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disco hernan\Respaldo disco d Hernan\el yeco tesoreria\Informes de tesoreria por año\"/>
    </mc:Choice>
  </mc:AlternateContent>
  <xr:revisionPtr revIDLastSave="0" documentId="8_{52EC1F8C-677C-4B35-BA9C-38AD09FAACEF}" xr6:coauthVersionLast="47" xr6:coauthVersionMax="47" xr10:uidLastSave="{00000000-0000-0000-0000-000000000000}"/>
  <bookViews>
    <workbookView xWindow="-120" yWindow="-120" windowWidth="29040" windowHeight="15720" tabRatio="909" firstSheet="14" activeTab="14" xr2:uid="{00000000-000D-0000-FFFF-FFFF00000000}"/>
  </bookViews>
  <sheets>
    <sheet name="julio 2016" sheetId="1" state="hidden" r:id="rId1"/>
    <sheet name="Agosto 2016" sheetId="2" state="hidden" r:id="rId2"/>
    <sheet name="Septiembre 2016" sheetId="3" state="hidden" r:id="rId3"/>
    <sheet name="Octubre 2016 " sheetId="10" state="hidden" r:id="rId4"/>
    <sheet name="Noviembre 2016" sheetId="23" state="hidden" r:id="rId5"/>
    <sheet name="Diciembre 2016 " sheetId="24" state="hidden" r:id="rId6"/>
    <sheet name="Enero  2017" sheetId="27" state="hidden" r:id="rId7"/>
    <sheet name="Febrero  2017" sheetId="28" state="hidden" r:id="rId8"/>
    <sheet name="Marzo 2017" sheetId="29" state="hidden" r:id="rId9"/>
    <sheet name="Abril 2017 " sheetId="30" state="hidden" r:id="rId10"/>
    <sheet name="Mayo 2017 " sheetId="32" state="hidden" r:id="rId11"/>
    <sheet name="Junio 2017 " sheetId="34" state="hidden" r:id="rId12"/>
    <sheet name="Julio 2017  " sheetId="35" state="hidden" r:id="rId13"/>
    <sheet name="Agosto 2017" sheetId="33" state="hidden" r:id="rId14"/>
    <sheet name="Resumen Final  CAJA  2023 " sheetId="82" r:id="rId15"/>
    <sheet name="Resumen Final  CAJA  2022" sheetId="81" state="hidden" r:id="rId16"/>
    <sheet name="Resumen Final  CAJA  2021" sheetId="79" state="hidden" r:id="rId17"/>
    <sheet name="Resumen Final  CAJA  2020" sheetId="80" state="hidden" r:id="rId18"/>
    <sheet name="Base de datos  1" sheetId="18" state="hidden" r:id="rId19"/>
    <sheet name="Base de datos  2" sheetId="31" state="hidden" r:id="rId20"/>
    <sheet name="Sept 2017 " sheetId="36" state="hidden" r:id="rId21"/>
    <sheet name="oct 2017 " sheetId="37" state="hidden" r:id="rId22"/>
    <sheet name="Nov  2017" sheetId="38" state="hidden" r:id="rId23"/>
    <sheet name="Dic 2017 " sheetId="39" state="hidden" r:id="rId24"/>
    <sheet name="Enero 2018" sheetId="45" state="hidden" r:id="rId25"/>
    <sheet name="Feb 2018" sheetId="46" state="hidden" r:id="rId26"/>
    <sheet name="Mar 2018" sheetId="47" state="hidden" r:id="rId27"/>
    <sheet name="Abril 2018" sheetId="48" state="hidden" r:id="rId28"/>
    <sheet name="May 2018" sheetId="49" state="hidden" r:id="rId29"/>
    <sheet name="Jun 2018" sheetId="50" state="hidden" r:id="rId30"/>
    <sheet name="Jul 2018 " sheetId="51" state="hidden" r:id="rId31"/>
    <sheet name="Agos 2018 " sheetId="52" state="hidden" r:id="rId32"/>
    <sheet name="Sep 2018 " sheetId="61" state="hidden" r:id="rId33"/>
    <sheet name="Resumen Final  CAJA  2016" sheetId="8" state="hidden" r:id="rId34"/>
    <sheet name="Resumen Final  CAJA  2017" sheetId="25" state="hidden" r:id="rId35"/>
    <sheet name="dep a plazo y saldos  bco" sheetId="26" state="hidden" r:id="rId36"/>
    <sheet name="Resumen Final  CAJA  2018" sheetId="75" state="hidden" r:id="rId37"/>
    <sheet name="Resumen Final  CAJA  2019" sheetId="53" state="hidden" r:id="rId38"/>
    <sheet name="oct 2018" sheetId="62" state="hidden" r:id="rId39"/>
    <sheet name="nov 2018" sheetId="63" state="hidden" r:id="rId40"/>
    <sheet name="dic 2018 " sheetId="64" state="hidden" r:id="rId41"/>
    <sheet name="ene  2019" sheetId="65" state="hidden" r:id="rId42"/>
    <sheet name="feb  2019" sheetId="66" state="hidden" r:id="rId43"/>
    <sheet name="mar 2019" sheetId="67" state="hidden" r:id="rId44"/>
    <sheet name="abr 2019" sheetId="68" state="hidden" r:id="rId45"/>
    <sheet name="may 2019" sheetId="69" state="hidden" r:id="rId46"/>
    <sheet name="jun 2019" sheetId="70" state="hidden" r:id="rId47"/>
    <sheet name="jul 2019" sheetId="71" state="hidden" r:id="rId48"/>
    <sheet name="agosto 2019" sheetId="72" state="hidden" r:id="rId49"/>
    <sheet name="sep 2019" sheetId="73" state="hidden" r:id="rId50"/>
    <sheet name="oct 2019" sheetId="74" state="hidden" r:id="rId51"/>
    <sheet name="Nov 2019" sheetId="76" state="hidden" r:id="rId52"/>
    <sheet name="Dic 2019 " sheetId="77" state="hidden" r:id="rId53"/>
    <sheet name="Ingresos vs Egresos" sheetId="20" r:id="rId54"/>
    <sheet name="Ingresos - Graficos" sheetId="12" r:id="rId55"/>
    <sheet name="Concepto del Ingreso" sheetId="17" r:id="rId56"/>
    <sheet name="Egresos -Graficos" sheetId="15" r:id="rId57"/>
    <sheet name="Concepto del Gasto " sheetId="16" r:id="rId58"/>
  </sheets>
  <externalReferences>
    <externalReference r:id="rId59"/>
  </externalReferences>
  <definedNames>
    <definedName name="_xlnm._FilterDatabase" localSheetId="19" hidden="1">'Base de datos  2'!$A$4489:$I$5267</definedName>
    <definedName name="_xlnm._FilterDatabase" localSheetId="51" hidden="1">'Nov 2019'!$A$5:$C$41</definedName>
    <definedName name="_xlnm._FilterDatabase" localSheetId="33" hidden="1">'Resumen Final  CAJA  2016'!$A$249:$Q$292</definedName>
    <definedName name="_xlnm._FilterDatabase" localSheetId="34" hidden="1">'Resumen Final  CAJA  2017'!$A$541:$G$620</definedName>
    <definedName name="_xlnm._FilterDatabase" localSheetId="36" hidden="1">'Resumen Final  CAJA  2018'!$A$594:$G$788</definedName>
    <definedName name="_xlnm._FilterDatabase" localSheetId="37" hidden="1">'Resumen Final  CAJA  2019'!$A$527:$G$726</definedName>
    <definedName name="_xlnm._FilterDatabase" localSheetId="16" hidden="1">'Resumen Final  CAJA  2021'!$A$590:$G$789</definedName>
    <definedName name="_xlnm._FilterDatabase" localSheetId="15" hidden="1">'Resumen Final  CAJA  2022'!$A$624:$G$823</definedName>
    <definedName name="_xlnm._FilterDatabase" localSheetId="14" hidden="1">'Resumen Final  CAJA  2023 '!$A$625:$G$824</definedName>
    <definedName name="_xlnm.Print_Titles" localSheetId="33">'Resumen Final  CAJA  2016'!$8:$8</definedName>
    <definedName name="_xlnm.Print_Titles" localSheetId="34">'Resumen Final  CAJA  2017'!$8:$8</definedName>
    <definedName name="_xlnm.Print_Titles" localSheetId="36">'Resumen Final  CAJA  2018'!$8:$8</definedName>
    <definedName name="_xlnm.Print_Titles" localSheetId="37">'Resumen Final  CAJA  2019'!$8:$8</definedName>
    <definedName name="_xlnm.Print_Titles" localSheetId="16">'Resumen Final  CAJA  2021'!$8:$8</definedName>
    <definedName name="_xlnm.Print_Titles" localSheetId="15">'Resumen Final  CAJA  2022'!$8:$8</definedName>
    <definedName name="_xlnm.Print_Titles" localSheetId="14">'Resumen Final  CAJA  2023 '!$8:$8</definedName>
  </definedNames>
  <calcPr calcId="191029"/>
  <pivotCaches>
    <pivotCache cacheId="60" r:id="rId60"/>
    <pivotCache cacheId="84" r:id="rId61"/>
    <pivotCache cacheId="101" r:id="rId6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154" i="18" l="1"/>
  <c r="I4150" i="18"/>
  <c r="J943" i="81"/>
  <c r="B924" i="82" l="1"/>
  <c r="C924" i="82"/>
  <c r="D924" i="82"/>
  <c r="E924" i="82"/>
  <c r="G924" i="82"/>
  <c r="B925" i="82"/>
  <c r="C925" i="82"/>
  <c r="D925" i="82"/>
  <c r="E925" i="82"/>
  <c r="G925" i="82"/>
  <c r="B915" i="82"/>
  <c r="C915" i="82"/>
  <c r="D915" i="82"/>
  <c r="E915" i="82"/>
  <c r="G915" i="82"/>
  <c r="B916" i="82"/>
  <c r="C916" i="82"/>
  <c r="D916" i="82"/>
  <c r="E916" i="82"/>
  <c r="G916" i="82"/>
  <c r="B917" i="82"/>
  <c r="C917" i="82"/>
  <c r="D917" i="82"/>
  <c r="E917" i="82"/>
  <c r="G917" i="82"/>
  <c r="B918" i="82"/>
  <c r="C918" i="82"/>
  <c r="D918" i="82"/>
  <c r="E918" i="82"/>
  <c r="G918" i="82"/>
  <c r="B919" i="82"/>
  <c r="C919" i="82"/>
  <c r="D919" i="82"/>
  <c r="E919" i="82"/>
  <c r="G919" i="82"/>
  <c r="B920" i="82"/>
  <c r="C920" i="82"/>
  <c r="D920" i="82"/>
  <c r="E920" i="82"/>
  <c r="G920" i="82"/>
  <c r="B921" i="82"/>
  <c r="C921" i="82"/>
  <c r="D921" i="82"/>
  <c r="E921" i="82"/>
  <c r="G921" i="82"/>
  <c r="B922" i="82"/>
  <c r="C922" i="82"/>
  <c r="D922" i="82"/>
  <c r="E922" i="82"/>
  <c r="G922" i="82"/>
  <c r="B923" i="82"/>
  <c r="C923" i="82"/>
  <c r="D923" i="82"/>
  <c r="E923" i="82"/>
  <c r="G923" i="82"/>
  <c r="B888" i="82"/>
  <c r="C888" i="82"/>
  <c r="D888" i="82"/>
  <c r="E888" i="82"/>
  <c r="G888" i="82"/>
  <c r="B889" i="82"/>
  <c r="C889" i="82"/>
  <c r="D889" i="82"/>
  <c r="E889" i="82"/>
  <c r="G889" i="82"/>
  <c r="B890" i="82"/>
  <c r="C890" i="82"/>
  <c r="D890" i="82"/>
  <c r="E890" i="82"/>
  <c r="G890" i="82"/>
  <c r="B891" i="82"/>
  <c r="C891" i="82"/>
  <c r="D891" i="82"/>
  <c r="E891" i="82"/>
  <c r="G891" i="82"/>
  <c r="B892" i="82"/>
  <c r="C892" i="82"/>
  <c r="D892" i="82"/>
  <c r="E892" i="82"/>
  <c r="G892" i="82"/>
  <c r="B893" i="82"/>
  <c r="C893" i="82"/>
  <c r="D893" i="82"/>
  <c r="E893" i="82"/>
  <c r="G893" i="82"/>
  <c r="B894" i="82"/>
  <c r="C894" i="82"/>
  <c r="D894" i="82"/>
  <c r="E894" i="82"/>
  <c r="G894" i="82"/>
  <c r="B895" i="82"/>
  <c r="C895" i="82"/>
  <c r="D895" i="82"/>
  <c r="E895" i="82"/>
  <c r="G895" i="82"/>
  <c r="B896" i="82"/>
  <c r="C896" i="82"/>
  <c r="D896" i="82"/>
  <c r="E896" i="82"/>
  <c r="G896" i="82"/>
  <c r="B897" i="82"/>
  <c r="C897" i="82"/>
  <c r="D897" i="82"/>
  <c r="E897" i="82"/>
  <c r="G897" i="82"/>
  <c r="B898" i="82"/>
  <c r="C898" i="82"/>
  <c r="D898" i="82"/>
  <c r="E898" i="82"/>
  <c r="G898" i="82"/>
  <c r="B899" i="82"/>
  <c r="C899" i="82"/>
  <c r="D899" i="82"/>
  <c r="E899" i="82"/>
  <c r="G899" i="82"/>
  <c r="B900" i="82"/>
  <c r="C900" i="82"/>
  <c r="D900" i="82"/>
  <c r="E900" i="82"/>
  <c r="G900" i="82"/>
  <c r="B901" i="82"/>
  <c r="C901" i="82"/>
  <c r="D901" i="82"/>
  <c r="E901" i="82"/>
  <c r="G901" i="82"/>
  <c r="B902" i="82"/>
  <c r="C902" i="82"/>
  <c r="D902" i="82"/>
  <c r="E902" i="82"/>
  <c r="G902" i="82"/>
  <c r="B903" i="82"/>
  <c r="C903" i="82"/>
  <c r="D903" i="82"/>
  <c r="E903" i="82"/>
  <c r="G903" i="82"/>
  <c r="B904" i="82"/>
  <c r="C904" i="82"/>
  <c r="D904" i="82"/>
  <c r="E904" i="82"/>
  <c r="G904" i="82"/>
  <c r="B905" i="82"/>
  <c r="C905" i="82"/>
  <c r="D905" i="82"/>
  <c r="E905" i="82"/>
  <c r="G905" i="82"/>
  <c r="B906" i="82"/>
  <c r="C906" i="82"/>
  <c r="D906" i="82"/>
  <c r="E906" i="82"/>
  <c r="G906" i="82"/>
  <c r="B907" i="82"/>
  <c r="C907" i="82"/>
  <c r="D907" i="82"/>
  <c r="E907" i="82"/>
  <c r="G907" i="82"/>
  <c r="B908" i="82"/>
  <c r="C908" i="82"/>
  <c r="D908" i="82"/>
  <c r="E908" i="82"/>
  <c r="G908" i="82"/>
  <c r="B909" i="82"/>
  <c r="C909" i="82"/>
  <c r="D909" i="82"/>
  <c r="E909" i="82"/>
  <c r="G909" i="82"/>
  <c r="B910" i="82"/>
  <c r="C910" i="82"/>
  <c r="D910" i="82"/>
  <c r="E910" i="82"/>
  <c r="G910" i="82"/>
  <c r="B911" i="82"/>
  <c r="C911" i="82"/>
  <c r="D911" i="82"/>
  <c r="E911" i="82"/>
  <c r="G911" i="82"/>
  <c r="B912" i="82"/>
  <c r="C912" i="82"/>
  <c r="D912" i="82"/>
  <c r="E912" i="82"/>
  <c r="G912" i="82"/>
  <c r="B913" i="82"/>
  <c r="C913" i="82"/>
  <c r="D913" i="82"/>
  <c r="E913" i="82"/>
  <c r="G913" i="82"/>
  <c r="B914" i="82"/>
  <c r="C914" i="82"/>
  <c r="D914" i="82"/>
  <c r="E914" i="82"/>
  <c r="G914" i="82"/>
  <c r="B862" i="82"/>
  <c r="C862" i="82"/>
  <c r="D862" i="82"/>
  <c r="E862" i="82"/>
  <c r="G862" i="82"/>
  <c r="B863" i="82"/>
  <c r="C863" i="82"/>
  <c r="D863" i="82"/>
  <c r="E863" i="82"/>
  <c r="G863" i="82"/>
  <c r="B864" i="82"/>
  <c r="C864" i="82"/>
  <c r="D864" i="82"/>
  <c r="E864" i="82"/>
  <c r="G864" i="82"/>
  <c r="B865" i="82"/>
  <c r="C865" i="82"/>
  <c r="D865" i="82"/>
  <c r="E865" i="82"/>
  <c r="G865" i="82"/>
  <c r="B866" i="82"/>
  <c r="C866" i="82"/>
  <c r="D866" i="82"/>
  <c r="E866" i="82"/>
  <c r="G866" i="82"/>
  <c r="B867" i="82"/>
  <c r="C867" i="82"/>
  <c r="D867" i="82"/>
  <c r="E867" i="82"/>
  <c r="G867" i="82"/>
  <c r="B868" i="82"/>
  <c r="C868" i="82"/>
  <c r="D868" i="82"/>
  <c r="E868" i="82"/>
  <c r="G868" i="82"/>
  <c r="B869" i="82"/>
  <c r="C869" i="82"/>
  <c r="D869" i="82"/>
  <c r="E869" i="82"/>
  <c r="G869" i="82"/>
  <c r="B870" i="82"/>
  <c r="C870" i="82"/>
  <c r="D870" i="82"/>
  <c r="E870" i="82"/>
  <c r="G870" i="82"/>
  <c r="B871" i="82"/>
  <c r="C871" i="82"/>
  <c r="D871" i="82"/>
  <c r="E871" i="82"/>
  <c r="G871" i="82"/>
  <c r="B872" i="82"/>
  <c r="C872" i="82"/>
  <c r="D872" i="82"/>
  <c r="E872" i="82"/>
  <c r="G872" i="82"/>
  <c r="B873" i="82"/>
  <c r="C873" i="82"/>
  <c r="D873" i="82"/>
  <c r="E873" i="82"/>
  <c r="G873" i="82"/>
  <c r="B874" i="82"/>
  <c r="C874" i="82"/>
  <c r="D874" i="82"/>
  <c r="E874" i="82"/>
  <c r="G874" i="82"/>
  <c r="B875" i="82"/>
  <c r="C875" i="82"/>
  <c r="D875" i="82"/>
  <c r="E875" i="82"/>
  <c r="G875" i="82"/>
  <c r="B876" i="82"/>
  <c r="C876" i="82"/>
  <c r="D876" i="82"/>
  <c r="E876" i="82"/>
  <c r="G876" i="82"/>
  <c r="B877" i="82"/>
  <c r="C877" i="82"/>
  <c r="D877" i="82"/>
  <c r="E877" i="82"/>
  <c r="G877" i="82"/>
  <c r="B878" i="82"/>
  <c r="C878" i="82"/>
  <c r="D878" i="82"/>
  <c r="E878" i="82"/>
  <c r="G878" i="82"/>
  <c r="B879" i="82"/>
  <c r="C879" i="82"/>
  <c r="D879" i="82"/>
  <c r="E879" i="82"/>
  <c r="G879" i="82"/>
  <c r="B880" i="82"/>
  <c r="C880" i="82"/>
  <c r="D880" i="82"/>
  <c r="E880" i="82"/>
  <c r="G880" i="82"/>
  <c r="B881" i="82"/>
  <c r="C881" i="82"/>
  <c r="D881" i="82"/>
  <c r="E881" i="82"/>
  <c r="G881" i="82"/>
  <c r="B882" i="82"/>
  <c r="C882" i="82"/>
  <c r="D882" i="82"/>
  <c r="E882" i="82"/>
  <c r="G882" i="82"/>
  <c r="B883" i="82"/>
  <c r="C883" i="82"/>
  <c r="D883" i="82"/>
  <c r="E883" i="82"/>
  <c r="G883" i="82"/>
  <c r="B884" i="82"/>
  <c r="C884" i="82"/>
  <c r="D884" i="82"/>
  <c r="E884" i="82"/>
  <c r="G884" i="82"/>
  <c r="B885" i="82"/>
  <c r="C885" i="82"/>
  <c r="D885" i="82"/>
  <c r="E885" i="82"/>
  <c r="G885" i="82"/>
  <c r="B886" i="82"/>
  <c r="C886" i="82"/>
  <c r="D886" i="82"/>
  <c r="E886" i="82"/>
  <c r="G886" i="82"/>
  <c r="B887" i="82"/>
  <c r="C887" i="82"/>
  <c r="D887" i="82"/>
  <c r="E887" i="82"/>
  <c r="G887" i="82"/>
  <c r="B836" i="82"/>
  <c r="C836" i="82"/>
  <c r="D836" i="82"/>
  <c r="E836" i="82"/>
  <c r="G836" i="82"/>
  <c r="B837" i="82"/>
  <c r="C837" i="82"/>
  <c r="D837" i="82"/>
  <c r="E837" i="82"/>
  <c r="G837" i="82"/>
  <c r="B838" i="82"/>
  <c r="C838" i="82"/>
  <c r="D838" i="82"/>
  <c r="E838" i="82"/>
  <c r="G838" i="82"/>
  <c r="B839" i="82"/>
  <c r="C839" i="82"/>
  <c r="D839" i="82"/>
  <c r="E839" i="82"/>
  <c r="G839" i="82"/>
  <c r="B840" i="82"/>
  <c r="C840" i="82"/>
  <c r="D840" i="82"/>
  <c r="E840" i="82"/>
  <c r="G840" i="82"/>
  <c r="B841" i="82"/>
  <c r="C841" i="82"/>
  <c r="D841" i="82"/>
  <c r="E841" i="82"/>
  <c r="G841" i="82"/>
  <c r="B842" i="82"/>
  <c r="C842" i="82"/>
  <c r="D842" i="82"/>
  <c r="E842" i="82"/>
  <c r="G842" i="82"/>
  <c r="B843" i="82"/>
  <c r="C843" i="82"/>
  <c r="D843" i="82"/>
  <c r="E843" i="82"/>
  <c r="G843" i="82"/>
  <c r="B844" i="82"/>
  <c r="C844" i="82"/>
  <c r="D844" i="82"/>
  <c r="E844" i="82"/>
  <c r="G844" i="82"/>
  <c r="B845" i="82"/>
  <c r="C845" i="82"/>
  <c r="D845" i="82"/>
  <c r="E845" i="82"/>
  <c r="G845" i="82"/>
  <c r="B846" i="82"/>
  <c r="C846" i="82"/>
  <c r="D846" i="82"/>
  <c r="E846" i="82"/>
  <c r="G846" i="82"/>
  <c r="B847" i="82"/>
  <c r="C847" i="82"/>
  <c r="D847" i="82"/>
  <c r="E847" i="82"/>
  <c r="G847" i="82"/>
  <c r="B848" i="82"/>
  <c r="C848" i="82"/>
  <c r="D848" i="82"/>
  <c r="E848" i="82"/>
  <c r="G848" i="82"/>
  <c r="B849" i="82"/>
  <c r="C849" i="82"/>
  <c r="D849" i="82"/>
  <c r="E849" i="82"/>
  <c r="G849" i="82"/>
  <c r="B850" i="82"/>
  <c r="C850" i="82"/>
  <c r="D850" i="82"/>
  <c r="E850" i="82"/>
  <c r="G850" i="82"/>
  <c r="B851" i="82"/>
  <c r="C851" i="82"/>
  <c r="D851" i="82"/>
  <c r="E851" i="82"/>
  <c r="G851" i="82"/>
  <c r="B852" i="82"/>
  <c r="C852" i="82"/>
  <c r="D852" i="82"/>
  <c r="E852" i="82"/>
  <c r="G852" i="82"/>
  <c r="B853" i="82"/>
  <c r="C853" i="82"/>
  <c r="D853" i="82"/>
  <c r="E853" i="82"/>
  <c r="G853" i="82"/>
  <c r="B854" i="82"/>
  <c r="C854" i="82"/>
  <c r="D854" i="82"/>
  <c r="E854" i="82"/>
  <c r="G854" i="82"/>
  <c r="B855" i="82"/>
  <c r="C855" i="82"/>
  <c r="D855" i="82"/>
  <c r="E855" i="82"/>
  <c r="G855" i="82"/>
  <c r="B856" i="82"/>
  <c r="C856" i="82"/>
  <c r="D856" i="82"/>
  <c r="E856" i="82"/>
  <c r="G856" i="82"/>
  <c r="B857" i="82"/>
  <c r="C857" i="82"/>
  <c r="D857" i="82"/>
  <c r="E857" i="82"/>
  <c r="G857" i="82"/>
  <c r="B858" i="82"/>
  <c r="C858" i="82"/>
  <c r="D858" i="82"/>
  <c r="E858" i="82"/>
  <c r="G858" i="82"/>
  <c r="B859" i="82"/>
  <c r="C859" i="82"/>
  <c r="D859" i="82"/>
  <c r="E859" i="82"/>
  <c r="G859" i="82"/>
  <c r="B860" i="82"/>
  <c r="C860" i="82"/>
  <c r="D860" i="82"/>
  <c r="E860" i="82"/>
  <c r="G860" i="82"/>
  <c r="B861" i="82"/>
  <c r="C861" i="82"/>
  <c r="D861" i="82"/>
  <c r="E861" i="82"/>
  <c r="G861" i="82"/>
  <c r="B809" i="82"/>
  <c r="C809" i="82"/>
  <c r="D809" i="82"/>
  <c r="E809" i="82"/>
  <c r="G809" i="82"/>
  <c r="B810" i="82"/>
  <c r="C810" i="82"/>
  <c r="D810" i="82"/>
  <c r="E810" i="82"/>
  <c r="G810" i="82"/>
  <c r="B811" i="82"/>
  <c r="C811" i="82"/>
  <c r="D811" i="82"/>
  <c r="E811" i="82"/>
  <c r="G811" i="82"/>
  <c r="B812" i="82"/>
  <c r="C812" i="82"/>
  <c r="D812" i="82"/>
  <c r="E812" i="82"/>
  <c r="G812" i="82"/>
  <c r="B813" i="82"/>
  <c r="C813" i="82"/>
  <c r="D813" i="82"/>
  <c r="E813" i="82"/>
  <c r="G813" i="82"/>
  <c r="B814" i="82"/>
  <c r="C814" i="82"/>
  <c r="D814" i="82"/>
  <c r="E814" i="82"/>
  <c r="G814" i="82"/>
  <c r="B815" i="82"/>
  <c r="C815" i="82"/>
  <c r="D815" i="82"/>
  <c r="E815" i="82"/>
  <c r="G815" i="82"/>
  <c r="B816" i="82"/>
  <c r="C816" i="82"/>
  <c r="D816" i="82"/>
  <c r="E816" i="82"/>
  <c r="G816" i="82"/>
  <c r="B817" i="82"/>
  <c r="C817" i="82"/>
  <c r="D817" i="82"/>
  <c r="E817" i="82"/>
  <c r="G817" i="82"/>
  <c r="B818" i="82"/>
  <c r="C818" i="82"/>
  <c r="D818" i="82"/>
  <c r="E818" i="82"/>
  <c r="G818" i="82"/>
  <c r="B819" i="82"/>
  <c r="C819" i="82"/>
  <c r="D819" i="82"/>
  <c r="E819" i="82"/>
  <c r="G819" i="82"/>
  <c r="B820" i="82"/>
  <c r="C820" i="82"/>
  <c r="D820" i="82"/>
  <c r="E820" i="82"/>
  <c r="G820" i="82"/>
  <c r="B821" i="82"/>
  <c r="C821" i="82"/>
  <c r="D821" i="82"/>
  <c r="E821" i="82"/>
  <c r="G821" i="82"/>
  <c r="B822" i="82"/>
  <c r="C822" i="82"/>
  <c r="D822" i="82"/>
  <c r="E822" i="82"/>
  <c r="G822" i="82"/>
  <c r="B823" i="82"/>
  <c r="C823" i="82"/>
  <c r="D823" i="82"/>
  <c r="E823" i="82"/>
  <c r="G823" i="82"/>
  <c r="B824" i="82"/>
  <c r="C824" i="82"/>
  <c r="D824" i="82"/>
  <c r="E824" i="82"/>
  <c r="G824" i="82"/>
  <c r="B825" i="82"/>
  <c r="C825" i="82"/>
  <c r="D825" i="82"/>
  <c r="E825" i="82"/>
  <c r="G825" i="82"/>
  <c r="B826" i="82"/>
  <c r="C826" i="82"/>
  <c r="D826" i="82"/>
  <c r="E826" i="82"/>
  <c r="G826" i="82"/>
  <c r="B827" i="82"/>
  <c r="C827" i="82"/>
  <c r="D827" i="82"/>
  <c r="E827" i="82"/>
  <c r="G827" i="82"/>
  <c r="B828" i="82"/>
  <c r="C828" i="82"/>
  <c r="D828" i="82"/>
  <c r="E828" i="82"/>
  <c r="G828" i="82"/>
  <c r="B829" i="82"/>
  <c r="C829" i="82"/>
  <c r="D829" i="82"/>
  <c r="E829" i="82"/>
  <c r="G829" i="82"/>
  <c r="B830" i="82"/>
  <c r="C830" i="82"/>
  <c r="D830" i="82"/>
  <c r="E830" i="82"/>
  <c r="G830" i="82"/>
  <c r="B831" i="82"/>
  <c r="C831" i="82"/>
  <c r="D831" i="82"/>
  <c r="E831" i="82"/>
  <c r="G831" i="82"/>
  <c r="B832" i="82"/>
  <c r="C832" i="82"/>
  <c r="D832" i="82"/>
  <c r="E832" i="82"/>
  <c r="G832" i="82"/>
  <c r="B833" i="82"/>
  <c r="C833" i="82"/>
  <c r="D833" i="82"/>
  <c r="E833" i="82"/>
  <c r="G833" i="82"/>
  <c r="B834" i="82"/>
  <c r="C834" i="82"/>
  <c r="D834" i="82"/>
  <c r="E834" i="82"/>
  <c r="G834" i="82"/>
  <c r="B835" i="82"/>
  <c r="C835" i="82"/>
  <c r="D835" i="82"/>
  <c r="E835" i="82"/>
  <c r="G835" i="82"/>
  <c r="B786" i="82"/>
  <c r="C786" i="82"/>
  <c r="D786" i="82"/>
  <c r="E786" i="82"/>
  <c r="G786" i="82"/>
  <c r="B787" i="82"/>
  <c r="C787" i="82"/>
  <c r="D787" i="82"/>
  <c r="E787" i="82"/>
  <c r="G787" i="82"/>
  <c r="B788" i="82"/>
  <c r="C788" i="82"/>
  <c r="D788" i="82"/>
  <c r="E788" i="82"/>
  <c r="G788" i="82"/>
  <c r="B789" i="82"/>
  <c r="C789" i="82"/>
  <c r="D789" i="82"/>
  <c r="E789" i="82"/>
  <c r="G789" i="82"/>
  <c r="B790" i="82"/>
  <c r="C790" i="82"/>
  <c r="D790" i="82"/>
  <c r="E790" i="82"/>
  <c r="G790" i="82"/>
  <c r="B791" i="82"/>
  <c r="C791" i="82"/>
  <c r="D791" i="82"/>
  <c r="E791" i="82"/>
  <c r="G791" i="82"/>
  <c r="B792" i="82"/>
  <c r="C792" i="82"/>
  <c r="D792" i="82"/>
  <c r="E792" i="82"/>
  <c r="G792" i="82"/>
  <c r="B793" i="82"/>
  <c r="C793" i="82"/>
  <c r="D793" i="82"/>
  <c r="E793" i="82"/>
  <c r="G793" i="82"/>
  <c r="B794" i="82"/>
  <c r="C794" i="82"/>
  <c r="D794" i="82"/>
  <c r="E794" i="82"/>
  <c r="G794" i="82"/>
  <c r="B795" i="82"/>
  <c r="C795" i="82"/>
  <c r="D795" i="82"/>
  <c r="E795" i="82"/>
  <c r="G795" i="82"/>
  <c r="B796" i="82"/>
  <c r="C796" i="82"/>
  <c r="D796" i="82"/>
  <c r="E796" i="82"/>
  <c r="G796" i="82"/>
  <c r="B797" i="82"/>
  <c r="C797" i="82"/>
  <c r="D797" i="82"/>
  <c r="E797" i="82"/>
  <c r="G797" i="82"/>
  <c r="B798" i="82"/>
  <c r="C798" i="82"/>
  <c r="D798" i="82"/>
  <c r="E798" i="82"/>
  <c r="G798" i="82"/>
  <c r="B799" i="82"/>
  <c r="C799" i="82"/>
  <c r="D799" i="82"/>
  <c r="E799" i="82"/>
  <c r="G799" i="82"/>
  <c r="B800" i="82"/>
  <c r="C800" i="82"/>
  <c r="D800" i="82"/>
  <c r="E800" i="82"/>
  <c r="G800" i="82"/>
  <c r="B801" i="82"/>
  <c r="C801" i="82"/>
  <c r="D801" i="82"/>
  <c r="E801" i="82"/>
  <c r="G801" i="82"/>
  <c r="B802" i="82"/>
  <c r="C802" i="82"/>
  <c r="D802" i="82"/>
  <c r="E802" i="82"/>
  <c r="G802" i="82"/>
  <c r="B803" i="82"/>
  <c r="C803" i="82"/>
  <c r="D803" i="82"/>
  <c r="E803" i="82"/>
  <c r="G803" i="82"/>
  <c r="B804" i="82"/>
  <c r="C804" i="82"/>
  <c r="D804" i="82"/>
  <c r="E804" i="82"/>
  <c r="G804" i="82"/>
  <c r="B805" i="82"/>
  <c r="C805" i="82"/>
  <c r="D805" i="82"/>
  <c r="E805" i="82"/>
  <c r="G805" i="82"/>
  <c r="B806" i="82"/>
  <c r="C806" i="82"/>
  <c r="D806" i="82"/>
  <c r="E806" i="82"/>
  <c r="G806" i="82"/>
  <c r="B807" i="82"/>
  <c r="C807" i="82"/>
  <c r="D807" i="82"/>
  <c r="E807" i="82"/>
  <c r="G807" i="82"/>
  <c r="B808" i="82"/>
  <c r="C808" i="82"/>
  <c r="D808" i="82"/>
  <c r="E808" i="82"/>
  <c r="G808" i="82"/>
  <c r="B756" i="82"/>
  <c r="C756" i="82"/>
  <c r="D756" i="82"/>
  <c r="E756" i="82"/>
  <c r="G756" i="82"/>
  <c r="B757" i="82"/>
  <c r="C757" i="82"/>
  <c r="D757" i="82"/>
  <c r="E757" i="82"/>
  <c r="G757" i="82"/>
  <c r="B758" i="82"/>
  <c r="C758" i="82"/>
  <c r="D758" i="82"/>
  <c r="E758" i="82"/>
  <c r="G758" i="82"/>
  <c r="B759" i="82"/>
  <c r="C759" i="82"/>
  <c r="D759" i="82"/>
  <c r="E759" i="82"/>
  <c r="G759" i="82"/>
  <c r="B760" i="82"/>
  <c r="C760" i="82"/>
  <c r="D760" i="82"/>
  <c r="E760" i="82"/>
  <c r="G760" i="82"/>
  <c r="B761" i="82"/>
  <c r="C761" i="82"/>
  <c r="D761" i="82"/>
  <c r="E761" i="82"/>
  <c r="G761" i="82"/>
  <c r="B762" i="82"/>
  <c r="C762" i="82"/>
  <c r="D762" i="82"/>
  <c r="E762" i="82"/>
  <c r="G762" i="82"/>
  <c r="B763" i="82"/>
  <c r="C763" i="82"/>
  <c r="D763" i="82"/>
  <c r="E763" i="82"/>
  <c r="G763" i="82"/>
  <c r="B764" i="82"/>
  <c r="C764" i="82"/>
  <c r="D764" i="82"/>
  <c r="E764" i="82"/>
  <c r="G764" i="82"/>
  <c r="B765" i="82"/>
  <c r="C765" i="82"/>
  <c r="D765" i="82"/>
  <c r="E765" i="82"/>
  <c r="G765" i="82"/>
  <c r="B766" i="82"/>
  <c r="C766" i="82"/>
  <c r="D766" i="82"/>
  <c r="E766" i="82"/>
  <c r="G766" i="82"/>
  <c r="B767" i="82"/>
  <c r="C767" i="82"/>
  <c r="D767" i="82"/>
  <c r="E767" i="82"/>
  <c r="G767" i="82"/>
  <c r="B768" i="82"/>
  <c r="C768" i="82"/>
  <c r="D768" i="82"/>
  <c r="E768" i="82"/>
  <c r="G768" i="82"/>
  <c r="B769" i="82"/>
  <c r="C769" i="82"/>
  <c r="D769" i="82"/>
  <c r="E769" i="82"/>
  <c r="G769" i="82"/>
  <c r="B770" i="82"/>
  <c r="C770" i="82"/>
  <c r="D770" i="82"/>
  <c r="E770" i="82"/>
  <c r="G770" i="82"/>
  <c r="B771" i="82"/>
  <c r="C771" i="82"/>
  <c r="D771" i="82"/>
  <c r="E771" i="82"/>
  <c r="G771" i="82"/>
  <c r="B772" i="82"/>
  <c r="C772" i="82"/>
  <c r="D772" i="82"/>
  <c r="E772" i="82"/>
  <c r="G772" i="82"/>
  <c r="B773" i="82"/>
  <c r="C773" i="82"/>
  <c r="D773" i="82"/>
  <c r="E773" i="82"/>
  <c r="G773" i="82"/>
  <c r="B774" i="82"/>
  <c r="C774" i="82"/>
  <c r="D774" i="82"/>
  <c r="E774" i="82"/>
  <c r="G774" i="82"/>
  <c r="B775" i="82"/>
  <c r="C775" i="82"/>
  <c r="D775" i="82"/>
  <c r="E775" i="82"/>
  <c r="G775" i="82"/>
  <c r="B776" i="82"/>
  <c r="C776" i="82"/>
  <c r="D776" i="82"/>
  <c r="E776" i="82"/>
  <c r="G776" i="82"/>
  <c r="B777" i="82"/>
  <c r="C777" i="82"/>
  <c r="D777" i="82"/>
  <c r="E777" i="82"/>
  <c r="G777" i="82"/>
  <c r="B778" i="82"/>
  <c r="C778" i="82"/>
  <c r="D778" i="82"/>
  <c r="E778" i="82"/>
  <c r="G778" i="82"/>
  <c r="B779" i="82"/>
  <c r="C779" i="82"/>
  <c r="D779" i="82"/>
  <c r="E779" i="82"/>
  <c r="G779" i="82"/>
  <c r="B780" i="82"/>
  <c r="C780" i="82"/>
  <c r="D780" i="82"/>
  <c r="E780" i="82"/>
  <c r="G780" i="82"/>
  <c r="B781" i="82"/>
  <c r="C781" i="82"/>
  <c r="D781" i="82"/>
  <c r="E781" i="82"/>
  <c r="G781" i="82"/>
  <c r="B782" i="82"/>
  <c r="C782" i="82"/>
  <c r="D782" i="82"/>
  <c r="E782" i="82"/>
  <c r="G782" i="82"/>
  <c r="B783" i="82"/>
  <c r="C783" i="82"/>
  <c r="D783" i="82"/>
  <c r="E783" i="82"/>
  <c r="G783" i="82"/>
  <c r="B784" i="82"/>
  <c r="C784" i="82"/>
  <c r="D784" i="82"/>
  <c r="E784" i="82"/>
  <c r="G784" i="82"/>
  <c r="B785" i="82"/>
  <c r="C785" i="82"/>
  <c r="D785" i="82"/>
  <c r="E785" i="82"/>
  <c r="G785" i="82"/>
  <c r="B728" i="82"/>
  <c r="C728" i="82"/>
  <c r="D728" i="82"/>
  <c r="E728" i="82"/>
  <c r="G728" i="82"/>
  <c r="B729" i="82"/>
  <c r="C729" i="82"/>
  <c r="D729" i="82"/>
  <c r="E729" i="82"/>
  <c r="G729" i="82"/>
  <c r="B730" i="82"/>
  <c r="C730" i="82"/>
  <c r="D730" i="82"/>
  <c r="E730" i="82"/>
  <c r="G730" i="82"/>
  <c r="B731" i="82"/>
  <c r="C731" i="82"/>
  <c r="D731" i="82"/>
  <c r="E731" i="82"/>
  <c r="G731" i="82"/>
  <c r="B732" i="82"/>
  <c r="C732" i="82"/>
  <c r="D732" i="82"/>
  <c r="E732" i="82"/>
  <c r="G732" i="82"/>
  <c r="B733" i="82"/>
  <c r="C733" i="82"/>
  <c r="D733" i="82"/>
  <c r="E733" i="82"/>
  <c r="G733" i="82"/>
  <c r="B734" i="82"/>
  <c r="C734" i="82"/>
  <c r="D734" i="82"/>
  <c r="E734" i="82"/>
  <c r="G734" i="82"/>
  <c r="B735" i="82"/>
  <c r="C735" i="82"/>
  <c r="D735" i="82"/>
  <c r="E735" i="82"/>
  <c r="G735" i="82"/>
  <c r="B736" i="82"/>
  <c r="C736" i="82"/>
  <c r="D736" i="82"/>
  <c r="E736" i="82"/>
  <c r="G736" i="82"/>
  <c r="B737" i="82"/>
  <c r="C737" i="82"/>
  <c r="D737" i="82"/>
  <c r="E737" i="82"/>
  <c r="G737" i="82"/>
  <c r="B738" i="82"/>
  <c r="C738" i="82"/>
  <c r="D738" i="82"/>
  <c r="E738" i="82"/>
  <c r="G738" i="82"/>
  <c r="B739" i="82"/>
  <c r="C739" i="82"/>
  <c r="D739" i="82"/>
  <c r="E739" i="82"/>
  <c r="G739" i="82"/>
  <c r="B740" i="82"/>
  <c r="C740" i="82"/>
  <c r="D740" i="82"/>
  <c r="E740" i="82"/>
  <c r="G740" i="82"/>
  <c r="B741" i="82"/>
  <c r="C741" i="82"/>
  <c r="D741" i="82"/>
  <c r="E741" i="82"/>
  <c r="G741" i="82"/>
  <c r="B742" i="82"/>
  <c r="C742" i="82"/>
  <c r="D742" i="82"/>
  <c r="E742" i="82"/>
  <c r="G742" i="82"/>
  <c r="B743" i="82"/>
  <c r="C743" i="82"/>
  <c r="D743" i="82"/>
  <c r="E743" i="82"/>
  <c r="G743" i="82"/>
  <c r="B744" i="82"/>
  <c r="C744" i="82"/>
  <c r="D744" i="82"/>
  <c r="E744" i="82"/>
  <c r="G744" i="82"/>
  <c r="B745" i="82"/>
  <c r="C745" i="82"/>
  <c r="D745" i="82"/>
  <c r="E745" i="82"/>
  <c r="G745" i="82"/>
  <c r="B746" i="82"/>
  <c r="C746" i="82"/>
  <c r="D746" i="82"/>
  <c r="E746" i="82"/>
  <c r="G746" i="82"/>
  <c r="B747" i="82"/>
  <c r="C747" i="82"/>
  <c r="D747" i="82"/>
  <c r="E747" i="82"/>
  <c r="G747" i="82"/>
  <c r="B748" i="82"/>
  <c r="C748" i="82"/>
  <c r="D748" i="82"/>
  <c r="E748" i="82"/>
  <c r="G748" i="82"/>
  <c r="B749" i="82"/>
  <c r="C749" i="82"/>
  <c r="D749" i="82"/>
  <c r="E749" i="82"/>
  <c r="G749" i="82"/>
  <c r="B750" i="82"/>
  <c r="C750" i="82"/>
  <c r="D750" i="82"/>
  <c r="E750" i="82"/>
  <c r="G750" i="82"/>
  <c r="B751" i="82"/>
  <c r="C751" i="82"/>
  <c r="D751" i="82"/>
  <c r="E751" i="82"/>
  <c r="G751" i="82"/>
  <c r="B752" i="82"/>
  <c r="C752" i="82"/>
  <c r="D752" i="82"/>
  <c r="E752" i="82"/>
  <c r="G752" i="82"/>
  <c r="B753" i="82"/>
  <c r="C753" i="82"/>
  <c r="D753" i="82"/>
  <c r="E753" i="82"/>
  <c r="G753" i="82"/>
  <c r="B754" i="82"/>
  <c r="C754" i="82"/>
  <c r="D754" i="82"/>
  <c r="E754" i="82"/>
  <c r="G754" i="82"/>
  <c r="B755" i="82"/>
  <c r="C755" i="82"/>
  <c r="D755" i="82"/>
  <c r="E755" i="82"/>
  <c r="G755" i="82"/>
  <c r="B703" i="82"/>
  <c r="C703" i="82"/>
  <c r="D703" i="82"/>
  <c r="E703" i="82"/>
  <c r="G703" i="82"/>
  <c r="B704" i="82"/>
  <c r="C704" i="82"/>
  <c r="D704" i="82"/>
  <c r="E704" i="82"/>
  <c r="G704" i="82"/>
  <c r="B705" i="82"/>
  <c r="C705" i="82"/>
  <c r="D705" i="82"/>
  <c r="E705" i="82"/>
  <c r="G705" i="82"/>
  <c r="B706" i="82"/>
  <c r="C706" i="82"/>
  <c r="D706" i="82"/>
  <c r="E706" i="82"/>
  <c r="G706" i="82"/>
  <c r="B707" i="82"/>
  <c r="C707" i="82"/>
  <c r="D707" i="82"/>
  <c r="E707" i="82"/>
  <c r="G707" i="82"/>
  <c r="B708" i="82"/>
  <c r="C708" i="82"/>
  <c r="D708" i="82"/>
  <c r="E708" i="82"/>
  <c r="G708" i="82"/>
  <c r="B709" i="82"/>
  <c r="C709" i="82"/>
  <c r="D709" i="82"/>
  <c r="E709" i="82"/>
  <c r="G709" i="82"/>
  <c r="B710" i="82"/>
  <c r="C710" i="82"/>
  <c r="D710" i="82"/>
  <c r="E710" i="82"/>
  <c r="G710" i="82"/>
  <c r="B711" i="82"/>
  <c r="C711" i="82"/>
  <c r="D711" i="82"/>
  <c r="E711" i="82"/>
  <c r="G711" i="82"/>
  <c r="B712" i="82"/>
  <c r="C712" i="82"/>
  <c r="D712" i="82"/>
  <c r="E712" i="82"/>
  <c r="G712" i="82"/>
  <c r="B713" i="82"/>
  <c r="C713" i="82"/>
  <c r="D713" i="82"/>
  <c r="E713" i="82"/>
  <c r="G713" i="82"/>
  <c r="B714" i="82"/>
  <c r="C714" i="82"/>
  <c r="D714" i="82"/>
  <c r="E714" i="82"/>
  <c r="G714" i="82"/>
  <c r="B715" i="82"/>
  <c r="C715" i="82"/>
  <c r="D715" i="82"/>
  <c r="E715" i="82"/>
  <c r="G715" i="82"/>
  <c r="B716" i="82"/>
  <c r="C716" i="82"/>
  <c r="D716" i="82"/>
  <c r="E716" i="82"/>
  <c r="G716" i="82"/>
  <c r="B717" i="82"/>
  <c r="C717" i="82"/>
  <c r="D717" i="82"/>
  <c r="E717" i="82"/>
  <c r="G717" i="82"/>
  <c r="B718" i="82"/>
  <c r="C718" i="82"/>
  <c r="D718" i="82"/>
  <c r="E718" i="82"/>
  <c r="G718" i="82"/>
  <c r="B719" i="82"/>
  <c r="C719" i="82"/>
  <c r="D719" i="82"/>
  <c r="E719" i="82"/>
  <c r="G719" i="82"/>
  <c r="B720" i="82"/>
  <c r="C720" i="82"/>
  <c r="D720" i="82"/>
  <c r="E720" i="82"/>
  <c r="G720" i="82"/>
  <c r="B721" i="82"/>
  <c r="C721" i="82"/>
  <c r="D721" i="82"/>
  <c r="E721" i="82"/>
  <c r="G721" i="82"/>
  <c r="B722" i="82"/>
  <c r="C722" i="82"/>
  <c r="D722" i="82"/>
  <c r="E722" i="82"/>
  <c r="G722" i="82"/>
  <c r="B723" i="82"/>
  <c r="C723" i="82"/>
  <c r="D723" i="82"/>
  <c r="E723" i="82"/>
  <c r="G723" i="82"/>
  <c r="B724" i="82"/>
  <c r="C724" i="82"/>
  <c r="D724" i="82"/>
  <c r="E724" i="82"/>
  <c r="G724" i="82"/>
  <c r="B725" i="82"/>
  <c r="C725" i="82"/>
  <c r="D725" i="82"/>
  <c r="E725" i="82"/>
  <c r="G725" i="82"/>
  <c r="B726" i="82"/>
  <c r="C726" i="82"/>
  <c r="D726" i="82"/>
  <c r="E726" i="82"/>
  <c r="G726" i="82"/>
  <c r="B727" i="82"/>
  <c r="C727" i="82"/>
  <c r="D727" i="82"/>
  <c r="E727" i="82"/>
  <c r="G727" i="82"/>
  <c r="B672" i="82"/>
  <c r="C672" i="82"/>
  <c r="D672" i="82"/>
  <c r="E672" i="82"/>
  <c r="G672" i="82"/>
  <c r="B673" i="82"/>
  <c r="C673" i="82"/>
  <c r="D673" i="82"/>
  <c r="E673" i="82"/>
  <c r="G673" i="82"/>
  <c r="B674" i="82"/>
  <c r="C674" i="82"/>
  <c r="D674" i="82"/>
  <c r="E674" i="82"/>
  <c r="G674" i="82"/>
  <c r="B675" i="82"/>
  <c r="C675" i="82"/>
  <c r="D675" i="82"/>
  <c r="E675" i="82"/>
  <c r="G675" i="82"/>
  <c r="B676" i="82"/>
  <c r="C676" i="82"/>
  <c r="D676" i="82"/>
  <c r="E676" i="82"/>
  <c r="G676" i="82"/>
  <c r="B677" i="82"/>
  <c r="C677" i="82"/>
  <c r="D677" i="82"/>
  <c r="E677" i="82"/>
  <c r="G677" i="82"/>
  <c r="B678" i="82"/>
  <c r="C678" i="82"/>
  <c r="D678" i="82"/>
  <c r="E678" i="82"/>
  <c r="G678" i="82"/>
  <c r="B679" i="82"/>
  <c r="C679" i="82"/>
  <c r="D679" i="82"/>
  <c r="E679" i="82"/>
  <c r="G679" i="82"/>
  <c r="B680" i="82"/>
  <c r="C680" i="82"/>
  <c r="D680" i="82"/>
  <c r="E680" i="82"/>
  <c r="G680" i="82"/>
  <c r="B681" i="82"/>
  <c r="C681" i="82"/>
  <c r="D681" i="82"/>
  <c r="E681" i="82"/>
  <c r="G681" i="82"/>
  <c r="B682" i="82"/>
  <c r="C682" i="82"/>
  <c r="D682" i="82"/>
  <c r="E682" i="82"/>
  <c r="G682" i="82"/>
  <c r="B683" i="82"/>
  <c r="C683" i="82"/>
  <c r="D683" i="82"/>
  <c r="E683" i="82"/>
  <c r="G683" i="82"/>
  <c r="B684" i="82"/>
  <c r="C684" i="82"/>
  <c r="D684" i="82"/>
  <c r="E684" i="82"/>
  <c r="G684" i="82"/>
  <c r="B685" i="82"/>
  <c r="C685" i="82"/>
  <c r="D685" i="82"/>
  <c r="E685" i="82"/>
  <c r="G685" i="82"/>
  <c r="B686" i="82"/>
  <c r="C686" i="82"/>
  <c r="D686" i="82"/>
  <c r="E686" i="82"/>
  <c r="G686" i="82"/>
  <c r="B687" i="82"/>
  <c r="C687" i="82"/>
  <c r="D687" i="82"/>
  <c r="E687" i="82"/>
  <c r="G687" i="82"/>
  <c r="B688" i="82"/>
  <c r="C688" i="82"/>
  <c r="D688" i="82"/>
  <c r="E688" i="82"/>
  <c r="G688" i="82"/>
  <c r="B689" i="82"/>
  <c r="C689" i="82"/>
  <c r="D689" i="82"/>
  <c r="E689" i="82"/>
  <c r="G689" i="82"/>
  <c r="B690" i="82"/>
  <c r="C690" i="82"/>
  <c r="D690" i="82"/>
  <c r="E690" i="82"/>
  <c r="G690" i="82"/>
  <c r="B691" i="82"/>
  <c r="C691" i="82"/>
  <c r="D691" i="82"/>
  <c r="E691" i="82"/>
  <c r="G691" i="82"/>
  <c r="B692" i="82"/>
  <c r="C692" i="82"/>
  <c r="D692" i="82"/>
  <c r="E692" i="82"/>
  <c r="G692" i="82"/>
  <c r="B693" i="82"/>
  <c r="C693" i="82"/>
  <c r="D693" i="82"/>
  <c r="E693" i="82"/>
  <c r="G693" i="82"/>
  <c r="B694" i="82"/>
  <c r="C694" i="82"/>
  <c r="D694" i="82"/>
  <c r="E694" i="82"/>
  <c r="G694" i="82"/>
  <c r="B695" i="82"/>
  <c r="C695" i="82"/>
  <c r="D695" i="82"/>
  <c r="E695" i="82"/>
  <c r="G695" i="82"/>
  <c r="B696" i="82"/>
  <c r="C696" i="82"/>
  <c r="D696" i="82"/>
  <c r="E696" i="82"/>
  <c r="G696" i="82"/>
  <c r="B697" i="82"/>
  <c r="C697" i="82"/>
  <c r="D697" i="82"/>
  <c r="E697" i="82"/>
  <c r="G697" i="82"/>
  <c r="B698" i="82"/>
  <c r="C698" i="82"/>
  <c r="D698" i="82"/>
  <c r="E698" i="82"/>
  <c r="G698" i="82"/>
  <c r="B699" i="82"/>
  <c r="C699" i="82"/>
  <c r="D699" i="82"/>
  <c r="E699" i="82"/>
  <c r="G699" i="82"/>
  <c r="B700" i="82"/>
  <c r="C700" i="82"/>
  <c r="D700" i="82"/>
  <c r="E700" i="82"/>
  <c r="G700" i="82"/>
  <c r="B701" i="82"/>
  <c r="C701" i="82"/>
  <c r="D701" i="82"/>
  <c r="E701" i="82"/>
  <c r="G701" i="82"/>
  <c r="B702" i="82"/>
  <c r="C702" i="82"/>
  <c r="D702" i="82"/>
  <c r="E702" i="82"/>
  <c r="G702" i="82"/>
  <c r="B650" i="82"/>
  <c r="C650" i="82"/>
  <c r="D650" i="82"/>
  <c r="E650" i="82"/>
  <c r="G650" i="82"/>
  <c r="B651" i="82"/>
  <c r="C651" i="82"/>
  <c r="D651" i="82"/>
  <c r="E651" i="82"/>
  <c r="G651" i="82"/>
  <c r="B652" i="82"/>
  <c r="C652" i="82"/>
  <c r="D652" i="82"/>
  <c r="E652" i="82"/>
  <c r="G652" i="82"/>
  <c r="B653" i="82"/>
  <c r="C653" i="82"/>
  <c r="D653" i="82"/>
  <c r="E653" i="82"/>
  <c r="G653" i="82"/>
  <c r="B654" i="82"/>
  <c r="C654" i="82"/>
  <c r="D654" i="82"/>
  <c r="E654" i="82"/>
  <c r="G654" i="82"/>
  <c r="B655" i="82"/>
  <c r="C655" i="82"/>
  <c r="D655" i="82"/>
  <c r="E655" i="82"/>
  <c r="G655" i="82"/>
  <c r="B656" i="82"/>
  <c r="C656" i="82"/>
  <c r="D656" i="82"/>
  <c r="E656" i="82"/>
  <c r="G656" i="82"/>
  <c r="B657" i="82"/>
  <c r="C657" i="82"/>
  <c r="D657" i="82"/>
  <c r="E657" i="82"/>
  <c r="G657" i="82"/>
  <c r="B658" i="82"/>
  <c r="C658" i="82"/>
  <c r="D658" i="82"/>
  <c r="E658" i="82"/>
  <c r="G658" i="82"/>
  <c r="B659" i="82"/>
  <c r="C659" i="82"/>
  <c r="D659" i="82"/>
  <c r="E659" i="82"/>
  <c r="G659" i="82"/>
  <c r="B660" i="82"/>
  <c r="C660" i="82"/>
  <c r="D660" i="82"/>
  <c r="E660" i="82"/>
  <c r="G660" i="82"/>
  <c r="B661" i="82"/>
  <c r="C661" i="82"/>
  <c r="D661" i="82"/>
  <c r="E661" i="82"/>
  <c r="G661" i="82"/>
  <c r="B662" i="82"/>
  <c r="C662" i="82"/>
  <c r="D662" i="82"/>
  <c r="E662" i="82"/>
  <c r="G662" i="82"/>
  <c r="B663" i="82"/>
  <c r="C663" i="82"/>
  <c r="D663" i="82"/>
  <c r="E663" i="82"/>
  <c r="G663" i="82"/>
  <c r="B664" i="82"/>
  <c r="C664" i="82"/>
  <c r="D664" i="82"/>
  <c r="E664" i="82"/>
  <c r="G664" i="82"/>
  <c r="B665" i="82"/>
  <c r="C665" i="82"/>
  <c r="D665" i="82"/>
  <c r="E665" i="82"/>
  <c r="G665" i="82"/>
  <c r="B666" i="82"/>
  <c r="C666" i="82"/>
  <c r="D666" i="82"/>
  <c r="E666" i="82"/>
  <c r="G666" i="82"/>
  <c r="B667" i="82"/>
  <c r="C667" i="82"/>
  <c r="D667" i="82"/>
  <c r="E667" i="82"/>
  <c r="G667" i="82"/>
  <c r="B668" i="82"/>
  <c r="C668" i="82"/>
  <c r="D668" i="82"/>
  <c r="E668" i="82"/>
  <c r="G668" i="82"/>
  <c r="B669" i="82"/>
  <c r="C669" i="82"/>
  <c r="D669" i="82"/>
  <c r="E669" i="82"/>
  <c r="G669" i="82"/>
  <c r="B670" i="82"/>
  <c r="C670" i="82"/>
  <c r="D670" i="82"/>
  <c r="E670" i="82"/>
  <c r="G670" i="82"/>
  <c r="B671" i="82"/>
  <c r="C671" i="82"/>
  <c r="D671" i="82"/>
  <c r="E671" i="82"/>
  <c r="G671" i="82"/>
  <c r="B627" i="82"/>
  <c r="C627" i="82"/>
  <c r="D627" i="82"/>
  <c r="E627" i="82"/>
  <c r="G627" i="82"/>
  <c r="B628" i="82"/>
  <c r="C628" i="82"/>
  <c r="D628" i="82"/>
  <c r="E628" i="82"/>
  <c r="G628" i="82"/>
  <c r="B629" i="82"/>
  <c r="C629" i="82"/>
  <c r="D629" i="82"/>
  <c r="E629" i="82"/>
  <c r="G629" i="82"/>
  <c r="B630" i="82"/>
  <c r="C630" i="82"/>
  <c r="D630" i="82"/>
  <c r="E630" i="82"/>
  <c r="G630" i="82"/>
  <c r="B631" i="82"/>
  <c r="C631" i="82"/>
  <c r="D631" i="82"/>
  <c r="E631" i="82"/>
  <c r="G631" i="82"/>
  <c r="B632" i="82"/>
  <c r="C632" i="82"/>
  <c r="D632" i="82"/>
  <c r="E632" i="82"/>
  <c r="G632" i="82"/>
  <c r="B633" i="82"/>
  <c r="C633" i="82"/>
  <c r="D633" i="82"/>
  <c r="E633" i="82"/>
  <c r="G633" i="82"/>
  <c r="B634" i="82"/>
  <c r="C634" i="82"/>
  <c r="D634" i="82"/>
  <c r="E634" i="82"/>
  <c r="G634" i="82"/>
  <c r="B635" i="82"/>
  <c r="C635" i="82"/>
  <c r="D635" i="82"/>
  <c r="E635" i="82"/>
  <c r="G635" i="82"/>
  <c r="B636" i="82"/>
  <c r="C636" i="82"/>
  <c r="D636" i="82"/>
  <c r="E636" i="82"/>
  <c r="G636" i="82"/>
  <c r="B637" i="82"/>
  <c r="C637" i="82"/>
  <c r="D637" i="82"/>
  <c r="E637" i="82"/>
  <c r="G637" i="82"/>
  <c r="B638" i="82"/>
  <c r="C638" i="82"/>
  <c r="D638" i="82"/>
  <c r="E638" i="82"/>
  <c r="G638" i="82"/>
  <c r="B639" i="82"/>
  <c r="C639" i="82"/>
  <c r="D639" i="82"/>
  <c r="E639" i="82"/>
  <c r="G639" i="82"/>
  <c r="B640" i="82"/>
  <c r="C640" i="82"/>
  <c r="D640" i="82"/>
  <c r="E640" i="82"/>
  <c r="G640" i="82"/>
  <c r="B641" i="82"/>
  <c r="C641" i="82"/>
  <c r="D641" i="82"/>
  <c r="E641" i="82"/>
  <c r="G641" i="82"/>
  <c r="B642" i="82"/>
  <c r="C642" i="82"/>
  <c r="D642" i="82"/>
  <c r="E642" i="82"/>
  <c r="G642" i="82"/>
  <c r="B643" i="82"/>
  <c r="C643" i="82"/>
  <c r="D643" i="82"/>
  <c r="E643" i="82"/>
  <c r="G643" i="82"/>
  <c r="B644" i="82"/>
  <c r="C644" i="82"/>
  <c r="D644" i="82"/>
  <c r="E644" i="82"/>
  <c r="G644" i="82"/>
  <c r="B645" i="82"/>
  <c r="C645" i="82"/>
  <c r="D645" i="82"/>
  <c r="E645" i="82"/>
  <c r="G645" i="82"/>
  <c r="B646" i="82"/>
  <c r="C646" i="82"/>
  <c r="D646" i="82"/>
  <c r="E646" i="82"/>
  <c r="G646" i="82"/>
  <c r="B647" i="82"/>
  <c r="C647" i="82"/>
  <c r="D647" i="82"/>
  <c r="E647" i="82"/>
  <c r="G647" i="82"/>
  <c r="B648" i="82"/>
  <c r="C648" i="82"/>
  <c r="D648" i="82"/>
  <c r="E648" i="82"/>
  <c r="G648" i="82"/>
  <c r="B649" i="82"/>
  <c r="C649" i="82"/>
  <c r="D649" i="82"/>
  <c r="E649" i="82"/>
  <c r="G649" i="82"/>
  <c r="G626" i="82"/>
  <c r="E626" i="82"/>
  <c r="D626" i="82"/>
  <c r="C626" i="82"/>
  <c r="B626" i="82"/>
  <c r="G927" i="82" l="1"/>
  <c r="G954" i="82" s="1"/>
  <c r="H954" i="82" s="1"/>
  <c r="A10" i="82"/>
  <c r="B10" i="82"/>
  <c r="C10" i="82"/>
  <c r="D10" i="82"/>
  <c r="E10" i="82"/>
  <c r="F10" i="82"/>
  <c r="G10" i="82"/>
  <c r="A11" i="82"/>
  <c r="B11" i="82"/>
  <c r="C11" i="82"/>
  <c r="D11" i="82"/>
  <c r="E11" i="82"/>
  <c r="F11" i="82"/>
  <c r="G11" i="82"/>
  <c r="A12" i="82"/>
  <c r="B12" i="82"/>
  <c r="C12" i="82"/>
  <c r="D12" i="82"/>
  <c r="E12" i="82"/>
  <c r="F12" i="82"/>
  <c r="G12" i="82"/>
  <c r="A13" i="82"/>
  <c r="B13" i="82"/>
  <c r="C13" i="82"/>
  <c r="D13" i="82"/>
  <c r="E13" i="82"/>
  <c r="F13" i="82"/>
  <c r="G13" i="82"/>
  <c r="A14" i="82"/>
  <c r="B14" i="82"/>
  <c r="C14" i="82"/>
  <c r="D14" i="82"/>
  <c r="E14" i="82"/>
  <c r="F14" i="82"/>
  <c r="G14" i="82"/>
  <c r="A15" i="82"/>
  <c r="B15" i="82"/>
  <c r="C15" i="82"/>
  <c r="D15" i="82"/>
  <c r="E15" i="82"/>
  <c r="F15" i="82"/>
  <c r="G15" i="82"/>
  <c r="A16" i="82"/>
  <c r="B16" i="82"/>
  <c r="C16" i="82"/>
  <c r="D16" i="82"/>
  <c r="E16" i="82"/>
  <c r="F16" i="82"/>
  <c r="G16" i="82"/>
  <c r="A17" i="82"/>
  <c r="B17" i="82"/>
  <c r="C17" i="82"/>
  <c r="D17" i="82"/>
  <c r="E17" i="82"/>
  <c r="F17" i="82"/>
  <c r="G17" i="82"/>
  <c r="A18" i="82"/>
  <c r="B18" i="82"/>
  <c r="C18" i="82"/>
  <c r="D18" i="82"/>
  <c r="E18" i="82"/>
  <c r="F18" i="82"/>
  <c r="G18" i="82"/>
  <c r="A19" i="82"/>
  <c r="B19" i="82"/>
  <c r="C19" i="82"/>
  <c r="D19" i="82"/>
  <c r="E19" i="82"/>
  <c r="F19" i="82"/>
  <c r="G19" i="82"/>
  <c r="A20" i="82"/>
  <c r="B20" i="82"/>
  <c r="C20" i="82"/>
  <c r="D20" i="82"/>
  <c r="E20" i="82"/>
  <c r="F20" i="82"/>
  <c r="G20" i="82"/>
  <c r="A21" i="82"/>
  <c r="B21" i="82"/>
  <c r="C21" i="82"/>
  <c r="D21" i="82"/>
  <c r="E21" i="82"/>
  <c r="F21" i="82"/>
  <c r="G21" i="82"/>
  <c r="A22" i="82"/>
  <c r="B22" i="82"/>
  <c r="C22" i="82"/>
  <c r="D22" i="82"/>
  <c r="E22" i="82"/>
  <c r="F22" i="82"/>
  <c r="G22" i="82"/>
  <c r="A23" i="82"/>
  <c r="B23" i="82"/>
  <c r="C23" i="82"/>
  <c r="D23" i="82"/>
  <c r="E23" i="82"/>
  <c r="F23" i="82"/>
  <c r="G23" i="82"/>
  <c r="A24" i="82"/>
  <c r="B24" i="82"/>
  <c r="C24" i="82"/>
  <c r="D24" i="82"/>
  <c r="E24" i="82"/>
  <c r="F24" i="82"/>
  <c r="G24" i="82"/>
  <c r="A25" i="82"/>
  <c r="B25" i="82"/>
  <c r="C25" i="82"/>
  <c r="D25" i="82"/>
  <c r="E25" i="82"/>
  <c r="F25" i="82"/>
  <c r="G25" i="82"/>
  <c r="A26" i="82"/>
  <c r="B26" i="82"/>
  <c r="C26" i="82"/>
  <c r="D26" i="82"/>
  <c r="E26" i="82"/>
  <c r="F26" i="82"/>
  <c r="G26" i="82"/>
  <c r="A27" i="82"/>
  <c r="B27" i="82"/>
  <c r="C27" i="82"/>
  <c r="D27" i="82"/>
  <c r="E27" i="82"/>
  <c r="F27" i="82"/>
  <c r="G27" i="82"/>
  <c r="A28" i="82"/>
  <c r="B28" i="82"/>
  <c r="C28" i="82"/>
  <c r="D28" i="82"/>
  <c r="E28" i="82"/>
  <c r="F28" i="82"/>
  <c r="G28" i="82"/>
  <c r="A29" i="82"/>
  <c r="B29" i="82"/>
  <c r="C29" i="82"/>
  <c r="D29" i="82"/>
  <c r="E29" i="82"/>
  <c r="F29" i="82"/>
  <c r="G29" i="82"/>
  <c r="A30" i="82"/>
  <c r="B30" i="82"/>
  <c r="C30" i="82"/>
  <c r="D30" i="82"/>
  <c r="E30" i="82"/>
  <c r="F30" i="82"/>
  <c r="G30" i="82"/>
  <c r="A31" i="82"/>
  <c r="B31" i="82"/>
  <c r="C31" i="82"/>
  <c r="D31" i="82"/>
  <c r="E31" i="82"/>
  <c r="F31" i="82"/>
  <c r="G31" i="82"/>
  <c r="A32" i="82"/>
  <c r="B32" i="82"/>
  <c r="C32" i="82"/>
  <c r="D32" i="82"/>
  <c r="E32" i="82"/>
  <c r="F32" i="82"/>
  <c r="G32" i="82"/>
  <c r="A33" i="82"/>
  <c r="B33" i="82"/>
  <c r="C33" i="82"/>
  <c r="D33" i="82"/>
  <c r="E33" i="82"/>
  <c r="F33" i="82"/>
  <c r="G33" i="82"/>
  <c r="A34" i="82"/>
  <c r="B34" i="82"/>
  <c r="C34" i="82"/>
  <c r="D34" i="82"/>
  <c r="E34" i="82"/>
  <c r="F34" i="82"/>
  <c r="G34" i="82"/>
  <c r="A35" i="82"/>
  <c r="B35" i="82"/>
  <c r="C35" i="82"/>
  <c r="D35" i="82"/>
  <c r="E35" i="82"/>
  <c r="F35" i="82"/>
  <c r="G35" i="82"/>
  <c r="A36" i="82"/>
  <c r="B36" i="82"/>
  <c r="C36" i="82"/>
  <c r="D36" i="82"/>
  <c r="E36" i="82"/>
  <c r="F36" i="82"/>
  <c r="G36" i="82"/>
  <c r="A37" i="82"/>
  <c r="B37" i="82"/>
  <c r="C37" i="82"/>
  <c r="D37" i="82"/>
  <c r="E37" i="82"/>
  <c r="F37" i="82"/>
  <c r="G37" i="82"/>
  <c r="A38" i="82"/>
  <c r="B38" i="82"/>
  <c r="C38" i="82"/>
  <c r="D38" i="82"/>
  <c r="E38" i="82"/>
  <c r="F38" i="82"/>
  <c r="G38" i="82"/>
  <c r="A39" i="82"/>
  <c r="B39" i="82"/>
  <c r="C39" i="82"/>
  <c r="D39" i="82"/>
  <c r="E39" i="82"/>
  <c r="F39" i="82"/>
  <c r="G39" i="82"/>
  <c r="A40" i="82"/>
  <c r="B40" i="82"/>
  <c r="C40" i="82"/>
  <c r="D40" i="82"/>
  <c r="E40" i="82"/>
  <c r="F40" i="82"/>
  <c r="G40" i="82"/>
  <c r="A41" i="82"/>
  <c r="B41" i="82"/>
  <c r="C41" i="82"/>
  <c r="D41" i="82"/>
  <c r="E41" i="82"/>
  <c r="F41" i="82"/>
  <c r="G41" i="82"/>
  <c r="A42" i="82"/>
  <c r="B42" i="82"/>
  <c r="C42" i="82"/>
  <c r="D42" i="82"/>
  <c r="E42" i="82"/>
  <c r="F42" i="82"/>
  <c r="G42" i="82"/>
  <c r="A43" i="82"/>
  <c r="B43" i="82"/>
  <c r="C43" i="82"/>
  <c r="D43" i="82"/>
  <c r="E43" i="82"/>
  <c r="F43" i="82"/>
  <c r="G43" i="82"/>
  <c r="A44" i="82"/>
  <c r="B44" i="82"/>
  <c r="C44" i="82"/>
  <c r="D44" i="82"/>
  <c r="E44" i="82"/>
  <c r="F44" i="82"/>
  <c r="G44" i="82"/>
  <c r="A45" i="82"/>
  <c r="B45" i="82"/>
  <c r="C45" i="82"/>
  <c r="D45" i="82"/>
  <c r="E45" i="82"/>
  <c r="F45" i="82"/>
  <c r="G45" i="82"/>
  <c r="A46" i="82"/>
  <c r="B46" i="82"/>
  <c r="C46" i="82"/>
  <c r="D46" i="82"/>
  <c r="E46" i="82"/>
  <c r="F46" i="82"/>
  <c r="G46" i="82"/>
  <c r="A47" i="82"/>
  <c r="B47" i="82"/>
  <c r="C47" i="82"/>
  <c r="D47" i="82"/>
  <c r="E47" i="82"/>
  <c r="F47" i="82"/>
  <c r="G47" i="82"/>
  <c r="A48" i="82"/>
  <c r="B48" i="82"/>
  <c r="C48" i="82"/>
  <c r="D48" i="82"/>
  <c r="E48" i="82"/>
  <c r="F48" i="82"/>
  <c r="G48" i="82"/>
  <c r="A49" i="82"/>
  <c r="B49" i="82"/>
  <c r="C49" i="82"/>
  <c r="D49" i="82"/>
  <c r="E49" i="82"/>
  <c r="F49" i="82"/>
  <c r="G49" i="82"/>
  <c r="A50" i="82"/>
  <c r="B50" i="82"/>
  <c r="C50" i="82"/>
  <c r="D50" i="82"/>
  <c r="E50" i="82"/>
  <c r="F50" i="82"/>
  <c r="G50" i="82"/>
  <c r="A51" i="82"/>
  <c r="B51" i="82"/>
  <c r="C51" i="82"/>
  <c r="D51" i="82"/>
  <c r="E51" i="82"/>
  <c r="F51" i="82"/>
  <c r="G51" i="82"/>
  <c r="A52" i="82"/>
  <c r="B52" i="82"/>
  <c r="C52" i="82"/>
  <c r="D52" i="82"/>
  <c r="E52" i="82"/>
  <c r="F52" i="82"/>
  <c r="G52" i="82"/>
  <c r="A53" i="82"/>
  <c r="B53" i="82"/>
  <c r="C53" i="82"/>
  <c r="D53" i="82"/>
  <c r="E53" i="82"/>
  <c r="F53" i="82"/>
  <c r="G53" i="82"/>
  <c r="A54" i="82"/>
  <c r="B54" i="82"/>
  <c r="C54" i="82"/>
  <c r="D54" i="82"/>
  <c r="E54" i="82"/>
  <c r="F54" i="82"/>
  <c r="G54" i="82"/>
  <c r="A55" i="82"/>
  <c r="B55" i="82"/>
  <c r="C55" i="82"/>
  <c r="D55" i="82"/>
  <c r="E55" i="82"/>
  <c r="F55" i="82"/>
  <c r="G55" i="82"/>
  <c r="A56" i="82"/>
  <c r="B56" i="82"/>
  <c r="C56" i="82"/>
  <c r="D56" i="82"/>
  <c r="E56" i="82"/>
  <c r="F56" i="82"/>
  <c r="G56" i="82"/>
  <c r="A57" i="82"/>
  <c r="B57" i="82"/>
  <c r="C57" i="82"/>
  <c r="D57" i="82"/>
  <c r="E57" i="82"/>
  <c r="F57" i="82"/>
  <c r="G57" i="82"/>
  <c r="A58" i="82"/>
  <c r="B58" i="82"/>
  <c r="C58" i="82"/>
  <c r="D58" i="82"/>
  <c r="E58" i="82"/>
  <c r="F58" i="82"/>
  <c r="G58" i="82"/>
  <c r="A59" i="82"/>
  <c r="B59" i="82"/>
  <c r="C59" i="82"/>
  <c r="D59" i="82"/>
  <c r="E59" i="82"/>
  <c r="F59" i="82"/>
  <c r="G59" i="82"/>
  <c r="A60" i="82"/>
  <c r="B60" i="82"/>
  <c r="C60" i="82"/>
  <c r="D60" i="82"/>
  <c r="E60" i="82"/>
  <c r="F60" i="82"/>
  <c r="G60" i="82"/>
  <c r="A61" i="82"/>
  <c r="B61" i="82"/>
  <c r="C61" i="82"/>
  <c r="D61" i="82"/>
  <c r="E61" i="82"/>
  <c r="F61" i="82"/>
  <c r="G61" i="82"/>
  <c r="A62" i="82"/>
  <c r="B62" i="82"/>
  <c r="C62" i="82"/>
  <c r="D62" i="82"/>
  <c r="E62" i="82"/>
  <c r="F62" i="82"/>
  <c r="G62" i="82"/>
  <c r="A63" i="82"/>
  <c r="B63" i="82"/>
  <c r="C63" i="82"/>
  <c r="D63" i="82"/>
  <c r="E63" i="82"/>
  <c r="F63" i="82"/>
  <c r="G63" i="82"/>
  <c r="A64" i="82"/>
  <c r="B64" i="82"/>
  <c r="C64" i="82"/>
  <c r="D64" i="82"/>
  <c r="E64" i="82"/>
  <c r="F64" i="82"/>
  <c r="G64" i="82"/>
  <c r="A65" i="82"/>
  <c r="B65" i="82"/>
  <c r="C65" i="82"/>
  <c r="D65" i="82"/>
  <c r="E65" i="82"/>
  <c r="F65" i="82"/>
  <c r="G65" i="82"/>
  <c r="A66" i="82"/>
  <c r="B66" i="82"/>
  <c r="C66" i="82"/>
  <c r="D66" i="82"/>
  <c r="E66" i="82"/>
  <c r="F66" i="82"/>
  <c r="G66" i="82"/>
  <c r="A67" i="82"/>
  <c r="B67" i="82"/>
  <c r="C67" i="82"/>
  <c r="D67" i="82"/>
  <c r="E67" i="82"/>
  <c r="F67" i="82"/>
  <c r="G67" i="82"/>
  <c r="A68" i="82"/>
  <c r="B68" i="82"/>
  <c r="C68" i="82"/>
  <c r="D68" i="82"/>
  <c r="E68" i="82"/>
  <c r="F68" i="82"/>
  <c r="G68" i="82"/>
  <c r="A69" i="82"/>
  <c r="B69" i="82"/>
  <c r="C69" i="82"/>
  <c r="D69" i="82"/>
  <c r="E69" i="82"/>
  <c r="F69" i="82"/>
  <c r="G69" i="82"/>
  <c r="A70" i="82"/>
  <c r="B70" i="82"/>
  <c r="C70" i="82"/>
  <c r="D70" i="82"/>
  <c r="E70" i="82"/>
  <c r="F70" i="82"/>
  <c r="G70" i="82"/>
  <c r="A71" i="82"/>
  <c r="B71" i="82"/>
  <c r="C71" i="82"/>
  <c r="D71" i="82"/>
  <c r="E71" i="82"/>
  <c r="F71" i="82"/>
  <c r="G71" i="82"/>
  <c r="A72" i="82"/>
  <c r="B72" i="82"/>
  <c r="C72" i="82"/>
  <c r="D72" i="82"/>
  <c r="E72" i="82"/>
  <c r="F72" i="82"/>
  <c r="G72" i="82"/>
  <c r="A73" i="82"/>
  <c r="B73" i="82"/>
  <c r="C73" i="82"/>
  <c r="D73" i="82"/>
  <c r="E73" i="82"/>
  <c r="F73" i="82"/>
  <c r="G73" i="82"/>
  <c r="A74" i="82"/>
  <c r="B74" i="82"/>
  <c r="C74" i="82"/>
  <c r="D74" i="82"/>
  <c r="E74" i="82"/>
  <c r="F74" i="82"/>
  <c r="G74" i="82"/>
  <c r="A75" i="82"/>
  <c r="B75" i="82"/>
  <c r="C75" i="82"/>
  <c r="D75" i="82"/>
  <c r="E75" i="82"/>
  <c r="F75" i="82"/>
  <c r="G75" i="82"/>
  <c r="A76" i="82"/>
  <c r="B76" i="82"/>
  <c r="C76" i="82"/>
  <c r="D76" i="82"/>
  <c r="E76" i="82"/>
  <c r="F76" i="82"/>
  <c r="G76" i="82"/>
  <c r="A77" i="82"/>
  <c r="B77" i="82"/>
  <c r="C77" i="82"/>
  <c r="D77" i="82"/>
  <c r="E77" i="82"/>
  <c r="F77" i="82"/>
  <c r="G77" i="82"/>
  <c r="A78" i="82"/>
  <c r="B78" i="82"/>
  <c r="C78" i="82"/>
  <c r="D78" i="82"/>
  <c r="E78" i="82"/>
  <c r="F78" i="82"/>
  <c r="G78" i="82"/>
  <c r="A79" i="82"/>
  <c r="B79" i="82"/>
  <c r="C79" i="82"/>
  <c r="D79" i="82"/>
  <c r="E79" i="82"/>
  <c r="F79" i="82"/>
  <c r="G79" i="82"/>
  <c r="A80" i="82"/>
  <c r="B80" i="82"/>
  <c r="C80" i="82"/>
  <c r="D80" i="82"/>
  <c r="E80" i="82"/>
  <c r="F80" i="82"/>
  <c r="G80" i="82"/>
  <c r="A81" i="82"/>
  <c r="B81" i="82"/>
  <c r="C81" i="82"/>
  <c r="D81" i="82"/>
  <c r="E81" i="82"/>
  <c r="F81" i="82"/>
  <c r="G81" i="82"/>
  <c r="A82" i="82"/>
  <c r="B82" i="82"/>
  <c r="C82" i="82"/>
  <c r="D82" i="82"/>
  <c r="E82" i="82"/>
  <c r="F82" i="82"/>
  <c r="G82" i="82"/>
  <c r="A83" i="82"/>
  <c r="B83" i="82"/>
  <c r="C83" i="82"/>
  <c r="D83" i="82"/>
  <c r="E83" i="82"/>
  <c r="F83" i="82"/>
  <c r="G83" i="82"/>
  <c r="A84" i="82"/>
  <c r="B84" i="82"/>
  <c r="C84" i="82"/>
  <c r="D84" i="82"/>
  <c r="E84" i="82"/>
  <c r="F84" i="82"/>
  <c r="G84" i="82"/>
  <c r="A85" i="82"/>
  <c r="B85" i="82"/>
  <c r="C85" i="82"/>
  <c r="D85" i="82"/>
  <c r="E85" i="82"/>
  <c r="F85" i="82"/>
  <c r="G85" i="82"/>
  <c r="A86" i="82"/>
  <c r="B86" i="82"/>
  <c r="C86" i="82"/>
  <c r="D86" i="82"/>
  <c r="E86" i="82"/>
  <c r="F86" i="82"/>
  <c r="G86" i="82"/>
  <c r="A87" i="82"/>
  <c r="B87" i="82"/>
  <c r="C87" i="82"/>
  <c r="D87" i="82"/>
  <c r="E87" i="82"/>
  <c r="F87" i="82"/>
  <c r="G87" i="82"/>
  <c r="A88" i="82"/>
  <c r="B88" i="82"/>
  <c r="C88" i="82"/>
  <c r="D88" i="82"/>
  <c r="E88" i="82"/>
  <c r="F88" i="82"/>
  <c r="G88" i="82"/>
  <c r="A89" i="82"/>
  <c r="B89" i="82"/>
  <c r="C89" i="82"/>
  <c r="D89" i="82"/>
  <c r="E89" i="82"/>
  <c r="F89" i="82"/>
  <c r="G89" i="82"/>
  <c r="A90" i="82"/>
  <c r="B90" i="82"/>
  <c r="C90" i="82"/>
  <c r="D90" i="82"/>
  <c r="E90" i="82"/>
  <c r="F90" i="82"/>
  <c r="G90" i="82"/>
  <c r="A91" i="82"/>
  <c r="B91" i="82"/>
  <c r="C91" i="82"/>
  <c r="D91" i="82"/>
  <c r="E91" i="82"/>
  <c r="F91" i="82"/>
  <c r="G91" i="82"/>
  <c r="A92" i="82"/>
  <c r="B92" i="82"/>
  <c r="C92" i="82"/>
  <c r="D92" i="82"/>
  <c r="E92" i="82"/>
  <c r="F92" i="82"/>
  <c r="G92" i="82"/>
  <c r="A93" i="82"/>
  <c r="B93" i="82"/>
  <c r="C93" i="82"/>
  <c r="D93" i="82"/>
  <c r="E93" i="82"/>
  <c r="F93" i="82"/>
  <c r="G93" i="82"/>
  <c r="A94" i="82"/>
  <c r="B94" i="82"/>
  <c r="C94" i="82"/>
  <c r="D94" i="82"/>
  <c r="E94" i="82"/>
  <c r="F94" i="82"/>
  <c r="G94" i="82"/>
  <c r="A95" i="82"/>
  <c r="B95" i="82"/>
  <c r="C95" i="82"/>
  <c r="D95" i="82"/>
  <c r="E95" i="82"/>
  <c r="F95" i="82"/>
  <c r="G95" i="82"/>
  <c r="A96" i="82"/>
  <c r="B96" i="82"/>
  <c r="C96" i="82"/>
  <c r="D96" i="82"/>
  <c r="E96" i="82"/>
  <c r="F96" i="82"/>
  <c r="G96" i="82"/>
  <c r="A97" i="82"/>
  <c r="B97" i="82"/>
  <c r="C97" i="82"/>
  <c r="D97" i="82"/>
  <c r="E97" i="82"/>
  <c r="F97" i="82"/>
  <c r="G97" i="82"/>
  <c r="A98" i="82"/>
  <c r="B98" i="82"/>
  <c r="C98" i="82"/>
  <c r="D98" i="82"/>
  <c r="E98" i="82"/>
  <c r="F98" i="82"/>
  <c r="G98" i="82"/>
  <c r="A99" i="82"/>
  <c r="B99" i="82"/>
  <c r="C99" i="82"/>
  <c r="D99" i="82"/>
  <c r="E99" i="82"/>
  <c r="F99" i="82"/>
  <c r="G99" i="82"/>
  <c r="A100" i="82"/>
  <c r="B100" i="82"/>
  <c r="C100" i="82"/>
  <c r="D100" i="82"/>
  <c r="E100" i="82"/>
  <c r="F100" i="82"/>
  <c r="G100" i="82"/>
  <c r="A101" i="82"/>
  <c r="B101" i="82"/>
  <c r="C101" i="82"/>
  <c r="D101" i="82"/>
  <c r="E101" i="82"/>
  <c r="F101" i="82"/>
  <c r="G101" i="82"/>
  <c r="A102" i="82"/>
  <c r="B102" i="82"/>
  <c r="C102" i="82"/>
  <c r="D102" i="82"/>
  <c r="E102" i="82"/>
  <c r="F102" i="82"/>
  <c r="G102" i="82"/>
  <c r="A103" i="82"/>
  <c r="B103" i="82"/>
  <c r="C103" i="82"/>
  <c r="D103" i="82"/>
  <c r="E103" i="82"/>
  <c r="F103" i="82"/>
  <c r="G103" i="82"/>
  <c r="A104" i="82"/>
  <c r="B104" i="82"/>
  <c r="C104" i="82"/>
  <c r="D104" i="82"/>
  <c r="E104" i="82"/>
  <c r="F104" i="82"/>
  <c r="G104" i="82"/>
  <c r="A105" i="82"/>
  <c r="B105" i="82"/>
  <c r="C105" i="82"/>
  <c r="D105" i="82"/>
  <c r="E105" i="82"/>
  <c r="F105" i="82"/>
  <c r="G105" i="82"/>
  <c r="A106" i="82"/>
  <c r="B106" i="82"/>
  <c r="C106" i="82"/>
  <c r="D106" i="82"/>
  <c r="E106" i="82"/>
  <c r="F106" i="82"/>
  <c r="G106" i="82"/>
  <c r="A107" i="82"/>
  <c r="B107" i="82"/>
  <c r="C107" i="82"/>
  <c r="D107" i="82"/>
  <c r="E107" i="82"/>
  <c r="F107" i="82"/>
  <c r="G107" i="82"/>
  <c r="A108" i="82"/>
  <c r="B108" i="82"/>
  <c r="C108" i="82"/>
  <c r="D108" i="82"/>
  <c r="E108" i="82"/>
  <c r="F108" i="82"/>
  <c r="G108" i="82"/>
  <c r="A109" i="82"/>
  <c r="B109" i="82"/>
  <c r="C109" i="82"/>
  <c r="D109" i="82"/>
  <c r="E109" i="82"/>
  <c r="F109" i="82"/>
  <c r="G109" i="82"/>
  <c r="A110" i="82"/>
  <c r="B110" i="82"/>
  <c r="C110" i="82"/>
  <c r="D110" i="82"/>
  <c r="E110" i="82"/>
  <c r="F110" i="82"/>
  <c r="G110" i="82"/>
  <c r="A111" i="82"/>
  <c r="B111" i="82"/>
  <c r="C111" i="82"/>
  <c r="D111" i="82"/>
  <c r="E111" i="82"/>
  <c r="F111" i="82"/>
  <c r="G111" i="82"/>
  <c r="A112" i="82"/>
  <c r="B112" i="82"/>
  <c r="C112" i="82"/>
  <c r="D112" i="82"/>
  <c r="E112" i="82"/>
  <c r="F112" i="82"/>
  <c r="G112" i="82"/>
  <c r="A113" i="82"/>
  <c r="B113" i="82"/>
  <c r="C113" i="82"/>
  <c r="D113" i="82"/>
  <c r="E113" i="82"/>
  <c r="F113" i="82"/>
  <c r="G113" i="82"/>
  <c r="A114" i="82"/>
  <c r="B114" i="82"/>
  <c r="C114" i="82"/>
  <c r="D114" i="82"/>
  <c r="E114" i="82"/>
  <c r="F114" i="82"/>
  <c r="G114" i="82"/>
  <c r="A115" i="82"/>
  <c r="B115" i="82"/>
  <c r="C115" i="82"/>
  <c r="D115" i="82"/>
  <c r="E115" i="82"/>
  <c r="F115" i="82"/>
  <c r="G115" i="82"/>
  <c r="A116" i="82"/>
  <c r="B116" i="82"/>
  <c r="C116" i="82"/>
  <c r="D116" i="82"/>
  <c r="E116" i="82"/>
  <c r="F116" i="82"/>
  <c r="G116" i="82"/>
  <c r="A117" i="82"/>
  <c r="B117" i="82"/>
  <c r="C117" i="82"/>
  <c r="D117" i="82"/>
  <c r="E117" i="82"/>
  <c r="F117" i="82"/>
  <c r="G117" i="82"/>
  <c r="A118" i="82"/>
  <c r="B118" i="82"/>
  <c r="C118" i="82"/>
  <c r="D118" i="82"/>
  <c r="E118" i="82"/>
  <c r="F118" i="82"/>
  <c r="G118" i="82"/>
  <c r="A119" i="82"/>
  <c r="B119" i="82"/>
  <c r="C119" i="82"/>
  <c r="D119" i="82"/>
  <c r="E119" i="82"/>
  <c r="F119" i="82"/>
  <c r="G119" i="82"/>
  <c r="A120" i="82"/>
  <c r="B120" i="82"/>
  <c r="C120" i="82"/>
  <c r="D120" i="82"/>
  <c r="E120" i="82"/>
  <c r="F120" i="82"/>
  <c r="G120" i="82"/>
  <c r="A121" i="82"/>
  <c r="B121" i="82"/>
  <c r="C121" i="82"/>
  <c r="D121" i="82"/>
  <c r="E121" i="82"/>
  <c r="F121" i="82"/>
  <c r="G121" i="82"/>
  <c r="A122" i="82"/>
  <c r="B122" i="82"/>
  <c r="C122" i="82"/>
  <c r="D122" i="82"/>
  <c r="E122" i="82"/>
  <c r="F122" i="82"/>
  <c r="G122" i="82"/>
  <c r="A123" i="82"/>
  <c r="B123" i="82"/>
  <c r="C123" i="82"/>
  <c r="D123" i="82"/>
  <c r="E123" i="82"/>
  <c r="F123" i="82"/>
  <c r="G123" i="82"/>
  <c r="A124" i="82"/>
  <c r="B124" i="82"/>
  <c r="C124" i="82"/>
  <c r="D124" i="82"/>
  <c r="E124" i="82"/>
  <c r="F124" i="82"/>
  <c r="G124" i="82"/>
  <c r="A125" i="82"/>
  <c r="B125" i="82"/>
  <c r="C125" i="82"/>
  <c r="D125" i="82"/>
  <c r="E125" i="82"/>
  <c r="F125" i="82"/>
  <c r="G125" i="82"/>
  <c r="A126" i="82"/>
  <c r="B126" i="82"/>
  <c r="C126" i="82"/>
  <c r="D126" i="82"/>
  <c r="E126" i="82"/>
  <c r="F126" i="82"/>
  <c r="G126" i="82"/>
  <c r="A127" i="82"/>
  <c r="B127" i="82"/>
  <c r="C127" i="82"/>
  <c r="D127" i="82"/>
  <c r="E127" i="82"/>
  <c r="F127" i="82"/>
  <c r="G127" i="82"/>
  <c r="A128" i="82"/>
  <c r="B128" i="82"/>
  <c r="C128" i="82"/>
  <c r="D128" i="82"/>
  <c r="E128" i="82"/>
  <c r="F128" i="82"/>
  <c r="G128" i="82"/>
  <c r="A129" i="82"/>
  <c r="B129" i="82"/>
  <c r="C129" i="82"/>
  <c r="D129" i="82"/>
  <c r="E129" i="82"/>
  <c r="F129" i="82"/>
  <c r="G129" i="82"/>
  <c r="A130" i="82"/>
  <c r="B130" i="82"/>
  <c r="C130" i="82"/>
  <c r="D130" i="82"/>
  <c r="E130" i="82"/>
  <c r="F130" i="82"/>
  <c r="G130" i="82"/>
  <c r="B131" i="82"/>
  <c r="C131" i="82"/>
  <c r="D131" i="82"/>
  <c r="E131" i="82"/>
  <c r="F131" i="82"/>
  <c r="G131" i="82"/>
  <c r="B132" i="82"/>
  <c r="C132" i="82"/>
  <c r="D132" i="82"/>
  <c r="E132" i="82"/>
  <c r="F132" i="82"/>
  <c r="G132" i="82"/>
  <c r="B133" i="82"/>
  <c r="C133" i="82"/>
  <c r="D133" i="82"/>
  <c r="E133" i="82"/>
  <c r="F133" i="82"/>
  <c r="G133" i="82"/>
  <c r="B134" i="82"/>
  <c r="C134" i="82"/>
  <c r="D134" i="82"/>
  <c r="E134" i="82"/>
  <c r="F134" i="82"/>
  <c r="G134" i="82"/>
  <c r="B135" i="82"/>
  <c r="C135" i="82"/>
  <c r="D135" i="82"/>
  <c r="E135" i="82"/>
  <c r="F135" i="82"/>
  <c r="G135" i="82"/>
  <c r="B136" i="82"/>
  <c r="C136" i="82"/>
  <c r="D136" i="82"/>
  <c r="E136" i="82"/>
  <c r="F136" i="82"/>
  <c r="G136" i="82"/>
  <c r="B137" i="82"/>
  <c r="C137" i="82"/>
  <c r="D137" i="82"/>
  <c r="E137" i="82"/>
  <c r="F137" i="82"/>
  <c r="G137" i="82"/>
  <c r="B138" i="82"/>
  <c r="C138" i="82"/>
  <c r="D138" i="82"/>
  <c r="E138" i="82"/>
  <c r="F138" i="82"/>
  <c r="G138" i="82"/>
  <c r="B139" i="82"/>
  <c r="C139" i="82"/>
  <c r="D139" i="82"/>
  <c r="E139" i="82"/>
  <c r="F139" i="82"/>
  <c r="G139" i="82"/>
  <c r="B140" i="82"/>
  <c r="C140" i="82"/>
  <c r="D140" i="82"/>
  <c r="E140" i="82"/>
  <c r="F140" i="82"/>
  <c r="G140" i="82"/>
  <c r="B141" i="82"/>
  <c r="C141" i="82"/>
  <c r="D141" i="82"/>
  <c r="E141" i="82"/>
  <c r="F141" i="82"/>
  <c r="G141" i="82"/>
  <c r="B142" i="82"/>
  <c r="C142" i="82"/>
  <c r="D142" i="82"/>
  <c r="E142" i="82"/>
  <c r="F142" i="82"/>
  <c r="G142" i="82"/>
  <c r="B143" i="82"/>
  <c r="C143" i="82"/>
  <c r="D143" i="82"/>
  <c r="E143" i="82"/>
  <c r="F143" i="82"/>
  <c r="G143" i="82"/>
  <c r="B144" i="82"/>
  <c r="C144" i="82"/>
  <c r="D144" i="82"/>
  <c r="E144" i="82"/>
  <c r="F144" i="82"/>
  <c r="G144" i="82"/>
  <c r="B145" i="82"/>
  <c r="C145" i="82"/>
  <c r="D145" i="82"/>
  <c r="E145" i="82"/>
  <c r="F145" i="82"/>
  <c r="G145" i="82"/>
  <c r="B146" i="82"/>
  <c r="C146" i="82"/>
  <c r="D146" i="82"/>
  <c r="E146" i="82"/>
  <c r="F146" i="82"/>
  <c r="G146" i="82"/>
  <c r="B147" i="82"/>
  <c r="C147" i="82"/>
  <c r="D147" i="82"/>
  <c r="E147" i="82"/>
  <c r="F147" i="82"/>
  <c r="G147" i="82"/>
  <c r="B148" i="82"/>
  <c r="C148" i="82"/>
  <c r="D148" i="82"/>
  <c r="E148" i="82"/>
  <c r="F148" i="82"/>
  <c r="G148" i="82"/>
  <c r="B149" i="82"/>
  <c r="C149" i="82"/>
  <c r="D149" i="82"/>
  <c r="E149" i="82"/>
  <c r="F149" i="82"/>
  <c r="G149" i="82"/>
  <c r="B150" i="82"/>
  <c r="C150" i="82"/>
  <c r="D150" i="82"/>
  <c r="E150" i="82"/>
  <c r="F150" i="82"/>
  <c r="G150" i="82"/>
  <c r="B151" i="82"/>
  <c r="C151" i="82"/>
  <c r="D151" i="82"/>
  <c r="E151" i="82"/>
  <c r="F151" i="82"/>
  <c r="G151" i="82"/>
  <c r="B152" i="82"/>
  <c r="C152" i="82"/>
  <c r="D152" i="82"/>
  <c r="E152" i="82"/>
  <c r="F152" i="82"/>
  <c r="G152" i="82"/>
  <c r="B153" i="82"/>
  <c r="C153" i="82"/>
  <c r="D153" i="82"/>
  <c r="E153" i="82"/>
  <c r="F153" i="82"/>
  <c r="G153" i="82"/>
  <c r="B154" i="82"/>
  <c r="C154" i="82"/>
  <c r="D154" i="82"/>
  <c r="E154" i="82"/>
  <c r="F154" i="82"/>
  <c r="G154" i="82"/>
  <c r="A155" i="82"/>
  <c r="B155" i="82"/>
  <c r="C155" i="82"/>
  <c r="D155" i="82"/>
  <c r="E155" i="82"/>
  <c r="F155" i="82"/>
  <c r="G155" i="82"/>
  <c r="B156" i="82"/>
  <c r="C156" i="82"/>
  <c r="D156" i="82"/>
  <c r="E156" i="82"/>
  <c r="F156" i="82"/>
  <c r="G156" i="82"/>
  <c r="B157" i="82"/>
  <c r="C157" i="82"/>
  <c r="D157" i="82"/>
  <c r="E157" i="82"/>
  <c r="F157" i="82"/>
  <c r="G157" i="82"/>
  <c r="B158" i="82"/>
  <c r="C158" i="82"/>
  <c r="D158" i="82"/>
  <c r="E158" i="82"/>
  <c r="F158" i="82"/>
  <c r="G158" i="82"/>
  <c r="B159" i="82"/>
  <c r="C159" i="82"/>
  <c r="D159" i="82"/>
  <c r="E159" i="82"/>
  <c r="F159" i="82"/>
  <c r="G159" i="82"/>
  <c r="B160" i="82"/>
  <c r="C160" i="82"/>
  <c r="D160" i="82"/>
  <c r="E160" i="82"/>
  <c r="F160" i="82"/>
  <c r="G160" i="82"/>
  <c r="A161" i="82"/>
  <c r="B161" i="82"/>
  <c r="C161" i="82"/>
  <c r="D161" i="82"/>
  <c r="E161" i="82"/>
  <c r="F161" i="82"/>
  <c r="G161" i="82"/>
  <c r="B162" i="82"/>
  <c r="C162" i="82"/>
  <c r="D162" i="82"/>
  <c r="E162" i="82"/>
  <c r="F162" i="82"/>
  <c r="G162" i="82"/>
  <c r="B163" i="82"/>
  <c r="C163" i="82"/>
  <c r="D163" i="82"/>
  <c r="E163" i="82"/>
  <c r="F163" i="82"/>
  <c r="G163" i="82"/>
  <c r="A164" i="82"/>
  <c r="B164" i="82"/>
  <c r="C164" i="82"/>
  <c r="D164" i="82"/>
  <c r="E164" i="82"/>
  <c r="F164" i="82"/>
  <c r="G164" i="82"/>
  <c r="B165" i="82"/>
  <c r="C165" i="82"/>
  <c r="D165" i="82"/>
  <c r="E165" i="82"/>
  <c r="F165" i="82"/>
  <c r="G165" i="82"/>
  <c r="B166" i="82"/>
  <c r="C166" i="82"/>
  <c r="D166" i="82"/>
  <c r="E166" i="82"/>
  <c r="F166" i="82"/>
  <c r="G166" i="82"/>
  <c r="B167" i="82"/>
  <c r="C167" i="82"/>
  <c r="D167" i="82"/>
  <c r="E167" i="82"/>
  <c r="F167" i="82"/>
  <c r="G167" i="82"/>
  <c r="B168" i="82"/>
  <c r="C168" i="82"/>
  <c r="D168" i="82"/>
  <c r="E168" i="82"/>
  <c r="F168" i="82"/>
  <c r="G168" i="82"/>
  <c r="B169" i="82"/>
  <c r="C169" i="82"/>
  <c r="D169" i="82"/>
  <c r="E169" i="82"/>
  <c r="F169" i="82"/>
  <c r="G169" i="82"/>
  <c r="B170" i="82"/>
  <c r="C170" i="82"/>
  <c r="D170" i="82"/>
  <c r="E170" i="82"/>
  <c r="F170" i="82"/>
  <c r="G170" i="82"/>
  <c r="B171" i="82"/>
  <c r="C171" i="82"/>
  <c r="D171" i="82"/>
  <c r="E171" i="82"/>
  <c r="F171" i="82"/>
  <c r="G171" i="82"/>
  <c r="B172" i="82"/>
  <c r="C172" i="82"/>
  <c r="D172" i="82"/>
  <c r="E172" i="82"/>
  <c r="F172" i="82"/>
  <c r="G172" i="82"/>
  <c r="B173" i="82"/>
  <c r="C173" i="82"/>
  <c r="D173" i="82"/>
  <c r="E173" i="82"/>
  <c r="F173" i="82"/>
  <c r="G173" i="82"/>
  <c r="B174" i="82"/>
  <c r="C174" i="82"/>
  <c r="D174" i="82"/>
  <c r="E174" i="82"/>
  <c r="F174" i="82"/>
  <c r="G174" i="82"/>
  <c r="B175" i="82"/>
  <c r="C175" i="82"/>
  <c r="D175" i="82"/>
  <c r="E175" i="82"/>
  <c r="F175" i="82"/>
  <c r="G175" i="82"/>
  <c r="B176" i="82"/>
  <c r="C176" i="82"/>
  <c r="D176" i="82"/>
  <c r="E176" i="82"/>
  <c r="F176" i="82"/>
  <c r="G176" i="82"/>
  <c r="B177" i="82"/>
  <c r="C177" i="82"/>
  <c r="D177" i="82"/>
  <c r="E177" i="82"/>
  <c r="F177" i="82"/>
  <c r="G177" i="82"/>
  <c r="B178" i="82"/>
  <c r="C178" i="82"/>
  <c r="D178" i="82"/>
  <c r="E178" i="82"/>
  <c r="F178" i="82"/>
  <c r="G178" i="82"/>
  <c r="B179" i="82"/>
  <c r="C179" i="82"/>
  <c r="D179" i="82"/>
  <c r="E179" i="82"/>
  <c r="F179" i="82"/>
  <c r="G179" i="82"/>
  <c r="B180" i="82"/>
  <c r="C180" i="82"/>
  <c r="D180" i="82"/>
  <c r="E180" i="82"/>
  <c r="F180" i="82"/>
  <c r="G180" i="82"/>
  <c r="B181" i="82"/>
  <c r="C181" i="82"/>
  <c r="D181" i="82"/>
  <c r="E181" i="82"/>
  <c r="F181" i="82"/>
  <c r="G181" i="82"/>
  <c r="B182" i="82"/>
  <c r="C182" i="82"/>
  <c r="D182" i="82"/>
  <c r="E182" i="82"/>
  <c r="F182" i="82"/>
  <c r="G182" i="82"/>
  <c r="A183" i="82"/>
  <c r="B183" i="82"/>
  <c r="C183" i="82"/>
  <c r="D183" i="82"/>
  <c r="E183" i="82"/>
  <c r="F183" i="82"/>
  <c r="G183" i="82"/>
  <c r="B184" i="82"/>
  <c r="C184" i="82"/>
  <c r="D184" i="82"/>
  <c r="E184" i="82"/>
  <c r="F184" i="82"/>
  <c r="G184" i="82"/>
  <c r="B185" i="82"/>
  <c r="C185" i="82"/>
  <c r="D185" i="82"/>
  <c r="E185" i="82"/>
  <c r="F185" i="82"/>
  <c r="G185" i="82"/>
  <c r="A186" i="82"/>
  <c r="B186" i="82"/>
  <c r="C186" i="82"/>
  <c r="D186" i="82"/>
  <c r="E186" i="82"/>
  <c r="F186" i="82"/>
  <c r="G186" i="82"/>
  <c r="B187" i="82"/>
  <c r="C187" i="82"/>
  <c r="D187" i="82"/>
  <c r="E187" i="82"/>
  <c r="F187" i="82"/>
  <c r="G187" i="82"/>
  <c r="B188" i="82"/>
  <c r="C188" i="82"/>
  <c r="D188" i="82"/>
  <c r="E188" i="82"/>
  <c r="F188" i="82"/>
  <c r="G188" i="82"/>
  <c r="B189" i="82"/>
  <c r="C189" i="82"/>
  <c r="D189" i="82"/>
  <c r="E189" i="82"/>
  <c r="F189" i="82"/>
  <c r="G189" i="82"/>
  <c r="B190" i="82"/>
  <c r="C190" i="82"/>
  <c r="D190" i="82"/>
  <c r="E190" i="82"/>
  <c r="F190" i="82"/>
  <c r="G190" i="82"/>
  <c r="B191" i="82"/>
  <c r="C191" i="82"/>
  <c r="D191" i="82"/>
  <c r="E191" i="82"/>
  <c r="F191" i="82"/>
  <c r="G191" i="82"/>
  <c r="B192" i="82"/>
  <c r="C192" i="82"/>
  <c r="D192" i="82"/>
  <c r="E192" i="82"/>
  <c r="F192" i="82"/>
  <c r="G192" i="82"/>
  <c r="B193" i="82"/>
  <c r="C193" i="82"/>
  <c r="D193" i="82"/>
  <c r="E193" i="82"/>
  <c r="F193" i="82"/>
  <c r="G193" i="82"/>
  <c r="B194" i="82"/>
  <c r="C194" i="82"/>
  <c r="D194" i="82"/>
  <c r="E194" i="82"/>
  <c r="F194" i="82"/>
  <c r="G194" i="82"/>
  <c r="B195" i="82"/>
  <c r="C195" i="82"/>
  <c r="D195" i="82"/>
  <c r="E195" i="82"/>
  <c r="F195" i="82"/>
  <c r="G195" i="82"/>
  <c r="B196" i="82"/>
  <c r="C196" i="82"/>
  <c r="D196" i="82"/>
  <c r="E196" i="82"/>
  <c r="F196" i="82"/>
  <c r="G196" i="82"/>
  <c r="B197" i="82"/>
  <c r="C197" i="82"/>
  <c r="D197" i="82"/>
  <c r="E197" i="82"/>
  <c r="F197" i="82"/>
  <c r="G197" i="82"/>
  <c r="B198" i="82"/>
  <c r="C198" i="82"/>
  <c r="D198" i="82"/>
  <c r="E198" i="82"/>
  <c r="F198" i="82"/>
  <c r="G198" i="82"/>
  <c r="B199" i="82"/>
  <c r="C199" i="82"/>
  <c r="D199" i="82"/>
  <c r="E199" i="82"/>
  <c r="F199" i="82"/>
  <c r="G199" i="82"/>
  <c r="B200" i="82"/>
  <c r="C200" i="82"/>
  <c r="D200" i="82"/>
  <c r="E200" i="82"/>
  <c r="F200" i="82"/>
  <c r="G200" i="82"/>
  <c r="A201" i="82"/>
  <c r="B201" i="82"/>
  <c r="C201" i="82"/>
  <c r="D201" i="82"/>
  <c r="E201" i="82"/>
  <c r="F201" i="82"/>
  <c r="G201" i="82"/>
  <c r="B202" i="82"/>
  <c r="C202" i="82"/>
  <c r="D202" i="82"/>
  <c r="E202" i="82"/>
  <c r="F202" i="82"/>
  <c r="G202" i="82"/>
  <c r="B203" i="82"/>
  <c r="C203" i="82"/>
  <c r="D203" i="82"/>
  <c r="E203" i="82"/>
  <c r="F203" i="82"/>
  <c r="G203" i="82"/>
  <c r="B204" i="82"/>
  <c r="C204" i="82"/>
  <c r="D204" i="82"/>
  <c r="E204" i="82"/>
  <c r="F204" i="82"/>
  <c r="G204" i="82"/>
  <c r="B205" i="82"/>
  <c r="C205" i="82"/>
  <c r="D205" i="82"/>
  <c r="E205" i="82"/>
  <c r="F205" i="82"/>
  <c r="G205" i="82"/>
  <c r="A206" i="82"/>
  <c r="B206" i="82"/>
  <c r="C206" i="82"/>
  <c r="D206" i="82"/>
  <c r="E206" i="82"/>
  <c r="F206" i="82"/>
  <c r="G206" i="82"/>
  <c r="B207" i="82"/>
  <c r="C207" i="82"/>
  <c r="D207" i="82"/>
  <c r="E207" i="82"/>
  <c r="F207" i="82"/>
  <c r="G207" i="82"/>
  <c r="B208" i="82"/>
  <c r="C208" i="82"/>
  <c r="D208" i="82"/>
  <c r="E208" i="82"/>
  <c r="F208" i="82"/>
  <c r="G208" i="82"/>
  <c r="B209" i="82"/>
  <c r="C209" i="82"/>
  <c r="D209" i="82"/>
  <c r="E209" i="82"/>
  <c r="F209" i="82"/>
  <c r="G209" i="82"/>
  <c r="B210" i="82"/>
  <c r="C210" i="82"/>
  <c r="D210" i="82"/>
  <c r="E210" i="82"/>
  <c r="F210" i="82"/>
  <c r="G210" i="82"/>
  <c r="B211" i="82"/>
  <c r="C211" i="82"/>
  <c r="D211" i="82"/>
  <c r="E211" i="82"/>
  <c r="F211" i="82"/>
  <c r="G211" i="82"/>
  <c r="B212" i="82"/>
  <c r="C212" i="82"/>
  <c r="D212" i="82"/>
  <c r="E212" i="82"/>
  <c r="F212" i="82"/>
  <c r="G212" i="82"/>
  <c r="B213" i="82"/>
  <c r="C213" i="82"/>
  <c r="D213" i="82"/>
  <c r="E213" i="82"/>
  <c r="F213" i="82"/>
  <c r="G213" i="82"/>
  <c r="B214" i="82"/>
  <c r="C214" i="82"/>
  <c r="D214" i="82"/>
  <c r="E214" i="82"/>
  <c r="F214" i="82"/>
  <c r="G214" i="82"/>
  <c r="B215" i="82"/>
  <c r="C215" i="82"/>
  <c r="D215" i="82"/>
  <c r="E215" i="82"/>
  <c r="F215" i="82"/>
  <c r="G215" i="82"/>
  <c r="B216" i="82"/>
  <c r="C216" i="82"/>
  <c r="D216" i="82"/>
  <c r="E216" i="82"/>
  <c r="F216" i="82"/>
  <c r="G216" i="82"/>
  <c r="B217" i="82"/>
  <c r="C217" i="82"/>
  <c r="D217" i="82"/>
  <c r="E217" i="82"/>
  <c r="F217" i="82"/>
  <c r="G217" i="82"/>
  <c r="B218" i="82"/>
  <c r="C218" i="82"/>
  <c r="D218" i="82"/>
  <c r="E218" i="82"/>
  <c r="F218" i="82"/>
  <c r="G218" i="82"/>
  <c r="B219" i="82"/>
  <c r="C219" i="82"/>
  <c r="D219" i="82"/>
  <c r="E219" i="82"/>
  <c r="F219" i="82"/>
  <c r="G219" i="82"/>
  <c r="B220" i="82"/>
  <c r="C220" i="82"/>
  <c r="D220" i="82"/>
  <c r="E220" i="82"/>
  <c r="F220" i="82"/>
  <c r="G220" i="82"/>
  <c r="A221" i="82"/>
  <c r="B221" i="82"/>
  <c r="C221" i="82"/>
  <c r="D221" i="82"/>
  <c r="E221" i="82"/>
  <c r="F221" i="82"/>
  <c r="G221" i="82"/>
  <c r="B222" i="82"/>
  <c r="C222" i="82"/>
  <c r="D222" i="82"/>
  <c r="E222" i="82"/>
  <c r="F222" i="82"/>
  <c r="G222" i="82"/>
  <c r="B223" i="82"/>
  <c r="C223" i="82"/>
  <c r="D223" i="82"/>
  <c r="E223" i="82"/>
  <c r="F223" i="82"/>
  <c r="G223" i="82"/>
  <c r="A224" i="82"/>
  <c r="B224" i="82"/>
  <c r="C224" i="82"/>
  <c r="D224" i="82"/>
  <c r="E224" i="82"/>
  <c r="F224" i="82"/>
  <c r="G224" i="82"/>
  <c r="B225" i="82"/>
  <c r="C225" i="82"/>
  <c r="D225" i="82"/>
  <c r="E225" i="82"/>
  <c r="F225" i="82"/>
  <c r="G225" i="82"/>
  <c r="B226" i="82"/>
  <c r="C226" i="82"/>
  <c r="D226" i="82"/>
  <c r="E226" i="82"/>
  <c r="F226" i="82"/>
  <c r="G226" i="82"/>
  <c r="B227" i="82"/>
  <c r="C227" i="82"/>
  <c r="D227" i="82"/>
  <c r="E227" i="82"/>
  <c r="F227" i="82"/>
  <c r="G227" i="82"/>
  <c r="B228" i="82"/>
  <c r="C228" i="82"/>
  <c r="D228" i="82"/>
  <c r="E228" i="82"/>
  <c r="F228" i="82"/>
  <c r="G228" i="82"/>
  <c r="B229" i="82"/>
  <c r="C229" i="82"/>
  <c r="D229" i="82"/>
  <c r="E229" i="82"/>
  <c r="F229" i="82"/>
  <c r="G229" i="82"/>
  <c r="B230" i="82"/>
  <c r="C230" i="82"/>
  <c r="D230" i="82"/>
  <c r="E230" i="82"/>
  <c r="F230" i="82"/>
  <c r="G230" i="82"/>
  <c r="B231" i="82"/>
  <c r="C231" i="82"/>
  <c r="D231" i="82"/>
  <c r="E231" i="82"/>
  <c r="F231" i="82"/>
  <c r="G231" i="82"/>
  <c r="B232" i="82"/>
  <c r="C232" i="82"/>
  <c r="D232" i="82"/>
  <c r="E232" i="82"/>
  <c r="F232" i="82"/>
  <c r="G232" i="82"/>
  <c r="B233" i="82"/>
  <c r="C233" i="82"/>
  <c r="D233" i="82"/>
  <c r="E233" i="82"/>
  <c r="F233" i="82"/>
  <c r="G233" i="82"/>
  <c r="B234" i="82"/>
  <c r="C234" i="82"/>
  <c r="D234" i="82"/>
  <c r="E234" i="82"/>
  <c r="F234" i="82"/>
  <c r="G234" i="82"/>
  <c r="B235" i="82"/>
  <c r="C235" i="82"/>
  <c r="D235" i="82"/>
  <c r="E235" i="82"/>
  <c r="F235" i="82"/>
  <c r="G235" i="82"/>
  <c r="B236" i="82"/>
  <c r="C236" i="82"/>
  <c r="D236" i="82"/>
  <c r="E236" i="82"/>
  <c r="F236" i="82"/>
  <c r="G236" i="82"/>
  <c r="B237" i="82"/>
  <c r="C237" i="82"/>
  <c r="D237" i="82"/>
  <c r="E237" i="82"/>
  <c r="F237" i="82"/>
  <c r="G237" i="82"/>
  <c r="B238" i="82"/>
  <c r="C238" i="82"/>
  <c r="D238" i="82"/>
  <c r="E238" i="82"/>
  <c r="F238" i="82"/>
  <c r="G238" i="82"/>
  <c r="B239" i="82"/>
  <c r="C239" i="82"/>
  <c r="D239" i="82"/>
  <c r="E239" i="82"/>
  <c r="F239" i="82"/>
  <c r="G239" i="82"/>
  <c r="A240" i="82"/>
  <c r="B240" i="82"/>
  <c r="C240" i="82"/>
  <c r="D240" i="82"/>
  <c r="E240" i="82"/>
  <c r="F240" i="82"/>
  <c r="G240" i="82"/>
  <c r="A241" i="82"/>
  <c r="B241" i="82"/>
  <c r="C241" i="82"/>
  <c r="D241" i="82"/>
  <c r="E241" i="82"/>
  <c r="F241" i="82"/>
  <c r="G241" i="82"/>
  <c r="B242" i="82"/>
  <c r="C242" i="82"/>
  <c r="D242" i="82"/>
  <c r="E242" i="82"/>
  <c r="F242" i="82"/>
  <c r="G242" i="82"/>
  <c r="A243" i="82"/>
  <c r="B243" i="82"/>
  <c r="C243" i="82"/>
  <c r="D243" i="82"/>
  <c r="E243" i="82"/>
  <c r="F243" i="82"/>
  <c r="G243" i="82"/>
  <c r="B244" i="82"/>
  <c r="C244" i="82"/>
  <c r="D244" i="82"/>
  <c r="E244" i="82"/>
  <c r="F244" i="82"/>
  <c r="G244" i="82"/>
  <c r="B245" i="82"/>
  <c r="C245" i="82"/>
  <c r="D245" i="82"/>
  <c r="E245" i="82"/>
  <c r="F245" i="82"/>
  <c r="G245" i="82"/>
  <c r="A246" i="82"/>
  <c r="B246" i="82"/>
  <c r="C246" i="82"/>
  <c r="D246" i="82"/>
  <c r="E246" i="82"/>
  <c r="F246" i="82"/>
  <c r="G246" i="82"/>
  <c r="B247" i="82"/>
  <c r="C247" i="82"/>
  <c r="D247" i="82"/>
  <c r="E247" i="82"/>
  <c r="F247" i="82"/>
  <c r="G247" i="82"/>
  <c r="B248" i="82"/>
  <c r="C248" i="82"/>
  <c r="D248" i="82"/>
  <c r="E248" i="82"/>
  <c r="F248" i="82"/>
  <c r="G248" i="82"/>
  <c r="B249" i="82"/>
  <c r="C249" i="82"/>
  <c r="D249" i="82"/>
  <c r="E249" i="82"/>
  <c r="F249" i="82"/>
  <c r="G249" i="82"/>
  <c r="B250" i="82"/>
  <c r="C250" i="82"/>
  <c r="D250" i="82"/>
  <c r="E250" i="82"/>
  <c r="F250" i="82"/>
  <c r="G250" i="82"/>
  <c r="B251" i="82"/>
  <c r="C251" i="82"/>
  <c r="D251" i="82"/>
  <c r="E251" i="82"/>
  <c r="F251" i="82"/>
  <c r="G251" i="82"/>
  <c r="B252" i="82"/>
  <c r="C252" i="82"/>
  <c r="D252" i="82"/>
  <c r="E252" i="82"/>
  <c r="F252" i="82"/>
  <c r="G252" i="82"/>
  <c r="B253" i="82"/>
  <c r="C253" i="82"/>
  <c r="D253" i="82"/>
  <c r="E253" i="82"/>
  <c r="F253" i="82"/>
  <c r="G253" i="82"/>
  <c r="B254" i="82"/>
  <c r="C254" i="82"/>
  <c r="D254" i="82"/>
  <c r="E254" i="82"/>
  <c r="F254" i="82"/>
  <c r="G254" i="82"/>
  <c r="B255" i="82"/>
  <c r="C255" i="82"/>
  <c r="D255" i="82"/>
  <c r="E255" i="82"/>
  <c r="F255" i="82"/>
  <c r="G255" i="82"/>
  <c r="B256" i="82"/>
  <c r="C256" i="82"/>
  <c r="D256" i="82"/>
  <c r="E256" i="82"/>
  <c r="F256" i="82"/>
  <c r="G256" i="82"/>
  <c r="B257" i="82"/>
  <c r="C257" i="82"/>
  <c r="D257" i="82"/>
  <c r="E257" i="82"/>
  <c r="F257" i="82"/>
  <c r="G257" i="82"/>
  <c r="B258" i="82"/>
  <c r="C258" i="82"/>
  <c r="D258" i="82"/>
  <c r="E258" i="82"/>
  <c r="F258" i="82"/>
  <c r="G258" i="82"/>
  <c r="B259" i="82"/>
  <c r="C259" i="82"/>
  <c r="D259" i="82"/>
  <c r="E259" i="82"/>
  <c r="F259" i="82"/>
  <c r="G259" i="82"/>
  <c r="B260" i="82"/>
  <c r="C260" i="82"/>
  <c r="D260" i="82"/>
  <c r="E260" i="82"/>
  <c r="F260" i="82"/>
  <c r="G260" i="82"/>
  <c r="A261" i="82"/>
  <c r="B261" i="82"/>
  <c r="C261" i="82"/>
  <c r="D261" i="82"/>
  <c r="E261" i="82"/>
  <c r="F261" i="82"/>
  <c r="G261" i="82"/>
  <c r="B262" i="82"/>
  <c r="C262" i="82"/>
  <c r="D262" i="82"/>
  <c r="E262" i="82"/>
  <c r="F262" i="82"/>
  <c r="G262" i="82"/>
  <c r="A263" i="82"/>
  <c r="B263" i="82"/>
  <c r="C263" i="82"/>
  <c r="D263" i="82"/>
  <c r="E263" i="82"/>
  <c r="F263" i="82"/>
  <c r="G263" i="82"/>
  <c r="B264" i="82"/>
  <c r="C264" i="82"/>
  <c r="D264" i="82"/>
  <c r="E264" i="82"/>
  <c r="F264" i="82"/>
  <c r="G264" i="82"/>
  <c r="B265" i="82"/>
  <c r="C265" i="82"/>
  <c r="D265" i="82"/>
  <c r="E265" i="82"/>
  <c r="F265" i="82"/>
  <c r="G265" i="82"/>
  <c r="A266" i="82"/>
  <c r="B266" i="82"/>
  <c r="C266" i="82"/>
  <c r="D266" i="82"/>
  <c r="E266" i="82"/>
  <c r="F266" i="82"/>
  <c r="G266" i="82"/>
  <c r="B267" i="82"/>
  <c r="C267" i="82"/>
  <c r="D267" i="82"/>
  <c r="E267" i="82"/>
  <c r="F267" i="82"/>
  <c r="G267" i="82"/>
  <c r="B268" i="82"/>
  <c r="C268" i="82"/>
  <c r="D268" i="82"/>
  <c r="E268" i="82"/>
  <c r="F268" i="82"/>
  <c r="G268" i="82"/>
  <c r="B269" i="82"/>
  <c r="C269" i="82"/>
  <c r="D269" i="82"/>
  <c r="E269" i="82"/>
  <c r="F269" i="82"/>
  <c r="G269" i="82"/>
  <c r="B270" i="82"/>
  <c r="C270" i="82"/>
  <c r="D270" i="82"/>
  <c r="E270" i="82"/>
  <c r="F270" i="82"/>
  <c r="G270" i="82"/>
  <c r="B271" i="82"/>
  <c r="C271" i="82"/>
  <c r="D271" i="82"/>
  <c r="E271" i="82"/>
  <c r="F271" i="82"/>
  <c r="G271" i="82"/>
  <c r="B272" i="82"/>
  <c r="C272" i="82"/>
  <c r="D272" i="82"/>
  <c r="E272" i="82"/>
  <c r="F272" i="82"/>
  <c r="G272" i="82"/>
  <c r="B273" i="82"/>
  <c r="C273" i="82"/>
  <c r="D273" i="82"/>
  <c r="E273" i="82"/>
  <c r="F273" i="82"/>
  <c r="G273" i="82"/>
  <c r="B274" i="82"/>
  <c r="C274" i="82"/>
  <c r="D274" i="82"/>
  <c r="E274" i="82"/>
  <c r="F274" i="82"/>
  <c r="G274" i="82"/>
  <c r="B275" i="82"/>
  <c r="C275" i="82"/>
  <c r="D275" i="82"/>
  <c r="E275" i="82"/>
  <c r="F275" i="82"/>
  <c r="G275" i="82"/>
  <c r="B276" i="82"/>
  <c r="C276" i="82"/>
  <c r="D276" i="82"/>
  <c r="E276" i="82"/>
  <c r="F276" i="82"/>
  <c r="G276" i="82"/>
  <c r="B277" i="82"/>
  <c r="C277" i="82"/>
  <c r="D277" i="82"/>
  <c r="E277" i="82"/>
  <c r="F277" i="82"/>
  <c r="G277" i="82"/>
  <c r="B278" i="82"/>
  <c r="C278" i="82"/>
  <c r="D278" i="82"/>
  <c r="E278" i="82"/>
  <c r="F278" i="82"/>
  <c r="G278" i="82"/>
  <c r="B279" i="82"/>
  <c r="C279" i="82"/>
  <c r="D279" i="82"/>
  <c r="E279" i="82"/>
  <c r="F279" i="82"/>
  <c r="G279" i="82"/>
  <c r="B280" i="82"/>
  <c r="C280" i="82"/>
  <c r="D280" i="82"/>
  <c r="E280" i="82"/>
  <c r="F280" i="82"/>
  <c r="G280" i="82"/>
  <c r="A281" i="82"/>
  <c r="B281" i="82"/>
  <c r="C281" i="82"/>
  <c r="D281" i="82"/>
  <c r="E281" i="82"/>
  <c r="F281" i="82"/>
  <c r="G281" i="82"/>
  <c r="B282" i="82"/>
  <c r="C282" i="82"/>
  <c r="D282" i="82"/>
  <c r="E282" i="82"/>
  <c r="F282" i="82"/>
  <c r="G282" i="82"/>
  <c r="B283" i="82"/>
  <c r="C283" i="82"/>
  <c r="D283" i="82"/>
  <c r="E283" i="82"/>
  <c r="F283" i="82"/>
  <c r="G283" i="82"/>
  <c r="A284" i="82"/>
  <c r="B284" i="82"/>
  <c r="C284" i="82"/>
  <c r="D284" i="82"/>
  <c r="E284" i="82"/>
  <c r="F284" i="82"/>
  <c r="G284" i="82"/>
  <c r="B285" i="82"/>
  <c r="C285" i="82"/>
  <c r="D285" i="82"/>
  <c r="E285" i="82"/>
  <c r="F285" i="82"/>
  <c r="G285" i="82"/>
  <c r="A286" i="82"/>
  <c r="B286" i="82"/>
  <c r="C286" i="82"/>
  <c r="D286" i="82"/>
  <c r="E286" i="82"/>
  <c r="F286" i="82"/>
  <c r="G286" i="82"/>
  <c r="B287" i="82"/>
  <c r="C287" i="82"/>
  <c r="D287" i="82"/>
  <c r="E287" i="82"/>
  <c r="F287" i="82"/>
  <c r="G287" i="82"/>
  <c r="B288" i="82"/>
  <c r="C288" i="82"/>
  <c r="D288" i="82"/>
  <c r="E288" i="82"/>
  <c r="F288" i="82"/>
  <c r="G288" i="82"/>
  <c r="B289" i="82"/>
  <c r="C289" i="82"/>
  <c r="D289" i="82"/>
  <c r="E289" i="82"/>
  <c r="F289" i="82"/>
  <c r="G289" i="82"/>
  <c r="B290" i="82"/>
  <c r="C290" i="82"/>
  <c r="D290" i="82"/>
  <c r="E290" i="82"/>
  <c r="F290" i="82"/>
  <c r="G290" i="82"/>
  <c r="B291" i="82"/>
  <c r="C291" i="82"/>
  <c r="D291" i="82"/>
  <c r="E291" i="82"/>
  <c r="F291" i="82"/>
  <c r="G291" i="82"/>
  <c r="B292" i="82"/>
  <c r="C292" i="82"/>
  <c r="D292" i="82"/>
  <c r="E292" i="82"/>
  <c r="F292" i="82"/>
  <c r="G292" i="82"/>
  <c r="B293" i="82"/>
  <c r="C293" i="82"/>
  <c r="D293" i="82"/>
  <c r="E293" i="82"/>
  <c r="F293" i="82"/>
  <c r="G293" i="82"/>
  <c r="B294" i="82"/>
  <c r="C294" i="82"/>
  <c r="D294" i="82"/>
  <c r="E294" i="82"/>
  <c r="F294" i="82"/>
  <c r="G294" i="82"/>
  <c r="B295" i="82"/>
  <c r="C295" i="82"/>
  <c r="D295" i="82"/>
  <c r="E295" i="82"/>
  <c r="F295" i="82"/>
  <c r="G295" i="82"/>
  <c r="B296" i="82"/>
  <c r="C296" i="82"/>
  <c r="D296" i="82"/>
  <c r="E296" i="82"/>
  <c r="F296" i="82"/>
  <c r="G296" i="82"/>
  <c r="B297" i="82"/>
  <c r="C297" i="82"/>
  <c r="D297" i="82"/>
  <c r="E297" i="82"/>
  <c r="F297" i="82"/>
  <c r="G297" i="82"/>
  <c r="B298" i="82"/>
  <c r="C298" i="82"/>
  <c r="D298" i="82"/>
  <c r="E298" i="82"/>
  <c r="F298" i="82"/>
  <c r="G298" i="82"/>
  <c r="B299" i="82"/>
  <c r="C299" i="82"/>
  <c r="D299" i="82"/>
  <c r="E299" i="82"/>
  <c r="F299" i="82"/>
  <c r="G299" i="82"/>
  <c r="A300" i="82"/>
  <c r="B300" i="82"/>
  <c r="C300" i="82"/>
  <c r="D300" i="82"/>
  <c r="E300" i="82"/>
  <c r="F300" i="82"/>
  <c r="G300" i="82"/>
  <c r="B301" i="82"/>
  <c r="C301" i="82"/>
  <c r="D301" i="82"/>
  <c r="E301" i="82"/>
  <c r="F301" i="82"/>
  <c r="G301" i="82"/>
  <c r="B302" i="82"/>
  <c r="C302" i="82"/>
  <c r="D302" i="82"/>
  <c r="E302" i="82"/>
  <c r="F302" i="82"/>
  <c r="G302" i="82"/>
  <c r="A303" i="82"/>
  <c r="B303" i="82"/>
  <c r="C303" i="82"/>
  <c r="D303" i="82"/>
  <c r="E303" i="82"/>
  <c r="F303" i="82"/>
  <c r="G303" i="82"/>
  <c r="B304" i="82"/>
  <c r="C304" i="82"/>
  <c r="D304" i="82"/>
  <c r="E304" i="82"/>
  <c r="F304" i="82"/>
  <c r="G304" i="82"/>
  <c r="B305" i="82"/>
  <c r="C305" i="82"/>
  <c r="D305" i="82"/>
  <c r="E305" i="82"/>
  <c r="F305" i="82"/>
  <c r="G305" i="82"/>
  <c r="A306" i="82"/>
  <c r="B306" i="82"/>
  <c r="C306" i="82"/>
  <c r="D306" i="82"/>
  <c r="E306" i="82"/>
  <c r="F306" i="82"/>
  <c r="G306" i="82"/>
  <c r="B307" i="82"/>
  <c r="C307" i="82"/>
  <c r="D307" i="82"/>
  <c r="E307" i="82"/>
  <c r="F307" i="82"/>
  <c r="G307" i="82"/>
  <c r="B308" i="82"/>
  <c r="C308" i="82"/>
  <c r="D308" i="82"/>
  <c r="E308" i="82"/>
  <c r="F308" i="82"/>
  <c r="G308" i="82"/>
  <c r="B309" i="82"/>
  <c r="C309" i="82"/>
  <c r="D309" i="82"/>
  <c r="E309" i="82"/>
  <c r="F309" i="82"/>
  <c r="G309" i="82"/>
  <c r="B310" i="82"/>
  <c r="C310" i="82"/>
  <c r="D310" i="82"/>
  <c r="E310" i="82"/>
  <c r="F310" i="82"/>
  <c r="G310" i="82"/>
  <c r="B311" i="82"/>
  <c r="C311" i="82"/>
  <c r="D311" i="82"/>
  <c r="E311" i="82"/>
  <c r="F311" i="82"/>
  <c r="G311" i="82"/>
  <c r="B312" i="82"/>
  <c r="C312" i="82"/>
  <c r="D312" i="82"/>
  <c r="E312" i="82"/>
  <c r="F312" i="82"/>
  <c r="G312" i="82"/>
  <c r="B313" i="82"/>
  <c r="C313" i="82"/>
  <c r="D313" i="82"/>
  <c r="E313" i="82"/>
  <c r="F313" i="82"/>
  <c r="G313" i="82"/>
  <c r="B314" i="82"/>
  <c r="C314" i="82"/>
  <c r="D314" i="82"/>
  <c r="E314" i="82"/>
  <c r="F314" i="82"/>
  <c r="G314" i="82"/>
  <c r="B315" i="82"/>
  <c r="C315" i="82"/>
  <c r="D315" i="82"/>
  <c r="E315" i="82"/>
  <c r="F315" i="82"/>
  <c r="G315" i="82"/>
  <c r="B316" i="82"/>
  <c r="C316" i="82"/>
  <c r="D316" i="82"/>
  <c r="E316" i="82"/>
  <c r="F316" i="82"/>
  <c r="G316" i="82"/>
  <c r="B317" i="82"/>
  <c r="C317" i="82"/>
  <c r="D317" i="82"/>
  <c r="E317" i="82"/>
  <c r="F317" i="82"/>
  <c r="G317" i="82"/>
  <c r="B318" i="82"/>
  <c r="C318" i="82"/>
  <c r="D318" i="82"/>
  <c r="E318" i="82"/>
  <c r="F318" i="82"/>
  <c r="G318" i="82"/>
  <c r="B319" i="82"/>
  <c r="C319" i="82"/>
  <c r="D319" i="82"/>
  <c r="E319" i="82"/>
  <c r="F319" i="82"/>
  <c r="G319" i="82"/>
  <c r="B320" i="82"/>
  <c r="C320" i="82"/>
  <c r="D320" i="82"/>
  <c r="E320" i="82"/>
  <c r="F320" i="82"/>
  <c r="G320" i="82"/>
  <c r="B321" i="82"/>
  <c r="C321" i="82"/>
  <c r="D321" i="82"/>
  <c r="E321" i="82"/>
  <c r="F321" i="82"/>
  <c r="G321" i="82"/>
  <c r="B322" i="82"/>
  <c r="C322" i="82"/>
  <c r="D322" i="82"/>
  <c r="E322" i="82"/>
  <c r="F322" i="82"/>
  <c r="G322" i="82"/>
  <c r="B323" i="82"/>
  <c r="C323" i="82"/>
  <c r="D323" i="82"/>
  <c r="E323" i="82"/>
  <c r="F323" i="82"/>
  <c r="G323" i="82"/>
  <c r="B324" i="82"/>
  <c r="C324" i="82"/>
  <c r="D324" i="82"/>
  <c r="E324" i="82"/>
  <c r="F324" i="82"/>
  <c r="G324" i="82"/>
  <c r="B325" i="82"/>
  <c r="C325" i="82"/>
  <c r="D325" i="82"/>
  <c r="E325" i="82"/>
  <c r="F325" i="82"/>
  <c r="G325" i="82"/>
  <c r="B326" i="82"/>
  <c r="C326" i="82"/>
  <c r="D326" i="82"/>
  <c r="E326" i="82"/>
  <c r="F326" i="82"/>
  <c r="G326" i="82"/>
  <c r="B327" i="82"/>
  <c r="C327" i="82"/>
  <c r="D327" i="82"/>
  <c r="E327" i="82"/>
  <c r="F327" i="82"/>
  <c r="G327" i="82"/>
  <c r="B328" i="82"/>
  <c r="C328" i="82"/>
  <c r="D328" i="82"/>
  <c r="E328" i="82"/>
  <c r="F328" i="82"/>
  <c r="G328" i="82"/>
  <c r="B329" i="82"/>
  <c r="C329" i="82"/>
  <c r="D329" i="82"/>
  <c r="E329" i="82"/>
  <c r="F329" i="82"/>
  <c r="G329" i="82"/>
  <c r="B330" i="82"/>
  <c r="C330" i="82"/>
  <c r="D330" i="82"/>
  <c r="E330" i="82"/>
  <c r="F330" i="82"/>
  <c r="G330" i="82"/>
  <c r="B331" i="82"/>
  <c r="C331" i="82"/>
  <c r="D331" i="82"/>
  <c r="E331" i="82"/>
  <c r="F331" i="82"/>
  <c r="G331" i="82"/>
  <c r="B332" i="82"/>
  <c r="C332" i="82"/>
  <c r="D332" i="82"/>
  <c r="E332" i="82"/>
  <c r="F332" i="82"/>
  <c r="G332" i="82"/>
  <c r="B333" i="82"/>
  <c r="C333" i="82"/>
  <c r="D333" i="82"/>
  <c r="E333" i="82"/>
  <c r="F333" i="82"/>
  <c r="G333" i="82"/>
  <c r="B334" i="82"/>
  <c r="C334" i="82"/>
  <c r="D334" i="82"/>
  <c r="E334" i="82"/>
  <c r="F334" i="82"/>
  <c r="G334" i="82"/>
  <c r="A335" i="82"/>
  <c r="B335" i="82"/>
  <c r="C335" i="82"/>
  <c r="D335" i="82"/>
  <c r="E335" i="82"/>
  <c r="F335" i="82"/>
  <c r="G335" i="82"/>
  <c r="B336" i="82"/>
  <c r="C336" i="82"/>
  <c r="D336" i="82"/>
  <c r="E336" i="82"/>
  <c r="F336" i="82"/>
  <c r="G336" i="82"/>
  <c r="B337" i="82"/>
  <c r="C337" i="82"/>
  <c r="D337" i="82"/>
  <c r="E337" i="82"/>
  <c r="F337" i="82"/>
  <c r="G337" i="82"/>
  <c r="B338" i="82"/>
  <c r="C338" i="82"/>
  <c r="D338" i="82"/>
  <c r="E338" i="82"/>
  <c r="F338" i="82"/>
  <c r="G338" i="82"/>
  <c r="B339" i="82"/>
  <c r="C339" i="82"/>
  <c r="D339" i="82"/>
  <c r="E339" i="82"/>
  <c r="F339" i="82"/>
  <c r="G339" i="82"/>
  <c r="B340" i="82"/>
  <c r="C340" i="82"/>
  <c r="D340" i="82"/>
  <c r="E340" i="82"/>
  <c r="F340" i="82"/>
  <c r="G340" i="82"/>
  <c r="A341" i="82"/>
  <c r="B341" i="82"/>
  <c r="C341" i="82"/>
  <c r="D341" i="82"/>
  <c r="E341" i="82"/>
  <c r="F341" i="82"/>
  <c r="G341" i="82"/>
  <c r="B342" i="82"/>
  <c r="C342" i="82"/>
  <c r="D342" i="82"/>
  <c r="E342" i="82"/>
  <c r="F342" i="82"/>
  <c r="G342" i="82"/>
  <c r="B343" i="82"/>
  <c r="C343" i="82"/>
  <c r="D343" i="82"/>
  <c r="E343" i="82"/>
  <c r="F343" i="82"/>
  <c r="G343" i="82"/>
  <c r="A344" i="82"/>
  <c r="B344" i="82"/>
  <c r="C344" i="82"/>
  <c r="D344" i="82"/>
  <c r="E344" i="82"/>
  <c r="F344" i="82"/>
  <c r="G344" i="82"/>
  <c r="B345" i="82"/>
  <c r="C345" i="82"/>
  <c r="D345" i="82"/>
  <c r="E345" i="82"/>
  <c r="F345" i="82"/>
  <c r="G345" i="82"/>
  <c r="B346" i="82"/>
  <c r="C346" i="82"/>
  <c r="D346" i="82"/>
  <c r="E346" i="82"/>
  <c r="F346" i="82"/>
  <c r="G346" i="82"/>
  <c r="B347" i="82"/>
  <c r="C347" i="82"/>
  <c r="D347" i="82"/>
  <c r="E347" i="82"/>
  <c r="F347" i="82"/>
  <c r="G347" i="82"/>
  <c r="B348" i="82"/>
  <c r="C348" i="82"/>
  <c r="D348" i="82"/>
  <c r="E348" i="82"/>
  <c r="F348" i="82"/>
  <c r="G348" i="82"/>
  <c r="B349" i="82"/>
  <c r="C349" i="82"/>
  <c r="D349" i="82"/>
  <c r="E349" i="82"/>
  <c r="F349" i="82"/>
  <c r="G349" i="82"/>
  <c r="B350" i="82"/>
  <c r="C350" i="82"/>
  <c r="D350" i="82"/>
  <c r="E350" i="82"/>
  <c r="F350" i="82"/>
  <c r="G350" i="82"/>
  <c r="B351" i="82"/>
  <c r="C351" i="82"/>
  <c r="D351" i="82"/>
  <c r="E351" i="82"/>
  <c r="F351" i="82"/>
  <c r="G351" i="82"/>
  <c r="B352" i="82"/>
  <c r="C352" i="82"/>
  <c r="D352" i="82"/>
  <c r="E352" i="82"/>
  <c r="F352" i="82"/>
  <c r="G352" i="82"/>
  <c r="B353" i="82"/>
  <c r="C353" i="82"/>
  <c r="D353" i="82"/>
  <c r="E353" i="82"/>
  <c r="F353" i="82"/>
  <c r="G353" i="82"/>
  <c r="B354" i="82"/>
  <c r="C354" i="82"/>
  <c r="D354" i="82"/>
  <c r="E354" i="82"/>
  <c r="F354" i="82"/>
  <c r="G354" i="82"/>
  <c r="B355" i="82"/>
  <c r="C355" i="82"/>
  <c r="D355" i="82"/>
  <c r="E355" i="82"/>
  <c r="F355" i="82"/>
  <c r="G355" i="82"/>
  <c r="B356" i="82"/>
  <c r="C356" i="82"/>
  <c r="D356" i="82"/>
  <c r="E356" i="82"/>
  <c r="F356" i="82"/>
  <c r="G356" i="82"/>
  <c r="B357" i="82"/>
  <c r="C357" i="82"/>
  <c r="D357" i="82"/>
  <c r="E357" i="82"/>
  <c r="F357" i="82"/>
  <c r="G357" i="82"/>
  <c r="B358" i="82"/>
  <c r="C358" i="82"/>
  <c r="D358" i="82"/>
  <c r="E358" i="82"/>
  <c r="F358" i="82"/>
  <c r="G358" i="82"/>
  <c r="B359" i="82"/>
  <c r="C359" i="82"/>
  <c r="D359" i="82"/>
  <c r="E359" i="82"/>
  <c r="F359" i="82"/>
  <c r="G359" i="82"/>
  <c r="A360" i="82"/>
  <c r="B360" i="82"/>
  <c r="C360" i="82"/>
  <c r="D360" i="82"/>
  <c r="E360" i="82"/>
  <c r="F360" i="82"/>
  <c r="G360" i="82"/>
  <c r="B361" i="82"/>
  <c r="C361" i="82"/>
  <c r="D361" i="82"/>
  <c r="E361" i="82"/>
  <c r="F361" i="82"/>
  <c r="G361" i="82"/>
  <c r="B362" i="82"/>
  <c r="C362" i="82"/>
  <c r="D362" i="82"/>
  <c r="E362" i="82"/>
  <c r="F362" i="82"/>
  <c r="G362" i="82"/>
  <c r="A363" i="82"/>
  <c r="B363" i="82"/>
  <c r="C363" i="82"/>
  <c r="D363" i="82"/>
  <c r="E363" i="82"/>
  <c r="F363" i="82"/>
  <c r="G363" i="82"/>
  <c r="B364" i="82"/>
  <c r="C364" i="82"/>
  <c r="D364" i="82"/>
  <c r="E364" i="82"/>
  <c r="F364" i="82"/>
  <c r="G364" i="82"/>
  <c r="B365" i="82"/>
  <c r="C365" i="82"/>
  <c r="D365" i="82"/>
  <c r="E365" i="82"/>
  <c r="F365" i="82"/>
  <c r="G365" i="82"/>
  <c r="A366" i="82"/>
  <c r="B366" i="82"/>
  <c r="C366" i="82"/>
  <c r="D366" i="82"/>
  <c r="E366" i="82"/>
  <c r="F366" i="82"/>
  <c r="G366" i="82"/>
  <c r="B367" i="82"/>
  <c r="C367" i="82"/>
  <c r="D367" i="82"/>
  <c r="E367" i="82"/>
  <c r="F367" i="82"/>
  <c r="G367" i="82"/>
  <c r="B368" i="82"/>
  <c r="C368" i="82"/>
  <c r="D368" i="82"/>
  <c r="E368" i="82"/>
  <c r="F368" i="82"/>
  <c r="G368" i="82"/>
  <c r="B369" i="82"/>
  <c r="C369" i="82"/>
  <c r="D369" i="82"/>
  <c r="E369" i="82"/>
  <c r="F369" i="82"/>
  <c r="G369" i="82"/>
  <c r="B370" i="82"/>
  <c r="C370" i="82"/>
  <c r="D370" i="82"/>
  <c r="E370" i="82"/>
  <c r="F370" i="82"/>
  <c r="G370" i="82"/>
  <c r="B371" i="82"/>
  <c r="C371" i="82"/>
  <c r="D371" i="82"/>
  <c r="E371" i="82"/>
  <c r="F371" i="82"/>
  <c r="G371" i="82"/>
  <c r="B372" i="82"/>
  <c r="C372" i="82"/>
  <c r="D372" i="82"/>
  <c r="E372" i="82"/>
  <c r="F372" i="82"/>
  <c r="G372" i="82"/>
  <c r="B373" i="82"/>
  <c r="C373" i="82"/>
  <c r="D373" i="82"/>
  <c r="E373" i="82"/>
  <c r="F373" i="82"/>
  <c r="G373" i="82"/>
  <c r="B374" i="82"/>
  <c r="C374" i="82"/>
  <c r="D374" i="82"/>
  <c r="E374" i="82"/>
  <c r="F374" i="82"/>
  <c r="G374" i="82"/>
  <c r="B375" i="82"/>
  <c r="C375" i="82"/>
  <c r="D375" i="82"/>
  <c r="E375" i="82"/>
  <c r="F375" i="82"/>
  <c r="G375" i="82"/>
  <c r="B376" i="82"/>
  <c r="C376" i="82"/>
  <c r="D376" i="82"/>
  <c r="E376" i="82"/>
  <c r="F376" i="82"/>
  <c r="G376" i="82"/>
  <c r="B377" i="82"/>
  <c r="C377" i="82"/>
  <c r="D377" i="82"/>
  <c r="E377" i="82"/>
  <c r="F377" i="82"/>
  <c r="G377" i="82"/>
  <c r="B378" i="82"/>
  <c r="C378" i="82"/>
  <c r="D378" i="82"/>
  <c r="E378" i="82"/>
  <c r="F378" i="82"/>
  <c r="G378" i="82"/>
  <c r="B379" i="82"/>
  <c r="C379" i="82"/>
  <c r="D379" i="82"/>
  <c r="E379" i="82"/>
  <c r="F379" i="82"/>
  <c r="G379" i="82"/>
  <c r="B380" i="82"/>
  <c r="C380" i="82"/>
  <c r="D380" i="82"/>
  <c r="E380" i="82"/>
  <c r="F380" i="82"/>
  <c r="G380" i="82"/>
  <c r="B381" i="82"/>
  <c r="C381" i="82"/>
  <c r="D381" i="82"/>
  <c r="E381" i="82"/>
  <c r="F381" i="82"/>
  <c r="G381" i="82"/>
  <c r="B382" i="82"/>
  <c r="C382" i="82"/>
  <c r="D382" i="82"/>
  <c r="E382" i="82"/>
  <c r="F382" i="82"/>
  <c r="G382" i="82"/>
  <c r="B383" i="82"/>
  <c r="C383" i="82"/>
  <c r="D383" i="82"/>
  <c r="E383" i="82"/>
  <c r="F383" i="82"/>
  <c r="G383" i="82"/>
  <c r="B384" i="82"/>
  <c r="C384" i="82"/>
  <c r="D384" i="82"/>
  <c r="E384" i="82"/>
  <c r="F384" i="82"/>
  <c r="G384" i="82"/>
  <c r="B385" i="82"/>
  <c r="C385" i="82"/>
  <c r="D385" i="82"/>
  <c r="E385" i="82"/>
  <c r="F385" i="82"/>
  <c r="G385" i="82"/>
  <c r="B386" i="82"/>
  <c r="C386" i="82"/>
  <c r="D386" i="82"/>
  <c r="E386" i="82"/>
  <c r="F386" i="82"/>
  <c r="G386" i="82"/>
  <c r="B387" i="82"/>
  <c r="C387" i="82"/>
  <c r="D387" i="82"/>
  <c r="E387" i="82"/>
  <c r="F387" i="82"/>
  <c r="G387" i="82"/>
  <c r="B388" i="82"/>
  <c r="C388" i="82"/>
  <c r="D388" i="82"/>
  <c r="E388" i="82"/>
  <c r="F388" i="82"/>
  <c r="G388" i="82"/>
  <c r="B389" i="82"/>
  <c r="C389" i="82"/>
  <c r="D389" i="82"/>
  <c r="E389" i="82"/>
  <c r="F389" i="82"/>
  <c r="G389" i="82"/>
  <c r="B390" i="82"/>
  <c r="C390" i="82"/>
  <c r="D390" i="82"/>
  <c r="E390" i="82"/>
  <c r="F390" i="82"/>
  <c r="G390" i="82"/>
  <c r="B391" i="82"/>
  <c r="C391" i="82"/>
  <c r="D391" i="82"/>
  <c r="E391" i="82"/>
  <c r="F391" i="82"/>
  <c r="G391" i="82"/>
  <c r="B392" i="82"/>
  <c r="C392" i="82"/>
  <c r="D392" i="82"/>
  <c r="E392" i="82"/>
  <c r="F392" i="82"/>
  <c r="G392" i="82"/>
  <c r="B393" i="82"/>
  <c r="C393" i="82"/>
  <c r="D393" i="82"/>
  <c r="E393" i="82"/>
  <c r="F393" i="82"/>
  <c r="G393" i="82"/>
  <c r="B394" i="82"/>
  <c r="C394" i="82"/>
  <c r="D394" i="82"/>
  <c r="E394" i="82"/>
  <c r="F394" i="82"/>
  <c r="G394" i="82"/>
  <c r="A395" i="82"/>
  <c r="B395" i="82"/>
  <c r="C395" i="82"/>
  <c r="D395" i="82"/>
  <c r="E395" i="82"/>
  <c r="F395" i="82"/>
  <c r="G395" i="82"/>
  <c r="B396" i="82"/>
  <c r="C396" i="82"/>
  <c r="D396" i="82"/>
  <c r="E396" i="82"/>
  <c r="F396" i="82"/>
  <c r="G396" i="82"/>
  <c r="B397" i="82"/>
  <c r="C397" i="82"/>
  <c r="D397" i="82"/>
  <c r="E397" i="82"/>
  <c r="F397" i="82"/>
  <c r="G397" i="82"/>
  <c r="B398" i="82"/>
  <c r="C398" i="82"/>
  <c r="D398" i="82"/>
  <c r="E398" i="82"/>
  <c r="F398" i="82"/>
  <c r="G398" i="82"/>
  <c r="B399" i="82"/>
  <c r="C399" i="82"/>
  <c r="D399" i="82"/>
  <c r="E399" i="82"/>
  <c r="F399" i="82"/>
  <c r="G399" i="82"/>
  <c r="B400" i="82"/>
  <c r="C400" i="82"/>
  <c r="D400" i="82"/>
  <c r="E400" i="82"/>
  <c r="F400" i="82"/>
  <c r="G400" i="82"/>
  <c r="A401" i="82"/>
  <c r="B401" i="82"/>
  <c r="C401" i="82"/>
  <c r="D401" i="82"/>
  <c r="E401" i="82"/>
  <c r="F401" i="82"/>
  <c r="G401" i="82"/>
  <c r="B402" i="82"/>
  <c r="C402" i="82"/>
  <c r="D402" i="82"/>
  <c r="E402" i="82"/>
  <c r="F402" i="82"/>
  <c r="G402" i="82"/>
  <c r="B403" i="82"/>
  <c r="C403" i="82"/>
  <c r="D403" i="82"/>
  <c r="E403" i="82"/>
  <c r="F403" i="82"/>
  <c r="G403" i="82"/>
  <c r="A404" i="82"/>
  <c r="B404" i="82"/>
  <c r="C404" i="82"/>
  <c r="D404" i="82"/>
  <c r="E404" i="82"/>
  <c r="F404" i="82"/>
  <c r="G404" i="82"/>
  <c r="B405" i="82"/>
  <c r="C405" i="82"/>
  <c r="D405" i="82"/>
  <c r="E405" i="82"/>
  <c r="F405" i="82"/>
  <c r="G405" i="82"/>
  <c r="B406" i="82"/>
  <c r="C406" i="82"/>
  <c r="D406" i="82"/>
  <c r="E406" i="82"/>
  <c r="F406" i="82"/>
  <c r="G406" i="82"/>
  <c r="B407" i="82"/>
  <c r="C407" i="82"/>
  <c r="D407" i="82"/>
  <c r="E407" i="82"/>
  <c r="F407" i="82"/>
  <c r="G407" i="82"/>
  <c r="B408" i="82"/>
  <c r="C408" i="82"/>
  <c r="D408" i="82"/>
  <c r="E408" i="82"/>
  <c r="F408" i="82"/>
  <c r="G408" i="82"/>
  <c r="B409" i="82"/>
  <c r="C409" i="82"/>
  <c r="D409" i="82"/>
  <c r="E409" i="82"/>
  <c r="F409" i="82"/>
  <c r="G409" i="82"/>
  <c r="B410" i="82"/>
  <c r="C410" i="82"/>
  <c r="D410" i="82"/>
  <c r="E410" i="82"/>
  <c r="F410" i="82"/>
  <c r="G410" i="82"/>
  <c r="B411" i="82"/>
  <c r="C411" i="82"/>
  <c r="D411" i="82"/>
  <c r="E411" i="82"/>
  <c r="F411" i="82"/>
  <c r="G411" i="82"/>
  <c r="B412" i="82"/>
  <c r="C412" i="82"/>
  <c r="D412" i="82"/>
  <c r="E412" i="82"/>
  <c r="F412" i="82"/>
  <c r="G412" i="82"/>
  <c r="B413" i="82"/>
  <c r="C413" i="82"/>
  <c r="D413" i="82"/>
  <c r="E413" i="82"/>
  <c r="F413" i="82"/>
  <c r="G413" i="82"/>
  <c r="B414" i="82"/>
  <c r="C414" i="82"/>
  <c r="D414" i="82"/>
  <c r="E414" i="82"/>
  <c r="F414" i="82"/>
  <c r="G414" i="82"/>
  <c r="B415" i="82"/>
  <c r="C415" i="82"/>
  <c r="D415" i="82"/>
  <c r="E415" i="82"/>
  <c r="F415" i="82"/>
  <c r="G415" i="82"/>
  <c r="B416" i="82"/>
  <c r="C416" i="82"/>
  <c r="D416" i="82"/>
  <c r="E416" i="82"/>
  <c r="F416" i="82"/>
  <c r="G416" i="82"/>
  <c r="B417" i="82"/>
  <c r="C417" i="82"/>
  <c r="D417" i="82"/>
  <c r="E417" i="82"/>
  <c r="F417" i="82"/>
  <c r="G417" i="82"/>
  <c r="B418" i="82"/>
  <c r="C418" i="82"/>
  <c r="D418" i="82"/>
  <c r="E418" i="82"/>
  <c r="F418" i="82"/>
  <c r="G418" i="82"/>
  <c r="B419" i="82"/>
  <c r="C419" i="82"/>
  <c r="D419" i="82"/>
  <c r="E419" i="82"/>
  <c r="F419" i="82"/>
  <c r="G419" i="82"/>
  <c r="A420" i="82"/>
  <c r="B420" i="82"/>
  <c r="C420" i="82"/>
  <c r="D420" i="82"/>
  <c r="E420" i="82"/>
  <c r="F420" i="82"/>
  <c r="G420" i="82"/>
  <c r="A421" i="82"/>
  <c r="B421" i="82"/>
  <c r="C421" i="82"/>
  <c r="D421" i="82"/>
  <c r="E421" i="82"/>
  <c r="F421" i="82"/>
  <c r="G421" i="82"/>
  <c r="B422" i="82"/>
  <c r="C422" i="82"/>
  <c r="D422" i="82"/>
  <c r="E422" i="82"/>
  <c r="F422" i="82"/>
  <c r="G422" i="82"/>
  <c r="A423" i="82"/>
  <c r="B423" i="82"/>
  <c r="C423" i="82"/>
  <c r="D423" i="82"/>
  <c r="E423" i="82"/>
  <c r="F423" i="82"/>
  <c r="G423" i="82"/>
  <c r="B424" i="82"/>
  <c r="C424" i="82"/>
  <c r="D424" i="82"/>
  <c r="E424" i="82"/>
  <c r="F424" i="82"/>
  <c r="G424" i="82"/>
  <c r="B425" i="82"/>
  <c r="C425" i="82"/>
  <c r="D425" i="82"/>
  <c r="E425" i="82"/>
  <c r="F425" i="82"/>
  <c r="G425" i="82"/>
  <c r="A426" i="82"/>
  <c r="B426" i="82"/>
  <c r="C426" i="82"/>
  <c r="D426" i="82"/>
  <c r="E426" i="82"/>
  <c r="F426" i="82"/>
  <c r="G426" i="82"/>
  <c r="B427" i="82"/>
  <c r="C427" i="82"/>
  <c r="D427" i="82"/>
  <c r="E427" i="82"/>
  <c r="F427" i="82"/>
  <c r="G427" i="82"/>
  <c r="B428" i="82"/>
  <c r="C428" i="82"/>
  <c r="D428" i="82"/>
  <c r="E428" i="82"/>
  <c r="F428" i="82"/>
  <c r="G428" i="82"/>
  <c r="B429" i="82"/>
  <c r="C429" i="82"/>
  <c r="D429" i="82"/>
  <c r="E429" i="82"/>
  <c r="F429" i="82"/>
  <c r="G429" i="82"/>
  <c r="B430" i="82"/>
  <c r="C430" i="82"/>
  <c r="D430" i="82"/>
  <c r="E430" i="82"/>
  <c r="F430" i="82"/>
  <c r="G430" i="82"/>
  <c r="B431" i="82"/>
  <c r="C431" i="82"/>
  <c r="D431" i="82"/>
  <c r="E431" i="82"/>
  <c r="F431" i="82"/>
  <c r="G431" i="82"/>
  <c r="B432" i="82"/>
  <c r="C432" i="82"/>
  <c r="D432" i="82"/>
  <c r="E432" i="82"/>
  <c r="F432" i="82"/>
  <c r="G432" i="82"/>
  <c r="B433" i="82"/>
  <c r="C433" i="82"/>
  <c r="D433" i="82"/>
  <c r="E433" i="82"/>
  <c r="F433" i="82"/>
  <c r="G433" i="82"/>
  <c r="B434" i="82"/>
  <c r="C434" i="82"/>
  <c r="D434" i="82"/>
  <c r="E434" i="82"/>
  <c r="F434" i="82"/>
  <c r="G434" i="82"/>
  <c r="B435" i="82"/>
  <c r="C435" i="82"/>
  <c r="D435" i="82"/>
  <c r="E435" i="82"/>
  <c r="F435" i="82"/>
  <c r="G435" i="82"/>
  <c r="B436" i="82"/>
  <c r="C436" i="82"/>
  <c r="D436" i="82"/>
  <c r="E436" i="82"/>
  <c r="F436" i="82"/>
  <c r="G436" i="82"/>
  <c r="B437" i="82"/>
  <c r="C437" i="82"/>
  <c r="D437" i="82"/>
  <c r="E437" i="82"/>
  <c r="F437" i="82"/>
  <c r="G437" i="82"/>
  <c r="B438" i="82"/>
  <c r="C438" i="82"/>
  <c r="D438" i="82"/>
  <c r="E438" i="82"/>
  <c r="F438" i="82"/>
  <c r="G438" i="82"/>
  <c r="B439" i="82"/>
  <c r="C439" i="82"/>
  <c r="D439" i="82"/>
  <c r="E439" i="82"/>
  <c r="F439" i="82"/>
  <c r="G439" i="82"/>
  <c r="B440" i="82"/>
  <c r="C440" i="82"/>
  <c r="D440" i="82"/>
  <c r="E440" i="82"/>
  <c r="F440" i="82"/>
  <c r="G440" i="82"/>
  <c r="A441" i="82"/>
  <c r="B441" i="82"/>
  <c r="C441" i="82"/>
  <c r="D441" i="82"/>
  <c r="E441" i="82"/>
  <c r="F441" i="82"/>
  <c r="G441" i="82"/>
  <c r="B442" i="82"/>
  <c r="C442" i="82"/>
  <c r="D442" i="82"/>
  <c r="E442" i="82"/>
  <c r="F442" i="82"/>
  <c r="G442" i="82"/>
  <c r="B443" i="82"/>
  <c r="C443" i="82"/>
  <c r="D443" i="82"/>
  <c r="E443" i="82"/>
  <c r="F443" i="82"/>
  <c r="G443" i="82"/>
  <c r="B444" i="82"/>
  <c r="C444" i="82"/>
  <c r="D444" i="82"/>
  <c r="E444" i="82"/>
  <c r="F444" i="82"/>
  <c r="G444" i="82"/>
  <c r="B445" i="82"/>
  <c r="C445" i="82"/>
  <c r="D445" i="82"/>
  <c r="E445" i="82"/>
  <c r="F445" i="82"/>
  <c r="G445" i="82"/>
  <c r="A446" i="82"/>
  <c r="B446" i="82"/>
  <c r="C446" i="82"/>
  <c r="D446" i="82"/>
  <c r="E446" i="82"/>
  <c r="F446" i="82"/>
  <c r="G446" i="82"/>
  <c r="B447" i="82"/>
  <c r="C447" i="82"/>
  <c r="D447" i="82"/>
  <c r="E447" i="82"/>
  <c r="F447" i="82"/>
  <c r="G447" i="82"/>
  <c r="B448" i="82"/>
  <c r="C448" i="82"/>
  <c r="D448" i="82"/>
  <c r="E448" i="82"/>
  <c r="F448" i="82"/>
  <c r="G448" i="82"/>
  <c r="B449" i="82"/>
  <c r="C449" i="82"/>
  <c r="D449" i="82"/>
  <c r="E449" i="82"/>
  <c r="F449" i="82"/>
  <c r="G449" i="82"/>
  <c r="B450" i="82"/>
  <c r="C450" i="82"/>
  <c r="D450" i="82"/>
  <c r="E450" i="82"/>
  <c r="F450" i="82"/>
  <c r="G450" i="82"/>
  <c r="B451" i="82"/>
  <c r="C451" i="82"/>
  <c r="D451" i="82"/>
  <c r="E451" i="82"/>
  <c r="F451" i="82"/>
  <c r="G451" i="82"/>
  <c r="B452" i="82"/>
  <c r="C452" i="82"/>
  <c r="D452" i="82"/>
  <c r="E452" i="82"/>
  <c r="F452" i="82"/>
  <c r="G452" i="82"/>
  <c r="B453" i="82"/>
  <c r="C453" i="82"/>
  <c r="D453" i="82"/>
  <c r="E453" i="82"/>
  <c r="F453" i="82"/>
  <c r="G453" i="82"/>
  <c r="B454" i="82"/>
  <c r="C454" i="82"/>
  <c r="D454" i="82"/>
  <c r="E454" i="82"/>
  <c r="F454" i="82"/>
  <c r="G454" i="82"/>
  <c r="A455" i="82"/>
  <c r="B455" i="82"/>
  <c r="C455" i="82"/>
  <c r="D455" i="82"/>
  <c r="E455" i="82"/>
  <c r="F455" i="82"/>
  <c r="G455" i="82"/>
  <c r="B456" i="82"/>
  <c r="C456" i="82"/>
  <c r="D456" i="82"/>
  <c r="E456" i="82"/>
  <c r="F456" i="82"/>
  <c r="G456" i="82"/>
  <c r="B457" i="82"/>
  <c r="C457" i="82"/>
  <c r="D457" i="82"/>
  <c r="E457" i="82"/>
  <c r="F457" i="82"/>
  <c r="G457" i="82"/>
  <c r="B458" i="82"/>
  <c r="C458" i="82"/>
  <c r="D458" i="82"/>
  <c r="E458" i="82"/>
  <c r="F458" i="82"/>
  <c r="G458" i="82"/>
  <c r="B459" i="82"/>
  <c r="C459" i="82"/>
  <c r="D459" i="82"/>
  <c r="E459" i="82"/>
  <c r="F459" i="82"/>
  <c r="G459" i="82"/>
  <c r="B460" i="82"/>
  <c r="C460" i="82"/>
  <c r="D460" i="82"/>
  <c r="E460" i="82"/>
  <c r="F460" i="82"/>
  <c r="G460" i="82"/>
  <c r="A461" i="82"/>
  <c r="B461" i="82"/>
  <c r="C461" i="82"/>
  <c r="D461" i="82"/>
  <c r="E461" i="82"/>
  <c r="F461" i="82"/>
  <c r="G461" i="82"/>
  <c r="B462" i="82"/>
  <c r="C462" i="82"/>
  <c r="D462" i="82"/>
  <c r="E462" i="82"/>
  <c r="F462" i="82"/>
  <c r="G462" i="82"/>
  <c r="A463" i="82"/>
  <c r="B463" i="82"/>
  <c r="C463" i="82"/>
  <c r="D463" i="82"/>
  <c r="E463" i="82"/>
  <c r="F463" i="82"/>
  <c r="G463" i="82"/>
  <c r="A464" i="82"/>
  <c r="B464" i="82"/>
  <c r="C464" i="82"/>
  <c r="D464" i="82"/>
  <c r="E464" i="82"/>
  <c r="F464" i="82"/>
  <c r="G464" i="82"/>
  <c r="B465" i="82"/>
  <c r="C465" i="82"/>
  <c r="D465" i="82"/>
  <c r="E465" i="82"/>
  <c r="F465" i="82"/>
  <c r="G465" i="82"/>
  <c r="A466" i="82"/>
  <c r="B466" i="82"/>
  <c r="C466" i="82"/>
  <c r="D466" i="82"/>
  <c r="E466" i="82"/>
  <c r="F466" i="82"/>
  <c r="G466" i="82"/>
  <c r="B467" i="82"/>
  <c r="C467" i="82"/>
  <c r="D467" i="82"/>
  <c r="E467" i="82"/>
  <c r="F467" i="82"/>
  <c r="G467" i="82"/>
  <c r="B468" i="82"/>
  <c r="C468" i="82"/>
  <c r="D468" i="82"/>
  <c r="E468" i="82"/>
  <c r="F468" i="82"/>
  <c r="G468" i="82"/>
  <c r="B469" i="82"/>
  <c r="C469" i="82"/>
  <c r="D469" i="82"/>
  <c r="E469" i="82"/>
  <c r="F469" i="82"/>
  <c r="G469" i="82"/>
  <c r="B470" i="82"/>
  <c r="C470" i="82"/>
  <c r="D470" i="82"/>
  <c r="E470" i="82"/>
  <c r="F470" i="82"/>
  <c r="G470" i="82"/>
  <c r="B471" i="82"/>
  <c r="C471" i="82"/>
  <c r="D471" i="82"/>
  <c r="E471" i="82"/>
  <c r="F471" i="82"/>
  <c r="G471" i="82"/>
  <c r="B472" i="82"/>
  <c r="C472" i="82"/>
  <c r="D472" i="82"/>
  <c r="E472" i="82"/>
  <c r="F472" i="82"/>
  <c r="G472" i="82"/>
  <c r="B473" i="82"/>
  <c r="C473" i="82"/>
  <c r="D473" i="82"/>
  <c r="E473" i="82"/>
  <c r="F473" i="82"/>
  <c r="G473" i="82"/>
  <c r="B474" i="82"/>
  <c r="C474" i="82"/>
  <c r="D474" i="82"/>
  <c r="E474" i="82"/>
  <c r="F474" i="82"/>
  <c r="G474" i="82"/>
  <c r="B475" i="82"/>
  <c r="C475" i="82"/>
  <c r="D475" i="82"/>
  <c r="E475" i="82"/>
  <c r="F475" i="82"/>
  <c r="G475" i="82"/>
  <c r="B476" i="82"/>
  <c r="C476" i="82"/>
  <c r="D476" i="82"/>
  <c r="E476" i="82"/>
  <c r="F476" i="82"/>
  <c r="G476" i="82"/>
  <c r="B477" i="82"/>
  <c r="C477" i="82"/>
  <c r="D477" i="82"/>
  <c r="E477" i="82"/>
  <c r="F477" i="82"/>
  <c r="G477" i="82"/>
  <c r="B478" i="82"/>
  <c r="C478" i="82"/>
  <c r="D478" i="82"/>
  <c r="E478" i="82"/>
  <c r="F478" i="82"/>
  <c r="G478" i="82"/>
  <c r="B479" i="82"/>
  <c r="C479" i="82"/>
  <c r="D479" i="82"/>
  <c r="E479" i="82"/>
  <c r="F479" i="82"/>
  <c r="G479" i="82"/>
  <c r="A480" i="82"/>
  <c r="B480" i="82"/>
  <c r="C480" i="82"/>
  <c r="D480" i="82"/>
  <c r="E480" i="82"/>
  <c r="F480" i="82"/>
  <c r="G480" i="82"/>
  <c r="A481" i="82"/>
  <c r="B481" i="82"/>
  <c r="C481" i="82"/>
  <c r="D481" i="82"/>
  <c r="E481" i="82"/>
  <c r="F481" i="82"/>
  <c r="G481" i="82"/>
  <c r="B482" i="82"/>
  <c r="C482" i="82"/>
  <c r="D482" i="82"/>
  <c r="E482" i="82"/>
  <c r="F482" i="82"/>
  <c r="G482" i="82"/>
  <c r="A483" i="82"/>
  <c r="B483" i="82"/>
  <c r="C483" i="82"/>
  <c r="D483" i="82"/>
  <c r="E483" i="82"/>
  <c r="F483" i="82"/>
  <c r="G483" i="82"/>
  <c r="B484" i="82"/>
  <c r="C484" i="82"/>
  <c r="D484" i="82"/>
  <c r="E484" i="82"/>
  <c r="F484" i="82"/>
  <c r="G484" i="82"/>
  <c r="B485" i="82"/>
  <c r="C485" i="82"/>
  <c r="D485" i="82"/>
  <c r="E485" i="82"/>
  <c r="F485" i="82"/>
  <c r="G485" i="82"/>
  <c r="A486" i="82"/>
  <c r="B486" i="82"/>
  <c r="C486" i="82"/>
  <c r="D486" i="82"/>
  <c r="E486" i="82"/>
  <c r="F486" i="82"/>
  <c r="G486" i="82"/>
  <c r="B487" i="82"/>
  <c r="C487" i="82"/>
  <c r="D487" i="82"/>
  <c r="E487" i="82"/>
  <c r="F487" i="82"/>
  <c r="G487" i="82"/>
  <c r="B488" i="82"/>
  <c r="C488" i="82"/>
  <c r="D488" i="82"/>
  <c r="E488" i="82"/>
  <c r="F488" i="82"/>
  <c r="G488" i="82"/>
  <c r="B489" i="82"/>
  <c r="C489" i="82"/>
  <c r="D489" i="82"/>
  <c r="E489" i="82"/>
  <c r="F489" i="82"/>
  <c r="G489" i="82"/>
  <c r="B490" i="82"/>
  <c r="C490" i="82"/>
  <c r="D490" i="82"/>
  <c r="E490" i="82"/>
  <c r="F490" i="82"/>
  <c r="G490" i="82"/>
  <c r="B491" i="82"/>
  <c r="C491" i="82"/>
  <c r="D491" i="82"/>
  <c r="E491" i="82"/>
  <c r="F491" i="82"/>
  <c r="G491" i="82"/>
  <c r="B492" i="82"/>
  <c r="C492" i="82"/>
  <c r="D492" i="82"/>
  <c r="E492" i="82"/>
  <c r="F492" i="82"/>
  <c r="G492" i="82"/>
  <c r="B493" i="82"/>
  <c r="C493" i="82"/>
  <c r="D493" i="82"/>
  <c r="E493" i="82"/>
  <c r="F493" i="82"/>
  <c r="G493" i="82"/>
  <c r="B494" i="82"/>
  <c r="C494" i="82"/>
  <c r="D494" i="82"/>
  <c r="E494" i="82"/>
  <c r="F494" i="82"/>
  <c r="G494" i="82"/>
  <c r="B495" i="82"/>
  <c r="C495" i="82"/>
  <c r="D495" i="82"/>
  <c r="E495" i="82"/>
  <c r="F495" i="82"/>
  <c r="G495" i="82"/>
  <c r="B496" i="82"/>
  <c r="C496" i="82"/>
  <c r="D496" i="82"/>
  <c r="E496" i="82"/>
  <c r="F496" i="82"/>
  <c r="G496" i="82"/>
  <c r="B497" i="82"/>
  <c r="C497" i="82"/>
  <c r="D497" i="82"/>
  <c r="E497" i="82"/>
  <c r="F497" i="82"/>
  <c r="G497" i="82"/>
  <c r="B498" i="82"/>
  <c r="C498" i="82"/>
  <c r="D498" i="82"/>
  <c r="E498" i="82"/>
  <c r="F498" i="82"/>
  <c r="G498" i="82"/>
  <c r="B499" i="82"/>
  <c r="C499" i="82"/>
  <c r="D499" i="82"/>
  <c r="E499" i="82"/>
  <c r="F499" i="82"/>
  <c r="G499" i="82"/>
  <c r="B500" i="82"/>
  <c r="C500" i="82"/>
  <c r="D500" i="82"/>
  <c r="E500" i="82"/>
  <c r="F500" i="82"/>
  <c r="G500" i="82"/>
  <c r="A501" i="82"/>
  <c r="B501" i="82"/>
  <c r="C501" i="82"/>
  <c r="D501" i="82"/>
  <c r="E501" i="82"/>
  <c r="F501" i="82"/>
  <c r="G501" i="82"/>
  <c r="B502" i="82"/>
  <c r="C502" i="82"/>
  <c r="D502" i="82"/>
  <c r="E502" i="82"/>
  <c r="F502" i="82"/>
  <c r="G502" i="82"/>
  <c r="A503" i="82"/>
  <c r="B503" i="82"/>
  <c r="C503" i="82"/>
  <c r="D503" i="82"/>
  <c r="E503" i="82"/>
  <c r="F503" i="82"/>
  <c r="G503" i="82"/>
  <c r="A504" i="82"/>
  <c r="B504" i="82"/>
  <c r="C504" i="82"/>
  <c r="D504" i="82"/>
  <c r="E504" i="82"/>
  <c r="F504" i="82"/>
  <c r="G504" i="82"/>
  <c r="B505" i="82"/>
  <c r="C505" i="82"/>
  <c r="D505" i="82"/>
  <c r="E505" i="82"/>
  <c r="F505" i="82"/>
  <c r="G505" i="82"/>
  <c r="A506" i="82"/>
  <c r="B506" i="82"/>
  <c r="C506" i="82"/>
  <c r="D506" i="82"/>
  <c r="E506" i="82"/>
  <c r="F506" i="82"/>
  <c r="G506" i="82"/>
  <c r="B507" i="82"/>
  <c r="C507" i="82"/>
  <c r="D507" i="82"/>
  <c r="E507" i="82"/>
  <c r="F507" i="82"/>
  <c r="G507" i="82"/>
  <c r="B508" i="82"/>
  <c r="C508" i="82"/>
  <c r="D508" i="82"/>
  <c r="E508" i="82"/>
  <c r="F508" i="82"/>
  <c r="G508" i="82"/>
  <c r="B509" i="82"/>
  <c r="C509" i="82"/>
  <c r="D509" i="82"/>
  <c r="E509" i="82"/>
  <c r="F509" i="82"/>
  <c r="G509" i="82"/>
  <c r="B510" i="82"/>
  <c r="C510" i="82"/>
  <c r="D510" i="82"/>
  <c r="E510" i="82"/>
  <c r="F510" i="82"/>
  <c r="G510" i="82"/>
  <c r="B511" i="82"/>
  <c r="C511" i="82"/>
  <c r="D511" i="82"/>
  <c r="E511" i="82"/>
  <c r="F511" i="82"/>
  <c r="G511" i="82"/>
  <c r="B512" i="82"/>
  <c r="C512" i="82"/>
  <c r="D512" i="82"/>
  <c r="E512" i="82"/>
  <c r="F512" i="82"/>
  <c r="G512" i="82"/>
  <c r="B513" i="82"/>
  <c r="C513" i="82"/>
  <c r="D513" i="82"/>
  <c r="E513" i="82"/>
  <c r="F513" i="82"/>
  <c r="G513" i="82"/>
  <c r="B514" i="82"/>
  <c r="C514" i="82"/>
  <c r="D514" i="82"/>
  <c r="E514" i="82"/>
  <c r="F514" i="82"/>
  <c r="G514" i="82"/>
  <c r="B515" i="82"/>
  <c r="C515" i="82"/>
  <c r="D515" i="82"/>
  <c r="E515" i="82"/>
  <c r="F515" i="82"/>
  <c r="G515" i="82"/>
  <c r="B516" i="82"/>
  <c r="C516" i="82"/>
  <c r="D516" i="82"/>
  <c r="E516" i="82"/>
  <c r="F516" i="82"/>
  <c r="G516" i="82"/>
  <c r="B517" i="82"/>
  <c r="C517" i="82"/>
  <c r="D517" i="82"/>
  <c r="E517" i="82"/>
  <c r="F517" i="82"/>
  <c r="G517" i="82"/>
  <c r="B518" i="82"/>
  <c r="C518" i="82"/>
  <c r="D518" i="82"/>
  <c r="E518" i="82"/>
  <c r="F518" i="82"/>
  <c r="G518" i="82"/>
  <c r="B519" i="82"/>
  <c r="C519" i="82"/>
  <c r="D519" i="82"/>
  <c r="E519" i="82"/>
  <c r="F519" i="82"/>
  <c r="G519" i="82"/>
  <c r="A520" i="82"/>
  <c r="B520" i="82"/>
  <c r="C520" i="82"/>
  <c r="D520" i="82"/>
  <c r="E520" i="82"/>
  <c r="F520" i="82"/>
  <c r="G520" i="82"/>
  <c r="A521" i="82"/>
  <c r="B521" i="82"/>
  <c r="C521" i="82"/>
  <c r="D521" i="82"/>
  <c r="E521" i="82"/>
  <c r="F521" i="82"/>
  <c r="G521" i="82"/>
  <c r="B522" i="82"/>
  <c r="C522" i="82"/>
  <c r="D522" i="82"/>
  <c r="E522" i="82"/>
  <c r="F522" i="82"/>
  <c r="G522" i="82"/>
  <c r="A523" i="82"/>
  <c r="B523" i="82"/>
  <c r="C523" i="82"/>
  <c r="D523" i="82"/>
  <c r="E523" i="82"/>
  <c r="F523" i="82"/>
  <c r="G523" i="82"/>
  <c r="A524" i="82"/>
  <c r="B524" i="82"/>
  <c r="C524" i="82"/>
  <c r="D524" i="82"/>
  <c r="E524" i="82"/>
  <c r="F524" i="82"/>
  <c r="G524" i="82"/>
  <c r="B525" i="82"/>
  <c r="C525" i="82"/>
  <c r="D525" i="82"/>
  <c r="E525" i="82"/>
  <c r="F525" i="82"/>
  <c r="G525" i="82"/>
  <c r="A526" i="82"/>
  <c r="B526" i="82"/>
  <c r="C526" i="82"/>
  <c r="D526" i="82"/>
  <c r="E526" i="82"/>
  <c r="F526" i="82"/>
  <c r="G526" i="82"/>
  <c r="B527" i="82"/>
  <c r="C527" i="82"/>
  <c r="D527" i="82"/>
  <c r="E527" i="82"/>
  <c r="F527" i="82"/>
  <c r="G527" i="82"/>
  <c r="B528" i="82"/>
  <c r="C528" i="82"/>
  <c r="D528" i="82"/>
  <c r="E528" i="82"/>
  <c r="F528" i="82"/>
  <c r="G528" i="82"/>
  <c r="B529" i="82"/>
  <c r="C529" i="82"/>
  <c r="D529" i="82"/>
  <c r="E529" i="82"/>
  <c r="F529" i="82"/>
  <c r="G529" i="82"/>
  <c r="B530" i="82"/>
  <c r="C530" i="82"/>
  <c r="D530" i="82"/>
  <c r="E530" i="82"/>
  <c r="F530" i="82"/>
  <c r="G530" i="82"/>
  <c r="B531" i="82"/>
  <c r="C531" i="82"/>
  <c r="D531" i="82"/>
  <c r="E531" i="82"/>
  <c r="F531" i="82"/>
  <c r="G531" i="82"/>
  <c r="B532" i="82"/>
  <c r="C532" i="82"/>
  <c r="D532" i="82"/>
  <c r="E532" i="82"/>
  <c r="F532" i="82"/>
  <c r="G532" i="82"/>
  <c r="B533" i="82"/>
  <c r="C533" i="82"/>
  <c r="D533" i="82"/>
  <c r="E533" i="82"/>
  <c r="F533" i="82"/>
  <c r="G533" i="82"/>
  <c r="B534" i="82"/>
  <c r="C534" i="82"/>
  <c r="D534" i="82"/>
  <c r="E534" i="82"/>
  <c r="F534" i="82"/>
  <c r="G534" i="82"/>
  <c r="B535" i="82"/>
  <c r="C535" i="82"/>
  <c r="D535" i="82"/>
  <c r="E535" i="82"/>
  <c r="F535" i="82"/>
  <c r="G535" i="82"/>
  <c r="B536" i="82"/>
  <c r="C536" i="82"/>
  <c r="D536" i="82"/>
  <c r="E536" i="82"/>
  <c r="F536" i="82"/>
  <c r="G536" i="82"/>
  <c r="B537" i="82"/>
  <c r="C537" i="82"/>
  <c r="D537" i="82"/>
  <c r="E537" i="82"/>
  <c r="F537" i="82"/>
  <c r="G537" i="82"/>
  <c r="B538" i="82"/>
  <c r="C538" i="82"/>
  <c r="D538" i="82"/>
  <c r="E538" i="82"/>
  <c r="F538" i="82"/>
  <c r="G538" i="82"/>
  <c r="B539" i="82"/>
  <c r="C539" i="82"/>
  <c r="D539" i="82"/>
  <c r="E539" i="82"/>
  <c r="F539" i="82"/>
  <c r="G539" i="82"/>
  <c r="A540" i="82"/>
  <c r="B540" i="82"/>
  <c r="C540" i="82"/>
  <c r="D540" i="82"/>
  <c r="E540" i="82"/>
  <c r="F540" i="82"/>
  <c r="G540" i="82"/>
  <c r="A541" i="82"/>
  <c r="B541" i="82"/>
  <c r="C541" i="82"/>
  <c r="D541" i="82"/>
  <c r="E541" i="82"/>
  <c r="F541" i="82"/>
  <c r="G541" i="82"/>
  <c r="B542" i="82"/>
  <c r="C542" i="82"/>
  <c r="D542" i="82"/>
  <c r="E542" i="82"/>
  <c r="F542" i="82"/>
  <c r="G542" i="82"/>
  <c r="A543" i="82"/>
  <c r="B543" i="82"/>
  <c r="C543" i="82"/>
  <c r="D543" i="82"/>
  <c r="E543" i="82"/>
  <c r="F543" i="82"/>
  <c r="G543" i="82"/>
  <c r="A544" i="82"/>
  <c r="B544" i="82"/>
  <c r="C544" i="82"/>
  <c r="D544" i="82"/>
  <c r="E544" i="82"/>
  <c r="F544" i="82"/>
  <c r="G544" i="82"/>
  <c r="B545" i="82"/>
  <c r="C545" i="82"/>
  <c r="D545" i="82"/>
  <c r="E545" i="82"/>
  <c r="F545" i="82"/>
  <c r="G545" i="82"/>
  <c r="A546" i="82"/>
  <c r="B546" i="82"/>
  <c r="C546" i="82"/>
  <c r="D546" i="82"/>
  <c r="E546" i="82"/>
  <c r="F546" i="82"/>
  <c r="G546" i="82"/>
  <c r="B547" i="82"/>
  <c r="C547" i="82"/>
  <c r="D547" i="82"/>
  <c r="E547" i="82"/>
  <c r="F547" i="82"/>
  <c r="G547" i="82"/>
  <c r="B548" i="82"/>
  <c r="C548" i="82"/>
  <c r="D548" i="82"/>
  <c r="E548" i="82"/>
  <c r="F548" i="82"/>
  <c r="G548" i="82"/>
  <c r="B549" i="82"/>
  <c r="C549" i="82"/>
  <c r="D549" i="82"/>
  <c r="E549" i="82"/>
  <c r="F549" i="82"/>
  <c r="G549" i="82"/>
  <c r="B550" i="82"/>
  <c r="C550" i="82"/>
  <c r="D550" i="82"/>
  <c r="E550" i="82"/>
  <c r="F550" i="82"/>
  <c r="G550" i="82"/>
  <c r="B551" i="82"/>
  <c r="C551" i="82"/>
  <c r="D551" i="82"/>
  <c r="E551" i="82"/>
  <c r="F551" i="82"/>
  <c r="G551" i="82"/>
  <c r="B552" i="82"/>
  <c r="C552" i="82"/>
  <c r="D552" i="82"/>
  <c r="E552" i="82"/>
  <c r="F552" i="82"/>
  <c r="G552" i="82"/>
  <c r="B553" i="82"/>
  <c r="C553" i="82"/>
  <c r="D553" i="82"/>
  <c r="E553" i="82"/>
  <c r="F553" i="82"/>
  <c r="G553" i="82"/>
  <c r="B554" i="82"/>
  <c r="C554" i="82"/>
  <c r="D554" i="82"/>
  <c r="E554" i="82"/>
  <c r="F554" i="82"/>
  <c r="G554" i="82"/>
  <c r="B555" i="82"/>
  <c r="C555" i="82"/>
  <c r="D555" i="82"/>
  <c r="E555" i="82"/>
  <c r="F555" i="82"/>
  <c r="G555" i="82"/>
  <c r="B556" i="82"/>
  <c r="C556" i="82"/>
  <c r="D556" i="82"/>
  <c r="E556" i="82"/>
  <c r="F556" i="82"/>
  <c r="G556" i="82"/>
  <c r="B557" i="82"/>
  <c r="C557" i="82"/>
  <c r="D557" i="82"/>
  <c r="E557" i="82"/>
  <c r="F557" i="82"/>
  <c r="G557" i="82"/>
  <c r="B558" i="82"/>
  <c r="C558" i="82"/>
  <c r="D558" i="82"/>
  <c r="E558" i="82"/>
  <c r="F558" i="82"/>
  <c r="G558" i="82"/>
  <c r="B559" i="82"/>
  <c r="C559" i="82"/>
  <c r="D559" i="82"/>
  <c r="E559" i="82"/>
  <c r="F559" i="82"/>
  <c r="G559" i="82"/>
  <c r="A560" i="82"/>
  <c r="B560" i="82"/>
  <c r="C560" i="82"/>
  <c r="D560" i="82"/>
  <c r="E560" i="82"/>
  <c r="F560" i="82"/>
  <c r="G560" i="82"/>
  <c r="A561" i="82"/>
  <c r="B561" i="82"/>
  <c r="C561" i="82"/>
  <c r="D561" i="82"/>
  <c r="E561" i="82"/>
  <c r="F561" i="82"/>
  <c r="G561" i="82"/>
  <c r="B562" i="82"/>
  <c r="C562" i="82"/>
  <c r="D562" i="82"/>
  <c r="E562" i="82"/>
  <c r="F562" i="82"/>
  <c r="G562" i="82"/>
  <c r="A563" i="82"/>
  <c r="B563" i="82"/>
  <c r="C563" i="82"/>
  <c r="D563" i="82"/>
  <c r="E563" i="82"/>
  <c r="F563" i="82"/>
  <c r="G563" i="82"/>
  <c r="A564" i="82"/>
  <c r="B564" i="82"/>
  <c r="C564" i="82"/>
  <c r="D564" i="82"/>
  <c r="E564" i="82"/>
  <c r="F564" i="82"/>
  <c r="G564" i="82"/>
  <c r="B565" i="82"/>
  <c r="C565" i="82"/>
  <c r="D565" i="82"/>
  <c r="E565" i="82"/>
  <c r="F565" i="82"/>
  <c r="G565" i="82"/>
  <c r="A566" i="82"/>
  <c r="B566" i="82"/>
  <c r="C566" i="82"/>
  <c r="D566" i="82"/>
  <c r="E566" i="82"/>
  <c r="F566" i="82"/>
  <c r="G566" i="82"/>
  <c r="B567" i="82"/>
  <c r="C567" i="82"/>
  <c r="D567" i="82"/>
  <c r="E567" i="82"/>
  <c r="F567" i="82"/>
  <c r="G567" i="82"/>
  <c r="B568" i="82"/>
  <c r="C568" i="82"/>
  <c r="D568" i="82"/>
  <c r="E568" i="82"/>
  <c r="F568" i="82"/>
  <c r="G568" i="82"/>
  <c r="B569" i="82"/>
  <c r="C569" i="82"/>
  <c r="D569" i="82"/>
  <c r="E569" i="82"/>
  <c r="F569" i="82"/>
  <c r="G569" i="82"/>
  <c r="B570" i="82"/>
  <c r="C570" i="82"/>
  <c r="D570" i="82"/>
  <c r="E570" i="82"/>
  <c r="F570" i="82"/>
  <c r="G570" i="82"/>
  <c r="B571" i="82"/>
  <c r="C571" i="82"/>
  <c r="D571" i="82"/>
  <c r="E571" i="82"/>
  <c r="F571" i="82"/>
  <c r="G571" i="82"/>
  <c r="B572" i="82"/>
  <c r="C572" i="82"/>
  <c r="D572" i="82"/>
  <c r="E572" i="82"/>
  <c r="F572" i="82"/>
  <c r="G572" i="82"/>
  <c r="B573" i="82"/>
  <c r="C573" i="82"/>
  <c r="D573" i="82"/>
  <c r="E573" i="82"/>
  <c r="F573" i="82"/>
  <c r="G573" i="82"/>
  <c r="B574" i="82"/>
  <c r="C574" i="82"/>
  <c r="D574" i="82"/>
  <c r="E574" i="82"/>
  <c r="F574" i="82"/>
  <c r="G574" i="82"/>
  <c r="B575" i="82"/>
  <c r="C575" i="82"/>
  <c r="D575" i="82"/>
  <c r="E575" i="82"/>
  <c r="F575" i="82"/>
  <c r="G575" i="82"/>
  <c r="B576" i="82"/>
  <c r="C576" i="82"/>
  <c r="D576" i="82"/>
  <c r="E576" i="82"/>
  <c r="F576" i="82"/>
  <c r="G576" i="82"/>
  <c r="B577" i="82"/>
  <c r="C577" i="82"/>
  <c r="D577" i="82"/>
  <c r="E577" i="82"/>
  <c r="F577" i="82"/>
  <c r="G577" i="82"/>
  <c r="B578" i="82"/>
  <c r="C578" i="82"/>
  <c r="D578" i="82"/>
  <c r="E578" i="82"/>
  <c r="F578" i="82"/>
  <c r="G578" i="82"/>
  <c r="B579" i="82"/>
  <c r="C579" i="82"/>
  <c r="D579" i="82"/>
  <c r="E579" i="82"/>
  <c r="F579" i="82"/>
  <c r="G579" i="82"/>
  <c r="A580" i="82"/>
  <c r="B580" i="82"/>
  <c r="C580" i="82"/>
  <c r="D580" i="82"/>
  <c r="E580" i="82"/>
  <c r="F580" i="82"/>
  <c r="G580" i="82"/>
  <c r="B581" i="82"/>
  <c r="C581" i="82"/>
  <c r="D581" i="82"/>
  <c r="E581" i="82"/>
  <c r="F581" i="82"/>
  <c r="G581" i="82"/>
  <c r="B582" i="82"/>
  <c r="C582" i="82"/>
  <c r="D582" i="82"/>
  <c r="E582" i="82"/>
  <c r="F582" i="82"/>
  <c r="G582" i="82"/>
  <c r="A583" i="82"/>
  <c r="B583" i="82"/>
  <c r="C583" i="82"/>
  <c r="D583" i="82"/>
  <c r="E583" i="82"/>
  <c r="F583" i="82"/>
  <c r="G583" i="82"/>
  <c r="B584" i="82"/>
  <c r="C584" i="82"/>
  <c r="D584" i="82"/>
  <c r="E584" i="82"/>
  <c r="F584" i="82"/>
  <c r="G584" i="82"/>
  <c r="B585" i="82"/>
  <c r="C585" i="82"/>
  <c r="D585" i="82"/>
  <c r="E585" i="82"/>
  <c r="F585" i="82"/>
  <c r="G585" i="82"/>
  <c r="A586" i="82"/>
  <c r="B586" i="82"/>
  <c r="C586" i="82"/>
  <c r="D586" i="82"/>
  <c r="E586" i="82"/>
  <c r="F586" i="82"/>
  <c r="G586" i="82"/>
  <c r="B587" i="82"/>
  <c r="C587" i="82"/>
  <c r="D587" i="82"/>
  <c r="E587" i="82"/>
  <c r="F587" i="82"/>
  <c r="G587" i="82"/>
  <c r="B588" i="82"/>
  <c r="C588" i="82"/>
  <c r="D588" i="82"/>
  <c r="E588" i="82"/>
  <c r="F588" i="82"/>
  <c r="G588" i="82"/>
  <c r="B589" i="82"/>
  <c r="C589" i="82"/>
  <c r="D589" i="82"/>
  <c r="E589" i="82"/>
  <c r="F589" i="82"/>
  <c r="G589" i="82"/>
  <c r="B590" i="82"/>
  <c r="C590" i="82"/>
  <c r="D590" i="82"/>
  <c r="E590" i="82"/>
  <c r="F590" i="82"/>
  <c r="G590" i="82"/>
  <c r="B591" i="82"/>
  <c r="C591" i="82"/>
  <c r="D591" i="82"/>
  <c r="E591" i="82"/>
  <c r="F591" i="82"/>
  <c r="G591" i="82"/>
  <c r="B592" i="82"/>
  <c r="C592" i="82"/>
  <c r="D592" i="82"/>
  <c r="E592" i="82"/>
  <c r="F592" i="82"/>
  <c r="G592" i="82"/>
  <c r="B593" i="82"/>
  <c r="C593" i="82"/>
  <c r="D593" i="82"/>
  <c r="E593" i="82"/>
  <c r="F593" i="82"/>
  <c r="G593" i="82"/>
  <c r="B594" i="82"/>
  <c r="C594" i="82"/>
  <c r="D594" i="82"/>
  <c r="E594" i="82"/>
  <c r="F594" i="82"/>
  <c r="G594" i="82"/>
  <c r="B595" i="82"/>
  <c r="C595" i="82"/>
  <c r="D595" i="82"/>
  <c r="E595" i="82"/>
  <c r="F595" i="82"/>
  <c r="G595" i="82"/>
  <c r="B596" i="82"/>
  <c r="C596" i="82"/>
  <c r="D596" i="82"/>
  <c r="E596" i="82"/>
  <c r="F596" i="82"/>
  <c r="G596" i="82"/>
  <c r="B597" i="82"/>
  <c r="C597" i="82"/>
  <c r="D597" i="82"/>
  <c r="E597" i="82"/>
  <c r="F597" i="82"/>
  <c r="G597" i="82"/>
  <c r="B598" i="82"/>
  <c r="C598" i="82"/>
  <c r="D598" i="82"/>
  <c r="E598" i="82"/>
  <c r="F598" i="82"/>
  <c r="G598" i="82"/>
  <c r="B599" i="82"/>
  <c r="C599" i="82"/>
  <c r="D599" i="82"/>
  <c r="E599" i="82"/>
  <c r="F599" i="82"/>
  <c r="G599" i="82"/>
  <c r="B600" i="82"/>
  <c r="C600" i="82"/>
  <c r="D600" i="82"/>
  <c r="E600" i="82"/>
  <c r="F600" i="82"/>
  <c r="G600" i="82"/>
  <c r="B601" i="82"/>
  <c r="C601" i="82"/>
  <c r="D601" i="82"/>
  <c r="E601" i="82"/>
  <c r="F601" i="82"/>
  <c r="G601" i="82"/>
  <c r="B602" i="82"/>
  <c r="C602" i="82"/>
  <c r="D602" i="82"/>
  <c r="E602" i="82"/>
  <c r="F602" i="82"/>
  <c r="G602" i="82"/>
  <c r="B603" i="82"/>
  <c r="C603" i="82"/>
  <c r="D603" i="82"/>
  <c r="E603" i="82"/>
  <c r="F603" i="82"/>
  <c r="G603" i="82"/>
  <c r="B604" i="82"/>
  <c r="C604" i="82"/>
  <c r="D604" i="82"/>
  <c r="E604" i="82"/>
  <c r="F604" i="82"/>
  <c r="G604" i="82"/>
  <c r="B605" i="82"/>
  <c r="C605" i="82"/>
  <c r="D605" i="82"/>
  <c r="E605" i="82"/>
  <c r="F605" i="82"/>
  <c r="G605" i="82"/>
  <c r="B606" i="82"/>
  <c r="C606" i="82"/>
  <c r="D606" i="82"/>
  <c r="E606" i="82"/>
  <c r="F606" i="82"/>
  <c r="G606" i="82"/>
  <c r="B607" i="82"/>
  <c r="C607" i="82"/>
  <c r="D607" i="82"/>
  <c r="E607" i="82"/>
  <c r="F607" i="82"/>
  <c r="G607" i="82"/>
  <c r="B608" i="82"/>
  <c r="C608" i="82"/>
  <c r="D608" i="82"/>
  <c r="E608" i="82"/>
  <c r="F608" i="82"/>
  <c r="G608" i="82"/>
  <c r="B609" i="82"/>
  <c r="C609" i="82"/>
  <c r="D609" i="82"/>
  <c r="E609" i="82"/>
  <c r="F609" i="82"/>
  <c r="G609" i="82"/>
  <c r="B610" i="82"/>
  <c r="C610" i="82"/>
  <c r="D610" i="82"/>
  <c r="E610" i="82"/>
  <c r="F610" i="82"/>
  <c r="G610" i="82"/>
  <c r="B611" i="82"/>
  <c r="C611" i="82"/>
  <c r="D611" i="82"/>
  <c r="E611" i="82"/>
  <c r="F611" i="82"/>
  <c r="G611" i="82"/>
  <c r="B612" i="82"/>
  <c r="C612" i="82"/>
  <c r="D612" i="82"/>
  <c r="E612" i="82"/>
  <c r="F612" i="82"/>
  <c r="G612" i="82"/>
  <c r="B613" i="82"/>
  <c r="C613" i="82"/>
  <c r="D613" i="82"/>
  <c r="E613" i="82"/>
  <c r="F613" i="82"/>
  <c r="G613" i="82"/>
  <c r="B614" i="82"/>
  <c r="C614" i="82"/>
  <c r="D614" i="82"/>
  <c r="E614" i="82"/>
  <c r="F614" i="82"/>
  <c r="G614" i="82"/>
  <c r="B615" i="82"/>
  <c r="C615" i="82"/>
  <c r="D615" i="82"/>
  <c r="E615" i="82"/>
  <c r="F615" i="82"/>
  <c r="G615" i="82"/>
  <c r="B616" i="82"/>
  <c r="C616" i="82"/>
  <c r="D616" i="82"/>
  <c r="E616" i="82"/>
  <c r="F616" i="82"/>
  <c r="G616" i="82"/>
  <c r="B617" i="82"/>
  <c r="C617" i="82"/>
  <c r="D617" i="82"/>
  <c r="E617" i="82"/>
  <c r="F617" i="82"/>
  <c r="G617" i="82"/>
  <c r="B618" i="82"/>
  <c r="C618" i="82"/>
  <c r="D618" i="82"/>
  <c r="E618" i="82"/>
  <c r="F618" i="82"/>
  <c r="G618" i="82"/>
  <c r="B619" i="82"/>
  <c r="C619" i="82"/>
  <c r="D619" i="82"/>
  <c r="E619" i="82"/>
  <c r="F619" i="82"/>
  <c r="G619" i="82"/>
  <c r="B620" i="82"/>
  <c r="C620" i="82"/>
  <c r="D620" i="82"/>
  <c r="E620" i="82"/>
  <c r="F620" i="82"/>
  <c r="G620" i="82"/>
  <c r="G9" i="82"/>
  <c r="F9" i="82"/>
  <c r="E9" i="82"/>
  <c r="D9" i="82"/>
  <c r="C9" i="82"/>
  <c r="B9" i="82"/>
  <c r="A9" i="82"/>
  <c r="L6175" i="31"/>
  <c r="A6175" i="31"/>
  <c r="A6174" i="31"/>
  <c r="A6173" i="31"/>
  <c r="A6172" i="31"/>
  <c r="A6171" i="31"/>
  <c r="A6170" i="31"/>
  <c r="A6169" i="31"/>
  <c r="A6168" i="31"/>
  <c r="A6167" i="31"/>
  <c r="A6166" i="31"/>
  <c r="A6165" i="31"/>
  <c r="A6164" i="31"/>
  <c r="A6163" i="31"/>
  <c r="A6162" i="31"/>
  <c r="A6161" i="31"/>
  <c r="A6160" i="31"/>
  <c r="A6159" i="31"/>
  <c r="A6158" i="31"/>
  <c r="A6157" i="31"/>
  <c r="A6156" i="31"/>
  <c r="A6155" i="31"/>
  <c r="A6154" i="31"/>
  <c r="A6153" i="31"/>
  <c r="A6152" i="31"/>
  <c r="A6151" i="31"/>
  <c r="A6150" i="31"/>
  <c r="A6149" i="31"/>
  <c r="A6148" i="31"/>
  <c r="A6147" i="31"/>
  <c r="A6146" i="31"/>
  <c r="A6145" i="31"/>
  <c r="A6144" i="31"/>
  <c r="A6143" i="31"/>
  <c r="A6142" i="31"/>
  <c r="A6141" i="31"/>
  <c r="A6140" i="31"/>
  <c r="A6139" i="31"/>
  <c r="A6138" i="31"/>
  <c r="A6137" i="31"/>
  <c r="A6136" i="31"/>
  <c r="A6135" i="31"/>
  <c r="A6134" i="31"/>
  <c r="A6133" i="31"/>
  <c r="A6132" i="31"/>
  <c r="A6131" i="31"/>
  <c r="A6130" i="31"/>
  <c r="A6129" i="31"/>
  <c r="A6128" i="31"/>
  <c r="A6127" i="31"/>
  <c r="A6126" i="31"/>
  <c r="A6125" i="31"/>
  <c r="A6124" i="31"/>
  <c r="A6123" i="31"/>
  <c r="A6122" i="31"/>
  <c r="A6121" i="31"/>
  <c r="A6120" i="31"/>
  <c r="A6119" i="31"/>
  <c r="A6118" i="31"/>
  <c r="A6117" i="31"/>
  <c r="A6116" i="31"/>
  <c r="A6115" i="31"/>
  <c r="A6114" i="31"/>
  <c r="A6113" i="31"/>
  <c r="A6112" i="31"/>
  <c r="A6111" i="31"/>
  <c r="A6110" i="31"/>
  <c r="A6109" i="31"/>
  <c r="A6108" i="31"/>
  <c r="A6107" i="31"/>
  <c r="A6106" i="31"/>
  <c r="A6105" i="31"/>
  <c r="A6104" i="31"/>
  <c r="A6103" i="31"/>
  <c r="A6102" i="31"/>
  <c r="A6101" i="31"/>
  <c r="A6100" i="31"/>
  <c r="A6099" i="31"/>
  <c r="A6098" i="31"/>
  <c r="A6097" i="31"/>
  <c r="A6096" i="31"/>
  <c r="A6095" i="31"/>
  <c r="A6094" i="31"/>
  <c r="A6093" i="31"/>
  <c r="A6092" i="31"/>
  <c r="A6091" i="31"/>
  <c r="A6090" i="31"/>
  <c r="A6089" i="31"/>
  <c r="A6088" i="31"/>
  <c r="A6087" i="31"/>
  <c r="A6086" i="31"/>
  <c r="A6085" i="31"/>
  <c r="A6084" i="31"/>
  <c r="A6083" i="31"/>
  <c r="A6082" i="31"/>
  <c r="A6081" i="31"/>
  <c r="A6080" i="31"/>
  <c r="A6079" i="31"/>
  <c r="A6078" i="31"/>
  <c r="A6077" i="31"/>
  <c r="A6076" i="31"/>
  <c r="A6075" i="31"/>
  <c r="A6074" i="31"/>
  <c r="A6073" i="31"/>
  <c r="A6072" i="31"/>
  <c r="A6071" i="31"/>
  <c r="A6070" i="31"/>
  <c r="A6069" i="31"/>
  <c r="A6068" i="31"/>
  <c r="A6067" i="31"/>
  <c r="A6066" i="31"/>
  <c r="A6065" i="31"/>
  <c r="A6064" i="31"/>
  <c r="A6063" i="31"/>
  <c r="A6062" i="31"/>
  <c r="A6061" i="31"/>
  <c r="A6060" i="31"/>
  <c r="A6059" i="31"/>
  <c r="A6058" i="31"/>
  <c r="A6057" i="31"/>
  <c r="A6056" i="31"/>
  <c r="A6055" i="31"/>
  <c r="A6054" i="31"/>
  <c r="A6053" i="31"/>
  <c r="A6052" i="31"/>
  <c r="A6051" i="31"/>
  <c r="A6050" i="31"/>
  <c r="A6049" i="31"/>
  <c r="A6048" i="31"/>
  <c r="A6047" i="31"/>
  <c r="A6046" i="31"/>
  <c r="A6045" i="31"/>
  <c r="A6044" i="31"/>
  <c r="A6043" i="31"/>
  <c r="A6042" i="31"/>
  <c r="A6041" i="31"/>
  <c r="A6040" i="31"/>
  <c r="A6039" i="31"/>
  <c r="A6038" i="31"/>
  <c r="A6037" i="31"/>
  <c r="A6036" i="31"/>
  <c r="A6035" i="31"/>
  <c r="A6034" i="31"/>
  <c r="A6033" i="31"/>
  <c r="A6032" i="31"/>
  <c r="A6031" i="31"/>
  <c r="A6030" i="31"/>
  <c r="A6029" i="31"/>
  <c r="A6028" i="31"/>
  <c r="A6027" i="31"/>
  <c r="A6026" i="31"/>
  <c r="A6025" i="31"/>
  <c r="A6024" i="31"/>
  <c r="A6023" i="31"/>
  <c r="A6022" i="31"/>
  <c r="A6021" i="31"/>
  <c r="A6020" i="31"/>
  <c r="A6019" i="31"/>
  <c r="A6018" i="31"/>
  <c r="A6017" i="31"/>
  <c r="A6016" i="31"/>
  <c r="A6015" i="31"/>
  <c r="A6014" i="31"/>
  <c r="A6013" i="31"/>
  <c r="A6012" i="31"/>
  <c r="A6011" i="31"/>
  <c r="A6010" i="31"/>
  <c r="A6009" i="31"/>
  <c r="A6008" i="31"/>
  <c r="A6007" i="31"/>
  <c r="A6006" i="31"/>
  <c r="A6005" i="31"/>
  <c r="A6004" i="31"/>
  <c r="A6003" i="31"/>
  <c r="A6002" i="31"/>
  <c r="A6001" i="31"/>
  <c r="A6000" i="31"/>
  <c r="A5999" i="31"/>
  <c r="A5998" i="31"/>
  <c r="A5997" i="31"/>
  <c r="A5996" i="31"/>
  <c r="A5995" i="31"/>
  <c r="A5994" i="31"/>
  <c r="A5993" i="31"/>
  <c r="A5992" i="31"/>
  <c r="A5991" i="31"/>
  <c r="A5990" i="31"/>
  <c r="A5989" i="31"/>
  <c r="A5988" i="31"/>
  <c r="A5987" i="31"/>
  <c r="A5986" i="31"/>
  <c r="A5985" i="31"/>
  <c r="A5984" i="31"/>
  <c r="A5983" i="31"/>
  <c r="A5982" i="31"/>
  <c r="A5981" i="31"/>
  <c r="A5980" i="31"/>
  <c r="A5979" i="31"/>
  <c r="A5978" i="31"/>
  <c r="A5977" i="31"/>
  <c r="A5976" i="31"/>
  <c r="A5975" i="31"/>
  <c r="A5974" i="31"/>
  <c r="A5973" i="31"/>
  <c r="A5972" i="31"/>
  <c r="A5971" i="31"/>
  <c r="A5970" i="31"/>
  <c r="A5969" i="31"/>
  <c r="A5968" i="31"/>
  <c r="A5967" i="31"/>
  <c r="A5966" i="31"/>
  <c r="A5965" i="31"/>
  <c r="A5964" i="31"/>
  <c r="A5963" i="31"/>
  <c r="A5962" i="31"/>
  <c r="A5961" i="31"/>
  <c r="A5960" i="31"/>
  <c r="A5959" i="31"/>
  <c r="A5958" i="31"/>
  <c r="A5957" i="31"/>
  <c r="A5956" i="31"/>
  <c r="A5955" i="31"/>
  <c r="A5954" i="31"/>
  <c r="A5953" i="31"/>
  <c r="A5952" i="31"/>
  <c r="A5951" i="31"/>
  <c r="A5950" i="31"/>
  <c r="A5949" i="31"/>
  <c r="A5948" i="31"/>
  <c r="A5947" i="31"/>
  <c r="A5946" i="31"/>
  <c r="A5945" i="31"/>
  <c r="A5944" i="31"/>
  <c r="A5943" i="31"/>
  <c r="A5942" i="31"/>
  <c r="A5941" i="31"/>
  <c r="A5940" i="31"/>
  <c r="A5939" i="31"/>
  <c r="A5938" i="31"/>
  <c r="A5937" i="31"/>
  <c r="A5936" i="31"/>
  <c r="A5935" i="31"/>
  <c r="A5934" i="31"/>
  <c r="A5933" i="31"/>
  <c r="A5932" i="31"/>
  <c r="A5931" i="31"/>
  <c r="A5930" i="31"/>
  <c r="A5929" i="31"/>
  <c r="A5928" i="31"/>
  <c r="A5927" i="31"/>
  <c r="A5926" i="31"/>
  <c r="A5925" i="31"/>
  <c r="A5924" i="31"/>
  <c r="A5923" i="31"/>
  <c r="A5922" i="31"/>
  <c r="A5921" i="31"/>
  <c r="A5920" i="31"/>
  <c r="A5919" i="31"/>
  <c r="A5918" i="31"/>
  <c r="A5917" i="31"/>
  <c r="A5916" i="31"/>
  <c r="A5915" i="31"/>
  <c r="A5914" i="31"/>
  <c r="A5913" i="31"/>
  <c r="A5912" i="31"/>
  <c r="A5911" i="31"/>
  <c r="A5910" i="31"/>
  <c r="A5909" i="31"/>
  <c r="A5908" i="31"/>
  <c r="A5907" i="31"/>
  <c r="A5906" i="31"/>
  <c r="A5905" i="31"/>
  <c r="A5904" i="31"/>
  <c r="A5903" i="31"/>
  <c r="A5902" i="31"/>
  <c r="A5901" i="31"/>
  <c r="A5900" i="31"/>
  <c r="A5899" i="31"/>
  <c r="A5898" i="31"/>
  <c r="A5897" i="31"/>
  <c r="A5896" i="31"/>
  <c r="A5895" i="31"/>
  <c r="A5894" i="31"/>
  <c r="A5893" i="31"/>
  <c r="A5892" i="31"/>
  <c r="A5891" i="31"/>
  <c r="A5890" i="31"/>
  <c r="A5889" i="31"/>
  <c r="A5888" i="31"/>
  <c r="A5887" i="31"/>
  <c r="A5886" i="31"/>
  <c r="A5885" i="31"/>
  <c r="A5884" i="31"/>
  <c r="A5883" i="31"/>
  <c r="A5882" i="31"/>
  <c r="A5881" i="31"/>
  <c r="A5880" i="31"/>
  <c r="A5879" i="31"/>
  <c r="A5878" i="31"/>
  <c r="A5877" i="31"/>
  <c r="A5876" i="31"/>
  <c r="L4196" i="31"/>
  <c r="A4196" i="31"/>
  <c r="A4195" i="31"/>
  <c r="A4194" i="31"/>
  <c r="A4193" i="31"/>
  <c r="A4192" i="31"/>
  <c r="A4191" i="31"/>
  <c r="A4190" i="31"/>
  <c r="A4189" i="31"/>
  <c r="A4188" i="31"/>
  <c r="A4187" i="31"/>
  <c r="A4186" i="31"/>
  <c r="A4185" i="31"/>
  <c r="A4184" i="31"/>
  <c r="A4183" i="31"/>
  <c r="A4182" i="31"/>
  <c r="A4181" i="31"/>
  <c r="A4180" i="31"/>
  <c r="A4179" i="31"/>
  <c r="A4178" i="31"/>
  <c r="A4177" i="31"/>
  <c r="A4176" i="31"/>
  <c r="A4175" i="31"/>
  <c r="A4174" i="31"/>
  <c r="A4173" i="31"/>
  <c r="A4172" i="31"/>
  <c r="A4171" i="31"/>
  <c r="A4170" i="31"/>
  <c r="A4169" i="31"/>
  <c r="A4168" i="31"/>
  <c r="A4167" i="31"/>
  <c r="A4166" i="31"/>
  <c r="A4165" i="31"/>
  <c r="A4164" i="31"/>
  <c r="A4163" i="31"/>
  <c r="A4162" i="31"/>
  <c r="A4161" i="31"/>
  <c r="A4160" i="31"/>
  <c r="A4159" i="31"/>
  <c r="A4158" i="31"/>
  <c r="A4157" i="31"/>
  <c r="A4156" i="31"/>
  <c r="A4155" i="31"/>
  <c r="A4154" i="31"/>
  <c r="A4153" i="31"/>
  <c r="A4152" i="31"/>
  <c r="A4151" i="31"/>
  <c r="A4150" i="31"/>
  <c r="A4149" i="31"/>
  <c r="A4148" i="31"/>
  <c r="A4147" i="31"/>
  <c r="A4146" i="31"/>
  <c r="A4145" i="31"/>
  <c r="A4144" i="31"/>
  <c r="A4143" i="31"/>
  <c r="A4142" i="31"/>
  <c r="A4141" i="31"/>
  <c r="A4140" i="31"/>
  <c r="A4139" i="31"/>
  <c r="A4138" i="31"/>
  <c r="A4137" i="31"/>
  <c r="A4136" i="31"/>
  <c r="A4135" i="31"/>
  <c r="A4134" i="31"/>
  <c r="A4133" i="31"/>
  <c r="A4132" i="31"/>
  <c r="A4131" i="31"/>
  <c r="A4130" i="31"/>
  <c r="A4129" i="31"/>
  <c r="A4128" i="31"/>
  <c r="A4127" i="31"/>
  <c r="A4126" i="31"/>
  <c r="A4125" i="31"/>
  <c r="A4124" i="31"/>
  <c r="A4123" i="31"/>
  <c r="A4122" i="31"/>
  <c r="A4121" i="31"/>
  <c r="A4120" i="31"/>
  <c r="A4119" i="31"/>
  <c r="A4118" i="31"/>
  <c r="A4117" i="31"/>
  <c r="A4116" i="31"/>
  <c r="A4115" i="31"/>
  <c r="A4114" i="31"/>
  <c r="A4113" i="31"/>
  <c r="A4112" i="31"/>
  <c r="A4111" i="31"/>
  <c r="A4110" i="31"/>
  <c r="A4109" i="31"/>
  <c r="A4108" i="31"/>
  <c r="A4107" i="31"/>
  <c r="A4106" i="31"/>
  <c r="A4105" i="31"/>
  <c r="A4104" i="31"/>
  <c r="A4103" i="31"/>
  <c r="A4102" i="31"/>
  <c r="A4101" i="31"/>
  <c r="A4100" i="31"/>
  <c r="A4099" i="31"/>
  <c r="A4098" i="31"/>
  <c r="A4097" i="31"/>
  <c r="A4096" i="31"/>
  <c r="A4095" i="31"/>
  <c r="A4094" i="31"/>
  <c r="A4093" i="31"/>
  <c r="A4092" i="31"/>
  <c r="A4091" i="31"/>
  <c r="A4090" i="31"/>
  <c r="A4089" i="31"/>
  <c r="A4088" i="31"/>
  <c r="A4087" i="31"/>
  <c r="A4086" i="31"/>
  <c r="A4085" i="31"/>
  <c r="A4084" i="31"/>
  <c r="A4083" i="31"/>
  <c r="A4082" i="31"/>
  <c r="A4081" i="31"/>
  <c r="A4080" i="31"/>
  <c r="A4079" i="31"/>
  <c r="A4078" i="31"/>
  <c r="A4077" i="31"/>
  <c r="A4076" i="31"/>
  <c r="A4075" i="31"/>
  <c r="A4074" i="31"/>
  <c r="A4073" i="31"/>
  <c r="A4072" i="31"/>
  <c r="A4071" i="31"/>
  <c r="A4070" i="31"/>
  <c r="A4069" i="31"/>
  <c r="A4068" i="31"/>
  <c r="A4067" i="31"/>
  <c r="A4066" i="31"/>
  <c r="A4065" i="31"/>
  <c r="A4064" i="31"/>
  <c r="A4063" i="31"/>
  <c r="A4062" i="31"/>
  <c r="A4061" i="31"/>
  <c r="A4060" i="31"/>
  <c r="A4059" i="31"/>
  <c r="A4058" i="31"/>
  <c r="A4057" i="31"/>
  <c r="A4056" i="31"/>
  <c r="A4055" i="31"/>
  <c r="A4054" i="31"/>
  <c r="A4053" i="31"/>
  <c r="A4052" i="31"/>
  <c r="A4051" i="31"/>
  <c r="A4050" i="31"/>
  <c r="A4049" i="31"/>
  <c r="A4048" i="31"/>
  <c r="A4047" i="31"/>
  <c r="A4046" i="31"/>
  <c r="A4045" i="31"/>
  <c r="A4044" i="31"/>
  <c r="A4043" i="31"/>
  <c r="A4042" i="31"/>
  <c r="A4041" i="31"/>
  <c r="A4040" i="31"/>
  <c r="A4039" i="31"/>
  <c r="A4038" i="31"/>
  <c r="A4037" i="31"/>
  <c r="A4036" i="31"/>
  <c r="A4035" i="31"/>
  <c r="A4034" i="31"/>
  <c r="A4033" i="31"/>
  <c r="A4032" i="31"/>
  <c r="A4031" i="31"/>
  <c r="A4030" i="31"/>
  <c r="A4029" i="31"/>
  <c r="A4028" i="31"/>
  <c r="A4027" i="31"/>
  <c r="A4026" i="31"/>
  <c r="A4025" i="31"/>
  <c r="A4024" i="31"/>
  <c r="A4023" i="31"/>
  <c r="A4022" i="31"/>
  <c r="A4021" i="31"/>
  <c r="A4020" i="31"/>
  <c r="A4019" i="31"/>
  <c r="A4018" i="31"/>
  <c r="A4017" i="31"/>
  <c r="A4016" i="31"/>
  <c r="A4015" i="31"/>
  <c r="A4014" i="31"/>
  <c r="A4013" i="31"/>
  <c r="A4012" i="31"/>
  <c r="A4011" i="31"/>
  <c r="A4010" i="31"/>
  <c r="A4009" i="31"/>
  <c r="A4008" i="31"/>
  <c r="A4007" i="31"/>
  <c r="A4006" i="31"/>
  <c r="A4005" i="31"/>
  <c r="A4004" i="31"/>
  <c r="A4003" i="31"/>
  <c r="A4002" i="31"/>
  <c r="A4001" i="31"/>
  <c r="A4000" i="31"/>
  <c r="A3999" i="31"/>
  <c r="A3998" i="31"/>
  <c r="A3997" i="31"/>
  <c r="A3996" i="31"/>
  <c r="A3995" i="31"/>
  <c r="A3994" i="31"/>
  <c r="A3993" i="31"/>
  <c r="A3992" i="31"/>
  <c r="A3991" i="31"/>
  <c r="A3990" i="31"/>
  <c r="A3989" i="31"/>
  <c r="A3988" i="31"/>
  <c r="A3987" i="31"/>
  <c r="A3986" i="31"/>
  <c r="A3985" i="31"/>
  <c r="A3984" i="31"/>
  <c r="A3983" i="31"/>
  <c r="A3982" i="31"/>
  <c r="A3981" i="31"/>
  <c r="A3980" i="31"/>
  <c r="A3979" i="31"/>
  <c r="A3978" i="31"/>
  <c r="A3977" i="31"/>
  <c r="A3976" i="31"/>
  <c r="A3975" i="31"/>
  <c r="A3974" i="31"/>
  <c r="A3973" i="31"/>
  <c r="A3972" i="31"/>
  <c r="A3971" i="31"/>
  <c r="A3970" i="31"/>
  <c r="A3969" i="31"/>
  <c r="A3968" i="31"/>
  <c r="A3967" i="31"/>
  <c r="A3966" i="31"/>
  <c r="A3965" i="31"/>
  <c r="A3964" i="31"/>
  <c r="A3963" i="31"/>
  <c r="A3962" i="31"/>
  <c r="A3961" i="31"/>
  <c r="A3960" i="31"/>
  <c r="A3959" i="31"/>
  <c r="A3958" i="31"/>
  <c r="A3957" i="31"/>
  <c r="A3956" i="31"/>
  <c r="A3955" i="31"/>
  <c r="A3954" i="31"/>
  <c r="A3953" i="31"/>
  <c r="A3952" i="31"/>
  <c r="A3951" i="31"/>
  <c r="A3950" i="31"/>
  <c r="A3949" i="31"/>
  <c r="A3948" i="31"/>
  <c r="A3947" i="31"/>
  <c r="A3946" i="31"/>
  <c r="A3945" i="31"/>
  <c r="A3944" i="31"/>
  <c r="A3943" i="31"/>
  <c r="A3942" i="31"/>
  <c r="A3941" i="31"/>
  <c r="A3940" i="31"/>
  <c r="A3939" i="31"/>
  <c r="A3938" i="31"/>
  <c r="A3937" i="31"/>
  <c r="A3936" i="31"/>
  <c r="A3935" i="31"/>
  <c r="A3934" i="31"/>
  <c r="A3933" i="31"/>
  <c r="A3932" i="31"/>
  <c r="A3931" i="31"/>
  <c r="A3930" i="31"/>
  <c r="A3929" i="31"/>
  <c r="A3928" i="31"/>
  <c r="A3927" i="31"/>
  <c r="A3926" i="31"/>
  <c r="A3925" i="31"/>
  <c r="A3924" i="31"/>
  <c r="A3923" i="31"/>
  <c r="A3922" i="31"/>
  <c r="A3921" i="31"/>
  <c r="A3920" i="31"/>
  <c r="A3919" i="31"/>
  <c r="A3918" i="31"/>
  <c r="A3917" i="31"/>
  <c r="A3916" i="31"/>
  <c r="A3915" i="31"/>
  <c r="A3914" i="31"/>
  <c r="A3913" i="31"/>
  <c r="A3912" i="31"/>
  <c r="A3911" i="31"/>
  <c r="A3910" i="31"/>
  <c r="A3909" i="31"/>
  <c r="A3908" i="31"/>
  <c r="A3907" i="31"/>
  <c r="A3906" i="31"/>
  <c r="A3905" i="31"/>
  <c r="A3904" i="31"/>
  <c r="A3903" i="31"/>
  <c r="A3902" i="31"/>
  <c r="A3901" i="31"/>
  <c r="A3900" i="31"/>
  <c r="A3899" i="31"/>
  <c r="A3898" i="31"/>
  <c r="A3897" i="31"/>
  <c r="A3896" i="31"/>
  <c r="A3895" i="31"/>
  <c r="A3894" i="31"/>
  <c r="A3893" i="31"/>
  <c r="A3892" i="31"/>
  <c r="A3891" i="31"/>
  <c r="A3890" i="31"/>
  <c r="A3889" i="31"/>
  <c r="A3888" i="31"/>
  <c r="A3887" i="31"/>
  <c r="A3886" i="31"/>
  <c r="A3885" i="31"/>
  <c r="A3884" i="31"/>
  <c r="A3883" i="31"/>
  <c r="A3882" i="31"/>
  <c r="A3881" i="31"/>
  <c r="A3880" i="31"/>
  <c r="A3879" i="31"/>
  <c r="A3878" i="31"/>
  <c r="A3877" i="31"/>
  <c r="A3876" i="31"/>
  <c r="A3875" i="31"/>
  <c r="A3874" i="31"/>
  <c r="A3873" i="31"/>
  <c r="A3872" i="31"/>
  <c r="A3871" i="31"/>
  <c r="A3870" i="31"/>
  <c r="A3869" i="31"/>
  <c r="A3868" i="31"/>
  <c r="A3867" i="31"/>
  <c r="A3866" i="31"/>
  <c r="A3865" i="31"/>
  <c r="A3864" i="31"/>
  <c r="A3863" i="31"/>
  <c r="A3862" i="31"/>
  <c r="A3861" i="31"/>
  <c r="A3860" i="31"/>
  <c r="A3859" i="31"/>
  <c r="A3858" i="31"/>
  <c r="A3857" i="31"/>
  <c r="A3856" i="31"/>
  <c r="A3855" i="31"/>
  <c r="A3854" i="31"/>
  <c r="A3853" i="31"/>
  <c r="A3852" i="31"/>
  <c r="A3851" i="31"/>
  <c r="A3850" i="31"/>
  <c r="A3849" i="31"/>
  <c r="A3848" i="31"/>
  <c r="A3847" i="31"/>
  <c r="A3846" i="31"/>
  <c r="A3845" i="31"/>
  <c r="A3844" i="31"/>
  <c r="A3843" i="31"/>
  <c r="A3842" i="31"/>
  <c r="A3841" i="31"/>
  <c r="A3840" i="31"/>
  <c r="A3839" i="31"/>
  <c r="A3838" i="31"/>
  <c r="A3837" i="31"/>
  <c r="A3836" i="31"/>
  <c r="A3835" i="31"/>
  <c r="A3834" i="31"/>
  <c r="A3833" i="31"/>
  <c r="A3832" i="31"/>
  <c r="A3831" i="31"/>
  <c r="A3830" i="31"/>
  <c r="A3829" i="31"/>
  <c r="A3828" i="31"/>
  <c r="A3827" i="31"/>
  <c r="A3826" i="31"/>
  <c r="A3825" i="31"/>
  <c r="A3824" i="31"/>
  <c r="A3823" i="31"/>
  <c r="A3822" i="31"/>
  <c r="A3821" i="31"/>
  <c r="A3820" i="31"/>
  <c r="A3819" i="31"/>
  <c r="A3818" i="31"/>
  <c r="A3817" i="31"/>
  <c r="A3816" i="31"/>
  <c r="A3815" i="31"/>
  <c r="A3814" i="31"/>
  <c r="A3813" i="31"/>
  <c r="A3812" i="31"/>
  <c r="A3811" i="31"/>
  <c r="A3810" i="31"/>
  <c r="A3809" i="31"/>
  <c r="A3808" i="31"/>
  <c r="A3807" i="31"/>
  <c r="A3806" i="31"/>
  <c r="A3805" i="31"/>
  <c r="A3804" i="31"/>
  <c r="A3803" i="31"/>
  <c r="A3802" i="31"/>
  <c r="A3801" i="31"/>
  <c r="A3800" i="31"/>
  <c r="A3799" i="31"/>
  <c r="A3798" i="31"/>
  <c r="A3797" i="31"/>
  <c r="A3796" i="31"/>
  <c r="A3795" i="31"/>
  <c r="A3794" i="31"/>
  <c r="A3793" i="31"/>
  <c r="A3792" i="31"/>
  <c r="A3791" i="31"/>
  <c r="A3790" i="31"/>
  <c r="A3789" i="31"/>
  <c r="A3788" i="31"/>
  <c r="A3787" i="31"/>
  <c r="A3786" i="31"/>
  <c r="A3785" i="31"/>
  <c r="A3784" i="31"/>
  <c r="A3783" i="31"/>
  <c r="A3782" i="31"/>
  <c r="A3781" i="31"/>
  <c r="A3780" i="31"/>
  <c r="A3779" i="31"/>
  <c r="A3778" i="31"/>
  <c r="A3777" i="31"/>
  <c r="A3776" i="31"/>
  <c r="A3775" i="31"/>
  <c r="A3774" i="31"/>
  <c r="A3773" i="31"/>
  <c r="A3772" i="31"/>
  <c r="A3771" i="31"/>
  <c r="A3770" i="31"/>
  <c r="A3769" i="31"/>
  <c r="A3768" i="31"/>
  <c r="A3767" i="31"/>
  <c r="A3766" i="31"/>
  <c r="A3765" i="31"/>
  <c r="A3764" i="31"/>
  <c r="A3763" i="31"/>
  <c r="A3762" i="31"/>
  <c r="A3761" i="31"/>
  <c r="A3760" i="31"/>
  <c r="A3759" i="31"/>
  <c r="A3758" i="31"/>
  <c r="A3757" i="31"/>
  <c r="A3756" i="31"/>
  <c r="A3755" i="31"/>
  <c r="A3754" i="31"/>
  <c r="A3753" i="31"/>
  <c r="A3752" i="31"/>
  <c r="A3751" i="31"/>
  <c r="A3750" i="31"/>
  <c r="A3749" i="31"/>
  <c r="A3748" i="31"/>
  <c r="A3747" i="31"/>
  <c r="A3746" i="31"/>
  <c r="A3745" i="31"/>
  <c r="A3744" i="31"/>
  <c r="A3743" i="31"/>
  <c r="A3742" i="31"/>
  <c r="A3741" i="31"/>
  <c r="A3740" i="31"/>
  <c r="A3739" i="31"/>
  <c r="A3738" i="31"/>
  <c r="A3737" i="31"/>
  <c r="A3736" i="31"/>
  <c r="A3735" i="31"/>
  <c r="A3734" i="31"/>
  <c r="A3733" i="31"/>
  <c r="A3732" i="31"/>
  <c r="A3731" i="31"/>
  <c r="A3730" i="31"/>
  <c r="A3729" i="31"/>
  <c r="A3728" i="31"/>
  <c r="A3727" i="31"/>
  <c r="A3726" i="31"/>
  <c r="A3725" i="31"/>
  <c r="A3724" i="31"/>
  <c r="A3723" i="31"/>
  <c r="A3722" i="31"/>
  <c r="A3721" i="31"/>
  <c r="A3720" i="31"/>
  <c r="A3719" i="31"/>
  <c r="A3718" i="31"/>
  <c r="A3717" i="31"/>
  <c r="A3716" i="31"/>
  <c r="A3715" i="31"/>
  <c r="A3714" i="31"/>
  <c r="A3713" i="31"/>
  <c r="A3712" i="31"/>
  <c r="A3711" i="31"/>
  <c r="A3710" i="31"/>
  <c r="A3709" i="31"/>
  <c r="A3708" i="31"/>
  <c r="A3707" i="31"/>
  <c r="A6176" i="18"/>
  <c r="A925" i="82" s="1"/>
  <c r="A6175" i="18"/>
  <c r="A924" i="82" s="1"/>
  <c r="A6174" i="18"/>
  <c r="A923" i="82" s="1"/>
  <c r="A6173" i="18"/>
  <c r="A922" i="82" s="1"/>
  <c r="A6172" i="18"/>
  <c r="A921" i="82" s="1"/>
  <c r="A6171" i="18"/>
  <c r="A920" i="82" s="1"/>
  <c r="A6170" i="18"/>
  <c r="A919" i="82" s="1"/>
  <c r="A6169" i="18"/>
  <c r="A918" i="82" s="1"/>
  <c r="A6168" i="18"/>
  <c r="A917" i="82" s="1"/>
  <c r="A6167" i="18"/>
  <c r="A916" i="82" s="1"/>
  <c r="A6166" i="18"/>
  <c r="A915" i="82" s="1"/>
  <c r="A6165" i="18"/>
  <c r="A914" i="82" s="1"/>
  <c r="A6164" i="18"/>
  <c r="A913" i="82" s="1"/>
  <c r="A6163" i="18"/>
  <c r="A912" i="82" s="1"/>
  <c r="A6162" i="18"/>
  <c r="A911" i="82" s="1"/>
  <c r="A6161" i="18"/>
  <c r="A910" i="82" s="1"/>
  <c r="A6160" i="18"/>
  <c r="A909" i="82" s="1"/>
  <c r="A6159" i="18"/>
  <c r="A908" i="82" s="1"/>
  <c r="A6158" i="18"/>
  <c r="A907" i="82" s="1"/>
  <c r="A6157" i="18"/>
  <c r="A906" i="82" s="1"/>
  <c r="A6156" i="18"/>
  <c r="A905" i="82" s="1"/>
  <c r="A6155" i="18"/>
  <c r="A904" i="82" s="1"/>
  <c r="A6154" i="18"/>
  <c r="A903" i="82" s="1"/>
  <c r="A6153" i="18"/>
  <c r="A902" i="82" s="1"/>
  <c r="A6152" i="18"/>
  <c r="A901" i="82" s="1"/>
  <c r="A6151" i="18"/>
  <c r="A900" i="82" s="1"/>
  <c r="A6150" i="18"/>
  <c r="A899" i="82" s="1"/>
  <c r="A6149" i="18"/>
  <c r="A898" i="82" s="1"/>
  <c r="A6148" i="18"/>
  <c r="A897" i="82" s="1"/>
  <c r="A6147" i="18"/>
  <c r="A896" i="82" s="1"/>
  <c r="A6146" i="18"/>
  <c r="A895" i="82" s="1"/>
  <c r="A6145" i="18"/>
  <c r="A894" i="82" s="1"/>
  <c r="A6144" i="18"/>
  <c r="A893" i="82" s="1"/>
  <c r="A6143" i="18"/>
  <c r="A892" i="82" s="1"/>
  <c r="A6142" i="18"/>
  <c r="A891" i="82" s="1"/>
  <c r="A6141" i="18"/>
  <c r="A890" i="82" s="1"/>
  <c r="A6140" i="18"/>
  <c r="A889" i="82" s="1"/>
  <c r="A6139" i="18"/>
  <c r="A888" i="82" s="1"/>
  <c r="A6138" i="18"/>
  <c r="A887" i="82" s="1"/>
  <c r="A6137" i="18"/>
  <c r="A886" i="82" s="1"/>
  <c r="A6136" i="18"/>
  <c r="A885" i="82" s="1"/>
  <c r="A6135" i="18"/>
  <c r="A884" i="82" s="1"/>
  <c r="A6134" i="18"/>
  <c r="A883" i="82" s="1"/>
  <c r="A6133" i="18"/>
  <c r="A882" i="82" s="1"/>
  <c r="A6132" i="18"/>
  <c r="A881" i="82" s="1"/>
  <c r="A6131" i="18"/>
  <c r="A880" i="82" s="1"/>
  <c r="A6130" i="18"/>
  <c r="A879" i="82" s="1"/>
  <c r="A6129" i="18"/>
  <c r="A878" i="82" s="1"/>
  <c r="A6128" i="18"/>
  <c r="A877" i="82" s="1"/>
  <c r="A6127" i="18"/>
  <c r="A876" i="82" s="1"/>
  <c r="A6126" i="18"/>
  <c r="A875" i="82" s="1"/>
  <c r="A6125" i="18"/>
  <c r="A874" i="82" s="1"/>
  <c r="A6124" i="18"/>
  <c r="A873" i="82" s="1"/>
  <c r="A6123" i="18"/>
  <c r="A872" i="82" s="1"/>
  <c r="A6122" i="18"/>
  <c r="A871" i="82" s="1"/>
  <c r="A6121" i="18"/>
  <c r="A870" i="82" s="1"/>
  <c r="A6120" i="18"/>
  <c r="A869" i="82" s="1"/>
  <c r="A6119" i="18"/>
  <c r="A868" i="82" s="1"/>
  <c r="A6118" i="18"/>
  <c r="A867" i="82" s="1"/>
  <c r="A6117" i="18"/>
  <c r="A866" i="82" s="1"/>
  <c r="A6116" i="18"/>
  <c r="A865" i="82" s="1"/>
  <c r="A6115" i="18"/>
  <c r="A864" i="82" s="1"/>
  <c r="A6114" i="18"/>
  <c r="A863" i="82" s="1"/>
  <c r="A6113" i="18"/>
  <c r="A862" i="82" s="1"/>
  <c r="A6112" i="18"/>
  <c r="A861" i="82" s="1"/>
  <c r="A6111" i="18"/>
  <c r="A860" i="82" s="1"/>
  <c r="A6110" i="18"/>
  <c r="A859" i="82" s="1"/>
  <c r="A6109" i="18"/>
  <c r="A858" i="82" s="1"/>
  <c r="A6108" i="18"/>
  <c r="A857" i="82" s="1"/>
  <c r="A6107" i="18"/>
  <c r="A856" i="82" s="1"/>
  <c r="A6106" i="18"/>
  <c r="A855" i="82" s="1"/>
  <c r="A6105" i="18"/>
  <c r="A854" i="82" s="1"/>
  <c r="A6104" i="18"/>
  <c r="A853" i="82" s="1"/>
  <c r="A6103" i="18"/>
  <c r="A852" i="82" s="1"/>
  <c r="A6102" i="18"/>
  <c r="A851" i="82" s="1"/>
  <c r="A6101" i="18"/>
  <c r="A850" i="82" s="1"/>
  <c r="A6100" i="18"/>
  <c r="A849" i="82" s="1"/>
  <c r="A6099" i="18"/>
  <c r="A848" i="82" s="1"/>
  <c r="A6098" i="18"/>
  <c r="A847" i="82" s="1"/>
  <c r="A6097" i="18"/>
  <c r="A846" i="82" s="1"/>
  <c r="A6096" i="18"/>
  <c r="A845" i="82" s="1"/>
  <c r="A6095" i="18"/>
  <c r="A844" i="82" s="1"/>
  <c r="A6094" i="18"/>
  <c r="A843" i="82" s="1"/>
  <c r="A6093" i="18"/>
  <c r="A842" i="82" s="1"/>
  <c r="A6092" i="18"/>
  <c r="A841" i="82" s="1"/>
  <c r="A6091" i="18"/>
  <c r="A840" i="82" s="1"/>
  <c r="A6090" i="18"/>
  <c r="A839" i="82" s="1"/>
  <c r="A6089" i="18"/>
  <c r="A838" i="82" s="1"/>
  <c r="A6088" i="18"/>
  <c r="A837" i="82" s="1"/>
  <c r="A6087" i="18"/>
  <c r="A836" i="82" s="1"/>
  <c r="A6086" i="18"/>
  <c r="A835" i="82" s="1"/>
  <c r="A6085" i="18"/>
  <c r="A834" i="82" s="1"/>
  <c r="A6084" i="18"/>
  <c r="A833" i="82" s="1"/>
  <c r="A6083" i="18"/>
  <c r="A832" i="82" s="1"/>
  <c r="A6082" i="18"/>
  <c r="A831" i="82" s="1"/>
  <c r="A6081" i="18"/>
  <c r="A830" i="82" s="1"/>
  <c r="A6080" i="18"/>
  <c r="A829" i="82" s="1"/>
  <c r="A6079" i="18"/>
  <c r="A828" i="82" s="1"/>
  <c r="A6078" i="18"/>
  <c r="A827" i="82" s="1"/>
  <c r="A6077" i="18"/>
  <c r="A826" i="82" s="1"/>
  <c r="A6076" i="18"/>
  <c r="A825" i="82" s="1"/>
  <c r="A6075" i="18"/>
  <c r="A824" i="82" s="1"/>
  <c r="A6074" i="18"/>
  <c r="A823" i="82" s="1"/>
  <c r="A6073" i="18"/>
  <c r="A822" i="82" s="1"/>
  <c r="A6072" i="18"/>
  <c r="A821" i="82" s="1"/>
  <c r="A6071" i="18"/>
  <c r="A820" i="82" s="1"/>
  <c r="A6070" i="18"/>
  <c r="A819" i="82" s="1"/>
  <c r="A6069" i="18"/>
  <c r="A818" i="82" s="1"/>
  <c r="A6068" i="18"/>
  <c r="A817" i="82" s="1"/>
  <c r="A6067" i="18"/>
  <c r="A816" i="82" s="1"/>
  <c r="A6066" i="18"/>
  <c r="A815" i="82" s="1"/>
  <c r="A6065" i="18"/>
  <c r="A814" i="82" s="1"/>
  <c r="A6064" i="18"/>
  <c r="A813" i="82" s="1"/>
  <c r="A6063" i="18"/>
  <c r="A812" i="82" s="1"/>
  <c r="A6062" i="18"/>
  <c r="A811" i="82" s="1"/>
  <c r="A6061" i="18"/>
  <c r="A810" i="82" s="1"/>
  <c r="A6060" i="18"/>
  <c r="A809" i="82" s="1"/>
  <c r="A6059" i="18"/>
  <c r="A808" i="82" s="1"/>
  <c r="A6058" i="18"/>
  <c r="A807" i="82" s="1"/>
  <c r="A6057" i="18"/>
  <c r="A806" i="82" s="1"/>
  <c r="A6056" i="18"/>
  <c r="A805" i="82" s="1"/>
  <c r="A6055" i="18"/>
  <c r="A804" i="82" s="1"/>
  <c r="A6054" i="18"/>
  <c r="A803" i="82" s="1"/>
  <c r="A6053" i="18"/>
  <c r="A802" i="82" s="1"/>
  <c r="A6052" i="18"/>
  <c r="A801" i="82" s="1"/>
  <c r="A6051" i="18"/>
  <c r="A800" i="82" s="1"/>
  <c r="A6050" i="18"/>
  <c r="A799" i="82" s="1"/>
  <c r="A6049" i="18"/>
  <c r="A798" i="82" s="1"/>
  <c r="A6048" i="18"/>
  <c r="A797" i="82" s="1"/>
  <c r="A6047" i="18"/>
  <c r="A796" i="82" s="1"/>
  <c r="A6046" i="18"/>
  <c r="A795" i="82" s="1"/>
  <c r="A6045" i="18"/>
  <c r="A794" i="82" s="1"/>
  <c r="A6044" i="18"/>
  <c r="A793" i="82" s="1"/>
  <c r="A6043" i="18"/>
  <c r="A792" i="82" s="1"/>
  <c r="A6042" i="18"/>
  <c r="A791" i="82" s="1"/>
  <c r="A6041" i="18"/>
  <c r="A790" i="82" s="1"/>
  <c r="A6040" i="18"/>
  <c r="A789" i="82" s="1"/>
  <c r="A6039" i="18"/>
  <c r="A788" i="82" s="1"/>
  <c r="A6038" i="18"/>
  <c r="A787" i="82" s="1"/>
  <c r="A6037" i="18"/>
  <c r="A786" i="82" s="1"/>
  <c r="A6036" i="18"/>
  <c r="A785" i="82" s="1"/>
  <c r="A6035" i="18"/>
  <c r="A784" i="82" s="1"/>
  <c r="A6034" i="18"/>
  <c r="A783" i="82" s="1"/>
  <c r="A6033" i="18"/>
  <c r="A782" i="82" s="1"/>
  <c r="A6032" i="18"/>
  <c r="A781" i="82" s="1"/>
  <c r="A6031" i="18"/>
  <c r="A780" i="82" s="1"/>
  <c r="A6030" i="18"/>
  <c r="A779" i="82" s="1"/>
  <c r="A6029" i="18"/>
  <c r="A778" i="82" s="1"/>
  <c r="A6028" i="18"/>
  <c r="A777" i="82" s="1"/>
  <c r="A6027" i="18"/>
  <c r="A776" i="82" s="1"/>
  <c r="A6026" i="18"/>
  <c r="A775" i="82" s="1"/>
  <c r="A6025" i="18"/>
  <c r="A774" i="82" s="1"/>
  <c r="A6024" i="18"/>
  <c r="A773" i="82" s="1"/>
  <c r="A6023" i="18"/>
  <c r="A772" i="82" s="1"/>
  <c r="A6022" i="18"/>
  <c r="A771" i="82" s="1"/>
  <c r="A6021" i="18"/>
  <c r="A770" i="82" s="1"/>
  <c r="A6020" i="18"/>
  <c r="A769" i="82" s="1"/>
  <c r="A6019" i="18"/>
  <c r="A768" i="82" s="1"/>
  <c r="A6018" i="18"/>
  <c r="A767" i="82" s="1"/>
  <c r="A6017" i="18"/>
  <c r="A766" i="82" s="1"/>
  <c r="A6016" i="18"/>
  <c r="A765" i="82" s="1"/>
  <c r="A6015" i="18"/>
  <c r="A764" i="82" s="1"/>
  <c r="A6014" i="18"/>
  <c r="A763" i="82" s="1"/>
  <c r="A6013" i="18"/>
  <c r="A762" i="82" s="1"/>
  <c r="A6012" i="18"/>
  <c r="A761" i="82" s="1"/>
  <c r="A6011" i="18"/>
  <c r="A760" i="82" s="1"/>
  <c r="A6010" i="18"/>
  <c r="A759" i="82" s="1"/>
  <c r="A6009" i="18"/>
  <c r="A758" i="82" s="1"/>
  <c r="A6008" i="18"/>
  <c r="A757" i="82" s="1"/>
  <c r="A6007" i="18"/>
  <c r="A756" i="82" s="1"/>
  <c r="A6006" i="18"/>
  <c r="A755" i="82" s="1"/>
  <c r="A6005" i="18"/>
  <c r="A754" i="82" s="1"/>
  <c r="A6004" i="18"/>
  <c r="A753" i="82" s="1"/>
  <c r="A6003" i="18"/>
  <c r="A752" i="82" s="1"/>
  <c r="A6002" i="18"/>
  <c r="A751" i="82" s="1"/>
  <c r="A6001" i="18"/>
  <c r="A750" i="82" s="1"/>
  <c r="A6000" i="18"/>
  <c r="A749" i="82" s="1"/>
  <c r="A5999" i="18"/>
  <c r="A748" i="82" s="1"/>
  <c r="A5998" i="18"/>
  <c r="A747" i="82" s="1"/>
  <c r="A5997" i="18"/>
  <c r="A746" i="82" s="1"/>
  <c r="A5996" i="18"/>
  <c r="A745" i="82" s="1"/>
  <c r="A5995" i="18"/>
  <c r="A744" i="82" s="1"/>
  <c r="A5994" i="18"/>
  <c r="A743" i="82" s="1"/>
  <c r="A5993" i="18"/>
  <c r="A742" i="82" s="1"/>
  <c r="A5992" i="18"/>
  <c r="A741" i="82" s="1"/>
  <c r="A5991" i="18"/>
  <c r="A740" i="82" s="1"/>
  <c r="A5990" i="18"/>
  <c r="A739" i="82" s="1"/>
  <c r="A5989" i="18"/>
  <c r="A738" i="82" s="1"/>
  <c r="A5988" i="18"/>
  <c r="A737" i="82" s="1"/>
  <c r="A5987" i="18"/>
  <c r="A736" i="82" s="1"/>
  <c r="A5986" i="18"/>
  <c r="A735" i="82" s="1"/>
  <c r="A5985" i="18"/>
  <c r="A734" i="82" s="1"/>
  <c r="A5984" i="18"/>
  <c r="A733" i="82" s="1"/>
  <c r="A5983" i="18"/>
  <c r="A732" i="82" s="1"/>
  <c r="A5982" i="18"/>
  <c r="A731" i="82" s="1"/>
  <c r="A5981" i="18"/>
  <c r="A730" i="82" s="1"/>
  <c r="A5980" i="18"/>
  <c r="A729" i="82" s="1"/>
  <c r="A5979" i="18"/>
  <c r="A728" i="82" s="1"/>
  <c r="A5978" i="18"/>
  <c r="A727" i="82" s="1"/>
  <c r="A5977" i="18"/>
  <c r="A726" i="82" s="1"/>
  <c r="A5976" i="18"/>
  <c r="A725" i="82" s="1"/>
  <c r="A5975" i="18"/>
  <c r="A724" i="82" s="1"/>
  <c r="A5974" i="18"/>
  <c r="A723" i="82" s="1"/>
  <c r="A5973" i="18"/>
  <c r="A722" i="82" s="1"/>
  <c r="A5972" i="18"/>
  <c r="A721" i="82" s="1"/>
  <c r="A5971" i="18"/>
  <c r="A720" i="82" s="1"/>
  <c r="A5970" i="18"/>
  <c r="A719" i="82" s="1"/>
  <c r="A5969" i="18"/>
  <c r="A718" i="82" s="1"/>
  <c r="A5968" i="18"/>
  <c r="A717" i="82" s="1"/>
  <c r="A5967" i="18"/>
  <c r="A716" i="82" s="1"/>
  <c r="A5966" i="18"/>
  <c r="A715" i="82" s="1"/>
  <c r="A5965" i="18"/>
  <c r="A714" i="82" s="1"/>
  <c r="A5964" i="18"/>
  <c r="A713" i="82" s="1"/>
  <c r="A5963" i="18"/>
  <c r="A712" i="82" s="1"/>
  <c r="A5962" i="18"/>
  <c r="A711" i="82" s="1"/>
  <c r="A5961" i="18"/>
  <c r="A710" i="82" s="1"/>
  <c r="A5960" i="18"/>
  <c r="A709" i="82" s="1"/>
  <c r="A5959" i="18"/>
  <c r="A708" i="82" s="1"/>
  <c r="A5958" i="18"/>
  <c r="A707" i="82" s="1"/>
  <c r="A5957" i="18"/>
  <c r="A706" i="82" s="1"/>
  <c r="A5956" i="18"/>
  <c r="A705" i="82" s="1"/>
  <c r="A5955" i="18"/>
  <c r="A704" i="82" s="1"/>
  <c r="A5954" i="18"/>
  <c r="A703" i="82" s="1"/>
  <c r="A5953" i="18"/>
  <c r="A702" i="82" s="1"/>
  <c r="A5952" i="18"/>
  <c r="A701" i="82" s="1"/>
  <c r="A5951" i="18"/>
  <c r="A700" i="82" s="1"/>
  <c r="A5950" i="18"/>
  <c r="A699" i="82" s="1"/>
  <c r="A5949" i="18"/>
  <c r="A698" i="82" s="1"/>
  <c r="A5948" i="18"/>
  <c r="A697" i="82" s="1"/>
  <c r="A5947" i="18"/>
  <c r="A696" i="82" s="1"/>
  <c r="A5946" i="18"/>
  <c r="A695" i="82" s="1"/>
  <c r="A5945" i="18"/>
  <c r="A694" i="82" s="1"/>
  <c r="A5944" i="18"/>
  <c r="A693" i="82" s="1"/>
  <c r="A5943" i="18"/>
  <c r="A692" i="82" s="1"/>
  <c r="A5942" i="18"/>
  <c r="A691" i="82" s="1"/>
  <c r="A5941" i="18"/>
  <c r="A690" i="82" s="1"/>
  <c r="A5940" i="18"/>
  <c r="A689" i="82" s="1"/>
  <c r="A5939" i="18"/>
  <c r="A688" i="82" s="1"/>
  <c r="A5938" i="18"/>
  <c r="A687" i="82" s="1"/>
  <c r="A5937" i="18"/>
  <c r="A686" i="82" s="1"/>
  <c r="A5936" i="18"/>
  <c r="A685" i="82" s="1"/>
  <c r="A5935" i="18"/>
  <c r="A684" i="82" s="1"/>
  <c r="A5934" i="18"/>
  <c r="A683" i="82" s="1"/>
  <c r="A5933" i="18"/>
  <c r="A682" i="82" s="1"/>
  <c r="A5932" i="18"/>
  <c r="A681" i="82" s="1"/>
  <c r="A5931" i="18"/>
  <c r="A680" i="82" s="1"/>
  <c r="A5930" i="18"/>
  <c r="A679" i="82" s="1"/>
  <c r="A5929" i="18"/>
  <c r="A678" i="82" s="1"/>
  <c r="A5928" i="18"/>
  <c r="A677" i="82" s="1"/>
  <c r="A5927" i="18"/>
  <c r="A676" i="82" s="1"/>
  <c r="A5926" i="18"/>
  <c r="A675" i="82" s="1"/>
  <c r="A5925" i="18"/>
  <c r="A674" i="82" s="1"/>
  <c r="A5924" i="18"/>
  <c r="A673" i="82" s="1"/>
  <c r="A5923" i="18"/>
  <c r="A672" i="82" s="1"/>
  <c r="A5922" i="18"/>
  <c r="A671" i="82" s="1"/>
  <c r="A5921" i="18"/>
  <c r="A670" i="82" s="1"/>
  <c r="A5920" i="18"/>
  <c r="A669" i="82" s="1"/>
  <c r="A5919" i="18"/>
  <c r="A668" i="82" s="1"/>
  <c r="A5918" i="18"/>
  <c r="A667" i="82" s="1"/>
  <c r="A5917" i="18"/>
  <c r="A666" i="82" s="1"/>
  <c r="A5916" i="18"/>
  <c r="A665" i="82" s="1"/>
  <c r="A5915" i="18"/>
  <c r="A664" i="82" s="1"/>
  <c r="A5914" i="18"/>
  <c r="A663" i="82" s="1"/>
  <c r="A5913" i="18"/>
  <c r="A662" i="82" s="1"/>
  <c r="A5912" i="18"/>
  <c r="A661" i="82" s="1"/>
  <c r="A5911" i="18"/>
  <c r="A660" i="82" s="1"/>
  <c r="A5910" i="18"/>
  <c r="A659" i="82" s="1"/>
  <c r="A5909" i="18"/>
  <c r="A658" i="82" s="1"/>
  <c r="A5908" i="18"/>
  <c r="A657" i="82" s="1"/>
  <c r="A5907" i="18"/>
  <c r="A656" i="82" s="1"/>
  <c r="A5906" i="18"/>
  <c r="A655" i="82" s="1"/>
  <c r="A5905" i="18"/>
  <c r="A654" i="82" s="1"/>
  <c r="A5904" i="18"/>
  <c r="A653" i="82" s="1"/>
  <c r="A5903" i="18"/>
  <c r="A652" i="82" s="1"/>
  <c r="A5902" i="18"/>
  <c r="A651" i="82" s="1"/>
  <c r="A5901" i="18"/>
  <c r="A650" i="82" s="1"/>
  <c r="A5900" i="18"/>
  <c r="A649" i="82" s="1"/>
  <c r="A5899" i="18"/>
  <c r="A648" i="82" s="1"/>
  <c r="A5898" i="18"/>
  <c r="A647" i="82" s="1"/>
  <c r="A5897" i="18"/>
  <c r="A646" i="82" s="1"/>
  <c r="A5896" i="18"/>
  <c r="A645" i="82" s="1"/>
  <c r="A5895" i="18"/>
  <c r="A644" i="82" s="1"/>
  <c r="A5894" i="18"/>
  <c r="A643" i="82" s="1"/>
  <c r="A5893" i="18"/>
  <c r="A642" i="82" s="1"/>
  <c r="A5892" i="18"/>
  <c r="A641" i="82" s="1"/>
  <c r="A5891" i="18"/>
  <c r="A640" i="82" s="1"/>
  <c r="A5890" i="18"/>
  <c r="A639" i="82" s="1"/>
  <c r="A5889" i="18"/>
  <c r="A638" i="82" s="1"/>
  <c r="A5888" i="18"/>
  <c r="A637" i="82" s="1"/>
  <c r="A5887" i="18"/>
  <c r="A636" i="82" s="1"/>
  <c r="A5886" i="18"/>
  <c r="A635" i="82" s="1"/>
  <c r="A5885" i="18"/>
  <c r="A634" i="82" s="1"/>
  <c r="A5884" i="18"/>
  <c r="A633" i="82" s="1"/>
  <c r="A5883" i="18"/>
  <c r="A632" i="82" s="1"/>
  <c r="A5882" i="18"/>
  <c r="A631" i="82" s="1"/>
  <c r="A5881" i="18"/>
  <c r="A630" i="82" s="1"/>
  <c r="A5880" i="18"/>
  <c r="A629" i="82" s="1"/>
  <c r="A5879" i="18"/>
  <c r="A628" i="82" s="1"/>
  <c r="A5878" i="18"/>
  <c r="A627" i="82" s="1"/>
  <c r="A5877" i="18"/>
  <c r="A626" i="82" s="1"/>
  <c r="A3708" i="18"/>
  <c r="A132" i="82" s="1"/>
  <c r="A3709" i="18"/>
  <c r="A133" i="82" s="1"/>
  <c r="A3710" i="18"/>
  <c r="A134" i="82" s="1"/>
  <c r="A3711" i="18"/>
  <c r="A135" i="82" s="1"/>
  <c r="A3712" i="18"/>
  <c r="A136" i="82" s="1"/>
  <c r="A3713" i="18"/>
  <c r="A137" i="82" s="1"/>
  <c r="A3714" i="18"/>
  <c r="A138" i="82" s="1"/>
  <c r="A3715" i="18"/>
  <c r="A139" i="82" s="1"/>
  <c r="A3716" i="18"/>
  <c r="A140" i="82" s="1"/>
  <c r="A3717" i="18"/>
  <c r="A141" i="82" s="1"/>
  <c r="A3718" i="18"/>
  <c r="A142" i="82" s="1"/>
  <c r="A3719" i="18"/>
  <c r="A143" i="82" s="1"/>
  <c r="A3720" i="18"/>
  <c r="A144" i="82" s="1"/>
  <c r="A3721" i="18"/>
  <c r="A145" i="82" s="1"/>
  <c r="A3722" i="18"/>
  <c r="A146" i="82" s="1"/>
  <c r="A3723" i="18"/>
  <c r="A147" i="82" s="1"/>
  <c r="A3724" i="18"/>
  <c r="A148" i="82" s="1"/>
  <c r="A3725" i="18"/>
  <c r="A149" i="82" s="1"/>
  <c r="A3726" i="18"/>
  <c r="A150" i="82" s="1"/>
  <c r="A3727" i="18"/>
  <c r="A151" i="82" s="1"/>
  <c r="A3728" i="18"/>
  <c r="A152" i="82" s="1"/>
  <c r="A3729" i="18"/>
  <c r="A153" i="82" s="1"/>
  <c r="A3730" i="18"/>
  <c r="A154" i="82" s="1"/>
  <c r="A3731" i="18"/>
  <c r="A3732" i="18"/>
  <c r="A156" i="82" s="1"/>
  <c r="A3733" i="18"/>
  <c r="A157" i="82" s="1"/>
  <c r="A3734" i="18"/>
  <c r="A158" i="82" s="1"/>
  <c r="A3735" i="18"/>
  <c r="A159" i="82" s="1"/>
  <c r="A3736" i="18"/>
  <c r="A160" i="82" s="1"/>
  <c r="A3737" i="18"/>
  <c r="A3738" i="18"/>
  <c r="A162" i="82" s="1"/>
  <c r="A3739" i="18"/>
  <c r="A163" i="82" s="1"/>
  <c r="A3740" i="18"/>
  <c r="A3741" i="18"/>
  <c r="A165" i="82" s="1"/>
  <c r="A3742" i="18"/>
  <c r="A166" i="82" s="1"/>
  <c r="A3743" i="18"/>
  <c r="A167" i="82" s="1"/>
  <c r="A3744" i="18"/>
  <c r="A168" i="82" s="1"/>
  <c r="A3745" i="18"/>
  <c r="A169" i="82" s="1"/>
  <c r="A3746" i="18"/>
  <c r="A170" i="82" s="1"/>
  <c r="A3747" i="18"/>
  <c r="A171" i="82" s="1"/>
  <c r="A3748" i="18"/>
  <c r="A172" i="82" s="1"/>
  <c r="A3749" i="18"/>
  <c r="A173" i="82" s="1"/>
  <c r="A3750" i="18"/>
  <c r="A174" i="82" s="1"/>
  <c r="A3751" i="18"/>
  <c r="A175" i="82" s="1"/>
  <c r="A3752" i="18"/>
  <c r="A176" i="82" s="1"/>
  <c r="A3753" i="18"/>
  <c r="A177" i="82" s="1"/>
  <c r="A3754" i="18"/>
  <c r="A178" i="82" s="1"/>
  <c r="A3755" i="18"/>
  <c r="A179" i="82" s="1"/>
  <c r="A3756" i="18"/>
  <c r="A180" i="82" s="1"/>
  <c r="A3757" i="18"/>
  <c r="A181" i="82" s="1"/>
  <c r="A3758" i="18"/>
  <c r="A182" i="82" s="1"/>
  <c r="A3759" i="18"/>
  <c r="A3760" i="18"/>
  <c r="A184" i="82" s="1"/>
  <c r="A3761" i="18"/>
  <c r="A185" i="82" s="1"/>
  <c r="A3762" i="18"/>
  <c r="A3763" i="18"/>
  <c r="A187" i="82" s="1"/>
  <c r="A3764" i="18"/>
  <c r="A188" i="82" s="1"/>
  <c r="A3765" i="18"/>
  <c r="A189" i="82" s="1"/>
  <c r="A3766" i="18"/>
  <c r="A190" i="82" s="1"/>
  <c r="A3767" i="18"/>
  <c r="A191" i="82" s="1"/>
  <c r="A3768" i="18"/>
  <c r="A192" i="82" s="1"/>
  <c r="A3769" i="18"/>
  <c r="A193" i="82" s="1"/>
  <c r="A3770" i="18"/>
  <c r="A194" i="82" s="1"/>
  <c r="A3771" i="18"/>
  <c r="A195" i="82" s="1"/>
  <c r="A3772" i="18"/>
  <c r="A196" i="82" s="1"/>
  <c r="A3773" i="18"/>
  <c r="A197" i="82" s="1"/>
  <c r="A3774" i="18"/>
  <c r="A198" i="82" s="1"/>
  <c r="A3775" i="18"/>
  <c r="A199" i="82" s="1"/>
  <c r="A3776" i="18"/>
  <c r="A200" i="82" s="1"/>
  <c r="A3777" i="18"/>
  <c r="A3778" i="18"/>
  <c r="A202" i="82" s="1"/>
  <c r="A3779" i="18"/>
  <c r="A203" i="82" s="1"/>
  <c r="A3780" i="18"/>
  <c r="A204" i="82" s="1"/>
  <c r="A3781" i="18"/>
  <c r="A205" i="82" s="1"/>
  <c r="A3782" i="18"/>
  <c r="A3783" i="18"/>
  <c r="A207" i="82" s="1"/>
  <c r="A3784" i="18"/>
  <c r="A208" i="82" s="1"/>
  <c r="A3785" i="18"/>
  <c r="A209" i="82" s="1"/>
  <c r="A3786" i="18"/>
  <c r="A210" i="82" s="1"/>
  <c r="A3787" i="18"/>
  <c r="A211" i="82" s="1"/>
  <c r="A3788" i="18"/>
  <c r="A212" i="82" s="1"/>
  <c r="A3789" i="18"/>
  <c r="A213" i="82" s="1"/>
  <c r="A3790" i="18"/>
  <c r="A214" i="82" s="1"/>
  <c r="A3791" i="18"/>
  <c r="A215" i="82" s="1"/>
  <c r="A3792" i="18"/>
  <c r="A216" i="82" s="1"/>
  <c r="A3793" i="18"/>
  <c r="A217" i="82" s="1"/>
  <c r="A3794" i="18"/>
  <c r="A218" i="82" s="1"/>
  <c r="A3795" i="18"/>
  <c r="A219" i="82" s="1"/>
  <c r="A3796" i="18"/>
  <c r="A220" i="82" s="1"/>
  <c r="A3797" i="18"/>
  <c r="A3798" i="18"/>
  <c r="A222" i="82" s="1"/>
  <c r="A3799" i="18"/>
  <c r="A223" i="82" s="1"/>
  <c r="A3800" i="18"/>
  <c r="A3801" i="18"/>
  <c r="A225" i="82" s="1"/>
  <c r="A3802" i="18"/>
  <c r="A226" i="82" s="1"/>
  <c r="A3803" i="18"/>
  <c r="A227" i="82" s="1"/>
  <c r="A3804" i="18"/>
  <c r="A228" i="82" s="1"/>
  <c r="A3805" i="18"/>
  <c r="A229" i="82" s="1"/>
  <c r="A3806" i="18"/>
  <c r="A230" i="82" s="1"/>
  <c r="A3807" i="18"/>
  <c r="A231" i="82" s="1"/>
  <c r="A3808" i="18"/>
  <c r="A232" i="82" s="1"/>
  <c r="A3809" i="18"/>
  <c r="A233" i="82" s="1"/>
  <c r="A3810" i="18"/>
  <c r="A234" i="82" s="1"/>
  <c r="A3811" i="18"/>
  <c r="A235" i="82" s="1"/>
  <c r="A3812" i="18"/>
  <c r="A236" i="82" s="1"/>
  <c r="A3813" i="18"/>
  <c r="A237" i="82" s="1"/>
  <c r="A3814" i="18"/>
  <c r="A238" i="82" s="1"/>
  <c r="A3815" i="18"/>
  <c r="A239" i="82" s="1"/>
  <c r="A3816" i="18"/>
  <c r="A3817" i="18"/>
  <c r="A3818" i="18"/>
  <c r="A242" i="82" s="1"/>
  <c r="A3819" i="18"/>
  <c r="A3820" i="18"/>
  <c r="A244" i="82" s="1"/>
  <c r="A3821" i="18"/>
  <c r="A245" i="82" s="1"/>
  <c r="A3822" i="18"/>
  <c r="A3823" i="18"/>
  <c r="A247" i="82" s="1"/>
  <c r="A3824" i="18"/>
  <c r="A248" i="82" s="1"/>
  <c r="A3825" i="18"/>
  <c r="A249" i="82" s="1"/>
  <c r="A3826" i="18"/>
  <c r="A250" i="82" s="1"/>
  <c r="A3827" i="18"/>
  <c r="A251" i="82" s="1"/>
  <c r="A3828" i="18"/>
  <c r="A252" i="82" s="1"/>
  <c r="A3829" i="18"/>
  <c r="A253" i="82" s="1"/>
  <c r="A3830" i="18"/>
  <c r="A254" i="82" s="1"/>
  <c r="A3831" i="18"/>
  <c r="A255" i="82" s="1"/>
  <c r="A3832" i="18"/>
  <c r="A256" i="82" s="1"/>
  <c r="A3833" i="18"/>
  <c r="A257" i="82" s="1"/>
  <c r="A3834" i="18"/>
  <c r="A258" i="82" s="1"/>
  <c r="A3835" i="18"/>
  <c r="A259" i="82" s="1"/>
  <c r="A3836" i="18"/>
  <c r="A260" i="82" s="1"/>
  <c r="A3837" i="18"/>
  <c r="A3838" i="18"/>
  <c r="A262" i="82" s="1"/>
  <c r="A3839" i="18"/>
  <c r="A3840" i="18"/>
  <c r="A264" i="82" s="1"/>
  <c r="A3841" i="18"/>
  <c r="A265" i="82" s="1"/>
  <c r="A3842" i="18"/>
  <c r="A3843" i="18"/>
  <c r="A267" i="82" s="1"/>
  <c r="A3844" i="18"/>
  <c r="A268" i="82" s="1"/>
  <c r="A3845" i="18"/>
  <c r="A269" i="82" s="1"/>
  <c r="A3846" i="18"/>
  <c r="A270" i="82" s="1"/>
  <c r="A3847" i="18"/>
  <c r="A271" i="82" s="1"/>
  <c r="A3848" i="18"/>
  <c r="A272" i="82" s="1"/>
  <c r="A3849" i="18"/>
  <c r="A273" i="82" s="1"/>
  <c r="A3850" i="18"/>
  <c r="A274" i="82" s="1"/>
  <c r="A3851" i="18"/>
  <c r="A275" i="82" s="1"/>
  <c r="A3852" i="18"/>
  <c r="A276" i="82" s="1"/>
  <c r="A3853" i="18"/>
  <c r="A277" i="82" s="1"/>
  <c r="A3854" i="18"/>
  <c r="A278" i="82" s="1"/>
  <c r="A3855" i="18"/>
  <c r="A279" i="82" s="1"/>
  <c r="A3856" i="18"/>
  <c r="A280" i="82" s="1"/>
  <c r="A3857" i="18"/>
  <c r="A3858" i="18"/>
  <c r="A282" i="82" s="1"/>
  <c r="A3859" i="18"/>
  <c r="A283" i="82" s="1"/>
  <c r="A3860" i="18"/>
  <c r="A3861" i="18"/>
  <c r="A285" i="82" s="1"/>
  <c r="A3862" i="18"/>
  <c r="A3863" i="18"/>
  <c r="A287" i="82" s="1"/>
  <c r="A3864" i="18"/>
  <c r="A288" i="82" s="1"/>
  <c r="A3865" i="18"/>
  <c r="A289" i="82" s="1"/>
  <c r="A3866" i="18"/>
  <c r="A290" i="82" s="1"/>
  <c r="A3867" i="18"/>
  <c r="A291" i="82" s="1"/>
  <c r="A3868" i="18"/>
  <c r="A292" i="82" s="1"/>
  <c r="A3869" i="18"/>
  <c r="A293" i="82" s="1"/>
  <c r="A3870" i="18"/>
  <c r="A294" i="82" s="1"/>
  <c r="A3871" i="18"/>
  <c r="A295" i="82" s="1"/>
  <c r="A3872" i="18"/>
  <c r="A296" i="82" s="1"/>
  <c r="A3873" i="18"/>
  <c r="A297" i="82" s="1"/>
  <c r="A3874" i="18"/>
  <c r="A298" i="82" s="1"/>
  <c r="A3875" i="18"/>
  <c r="A299" i="82" s="1"/>
  <c r="A3876" i="18"/>
  <c r="A3877" i="18"/>
  <c r="A301" i="82" s="1"/>
  <c r="A3878" i="18"/>
  <c r="A302" i="82" s="1"/>
  <c r="A3879" i="18"/>
  <c r="A3880" i="18"/>
  <c r="A304" i="82" s="1"/>
  <c r="A3881" i="18"/>
  <c r="A305" i="82" s="1"/>
  <c r="A3882" i="18"/>
  <c r="A3883" i="18"/>
  <c r="A307" i="82" s="1"/>
  <c r="A3884" i="18"/>
  <c r="A308" i="82" s="1"/>
  <c r="A3885" i="18"/>
  <c r="A309" i="82" s="1"/>
  <c r="A3886" i="18"/>
  <c r="A310" i="82" s="1"/>
  <c r="A3887" i="18"/>
  <c r="A311" i="82" s="1"/>
  <c r="A3888" i="18"/>
  <c r="A312" i="82" s="1"/>
  <c r="A3889" i="18"/>
  <c r="A313" i="82" s="1"/>
  <c r="A3890" i="18"/>
  <c r="A314" i="82" s="1"/>
  <c r="A3891" i="18"/>
  <c r="A315" i="82" s="1"/>
  <c r="A3892" i="18"/>
  <c r="A316" i="82" s="1"/>
  <c r="A3893" i="18"/>
  <c r="A317" i="82" s="1"/>
  <c r="A3894" i="18"/>
  <c r="A318" i="82" s="1"/>
  <c r="A3895" i="18"/>
  <c r="A319" i="82" s="1"/>
  <c r="A3896" i="18"/>
  <c r="A320" i="82" s="1"/>
  <c r="A3897" i="18"/>
  <c r="A321" i="82" s="1"/>
  <c r="A3898" i="18"/>
  <c r="A322" i="82" s="1"/>
  <c r="A3899" i="18"/>
  <c r="A323" i="82" s="1"/>
  <c r="A3900" i="18"/>
  <c r="A324" i="82" s="1"/>
  <c r="A3901" i="18"/>
  <c r="A325" i="82" s="1"/>
  <c r="A3902" i="18"/>
  <c r="A326" i="82" s="1"/>
  <c r="A3903" i="18"/>
  <c r="A327" i="82" s="1"/>
  <c r="A3904" i="18"/>
  <c r="A328" i="82" s="1"/>
  <c r="A3905" i="18"/>
  <c r="A329" i="82" s="1"/>
  <c r="A3906" i="18"/>
  <c r="A330" i="82" s="1"/>
  <c r="A3907" i="18"/>
  <c r="A331" i="82" s="1"/>
  <c r="A3908" i="18"/>
  <c r="A332" i="82" s="1"/>
  <c r="A3909" i="18"/>
  <c r="A333" i="82" s="1"/>
  <c r="A3910" i="18"/>
  <c r="A334" i="82" s="1"/>
  <c r="A3911" i="18"/>
  <c r="A3912" i="18"/>
  <c r="A336" i="82" s="1"/>
  <c r="A3913" i="18"/>
  <c r="A337" i="82" s="1"/>
  <c r="A3914" i="18"/>
  <c r="A338" i="82" s="1"/>
  <c r="A3915" i="18"/>
  <c r="A339" i="82" s="1"/>
  <c r="A3916" i="18"/>
  <c r="A340" i="82" s="1"/>
  <c r="A3917" i="18"/>
  <c r="A3918" i="18"/>
  <c r="A342" i="82" s="1"/>
  <c r="A3919" i="18"/>
  <c r="A343" i="82" s="1"/>
  <c r="A3920" i="18"/>
  <c r="A3921" i="18"/>
  <c r="A345" i="82" s="1"/>
  <c r="A3922" i="18"/>
  <c r="A346" i="82" s="1"/>
  <c r="A3923" i="18"/>
  <c r="A347" i="82" s="1"/>
  <c r="A3924" i="18"/>
  <c r="A348" i="82" s="1"/>
  <c r="A3925" i="18"/>
  <c r="A349" i="82" s="1"/>
  <c r="A3926" i="18"/>
  <c r="A350" i="82" s="1"/>
  <c r="A3927" i="18"/>
  <c r="A351" i="82" s="1"/>
  <c r="A3928" i="18"/>
  <c r="A352" i="82" s="1"/>
  <c r="A3929" i="18"/>
  <c r="A353" i="82" s="1"/>
  <c r="A3930" i="18"/>
  <c r="A354" i="82" s="1"/>
  <c r="A3931" i="18"/>
  <c r="A355" i="82" s="1"/>
  <c r="A3932" i="18"/>
  <c r="A356" i="82" s="1"/>
  <c r="A3933" i="18"/>
  <c r="A357" i="82" s="1"/>
  <c r="A3934" i="18"/>
  <c r="A358" i="82" s="1"/>
  <c r="A3935" i="18"/>
  <c r="A359" i="82" s="1"/>
  <c r="A3936" i="18"/>
  <c r="A3937" i="18"/>
  <c r="A361" i="82" s="1"/>
  <c r="A3938" i="18"/>
  <c r="A362" i="82" s="1"/>
  <c r="A3939" i="18"/>
  <c r="A3940" i="18"/>
  <c r="A364" i="82" s="1"/>
  <c r="A3941" i="18"/>
  <c r="A365" i="82" s="1"/>
  <c r="A3942" i="18"/>
  <c r="A3943" i="18"/>
  <c r="A367" i="82" s="1"/>
  <c r="A3944" i="18"/>
  <c r="A368" i="82" s="1"/>
  <c r="A3945" i="18"/>
  <c r="A369" i="82" s="1"/>
  <c r="A3946" i="18"/>
  <c r="A370" i="82" s="1"/>
  <c r="A3947" i="18"/>
  <c r="A371" i="82" s="1"/>
  <c r="A3948" i="18"/>
  <c r="A372" i="82" s="1"/>
  <c r="A3949" i="18"/>
  <c r="A373" i="82" s="1"/>
  <c r="A3950" i="18"/>
  <c r="A374" i="82" s="1"/>
  <c r="A3951" i="18"/>
  <c r="A375" i="82" s="1"/>
  <c r="A3952" i="18"/>
  <c r="A376" i="82" s="1"/>
  <c r="A3953" i="18"/>
  <c r="A377" i="82" s="1"/>
  <c r="A3954" i="18"/>
  <c r="A378" i="82" s="1"/>
  <c r="A3955" i="18"/>
  <c r="A379" i="82" s="1"/>
  <c r="A3956" i="18"/>
  <c r="A380" i="82" s="1"/>
  <c r="A3957" i="18"/>
  <c r="A381" i="82" s="1"/>
  <c r="A3958" i="18"/>
  <c r="A382" i="82" s="1"/>
  <c r="A3959" i="18"/>
  <c r="A383" i="82" s="1"/>
  <c r="A3960" i="18"/>
  <c r="A384" i="82" s="1"/>
  <c r="A3961" i="18"/>
  <c r="A385" i="82" s="1"/>
  <c r="A3962" i="18"/>
  <c r="A386" i="82" s="1"/>
  <c r="A3963" i="18"/>
  <c r="A387" i="82" s="1"/>
  <c r="A3964" i="18"/>
  <c r="A388" i="82" s="1"/>
  <c r="A3965" i="18"/>
  <c r="A389" i="82" s="1"/>
  <c r="A3966" i="18"/>
  <c r="A390" i="82" s="1"/>
  <c r="A3967" i="18"/>
  <c r="A391" i="82" s="1"/>
  <c r="A3968" i="18"/>
  <c r="A392" i="82" s="1"/>
  <c r="A3969" i="18"/>
  <c r="A393" i="82" s="1"/>
  <c r="A3970" i="18"/>
  <c r="A394" i="82" s="1"/>
  <c r="A3971" i="18"/>
  <c r="A3972" i="18"/>
  <c r="A396" i="82" s="1"/>
  <c r="A3973" i="18"/>
  <c r="A397" i="82" s="1"/>
  <c r="A3974" i="18"/>
  <c r="A398" i="82" s="1"/>
  <c r="A3975" i="18"/>
  <c r="A399" i="82" s="1"/>
  <c r="A3976" i="18"/>
  <c r="A400" i="82" s="1"/>
  <c r="A3977" i="18"/>
  <c r="A3978" i="18"/>
  <c r="A402" i="82" s="1"/>
  <c r="A3979" i="18"/>
  <c r="A403" i="82" s="1"/>
  <c r="A3980" i="18"/>
  <c r="A3981" i="18"/>
  <c r="A405" i="82" s="1"/>
  <c r="A3982" i="18"/>
  <c r="A406" i="82" s="1"/>
  <c r="A3983" i="18"/>
  <c r="A407" i="82" s="1"/>
  <c r="A3984" i="18"/>
  <c r="A408" i="82" s="1"/>
  <c r="A3985" i="18"/>
  <c r="A409" i="82" s="1"/>
  <c r="A3986" i="18"/>
  <c r="A410" i="82" s="1"/>
  <c r="A3987" i="18"/>
  <c r="A411" i="82" s="1"/>
  <c r="A3988" i="18"/>
  <c r="A412" i="82" s="1"/>
  <c r="A3989" i="18"/>
  <c r="A413" i="82" s="1"/>
  <c r="A3990" i="18"/>
  <c r="A414" i="82" s="1"/>
  <c r="A3991" i="18"/>
  <c r="A415" i="82" s="1"/>
  <c r="A3992" i="18"/>
  <c r="A416" i="82" s="1"/>
  <c r="A3993" i="18"/>
  <c r="A417" i="82" s="1"/>
  <c r="A3994" i="18"/>
  <c r="A418" i="82" s="1"/>
  <c r="A3995" i="18"/>
  <c r="A419" i="82" s="1"/>
  <c r="A3996" i="18"/>
  <c r="A3997" i="18"/>
  <c r="A3998" i="18"/>
  <c r="A422" i="82" s="1"/>
  <c r="A3999" i="18"/>
  <c r="A4000" i="18"/>
  <c r="A424" i="82" s="1"/>
  <c r="A4001" i="18"/>
  <c r="A425" i="82" s="1"/>
  <c r="A4002" i="18"/>
  <c r="A4003" i="18"/>
  <c r="A427" i="82" s="1"/>
  <c r="A4004" i="18"/>
  <c r="A428" i="82" s="1"/>
  <c r="A4005" i="18"/>
  <c r="A429" i="82" s="1"/>
  <c r="A4006" i="18"/>
  <c r="A430" i="82" s="1"/>
  <c r="A4007" i="18"/>
  <c r="A431" i="82" s="1"/>
  <c r="A4008" i="18"/>
  <c r="A432" i="82" s="1"/>
  <c r="A4009" i="18"/>
  <c r="A433" i="82" s="1"/>
  <c r="A4010" i="18"/>
  <c r="A434" i="82" s="1"/>
  <c r="A4011" i="18"/>
  <c r="A435" i="82" s="1"/>
  <c r="A4012" i="18"/>
  <c r="A436" i="82" s="1"/>
  <c r="A4013" i="18"/>
  <c r="A437" i="82" s="1"/>
  <c r="A4014" i="18"/>
  <c r="A438" i="82" s="1"/>
  <c r="A4015" i="18"/>
  <c r="A439" i="82" s="1"/>
  <c r="A4016" i="18"/>
  <c r="A440" i="82" s="1"/>
  <c r="A4017" i="18"/>
  <c r="A4018" i="18"/>
  <c r="A442" i="82" s="1"/>
  <c r="A4019" i="18"/>
  <c r="A443" i="82" s="1"/>
  <c r="A4020" i="18"/>
  <c r="A444" i="82" s="1"/>
  <c r="A4021" i="18"/>
  <c r="A445" i="82" s="1"/>
  <c r="A4022" i="18"/>
  <c r="A4023" i="18"/>
  <c r="A447" i="82" s="1"/>
  <c r="A4024" i="18"/>
  <c r="A448" i="82" s="1"/>
  <c r="A4025" i="18"/>
  <c r="A449" i="82" s="1"/>
  <c r="A4026" i="18"/>
  <c r="A450" i="82" s="1"/>
  <c r="A4027" i="18"/>
  <c r="A451" i="82" s="1"/>
  <c r="A4028" i="18"/>
  <c r="A452" i="82" s="1"/>
  <c r="A4029" i="18"/>
  <c r="A453" i="82" s="1"/>
  <c r="A4030" i="18"/>
  <c r="A454" i="82" s="1"/>
  <c r="A4031" i="18"/>
  <c r="A4032" i="18"/>
  <c r="A456" i="82" s="1"/>
  <c r="A4033" i="18"/>
  <c r="A457" i="82" s="1"/>
  <c r="A4034" i="18"/>
  <c r="A458" i="82" s="1"/>
  <c r="A4035" i="18"/>
  <c r="A459" i="82" s="1"/>
  <c r="A4036" i="18"/>
  <c r="A460" i="82" s="1"/>
  <c r="A4037" i="18"/>
  <c r="A4038" i="18"/>
  <c r="A462" i="82" s="1"/>
  <c r="A4039" i="18"/>
  <c r="A4040" i="18"/>
  <c r="A4041" i="18"/>
  <c r="A465" i="82" s="1"/>
  <c r="A4042" i="18"/>
  <c r="A4043" i="18"/>
  <c r="A467" i="82" s="1"/>
  <c r="A4044" i="18"/>
  <c r="A468" i="82" s="1"/>
  <c r="A4045" i="18"/>
  <c r="A469" i="82" s="1"/>
  <c r="A4046" i="18"/>
  <c r="A470" i="82" s="1"/>
  <c r="A4047" i="18"/>
  <c r="A471" i="82" s="1"/>
  <c r="A4048" i="18"/>
  <c r="A472" i="82" s="1"/>
  <c r="A4049" i="18"/>
  <c r="A473" i="82" s="1"/>
  <c r="A4050" i="18"/>
  <c r="A474" i="82" s="1"/>
  <c r="A4051" i="18"/>
  <c r="A475" i="82" s="1"/>
  <c r="A4052" i="18"/>
  <c r="A476" i="82" s="1"/>
  <c r="A4053" i="18"/>
  <c r="A477" i="82" s="1"/>
  <c r="A4054" i="18"/>
  <c r="A478" i="82" s="1"/>
  <c r="A4055" i="18"/>
  <c r="A479" i="82" s="1"/>
  <c r="A4056" i="18"/>
  <c r="A4057" i="18"/>
  <c r="A4058" i="18"/>
  <c r="A482" i="82" s="1"/>
  <c r="A4059" i="18"/>
  <c r="A4060" i="18"/>
  <c r="A484" i="82" s="1"/>
  <c r="A4061" i="18"/>
  <c r="A485" i="82" s="1"/>
  <c r="A4062" i="18"/>
  <c r="A4063" i="18"/>
  <c r="A487" i="82" s="1"/>
  <c r="A4064" i="18"/>
  <c r="A488" i="82" s="1"/>
  <c r="A4065" i="18"/>
  <c r="A489" i="82" s="1"/>
  <c r="A4066" i="18"/>
  <c r="A490" i="82" s="1"/>
  <c r="A4067" i="18"/>
  <c r="A491" i="82" s="1"/>
  <c r="A4068" i="18"/>
  <c r="A492" i="82" s="1"/>
  <c r="A4069" i="18"/>
  <c r="A493" i="82" s="1"/>
  <c r="A4070" i="18"/>
  <c r="A494" i="82" s="1"/>
  <c r="A4071" i="18"/>
  <c r="A495" i="82" s="1"/>
  <c r="A4072" i="18"/>
  <c r="A496" i="82" s="1"/>
  <c r="A4073" i="18"/>
  <c r="A497" i="82" s="1"/>
  <c r="A4074" i="18"/>
  <c r="A498" i="82" s="1"/>
  <c r="A4075" i="18"/>
  <c r="A499" i="82" s="1"/>
  <c r="A4076" i="18"/>
  <c r="A500" i="82" s="1"/>
  <c r="A4077" i="18"/>
  <c r="A4078" i="18"/>
  <c r="A502" i="82" s="1"/>
  <c r="A4079" i="18"/>
  <c r="A4080" i="18"/>
  <c r="A4081" i="18"/>
  <c r="A505" i="82" s="1"/>
  <c r="A4082" i="18"/>
  <c r="A4083" i="18"/>
  <c r="A507" i="82" s="1"/>
  <c r="A4084" i="18"/>
  <c r="A508" i="82" s="1"/>
  <c r="A4085" i="18"/>
  <c r="A509" i="82" s="1"/>
  <c r="A4086" i="18"/>
  <c r="A510" i="82" s="1"/>
  <c r="A4087" i="18"/>
  <c r="A511" i="82" s="1"/>
  <c r="A4088" i="18"/>
  <c r="A512" i="82" s="1"/>
  <c r="A4089" i="18"/>
  <c r="A513" i="82" s="1"/>
  <c r="A4090" i="18"/>
  <c r="A514" i="82" s="1"/>
  <c r="A4091" i="18"/>
  <c r="A515" i="82" s="1"/>
  <c r="A4092" i="18"/>
  <c r="A516" i="82" s="1"/>
  <c r="A4093" i="18"/>
  <c r="A517" i="82" s="1"/>
  <c r="A4094" i="18"/>
  <c r="A518" i="82" s="1"/>
  <c r="A4095" i="18"/>
  <c r="A519" i="82" s="1"/>
  <c r="A4096" i="18"/>
  <c r="A4097" i="18"/>
  <c r="A4098" i="18"/>
  <c r="A522" i="82" s="1"/>
  <c r="A4099" i="18"/>
  <c r="A4100" i="18"/>
  <c r="A4101" i="18"/>
  <c r="A525" i="82" s="1"/>
  <c r="A4102" i="18"/>
  <c r="A4103" i="18"/>
  <c r="A527" i="82" s="1"/>
  <c r="A4104" i="18"/>
  <c r="A528" i="82" s="1"/>
  <c r="A4105" i="18"/>
  <c r="A529" i="82" s="1"/>
  <c r="A4106" i="18"/>
  <c r="A530" i="82" s="1"/>
  <c r="A4107" i="18"/>
  <c r="A531" i="82" s="1"/>
  <c r="A4108" i="18"/>
  <c r="A532" i="82" s="1"/>
  <c r="A4109" i="18"/>
  <c r="A533" i="82" s="1"/>
  <c r="A4110" i="18"/>
  <c r="A534" i="82" s="1"/>
  <c r="A4111" i="18"/>
  <c r="A535" i="82" s="1"/>
  <c r="A4112" i="18"/>
  <c r="A536" i="82" s="1"/>
  <c r="A4113" i="18"/>
  <c r="A537" i="82" s="1"/>
  <c r="A4114" i="18"/>
  <c r="A538" i="82" s="1"/>
  <c r="A4115" i="18"/>
  <c r="A539" i="82" s="1"/>
  <c r="A4116" i="18"/>
  <c r="A4117" i="18"/>
  <c r="A4118" i="18"/>
  <c r="A542" i="82" s="1"/>
  <c r="A4119" i="18"/>
  <c r="A4120" i="18"/>
  <c r="A4121" i="18"/>
  <c r="A545" i="82" s="1"/>
  <c r="A4122" i="18"/>
  <c r="A4123" i="18"/>
  <c r="A547" i="82" s="1"/>
  <c r="A4124" i="18"/>
  <c r="A548" i="82" s="1"/>
  <c r="A4125" i="18"/>
  <c r="A549" i="82" s="1"/>
  <c r="A4126" i="18"/>
  <c r="A550" i="82" s="1"/>
  <c r="A4127" i="18"/>
  <c r="A551" i="82" s="1"/>
  <c r="A4128" i="18"/>
  <c r="A552" i="82" s="1"/>
  <c r="A4129" i="18"/>
  <c r="A553" i="82" s="1"/>
  <c r="A4130" i="18"/>
  <c r="A554" i="82" s="1"/>
  <c r="A4131" i="18"/>
  <c r="A555" i="82" s="1"/>
  <c r="A4132" i="18"/>
  <c r="A556" i="82" s="1"/>
  <c r="A4133" i="18"/>
  <c r="A557" i="82" s="1"/>
  <c r="A4134" i="18"/>
  <c r="A558" i="82" s="1"/>
  <c r="A4135" i="18"/>
  <c r="A559" i="82" s="1"/>
  <c r="A4136" i="18"/>
  <c r="A4137" i="18"/>
  <c r="A4138" i="18"/>
  <c r="A562" i="82" s="1"/>
  <c r="A4139" i="18"/>
  <c r="A4140" i="18"/>
  <c r="A4141" i="18"/>
  <c r="A565" i="82" s="1"/>
  <c r="A4142" i="18"/>
  <c r="A4143" i="18"/>
  <c r="A567" i="82" s="1"/>
  <c r="A4144" i="18"/>
  <c r="A568" i="82" s="1"/>
  <c r="A4145" i="18"/>
  <c r="A569" i="82" s="1"/>
  <c r="A4146" i="18"/>
  <c r="A570" i="82" s="1"/>
  <c r="A4147" i="18"/>
  <c r="A571" i="82" s="1"/>
  <c r="A4148" i="18"/>
  <c r="A572" i="82" s="1"/>
  <c r="A4149" i="18"/>
  <c r="A573" i="82" s="1"/>
  <c r="A4150" i="18"/>
  <c r="A574" i="82" s="1"/>
  <c r="A4151" i="18"/>
  <c r="A575" i="82" s="1"/>
  <c r="A4152" i="18"/>
  <c r="A576" i="82" s="1"/>
  <c r="A4153" i="18"/>
  <c r="A577" i="82" s="1"/>
  <c r="A4154" i="18"/>
  <c r="A578" i="82" s="1"/>
  <c r="A4155" i="18"/>
  <c r="A579" i="82" s="1"/>
  <c r="A4156" i="18"/>
  <c r="A4157" i="18"/>
  <c r="A581" i="82" s="1"/>
  <c r="A4158" i="18"/>
  <c r="A582" i="82" s="1"/>
  <c r="A4159" i="18"/>
  <c r="A4160" i="18"/>
  <c r="A584" i="82" s="1"/>
  <c r="A4161" i="18"/>
  <c r="A585" i="82" s="1"/>
  <c r="A4162" i="18"/>
  <c r="A4163" i="18"/>
  <c r="A587" i="82" s="1"/>
  <c r="A4164" i="18"/>
  <c r="A588" i="82" s="1"/>
  <c r="A4165" i="18"/>
  <c r="A589" i="82" s="1"/>
  <c r="A4166" i="18"/>
  <c r="A590" i="82" s="1"/>
  <c r="A4167" i="18"/>
  <c r="A591" i="82" s="1"/>
  <c r="A4168" i="18"/>
  <c r="A592" i="82" s="1"/>
  <c r="A4169" i="18"/>
  <c r="A593" i="82" s="1"/>
  <c r="A4170" i="18"/>
  <c r="A594" i="82" s="1"/>
  <c r="A4171" i="18"/>
  <c r="A595" i="82" s="1"/>
  <c r="A4172" i="18"/>
  <c r="A596" i="82" s="1"/>
  <c r="A4173" i="18"/>
  <c r="A597" i="82" s="1"/>
  <c r="A4174" i="18"/>
  <c r="A598" i="82" s="1"/>
  <c r="A4175" i="18"/>
  <c r="A599" i="82" s="1"/>
  <c r="A4176" i="18"/>
  <c r="A600" i="82" s="1"/>
  <c r="A4177" i="18"/>
  <c r="A601" i="82" s="1"/>
  <c r="A4178" i="18"/>
  <c r="A602" i="82" s="1"/>
  <c r="A4179" i="18"/>
  <c r="A603" i="82" s="1"/>
  <c r="A4180" i="18"/>
  <c r="A604" i="82" s="1"/>
  <c r="A4181" i="18"/>
  <c r="A605" i="82" s="1"/>
  <c r="A4182" i="18"/>
  <c r="A606" i="82" s="1"/>
  <c r="A4183" i="18"/>
  <c r="A607" i="82" s="1"/>
  <c r="A4184" i="18"/>
  <c r="A608" i="82" s="1"/>
  <c r="A4185" i="18"/>
  <c r="A609" i="82" s="1"/>
  <c r="A4186" i="18"/>
  <c r="A610" i="82" s="1"/>
  <c r="A4187" i="18"/>
  <c r="A611" i="82" s="1"/>
  <c r="A4188" i="18"/>
  <c r="A612" i="82" s="1"/>
  <c r="A4189" i="18"/>
  <c r="A613" i="82" s="1"/>
  <c r="A4190" i="18"/>
  <c r="A614" i="82" s="1"/>
  <c r="A4191" i="18"/>
  <c r="A615" i="82" s="1"/>
  <c r="A4192" i="18"/>
  <c r="A616" i="82" s="1"/>
  <c r="A4193" i="18"/>
  <c r="A617" i="82" s="1"/>
  <c r="A4194" i="18"/>
  <c r="A618" i="82" s="1"/>
  <c r="A4195" i="18"/>
  <c r="A619" i="82" s="1"/>
  <c r="A4196" i="18"/>
  <c r="A620" i="82" s="1"/>
  <c r="A3707" i="18"/>
  <c r="A131" i="82" s="1"/>
  <c r="H62" i="82" l="1"/>
  <c r="H130" i="82"/>
  <c r="H366" i="82"/>
  <c r="H223" i="82"/>
  <c r="H318" i="82"/>
  <c r="H177" i="82"/>
  <c r="H271" i="82"/>
  <c r="H417" i="82"/>
  <c r="H573" i="82"/>
  <c r="H529" i="82"/>
  <c r="H466" i="82"/>
  <c r="H620" i="82"/>
  <c r="G958" i="82"/>
  <c r="E3" i="82"/>
  <c r="A130" i="26"/>
  <c r="E971" i="82"/>
  <c r="E970" i="82"/>
  <c r="F971" i="82" l="1"/>
  <c r="G621" i="82"/>
  <c r="G959" i="81"/>
  <c r="A120" i="26"/>
  <c r="I5875" i="31"/>
  <c r="I3584" i="31"/>
  <c r="A626" i="81"/>
  <c r="B626" i="81"/>
  <c r="C626" i="81"/>
  <c r="D626" i="81"/>
  <c r="E626" i="81"/>
  <c r="G626" i="81"/>
  <c r="A627" i="81"/>
  <c r="B627" i="81"/>
  <c r="C627" i="81"/>
  <c r="D627" i="81"/>
  <c r="E627" i="81"/>
  <c r="G627" i="81"/>
  <c r="A628" i="81"/>
  <c r="B628" i="81"/>
  <c r="C628" i="81"/>
  <c r="D628" i="81"/>
  <c r="E628" i="81"/>
  <c r="G628" i="81"/>
  <c r="A629" i="81"/>
  <c r="B629" i="81"/>
  <c r="C629" i="81"/>
  <c r="D629" i="81"/>
  <c r="E629" i="81"/>
  <c r="G629" i="81"/>
  <c r="A630" i="81"/>
  <c r="B630" i="81"/>
  <c r="C630" i="81"/>
  <c r="D630" i="81"/>
  <c r="E630" i="81"/>
  <c r="G630" i="81"/>
  <c r="A631" i="81"/>
  <c r="B631" i="81"/>
  <c r="C631" i="81"/>
  <c r="D631" i="81"/>
  <c r="E631" i="81"/>
  <c r="G631" i="81"/>
  <c r="A632" i="81"/>
  <c r="B632" i="81"/>
  <c r="C632" i="81"/>
  <c r="D632" i="81"/>
  <c r="E632" i="81"/>
  <c r="G632" i="81"/>
  <c r="A633" i="81"/>
  <c r="B633" i="81"/>
  <c r="C633" i="81"/>
  <c r="D633" i="81"/>
  <c r="E633" i="81"/>
  <c r="G633" i="81"/>
  <c r="A634" i="81"/>
  <c r="B634" i="81"/>
  <c r="C634" i="81"/>
  <c r="D634" i="81"/>
  <c r="E634" i="81"/>
  <c r="G634" i="81"/>
  <c r="A635" i="81"/>
  <c r="B635" i="81"/>
  <c r="C635" i="81"/>
  <c r="D635" i="81"/>
  <c r="E635" i="81"/>
  <c r="G635" i="81"/>
  <c r="A636" i="81"/>
  <c r="B636" i="81"/>
  <c r="C636" i="81"/>
  <c r="D636" i="81"/>
  <c r="E636" i="81"/>
  <c r="G636" i="81"/>
  <c r="A637" i="81"/>
  <c r="B637" i="81"/>
  <c r="C637" i="81"/>
  <c r="D637" i="81"/>
  <c r="E637" i="81"/>
  <c r="G637" i="81"/>
  <c r="A638" i="81"/>
  <c r="B638" i="81"/>
  <c r="C638" i="81"/>
  <c r="D638" i="81"/>
  <c r="E638" i="81"/>
  <c r="G638" i="81"/>
  <c r="A639" i="81"/>
  <c r="B639" i="81"/>
  <c r="C639" i="81"/>
  <c r="D639" i="81"/>
  <c r="E639" i="81"/>
  <c r="G639" i="81"/>
  <c r="A640" i="81"/>
  <c r="B640" i="81"/>
  <c r="C640" i="81"/>
  <c r="D640" i="81"/>
  <c r="E640" i="81"/>
  <c r="G640" i="81"/>
  <c r="A641" i="81"/>
  <c r="B641" i="81"/>
  <c r="C641" i="81"/>
  <c r="D641" i="81"/>
  <c r="E641" i="81"/>
  <c r="G641" i="81"/>
  <c r="A642" i="81"/>
  <c r="B642" i="81"/>
  <c r="C642" i="81"/>
  <c r="D642" i="81"/>
  <c r="E642" i="81"/>
  <c r="G642" i="81"/>
  <c r="A643" i="81"/>
  <c r="B643" i="81"/>
  <c r="C643" i="81"/>
  <c r="D643" i="81"/>
  <c r="E643" i="81"/>
  <c r="G643" i="81"/>
  <c r="A644" i="81"/>
  <c r="B644" i="81"/>
  <c r="C644" i="81"/>
  <c r="D644" i="81"/>
  <c r="E644" i="81"/>
  <c r="G644" i="81"/>
  <c r="A645" i="81"/>
  <c r="B645" i="81"/>
  <c r="C645" i="81"/>
  <c r="D645" i="81"/>
  <c r="E645" i="81"/>
  <c r="G645" i="81"/>
  <c r="A646" i="81"/>
  <c r="B646" i="81"/>
  <c r="C646" i="81"/>
  <c r="D646" i="81"/>
  <c r="E646" i="81"/>
  <c r="G646" i="81"/>
  <c r="A647" i="81"/>
  <c r="B647" i="81"/>
  <c r="C647" i="81"/>
  <c r="D647" i="81"/>
  <c r="E647" i="81"/>
  <c r="G647" i="81"/>
  <c r="A648" i="81"/>
  <c r="B648" i="81"/>
  <c r="C648" i="81"/>
  <c r="D648" i="81"/>
  <c r="E648" i="81"/>
  <c r="G648" i="81"/>
  <c r="A649" i="81"/>
  <c r="B649" i="81"/>
  <c r="C649" i="81"/>
  <c r="D649" i="81"/>
  <c r="E649" i="81"/>
  <c r="G649" i="81"/>
  <c r="A650" i="81"/>
  <c r="B650" i="81"/>
  <c r="C650" i="81"/>
  <c r="D650" i="81"/>
  <c r="E650" i="81"/>
  <c r="G650" i="81"/>
  <c r="A651" i="81"/>
  <c r="B651" i="81"/>
  <c r="C651" i="81"/>
  <c r="D651" i="81"/>
  <c r="E651" i="81"/>
  <c r="G651" i="81"/>
  <c r="A652" i="81"/>
  <c r="B652" i="81"/>
  <c r="C652" i="81"/>
  <c r="D652" i="81"/>
  <c r="E652" i="81"/>
  <c r="G652" i="81"/>
  <c r="A653" i="81"/>
  <c r="B653" i="81"/>
  <c r="C653" i="81"/>
  <c r="D653" i="81"/>
  <c r="E653" i="81"/>
  <c r="G653" i="81"/>
  <c r="A654" i="81"/>
  <c r="B654" i="81"/>
  <c r="C654" i="81"/>
  <c r="D654" i="81"/>
  <c r="E654" i="81"/>
  <c r="G654" i="81"/>
  <c r="A655" i="81"/>
  <c r="B655" i="81"/>
  <c r="C655" i="81"/>
  <c r="D655" i="81"/>
  <c r="E655" i="81"/>
  <c r="G655" i="81"/>
  <c r="A656" i="81"/>
  <c r="B656" i="81"/>
  <c r="C656" i="81"/>
  <c r="D656" i="81"/>
  <c r="E656" i="81"/>
  <c r="G656" i="81"/>
  <c r="A657" i="81"/>
  <c r="B657" i="81"/>
  <c r="C657" i="81"/>
  <c r="D657" i="81"/>
  <c r="E657" i="81"/>
  <c r="G657" i="81"/>
  <c r="A658" i="81"/>
  <c r="B658" i="81"/>
  <c r="C658" i="81"/>
  <c r="D658" i="81"/>
  <c r="E658" i="81"/>
  <c r="G658" i="81"/>
  <c r="A659" i="81"/>
  <c r="B659" i="81"/>
  <c r="C659" i="81"/>
  <c r="D659" i="81"/>
  <c r="E659" i="81"/>
  <c r="G659" i="81"/>
  <c r="A660" i="81"/>
  <c r="B660" i="81"/>
  <c r="C660" i="81"/>
  <c r="D660" i="81"/>
  <c r="E660" i="81"/>
  <c r="G660" i="81"/>
  <c r="A661" i="81"/>
  <c r="B661" i="81"/>
  <c r="C661" i="81"/>
  <c r="D661" i="81"/>
  <c r="E661" i="81"/>
  <c r="G661" i="81"/>
  <c r="A662" i="81"/>
  <c r="B662" i="81"/>
  <c r="C662" i="81"/>
  <c r="D662" i="81"/>
  <c r="E662" i="81"/>
  <c r="G662" i="81"/>
  <c r="A663" i="81"/>
  <c r="B663" i="81"/>
  <c r="C663" i="81"/>
  <c r="D663" i="81"/>
  <c r="E663" i="81"/>
  <c r="G663" i="81"/>
  <c r="A664" i="81"/>
  <c r="B664" i="81"/>
  <c r="C664" i="81"/>
  <c r="D664" i="81"/>
  <c r="E664" i="81"/>
  <c r="G664" i="81"/>
  <c r="A665" i="81"/>
  <c r="B665" i="81"/>
  <c r="C665" i="81"/>
  <c r="D665" i="81"/>
  <c r="E665" i="81"/>
  <c r="G665" i="81"/>
  <c r="A666" i="81"/>
  <c r="B666" i="81"/>
  <c r="C666" i="81"/>
  <c r="D666" i="81"/>
  <c r="E666" i="81"/>
  <c r="G666" i="81"/>
  <c r="A667" i="81"/>
  <c r="B667" i="81"/>
  <c r="C667" i="81"/>
  <c r="D667" i="81"/>
  <c r="E667" i="81"/>
  <c r="G667" i="81"/>
  <c r="A668" i="81"/>
  <c r="B668" i="81"/>
  <c r="C668" i="81"/>
  <c r="D668" i="81"/>
  <c r="E668" i="81"/>
  <c r="G668" i="81"/>
  <c r="A669" i="81"/>
  <c r="B669" i="81"/>
  <c r="C669" i="81"/>
  <c r="D669" i="81"/>
  <c r="E669" i="81"/>
  <c r="G669" i="81"/>
  <c r="A670" i="81"/>
  <c r="B670" i="81"/>
  <c r="C670" i="81"/>
  <c r="D670" i="81"/>
  <c r="E670" i="81"/>
  <c r="G670" i="81"/>
  <c r="A671" i="81"/>
  <c r="B671" i="81"/>
  <c r="C671" i="81"/>
  <c r="D671" i="81"/>
  <c r="E671" i="81"/>
  <c r="G671" i="81"/>
  <c r="A672" i="81"/>
  <c r="B672" i="81"/>
  <c r="C672" i="81"/>
  <c r="D672" i="81"/>
  <c r="E672" i="81"/>
  <c r="G672" i="81"/>
  <c r="A673" i="81"/>
  <c r="B673" i="81"/>
  <c r="C673" i="81"/>
  <c r="D673" i="81"/>
  <c r="E673" i="81"/>
  <c r="G673" i="81"/>
  <c r="A674" i="81"/>
  <c r="B674" i="81"/>
  <c r="C674" i="81"/>
  <c r="D674" i="81"/>
  <c r="E674" i="81"/>
  <c r="G674" i="81"/>
  <c r="A675" i="81"/>
  <c r="B675" i="81"/>
  <c r="C675" i="81"/>
  <c r="D675" i="81"/>
  <c r="E675" i="81"/>
  <c r="G675" i="81"/>
  <c r="A676" i="81"/>
  <c r="B676" i="81"/>
  <c r="C676" i="81"/>
  <c r="D676" i="81"/>
  <c r="E676" i="81"/>
  <c r="G676" i="81"/>
  <c r="A677" i="81"/>
  <c r="B677" i="81"/>
  <c r="C677" i="81"/>
  <c r="D677" i="81"/>
  <c r="E677" i="81"/>
  <c r="G677" i="81"/>
  <c r="A678" i="81"/>
  <c r="B678" i="81"/>
  <c r="C678" i="81"/>
  <c r="D678" i="81"/>
  <c r="E678" i="81"/>
  <c r="G678" i="81"/>
  <c r="A679" i="81"/>
  <c r="B679" i="81"/>
  <c r="C679" i="81"/>
  <c r="D679" i="81"/>
  <c r="E679" i="81"/>
  <c r="G679" i="81"/>
  <c r="A680" i="81"/>
  <c r="B680" i="81"/>
  <c r="C680" i="81"/>
  <c r="D680" i="81"/>
  <c r="E680" i="81"/>
  <c r="G680" i="81"/>
  <c r="A681" i="81"/>
  <c r="B681" i="81"/>
  <c r="C681" i="81"/>
  <c r="D681" i="81"/>
  <c r="E681" i="81"/>
  <c r="G681" i="81"/>
  <c r="A682" i="81"/>
  <c r="B682" i="81"/>
  <c r="C682" i="81"/>
  <c r="D682" i="81"/>
  <c r="E682" i="81"/>
  <c r="G682" i="81"/>
  <c r="A683" i="81"/>
  <c r="B683" i="81"/>
  <c r="C683" i="81"/>
  <c r="D683" i="81"/>
  <c r="E683" i="81"/>
  <c r="G683" i="81"/>
  <c r="A684" i="81"/>
  <c r="B684" i="81"/>
  <c r="C684" i="81"/>
  <c r="D684" i="81"/>
  <c r="E684" i="81"/>
  <c r="G684" i="81"/>
  <c r="A685" i="81"/>
  <c r="B685" i="81"/>
  <c r="C685" i="81"/>
  <c r="D685" i="81"/>
  <c r="E685" i="81"/>
  <c r="G685" i="81"/>
  <c r="A686" i="81"/>
  <c r="B686" i="81"/>
  <c r="C686" i="81"/>
  <c r="D686" i="81"/>
  <c r="E686" i="81"/>
  <c r="G686" i="81"/>
  <c r="A687" i="81"/>
  <c r="B687" i="81"/>
  <c r="C687" i="81"/>
  <c r="D687" i="81"/>
  <c r="E687" i="81"/>
  <c r="G687" i="81"/>
  <c r="A688" i="81"/>
  <c r="B688" i="81"/>
  <c r="C688" i="81"/>
  <c r="D688" i="81"/>
  <c r="E688" i="81"/>
  <c r="G688" i="81"/>
  <c r="A689" i="81"/>
  <c r="B689" i="81"/>
  <c r="C689" i="81"/>
  <c r="D689" i="81"/>
  <c r="E689" i="81"/>
  <c r="G689" i="81"/>
  <c r="A690" i="81"/>
  <c r="B690" i="81"/>
  <c r="C690" i="81"/>
  <c r="D690" i="81"/>
  <c r="E690" i="81"/>
  <c r="G690" i="81"/>
  <c r="A691" i="81"/>
  <c r="B691" i="81"/>
  <c r="C691" i="81"/>
  <c r="D691" i="81"/>
  <c r="E691" i="81"/>
  <c r="G691" i="81"/>
  <c r="A692" i="81"/>
  <c r="B692" i="81"/>
  <c r="C692" i="81"/>
  <c r="D692" i="81"/>
  <c r="E692" i="81"/>
  <c r="G692" i="81"/>
  <c r="A693" i="81"/>
  <c r="B693" i="81"/>
  <c r="C693" i="81"/>
  <c r="D693" i="81"/>
  <c r="E693" i="81"/>
  <c r="G693" i="81"/>
  <c r="A694" i="81"/>
  <c r="B694" i="81"/>
  <c r="C694" i="81"/>
  <c r="D694" i="81"/>
  <c r="E694" i="81"/>
  <c r="G694" i="81"/>
  <c r="A695" i="81"/>
  <c r="B695" i="81"/>
  <c r="C695" i="81"/>
  <c r="D695" i="81"/>
  <c r="E695" i="81"/>
  <c r="G695" i="81"/>
  <c r="A696" i="81"/>
  <c r="B696" i="81"/>
  <c r="C696" i="81"/>
  <c r="D696" i="81"/>
  <c r="E696" i="81"/>
  <c r="G696" i="81"/>
  <c r="A697" i="81"/>
  <c r="B697" i="81"/>
  <c r="C697" i="81"/>
  <c r="D697" i="81"/>
  <c r="E697" i="81"/>
  <c r="G697" i="81"/>
  <c r="A698" i="81"/>
  <c r="B698" i="81"/>
  <c r="C698" i="81"/>
  <c r="D698" i="81"/>
  <c r="E698" i="81"/>
  <c r="G698" i="81"/>
  <c r="A699" i="81"/>
  <c r="B699" i="81"/>
  <c r="C699" i="81"/>
  <c r="D699" i="81"/>
  <c r="E699" i="81"/>
  <c r="G699" i="81"/>
  <c r="A700" i="81"/>
  <c r="B700" i="81"/>
  <c r="C700" i="81"/>
  <c r="D700" i="81"/>
  <c r="E700" i="81"/>
  <c r="G700" i="81"/>
  <c r="A701" i="81"/>
  <c r="B701" i="81"/>
  <c r="C701" i="81"/>
  <c r="D701" i="81"/>
  <c r="E701" i="81"/>
  <c r="G701" i="81"/>
  <c r="A702" i="81"/>
  <c r="B702" i="81"/>
  <c r="C702" i="81"/>
  <c r="D702" i="81"/>
  <c r="E702" i="81"/>
  <c r="G702" i="81"/>
  <c r="A703" i="81"/>
  <c r="B703" i="81"/>
  <c r="C703" i="81"/>
  <c r="D703" i="81"/>
  <c r="E703" i="81"/>
  <c r="G703" i="81"/>
  <c r="A704" i="81"/>
  <c r="B704" i="81"/>
  <c r="C704" i="81"/>
  <c r="D704" i="81"/>
  <c r="E704" i="81"/>
  <c r="G704" i="81"/>
  <c r="A705" i="81"/>
  <c r="B705" i="81"/>
  <c r="C705" i="81"/>
  <c r="D705" i="81"/>
  <c r="E705" i="81"/>
  <c r="G705" i="81"/>
  <c r="A706" i="81"/>
  <c r="B706" i="81"/>
  <c r="C706" i="81"/>
  <c r="D706" i="81"/>
  <c r="E706" i="81"/>
  <c r="G706" i="81"/>
  <c r="A707" i="81"/>
  <c r="B707" i="81"/>
  <c r="C707" i="81"/>
  <c r="D707" i="81"/>
  <c r="E707" i="81"/>
  <c r="G707" i="81"/>
  <c r="A708" i="81"/>
  <c r="B708" i="81"/>
  <c r="C708" i="81"/>
  <c r="D708" i="81"/>
  <c r="E708" i="81"/>
  <c r="G708" i="81"/>
  <c r="A709" i="81"/>
  <c r="B709" i="81"/>
  <c r="C709" i="81"/>
  <c r="D709" i="81"/>
  <c r="E709" i="81"/>
  <c r="G709" i="81"/>
  <c r="A710" i="81"/>
  <c r="B710" i="81"/>
  <c r="C710" i="81"/>
  <c r="D710" i="81"/>
  <c r="E710" i="81"/>
  <c r="G710" i="81"/>
  <c r="A711" i="81"/>
  <c r="B711" i="81"/>
  <c r="C711" i="81"/>
  <c r="D711" i="81"/>
  <c r="E711" i="81"/>
  <c r="G711" i="81"/>
  <c r="A712" i="81"/>
  <c r="B712" i="81"/>
  <c r="C712" i="81"/>
  <c r="D712" i="81"/>
  <c r="E712" i="81"/>
  <c r="G712" i="81"/>
  <c r="A713" i="81"/>
  <c r="B713" i="81"/>
  <c r="C713" i="81"/>
  <c r="D713" i="81"/>
  <c r="E713" i="81"/>
  <c r="G713" i="81"/>
  <c r="A714" i="81"/>
  <c r="B714" i="81"/>
  <c r="C714" i="81"/>
  <c r="D714" i="81"/>
  <c r="E714" i="81"/>
  <c r="G714" i="81"/>
  <c r="A715" i="81"/>
  <c r="B715" i="81"/>
  <c r="C715" i="81"/>
  <c r="D715" i="81"/>
  <c r="E715" i="81"/>
  <c r="G715" i="81"/>
  <c r="A716" i="81"/>
  <c r="B716" i="81"/>
  <c r="C716" i="81"/>
  <c r="D716" i="81"/>
  <c r="E716" i="81"/>
  <c r="G716" i="81"/>
  <c r="A717" i="81"/>
  <c r="B717" i="81"/>
  <c r="C717" i="81"/>
  <c r="D717" i="81"/>
  <c r="E717" i="81"/>
  <c r="G717" i="81"/>
  <c r="A718" i="81"/>
  <c r="B718" i="81"/>
  <c r="C718" i="81"/>
  <c r="D718" i="81"/>
  <c r="E718" i="81"/>
  <c r="G718" i="81"/>
  <c r="A719" i="81"/>
  <c r="B719" i="81"/>
  <c r="C719" i="81"/>
  <c r="D719" i="81"/>
  <c r="E719" i="81"/>
  <c r="G719" i="81"/>
  <c r="A720" i="81"/>
  <c r="B720" i="81"/>
  <c r="C720" i="81"/>
  <c r="D720" i="81"/>
  <c r="E720" i="81"/>
  <c r="G720" i="81"/>
  <c r="A721" i="81"/>
  <c r="B721" i="81"/>
  <c r="C721" i="81"/>
  <c r="D721" i="81"/>
  <c r="E721" i="81"/>
  <c r="G721" i="81"/>
  <c r="A722" i="81"/>
  <c r="B722" i="81"/>
  <c r="C722" i="81"/>
  <c r="D722" i="81"/>
  <c r="E722" i="81"/>
  <c r="G722" i="81"/>
  <c r="A723" i="81"/>
  <c r="B723" i="81"/>
  <c r="C723" i="81"/>
  <c r="D723" i="81"/>
  <c r="E723" i="81"/>
  <c r="G723" i="81"/>
  <c r="A724" i="81"/>
  <c r="B724" i="81"/>
  <c r="C724" i="81"/>
  <c r="D724" i="81"/>
  <c r="E724" i="81"/>
  <c r="G724" i="81"/>
  <c r="A725" i="81"/>
  <c r="B725" i="81"/>
  <c r="C725" i="81"/>
  <c r="D725" i="81"/>
  <c r="E725" i="81"/>
  <c r="G725" i="81"/>
  <c r="A726" i="81"/>
  <c r="B726" i="81"/>
  <c r="C726" i="81"/>
  <c r="D726" i="81"/>
  <c r="E726" i="81"/>
  <c r="G726" i="81"/>
  <c r="A727" i="81"/>
  <c r="B727" i="81"/>
  <c r="C727" i="81"/>
  <c r="D727" i="81"/>
  <c r="E727" i="81"/>
  <c r="G727" i="81"/>
  <c r="A728" i="81"/>
  <c r="B728" i="81"/>
  <c r="C728" i="81"/>
  <c r="D728" i="81"/>
  <c r="E728" i="81"/>
  <c r="G728" i="81"/>
  <c r="A729" i="81"/>
  <c r="B729" i="81"/>
  <c r="C729" i="81"/>
  <c r="D729" i="81"/>
  <c r="E729" i="81"/>
  <c r="G729" i="81"/>
  <c r="A730" i="81"/>
  <c r="B730" i="81"/>
  <c r="C730" i="81"/>
  <c r="D730" i="81"/>
  <c r="E730" i="81"/>
  <c r="G730" i="81"/>
  <c r="A731" i="81"/>
  <c r="B731" i="81"/>
  <c r="C731" i="81"/>
  <c r="D731" i="81"/>
  <c r="E731" i="81"/>
  <c r="G731" i="81"/>
  <c r="A732" i="81"/>
  <c r="B732" i="81"/>
  <c r="C732" i="81"/>
  <c r="D732" i="81"/>
  <c r="E732" i="81"/>
  <c r="G732" i="81"/>
  <c r="A733" i="81"/>
  <c r="B733" i="81"/>
  <c r="C733" i="81"/>
  <c r="D733" i="81"/>
  <c r="E733" i="81"/>
  <c r="G733" i="81"/>
  <c r="A734" i="81"/>
  <c r="B734" i="81"/>
  <c r="C734" i="81"/>
  <c r="D734" i="81"/>
  <c r="E734" i="81"/>
  <c r="G734" i="81"/>
  <c r="A735" i="81"/>
  <c r="B735" i="81"/>
  <c r="C735" i="81"/>
  <c r="D735" i="81"/>
  <c r="E735" i="81"/>
  <c r="G735" i="81"/>
  <c r="A736" i="81"/>
  <c r="B736" i="81"/>
  <c r="C736" i="81"/>
  <c r="D736" i="81"/>
  <c r="E736" i="81"/>
  <c r="G736" i="81"/>
  <c r="A737" i="81"/>
  <c r="B737" i="81"/>
  <c r="C737" i="81"/>
  <c r="D737" i="81"/>
  <c r="E737" i="81"/>
  <c r="G737" i="81"/>
  <c r="A738" i="81"/>
  <c r="B738" i="81"/>
  <c r="C738" i="81"/>
  <c r="D738" i="81"/>
  <c r="E738" i="81"/>
  <c r="G738" i="81"/>
  <c r="A739" i="81"/>
  <c r="B739" i="81"/>
  <c r="C739" i="81"/>
  <c r="D739" i="81"/>
  <c r="E739" i="81"/>
  <c r="G739" i="81"/>
  <c r="A740" i="81"/>
  <c r="B740" i="81"/>
  <c r="C740" i="81"/>
  <c r="D740" i="81"/>
  <c r="E740" i="81"/>
  <c r="G740" i="81"/>
  <c r="A741" i="81"/>
  <c r="B741" i="81"/>
  <c r="C741" i="81"/>
  <c r="D741" i="81"/>
  <c r="E741" i="81"/>
  <c r="G741" i="81"/>
  <c r="A742" i="81"/>
  <c r="B742" i="81"/>
  <c r="C742" i="81"/>
  <c r="D742" i="81"/>
  <c r="E742" i="81"/>
  <c r="G742" i="81"/>
  <c r="A743" i="81"/>
  <c r="B743" i="81"/>
  <c r="C743" i="81"/>
  <c r="D743" i="81"/>
  <c r="E743" i="81"/>
  <c r="G743" i="81"/>
  <c r="A744" i="81"/>
  <c r="B744" i="81"/>
  <c r="C744" i="81"/>
  <c r="D744" i="81"/>
  <c r="E744" i="81"/>
  <c r="G744" i="81"/>
  <c r="A745" i="81"/>
  <c r="B745" i="81"/>
  <c r="C745" i="81"/>
  <c r="D745" i="81"/>
  <c r="E745" i="81"/>
  <c r="G745" i="81"/>
  <c r="A746" i="81"/>
  <c r="B746" i="81"/>
  <c r="C746" i="81"/>
  <c r="D746" i="81"/>
  <c r="E746" i="81"/>
  <c r="G746" i="81"/>
  <c r="A747" i="81"/>
  <c r="B747" i="81"/>
  <c r="C747" i="81"/>
  <c r="D747" i="81"/>
  <c r="E747" i="81"/>
  <c r="G747" i="81"/>
  <c r="A748" i="81"/>
  <c r="B748" i="81"/>
  <c r="C748" i="81"/>
  <c r="D748" i="81"/>
  <c r="E748" i="81"/>
  <c r="G748" i="81"/>
  <c r="A749" i="81"/>
  <c r="B749" i="81"/>
  <c r="C749" i="81"/>
  <c r="D749" i="81"/>
  <c r="E749" i="81"/>
  <c r="G749" i="81"/>
  <c r="A750" i="81"/>
  <c r="B750" i="81"/>
  <c r="C750" i="81"/>
  <c r="D750" i="81"/>
  <c r="E750" i="81"/>
  <c r="G750" i="81"/>
  <c r="A751" i="81"/>
  <c r="B751" i="81"/>
  <c r="C751" i="81"/>
  <c r="D751" i="81"/>
  <c r="E751" i="81"/>
  <c r="G751" i="81"/>
  <c r="A752" i="81"/>
  <c r="B752" i="81"/>
  <c r="C752" i="81"/>
  <c r="D752" i="81"/>
  <c r="E752" i="81"/>
  <c r="G752" i="81"/>
  <c r="A753" i="81"/>
  <c r="B753" i="81"/>
  <c r="C753" i="81"/>
  <c r="D753" i="81"/>
  <c r="E753" i="81"/>
  <c r="G753" i="81"/>
  <c r="A754" i="81"/>
  <c r="B754" i="81"/>
  <c r="C754" i="81"/>
  <c r="D754" i="81"/>
  <c r="E754" i="81"/>
  <c r="G754" i="81"/>
  <c r="A755" i="81"/>
  <c r="B755" i="81"/>
  <c r="C755" i="81"/>
  <c r="D755" i="81"/>
  <c r="E755" i="81"/>
  <c r="G755" i="81"/>
  <c r="A756" i="81"/>
  <c r="B756" i="81"/>
  <c r="C756" i="81"/>
  <c r="D756" i="81"/>
  <c r="E756" i="81"/>
  <c r="G756" i="81"/>
  <c r="A757" i="81"/>
  <c r="B757" i="81"/>
  <c r="C757" i="81"/>
  <c r="D757" i="81"/>
  <c r="E757" i="81"/>
  <c r="G757" i="81"/>
  <c r="A758" i="81"/>
  <c r="B758" i="81"/>
  <c r="C758" i="81"/>
  <c r="D758" i="81"/>
  <c r="E758" i="81"/>
  <c r="G758" i="81"/>
  <c r="A759" i="81"/>
  <c r="B759" i="81"/>
  <c r="C759" i="81"/>
  <c r="D759" i="81"/>
  <c r="E759" i="81"/>
  <c r="G759" i="81"/>
  <c r="A760" i="81"/>
  <c r="B760" i="81"/>
  <c r="C760" i="81"/>
  <c r="D760" i="81"/>
  <c r="E760" i="81"/>
  <c r="G760" i="81"/>
  <c r="A761" i="81"/>
  <c r="B761" i="81"/>
  <c r="C761" i="81"/>
  <c r="D761" i="81"/>
  <c r="E761" i="81"/>
  <c r="G761" i="81"/>
  <c r="A762" i="81"/>
  <c r="B762" i="81"/>
  <c r="C762" i="81"/>
  <c r="D762" i="81"/>
  <c r="E762" i="81"/>
  <c r="G762" i="81"/>
  <c r="A763" i="81"/>
  <c r="B763" i="81"/>
  <c r="C763" i="81"/>
  <c r="D763" i="81"/>
  <c r="E763" i="81"/>
  <c r="G763" i="81"/>
  <c r="A764" i="81"/>
  <c r="B764" i="81"/>
  <c r="C764" i="81"/>
  <c r="D764" i="81"/>
  <c r="E764" i="81"/>
  <c r="G764" i="81"/>
  <c r="A765" i="81"/>
  <c r="B765" i="81"/>
  <c r="C765" i="81"/>
  <c r="D765" i="81"/>
  <c r="E765" i="81"/>
  <c r="G765" i="81"/>
  <c r="A766" i="81"/>
  <c r="B766" i="81"/>
  <c r="C766" i="81"/>
  <c r="D766" i="81"/>
  <c r="E766" i="81"/>
  <c r="G766" i="81"/>
  <c r="A767" i="81"/>
  <c r="B767" i="81"/>
  <c r="C767" i="81"/>
  <c r="D767" i="81"/>
  <c r="E767" i="81"/>
  <c r="G767" i="81"/>
  <c r="A768" i="81"/>
  <c r="B768" i="81"/>
  <c r="C768" i="81"/>
  <c r="D768" i="81"/>
  <c r="E768" i="81"/>
  <c r="G768" i="81"/>
  <c r="A769" i="81"/>
  <c r="B769" i="81"/>
  <c r="C769" i="81"/>
  <c r="D769" i="81"/>
  <c r="E769" i="81"/>
  <c r="G769" i="81"/>
  <c r="A770" i="81"/>
  <c r="B770" i="81"/>
  <c r="C770" i="81"/>
  <c r="D770" i="81"/>
  <c r="E770" i="81"/>
  <c r="G770" i="81"/>
  <c r="A771" i="81"/>
  <c r="B771" i="81"/>
  <c r="C771" i="81"/>
  <c r="D771" i="81"/>
  <c r="E771" i="81"/>
  <c r="G771" i="81"/>
  <c r="A772" i="81"/>
  <c r="B772" i="81"/>
  <c r="C772" i="81"/>
  <c r="D772" i="81"/>
  <c r="E772" i="81"/>
  <c r="G772" i="81"/>
  <c r="A773" i="81"/>
  <c r="B773" i="81"/>
  <c r="C773" i="81"/>
  <c r="D773" i="81"/>
  <c r="E773" i="81"/>
  <c r="G773" i="81"/>
  <c r="A774" i="81"/>
  <c r="B774" i="81"/>
  <c r="C774" i="81"/>
  <c r="D774" i="81"/>
  <c r="E774" i="81"/>
  <c r="G774" i="81"/>
  <c r="A775" i="81"/>
  <c r="B775" i="81"/>
  <c r="C775" i="81"/>
  <c r="D775" i="81"/>
  <c r="E775" i="81"/>
  <c r="G775" i="81"/>
  <c r="A776" i="81"/>
  <c r="B776" i="81"/>
  <c r="C776" i="81"/>
  <c r="D776" i="81"/>
  <c r="E776" i="81"/>
  <c r="G776" i="81"/>
  <c r="A777" i="81"/>
  <c r="B777" i="81"/>
  <c r="C777" i="81"/>
  <c r="D777" i="81"/>
  <c r="E777" i="81"/>
  <c r="G777" i="81"/>
  <c r="A778" i="81"/>
  <c r="B778" i="81"/>
  <c r="C778" i="81"/>
  <c r="D778" i="81"/>
  <c r="E778" i="81"/>
  <c r="G778" i="81"/>
  <c r="A779" i="81"/>
  <c r="B779" i="81"/>
  <c r="C779" i="81"/>
  <c r="D779" i="81"/>
  <c r="E779" i="81"/>
  <c r="G779" i="81"/>
  <c r="A780" i="81"/>
  <c r="B780" i="81"/>
  <c r="C780" i="81"/>
  <c r="D780" i="81"/>
  <c r="E780" i="81"/>
  <c r="G780" i="81"/>
  <c r="A781" i="81"/>
  <c r="B781" i="81"/>
  <c r="C781" i="81"/>
  <c r="E781" i="81"/>
  <c r="G781" i="81"/>
  <c r="A782" i="81"/>
  <c r="B782" i="81"/>
  <c r="C782" i="81"/>
  <c r="D782" i="81"/>
  <c r="E782" i="81"/>
  <c r="G782" i="81"/>
  <c r="A783" i="81"/>
  <c r="B783" i="81"/>
  <c r="C783" i="81"/>
  <c r="D783" i="81"/>
  <c r="E783" i="81"/>
  <c r="G783" i="81"/>
  <c r="A784" i="81"/>
  <c r="B784" i="81"/>
  <c r="C784" i="81"/>
  <c r="D784" i="81"/>
  <c r="E784" i="81"/>
  <c r="G784" i="81"/>
  <c r="A785" i="81"/>
  <c r="B785" i="81"/>
  <c r="C785" i="81"/>
  <c r="D785" i="81"/>
  <c r="E785" i="81"/>
  <c r="G785" i="81"/>
  <c r="A786" i="81"/>
  <c r="B786" i="81"/>
  <c r="C786" i="81"/>
  <c r="D786" i="81"/>
  <c r="E786" i="81"/>
  <c r="G786" i="81"/>
  <c r="A787" i="81"/>
  <c r="B787" i="81"/>
  <c r="C787" i="81"/>
  <c r="D787" i="81"/>
  <c r="E787" i="81"/>
  <c r="G787" i="81"/>
  <c r="A788" i="81"/>
  <c r="B788" i="81"/>
  <c r="C788" i="81"/>
  <c r="D788" i="81"/>
  <c r="E788" i="81"/>
  <c r="G788" i="81"/>
  <c r="A789" i="81"/>
  <c r="B789" i="81"/>
  <c r="C789" i="81"/>
  <c r="D789" i="81"/>
  <c r="E789" i="81"/>
  <c r="G789" i="81"/>
  <c r="A790" i="81"/>
  <c r="B790" i="81"/>
  <c r="C790" i="81"/>
  <c r="D790" i="81"/>
  <c r="E790" i="81"/>
  <c r="G790" i="81"/>
  <c r="A791" i="81"/>
  <c r="B791" i="81"/>
  <c r="C791" i="81"/>
  <c r="D791" i="81"/>
  <c r="E791" i="81"/>
  <c r="G791" i="81"/>
  <c r="A792" i="81"/>
  <c r="B792" i="81"/>
  <c r="C792" i="81"/>
  <c r="D792" i="81"/>
  <c r="E792" i="81"/>
  <c r="G792" i="81"/>
  <c r="A793" i="81"/>
  <c r="B793" i="81"/>
  <c r="C793" i="81"/>
  <c r="D793" i="81"/>
  <c r="E793" i="81"/>
  <c r="G793" i="81"/>
  <c r="A794" i="81"/>
  <c r="B794" i="81"/>
  <c r="C794" i="81"/>
  <c r="D794" i="81"/>
  <c r="E794" i="81"/>
  <c r="G794" i="81"/>
  <c r="A795" i="81"/>
  <c r="B795" i="81"/>
  <c r="C795" i="81"/>
  <c r="D795" i="81"/>
  <c r="E795" i="81"/>
  <c r="G795" i="81"/>
  <c r="A796" i="81"/>
  <c r="B796" i="81"/>
  <c r="C796" i="81"/>
  <c r="D796" i="81"/>
  <c r="E796" i="81"/>
  <c r="G796" i="81"/>
  <c r="A797" i="81"/>
  <c r="B797" i="81"/>
  <c r="C797" i="81"/>
  <c r="D797" i="81"/>
  <c r="E797" i="81"/>
  <c r="G797" i="81"/>
  <c r="A798" i="81"/>
  <c r="B798" i="81"/>
  <c r="C798" i="81"/>
  <c r="D798" i="81"/>
  <c r="E798" i="81"/>
  <c r="G798" i="81"/>
  <c r="A799" i="81"/>
  <c r="B799" i="81"/>
  <c r="C799" i="81"/>
  <c r="D799" i="81"/>
  <c r="E799" i="81"/>
  <c r="G799" i="81"/>
  <c r="A800" i="81"/>
  <c r="B800" i="81"/>
  <c r="C800" i="81"/>
  <c r="D800" i="81"/>
  <c r="E800" i="81"/>
  <c r="G800" i="81"/>
  <c r="A801" i="81"/>
  <c r="B801" i="81"/>
  <c r="C801" i="81"/>
  <c r="D801" i="81"/>
  <c r="E801" i="81"/>
  <c r="G801" i="81"/>
  <c r="A802" i="81"/>
  <c r="B802" i="81"/>
  <c r="C802" i="81"/>
  <c r="D802" i="81"/>
  <c r="E802" i="81"/>
  <c r="G802" i="81"/>
  <c r="A803" i="81"/>
  <c r="B803" i="81"/>
  <c r="C803" i="81"/>
  <c r="D803" i="81"/>
  <c r="E803" i="81"/>
  <c r="G803" i="81"/>
  <c r="A804" i="81"/>
  <c r="B804" i="81"/>
  <c r="C804" i="81"/>
  <c r="D804" i="81"/>
  <c r="E804" i="81"/>
  <c r="G804" i="81"/>
  <c r="A805" i="81"/>
  <c r="B805" i="81"/>
  <c r="C805" i="81"/>
  <c r="D805" i="81"/>
  <c r="E805" i="81"/>
  <c r="G805" i="81"/>
  <c r="A806" i="81"/>
  <c r="B806" i="81"/>
  <c r="C806" i="81"/>
  <c r="D806" i="81"/>
  <c r="E806" i="81"/>
  <c r="G806" i="81"/>
  <c r="A807" i="81"/>
  <c r="B807" i="81"/>
  <c r="C807" i="81"/>
  <c r="D807" i="81"/>
  <c r="E807" i="81"/>
  <c r="G807" i="81"/>
  <c r="A808" i="81"/>
  <c r="B808" i="81"/>
  <c r="C808" i="81"/>
  <c r="D808" i="81"/>
  <c r="E808" i="81"/>
  <c r="G808" i="81"/>
  <c r="A809" i="81"/>
  <c r="B809" i="81"/>
  <c r="C809" i="81"/>
  <c r="D809" i="81"/>
  <c r="E809" i="81"/>
  <c r="G809" i="81"/>
  <c r="A810" i="81"/>
  <c r="B810" i="81"/>
  <c r="C810" i="81"/>
  <c r="D810" i="81"/>
  <c r="E810" i="81"/>
  <c r="G810" i="81"/>
  <c r="A811" i="81"/>
  <c r="B811" i="81"/>
  <c r="C811" i="81"/>
  <c r="D811" i="81"/>
  <c r="E811" i="81"/>
  <c r="G811" i="81"/>
  <c r="A812" i="81"/>
  <c r="B812" i="81"/>
  <c r="C812" i="81"/>
  <c r="D812" i="81"/>
  <c r="E812" i="81"/>
  <c r="G812" i="81"/>
  <c r="A813" i="81"/>
  <c r="B813" i="81"/>
  <c r="C813" i="81"/>
  <c r="D813" i="81"/>
  <c r="E813" i="81"/>
  <c r="G813" i="81"/>
  <c r="A814" i="81"/>
  <c r="B814" i="81"/>
  <c r="C814" i="81"/>
  <c r="D814" i="81"/>
  <c r="E814" i="81"/>
  <c r="G814" i="81"/>
  <c r="A815" i="81"/>
  <c r="B815" i="81"/>
  <c r="C815" i="81"/>
  <c r="D815" i="81"/>
  <c r="E815" i="81"/>
  <c r="G815" i="81"/>
  <c r="A816" i="81"/>
  <c r="B816" i="81"/>
  <c r="C816" i="81"/>
  <c r="D816" i="81"/>
  <c r="E816" i="81"/>
  <c r="G816" i="81"/>
  <c r="A817" i="81"/>
  <c r="B817" i="81"/>
  <c r="C817" i="81"/>
  <c r="D817" i="81"/>
  <c r="E817" i="81"/>
  <c r="G817" i="81"/>
  <c r="A818" i="81"/>
  <c r="B818" i="81"/>
  <c r="C818" i="81"/>
  <c r="D818" i="81"/>
  <c r="E818" i="81"/>
  <c r="G818" i="81"/>
  <c r="A819" i="81"/>
  <c r="B819" i="81"/>
  <c r="C819" i="81"/>
  <c r="D819" i="81"/>
  <c r="E819" i="81"/>
  <c r="G819" i="81"/>
  <c r="A820" i="81"/>
  <c r="B820" i="81"/>
  <c r="C820" i="81"/>
  <c r="D820" i="81"/>
  <c r="E820" i="81"/>
  <c r="G820" i="81"/>
  <c r="A821" i="81"/>
  <c r="B821" i="81"/>
  <c r="C821" i="81"/>
  <c r="D821" i="81"/>
  <c r="E821" i="81"/>
  <c r="G821" i="81"/>
  <c r="A822" i="81"/>
  <c r="B822" i="81"/>
  <c r="C822" i="81"/>
  <c r="D822" i="81"/>
  <c r="E822" i="81"/>
  <c r="G822" i="81"/>
  <c r="A823" i="81"/>
  <c r="B823" i="81"/>
  <c r="C823" i="81"/>
  <c r="D823" i="81"/>
  <c r="E823" i="81"/>
  <c r="G823" i="81"/>
  <c r="A824" i="81"/>
  <c r="B824" i="81"/>
  <c r="C824" i="81"/>
  <c r="D824" i="81"/>
  <c r="E824" i="81"/>
  <c r="G824" i="81"/>
  <c r="A825" i="81"/>
  <c r="B825" i="81"/>
  <c r="C825" i="81"/>
  <c r="D825" i="81"/>
  <c r="E825" i="81"/>
  <c r="G825" i="81"/>
  <c r="A826" i="81"/>
  <c r="B826" i="81"/>
  <c r="C826" i="81"/>
  <c r="D826" i="81"/>
  <c r="E826" i="81"/>
  <c r="G826" i="81"/>
  <c r="A827" i="81"/>
  <c r="B827" i="81"/>
  <c r="C827" i="81"/>
  <c r="D827" i="81"/>
  <c r="E827" i="81"/>
  <c r="G827" i="81"/>
  <c r="A828" i="81"/>
  <c r="B828" i="81"/>
  <c r="C828" i="81"/>
  <c r="D828" i="81"/>
  <c r="E828" i="81"/>
  <c r="G828" i="81"/>
  <c r="A829" i="81"/>
  <c r="B829" i="81"/>
  <c r="C829" i="81"/>
  <c r="D829" i="81"/>
  <c r="E829" i="81"/>
  <c r="G829" i="81"/>
  <c r="A830" i="81"/>
  <c r="B830" i="81"/>
  <c r="C830" i="81"/>
  <c r="D830" i="81"/>
  <c r="E830" i="81"/>
  <c r="G830" i="81"/>
  <c r="A831" i="81"/>
  <c r="B831" i="81"/>
  <c r="C831" i="81"/>
  <c r="D831" i="81"/>
  <c r="E831" i="81"/>
  <c r="G831" i="81"/>
  <c r="A832" i="81"/>
  <c r="B832" i="81"/>
  <c r="C832" i="81"/>
  <c r="D832" i="81"/>
  <c r="E832" i="81"/>
  <c r="G832" i="81"/>
  <c r="A833" i="81"/>
  <c r="B833" i="81"/>
  <c r="C833" i="81"/>
  <c r="D833" i="81"/>
  <c r="E833" i="81"/>
  <c r="G833" i="81"/>
  <c r="A834" i="81"/>
  <c r="B834" i="81"/>
  <c r="C834" i="81"/>
  <c r="D834" i="81"/>
  <c r="E834" i="81"/>
  <c r="G834" i="81"/>
  <c r="A835" i="81"/>
  <c r="B835" i="81"/>
  <c r="C835" i="81"/>
  <c r="D835" i="81"/>
  <c r="E835" i="81"/>
  <c r="G835" i="81"/>
  <c r="A836" i="81"/>
  <c r="B836" i="81"/>
  <c r="C836" i="81"/>
  <c r="D836" i="81"/>
  <c r="E836" i="81"/>
  <c r="G836" i="81"/>
  <c r="A837" i="81"/>
  <c r="B837" i="81"/>
  <c r="C837" i="81"/>
  <c r="D837" i="81"/>
  <c r="E837" i="81"/>
  <c r="G837" i="81"/>
  <c r="A838" i="81"/>
  <c r="B838" i="81"/>
  <c r="C838" i="81"/>
  <c r="D838" i="81"/>
  <c r="E838" i="81"/>
  <c r="G838" i="81"/>
  <c r="A839" i="81"/>
  <c r="B839" i="81"/>
  <c r="C839" i="81"/>
  <c r="D839" i="81"/>
  <c r="E839" i="81"/>
  <c r="G839" i="81"/>
  <c r="A840" i="81"/>
  <c r="B840" i="81"/>
  <c r="C840" i="81"/>
  <c r="D840" i="81"/>
  <c r="E840" i="81"/>
  <c r="G840" i="81"/>
  <c r="A841" i="81"/>
  <c r="B841" i="81"/>
  <c r="C841" i="81"/>
  <c r="D841" i="81"/>
  <c r="E841" i="81"/>
  <c r="G841" i="81"/>
  <c r="A842" i="81"/>
  <c r="B842" i="81"/>
  <c r="C842" i="81"/>
  <c r="D842" i="81"/>
  <c r="E842" i="81"/>
  <c r="G842" i="81"/>
  <c r="A843" i="81"/>
  <c r="B843" i="81"/>
  <c r="C843" i="81"/>
  <c r="D843" i="81"/>
  <c r="E843" i="81"/>
  <c r="G843" i="81"/>
  <c r="A844" i="81"/>
  <c r="B844" i="81"/>
  <c r="C844" i="81"/>
  <c r="D844" i="81"/>
  <c r="E844" i="81"/>
  <c r="G844" i="81"/>
  <c r="A845" i="81"/>
  <c r="B845" i="81"/>
  <c r="C845" i="81"/>
  <c r="D845" i="81"/>
  <c r="E845" i="81"/>
  <c r="G845" i="81"/>
  <c r="A846" i="81"/>
  <c r="B846" i="81"/>
  <c r="C846" i="81"/>
  <c r="D846" i="81"/>
  <c r="E846" i="81"/>
  <c r="G846" i="81"/>
  <c r="A847" i="81"/>
  <c r="B847" i="81"/>
  <c r="C847" i="81"/>
  <c r="D847" i="81"/>
  <c r="E847" i="81"/>
  <c r="G847" i="81"/>
  <c r="A848" i="81"/>
  <c r="B848" i="81"/>
  <c r="C848" i="81"/>
  <c r="D848" i="81"/>
  <c r="E848" i="81"/>
  <c r="G848" i="81"/>
  <c r="A849" i="81"/>
  <c r="B849" i="81"/>
  <c r="C849" i="81"/>
  <c r="D849" i="81"/>
  <c r="E849" i="81"/>
  <c r="G849" i="81"/>
  <c r="A850" i="81"/>
  <c r="B850" i="81"/>
  <c r="C850" i="81"/>
  <c r="D850" i="81"/>
  <c r="E850" i="81"/>
  <c r="G850" i="81"/>
  <c r="A851" i="81"/>
  <c r="B851" i="81"/>
  <c r="C851" i="81"/>
  <c r="D851" i="81"/>
  <c r="E851" i="81"/>
  <c r="G851" i="81"/>
  <c r="A852" i="81"/>
  <c r="B852" i="81"/>
  <c r="C852" i="81"/>
  <c r="D852" i="81"/>
  <c r="E852" i="81"/>
  <c r="G852" i="81"/>
  <c r="A853" i="81"/>
  <c r="B853" i="81"/>
  <c r="C853" i="81"/>
  <c r="D853" i="81"/>
  <c r="E853" i="81"/>
  <c r="G853" i="81"/>
  <c r="A854" i="81"/>
  <c r="B854" i="81"/>
  <c r="C854" i="81"/>
  <c r="D854" i="81"/>
  <c r="E854" i="81"/>
  <c r="G854" i="81"/>
  <c r="A855" i="81"/>
  <c r="B855" i="81"/>
  <c r="C855" i="81"/>
  <c r="D855" i="81"/>
  <c r="E855" i="81"/>
  <c r="G855" i="81"/>
  <c r="A856" i="81"/>
  <c r="B856" i="81"/>
  <c r="C856" i="81"/>
  <c r="D856" i="81"/>
  <c r="E856" i="81"/>
  <c r="G856" i="81"/>
  <c r="A857" i="81"/>
  <c r="B857" i="81"/>
  <c r="C857" i="81"/>
  <c r="D857" i="81"/>
  <c r="E857" i="81"/>
  <c r="G857" i="81"/>
  <c r="A858" i="81"/>
  <c r="B858" i="81"/>
  <c r="C858" i="81"/>
  <c r="D858" i="81"/>
  <c r="E858" i="81"/>
  <c r="G858" i="81"/>
  <c r="A859" i="81"/>
  <c r="B859" i="81"/>
  <c r="C859" i="81"/>
  <c r="D859" i="81"/>
  <c r="E859" i="81"/>
  <c r="G859" i="81"/>
  <c r="A860" i="81"/>
  <c r="B860" i="81"/>
  <c r="C860" i="81"/>
  <c r="D860" i="81"/>
  <c r="E860" i="81"/>
  <c r="G860" i="81"/>
  <c r="A861" i="81"/>
  <c r="B861" i="81"/>
  <c r="C861" i="81"/>
  <c r="D861" i="81"/>
  <c r="E861" i="81"/>
  <c r="G861" i="81"/>
  <c r="A862" i="81"/>
  <c r="B862" i="81"/>
  <c r="C862" i="81"/>
  <c r="D862" i="81"/>
  <c r="E862" i="81"/>
  <c r="G862" i="81"/>
  <c r="A863" i="81"/>
  <c r="B863" i="81"/>
  <c r="C863" i="81"/>
  <c r="D863" i="81"/>
  <c r="E863" i="81"/>
  <c r="G863" i="81"/>
  <c r="A864" i="81"/>
  <c r="B864" i="81"/>
  <c r="C864" i="81"/>
  <c r="D864" i="81"/>
  <c r="E864" i="81"/>
  <c r="G864" i="81"/>
  <c r="A865" i="81"/>
  <c r="B865" i="81"/>
  <c r="C865" i="81"/>
  <c r="D865" i="81"/>
  <c r="E865" i="81"/>
  <c r="G865" i="81"/>
  <c r="A866" i="81"/>
  <c r="B866" i="81"/>
  <c r="C866" i="81"/>
  <c r="D866" i="81"/>
  <c r="E866" i="81"/>
  <c r="G866" i="81"/>
  <c r="A867" i="81"/>
  <c r="B867" i="81"/>
  <c r="C867" i="81"/>
  <c r="D867" i="81"/>
  <c r="E867" i="81"/>
  <c r="G867" i="81"/>
  <c r="A868" i="81"/>
  <c r="B868" i="81"/>
  <c r="C868" i="81"/>
  <c r="D868" i="81"/>
  <c r="E868" i="81"/>
  <c r="G868" i="81"/>
  <c r="A869" i="81"/>
  <c r="B869" i="81"/>
  <c r="C869" i="81"/>
  <c r="D869" i="81"/>
  <c r="E869" i="81"/>
  <c r="G869" i="81"/>
  <c r="A870" i="81"/>
  <c r="B870" i="81"/>
  <c r="C870" i="81"/>
  <c r="D870" i="81"/>
  <c r="E870" i="81"/>
  <c r="G870" i="81"/>
  <c r="A871" i="81"/>
  <c r="B871" i="81"/>
  <c r="C871" i="81"/>
  <c r="D871" i="81"/>
  <c r="E871" i="81"/>
  <c r="G871" i="81"/>
  <c r="A872" i="81"/>
  <c r="B872" i="81"/>
  <c r="C872" i="81"/>
  <c r="D872" i="81"/>
  <c r="E872" i="81"/>
  <c r="G872" i="81"/>
  <c r="A873" i="81"/>
  <c r="B873" i="81"/>
  <c r="C873" i="81"/>
  <c r="D873" i="81"/>
  <c r="E873" i="81"/>
  <c r="G873" i="81"/>
  <c r="A874" i="81"/>
  <c r="B874" i="81"/>
  <c r="C874" i="81"/>
  <c r="D874" i="81"/>
  <c r="E874" i="81"/>
  <c r="G874" i="81"/>
  <c r="A875" i="81"/>
  <c r="B875" i="81"/>
  <c r="C875" i="81"/>
  <c r="D875" i="81"/>
  <c r="E875" i="81"/>
  <c r="G875" i="81"/>
  <c r="A876" i="81"/>
  <c r="B876" i="81"/>
  <c r="C876" i="81"/>
  <c r="D876" i="81"/>
  <c r="E876" i="81"/>
  <c r="G876" i="81"/>
  <c r="A877" i="81"/>
  <c r="B877" i="81"/>
  <c r="C877" i="81"/>
  <c r="D877" i="81"/>
  <c r="E877" i="81"/>
  <c r="G877" i="81"/>
  <c r="A878" i="81"/>
  <c r="B878" i="81"/>
  <c r="C878" i="81"/>
  <c r="D878" i="81"/>
  <c r="E878" i="81"/>
  <c r="G878" i="81"/>
  <c r="A879" i="81"/>
  <c r="B879" i="81"/>
  <c r="C879" i="81"/>
  <c r="D879" i="81"/>
  <c r="E879" i="81"/>
  <c r="G879" i="81"/>
  <c r="A880" i="81"/>
  <c r="B880" i="81"/>
  <c r="C880" i="81"/>
  <c r="D880" i="81"/>
  <c r="E880" i="81"/>
  <c r="G880" i="81"/>
  <c r="A881" i="81"/>
  <c r="B881" i="81"/>
  <c r="C881" i="81"/>
  <c r="D881" i="81"/>
  <c r="E881" i="81"/>
  <c r="G881" i="81"/>
  <c r="A882" i="81"/>
  <c r="B882" i="81"/>
  <c r="C882" i="81"/>
  <c r="D882" i="81"/>
  <c r="E882" i="81"/>
  <c r="G882" i="81"/>
  <c r="A883" i="81"/>
  <c r="B883" i="81"/>
  <c r="C883" i="81"/>
  <c r="D883" i="81"/>
  <c r="E883" i="81"/>
  <c r="G883" i="81"/>
  <c r="A884" i="81"/>
  <c r="B884" i="81"/>
  <c r="C884" i="81"/>
  <c r="D884" i="81"/>
  <c r="E884" i="81"/>
  <c r="G884" i="81"/>
  <c r="A885" i="81"/>
  <c r="B885" i="81"/>
  <c r="C885" i="81"/>
  <c r="D885" i="81"/>
  <c r="E885" i="81"/>
  <c r="G885" i="81"/>
  <c r="A886" i="81"/>
  <c r="B886" i="81"/>
  <c r="C886" i="81"/>
  <c r="D886" i="81"/>
  <c r="E886" i="81"/>
  <c r="G886" i="81"/>
  <c r="A887" i="81"/>
  <c r="B887" i="81"/>
  <c r="C887" i="81"/>
  <c r="D887" i="81"/>
  <c r="E887" i="81"/>
  <c r="G887" i="81"/>
  <c r="A888" i="81"/>
  <c r="B888" i="81"/>
  <c r="C888" i="81"/>
  <c r="D888" i="81"/>
  <c r="E888" i="81"/>
  <c r="G888" i="81"/>
  <c r="A889" i="81"/>
  <c r="B889" i="81"/>
  <c r="C889" i="81"/>
  <c r="D889" i="81"/>
  <c r="E889" i="81"/>
  <c r="G889" i="81"/>
  <c r="A890" i="81"/>
  <c r="B890" i="81"/>
  <c r="C890" i="81"/>
  <c r="D890" i="81"/>
  <c r="E890" i="81"/>
  <c r="G890" i="81"/>
  <c r="A891" i="81"/>
  <c r="B891" i="81"/>
  <c r="C891" i="81"/>
  <c r="D891" i="81"/>
  <c r="E891" i="81"/>
  <c r="G891" i="81"/>
  <c r="A892" i="81"/>
  <c r="B892" i="81"/>
  <c r="C892" i="81"/>
  <c r="D892" i="81"/>
  <c r="E892" i="81"/>
  <c r="G892" i="81"/>
  <c r="A893" i="81"/>
  <c r="B893" i="81"/>
  <c r="C893" i="81"/>
  <c r="D893" i="81"/>
  <c r="E893" i="81"/>
  <c r="G893" i="81"/>
  <c r="A894" i="81"/>
  <c r="B894" i="81"/>
  <c r="C894" i="81"/>
  <c r="D894" i="81"/>
  <c r="E894" i="81"/>
  <c r="G894" i="81"/>
  <c r="A895" i="81"/>
  <c r="B895" i="81"/>
  <c r="C895" i="81"/>
  <c r="D895" i="81"/>
  <c r="E895" i="81"/>
  <c r="G895" i="81"/>
  <c r="A896" i="81"/>
  <c r="B896" i="81"/>
  <c r="C896" i="81"/>
  <c r="D896" i="81"/>
  <c r="E896" i="81"/>
  <c r="G896" i="81"/>
  <c r="A897" i="81"/>
  <c r="B897" i="81"/>
  <c r="C897" i="81"/>
  <c r="D897" i="81"/>
  <c r="E897" i="81"/>
  <c r="G897" i="81"/>
  <c r="A898" i="81"/>
  <c r="B898" i="81"/>
  <c r="C898" i="81"/>
  <c r="D898" i="81"/>
  <c r="E898" i="81"/>
  <c r="G898" i="81"/>
  <c r="A899" i="81"/>
  <c r="B899" i="81"/>
  <c r="C899" i="81"/>
  <c r="D899" i="81"/>
  <c r="E899" i="81"/>
  <c r="G899" i="81"/>
  <c r="A900" i="81"/>
  <c r="B900" i="81"/>
  <c r="C900" i="81"/>
  <c r="D900" i="81"/>
  <c r="E900" i="81"/>
  <c r="G900" i="81"/>
  <c r="A901" i="81"/>
  <c r="B901" i="81"/>
  <c r="C901" i="81"/>
  <c r="D901" i="81"/>
  <c r="E901" i="81"/>
  <c r="G901" i="81"/>
  <c r="A902" i="81"/>
  <c r="B902" i="81"/>
  <c r="C902" i="81"/>
  <c r="D902" i="81"/>
  <c r="E902" i="81"/>
  <c r="G902" i="81"/>
  <c r="A903" i="81"/>
  <c r="B903" i="81"/>
  <c r="C903" i="81"/>
  <c r="D903" i="81"/>
  <c r="E903" i="81"/>
  <c r="G903" i="81"/>
  <c r="A904" i="81"/>
  <c r="B904" i="81"/>
  <c r="C904" i="81"/>
  <c r="D904" i="81"/>
  <c r="E904" i="81"/>
  <c r="G904" i="81"/>
  <c r="A905" i="81"/>
  <c r="B905" i="81"/>
  <c r="C905" i="81"/>
  <c r="D905" i="81"/>
  <c r="E905" i="81"/>
  <c r="G905" i="81"/>
  <c r="A906" i="81"/>
  <c r="B906" i="81"/>
  <c r="C906" i="81"/>
  <c r="D906" i="81"/>
  <c r="E906" i="81"/>
  <c r="G906" i="81"/>
  <c r="A907" i="81"/>
  <c r="B907" i="81"/>
  <c r="C907" i="81"/>
  <c r="D907" i="81"/>
  <c r="E907" i="81"/>
  <c r="G907" i="81"/>
  <c r="A908" i="81"/>
  <c r="B908" i="81"/>
  <c r="C908" i="81"/>
  <c r="D908" i="81"/>
  <c r="E908" i="81"/>
  <c r="G908" i="81"/>
  <c r="A909" i="81"/>
  <c r="B909" i="81"/>
  <c r="C909" i="81"/>
  <c r="D909" i="81"/>
  <c r="E909" i="81"/>
  <c r="G909" i="81"/>
  <c r="A910" i="81"/>
  <c r="B910" i="81"/>
  <c r="C910" i="81"/>
  <c r="D910" i="81"/>
  <c r="E910" i="81"/>
  <c r="G910" i="81"/>
  <c r="A911" i="81"/>
  <c r="B911" i="81"/>
  <c r="C911" i="81"/>
  <c r="D911" i="81"/>
  <c r="E911" i="81"/>
  <c r="G911" i="81"/>
  <c r="A912" i="81"/>
  <c r="B912" i="81"/>
  <c r="C912" i="81"/>
  <c r="D912" i="81"/>
  <c r="E912" i="81"/>
  <c r="G912" i="81"/>
  <c r="A913" i="81"/>
  <c r="B913" i="81"/>
  <c r="C913" i="81"/>
  <c r="D913" i="81"/>
  <c r="E913" i="81"/>
  <c r="G913" i="81"/>
  <c r="A914" i="81"/>
  <c r="B914" i="81"/>
  <c r="C914" i="81"/>
  <c r="D914" i="81"/>
  <c r="E914" i="81"/>
  <c r="G914" i="81"/>
  <c r="A915" i="81"/>
  <c r="B915" i="81"/>
  <c r="C915" i="81"/>
  <c r="D915" i="81"/>
  <c r="E915" i="81"/>
  <c r="G915" i="81"/>
  <c r="A916" i="81"/>
  <c r="B916" i="81"/>
  <c r="C916" i="81"/>
  <c r="D916" i="81"/>
  <c r="E916" i="81"/>
  <c r="G916" i="81"/>
  <c r="A917" i="81"/>
  <c r="B917" i="81"/>
  <c r="C917" i="81"/>
  <c r="D917" i="81"/>
  <c r="E917" i="81"/>
  <c r="G917" i="81"/>
  <c r="A918" i="81"/>
  <c r="B918" i="81"/>
  <c r="C918" i="81"/>
  <c r="D918" i="81"/>
  <c r="E918" i="81"/>
  <c r="G918" i="81"/>
  <c r="A919" i="81"/>
  <c r="B919" i="81"/>
  <c r="C919" i="81"/>
  <c r="D919" i="81"/>
  <c r="E919" i="81"/>
  <c r="G919" i="81"/>
  <c r="A920" i="81"/>
  <c r="B920" i="81"/>
  <c r="C920" i="81"/>
  <c r="D920" i="81"/>
  <c r="E920" i="81"/>
  <c r="G920" i="81"/>
  <c r="A921" i="81"/>
  <c r="B921" i="81"/>
  <c r="C921" i="81"/>
  <c r="D921" i="81"/>
  <c r="E921" i="81"/>
  <c r="G921" i="81"/>
  <c r="A922" i="81"/>
  <c r="B922" i="81"/>
  <c r="C922" i="81"/>
  <c r="D922" i="81"/>
  <c r="E922" i="81"/>
  <c r="G922" i="81"/>
  <c r="A923" i="81"/>
  <c r="B923" i="81"/>
  <c r="C923" i="81"/>
  <c r="D923" i="81"/>
  <c r="E923" i="81"/>
  <c r="G923" i="81"/>
  <c r="A924" i="81"/>
  <c r="B924" i="81"/>
  <c r="C924" i="81"/>
  <c r="D924" i="81"/>
  <c r="E924" i="81"/>
  <c r="G924" i="81"/>
  <c r="A925" i="81"/>
  <c r="B925" i="81"/>
  <c r="C925" i="81"/>
  <c r="D925" i="81"/>
  <c r="E925" i="81"/>
  <c r="G925" i="81"/>
  <c r="A926" i="81"/>
  <c r="B926" i="81"/>
  <c r="C926" i="81"/>
  <c r="D926" i="81"/>
  <c r="E926" i="81"/>
  <c r="G926" i="81"/>
  <c r="G625" i="81"/>
  <c r="E625" i="81"/>
  <c r="D625" i="81"/>
  <c r="C625" i="81"/>
  <c r="B625" i="81"/>
  <c r="A625" i="81"/>
  <c r="I5876" i="18"/>
  <c r="A615" i="81"/>
  <c r="B615" i="81"/>
  <c r="C615" i="81"/>
  <c r="D615" i="81"/>
  <c r="E615" i="81"/>
  <c r="F615" i="81"/>
  <c r="G615" i="81"/>
  <c r="A616" i="81"/>
  <c r="B616" i="81"/>
  <c r="C616" i="81"/>
  <c r="D616" i="81"/>
  <c r="E616" i="81"/>
  <c r="F616" i="81"/>
  <c r="G616" i="81"/>
  <c r="A617" i="81"/>
  <c r="B617" i="81"/>
  <c r="C617" i="81"/>
  <c r="D617" i="81"/>
  <c r="E617" i="81"/>
  <c r="F617" i="81"/>
  <c r="G617" i="81"/>
  <c r="A618" i="81"/>
  <c r="B618" i="81"/>
  <c r="C618" i="81"/>
  <c r="D618" i="81"/>
  <c r="E618" i="81"/>
  <c r="F618" i="81"/>
  <c r="G618" i="81"/>
  <c r="A619" i="81"/>
  <c r="B619" i="81"/>
  <c r="C619" i="81"/>
  <c r="D619" i="81"/>
  <c r="E619" i="81"/>
  <c r="F619" i="81"/>
  <c r="G619" i="81"/>
  <c r="A612" i="81"/>
  <c r="B612" i="81"/>
  <c r="C612" i="81"/>
  <c r="D612" i="81"/>
  <c r="E612" i="81"/>
  <c r="F612" i="81"/>
  <c r="G612" i="81"/>
  <c r="A613" i="81"/>
  <c r="B613" i="81"/>
  <c r="C613" i="81"/>
  <c r="D613" i="81"/>
  <c r="E613" i="81"/>
  <c r="F613" i="81"/>
  <c r="G613" i="81"/>
  <c r="A614" i="81"/>
  <c r="B614" i="81"/>
  <c r="C614" i="81"/>
  <c r="D614" i="81"/>
  <c r="E614" i="81"/>
  <c r="F614" i="81"/>
  <c r="G614" i="81"/>
  <c r="A10" i="81"/>
  <c r="B10" i="81"/>
  <c r="C10" i="81"/>
  <c r="D10" i="81"/>
  <c r="E10" i="81"/>
  <c r="F10" i="81"/>
  <c r="G10" i="81"/>
  <c r="A11" i="81"/>
  <c r="B11" i="81"/>
  <c r="C11" i="81"/>
  <c r="D11" i="81"/>
  <c r="E11" i="81"/>
  <c r="F11" i="81"/>
  <c r="G11" i="81"/>
  <c r="A12" i="81"/>
  <c r="B12" i="81"/>
  <c r="C12" i="81"/>
  <c r="D12" i="81"/>
  <c r="E12" i="81"/>
  <c r="F12" i="81"/>
  <c r="G12" i="81"/>
  <c r="A13" i="81"/>
  <c r="B13" i="81"/>
  <c r="C13" i="81"/>
  <c r="D13" i="81"/>
  <c r="E13" i="81"/>
  <c r="F13" i="81"/>
  <c r="G13" i="81"/>
  <c r="A14" i="81"/>
  <c r="B14" i="81"/>
  <c r="C14" i="81"/>
  <c r="D14" i="81"/>
  <c r="E14" i="81"/>
  <c r="F14" i="81"/>
  <c r="G14" i="81"/>
  <c r="A15" i="81"/>
  <c r="B15" i="81"/>
  <c r="C15" i="81"/>
  <c r="D15" i="81"/>
  <c r="E15" i="81"/>
  <c r="F15" i="81"/>
  <c r="G15" i="81"/>
  <c r="A16" i="81"/>
  <c r="B16" i="81"/>
  <c r="C16" i="81"/>
  <c r="D16" i="81"/>
  <c r="E16" i="81"/>
  <c r="F16" i="81"/>
  <c r="G16" i="81"/>
  <c r="A17" i="81"/>
  <c r="B17" i="81"/>
  <c r="C17" i="81"/>
  <c r="D17" i="81"/>
  <c r="E17" i="81"/>
  <c r="F17" i="81"/>
  <c r="G17" i="81"/>
  <c r="A18" i="81"/>
  <c r="B18" i="81"/>
  <c r="C18" i="81"/>
  <c r="D18" i="81"/>
  <c r="E18" i="81"/>
  <c r="F18" i="81"/>
  <c r="G18" i="81"/>
  <c r="A19" i="81"/>
  <c r="B19" i="81"/>
  <c r="C19" i="81"/>
  <c r="D19" i="81"/>
  <c r="E19" i="81"/>
  <c r="F19" i="81"/>
  <c r="G19" i="81"/>
  <c r="A20" i="81"/>
  <c r="B20" i="81"/>
  <c r="C20" i="81"/>
  <c r="D20" i="81"/>
  <c r="E20" i="81"/>
  <c r="F20" i="81"/>
  <c r="G20" i="81"/>
  <c r="A21" i="81"/>
  <c r="B21" i="81"/>
  <c r="C21" i="81"/>
  <c r="D21" i="81"/>
  <c r="E21" i="81"/>
  <c r="F21" i="81"/>
  <c r="G21" i="81"/>
  <c r="A22" i="81"/>
  <c r="B22" i="81"/>
  <c r="C22" i="81"/>
  <c r="D22" i="81"/>
  <c r="E22" i="81"/>
  <c r="F22" i="81"/>
  <c r="G22" i="81"/>
  <c r="A23" i="81"/>
  <c r="B23" i="81"/>
  <c r="C23" i="81"/>
  <c r="D23" i="81"/>
  <c r="E23" i="81"/>
  <c r="F23" i="81"/>
  <c r="G23" i="81"/>
  <c r="A24" i="81"/>
  <c r="B24" i="81"/>
  <c r="C24" i="81"/>
  <c r="D24" i="81"/>
  <c r="E24" i="81"/>
  <c r="F24" i="81"/>
  <c r="G24" i="81"/>
  <c r="A25" i="81"/>
  <c r="B25" i="81"/>
  <c r="C25" i="81"/>
  <c r="D25" i="81"/>
  <c r="E25" i="81"/>
  <c r="F25" i="81"/>
  <c r="G25" i="81"/>
  <c r="A26" i="81"/>
  <c r="B26" i="81"/>
  <c r="C26" i="81"/>
  <c r="D26" i="81"/>
  <c r="E26" i="81"/>
  <c r="F26" i="81"/>
  <c r="G26" i="81"/>
  <c r="A27" i="81"/>
  <c r="B27" i="81"/>
  <c r="C27" i="81"/>
  <c r="D27" i="81"/>
  <c r="E27" i="81"/>
  <c r="F27" i="81"/>
  <c r="G27" i="81"/>
  <c r="A28" i="81"/>
  <c r="B28" i="81"/>
  <c r="C28" i="81"/>
  <c r="D28" i="81"/>
  <c r="E28" i="81"/>
  <c r="F28" i="81"/>
  <c r="G28" i="81"/>
  <c r="A29" i="81"/>
  <c r="B29" i="81"/>
  <c r="C29" i="81"/>
  <c r="D29" i="81"/>
  <c r="E29" i="81"/>
  <c r="F29" i="81"/>
  <c r="G29" i="81"/>
  <c r="A30" i="81"/>
  <c r="B30" i="81"/>
  <c r="C30" i="81"/>
  <c r="D30" i="81"/>
  <c r="E30" i="81"/>
  <c r="F30" i="81"/>
  <c r="G30" i="81"/>
  <c r="A31" i="81"/>
  <c r="B31" i="81"/>
  <c r="C31" i="81"/>
  <c r="D31" i="81"/>
  <c r="E31" i="81"/>
  <c r="F31" i="81"/>
  <c r="G31" i="81"/>
  <c r="A32" i="81"/>
  <c r="B32" i="81"/>
  <c r="C32" i="81"/>
  <c r="D32" i="81"/>
  <c r="E32" i="81"/>
  <c r="F32" i="81"/>
  <c r="G32" i="81"/>
  <c r="A33" i="81"/>
  <c r="B33" i="81"/>
  <c r="C33" i="81"/>
  <c r="D33" i="81"/>
  <c r="E33" i="81"/>
  <c r="F33" i="81"/>
  <c r="G33" i="81"/>
  <c r="A34" i="81"/>
  <c r="B34" i="81"/>
  <c r="C34" i="81"/>
  <c r="D34" i="81"/>
  <c r="E34" i="81"/>
  <c r="F34" i="81"/>
  <c r="G34" i="81"/>
  <c r="A35" i="81"/>
  <c r="B35" i="81"/>
  <c r="C35" i="81"/>
  <c r="D35" i="81"/>
  <c r="E35" i="81"/>
  <c r="F35" i="81"/>
  <c r="G35" i="81"/>
  <c r="A36" i="81"/>
  <c r="B36" i="81"/>
  <c r="C36" i="81"/>
  <c r="D36" i="81"/>
  <c r="E36" i="81"/>
  <c r="F36" i="81"/>
  <c r="G36" i="81"/>
  <c r="A37" i="81"/>
  <c r="B37" i="81"/>
  <c r="C37" i="81"/>
  <c r="D37" i="81"/>
  <c r="E37" i="81"/>
  <c r="F37" i="81"/>
  <c r="G37" i="81"/>
  <c r="A38" i="81"/>
  <c r="B38" i="81"/>
  <c r="C38" i="81"/>
  <c r="D38" i="81"/>
  <c r="E38" i="81"/>
  <c r="F38" i="81"/>
  <c r="G38" i="81"/>
  <c r="A39" i="81"/>
  <c r="B39" i="81"/>
  <c r="C39" i="81"/>
  <c r="D39" i="81"/>
  <c r="E39" i="81"/>
  <c r="F39" i="81"/>
  <c r="G39" i="81"/>
  <c r="A40" i="81"/>
  <c r="B40" i="81"/>
  <c r="C40" i="81"/>
  <c r="D40" i="81"/>
  <c r="E40" i="81"/>
  <c r="F40" i="81"/>
  <c r="G40" i="81"/>
  <c r="A41" i="81"/>
  <c r="B41" i="81"/>
  <c r="C41" i="81"/>
  <c r="D41" i="81"/>
  <c r="E41" i="81"/>
  <c r="F41" i="81"/>
  <c r="G41" i="81"/>
  <c r="A42" i="81"/>
  <c r="B42" i="81"/>
  <c r="C42" i="81"/>
  <c r="D42" i="81"/>
  <c r="E42" i="81"/>
  <c r="F42" i="81"/>
  <c r="G42" i="81"/>
  <c r="A43" i="81"/>
  <c r="B43" i="81"/>
  <c r="C43" i="81"/>
  <c r="D43" i="81"/>
  <c r="E43" i="81"/>
  <c r="F43" i="81"/>
  <c r="G43" i="81"/>
  <c r="A44" i="81"/>
  <c r="B44" i="81"/>
  <c r="C44" i="81"/>
  <c r="D44" i="81"/>
  <c r="E44" i="81"/>
  <c r="F44" i="81"/>
  <c r="G44" i="81"/>
  <c r="A45" i="81"/>
  <c r="B45" i="81"/>
  <c r="C45" i="81"/>
  <c r="D45" i="81"/>
  <c r="E45" i="81"/>
  <c r="F45" i="81"/>
  <c r="G45" i="81"/>
  <c r="A46" i="81"/>
  <c r="B46" i="81"/>
  <c r="C46" i="81"/>
  <c r="D46" i="81"/>
  <c r="E46" i="81"/>
  <c r="F46" i="81"/>
  <c r="G46" i="81"/>
  <c r="A47" i="81"/>
  <c r="B47" i="81"/>
  <c r="C47" i="81"/>
  <c r="D47" i="81"/>
  <c r="E47" i="81"/>
  <c r="F47" i="81"/>
  <c r="G47" i="81"/>
  <c r="A48" i="81"/>
  <c r="B48" i="81"/>
  <c r="C48" i="81"/>
  <c r="D48" i="81"/>
  <c r="E48" i="81"/>
  <c r="F48" i="81"/>
  <c r="G48" i="81"/>
  <c r="A49" i="81"/>
  <c r="B49" i="81"/>
  <c r="C49" i="81"/>
  <c r="D49" i="81"/>
  <c r="E49" i="81"/>
  <c r="F49" i="81"/>
  <c r="G49" i="81"/>
  <c r="A50" i="81"/>
  <c r="B50" i="81"/>
  <c r="C50" i="81"/>
  <c r="D50" i="81"/>
  <c r="E50" i="81"/>
  <c r="F50" i="81"/>
  <c r="G50" i="81"/>
  <c r="A51" i="81"/>
  <c r="B51" i="81"/>
  <c r="C51" i="81"/>
  <c r="D51" i="81"/>
  <c r="E51" i="81"/>
  <c r="F51" i="81"/>
  <c r="G51" i="81"/>
  <c r="A52" i="81"/>
  <c r="B52" i="81"/>
  <c r="C52" i="81"/>
  <c r="D52" i="81"/>
  <c r="E52" i="81"/>
  <c r="F52" i="81"/>
  <c r="G52" i="81"/>
  <c r="A53" i="81"/>
  <c r="B53" i="81"/>
  <c r="C53" i="81"/>
  <c r="D53" i="81"/>
  <c r="E53" i="81"/>
  <c r="F53" i="81"/>
  <c r="G53" i="81"/>
  <c r="A54" i="81"/>
  <c r="B54" i="81"/>
  <c r="C54" i="81"/>
  <c r="D54" i="81"/>
  <c r="E54" i="81"/>
  <c r="F54" i="81"/>
  <c r="G54" i="81"/>
  <c r="A55" i="81"/>
  <c r="B55" i="81"/>
  <c r="C55" i="81"/>
  <c r="D55" i="81"/>
  <c r="E55" i="81"/>
  <c r="F55" i="81"/>
  <c r="G55" i="81"/>
  <c r="A56" i="81"/>
  <c r="B56" i="81"/>
  <c r="C56" i="81"/>
  <c r="D56" i="81"/>
  <c r="E56" i="81"/>
  <c r="F56" i="81"/>
  <c r="G56" i="81"/>
  <c r="A57" i="81"/>
  <c r="B57" i="81"/>
  <c r="C57" i="81"/>
  <c r="D57" i="81"/>
  <c r="E57" i="81"/>
  <c r="F57" i="81"/>
  <c r="G57" i="81"/>
  <c r="A58" i="81"/>
  <c r="B58" i="81"/>
  <c r="C58" i="81"/>
  <c r="D58" i="81"/>
  <c r="E58" i="81"/>
  <c r="F58" i="81"/>
  <c r="G58" i="81"/>
  <c r="A59" i="81"/>
  <c r="B59" i="81"/>
  <c r="C59" i="81"/>
  <c r="D59" i="81"/>
  <c r="E59" i="81"/>
  <c r="F59" i="81"/>
  <c r="G59" i="81"/>
  <c r="A60" i="81"/>
  <c r="B60" i="81"/>
  <c r="C60" i="81"/>
  <c r="D60" i="81"/>
  <c r="E60" i="81"/>
  <c r="F60" i="81"/>
  <c r="G60" i="81"/>
  <c r="A61" i="81"/>
  <c r="B61" i="81"/>
  <c r="C61" i="81"/>
  <c r="D61" i="81"/>
  <c r="E61" i="81"/>
  <c r="F61" i="81"/>
  <c r="G61" i="81"/>
  <c r="A62" i="81"/>
  <c r="B62" i="81"/>
  <c r="C62" i="81"/>
  <c r="D62" i="81"/>
  <c r="E62" i="81"/>
  <c r="F62" i="81"/>
  <c r="G62" i="81"/>
  <c r="A63" i="81"/>
  <c r="B63" i="81"/>
  <c r="C63" i="81"/>
  <c r="D63" i="81"/>
  <c r="E63" i="81"/>
  <c r="F63" i="81"/>
  <c r="G63" i="81"/>
  <c r="A64" i="81"/>
  <c r="B64" i="81"/>
  <c r="C64" i="81"/>
  <c r="D64" i="81"/>
  <c r="E64" i="81"/>
  <c r="F64" i="81"/>
  <c r="G64" i="81"/>
  <c r="A65" i="81"/>
  <c r="B65" i="81"/>
  <c r="C65" i="81"/>
  <c r="D65" i="81"/>
  <c r="E65" i="81"/>
  <c r="F65" i="81"/>
  <c r="G65" i="81"/>
  <c r="A66" i="81"/>
  <c r="B66" i="81"/>
  <c r="C66" i="81"/>
  <c r="D66" i="81"/>
  <c r="E66" i="81"/>
  <c r="F66" i="81"/>
  <c r="G66" i="81"/>
  <c r="A67" i="81"/>
  <c r="B67" i="81"/>
  <c r="C67" i="81"/>
  <c r="D67" i="81"/>
  <c r="E67" i="81"/>
  <c r="F67" i="81"/>
  <c r="G67" i="81"/>
  <c r="A68" i="81"/>
  <c r="B68" i="81"/>
  <c r="C68" i="81"/>
  <c r="D68" i="81"/>
  <c r="E68" i="81"/>
  <c r="F68" i="81"/>
  <c r="G68" i="81"/>
  <c r="A69" i="81"/>
  <c r="B69" i="81"/>
  <c r="C69" i="81"/>
  <c r="D69" i="81"/>
  <c r="E69" i="81"/>
  <c r="F69" i="81"/>
  <c r="G69" i="81"/>
  <c r="A70" i="81"/>
  <c r="B70" i="81"/>
  <c r="C70" i="81"/>
  <c r="D70" i="81"/>
  <c r="E70" i="81"/>
  <c r="F70" i="81"/>
  <c r="G70" i="81"/>
  <c r="A71" i="81"/>
  <c r="B71" i="81"/>
  <c r="C71" i="81"/>
  <c r="D71" i="81"/>
  <c r="E71" i="81"/>
  <c r="F71" i="81"/>
  <c r="G71" i="81"/>
  <c r="A72" i="81"/>
  <c r="B72" i="81"/>
  <c r="C72" i="81"/>
  <c r="D72" i="81"/>
  <c r="E72" i="81"/>
  <c r="F72" i="81"/>
  <c r="G72" i="81"/>
  <c r="A73" i="81"/>
  <c r="B73" i="81"/>
  <c r="C73" i="81"/>
  <c r="D73" i="81"/>
  <c r="E73" i="81"/>
  <c r="F73" i="81"/>
  <c r="G73" i="81"/>
  <c r="A74" i="81"/>
  <c r="B74" i="81"/>
  <c r="C74" i="81"/>
  <c r="D74" i="81"/>
  <c r="E74" i="81"/>
  <c r="F74" i="81"/>
  <c r="G74" i="81"/>
  <c r="A75" i="81"/>
  <c r="B75" i="81"/>
  <c r="C75" i="81"/>
  <c r="D75" i="81"/>
  <c r="E75" i="81"/>
  <c r="F75" i="81"/>
  <c r="G75" i="81"/>
  <c r="A76" i="81"/>
  <c r="B76" i="81"/>
  <c r="C76" i="81"/>
  <c r="D76" i="81"/>
  <c r="E76" i="81"/>
  <c r="F76" i="81"/>
  <c r="G76" i="81"/>
  <c r="A77" i="81"/>
  <c r="B77" i="81"/>
  <c r="C77" i="81"/>
  <c r="D77" i="81"/>
  <c r="E77" i="81"/>
  <c r="F77" i="81"/>
  <c r="G77" i="81"/>
  <c r="A78" i="81"/>
  <c r="B78" i="81"/>
  <c r="C78" i="81"/>
  <c r="D78" i="81"/>
  <c r="E78" i="81"/>
  <c r="F78" i="81"/>
  <c r="G78" i="81"/>
  <c r="A79" i="81"/>
  <c r="B79" i="81"/>
  <c r="C79" i="81"/>
  <c r="D79" i="81"/>
  <c r="E79" i="81"/>
  <c r="F79" i="81"/>
  <c r="G79" i="81"/>
  <c r="A80" i="81"/>
  <c r="B80" i="81"/>
  <c r="C80" i="81"/>
  <c r="D80" i="81"/>
  <c r="E80" i="81"/>
  <c r="F80" i="81"/>
  <c r="G80" i="81"/>
  <c r="A81" i="81"/>
  <c r="B81" i="81"/>
  <c r="C81" i="81"/>
  <c r="D81" i="81"/>
  <c r="E81" i="81"/>
  <c r="F81" i="81"/>
  <c r="G81" i="81"/>
  <c r="A82" i="81"/>
  <c r="B82" i="81"/>
  <c r="C82" i="81"/>
  <c r="D82" i="81"/>
  <c r="E82" i="81"/>
  <c r="F82" i="81"/>
  <c r="G82" i="81"/>
  <c r="A83" i="81"/>
  <c r="B83" i="81"/>
  <c r="C83" i="81"/>
  <c r="D83" i="81"/>
  <c r="E83" i="81"/>
  <c r="F83" i="81"/>
  <c r="G83" i="81"/>
  <c r="A84" i="81"/>
  <c r="B84" i="81"/>
  <c r="C84" i="81"/>
  <c r="D84" i="81"/>
  <c r="E84" i="81"/>
  <c r="F84" i="81"/>
  <c r="G84" i="81"/>
  <c r="A85" i="81"/>
  <c r="B85" i="81"/>
  <c r="C85" i="81"/>
  <c r="D85" i="81"/>
  <c r="E85" i="81"/>
  <c r="F85" i="81"/>
  <c r="G85" i="81"/>
  <c r="A86" i="81"/>
  <c r="B86" i="81"/>
  <c r="C86" i="81"/>
  <c r="D86" i="81"/>
  <c r="E86" i="81"/>
  <c r="F86" i="81"/>
  <c r="G86" i="81"/>
  <c r="A87" i="81"/>
  <c r="B87" i="81"/>
  <c r="C87" i="81"/>
  <c r="D87" i="81"/>
  <c r="E87" i="81"/>
  <c r="F87" i="81"/>
  <c r="G87" i="81"/>
  <c r="A88" i="81"/>
  <c r="B88" i="81"/>
  <c r="C88" i="81"/>
  <c r="D88" i="81"/>
  <c r="E88" i="81"/>
  <c r="F88" i="81"/>
  <c r="G88" i="81"/>
  <c r="A89" i="81"/>
  <c r="B89" i="81"/>
  <c r="C89" i="81"/>
  <c r="D89" i="81"/>
  <c r="E89" i="81"/>
  <c r="F89" i="81"/>
  <c r="G89" i="81"/>
  <c r="A90" i="81"/>
  <c r="B90" i="81"/>
  <c r="C90" i="81"/>
  <c r="D90" i="81"/>
  <c r="E90" i="81"/>
  <c r="F90" i="81"/>
  <c r="G90" i="81"/>
  <c r="A91" i="81"/>
  <c r="B91" i="81"/>
  <c r="C91" i="81"/>
  <c r="D91" i="81"/>
  <c r="E91" i="81"/>
  <c r="F91" i="81"/>
  <c r="G91" i="81"/>
  <c r="A92" i="81"/>
  <c r="B92" i="81"/>
  <c r="C92" i="81"/>
  <c r="D92" i="81"/>
  <c r="E92" i="81"/>
  <c r="F92" i="81"/>
  <c r="G92" i="81"/>
  <c r="A93" i="81"/>
  <c r="B93" i="81"/>
  <c r="C93" i="81"/>
  <c r="D93" i="81"/>
  <c r="E93" i="81"/>
  <c r="F93" i="81"/>
  <c r="G93" i="81"/>
  <c r="A94" i="81"/>
  <c r="B94" i="81"/>
  <c r="C94" i="81"/>
  <c r="D94" i="81"/>
  <c r="E94" i="81"/>
  <c r="F94" i="81"/>
  <c r="G94" i="81"/>
  <c r="A95" i="81"/>
  <c r="B95" i="81"/>
  <c r="C95" i="81"/>
  <c r="D95" i="81"/>
  <c r="E95" i="81"/>
  <c r="F95" i="81"/>
  <c r="G95" i="81"/>
  <c r="A96" i="81"/>
  <c r="B96" i="81"/>
  <c r="C96" i="81"/>
  <c r="D96" i="81"/>
  <c r="E96" i="81"/>
  <c r="F96" i="81"/>
  <c r="G96" i="81"/>
  <c r="A97" i="81"/>
  <c r="B97" i="81"/>
  <c r="C97" i="81"/>
  <c r="D97" i="81"/>
  <c r="E97" i="81"/>
  <c r="F97" i="81"/>
  <c r="G97" i="81"/>
  <c r="A98" i="81"/>
  <c r="B98" i="81"/>
  <c r="C98" i="81"/>
  <c r="D98" i="81"/>
  <c r="E98" i="81"/>
  <c r="F98" i="81"/>
  <c r="G98" i="81"/>
  <c r="A99" i="81"/>
  <c r="B99" i="81"/>
  <c r="C99" i="81"/>
  <c r="D99" i="81"/>
  <c r="E99" i="81"/>
  <c r="F99" i="81"/>
  <c r="G99" i="81"/>
  <c r="A100" i="81"/>
  <c r="B100" i="81"/>
  <c r="C100" i="81"/>
  <c r="D100" i="81"/>
  <c r="E100" i="81"/>
  <c r="F100" i="81"/>
  <c r="G100" i="81"/>
  <c r="A101" i="81"/>
  <c r="B101" i="81"/>
  <c r="C101" i="81"/>
  <c r="D101" i="81"/>
  <c r="E101" i="81"/>
  <c r="F101" i="81"/>
  <c r="G101" i="81"/>
  <c r="A102" i="81"/>
  <c r="B102" i="81"/>
  <c r="C102" i="81"/>
  <c r="D102" i="81"/>
  <c r="E102" i="81"/>
  <c r="F102" i="81"/>
  <c r="G102" i="81"/>
  <c r="A103" i="81"/>
  <c r="B103" i="81"/>
  <c r="C103" i="81"/>
  <c r="D103" i="81"/>
  <c r="E103" i="81"/>
  <c r="F103" i="81"/>
  <c r="G103" i="81"/>
  <c r="A104" i="81"/>
  <c r="B104" i="81"/>
  <c r="C104" i="81"/>
  <c r="D104" i="81"/>
  <c r="E104" i="81"/>
  <c r="F104" i="81"/>
  <c r="G104" i="81"/>
  <c r="A105" i="81"/>
  <c r="B105" i="81"/>
  <c r="C105" i="81"/>
  <c r="D105" i="81"/>
  <c r="E105" i="81"/>
  <c r="F105" i="81"/>
  <c r="G105" i="81"/>
  <c r="A106" i="81"/>
  <c r="B106" i="81"/>
  <c r="C106" i="81"/>
  <c r="D106" i="81"/>
  <c r="E106" i="81"/>
  <c r="F106" i="81"/>
  <c r="G106" i="81"/>
  <c r="A107" i="81"/>
  <c r="B107" i="81"/>
  <c r="C107" i="81"/>
  <c r="D107" i="81"/>
  <c r="E107" i="81"/>
  <c r="F107" i="81"/>
  <c r="G107" i="81"/>
  <c r="A108" i="81"/>
  <c r="B108" i="81"/>
  <c r="C108" i="81"/>
  <c r="D108" i="81"/>
  <c r="E108" i="81"/>
  <c r="F108" i="81"/>
  <c r="G108" i="81"/>
  <c r="A109" i="81"/>
  <c r="B109" i="81"/>
  <c r="C109" i="81"/>
  <c r="D109" i="81"/>
  <c r="E109" i="81"/>
  <c r="F109" i="81"/>
  <c r="G109" i="81"/>
  <c r="A110" i="81"/>
  <c r="B110" i="81"/>
  <c r="C110" i="81"/>
  <c r="D110" i="81"/>
  <c r="E110" i="81"/>
  <c r="F110" i="81"/>
  <c r="G110" i="81"/>
  <c r="A111" i="81"/>
  <c r="B111" i="81"/>
  <c r="C111" i="81"/>
  <c r="D111" i="81"/>
  <c r="E111" i="81"/>
  <c r="F111" i="81"/>
  <c r="G111" i="81"/>
  <c r="A112" i="81"/>
  <c r="B112" i="81"/>
  <c r="C112" i="81"/>
  <c r="D112" i="81"/>
  <c r="E112" i="81"/>
  <c r="F112" i="81"/>
  <c r="G112" i="81"/>
  <c r="A113" i="81"/>
  <c r="B113" i="81"/>
  <c r="C113" i="81"/>
  <c r="D113" i="81"/>
  <c r="E113" i="81"/>
  <c r="F113" i="81"/>
  <c r="G113" i="81"/>
  <c r="A114" i="81"/>
  <c r="B114" i="81"/>
  <c r="C114" i="81"/>
  <c r="D114" i="81"/>
  <c r="E114" i="81"/>
  <c r="F114" i="81"/>
  <c r="G114" i="81"/>
  <c r="A115" i="81"/>
  <c r="B115" i="81"/>
  <c r="C115" i="81"/>
  <c r="D115" i="81"/>
  <c r="E115" i="81"/>
  <c r="F115" i="81"/>
  <c r="G115" i="81"/>
  <c r="A116" i="81"/>
  <c r="B116" i="81"/>
  <c r="C116" i="81"/>
  <c r="D116" i="81"/>
  <c r="E116" i="81"/>
  <c r="F116" i="81"/>
  <c r="G116" i="81"/>
  <c r="A117" i="81"/>
  <c r="B117" i="81"/>
  <c r="C117" i="81"/>
  <c r="D117" i="81"/>
  <c r="E117" i="81"/>
  <c r="F117" i="81"/>
  <c r="G117" i="81"/>
  <c r="A118" i="81"/>
  <c r="B118" i="81"/>
  <c r="C118" i="81"/>
  <c r="D118" i="81"/>
  <c r="E118" i="81"/>
  <c r="F118" i="81"/>
  <c r="G118" i="81"/>
  <c r="A119" i="81"/>
  <c r="B119" i="81"/>
  <c r="C119" i="81"/>
  <c r="D119" i="81"/>
  <c r="E119" i="81"/>
  <c r="F119" i="81"/>
  <c r="G119" i="81"/>
  <c r="A120" i="81"/>
  <c r="B120" i="81"/>
  <c r="C120" i="81"/>
  <c r="D120" i="81"/>
  <c r="E120" i="81"/>
  <c r="F120" i="81"/>
  <c r="G120" i="81"/>
  <c r="A121" i="81"/>
  <c r="B121" i="81"/>
  <c r="C121" i="81"/>
  <c r="D121" i="81"/>
  <c r="E121" i="81"/>
  <c r="F121" i="81"/>
  <c r="G121" i="81"/>
  <c r="A122" i="81"/>
  <c r="B122" i="81"/>
  <c r="C122" i="81"/>
  <c r="D122" i="81"/>
  <c r="E122" i="81"/>
  <c r="F122" i="81"/>
  <c r="G122" i="81"/>
  <c r="A123" i="81"/>
  <c r="B123" i="81"/>
  <c r="C123" i="81"/>
  <c r="D123" i="81"/>
  <c r="E123" i="81"/>
  <c r="F123" i="81"/>
  <c r="G123" i="81"/>
  <c r="A124" i="81"/>
  <c r="B124" i="81"/>
  <c r="C124" i="81"/>
  <c r="D124" i="81"/>
  <c r="E124" i="81"/>
  <c r="F124" i="81"/>
  <c r="G124" i="81"/>
  <c r="A125" i="81"/>
  <c r="B125" i="81"/>
  <c r="C125" i="81"/>
  <c r="D125" i="81"/>
  <c r="E125" i="81"/>
  <c r="F125" i="81"/>
  <c r="G125" i="81"/>
  <c r="A126" i="81"/>
  <c r="B126" i="81"/>
  <c r="C126" i="81"/>
  <c r="D126" i="81"/>
  <c r="E126" i="81"/>
  <c r="F126" i="81"/>
  <c r="G126" i="81"/>
  <c r="A127" i="81"/>
  <c r="B127" i="81"/>
  <c r="C127" i="81"/>
  <c r="D127" i="81"/>
  <c r="E127" i="81"/>
  <c r="F127" i="81"/>
  <c r="G127" i="81"/>
  <c r="A128" i="81"/>
  <c r="B128" i="81"/>
  <c r="C128" i="81"/>
  <c r="D128" i="81"/>
  <c r="E128" i="81"/>
  <c r="F128" i="81"/>
  <c r="G128" i="81"/>
  <c r="A129" i="81"/>
  <c r="B129" i="81"/>
  <c r="C129" i="81"/>
  <c r="D129" i="81"/>
  <c r="E129" i="81"/>
  <c r="F129" i="81"/>
  <c r="G129" i="81"/>
  <c r="A130" i="81"/>
  <c r="B130" i="81"/>
  <c r="C130" i="81"/>
  <c r="D130" i="81"/>
  <c r="E130" i="81"/>
  <c r="F130" i="81"/>
  <c r="G130" i="81"/>
  <c r="A131" i="81"/>
  <c r="B131" i="81"/>
  <c r="C131" i="81"/>
  <c r="D131" i="81"/>
  <c r="E131" i="81"/>
  <c r="F131" i="81"/>
  <c r="G131" i="81"/>
  <c r="A132" i="81"/>
  <c r="B132" i="81"/>
  <c r="C132" i="81"/>
  <c r="D132" i="81"/>
  <c r="E132" i="81"/>
  <c r="F132" i="81"/>
  <c r="G132" i="81"/>
  <c r="A133" i="81"/>
  <c r="B133" i="81"/>
  <c r="C133" i="81"/>
  <c r="D133" i="81"/>
  <c r="E133" i="81"/>
  <c r="F133" i="81"/>
  <c r="G133" i="81"/>
  <c r="A134" i="81"/>
  <c r="B134" i="81"/>
  <c r="C134" i="81"/>
  <c r="D134" i="81"/>
  <c r="E134" i="81"/>
  <c r="F134" i="81"/>
  <c r="G134" i="81"/>
  <c r="A135" i="81"/>
  <c r="B135" i="81"/>
  <c r="C135" i="81"/>
  <c r="D135" i="81"/>
  <c r="E135" i="81"/>
  <c r="F135" i="81"/>
  <c r="G135" i="81"/>
  <c r="A136" i="81"/>
  <c r="B136" i="81"/>
  <c r="C136" i="81"/>
  <c r="D136" i="81"/>
  <c r="E136" i="81"/>
  <c r="F136" i="81"/>
  <c r="G136" i="81"/>
  <c r="A137" i="81"/>
  <c r="B137" i="81"/>
  <c r="C137" i="81"/>
  <c r="D137" i="81"/>
  <c r="E137" i="81"/>
  <c r="F137" i="81"/>
  <c r="G137" i="81"/>
  <c r="A138" i="81"/>
  <c r="B138" i="81"/>
  <c r="C138" i="81"/>
  <c r="D138" i="81"/>
  <c r="E138" i="81"/>
  <c r="F138" i="81"/>
  <c r="G138" i="81"/>
  <c r="A139" i="81"/>
  <c r="B139" i="81"/>
  <c r="C139" i="81"/>
  <c r="D139" i="81"/>
  <c r="E139" i="81"/>
  <c r="F139" i="81"/>
  <c r="G139" i="81"/>
  <c r="A140" i="81"/>
  <c r="B140" i="81"/>
  <c r="C140" i="81"/>
  <c r="D140" i="81"/>
  <c r="E140" i="81"/>
  <c r="F140" i="81"/>
  <c r="G140" i="81"/>
  <c r="A141" i="81"/>
  <c r="B141" i="81"/>
  <c r="C141" i="81"/>
  <c r="D141" i="81"/>
  <c r="E141" i="81"/>
  <c r="F141" i="81"/>
  <c r="G141" i="81"/>
  <c r="A142" i="81"/>
  <c r="B142" i="81"/>
  <c r="C142" i="81"/>
  <c r="D142" i="81"/>
  <c r="E142" i="81"/>
  <c r="F142" i="81"/>
  <c r="G142" i="81"/>
  <c r="A143" i="81"/>
  <c r="B143" i="81"/>
  <c r="C143" i="81"/>
  <c r="D143" i="81"/>
  <c r="E143" i="81"/>
  <c r="F143" i="81"/>
  <c r="G143" i="81"/>
  <c r="A144" i="81"/>
  <c r="B144" i="81"/>
  <c r="C144" i="81"/>
  <c r="D144" i="81"/>
  <c r="E144" i="81"/>
  <c r="F144" i="81"/>
  <c r="G144" i="81"/>
  <c r="A145" i="81"/>
  <c r="B145" i="81"/>
  <c r="C145" i="81"/>
  <c r="D145" i="81"/>
  <c r="E145" i="81"/>
  <c r="F145" i="81"/>
  <c r="G145" i="81"/>
  <c r="A146" i="81"/>
  <c r="B146" i="81"/>
  <c r="C146" i="81"/>
  <c r="D146" i="81"/>
  <c r="E146" i="81"/>
  <c r="F146" i="81"/>
  <c r="G146" i="81"/>
  <c r="A147" i="81"/>
  <c r="B147" i="81"/>
  <c r="C147" i="81"/>
  <c r="D147" i="81"/>
  <c r="E147" i="81"/>
  <c r="F147" i="81"/>
  <c r="G147" i="81"/>
  <c r="A148" i="81"/>
  <c r="B148" i="81"/>
  <c r="C148" i="81"/>
  <c r="D148" i="81"/>
  <c r="E148" i="81"/>
  <c r="F148" i="81"/>
  <c r="G148" i="81"/>
  <c r="A149" i="81"/>
  <c r="B149" i="81"/>
  <c r="C149" i="81"/>
  <c r="D149" i="81"/>
  <c r="E149" i="81"/>
  <c r="F149" i="81"/>
  <c r="G149" i="81"/>
  <c r="A150" i="81"/>
  <c r="B150" i="81"/>
  <c r="C150" i="81"/>
  <c r="D150" i="81"/>
  <c r="E150" i="81"/>
  <c r="F150" i="81"/>
  <c r="G150" i="81"/>
  <c r="A151" i="81"/>
  <c r="B151" i="81"/>
  <c r="C151" i="81"/>
  <c r="D151" i="81"/>
  <c r="E151" i="81"/>
  <c r="F151" i="81"/>
  <c r="G151" i="81"/>
  <c r="A152" i="81"/>
  <c r="B152" i="81"/>
  <c r="C152" i="81"/>
  <c r="D152" i="81"/>
  <c r="E152" i="81"/>
  <c r="F152" i="81"/>
  <c r="G152" i="81"/>
  <c r="A153" i="81"/>
  <c r="B153" i="81"/>
  <c r="C153" i="81"/>
  <c r="D153" i="81"/>
  <c r="E153" i="81"/>
  <c r="F153" i="81"/>
  <c r="G153" i="81"/>
  <c r="A154" i="81"/>
  <c r="B154" i="81"/>
  <c r="C154" i="81"/>
  <c r="D154" i="81"/>
  <c r="E154" i="81"/>
  <c r="F154" i="81"/>
  <c r="G154" i="81"/>
  <c r="A155" i="81"/>
  <c r="B155" i="81"/>
  <c r="C155" i="81"/>
  <c r="D155" i="81"/>
  <c r="E155" i="81"/>
  <c r="F155" i="81"/>
  <c r="G155" i="81"/>
  <c r="A156" i="81"/>
  <c r="B156" i="81"/>
  <c r="C156" i="81"/>
  <c r="D156" i="81"/>
  <c r="E156" i="81"/>
  <c r="F156" i="81"/>
  <c r="G156" i="81"/>
  <c r="A157" i="81"/>
  <c r="B157" i="81"/>
  <c r="C157" i="81"/>
  <c r="D157" i="81"/>
  <c r="E157" i="81"/>
  <c r="F157" i="81"/>
  <c r="G157" i="81"/>
  <c r="A158" i="81"/>
  <c r="B158" i="81"/>
  <c r="C158" i="81"/>
  <c r="D158" i="81"/>
  <c r="E158" i="81"/>
  <c r="F158" i="81"/>
  <c r="G158" i="81"/>
  <c r="A159" i="81"/>
  <c r="B159" i="81"/>
  <c r="C159" i="81"/>
  <c r="D159" i="81"/>
  <c r="E159" i="81"/>
  <c r="F159" i="81"/>
  <c r="G159" i="81"/>
  <c r="A160" i="81"/>
  <c r="B160" i="81"/>
  <c r="C160" i="81"/>
  <c r="D160" i="81"/>
  <c r="E160" i="81"/>
  <c r="F160" i="81"/>
  <c r="G160" i="81"/>
  <c r="A161" i="81"/>
  <c r="B161" i="81"/>
  <c r="C161" i="81"/>
  <c r="D161" i="81"/>
  <c r="E161" i="81"/>
  <c r="F161" i="81"/>
  <c r="G161" i="81"/>
  <c r="A162" i="81"/>
  <c r="B162" i="81"/>
  <c r="C162" i="81"/>
  <c r="D162" i="81"/>
  <c r="E162" i="81"/>
  <c r="F162" i="81"/>
  <c r="G162" i="81"/>
  <c r="A163" i="81"/>
  <c r="B163" i="81"/>
  <c r="C163" i="81"/>
  <c r="D163" i="81"/>
  <c r="E163" i="81"/>
  <c r="F163" i="81"/>
  <c r="G163" i="81"/>
  <c r="A164" i="81"/>
  <c r="B164" i="81"/>
  <c r="C164" i="81"/>
  <c r="D164" i="81"/>
  <c r="E164" i="81"/>
  <c r="F164" i="81"/>
  <c r="G164" i="81"/>
  <c r="A165" i="81"/>
  <c r="B165" i="81"/>
  <c r="C165" i="81"/>
  <c r="D165" i="81"/>
  <c r="E165" i="81"/>
  <c r="F165" i="81"/>
  <c r="G165" i="81"/>
  <c r="A166" i="81"/>
  <c r="B166" i="81"/>
  <c r="C166" i="81"/>
  <c r="D166" i="81"/>
  <c r="E166" i="81"/>
  <c r="F166" i="81"/>
  <c r="G166" i="81"/>
  <c r="A167" i="81"/>
  <c r="B167" i="81"/>
  <c r="C167" i="81"/>
  <c r="D167" i="81"/>
  <c r="E167" i="81"/>
  <c r="F167" i="81"/>
  <c r="G167" i="81"/>
  <c r="A168" i="81"/>
  <c r="B168" i="81"/>
  <c r="C168" i="81"/>
  <c r="D168" i="81"/>
  <c r="E168" i="81"/>
  <c r="F168" i="81"/>
  <c r="G168" i="81"/>
  <c r="A169" i="81"/>
  <c r="B169" i="81"/>
  <c r="C169" i="81"/>
  <c r="D169" i="81"/>
  <c r="E169" i="81"/>
  <c r="F169" i="81"/>
  <c r="G169" i="81"/>
  <c r="A170" i="81"/>
  <c r="B170" i="81"/>
  <c r="C170" i="81"/>
  <c r="D170" i="81"/>
  <c r="E170" i="81"/>
  <c r="F170" i="81"/>
  <c r="G170" i="81"/>
  <c r="A171" i="81"/>
  <c r="B171" i="81"/>
  <c r="C171" i="81"/>
  <c r="D171" i="81"/>
  <c r="E171" i="81"/>
  <c r="F171" i="81"/>
  <c r="G171" i="81"/>
  <c r="A172" i="81"/>
  <c r="B172" i="81"/>
  <c r="C172" i="81"/>
  <c r="D172" i="81"/>
  <c r="E172" i="81"/>
  <c r="F172" i="81"/>
  <c r="G172" i="81"/>
  <c r="A173" i="81"/>
  <c r="B173" i="81"/>
  <c r="C173" i="81"/>
  <c r="D173" i="81"/>
  <c r="E173" i="81"/>
  <c r="F173" i="81"/>
  <c r="G173" i="81"/>
  <c r="A174" i="81"/>
  <c r="B174" i="81"/>
  <c r="C174" i="81"/>
  <c r="D174" i="81"/>
  <c r="E174" i="81"/>
  <c r="F174" i="81"/>
  <c r="G174" i="81"/>
  <c r="A175" i="81"/>
  <c r="B175" i="81"/>
  <c r="C175" i="81"/>
  <c r="D175" i="81"/>
  <c r="E175" i="81"/>
  <c r="F175" i="81"/>
  <c r="G175" i="81"/>
  <c r="A176" i="81"/>
  <c r="B176" i="81"/>
  <c r="C176" i="81"/>
  <c r="D176" i="81"/>
  <c r="E176" i="81"/>
  <c r="F176" i="81"/>
  <c r="G176" i="81"/>
  <c r="A177" i="81"/>
  <c r="B177" i="81"/>
  <c r="C177" i="81"/>
  <c r="D177" i="81"/>
  <c r="E177" i="81"/>
  <c r="F177" i="81"/>
  <c r="G177" i="81"/>
  <c r="A178" i="81"/>
  <c r="B178" i="81"/>
  <c r="C178" i="81"/>
  <c r="D178" i="81"/>
  <c r="E178" i="81"/>
  <c r="F178" i="81"/>
  <c r="G178" i="81"/>
  <c r="A179" i="81"/>
  <c r="B179" i="81"/>
  <c r="C179" i="81"/>
  <c r="D179" i="81"/>
  <c r="E179" i="81"/>
  <c r="F179" i="81"/>
  <c r="G179" i="81"/>
  <c r="A180" i="81"/>
  <c r="B180" i="81"/>
  <c r="C180" i="81"/>
  <c r="D180" i="81"/>
  <c r="E180" i="81"/>
  <c r="F180" i="81"/>
  <c r="G180" i="81"/>
  <c r="A181" i="81"/>
  <c r="B181" i="81"/>
  <c r="C181" i="81"/>
  <c r="D181" i="81"/>
  <c r="E181" i="81"/>
  <c r="F181" i="81"/>
  <c r="G181" i="81"/>
  <c r="A182" i="81"/>
  <c r="B182" i="81"/>
  <c r="C182" i="81"/>
  <c r="D182" i="81"/>
  <c r="E182" i="81"/>
  <c r="F182" i="81"/>
  <c r="G182" i="81"/>
  <c r="A183" i="81"/>
  <c r="B183" i="81"/>
  <c r="C183" i="81"/>
  <c r="D183" i="81"/>
  <c r="E183" i="81"/>
  <c r="F183" i="81"/>
  <c r="G183" i="81"/>
  <c r="A184" i="81"/>
  <c r="B184" i="81"/>
  <c r="C184" i="81"/>
  <c r="D184" i="81"/>
  <c r="E184" i="81"/>
  <c r="F184" i="81"/>
  <c r="G184" i="81"/>
  <c r="A185" i="81"/>
  <c r="B185" i="81"/>
  <c r="C185" i="81"/>
  <c r="D185" i="81"/>
  <c r="E185" i="81"/>
  <c r="F185" i="81"/>
  <c r="G185" i="81"/>
  <c r="A186" i="81"/>
  <c r="B186" i="81"/>
  <c r="C186" i="81"/>
  <c r="D186" i="81"/>
  <c r="E186" i="81"/>
  <c r="F186" i="81"/>
  <c r="G186" i="81"/>
  <c r="A187" i="81"/>
  <c r="B187" i="81"/>
  <c r="C187" i="81"/>
  <c r="D187" i="81"/>
  <c r="E187" i="81"/>
  <c r="F187" i="81"/>
  <c r="G187" i="81"/>
  <c r="A188" i="81"/>
  <c r="B188" i="81"/>
  <c r="C188" i="81"/>
  <c r="D188" i="81"/>
  <c r="E188" i="81"/>
  <c r="F188" i="81"/>
  <c r="G188" i="81"/>
  <c r="A189" i="81"/>
  <c r="B189" i="81"/>
  <c r="C189" i="81"/>
  <c r="D189" i="81"/>
  <c r="E189" i="81"/>
  <c r="F189" i="81"/>
  <c r="G189" i="81"/>
  <c r="A190" i="81"/>
  <c r="B190" i="81"/>
  <c r="C190" i="81"/>
  <c r="D190" i="81"/>
  <c r="E190" i="81"/>
  <c r="F190" i="81"/>
  <c r="G190" i="81"/>
  <c r="A191" i="81"/>
  <c r="B191" i="81"/>
  <c r="C191" i="81"/>
  <c r="D191" i="81"/>
  <c r="E191" i="81"/>
  <c r="F191" i="81"/>
  <c r="G191" i="81"/>
  <c r="A192" i="81"/>
  <c r="B192" i="81"/>
  <c r="C192" i="81"/>
  <c r="D192" i="81"/>
  <c r="E192" i="81"/>
  <c r="F192" i="81"/>
  <c r="G192" i="81"/>
  <c r="A193" i="81"/>
  <c r="B193" i="81"/>
  <c r="C193" i="81"/>
  <c r="D193" i="81"/>
  <c r="E193" i="81"/>
  <c r="F193" i="81"/>
  <c r="G193" i="81"/>
  <c r="A194" i="81"/>
  <c r="B194" i="81"/>
  <c r="C194" i="81"/>
  <c r="D194" i="81"/>
  <c r="E194" i="81"/>
  <c r="F194" i="81"/>
  <c r="G194" i="81"/>
  <c r="A195" i="81"/>
  <c r="B195" i="81"/>
  <c r="C195" i="81"/>
  <c r="D195" i="81"/>
  <c r="E195" i="81"/>
  <c r="F195" i="81"/>
  <c r="G195" i="81"/>
  <c r="A196" i="81"/>
  <c r="B196" i="81"/>
  <c r="C196" i="81"/>
  <c r="D196" i="81"/>
  <c r="E196" i="81"/>
  <c r="F196" i="81"/>
  <c r="G196" i="81"/>
  <c r="A197" i="81"/>
  <c r="B197" i="81"/>
  <c r="C197" i="81"/>
  <c r="D197" i="81"/>
  <c r="E197" i="81"/>
  <c r="F197" i="81"/>
  <c r="G197" i="81"/>
  <c r="A198" i="81"/>
  <c r="B198" i="81"/>
  <c r="C198" i="81"/>
  <c r="D198" i="81"/>
  <c r="E198" i="81"/>
  <c r="F198" i="81"/>
  <c r="G198" i="81"/>
  <c r="A199" i="81"/>
  <c r="B199" i="81"/>
  <c r="C199" i="81"/>
  <c r="D199" i="81"/>
  <c r="E199" i="81"/>
  <c r="F199" i="81"/>
  <c r="G199" i="81"/>
  <c r="A200" i="81"/>
  <c r="B200" i="81"/>
  <c r="C200" i="81"/>
  <c r="D200" i="81"/>
  <c r="E200" i="81"/>
  <c r="F200" i="81"/>
  <c r="G200" i="81"/>
  <c r="A201" i="81"/>
  <c r="B201" i="81"/>
  <c r="C201" i="81"/>
  <c r="D201" i="81"/>
  <c r="E201" i="81"/>
  <c r="F201" i="81"/>
  <c r="G201" i="81"/>
  <c r="A202" i="81"/>
  <c r="B202" i="81"/>
  <c r="C202" i="81"/>
  <c r="D202" i="81"/>
  <c r="E202" i="81"/>
  <c r="F202" i="81"/>
  <c r="G202" i="81"/>
  <c r="A203" i="81"/>
  <c r="B203" i="81"/>
  <c r="C203" i="81"/>
  <c r="D203" i="81"/>
  <c r="E203" i="81"/>
  <c r="F203" i="81"/>
  <c r="G203" i="81"/>
  <c r="A204" i="81"/>
  <c r="B204" i="81"/>
  <c r="C204" i="81"/>
  <c r="D204" i="81"/>
  <c r="E204" i="81"/>
  <c r="F204" i="81"/>
  <c r="G204" i="81"/>
  <c r="A205" i="81"/>
  <c r="B205" i="81"/>
  <c r="C205" i="81"/>
  <c r="D205" i="81"/>
  <c r="E205" i="81"/>
  <c r="F205" i="81"/>
  <c r="G205" i="81"/>
  <c r="A206" i="81"/>
  <c r="B206" i="81"/>
  <c r="C206" i="81"/>
  <c r="D206" i="81"/>
  <c r="E206" i="81"/>
  <c r="F206" i="81"/>
  <c r="G206" i="81"/>
  <c r="A207" i="81"/>
  <c r="B207" i="81"/>
  <c r="C207" i="81"/>
  <c r="D207" i="81"/>
  <c r="E207" i="81"/>
  <c r="F207" i="81"/>
  <c r="G207" i="81"/>
  <c r="A208" i="81"/>
  <c r="B208" i="81"/>
  <c r="C208" i="81"/>
  <c r="D208" i="81"/>
  <c r="E208" i="81"/>
  <c r="F208" i="81"/>
  <c r="G208" i="81"/>
  <c r="A209" i="81"/>
  <c r="B209" i="81"/>
  <c r="C209" i="81"/>
  <c r="D209" i="81"/>
  <c r="E209" i="81"/>
  <c r="F209" i="81"/>
  <c r="G209" i="81"/>
  <c r="A210" i="81"/>
  <c r="B210" i="81"/>
  <c r="C210" i="81"/>
  <c r="D210" i="81"/>
  <c r="E210" i="81"/>
  <c r="F210" i="81"/>
  <c r="G210" i="81"/>
  <c r="A211" i="81"/>
  <c r="B211" i="81"/>
  <c r="C211" i="81"/>
  <c r="D211" i="81"/>
  <c r="E211" i="81"/>
  <c r="F211" i="81"/>
  <c r="G211" i="81"/>
  <c r="A212" i="81"/>
  <c r="B212" i="81"/>
  <c r="C212" i="81"/>
  <c r="D212" i="81"/>
  <c r="E212" i="81"/>
  <c r="F212" i="81"/>
  <c r="G212" i="81"/>
  <c r="A213" i="81"/>
  <c r="B213" i="81"/>
  <c r="C213" i="81"/>
  <c r="D213" i="81"/>
  <c r="E213" i="81"/>
  <c r="F213" i="81"/>
  <c r="G213" i="81"/>
  <c r="A214" i="81"/>
  <c r="B214" i="81"/>
  <c r="C214" i="81"/>
  <c r="D214" i="81"/>
  <c r="E214" i="81"/>
  <c r="F214" i="81"/>
  <c r="G214" i="81"/>
  <c r="A215" i="81"/>
  <c r="B215" i="81"/>
  <c r="C215" i="81"/>
  <c r="D215" i="81"/>
  <c r="E215" i="81"/>
  <c r="F215" i="81"/>
  <c r="G215" i="81"/>
  <c r="A216" i="81"/>
  <c r="B216" i="81"/>
  <c r="C216" i="81"/>
  <c r="D216" i="81"/>
  <c r="E216" i="81"/>
  <c r="F216" i="81"/>
  <c r="G216" i="81"/>
  <c r="A217" i="81"/>
  <c r="B217" i="81"/>
  <c r="C217" i="81"/>
  <c r="D217" i="81"/>
  <c r="E217" i="81"/>
  <c r="F217" i="81"/>
  <c r="G217" i="81"/>
  <c r="A218" i="81"/>
  <c r="B218" i="81"/>
  <c r="C218" i="81"/>
  <c r="D218" i="81"/>
  <c r="E218" i="81"/>
  <c r="F218" i="81"/>
  <c r="G218" i="81"/>
  <c r="A219" i="81"/>
  <c r="B219" i="81"/>
  <c r="C219" i="81"/>
  <c r="D219" i="81"/>
  <c r="E219" i="81"/>
  <c r="F219" i="81"/>
  <c r="G219" i="81"/>
  <c r="A220" i="81"/>
  <c r="B220" i="81"/>
  <c r="C220" i="81"/>
  <c r="D220" i="81"/>
  <c r="E220" i="81"/>
  <c r="F220" i="81"/>
  <c r="G220" i="81"/>
  <c r="A221" i="81"/>
  <c r="B221" i="81"/>
  <c r="C221" i="81"/>
  <c r="D221" i="81"/>
  <c r="E221" i="81"/>
  <c r="F221" i="81"/>
  <c r="G221" i="81"/>
  <c r="A222" i="81"/>
  <c r="B222" i="81"/>
  <c r="C222" i="81"/>
  <c r="D222" i="81"/>
  <c r="E222" i="81"/>
  <c r="F222" i="81"/>
  <c r="G222" i="81"/>
  <c r="A223" i="81"/>
  <c r="B223" i="81"/>
  <c r="C223" i="81"/>
  <c r="D223" i="81"/>
  <c r="E223" i="81"/>
  <c r="F223" i="81"/>
  <c r="G223" i="81"/>
  <c r="A224" i="81"/>
  <c r="B224" i="81"/>
  <c r="C224" i="81"/>
  <c r="D224" i="81"/>
  <c r="E224" i="81"/>
  <c r="F224" i="81"/>
  <c r="G224" i="81"/>
  <c r="A225" i="81"/>
  <c r="B225" i="81"/>
  <c r="C225" i="81"/>
  <c r="D225" i="81"/>
  <c r="E225" i="81"/>
  <c r="F225" i="81"/>
  <c r="G225" i="81"/>
  <c r="A226" i="81"/>
  <c r="B226" i="81"/>
  <c r="C226" i="81"/>
  <c r="D226" i="81"/>
  <c r="E226" i="81"/>
  <c r="F226" i="81"/>
  <c r="G226" i="81"/>
  <c r="A227" i="81"/>
  <c r="B227" i="81"/>
  <c r="C227" i="81"/>
  <c r="D227" i="81"/>
  <c r="E227" i="81"/>
  <c r="F227" i="81"/>
  <c r="G227" i="81"/>
  <c r="A228" i="81"/>
  <c r="B228" i="81"/>
  <c r="C228" i="81"/>
  <c r="D228" i="81"/>
  <c r="E228" i="81"/>
  <c r="F228" i="81"/>
  <c r="G228" i="81"/>
  <c r="A229" i="81"/>
  <c r="B229" i="81"/>
  <c r="C229" i="81"/>
  <c r="D229" i="81"/>
  <c r="E229" i="81"/>
  <c r="F229" i="81"/>
  <c r="G229" i="81"/>
  <c r="A230" i="81"/>
  <c r="B230" i="81"/>
  <c r="C230" i="81"/>
  <c r="D230" i="81"/>
  <c r="E230" i="81"/>
  <c r="F230" i="81"/>
  <c r="G230" i="81"/>
  <c r="A231" i="81"/>
  <c r="B231" i="81"/>
  <c r="C231" i="81"/>
  <c r="D231" i="81"/>
  <c r="E231" i="81"/>
  <c r="F231" i="81"/>
  <c r="G231" i="81"/>
  <c r="A232" i="81"/>
  <c r="B232" i="81"/>
  <c r="C232" i="81"/>
  <c r="D232" i="81"/>
  <c r="E232" i="81"/>
  <c r="F232" i="81"/>
  <c r="G232" i="81"/>
  <c r="A233" i="81"/>
  <c r="B233" i="81"/>
  <c r="C233" i="81"/>
  <c r="D233" i="81"/>
  <c r="E233" i="81"/>
  <c r="F233" i="81"/>
  <c r="G233" i="81"/>
  <c r="A234" i="81"/>
  <c r="B234" i="81"/>
  <c r="C234" i="81"/>
  <c r="D234" i="81"/>
  <c r="E234" i="81"/>
  <c r="F234" i="81"/>
  <c r="G234" i="81"/>
  <c r="A235" i="81"/>
  <c r="B235" i="81"/>
  <c r="C235" i="81"/>
  <c r="D235" i="81"/>
  <c r="E235" i="81"/>
  <c r="F235" i="81"/>
  <c r="G235" i="81"/>
  <c r="A236" i="81"/>
  <c r="B236" i="81"/>
  <c r="C236" i="81"/>
  <c r="D236" i="81"/>
  <c r="E236" i="81"/>
  <c r="F236" i="81"/>
  <c r="G236" i="81"/>
  <c r="A237" i="81"/>
  <c r="B237" i="81"/>
  <c r="C237" i="81"/>
  <c r="D237" i="81"/>
  <c r="E237" i="81"/>
  <c r="F237" i="81"/>
  <c r="G237" i="81"/>
  <c r="A238" i="81"/>
  <c r="B238" i="81"/>
  <c r="C238" i="81"/>
  <c r="D238" i="81"/>
  <c r="E238" i="81"/>
  <c r="F238" i="81"/>
  <c r="G238" i="81"/>
  <c r="A239" i="81"/>
  <c r="B239" i="81"/>
  <c r="C239" i="81"/>
  <c r="D239" i="81"/>
  <c r="E239" i="81"/>
  <c r="F239" i="81"/>
  <c r="G239" i="81"/>
  <c r="A240" i="81"/>
  <c r="B240" i="81"/>
  <c r="C240" i="81"/>
  <c r="D240" i="81"/>
  <c r="E240" i="81"/>
  <c r="F240" i="81"/>
  <c r="G240" i="81"/>
  <c r="A241" i="81"/>
  <c r="B241" i="81"/>
  <c r="C241" i="81"/>
  <c r="D241" i="81"/>
  <c r="E241" i="81"/>
  <c r="F241" i="81"/>
  <c r="G241" i="81"/>
  <c r="A242" i="81"/>
  <c r="B242" i="81"/>
  <c r="C242" i="81"/>
  <c r="D242" i="81"/>
  <c r="E242" i="81"/>
  <c r="F242" i="81"/>
  <c r="G242" i="81"/>
  <c r="A243" i="81"/>
  <c r="B243" i="81"/>
  <c r="C243" i="81"/>
  <c r="D243" i="81"/>
  <c r="E243" i="81"/>
  <c r="F243" i="81"/>
  <c r="G243" i="81"/>
  <c r="A244" i="81"/>
  <c r="B244" i="81"/>
  <c r="C244" i="81"/>
  <c r="D244" i="81"/>
  <c r="E244" i="81"/>
  <c r="F244" i="81"/>
  <c r="G244" i="81"/>
  <c r="A245" i="81"/>
  <c r="B245" i="81"/>
  <c r="C245" i="81"/>
  <c r="D245" i="81"/>
  <c r="E245" i="81"/>
  <c r="F245" i="81"/>
  <c r="G245" i="81"/>
  <c r="A246" i="81"/>
  <c r="B246" i="81"/>
  <c r="C246" i="81"/>
  <c r="D246" i="81"/>
  <c r="E246" i="81"/>
  <c r="F246" i="81"/>
  <c r="G246" i="81"/>
  <c r="A247" i="81"/>
  <c r="B247" i="81"/>
  <c r="C247" i="81"/>
  <c r="D247" i="81"/>
  <c r="E247" i="81"/>
  <c r="F247" i="81"/>
  <c r="G247" i="81"/>
  <c r="A248" i="81"/>
  <c r="B248" i="81"/>
  <c r="C248" i="81"/>
  <c r="D248" i="81"/>
  <c r="E248" i="81"/>
  <c r="F248" i="81"/>
  <c r="G248" i="81"/>
  <c r="A249" i="81"/>
  <c r="B249" i="81"/>
  <c r="C249" i="81"/>
  <c r="D249" i="81"/>
  <c r="E249" i="81"/>
  <c r="F249" i="81"/>
  <c r="G249" i="81"/>
  <c r="A250" i="81"/>
  <c r="B250" i="81"/>
  <c r="C250" i="81"/>
  <c r="D250" i="81"/>
  <c r="E250" i="81"/>
  <c r="F250" i="81"/>
  <c r="G250" i="81"/>
  <c r="A251" i="81"/>
  <c r="B251" i="81"/>
  <c r="C251" i="81"/>
  <c r="D251" i="81"/>
  <c r="E251" i="81"/>
  <c r="F251" i="81"/>
  <c r="G251" i="81"/>
  <c r="A252" i="81"/>
  <c r="B252" i="81"/>
  <c r="C252" i="81"/>
  <c r="D252" i="81"/>
  <c r="E252" i="81"/>
  <c r="F252" i="81"/>
  <c r="G252" i="81"/>
  <c r="A253" i="81"/>
  <c r="B253" i="81"/>
  <c r="C253" i="81"/>
  <c r="D253" i="81"/>
  <c r="E253" i="81"/>
  <c r="F253" i="81"/>
  <c r="G253" i="81"/>
  <c r="A254" i="81"/>
  <c r="B254" i="81"/>
  <c r="C254" i="81"/>
  <c r="D254" i="81"/>
  <c r="E254" i="81"/>
  <c r="F254" i="81"/>
  <c r="G254" i="81"/>
  <c r="A255" i="81"/>
  <c r="B255" i="81"/>
  <c r="C255" i="81"/>
  <c r="D255" i="81"/>
  <c r="E255" i="81"/>
  <c r="F255" i="81"/>
  <c r="G255" i="81"/>
  <c r="A256" i="81"/>
  <c r="B256" i="81"/>
  <c r="C256" i="81"/>
  <c r="D256" i="81"/>
  <c r="E256" i="81"/>
  <c r="F256" i="81"/>
  <c r="G256" i="81"/>
  <c r="A257" i="81"/>
  <c r="B257" i="81"/>
  <c r="C257" i="81"/>
  <c r="D257" i="81"/>
  <c r="E257" i="81"/>
  <c r="F257" i="81"/>
  <c r="G257" i="81"/>
  <c r="A258" i="81"/>
  <c r="B258" i="81"/>
  <c r="C258" i="81"/>
  <c r="D258" i="81"/>
  <c r="E258" i="81"/>
  <c r="F258" i="81"/>
  <c r="G258" i="81"/>
  <c r="A259" i="81"/>
  <c r="B259" i="81"/>
  <c r="C259" i="81"/>
  <c r="D259" i="81"/>
  <c r="E259" i="81"/>
  <c r="F259" i="81"/>
  <c r="G259" i="81"/>
  <c r="A260" i="81"/>
  <c r="B260" i="81"/>
  <c r="C260" i="81"/>
  <c r="D260" i="81"/>
  <c r="E260" i="81"/>
  <c r="F260" i="81"/>
  <c r="G260" i="81"/>
  <c r="A261" i="81"/>
  <c r="B261" i="81"/>
  <c r="C261" i="81"/>
  <c r="D261" i="81"/>
  <c r="E261" i="81"/>
  <c r="F261" i="81"/>
  <c r="G261" i="81"/>
  <c r="A262" i="81"/>
  <c r="B262" i="81"/>
  <c r="C262" i="81"/>
  <c r="D262" i="81"/>
  <c r="E262" i="81"/>
  <c r="F262" i="81"/>
  <c r="G262" i="81"/>
  <c r="A263" i="81"/>
  <c r="B263" i="81"/>
  <c r="C263" i="81"/>
  <c r="D263" i="81"/>
  <c r="E263" i="81"/>
  <c r="F263" i="81"/>
  <c r="G263" i="81"/>
  <c r="A264" i="81"/>
  <c r="B264" i="81"/>
  <c r="C264" i="81"/>
  <c r="D264" i="81"/>
  <c r="E264" i="81"/>
  <c r="F264" i="81"/>
  <c r="G264" i="81"/>
  <c r="A265" i="81"/>
  <c r="B265" i="81"/>
  <c r="C265" i="81"/>
  <c r="D265" i="81"/>
  <c r="E265" i="81"/>
  <c r="F265" i="81"/>
  <c r="G265" i="81"/>
  <c r="A266" i="81"/>
  <c r="B266" i="81"/>
  <c r="C266" i="81"/>
  <c r="D266" i="81"/>
  <c r="E266" i="81"/>
  <c r="F266" i="81"/>
  <c r="G266" i="81"/>
  <c r="A267" i="81"/>
  <c r="B267" i="81"/>
  <c r="C267" i="81"/>
  <c r="D267" i="81"/>
  <c r="E267" i="81"/>
  <c r="F267" i="81"/>
  <c r="G267" i="81"/>
  <c r="A268" i="81"/>
  <c r="B268" i="81"/>
  <c r="C268" i="81"/>
  <c r="D268" i="81"/>
  <c r="E268" i="81"/>
  <c r="F268" i="81"/>
  <c r="G268" i="81"/>
  <c r="A269" i="81"/>
  <c r="B269" i="81"/>
  <c r="C269" i="81"/>
  <c r="D269" i="81"/>
  <c r="E269" i="81"/>
  <c r="F269" i="81"/>
  <c r="G269" i="81"/>
  <c r="A270" i="81"/>
  <c r="B270" i="81"/>
  <c r="C270" i="81"/>
  <c r="D270" i="81"/>
  <c r="E270" i="81"/>
  <c r="F270" i="81"/>
  <c r="G270" i="81"/>
  <c r="A271" i="81"/>
  <c r="B271" i="81"/>
  <c r="C271" i="81"/>
  <c r="D271" i="81"/>
  <c r="E271" i="81"/>
  <c r="F271" i="81"/>
  <c r="G271" i="81"/>
  <c r="A272" i="81"/>
  <c r="B272" i="81"/>
  <c r="C272" i="81"/>
  <c r="D272" i="81"/>
  <c r="E272" i="81"/>
  <c r="F272" i="81"/>
  <c r="G272" i="81"/>
  <c r="A273" i="81"/>
  <c r="B273" i="81"/>
  <c r="C273" i="81"/>
  <c r="D273" i="81"/>
  <c r="E273" i="81"/>
  <c r="F273" i="81"/>
  <c r="G273" i="81"/>
  <c r="A274" i="81"/>
  <c r="B274" i="81"/>
  <c r="C274" i="81"/>
  <c r="D274" i="81"/>
  <c r="E274" i="81"/>
  <c r="F274" i="81"/>
  <c r="G274" i="81"/>
  <c r="A275" i="81"/>
  <c r="B275" i="81"/>
  <c r="C275" i="81"/>
  <c r="D275" i="81"/>
  <c r="E275" i="81"/>
  <c r="F275" i="81"/>
  <c r="G275" i="81"/>
  <c r="A276" i="81"/>
  <c r="B276" i="81"/>
  <c r="C276" i="81"/>
  <c r="D276" i="81"/>
  <c r="E276" i="81"/>
  <c r="F276" i="81"/>
  <c r="G276" i="81"/>
  <c r="A277" i="81"/>
  <c r="B277" i="81"/>
  <c r="C277" i="81"/>
  <c r="D277" i="81"/>
  <c r="E277" i="81"/>
  <c r="F277" i="81"/>
  <c r="G277" i="81"/>
  <c r="A278" i="81"/>
  <c r="B278" i="81"/>
  <c r="C278" i="81"/>
  <c r="D278" i="81"/>
  <c r="E278" i="81"/>
  <c r="F278" i="81"/>
  <c r="G278" i="81"/>
  <c r="A279" i="81"/>
  <c r="B279" i="81"/>
  <c r="C279" i="81"/>
  <c r="D279" i="81"/>
  <c r="E279" i="81"/>
  <c r="F279" i="81"/>
  <c r="G279" i="81"/>
  <c r="A280" i="81"/>
  <c r="B280" i="81"/>
  <c r="C280" i="81"/>
  <c r="D280" i="81"/>
  <c r="E280" i="81"/>
  <c r="F280" i="81"/>
  <c r="G280" i="81"/>
  <c r="A281" i="81"/>
  <c r="B281" i="81"/>
  <c r="C281" i="81"/>
  <c r="D281" i="81"/>
  <c r="E281" i="81"/>
  <c r="F281" i="81"/>
  <c r="G281" i="81"/>
  <c r="A282" i="81"/>
  <c r="B282" i="81"/>
  <c r="C282" i="81"/>
  <c r="D282" i="81"/>
  <c r="E282" i="81"/>
  <c r="F282" i="81"/>
  <c r="G282" i="81"/>
  <c r="A283" i="81"/>
  <c r="B283" i="81"/>
  <c r="C283" i="81"/>
  <c r="D283" i="81"/>
  <c r="E283" i="81"/>
  <c r="F283" i="81"/>
  <c r="G283" i="81"/>
  <c r="A284" i="81"/>
  <c r="B284" i="81"/>
  <c r="C284" i="81"/>
  <c r="D284" i="81"/>
  <c r="E284" i="81"/>
  <c r="F284" i="81"/>
  <c r="G284" i="81"/>
  <c r="A285" i="81"/>
  <c r="B285" i="81"/>
  <c r="C285" i="81"/>
  <c r="D285" i="81"/>
  <c r="E285" i="81"/>
  <c r="F285" i="81"/>
  <c r="G285" i="81"/>
  <c r="A286" i="81"/>
  <c r="B286" i="81"/>
  <c r="C286" i="81"/>
  <c r="D286" i="81"/>
  <c r="E286" i="81"/>
  <c r="F286" i="81"/>
  <c r="G286" i="81"/>
  <c r="A287" i="81"/>
  <c r="B287" i="81"/>
  <c r="C287" i="81"/>
  <c r="D287" i="81"/>
  <c r="E287" i="81"/>
  <c r="F287" i="81"/>
  <c r="G287" i="81"/>
  <c r="A288" i="81"/>
  <c r="B288" i="81"/>
  <c r="C288" i="81"/>
  <c r="D288" i="81"/>
  <c r="E288" i="81"/>
  <c r="F288" i="81"/>
  <c r="G288" i="81"/>
  <c r="A289" i="81"/>
  <c r="B289" i="81"/>
  <c r="C289" i="81"/>
  <c r="D289" i="81"/>
  <c r="E289" i="81"/>
  <c r="F289" i="81"/>
  <c r="G289" i="81"/>
  <c r="A290" i="81"/>
  <c r="B290" i="81"/>
  <c r="C290" i="81"/>
  <c r="D290" i="81"/>
  <c r="E290" i="81"/>
  <c r="F290" i="81"/>
  <c r="G290" i="81"/>
  <c r="A291" i="81"/>
  <c r="B291" i="81"/>
  <c r="C291" i="81"/>
  <c r="D291" i="81"/>
  <c r="E291" i="81"/>
  <c r="F291" i="81"/>
  <c r="G291" i="81"/>
  <c r="A292" i="81"/>
  <c r="B292" i="81"/>
  <c r="C292" i="81"/>
  <c r="D292" i="81"/>
  <c r="E292" i="81"/>
  <c r="F292" i="81"/>
  <c r="G292" i="81"/>
  <c r="A293" i="81"/>
  <c r="B293" i="81"/>
  <c r="C293" i="81"/>
  <c r="D293" i="81"/>
  <c r="E293" i="81"/>
  <c r="F293" i="81"/>
  <c r="G293" i="81"/>
  <c r="A294" i="81"/>
  <c r="B294" i="81"/>
  <c r="C294" i="81"/>
  <c r="D294" i="81"/>
  <c r="E294" i="81"/>
  <c r="F294" i="81"/>
  <c r="G294" i="81"/>
  <c r="A295" i="81"/>
  <c r="B295" i="81"/>
  <c r="C295" i="81"/>
  <c r="D295" i="81"/>
  <c r="E295" i="81"/>
  <c r="F295" i="81"/>
  <c r="G295" i="81"/>
  <c r="A296" i="81"/>
  <c r="B296" i="81"/>
  <c r="C296" i="81"/>
  <c r="D296" i="81"/>
  <c r="E296" i="81"/>
  <c r="F296" i="81"/>
  <c r="G296" i="81"/>
  <c r="A297" i="81"/>
  <c r="B297" i="81"/>
  <c r="C297" i="81"/>
  <c r="D297" i="81"/>
  <c r="E297" i="81"/>
  <c r="F297" i="81"/>
  <c r="G297" i="81"/>
  <c r="A298" i="81"/>
  <c r="B298" i="81"/>
  <c r="C298" i="81"/>
  <c r="D298" i="81"/>
  <c r="E298" i="81"/>
  <c r="F298" i="81"/>
  <c r="G298" i="81"/>
  <c r="A299" i="81"/>
  <c r="B299" i="81"/>
  <c r="C299" i="81"/>
  <c r="D299" i="81"/>
  <c r="E299" i="81"/>
  <c r="F299" i="81"/>
  <c r="G299" i="81"/>
  <c r="A300" i="81"/>
  <c r="B300" i="81"/>
  <c r="C300" i="81"/>
  <c r="D300" i="81"/>
  <c r="E300" i="81"/>
  <c r="F300" i="81"/>
  <c r="G300" i="81"/>
  <c r="A301" i="81"/>
  <c r="B301" i="81"/>
  <c r="C301" i="81"/>
  <c r="D301" i="81"/>
  <c r="E301" i="81"/>
  <c r="F301" i="81"/>
  <c r="G301" i="81"/>
  <c r="A302" i="81"/>
  <c r="B302" i="81"/>
  <c r="C302" i="81"/>
  <c r="D302" i="81"/>
  <c r="E302" i="81"/>
  <c r="F302" i="81"/>
  <c r="G302" i="81"/>
  <c r="A303" i="81"/>
  <c r="B303" i="81"/>
  <c r="C303" i="81"/>
  <c r="D303" i="81"/>
  <c r="E303" i="81"/>
  <c r="F303" i="81"/>
  <c r="G303" i="81"/>
  <c r="A304" i="81"/>
  <c r="B304" i="81"/>
  <c r="C304" i="81"/>
  <c r="D304" i="81"/>
  <c r="E304" i="81"/>
  <c r="F304" i="81"/>
  <c r="G304" i="81"/>
  <c r="A305" i="81"/>
  <c r="B305" i="81"/>
  <c r="C305" i="81"/>
  <c r="D305" i="81"/>
  <c r="E305" i="81"/>
  <c r="F305" i="81"/>
  <c r="G305" i="81"/>
  <c r="A306" i="81"/>
  <c r="B306" i="81"/>
  <c r="C306" i="81"/>
  <c r="D306" i="81"/>
  <c r="E306" i="81"/>
  <c r="F306" i="81"/>
  <c r="G306" i="81"/>
  <c r="A307" i="81"/>
  <c r="B307" i="81"/>
  <c r="C307" i="81"/>
  <c r="D307" i="81"/>
  <c r="E307" i="81"/>
  <c r="F307" i="81"/>
  <c r="G307" i="81"/>
  <c r="A308" i="81"/>
  <c r="B308" i="81"/>
  <c r="C308" i="81"/>
  <c r="D308" i="81"/>
  <c r="E308" i="81"/>
  <c r="F308" i="81"/>
  <c r="G308" i="81"/>
  <c r="A309" i="81"/>
  <c r="B309" i="81"/>
  <c r="C309" i="81"/>
  <c r="E309" i="81"/>
  <c r="F309" i="81"/>
  <c r="G309" i="81"/>
  <c r="A310" i="81"/>
  <c r="B310" i="81"/>
  <c r="C310" i="81"/>
  <c r="E310" i="81"/>
  <c r="F310" i="81"/>
  <c r="G310" i="81"/>
  <c r="A311" i="81"/>
  <c r="B311" i="81"/>
  <c r="C311" i="81"/>
  <c r="E311" i="81"/>
  <c r="F311" i="81"/>
  <c r="G311" i="81"/>
  <c r="A312" i="81"/>
  <c r="B312" i="81"/>
  <c r="C312" i="81"/>
  <c r="E312" i="81"/>
  <c r="F312" i="81"/>
  <c r="G312" i="81"/>
  <c r="A313" i="81"/>
  <c r="B313" i="81"/>
  <c r="C313" i="81"/>
  <c r="E313" i="81"/>
  <c r="F313" i="81"/>
  <c r="G313" i="81"/>
  <c r="A314" i="81"/>
  <c r="B314" i="81"/>
  <c r="C314" i="81"/>
  <c r="D314" i="81"/>
  <c r="E314" i="81"/>
  <c r="F314" i="81"/>
  <c r="G314" i="81"/>
  <c r="A315" i="81"/>
  <c r="B315" i="81"/>
  <c r="C315" i="81"/>
  <c r="D315" i="81"/>
  <c r="E315" i="81"/>
  <c r="F315" i="81"/>
  <c r="G315" i="81"/>
  <c r="A316" i="81"/>
  <c r="B316" i="81"/>
  <c r="C316" i="81"/>
  <c r="D316" i="81"/>
  <c r="E316" i="81"/>
  <c r="F316" i="81"/>
  <c r="G316" i="81"/>
  <c r="A317" i="81"/>
  <c r="B317" i="81"/>
  <c r="C317" i="81"/>
  <c r="D317" i="81"/>
  <c r="E317" i="81"/>
  <c r="F317" i="81"/>
  <c r="G317" i="81"/>
  <c r="A318" i="81"/>
  <c r="B318" i="81"/>
  <c r="C318" i="81"/>
  <c r="D318" i="81"/>
  <c r="E318" i="81"/>
  <c r="F318" i="81"/>
  <c r="G318" i="81"/>
  <c r="A319" i="81"/>
  <c r="B319" i="81"/>
  <c r="C319" i="81"/>
  <c r="D319" i="81"/>
  <c r="E319" i="81"/>
  <c r="F319" i="81"/>
  <c r="G319" i="81"/>
  <c r="A320" i="81"/>
  <c r="B320" i="81"/>
  <c r="C320" i="81"/>
  <c r="D320" i="81"/>
  <c r="E320" i="81"/>
  <c r="F320" i="81"/>
  <c r="G320" i="81"/>
  <c r="A321" i="81"/>
  <c r="B321" i="81"/>
  <c r="C321" i="81"/>
  <c r="D321" i="81"/>
  <c r="E321" i="81"/>
  <c r="F321" i="81"/>
  <c r="G321" i="81"/>
  <c r="A322" i="81"/>
  <c r="B322" i="81"/>
  <c r="C322" i="81"/>
  <c r="D322" i="81"/>
  <c r="E322" i="81"/>
  <c r="F322" i="81"/>
  <c r="G322" i="81"/>
  <c r="A323" i="81"/>
  <c r="B323" i="81"/>
  <c r="C323" i="81"/>
  <c r="D323" i="81"/>
  <c r="E323" i="81"/>
  <c r="F323" i="81"/>
  <c r="G323" i="81"/>
  <c r="A324" i="81"/>
  <c r="B324" i="81"/>
  <c r="C324" i="81"/>
  <c r="D324" i="81"/>
  <c r="E324" i="81"/>
  <c r="F324" i="81"/>
  <c r="G324" i="81"/>
  <c r="A325" i="81"/>
  <c r="B325" i="81"/>
  <c r="C325" i="81"/>
  <c r="D325" i="81"/>
  <c r="E325" i="81"/>
  <c r="F325" i="81"/>
  <c r="G325" i="81"/>
  <c r="A326" i="81"/>
  <c r="B326" i="81"/>
  <c r="C326" i="81"/>
  <c r="D326" i="81"/>
  <c r="E326" i="81"/>
  <c r="F326" i="81"/>
  <c r="G326" i="81"/>
  <c r="A327" i="81"/>
  <c r="B327" i="81"/>
  <c r="C327" i="81"/>
  <c r="D327" i="81"/>
  <c r="E327" i="81"/>
  <c r="F327" i="81"/>
  <c r="G327" i="81"/>
  <c r="A328" i="81"/>
  <c r="B328" i="81"/>
  <c r="C328" i="81"/>
  <c r="D328" i="81"/>
  <c r="E328" i="81"/>
  <c r="F328" i="81"/>
  <c r="G328" i="81"/>
  <c r="A329" i="81"/>
  <c r="B329" i="81"/>
  <c r="C329" i="81"/>
  <c r="D329" i="81"/>
  <c r="E329" i="81"/>
  <c r="F329" i="81"/>
  <c r="G329" i="81"/>
  <c r="A330" i="81"/>
  <c r="B330" i="81"/>
  <c r="C330" i="81"/>
  <c r="D330" i="81"/>
  <c r="E330" i="81"/>
  <c r="F330" i="81"/>
  <c r="G330" i="81"/>
  <c r="A331" i="81"/>
  <c r="B331" i="81"/>
  <c r="C331" i="81"/>
  <c r="D331" i="81"/>
  <c r="E331" i="81"/>
  <c r="F331" i="81"/>
  <c r="G331" i="81"/>
  <c r="A332" i="81"/>
  <c r="B332" i="81"/>
  <c r="C332" i="81"/>
  <c r="D332" i="81"/>
  <c r="E332" i="81"/>
  <c r="F332" i="81"/>
  <c r="G332" i="81"/>
  <c r="A333" i="81"/>
  <c r="B333" i="81"/>
  <c r="C333" i="81"/>
  <c r="D333" i="81"/>
  <c r="E333" i="81"/>
  <c r="F333" i="81"/>
  <c r="G333" i="81"/>
  <c r="A334" i="81"/>
  <c r="B334" i="81"/>
  <c r="C334" i="81"/>
  <c r="D334" i="81"/>
  <c r="E334" i="81"/>
  <c r="F334" i="81"/>
  <c r="G334" i="81"/>
  <c r="A335" i="81"/>
  <c r="B335" i="81"/>
  <c r="C335" i="81"/>
  <c r="D335" i="81"/>
  <c r="E335" i="81"/>
  <c r="F335" i="81"/>
  <c r="G335" i="81"/>
  <c r="A336" i="81"/>
  <c r="B336" i="81"/>
  <c r="C336" i="81"/>
  <c r="D336" i="81"/>
  <c r="E336" i="81"/>
  <c r="F336" i="81"/>
  <c r="G336" i="81"/>
  <c r="A337" i="81"/>
  <c r="B337" i="81"/>
  <c r="C337" i="81"/>
  <c r="D337" i="81"/>
  <c r="E337" i="81"/>
  <c r="F337" i="81"/>
  <c r="G337" i="81"/>
  <c r="A338" i="81"/>
  <c r="B338" i="81"/>
  <c r="C338" i="81"/>
  <c r="D338" i="81"/>
  <c r="E338" i="81"/>
  <c r="F338" i="81"/>
  <c r="G338" i="81"/>
  <c r="A339" i="81"/>
  <c r="B339" i="81"/>
  <c r="C339" i="81"/>
  <c r="D339" i="81"/>
  <c r="E339" i="81"/>
  <c r="F339" i="81"/>
  <c r="G339" i="81"/>
  <c r="A340" i="81"/>
  <c r="B340" i="81"/>
  <c r="C340" i="81"/>
  <c r="D340" i="81"/>
  <c r="E340" i="81"/>
  <c r="F340" i="81"/>
  <c r="G340" i="81"/>
  <c r="A341" i="81"/>
  <c r="B341" i="81"/>
  <c r="C341" i="81"/>
  <c r="D341" i="81"/>
  <c r="E341" i="81"/>
  <c r="F341" i="81"/>
  <c r="G341" i="81"/>
  <c r="A342" i="81"/>
  <c r="B342" i="81"/>
  <c r="C342" i="81"/>
  <c r="D342" i="81"/>
  <c r="E342" i="81"/>
  <c r="F342" i="81"/>
  <c r="G342" i="81"/>
  <c r="A343" i="81"/>
  <c r="B343" i="81"/>
  <c r="C343" i="81"/>
  <c r="D343" i="81"/>
  <c r="E343" i="81"/>
  <c r="F343" i="81"/>
  <c r="G343" i="81"/>
  <c r="A344" i="81"/>
  <c r="B344" i="81"/>
  <c r="C344" i="81"/>
  <c r="D344" i="81"/>
  <c r="E344" i="81"/>
  <c r="F344" i="81"/>
  <c r="G344" i="81"/>
  <c r="A345" i="81"/>
  <c r="B345" i="81"/>
  <c r="C345" i="81"/>
  <c r="D345" i="81"/>
  <c r="E345" i="81"/>
  <c r="F345" i="81"/>
  <c r="G345" i="81"/>
  <c r="A346" i="81"/>
  <c r="B346" i="81"/>
  <c r="C346" i="81"/>
  <c r="D346" i="81"/>
  <c r="E346" i="81"/>
  <c r="F346" i="81"/>
  <c r="G346" i="81"/>
  <c r="A347" i="81"/>
  <c r="B347" i="81"/>
  <c r="C347" i="81"/>
  <c r="D347" i="81"/>
  <c r="E347" i="81"/>
  <c r="F347" i="81"/>
  <c r="G347" i="81"/>
  <c r="A348" i="81"/>
  <c r="B348" i="81"/>
  <c r="C348" i="81"/>
  <c r="D348" i="81"/>
  <c r="E348" i="81"/>
  <c r="F348" i="81"/>
  <c r="G348" i="81"/>
  <c r="A349" i="81"/>
  <c r="B349" i="81"/>
  <c r="C349" i="81"/>
  <c r="D349" i="81"/>
  <c r="E349" i="81"/>
  <c r="F349" i="81"/>
  <c r="G349" i="81"/>
  <c r="A350" i="81"/>
  <c r="B350" i="81"/>
  <c r="C350" i="81"/>
  <c r="D350" i="81"/>
  <c r="E350" i="81"/>
  <c r="F350" i="81"/>
  <c r="G350" i="81"/>
  <c r="A351" i="81"/>
  <c r="B351" i="81"/>
  <c r="C351" i="81"/>
  <c r="D351" i="81"/>
  <c r="E351" i="81"/>
  <c r="F351" i="81"/>
  <c r="G351" i="81"/>
  <c r="A352" i="81"/>
  <c r="B352" i="81"/>
  <c r="C352" i="81"/>
  <c r="D352" i="81"/>
  <c r="E352" i="81"/>
  <c r="F352" i="81"/>
  <c r="G352" i="81"/>
  <c r="A353" i="81"/>
  <c r="B353" i="81"/>
  <c r="C353" i="81"/>
  <c r="D353" i="81"/>
  <c r="E353" i="81"/>
  <c r="F353" i="81"/>
  <c r="G353" i="81"/>
  <c r="A354" i="81"/>
  <c r="B354" i="81"/>
  <c r="C354" i="81"/>
  <c r="D354" i="81"/>
  <c r="E354" i="81"/>
  <c r="F354" i="81"/>
  <c r="G354" i="81"/>
  <c r="A355" i="81"/>
  <c r="B355" i="81"/>
  <c r="C355" i="81"/>
  <c r="D355" i="81"/>
  <c r="E355" i="81"/>
  <c r="F355" i="81"/>
  <c r="G355" i="81"/>
  <c r="A356" i="81"/>
  <c r="B356" i="81"/>
  <c r="C356" i="81"/>
  <c r="D356" i="81"/>
  <c r="E356" i="81"/>
  <c r="F356" i="81"/>
  <c r="G356" i="81"/>
  <c r="A357" i="81"/>
  <c r="B357" i="81"/>
  <c r="C357" i="81"/>
  <c r="D357" i="81"/>
  <c r="E357" i="81"/>
  <c r="F357" i="81"/>
  <c r="G357" i="81"/>
  <c r="A358" i="81"/>
  <c r="B358" i="81"/>
  <c r="C358" i="81"/>
  <c r="D358" i="81"/>
  <c r="E358" i="81"/>
  <c r="F358" i="81"/>
  <c r="G358" i="81"/>
  <c r="A359" i="81"/>
  <c r="B359" i="81"/>
  <c r="C359" i="81"/>
  <c r="D359" i="81"/>
  <c r="E359" i="81"/>
  <c r="F359" i="81"/>
  <c r="G359" i="81"/>
  <c r="A360" i="81"/>
  <c r="B360" i="81"/>
  <c r="C360" i="81"/>
  <c r="D360" i="81"/>
  <c r="E360" i="81"/>
  <c r="F360" i="81"/>
  <c r="G360" i="81"/>
  <c r="A361" i="81"/>
  <c r="B361" i="81"/>
  <c r="C361" i="81"/>
  <c r="D361" i="81"/>
  <c r="E361" i="81"/>
  <c r="F361" i="81"/>
  <c r="G361" i="81"/>
  <c r="A362" i="81"/>
  <c r="B362" i="81"/>
  <c r="C362" i="81"/>
  <c r="D362" i="81"/>
  <c r="E362" i="81"/>
  <c r="F362" i="81"/>
  <c r="G362" i="81"/>
  <c r="A363" i="81"/>
  <c r="B363" i="81"/>
  <c r="C363" i="81"/>
  <c r="D363" i="81"/>
  <c r="E363" i="81"/>
  <c r="F363" i="81"/>
  <c r="G363" i="81"/>
  <c r="A364" i="81"/>
  <c r="B364" i="81"/>
  <c r="C364" i="81"/>
  <c r="D364" i="81"/>
  <c r="E364" i="81"/>
  <c r="F364" i="81"/>
  <c r="G364" i="81"/>
  <c r="A365" i="81"/>
  <c r="B365" i="81"/>
  <c r="C365" i="81"/>
  <c r="D365" i="81"/>
  <c r="E365" i="81"/>
  <c r="F365" i="81"/>
  <c r="G365" i="81"/>
  <c r="A366" i="81"/>
  <c r="B366" i="81"/>
  <c r="C366" i="81"/>
  <c r="D366" i="81"/>
  <c r="E366" i="81"/>
  <c r="F366" i="81"/>
  <c r="G366" i="81"/>
  <c r="A367" i="81"/>
  <c r="B367" i="81"/>
  <c r="C367" i="81"/>
  <c r="D367" i="81"/>
  <c r="E367" i="81"/>
  <c r="F367" i="81"/>
  <c r="G367" i="81"/>
  <c r="A368" i="81"/>
  <c r="B368" i="81"/>
  <c r="C368" i="81"/>
  <c r="D368" i="81"/>
  <c r="E368" i="81"/>
  <c r="F368" i="81"/>
  <c r="G368" i="81"/>
  <c r="A369" i="81"/>
  <c r="B369" i="81"/>
  <c r="C369" i="81"/>
  <c r="D369" i="81"/>
  <c r="E369" i="81"/>
  <c r="F369" i="81"/>
  <c r="G369" i="81"/>
  <c r="A370" i="81"/>
  <c r="B370" i="81"/>
  <c r="C370" i="81"/>
  <c r="D370" i="81"/>
  <c r="E370" i="81"/>
  <c r="F370" i="81"/>
  <c r="G370" i="81"/>
  <c r="A371" i="81"/>
  <c r="B371" i="81"/>
  <c r="C371" i="81"/>
  <c r="D371" i="81"/>
  <c r="E371" i="81"/>
  <c r="F371" i="81"/>
  <c r="G371" i="81"/>
  <c r="A372" i="81"/>
  <c r="B372" i="81"/>
  <c r="C372" i="81"/>
  <c r="D372" i="81"/>
  <c r="E372" i="81"/>
  <c r="F372" i="81"/>
  <c r="G372" i="81"/>
  <c r="A373" i="81"/>
  <c r="B373" i="81"/>
  <c r="C373" i="81"/>
  <c r="D373" i="81"/>
  <c r="E373" i="81"/>
  <c r="F373" i="81"/>
  <c r="G373" i="81"/>
  <c r="A374" i="81"/>
  <c r="B374" i="81"/>
  <c r="C374" i="81"/>
  <c r="D374" i="81"/>
  <c r="E374" i="81"/>
  <c r="F374" i="81"/>
  <c r="G374" i="81"/>
  <c r="A375" i="81"/>
  <c r="B375" i="81"/>
  <c r="C375" i="81"/>
  <c r="D375" i="81"/>
  <c r="E375" i="81"/>
  <c r="F375" i="81"/>
  <c r="G375" i="81"/>
  <c r="A376" i="81"/>
  <c r="B376" i="81"/>
  <c r="C376" i="81"/>
  <c r="D376" i="81"/>
  <c r="E376" i="81"/>
  <c r="F376" i="81"/>
  <c r="G376" i="81"/>
  <c r="A377" i="81"/>
  <c r="B377" i="81"/>
  <c r="C377" i="81"/>
  <c r="D377" i="81"/>
  <c r="E377" i="81"/>
  <c r="F377" i="81"/>
  <c r="G377" i="81"/>
  <c r="A378" i="81"/>
  <c r="B378" i="81"/>
  <c r="C378" i="81"/>
  <c r="D378" i="81"/>
  <c r="E378" i="81"/>
  <c r="F378" i="81"/>
  <c r="G378" i="81"/>
  <c r="A379" i="81"/>
  <c r="B379" i="81"/>
  <c r="C379" i="81"/>
  <c r="D379" i="81"/>
  <c r="E379" i="81"/>
  <c r="F379" i="81"/>
  <c r="G379" i="81"/>
  <c r="A380" i="81"/>
  <c r="B380" i="81"/>
  <c r="C380" i="81"/>
  <c r="D380" i="81"/>
  <c r="E380" i="81"/>
  <c r="F380" i="81"/>
  <c r="G380" i="81"/>
  <c r="A381" i="81"/>
  <c r="B381" i="81"/>
  <c r="C381" i="81"/>
  <c r="D381" i="81"/>
  <c r="E381" i="81"/>
  <c r="F381" i="81"/>
  <c r="G381" i="81"/>
  <c r="A382" i="81"/>
  <c r="B382" i="81"/>
  <c r="C382" i="81"/>
  <c r="D382" i="81"/>
  <c r="E382" i="81"/>
  <c r="F382" i="81"/>
  <c r="G382" i="81"/>
  <c r="A383" i="81"/>
  <c r="B383" i="81"/>
  <c r="C383" i="81"/>
  <c r="D383" i="81"/>
  <c r="E383" i="81"/>
  <c r="F383" i="81"/>
  <c r="G383" i="81"/>
  <c r="A384" i="81"/>
  <c r="B384" i="81"/>
  <c r="C384" i="81"/>
  <c r="D384" i="81"/>
  <c r="E384" i="81"/>
  <c r="F384" i="81"/>
  <c r="G384" i="81"/>
  <c r="A385" i="81"/>
  <c r="B385" i="81"/>
  <c r="C385" i="81"/>
  <c r="D385" i="81"/>
  <c r="E385" i="81"/>
  <c r="F385" i="81"/>
  <c r="G385" i="81"/>
  <c r="A386" i="81"/>
  <c r="B386" i="81"/>
  <c r="C386" i="81"/>
  <c r="D386" i="81"/>
  <c r="E386" i="81"/>
  <c r="F386" i="81"/>
  <c r="G386" i="81"/>
  <c r="A387" i="81"/>
  <c r="B387" i="81"/>
  <c r="C387" i="81"/>
  <c r="D387" i="81"/>
  <c r="E387" i="81"/>
  <c r="F387" i="81"/>
  <c r="G387" i="81"/>
  <c r="A388" i="81"/>
  <c r="B388" i="81"/>
  <c r="C388" i="81"/>
  <c r="D388" i="81"/>
  <c r="E388" i="81"/>
  <c r="F388" i="81"/>
  <c r="G388" i="81"/>
  <c r="A389" i="81"/>
  <c r="B389" i="81"/>
  <c r="C389" i="81"/>
  <c r="D389" i="81"/>
  <c r="E389" i="81"/>
  <c r="F389" i="81"/>
  <c r="G389" i="81"/>
  <c r="A390" i="81"/>
  <c r="B390" i="81"/>
  <c r="C390" i="81"/>
  <c r="D390" i="81"/>
  <c r="E390" i="81"/>
  <c r="F390" i="81"/>
  <c r="G390" i="81"/>
  <c r="A391" i="81"/>
  <c r="B391" i="81"/>
  <c r="C391" i="81"/>
  <c r="D391" i="81"/>
  <c r="E391" i="81"/>
  <c r="F391" i="81"/>
  <c r="G391" i="81"/>
  <c r="A392" i="81"/>
  <c r="B392" i="81"/>
  <c r="C392" i="81"/>
  <c r="D392" i="81"/>
  <c r="E392" i="81"/>
  <c r="F392" i="81"/>
  <c r="G392" i="81"/>
  <c r="A393" i="81"/>
  <c r="B393" i="81"/>
  <c r="C393" i="81"/>
  <c r="D393" i="81"/>
  <c r="E393" i="81"/>
  <c r="F393" i="81"/>
  <c r="G393" i="81"/>
  <c r="A394" i="81"/>
  <c r="B394" i="81"/>
  <c r="C394" i="81"/>
  <c r="D394" i="81"/>
  <c r="E394" i="81"/>
  <c r="F394" i="81"/>
  <c r="G394" i="81"/>
  <c r="A395" i="81"/>
  <c r="B395" i="81"/>
  <c r="C395" i="81"/>
  <c r="D395" i="81"/>
  <c r="E395" i="81"/>
  <c r="F395" i="81"/>
  <c r="G395" i="81"/>
  <c r="A396" i="81"/>
  <c r="B396" i="81"/>
  <c r="C396" i="81"/>
  <c r="D396" i="81"/>
  <c r="E396" i="81"/>
  <c r="F396" i="81"/>
  <c r="G396" i="81"/>
  <c r="A397" i="81"/>
  <c r="B397" i="81"/>
  <c r="C397" i="81"/>
  <c r="D397" i="81"/>
  <c r="E397" i="81"/>
  <c r="F397" i="81"/>
  <c r="G397" i="81"/>
  <c r="A398" i="81"/>
  <c r="B398" i="81"/>
  <c r="C398" i="81"/>
  <c r="D398" i="81"/>
  <c r="E398" i="81"/>
  <c r="F398" i="81"/>
  <c r="G398" i="81"/>
  <c r="A399" i="81"/>
  <c r="B399" i="81"/>
  <c r="C399" i="81"/>
  <c r="D399" i="81"/>
  <c r="E399" i="81"/>
  <c r="F399" i="81"/>
  <c r="G399" i="81"/>
  <c r="A400" i="81"/>
  <c r="B400" i="81"/>
  <c r="C400" i="81"/>
  <c r="D400" i="81"/>
  <c r="E400" i="81"/>
  <c r="F400" i="81"/>
  <c r="G400" i="81"/>
  <c r="A401" i="81"/>
  <c r="B401" i="81"/>
  <c r="C401" i="81"/>
  <c r="D401" i="81"/>
  <c r="E401" i="81"/>
  <c r="F401" i="81"/>
  <c r="G401" i="81"/>
  <c r="A402" i="81"/>
  <c r="B402" i="81"/>
  <c r="C402" i="81"/>
  <c r="D402" i="81"/>
  <c r="E402" i="81"/>
  <c r="F402" i="81"/>
  <c r="G402" i="81"/>
  <c r="A403" i="81"/>
  <c r="B403" i="81"/>
  <c r="C403" i="81"/>
  <c r="D403" i="81"/>
  <c r="E403" i="81"/>
  <c r="F403" i="81"/>
  <c r="G403" i="81"/>
  <c r="A404" i="81"/>
  <c r="B404" i="81"/>
  <c r="C404" i="81"/>
  <c r="D404" i="81"/>
  <c r="E404" i="81"/>
  <c r="F404" i="81"/>
  <c r="G404" i="81"/>
  <c r="A405" i="81"/>
  <c r="B405" i="81"/>
  <c r="C405" i="81"/>
  <c r="D405" i="81"/>
  <c r="E405" i="81"/>
  <c r="F405" i="81"/>
  <c r="G405" i="81"/>
  <c r="A406" i="81"/>
  <c r="B406" i="81"/>
  <c r="C406" i="81"/>
  <c r="D406" i="81"/>
  <c r="E406" i="81"/>
  <c r="F406" i="81"/>
  <c r="G406" i="81"/>
  <c r="A407" i="81"/>
  <c r="B407" i="81"/>
  <c r="C407" i="81"/>
  <c r="D407" i="81"/>
  <c r="E407" i="81"/>
  <c r="F407" i="81"/>
  <c r="G407" i="81"/>
  <c r="A408" i="81"/>
  <c r="B408" i="81"/>
  <c r="C408" i="81"/>
  <c r="D408" i="81"/>
  <c r="E408" i="81"/>
  <c r="F408" i="81"/>
  <c r="G408" i="81"/>
  <c r="A409" i="81"/>
  <c r="B409" i="81"/>
  <c r="C409" i="81"/>
  <c r="D409" i="81"/>
  <c r="E409" i="81"/>
  <c r="F409" i="81"/>
  <c r="G409" i="81"/>
  <c r="A410" i="81"/>
  <c r="B410" i="81"/>
  <c r="C410" i="81"/>
  <c r="D410" i="81"/>
  <c r="E410" i="81"/>
  <c r="F410" i="81"/>
  <c r="G410" i="81"/>
  <c r="A411" i="81"/>
  <c r="B411" i="81"/>
  <c r="C411" i="81"/>
  <c r="D411" i="81"/>
  <c r="E411" i="81"/>
  <c r="F411" i="81"/>
  <c r="G411" i="81"/>
  <c r="A412" i="81"/>
  <c r="B412" i="81"/>
  <c r="C412" i="81"/>
  <c r="D412" i="81"/>
  <c r="E412" i="81"/>
  <c r="F412" i="81"/>
  <c r="G412" i="81"/>
  <c r="A413" i="81"/>
  <c r="B413" i="81"/>
  <c r="C413" i="81"/>
  <c r="D413" i="81"/>
  <c r="E413" i="81"/>
  <c r="F413" i="81"/>
  <c r="G413" i="81"/>
  <c r="A414" i="81"/>
  <c r="B414" i="81"/>
  <c r="C414" i="81"/>
  <c r="D414" i="81"/>
  <c r="E414" i="81"/>
  <c r="F414" i="81"/>
  <c r="G414" i="81"/>
  <c r="A415" i="81"/>
  <c r="B415" i="81"/>
  <c r="C415" i="81"/>
  <c r="D415" i="81"/>
  <c r="E415" i="81"/>
  <c r="F415" i="81"/>
  <c r="G415" i="81"/>
  <c r="A416" i="81"/>
  <c r="B416" i="81"/>
  <c r="C416" i="81"/>
  <c r="D416" i="81"/>
  <c r="E416" i="81"/>
  <c r="F416" i="81"/>
  <c r="G416" i="81"/>
  <c r="A417" i="81"/>
  <c r="B417" i="81"/>
  <c r="C417" i="81"/>
  <c r="D417" i="81"/>
  <c r="E417" i="81"/>
  <c r="F417" i="81"/>
  <c r="G417" i="81"/>
  <c r="A418" i="81"/>
  <c r="B418" i="81"/>
  <c r="C418" i="81"/>
  <c r="D418" i="81"/>
  <c r="E418" i="81"/>
  <c r="F418" i="81"/>
  <c r="G418" i="81"/>
  <c r="A419" i="81"/>
  <c r="B419" i="81"/>
  <c r="C419" i="81"/>
  <c r="D419" i="81"/>
  <c r="E419" i="81"/>
  <c r="F419" i="81"/>
  <c r="G419" i="81"/>
  <c r="A420" i="81"/>
  <c r="B420" i="81"/>
  <c r="C420" i="81"/>
  <c r="D420" i="81"/>
  <c r="E420" i="81"/>
  <c r="F420" i="81"/>
  <c r="G420" i="81"/>
  <c r="A421" i="81"/>
  <c r="B421" i="81"/>
  <c r="C421" i="81"/>
  <c r="D421" i="81"/>
  <c r="E421" i="81"/>
  <c r="F421" i="81"/>
  <c r="G421" i="81"/>
  <c r="A422" i="81"/>
  <c r="B422" i="81"/>
  <c r="C422" i="81"/>
  <c r="D422" i="81"/>
  <c r="E422" i="81"/>
  <c r="F422" i="81"/>
  <c r="G422" i="81"/>
  <c r="A423" i="81"/>
  <c r="B423" i="81"/>
  <c r="C423" i="81"/>
  <c r="D423" i="81"/>
  <c r="E423" i="81"/>
  <c r="F423" i="81"/>
  <c r="G423" i="81"/>
  <c r="A424" i="81"/>
  <c r="B424" i="81"/>
  <c r="C424" i="81"/>
  <c r="D424" i="81"/>
  <c r="E424" i="81"/>
  <c r="F424" i="81"/>
  <c r="G424" i="81"/>
  <c r="A425" i="81"/>
  <c r="B425" i="81"/>
  <c r="C425" i="81"/>
  <c r="D425" i="81"/>
  <c r="E425" i="81"/>
  <c r="F425" i="81"/>
  <c r="G425" i="81"/>
  <c r="A426" i="81"/>
  <c r="B426" i="81"/>
  <c r="C426" i="81"/>
  <c r="D426" i="81"/>
  <c r="E426" i="81"/>
  <c r="F426" i="81"/>
  <c r="G426" i="81"/>
  <c r="A427" i="81"/>
  <c r="B427" i="81"/>
  <c r="C427" i="81"/>
  <c r="D427" i="81"/>
  <c r="E427" i="81"/>
  <c r="F427" i="81"/>
  <c r="G427" i="81"/>
  <c r="A428" i="81"/>
  <c r="B428" i="81"/>
  <c r="C428" i="81"/>
  <c r="D428" i="81"/>
  <c r="E428" i="81"/>
  <c r="F428" i="81"/>
  <c r="G428" i="81"/>
  <c r="A429" i="81"/>
  <c r="B429" i="81"/>
  <c r="C429" i="81"/>
  <c r="D429" i="81"/>
  <c r="E429" i="81"/>
  <c r="F429" i="81"/>
  <c r="G429" i="81"/>
  <c r="A430" i="81"/>
  <c r="B430" i="81"/>
  <c r="C430" i="81"/>
  <c r="D430" i="81"/>
  <c r="E430" i="81"/>
  <c r="F430" i="81"/>
  <c r="G430" i="81"/>
  <c r="A431" i="81"/>
  <c r="B431" i="81"/>
  <c r="C431" i="81"/>
  <c r="D431" i="81"/>
  <c r="E431" i="81"/>
  <c r="F431" i="81"/>
  <c r="G431" i="81"/>
  <c r="A432" i="81"/>
  <c r="B432" i="81"/>
  <c r="C432" i="81"/>
  <c r="D432" i="81"/>
  <c r="E432" i="81"/>
  <c r="F432" i="81"/>
  <c r="G432" i="81"/>
  <c r="A433" i="81"/>
  <c r="B433" i="81"/>
  <c r="C433" i="81"/>
  <c r="D433" i="81"/>
  <c r="E433" i="81"/>
  <c r="F433" i="81"/>
  <c r="G433" i="81"/>
  <c r="A434" i="81"/>
  <c r="B434" i="81"/>
  <c r="C434" i="81"/>
  <c r="D434" i="81"/>
  <c r="E434" i="81"/>
  <c r="F434" i="81"/>
  <c r="G434" i="81"/>
  <c r="A435" i="81"/>
  <c r="B435" i="81"/>
  <c r="C435" i="81"/>
  <c r="D435" i="81"/>
  <c r="E435" i="81"/>
  <c r="F435" i="81"/>
  <c r="G435" i="81"/>
  <c r="A436" i="81"/>
  <c r="B436" i="81"/>
  <c r="C436" i="81"/>
  <c r="D436" i="81"/>
  <c r="E436" i="81"/>
  <c r="F436" i="81"/>
  <c r="G436" i="81"/>
  <c r="A437" i="81"/>
  <c r="B437" i="81"/>
  <c r="C437" i="81"/>
  <c r="D437" i="81"/>
  <c r="E437" i="81"/>
  <c r="F437" i="81"/>
  <c r="G437" i="81"/>
  <c r="A438" i="81"/>
  <c r="B438" i="81"/>
  <c r="C438" i="81"/>
  <c r="D438" i="81"/>
  <c r="E438" i="81"/>
  <c r="F438" i="81"/>
  <c r="G438" i="81"/>
  <c r="A439" i="81"/>
  <c r="B439" i="81"/>
  <c r="C439" i="81"/>
  <c r="D439" i="81"/>
  <c r="E439" i="81"/>
  <c r="F439" i="81"/>
  <c r="G439" i="81"/>
  <c r="A440" i="81"/>
  <c r="B440" i="81"/>
  <c r="C440" i="81"/>
  <c r="D440" i="81"/>
  <c r="E440" i="81"/>
  <c r="F440" i="81"/>
  <c r="G440" i="81"/>
  <c r="A441" i="81"/>
  <c r="B441" i="81"/>
  <c r="C441" i="81"/>
  <c r="D441" i="81"/>
  <c r="E441" i="81"/>
  <c r="F441" i="81"/>
  <c r="G441" i="81"/>
  <c r="A442" i="81"/>
  <c r="B442" i="81"/>
  <c r="C442" i="81"/>
  <c r="D442" i="81"/>
  <c r="E442" i="81"/>
  <c r="F442" i="81"/>
  <c r="G442" i="81"/>
  <c r="A443" i="81"/>
  <c r="B443" i="81"/>
  <c r="C443" i="81"/>
  <c r="D443" i="81"/>
  <c r="E443" i="81"/>
  <c r="F443" i="81"/>
  <c r="G443" i="81"/>
  <c r="A444" i="81"/>
  <c r="B444" i="81"/>
  <c r="C444" i="81"/>
  <c r="D444" i="81"/>
  <c r="E444" i="81"/>
  <c r="F444" i="81"/>
  <c r="G444" i="81"/>
  <c r="A445" i="81"/>
  <c r="B445" i="81"/>
  <c r="C445" i="81"/>
  <c r="D445" i="81"/>
  <c r="E445" i="81"/>
  <c r="F445" i="81"/>
  <c r="G445" i="81"/>
  <c r="A446" i="81"/>
  <c r="B446" i="81"/>
  <c r="C446" i="81"/>
  <c r="D446" i="81"/>
  <c r="E446" i="81"/>
  <c r="F446" i="81"/>
  <c r="G446" i="81"/>
  <c r="A447" i="81"/>
  <c r="B447" i="81"/>
  <c r="C447" i="81"/>
  <c r="D447" i="81"/>
  <c r="E447" i="81"/>
  <c r="F447" i="81"/>
  <c r="G447" i="81"/>
  <c r="A448" i="81"/>
  <c r="B448" i="81"/>
  <c r="C448" i="81"/>
  <c r="D448" i="81"/>
  <c r="E448" i="81"/>
  <c r="F448" i="81"/>
  <c r="G448" i="81"/>
  <c r="A449" i="81"/>
  <c r="B449" i="81"/>
  <c r="C449" i="81"/>
  <c r="D449" i="81"/>
  <c r="E449" i="81"/>
  <c r="F449" i="81"/>
  <c r="G449" i="81"/>
  <c r="A450" i="81"/>
  <c r="B450" i="81"/>
  <c r="C450" i="81"/>
  <c r="D450" i="81"/>
  <c r="E450" i="81"/>
  <c r="F450" i="81"/>
  <c r="G450" i="81"/>
  <c r="A451" i="81"/>
  <c r="B451" i="81"/>
  <c r="C451" i="81"/>
  <c r="D451" i="81"/>
  <c r="E451" i="81"/>
  <c r="F451" i="81"/>
  <c r="G451" i="81"/>
  <c r="A452" i="81"/>
  <c r="B452" i="81"/>
  <c r="C452" i="81"/>
  <c r="D452" i="81"/>
  <c r="E452" i="81"/>
  <c r="F452" i="81"/>
  <c r="G452" i="81"/>
  <c r="A453" i="81"/>
  <c r="B453" i="81"/>
  <c r="C453" i="81"/>
  <c r="D453" i="81"/>
  <c r="E453" i="81"/>
  <c r="F453" i="81"/>
  <c r="G453" i="81"/>
  <c r="A454" i="81"/>
  <c r="B454" i="81"/>
  <c r="C454" i="81"/>
  <c r="D454" i="81"/>
  <c r="E454" i="81"/>
  <c r="F454" i="81"/>
  <c r="G454" i="81"/>
  <c r="A455" i="81"/>
  <c r="B455" i="81"/>
  <c r="C455" i="81"/>
  <c r="D455" i="81"/>
  <c r="E455" i="81"/>
  <c r="F455" i="81"/>
  <c r="G455" i="81"/>
  <c r="A456" i="81"/>
  <c r="B456" i="81"/>
  <c r="C456" i="81"/>
  <c r="D456" i="81"/>
  <c r="E456" i="81"/>
  <c r="F456" i="81"/>
  <c r="G456" i="81"/>
  <c r="A457" i="81"/>
  <c r="B457" i="81"/>
  <c r="C457" i="81"/>
  <c r="D457" i="81"/>
  <c r="E457" i="81"/>
  <c r="F457" i="81"/>
  <c r="G457" i="81"/>
  <c r="A458" i="81"/>
  <c r="B458" i="81"/>
  <c r="C458" i="81"/>
  <c r="D458" i="81"/>
  <c r="E458" i="81"/>
  <c r="F458" i="81"/>
  <c r="G458" i="81"/>
  <c r="A459" i="81"/>
  <c r="B459" i="81"/>
  <c r="C459" i="81"/>
  <c r="D459" i="81"/>
  <c r="E459" i="81"/>
  <c r="F459" i="81"/>
  <c r="G459" i="81"/>
  <c r="A460" i="81"/>
  <c r="B460" i="81"/>
  <c r="C460" i="81"/>
  <c r="D460" i="81"/>
  <c r="E460" i="81"/>
  <c r="F460" i="81"/>
  <c r="G460" i="81"/>
  <c r="A461" i="81"/>
  <c r="B461" i="81"/>
  <c r="C461" i="81"/>
  <c r="D461" i="81"/>
  <c r="E461" i="81"/>
  <c r="F461" i="81"/>
  <c r="G461" i="81"/>
  <c r="A462" i="81"/>
  <c r="B462" i="81"/>
  <c r="C462" i="81"/>
  <c r="D462" i="81"/>
  <c r="E462" i="81"/>
  <c r="F462" i="81"/>
  <c r="G462" i="81"/>
  <c r="A463" i="81"/>
  <c r="B463" i="81"/>
  <c r="C463" i="81"/>
  <c r="D463" i="81"/>
  <c r="E463" i="81"/>
  <c r="F463" i="81"/>
  <c r="G463" i="81"/>
  <c r="A464" i="81"/>
  <c r="B464" i="81"/>
  <c r="C464" i="81"/>
  <c r="D464" i="81"/>
  <c r="E464" i="81"/>
  <c r="F464" i="81"/>
  <c r="G464" i="81"/>
  <c r="A465" i="81"/>
  <c r="B465" i="81"/>
  <c r="C465" i="81"/>
  <c r="D465" i="81"/>
  <c r="E465" i="81"/>
  <c r="F465" i="81"/>
  <c r="G465" i="81"/>
  <c r="A466" i="81"/>
  <c r="B466" i="81"/>
  <c r="C466" i="81"/>
  <c r="D466" i="81"/>
  <c r="E466" i="81"/>
  <c r="F466" i="81"/>
  <c r="G466" i="81"/>
  <c r="A467" i="81"/>
  <c r="B467" i="81"/>
  <c r="C467" i="81"/>
  <c r="D467" i="81"/>
  <c r="E467" i="81"/>
  <c r="F467" i="81"/>
  <c r="G467" i="81"/>
  <c r="A468" i="81"/>
  <c r="B468" i="81"/>
  <c r="C468" i="81"/>
  <c r="D468" i="81"/>
  <c r="E468" i="81"/>
  <c r="F468" i="81"/>
  <c r="G468" i="81"/>
  <c r="A469" i="81"/>
  <c r="B469" i="81"/>
  <c r="C469" i="81"/>
  <c r="D469" i="81"/>
  <c r="E469" i="81"/>
  <c r="F469" i="81"/>
  <c r="G469" i="81"/>
  <c r="A470" i="81"/>
  <c r="B470" i="81"/>
  <c r="C470" i="81"/>
  <c r="D470" i="81"/>
  <c r="E470" i="81"/>
  <c r="F470" i="81"/>
  <c r="G470" i="81"/>
  <c r="A471" i="81"/>
  <c r="B471" i="81"/>
  <c r="C471" i="81"/>
  <c r="D471" i="81"/>
  <c r="E471" i="81"/>
  <c r="F471" i="81"/>
  <c r="G471" i="81"/>
  <c r="A472" i="81"/>
  <c r="B472" i="81"/>
  <c r="C472" i="81"/>
  <c r="D472" i="81"/>
  <c r="E472" i="81"/>
  <c r="F472" i="81"/>
  <c r="G472" i="81"/>
  <c r="A473" i="81"/>
  <c r="B473" i="81"/>
  <c r="C473" i="81"/>
  <c r="D473" i="81"/>
  <c r="E473" i="81"/>
  <c r="F473" i="81"/>
  <c r="G473" i="81"/>
  <c r="A474" i="81"/>
  <c r="B474" i="81"/>
  <c r="C474" i="81"/>
  <c r="D474" i="81"/>
  <c r="E474" i="81"/>
  <c r="F474" i="81"/>
  <c r="G474" i="81"/>
  <c r="A475" i="81"/>
  <c r="B475" i="81"/>
  <c r="C475" i="81"/>
  <c r="D475" i="81"/>
  <c r="E475" i="81"/>
  <c r="F475" i="81"/>
  <c r="G475" i="81"/>
  <c r="A476" i="81"/>
  <c r="B476" i="81"/>
  <c r="C476" i="81"/>
  <c r="D476" i="81"/>
  <c r="E476" i="81"/>
  <c r="F476" i="81"/>
  <c r="G476" i="81"/>
  <c r="A477" i="81"/>
  <c r="B477" i="81"/>
  <c r="C477" i="81"/>
  <c r="D477" i="81"/>
  <c r="E477" i="81"/>
  <c r="F477" i="81"/>
  <c r="G477" i="81"/>
  <c r="A478" i="81"/>
  <c r="B478" i="81"/>
  <c r="C478" i="81"/>
  <c r="D478" i="81"/>
  <c r="E478" i="81"/>
  <c r="F478" i="81"/>
  <c r="G478" i="81"/>
  <c r="A479" i="81"/>
  <c r="B479" i="81"/>
  <c r="C479" i="81"/>
  <c r="D479" i="81"/>
  <c r="E479" i="81"/>
  <c r="F479" i="81"/>
  <c r="G479" i="81"/>
  <c r="A480" i="81"/>
  <c r="B480" i="81"/>
  <c r="C480" i="81"/>
  <c r="D480" i="81"/>
  <c r="E480" i="81"/>
  <c r="F480" i="81"/>
  <c r="G480" i="81"/>
  <c r="A481" i="81"/>
  <c r="B481" i="81"/>
  <c r="C481" i="81"/>
  <c r="D481" i="81"/>
  <c r="E481" i="81"/>
  <c r="F481" i="81"/>
  <c r="G481" i="81"/>
  <c r="A482" i="81"/>
  <c r="B482" i="81"/>
  <c r="C482" i="81"/>
  <c r="D482" i="81"/>
  <c r="E482" i="81"/>
  <c r="F482" i="81"/>
  <c r="G482" i="81"/>
  <c r="A483" i="81"/>
  <c r="B483" i="81"/>
  <c r="C483" i="81"/>
  <c r="D483" i="81"/>
  <c r="E483" i="81"/>
  <c r="F483" i="81"/>
  <c r="G483" i="81"/>
  <c r="A484" i="81"/>
  <c r="B484" i="81"/>
  <c r="C484" i="81"/>
  <c r="D484" i="81"/>
  <c r="E484" i="81"/>
  <c r="F484" i="81"/>
  <c r="G484" i="81"/>
  <c r="A485" i="81"/>
  <c r="B485" i="81"/>
  <c r="C485" i="81"/>
  <c r="D485" i="81"/>
  <c r="E485" i="81"/>
  <c r="F485" i="81"/>
  <c r="G485" i="81"/>
  <c r="A486" i="81"/>
  <c r="B486" i="81"/>
  <c r="C486" i="81"/>
  <c r="D486" i="81"/>
  <c r="E486" i="81"/>
  <c r="F486" i="81"/>
  <c r="G486" i="81"/>
  <c r="A487" i="81"/>
  <c r="B487" i="81"/>
  <c r="C487" i="81"/>
  <c r="D487" i="81"/>
  <c r="E487" i="81"/>
  <c r="F487" i="81"/>
  <c r="G487" i="81"/>
  <c r="A488" i="81"/>
  <c r="B488" i="81"/>
  <c r="C488" i="81"/>
  <c r="D488" i="81"/>
  <c r="E488" i="81"/>
  <c r="F488" i="81"/>
  <c r="G488" i="81"/>
  <c r="A489" i="81"/>
  <c r="B489" i="81"/>
  <c r="C489" i="81"/>
  <c r="D489" i="81"/>
  <c r="E489" i="81"/>
  <c r="F489" i="81"/>
  <c r="G489" i="81"/>
  <c r="A490" i="81"/>
  <c r="B490" i="81"/>
  <c r="C490" i="81"/>
  <c r="D490" i="81"/>
  <c r="E490" i="81"/>
  <c r="F490" i="81"/>
  <c r="G490" i="81"/>
  <c r="A491" i="81"/>
  <c r="B491" i="81"/>
  <c r="C491" i="81"/>
  <c r="D491" i="81"/>
  <c r="E491" i="81"/>
  <c r="F491" i="81"/>
  <c r="G491" i="81"/>
  <c r="A492" i="81"/>
  <c r="B492" i="81"/>
  <c r="C492" i="81"/>
  <c r="D492" i="81"/>
  <c r="E492" i="81"/>
  <c r="F492" i="81"/>
  <c r="G492" i="81"/>
  <c r="A493" i="81"/>
  <c r="B493" i="81"/>
  <c r="C493" i="81"/>
  <c r="D493" i="81"/>
  <c r="E493" i="81"/>
  <c r="F493" i="81"/>
  <c r="G493" i="81"/>
  <c r="A494" i="81"/>
  <c r="B494" i="81"/>
  <c r="C494" i="81"/>
  <c r="D494" i="81"/>
  <c r="E494" i="81"/>
  <c r="F494" i="81"/>
  <c r="G494" i="81"/>
  <c r="A495" i="81"/>
  <c r="B495" i="81"/>
  <c r="C495" i="81"/>
  <c r="D495" i="81"/>
  <c r="E495" i="81"/>
  <c r="F495" i="81"/>
  <c r="G495" i="81"/>
  <c r="A496" i="81"/>
  <c r="B496" i="81"/>
  <c r="C496" i="81"/>
  <c r="D496" i="81"/>
  <c r="E496" i="81"/>
  <c r="F496" i="81"/>
  <c r="G496" i="81"/>
  <c r="A497" i="81"/>
  <c r="B497" i="81"/>
  <c r="C497" i="81"/>
  <c r="D497" i="81"/>
  <c r="E497" i="81"/>
  <c r="F497" i="81"/>
  <c r="G497" i="81"/>
  <c r="A498" i="81"/>
  <c r="B498" i="81"/>
  <c r="C498" i="81"/>
  <c r="D498" i="81"/>
  <c r="E498" i="81"/>
  <c r="F498" i="81"/>
  <c r="G498" i="81"/>
  <c r="A499" i="81"/>
  <c r="B499" i="81"/>
  <c r="C499" i="81"/>
  <c r="D499" i="81"/>
  <c r="E499" i="81"/>
  <c r="F499" i="81"/>
  <c r="G499" i="81"/>
  <c r="A500" i="81"/>
  <c r="B500" i="81"/>
  <c r="C500" i="81"/>
  <c r="D500" i="81"/>
  <c r="E500" i="81"/>
  <c r="F500" i="81"/>
  <c r="G500" i="81"/>
  <c r="A501" i="81"/>
  <c r="B501" i="81"/>
  <c r="C501" i="81"/>
  <c r="D501" i="81"/>
  <c r="E501" i="81"/>
  <c r="F501" i="81"/>
  <c r="G501" i="81"/>
  <c r="A502" i="81"/>
  <c r="B502" i="81"/>
  <c r="C502" i="81"/>
  <c r="D502" i="81"/>
  <c r="E502" i="81"/>
  <c r="F502" i="81"/>
  <c r="G502" i="81"/>
  <c r="A503" i="81"/>
  <c r="B503" i="81"/>
  <c r="C503" i="81"/>
  <c r="D503" i="81"/>
  <c r="E503" i="81"/>
  <c r="F503" i="81"/>
  <c r="G503" i="81"/>
  <c r="A504" i="81"/>
  <c r="B504" i="81"/>
  <c r="C504" i="81"/>
  <c r="D504" i="81"/>
  <c r="E504" i="81"/>
  <c r="F504" i="81"/>
  <c r="G504" i="81"/>
  <c r="A505" i="81"/>
  <c r="B505" i="81"/>
  <c r="C505" i="81"/>
  <c r="D505" i="81"/>
  <c r="E505" i="81"/>
  <c r="F505" i="81"/>
  <c r="G505" i="81"/>
  <c r="A506" i="81"/>
  <c r="B506" i="81"/>
  <c r="C506" i="81"/>
  <c r="D506" i="81"/>
  <c r="E506" i="81"/>
  <c r="F506" i="81"/>
  <c r="G506" i="81"/>
  <c r="A507" i="81"/>
  <c r="B507" i="81"/>
  <c r="C507" i="81"/>
  <c r="D507" i="81"/>
  <c r="E507" i="81"/>
  <c r="F507" i="81"/>
  <c r="G507" i="81"/>
  <c r="A508" i="81"/>
  <c r="B508" i="81"/>
  <c r="C508" i="81"/>
  <c r="D508" i="81"/>
  <c r="E508" i="81"/>
  <c r="F508" i="81"/>
  <c r="G508" i="81"/>
  <c r="A509" i="81"/>
  <c r="B509" i="81"/>
  <c r="C509" i="81"/>
  <c r="D509" i="81"/>
  <c r="E509" i="81"/>
  <c r="F509" i="81"/>
  <c r="G509" i="81"/>
  <c r="A510" i="81"/>
  <c r="B510" i="81"/>
  <c r="C510" i="81"/>
  <c r="D510" i="81"/>
  <c r="E510" i="81"/>
  <c r="F510" i="81"/>
  <c r="G510" i="81"/>
  <c r="A511" i="81"/>
  <c r="B511" i="81"/>
  <c r="C511" i="81"/>
  <c r="D511" i="81"/>
  <c r="E511" i="81"/>
  <c r="F511" i="81"/>
  <c r="G511" i="81"/>
  <c r="A512" i="81"/>
  <c r="B512" i="81"/>
  <c r="C512" i="81"/>
  <c r="D512" i="81"/>
  <c r="E512" i="81"/>
  <c r="F512" i="81"/>
  <c r="G512" i="81"/>
  <c r="A513" i="81"/>
  <c r="B513" i="81"/>
  <c r="C513" i="81"/>
  <c r="D513" i="81"/>
  <c r="E513" i="81"/>
  <c r="F513" i="81"/>
  <c r="G513" i="81"/>
  <c r="A514" i="81"/>
  <c r="B514" i="81"/>
  <c r="C514" i="81"/>
  <c r="D514" i="81"/>
  <c r="E514" i="81"/>
  <c r="F514" i="81"/>
  <c r="G514" i="81"/>
  <c r="A515" i="81"/>
  <c r="B515" i="81"/>
  <c r="C515" i="81"/>
  <c r="D515" i="81"/>
  <c r="E515" i="81"/>
  <c r="F515" i="81"/>
  <c r="G515" i="81"/>
  <c r="A516" i="81"/>
  <c r="B516" i="81"/>
  <c r="C516" i="81"/>
  <c r="D516" i="81"/>
  <c r="E516" i="81"/>
  <c r="F516" i="81"/>
  <c r="G516" i="81"/>
  <c r="A517" i="81"/>
  <c r="B517" i="81"/>
  <c r="C517" i="81"/>
  <c r="D517" i="81"/>
  <c r="E517" i="81"/>
  <c r="F517" i="81"/>
  <c r="G517" i="81"/>
  <c r="A518" i="81"/>
  <c r="B518" i="81"/>
  <c r="C518" i="81"/>
  <c r="D518" i="81"/>
  <c r="E518" i="81"/>
  <c r="F518" i="81"/>
  <c r="G518" i="81"/>
  <c r="A519" i="81"/>
  <c r="B519" i="81"/>
  <c r="C519" i="81"/>
  <c r="D519" i="81"/>
  <c r="E519" i="81"/>
  <c r="F519" i="81"/>
  <c r="G519" i="81"/>
  <c r="A520" i="81"/>
  <c r="B520" i="81"/>
  <c r="C520" i="81"/>
  <c r="D520" i="81"/>
  <c r="E520" i="81"/>
  <c r="F520" i="81"/>
  <c r="G520" i="81"/>
  <c r="A521" i="81"/>
  <c r="B521" i="81"/>
  <c r="C521" i="81"/>
  <c r="D521" i="81"/>
  <c r="E521" i="81"/>
  <c r="F521" i="81"/>
  <c r="G521" i="81"/>
  <c r="A522" i="81"/>
  <c r="B522" i="81"/>
  <c r="C522" i="81"/>
  <c r="D522" i="81"/>
  <c r="E522" i="81"/>
  <c r="F522" i="81"/>
  <c r="G522" i="81"/>
  <c r="A523" i="81"/>
  <c r="B523" i="81"/>
  <c r="C523" i="81"/>
  <c r="D523" i="81"/>
  <c r="E523" i="81"/>
  <c r="F523" i="81"/>
  <c r="G523" i="81"/>
  <c r="A524" i="81"/>
  <c r="B524" i="81"/>
  <c r="C524" i="81"/>
  <c r="D524" i="81"/>
  <c r="E524" i="81"/>
  <c r="F524" i="81"/>
  <c r="G524" i="81"/>
  <c r="A525" i="81"/>
  <c r="B525" i="81"/>
  <c r="C525" i="81"/>
  <c r="D525" i="81"/>
  <c r="E525" i="81"/>
  <c r="F525" i="81"/>
  <c r="G525" i="81"/>
  <c r="A526" i="81"/>
  <c r="B526" i="81"/>
  <c r="C526" i="81"/>
  <c r="D526" i="81"/>
  <c r="E526" i="81"/>
  <c r="F526" i="81"/>
  <c r="G526" i="81"/>
  <c r="A527" i="81"/>
  <c r="B527" i="81"/>
  <c r="C527" i="81"/>
  <c r="D527" i="81"/>
  <c r="E527" i="81"/>
  <c r="F527" i="81"/>
  <c r="G527" i="81"/>
  <c r="A528" i="81"/>
  <c r="B528" i="81"/>
  <c r="C528" i="81"/>
  <c r="D528" i="81"/>
  <c r="E528" i="81"/>
  <c r="F528" i="81"/>
  <c r="G528" i="81"/>
  <c r="A529" i="81"/>
  <c r="B529" i="81"/>
  <c r="C529" i="81"/>
  <c r="D529" i="81"/>
  <c r="E529" i="81"/>
  <c r="F529" i="81"/>
  <c r="G529" i="81"/>
  <c r="A530" i="81"/>
  <c r="B530" i="81"/>
  <c r="C530" i="81"/>
  <c r="D530" i="81"/>
  <c r="E530" i="81"/>
  <c r="F530" i="81"/>
  <c r="G530" i="81"/>
  <c r="A531" i="81"/>
  <c r="B531" i="81"/>
  <c r="C531" i="81"/>
  <c r="D531" i="81"/>
  <c r="E531" i="81"/>
  <c r="F531" i="81"/>
  <c r="G531" i="81"/>
  <c r="A532" i="81"/>
  <c r="B532" i="81"/>
  <c r="C532" i="81"/>
  <c r="D532" i="81"/>
  <c r="E532" i="81"/>
  <c r="F532" i="81"/>
  <c r="G532" i="81"/>
  <c r="A533" i="81"/>
  <c r="B533" i="81"/>
  <c r="C533" i="81"/>
  <c r="D533" i="81"/>
  <c r="E533" i="81"/>
  <c r="F533" i="81"/>
  <c r="G533" i="81"/>
  <c r="A534" i="81"/>
  <c r="B534" i="81"/>
  <c r="C534" i="81"/>
  <c r="D534" i="81"/>
  <c r="E534" i="81"/>
  <c r="F534" i="81"/>
  <c r="G534" i="81"/>
  <c r="A535" i="81"/>
  <c r="B535" i="81"/>
  <c r="C535" i="81"/>
  <c r="D535" i="81"/>
  <c r="E535" i="81"/>
  <c r="F535" i="81"/>
  <c r="G535" i="81"/>
  <c r="A536" i="81"/>
  <c r="B536" i="81"/>
  <c r="C536" i="81"/>
  <c r="D536" i="81"/>
  <c r="E536" i="81"/>
  <c r="F536" i="81"/>
  <c r="G536" i="81"/>
  <c r="A537" i="81"/>
  <c r="B537" i="81"/>
  <c r="C537" i="81"/>
  <c r="D537" i="81"/>
  <c r="E537" i="81"/>
  <c r="F537" i="81"/>
  <c r="G537" i="81"/>
  <c r="A538" i="81"/>
  <c r="B538" i="81"/>
  <c r="C538" i="81"/>
  <c r="D538" i="81"/>
  <c r="E538" i="81"/>
  <c r="F538" i="81"/>
  <c r="G538" i="81"/>
  <c r="A539" i="81"/>
  <c r="B539" i="81"/>
  <c r="C539" i="81"/>
  <c r="D539" i="81"/>
  <c r="E539" i="81"/>
  <c r="F539" i="81"/>
  <c r="G539" i="81"/>
  <c r="A540" i="81"/>
  <c r="B540" i="81"/>
  <c r="C540" i="81"/>
  <c r="D540" i="81"/>
  <c r="E540" i="81"/>
  <c r="F540" i="81"/>
  <c r="G540" i="81"/>
  <c r="A541" i="81"/>
  <c r="B541" i="81"/>
  <c r="C541" i="81"/>
  <c r="D541" i="81"/>
  <c r="E541" i="81"/>
  <c r="F541" i="81"/>
  <c r="G541" i="81"/>
  <c r="A542" i="81"/>
  <c r="B542" i="81"/>
  <c r="C542" i="81"/>
  <c r="D542" i="81"/>
  <c r="E542" i="81"/>
  <c r="F542" i="81"/>
  <c r="G542" i="81"/>
  <c r="A543" i="81"/>
  <c r="B543" i="81"/>
  <c r="C543" i="81"/>
  <c r="D543" i="81"/>
  <c r="E543" i="81"/>
  <c r="F543" i="81"/>
  <c r="G543" i="81"/>
  <c r="A544" i="81"/>
  <c r="B544" i="81"/>
  <c r="C544" i="81"/>
  <c r="D544" i="81"/>
  <c r="E544" i="81"/>
  <c r="F544" i="81"/>
  <c r="G544" i="81"/>
  <c r="A545" i="81"/>
  <c r="B545" i="81"/>
  <c r="C545" i="81"/>
  <c r="D545" i="81"/>
  <c r="E545" i="81"/>
  <c r="F545" i="81"/>
  <c r="G545" i="81"/>
  <c r="A546" i="81"/>
  <c r="B546" i="81"/>
  <c r="C546" i="81"/>
  <c r="D546" i="81"/>
  <c r="E546" i="81"/>
  <c r="F546" i="81"/>
  <c r="G546" i="81"/>
  <c r="A547" i="81"/>
  <c r="B547" i="81"/>
  <c r="C547" i="81"/>
  <c r="D547" i="81"/>
  <c r="E547" i="81"/>
  <c r="F547" i="81"/>
  <c r="G547" i="81"/>
  <c r="A548" i="81"/>
  <c r="B548" i="81"/>
  <c r="C548" i="81"/>
  <c r="D548" i="81"/>
  <c r="E548" i="81"/>
  <c r="F548" i="81"/>
  <c r="G548" i="81"/>
  <c r="A549" i="81"/>
  <c r="B549" i="81"/>
  <c r="C549" i="81"/>
  <c r="D549" i="81"/>
  <c r="E549" i="81"/>
  <c r="F549" i="81"/>
  <c r="G549" i="81"/>
  <c r="A550" i="81"/>
  <c r="B550" i="81"/>
  <c r="C550" i="81"/>
  <c r="D550" i="81"/>
  <c r="E550" i="81"/>
  <c r="F550" i="81"/>
  <c r="G550" i="81"/>
  <c r="A551" i="81"/>
  <c r="B551" i="81"/>
  <c r="C551" i="81"/>
  <c r="D551" i="81"/>
  <c r="E551" i="81"/>
  <c r="F551" i="81"/>
  <c r="G551" i="81"/>
  <c r="A552" i="81"/>
  <c r="B552" i="81"/>
  <c r="C552" i="81"/>
  <c r="D552" i="81"/>
  <c r="E552" i="81"/>
  <c r="F552" i="81"/>
  <c r="G552" i="81"/>
  <c r="A553" i="81"/>
  <c r="B553" i="81"/>
  <c r="C553" i="81"/>
  <c r="D553" i="81"/>
  <c r="E553" i="81"/>
  <c r="F553" i="81"/>
  <c r="G553" i="81"/>
  <c r="A554" i="81"/>
  <c r="B554" i="81"/>
  <c r="C554" i="81"/>
  <c r="D554" i="81"/>
  <c r="E554" i="81"/>
  <c r="F554" i="81"/>
  <c r="G554" i="81"/>
  <c r="A555" i="81"/>
  <c r="B555" i="81"/>
  <c r="C555" i="81"/>
  <c r="D555" i="81"/>
  <c r="E555" i="81"/>
  <c r="F555" i="81"/>
  <c r="G555" i="81"/>
  <c r="A556" i="81"/>
  <c r="B556" i="81"/>
  <c r="C556" i="81"/>
  <c r="D556" i="81"/>
  <c r="E556" i="81"/>
  <c r="F556" i="81"/>
  <c r="G556" i="81"/>
  <c r="A557" i="81"/>
  <c r="B557" i="81"/>
  <c r="C557" i="81"/>
  <c r="D557" i="81"/>
  <c r="E557" i="81"/>
  <c r="F557" i="81"/>
  <c r="G557" i="81"/>
  <c r="A558" i="81"/>
  <c r="B558" i="81"/>
  <c r="C558" i="81"/>
  <c r="D558" i="81"/>
  <c r="E558" i="81"/>
  <c r="F558" i="81"/>
  <c r="G558" i="81"/>
  <c r="A559" i="81"/>
  <c r="B559" i="81"/>
  <c r="C559" i="81"/>
  <c r="D559" i="81"/>
  <c r="E559" i="81"/>
  <c r="F559" i="81"/>
  <c r="G559" i="81"/>
  <c r="A560" i="81"/>
  <c r="B560" i="81"/>
  <c r="C560" i="81"/>
  <c r="D560" i="81"/>
  <c r="E560" i="81"/>
  <c r="F560" i="81"/>
  <c r="G560" i="81"/>
  <c r="A561" i="81"/>
  <c r="B561" i="81"/>
  <c r="C561" i="81"/>
  <c r="D561" i="81"/>
  <c r="E561" i="81"/>
  <c r="F561" i="81"/>
  <c r="G561" i="81"/>
  <c r="A562" i="81"/>
  <c r="B562" i="81"/>
  <c r="C562" i="81"/>
  <c r="D562" i="81"/>
  <c r="E562" i="81"/>
  <c r="F562" i="81"/>
  <c r="G562" i="81"/>
  <c r="A563" i="81"/>
  <c r="B563" i="81"/>
  <c r="C563" i="81"/>
  <c r="D563" i="81"/>
  <c r="E563" i="81"/>
  <c r="F563" i="81"/>
  <c r="G563" i="81"/>
  <c r="A564" i="81"/>
  <c r="B564" i="81"/>
  <c r="C564" i="81"/>
  <c r="D564" i="81"/>
  <c r="E564" i="81"/>
  <c r="F564" i="81"/>
  <c r="G564" i="81"/>
  <c r="A565" i="81"/>
  <c r="B565" i="81"/>
  <c r="C565" i="81"/>
  <c r="D565" i="81"/>
  <c r="E565" i="81"/>
  <c r="F565" i="81"/>
  <c r="G565" i="81"/>
  <c r="A566" i="81"/>
  <c r="B566" i="81"/>
  <c r="C566" i="81"/>
  <c r="D566" i="81"/>
  <c r="E566" i="81"/>
  <c r="F566" i="81"/>
  <c r="G566" i="81"/>
  <c r="A567" i="81"/>
  <c r="B567" i="81"/>
  <c r="C567" i="81"/>
  <c r="D567" i="81"/>
  <c r="E567" i="81"/>
  <c r="F567" i="81"/>
  <c r="G567" i="81"/>
  <c r="A568" i="81"/>
  <c r="B568" i="81"/>
  <c r="C568" i="81"/>
  <c r="D568" i="81"/>
  <c r="E568" i="81"/>
  <c r="F568" i="81"/>
  <c r="G568" i="81"/>
  <c r="A569" i="81"/>
  <c r="B569" i="81"/>
  <c r="C569" i="81"/>
  <c r="D569" i="81"/>
  <c r="E569" i="81"/>
  <c r="F569" i="81"/>
  <c r="G569" i="81"/>
  <c r="A570" i="81"/>
  <c r="B570" i="81"/>
  <c r="C570" i="81"/>
  <c r="D570" i="81"/>
  <c r="E570" i="81"/>
  <c r="F570" i="81"/>
  <c r="G570" i="81"/>
  <c r="A571" i="81"/>
  <c r="B571" i="81"/>
  <c r="C571" i="81"/>
  <c r="D571" i="81"/>
  <c r="E571" i="81"/>
  <c r="F571" i="81"/>
  <c r="G571" i="81"/>
  <c r="A572" i="81"/>
  <c r="B572" i="81"/>
  <c r="C572" i="81"/>
  <c r="D572" i="81"/>
  <c r="E572" i="81"/>
  <c r="F572" i="81"/>
  <c r="G572" i="81"/>
  <c r="A573" i="81"/>
  <c r="B573" i="81"/>
  <c r="C573" i="81"/>
  <c r="D573" i="81"/>
  <c r="E573" i="81"/>
  <c r="F573" i="81"/>
  <c r="G573" i="81"/>
  <c r="A574" i="81"/>
  <c r="B574" i="81"/>
  <c r="C574" i="81"/>
  <c r="D574" i="81"/>
  <c r="E574" i="81"/>
  <c r="F574" i="81"/>
  <c r="G574" i="81"/>
  <c r="A575" i="81"/>
  <c r="B575" i="81"/>
  <c r="C575" i="81"/>
  <c r="D575" i="81"/>
  <c r="E575" i="81"/>
  <c r="F575" i="81"/>
  <c r="G575" i="81"/>
  <c r="A576" i="81"/>
  <c r="B576" i="81"/>
  <c r="C576" i="81"/>
  <c r="D576" i="81"/>
  <c r="E576" i="81"/>
  <c r="F576" i="81"/>
  <c r="G576" i="81"/>
  <c r="A577" i="81"/>
  <c r="B577" i="81"/>
  <c r="C577" i="81"/>
  <c r="D577" i="81"/>
  <c r="E577" i="81"/>
  <c r="F577" i="81"/>
  <c r="G577" i="81"/>
  <c r="A578" i="81"/>
  <c r="B578" i="81"/>
  <c r="C578" i="81"/>
  <c r="D578" i="81"/>
  <c r="E578" i="81"/>
  <c r="F578" i="81"/>
  <c r="G578" i="81"/>
  <c r="A579" i="81"/>
  <c r="B579" i="81"/>
  <c r="C579" i="81"/>
  <c r="D579" i="81"/>
  <c r="E579" i="81"/>
  <c r="F579" i="81"/>
  <c r="G579" i="81"/>
  <c r="A580" i="81"/>
  <c r="B580" i="81"/>
  <c r="C580" i="81"/>
  <c r="D580" i="81"/>
  <c r="E580" i="81"/>
  <c r="F580" i="81"/>
  <c r="G580" i="81"/>
  <c r="A581" i="81"/>
  <c r="B581" i="81"/>
  <c r="C581" i="81"/>
  <c r="D581" i="81"/>
  <c r="E581" i="81"/>
  <c r="F581" i="81"/>
  <c r="G581" i="81"/>
  <c r="A582" i="81"/>
  <c r="B582" i="81"/>
  <c r="C582" i="81"/>
  <c r="D582" i="81"/>
  <c r="E582" i="81"/>
  <c r="F582" i="81"/>
  <c r="G582" i="81"/>
  <c r="A583" i="81"/>
  <c r="B583" i="81"/>
  <c r="C583" i="81"/>
  <c r="D583" i="81"/>
  <c r="E583" i="81"/>
  <c r="F583" i="81"/>
  <c r="G583" i="81"/>
  <c r="A584" i="81"/>
  <c r="B584" i="81"/>
  <c r="C584" i="81"/>
  <c r="D584" i="81"/>
  <c r="E584" i="81"/>
  <c r="F584" i="81"/>
  <c r="G584" i="81"/>
  <c r="A585" i="81"/>
  <c r="B585" i="81"/>
  <c r="C585" i="81"/>
  <c r="D585" i="81"/>
  <c r="E585" i="81"/>
  <c r="F585" i="81"/>
  <c r="G585" i="81"/>
  <c r="A586" i="81"/>
  <c r="B586" i="81"/>
  <c r="C586" i="81"/>
  <c r="D586" i="81"/>
  <c r="E586" i="81"/>
  <c r="F586" i="81"/>
  <c r="G586" i="81"/>
  <c r="A587" i="81"/>
  <c r="B587" i="81"/>
  <c r="C587" i="81"/>
  <c r="D587" i="81"/>
  <c r="E587" i="81"/>
  <c r="F587" i="81"/>
  <c r="G587" i="81"/>
  <c r="A588" i="81"/>
  <c r="B588" i="81"/>
  <c r="C588" i="81"/>
  <c r="D588" i="81"/>
  <c r="E588" i="81"/>
  <c r="F588" i="81"/>
  <c r="G588" i="81"/>
  <c r="A589" i="81"/>
  <c r="B589" i="81"/>
  <c r="C589" i="81"/>
  <c r="D589" i="81"/>
  <c r="E589" i="81"/>
  <c r="F589" i="81"/>
  <c r="G589" i="81"/>
  <c r="A590" i="81"/>
  <c r="B590" i="81"/>
  <c r="C590" i="81"/>
  <c r="D590" i="81"/>
  <c r="E590" i="81"/>
  <c r="F590" i="81"/>
  <c r="G590" i="81"/>
  <c r="A591" i="81"/>
  <c r="B591" i="81"/>
  <c r="C591" i="81"/>
  <c r="D591" i="81"/>
  <c r="E591" i="81"/>
  <c r="F591" i="81"/>
  <c r="G591" i="81"/>
  <c r="A592" i="81"/>
  <c r="B592" i="81"/>
  <c r="C592" i="81"/>
  <c r="D592" i="81"/>
  <c r="E592" i="81"/>
  <c r="F592" i="81"/>
  <c r="G592" i="81"/>
  <c r="A593" i="81"/>
  <c r="B593" i="81"/>
  <c r="C593" i="81"/>
  <c r="D593" i="81"/>
  <c r="E593" i="81"/>
  <c r="F593" i="81"/>
  <c r="G593" i="81"/>
  <c r="A594" i="81"/>
  <c r="B594" i="81"/>
  <c r="C594" i="81"/>
  <c r="D594" i="81"/>
  <c r="E594" i="81"/>
  <c r="F594" i="81"/>
  <c r="G594" i="81"/>
  <c r="A595" i="81"/>
  <c r="B595" i="81"/>
  <c r="C595" i="81"/>
  <c r="D595" i="81"/>
  <c r="E595" i="81"/>
  <c r="F595" i="81"/>
  <c r="G595" i="81"/>
  <c r="A596" i="81"/>
  <c r="B596" i="81"/>
  <c r="C596" i="81"/>
  <c r="D596" i="81"/>
  <c r="E596" i="81"/>
  <c r="F596" i="81"/>
  <c r="G596" i="81"/>
  <c r="A597" i="81"/>
  <c r="B597" i="81"/>
  <c r="C597" i="81"/>
  <c r="D597" i="81"/>
  <c r="E597" i="81"/>
  <c r="F597" i="81"/>
  <c r="G597" i="81"/>
  <c r="A598" i="81"/>
  <c r="B598" i="81"/>
  <c r="C598" i="81"/>
  <c r="D598" i="81"/>
  <c r="E598" i="81"/>
  <c r="F598" i="81"/>
  <c r="G598" i="81"/>
  <c r="A599" i="81"/>
  <c r="B599" i="81"/>
  <c r="C599" i="81"/>
  <c r="D599" i="81"/>
  <c r="E599" i="81"/>
  <c r="F599" i="81"/>
  <c r="G599" i="81"/>
  <c r="A600" i="81"/>
  <c r="B600" i="81"/>
  <c r="C600" i="81"/>
  <c r="D600" i="81"/>
  <c r="E600" i="81"/>
  <c r="F600" i="81"/>
  <c r="G600" i="81"/>
  <c r="A601" i="81"/>
  <c r="B601" i="81"/>
  <c r="C601" i="81"/>
  <c r="D601" i="81"/>
  <c r="E601" i="81"/>
  <c r="F601" i="81"/>
  <c r="G601" i="81"/>
  <c r="A602" i="81"/>
  <c r="B602" i="81"/>
  <c r="C602" i="81"/>
  <c r="D602" i="81"/>
  <c r="E602" i="81"/>
  <c r="F602" i="81"/>
  <c r="G602" i="81"/>
  <c r="A603" i="81"/>
  <c r="B603" i="81"/>
  <c r="C603" i="81"/>
  <c r="D603" i="81"/>
  <c r="E603" i="81"/>
  <c r="F603" i="81"/>
  <c r="G603" i="81"/>
  <c r="A604" i="81"/>
  <c r="B604" i="81"/>
  <c r="C604" i="81"/>
  <c r="D604" i="81"/>
  <c r="E604" i="81"/>
  <c r="F604" i="81"/>
  <c r="G604" i="81"/>
  <c r="A605" i="81"/>
  <c r="B605" i="81"/>
  <c r="C605" i="81"/>
  <c r="D605" i="81"/>
  <c r="E605" i="81"/>
  <c r="F605" i="81"/>
  <c r="G605" i="81"/>
  <c r="A606" i="81"/>
  <c r="B606" i="81"/>
  <c r="C606" i="81"/>
  <c r="D606" i="81"/>
  <c r="E606" i="81"/>
  <c r="F606" i="81"/>
  <c r="G606" i="81"/>
  <c r="A607" i="81"/>
  <c r="B607" i="81"/>
  <c r="C607" i="81"/>
  <c r="D607" i="81"/>
  <c r="E607" i="81"/>
  <c r="F607" i="81"/>
  <c r="G607" i="81"/>
  <c r="A608" i="81"/>
  <c r="B608" i="81"/>
  <c r="C608" i="81"/>
  <c r="D608" i="81"/>
  <c r="E608" i="81"/>
  <c r="F608" i="81"/>
  <c r="G608" i="81"/>
  <c r="A609" i="81"/>
  <c r="B609" i="81"/>
  <c r="C609" i="81"/>
  <c r="D609" i="81"/>
  <c r="E609" i="81"/>
  <c r="F609" i="81"/>
  <c r="G609" i="81"/>
  <c r="A610" i="81"/>
  <c r="B610" i="81"/>
  <c r="C610" i="81"/>
  <c r="D610" i="81"/>
  <c r="E610" i="81"/>
  <c r="F610" i="81"/>
  <c r="G610" i="81"/>
  <c r="A611" i="81"/>
  <c r="B611" i="81"/>
  <c r="C611" i="81"/>
  <c r="D611" i="81"/>
  <c r="E611" i="81"/>
  <c r="F611" i="81"/>
  <c r="G611" i="81"/>
  <c r="G9" i="81"/>
  <c r="F9" i="81"/>
  <c r="E9" i="81"/>
  <c r="D9" i="81"/>
  <c r="C9" i="81"/>
  <c r="B9" i="81"/>
  <c r="A9" i="81"/>
  <c r="I3584" i="18"/>
  <c r="I2973" i="18"/>
  <c r="G944" i="82" l="1"/>
  <c r="H650" i="81"/>
  <c r="H876" i="81"/>
  <c r="H926" i="81"/>
  <c r="H898" i="81"/>
  <c r="H856" i="81"/>
  <c r="H826" i="81"/>
  <c r="H756" i="81"/>
  <c r="H800" i="81"/>
  <c r="H781" i="81"/>
  <c r="H729" i="81"/>
  <c r="H702" i="81"/>
  <c r="H674" i="81"/>
  <c r="H271" i="81"/>
  <c r="H418" i="81"/>
  <c r="H466" i="81"/>
  <c r="H59" i="81"/>
  <c r="H619" i="81"/>
  <c r="H561" i="81"/>
  <c r="H513" i="81"/>
  <c r="H358" i="81"/>
  <c r="H313" i="81"/>
  <c r="H208" i="81"/>
  <c r="H166" i="81"/>
  <c r="H114" i="81"/>
  <c r="G620" i="81"/>
  <c r="H944" i="82" l="1"/>
  <c r="G944" i="81"/>
  <c r="J944" i="81" s="1"/>
  <c r="J946" i="81" s="1"/>
  <c r="H944" i="81" l="1"/>
  <c r="E972" i="81"/>
  <c r="E971" i="81"/>
  <c r="H952" i="81"/>
  <c r="H951" i="81"/>
  <c r="H950" i="81"/>
  <c r="H949" i="81"/>
  <c r="H942" i="81"/>
  <c r="H941" i="81"/>
  <c r="H940" i="81"/>
  <c r="H939" i="81"/>
  <c r="H938" i="81"/>
  <c r="A892" i="79"/>
  <c r="B892" i="79"/>
  <c r="C892" i="79"/>
  <c r="D892" i="79"/>
  <c r="E892" i="79"/>
  <c r="G892" i="79"/>
  <c r="A893" i="79"/>
  <c r="B893" i="79"/>
  <c r="C893" i="79"/>
  <c r="D893" i="79"/>
  <c r="E893" i="79"/>
  <c r="G893" i="79"/>
  <c r="A894" i="79"/>
  <c r="B894" i="79"/>
  <c r="C894" i="79"/>
  <c r="D894" i="79"/>
  <c r="E894" i="79"/>
  <c r="G894" i="79"/>
  <c r="A895" i="79"/>
  <c r="B895" i="79"/>
  <c r="C895" i="79"/>
  <c r="D895" i="79"/>
  <c r="E895" i="79"/>
  <c r="G895" i="79"/>
  <c r="A896" i="79"/>
  <c r="B896" i="79"/>
  <c r="C896" i="79"/>
  <c r="D896" i="79"/>
  <c r="E896" i="79"/>
  <c r="G896" i="79"/>
  <c r="A881" i="79"/>
  <c r="B881" i="79"/>
  <c r="C881" i="79"/>
  <c r="D881" i="79"/>
  <c r="E881" i="79"/>
  <c r="G881" i="79"/>
  <c r="A882" i="79"/>
  <c r="B882" i="79"/>
  <c r="C882" i="79"/>
  <c r="D882" i="79"/>
  <c r="E882" i="79"/>
  <c r="G882" i="79"/>
  <c r="A883" i="79"/>
  <c r="B883" i="79"/>
  <c r="C883" i="79"/>
  <c r="D883" i="79"/>
  <c r="E883" i="79"/>
  <c r="G883" i="79"/>
  <c r="A884" i="79"/>
  <c r="B884" i="79"/>
  <c r="C884" i="79"/>
  <c r="D884" i="79"/>
  <c r="E884" i="79"/>
  <c r="G884" i="79"/>
  <c r="A885" i="79"/>
  <c r="B885" i="79"/>
  <c r="C885" i="79"/>
  <c r="D885" i="79"/>
  <c r="E885" i="79"/>
  <c r="G885" i="79"/>
  <c r="A886" i="79"/>
  <c r="B886" i="79"/>
  <c r="C886" i="79"/>
  <c r="D886" i="79"/>
  <c r="E886" i="79"/>
  <c r="G886" i="79"/>
  <c r="A887" i="79"/>
  <c r="B887" i="79"/>
  <c r="C887" i="79"/>
  <c r="D887" i="79"/>
  <c r="E887" i="79"/>
  <c r="G887" i="79"/>
  <c r="A888" i="79"/>
  <c r="B888" i="79"/>
  <c r="C888" i="79"/>
  <c r="D888" i="79"/>
  <c r="E888" i="79"/>
  <c r="G888" i="79"/>
  <c r="A889" i="79"/>
  <c r="B889" i="79"/>
  <c r="C889" i="79"/>
  <c r="D889" i="79"/>
  <c r="E889" i="79"/>
  <c r="G889" i="79"/>
  <c r="A890" i="79"/>
  <c r="B890" i="79"/>
  <c r="C890" i="79"/>
  <c r="D890" i="79"/>
  <c r="E890" i="79"/>
  <c r="G890" i="79"/>
  <c r="A891" i="79"/>
  <c r="B891" i="79"/>
  <c r="C891" i="79"/>
  <c r="D891" i="79"/>
  <c r="E891" i="79"/>
  <c r="G891" i="79"/>
  <c r="A592" i="79"/>
  <c r="B592" i="79"/>
  <c r="C592" i="79"/>
  <c r="D592" i="79"/>
  <c r="E592" i="79"/>
  <c r="G592" i="79"/>
  <c r="A593" i="79"/>
  <c r="B593" i="79"/>
  <c r="C593" i="79"/>
  <c r="D593" i="79"/>
  <c r="E593" i="79"/>
  <c r="G593" i="79"/>
  <c r="A594" i="79"/>
  <c r="B594" i="79"/>
  <c r="C594" i="79"/>
  <c r="D594" i="79"/>
  <c r="E594" i="79"/>
  <c r="G594" i="79"/>
  <c r="A595" i="79"/>
  <c r="B595" i="79"/>
  <c r="C595" i="79"/>
  <c r="D595" i="79"/>
  <c r="E595" i="79"/>
  <c r="G595" i="79"/>
  <c r="A596" i="79"/>
  <c r="B596" i="79"/>
  <c r="C596" i="79"/>
  <c r="D596" i="79"/>
  <c r="E596" i="79"/>
  <c r="G596" i="79"/>
  <c r="A597" i="79"/>
  <c r="B597" i="79"/>
  <c r="C597" i="79"/>
  <c r="D597" i="79"/>
  <c r="E597" i="79"/>
  <c r="G597" i="79"/>
  <c r="A598" i="79"/>
  <c r="B598" i="79"/>
  <c r="C598" i="79"/>
  <c r="D598" i="79"/>
  <c r="E598" i="79"/>
  <c r="G598" i="79"/>
  <c r="A599" i="79"/>
  <c r="B599" i="79"/>
  <c r="C599" i="79"/>
  <c r="D599" i="79"/>
  <c r="E599" i="79"/>
  <c r="G599" i="79"/>
  <c r="A600" i="79"/>
  <c r="B600" i="79"/>
  <c r="C600" i="79"/>
  <c r="D600" i="79"/>
  <c r="E600" i="79"/>
  <c r="G600" i="79"/>
  <c r="A601" i="79"/>
  <c r="B601" i="79"/>
  <c r="C601" i="79"/>
  <c r="D601" i="79"/>
  <c r="E601" i="79"/>
  <c r="G601" i="79"/>
  <c r="A602" i="79"/>
  <c r="B602" i="79"/>
  <c r="C602" i="79"/>
  <c r="D602" i="79"/>
  <c r="E602" i="79"/>
  <c r="G602" i="79"/>
  <c r="A603" i="79"/>
  <c r="B603" i="79"/>
  <c r="C603" i="79"/>
  <c r="D603" i="79"/>
  <c r="E603" i="79"/>
  <c r="G603" i="79"/>
  <c r="A604" i="79"/>
  <c r="B604" i="79"/>
  <c r="C604" i="79"/>
  <c r="D604" i="79"/>
  <c r="E604" i="79"/>
  <c r="G604" i="79"/>
  <c r="A605" i="79"/>
  <c r="B605" i="79"/>
  <c r="C605" i="79"/>
  <c r="D605" i="79"/>
  <c r="E605" i="79"/>
  <c r="G605" i="79"/>
  <c r="A606" i="79"/>
  <c r="B606" i="79"/>
  <c r="C606" i="79"/>
  <c r="D606" i="79"/>
  <c r="E606" i="79"/>
  <c r="G606" i="79"/>
  <c r="A607" i="79"/>
  <c r="B607" i="79"/>
  <c r="C607" i="79"/>
  <c r="D607" i="79"/>
  <c r="E607" i="79"/>
  <c r="G607" i="79"/>
  <c r="A608" i="79"/>
  <c r="B608" i="79"/>
  <c r="C608" i="79"/>
  <c r="D608" i="79"/>
  <c r="E608" i="79"/>
  <c r="G608" i="79"/>
  <c r="A609" i="79"/>
  <c r="B609" i="79"/>
  <c r="C609" i="79"/>
  <c r="D609" i="79"/>
  <c r="E609" i="79"/>
  <c r="G609" i="79"/>
  <c r="A610" i="79"/>
  <c r="B610" i="79"/>
  <c r="C610" i="79"/>
  <c r="D610" i="79"/>
  <c r="E610" i="79"/>
  <c r="G610" i="79"/>
  <c r="A611" i="79"/>
  <c r="B611" i="79"/>
  <c r="C611" i="79"/>
  <c r="D611" i="79"/>
  <c r="E611" i="79"/>
  <c r="G611" i="79"/>
  <c r="A612" i="79"/>
  <c r="B612" i="79"/>
  <c r="C612" i="79"/>
  <c r="D612" i="79"/>
  <c r="E612" i="79"/>
  <c r="G612" i="79"/>
  <c r="A613" i="79"/>
  <c r="B613" i="79"/>
  <c r="C613" i="79"/>
  <c r="D613" i="79"/>
  <c r="E613" i="79"/>
  <c r="G613" i="79"/>
  <c r="A614" i="79"/>
  <c r="B614" i="79"/>
  <c r="C614" i="79"/>
  <c r="D614" i="79"/>
  <c r="E614" i="79"/>
  <c r="G614" i="79"/>
  <c r="A615" i="79"/>
  <c r="B615" i="79"/>
  <c r="C615" i="79"/>
  <c r="D615" i="79"/>
  <c r="E615" i="79"/>
  <c r="G615" i="79"/>
  <c r="A616" i="79"/>
  <c r="B616" i="79"/>
  <c r="C616" i="79"/>
  <c r="D616" i="79"/>
  <c r="E616" i="79"/>
  <c r="G616" i="79"/>
  <c r="A617" i="79"/>
  <c r="B617" i="79"/>
  <c r="C617" i="79"/>
  <c r="D617" i="79"/>
  <c r="E617" i="79"/>
  <c r="G617" i="79"/>
  <c r="A618" i="79"/>
  <c r="B618" i="79"/>
  <c r="C618" i="79"/>
  <c r="D618" i="79"/>
  <c r="E618" i="79"/>
  <c r="G618" i="79"/>
  <c r="A619" i="79"/>
  <c r="B619" i="79"/>
  <c r="C619" i="79"/>
  <c r="D619" i="79"/>
  <c r="E619" i="79"/>
  <c r="G619" i="79"/>
  <c r="A620" i="79"/>
  <c r="B620" i="79"/>
  <c r="C620" i="79"/>
  <c r="D620" i="79"/>
  <c r="E620" i="79"/>
  <c r="G620" i="79"/>
  <c r="A621" i="79"/>
  <c r="B621" i="79"/>
  <c r="C621" i="79"/>
  <c r="D621" i="79"/>
  <c r="E621" i="79"/>
  <c r="G621" i="79"/>
  <c r="A622" i="79"/>
  <c r="B622" i="79"/>
  <c r="C622" i="79"/>
  <c r="D622" i="79"/>
  <c r="E622" i="79"/>
  <c r="G622" i="79"/>
  <c r="A623" i="79"/>
  <c r="B623" i="79"/>
  <c r="C623" i="79"/>
  <c r="D623" i="79"/>
  <c r="E623" i="79"/>
  <c r="G623" i="79"/>
  <c r="A624" i="79"/>
  <c r="B624" i="79"/>
  <c r="C624" i="79"/>
  <c r="D624" i="79"/>
  <c r="E624" i="79"/>
  <c r="G624" i="79"/>
  <c r="A625" i="79"/>
  <c r="B625" i="79"/>
  <c r="C625" i="79"/>
  <c r="D625" i="79"/>
  <c r="E625" i="79"/>
  <c r="G625" i="79"/>
  <c r="A626" i="79"/>
  <c r="B626" i="79"/>
  <c r="C626" i="79"/>
  <c r="D626" i="79"/>
  <c r="E626" i="79"/>
  <c r="G626" i="79"/>
  <c r="A627" i="79"/>
  <c r="B627" i="79"/>
  <c r="C627" i="79"/>
  <c r="D627" i="79"/>
  <c r="E627" i="79"/>
  <c r="G627" i="79"/>
  <c r="A628" i="79"/>
  <c r="B628" i="79"/>
  <c r="C628" i="79"/>
  <c r="D628" i="79"/>
  <c r="E628" i="79"/>
  <c r="G628" i="79"/>
  <c r="A629" i="79"/>
  <c r="B629" i="79"/>
  <c r="C629" i="79"/>
  <c r="D629" i="79"/>
  <c r="E629" i="79"/>
  <c r="G629" i="79"/>
  <c r="A630" i="79"/>
  <c r="B630" i="79"/>
  <c r="C630" i="79"/>
  <c r="D630" i="79"/>
  <c r="E630" i="79"/>
  <c r="G630" i="79"/>
  <c r="A631" i="79"/>
  <c r="B631" i="79"/>
  <c r="C631" i="79"/>
  <c r="D631" i="79"/>
  <c r="E631" i="79"/>
  <c r="G631" i="79"/>
  <c r="A632" i="79"/>
  <c r="B632" i="79"/>
  <c r="C632" i="79"/>
  <c r="D632" i="79"/>
  <c r="E632" i="79"/>
  <c r="G632" i="79"/>
  <c r="A633" i="79"/>
  <c r="B633" i="79"/>
  <c r="C633" i="79"/>
  <c r="D633" i="79"/>
  <c r="E633" i="79"/>
  <c r="G633" i="79"/>
  <c r="A634" i="79"/>
  <c r="B634" i="79"/>
  <c r="C634" i="79"/>
  <c r="D634" i="79"/>
  <c r="E634" i="79"/>
  <c r="G634" i="79"/>
  <c r="A635" i="79"/>
  <c r="B635" i="79"/>
  <c r="C635" i="79"/>
  <c r="D635" i="79"/>
  <c r="E635" i="79"/>
  <c r="G635" i="79"/>
  <c r="A636" i="79"/>
  <c r="B636" i="79"/>
  <c r="C636" i="79"/>
  <c r="D636" i="79"/>
  <c r="E636" i="79"/>
  <c r="G636" i="79"/>
  <c r="A637" i="79"/>
  <c r="B637" i="79"/>
  <c r="C637" i="79"/>
  <c r="D637" i="79"/>
  <c r="E637" i="79"/>
  <c r="G637" i="79"/>
  <c r="A638" i="79"/>
  <c r="B638" i="79"/>
  <c r="C638" i="79"/>
  <c r="D638" i="79"/>
  <c r="E638" i="79"/>
  <c r="G638" i="79"/>
  <c r="A639" i="79"/>
  <c r="B639" i="79"/>
  <c r="C639" i="79"/>
  <c r="D639" i="79"/>
  <c r="E639" i="79"/>
  <c r="G639" i="79"/>
  <c r="A640" i="79"/>
  <c r="B640" i="79"/>
  <c r="C640" i="79"/>
  <c r="D640" i="79"/>
  <c r="E640" i="79"/>
  <c r="G640" i="79"/>
  <c r="A641" i="79"/>
  <c r="B641" i="79"/>
  <c r="C641" i="79"/>
  <c r="D641" i="79"/>
  <c r="E641" i="79"/>
  <c r="G641" i="79"/>
  <c r="A642" i="79"/>
  <c r="B642" i="79"/>
  <c r="C642" i="79"/>
  <c r="D642" i="79"/>
  <c r="E642" i="79"/>
  <c r="G642" i="79"/>
  <c r="A643" i="79"/>
  <c r="B643" i="79"/>
  <c r="C643" i="79"/>
  <c r="D643" i="79"/>
  <c r="E643" i="79"/>
  <c r="G643" i="79"/>
  <c r="A644" i="79"/>
  <c r="B644" i="79"/>
  <c r="C644" i="79"/>
  <c r="D644" i="79"/>
  <c r="E644" i="79"/>
  <c r="G644" i="79"/>
  <c r="A645" i="79"/>
  <c r="B645" i="79"/>
  <c r="C645" i="79"/>
  <c r="D645" i="79"/>
  <c r="E645" i="79"/>
  <c r="G645" i="79"/>
  <c r="A646" i="79"/>
  <c r="B646" i="79"/>
  <c r="C646" i="79"/>
  <c r="D646" i="79"/>
  <c r="E646" i="79"/>
  <c r="G646" i="79"/>
  <c r="A647" i="79"/>
  <c r="B647" i="79"/>
  <c r="C647" i="79"/>
  <c r="D647" i="79"/>
  <c r="E647" i="79"/>
  <c r="G647" i="79"/>
  <c r="A648" i="79"/>
  <c r="B648" i="79"/>
  <c r="C648" i="79"/>
  <c r="D648" i="79"/>
  <c r="E648" i="79"/>
  <c r="G648" i="79"/>
  <c r="A649" i="79"/>
  <c r="B649" i="79"/>
  <c r="C649" i="79"/>
  <c r="D649" i="79"/>
  <c r="E649" i="79"/>
  <c r="G649" i="79"/>
  <c r="A650" i="79"/>
  <c r="B650" i="79"/>
  <c r="C650" i="79"/>
  <c r="D650" i="79"/>
  <c r="E650" i="79"/>
  <c r="G650" i="79"/>
  <c r="A651" i="79"/>
  <c r="B651" i="79"/>
  <c r="C651" i="79"/>
  <c r="D651" i="79"/>
  <c r="E651" i="79"/>
  <c r="G651" i="79"/>
  <c r="A652" i="79"/>
  <c r="B652" i="79"/>
  <c r="C652" i="79"/>
  <c r="D652" i="79"/>
  <c r="E652" i="79"/>
  <c r="G652" i="79"/>
  <c r="A653" i="79"/>
  <c r="B653" i="79"/>
  <c r="C653" i="79"/>
  <c r="D653" i="79"/>
  <c r="E653" i="79"/>
  <c r="G653" i="79"/>
  <c r="A654" i="79"/>
  <c r="B654" i="79"/>
  <c r="C654" i="79"/>
  <c r="D654" i="79"/>
  <c r="E654" i="79"/>
  <c r="G654" i="79"/>
  <c r="A655" i="79"/>
  <c r="B655" i="79"/>
  <c r="C655" i="79"/>
  <c r="D655" i="79"/>
  <c r="E655" i="79"/>
  <c r="G655" i="79"/>
  <c r="A656" i="79"/>
  <c r="B656" i="79"/>
  <c r="C656" i="79"/>
  <c r="D656" i="79"/>
  <c r="E656" i="79"/>
  <c r="G656" i="79"/>
  <c r="A657" i="79"/>
  <c r="B657" i="79"/>
  <c r="C657" i="79"/>
  <c r="D657" i="79"/>
  <c r="E657" i="79"/>
  <c r="G657" i="79"/>
  <c r="A658" i="79"/>
  <c r="B658" i="79"/>
  <c r="C658" i="79"/>
  <c r="D658" i="79"/>
  <c r="E658" i="79"/>
  <c r="G658" i="79"/>
  <c r="A659" i="79"/>
  <c r="B659" i="79"/>
  <c r="C659" i="79"/>
  <c r="D659" i="79"/>
  <c r="E659" i="79"/>
  <c r="G659" i="79"/>
  <c r="A660" i="79"/>
  <c r="B660" i="79"/>
  <c r="C660" i="79"/>
  <c r="D660" i="79"/>
  <c r="E660" i="79"/>
  <c r="G660" i="79"/>
  <c r="A661" i="79"/>
  <c r="B661" i="79"/>
  <c r="C661" i="79"/>
  <c r="D661" i="79"/>
  <c r="E661" i="79"/>
  <c r="G661" i="79"/>
  <c r="A662" i="79"/>
  <c r="B662" i="79"/>
  <c r="C662" i="79"/>
  <c r="D662" i="79"/>
  <c r="E662" i="79"/>
  <c r="G662" i="79"/>
  <c r="A663" i="79"/>
  <c r="B663" i="79"/>
  <c r="C663" i="79"/>
  <c r="D663" i="79"/>
  <c r="E663" i="79"/>
  <c r="G663" i="79"/>
  <c r="A664" i="79"/>
  <c r="B664" i="79"/>
  <c r="C664" i="79"/>
  <c r="D664" i="79"/>
  <c r="E664" i="79"/>
  <c r="G664" i="79"/>
  <c r="A665" i="79"/>
  <c r="B665" i="79"/>
  <c r="C665" i="79"/>
  <c r="D665" i="79"/>
  <c r="E665" i="79"/>
  <c r="G665" i="79"/>
  <c r="A666" i="79"/>
  <c r="B666" i="79"/>
  <c r="C666" i="79"/>
  <c r="D666" i="79"/>
  <c r="E666" i="79"/>
  <c r="G666" i="79"/>
  <c r="A667" i="79"/>
  <c r="B667" i="79"/>
  <c r="C667" i="79"/>
  <c r="D667" i="79"/>
  <c r="E667" i="79"/>
  <c r="G667" i="79"/>
  <c r="A668" i="79"/>
  <c r="B668" i="79"/>
  <c r="C668" i="79"/>
  <c r="D668" i="79"/>
  <c r="E668" i="79"/>
  <c r="G668" i="79"/>
  <c r="A669" i="79"/>
  <c r="B669" i="79"/>
  <c r="C669" i="79"/>
  <c r="D669" i="79"/>
  <c r="E669" i="79"/>
  <c r="G669" i="79"/>
  <c r="A670" i="79"/>
  <c r="B670" i="79"/>
  <c r="C670" i="79"/>
  <c r="D670" i="79"/>
  <c r="E670" i="79"/>
  <c r="G670" i="79"/>
  <c r="A671" i="79"/>
  <c r="B671" i="79"/>
  <c r="C671" i="79"/>
  <c r="D671" i="79"/>
  <c r="E671" i="79"/>
  <c r="G671" i="79"/>
  <c r="A672" i="79"/>
  <c r="B672" i="79"/>
  <c r="C672" i="79"/>
  <c r="D672" i="79"/>
  <c r="E672" i="79"/>
  <c r="G672" i="79"/>
  <c r="A673" i="79"/>
  <c r="B673" i="79"/>
  <c r="C673" i="79"/>
  <c r="D673" i="79"/>
  <c r="E673" i="79"/>
  <c r="G673" i="79"/>
  <c r="A674" i="79"/>
  <c r="B674" i="79"/>
  <c r="C674" i="79"/>
  <c r="D674" i="79"/>
  <c r="E674" i="79"/>
  <c r="G674" i="79"/>
  <c r="A675" i="79"/>
  <c r="B675" i="79"/>
  <c r="C675" i="79"/>
  <c r="D675" i="79"/>
  <c r="E675" i="79"/>
  <c r="G675" i="79"/>
  <c r="A676" i="79"/>
  <c r="B676" i="79"/>
  <c r="C676" i="79"/>
  <c r="D676" i="79"/>
  <c r="E676" i="79"/>
  <c r="G676" i="79"/>
  <c r="A677" i="79"/>
  <c r="B677" i="79"/>
  <c r="C677" i="79"/>
  <c r="D677" i="79"/>
  <c r="E677" i="79"/>
  <c r="G677" i="79"/>
  <c r="A678" i="79"/>
  <c r="B678" i="79"/>
  <c r="C678" i="79"/>
  <c r="D678" i="79"/>
  <c r="E678" i="79"/>
  <c r="G678" i="79"/>
  <c r="A679" i="79"/>
  <c r="B679" i="79"/>
  <c r="C679" i="79"/>
  <c r="D679" i="79"/>
  <c r="E679" i="79"/>
  <c r="G679" i="79"/>
  <c r="A680" i="79"/>
  <c r="B680" i="79"/>
  <c r="C680" i="79"/>
  <c r="D680" i="79"/>
  <c r="E680" i="79"/>
  <c r="G680" i="79"/>
  <c r="A681" i="79"/>
  <c r="B681" i="79"/>
  <c r="C681" i="79"/>
  <c r="D681" i="79"/>
  <c r="E681" i="79"/>
  <c r="G681" i="79"/>
  <c r="A682" i="79"/>
  <c r="B682" i="79"/>
  <c r="C682" i="79"/>
  <c r="D682" i="79"/>
  <c r="E682" i="79"/>
  <c r="G682" i="79"/>
  <c r="A683" i="79"/>
  <c r="B683" i="79"/>
  <c r="C683" i="79"/>
  <c r="D683" i="79"/>
  <c r="E683" i="79"/>
  <c r="G683" i="79"/>
  <c r="A684" i="79"/>
  <c r="B684" i="79"/>
  <c r="C684" i="79"/>
  <c r="D684" i="79"/>
  <c r="E684" i="79"/>
  <c r="G684" i="79"/>
  <c r="A685" i="79"/>
  <c r="B685" i="79"/>
  <c r="C685" i="79"/>
  <c r="D685" i="79"/>
  <c r="E685" i="79"/>
  <c r="G685" i="79"/>
  <c r="A686" i="79"/>
  <c r="B686" i="79"/>
  <c r="C686" i="79"/>
  <c r="D686" i="79"/>
  <c r="E686" i="79"/>
  <c r="G686" i="79"/>
  <c r="A687" i="79"/>
  <c r="B687" i="79"/>
  <c r="C687" i="79"/>
  <c r="D687" i="79"/>
  <c r="E687" i="79"/>
  <c r="G687" i="79"/>
  <c r="A688" i="79"/>
  <c r="B688" i="79"/>
  <c r="C688" i="79"/>
  <c r="D688" i="79"/>
  <c r="E688" i="79"/>
  <c r="G688" i="79"/>
  <c r="A689" i="79"/>
  <c r="B689" i="79"/>
  <c r="C689" i="79"/>
  <c r="D689" i="79"/>
  <c r="E689" i="79"/>
  <c r="G689" i="79"/>
  <c r="A690" i="79"/>
  <c r="B690" i="79"/>
  <c r="C690" i="79"/>
  <c r="D690" i="79"/>
  <c r="E690" i="79"/>
  <c r="G690" i="79"/>
  <c r="A691" i="79"/>
  <c r="B691" i="79"/>
  <c r="C691" i="79"/>
  <c r="D691" i="79"/>
  <c r="E691" i="79"/>
  <c r="G691" i="79"/>
  <c r="A692" i="79"/>
  <c r="B692" i="79"/>
  <c r="C692" i="79"/>
  <c r="D692" i="79"/>
  <c r="E692" i="79"/>
  <c r="G692" i="79"/>
  <c r="A693" i="79"/>
  <c r="B693" i="79"/>
  <c r="C693" i="79"/>
  <c r="D693" i="79"/>
  <c r="E693" i="79"/>
  <c r="G693" i="79"/>
  <c r="A694" i="79"/>
  <c r="B694" i="79"/>
  <c r="C694" i="79"/>
  <c r="D694" i="79"/>
  <c r="E694" i="79"/>
  <c r="G694" i="79"/>
  <c r="A695" i="79"/>
  <c r="B695" i="79"/>
  <c r="C695" i="79"/>
  <c r="D695" i="79"/>
  <c r="E695" i="79"/>
  <c r="G695" i="79"/>
  <c r="A696" i="79"/>
  <c r="B696" i="79"/>
  <c r="C696" i="79"/>
  <c r="D696" i="79"/>
  <c r="E696" i="79"/>
  <c r="G696" i="79"/>
  <c r="A697" i="79"/>
  <c r="B697" i="79"/>
  <c r="C697" i="79"/>
  <c r="D697" i="79"/>
  <c r="E697" i="79"/>
  <c r="G697" i="79"/>
  <c r="A698" i="79"/>
  <c r="B698" i="79"/>
  <c r="C698" i="79"/>
  <c r="D698" i="79"/>
  <c r="E698" i="79"/>
  <c r="G698" i="79"/>
  <c r="A699" i="79"/>
  <c r="B699" i="79"/>
  <c r="C699" i="79"/>
  <c r="D699" i="79"/>
  <c r="E699" i="79"/>
  <c r="G699" i="79"/>
  <c r="A700" i="79"/>
  <c r="B700" i="79"/>
  <c r="C700" i="79"/>
  <c r="D700" i="79"/>
  <c r="E700" i="79"/>
  <c r="G700" i="79"/>
  <c r="A701" i="79"/>
  <c r="B701" i="79"/>
  <c r="C701" i="79"/>
  <c r="D701" i="79"/>
  <c r="E701" i="79"/>
  <c r="G701" i="79"/>
  <c r="A702" i="79"/>
  <c r="B702" i="79"/>
  <c r="C702" i="79"/>
  <c r="D702" i="79"/>
  <c r="E702" i="79"/>
  <c r="G702" i="79"/>
  <c r="A703" i="79"/>
  <c r="B703" i="79"/>
  <c r="C703" i="79"/>
  <c r="D703" i="79"/>
  <c r="E703" i="79"/>
  <c r="G703" i="79"/>
  <c r="A704" i="79"/>
  <c r="B704" i="79"/>
  <c r="C704" i="79"/>
  <c r="D704" i="79"/>
  <c r="E704" i="79"/>
  <c r="G704" i="79"/>
  <c r="A705" i="79"/>
  <c r="B705" i="79"/>
  <c r="C705" i="79"/>
  <c r="D705" i="79"/>
  <c r="E705" i="79"/>
  <c r="G705" i="79"/>
  <c r="A706" i="79"/>
  <c r="B706" i="79"/>
  <c r="C706" i="79"/>
  <c r="D706" i="79"/>
  <c r="E706" i="79"/>
  <c r="G706" i="79"/>
  <c r="A707" i="79"/>
  <c r="B707" i="79"/>
  <c r="C707" i="79"/>
  <c r="D707" i="79"/>
  <c r="E707" i="79"/>
  <c r="G707" i="79"/>
  <c r="A708" i="79"/>
  <c r="B708" i="79"/>
  <c r="C708" i="79"/>
  <c r="D708" i="79"/>
  <c r="E708" i="79"/>
  <c r="G708" i="79"/>
  <c r="A709" i="79"/>
  <c r="B709" i="79"/>
  <c r="C709" i="79"/>
  <c r="D709" i="79"/>
  <c r="E709" i="79"/>
  <c r="G709" i="79"/>
  <c r="A710" i="79"/>
  <c r="B710" i="79"/>
  <c r="C710" i="79"/>
  <c r="D710" i="79"/>
  <c r="E710" i="79"/>
  <c r="G710" i="79"/>
  <c r="A711" i="79"/>
  <c r="B711" i="79"/>
  <c r="C711" i="79"/>
  <c r="D711" i="79"/>
  <c r="E711" i="79"/>
  <c r="G711" i="79"/>
  <c r="A712" i="79"/>
  <c r="B712" i="79"/>
  <c r="C712" i="79"/>
  <c r="D712" i="79"/>
  <c r="E712" i="79"/>
  <c r="G712" i="79"/>
  <c r="A713" i="79"/>
  <c r="B713" i="79"/>
  <c r="C713" i="79"/>
  <c r="D713" i="79"/>
  <c r="E713" i="79"/>
  <c r="G713" i="79"/>
  <c r="A714" i="79"/>
  <c r="B714" i="79"/>
  <c r="C714" i="79"/>
  <c r="D714" i="79"/>
  <c r="E714" i="79"/>
  <c r="G714" i="79"/>
  <c r="A715" i="79"/>
  <c r="B715" i="79"/>
  <c r="C715" i="79"/>
  <c r="D715" i="79"/>
  <c r="E715" i="79"/>
  <c r="G715" i="79"/>
  <c r="A716" i="79"/>
  <c r="B716" i="79"/>
  <c r="C716" i="79"/>
  <c r="D716" i="79"/>
  <c r="E716" i="79"/>
  <c r="G716" i="79"/>
  <c r="A717" i="79"/>
  <c r="B717" i="79"/>
  <c r="C717" i="79"/>
  <c r="D717" i="79"/>
  <c r="E717" i="79"/>
  <c r="G717" i="79"/>
  <c r="A718" i="79"/>
  <c r="B718" i="79"/>
  <c r="C718" i="79"/>
  <c r="D718" i="79"/>
  <c r="E718" i="79"/>
  <c r="G718" i="79"/>
  <c r="A719" i="79"/>
  <c r="B719" i="79"/>
  <c r="C719" i="79"/>
  <c r="D719" i="79"/>
  <c r="E719" i="79"/>
  <c r="G719" i="79"/>
  <c r="A720" i="79"/>
  <c r="B720" i="79"/>
  <c r="C720" i="79"/>
  <c r="D720" i="79"/>
  <c r="E720" i="79"/>
  <c r="G720" i="79"/>
  <c r="A721" i="79"/>
  <c r="B721" i="79"/>
  <c r="C721" i="79"/>
  <c r="D721" i="79"/>
  <c r="E721" i="79"/>
  <c r="G721" i="79"/>
  <c r="A722" i="79"/>
  <c r="B722" i="79"/>
  <c r="C722" i="79"/>
  <c r="D722" i="79"/>
  <c r="E722" i="79"/>
  <c r="G722" i="79"/>
  <c r="A723" i="79"/>
  <c r="B723" i="79"/>
  <c r="C723" i="79"/>
  <c r="D723" i="79"/>
  <c r="E723" i="79"/>
  <c r="G723" i="79"/>
  <c r="A724" i="79"/>
  <c r="B724" i="79"/>
  <c r="C724" i="79"/>
  <c r="D724" i="79"/>
  <c r="E724" i="79"/>
  <c r="G724" i="79"/>
  <c r="A725" i="79"/>
  <c r="B725" i="79"/>
  <c r="C725" i="79"/>
  <c r="D725" i="79"/>
  <c r="E725" i="79"/>
  <c r="G725" i="79"/>
  <c r="A726" i="79"/>
  <c r="B726" i="79"/>
  <c r="C726" i="79"/>
  <c r="D726" i="79"/>
  <c r="E726" i="79"/>
  <c r="G726" i="79"/>
  <c r="A727" i="79"/>
  <c r="B727" i="79"/>
  <c r="C727" i="79"/>
  <c r="D727" i="79"/>
  <c r="E727" i="79"/>
  <c r="G727" i="79"/>
  <c r="A728" i="79"/>
  <c r="B728" i="79"/>
  <c r="C728" i="79"/>
  <c r="D728" i="79"/>
  <c r="E728" i="79"/>
  <c r="G728" i="79"/>
  <c r="A729" i="79"/>
  <c r="B729" i="79"/>
  <c r="C729" i="79"/>
  <c r="D729" i="79"/>
  <c r="E729" i="79"/>
  <c r="G729" i="79"/>
  <c r="A730" i="79"/>
  <c r="B730" i="79"/>
  <c r="C730" i="79"/>
  <c r="D730" i="79"/>
  <c r="E730" i="79"/>
  <c r="G730" i="79"/>
  <c r="A731" i="79"/>
  <c r="B731" i="79"/>
  <c r="C731" i="79"/>
  <c r="D731" i="79"/>
  <c r="E731" i="79"/>
  <c r="G731" i="79"/>
  <c r="A732" i="79"/>
  <c r="B732" i="79"/>
  <c r="C732" i="79"/>
  <c r="D732" i="79"/>
  <c r="E732" i="79"/>
  <c r="G732" i="79"/>
  <c r="A733" i="79"/>
  <c r="B733" i="79"/>
  <c r="C733" i="79"/>
  <c r="D733" i="79"/>
  <c r="E733" i="79"/>
  <c r="G733" i="79"/>
  <c r="A734" i="79"/>
  <c r="B734" i="79"/>
  <c r="C734" i="79"/>
  <c r="D734" i="79"/>
  <c r="E734" i="79"/>
  <c r="G734" i="79"/>
  <c r="A735" i="79"/>
  <c r="B735" i="79"/>
  <c r="C735" i="79"/>
  <c r="D735" i="79"/>
  <c r="E735" i="79"/>
  <c r="G735" i="79"/>
  <c r="A736" i="79"/>
  <c r="B736" i="79"/>
  <c r="C736" i="79"/>
  <c r="D736" i="79"/>
  <c r="E736" i="79"/>
  <c r="G736" i="79"/>
  <c r="A737" i="79"/>
  <c r="B737" i="79"/>
  <c r="C737" i="79"/>
  <c r="D737" i="79"/>
  <c r="E737" i="79"/>
  <c r="G737" i="79"/>
  <c r="A738" i="79"/>
  <c r="B738" i="79"/>
  <c r="C738" i="79"/>
  <c r="D738" i="79"/>
  <c r="E738" i="79"/>
  <c r="G738" i="79"/>
  <c r="A739" i="79"/>
  <c r="B739" i="79"/>
  <c r="C739" i="79"/>
  <c r="D739" i="79"/>
  <c r="E739" i="79"/>
  <c r="G739" i="79"/>
  <c r="A740" i="79"/>
  <c r="B740" i="79"/>
  <c r="C740" i="79"/>
  <c r="D740" i="79"/>
  <c r="E740" i="79"/>
  <c r="G740" i="79"/>
  <c r="A741" i="79"/>
  <c r="B741" i="79"/>
  <c r="C741" i="79"/>
  <c r="D741" i="79"/>
  <c r="E741" i="79"/>
  <c r="G741" i="79"/>
  <c r="A742" i="79"/>
  <c r="B742" i="79"/>
  <c r="C742" i="79"/>
  <c r="D742" i="79"/>
  <c r="E742" i="79"/>
  <c r="G742" i="79"/>
  <c r="A743" i="79"/>
  <c r="B743" i="79"/>
  <c r="C743" i="79"/>
  <c r="D743" i="79"/>
  <c r="E743" i="79"/>
  <c r="G743" i="79"/>
  <c r="A744" i="79"/>
  <c r="B744" i="79"/>
  <c r="C744" i="79"/>
  <c r="D744" i="79"/>
  <c r="E744" i="79"/>
  <c r="G744" i="79"/>
  <c r="A745" i="79"/>
  <c r="B745" i="79"/>
  <c r="C745" i="79"/>
  <c r="D745" i="79"/>
  <c r="E745" i="79"/>
  <c r="G745" i="79"/>
  <c r="A746" i="79"/>
  <c r="B746" i="79"/>
  <c r="C746" i="79"/>
  <c r="D746" i="79"/>
  <c r="E746" i="79"/>
  <c r="G746" i="79"/>
  <c r="A747" i="79"/>
  <c r="B747" i="79"/>
  <c r="C747" i="79"/>
  <c r="D747" i="79"/>
  <c r="E747" i="79"/>
  <c r="G747" i="79"/>
  <c r="A748" i="79"/>
  <c r="B748" i="79"/>
  <c r="C748" i="79"/>
  <c r="D748" i="79"/>
  <c r="E748" i="79"/>
  <c r="G748" i="79"/>
  <c r="A749" i="79"/>
  <c r="B749" i="79"/>
  <c r="C749" i="79"/>
  <c r="D749" i="79"/>
  <c r="E749" i="79"/>
  <c r="G749" i="79"/>
  <c r="A750" i="79"/>
  <c r="B750" i="79"/>
  <c r="C750" i="79"/>
  <c r="D750" i="79"/>
  <c r="E750" i="79"/>
  <c r="G750" i="79"/>
  <c r="A751" i="79"/>
  <c r="B751" i="79"/>
  <c r="C751" i="79"/>
  <c r="D751" i="79"/>
  <c r="E751" i="79"/>
  <c r="G751" i="79"/>
  <c r="A752" i="79"/>
  <c r="B752" i="79"/>
  <c r="C752" i="79"/>
  <c r="D752" i="79"/>
  <c r="E752" i="79"/>
  <c r="G752" i="79"/>
  <c r="A753" i="79"/>
  <c r="B753" i="79"/>
  <c r="C753" i="79"/>
  <c r="D753" i="79"/>
  <c r="E753" i="79"/>
  <c r="G753" i="79"/>
  <c r="A754" i="79"/>
  <c r="B754" i="79"/>
  <c r="C754" i="79"/>
  <c r="D754" i="79"/>
  <c r="E754" i="79"/>
  <c r="G754" i="79"/>
  <c r="A755" i="79"/>
  <c r="B755" i="79"/>
  <c r="C755" i="79"/>
  <c r="D755" i="79"/>
  <c r="E755" i="79"/>
  <c r="G755" i="79"/>
  <c r="A756" i="79"/>
  <c r="B756" i="79"/>
  <c r="C756" i="79"/>
  <c r="D756" i="79"/>
  <c r="E756" i="79"/>
  <c r="G756" i="79"/>
  <c r="A757" i="79"/>
  <c r="B757" i="79"/>
  <c r="C757" i="79"/>
  <c r="D757" i="79"/>
  <c r="E757" i="79"/>
  <c r="G757" i="79"/>
  <c r="A758" i="79"/>
  <c r="B758" i="79"/>
  <c r="C758" i="79"/>
  <c r="D758" i="79"/>
  <c r="E758" i="79"/>
  <c r="G758" i="79"/>
  <c r="A759" i="79"/>
  <c r="B759" i="79"/>
  <c r="C759" i="79"/>
  <c r="D759" i="79"/>
  <c r="E759" i="79"/>
  <c r="G759" i="79"/>
  <c r="A760" i="79"/>
  <c r="B760" i="79"/>
  <c r="C760" i="79"/>
  <c r="D760" i="79"/>
  <c r="E760" i="79"/>
  <c r="G760" i="79"/>
  <c r="A761" i="79"/>
  <c r="B761" i="79"/>
  <c r="C761" i="79"/>
  <c r="D761" i="79"/>
  <c r="E761" i="79"/>
  <c r="G761" i="79"/>
  <c r="A762" i="79"/>
  <c r="B762" i="79"/>
  <c r="C762" i="79"/>
  <c r="D762" i="79"/>
  <c r="E762" i="79"/>
  <c r="G762" i="79"/>
  <c r="A763" i="79"/>
  <c r="B763" i="79"/>
  <c r="C763" i="79"/>
  <c r="D763" i="79"/>
  <c r="E763" i="79"/>
  <c r="G763" i="79"/>
  <c r="A764" i="79"/>
  <c r="B764" i="79"/>
  <c r="C764" i="79"/>
  <c r="D764" i="79"/>
  <c r="E764" i="79"/>
  <c r="G764" i="79"/>
  <c r="A765" i="79"/>
  <c r="B765" i="79"/>
  <c r="C765" i="79"/>
  <c r="D765" i="79"/>
  <c r="E765" i="79"/>
  <c r="G765" i="79"/>
  <c r="A766" i="79"/>
  <c r="B766" i="79"/>
  <c r="C766" i="79"/>
  <c r="D766" i="79"/>
  <c r="E766" i="79"/>
  <c r="G766" i="79"/>
  <c r="A767" i="79"/>
  <c r="B767" i="79"/>
  <c r="C767" i="79"/>
  <c r="D767" i="79"/>
  <c r="E767" i="79"/>
  <c r="G767" i="79"/>
  <c r="A768" i="79"/>
  <c r="B768" i="79"/>
  <c r="C768" i="79"/>
  <c r="D768" i="79"/>
  <c r="E768" i="79"/>
  <c r="G768" i="79"/>
  <c r="A769" i="79"/>
  <c r="B769" i="79"/>
  <c r="C769" i="79"/>
  <c r="D769" i="79"/>
  <c r="E769" i="79"/>
  <c r="G769" i="79"/>
  <c r="A770" i="79"/>
  <c r="B770" i="79"/>
  <c r="C770" i="79"/>
  <c r="D770" i="79"/>
  <c r="E770" i="79"/>
  <c r="G770" i="79"/>
  <c r="A771" i="79"/>
  <c r="B771" i="79"/>
  <c r="C771" i="79"/>
  <c r="D771" i="79"/>
  <c r="E771" i="79"/>
  <c r="G771" i="79"/>
  <c r="A772" i="79"/>
  <c r="B772" i="79"/>
  <c r="C772" i="79"/>
  <c r="D772" i="79"/>
  <c r="E772" i="79"/>
  <c r="G772" i="79"/>
  <c r="A773" i="79"/>
  <c r="B773" i="79"/>
  <c r="C773" i="79"/>
  <c r="D773" i="79"/>
  <c r="E773" i="79"/>
  <c r="G773" i="79"/>
  <c r="A774" i="79"/>
  <c r="B774" i="79"/>
  <c r="C774" i="79"/>
  <c r="D774" i="79"/>
  <c r="E774" i="79"/>
  <c r="G774" i="79"/>
  <c r="A775" i="79"/>
  <c r="B775" i="79"/>
  <c r="C775" i="79"/>
  <c r="D775" i="79"/>
  <c r="E775" i="79"/>
  <c r="G775" i="79"/>
  <c r="A776" i="79"/>
  <c r="B776" i="79"/>
  <c r="C776" i="79"/>
  <c r="D776" i="79"/>
  <c r="E776" i="79"/>
  <c r="G776" i="79"/>
  <c r="A777" i="79"/>
  <c r="B777" i="79"/>
  <c r="C777" i="79"/>
  <c r="D777" i="79"/>
  <c r="E777" i="79"/>
  <c r="G777" i="79"/>
  <c r="A778" i="79"/>
  <c r="B778" i="79"/>
  <c r="C778" i="79"/>
  <c r="D778" i="79"/>
  <c r="E778" i="79"/>
  <c r="G778" i="79"/>
  <c r="A779" i="79"/>
  <c r="B779" i="79"/>
  <c r="C779" i="79"/>
  <c r="D779" i="79"/>
  <c r="E779" i="79"/>
  <c r="G779" i="79"/>
  <c r="A780" i="79"/>
  <c r="B780" i="79"/>
  <c r="C780" i="79"/>
  <c r="D780" i="79"/>
  <c r="E780" i="79"/>
  <c r="G780" i="79"/>
  <c r="A781" i="79"/>
  <c r="B781" i="79"/>
  <c r="C781" i="79"/>
  <c r="D781" i="79"/>
  <c r="E781" i="79"/>
  <c r="G781" i="79"/>
  <c r="A782" i="79"/>
  <c r="B782" i="79"/>
  <c r="C782" i="79"/>
  <c r="D782" i="79"/>
  <c r="E782" i="79"/>
  <c r="G782" i="79"/>
  <c r="A783" i="79"/>
  <c r="B783" i="79"/>
  <c r="C783" i="79"/>
  <c r="D783" i="79"/>
  <c r="E783" i="79"/>
  <c r="G783" i="79"/>
  <c r="A784" i="79"/>
  <c r="B784" i="79"/>
  <c r="C784" i="79"/>
  <c r="D784" i="79"/>
  <c r="E784" i="79"/>
  <c r="G784" i="79"/>
  <c r="A785" i="79"/>
  <c r="B785" i="79"/>
  <c r="C785" i="79"/>
  <c r="D785" i="79"/>
  <c r="E785" i="79"/>
  <c r="G785" i="79"/>
  <c r="A786" i="79"/>
  <c r="B786" i="79"/>
  <c r="C786" i="79"/>
  <c r="D786" i="79"/>
  <c r="E786" i="79"/>
  <c r="G786" i="79"/>
  <c r="A787" i="79"/>
  <c r="B787" i="79"/>
  <c r="C787" i="79"/>
  <c r="D787" i="79"/>
  <c r="E787" i="79"/>
  <c r="G787" i="79"/>
  <c r="A788" i="79"/>
  <c r="B788" i="79"/>
  <c r="C788" i="79"/>
  <c r="D788" i="79"/>
  <c r="E788" i="79"/>
  <c r="G788" i="79"/>
  <c r="A789" i="79"/>
  <c r="B789" i="79"/>
  <c r="C789" i="79"/>
  <c r="D789" i="79"/>
  <c r="E789" i="79"/>
  <c r="G789" i="79"/>
  <c r="A790" i="79"/>
  <c r="B790" i="79"/>
  <c r="C790" i="79"/>
  <c r="D790" i="79"/>
  <c r="E790" i="79"/>
  <c r="G790" i="79"/>
  <c r="A791" i="79"/>
  <c r="B791" i="79"/>
  <c r="C791" i="79"/>
  <c r="D791" i="79"/>
  <c r="E791" i="79"/>
  <c r="G791" i="79"/>
  <c r="A792" i="79"/>
  <c r="B792" i="79"/>
  <c r="C792" i="79"/>
  <c r="D792" i="79"/>
  <c r="E792" i="79"/>
  <c r="G792" i="79"/>
  <c r="A793" i="79"/>
  <c r="B793" i="79"/>
  <c r="C793" i="79"/>
  <c r="D793" i="79"/>
  <c r="E793" i="79"/>
  <c r="G793" i="79"/>
  <c r="A794" i="79"/>
  <c r="B794" i="79"/>
  <c r="C794" i="79"/>
  <c r="D794" i="79"/>
  <c r="E794" i="79"/>
  <c r="G794" i="79"/>
  <c r="A795" i="79"/>
  <c r="B795" i="79"/>
  <c r="C795" i="79"/>
  <c r="D795" i="79"/>
  <c r="E795" i="79"/>
  <c r="G795" i="79"/>
  <c r="A796" i="79"/>
  <c r="B796" i="79"/>
  <c r="C796" i="79"/>
  <c r="D796" i="79"/>
  <c r="E796" i="79"/>
  <c r="G796" i="79"/>
  <c r="A797" i="79"/>
  <c r="B797" i="79"/>
  <c r="C797" i="79"/>
  <c r="D797" i="79"/>
  <c r="E797" i="79"/>
  <c r="G797" i="79"/>
  <c r="A798" i="79"/>
  <c r="B798" i="79"/>
  <c r="C798" i="79"/>
  <c r="D798" i="79"/>
  <c r="E798" i="79"/>
  <c r="G798" i="79"/>
  <c r="A799" i="79"/>
  <c r="B799" i="79"/>
  <c r="C799" i="79"/>
  <c r="D799" i="79"/>
  <c r="E799" i="79"/>
  <c r="G799" i="79"/>
  <c r="A800" i="79"/>
  <c r="B800" i="79"/>
  <c r="C800" i="79"/>
  <c r="D800" i="79"/>
  <c r="E800" i="79"/>
  <c r="G800" i="79"/>
  <c r="A801" i="79"/>
  <c r="B801" i="79"/>
  <c r="C801" i="79"/>
  <c r="D801" i="79"/>
  <c r="E801" i="79"/>
  <c r="G801" i="79"/>
  <c r="A802" i="79"/>
  <c r="B802" i="79"/>
  <c r="C802" i="79"/>
  <c r="D802" i="79"/>
  <c r="E802" i="79"/>
  <c r="G802" i="79"/>
  <c r="A803" i="79"/>
  <c r="B803" i="79"/>
  <c r="C803" i="79"/>
  <c r="D803" i="79"/>
  <c r="E803" i="79"/>
  <c r="G803" i="79"/>
  <c r="A804" i="79"/>
  <c r="B804" i="79"/>
  <c r="C804" i="79"/>
  <c r="D804" i="79"/>
  <c r="E804" i="79"/>
  <c r="G804" i="79"/>
  <c r="A805" i="79"/>
  <c r="B805" i="79"/>
  <c r="C805" i="79"/>
  <c r="D805" i="79"/>
  <c r="E805" i="79"/>
  <c r="G805" i="79"/>
  <c r="A806" i="79"/>
  <c r="B806" i="79"/>
  <c r="C806" i="79"/>
  <c r="D806" i="79"/>
  <c r="E806" i="79"/>
  <c r="G806" i="79"/>
  <c r="A807" i="79"/>
  <c r="B807" i="79"/>
  <c r="C807" i="79"/>
  <c r="D807" i="79"/>
  <c r="E807" i="79"/>
  <c r="G807" i="79"/>
  <c r="A808" i="79"/>
  <c r="B808" i="79"/>
  <c r="C808" i="79"/>
  <c r="D808" i="79"/>
  <c r="E808" i="79"/>
  <c r="G808" i="79"/>
  <c r="A809" i="79"/>
  <c r="B809" i="79"/>
  <c r="C809" i="79"/>
  <c r="D809" i="79"/>
  <c r="E809" i="79"/>
  <c r="G809" i="79"/>
  <c r="A810" i="79"/>
  <c r="B810" i="79"/>
  <c r="C810" i="79"/>
  <c r="D810" i="79"/>
  <c r="E810" i="79"/>
  <c r="G810" i="79"/>
  <c r="A811" i="79"/>
  <c r="B811" i="79"/>
  <c r="C811" i="79"/>
  <c r="D811" i="79"/>
  <c r="E811" i="79"/>
  <c r="G811" i="79"/>
  <c r="A812" i="79"/>
  <c r="B812" i="79"/>
  <c r="C812" i="79"/>
  <c r="D812" i="79"/>
  <c r="E812" i="79"/>
  <c r="G812" i="79"/>
  <c r="A813" i="79"/>
  <c r="B813" i="79"/>
  <c r="C813" i="79"/>
  <c r="D813" i="79"/>
  <c r="E813" i="79"/>
  <c r="G813" i="79"/>
  <c r="A814" i="79"/>
  <c r="B814" i="79"/>
  <c r="C814" i="79"/>
  <c r="D814" i="79"/>
  <c r="E814" i="79"/>
  <c r="G814" i="79"/>
  <c r="A815" i="79"/>
  <c r="B815" i="79"/>
  <c r="C815" i="79"/>
  <c r="D815" i="79"/>
  <c r="E815" i="79"/>
  <c r="G815" i="79"/>
  <c r="A816" i="79"/>
  <c r="B816" i="79"/>
  <c r="C816" i="79"/>
  <c r="D816" i="79"/>
  <c r="E816" i="79"/>
  <c r="G816" i="79"/>
  <c r="A817" i="79"/>
  <c r="B817" i="79"/>
  <c r="C817" i="79"/>
  <c r="D817" i="79"/>
  <c r="E817" i="79"/>
  <c r="G817" i="79"/>
  <c r="A818" i="79"/>
  <c r="B818" i="79"/>
  <c r="C818" i="79"/>
  <c r="D818" i="79"/>
  <c r="E818" i="79"/>
  <c r="G818" i="79"/>
  <c r="A819" i="79"/>
  <c r="B819" i="79"/>
  <c r="C819" i="79"/>
  <c r="D819" i="79"/>
  <c r="E819" i="79"/>
  <c r="G819" i="79"/>
  <c r="A820" i="79"/>
  <c r="B820" i="79"/>
  <c r="C820" i="79"/>
  <c r="D820" i="79"/>
  <c r="E820" i="79"/>
  <c r="G820" i="79"/>
  <c r="A821" i="79"/>
  <c r="B821" i="79"/>
  <c r="C821" i="79"/>
  <c r="D821" i="79"/>
  <c r="E821" i="79"/>
  <c r="G821" i="79"/>
  <c r="A822" i="79"/>
  <c r="B822" i="79"/>
  <c r="C822" i="79"/>
  <c r="D822" i="79"/>
  <c r="E822" i="79"/>
  <c r="G822" i="79"/>
  <c r="A823" i="79"/>
  <c r="B823" i="79"/>
  <c r="C823" i="79"/>
  <c r="D823" i="79"/>
  <c r="E823" i="79"/>
  <c r="G823" i="79"/>
  <c r="A824" i="79"/>
  <c r="B824" i="79"/>
  <c r="C824" i="79"/>
  <c r="D824" i="79"/>
  <c r="E824" i="79"/>
  <c r="G824" i="79"/>
  <c r="A825" i="79"/>
  <c r="B825" i="79"/>
  <c r="C825" i="79"/>
  <c r="D825" i="79"/>
  <c r="E825" i="79"/>
  <c r="G825" i="79"/>
  <c r="A826" i="79"/>
  <c r="B826" i="79"/>
  <c r="C826" i="79"/>
  <c r="D826" i="79"/>
  <c r="E826" i="79"/>
  <c r="G826" i="79"/>
  <c r="A827" i="79"/>
  <c r="B827" i="79"/>
  <c r="C827" i="79"/>
  <c r="D827" i="79"/>
  <c r="E827" i="79"/>
  <c r="G827" i="79"/>
  <c r="A828" i="79"/>
  <c r="B828" i="79"/>
  <c r="C828" i="79"/>
  <c r="D828" i="79"/>
  <c r="E828" i="79"/>
  <c r="G828" i="79"/>
  <c r="A829" i="79"/>
  <c r="B829" i="79"/>
  <c r="C829" i="79"/>
  <c r="D829" i="79"/>
  <c r="E829" i="79"/>
  <c r="G829" i="79"/>
  <c r="A830" i="79"/>
  <c r="B830" i="79"/>
  <c r="C830" i="79"/>
  <c r="D830" i="79"/>
  <c r="E830" i="79"/>
  <c r="G830" i="79"/>
  <c r="A831" i="79"/>
  <c r="B831" i="79"/>
  <c r="C831" i="79"/>
  <c r="D831" i="79"/>
  <c r="E831" i="79"/>
  <c r="G831" i="79"/>
  <c r="A832" i="79"/>
  <c r="B832" i="79"/>
  <c r="C832" i="79"/>
  <c r="D832" i="79"/>
  <c r="E832" i="79"/>
  <c r="G832" i="79"/>
  <c r="A833" i="79"/>
  <c r="B833" i="79"/>
  <c r="C833" i="79"/>
  <c r="D833" i="79"/>
  <c r="E833" i="79"/>
  <c r="G833" i="79"/>
  <c r="A834" i="79"/>
  <c r="B834" i="79"/>
  <c r="C834" i="79"/>
  <c r="D834" i="79"/>
  <c r="E834" i="79"/>
  <c r="G834" i="79"/>
  <c r="A835" i="79"/>
  <c r="B835" i="79"/>
  <c r="C835" i="79"/>
  <c r="D835" i="79"/>
  <c r="E835" i="79"/>
  <c r="G835" i="79"/>
  <c r="A836" i="79"/>
  <c r="B836" i="79"/>
  <c r="C836" i="79"/>
  <c r="D836" i="79"/>
  <c r="E836" i="79"/>
  <c r="G836" i="79"/>
  <c r="A837" i="79"/>
  <c r="B837" i="79"/>
  <c r="C837" i="79"/>
  <c r="D837" i="79"/>
  <c r="E837" i="79"/>
  <c r="G837" i="79"/>
  <c r="A838" i="79"/>
  <c r="B838" i="79"/>
  <c r="C838" i="79"/>
  <c r="D838" i="79"/>
  <c r="E838" i="79"/>
  <c r="G838" i="79"/>
  <c r="A839" i="79"/>
  <c r="B839" i="79"/>
  <c r="C839" i="79"/>
  <c r="D839" i="79"/>
  <c r="E839" i="79"/>
  <c r="G839" i="79"/>
  <c r="A840" i="79"/>
  <c r="B840" i="79"/>
  <c r="C840" i="79"/>
  <c r="D840" i="79"/>
  <c r="E840" i="79"/>
  <c r="G840" i="79"/>
  <c r="A841" i="79"/>
  <c r="B841" i="79"/>
  <c r="C841" i="79"/>
  <c r="D841" i="79"/>
  <c r="E841" i="79"/>
  <c r="G841" i="79"/>
  <c r="A842" i="79"/>
  <c r="B842" i="79"/>
  <c r="C842" i="79"/>
  <c r="D842" i="79"/>
  <c r="E842" i="79"/>
  <c r="G842" i="79"/>
  <c r="A843" i="79"/>
  <c r="B843" i="79"/>
  <c r="C843" i="79"/>
  <c r="D843" i="79"/>
  <c r="E843" i="79"/>
  <c r="G843" i="79"/>
  <c r="A844" i="79"/>
  <c r="B844" i="79"/>
  <c r="C844" i="79"/>
  <c r="D844" i="79"/>
  <c r="E844" i="79"/>
  <c r="G844" i="79"/>
  <c r="A845" i="79"/>
  <c r="B845" i="79"/>
  <c r="C845" i="79"/>
  <c r="D845" i="79"/>
  <c r="E845" i="79"/>
  <c r="G845" i="79"/>
  <c r="A846" i="79"/>
  <c r="B846" i="79"/>
  <c r="C846" i="79"/>
  <c r="D846" i="79"/>
  <c r="E846" i="79"/>
  <c r="G846" i="79"/>
  <c r="A847" i="79"/>
  <c r="B847" i="79"/>
  <c r="C847" i="79"/>
  <c r="D847" i="79"/>
  <c r="E847" i="79"/>
  <c r="G847" i="79"/>
  <c r="A848" i="79"/>
  <c r="B848" i="79"/>
  <c r="C848" i="79"/>
  <c r="D848" i="79"/>
  <c r="E848" i="79"/>
  <c r="G848" i="79"/>
  <c r="A849" i="79"/>
  <c r="B849" i="79"/>
  <c r="C849" i="79"/>
  <c r="D849" i="79"/>
  <c r="E849" i="79"/>
  <c r="G849" i="79"/>
  <c r="A850" i="79"/>
  <c r="B850" i="79"/>
  <c r="C850" i="79"/>
  <c r="D850" i="79"/>
  <c r="E850" i="79"/>
  <c r="G850" i="79"/>
  <c r="A851" i="79"/>
  <c r="B851" i="79"/>
  <c r="C851" i="79"/>
  <c r="D851" i="79"/>
  <c r="E851" i="79"/>
  <c r="G851" i="79"/>
  <c r="A852" i="79"/>
  <c r="B852" i="79"/>
  <c r="C852" i="79"/>
  <c r="D852" i="79"/>
  <c r="E852" i="79"/>
  <c r="G852" i="79"/>
  <c r="A853" i="79"/>
  <c r="B853" i="79"/>
  <c r="C853" i="79"/>
  <c r="D853" i="79"/>
  <c r="E853" i="79"/>
  <c r="G853" i="79"/>
  <c r="A854" i="79"/>
  <c r="B854" i="79"/>
  <c r="C854" i="79"/>
  <c r="D854" i="79"/>
  <c r="E854" i="79"/>
  <c r="G854" i="79"/>
  <c r="A855" i="79"/>
  <c r="B855" i="79"/>
  <c r="C855" i="79"/>
  <c r="D855" i="79"/>
  <c r="E855" i="79"/>
  <c r="G855" i="79"/>
  <c r="A856" i="79"/>
  <c r="B856" i="79"/>
  <c r="C856" i="79"/>
  <c r="D856" i="79"/>
  <c r="E856" i="79"/>
  <c r="G856" i="79"/>
  <c r="A857" i="79"/>
  <c r="B857" i="79"/>
  <c r="C857" i="79"/>
  <c r="D857" i="79"/>
  <c r="E857" i="79"/>
  <c r="G857" i="79"/>
  <c r="A858" i="79"/>
  <c r="B858" i="79"/>
  <c r="C858" i="79"/>
  <c r="D858" i="79"/>
  <c r="E858" i="79"/>
  <c r="G858" i="79"/>
  <c r="A859" i="79"/>
  <c r="B859" i="79"/>
  <c r="C859" i="79"/>
  <c r="D859" i="79"/>
  <c r="E859" i="79"/>
  <c r="G859" i="79"/>
  <c r="A860" i="79"/>
  <c r="B860" i="79"/>
  <c r="C860" i="79"/>
  <c r="D860" i="79"/>
  <c r="E860" i="79"/>
  <c r="G860" i="79"/>
  <c r="A861" i="79"/>
  <c r="B861" i="79"/>
  <c r="C861" i="79"/>
  <c r="D861" i="79"/>
  <c r="E861" i="79"/>
  <c r="G861" i="79"/>
  <c r="A862" i="79"/>
  <c r="B862" i="79"/>
  <c r="C862" i="79"/>
  <c r="D862" i="79"/>
  <c r="E862" i="79"/>
  <c r="G862" i="79"/>
  <c r="A863" i="79"/>
  <c r="B863" i="79"/>
  <c r="C863" i="79"/>
  <c r="D863" i="79"/>
  <c r="E863" i="79"/>
  <c r="G863" i="79"/>
  <c r="A864" i="79"/>
  <c r="B864" i="79"/>
  <c r="C864" i="79"/>
  <c r="D864" i="79"/>
  <c r="E864" i="79"/>
  <c r="G864" i="79"/>
  <c r="A865" i="79"/>
  <c r="B865" i="79"/>
  <c r="C865" i="79"/>
  <c r="D865" i="79"/>
  <c r="E865" i="79"/>
  <c r="G865" i="79"/>
  <c r="A866" i="79"/>
  <c r="B866" i="79"/>
  <c r="C866" i="79"/>
  <c r="D866" i="79"/>
  <c r="E866" i="79"/>
  <c r="G866" i="79"/>
  <c r="A867" i="79"/>
  <c r="B867" i="79"/>
  <c r="C867" i="79"/>
  <c r="D867" i="79"/>
  <c r="E867" i="79"/>
  <c r="G867" i="79"/>
  <c r="A868" i="79"/>
  <c r="B868" i="79"/>
  <c r="C868" i="79"/>
  <c r="D868" i="79"/>
  <c r="E868" i="79"/>
  <c r="G868" i="79"/>
  <c r="A869" i="79"/>
  <c r="B869" i="79"/>
  <c r="C869" i="79"/>
  <c r="D869" i="79"/>
  <c r="E869" i="79"/>
  <c r="G869" i="79"/>
  <c r="A870" i="79"/>
  <c r="B870" i="79"/>
  <c r="C870" i="79"/>
  <c r="D870" i="79"/>
  <c r="E870" i="79"/>
  <c r="G870" i="79"/>
  <c r="A871" i="79"/>
  <c r="B871" i="79"/>
  <c r="C871" i="79"/>
  <c r="D871" i="79"/>
  <c r="E871" i="79"/>
  <c r="G871" i="79"/>
  <c r="A872" i="79"/>
  <c r="B872" i="79"/>
  <c r="C872" i="79"/>
  <c r="D872" i="79"/>
  <c r="E872" i="79"/>
  <c r="G872" i="79"/>
  <c r="A873" i="79"/>
  <c r="B873" i="79"/>
  <c r="C873" i="79"/>
  <c r="D873" i="79"/>
  <c r="E873" i="79"/>
  <c r="G873" i="79"/>
  <c r="A874" i="79"/>
  <c r="B874" i="79"/>
  <c r="C874" i="79"/>
  <c r="D874" i="79"/>
  <c r="E874" i="79"/>
  <c r="G874" i="79"/>
  <c r="A875" i="79"/>
  <c r="B875" i="79"/>
  <c r="C875" i="79"/>
  <c r="D875" i="79"/>
  <c r="E875" i="79"/>
  <c r="G875" i="79"/>
  <c r="A876" i="79"/>
  <c r="B876" i="79"/>
  <c r="C876" i="79"/>
  <c r="D876" i="79"/>
  <c r="E876" i="79"/>
  <c r="G876" i="79"/>
  <c r="A877" i="79"/>
  <c r="B877" i="79"/>
  <c r="C877" i="79"/>
  <c r="D877" i="79"/>
  <c r="E877" i="79"/>
  <c r="G877" i="79"/>
  <c r="A878" i="79"/>
  <c r="B878" i="79"/>
  <c r="C878" i="79"/>
  <c r="D878" i="79"/>
  <c r="E878" i="79"/>
  <c r="G878" i="79"/>
  <c r="A879" i="79"/>
  <c r="B879" i="79"/>
  <c r="C879" i="79"/>
  <c r="D879" i="79"/>
  <c r="E879" i="79"/>
  <c r="G879" i="79"/>
  <c r="A880" i="79"/>
  <c r="B880" i="79"/>
  <c r="C880" i="79"/>
  <c r="D880" i="79"/>
  <c r="E880" i="79"/>
  <c r="G880" i="79"/>
  <c r="G591" i="79"/>
  <c r="E591" i="79"/>
  <c r="D591" i="79"/>
  <c r="C591" i="79"/>
  <c r="B591" i="79"/>
  <c r="A591" i="79"/>
  <c r="I2973" i="31"/>
  <c r="I5574" i="18"/>
  <c r="I5573" i="31"/>
  <c r="I5547" i="31"/>
  <c r="I5525" i="31"/>
  <c r="I5503" i="31"/>
  <c r="I5477" i="31"/>
  <c r="I5447" i="31"/>
  <c r="I5422" i="31"/>
  <c r="I5398" i="31"/>
  <c r="I5375" i="31"/>
  <c r="I5354" i="31"/>
  <c r="I5321" i="31"/>
  <c r="I5294" i="31"/>
  <c r="E886" i="80"/>
  <c r="F886" i="80" s="1"/>
  <c r="E885" i="80"/>
  <c r="F885" i="80" s="1"/>
  <c r="E884" i="80"/>
  <c r="F884" i="80" s="1"/>
  <c r="E883" i="80"/>
  <c r="G871" i="80"/>
  <c r="H865" i="80"/>
  <c r="H864" i="80"/>
  <c r="H863" i="80"/>
  <c r="H857" i="80"/>
  <c r="H856" i="80"/>
  <c r="H855" i="80"/>
  <c r="H854" i="80"/>
  <c r="G853" i="80"/>
  <c r="G842" i="80"/>
  <c r="E842" i="80"/>
  <c r="D842" i="80"/>
  <c r="C842" i="80"/>
  <c r="B842" i="80"/>
  <c r="A842" i="80"/>
  <c r="G841" i="80"/>
  <c r="E841" i="80"/>
  <c r="D841" i="80"/>
  <c r="C841" i="80"/>
  <c r="B841" i="80"/>
  <c r="A841" i="80"/>
  <c r="G840" i="80"/>
  <c r="E840" i="80"/>
  <c r="D840" i="80"/>
  <c r="C840" i="80"/>
  <c r="B840" i="80"/>
  <c r="A840" i="80"/>
  <c r="G839" i="80"/>
  <c r="E839" i="80"/>
  <c r="D839" i="80"/>
  <c r="C839" i="80"/>
  <c r="B839" i="80"/>
  <c r="A839" i="80"/>
  <c r="G838" i="80"/>
  <c r="E838" i="80"/>
  <c r="D838" i="80"/>
  <c r="C838" i="80"/>
  <c r="B838" i="80"/>
  <c r="A838" i="80"/>
  <c r="G837" i="80"/>
  <c r="E837" i="80"/>
  <c r="D837" i="80"/>
  <c r="C837" i="80"/>
  <c r="B837" i="80"/>
  <c r="A837" i="80"/>
  <c r="G836" i="80"/>
  <c r="E836" i="80"/>
  <c r="D836" i="80"/>
  <c r="C836" i="80"/>
  <c r="B836" i="80"/>
  <c r="A836" i="80"/>
  <c r="G835" i="80"/>
  <c r="E835" i="80"/>
  <c r="D835" i="80"/>
  <c r="C835" i="80"/>
  <c r="B835" i="80"/>
  <c r="A835" i="80"/>
  <c r="G834" i="80"/>
  <c r="E834" i="80"/>
  <c r="D834" i="80"/>
  <c r="C834" i="80"/>
  <c r="B834" i="80"/>
  <c r="A834" i="80"/>
  <c r="G833" i="80"/>
  <c r="E833" i="80"/>
  <c r="D833" i="80"/>
  <c r="C833" i="80"/>
  <c r="B833" i="80"/>
  <c r="A833" i="80"/>
  <c r="G832" i="80"/>
  <c r="E832" i="80"/>
  <c r="D832" i="80"/>
  <c r="C832" i="80"/>
  <c r="B832" i="80"/>
  <c r="A832" i="80"/>
  <c r="G831" i="80"/>
  <c r="E831" i="80"/>
  <c r="D831" i="80"/>
  <c r="C831" i="80"/>
  <c r="B831" i="80"/>
  <c r="A831" i="80"/>
  <c r="G830" i="80"/>
  <c r="E830" i="80"/>
  <c r="D830" i="80"/>
  <c r="C830" i="80"/>
  <c r="B830" i="80"/>
  <c r="A830" i="80"/>
  <c r="G829" i="80"/>
  <c r="E829" i="80"/>
  <c r="D829" i="80"/>
  <c r="C829" i="80"/>
  <c r="B829" i="80"/>
  <c r="A829" i="80"/>
  <c r="G828" i="80"/>
  <c r="E828" i="80"/>
  <c r="D828" i="80"/>
  <c r="C828" i="80"/>
  <c r="B828" i="80"/>
  <c r="A828" i="80"/>
  <c r="G827" i="80"/>
  <c r="E827" i="80"/>
  <c r="D827" i="80"/>
  <c r="C827" i="80"/>
  <c r="B827" i="80"/>
  <c r="A827" i="80"/>
  <c r="G826" i="80"/>
  <c r="E826" i="80"/>
  <c r="D826" i="80"/>
  <c r="C826" i="80"/>
  <c r="B826" i="80"/>
  <c r="A826" i="80"/>
  <c r="G825" i="80"/>
  <c r="E825" i="80"/>
  <c r="D825" i="80"/>
  <c r="C825" i="80"/>
  <c r="B825" i="80"/>
  <c r="A825" i="80"/>
  <c r="G824" i="80"/>
  <c r="E824" i="80"/>
  <c r="D824" i="80"/>
  <c r="C824" i="80"/>
  <c r="B824" i="80"/>
  <c r="A824" i="80"/>
  <c r="G823" i="80"/>
  <c r="E823" i="80"/>
  <c r="D823" i="80"/>
  <c r="C823" i="80"/>
  <c r="B823" i="80"/>
  <c r="A823" i="80"/>
  <c r="G822" i="80"/>
  <c r="E822" i="80"/>
  <c r="D822" i="80"/>
  <c r="C822" i="80"/>
  <c r="B822" i="80"/>
  <c r="A822" i="80"/>
  <c r="G821" i="80"/>
  <c r="E821" i="80"/>
  <c r="D821" i="80"/>
  <c r="C821" i="80"/>
  <c r="B821" i="80"/>
  <c r="A821" i="80"/>
  <c r="G820" i="80"/>
  <c r="E820" i="80"/>
  <c r="D820" i="80"/>
  <c r="C820" i="80"/>
  <c r="B820" i="80"/>
  <c r="A820" i="80"/>
  <c r="G819" i="80"/>
  <c r="E819" i="80"/>
  <c r="D819" i="80"/>
  <c r="C819" i="80"/>
  <c r="B819" i="80"/>
  <c r="A819" i="80"/>
  <c r="G818" i="80"/>
  <c r="E818" i="80"/>
  <c r="D818" i="80"/>
  <c r="C818" i="80"/>
  <c r="B818" i="80"/>
  <c r="A818" i="80"/>
  <c r="G817" i="80"/>
  <c r="E817" i="80"/>
  <c r="D817" i="80"/>
  <c r="C817" i="80"/>
  <c r="B817" i="80"/>
  <c r="A817" i="80"/>
  <c r="G816" i="80"/>
  <c r="E816" i="80"/>
  <c r="D816" i="80"/>
  <c r="C816" i="80"/>
  <c r="B816" i="80"/>
  <c r="A816" i="80"/>
  <c r="G815" i="80"/>
  <c r="E815" i="80"/>
  <c r="D815" i="80"/>
  <c r="C815" i="80"/>
  <c r="B815" i="80"/>
  <c r="A815" i="80"/>
  <c r="G814" i="80"/>
  <c r="E814" i="80"/>
  <c r="D814" i="80"/>
  <c r="C814" i="80"/>
  <c r="B814" i="80"/>
  <c r="A814" i="80"/>
  <c r="G813" i="80"/>
  <c r="E813" i="80"/>
  <c r="D813" i="80"/>
  <c r="C813" i="80"/>
  <c r="B813" i="80"/>
  <c r="A813" i="80"/>
  <c r="G812" i="80"/>
  <c r="E812" i="80"/>
  <c r="D812" i="80"/>
  <c r="C812" i="80"/>
  <c r="B812" i="80"/>
  <c r="A812" i="80"/>
  <c r="G811" i="80"/>
  <c r="E811" i="80"/>
  <c r="D811" i="80"/>
  <c r="C811" i="80"/>
  <c r="B811" i="80"/>
  <c r="A811" i="80"/>
  <c r="G810" i="80"/>
  <c r="E810" i="80"/>
  <c r="D810" i="80"/>
  <c r="C810" i="80"/>
  <c r="B810" i="80"/>
  <c r="A810" i="80"/>
  <c r="G809" i="80"/>
  <c r="E809" i="80"/>
  <c r="D809" i="80"/>
  <c r="C809" i="80"/>
  <c r="B809" i="80"/>
  <c r="A809" i="80"/>
  <c r="G808" i="80"/>
  <c r="E808" i="80"/>
  <c r="D808" i="80"/>
  <c r="C808" i="80"/>
  <c r="B808" i="80"/>
  <c r="A808" i="80"/>
  <c r="G807" i="80"/>
  <c r="E807" i="80"/>
  <c r="D807" i="80"/>
  <c r="C807" i="80"/>
  <c r="B807" i="80"/>
  <c r="A807" i="80"/>
  <c r="G806" i="80"/>
  <c r="E806" i="80"/>
  <c r="D806" i="80"/>
  <c r="C806" i="80"/>
  <c r="B806" i="80"/>
  <c r="A806" i="80"/>
  <c r="G805" i="80"/>
  <c r="E805" i="80"/>
  <c r="D805" i="80"/>
  <c r="C805" i="80"/>
  <c r="B805" i="80"/>
  <c r="A805" i="80"/>
  <c r="G804" i="80"/>
  <c r="E804" i="80"/>
  <c r="D804" i="80"/>
  <c r="C804" i="80"/>
  <c r="B804" i="80"/>
  <c r="A804" i="80"/>
  <c r="G803" i="80"/>
  <c r="E803" i="80"/>
  <c r="D803" i="80"/>
  <c r="C803" i="80"/>
  <c r="B803" i="80"/>
  <c r="A803" i="80"/>
  <c r="G802" i="80"/>
  <c r="E802" i="80"/>
  <c r="D802" i="80"/>
  <c r="C802" i="80"/>
  <c r="B802" i="80"/>
  <c r="A802" i="80"/>
  <c r="G801" i="80"/>
  <c r="E801" i="80"/>
  <c r="D801" i="80"/>
  <c r="C801" i="80"/>
  <c r="B801" i="80"/>
  <c r="A801" i="80"/>
  <c r="G800" i="80"/>
  <c r="E800" i="80"/>
  <c r="D800" i="80"/>
  <c r="C800" i="80"/>
  <c r="B800" i="80"/>
  <c r="A800" i="80"/>
  <c r="G799" i="80"/>
  <c r="E799" i="80"/>
  <c r="D799" i="80"/>
  <c r="C799" i="80"/>
  <c r="B799" i="80"/>
  <c r="A799" i="80"/>
  <c r="G798" i="80"/>
  <c r="E798" i="80"/>
  <c r="D798" i="80"/>
  <c r="C798" i="80"/>
  <c r="B798" i="80"/>
  <c r="A798" i="80"/>
  <c r="G797" i="80"/>
  <c r="E797" i="80"/>
  <c r="D797" i="80"/>
  <c r="C797" i="80"/>
  <c r="B797" i="80"/>
  <c r="A797" i="80"/>
  <c r="G796" i="80"/>
  <c r="E796" i="80"/>
  <c r="D796" i="80"/>
  <c r="C796" i="80"/>
  <c r="B796" i="80"/>
  <c r="A796" i="80"/>
  <c r="G795" i="80"/>
  <c r="E795" i="80"/>
  <c r="D795" i="80"/>
  <c r="C795" i="80"/>
  <c r="B795" i="80"/>
  <c r="A795" i="80"/>
  <c r="G794" i="80"/>
  <c r="E794" i="80"/>
  <c r="D794" i="80"/>
  <c r="C794" i="80"/>
  <c r="B794" i="80"/>
  <c r="A794" i="80"/>
  <c r="G793" i="80"/>
  <c r="E793" i="80"/>
  <c r="D793" i="80"/>
  <c r="C793" i="80"/>
  <c r="B793" i="80"/>
  <c r="A793" i="80"/>
  <c r="G792" i="80"/>
  <c r="E792" i="80"/>
  <c r="D792" i="80"/>
  <c r="C792" i="80"/>
  <c r="B792" i="80"/>
  <c r="A792" i="80"/>
  <c r="G791" i="80"/>
  <c r="E791" i="80"/>
  <c r="D791" i="80"/>
  <c r="C791" i="80"/>
  <c r="B791" i="80"/>
  <c r="A791" i="80"/>
  <c r="G790" i="80"/>
  <c r="E790" i="80"/>
  <c r="D790" i="80"/>
  <c r="C790" i="80"/>
  <c r="B790" i="80"/>
  <c r="A790" i="80"/>
  <c r="G789" i="80"/>
  <c r="E789" i="80"/>
  <c r="D789" i="80"/>
  <c r="C789" i="80"/>
  <c r="B789" i="80"/>
  <c r="A789" i="80"/>
  <c r="G788" i="80"/>
  <c r="E788" i="80"/>
  <c r="D788" i="80"/>
  <c r="C788" i="80"/>
  <c r="B788" i="80"/>
  <c r="A788" i="80"/>
  <c r="G787" i="80"/>
  <c r="E787" i="80"/>
  <c r="D787" i="80"/>
  <c r="C787" i="80"/>
  <c r="B787" i="80"/>
  <c r="A787" i="80"/>
  <c r="G786" i="80"/>
  <c r="E786" i="80"/>
  <c r="D786" i="80"/>
  <c r="C786" i="80"/>
  <c r="B786" i="80"/>
  <c r="A786" i="80"/>
  <c r="G785" i="80"/>
  <c r="E785" i="80"/>
  <c r="D785" i="80"/>
  <c r="C785" i="80"/>
  <c r="B785" i="80"/>
  <c r="A785" i="80"/>
  <c r="G784" i="80"/>
  <c r="E784" i="80"/>
  <c r="D784" i="80"/>
  <c r="C784" i="80"/>
  <c r="B784" i="80"/>
  <c r="A784" i="80"/>
  <c r="G783" i="80"/>
  <c r="E783" i="80"/>
  <c r="D783" i="80"/>
  <c r="C783" i="80"/>
  <c r="B783" i="80"/>
  <c r="A783" i="80"/>
  <c r="G782" i="80"/>
  <c r="E782" i="80"/>
  <c r="D782" i="80"/>
  <c r="C782" i="80"/>
  <c r="B782" i="80"/>
  <c r="A782" i="80"/>
  <c r="G781" i="80"/>
  <c r="E781" i="80"/>
  <c r="D781" i="80"/>
  <c r="C781" i="80"/>
  <c r="B781" i="80"/>
  <c r="A781" i="80"/>
  <c r="G780" i="80"/>
  <c r="E780" i="80"/>
  <c r="D780" i="80"/>
  <c r="C780" i="80"/>
  <c r="B780" i="80"/>
  <c r="A780" i="80"/>
  <c r="G779" i="80"/>
  <c r="E779" i="80"/>
  <c r="D779" i="80"/>
  <c r="C779" i="80"/>
  <c r="B779" i="80"/>
  <c r="A779" i="80"/>
  <c r="G778" i="80"/>
  <c r="E778" i="80"/>
  <c r="D778" i="80"/>
  <c r="C778" i="80"/>
  <c r="B778" i="80"/>
  <c r="A778" i="80"/>
  <c r="G777" i="80"/>
  <c r="E777" i="80"/>
  <c r="D777" i="80"/>
  <c r="C777" i="80"/>
  <c r="B777" i="80"/>
  <c r="A777" i="80"/>
  <c r="G776" i="80"/>
  <c r="E776" i="80"/>
  <c r="D776" i="80"/>
  <c r="C776" i="80"/>
  <c r="B776" i="80"/>
  <c r="A776" i="80"/>
  <c r="G775" i="80"/>
  <c r="E775" i="80"/>
  <c r="D775" i="80"/>
  <c r="C775" i="80"/>
  <c r="B775" i="80"/>
  <c r="A775" i="80"/>
  <c r="G774" i="80"/>
  <c r="E774" i="80"/>
  <c r="D774" i="80"/>
  <c r="C774" i="80"/>
  <c r="B774" i="80"/>
  <c r="A774" i="80"/>
  <c r="G773" i="80"/>
  <c r="E773" i="80"/>
  <c r="D773" i="80"/>
  <c r="C773" i="80"/>
  <c r="B773" i="80"/>
  <c r="A773" i="80"/>
  <c r="G772" i="80"/>
  <c r="E772" i="80"/>
  <c r="D772" i="80"/>
  <c r="C772" i="80"/>
  <c r="B772" i="80"/>
  <c r="A772" i="80"/>
  <c r="G771" i="80"/>
  <c r="E771" i="80"/>
  <c r="D771" i="80"/>
  <c r="C771" i="80"/>
  <c r="B771" i="80"/>
  <c r="A771" i="80"/>
  <c r="G770" i="80"/>
  <c r="E770" i="80"/>
  <c r="D770" i="80"/>
  <c r="C770" i="80"/>
  <c r="B770" i="80"/>
  <c r="A770" i="80"/>
  <c r="G769" i="80"/>
  <c r="E769" i="80"/>
  <c r="D769" i="80"/>
  <c r="C769" i="80"/>
  <c r="B769" i="80"/>
  <c r="A769" i="80"/>
  <c r="G768" i="80"/>
  <c r="E768" i="80"/>
  <c r="D768" i="80"/>
  <c r="C768" i="80"/>
  <c r="B768" i="80"/>
  <c r="A768" i="80"/>
  <c r="G767" i="80"/>
  <c r="E767" i="80"/>
  <c r="D767" i="80"/>
  <c r="C767" i="80"/>
  <c r="B767" i="80"/>
  <c r="A767" i="80"/>
  <c r="G766" i="80"/>
  <c r="E766" i="80"/>
  <c r="D766" i="80"/>
  <c r="C766" i="80"/>
  <c r="B766" i="80"/>
  <c r="A766" i="80"/>
  <c r="G765" i="80"/>
  <c r="E765" i="80"/>
  <c r="D765" i="80"/>
  <c r="C765" i="80"/>
  <c r="B765" i="80"/>
  <c r="A765" i="80"/>
  <c r="G764" i="80"/>
  <c r="E764" i="80"/>
  <c r="D764" i="80"/>
  <c r="C764" i="80"/>
  <c r="B764" i="80"/>
  <c r="A764" i="80"/>
  <c r="G763" i="80"/>
  <c r="E763" i="80"/>
  <c r="D763" i="80"/>
  <c r="C763" i="80"/>
  <c r="B763" i="80"/>
  <c r="A763" i="80"/>
  <c r="G762" i="80"/>
  <c r="E762" i="80"/>
  <c r="D762" i="80"/>
  <c r="C762" i="80"/>
  <c r="B762" i="80"/>
  <c r="A762" i="80"/>
  <c r="G761" i="80"/>
  <c r="E761" i="80"/>
  <c r="D761" i="80"/>
  <c r="C761" i="80"/>
  <c r="B761" i="80"/>
  <c r="A761" i="80"/>
  <c r="G760" i="80"/>
  <c r="E760" i="80"/>
  <c r="D760" i="80"/>
  <c r="C760" i="80"/>
  <c r="B760" i="80"/>
  <c r="A760" i="80"/>
  <c r="G759" i="80"/>
  <c r="E759" i="80"/>
  <c r="D759" i="80"/>
  <c r="C759" i="80"/>
  <c r="B759" i="80"/>
  <c r="A759" i="80"/>
  <c r="G758" i="80"/>
  <c r="E758" i="80"/>
  <c r="D758" i="80"/>
  <c r="C758" i="80"/>
  <c r="B758" i="80"/>
  <c r="A758" i="80"/>
  <c r="G757" i="80"/>
  <c r="E757" i="80"/>
  <c r="D757" i="80"/>
  <c r="C757" i="80"/>
  <c r="B757" i="80"/>
  <c r="A757" i="80"/>
  <c r="G756" i="80"/>
  <c r="E756" i="80"/>
  <c r="D756" i="80"/>
  <c r="C756" i="80"/>
  <c r="B756" i="80"/>
  <c r="A756" i="80"/>
  <c r="G755" i="80"/>
  <c r="E755" i="80"/>
  <c r="D755" i="80"/>
  <c r="C755" i="80"/>
  <c r="B755" i="80"/>
  <c r="A755" i="80"/>
  <c r="G754" i="80"/>
  <c r="E754" i="80"/>
  <c r="D754" i="80"/>
  <c r="C754" i="80"/>
  <c r="B754" i="80"/>
  <c r="A754" i="80"/>
  <c r="G753" i="80"/>
  <c r="E753" i="80"/>
  <c r="D753" i="80"/>
  <c r="C753" i="80"/>
  <c r="B753" i="80"/>
  <c r="A753" i="80"/>
  <c r="G752" i="80"/>
  <c r="E752" i="80"/>
  <c r="D752" i="80"/>
  <c r="C752" i="80"/>
  <c r="B752" i="80"/>
  <c r="A752" i="80"/>
  <c r="G751" i="80"/>
  <c r="E751" i="80"/>
  <c r="D751" i="80"/>
  <c r="C751" i="80"/>
  <c r="B751" i="80"/>
  <c r="A751" i="80"/>
  <c r="G750" i="80"/>
  <c r="E750" i="80"/>
  <c r="D750" i="80"/>
  <c r="C750" i="80"/>
  <c r="B750" i="80"/>
  <c r="A750" i="80"/>
  <c r="G749" i="80"/>
  <c r="E749" i="80"/>
  <c r="D749" i="80"/>
  <c r="C749" i="80"/>
  <c r="B749" i="80"/>
  <c r="A749" i="80"/>
  <c r="G748" i="80"/>
  <c r="E748" i="80"/>
  <c r="D748" i="80"/>
  <c r="C748" i="80"/>
  <c r="B748" i="80"/>
  <c r="A748" i="80"/>
  <c r="G747" i="80"/>
  <c r="E747" i="80"/>
  <c r="D747" i="80"/>
  <c r="C747" i="80"/>
  <c r="B747" i="80"/>
  <c r="A747" i="80"/>
  <c r="G746" i="80"/>
  <c r="E746" i="80"/>
  <c r="D746" i="80"/>
  <c r="C746" i="80"/>
  <c r="B746" i="80"/>
  <c r="A746" i="80"/>
  <c r="G745" i="80"/>
  <c r="E745" i="80"/>
  <c r="D745" i="80"/>
  <c r="C745" i="80"/>
  <c r="B745" i="80"/>
  <c r="A745" i="80"/>
  <c r="G744" i="80"/>
  <c r="E744" i="80"/>
  <c r="D744" i="80"/>
  <c r="C744" i="80"/>
  <c r="B744" i="80"/>
  <c r="A744" i="80"/>
  <c r="G743" i="80"/>
  <c r="E743" i="80"/>
  <c r="D743" i="80"/>
  <c r="C743" i="80"/>
  <c r="B743" i="80"/>
  <c r="A743" i="80"/>
  <c r="G742" i="80"/>
  <c r="E742" i="80"/>
  <c r="D742" i="80"/>
  <c r="C742" i="80"/>
  <c r="B742" i="80"/>
  <c r="A742" i="80"/>
  <c r="G741" i="80"/>
  <c r="E741" i="80"/>
  <c r="D741" i="80"/>
  <c r="C741" i="80"/>
  <c r="B741" i="80"/>
  <c r="A741" i="80"/>
  <c r="G740" i="80"/>
  <c r="E740" i="80"/>
  <c r="D740" i="80"/>
  <c r="C740" i="80"/>
  <c r="B740" i="80"/>
  <c r="A740" i="80"/>
  <c r="G739" i="80"/>
  <c r="E739" i="80"/>
  <c r="D739" i="80"/>
  <c r="C739" i="80"/>
  <c r="B739" i="80"/>
  <c r="A739" i="80"/>
  <c r="G738" i="80"/>
  <c r="E738" i="80"/>
  <c r="D738" i="80"/>
  <c r="C738" i="80"/>
  <c r="B738" i="80"/>
  <c r="A738" i="80"/>
  <c r="G737" i="80"/>
  <c r="E737" i="80"/>
  <c r="D737" i="80"/>
  <c r="C737" i="80"/>
  <c r="B737" i="80"/>
  <c r="A737" i="80"/>
  <c r="G736" i="80"/>
  <c r="E736" i="80"/>
  <c r="D736" i="80"/>
  <c r="C736" i="80"/>
  <c r="B736" i="80"/>
  <c r="A736" i="80"/>
  <c r="G735" i="80"/>
  <c r="E735" i="80"/>
  <c r="D735" i="80"/>
  <c r="C735" i="80"/>
  <c r="B735" i="80"/>
  <c r="A735" i="80"/>
  <c r="G734" i="80"/>
  <c r="E734" i="80"/>
  <c r="D734" i="80"/>
  <c r="C734" i="80"/>
  <c r="B734" i="80"/>
  <c r="A734" i="80"/>
  <c r="G733" i="80"/>
  <c r="E733" i="80"/>
  <c r="D733" i="80"/>
  <c r="C733" i="80"/>
  <c r="B733" i="80"/>
  <c r="A733" i="80"/>
  <c r="G732" i="80"/>
  <c r="E732" i="80"/>
  <c r="D732" i="80"/>
  <c r="C732" i="80"/>
  <c r="B732" i="80"/>
  <c r="A732" i="80"/>
  <c r="G731" i="80"/>
  <c r="E731" i="80"/>
  <c r="D731" i="80"/>
  <c r="C731" i="80"/>
  <c r="B731" i="80"/>
  <c r="A731" i="80"/>
  <c r="G730" i="80"/>
  <c r="E730" i="80"/>
  <c r="D730" i="80"/>
  <c r="C730" i="80"/>
  <c r="B730" i="80"/>
  <c r="A730" i="80"/>
  <c r="G729" i="80"/>
  <c r="H750" i="80" s="1"/>
  <c r="E729" i="80"/>
  <c r="D729" i="80"/>
  <c r="C729" i="80"/>
  <c r="B729" i="80"/>
  <c r="A729" i="80"/>
  <c r="G728" i="80"/>
  <c r="E728" i="80"/>
  <c r="D728" i="80"/>
  <c r="C728" i="80"/>
  <c r="B728" i="80"/>
  <c r="A728" i="80"/>
  <c r="G727" i="80"/>
  <c r="E727" i="80"/>
  <c r="D727" i="80"/>
  <c r="C727" i="80"/>
  <c r="B727" i="80"/>
  <c r="A727" i="80"/>
  <c r="G726" i="80"/>
  <c r="E726" i="80"/>
  <c r="D726" i="80"/>
  <c r="C726" i="80"/>
  <c r="B726" i="80"/>
  <c r="A726" i="80"/>
  <c r="G725" i="80"/>
  <c r="E725" i="80"/>
  <c r="D725" i="80"/>
  <c r="C725" i="80"/>
  <c r="B725" i="80"/>
  <c r="A725" i="80"/>
  <c r="G724" i="80"/>
  <c r="E724" i="80"/>
  <c r="D724" i="80"/>
  <c r="C724" i="80"/>
  <c r="B724" i="80"/>
  <c r="A724" i="80"/>
  <c r="G723" i="80"/>
  <c r="E723" i="80"/>
  <c r="D723" i="80"/>
  <c r="C723" i="80"/>
  <c r="B723" i="80"/>
  <c r="A723" i="80"/>
  <c r="G722" i="80"/>
  <c r="E722" i="80"/>
  <c r="D722" i="80"/>
  <c r="C722" i="80"/>
  <c r="B722" i="80"/>
  <c r="A722" i="80"/>
  <c r="G721" i="80"/>
  <c r="E721" i="80"/>
  <c r="D721" i="80"/>
  <c r="C721" i="80"/>
  <c r="B721" i="80"/>
  <c r="A721" i="80"/>
  <c r="G720" i="80"/>
  <c r="E720" i="80"/>
  <c r="D720" i="80"/>
  <c r="C720" i="80"/>
  <c r="B720" i="80"/>
  <c r="A720" i="80"/>
  <c r="G719" i="80"/>
  <c r="E719" i="80"/>
  <c r="D719" i="80"/>
  <c r="C719" i="80"/>
  <c r="B719" i="80"/>
  <c r="A719" i="80"/>
  <c r="G718" i="80"/>
  <c r="E718" i="80"/>
  <c r="D718" i="80"/>
  <c r="C718" i="80"/>
  <c r="B718" i="80"/>
  <c r="A718" i="80"/>
  <c r="G717" i="80"/>
  <c r="E717" i="80"/>
  <c r="D717" i="80"/>
  <c r="C717" i="80"/>
  <c r="B717" i="80"/>
  <c r="A717" i="80"/>
  <c r="G716" i="80"/>
  <c r="E716" i="80"/>
  <c r="D716" i="80"/>
  <c r="C716" i="80"/>
  <c r="B716" i="80"/>
  <c r="A716" i="80"/>
  <c r="G715" i="80"/>
  <c r="E715" i="80"/>
  <c r="D715" i="80"/>
  <c r="C715" i="80"/>
  <c r="B715" i="80"/>
  <c r="A715" i="80"/>
  <c r="G714" i="80"/>
  <c r="E714" i="80"/>
  <c r="D714" i="80"/>
  <c r="C714" i="80"/>
  <c r="B714" i="80"/>
  <c r="A714" i="80"/>
  <c r="G713" i="80"/>
  <c r="E713" i="80"/>
  <c r="D713" i="80"/>
  <c r="C713" i="80"/>
  <c r="B713" i="80"/>
  <c r="A713" i="80"/>
  <c r="G712" i="80"/>
  <c r="E712" i="80"/>
  <c r="D712" i="80"/>
  <c r="C712" i="80"/>
  <c r="B712" i="80"/>
  <c r="A712" i="80"/>
  <c r="G711" i="80"/>
  <c r="E711" i="80"/>
  <c r="D711" i="80"/>
  <c r="C711" i="80"/>
  <c r="B711" i="80"/>
  <c r="A711" i="80"/>
  <c r="G710" i="80"/>
  <c r="E710" i="80"/>
  <c r="D710" i="80"/>
  <c r="C710" i="80"/>
  <c r="B710" i="80"/>
  <c r="A710" i="80"/>
  <c r="G709" i="80"/>
  <c r="E709" i="80"/>
  <c r="D709" i="80"/>
  <c r="C709" i="80"/>
  <c r="B709" i="80"/>
  <c r="A709" i="80"/>
  <c r="G708" i="80"/>
  <c r="E708" i="80"/>
  <c r="D708" i="80"/>
  <c r="C708" i="80"/>
  <c r="B708" i="80"/>
  <c r="A708" i="80"/>
  <c r="G707" i="80"/>
  <c r="E707" i="80"/>
  <c r="D707" i="80"/>
  <c r="C707" i="80"/>
  <c r="B707" i="80"/>
  <c r="A707" i="80"/>
  <c r="G706" i="80"/>
  <c r="E706" i="80"/>
  <c r="D706" i="80"/>
  <c r="C706" i="80"/>
  <c r="B706" i="80"/>
  <c r="A706" i="80"/>
  <c r="G705" i="80"/>
  <c r="E705" i="80"/>
  <c r="D705" i="80"/>
  <c r="C705" i="80"/>
  <c r="B705" i="80"/>
  <c r="A705" i="80"/>
  <c r="G704" i="80"/>
  <c r="E704" i="80"/>
  <c r="D704" i="80"/>
  <c r="C704" i="80"/>
  <c r="B704" i="80"/>
  <c r="A704" i="80"/>
  <c r="G703" i="80"/>
  <c r="E703" i="80"/>
  <c r="D703" i="80"/>
  <c r="C703" i="80"/>
  <c r="B703" i="80"/>
  <c r="A703" i="80"/>
  <c r="G702" i="80"/>
  <c r="E702" i="80"/>
  <c r="D702" i="80"/>
  <c r="C702" i="80"/>
  <c r="B702" i="80"/>
  <c r="A702" i="80"/>
  <c r="G701" i="80"/>
  <c r="E701" i="80"/>
  <c r="D701" i="80"/>
  <c r="C701" i="80"/>
  <c r="B701" i="80"/>
  <c r="A701" i="80"/>
  <c r="G700" i="80"/>
  <c r="E700" i="80"/>
  <c r="D700" i="80"/>
  <c r="C700" i="80"/>
  <c r="B700" i="80"/>
  <c r="A700" i="80"/>
  <c r="G699" i="80"/>
  <c r="E699" i="80"/>
  <c r="D699" i="80"/>
  <c r="C699" i="80"/>
  <c r="B699" i="80"/>
  <c r="A699" i="80"/>
  <c r="G698" i="80"/>
  <c r="E698" i="80"/>
  <c r="D698" i="80"/>
  <c r="C698" i="80"/>
  <c r="B698" i="80"/>
  <c r="A698" i="80"/>
  <c r="G697" i="80"/>
  <c r="E697" i="80"/>
  <c r="D697" i="80"/>
  <c r="C697" i="80"/>
  <c r="B697" i="80"/>
  <c r="A697" i="80"/>
  <c r="G696" i="80"/>
  <c r="E696" i="80"/>
  <c r="D696" i="80"/>
  <c r="C696" i="80"/>
  <c r="B696" i="80"/>
  <c r="A696" i="80"/>
  <c r="G695" i="80"/>
  <c r="E695" i="80"/>
  <c r="D695" i="80"/>
  <c r="C695" i="80"/>
  <c r="B695" i="80"/>
  <c r="A695" i="80"/>
  <c r="G694" i="80"/>
  <c r="E694" i="80"/>
  <c r="D694" i="80"/>
  <c r="C694" i="80"/>
  <c r="B694" i="80"/>
  <c r="A694" i="80"/>
  <c r="G693" i="80"/>
  <c r="E693" i="80"/>
  <c r="D693" i="80"/>
  <c r="C693" i="80"/>
  <c r="B693" i="80"/>
  <c r="A693" i="80"/>
  <c r="G692" i="80"/>
  <c r="E692" i="80"/>
  <c r="D692" i="80"/>
  <c r="C692" i="80"/>
  <c r="B692" i="80"/>
  <c r="A692" i="80"/>
  <c r="G691" i="80"/>
  <c r="E691" i="80"/>
  <c r="D691" i="80"/>
  <c r="C691" i="80"/>
  <c r="B691" i="80"/>
  <c r="A691" i="80"/>
  <c r="G690" i="80"/>
  <c r="E690" i="80"/>
  <c r="D690" i="80"/>
  <c r="C690" i="80"/>
  <c r="B690" i="80"/>
  <c r="A690" i="80"/>
  <c r="G689" i="80"/>
  <c r="E689" i="80"/>
  <c r="D689" i="80"/>
  <c r="C689" i="80"/>
  <c r="B689" i="80"/>
  <c r="A689" i="80"/>
  <c r="G688" i="80"/>
  <c r="E688" i="80"/>
  <c r="D688" i="80"/>
  <c r="C688" i="80"/>
  <c r="B688" i="80"/>
  <c r="A688" i="80"/>
  <c r="G687" i="80"/>
  <c r="E687" i="80"/>
  <c r="D687" i="80"/>
  <c r="C687" i="80"/>
  <c r="B687" i="80"/>
  <c r="A687" i="80"/>
  <c r="G686" i="80"/>
  <c r="E686" i="80"/>
  <c r="D686" i="80"/>
  <c r="C686" i="80"/>
  <c r="B686" i="80"/>
  <c r="A686" i="80"/>
  <c r="G685" i="80"/>
  <c r="H701" i="80" s="1"/>
  <c r="E685" i="80"/>
  <c r="D685" i="80"/>
  <c r="C685" i="80"/>
  <c r="B685" i="80"/>
  <c r="A685" i="80"/>
  <c r="G684" i="80"/>
  <c r="E684" i="80"/>
  <c r="D684" i="80"/>
  <c r="C684" i="80"/>
  <c r="B684" i="80"/>
  <c r="A684" i="80"/>
  <c r="G683" i="80"/>
  <c r="E683" i="80"/>
  <c r="D683" i="80"/>
  <c r="C683" i="80"/>
  <c r="B683" i="80"/>
  <c r="A683" i="80"/>
  <c r="G682" i="80"/>
  <c r="E682" i="80"/>
  <c r="D682" i="80"/>
  <c r="C682" i="80"/>
  <c r="B682" i="80"/>
  <c r="A682" i="80"/>
  <c r="G681" i="80"/>
  <c r="E681" i="80"/>
  <c r="D681" i="80"/>
  <c r="C681" i="80"/>
  <c r="B681" i="80"/>
  <c r="A681" i="80"/>
  <c r="G680" i="80"/>
  <c r="E680" i="80"/>
  <c r="D680" i="80"/>
  <c r="C680" i="80"/>
  <c r="B680" i="80"/>
  <c r="A680" i="80"/>
  <c r="G679" i="80"/>
  <c r="E679" i="80"/>
  <c r="D679" i="80"/>
  <c r="C679" i="80"/>
  <c r="B679" i="80"/>
  <c r="A679" i="80"/>
  <c r="G678" i="80"/>
  <c r="E678" i="80"/>
  <c r="D678" i="80"/>
  <c r="C678" i="80"/>
  <c r="B678" i="80"/>
  <c r="A678" i="80"/>
  <c r="G677" i="80"/>
  <c r="E677" i="80"/>
  <c r="D677" i="80"/>
  <c r="C677" i="80"/>
  <c r="B677" i="80"/>
  <c r="A677" i="80"/>
  <c r="G676" i="80"/>
  <c r="E676" i="80"/>
  <c r="D676" i="80"/>
  <c r="C676" i="80"/>
  <c r="B676" i="80"/>
  <c r="A676" i="80"/>
  <c r="G675" i="80"/>
  <c r="E675" i="80"/>
  <c r="D675" i="80"/>
  <c r="C675" i="80"/>
  <c r="B675" i="80"/>
  <c r="A675" i="80"/>
  <c r="G674" i="80"/>
  <c r="E674" i="80"/>
  <c r="D674" i="80"/>
  <c r="C674" i="80"/>
  <c r="B674" i="80"/>
  <c r="A674" i="80"/>
  <c r="G673" i="80"/>
  <c r="E673" i="80"/>
  <c r="D673" i="80"/>
  <c r="C673" i="80"/>
  <c r="B673" i="80"/>
  <c r="A673" i="80"/>
  <c r="G672" i="80"/>
  <c r="E672" i="80"/>
  <c r="D672" i="80"/>
  <c r="C672" i="80"/>
  <c r="B672" i="80"/>
  <c r="A672" i="80"/>
  <c r="G671" i="80"/>
  <c r="E671" i="80"/>
  <c r="D671" i="80"/>
  <c r="C671" i="80"/>
  <c r="B671" i="80"/>
  <c r="A671" i="80"/>
  <c r="G670" i="80"/>
  <c r="E670" i="80"/>
  <c r="D670" i="80"/>
  <c r="C670" i="80"/>
  <c r="B670" i="80"/>
  <c r="A670" i="80"/>
  <c r="G669" i="80"/>
  <c r="E669" i="80"/>
  <c r="D669" i="80"/>
  <c r="C669" i="80"/>
  <c r="B669" i="80"/>
  <c r="A669" i="80"/>
  <c r="G668" i="80"/>
  <c r="E668" i="80"/>
  <c r="D668" i="80"/>
  <c r="C668" i="80"/>
  <c r="B668" i="80"/>
  <c r="A668" i="80"/>
  <c r="G667" i="80"/>
  <c r="E667" i="80"/>
  <c r="D667" i="80"/>
  <c r="C667" i="80"/>
  <c r="B667" i="80"/>
  <c r="A667" i="80"/>
  <c r="G666" i="80"/>
  <c r="E666" i="80"/>
  <c r="D666" i="80"/>
  <c r="C666" i="80"/>
  <c r="B666" i="80"/>
  <c r="A666" i="80"/>
  <c r="G665" i="80"/>
  <c r="E665" i="80"/>
  <c r="D665" i="80"/>
  <c r="C665" i="80"/>
  <c r="B665" i="80"/>
  <c r="A665" i="80"/>
  <c r="G664" i="80"/>
  <c r="E664" i="80"/>
  <c r="D664" i="80"/>
  <c r="C664" i="80"/>
  <c r="B664" i="80"/>
  <c r="A664" i="80"/>
  <c r="G663" i="80"/>
  <c r="E663" i="80"/>
  <c r="D663" i="80"/>
  <c r="C663" i="80"/>
  <c r="B663" i="80"/>
  <c r="A663" i="80"/>
  <c r="G662" i="80"/>
  <c r="E662" i="80"/>
  <c r="D662" i="80"/>
  <c r="C662" i="80"/>
  <c r="B662" i="80"/>
  <c r="A662" i="80"/>
  <c r="G661" i="80"/>
  <c r="E661" i="80"/>
  <c r="D661" i="80"/>
  <c r="C661" i="80"/>
  <c r="B661" i="80"/>
  <c r="A661" i="80"/>
  <c r="G660" i="80"/>
  <c r="E660" i="80"/>
  <c r="D660" i="80"/>
  <c r="C660" i="80"/>
  <c r="B660" i="80"/>
  <c r="A660" i="80"/>
  <c r="G659" i="80"/>
  <c r="E659" i="80"/>
  <c r="D659" i="80"/>
  <c r="C659" i="80"/>
  <c r="B659" i="80"/>
  <c r="A659" i="80"/>
  <c r="G658" i="80"/>
  <c r="E658" i="80"/>
  <c r="D658" i="80"/>
  <c r="C658" i="80"/>
  <c r="B658" i="80"/>
  <c r="A658" i="80"/>
  <c r="G657" i="80"/>
  <c r="E657" i="80"/>
  <c r="D657" i="80"/>
  <c r="C657" i="80"/>
  <c r="B657" i="80"/>
  <c r="A657" i="80"/>
  <c r="G656" i="80"/>
  <c r="E656" i="80"/>
  <c r="D656" i="80"/>
  <c r="C656" i="80"/>
  <c r="B656" i="80"/>
  <c r="A656" i="80"/>
  <c r="G655" i="80"/>
  <c r="E655" i="80"/>
  <c r="D655" i="80"/>
  <c r="C655" i="80"/>
  <c r="B655" i="80"/>
  <c r="A655" i="80"/>
  <c r="G654" i="80"/>
  <c r="E654" i="80"/>
  <c r="D654" i="80"/>
  <c r="C654" i="80"/>
  <c r="B654" i="80"/>
  <c r="A654" i="80"/>
  <c r="G653" i="80"/>
  <c r="E653" i="80"/>
  <c r="D653" i="80"/>
  <c r="C653" i="80"/>
  <c r="B653" i="80"/>
  <c r="A653" i="80"/>
  <c r="G652" i="80"/>
  <c r="H684" i="80" s="1"/>
  <c r="E652" i="80"/>
  <c r="D652" i="80"/>
  <c r="C652" i="80"/>
  <c r="B652" i="80"/>
  <c r="A652" i="80"/>
  <c r="G651" i="80"/>
  <c r="E651" i="80"/>
  <c r="D651" i="80"/>
  <c r="C651" i="80"/>
  <c r="B651" i="80"/>
  <c r="A651" i="80"/>
  <c r="G650" i="80"/>
  <c r="E650" i="80"/>
  <c r="D650" i="80"/>
  <c r="C650" i="80"/>
  <c r="B650" i="80"/>
  <c r="A650" i="80"/>
  <c r="G649" i="80"/>
  <c r="E649" i="80"/>
  <c r="D649" i="80"/>
  <c r="C649" i="80"/>
  <c r="B649" i="80"/>
  <c r="A649" i="80"/>
  <c r="G648" i="80"/>
  <c r="E648" i="80"/>
  <c r="D648" i="80"/>
  <c r="C648" i="80"/>
  <c r="B648" i="80"/>
  <c r="A648" i="80"/>
  <c r="G647" i="80"/>
  <c r="E647" i="80"/>
  <c r="D647" i="80"/>
  <c r="C647" i="80"/>
  <c r="B647" i="80"/>
  <c r="A647" i="80"/>
  <c r="G646" i="80"/>
  <c r="E646" i="80"/>
  <c r="D646" i="80"/>
  <c r="C646" i="80"/>
  <c r="B646" i="80"/>
  <c r="A646" i="80"/>
  <c r="G645" i="80"/>
  <c r="E645" i="80"/>
  <c r="D645" i="80"/>
  <c r="C645" i="80"/>
  <c r="B645" i="80"/>
  <c r="A645" i="80"/>
  <c r="G644" i="80"/>
  <c r="E644" i="80"/>
  <c r="D644" i="80"/>
  <c r="C644" i="80"/>
  <c r="B644" i="80"/>
  <c r="A644" i="80"/>
  <c r="G643" i="80"/>
  <c r="E643" i="80"/>
  <c r="D643" i="80"/>
  <c r="C643" i="80"/>
  <c r="B643" i="80"/>
  <c r="A643" i="80"/>
  <c r="G642" i="80"/>
  <c r="E642" i="80"/>
  <c r="D642" i="80"/>
  <c r="C642" i="80"/>
  <c r="B642" i="80"/>
  <c r="A642" i="80"/>
  <c r="G641" i="80"/>
  <c r="E641" i="80"/>
  <c r="D641" i="80"/>
  <c r="C641" i="80"/>
  <c r="B641" i="80"/>
  <c r="A641" i="80"/>
  <c r="G640" i="80"/>
  <c r="E640" i="80"/>
  <c r="D640" i="80"/>
  <c r="C640" i="80"/>
  <c r="B640" i="80"/>
  <c r="A640" i="80"/>
  <c r="G639" i="80"/>
  <c r="E639" i="80"/>
  <c r="D639" i="80"/>
  <c r="C639" i="80"/>
  <c r="B639" i="80"/>
  <c r="A639" i="80"/>
  <c r="G638" i="80"/>
  <c r="E638" i="80"/>
  <c r="D638" i="80"/>
  <c r="C638" i="80"/>
  <c r="B638" i="80"/>
  <c r="A638" i="80"/>
  <c r="G637" i="80"/>
  <c r="E637" i="80"/>
  <c r="D637" i="80"/>
  <c r="C637" i="80"/>
  <c r="B637" i="80"/>
  <c r="A637" i="80"/>
  <c r="G636" i="80"/>
  <c r="H651" i="80" s="1"/>
  <c r="E636" i="80"/>
  <c r="D636" i="80"/>
  <c r="C636" i="80"/>
  <c r="B636" i="80"/>
  <c r="A636" i="80"/>
  <c r="G635" i="80"/>
  <c r="E635" i="80"/>
  <c r="D635" i="80"/>
  <c r="C635" i="80"/>
  <c r="B635" i="80"/>
  <c r="A635" i="80"/>
  <c r="G634" i="80"/>
  <c r="E634" i="80"/>
  <c r="D634" i="80"/>
  <c r="C634" i="80"/>
  <c r="B634" i="80"/>
  <c r="A634" i="80"/>
  <c r="G633" i="80"/>
  <c r="E633" i="80"/>
  <c r="D633" i="80"/>
  <c r="C633" i="80"/>
  <c r="B633" i="80"/>
  <c r="A633" i="80"/>
  <c r="G632" i="80"/>
  <c r="E632" i="80"/>
  <c r="D632" i="80"/>
  <c r="C632" i="80"/>
  <c r="B632" i="80"/>
  <c r="A632" i="80"/>
  <c r="G631" i="80"/>
  <c r="E631" i="80"/>
  <c r="D631" i="80"/>
  <c r="C631" i="80"/>
  <c r="B631" i="80"/>
  <c r="A631" i="80"/>
  <c r="G630" i="80"/>
  <c r="E630" i="80"/>
  <c r="D630" i="80"/>
  <c r="C630" i="80"/>
  <c r="B630" i="80"/>
  <c r="A630" i="80"/>
  <c r="G629" i="80"/>
  <c r="E629" i="80"/>
  <c r="D629" i="80"/>
  <c r="C629" i="80"/>
  <c r="B629" i="80"/>
  <c r="A629" i="80"/>
  <c r="G628" i="80"/>
  <c r="E628" i="80"/>
  <c r="D628" i="80"/>
  <c r="C628" i="80"/>
  <c r="B628" i="80"/>
  <c r="A628" i="80"/>
  <c r="G627" i="80"/>
  <c r="E627" i="80"/>
  <c r="D627" i="80"/>
  <c r="C627" i="80"/>
  <c r="B627" i="80"/>
  <c r="A627" i="80"/>
  <c r="G626" i="80"/>
  <c r="E626" i="80"/>
  <c r="D626" i="80"/>
  <c r="C626" i="80"/>
  <c r="B626" i="80"/>
  <c r="A626" i="80"/>
  <c r="G625" i="80"/>
  <c r="E625" i="80"/>
  <c r="D625" i="80"/>
  <c r="C625" i="80"/>
  <c r="B625" i="80"/>
  <c r="A625" i="80"/>
  <c r="G624" i="80"/>
  <c r="E624" i="80"/>
  <c r="D624" i="80"/>
  <c r="C624" i="80"/>
  <c r="B624" i="80"/>
  <c r="A624" i="80"/>
  <c r="G623" i="80"/>
  <c r="E623" i="80"/>
  <c r="D623" i="80"/>
  <c r="C623" i="80"/>
  <c r="B623" i="80"/>
  <c r="A623" i="80"/>
  <c r="G622" i="80"/>
  <c r="E622" i="80"/>
  <c r="D622" i="80"/>
  <c r="C622" i="80"/>
  <c r="B622" i="80"/>
  <c r="A622" i="80"/>
  <c r="G621" i="80"/>
  <c r="E621" i="80"/>
  <c r="D621" i="80"/>
  <c r="C621" i="80"/>
  <c r="B621" i="80"/>
  <c r="A621" i="80"/>
  <c r="G620" i="80"/>
  <c r="E620" i="80"/>
  <c r="D620" i="80"/>
  <c r="C620" i="80"/>
  <c r="B620" i="80"/>
  <c r="A620" i="80"/>
  <c r="G619" i="80"/>
  <c r="E619" i="80"/>
  <c r="D619" i="80"/>
  <c r="C619" i="80"/>
  <c r="B619" i="80"/>
  <c r="A619" i="80"/>
  <c r="G618" i="80"/>
  <c r="E618" i="80"/>
  <c r="D618" i="80"/>
  <c r="C618" i="80"/>
  <c r="B618" i="80"/>
  <c r="A618" i="80"/>
  <c r="G617" i="80"/>
  <c r="E617" i="80"/>
  <c r="D617" i="80"/>
  <c r="C617" i="80"/>
  <c r="B617" i="80"/>
  <c r="A617" i="80"/>
  <c r="G616" i="80"/>
  <c r="E616" i="80"/>
  <c r="D616" i="80"/>
  <c r="C616" i="80"/>
  <c r="B616" i="80"/>
  <c r="A616" i="80"/>
  <c r="G615" i="80"/>
  <c r="E615" i="80"/>
  <c r="D615" i="80"/>
  <c r="C615" i="80"/>
  <c r="B615" i="80"/>
  <c r="A615" i="80"/>
  <c r="G614" i="80"/>
  <c r="E614" i="80"/>
  <c r="D614" i="80"/>
  <c r="C614" i="80"/>
  <c r="B614" i="80"/>
  <c r="A614" i="80"/>
  <c r="G613" i="80"/>
  <c r="E613" i="80"/>
  <c r="D613" i="80"/>
  <c r="C613" i="80"/>
  <c r="B613" i="80"/>
  <c r="A613" i="80"/>
  <c r="G612" i="80"/>
  <c r="E612" i="80"/>
  <c r="D612" i="80"/>
  <c r="C612" i="80"/>
  <c r="B612" i="80"/>
  <c r="A612" i="80"/>
  <c r="G611" i="80"/>
  <c r="E611" i="80"/>
  <c r="D611" i="80"/>
  <c r="C611" i="80"/>
  <c r="B611" i="80"/>
  <c r="A611" i="80"/>
  <c r="G610" i="80"/>
  <c r="E610" i="80"/>
  <c r="D610" i="80"/>
  <c r="C610" i="80"/>
  <c r="B610" i="80"/>
  <c r="A610" i="80"/>
  <c r="G609" i="80"/>
  <c r="E609" i="80"/>
  <c r="D609" i="80"/>
  <c r="C609" i="80"/>
  <c r="B609" i="80"/>
  <c r="A609" i="80"/>
  <c r="G608" i="80"/>
  <c r="E608" i="80"/>
  <c r="D608" i="80"/>
  <c r="C608" i="80"/>
  <c r="B608" i="80"/>
  <c r="A608" i="80"/>
  <c r="G607" i="80"/>
  <c r="E607" i="80"/>
  <c r="D607" i="80"/>
  <c r="C607" i="80"/>
  <c r="B607" i="80"/>
  <c r="A607" i="80"/>
  <c r="G606" i="80"/>
  <c r="E606" i="80"/>
  <c r="D606" i="80"/>
  <c r="C606" i="80"/>
  <c r="B606" i="80"/>
  <c r="A606" i="80"/>
  <c r="G605" i="80"/>
  <c r="E605" i="80"/>
  <c r="D605" i="80"/>
  <c r="C605" i="80"/>
  <c r="B605" i="80"/>
  <c r="A605" i="80"/>
  <c r="G604" i="80"/>
  <c r="E604" i="80"/>
  <c r="D604" i="80"/>
  <c r="C604" i="80"/>
  <c r="B604" i="80"/>
  <c r="A604" i="80"/>
  <c r="G603" i="80"/>
  <c r="E603" i="80"/>
  <c r="D603" i="80"/>
  <c r="C603" i="80"/>
  <c r="B603" i="80"/>
  <c r="A603" i="80"/>
  <c r="G602" i="80"/>
  <c r="E602" i="80"/>
  <c r="D602" i="80"/>
  <c r="C602" i="80"/>
  <c r="B602" i="80"/>
  <c r="A602" i="80"/>
  <c r="G601" i="80"/>
  <c r="E601" i="80"/>
  <c r="D601" i="80"/>
  <c r="C601" i="80"/>
  <c r="B601" i="80"/>
  <c r="A601" i="80"/>
  <c r="G600" i="80"/>
  <c r="E600" i="80"/>
  <c r="D600" i="80"/>
  <c r="C600" i="80"/>
  <c r="B600" i="80"/>
  <c r="A600" i="80"/>
  <c r="G599" i="80"/>
  <c r="E599" i="80"/>
  <c r="D599" i="80"/>
  <c r="C599" i="80"/>
  <c r="B599" i="80"/>
  <c r="A599" i="80"/>
  <c r="G598" i="80"/>
  <c r="E598" i="80"/>
  <c r="D598" i="80"/>
  <c r="C598" i="80"/>
  <c r="B598" i="80"/>
  <c r="A598" i="80"/>
  <c r="G597" i="80"/>
  <c r="E597" i="80"/>
  <c r="D597" i="80"/>
  <c r="C597" i="80"/>
  <c r="B597" i="80"/>
  <c r="A597" i="80"/>
  <c r="G596" i="80"/>
  <c r="E596" i="80"/>
  <c r="D596" i="80"/>
  <c r="C596" i="80"/>
  <c r="B596" i="80"/>
  <c r="A596" i="80"/>
  <c r="G595" i="80"/>
  <c r="E595" i="80"/>
  <c r="D595" i="80"/>
  <c r="C595" i="80"/>
  <c r="B595" i="80"/>
  <c r="A595" i="80"/>
  <c r="G594" i="80"/>
  <c r="E594" i="80"/>
  <c r="D594" i="80"/>
  <c r="C594" i="80"/>
  <c r="B594" i="80"/>
  <c r="A594" i="80"/>
  <c r="G593" i="80"/>
  <c r="E593" i="80"/>
  <c r="D593" i="80"/>
  <c r="C593" i="80"/>
  <c r="B593" i="80"/>
  <c r="A593" i="80"/>
  <c r="G592" i="80"/>
  <c r="E592" i="80"/>
  <c r="D592" i="80"/>
  <c r="C592" i="80"/>
  <c r="B592" i="80"/>
  <c r="A592" i="80"/>
  <c r="G591" i="80"/>
  <c r="E591" i="80"/>
  <c r="D591" i="80"/>
  <c r="C591" i="80"/>
  <c r="B591" i="80"/>
  <c r="A591" i="80"/>
  <c r="G590" i="80"/>
  <c r="E590" i="80"/>
  <c r="D590" i="80"/>
  <c r="C590" i="80"/>
  <c r="B590" i="80"/>
  <c r="A590" i="80"/>
  <c r="G589" i="80"/>
  <c r="E589" i="80"/>
  <c r="D589" i="80"/>
  <c r="C589" i="80"/>
  <c r="B589" i="80"/>
  <c r="A589" i="80"/>
  <c r="G588" i="80"/>
  <c r="E588" i="80"/>
  <c r="D588" i="80"/>
  <c r="C588" i="80"/>
  <c r="B588" i="80"/>
  <c r="A588" i="80"/>
  <c r="G587" i="80"/>
  <c r="E587" i="80"/>
  <c r="D587" i="80"/>
  <c r="C587" i="80"/>
  <c r="B587" i="80"/>
  <c r="A587" i="80"/>
  <c r="G586" i="80"/>
  <c r="H603" i="80" s="1"/>
  <c r="E586" i="80"/>
  <c r="D586" i="80"/>
  <c r="C586" i="80"/>
  <c r="B586" i="80"/>
  <c r="A586" i="80"/>
  <c r="G585" i="80"/>
  <c r="E585" i="80"/>
  <c r="D585" i="80"/>
  <c r="C585" i="80"/>
  <c r="B585" i="80"/>
  <c r="A585" i="80"/>
  <c r="G584" i="80"/>
  <c r="E584" i="80"/>
  <c r="D584" i="80"/>
  <c r="C584" i="80"/>
  <c r="B584" i="80"/>
  <c r="A584" i="80"/>
  <c r="G583" i="80"/>
  <c r="E583" i="80"/>
  <c r="D583" i="80"/>
  <c r="C583" i="80"/>
  <c r="B583" i="80"/>
  <c r="A583" i="80"/>
  <c r="G582" i="80"/>
  <c r="E582" i="80"/>
  <c r="D582" i="80"/>
  <c r="C582" i="80"/>
  <c r="B582" i="80"/>
  <c r="A582" i="80"/>
  <c r="G581" i="80"/>
  <c r="E581" i="80"/>
  <c r="D581" i="80"/>
  <c r="C581" i="80"/>
  <c r="B581" i="80"/>
  <c r="A581" i="80"/>
  <c r="G580" i="80"/>
  <c r="E580" i="80"/>
  <c r="D580" i="80"/>
  <c r="C580" i="80"/>
  <c r="B580" i="80"/>
  <c r="A580" i="80"/>
  <c r="G579" i="80"/>
  <c r="E579" i="80"/>
  <c r="D579" i="80"/>
  <c r="C579" i="80"/>
  <c r="B579" i="80"/>
  <c r="A579" i="80"/>
  <c r="G578" i="80"/>
  <c r="E578" i="80"/>
  <c r="D578" i="80"/>
  <c r="C578" i="80"/>
  <c r="B578" i="80"/>
  <c r="A578" i="80"/>
  <c r="G577" i="80"/>
  <c r="E577" i="80"/>
  <c r="D577" i="80"/>
  <c r="C577" i="80"/>
  <c r="B577" i="80"/>
  <c r="A577" i="80"/>
  <c r="G576" i="80"/>
  <c r="E576" i="80"/>
  <c r="D576" i="80"/>
  <c r="C576" i="80"/>
  <c r="B576" i="80"/>
  <c r="A576" i="80"/>
  <c r="G575" i="80"/>
  <c r="E575" i="80"/>
  <c r="D575" i="80"/>
  <c r="C575" i="80"/>
  <c r="B575" i="80"/>
  <c r="A575" i="80"/>
  <c r="G574" i="80"/>
  <c r="E574" i="80"/>
  <c r="D574" i="80"/>
  <c r="C574" i="80"/>
  <c r="B574" i="80"/>
  <c r="A574" i="80"/>
  <c r="G573" i="80"/>
  <c r="E573" i="80"/>
  <c r="D573" i="80"/>
  <c r="C573" i="80"/>
  <c r="B573" i="80"/>
  <c r="A573" i="80"/>
  <c r="G572" i="80"/>
  <c r="E572" i="80"/>
  <c r="D572" i="80"/>
  <c r="C572" i="80"/>
  <c r="B572" i="80"/>
  <c r="A572" i="80"/>
  <c r="G571" i="80"/>
  <c r="E571" i="80"/>
  <c r="D571" i="80"/>
  <c r="C571" i="80"/>
  <c r="B571" i="80"/>
  <c r="A571" i="80"/>
  <c r="G570" i="80"/>
  <c r="E570" i="80"/>
  <c r="D570" i="80"/>
  <c r="C570" i="80"/>
  <c r="B570" i="80"/>
  <c r="A570" i="80"/>
  <c r="G569" i="80"/>
  <c r="E569" i="80"/>
  <c r="D569" i="80"/>
  <c r="C569" i="80"/>
  <c r="B569" i="80"/>
  <c r="A569" i="80"/>
  <c r="G568" i="80"/>
  <c r="E568" i="80"/>
  <c r="D568" i="80"/>
  <c r="C568" i="80"/>
  <c r="B568" i="80"/>
  <c r="A568" i="80"/>
  <c r="G567" i="80"/>
  <c r="E567" i="80"/>
  <c r="D567" i="80"/>
  <c r="C567" i="80"/>
  <c r="B567" i="80"/>
  <c r="A567" i="80"/>
  <c r="G566" i="80"/>
  <c r="E566" i="80"/>
  <c r="D566" i="80"/>
  <c r="C566" i="80"/>
  <c r="B566" i="80"/>
  <c r="A566" i="80"/>
  <c r="G565" i="80"/>
  <c r="E565" i="80"/>
  <c r="D565" i="80"/>
  <c r="C565" i="80"/>
  <c r="B565" i="80"/>
  <c r="A565" i="80"/>
  <c r="G564" i="80"/>
  <c r="E564" i="80"/>
  <c r="D564" i="80"/>
  <c r="C564" i="80"/>
  <c r="B564" i="80"/>
  <c r="A564" i="80"/>
  <c r="G563" i="80"/>
  <c r="E563" i="80"/>
  <c r="D563" i="80"/>
  <c r="C563" i="80"/>
  <c r="B563" i="80"/>
  <c r="A563" i="80"/>
  <c r="G562" i="80"/>
  <c r="E562" i="80"/>
  <c r="D562" i="80"/>
  <c r="C562" i="80"/>
  <c r="B562" i="80"/>
  <c r="A562" i="80"/>
  <c r="G561" i="80"/>
  <c r="E561" i="80"/>
  <c r="D561" i="80"/>
  <c r="C561" i="80"/>
  <c r="B561" i="80"/>
  <c r="A561" i="80"/>
  <c r="G560" i="80"/>
  <c r="E560" i="80"/>
  <c r="D560" i="80"/>
  <c r="C560" i="80"/>
  <c r="B560" i="80"/>
  <c r="A560" i="80"/>
  <c r="G559" i="80"/>
  <c r="E559" i="80"/>
  <c r="D559" i="80"/>
  <c r="C559" i="80"/>
  <c r="B559" i="80"/>
  <c r="A559" i="80"/>
  <c r="G558" i="80"/>
  <c r="E558" i="80"/>
  <c r="D558" i="80"/>
  <c r="C558" i="80"/>
  <c r="B558" i="80"/>
  <c r="A558" i="80"/>
  <c r="G557" i="80"/>
  <c r="E557" i="80"/>
  <c r="D557" i="80"/>
  <c r="C557" i="80"/>
  <c r="B557" i="80"/>
  <c r="A557" i="80"/>
  <c r="G556" i="80"/>
  <c r="E556" i="80"/>
  <c r="D556" i="80"/>
  <c r="C556" i="80"/>
  <c r="B556" i="80"/>
  <c r="A556" i="80"/>
  <c r="G549" i="80"/>
  <c r="F549" i="80"/>
  <c r="E549" i="80"/>
  <c r="D549" i="80"/>
  <c r="C549" i="80"/>
  <c r="B549" i="80"/>
  <c r="A549" i="80"/>
  <c r="G548" i="80"/>
  <c r="F548" i="80"/>
  <c r="E548" i="80"/>
  <c r="D548" i="80"/>
  <c r="C548" i="80"/>
  <c r="B548" i="80"/>
  <c r="A548" i="80"/>
  <c r="G547" i="80"/>
  <c r="F547" i="80"/>
  <c r="E547" i="80"/>
  <c r="D547" i="80"/>
  <c r="C547" i="80"/>
  <c r="B547" i="80"/>
  <c r="A547" i="80"/>
  <c r="G546" i="80"/>
  <c r="F546" i="80"/>
  <c r="E546" i="80"/>
  <c r="D546" i="80"/>
  <c r="C546" i="80"/>
  <c r="B546" i="80"/>
  <c r="A546" i="80"/>
  <c r="G545" i="80"/>
  <c r="F545" i="80"/>
  <c r="E545" i="80"/>
  <c r="D545" i="80"/>
  <c r="C545" i="80"/>
  <c r="B545" i="80"/>
  <c r="A545" i="80"/>
  <c r="G544" i="80"/>
  <c r="F544" i="80"/>
  <c r="E544" i="80"/>
  <c r="D544" i="80"/>
  <c r="C544" i="80"/>
  <c r="B544" i="80"/>
  <c r="A544" i="80"/>
  <c r="G543" i="80"/>
  <c r="F543" i="80"/>
  <c r="E543" i="80"/>
  <c r="D543" i="80"/>
  <c r="C543" i="80"/>
  <c r="B543" i="80"/>
  <c r="A543" i="80"/>
  <c r="G542" i="80"/>
  <c r="F542" i="80"/>
  <c r="E542" i="80"/>
  <c r="D542" i="80"/>
  <c r="C542" i="80"/>
  <c r="B542" i="80"/>
  <c r="A542" i="80"/>
  <c r="G541" i="80"/>
  <c r="F541" i="80"/>
  <c r="E541" i="80"/>
  <c r="D541" i="80"/>
  <c r="C541" i="80"/>
  <c r="B541" i="80"/>
  <c r="A541" i="80"/>
  <c r="G540" i="80"/>
  <c r="F540" i="80"/>
  <c r="E540" i="80"/>
  <c r="D540" i="80"/>
  <c r="C540" i="80"/>
  <c r="B540" i="80"/>
  <c r="A540" i="80"/>
  <c r="G539" i="80"/>
  <c r="F539" i="80"/>
  <c r="E539" i="80"/>
  <c r="D539" i="80"/>
  <c r="C539" i="80"/>
  <c r="B539" i="80"/>
  <c r="A539" i="80"/>
  <c r="G538" i="80"/>
  <c r="F538" i="80"/>
  <c r="E538" i="80"/>
  <c r="D538" i="80"/>
  <c r="C538" i="80"/>
  <c r="B538" i="80"/>
  <c r="A538" i="80"/>
  <c r="G537" i="80"/>
  <c r="F537" i="80"/>
  <c r="E537" i="80"/>
  <c r="D537" i="80"/>
  <c r="C537" i="80"/>
  <c r="B537" i="80"/>
  <c r="A537" i="80"/>
  <c r="G536" i="80"/>
  <c r="F536" i="80"/>
  <c r="E536" i="80"/>
  <c r="D536" i="80"/>
  <c r="C536" i="80"/>
  <c r="B536" i="80"/>
  <c r="A536" i="80"/>
  <c r="G535" i="80"/>
  <c r="F535" i="80"/>
  <c r="E535" i="80"/>
  <c r="D535" i="80"/>
  <c r="C535" i="80"/>
  <c r="B535" i="80"/>
  <c r="A535" i="80"/>
  <c r="G534" i="80"/>
  <c r="F534" i="80"/>
  <c r="E534" i="80"/>
  <c r="D534" i="80"/>
  <c r="C534" i="80"/>
  <c r="B534" i="80"/>
  <c r="A534" i="80"/>
  <c r="G533" i="80"/>
  <c r="F533" i="80"/>
  <c r="E533" i="80"/>
  <c r="D533" i="80"/>
  <c r="C533" i="80"/>
  <c r="B533" i="80"/>
  <c r="A533" i="80"/>
  <c r="G532" i="80"/>
  <c r="F532" i="80"/>
  <c r="E532" i="80"/>
  <c r="D532" i="80"/>
  <c r="C532" i="80"/>
  <c r="B532" i="80"/>
  <c r="A532" i="80"/>
  <c r="G531" i="80"/>
  <c r="F531" i="80"/>
  <c r="E531" i="80"/>
  <c r="D531" i="80"/>
  <c r="C531" i="80"/>
  <c r="B531" i="80"/>
  <c r="A531" i="80"/>
  <c r="G530" i="80"/>
  <c r="F530" i="80"/>
  <c r="E530" i="80"/>
  <c r="D530" i="80"/>
  <c r="C530" i="80"/>
  <c r="B530" i="80"/>
  <c r="A530" i="80"/>
  <c r="G529" i="80"/>
  <c r="F529" i="80"/>
  <c r="E529" i="80"/>
  <c r="D529" i="80"/>
  <c r="C529" i="80"/>
  <c r="B529" i="80"/>
  <c r="A529" i="80"/>
  <c r="G528" i="80"/>
  <c r="F528" i="80"/>
  <c r="E528" i="80"/>
  <c r="D528" i="80"/>
  <c r="C528" i="80"/>
  <c r="B528" i="80"/>
  <c r="A528" i="80"/>
  <c r="G527" i="80"/>
  <c r="F527" i="80"/>
  <c r="E527" i="80"/>
  <c r="D527" i="80"/>
  <c r="C527" i="80"/>
  <c r="B527" i="80"/>
  <c r="A527" i="80"/>
  <c r="G526" i="80"/>
  <c r="F526" i="80"/>
  <c r="E526" i="80"/>
  <c r="D526" i="80"/>
  <c r="C526" i="80"/>
  <c r="B526" i="80"/>
  <c r="A526" i="80"/>
  <c r="G525" i="80"/>
  <c r="F525" i="80"/>
  <c r="E525" i="80"/>
  <c r="D525" i="80"/>
  <c r="C525" i="80"/>
  <c r="B525" i="80"/>
  <c r="A525" i="80"/>
  <c r="G524" i="80"/>
  <c r="F524" i="80"/>
  <c r="E524" i="80"/>
  <c r="D524" i="80"/>
  <c r="C524" i="80"/>
  <c r="B524" i="80"/>
  <c r="A524" i="80"/>
  <c r="G523" i="80"/>
  <c r="F523" i="80"/>
  <c r="E523" i="80"/>
  <c r="D523" i="80"/>
  <c r="C523" i="80"/>
  <c r="B523" i="80"/>
  <c r="A523" i="80"/>
  <c r="G522" i="80"/>
  <c r="F522" i="80"/>
  <c r="E522" i="80"/>
  <c r="D522" i="80"/>
  <c r="C522" i="80"/>
  <c r="B522" i="80"/>
  <c r="A522" i="80"/>
  <c r="G521" i="80"/>
  <c r="F521" i="80"/>
  <c r="E521" i="80"/>
  <c r="D521" i="80"/>
  <c r="C521" i="80"/>
  <c r="B521" i="80"/>
  <c r="A521" i="80"/>
  <c r="G520" i="80"/>
  <c r="F520" i="80"/>
  <c r="E520" i="80"/>
  <c r="D520" i="80"/>
  <c r="C520" i="80"/>
  <c r="B520" i="80"/>
  <c r="A520" i="80"/>
  <c r="G519" i="80"/>
  <c r="F519" i="80"/>
  <c r="E519" i="80"/>
  <c r="D519" i="80"/>
  <c r="C519" i="80"/>
  <c r="B519" i="80"/>
  <c r="A519" i="80"/>
  <c r="G518" i="80"/>
  <c r="F518" i="80"/>
  <c r="E518" i="80"/>
  <c r="D518" i="80"/>
  <c r="C518" i="80"/>
  <c r="B518" i="80"/>
  <c r="A518" i="80"/>
  <c r="G517" i="80"/>
  <c r="F517" i="80"/>
  <c r="E517" i="80"/>
  <c r="D517" i="80"/>
  <c r="C517" i="80"/>
  <c r="B517" i="80"/>
  <c r="A517" i="80"/>
  <c r="G516" i="80"/>
  <c r="F516" i="80"/>
  <c r="E516" i="80"/>
  <c r="D516" i="80"/>
  <c r="C516" i="80"/>
  <c r="B516" i="80"/>
  <c r="A516" i="80"/>
  <c r="G515" i="80"/>
  <c r="F515" i="80"/>
  <c r="E515" i="80"/>
  <c r="D515" i="80"/>
  <c r="C515" i="80"/>
  <c r="B515" i="80"/>
  <c r="A515" i="80"/>
  <c r="G514" i="80"/>
  <c r="F514" i="80"/>
  <c r="E514" i="80"/>
  <c r="D514" i="80"/>
  <c r="C514" i="80"/>
  <c r="B514" i="80"/>
  <c r="A514" i="80"/>
  <c r="G513" i="80"/>
  <c r="F513" i="80"/>
  <c r="E513" i="80"/>
  <c r="D513" i="80"/>
  <c r="C513" i="80"/>
  <c r="B513" i="80"/>
  <c r="A513" i="80"/>
  <c r="G512" i="80"/>
  <c r="F512" i="80"/>
  <c r="E512" i="80"/>
  <c r="D512" i="80"/>
  <c r="C512" i="80"/>
  <c r="B512" i="80"/>
  <c r="A512" i="80"/>
  <c r="G511" i="80"/>
  <c r="F511" i="80"/>
  <c r="E511" i="80"/>
  <c r="D511" i="80"/>
  <c r="C511" i="80"/>
  <c r="B511" i="80"/>
  <c r="A511" i="80"/>
  <c r="G510" i="80"/>
  <c r="F510" i="80"/>
  <c r="E510" i="80"/>
  <c r="D510" i="80"/>
  <c r="C510" i="80"/>
  <c r="B510" i="80"/>
  <c r="A510" i="80"/>
  <c r="G509" i="80"/>
  <c r="F509" i="80"/>
  <c r="E509" i="80"/>
  <c r="D509" i="80"/>
  <c r="C509" i="80"/>
  <c r="B509" i="80"/>
  <c r="A509" i="80"/>
  <c r="G508" i="80"/>
  <c r="F508" i="80"/>
  <c r="E508" i="80"/>
  <c r="D508" i="80"/>
  <c r="C508" i="80"/>
  <c r="B508" i="80"/>
  <c r="A508" i="80"/>
  <c r="G507" i="80"/>
  <c r="F507" i="80"/>
  <c r="E507" i="80"/>
  <c r="D507" i="80"/>
  <c r="C507" i="80"/>
  <c r="B507" i="80"/>
  <c r="A507" i="80"/>
  <c r="G506" i="80"/>
  <c r="F506" i="80"/>
  <c r="E506" i="80"/>
  <c r="D506" i="80"/>
  <c r="C506" i="80"/>
  <c r="B506" i="80"/>
  <c r="A506" i="80"/>
  <c r="G505" i="80"/>
  <c r="F505" i="80"/>
  <c r="E505" i="80"/>
  <c r="D505" i="80"/>
  <c r="C505" i="80"/>
  <c r="B505" i="80"/>
  <c r="A505" i="80"/>
  <c r="G504" i="80"/>
  <c r="F504" i="80"/>
  <c r="E504" i="80"/>
  <c r="D504" i="80"/>
  <c r="C504" i="80"/>
  <c r="B504" i="80"/>
  <c r="A504" i="80"/>
  <c r="G503" i="80"/>
  <c r="F503" i="80"/>
  <c r="E503" i="80"/>
  <c r="D503" i="80"/>
  <c r="C503" i="80"/>
  <c r="B503" i="80"/>
  <c r="A503" i="80"/>
  <c r="G502" i="80"/>
  <c r="F502" i="80"/>
  <c r="E502" i="80"/>
  <c r="D502" i="80"/>
  <c r="C502" i="80"/>
  <c r="B502" i="80"/>
  <c r="A502" i="80"/>
  <c r="G501" i="80"/>
  <c r="F501" i="80"/>
  <c r="E501" i="80"/>
  <c r="D501" i="80"/>
  <c r="C501" i="80"/>
  <c r="B501" i="80"/>
  <c r="A501" i="80"/>
  <c r="G500" i="80"/>
  <c r="F500" i="80"/>
  <c r="E500" i="80"/>
  <c r="D500" i="80"/>
  <c r="C500" i="80"/>
  <c r="B500" i="80"/>
  <c r="A500" i="80"/>
  <c r="G499" i="80"/>
  <c r="F499" i="80"/>
  <c r="E499" i="80"/>
  <c r="D499" i="80"/>
  <c r="C499" i="80"/>
  <c r="B499" i="80"/>
  <c r="A499" i="80"/>
  <c r="G498" i="80"/>
  <c r="F498" i="80"/>
  <c r="E498" i="80"/>
  <c r="D498" i="80"/>
  <c r="C498" i="80"/>
  <c r="B498" i="80"/>
  <c r="A498" i="80"/>
  <c r="G497" i="80"/>
  <c r="F497" i="80"/>
  <c r="E497" i="80"/>
  <c r="D497" i="80"/>
  <c r="C497" i="80"/>
  <c r="B497" i="80"/>
  <c r="A497" i="80"/>
  <c r="G496" i="80"/>
  <c r="F496" i="80"/>
  <c r="E496" i="80"/>
  <c r="D496" i="80"/>
  <c r="C496" i="80"/>
  <c r="B496" i="80"/>
  <c r="A496" i="80"/>
  <c r="G495" i="80"/>
  <c r="F495" i="80"/>
  <c r="E495" i="80"/>
  <c r="D495" i="80"/>
  <c r="C495" i="80"/>
  <c r="B495" i="80"/>
  <c r="A495" i="80"/>
  <c r="G494" i="80"/>
  <c r="F494" i="80"/>
  <c r="E494" i="80"/>
  <c r="D494" i="80"/>
  <c r="C494" i="80"/>
  <c r="B494" i="80"/>
  <c r="A494" i="80"/>
  <c r="G493" i="80"/>
  <c r="F493" i="80"/>
  <c r="E493" i="80"/>
  <c r="D493" i="80"/>
  <c r="C493" i="80"/>
  <c r="B493" i="80"/>
  <c r="A493" i="80"/>
  <c r="G492" i="80"/>
  <c r="F492" i="80"/>
  <c r="E492" i="80"/>
  <c r="D492" i="80"/>
  <c r="C492" i="80"/>
  <c r="B492" i="80"/>
  <c r="A492" i="80"/>
  <c r="G491" i="80"/>
  <c r="F491" i="80"/>
  <c r="E491" i="80"/>
  <c r="D491" i="80"/>
  <c r="C491" i="80"/>
  <c r="B491" i="80"/>
  <c r="A491" i="80"/>
  <c r="G490" i="80"/>
  <c r="F490" i="80"/>
  <c r="E490" i="80"/>
  <c r="D490" i="80"/>
  <c r="C490" i="80"/>
  <c r="B490" i="80"/>
  <c r="A490" i="80"/>
  <c r="G489" i="80"/>
  <c r="F489" i="80"/>
  <c r="E489" i="80"/>
  <c r="D489" i="80"/>
  <c r="C489" i="80"/>
  <c r="B489" i="80"/>
  <c r="A489" i="80"/>
  <c r="G488" i="80"/>
  <c r="F488" i="80"/>
  <c r="E488" i="80"/>
  <c r="D488" i="80"/>
  <c r="C488" i="80"/>
  <c r="B488" i="80"/>
  <c r="A488" i="80"/>
  <c r="G487" i="80"/>
  <c r="F487" i="80"/>
  <c r="E487" i="80"/>
  <c r="D487" i="80"/>
  <c r="C487" i="80"/>
  <c r="B487" i="80"/>
  <c r="A487" i="80"/>
  <c r="G486" i="80"/>
  <c r="F486" i="80"/>
  <c r="E486" i="80"/>
  <c r="D486" i="80"/>
  <c r="C486" i="80"/>
  <c r="B486" i="80"/>
  <c r="A486" i="80"/>
  <c r="G485" i="80"/>
  <c r="F485" i="80"/>
  <c r="E485" i="80"/>
  <c r="D485" i="80"/>
  <c r="C485" i="80"/>
  <c r="B485" i="80"/>
  <c r="A485" i="80"/>
  <c r="G484" i="80"/>
  <c r="F484" i="80"/>
  <c r="E484" i="80"/>
  <c r="D484" i="80"/>
  <c r="C484" i="80"/>
  <c r="B484" i="80"/>
  <c r="A484" i="80"/>
  <c r="G483" i="80"/>
  <c r="F483" i="80"/>
  <c r="E483" i="80"/>
  <c r="D483" i="80"/>
  <c r="C483" i="80"/>
  <c r="B483" i="80"/>
  <c r="A483" i="80"/>
  <c r="G482" i="80"/>
  <c r="F482" i="80"/>
  <c r="E482" i="80"/>
  <c r="D482" i="80"/>
  <c r="C482" i="80"/>
  <c r="B482" i="80"/>
  <c r="A482" i="80"/>
  <c r="G481" i="80"/>
  <c r="F481" i="80"/>
  <c r="E481" i="80"/>
  <c r="D481" i="80"/>
  <c r="C481" i="80"/>
  <c r="B481" i="80"/>
  <c r="A481" i="80"/>
  <c r="G480" i="80"/>
  <c r="F480" i="80"/>
  <c r="E480" i="80"/>
  <c r="D480" i="80"/>
  <c r="C480" i="80"/>
  <c r="B480" i="80"/>
  <c r="A480" i="80"/>
  <c r="G479" i="80"/>
  <c r="F479" i="80"/>
  <c r="E479" i="80"/>
  <c r="D479" i="80"/>
  <c r="C479" i="80"/>
  <c r="B479" i="80"/>
  <c r="A479" i="80"/>
  <c r="G478" i="80"/>
  <c r="F478" i="80"/>
  <c r="E478" i="80"/>
  <c r="D478" i="80"/>
  <c r="C478" i="80"/>
  <c r="B478" i="80"/>
  <c r="A478" i="80"/>
  <c r="G477" i="80"/>
  <c r="F477" i="80"/>
  <c r="E477" i="80"/>
  <c r="D477" i="80"/>
  <c r="C477" i="80"/>
  <c r="B477" i="80"/>
  <c r="A477" i="80"/>
  <c r="G476" i="80"/>
  <c r="F476" i="80"/>
  <c r="E476" i="80"/>
  <c r="D476" i="80"/>
  <c r="C476" i="80"/>
  <c r="B476" i="80"/>
  <c r="A476" i="80"/>
  <c r="G475" i="80"/>
  <c r="F475" i="80"/>
  <c r="E475" i="80"/>
  <c r="D475" i="80"/>
  <c r="C475" i="80"/>
  <c r="B475" i="80"/>
  <c r="A475" i="80"/>
  <c r="G474" i="80"/>
  <c r="F474" i="80"/>
  <c r="E474" i="80"/>
  <c r="D474" i="80"/>
  <c r="C474" i="80"/>
  <c r="B474" i="80"/>
  <c r="A474" i="80"/>
  <c r="G473" i="80"/>
  <c r="F473" i="80"/>
  <c r="E473" i="80"/>
  <c r="D473" i="80"/>
  <c r="C473" i="80"/>
  <c r="B473" i="80"/>
  <c r="A473" i="80"/>
  <c r="G472" i="80"/>
  <c r="F472" i="80"/>
  <c r="E472" i="80"/>
  <c r="D472" i="80"/>
  <c r="C472" i="80"/>
  <c r="B472" i="80"/>
  <c r="A472" i="80"/>
  <c r="G471" i="80"/>
  <c r="F471" i="80"/>
  <c r="E471" i="80"/>
  <c r="D471" i="80"/>
  <c r="C471" i="80"/>
  <c r="B471" i="80"/>
  <c r="A471" i="80"/>
  <c r="G470" i="80"/>
  <c r="F470" i="80"/>
  <c r="E470" i="80"/>
  <c r="D470" i="80"/>
  <c r="C470" i="80"/>
  <c r="B470" i="80"/>
  <c r="A470" i="80"/>
  <c r="G469" i="80"/>
  <c r="F469" i="80"/>
  <c r="E469" i="80"/>
  <c r="D469" i="80"/>
  <c r="C469" i="80"/>
  <c r="B469" i="80"/>
  <c r="A469" i="80"/>
  <c r="G468" i="80"/>
  <c r="F468" i="80"/>
  <c r="E468" i="80"/>
  <c r="D468" i="80"/>
  <c r="C468" i="80"/>
  <c r="B468" i="80"/>
  <c r="A468" i="80"/>
  <c r="G467" i="80"/>
  <c r="F467" i="80"/>
  <c r="E467" i="80"/>
  <c r="D467" i="80"/>
  <c r="C467" i="80"/>
  <c r="B467" i="80"/>
  <c r="A467" i="80"/>
  <c r="G466" i="80"/>
  <c r="F466" i="80"/>
  <c r="E466" i="80"/>
  <c r="D466" i="80"/>
  <c r="C466" i="80"/>
  <c r="B466" i="80"/>
  <c r="A466" i="80"/>
  <c r="G465" i="80"/>
  <c r="F465" i="80"/>
  <c r="E465" i="80"/>
  <c r="D465" i="80"/>
  <c r="C465" i="80"/>
  <c r="B465" i="80"/>
  <c r="A465" i="80"/>
  <c r="G464" i="80"/>
  <c r="F464" i="80"/>
  <c r="E464" i="80"/>
  <c r="D464" i="80"/>
  <c r="C464" i="80"/>
  <c r="B464" i="80"/>
  <c r="A464" i="80"/>
  <c r="G463" i="80"/>
  <c r="F463" i="80"/>
  <c r="E463" i="80"/>
  <c r="D463" i="80"/>
  <c r="C463" i="80"/>
  <c r="B463" i="80"/>
  <c r="A463" i="80"/>
  <c r="G462" i="80"/>
  <c r="F462" i="80"/>
  <c r="E462" i="80"/>
  <c r="D462" i="80"/>
  <c r="C462" i="80"/>
  <c r="B462" i="80"/>
  <c r="A462" i="80"/>
  <c r="G461" i="80"/>
  <c r="F461" i="80"/>
  <c r="E461" i="80"/>
  <c r="D461" i="80"/>
  <c r="C461" i="80"/>
  <c r="B461" i="80"/>
  <c r="A461" i="80"/>
  <c r="G460" i="80"/>
  <c r="F460" i="80"/>
  <c r="E460" i="80"/>
  <c r="D460" i="80"/>
  <c r="C460" i="80"/>
  <c r="B460" i="80"/>
  <c r="A460" i="80"/>
  <c r="G459" i="80"/>
  <c r="F459" i="80"/>
  <c r="E459" i="80"/>
  <c r="D459" i="80"/>
  <c r="C459" i="80"/>
  <c r="B459" i="80"/>
  <c r="A459" i="80"/>
  <c r="G458" i="80"/>
  <c r="F458" i="80"/>
  <c r="E458" i="80"/>
  <c r="D458" i="80"/>
  <c r="C458" i="80"/>
  <c r="B458" i="80"/>
  <c r="A458" i="80"/>
  <c r="G457" i="80"/>
  <c r="F457" i="80"/>
  <c r="E457" i="80"/>
  <c r="D457" i="80"/>
  <c r="C457" i="80"/>
  <c r="B457" i="80"/>
  <c r="A457" i="80"/>
  <c r="G456" i="80"/>
  <c r="F456" i="80"/>
  <c r="E456" i="80"/>
  <c r="D456" i="80"/>
  <c r="C456" i="80"/>
  <c r="B456" i="80"/>
  <c r="A456" i="80"/>
  <c r="G455" i="80"/>
  <c r="F455" i="80"/>
  <c r="E455" i="80"/>
  <c r="D455" i="80"/>
  <c r="C455" i="80"/>
  <c r="B455" i="80"/>
  <c r="A455" i="80"/>
  <c r="G454" i="80"/>
  <c r="F454" i="80"/>
  <c r="E454" i="80"/>
  <c r="D454" i="80"/>
  <c r="C454" i="80"/>
  <c r="B454" i="80"/>
  <c r="A454" i="80"/>
  <c r="G453" i="80"/>
  <c r="F453" i="80"/>
  <c r="E453" i="80"/>
  <c r="D453" i="80"/>
  <c r="C453" i="80"/>
  <c r="B453" i="80"/>
  <c r="A453" i="80"/>
  <c r="G452" i="80"/>
  <c r="F452" i="80"/>
  <c r="E452" i="80"/>
  <c r="D452" i="80"/>
  <c r="C452" i="80"/>
  <c r="B452" i="80"/>
  <c r="A452" i="80"/>
  <c r="G451" i="80"/>
  <c r="F451" i="80"/>
  <c r="E451" i="80"/>
  <c r="D451" i="80"/>
  <c r="C451" i="80"/>
  <c r="B451" i="80"/>
  <c r="A451" i="80"/>
  <c r="G450" i="80"/>
  <c r="F450" i="80"/>
  <c r="E450" i="80"/>
  <c r="D450" i="80"/>
  <c r="C450" i="80"/>
  <c r="B450" i="80"/>
  <c r="A450" i="80"/>
  <c r="G449" i="80"/>
  <c r="F449" i="80"/>
  <c r="E449" i="80"/>
  <c r="D449" i="80"/>
  <c r="C449" i="80"/>
  <c r="B449" i="80"/>
  <c r="A449" i="80"/>
  <c r="G448" i="80"/>
  <c r="F448" i="80"/>
  <c r="E448" i="80"/>
  <c r="D448" i="80"/>
  <c r="C448" i="80"/>
  <c r="B448" i="80"/>
  <c r="A448" i="80"/>
  <c r="G447" i="80"/>
  <c r="F447" i="80"/>
  <c r="E447" i="80"/>
  <c r="D447" i="80"/>
  <c r="C447" i="80"/>
  <c r="B447" i="80"/>
  <c r="A447" i="80"/>
  <c r="G446" i="80"/>
  <c r="F446" i="80"/>
  <c r="E446" i="80"/>
  <c r="D446" i="80"/>
  <c r="C446" i="80"/>
  <c r="B446" i="80"/>
  <c r="A446" i="80"/>
  <c r="G445" i="80"/>
  <c r="F445" i="80"/>
  <c r="E445" i="80"/>
  <c r="D445" i="80"/>
  <c r="C445" i="80"/>
  <c r="B445" i="80"/>
  <c r="A445" i="80"/>
  <c r="G444" i="80"/>
  <c r="F444" i="80"/>
  <c r="E444" i="80"/>
  <c r="D444" i="80"/>
  <c r="C444" i="80"/>
  <c r="B444" i="80"/>
  <c r="A444" i="80"/>
  <c r="G443" i="80"/>
  <c r="F443" i="80"/>
  <c r="E443" i="80"/>
  <c r="D443" i="80"/>
  <c r="C443" i="80"/>
  <c r="B443" i="80"/>
  <c r="A443" i="80"/>
  <c r="G442" i="80"/>
  <c r="F442" i="80"/>
  <c r="E442" i="80"/>
  <c r="D442" i="80"/>
  <c r="C442" i="80"/>
  <c r="B442" i="80"/>
  <c r="A442" i="80"/>
  <c r="G441" i="80"/>
  <c r="F441" i="80"/>
  <c r="E441" i="80"/>
  <c r="D441" i="80"/>
  <c r="C441" i="80"/>
  <c r="B441" i="80"/>
  <c r="A441" i="80"/>
  <c r="G440" i="80"/>
  <c r="F440" i="80"/>
  <c r="E440" i="80"/>
  <c r="D440" i="80"/>
  <c r="C440" i="80"/>
  <c r="B440" i="80"/>
  <c r="A440" i="80"/>
  <c r="G439" i="80"/>
  <c r="F439" i="80"/>
  <c r="E439" i="80"/>
  <c r="D439" i="80"/>
  <c r="C439" i="80"/>
  <c r="B439" i="80"/>
  <c r="A439" i="80"/>
  <c r="G438" i="80"/>
  <c r="F438" i="80"/>
  <c r="E438" i="80"/>
  <c r="D438" i="80"/>
  <c r="C438" i="80"/>
  <c r="B438" i="80"/>
  <c r="A438" i="80"/>
  <c r="G437" i="80"/>
  <c r="F437" i="80"/>
  <c r="E437" i="80"/>
  <c r="D437" i="80"/>
  <c r="C437" i="80"/>
  <c r="B437" i="80"/>
  <c r="A437" i="80"/>
  <c r="G436" i="80"/>
  <c r="F436" i="80"/>
  <c r="E436" i="80"/>
  <c r="D436" i="80"/>
  <c r="C436" i="80"/>
  <c r="B436" i="80"/>
  <c r="A436" i="80"/>
  <c r="G435" i="80"/>
  <c r="F435" i="80"/>
  <c r="E435" i="80"/>
  <c r="D435" i="80"/>
  <c r="C435" i="80"/>
  <c r="B435" i="80"/>
  <c r="A435" i="80"/>
  <c r="G434" i="80"/>
  <c r="F434" i="80"/>
  <c r="E434" i="80"/>
  <c r="D434" i="80"/>
  <c r="C434" i="80"/>
  <c r="B434" i="80"/>
  <c r="A434" i="80"/>
  <c r="G433" i="80"/>
  <c r="F433" i="80"/>
  <c r="E433" i="80"/>
  <c r="D433" i="80"/>
  <c r="C433" i="80"/>
  <c r="B433" i="80"/>
  <c r="A433" i="80"/>
  <c r="G432" i="80"/>
  <c r="F432" i="80"/>
  <c r="E432" i="80"/>
  <c r="D432" i="80"/>
  <c r="C432" i="80"/>
  <c r="B432" i="80"/>
  <c r="A432" i="80"/>
  <c r="G431" i="80"/>
  <c r="F431" i="80"/>
  <c r="E431" i="80"/>
  <c r="D431" i="80"/>
  <c r="C431" i="80"/>
  <c r="B431" i="80"/>
  <c r="A431" i="80"/>
  <c r="G430" i="80"/>
  <c r="F430" i="80"/>
  <c r="E430" i="80"/>
  <c r="D430" i="80"/>
  <c r="C430" i="80"/>
  <c r="B430" i="80"/>
  <c r="A430" i="80"/>
  <c r="G429" i="80"/>
  <c r="F429" i="80"/>
  <c r="E429" i="80"/>
  <c r="D429" i="80"/>
  <c r="C429" i="80"/>
  <c r="B429" i="80"/>
  <c r="A429" i="80"/>
  <c r="G428" i="80"/>
  <c r="F428" i="80"/>
  <c r="E428" i="80"/>
  <c r="D428" i="80"/>
  <c r="C428" i="80"/>
  <c r="B428" i="80"/>
  <c r="A428" i="80"/>
  <c r="G427" i="80"/>
  <c r="F427" i="80"/>
  <c r="E427" i="80"/>
  <c r="D427" i="80"/>
  <c r="C427" i="80"/>
  <c r="B427" i="80"/>
  <c r="A427" i="80"/>
  <c r="G426" i="80"/>
  <c r="F426" i="80"/>
  <c r="E426" i="80"/>
  <c r="D426" i="80"/>
  <c r="C426" i="80"/>
  <c r="B426" i="80"/>
  <c r="A426" i="80"/>
  <c r="G425" i="80"/>
  <c r="F425" i="80"/>
  <c r="E425" i="80"/>
  <c r="D425" i="80"/>
  <c r="C425" i="80"/>
  <c r="B425" i="80"/>
  <c r="A425" i="80"/>
  <c r="G424" i="80"/>
  <c r="F424" i="80"/>
  <c r="E424" i="80"/>
  <c r="D424" i="80"/>
  <c r="C424" i="80"/>
  <c r="B424" i="80"/>
  <c r="A424" i="80"/>
  <c r="G423" i="80"/>
  <c r="F423" i="80"/>
  <c r="E423" i="80"/>
  <c r="D423" i="80"/>
  <c r="C423" i="80"/>
  <c r="B423" i="80"/>
  <c r="A423" i="80"/>
  <c r="G422" i="80"/>
  <c r="F422" i="80"/>
  <c r="E422" i="80"/>
  <c r="D422" i="80"/>
  <c r="C422" i="80"/>
  <c r="B422" i="80"/>
  <c r="A422" i="80"/>
  <c r="G421" i="80"/>
  <c r="F421" i="80"/>
  <c r="E421" i="80"/>
  <c r="D421" i="80"/>
  <c r="C421" i="80"/>
  <c r="B421" i="80"/>
  <c r="A421" i="80"/>
  <c r="G420" i="80"/>
  <c r="F420" i="80"/>
  <c r="E420" i="80"/>
  <c r="D420" i="80"/>
  <c r="C420" i="80"/>
  <c r="B420" i="80"/>
  <c r="A420" i="80"/>
  <c r="G419" i="80"/>
  <c r="F419" i="80"/>
  <c r="E419" i="80"/>
  <c r="D419" i="80"/>
  <c r="C419" i="80"/>
  <c r="B419" i="80"/>
  <c r="A419" i="80"/>
  <c r="G418" i="80"/>
  <c r="F418" i="80"/>
  <c r="E418" i="80"/>
  <c r="D418" i="80"/>
  <c r="C418" i="80"/>
  <c r="B418" i="80"/>
  <c r="A418" i="80"/>
  <c r="G417" i="80"/>
  <c r="F417" i="80"/>
  <c r="E417" i="80"/>
  <c r="D417" i="80"/>
  <c r="C417" i="80"/>
  <c r="B417" i="80"/>
  <c r="A417" i="80"/>
  <c r="G416" i="80"/>
  <c r="F416" i="80"/>
  <c r="E416" i="80"/>
  <c r="D416" i="80"/>
  <c r="C416" i="80"/>
  <c r="B416" i="80"/>
  <c r="A416" i="80"/>
  <c r="G415" i="80"/>
  <c r="F415" i="80"/>
  <c r="E415" i="80"/>
  <c r="D415" i="80"/>
  <c r="C415" i="80"/>
  <c r="B415" i="80"/>
  <c r="A415" i="80"/>
  <c r="G414" i="80"/>
  <c r="F414" i="80"/>
  <c r="E414" i="80"/>
  <c r="D414" i="80"/>
  <c r="C414" i="80"/>
  <c r="B414" i="80"/>
  <c r="A414" i="80"/>
  <c r="G413" i="80"/>
  <c r="F413" i="80"/>
  <c r="E413" i="80"/>
  <c r="D413" i="80"/>
  <c r="C413" i="80"/>
  <c r="B413" i="80"/>
  <c r="A413" i="80"/>
  <c r="G412" i="80"/>
  <c r="F412" i="80"/>
  <c r="E412" i="80"/>
  <c r="D412" i="80"/>
  <c r="C412" i="80"/>
  <c r="B412" i="80"/>
  <c r="A412" i="80"/>
  <c r="G411" i="80"/>
  <c r="F411" i="80"/>
  <c r="E411" i="80"/>
  <c r="D411" i="80"/>
  <c r="C411" i="80"/>
  <c r="B411" i="80"/>
  <c r="A411" i="80"/>
  <c r="G410" i="80"/>
  <c r="F410" i="80"/>
  <c r="E410" i="80"/>
  <c r="D410" i="80"/>
  <c r="C410" i="80"/>
  <c r="B410" i="80"/>
  <c r="A410" i="80"/>
  <c r="G409" i="80"/>
  <c r="F409" i="80"/>
  <c r="E409" i="80"/>
  <c r="D409" i="80"/>
  <c r="C409" i="80"/>
  <c r="B409" i="80"/>
  <c r="A409" i="80"/>
  <c r="G408" i="80"/>
  <c r="F408" i="80"/>
  <c r="E408" i="80"/>
  <c r="D408" i="80"/>
  <c r="C408" i="80"/>
  <c r="B408" i="80"/>
  <c r="A408" i="80"/>
  <c r="G407" i="80"/>
  <c r="F407" i="80"/>
  <c r="E407" i="80"/>
  <c r="D407" i="80"/>
  <c r="C407" i="80"/>
  <c r="B407" i="80"/>
  <c r="A407" i="80"/>
  <c r="G406" i="80"/>
  <c r="F406" i="80"/>
  <c r="E406" i="80"/>
  <c r="D406" i="80"/>
  <c r="C406" i="80"/>
  <c r="B406" i="80"/>
  <c r="A406" i="80"/>
  <c r="G405" i="80"/>
  <c r="F405" i="80"/>
  <c r="E405" i="80"/>
  <c r="D405" i="80"/>
  <c r="C405" i="80"/>
  <c r="B405" i="80"/>
  <c r="A405" i="80"/>
  <c r="G404" i="80"/>
  <c r="F404" i="80"/>
  <c r="E404" i="80"/>
  <c r="D404" i="80"/>
  <c r="C404" i="80"/>
  <c r="B404" i="80"/>
  <c r="A404" i="80"/>
  <c r="G403" i="80"/>
  <c r="F403" i="80"/>
  <c r="E403" i="80"/>
  <c r="D403" i="80"/>
  <c r="C403" i="80"/>
  <c r="B403" i="80"/>
  <c r="A403" i="80"/>
  <c r="G402" i="80"/>
  <c r="F402" i="80"/>
  <c r="E402" i="80"/>
  <c r="D402" i="80"/>
  <c r="C402" i="80"/>
  <c r="B402" i="80"/>
  <c r="A402" i="80"/>
  <c r="G401" i="80"/>
  <c r="F401" i="80"/>
  <c r="E401" i="80"/>
  <c r="D401" i="80"/>
  <c r="C401" i="80"/>
  <c r="B401" i="80"/>
  <c r="A401" i="80"/>
  <c r="G400" i="80"/>
  <c r="F400" i="80"/>
  <c r="E400" i="80"/>
  <c r="D400" i="80"/>
  <c r="C400" i="80"/>
  <c r="B400" i="80"/>
  <c r="A400" i="80"/>
  <c r="G399" i="80"/>
  <c r="F399" i="80"/>
  <c r="E399" i="80"/>
  <c r="D399" i="80"/>
  <c r="C399" i="80"/>
  <c r="B399" i="80"/>
  <c r="A399" i="80"/>
  <c r="G398" i="80"/>
  <c r="F398" i="80"/>
  <c r="E398" i="80"/>
  <c r="D398" i="80"/>
  <c r="C398" i="80"/>
  <c r="B398" i="80"/>
  <c r="A398" i="80"/>
  <c r="G397" i="80"/>
  <c r="F397" i="80"/>
  <c r="E397" i="80"/>
  <c r="D397" i="80"/>
  <c r="C397" i="80"/>
  <c r="B397" i="80"/>
  <c r="A397" i="80"/>
  <c r="G396" i="80"/>
  <c r="F396" i="80"/>
  <c r="E396" i="80"/>
  <c r="D396" i="80"/>
  <c r="C396" i="80"/>
  <c r="B396" i="80"/>
  <c r="A396" i="80"/>
  <c r="G395" i="80"/>
  <c r="F395" i="80"/>
  <c r="E395" i="80"/>
  <c r="D395" i="80"/>
  <c r="C395" i="80"/>
  <c r="B395" i="80"/>
  <c r="A395" i="80"/>
  <c r="G394" i="80"/>
  <c r="F394" i="80"/>
  <c r="E394" i="80"/>
  <c r="D394" i="80"/>
  <c r="C394" i="80"/>
  <c r="B394" i="80"/>
  <c r="A394" i="80"/>
  <c r="G393" i="80"/>
  <c r="F393" i="80"/>
  <c r="E393" i="80"/>
  <c r="D393" i="80"/>
  <c r="C393" i="80"/>
  <c r="B393" i="80"/>
  <c r="A393" i="80"/>
  <c r="G392" i="80"/>
  <c r="F392" i="80"/>
  <c r="E392" i="80"/>
  <c r="D392" i="80"/>
  <c r="C392" i="80"/>
  <c r="B392" i="80"/>
  <c r="A392" i="80"/>
  <c r="G391" i="80"/>
  <c r="F391" i="80"/>
  <c r="E391" i="80"/>
  <c r="D391" i="80"/>
  <c r="C391" i="80"/>
  <c r="B391" i="80"/>
  <c r="A391" i="80"/>
  <c r="G390" i="80"/>
  <c r="F390" i="80"/>
  <c r="E390" i="80"/>
  <c r="D390" i="80"/>
  <c r="C390" i="80"/>
  <c r="B390" i="80"/>
  <c r="A390" i="80"/>
  <c r="G389" i="80"/>
  <c r="F389" i="80"/>
  <c r="E389" i="80"/>
  <c r="D389" i="80"/>
  <c r="C389" i="80"/>
  <c r="B389" i="80"/>
  <c r="A389" i="80"/>
  <c r="G388" i="80"/>
  <c r="F388" i="80"/>
  <c r="E388" i="80"/>
  <c r="D388" i="80"/>
  <c r="C388" i="80"/>
  <c r="B388" i="80"/>
  <c r="A388" i="80"/>
  <c r="G387" i="80"/>
  <c r="F387" i="80"/>
  <c r="E387" i="80"/>
  <c r="D387" i="80"/>
  <c r="C387" i="80"/>
  <c r="B387" i="80"/>
  <c r="A387" i="80"/>
  <c r="G386" i="80"/>
  <c r="F386" i="80"/>
  <c r="E386" i="80"/>
  <c r="D386" i="80"/>
  <c r="C386" i="80"/>
  <c r="B386" i="80"/>
  <c r="A386" i="80"/>
  <c r="G385" i="80"/>
  <c r="F385" i="80"/>
  <c r="E385" i="80"/>
  <c r="D385" i="80"/>
  <c r="C385" i="80"/>
  <c r="B385" i="80"/>
  <c r="A385" i="80"/>
  <c r="G384" i="80"/>
  <c r="F384" i="80"/>
  <c r="E384" i="80"/>
  <c r="D384" i="80"/>
  <c r="C384" i="80"/>
  <c r="B384" i="80"/>
  <c r="A384" i="80"/>
  <c r="G383" i="80"/>
  <c r="F383" i="80"/>
  <c r="E383" i="80"/>
  <c r="D383" i="80"/>
  <c r="C383" i="80"/>
  <c r="B383" i="80"/>
  <c r="A383" i="80"/>
  <c r="G382" i="80"/>
  <c r="F382" i="80"/>
  <c r="E382" i="80"/>
  <c r="D382" i="80"/>
  <c r="C382" i="80"/>
  <c r="B382" i="80"/>
  <c r="A382" i="80"/>
  <c r="G381" i="80"/>
  <c r="F381" i="80"/>
  <c r="E381" i="80"/>
  <c r="D381" i="80"/>
  <c r="C381" i="80"/>
  <c r="B381" i="80"/>
  <c r="A381" i="80"/>
  <c r="G380" i="80"/>
  <c r="F380" i="80"/>
  <c r="E380" i="80"/>
  <c r="D380" i="80"/>
  <c r="C380" i="80"/>
  <c r="B380" i="80"/>
  <c r="A380" i="80"/>
  <c r="G379" i="80"/>
  <c r="F379" i="80"/>
  <c r="E379" i="80"/>
  <c r="D379" i="80"/>
  <c r="C379" i="80"/>
  <c r="B379" i="80"/>
  <c r="A379" i="80"/>
  <c r="G378" i="80"/>
  <c r="F378" i="80"/>
  <c r="E378" i="80"/>
  <c r="D378" i="80"/>
  <c r="C378" i="80"/>
  <c r="B378" i="80"/>
  <c r="A378" i="80"/>
  <c r="G377" i="80"/>
  <c r="F377" i="80"/>
  <c r="E377" i="80"/>
  <c r="D377" i="80"/>
  <c r="C377" i="80"/>
  <c r="B377" i="80"/>
  <c r="A377" i="80"/>
  <c r="G376" i="80"/>
  <c r="F376" i="80"/>
  <c r="E376" i="80"/>
  <c r="D376" i="80"/>
  <c r="C376" i="80"/>
  <c r="B376" i="80"/>
  <c r="A376" i="80"/>
  <c r="G375" i="80"/>
  <c r="F375" i="80"/>
  <c r="E375" i="80"/>
  <c r="D375" i="80"/>
  <c r="C375" i="80"/>
  <c r="B375" i="80"/>
  <c r="A375" i="80"/>
  <c r="G374" i="80"/>
  <c r="F374" i="80"/>
  <c r="E374" i="80"/>
  <c r="D374" i="80"/>
  <c r="C374" i="80"/>
  <c r="B374" i="80"/>
  <c r="A374" i="80"/>
  <c r="G373" i="80"/>
  <c r="F373" i="80"/>
  <c r="E373" i="80"/>
  <c r="D373" i="80"/>
  <c r="C373" i="80"/>
  <c r="B373" i="80"/>
  <c r="A373" i="80"/>
  <c r="G372" i="80"/>
  <c r="F372" i="80"/>
  <c r="E372" i="80"/>
  <c r="D372" i="80"/>
  <c r="C372" i="80"/>
  <c r="B372" i="80"/>
  <c r="A372" i="80"/>
  <c r="G371" i="80"/>
  <c r="F371" i="80"/>
  <c r="E371" i="80"/>
  <c r="D371" i="80"/>
  <c r="C371" i="80"/>
  <c r="B371" i="80"/>
  <c r="A371" i="80"/>
  <c r="G370" i="80"/>
  <c r="F370" i="80"/>
  <c r="E370" i="80"/>
  <c r="D370" i="80"/>
  <c r="C370" i="80"/>
  <c r="B370" i="80"/>
  <c r="A370" i="80"/>
  <c r="G369" i="80"/>
  <c r="F369" i="80"/>
  <c r="E369" i="80"/>
  <c r="D369" i="80"/>
  <c r="C369" i="80"/>
  <c r="B369" i="80"/>
  <c r="A369" i="80"/>
  <c r="G368" i="80"/>
  <c r="F368" i="80"/>
  <c r="E368" i="80"/>
  <c r="D368" i="80"/>
  <c r="C368" i="80"/>
  <c r="B368" i="80"/>
  <c r="A368" i="80"/>
  <c r="G367" i="80"/>
  <c r="F367" i="80"/>
  <c r="E367" i="80"/>
  <c r="D367" i="80"/>
  <c r="C367" i="80"/>
  <c r="B367" i="80"/>
  <c r="A367" i="80"/>
  <c r="G366" i="80"/>
  <c r="F366" i="80"/>
  <c r="E366" i="80"/>
  <c r="D366" i="80"/>
  <c r="C366" i="80"/>
  <c r="B366" i="80"/>
  <c r="A366" i="80"/>
  <c r="G365" i="80"/>
  <c r="F365" i="80"/>
  <c r="E365" i="80"/>
  <c r="D365" i="80"/>
  <c r="C365" i="80"/>
  <c r="B365" i="80"/>
  <c r="A365" i="80"/>
  <c r="G364" i="80"/>
  <c r="F364" i="80"/>
  <c r="E364" i="80"/>
  <c r="D364" i="80"/>
  <c r="C364" i="80"/>
  <c r="B364" i="80"/>
  <c r="A364" i="80"/>
  <c r="G363" i="80"/>
  <c r="F363" i="80"/>
  <c r="E363" i="80"/>
  <c r="D363" i="80"/>
  <c r="C363" i="80"/>
  <c r="B363" i="80"/>
  <c r="A363" i="80"/>
  <c r="G362" i="80"/>
  <c r="F362" i="80"/>
  <c r="E362" i="80"/>
  <c r="D362" i="80"/>
  <c r="C362" i="80"/>
  <c r="B362" i="80"/>
  <c r="A362" i="80"/>
  <c r="G361" i="80"/>
  <c r="F361" i="80"/>
  <c r="E361" i="80"/>
  <c r="D361" i="80"/>
  <c r="C361" i="80"/>
  <c r="B361" i="80"/>
  <c r="A361" i="80"/>
  <c r="G360" i="80"/>
  <c r="F360" i="80"/>
  <c r="E360" i="80"/>
  <c r="D360" i="80"/>
  <c r="C360" i="80"/>
  <c r="B360" i="80"/>
  <c r="A360" i="80"/>
  <c r="G359" i="80"/>
  <c r="F359" i="80"/>
  <c r="E359" i="80"/>
  <c r="D359" i="80"/>
  <c r="C359" i="80"/>
  <c r="B359" i="80"/>
  <c r="A359" i="80"/>
  <c r="G358" i="80"/>
  <c r="F358" i="80"/>
  <c r="E358" i="80"/>
  <c r="D358" i="80"/>
  <c r="C358" i="80"/>
  <c r="B358" i="80"/>
  <c r="A358" i="80"/>
  <c r="G357" i="80"/>
  <c r="F357" i="80"/>
  <c r="E357" i="80"/>
  <c r="D357" i="80"/>
  <c r="C357" i="80"/>
  <c r="B357" i="80"/>
  <c r="A357" i="80"/>
  <c r="G356" i="80"/>
  <c r="F356" i="80"/>
  <c r="E356" i="80"/>
  <c r="D356" i="80"/>
  <c r="C356" i="80"/>
  <c r="B356" i="80"/>
  <c r="A356" i="80"/>
  <c r="G355" i="80"/>
  <c r="F355" i="80"/>
  <c r="E355" i="80"/>
  <c r="D355" i="80"/>
  <c r="C355" i="80"/>
  <c r="B355" i="80"/>
  <c r="A355" i="80"/>
  <c r="G354" i="80"/>
  <c r="F354" i="80"/>
  <c r="E354" i="80"/>
  <c r="D354" i="80"/>
  <c r="C354" i="80"/>
  <c r="B354" i="80"/>
  <c r="A354" i="80"/>
  <c r="G353" i="80"/>
  <c r="F353" i="80"/>
  <c r="E353" i="80"/>
  <c r="D353" i="80"/>
  <c r="C353" i="80"/>
  <c r="B353" i="80"/>
  <c r="A353" i="80"/>
  <c r="G352" i="80"/>
  <c r="F352" i="80"/>
  <c r="E352" i="80"/>
  <c r="D352" i="80"/>
  <c r="C352" i="80"/>
  <c r="B352" i="80"/>
  <c r="A352" i="80"/>
  <c r="G351" i="80"/>
  <c r="F351" i="80"/>
  <c r="E351" i="80"/>
  <c r="D351" i="80"/>
  <c r="C351" i="80"/>
  <c r="B351" i="80"/>
  <c r="A351" i="80"/>
  <c r="G350" i="80"/>
  <c r="F350" i="80"/>
  <c r="E350" i="80"/>
  <c r="D350" i="80"/>
  <c r="C350" i="80"/>
  <c r="B350" i="80"/>
  <c r="A350" i="80"/>
  <c r="G349" i="80"/>
  <c r="F349" i="80"/>
  <c r="E349" i="80"/>
  <c r="D349" i="80"/>
  <c r="C349" i="80"/>
  <c r="B349" i="80"/>
  <c r="A349" i="80"/>
  <c r="G348" i="80"/>
  <c r="F348" i="80"/>
  <c r="E348" i="80"/>
  <c r="D348" i="80"/>
  <c r="C348" i="80"/>
  <c r="B348" i="80"/>
  <c r="A348" i="80"/>
  <c r="G347" i="80"/>
  <c r="F347" i="80"/>
  <c r="E347" i="80"/>
  <c r="D347" i="80"/>
  <c r="C347" i="80"/>
  <c r="B347" i="80"/>
  <c r="A347" i="80"/>
  <c r="G346" i="80"/>
  <c r="F346" i="80"/>
  <c r="E346" i="80"/>
  <c r="D346" i="80"/>
  <c r="C346" i="80"/>
  <c r="B346" i="80"/>
  <c r="A346" i="80"/>
  <c r="G345" i="80"/>
  <c r="F345" i="80"/>
  <c r="E345" i="80"/>
  <c r="D345" i="80"/>
  <c r="C345" i="80"/>
  <c r="B345" i="80"/>
  <c r="A345" i="80"/>
  <c r="G344" i="80"/>
  <c r="F344" i="80"/>
  <c r="E344" i="80"/>
  <c r="D344" i="80"/>
  <c r="C344" i="80"/>
  <c r="B344" i="80"/>
  <c r="A344" i="80"/>
  <c r="G343" i="80"/>
  <c r="F343" i="80"/>
  <c r="E343" i="80"/>
  <c r="D343" i="80"/>
  <c r="C343" i="80"/>
  <c r="B343" i="80"/>
  <c r="A343" i="80"/>
  <c r="G342" i="80"/>
  <c r="F342" i="80"/>
  <c r="E342" i="80"/>
  <c r="D342" i="80"/>
  <c r="C342" i="80"/>
  <c r="B342" i="80"/>
  <c r="A342" i="80"/>
  <c r="G341" i="80"/>
  <c r="F341" i="80"/>
  <c r="E341" i="80"/>
  <c r="D341" i="80"/>
  <c r="C341" i="80"/>
  <c r="B341" i="80"/>
  <c r="A341" i="80"/>
  <c r="G340" i="80"/>
  <c r="F340" i="80"/>
  <c r="E340" i="80"/>
  <c r="D340" i="80"/>
  <c r="C340" i="80"/>
  <c r="B340" i="80"/>
  <c r="A340" i="80"/>
  <c r="G339" i="80"/>
  <c r="F339" i="80"/>
  <c r="E339" i="80"/>
  <c r="D339" i="80"/>
  <c r="C339" i="80"/>
  <c r="B339" i="80"/>
  <c r="A339" i="80"/>
  <c r="G338" i="80"/>
  <c r="F338" i="80"/>
  <c r="E338" i="80"/>
  <c r="D338" i="80"/>
  <c r="C338" i="80"/>
  <c r="B338" i="80"/>
  <c r="A338" i="80"/>
  <c r="G337" i="80"/>
  <c r="F337" i="80"/>
  <c r="E337" i="80"/>
  <c r="D337" i="80"/>
  <c r="C337" i="80"/>
  <c r="B337" i="80"/>
  <c r="A337" i="80"/>
  <c r="G336" i="80"/>
  <c r="F336" i="80"/>
  <c r="E336" i="80"/>
  <c r="D336" i="80"/>
  <c r="C336" i="80"/>
  <c r="B336" i="80"/>
  <c r="A336" i="80"/>
  <c r="G335" i="80"/>
  <c r="F335" i="80"/>
  <c r="E335" i="80"/>
  <c r="D335" i="80"/>
  <c r="C335" i="80"/>
  <c r="B335" i="80"/>
  <c r="A335" i="80"/>
  <c r="G334" i="80"/>
  <c r="F334" i="80"/>
  <c r="E334" i="80"/>
  <c r="D334" i="80"/>
  <c r="C334" i="80"/>
  <c r="B334" i="80"/>
  <c r="A334" i="80"/>
  <c r="G333" i="80"/>
  <c r="F333" i="80"/>
  <c r="E333" i="80"/>
  <c r="D333" i="80"/>
  <c r="C333" i="80"/>
  <c r="B333" i="80"/>
  <c r="A333" i="80"/>
  <c r="G332" i="80"/>
  <c r="F332" i="80"/>
  <c r="E332" i="80"/>
  <c r="D332" i="80"/>
  <c r="C332" i="80"/>
  <c r="B332" i="80"/>
  <c r="A332" i="80"/>
  <c r="G331" i="80"/>
  <c r="F331" i="80"/>
  <c r="E331" i="80"/>
  <c r="D331" i="80"/>
  <c r="C331" i="80"/>
  <c r="B331" i="80"/>
  <c r="A331" i="80"/>
  <c r="G330" i="80"/>
  <c r="F330" i="80"/>
  <c r="E330" i="80"/>
  <c r="D330" i="80"/>
  <c r="C330" i="80"/>
  <c r="B330" i="80"/>
  <c r="A330" i="80"/>
  <c r="G329" i="80"/>
  <c r="F329" i="80"/>
  <c r="E329" i="80"/>
  <c r="D329" i="80"/>
  <c r="C329" i="80"/>
  <c r="B329" i="80"/>
  <c r="A329" i="80"/>
  <c r="G328" i="80"/>
  <c r="F328" i="80"/>
  <c r="E328" i="80"/>
  <c r="D328" i="80"/>
  <c r="C328" i="80"/>
  <c r="B328" i="80"/>
  <c r="A328" i="80"/>
  <c r="G327" i="80"/>
  <c r="F327" i="80"/>
  <c r="E327" i="80"/>
  <c r="D327" i="80"/>
  <c r="C327" i="80"/>
  <c r="B327" i="80"/>
  <c r="A327" i="80"/>
  <c r="G326" i="80"/>
  <c r="F326" i="80"/>
  <c r="E326" i="80"/>
  <c r="D326" i="80"/>
  <c r="C326" i="80"/>
  <c r="B326" i="80"/>
  <c r="A326" i="80"/>
  <c r="G325" i="80"/>
  <c r="F325" i="80"/>
  <c r="E325" i="80"/>
  <c r="D325" i="80"/>
  <c r="C325" i="80"/>
  <c r="B325" i="80"/>
  <c r="A325" i="80"/>
  <c r="G324" i="80"/>
  <c r="F324" i="80"/>
  <c r="E324" i="80"/>
  <c r="D324" i="80"/>
  <c r="C324" i="80"/>
  <c r="B324" i="80"/>
  <c r="A324" i="80"/>
  <c r="G323" i="80"/>
  <c r="F323" i="80"/>
  <c r="E323" i="80"/>
  <c r="D323" i="80"/>
  <c r="C323" i="80"/>
  <c r="B323" i="80"/>
  <c r="A323" i="80"/>
  <c r="G322" i="80"/>
  <c r="F322" i="80"/>
  <c r="E322" i="80"/>
  <c r="D322" i="80"/>
  <c r="C322" i="80"/>
  <c r="B322" i="80"/>
  <c r="A322" i="80"/>
  <c r="G321" i="80"/>
  <c r="F321" i="80"/>
  <c r="E321" i="80"/>
  <c r="D321" i="80"/>
  <c r="C321" i="80"/>
  <c r="B321" i="80"/>
  <c r="A321" i="80"/>
  <c r="G320" i="80"/>
  <c r="F320" i="80"/>
  <c r="E320" i="80"/>
  <c r="D320" i="80"/>
  <c r="C320" i="80"/>
  <c r="B320" i="80"/>
  <c r="A320" i="80"/>
  <c r="G319" i="80"/>
  <c r="F319" i="80"/>
  <c r="E319" i="80"/>
  <c r="D319" i="80"/>
  <c r="C319" i="80"/>
  <c r="B319" i="80"/>
  <c r="A319" i="80"/>
  <c r="G318" i="80"/>
  <c r="F318" i="80"/>
  <c r="E318" i="80"/>
  <c r="D318" i="80"/>
  <c r="C318" i="80"/>
  <c r="B318" i="80"/>
  <c r="A318" i="80"/>
  <c r="G317" i="80"/>
  <c r="F317" i="80"/>
  <c r="E317" i="80"/>
  <c r="D317" i="80"/>
  <c r="C317" i="80"/>
  <c r="B317" i="80"/>
  <c r="A317" i="80"/>
  <c r="G316" i="80"/>
  <c r="F316" i="80"/>
  <c r="E316" i="80"/>
  <c r="D316" i="80"/>
  <c r="C316" i="80"/>
  <c r="B316" i="80"/>
  <c r="A316" i="80"/>
  <c r="G315" i="80"/>
  <c r="F315" i="80"/>
  <c r="E315" i="80"/>
  <c r="D315" i="80"/>
  <c r="C315" i="80"/>
  <c r="B315" i="80"/>
  <c r="A315" i="80"/>
  <c r="G314" i="80"/>
  <c r="F314" i="80"/>
  <c r="E314" i="80"/>
  <c r="D314" i="80"/>
  <c r="C314" i="80"/>
  <c r="B314" i="80"/>
  <c r="A314" i="80"/>
  <c r="G313" i="80"/>
  <c r="F313" i="80"/>
  <c r="E313" i="80"/>
  <c r="D313" i="80"/>
  <c r="C313" i="80"/>
  <c r="B313" i="80"/>
  <c r="A313" i="80"/>
  <c r="G312" i="80"/>
  <c r="F312" i="80"/>
  <c r="E312" i="80"/>
  <c r="D312" i="80"/>
  <c r="C312" i="80"/>
  <c r="B312" i="80"/>
  <c r="A312" i="80"/>
  <c r="G311" i="80"/>
  <c r="F311" i="80"/>
  <c r="E311" i="80"/>
  <c r="D311" i="80"/>
  <c r="C311" i="80"/>
  <c r="B311" i="80"/>
  <c r="A311" i="80"/>
  <c r="G310" i="80"/>
  <c r="F310" i="80"/>
  <c r="E310" i="80"/>
  <c r="D310" i="80"/>
  <c r="C310" i="80"/>
  <c r="B310" i="80"/>
  <c r="A310" i="80"/>
  <c r="G309" i="80"/>
  <c r="F309" i="80"/>
  <c r="E309" i="80"/>
  <c r="D309" i="80"/>
  <c r="C309" i="80"/>
  <c r="B309" i="80"/>
  <c r="A309" i="80"/>
  <c r="G308" i="80"/>
  <c r="F308" i="80"/>
  <c r="E308" i="80"/>
  <c r="D308" i="80"/>
  <c r="C308" i="80"/>
  <c r="B308" i="80"/>
  <c r="A308" i="80"/>
  <c r="G307" i="80"/>
  <c r="F307" i="80"/>
  <c r="E307" i="80"/>
  <c r="D307" i="80"/>
  <c r="C307" i="80"/>
  <c r="B307" i="80"/>
  <c r="A307" i="80"/>
  <c r="G306" i="80"/>
  <c r="F306" i="80"/>
  <c r="E306" i="80"/>
  <c r="D306" i="80"/>
  <c r="C306" i="80"/>
  <c r="B306" i="80"/>
  <c r="A306" i="80"/>
  <c r="G305" i="80"/>
  <c r="F305" i="80"/>
  <c r="E305" i="80"/>
  <c r="D305" i="80"/>
  <c r="C305" i="80"/>
  <c r="B305" i="80"/>
  <c r="A305" i="80"/>
  <c r="G304" i="80"/>
  <c r="F304" i="80"/>
  <c r="E304" i="80"/>
  <c r="D304" i="80"/>
  <c r="C304" i="80"/>
  <c r="B304" i="80"/>
  <c r="A304" i="80"/>
  <c r="G303" i="80"/>
  <c r="F303" i="80"/>
  <c r="E303" i="80"/>
  <c r="D303" i="80"/>
  <c r="C303" i="80"/>
  <c r="B303" i="80"/>
  <c r="A303" i="80"/>
  <c r="G302" i="80"/>
  <c r="F302" i="80"/>
  <c r="E302" i="80"/>
  <c r="D302" i="80"/>
  <c r="C302" i="80"/>
  <c r="B302" i="80"/>
  <c r="A302" i="80"/>
  <c r="G301" i="80"/>
  <c r="F301" i="80"/>
  <c r="E301" i="80"/>
  <c r="D301" i="80"/>
  <c r="C301" i="80"/>
  <c r="B301" i="80"/>
  <c r="A301" i="80"/>
  <c r="G300" i="80"/>
  <c r="F300" i="80"/>
  <c r="E300" i="80"/>
  <c r="D300" i="80"/>
  <c r="C300" i="80"/>
  <c r="B300" i="80"/>
  <c r="A300" i="80"/>
  <c r="G299" i="80"/>
  <c r="F299" i="80"/>
  <c r="E299" i="80"/>
  <c r="D299" i="80"/>
  <c r="C299" i="80"/>
  <c r="B299" i="80"/>
  <c r="A299" i="80"/>
  <c r="G298" i="80"/>
  <c r="F298" i="80"/>
  <c r="E298" i="80"/>
  <c r="D298" i="80"/>
  <c r="C298" i="80"/>
  <c r="B298" i="80"/>
  <c r="A298" i="80"/>
  <c r="G297" i="80"/>
  <c r="F297" i="80"/>
  <c r="E297" i="80"/>
  <c r="D297" i="80"/>
  <c r="C297" i="80"/>
  <c r="B297" i="80"/>
  <c r="A297" i="80"/>
  <c r="G296" i="80"/>
  <c r="F296" i="80"/>
  <c r="E296" i="80"/>
  <c r="D296" i="80"/>
  <c r="C296" i="80"/>
  <c r="B296" i="80"/>
  <c r="A296" i="80"/>
  <c r="G295" i="80"/>
  <c r="F295" i="80"/>
  <c r="E295" i="80"/>
  <c r="D295" i="80"/>
  <c r="C295" i="80"/>
  <c r="B295" i="80"/>
  <c r="A295" i="80"/>
  <c r="G294" i="80"/>
  <c r="F294" i="80"/>
  <c r="E294" i="80"/>
  <c r="D294" i="80"/>
  <c r="C294" i="80"/>
  <c r="B294" i="80"/>
  <c r="A294" i="80"/>
  <c r="G293" i="80"/>
  <c r="F293" i="80"/>
  <c r="E293" i="80"/>
  <c r="D293" i="80"/>
  <c r="C293" i="80"/>
  <c r="B293" i="80"/>
  <c r="A293" i="80"/>
  <c r="G292" i="80"/>
  <c r="F292" i="80"/>
  <c r="E292" i="80"/>
  <c r="D292" i="80"/>
  <c r="C292" i="80"/>
  <c r="B292" i="80"/>
  <c r="A292" i="80"/>
  <c r="G291" i="80"/>
  <c r="F291" i="80"/>
  <c r="E291" i="80"/>
  <c r="D291" i="80"/>
  <c r="C291" i="80"/>
  <c r="B291" i="80"/>
  <c r="A291" i="80"/>
  <c r="G290" i="80"/>
  <c r="F290" i="80"/>
  <c r="E290" i="80"/>
  <c r="D290" i="80"/>
  <c r="C290" i="80"/>
  <c r="B290" i="80"/>
  <c r="A290" i="80"/>
  <c r="G289" i="80"/>
  <c r="F289" i="80"/>
  <c r="E289" i="80"/>
  <c r="D289" i="80"/>
  <c r="C289" i="80"/>
  <c r="B289" i="80"/>
  <c r="A289" i="80"/>
  <c r="G288" i="80"/>
  <c r="F288" i="80"/>
  <c r="E288" i="80"/>
  <c r="D288" i="80"/>
  <c r="C288" i="80"/>
  <c r="B288" i="80"/>
  <c r="A288" i="80"/>
  <c r="G287" i="80"/>
  <c r="F287" i="80"/>
  <c r="E287" i="80"/>
  <c r="D287" i="80"/>
  <c r="C287" i="80"/>
  <c r="B287" i="80"/>
  <c r="A287" i="80"/>
  <c r="G286" i="80"/>
  <c r="F286" i="80"/>
  <c r="E286" i="80"/>
  <c r="D286" i="80"/>
  <c r="C286" i="80"/>
  <c r="B286" i="80"/>
  <c r="A286" i="80"/>
  <c r="G285" i="80"/>
  <c r="F285" i="80"/>
  <c r="E285" i="80"/>
  <c r="D285" i="80"/>
  <c r="C285" i="80"/>
  <c r="B285" i="80"/>
  <c r="A285" i="80"/>
  <c r="G284" i="80"/>
  <c r="F284" i="80"/>
  <c r="E284" i="80"/>
  <c r="D284" i="80"/>
  <c r="C284" i="80"/>
  <c r="B284" i="80"/>
  <c r="A284" i="80"/>
  <c r="G283" i="80"/>
  <c r="F283" i="80"/>
  <c r="E283" i="80"/>
  <c r="D283" i="80"/>
  <c r="C283" i="80"/>
  <c r="B283" i="80"/>
  <c r="A283" i="80"/>
  <c r="G282" i="80"/>
  <c r="F282" i="80"/>
  <c r="E282" i="80"/>
  <c r="D282" i="80"/>
  <c r="C282" i="80"/>
  <c r="B282" i="80"/>
  <c r="A282" i="80"/>
  <c r="G281" i="80"/>
  <c r="F281" i="80"/>
  <c r="E281" i="80"/>
  <c r="D281" i="80"/>
  <c r="C281" i="80"/>
  <c r="B281" i="80"/>
  <c r="A281" i="80"/>
  <c r="G280" i="80"/>
  <c r="F280" i="80"/>
  <c r="E280" i="80"/>
  <c r="D280" i="80"/>
  <c r="C280" i="80"/>
  <c r="B280" i="80"/>
  <c r="A280" i="80"/>
  <c r="G279" i="80"/>
  <c r="F279" i="80"/>
  <c r="E279" i="80"/>
  <c r="D279" i="80"/>
  <c r="C279" i="80"/>
  <c r="B279" i="80"/>
  <c r="A279" i="80"/>
  <c r="G278" i="80"/>
  <c r="F278" i="80"/>
  <c r="E278" i="80"/>
  <c r="D278" i="80"/>
  <c r="C278" i="80"/>
  <c r="B278" i="80"/>
  <c r="A278" i="80"/>
  <c r="G277" i="80"/>
  <c r="F277" i="80"/>
  <c r="E277" i="80"/>
  <c r="D277" i="80"/>
  <c r="C277" i="80"/>
  <c r="B277" i="80"/>
  <c r="A277" i="80"/>
  <c r="G276" i="80"/>
  <c r="F276" i="80"/>
  <c r="E276" i="80"/>
  <c r="D276" i="80"/>
  <c r="C276" i="80"/>
  <c r="B276" i="80"/>
  <c r="A276" i="80"/>
  <c r="G275" i="80"/>
  <c r="F275" i="80"/>
  <c r="E275" i="80"/>
  <c r="D275" i="80"/>
  <c r="C275" i="80"/>
  <c r="B275" i="80"/>
  <c r="A275" i="80"/>
  <c r="G274" i="80"/>
  <c r="F274" i="80"/>
  <c r="E274" i="80"/>
  <c r="D274" i="80"/>
  <c r="C274" i="80"/>
  <c r="B274" i="80"/>
  <c r="A274" i="80"/>
  <c r="G273" i="80"/>
  <c r="F273" i="80"/>
  <c r="E273" i="80"/>
  <c r="D273" i="80"/>
  <c r="C273" i="80"/>
  <c r="B273" i="80"/>
  <c r="A273" i="80"/>
  <c r="G272" i="80"/>
  <c r="F272" i="80"/>
  <c r="E272" i="80"/>
  <c r="D272" i="80"/>
  <c r="C272" i="80"/>
  <c r="B272" i="80"/>
  <c r="A272" i="80"/>
  <c r="G271" i="80"/>
  <c r="F271" i="80"/>
  <c r="E271" i="80"/>
  <c r="D271" i="80"/>
  <c r="C271" i="80"/>
  <c r="B271" i="80"/>
  <c r="A271" i="80"/>
  <c r="G270" i="80"/>
  <c r="F270" i="80"/>
  <c r="E270" i="80"/>
  <c r="D270" i="80"/>
  <c r="C270" i="80"/>
  <c r="B270" i="80"/>
  <c r="A270" i="80"/>
  <c r="G269" i="80"/>
  <c r="F269" i="80"/>
  <c r="E269" i="80"/>
  <c r="D269" i="80"/>
  <c r="C269" i="80"/>
  <c r="B269" i="80"/>
  <c r="A269" i="80"/>
  <c r="G268" i="80"/>
  <c r="F268" i="80"/>
  <c r="E268" i="80"/>
  <c r="D268" i="80"/>
  <c r="C268" i="80"/>
  <c r="B268" i="80"/>
  <c r="A268" i="80"/>
  <c r="G267" i="80"/>
  <c r="F267" i="80"/>
  <c r="E267" i="80"/>
  <c r="D267" i="80"/>
  <c r="C267" i="80"/>
  <c r="B267" i="80"/>
  <c r="A267" i="80"/>
  <c r="G266" i="80"/>
  <c r="F266" i="80"/>
  <c r="E266" i="80"/>
  <c r="D266" i="80"/>
  <c r="C266" i="80"/>
  <c r="B266" i="80"/>
  <c r="A266" i="80"/>
  <c r="G265" i="80"/>
  <c r="F265" i="80"/>
  <c r="E265" i="80"/>
  <c r="D265" i="80"/>
  <c r="C265" i="80"/>
  <c r="B265" i="80"/>
  <c r="A265" i="80"/>
  <c r="G264" i="80"/>
  <c r="F264" i="80"/>
  <c r="E264" i="80"/>
  <c r="D264" i="80"/>
  <c r="C264" i="80"/>
  <c r="B264" i="80"/>
  <c r="A264" i="80"/>
  <c r="G263" i="80"/>
  <c r="F263" i="80"/>
  <c r="E263" i="80"/>
  <c r="D263" i="80"/>
  <c r="C263" i="80"/>
  <c r="B263" i="80"/>
  <c r="A263" i="80"/>
  <c r="G262" i="80"/>
  <c r="F262" i="80"/>
  <c r="E262" i="80"/>
  <c r="D262" i="80"/>
  <c r="C262" i="80"/>
  <c r="B262" i="80"/>
  <c r="A262" i="80"/>
  <c r="G261" i="80"/>
  <c r="F261" i="80"/>
  <c r="E261" i="80"/>
  <c r="D261" i="80"/>
  <c r="C261" i="80"/>
  <c r="B261" i="80"/>
  <c r="A261" i="80"/>
  <c r="G260" i="80"/>
  <c r="F260" i="80"/>
  <c r="E260" i="80"/>
  <c r="D260" i="80"/>
  <c r="C260" i="80"/>
  <c r="B260" i="80"/>
  <c r="A260" i="80"/>
  <c r="G259" i="80"/>
  <c r="F259" i="80"/>
  <c r="E259" i="80"/>
  <c r="D259" i="80"/>
  <c r="C259" i="80"/>
  <c r="B259" i="80"/>
  <c r="A259" i="80"/>
  <c r="G258" i="80"/>
  <c r="F258" i="80"/>
  <c r="E258" i="80"/>
  <c r="D258" i="80"/>
  <c r="C258" i="80"/>
  <c r="B258" i="80"/>
  <c r="A258" i="80"/>
  <c r="G257" i="80"/>
  <c r="F257" i="80"/>
  <c r="E257" i="80"/>
  <c r="D257" i="80"/>
  <c r="C257" i="80"/>
  <c r="B257" i="80"/>
  <c r="A257" i="80"/>
  <c r="G256" i="80"/>
  <c r="F256" i="80"/>
  <c r="E256" i="80"/>
  <c r="D256" i="80"/>
  <c r="C256" i="80"/>
  <c r="B256" i="80"/>
  <c r="A256" i="80"/>
  <c r="G255" i="80"/>
  <c r="F255" i="80"/>
  <c r="E255" i="80"/>
  <c r="D255" i="80"/>
  <c r="C255" i="80"/>
  <c r="B255" i="80"/>
  <c r="A255" i="80"/>
  <c r="G254" i="80"/>
  <c r="F254" i="80"/>
  <c r="E254" i="80"/>
  <c r="D254" i="80"/>
  <c r="C254" i="80"/>
  <c r="B254" i="80"/>
  <c r="A254" i="80"/>
  <c r="G253" i="80"/>
  <c r="F253" i="80"/>
  <c r="E253" i="80"/>
  <c r="D253" i="80"/>
  <c r="C253" i="80"/>
  <c r="B253" i="80"/>
  <c r="A253" i="80"/>
  <c r="G252" i="80"/>
  <c r="F252" i="80"/>
  <c r="E252" i="80"/>
  <c r="D252" i="80"/>
  <c r="C252" i="80"/>
  <c r="B252" i="80"/>
  <c r="A252" i="80"/>
  <c r="G251" i="80"/>
  <c r="F251" i="80"/>
  <c r="E251" i="80"/>
  <c r="D251" i="80"/>
  <c r="C251" i="80"/>
  <c r="B251" i="80"/>
  <c r="A251" i="80"/>
  <c r="G250" i="80"/>
  <c r="F250" i="80"/>
  <c r="E250" i="80"/>
  <c r="D250" i="80"/>
  <c r="C250" i="80"/>
  <c r="B250" i="80"/>
  <c r="A250" i="80"/>
  <c r="G249" i="80"/>
  <c r="F249" i="80"/>
  <c r="E249" i="80"/>
  <c r="D249" i="80"/>
  <c r="C249" i="80"/>
  <c r="B249" i="80"/>
  <c r="A249" i="80"/>
  <c r="G248" i="80"/>
  <c r="F248" i="80"/>
  <c r="E248" i="80"/>
  <c r="D248" i="80"/>
  <c r="C248" i="80"/>
  <c r="B248" i="80"/>
  <c r="A248" i="80"/>
  <c r="G247" i="80"/>
  <c r="F247" i="80"/>
  <c r="E247" i="80"/>
  <c r="D247" i="80"/>
  <c r="C247" i="80"/>
  <c r="B247" i="80"/>
  <c r="A247" i="80"/>
  <c r="G246" i="80"/>
  <c r="F246" i="80"/>
  <c r="E246" i="80"/>
  <c r="D246" i="80"/>
  <c r="C246" i="80"/>
  <c r="B246" i="80"/>
  <c r="A246" i="80"/>
  <c r="G245" i="80"/>
  <c r="F245" i="80"/>
  <c r="E245" i="80"/>
  <c r="D245" i="80"/>
  <c r="C245" i="80"/>
  <c r="B245" i="80"/>
  <c r="A245" i="80"/>
  <c r="G244" i="80"/>
  <c r="F244" i="80"/>
  <c r="E244" i="80"/>
  <c r="D244" i="80"/>
  <c r="C244" i="80"/>
  <c r="B244" i="80"/>
  <c r="A244" i="80"/>
  <c r="G243" i="80"/>
  <c r="F243" i="80"/>
  <c r="E243" i="80"/>
  <c r="D243" i="80"/>
  <c r="C243" i="80"/>
  <c r="B243" i="80"/>
  <c r="A243" i="80"/>
  <c r="G242" i="80"/>
  <c r="F242" i="80"/>
  <c r="E242" i="80"/>
  <c r="D242" i="80"/>
  <c r="C242" i="80"/>
  <c r="B242" i="80"/>
  <c r="A242" i="80"/>
  <c r="G241" i="80"/>
  <c r="F241" i="80"/>
  <c r="E241" i="80"/>
  <c r="D241" i="80"/>
  <c r="C241" i="80"/>
  <c r="B241" i="80"/>
  <c r="A241" i="80"/>
  <c r="G240" i="80"/>
  <c r="F240" i="80"/>
  <c r="E240" i="80"/>
  <c r="D240" i="80"/>
  <c r="C240" i="80"/>
  <c r="B240" i="80"/>
  <c r="A240" i="80"/>
  <c r="G239" i="80"/>
  <c r="F239" i="80"/>
  <c r="E239" i="80"/>
  <c r="D239" i="80"/>
  <c r="C239" i="80"/>
  <c r="B239" i="80"/>
  <c r="A239" i="80"/>
  <c r="G238" i="80"/>
  <c r="F238" i="80"/>
  <c r="E238" i="80"/>
  <c r="D238" i="80"/>
  <c r="C238" i="80"/>
  <c r="B238" i="80"/>
  <c r="A238" i="80"/>
  <c r="G237" i="80"/>
  <c r="F237" i="80"/>
  <c r="E237" i="80"/>
  <c r="D237" i="80"/>
  <c r="C237" i="80"/>
  <c r="B237" i="80"/>
  <c r="A237" i="80"/>
  <c r="G236" i="80"/>
  <c r="F236" i="80"/>
  <c r="E236" i="80"/>
  <c r="D236" i="80"/>
  <c r="C236" i="80"/>
  <c r="B236" i="80"/>
  <c r="A236" i="80"/>
  <c r="G235" i="80"/>
  <c r="F235" i="80"/>
  <c r="E235" i="80"/>
  <c r="D235" i="80"/>
  <c r="C235" i="80"/>
  <c r="B235" i="80"/>
  <c r="A235" i="80"/>
  <c r="G234" i="80"/>
  <c r="F234" i="80"/>
  <c r="E234" i="80"/>
  <c r="D234" i="80"/>
  <c r="C234" i="80"/>
  <c r="B234" i="80"/>
  <c r="A234" i="80"/>
  <c r="G233" i="80"/>
  <c r="F233" i="80"/>
  <c r="E233" i="80"/>
  <c r="D233" i="80"/>
  <c r="C233" i="80"/>
  <c r="B233" i="80"/>
  <c r="A233" i="80"/>
  <c r="G232" i="80"/>
  <c r="F232" i="80"/>
  <c r="E232" i="80"/>
  <c r="D232" i="80"/>
  <c r="C232" i="80"/>
  <c r="B232" i="80"/>
  <c r="A232" i="80"/>
  <c r="G231" i="80"/>
  <c r="F231" i="80"/>
  <c r="E231" i="80"/>
  <c r="D231" i="80"/>
  <c r="C231" i="80"/>
  <c r="B231" i="80"/>
  <c r="A231" i="80"/>
  <c r="G230" i="80"/>
  <c r="F230" i="80"/>
  <c r="E230" i="80"/>
  <c r="D230" i="80"/>
  <c r="C230" i="80"/>
  <c r="B230" i="80"/>
  <c r="A230" i="80"/>
  <c r="G229" i="80"/>
  <c r="F229" i="80"/>
  <c r="E229" i="80"/>
  <c r="D229" i="80"/>
  <c r="C229" i="80"/>
  <c r="B229" i="80"/>
  <c r="A229" i="80"/>
  <c r="G228" i="80"/>
  <c r="F228" i="80"/>
  <c r="E228" i="80"/>
  <c r="D228" i="80"/>
  <c r="C228" i="80"/>
  <c r="B228" i="80"/>
  <c r="A228" i="80"/>
  <c r="G227" i="80"/>
  <c r="F227" i="80"/>
  <c r="E227" i="80"/>
  <c r="D227" i="80"/>
  <c r="C227" i="80"/>
  <c r="B227" i="80"/>
  <c r="A227" i="80"/>
  <c r="G226" i="80"/>
  <c r="F226" i="80"/>
  <c r="E226" i="80"/>
  <c r="D226" i="80"/>
  <c r="C226" i="80"/>
  <c r="B226" i="80"/>
  <c r="A226" i="80"/>
  <c r="G225" i="80"/>
  <c r="F225" i="80"/>
  <c r="E225" i="80"/>
  <c r="D225" i="80"/>
  <c r="C225" i="80"/>
  <c r="B225" i="80"/>
  <c r="A225" i="80"/>
  <c r="G224" i="80"/>
  <c r="F224" i="80"/>
  <c r="E224" i="80"/>
  <c r="D224" i="80"/>
  <c r="C224" i="80"/>
  <c r="B224" i="80"/>
  <c r="A224" i="80"/>
  <c r="G223" i="80"/>
  <c r="F223" i="80"/>
  <c r="E223" i="80"/>
  <c r="D223" i="80"/>
  <c r="C223" i="80"/>
  <c r="B223" i="80"/>
  <c r="A223" i="80"/>
  <c r="G222" i="80"/>
  <c r="F222" i="80"/>
  <c r="E222" i="80"/>
  <c r="D222" i="80"/>
  <c r="C222" i="80"/>
  <c r="B222" i="80"/>
  <c r="A222" i="80"/>
  <c r="G221" i="80"/>
  <c r="F221" i="80"/>
  <c r="E221" i="80"/>
  <c r="D221" i="80"/>
  <c r="C221" i="80"/>
  <c r="B221" i="80"/>
  <c r="A221" i="80"/>
  <c r="G220" i="80"/>
  <c r="F220" i="80"/>
  <c r="E220" i="80"/>
  <c r="D220" i="80"/>
  <c r="C220" i="80"/>
  <c r="B220" i="80"/>
  <c r="A220" i="80"/>
  <c r="G219" i="80"/>
  <c r="F219" i="80"/>
  <c r="E219" i="80"/>
  <c r="D219" i="80"/>
  <c r="C219" i="80"/>
  <c r="B219" i="80"/>
  <c r="A219" i="80"/>
  <c r="G218" i="80"/>
  <c r="F218" i="80"/>
  <c r="E218" i="80"/>
  <c r="D218" i="80"/>
  <c r="C218" i="80"/>
  <c r="B218" i="80"/>
  <c r="A218" i="80"/>
  <c r="G217" i="80"/>
  <c r="F217" i="80"/>
  <c r="E217" i="80"/>
  <c r="D217" i="80"/>
  <c r="C217" i="80"/>
  <c r="B217" i="80"/>
  <c r="A217" i="80"/>
  <c r="G216" i="80"/>
  <c r="F216" i="80"/>
  <c r="E216" i="80"/>
  <c r="D216" i="80"/>
  <c r="C216" i="80"/>
  <c r="B216" i="80"/>
  <c r="A216" i="80"/>
  <c r="G215" i="80"/>
  <c r="F215" i="80"/>
  <c r="E215" i="80"/>
  <c r="D215" i="80"/>
  <c r="C215" i="80"/>
  <c r="B215" i="80"/>
  <c r="A215" i="80"/>
  <c r="G214" i="80"/>
  <c r="F214" i="80"/>
  <c r="E214" i="80"/>
  <c r="D214" i="80"/>
  <c r="C214" i="80"/>
  <c r="B214" i="80"/>
  <c r="A214" i="80"/>
  <c r="G213" i="80"/>
  <c r="F213" i="80"/>
  <c r="E213" i="80"/>
  <c r="D213" i="80"/>
  <c r="C213" i="80"/>
  <c r="B213" i="80"/>
  <c r="A213" i="80"/>
  <c r="G212" i="80"/>
  <c r="F212" i="80"/>
  <c r="E212" i="80"/>
  <c r="D212" i="80"/>
  <c r="C212" i="80"/>
  <c r="B212" i="80"/>
  <c r="A212" i="80"/>
  <c r="G211" i="80"/>
  <c r="F211" i="80"/>
  <c r="E211" i="80"/>
  <c r="D211" i="80"/>
  <c r="C211" i="80"/>
  <c r="B211" i="80"/>
  <c r="A211" i="80"/>
  <c r="G210" i="80"/>
  <c r="F210" i="80"/>
  <c r="E210" i="80"/>
  <c r="D210" i="80"/>
  <c r="C210" i="80"/>
  <c r="B210" i="80"/>
  <c r="A210" i="80"/>
  <c r="G209" i="80"/>
  <c r="F209" i="80"/>
  <c r="E209" i="80"/>
  <c r="D209" i="80"/>
  <c r="C209" i="80"/>
  <c r="B209" i="80"/>
  <c r="A209" i="80"/>
  <c r="G208" i="80"/>
  <c r="F208" i="80"/>
  <c r="E208" i="80"/>
  <c r="D208" i="80"/>
  <c r="C208" i="80"/>
  <c r="B208" i="80"/>
  <c r="A208" i="80"/>
  <c r="G207" i="80"/>
  <c r="F207" i="80"/>
  <c r="E207" i="80"/>
  <c r="D207" i="80"/>
  <c r="C207" i="80"/>
  <c r="B207" i="80"/>
  <c r="A207" i="80"/>
  <c r="G206" i="80"/>
  <c r="F206" i="80"/>
  <c r="E206" i="80"/>
  <c r="D206" i="80"/>
  <c r="C206" i="80"/>
  <c r="B206" i="80"/>
  <c r="A206" i="80"/>
  <c r="G205" i="80"/>
  <c r="F205" i="80"/>
  <c r="E205" i="80"/>
  <c r="D205" i="80"/>
  <c r="C205" i="80"/>
  <c r="B205" i="80"/>
  <c r="A205" i="80"/>
  <c r="G204" i="80"/>
  <c r="F204" i="80"/>
  <c r="E204" i="80"/>
  <c r="D204" i="80"/>
  <c r="C204" i="80"/>
  <c r="B204" i="80"/>
  <c r="A204" i="80"/>
  <c r="G203" i="80"/>
  <c r="F203" i="80"/>
  <c r="E203" i="80"/>
  <c r="D203" i="80"/>
  <c r="C203" i="80"/>
  <c r="B203" i="80"/>
  <c r="A203" i="80"/>
  <c r="G202" i="80"/>
  <c r="F202" i="80"/>
  <c r="E202" i="80"/>
  <c r="D202" i="80"/>
  <c r="C202" i="80"/>
  <c r="B202" i="80"/>
  <c r="A202" i="80"/>
  <c r="G201" i="80"/>
  <c r="F201" i="80"/>
  <c r="E201" i="80"/>
  <c r="D201" i="80"/>
  <c r="C201" i="80"/>
  <c r="B201" i="80"/>
  <c r="A201" i="80"/>
  <c r="G200" i="80"/>
  <c r="F200" i="80"/>
  <c r="E200" i="80"/>
  <c r="D200" i="80"/>
  <c r="C200" i="80"/>
  <c r="B200" i="80"/>
  <c r="A200" i="80"/>
  <c r="G199" i="80"/>
  <c r="F199" i="80"/>
  <c r="E199" i="80"/>
  <c r="D199" i="80"/>
  <c r="C199" i="80"/>
  <c r="B199" i="80"/>
  <c r="A199" i="80"/>
  <c r="G198" i="80"/>
  <c r="F198" i="80"/>
  <c r="E198" i="80"/>
  <c r="D198" i="80"/>
  <c r="C198" i="80"/>
  <c r="B198" i="80"/>
  <c r="A198" i="80"/>
  <c r="G197" i="80"/>
  <c r="F197" i="80"/>
  <c r="E197" i="80"/>
  <c r="D197" i="80"/>
  <c r="C197" i="80"/>
  <c r="B197" i="80"/>
  <c r="A197" i="80"/>
  <c r="G196" i="80"/>
  <c r="F196" i="80"/>
  <c r="E196" i="80"/>
  <c r="D196" i="80"/>
  <c r="C196" i="80"/>
  <c r="B196" i="80"/>
  <c r="A196" i="80"/>
  <c r="G195" i="80"/>
  <c r="F195" i="80"/>
  <c r="E195" i="80"/>
  <c r="D195" i="80"/>
  <c r="C195" i="80"/>
  <c r="B195" i="80"/>
  <c r="A195" i="80"/>
  <c r="G194" i="80"/>
  <c r="F194" i="80"/>
  <c r="E194" i="80"/>
  <c r="D194" i="80"/>
  <c r="C194" i="80"/>
  <c r="B194" i="80"/>
  <c r="A194" i="80"/>
  <c r="G193" i="80"/>
  <c r="F193" i="80"/>
  <c r="E193" i="80"/>
  <c r="D193" i="80"/>
  <c r="C193" i="80"/>
  <c r="B193" i="80"/>
  <c r="A193" i="80"/>
  <c r="G192" i="80"/>
  <c r="F192" i="80"/>
  <c r="E192" i="80"/>
  <c r="D192" i="80"/>
  <c r="C192" i="80"/>
  <c r="B192" i="80"/>
  <c r="A192" i="80"/>
  <c r="G191" i="80"/>
  <c r="F191" i="80"/>
  <c r="E191" i="80"/>
  <c r="D191" i="80"/>
  <c r="C191" i="80"/>
  <c r="B191" i="80"/>
  <c r="A191" i="80"/>
  <c r="G190" i="80"/>
  <c r="F190" i="80"/>
  <c r="E190" i="80"/>
  <c r="D190" i="80"/>
  <c r="C190" i="80"/>
  <c r="B190" i="80"/>
  <c r="A190" i="80"/>
  <c r="G189" i="80"/>
  <c r="F189" i="80"/>
  <c r="E189" i="80"/>
  <c r="D189" i="80"/>
  <c r="C189" i="80"/>
  <c r="B189" i="80"/>
  <c r="A189" i="80"/>
  <c r="G188" i="80"/>
  <c r="F188" i="80"/>
  <c r="E188" i="80"/>
  <c r="D188" i="80"/>
  <c r="C188" i="80"/>
  <c r="B188" i="80"/>
  <c r="A188" i="80"/>
  <c r="G187" i="80"/>
  <c r="F187" i="80"/>
  <c r="E187" i="80"/>
  <c r="D187" i="80"/>
  <c r="C187" i="80"/>
  <c r="B187" i="80"/>
  <c r="A187" i="80"/>
  <c r="G186" i="80"/>
  <c r="F186" i="80"/>
  <c r="E186" i="80"/>
  <c r="D186" i="80"/>
  <c r="C186" i="80"/>
  <c r="B186" i="80"/>
  <c r="A186" i="80"/>
  <c r="G185" i="80"/>
  <c r="F185" i="80"/>
  <c r="E185" i="80"/>
  <c r="D185" i="80"/>
  <c r="C185" i="80"/>
  <c r="B185" i="80"/>
  <c r="A185" i="80"/>
  <c r="G184" i="80"/>
  <c r="F184" i="80"/>
  <c r="E184" i="80"/>
  <c r="D184" i="80"/>
  <c r="C184" i="80"/>
  <c r="B184" i="80"/>
  <c r="A184" i="80"/>
  <c r="G183" i="80"/>
  <c r="F183" i="80"/>
  <c r="E183" i="80"/>
  <c r="D183" i="80"/>
  <c r="C183" i="80"/>
  <c r="B183" i="80"/>
  <c r="A183" i="80"/>
  <c r="G182" i="80"/>
  <c r="F182" i="80"/>
  <c r="E182" i="80"/>
  <c r="D182" i="80"/>
  <c r="C182" i="80"/>
  <c r="B182" i="80"/>
  <c r="A182" i="80"/>
  <c r="G181" i="80"/>
  <c r="F181" i="80"/>
  <c r="E181" i="80"/>
  <c r="D181" i="80"/>
  <c r="C181" i="80"/>
  <c r="B181" i="80"/>
  <c r="A181" i="80"/>
  <c r="G180" i="80"/>
  <c r="F180" i="80"/>
  <c r="E180" i="80"/>
  <c r="D180" i="80"/>
  <c r="C180" i="80"/>
  <c r="B180" i="80"/>
  <c r="A180" i="80"/>
  <c r="G179" i="80"/>
  <c r="F179" i="80"/>
  <c r="E179" i="80"/>
  <c r="D179" i="80"/>
  <c r="C179" i="80"/>
  <c r="B179" i="80"/>
  <c r="A179" i="80"/>
  <c r="G178" i="80"/>
  <c r="F178" i="80"/>
  <c r="E178" i="80"/>
  <c r="D178" i="80"/>
  <c r="C178" i="80"/>
  <c r="B178" i="80"/>
  <c r="A178" i="80"/>
  <c r="G177" i="80"/>
  <c r="F177" i="80"/>
  <c r="E177" i="80"/>
  <c r="D177" i="80"/>
  <c r="C177" i="80"/>
  <c r="B177" i="80"/>
  <c r="A177" i="80"/>
  <c r="G176" i="80"/>
  <c r="F176" i="80"/>
  <c r="E176" i="80"/>
  <c r="D176" i="80"/>
  <c r="C176" i="80"/>
  <c r="B176" i="80"/>
  <c r="A176" i="80"/>
  <c r="G175" i="80"/>
  <c r="F175" i="80"/>
  <c r="E175" i="80"/>
  <c r="D175" i="80"/>
  <c r="C175" i="80"/>
  <c r="B175" i="80"/>
  <c r="A175" i="80"/>
  <c r="G174" i="80"/>
  <c r="F174" i="80"/>
  <c r="E174" i="80"/>
  <c r="D174" i="80"/>
  <c r="C174" i="80"/>
  <c r="B174" i="80"/>
  <c r="A174" i="80"/>
  <c r="G173" i="80"/>
  <c r="F173" i="80"/>
  <c r="E173" i="80"/>
  <c r="D173" i="80"/>
  <c r="C173" i="80"/>
  <c r="B173" i="80"/>
  <c r="A173" i="80"/>
  <c r="G172" i="80"/>
  <c r="F172" i="80"/>
  <c r="E172" i="80"/>
  <c r="D172" i="80"/>
  <c r="C172" i="80"/>
  <c r="B172" i="80"/>
  <c r="A172" i="80"/>
  <c r="G171" i="80"/>
  <c r="F171" i="80"/>
  <c r="E171" i="80"/>
  <c r="D171" i="80"/>
  <c r="C171" i="80"/>
  <c r="B171" i="80"/>
  <c r="A171" i="80"/>
  <c r="G170" i="80"/>
  <c r="F170" i="80"/>
  <c r="E170" i="80"/>
  <c r="D170" i="80"/>
  <c r="C170" i="80"/>
  <c r="B170" i="80"/>
  <c r="A170" i="80"/>
  <c r="G169" i="80"/>
  <c r="F169" i="80"/>
  <c r="E169" i="80"/>
  <c r="D169" i="80"/>
  <c r="C169" i="80"/>
  <c r="B169" i="80"/>
  <c r="A169" i="80"/>
  <c r="G168" i="80"/>
  <c r="F168" i="80"/>
  <c r="E168" i="80"/>
  <c r="D168" i="80"/>
  <c r="C168" i="80"/>
  <c r="B168" i="80"/>
  <c r="A168" i="80"/>
  <c r="G167" i="80"/>
  <c r="F167" i="80"/>
  <c r="E167" i="80"/>
  <c r="D167" i="80"/>
  <c r="C167" i="80"/>
  <c r="B167" i="80"/>
  <c r="A167" i="80"/>
  <c r="G166" i="80"/>
  <c r="F166" i="80"/>
  <c r="E166" i="80"/>
  <c r="D166" i="80"/>
  <c r="C166" i="80"/>
  <c r="B166" i="80"/>
  <c r="A166" i="80"/>
  <c r="G165" i="80"/>
  <c r="F165" i="80"/>
  <c r="E165" i="80"/>
  <c r="D165" i="80"/>
  <c r="C165" i="80"/>
  <c r="B165" i="80"/>
  <c r="A165" i="80"/>
  <c r="G164" i="80"/>
  <c r="F164" i="80"/>
  <c r="E164" i="80"/>
  <c r="D164" i="80"/>
  <c r="C164" i="80"/>
  <c r="B164" i="80"/>
  <c r="A164" i="80"/>
  <c r="G163" i="80"/>
  <c r="F163" i="80"/>
  <c r="E163" i="80"/>
  <c r="D163" i="80"/>
  <c r="C163" i="80"/>
  <c r="B163" i="80"/>
  <c r="A163" i="80"/>
  <c r="G162" i="80"/>
  <c r="F162" i="80"/>
  <c r="E162" i="80"/>
  <c r="D162" i="80"/>
  <c r="C162" i="80"/>
  <c r="B162" i="80"/>
  <c r="A162" i="80"/>
  <c r="G161" i="80"/>
  <c r="F161" i="80"/>
  <c r="E161" i="80"/>
  <c r="D161" i="80"/>
  <c r="C161" i="80"/>
  <c r="B161" i="80"/>
  <c r="A161" i="80"/>
  <c r="G160" i="80"/>
  <c r="F160" i="80"/>
  <c r="E160" i="80"/>
  <c r="D160" i="80"/>
  <c r="C160" i="80"/>
  <c r="B160" i="80"/>
  <c r="A160" i="80"/>
  <c r="G159" i="80"/>
  <c r="F159" i="80"/>
  <c r="E159" i="80"/>
  <c r="D159" i="80"/>
  <c r="C159" i="80"/>
  <c r="B159" i="80"/>
  <c r="A159" i="80"/>
  <c r="G158" i="80"/>
  <c r="F158" i="80"/>
  <c r="E158" i="80"/>
  <c r="D158" i="80"/>
  <c r="C158" i="80"/>
  <c r="B158" i="80"/>
  <c r="A158" i="80"/>
  <c r="G157" i="80"/>
  <c r="F157" i="80"/>
  <c r="E157" i="80"/>
  <c r="D157" i="80"/>
  <c r="C157" i="80"/>
  <c r="B157" i="80"/>
  <c r="A157" i="80"/>
  <c r="G156" i="80"/>
  <c r="F156" i="80"/>
  <c r="E156" i="80"/>
  <c r="D156" i="80"/>
  <c r="C156" i="80"/>
  <c r="B156" i="80"/>
  <c r="A156" i="80"/>
  <c r="G155" i="80"/>
  <c r="F155" i="80"/>
  <c r="E155" i="80"/>
  <c r="D155" i="80"/>
  <c r="C155" i="80"/>
  <c r="B155" i="80"/>
  <c r="A155" i="80"/>
  <c r="G154" i="80"/>
  <c r="F154" i="80"/>
  <c r="E154" i="80"/>
  <c r="D154" i="80"/>
  <c r="C154" i="80"/>
  <c r="B154" i="80"/>
  <c r="A154" i="80"/>
  <c r="G153" i="80"/>
  <c r="F153" i="80"/>
  <c r="E153" i="80"/>
  <c r="D153" i="80"/>
  <c r="C153" i="80"/>
  <c r="B153" i="80"/>
  <c r="A153" i="80"/>
  <c r="G152" i="80"/>
  <c r="F152" i="80"/>
  <c r="E152" i="80"/>
  <c r="D152" i="80"/>
  <c r="C152" i="80"/>
  <c r="B152" i="80"/>
  <c r="A152" i="80"/>
  <c r="G151" i="80"/>
  <c r="F151" i="80"/>
  <c r="E151" i="80"/>
  <c r="D151" i="80"/>
  <c r="C151" i="80"/>
  <c r="B151" i="80"/>
  <c r="A151" i="80"/>
  <c r="G150" i="80"/>
  <c r="F150" i="80"/>
  <c r="E150" i="80"/>
  <c r="D150" i="80"/>
  <c r="C150" i="80"/>
  <c r="B150" i="80"/>
  <c r="A150" i="80"/>
  <c r="G149" i="80"/>
  <c r="F149" i="80"/>
  <c r="E149" i="80"/>
  <c r="D149" i="80"/>
  <c r="C149" i="80"/>
  <c r="B149" i="80"/>
  <c r="A149" i="80"/>
  <c r="G148" i="80"/>
  <c r="F148" i="80"/>
  <c r="E148" i="80"/>
  <c r="D148" i="80"/>
  <c r="C148" i="80"/>
  <c r="B148" i="80"/>
  <c r="A148" i="80"/>
  <c r="G147" i="80"/>
  <c r="F147" i="80"/>
  <c r="E147" i="80"/>
  <c r="D147" i="80"/>
  <c r="C147" i="80"/>
  <c r="B147" i="80"/>
  <c r="A147" i="80"/>
  <c r="G146" i="80"/>
  <c r="F146" i="80"/>
  <c r="E146" i="80"/>
  <c r="D146" i="80"/>
  <c r="C146" i="80"/>
  <c r="B146" i="80"/>
  <c r="A146" i="80"/>
  <c r="G145" i="80"/>
  <c r="F145" i="80"/>
  <c r="E145" i="80"/>
  <c r="D145" i="80"/>
  <c r="C145" i="80"/>
  <c r="B145" i="80"/>
  <c r="A145" i="80"/>
  <c r="G144" i="80"/>
  <c r="F144" i="80"/>
  <c r="E144" i="80"/>
  <c r="D144" i="80"/>
  <c r="C144" i="80"/>
  <c r="B144" i="80"/>
  <c r="A144" i="80"/>
  <c r="G143" i="80"/>
  <c r="F143" i="80"/>
  <c r="E143" i="80"/>
  <c r="D143" i="80"/>
  <c r="C143" i="80"/>
  <c r="B143" i="80"/>
  <c r="A143" i="80"/>
  <c r="G142" i="80"/>
  <c r="F142" i="80"/>
  <c r="E142" i="80"/>
  <c r="D142" i="80"/>
  <c r="C142" i="80"/>
  <c r="B142" i="80"/>
  <c r="A142" i="80"/>
  <c r="G141" i="80"/>
  <c r="F141" i="80"/>
  <c r="E141" i="80"/>
  <c r="D141" i="80"/>
  <c r="C141" i="80"/>
  <c r="B141" i="80"/>
  <c r="A141" i="80"/>
  <c r="G140" i="80"/>
  <c r="F140" i="80"/>
  <c r="E140" i="80"/>
  <c r="D140" i="80"/>
  <c r="C140" i="80"/>
  <c r="B140" i="80"/>
  <c r="A140" i="80"/>
  <c r="G139" i="80"/>
  <c r="F139" i="80"/>
  <c r="E139" i="80"/>
  <c r="D139" i="80"/>
  <c r="C139" i="80"/>
  <c r="B139" i="80"/>
  <c r="A139" i="80"/>
  <c r="G138" i="80"/>
  <c r="F138" i="80"/>
  <c r="E138" i="80"/>
  <c r="D138" i="80"/>
  <c r="C138" i="80"/>
  <c r="B138" i="80"/>
  <c r="A138" i="80"/>
  <c r="G137" i="80"/>
  <c r="F137" i="80"/>
  <c r="E137" i="80"/>
  <c r="D137" i="80"/>
  <c r="C137" i="80"/>
  <c r="B137" i="80"/>
  <c r="A137" i="80"/>
  <c r="G136" i="80"/>
  <c r="F136" i="80"/>
  <c r="E136" i="80"/>
  <c r="D136" i="80"/>
  <c r="C136" i="80"/>
  <c r="B136" i="80"/>
  <c r="A136" i="80"/>
  <c r="G135" i="80"/>
  <c r="F135" i="80"/>
  <c r="E135" i="80"/>
  <c r="D135" i="80"/>
  <c r="C135" i="80"/>
  <c r="B135" i="80"/>
  <c r="A135" i="80"/>
  <c r="G134" i="80"/>
  <c r="F134" i="80"/>
  <c r="E134" i="80"/>
  <c r="D134" i="80"/>
  <c r="C134" i="80"/>
  <c r="B134" i="80"/>
  <c r="A134" i="80"/>
  <c r="G133" i="80"/>
  <c r="F133" i="80"/>
  <c r="E133" i="80"/>
  <c r="D133" i="80"/>
  <c r="C133" i="80"/>
  <c r="B133" i="80"/>
  <c r="A133" i="80"/>
  <c r="G132" i="80"/>
  <c r="F132" i="80"/>
  <c r="E132" i="80"/>
  <c r="D132" i="80"/>
  <c r="C132" i="80"/>
  <c r="B132" i="80"/>
  <c r="A132" i="80"/>
  <c r="G131" i="80"/>
  <c r="F131" i="80"/>
  <c r="E131" i="80"/>
  <c r="D131" i="80"/>
  <c r="C131" i="80"/>
  <c r="B131" i="80"/>
  <c r="A131" i="80"/>
  <c r="G130" i="80"/>
  <c r="F130" i="80"/>
  <c r="E130" i="80"/>
  <c r="D130" i="80"/>
  <c r="C130" i="80"/>
  <c r="B130" i="80"/>
  <c r="A130" i="80"/>
  <c r="G129" i="80"/>
  <c r="F129" i="80"/>
  <c r="E129" i="80"/>
  <c r="D129" i="80"/>
  <c r="C129" i="80"/>
  <c r="B129" i="80"/>
  <c r="A129" i="80"/>
  <c r="G128" i="80"/>
  <c r="F128" i="80"/>
  <c r="E128" i="80"/>
  <c r="D128" i="80"/>
  <c r="C128" i="80"/>
  <c r="B128" i="80"/>
  <c r="A128" i="80"/>
  <c r="G127" i="80"/>
  <c r="F127" i="80"/>
  <c r="E127" i="80"/>
  <c r="D127" i="80"/>
  <c r="C127" i="80"/>
  <c r="B127" i="80"/>
  <c r="A127" i="80"/>
  <c r="G126" i="80"/>
  <c r="F126" i="80"/>
  <c r="E126" i="80"/>
  <c r="D126" i="80"/>
  <c r="C126" i="80"/>
  <c r="B126" i="80"/>
  <c r="A126" i="80"/>
  <c r="G125" i="80"/>
  <c r="F125" i="80"/>
  <c r="E125" i="80"/>
  <c r="D125" i="80"/>
  <c r="C125" i="80"/>
  <c r="B125" i="80"/>
  <c r="A125" i="80"/>
  <c r="G124" i="80"/>
  <c r="F124" i="80"/>
  <c r="E124" i="80"/>
  <c r="D124" i="80"/>
  <c r="C124" i="80"/>
  <c r="B124" i="80"/>
  <c r="A124" i="80"/>
  <c r="G123" i="80"/>
  <c r="F123" i="80"/>
  <c r="E123" i="80"/>
  <c r="D123" i="80"/>
  <c r="C123" i="80"/>
  <c r="B123" i="80"/>
  <c r="A123" i="80"/>
  <c r="G122" i="80"/>
  <c r="F122" i="80"/>
  <c r="E122" i="80"/>
  <c r="D122" i="80"/>
  <c r="C122" i="80"/>
  <c r="B122" i="80"/>
  <c r="A122" i="80"/>
  <c r="G121" i="80"/>
  <c r="F121" i="80"/>
  <c r="E121" i="80"/>
  <c r="D121" i="80"/>
  <c r="C121" i="80"/>
  <c r="B121" i="80"/>
  <c r="A121" i="80"/>
  <c r="G120" i="80"/>
  <c r="F120" i="80"/>
  <c r="E120" i="80"/>
  <c r="D120" i="80"/>
  <c r="C120" i="80"/>
  <c r="B120" i="80"/>
  <c r="A120" i="80"/>
  <c r="G119" i="80"/>
  <c r="F119" i="80"/>
  <c r="E119" i="80"/>
  <c r="D119" i="80"/>
  <c r="C119" i="80"/>
  <c r="B119" i="80"/>
  <c r="A119" i="80"/>
  <c r="G118" i="80"/>
  <c r="F118" i="80"/>
  <c r="E118" i="80"/>
  <c r="D118" i="80"/>
  <c r="C118" i="80"/>
  <c r="B118" i="80"/>
  <c r="A118" i="80"/>
  <c r="G117" i="80"/>
  <c r="F117" i="80"/>
  <c r="E117" i="80"/>
  <c r="D117" i="80"/>
  <c r="C117" i="80"/>
  <c r="B117" i="80"/>
  <c r="A117" i="80"/>
  <c r="G116" i="80"/>
  <c r="F116" i="80"/>
  <c r="E116" i="80"/>
  <c r="D116" i="80"/>
  <c r="C116" i="80"/>
  <c r="B116" i="80"/>
  <c r="A116" i="80"/>
  <c r="G115" i="80"/>
  <c r="F115" i="80"/>
  <c r="E115" i="80"/>
  <c r="D115" i="80"/>
  <c r="C115" i="80"/>
  <c r="B115" i="80"/>
  <c r="A115" i="80"/>
  <c r="G114" i="80"/>
  <c r="F114" i="80"/>
  <c r="E114" i="80"/>
  <c r="D114" i="80"/>
  <c r="C114" i="80"/>
  <c r="B114" i="80"/>
  <c r="A114" i="80"/>
  <c r="G113" i="80"/>
  <c r="F113" i="80"/>
  <c r="E113" i="80"/>
  <c r="D113" i="80"/>
  <c r="C113" i="80"/>
  <c r="B113" i="80"/>
  <c r="A113" i="80"/>
  <c r="G112" i="80"/>
  <c r="F112" i="80"/>
  <c r="E112" i="80"/>
  <c r="D112" i="80"/>
  <c r="C112" i="80"/>
  <c r="B112" i="80"/>
  <c r="A112" i="80"/>
  <c r="G111" i="80"/>
  <c r="F111" i="80"/>
  <c r="E111" i="80"/>
  <c r="D111" i="80"/>
  <c r="C111" i="80"/>
  <c r="B111" i="80"/>
  <c r="A111" i="80"/>
  <c r="G110" i="80"/>
  <c r="F110" i="80"/>
  <c r="E110" i="80"/>
  <c r="D110" i="80"/>
  <c r="C110" i="80"/>
  <c r="B110" i="80"/>
  <c r="A110" i="80"/>
  <c r="G109" i="80"/>
  <c r="F109" i="80"/>
  <c r="E109" i="80"/>
  <c r="D109" i="80"/>
  <c r="C109" i="80"/>
  <c r="B109" i="80"/>
  <c r="A109" i="80"/>
  <c r="G108" i="80"/>
  <c r="F108" i="80"/>
  <c r="E108" i="80"/>
  <c r="D108" i="80"/>
  <c r="C108" i="80"/>
  <c r="B108" i="80"/>
  <c r="A108" i="80"/>
  <c r="G107" i="80"/>
  <c r="F107" i="80"/>
  <c r="E107" i="80"/>
  <c r="D107" i="80"/>
  <c r="C107" i="80"/>
  <c r="B107" i="80"/>
  <c r="A107" i="80"/>
  <c r="G106" i="80"/>
  <c r="F106" i="80"/>
  <c r="E106" i="80"/>
  <c r="D106" i="80"/>
  <c r="C106" i="80"/>
  <c r="B106" i="80"/>
  <c r="A106" i="80"/>
  <c r="G105" i="80"/>
  <c r="F105" i="80"/>
  <c r="E105" i="80"/>
  <c r="D105" i="80"/>
  <c r="C105" i="80"/>
  <c r="B105" i="80"/>
  <c r="A105" i="80"/>
  <c r="G104" i="80"/>
  <c r="F104" i="80"/>
  <c r="E104" i="80"/>
  <c r="D104" i="80"/>
  <c r="C104" i="80"/>
  <c r="B104" i="80"/>
  <c r="A104" i="80"/>
  <c r="G103" i="80"/>
  <c r="F103" i="80"/>
  <c r="E103" i="80"/>
  <c r="D103" i="80"/>
  <c r="C103" i="80"/>
  <c r="B103" i="80"/>
  <c r="A103" i="80"/>
  <c r="G102" i="80"/>
  <c r="F102" i="80"/>
  <c r="E102" i="80"/>
  <c r="D102" i="80"/>
  <c r="C102" i="80"/>
  <c r="B102" i="80"/>
  <c r="A102" i="80"/>
  <c r="G101" i="80"/>
  <c r="F101" i="80"/>
  <c r="E101" i="80"/>
  <c r="D101" i="80"/>
  <c r="C101" i="80"/>
  <c r="B101" i="80"/>
  <c r="A101" i="80"/>
  <c r="G100" i="80"/>
  <c r="F100" i="80"/>
  <c r="E100" i="80"/>
  <c r="D100" i="80"/>
  <c r="C100" i="80"/>
  <c r="B100" i="80"/>
  <c r="A100" i="80"/>
  <c r="G99" i="80"/>
  <c r="F99" i="80"/>
  <c r="E99" i="80"/>
  <c r="D99" i="80"/>
  <c r="C99" i="80"/>
  <c r="B99" i="80"/>
  <c r="A99" i="80"/>
  <c r="G98" i="80"/>
  <c r="F98" i="80"/>
  <c r="E98" i="80"/>
  <c r="D98" i="80"/>
  <c r="C98" i="80"/>
  <c r="B98" i="80"/>
  <c r="A98" i="80"/>
  <c r="G97" i="80"/>
  <c r="F97" i="80"/>
  <c r="E97" i="80"/>
  <c r="D97" i="80"/>
  <c r="C97" i="80"/>
  <c r="B97" i="80"/>
  <c r="A97" i="80"/>
  <c r="G96" i="80"/>
  <c r="F96" i="80"/>
  <c r="E96" i="80"/>
  <c r="D96" i="80"/>
  <c r="C96" i="80"/>
  <c r="B96" i="80"/>
  <c r="A96" i="80"/>
  <c r="G95" i="80"/>
  <c r="F95" i="80"/>
  <c r="E95" i="80"/>
  <c r="D95" i="80"/>
  <c r="C95" i="80"/>
  <c r="B95" i="80"/>
  <c r="A95" i="80"/>
  <c r="G94" i="80"/>
  <c r="F94" i="80"/>
  <c r="E94" i="80"/>
  <c r="D94" i="80"/>
  <c r="C94" i="80"/>
  <c r="B94" i="80"/>
  <c r="A94" i="80"/>
  <c r="G93" i="80"/>
  <c r="F93" i="80"/>
  <c r="E93" i="80"/>
  <c r="D93" i="80"/>
  <c r="C93" i="80"/>
  <c r="B93" i="80"/>
  <c r="A93" i="80"/>
  <c r="G92" i="80"/>
  <c r="F92" i="80"/>
  <c r="E92" i="80"/>
  <c r="D92" i="80"/>
  <c r="C92" i="80"/>
  <c r="B92" i="80"/>
  <c r="A92" i="80"/>
  <c r="G91" i="80"/>
  <c r="F91" i="80"/>
  <c r="E91" i="80"/>
  <c r="D91" i="80"/>
  <c r="C91" i="80"/>
  <c r="B91" i="80"/>
  <c r="A91" i="80"/>
  <c r="G90" i="80"/>
  <c r="F90" i="80"/>
  <c r="E90" i="80"/>
  <c r="D90" i="80"/>
  <c r="C90" i="80"/>
  <c r="B90" i="80"/>
  <c r="A90" i="80"/>
  <c r="G89" i="80"/>
  <c r="F89" i="80"/>
  <c r="E89" i="80"/>
  <c r="D89" i="80"/>
  <c r="C89" i="80"/>
  <c r="B89" i="80"/>
  <c r="A89" i="80"/>
  <c r="G88" i="80"/>
  <c r="F88" i="80"/>
  <c r="E88" i="80"/>
  <c r="D88" i="80"/>
  <c r="C88" i="80"/>
  <c r="B88" i="80"/>
  <c r="A88" i="80"/>
  <c r="G87" i="80"/>
  <c r="F87" i="80"/>
  <c r="E87" i="80"/>
  <c r="D87" i="80"/>
  <c r="C87" i="80"/>
  <c r="B87" i="80"/>
  <c r="A87" i="80"/>
  <c r="G86" i="80"/>
  <c r="F86" i="80"/>
  <c r="E86" i="80"/>
  <c r="D86" i="80"/>
  <c r="C86" i="80"/>
  <c r="B86" i="80"/>
  <c r="A86" i="80"/>
  <c r="G85" i="80"/>
  <c r="F85" i="80"/>
  <c r="E85" i="80"/>
  <c r="D85" i="80"/>
  <c r="C85" i="80"/>
  <c r="B85" i="80"/>
  <c r="A85" i="80"/>
  <c r="G84" i="80"/>
  <c r="F84" i="80"/>
  <c r="E84" i="80"/>
  <c r="D84" i="80"/>
  <c r="C84" i="80"/>
  <c r="B84" i="80"/>
  <c r="A84" i="80"/>
  <c r="G83" i="80"/>
  <c r="F83" i="80"/>
  <c r="E83" i="80"/>
  <c r="D83" i="80"/>
  <c r="C83" i="80"/>
  <c r="B83" i="80"/>
  <c r="A83" i="80"/>
  <c r="G82" i="80"/>
  <c r="F82" i="80"/>
  <c r="E82" i="80"/>
  <c r="D82" i="80"/>
  <c r="C82" i="80"/>
  <c r="B82" i="80"/>
  <c r="A82" i="80"/>
  <c r="G81" i="80"/>
  <c r="F81" i="80"/>
  <c r="E81" i="80"/>
  <c r="D81" i="80"/>
  <c r="C81" i="80"/>
  <c r="B81" i="80"/>
  <c r="A81" i="80"/>
  <c r="G80" i="80"/>
  <c r="F80" i="80"/>
  <c r="E80" i="80"/>
  <c r="D80" i="80"/>
  <c r="C80" i="80"/>
  <c r="B80" i="80"/>
  <c r="A80" i="80"/>
  <c r="G79" i="80"/>
  <c r="F79" i="80"/>
  <c r="E79" i="80"/>
  <c r="D79" i="80"/>
  <c r="C79" i="80"/>
  <c r="B79" i="80"/>
  <c r="A79" i="80"/>
  <c r="G78" i="80"/>
  <c r="F78" i="80"/>
  <c r="E78" i="80"/>
  <c r="D78" i="80"/>
  <c r="C78" i="80"/>
  <c r="B78" i="80"/>
  <c r="A78" i="80"/>
  <c r="G77" i="80"/>
  <c r="F77" i="80"/>
  <c r="E77" i="80"/>
  <c r="D77" i="80"/>
  <c r="C77" i="80"/>
  <c r="B77" i="80"/>
  <c r="A77" i="80"/>
  <c r="G76" i="80"/>
  <c r="F76" i="80"/>
  <c r="E76" i="80"/>
  <c r="D76" i="80"/>
  <c r="C76" i="80"/>
  <c r="B76" i="80"/>
  <c r="A76" i="80"/>
  <c r="G75" i="80"/>
  <c r="F75" i="80"/>
  <c r="E75" i="80"/>
  <c r="D75" i="80"/>
  <c r="C75" i="80"/>
  <c r="B75" i="80"/>
  <c r="A75" i="80"/>
  <c r="G74" i="80"/>
  <c r="F74" i="80"/>
  <c r="E74" i="80"/>
  <c r="D74" i="80"/>
  <c r="C74" i="80"/>
  <c r="B74" i="80"/>
  <c r="A74" i="80"/>
  <c r="G73" i="80"/>
  <c r="F73" i="80"/>
  <c r="E73" i="80"/>
  <c r="D73" i="80"/>
  <c r="C73" i="80"/>
  <c r="B73" i="80"/>
  <c r="A73" i="80"/>
  <c r="G72" i="80"/>
  <c r="F72" i="80"/>
  <c r="E72" i="80"/>
  <c r="D72" i="80"/>
  <c r="C72" i="80"/>
  <c r="B72" i="80"/>
  <c r="A72" i="80"/>
  <c r="G71" i="80"/>
  <c r="F71" i="80"/>
  <c r="E71" i="80"/>
  <c r="D71" i="80"/>
  <c r="C71" i="80"/>
  <c r="B71" i="80"/>
  <c r="A71" i="80"/>
  <c r="G70" i="80"/>
  <c r="F70" i="80"/>
  <c r="E70" i="80"/>
  <c r="D70" i="80"/>
  <c r="C70" i="80"/>
  <c r="B70" i="80"/>
  <c r="A70" i="80"/>
  <c r="G69" i="80"/>
  <c r="F69" i="80"/>
  <c r="E69" i="80"/>
  <c r="D69" i="80"/>
  <c r="C69" i="80"/>
  <c r="B69" i="80"/>
  <c r="A69" i="80"/>
  <c r="G68" i="80"/>
  <c r="F68" i="80"/>
  <c r="E68" i="80"/>
  <c r="D68" i="80"/>
  <c r="C68" i="80"/>
  <c r="B68" i="80"/>
  <c r="A68" i="80"/>
  <c r="G67" i="80"/>
  <c r="F67" i="80"/>
  <c r="E67" i="80"/>
  <c r="D67" i="80"/>
  <c r="C67" i="80"/>
  <c r="B67" i="80"/>
  <c r="A67" i="80"/>
  <c r="G66" i="80"/>
  <c r="F66" i="80"/>
  <c r="E66" i="80"/>
  <c r="D66" i="80"/>
  <c r="C66" i="80"/>
  <c r="B66" i="80"/>
  <c r="A66" i="80"/>
  <c r="G65" i="80"/>
  <c r="F65" i="80"/>
  <c r="E65" i="80"/>
  <c r="D65" i="80"/>
  <c r="C65" i="80"/>
  <c r="B65" i="80"/>
  <c r="A65" i="80"/>
  <c r="G64" i="80"/>
  <c r="F64" i="80"/>
  <c r="E64" i="80"/>
  <c r="D64" i="80"/>
  <c r="C64" i="80"/>
  <c r="B64" i="80"/>
  <c r="A64" i="80"/>
  <c r="G63" i="80"/>
  <c r="F63" i="80"/>
  <c r="E63" i="80"/>
  <c r="D63" i="80"/>
  <c r="C63" i="80"/>
  <c r="B63" i="80"/>
  <c r="A63" i="80"/>
  <c r="G62" i="80"/>
  <c r="F62" i="80"/>
  <c r="E62" i="80"/>
  <c r="D62" i="80"/>
  <c r="C62" i="80"/>
  <c r="B62" i="80"/>
  <c r="A62" i="80"/>
  <c r="G61" i="80"/>
  <c r="F61" i="80"/>
  <c r="E61" i="80"/>
  <c r="D61" i="80"/>
  <c r="C61" i="80"/>
  <c r="B61" i="80"/>
  <c r="A61" i="80"/>
  <c r="G60" i="80"/>
  <c r="F60" i="80"/>
  <c r="E60" i="80"/>
  <c r="D60" i="80"/>
  <c r="C60" i="80"/>
  <c r="B60" i="80"/>
  <c r="A60" i="80"/>
  <c r="G59" i="80"/>
  <c r="F59" i="80"/>
  <c r="E59" i="80"/>
  <c r="D59" i="80"/>
  <c r="C59" i="80"/>
  <c r="B59" i="80"/>
  <c r="A59" i="80"/>
  <c r="G58" i="80"/>
  <c r="F58" i="80"/>
  <c r="E58" i="80"/>
  <c r="D58" i="80"/>
  <c r="C58" i="80"/>
  <c r="B58" i="80"/>
  <c r="A58" i="80"/>
  <c r="G57" i="80"/>
  <c r="F57" i="80"/>
  <c r="E57" i="80"/>
  <c r="D57" i="80"/>
  <c r="C57" i="80"/>
  <c r="B57" i="80"/>
  <c r="A57" i="80"/>
  <c r="G56" i="80"/>
  <c r="F56" i="80"/>
  <c r="E56" i="80"/>
  <c r="D56" i="80"/>
  <c r="C56" i="80"/>
  <c r="B56" i="80"/>
  <c r="A56" i="80"/>
  <c r="G55" i="80"/>
  <c r="F55" i="80"/>
  <c r="E55" i="80"/>
  <c r="D55" i="80"/>
  <c r="C55" i="80"/>
  <c r="B55" i="80"/>
  <c r="A55" i="80"/>
  <c r="G54" i="80"/>
  <c r="F54" i="80"/>
  <c r="E54" i="80"/>
  <c r="D54" i="80"/>
  <c r="C54" i="80"/>
  <c r="B54" i="80"/>
  <c r="A54" i="80"/>
  <c r="G53" i="80"/>
  <c r="F53" i="80"/>
  <c r="E53" i="80"/>
  <c r="D53" i="80"/>
  <c r="C53" i="80"/>
  <c r="B53" i="80"/>
  <c r="A53" i="80"/>
  <c r="G52" i="80"/>
  <c r="F52" i="80"/>
  <c r="E52" i="80"/>
  <c r="D52" i="80"/>
  <c r="C52" i="80"/>
  <c r="B52" i="80"/>
  <c r="A52" i="80"/>
  <c r="G51" i="80"/>
  <c r="F51" i="80"/>
  <c r="E51" i="80"/>
  <c r="D51" i="80"/>
  <c r="C51" i="80"/>
  <c r="B51" i="80"/>
  <c r="A51" i="80"/>
  <c r="G50" i="80"/>
  <c r="F50" i="80"/>
  <c r="E50" i="80"/>
  <c r="D50" i="80"/>
  <c r="C50" i="80"/>
  <c r="B50" i="80"/>
  <c r="A50" i="80"/>
  <c r="G49" i="80"/>
  <c r="F49" i="80"/>
  <c r="E49" i="80"/>
  <c r="D49" i="80"/>
  <c r="C49" i="80"/>
  <c r="B49" i="80"/>
  <c r="A49" i="80"/>
  <c r="G48" i="80"/>
  <c r="F48" i="80"/>
  <c r="E48" i="80"/>
  <c r="D48" i="80"/>
  <c r="C48" i="80"/>
  <c r="B48" i="80"/>
  <c r="A48" i="80"/>
  <c r="G47" i="80"/>
  <c r="F47" i="80"/>
  <c r="E47" i="80"/>
  <c r="D47" i="80"/>
  <c r="C47" i="80"/>
  <c r="B47" i="80"/>
  <c r="A47" i="80"/>
  <c r="G46" i="80"/>
  <c r="F46" i="80"/>
  <c r="E46" i="80"/>
  <c r="D46" i="80"/>
  <c r="C46" i="80"/>
  <c r="B46" i="80"/>
  <c r="A46" i="80"/>
  <c r="G45" i="80"/>
  <c r="F45" i="80"/>
  <c r="E45" i="80"/>
  <c r="D45" i="80"/>
  <c r="C45" i="80"/>
  <c r="B45" i="80"/>
  <c r="A45" i="80"/>
  <c r="G44" i="80"/>
  <c r="F44" i="80"/>
  <c r="E44" i="80"/>
  <c r="D44" i="80"/>
  <c r="C44" i="80"/>
  <c r="B44" i="80"/>
  <c r="A44" i="80"/>
  <c r="G43" i="80"/>
  <c r="F43" i="80"/>
  <c r="E43" i="80"/>
  <c r="D43" i="80"/>
  <c r="C43" i="80"/>
  <c r="B43" i="80"/>
  <c r="A43" i="80"/>
  <c r="G42" i="80"/>
  <c r="F42" i="80"/>
  <c r="E42" i="80"/>
  <c r="D42" i="80"/>
  <c r="C42" i="80"/>
  <c r="B42" i="80"/>
  <c r="A42" i="80"/>
  <c r="G41" i="80"/>
  <c r="F41" i="80"/>
  <c r="E41" i="80"/>
  <c r="D41" i="80"/>
  <c r="C41" i="80"/>
  <c r="B41" i="80"/>
  <c r="A41" i="80"/>
  <c r="G40" i="80"/>
  <c r="F40" i="80"/>
  <c r="E40" i="80"/>
  <c r="D40" i="80"/>
  <c r="C40" i="80"/>
  <c r="B40" i="80"/>
  <c r="A40" i="80"/>
  <c r="G39" i="80"/>
  <c r="F39" i="80"/>
  <c r="E39" i="80"/>
  <c r="D39" i="80"/>
  <c r="C39" i="80"/>
  <c r="B39" i="80"/>
  <c r="A39" i="80"/>
  <c r="G38" i="80"/>
  <c r="F38" i="80"/>
  <c r="E38" i="80"/>
  <c r="D38" i="80"/>
  <c r="C38" i="80"/>
  <c r="B38" i="80"/>
  <c r="A38" i="80"/>
  <c r="G37" i="80"/>
  <c r="F37" i="80"/>
  <c r="E37" i="80"/>
  <c r="D37" i="80"/>
  <c r="C37" i="80"/>
  <c r="B37" i="80"/>
  <c r="A37" i="80"/>
  <c r="G36" i="80"/>
  <c r="F36" i="80"/>
  <c r="E36" i="80"/>
  <c r="D36" i="80"/>
  <c r="C36" i="80"/>
  <c r="B36" i="80"/>
  <c r="A36" i="80"/>
  <c r="G35" i="80"/>
  <c r="F35" i="80"/>
  <c r="E35" i="80"/>
  <c r="D35" i="80"/>
  <c r="C35" i="80"/>
  <c r="B35" i="80"/>
  <c r="A35" i="80"/>
  <c r="G34" i="80"/>
  <c r="F34" i="80"/>
  <c r="E34" i="80"/>
  <c r="D34" i="80"/>
  <c r="C34" i="80"/>
  <c r="B34" i="80"/>
  <c r="A34" i="80"/>
  <c r="G33" i="80"/>
  <c r="F33" i="80"/>
  <c r="E33" i="80"/>
  <c r="D33" i="80"/>
  <c r="C33" i="80"/>
  <c r="B33" i="80"/>
  <c r="A33" i="80"/>
  <c r="G32" i="80"/>
  <c r="F32" i="80"/>
  <c r="E32" i="80"/>
  <c r="D32" i="80"/>
  <c r="C32" i="80"/>
  <c r="B32" i="80"/>
  <c r="A32" i="80"/>
  <c r="G31" i="80"/>
  <c r="F31" i="80"/>
  <c r="E31" i="80"/>
  <c r="D31" i="80"/>
  <c r="C31" i="80"/>
  <c r="B31" i="80"/>
  <c r="A31" i="80"/>
  <c r="G30" i="80"/>
  <c r="F30" i="80"/>
  <c r="E30" i="80"/>
  <c r="D30" i="80"/>
  <c r="C30" i="80"/>
  <c r="B30" i="80"/>
  <c r="A30" i="80"/>
  <c r="G29" i="80"/>
  <c r="F29" i="80"/>
  <c r="E29" i="80"/>
  <c r="D29" i="80"/>
  <c r="C29" i="80"/>
  <c r="B29" i="80"/>
  <c r="A29" i="80"/>
  <c r="G28" i="80"/>
  <c r="F28" i="80"/>
  <c r="E28" i="80"/>
  <c r="D28" i="80"/>
  <c r="C28" i="80"/>
  <c r="B28" i="80"/>
  <c r="A28" i="80"/>
  <c r="G27" i="80"/>
  <c r="F27" i="80"/>
  <c r="E27" i="80"/>
  <c r="D27" i="80"/>
  <c r="C27" i="80"/>
  <c r="B27" i="80"/>
  <c r="A27" i="80"/>
  <c r="G26" i="80"/>
  <c r="F26" i="80"/>
  <c r="E26" i="80"/>
  <c r="D26" i="80"/>
  <c r="C26" i="80"/>
  <c r="B26" i="80"/>
  <c r="A26" i="80"/>
  <c r="G25" i="80"/>
  <c r="F25" i="80"/>
  <c r="E25" i="80"/>
  <c r="D25" i="80"/>
  <c r="C25" i="80"/>
  <c r="B25" i="80"/>
  <c r="A25" i="80"/>
  <c r="G24" i="80"/>
  <c r="F24" i="80"/>
  <c r="E24" i="80"/>
  <c r="D24" i="80"/>
  <c r="C24" i="80"/>
  <c r="B24" i="80"/>
  <c r="A24" i="80"/>
  <c r="G23" i="80"/>
  <c r="F23" i="80"/>
  <c r="E23" i="80"/>
  <c r="D23" i="80"/>
  <c r="C23" i="80"/>
  <c r="B23" i="80"/>
  <c r="A23" i="80"/>
  <c r="G22" i="80"/>
  <c r="F22" i="80"/>
  <c r="E22" i="80"/>
  <c r="D22" i="80"/>
  <c r="C22" i="80"/>
  <c r="B22" i="80"/>
  <c r="A22" i="80"/>
  <c r="G21" i="80"/>
  <c r="F21" i="80"/>
  <c r="E21" i="80"/>
  <c r="D21" i="80"/>
  <c r="C21" i="80"/>
  <c r="B21" i="80"/>
  <c r="A21" i="80"/>
  <c r="G20" i="80"/>
  <c r="F20" i="80"/>
  <c r="E20" i="80"/>
  <c r="D20" i="80"/>
  <c r="C20" i="80"/>
  <c r="B20" i="80"/>
  <c r="A20" i="80"/>
  <c r="G19" i="80"/>
  <c r="F19" i="80"/>
  <c r="E19" i="80"/>
  <c r="D19" i="80"/>
  <c r="C19" i="80"/>
  <c r="B19" i="80"/>
  <c r="A19" i="80"/>
  <c r="G18" i="80"/>
  <c r="F18" i="80"/>
  <c r="E18" i="80"/>
  <c r="D18" i="80"/>
  <c r="C18" i="80"/>
  <c r="B18" i="80"/>
  <c r="A18" i="80"/>
  <c r="G17" i="80"/>
  <c r="F17" i="80"/>
  <c r="E17" i="80"/>
  <c r="D17" i="80"/>
  <c r="C17" i="80"/>
  <c r="B17" i="80"/>
  <c r="A17" i="80"/>
  <c r="G16" i="80"/>
  <c r="F16" i="80"/>
  <c r="E16" i="80"/>
  <c r="D16" i="80"/>
  <c r="C16" i="80"/>
  <c r="B16" i="80"/>
  <c r="A16" i="80"/>
  <c r="G15" i="80"/>
  <c r="F15" i="80"/>
  <c r="E15" i="80"/>
  <c r="D15" i="80"/>
  <c r="C15" i="80"/>
  <c r="B15" i="80"/>
  <c r="A15" i="80"/>
  <c r="G14" i="80"/>
  <c r="F14" i="80"/>
  <c r="E14" i="80"/>
  <c r="D14" i="80"/>
  <c r="C14" i="80"/>
  <c r="B14" i="80"/>
  <c r="A14" i="80"/>
  <c r="G13" i="80"/>
  <c r="F13" i="80"/>
  <c r="E13" i="80"/>
  <c r="D13" i="80"/>
  <c r="C13" i="80"/>
  <c r="B13" i="80"/>
  <c r="A13" i="80"/>
  <c r="G12" i="80"/>
  <c r="F12" i="80"/>
  <c r="E12" i="80"/>
  <c r="D12" i="80"/>
  <c r="C12" i="80"/>
  <c r="B12" i="80"/>
  <c r="A12" i="80"/>
  <c r="G11" i="80"/>
  <c r="F11" i="80"/>
  <c r="E11" i="80"/>
  <c r="D11" i="80"/>
  <c r="C11" i="80"/>
  <c r="B11" i="80"/>
  <c r="A11" i="80"/>
  <c r="G10" i="80"/>
  <c r="F10" i="80"/>
  <c r="E10" i="80"/>
  <c r="D10" i="80"/>
  <c r="C10" i="80"/>
  <c r="B10" i="80"/>
  <c r="A10" i="80"/>
  <c r="G9" i="80"/>
  <c r="F9" i="80"/>
  <c r="E9" i="80"/>
  <c r="D9" i="80"/>
  <c r="C9" i="80"/>
  <c r="B9" i="80"/>
  <c r="A9" i="80"/>
  <c r="E5" i="80"/>
  <c r="E3" i="80"/>
  <c r="H332" i="80" l="1"/>
  <c r="H728" i="80"/>
  <c r="H419" i="80"/>
  <c r="G844" i="80"/>
  <c r="G866" i="80" s="1"/>
  <c r="H125" i="80"/>
  <c r="H386" i="80"/>
  <c r="H842" i="80"/>
  <c r="H549" i="80"/>
  <c r="H583" i="80"/>
  <c r="H633" i="80"/>
  <c r="H460" i="80"/>
  <c r="H504" i="80"/>
  <c r="H245" i="80"/>
  <c r="H171" i="80"/>
  <c r="H287" i="80"/>
  <c r="G551" i="80"/>
  <c r="G858" i="80" s="1"/>
  <c r="J862" i="80" s="1"/>
  <c r="H775" i="80"/>
  <c r="H212" i="80"/>
  <c r="H797" i="80"/>
  <c r="H818" i="80"/>
  <c r="G928" i="81"/>
  <c r="F931" i="81" s="1"/>
  <c r="F972" i="81"/>
  <c r="H848" i="79"/>
  <c r="H617" i="79"/>
  <c r="H698" i="79"/>
  <c r="H644" i="79"/>
  <c r="H870" i="79"/>
  <c r="H826" i="79"/>
  <c r="H677" i="79"/>
  <c r="H770" i="79"/>
  <c r="H745" i="79"/>
  <c r="H896" i="79"/>
  <c r="H800" i="79"/>
  <c r="H721" i="79"/>
  <c r="G898" i="79"/>
  <c r="G921" i="79" s="1"/>
  <c r="J919" i="79" s="1"/>
  <c r="H866" i="80"/>
  <c r="J865" i="80"/>
  <c r="H72" i="80"/>
  <c r="G869" i="80" l="1"/>
  <c r="G874" i="80" s="1"/>
  <c r="E887" i="80" s="1"/>
  <c r="F847" i="80"/>
  <c r="J549" i="80"/>
  <c r="J857" i="80"/>
  <c r="H858" i="80"/>
  <c r="G954" i="81"/>
  <c r="G925" i="79"/>
  <c r="A109" i="26"/>
  <c r="I2922" i="31"/>
  <c r="I2880" i="31"/>
  <c r="I2832" i="31"/>
  <c r="I2791" i="31"/>
  <c r="I2735" i="31"/>
  <c r="I2679" i="31"/>
  <c r="I2629" i="31"/>
  <c r="I2585" i="31"/>
  <c r="I2550" i="31"/>
  <c r="I2502" i="31"/>
  <c r="I2450" i="31"/>
  <c r="G957" i="81" l="1"/>
  <c r="E5" i="82" s="1"/>
  <c r="J947" i="81"/>
  <c r="J949" i="81" s="1"/>
  <c r="J952" i="81" s="1"/>
  <c r="F887" i="80"/>
  <c r="E974" i="82"/>
  <c r="F975" i="82" s="1"/>
  <c r="E975" i="81"/>
  <c r="E941" i="79"/>
  <c r="H954" i="81"/>
  <c r="G962" i="81"/>
  <c r="H953" i="81"/>
  <c r="H943" i="81"/>
  <c r="A575" i="79"/>
  <c r="B575" i="79"/>
  <c r="C575" i="79"/>
  <c r="D575" i="79"/>
  <c r="E575" i="79"/>
  <c r="F575" i="79"/>
  <c r="G575" i="79"/>
  <c r="A576" i="79"/>
  <c r="B576" i="79"/>
  <c r="C576" i="79"/>
  <c r="D576" i="79"/>
  <c r="E576" i="79"/>
  <c r="F576" i="79"/>
  <c r="G576" i="79"/>
  <c r="A577" i="79"/>
  <c r="B577" i="79"/>
  <c r="C577" i="79"/>
  <c r="D577" i="79"/>
  <c r="E577" i="79"/>
  <c r="F577" i="79"/>
  <c r="G577" i="79"/>
  <c r="A578" i="79"/>
  <c r="B578" i="79"/>
  <c r="C578" i="79"/>
  <c r="D578" i="79"/>
  <c r="E578" i="79"/>
  <c r="F578" i="79"/>
  <c r="G578" i="79"/>
  <c r="A579" i="79"/>
  <c r="B579" i="79"/>
  <c r="C579" i="79"/>
  <c r="D579" i="79"/>
  <c r="E579" i="79"/>
  <c r="F579" i="79"/>
  <c r="G579" i="79"/>
  <c r="A580" i="79"/>
  <c r="B580" i="79"/>
  <c r="C580" i="79"/>
  <c r="D580" i="79"/>
  <c r="E580" i="79"/>
  <c r="F580" i="79"/>
  <c r="G580" i="79"/>
  <c r="A581" i="79"/>
  <c r="B581" i="79"/>
  <c r="C581" i="79"/>
  <c r="D581" i="79"/>
  <c r="E581" i="79"/>
  <c r="F581" i="79"/>
  <c r="G581" i="79"/>
  <c r="A582" i="79"/>
  <c r="B582" i="79"/>
  <c r="C582" i="79"/>
  <c r="D582" i="79"/>
  <c r="E582" i="79"/>
  <c r="F582" i="79"/>
  <c r="G582" i="79"/>
  <c r="A583" i="79"/>
  <c r="B583" i="79"/>
  <c r="C583" i="79"/>
  <c r="D583" i="79"/>
  <c r="E583" i="79"/>
  <c r="F583" i="79"/>
  <c r="G583" i="79"/>
  <c r="A584" i="79"/>
  <c r="B584" i="79"/>
  <c r="C584" i="79"/>
  <c r="D584" i="79"/>
  <c r="E584" i="79"/>
  <c r="F584" i="79"/>
  <c r="G584" i="79"/>
  <c r="A570" i="79"/>
  <c r="B570" i="79"/>
  <c r="C570" i="79"/>
  <c r="D570" i="79"/>
  <c r="E570" i="79"/>
  <c r="F570" i="79"/>
  <c r="G570" i="79"/>
  <c r="A571" i="79"/>
  <c r="B571" i="79"/>
  <c r="C571" i="79"/>
  <c r="D571" i="79"/>
  <c r="E571" i="79"/>
  <c r="F571" i="79"/>
  <c r="G571" i="79"/>
  <c r="A572" i="79"/>
  <c r="B572" i="79"/>
  <c r="C572" i="79"/>
  <c r="D572" i="79"/>
  <c r="E572" i="79"/>
  <c r="F572" i="79"/>
  <c r="G572" i="79"/>
  <c r="A573" i="79"/>
  <c r="B573" i="79"/>
  <c r="C573" i="79"/>
  <c r="D573" i="79"/>
  <c r="E573" i="79"/>
  <c r="F573" i="79"/>
  <c r="G573" i="79"/>
  <c r="A574" i="79"/>
  <c r="B574" i="79"/>
  <c r="C574" i="79"/>
  <c r="D574" i="79"/>
  <c r="E574" i="79"/>
  <c r="F574" i="79"/>
  <c r="G574" i="79"/>
  <c r="A568" i="79"/>
  <c r="B568" i="79"/>
  <c r="C568" i="79"/>
  <c r="D568" i="79"/>
  <c r="E568" i="79"/>
  <c r="F568" i="79"/>
  <c r="G568" i="79"/>
  <c r="A569" i="79"/>
  <c r="B569" i="79"/>
  <c r="C569" i="79"/>
  <c r="D569" i="79"/>
  <c r="E569" i="79"/>
  <c r="F569" i="79"/>
  <c r="G569" i="79"/>
  <c r="A564" i="79"/>
  <c r="B564" i="79"/>
  <c r="C564" i="79"/>
  <c r="D564" i="79"/>
  <c r="E564" i="79"/>
  <c r="F564" i="79"/>
  <c r="G564" i="79"/>
  <c r="A565" i="79"/>
  <c r="B565" i="79"/>
  <c r="C565" i="79"/>
  <c r="D565" i="79"/>
  <c r="E565" i="79"/>
  <c r="F565" i="79"/>
  <c r="G565" i="79"/>
  <c r="A566" i="79"/>
  <c r="B566" i="79"/>
  <c r="C566" i="79"/>
  <c r="D566" i="79"/>
  <c r="E566" i="79"/>
  <c r="F566" i="79"/>
  <c r="G566" i="79"/>
  <c r="A567" i="79"/>
  <c r="B567" i="79"/>
  <c r="C567" i="79"/>
  <c r="D567" i="79"/>
  <c r="E567" i="79"/>
  <c r="F567" i="79"/>
  <c r="G567" i="79"/>
  <c r="A559" i="79"/>
  <c r="B559" i="79"/>
  <c r="C559" i="79"/>
  <c r="D559" i="79"/>
  <c r="E559" i="79"/>
  <c r="F559" i="79"/>
  <c r="G559" i="79"/>
  <c r="A560" i="79"/>
  <c r="B560" i="79"/>
  <c r="C560" i="79"/>
  <c r="D560" i="79"/>
  <c r="E560" i="79"/>
  <c r="F560" i="79"/>
  <c r="G560" i="79"/>
  <c r="A561" i="79"/>
  <c r="B561" i="79"/>
  <c r="C561" i="79"/>
  <c r="D561" i="79"/>
  <c r="E561" i="79"/>
  <c r="F561" i="79"/>
  <c r="G561" i="79"/>
  <c r="A562" i="79"/>
  <c r="B562" i="79"/>
  <c r="C562" i="79"/>
  <c r="D562" i="79"/>
  <c r="E562" i="79"/>
  <c r="F562" i="79"/>
  <c r="G562" i="79"/>
  <c r="A563" i="79"/>
  <c r="B563" i="79"/>
  <c r="C563" i="79"/>
  <c r="D563" i="79"/>
  <c r="E563" i="79"/>
  <c r="F563" i="79"/>
  <c r="G563" i="79"/>
  <c r="A550" i="79"/>
  <c r="B550" i="79"/>
  <c r="C550" i="79"/>
  <c r="D550" i="79"/>
  <c r="E550" i="79"/>
  <c r="F550" i="79"/>
  <c r="G550" i="79"/>
  <c r="A551" i="79"/>
  <c r="B551" i="79"/>
  <c r="C551" i="79"/>
  <c r="D551" i="79"/>
  <c r="E551" i="79"/>
  <c r="F551" i="79"/>
  <c r="G551" i="79"/>
  <c r="A552" i="79"/>
  <c r="B552" i="79"/>
  <c r="C552" i="79"/>
  <c r="D552" i="79"/>
  <c r="E552" i="79"/>
  <c r="F552" i="79"/>
  <c r="G552" i="79"/>
  <c r="A553" i="79"/>
  <c r="B553" i="79"/>
  <c r="C553" i="79"/>
  <c r="D553" i="79"/>
  <c r="E553" i="79"/>
  <c r="F553" i="79"/>
  <c r="G553" i="79"/>
  <c r="A554" i="79"/>
  <c r="B554" i="79"/>
  <c r="C554" i="79"/>
  <c r="D554" i="79"/>
  <c r="E554" i="79"/>
  <c r="F554" i="79"/>
  <c r="G554" i="79"/>
  <c r="A555" i="79"/>
  <c r="B555" i="79"/>
  <c r="C555" i="79"/>
  <c r="D555" i="79"/>
  <c r="E555" i="79"/>
  <c r="F555" i="79"/>
  <c r="G555" i="79"/>
  <c r="A556" i="79"/>
  <c r="B556" i="79"/>
  <c r="C556" i="79"/>
  <c r="D556" i="79"/>
  <c r="E556" i="79"/>
  <c r="F556" i="79"/>
  <c r="G556" i="79"/>
  <c r="A557" i="79"/>
  <c r="B557" i="79"/>
  <c r="C557" i="79"/>
  <c r="D557" i="79"/>
  <c r="E557" i="79"/>
  <c r="F557" i="79"/>
  <c r="G557" i="79"/>
  <c r="A558" i="79"/>
  <c r="B558" i="79"/>
  <c r="C558" i="79"/>
  <c r="D558" i="79"/>
  <c r="E558" i="79"/>
  <c r="F558" i="79"/>
  <c r="G558" i="79"/>
  <c r="A10" i="79"/>
  <c r="B10" i="79"/>
  <c r="C10" i="79"/>
  <c r="D10" i="79"/>
  <c r="E10" i="79"/>
  <c r="F10" i="79"/>
  <c r="G10" i="79"/>
  <c r="A11" i="79"/>
  <c r="B11" i="79"/>
  <c r="C11" i="79"/>
  <c r="D11" i="79"/>
  <c r="E11" i="79"/>
  <c r="F11" i="79"/>
  <c r="G11" i="79"/>
  <c r="A12" i="79"/>
  <c r="B12" i="79"/>
  <c r="C12" i="79"/>
  <c r="D12" i="79"/>
  <c r="E12" i="79"/>
  <c r="F12" i="79"/>
  <c r="G12" i="79"/>
  <c r="A13" i="79"/>
  <c r="B13" i="79"/>
  <c r="C13" i="79"/>
  <c r="D13" i="79"/>
  <c r="E13" i="79"/>
  <c r="F13" i="79"/>
  <c r="G13" i="79"/>
  <c r="A14" i="79"/>
  <c r="B14" i="79"/>
  <c r="C14" i="79"/>
  <c r="D14" i="79"/>
  <c r="E14" i="79"/>
  <c r="F14" i="79"/>
  <c r="G14" i="79"/>
  <c r="A15" i="79"/>
  <c r="B15" i="79"/>
  <c r="C15" i="79"/>
  <c r="D15" i="79"/>
  <c r="E15" i="79"/>
  <c r="F15" i="79"/>
  <c r="G15" i="79"/>
  <c r="A16" i="79"/>
  <c r="B16" i="79"/>
  <c r="C16" i="79"/>
  <c r="D16" i="79"/>
  <c r="E16" i="79"/>
  <c r="F16" i="79"/>
  <c r="G16" i="79"/>
  <c r="A17" i="79"/>
  <c r="B17" i="79"/>
  <c r="C17" i="79"/>
  <c r="D17" i="79"/>
  <c r="E17" i="79"/>
  <c r="F17" i="79"/>
  <c r="G17" i="79"/>
  <c r="A18" i="79"/>
  <c r="B18" i="79"/>
  <c r="C18" i="79"/>
  <c r="D18" i="79"/>
  <c r="E18" i="79"/>
  <c r="F18" i="79"/>
  <c r="G18" i="79"/>
  <c r="A19" i="79"/>
  <c r="B19" i="79"/>
  <c r="C19" i="79"/>
  <c r="D19" i="79"/>
  <c r="E19" i="79"/>
  <c r="F19" i="79"/>
  <c r="G19" i="79"/>
  <c r="A20" i="79"/>
  <c r="B20" i="79"/>
  <c r="C20" i="79"/>
  <c r="D20" i="79"/>
  <c r="E20" i="79"/>
  <c r="F20" i="79"/>
  <c r="G20" i="79"/>
  <c r="A21" i="79"/>
  <c r="B21" i="79"/>
  <c r="C21" i="79"/>
  <c r="D21" i="79"/>
  <c r="E21" i="79"/>
  <c r="F21" i="79"/>
  <c r="G21" i="79"/>
  <c r="A22" i="79"/>
  <c r="B22" i="79"/>
  <c r="C22" i="79"/>
  <c r="D22" i="79"/>
  <c r="E22" i="79"/>
  <c r="F22" i="79"/>
  <c r="G22" i="79"/>
  <c r="A23" i="79"/>
  <c r="B23" i="79"/>
  <c r="C23" i="79"/>
  <c r="D23" i="79"/>
  <c r="E23" i="79"/>
  <c r="F23" i="79"/>
  <c r="G23" i="79"/>
  <c r="A24" i="79"/>
  <c r="B24" i="79"/>
  <c r="C24" i="79"/>
  <c r="D24" i="79"/>
  <c r="E24" i="79"/>
  <c r="F24" i="79"/>
  <c r="G24" i="79"/>
  <c r="A25" i="79"/>
  <c r="B25" i="79"/>
  <c r="C25" i="79"/>
  <c r="D25" i="79"/>
  <c r="E25" i="79"/>
  <c r="F25" i="79"/>
  <c r="G25" i="79"/>
  <c r="A26" i="79"/>
  <c r="B26" i="79"/>
  <c r="C26" i="79"/>
  <c r="D26" i="79"/>
  <c r="E26" i="79"/>
  <c r="F26" i="79"/>
  <c r="G26" i="79"/>
  <c r="A27" i="79"/>
  <c r="B27" i="79"/>
  <c r="C27" i="79"/>
  <c r="D27" i="79"/>
  <c r="E27" i="79"/>
  <c r="F27" i="79"/>
  <c r="G27" i="79"/>
  <c r="A28" i="79"/>
  <c r="B28" i="79"/>
  <c r="C28" i="79"/>
  <c r="D28" i="79"/>
  <c r="E28" i="79"/>
  <c r="F28" i="79"/>
  <c r="G28" i="79"/>
  <c r="A29" i="79"/>
  <c r="B29" i="79"/>
  <c r="C29" i="79"/>
  <c r="D29" i="79"/>
  <c r="E29" i="79"/>
  <c r="F29" i="79"/>
  <c r="G29" i="79"/>
  <c r="A30" i="79"/>
  <c r="B30" i="79"/>
  <c r="C30" i="79"/>
  <c r="D30" i="79"/>
  <c r="E30" i="79"/>
  <c r="F30" i="79"/>
  <c r="G30" i="79"/>
  <c r="A31" i="79"/>
  <c r="B31" i="79"/>
  <c r="C31" i="79"/>
  <c r="D31" i="79"/>
  <c r="E31" i="79"/>
  <c r="F31" i="79"/>
  <c r="G31" i="79"/>
  <c r="A32" i="79"/>
  <c r="B32" i="79"/>
  <c r="C32" i="79"/>
  <c r="D32" i="79"/>
  <c r="E32" i="79"/>
  <c r="F32" i="79"/>
  <c r="G32" i="79"/>
  <c r="A33" i="79"/>
  <c r="B33" i="79"/>
  <c r="C33" i="79"/>
  <c r="D33" i="79"/>
  <c r="E33" i="79"/>
  <c r="F33" i="79"/>
  <c r="G33" i="79"/>
  <c r="A34" i="79"/>
  <c r="B34" i="79"/>
  <c r="C34" i="79"/>
  <c r="D34" i="79"/>
  <c r="E34" i="79"/>
  <c r="F34" i="79"/>
  <c r="G34" i="79"/>
  <c r="A35" i="79"/>
  <c r="B35" i="79"/>
  <c r="C35" i="79"/>
  <c r="D35" i="79"/>
  <c r="E35" i="79"/>
  <c r="F35" i="79"/>
  <c r="G35" i="79"/>
  <c r="A36" i="79"/>
  <c r="B36" i="79"/>
  <c r="C36" i="79"/>
  <c r="D36" i="79"/>
  <c r="E36" i="79"/>
  <c r="F36" i="79"/>
  <c r="G36" i="79"/>
  <c r="A37" i="79"/>
  <c r="B37" i="79"/>
  <c r="C37" i="79"/>
  <c r="D37" i="79"/>
  <c r="E37" i="79"/>
  <c r="F37" i="79"/>
  <c r="G37" i="79"/>
  <c r="A38" i="79"/>
  <c r="B38" i="79"/>
  <c r="C38" i="79"/>
  <c r="D38" i="79"/>
  <c r="E38" i="79"/>
  <c r="F38" i="79"/>
  <c r="G38" i="79"/>
  <c r="A39" i="79"/>
  <c r="B39" i="79"/>
  <c r="C39" i="79"/>
  <c r="D39" i="79"/>
  <c r="E39" i="79"/>
  <c r="F39" i="79"/>
  <c r="G39" i="79"/>
  <c r="A40" i="79"/>
  <c r="B40" i="79"/>
  <c r="C40" i="79"/>
  <c r="D40" i="79"/>
  <c r="E40" i="79"/>
  <c r="F40" i="79"/>
  <c r="G40" i="79"/>
  <c r="A41" i="79"/>
  <c r="B41" i="79"/>
  <c r="C41" i="79"/>
  <c r="D41" i="79"/>
  <c r="E41" i="79"/>
  <c r="F41" i="79"/>
  <c r="G41" i="79"/>
  <c r="A42" i="79"/>
  <c r="B42" i="79"/>
  <c r="C42" i="79"/>
  <c r="D42" i="79"/>
  <c r="E42" i="79"/>
  <c r="F42" i="79"/>
  <c r="G42" i="79"/>
  <c r="A43" i="79"/>
  <c r="B43" i="79"/>
  <c r="C43" i="79"/>
  <c r="D43" i="79"/>
  <c r="E43" i="79"/>
  <c r="F43" i="79"/>
  <c r="G43" i="79"/>
  <c r="A44" i="79"/>
  <c r="B44" i="79"/>
  <c r="C44" i="79"/>
  <c r="D44" i="79"/>
  <c r="E44" i="79"/>
  <c r="F44" i="79"/>
  <c r="G44" i="79"/>
  <c r="A45" i="79"/>
  <c r="B45" i="79"/>
  <c r="C45" i="79"/>
  <c r="D45" i="79"/>
  <c r="E45" i="79"/>
  <c r="F45" i="79"/>
  <c r="G45" i="79"/>
  <c r="A46" i="79"/>
  <c r="B46" i="79"/>
  <c r="C46" i="79"/>
  <c r="D46" i="79"/>
  <c r="E46" i="79"/>
  <c r="F46" i="79"/>
  <c r="G46" i="79"/>
  <c r="A47" i="79"/>
  <c r="B47" i="79"/>
  <c r="C47" i="79"/>
  <c r="D47" i="79"/>
  <c r="E47" i="79"/>
  <c r="F47" i="79"/>
  <c r="G47" i="79"/>
  <c r="A48" i="79"/>
  <c r="B48" i="79"/>
  <c r="C48" i="79"/>
  <c r="D48" i="79"/>
  <c r="E48" i="79"/>
  <c r="F48" i="79"/>
  <c r="G48" i="79"/>
  <c r="A49" i="79"/>
  <c r="B49" i="79"/>
  <c r="C49" i="79"/>
  <c r="D49" i="79"/>
  <c r="E49" i="79"/>
  <c r="F49" i="79"/>
  <c r="G49" i="79"/>
  <c r="A50" i="79"/>
  <c r="B50" i="79"/>
  <c r="C50" i="79"/>
  <c r="D50" i="79"/>
  <c r="E50" i="79"/>
  <c r="F50" i="79"/>
  <c r="G50" i="79"/>
  <c r="A51" i="79"/>
  <c r="B51" i="79"/>
  <c r="C51" i="79"/>
  <c r="D51" i="79"/>
  <c r="E51" i="79"/>
  <c r="F51" i="79"/>
  <c r="G51" i="79"/>
  <c r="A52" i="79"/>
  <c r="B52" i="79"/>
  <c r="C52" i="79"/>
  <c r="D52" i="79"/>
  <c r="E52" i="79"/>
  <c r="F52" i="79"/>
  <c r="G52" i="79"/>
  <c r="A53" i="79"/>
  <c r="B53" i="79"/>
  <c r="C53" i="79"/>
  <c r="D53" i="79"/>
  <c r="E53" i="79"/>
  <c r="F53" i="79"/>
  <c r="G53" i="79"/>
  <c r="A54" i="79"/>
  <c r="B54" i="79"/>
  <c r="C54" i="79"/>
  <c r="D54" i="79"/>
  <c r="E54" i="79"/>
  <c r="F54" i="79"/>
  <c r="G54" i="79"/>
  <c r="A55" i="79"/>
  <c r="B55" i="79"/>
  <c r="C55" i="79"/>
  <c r="D55" i="79"/>
  <c r="E55" i="79"/>
  <c r="F55" i="79"/>
  <c r="G55" i="79"/>
  <c r="A56" i="79"/>
  <c r="B56" i="79"/>
  <c r="C56" i="79"/>
  <c r="D56" i="79"/>
  <c r="E56" i="79"/>
  <c r="F56" i="79"/>
  <c r="G56" i="79"/>
  <c r="A57" i="79"/>
  <c r="B57" i="79"/>
  <c r="C57" i="79"/>
  <c r="D57" i="79"/>
  <c r="E57" i="79"/>
  <c r="F57" i="79"/>
  <c r="G57" i="79"/>
  <c r="A58" i="79"/>
  <c r="B58" i="79"/>
  <c r="C58" i="79"/>
  <c r="D58" i="79"/>
  <c r="E58" i="79"/>
  <c r="F58" i="79"/>
  <c r="G58" i="79"/>
  <c r="A59" i="79"/>
  <c r="B59" i="79"/>
  <c r="C59" i="79"/>
  <c r="D59" i="79"/>
  <c r="E59" i="79"/>
  <c r="F59" i="79"/>
  <c r="G59" i="79"/>
  <c r="A60" i="79"/>
  <c r="B60" i="79"/>
  <c r="C60" i="79"/>
  <c r="D60" i="79"/>
  <c r="E60" i="79"/>
  <c r="F60" i="79"/>
  <c r="G60" i="79"/>
  <c r="A61" i="79"/>
  <c r="B61" i="79"/>
  <c r="C61" i="79"/>
  <c r="D61" i="79"/>
  <c r="E61" i="79"/>
  <c r="F61" i="79"/>
  <c r="G61" i="79"/>
  <c r="A62" i="79"/>
  <c r="B62" i="79"/>
  <c r="C62" i="79"/>
  <c r="D62" i="79"/>
  <c r="E62" i="79"/>
  <c r="F62" i="79"/>
  <c r="G62" i="79"/>
  <c r="A63" i="79"/>
  <c r="B63" i="79"/>
  <c r="C63" i="79"/>
  <c r="D63" i="79"/>
  <c r="E63" i="79"/>
  <c r="F63" i="79"/>
  <c r="G63" i="79"/>
  <c r="A64" i="79"/>
  <c r="B64" i="79"/>
  <c r="C64" i="79"/>
  <c r="D64" i="79"/>
  <c r="E64" i="79"/>
  <c r="F64" i="79"/>
  <c r="G64" i="79"/>
  <c r="A65" i="79"/>
  <c r="B65" i="79"/>
  <c r="C65" i="79"/>
  <c r="D65" i="79"/>
  <c r="E65" i="79"/>
  <c r="F65" i="79"/>
  <c r="G65" i="79"/>
  <c r="A66" i="79"/>
  <c r="B66" i="79"/>
  <c r="C66" i="79"/>
  <c r="D66" i="79"/>
  <c r="E66" i="79"/>
  <c r="F66" i="79"/>
  <c r="G66" i="79"/>
  <c r="A67" i="79"/>
  <c r="B67" i="79"/>
  <c r="C67" i="79"/>
  <c r="D67" i="79"/>
  <c r="E67" i="79"/>
  <c r="F67" i="79"/>
  <c r="G67" i="79"/>
  <c r="A68" i="79"/>
  <c r="B68" i="79"/>
  <c r="C68" i="79"/>
  <c r="D68" i="79"/>
  <c r="E68" i="79"/>
  <c r="F68" i="79"/>
  <c r="G68" i="79"/>
  <c r="A69" i="79"/>
  <c r="B69" i="79"/>
  <c r="C69" i="79"/>
  <c r="D69" i="79"/>
  <c r="E69" i="79"/>
  <c r="F69" i="79"/>
  <c r="G69" i="79"/>
  <c r="A70" i="79"/>
  <c r="B70" i="79"/>
  <c r="C70" i="79"/>
  <c r="D70" i="79"/>
  <c r="E70" i="79"/>
  <c r="F70" i="79"/>
  <c r="G70" i="79"/>
  <c r="A71" i="79"/>
  <c r="B71" i="79"/>
  <c r="C71" i="79"/>
  <c r="D71" i="79"/>
  <c r="E71" i="79"/>
  <c r="F71" i="79"/>
  <c r="G71" i="79"/>
  <c r="A72" i="79"/>
  <c r="B72" i="79"/>
  <c r="C72" i="79"/>
  <c r="D72" i="79"/>
  <c r="E72" i="79"/>
  <c r="F72" i="79"/>
  <c r="G72" i="79"/>
  <c r="A73" i="79"/>
  <c r="B73" i="79"/>
  <c r="C73" i="79"/>
  <c r="D73" i="79"/>
  <c r="E73" i="79"/>
  <c r="F73" i="79"/>
  <c r="G73" i="79"/>
  <c r="A74" i="79"/>
  <c r="B74" i="79"/>
  <c r="C74" i="79"/>
  <c r="D74" i="79"/>
  <c r="E74" i="79"/>
  <c r="F74" i="79"/>
  <c r="G74" i="79"/>
  <c r="A75" i="79"/>
  <c r="B75" i="79"/>
  <c r="C75" i="79"/>
  <c r="D75" i="79"/>
  <c r="E75" i="79"/>
  <c r="F75" i="79"/>
  <c r="G75" i="79"/>
  <c r="A76" i="79"/>
  <c r="B76" i="79"/>
  <c r="C76" i="79"/>
  <c r="D76" i="79"/>
  <c r="E76" i="79"/>
  <c r="F76" i="79"/>
  <c r="G76" i="79"/>
  <c r="A77" i="79"/>
  <c r="B77" i="79"/>
  <c r="C77" i="79"/>
  <c r="D77" i="79"/>
  <c r="E77" i="79"/>
  <c r="F77" i="79"/>
  <c r="G77" i="79"/>
  <c r="A78" i="79"/>
  <c r="B78" i="79"/>
  <c r="C78" i="79"/>
  <c r="D78" i="79"/>
  <c r="E78" i="79"/>
  <c r="F78" i="79"/>
  <c r="G78" i="79"/>
  <c r="A79" i="79"/>
  <c r="B79" i="79"/>
  <c r="C79" i="79"/>
  <c r="D79" i="79"/>
  <c r="E79" i="79"/>
  <c r="F79" i="79"/>
  <c r="G79" i="79"/>
  <c r="A80" i="79"/>
  <c r="B80" i="79"/>
  <c r="C80" i="79"/>
  <c r="D80" i="79"/>
  <c r="E80" i="79"/>
  <c r="F80" i="79"/>
  <c r="G80" i="79"/>
  <c r="A81" i="79"/>
  <c r="B81" i="79"/>
  <c r="C81" i="79"/>
  <c r="D81" i="79"/>
  <c r="E81" i="79"/>
  <c r="F81" i="79"/>
  <c r="G81" i="79"/>
  <c r="A82" i="79"/>
  <c r="B82" i="79"/>
  <c r="C82" i="79"/>
  <c r="D82" i="79"/>
  <c r="E82" i="79"/>
  <c r="F82" i="79"/>
  <c r="G82" i="79"/>
  <c r="A83" i="79"/>
  <c r="B83" i="79"/>
  <c r="C83" i="79"/>
  <c r="D83" i="79"/>
  <c r="E83" i="79"/>
  <c r="F83" i="79"/>
  <c r="G83" i="79"/>
  <c r="A84" i="79"/>
  <c r="B84" i="79"/>
  <c r="C84" i="79"/>
  <c r="D84" i="79"/>
  <c r="E84" i="79"/>
  <c r="F84" i="79"/>
  <c r="G84" i="79"/>
  <c r="A85" i="79"/>
  <c r="B85" i="79"/>
  <c r="C85" i="79"/>
  <c r="D85" i="79"/>
  <c r="E85" i="79"/>
  <c r="F85" i="79"/>
  <c r="G85" i="79"/>
  <c r="A86" i="79"/>
  <c r="B86" i="79"/>
  <c r="C86" i="79"/>
  <c r="D86" i="79"/>
  <c r="E86" i="79"/>
  <c r="F86" i="79"/>
  <c r="G86" i="79"/>
  <c r="A87" i="79"/>
  <c r="B87" i="79"/>
  <c r="C87" i="79"/>
  <c r="D87" i="79"/>
  <c r="E87" i="79"/>
  <c r="F87" i="79"/>
  <c r="G87" i="79"/>
  <c r="A88" i="79"/>
  <c r="B88" i="79"/>
  <c r="C88" i="79"/>
  <c r="D88" i="79"/>
  <c r="E88" i="79"/>
  <c r="F88" i="79"/>
  <c r="G88" i="79"/>
  <c r="A89" i="79"/>
  <c r="B89" i="79"/>
  <c r="C89" i="79"/>
  <c r="D89" i="79"/>
  <c r="E89" i="79"/>
  <c r="F89" i="79"/>
  <c r="G89" i="79"/>
  <c r="A90" i="79"/>
  <c r="B90" i="79"/>
  <c r="C90" i="79"/>
  <c r="D90" i="79"/>
  <c r="E90" i="79"/>
  <c r="F90" i="79"/>
  <c r="G90" i="79"/>
  <c r="A91" i="79"/>
  <c r="B91" i="79"/>
  <c r="C91" i="79"/>
  <c r="D91" i="79"/>
  <c r="E91" i="79"/>
  <c r="F91" i="79"/>
  <c r="G91" i="79"/>
  <c r="A92" i="79"/>
  <c r="B92" i="79"/>
  <c r="C92" i="79"/>
  <c r="D92" i="79"/>
  <c r="E92" i="79"/>
  <c r="F92" i="79"/>
  <c r="G92" i="79"/>
  <c r="A93" i="79"/>
  <c r="B93" i="79"/>
  <c r="C93" i="79"/>
  <c r="D93" i="79"/>
  <c r="E93" i="79"/>
  <c r="F93" i="79"/>
  <c r="G93" i="79"/>
  <c r="A94" i="79"/>
  <c r="B94" i="79"/>
  <c r="C94" i="79"/>
  <c r="D94" i="79"/>
  <c r="E94" i="79"/>
  <c r="F94" i="79"/>
  <c r="G94" i="79"/>
  <c r="A95" i="79"/>
  <c r="B95" i="79"/>
  <c r="C95" i="79"/>
  <c r="D95" i="79"/>
  <c r="E95" i="79"/>
  <c r="F95" i="79"/>
  <c r="G95" i="79"/>
  <c r="A96" i="79"/>
  <c r="B96" i="79"/>
  <c r="C96" i="79"/>
  <c r="D96" i="79"/>
  <c r="E96" i="79"/>
  <c r="F96" i="79"/>
  <c r="G96" i="79"/>
  <c r="A97" i="79"/>
  <c r="B97" i="79"/>
  <c r="C97" i="79"/>
  <c r="D97" i="79"/>
  <c r="E97" i="79"/>
  <c r="F97" i="79"/>
  <c r="G97" i="79"/>
  <c r="A98" i="79"/>
  <c r="B98" i="79"/>
  <c r="C98" i="79"/>
  <c r="D98" i="79"/>
  <c r="E98" i="79"/>
  <c r="F98" i="79"/>
  <c r="G98" i="79"/>
  <c r="A99" i="79"/>
  <c r="B99" i="79"/>
  <c r="C99" i="79"/>
  <c r="D99" i="79"/>
  <c r="E99" i="79"/>
  <c r="F99" i="79"/>
  <c r="G99" i="79"/>
  <c r="A100" i="79"/>
  <c r="B100" i="79"/>
  <c r="C100" i="79"/>
  <c r="D100" i="79"/>
  <c r="E100" i="79"/>
  <c r="F100" i="79"/>
  <c r="G100" i="79"/>
  <c r="A101" i="79"/>
  <c r="B101" i="79"/>
  <c r="C101" i="79"/>
  <c r="D101" i="79"/>
  <c r="E101" i="79"/>
  <c r="F101" i="79"/>
  <c r="G101" i="79"/>
  <c r="A102" i="79"/>
  <c r="B102" i="79"/>
  <c r="C102" i="79"/>
  <c r="D102" i="79"/>
  <c r="E102" i="79"/>
  <c r="F102" i="79"/>
  <c r="G102" i="79"/>
  <c r="A103" i="79"/>
  <c r="B103" i="79"/>
  <c r="C103" i="79"/>
  <c r="D103" i="79"/>
  <c r="E103" i="79"/>
  <c r="F103" i="79"/>
  <c r="G103" i="79"/>
  <c r="A104" i="79"/>
  <c r="B104" i="79"/>
  <c r="C104" i="79"/>
  <c r="D104" i="79"/>
  <c r="E104" i="79"/>
  <c r="F104" i="79"/>
  <c r="G104" i="79"/>
  <c r="A105" i="79"/>
  <c r="B105" i="79"/>
  <c r="C105" i="79"/>
  <c r="D105" i="79"/>
  <c r="E105" i="79"/>
  <c r="F105" i="79"/>
  <c r="G105" i="79"/>
  <c r="A106" i="79"/>
  <c r="B106" i="79"/>
  <c r="C106" i="79"/>
  <c r="D106" i="79"/>
  <c r="E106" i="79"/>
  <c r="F106" i="79"/>
  <c r="G106" i="79"/>
  <c r="A107" i="79"/>
  <c r="B107" i="79"/>
  <c r="C107" i="79"/>
  <c r="D107" i="79"/>
  <c r="E107" i="79"/>
  <c r="F107" i="79"/>
  <c r="G107" i="79"/>
  <c r="A108" i="79"/>
  <c r="B108" i="79"/>
  <c r="C108" i="79"/>
  <c r="D108" i="79"/>
  <c r="E108" i="79"/>
  <c r="F108" i="79"/>
  <c r="G108" i="79"/>
  <c r="A109" i="79"/>
  <c r="B109" i="79"/>
  <c r="C109" i="79"/>
  <c r="D109" i="79"/>
  <c r="E109" i="79"/>
  <c r="F109" i="79"/>
  <c r="G109" i="79"/>
  <c r="A110" i="79"/>
  <c r="B110" i="79"/>
  <c r="C110" i="79"/>
  <c r="D110" i="79"/>
  <c r="E110" i="79"/>
  <c r="F110" i="79"/>
  <c r="G110" i="79"/>
  <c r="A111" i="79"/>
  <c r="B111" i="79"/>
  <c r="C111" i="79"/>
  <c r="D111" i="79"/>
  <c r="E111" i="79"/>
  <c r="F111" i="79"/>
  <c r="G111" i="79"/>
  <c r="A112" i="79"/>
  <c r="B112" i="79"/>
  <c r="C112" i="79"/>
  <c r="D112" i="79"/>
  <c r="E112" i="79"/>
  <c r="F112" i="79"/>
  <c r="G112" i="79"/>
  <c r="A113" i="79"/>
  <c r="B113" i="79"/>
  <c r="C113" i="79"/>
  <c r="D113" i="79"/>
  <c r="E113" i="79"/>
  <c r="F113" i="79"/>
  <c r="G113" i="79"/>
  <c r="A114" i="79"/>
  <c r="B114" i="79"/>
  <c r="C114" i="79"/>
  <c r="D114" i="79"/>
  <c r="E114" i="79"/>
  <c r="F114" i="79"/>
  <c r="G114" i="79"/>
  <c r="A115" i="79"/>
  <c r="B115" i="79"/>
  <c r="C115" i="79"/>
  <c r="D115" i="79"/>
  <c r="E115" i="79"/>
  <c r="F115" i="79"/>
  <c r="G115" i="79"/>
  <c r="A116" i="79"/>
  <c r="B116" i="79"/>
  <c r="C116" i="79"/>
  <c r="D116" i="79"/>
  <c r="E116" i="79"/>
  <c r="F116" i="79"/>
  <c r="G116" i="79"/>
  <c r="A117" i="79"/>
  <c r="B117" i="79"/>
  <c r="C117" i="79"/>
  <c r="D117" i="79"/>
  <c r="E117" i="79"/>
  <c r="F117" i="79"/>
  <c r="G117" i="79"/>
  <c r="A118" i="79"/>
  <c r="B118" i="79"/>
  <c r="C118" i="79"/>
  <c r="D118" i="79"/>
  <c r="E118" i="79"/>
  <c r="F118" i="79"/>
  <c r="G118" i="79"/>
  <c r="A119" i="79"/>
  <c r="B119" i="79"/>
  <c r="C119" i="79"/>
  <c r="D119" i="79"/>
  <c r="E119" i="79"/>
  <c r="F119" i="79"/>
  <c r="G119" i="79"/>
  <c r="A120" i="79"/>
  <c r="B120" i="79"/>
  <c r="C120" i="79"/>
  <c r="D120" i="79"/>
  <c r="E120" i="79"/>
  <c r="F120" i="79"/>
  <c r="G120" i="79"/>
  <c r="A121" i="79"/>
  <c r="B121" i="79"/>
  <c r="C121" i="79"/>
  <c r="D121" i="79"/>
  <c r="E121" i="79"/>
  <c r="F121" i="79"/>
  <c r="G121" i="79"/>
  <c r="A122" i="79"/>
  <c r="B122" i="79"/>
  <c r="C122" i="79"/>
  <c r="D122" i="79"/>
  <c r="E122" i="79"/>
  <c r="F122" i="79"/>
  <c r="G122" i="79"/>
  <c r="A123" i="79"/>
  <c r="B123" i="79"/>
  <c r="C123" i="79"/>
  <c r="D123" i="79"/>
  <c r="E123" i="79"/>
  <c r="F123" i="79"/>
  <c r="G123" i="79"/>
  <c r="A124" i="79"/>
  <c r="B124" i="79"/>
  <c r="C124" i="79"/>
  <c r="D124" i="79"/>
  <c r="E124" i="79"/>
  <c r="F124" i="79"/>
  <c r="G124" i="79"/>
  <c r="A125" i="79"/>
  <c r="B125" i="79"/>
  <c r="C125" i="79"/>
  <c r="D125" i="79"/>
  <c r="E125" i="79"/>
  <c r="F125" i="79"/>
  <c r="G125" i="79"/>
  <c r="A126" i="79"/>
  <c r="B126" i="79"/>
  <c r="C126" i="79"/>
  <c r="D126" i="79"/>
  <c r="E126" i="79"/>
  <c r="F126" i="79"/>
  <c r="G126" i="79"/>
  <c r="A127" i="79"/>
  <c r="B127" i="79"/>
  <c r="C127" i="79"/>
  <c r="D127" i="79"/>
  <c r="E127" i="79"/>
  <c r="F127" i="79"/>
  <c r="G127" i="79"/>
  <c r="A128" i="79"/>
  <c r="B128" i="79"/>
  <c r="C128" i="79"/>
  <c r="D128" i="79"/>
  <c r="E128" i="79"/>
  <c r="F128" i="79"/>
  <c r="G128" i="79"/>
  <c r="A129" i="79"/>
  <c r="B129" i="79"/>
  <c r="C129" i="79"/>
  <c r="D129" i="79"/>
  <c r="E129" i="79"/>
  <c r="F129" i="79"/>
  <c r="G129" i="79"/>
  <c r="A130" i="79"/>
  <c r="B130" i="79"/>
  <c r="C130" i="79"/>
  <c r="D130" i="79"/>
  <c r="E130" i="79"/>
  <c r="F130" i="79"/>
  <c r="G130" i="79"/>
  <c r="A131" i="79"/>
  <c r="B131" i="79"/>
  <c r="C131" i="79"/>
  <c r="D131" i="79"/>
  <c r="E131" i="79"/>
  <c r="F131" i="79"/>
  <c r="G131" i="79"/>
  <c r="A132" i="79"/>
  <c r="B132" i="79"/>
  <c r="C132" i="79"/>
  <c r="D132" i="79"/>
  <c r="E132" i="79"/>
  <c r="F132" i="79"/>
  <c r="G132" i="79"/>
  <c r="A133" i="79"/>
  <c r="B133" i="79"/>
  <c r="C133" i="79"/>
  <c r="D133" i="79"/>
  <c r="E133" i="79"/>
  <c r="F133" i="79"/>
  <c r="G133" i="79"/>
  <c r="A134" i="79"/>
  <c r="B134" i="79"/>
  <c r="C134" i="79"/>
  <c r="D134" i="79"/>
  <c r="E134" i="79"/>
  <c r="F134" i="79"/>
  <c r="G134" i="79"/>
  <c r="A135" i="79"/>
  <c r="B135" i="79"/>
  <c r="C135" i="79"/>
  <c r="D135" i="79"/>
  <c r="E135" i="79"/>
  <c r="F135" i="79"/>
  <c r="G135" i="79"/>
  <c r="A136" i="79"/>
  <c r="B136" i="79"/>
  <c r="C136" i="79"/>
  <c r="D136" i="79"/>
  <c r="E136" i="79"/>
  <c r="F136" i="79"/>
  <c r="G136" i="79"/>
  <c r="A137" i="79"/>
  <c r="B137" i="79"/>
  <c r="C137" i="79"/>
  <c r="D137" i="79"/>
  <c r="E137" i="79"/>
  <c r="F137" i="79"/>
  <c r="G137" i="79"/>
  <c r="A138" i="79"/>
  <c r="B138" i="79"/>
  <c r="C138" i="79"/>
  <c r="D138" i="79"/>
  <c r="E138" i="79"/>
  <c r="F138" i="79"/>
  <c r="G138" i="79"/>
  <c r="A139" i="79"/>
  <c r="B139" i="79"/>
  <c r="C139" i="79"/>
  <c r="D139" i="79"/>
  <c r="E139" i="79"/>
  <c r="F139" i="79"/>
  <c r="G139" i="79"/>
  <c r="A140" i="79"/>
  <c r="B140" i="79"/>
  <c r="C140" i="79"/>
  <c r="D140" i="79"/>
  <c r="E140" i="79"/>
  <c r="F140" i="79"/>
  <c r="G140" i="79"/>
  <c r="A141" i="79"/>
  <c r="B141" i="79"/>
  <c r="C141" i="79"/>
  <c r="D141" i="79"/>
  <c r="E141" i="79"/>
  <c r="F141" i="79"/>
  <c r="G141" i="79"/>
  <c r="A142" i="79"/>
  <c r="B142" i="79"/>
  <c r="C142" i="79"/>
  <c r="D142" i="79"/>
  <c r="E142" i="79"/>
  <c r="F142" i="79"/>
  <c r="G142" i="79"/>
  <c r="A143" i="79"/>
  <c r="B143" i="79"/>
  <c r="C143" i="79"/>
  <c r="D143" i="79"/>
  <c r="E143" i="79"/>
  <c r="F143" i="79"/>
  <c r="G143" i="79"/>
  <c r="A144" i="79"/>
  <c r="B144" i="79"/>
  <c r="C144" i="79"/>
  <c r="D144" i="79"/>
  <c r="E144" i="79"/>
  <c r="F144" i="79"/>
  <c r="G144" i="79"/>
  <c r="A145" i="79"/>
  <c r="B145" i="79"/>
  <c r="C145" i="79"/>
  <c r="D145" i="79"/>
  <c r="E145" i="79"/>
  <c r="F145" i="79"/>
  <c r="G145" i="79"/>
  <c r="A146" i="79"/>
  <c r="B146" i="79"/>
  <c r="C146" i="79"/>
  <c r="D146" i="79"/>
  <c r="E146" i="79"/>
  <c r="F146" i="79"/>
  <c r="G146" i="79"/>
  <c r="A147" i="79"/>
  <c r="B147" i="79"/>
  <c r="C147" i="79"/>
  <c r="D147" i="79"/>
  <c r="E147" i="79"/>
  <c r="F147" i="79"/>
  <c r="G147" i="79"/>
  <c r="A148" i="79"/>
  <c r="B148" i="79"/>
  <c r="C148" i="79"/>
  <c r="D148" i="79"/>
  <c r="E148" i="79"/>
  <c r="F148" i="79"/>
  <c r="G148" i="79"/>
  <c r="A149" i="79"/>
  <c r="B149" i="79"/>
  <c r="C149" i="79"/>
  <c r="D149" i="79"/>
  <c r="E149" i="79"/>
  <c r="F149" i="79"/>
  <c r="G149" i="79"/>
  <c r="A150" i="79"/>
  <c r="B150" i="79"/>
  <c r="C150" i="79"/>
  <c r="D150" i="79"/>
  <c r="E150" i="79"/>
  <c r="F150" i="79"/>
  <c r="G150" i="79"/>
  <c r="A151" i="79"/>
  <c r="B151" i="79"/>
  <c r="C151" i="79"/>
  <c r="D151" i="79"/>
  <c r="E151" i="79"/>
  <c r="F151" i="79"/>
  <c r="G151" i="79"/>
  <c r="A152" i="79"/>
  <c r="B152" i="79"/>
  <c r="C152" i="79"/>
  <c r="D152" i="79"/>
  <c r="E152" i="79"/>
  <c r="F152" i="79"/>
  <c r="G152" i="79"/>
  <c r="A153" i="79"/>
  <c r="B153" i="79"/>
  <c r="C153" i="79"/>
  <c r="D153" i="79"/>
  <c r="E153" i="79"/>
  <c r="F153" i="79"/>
  <c r="G153" i="79"/>
  <c r="A154" i="79"/>
  <c r="B154" i="79"/>
  <c r="C154" i="79"/>
  <c r="D154" i="79"/>
  <c r="E154" i="79"/>
  <c r="F154" i="79"/>
  <c r="G154" i="79"/>
  <c r="A155" i="79"/>
  <c r="B155" i="79"/>
  <c r="C155" i="79"/>
  <c r="D155" i="79"/>
  <c r="E155" i="79"/>
  <c r="F155" i="79"/>
  <c r="G155" i="79"/>
  <c r="A156" i="79"/>
  <c r="B156" i="79"/>
  <c r="C156" i="79"/>
  <c r="D156" i="79"/>
  <c r="E156" i="79"/>
  <c r="F156" i="79"/>
  <c r="G156" i="79"/>
  <c r="A157" i="79"/>
  <c r="B157" i="79"/>
  <c r="C157" i="79"/>
  <c r="D157" i="79"/>
  <c r="E157" i="79"/>
  <c r="F157" i="79"/>
  <c r="G157" i="79"/>
  <c r="A158" i="79"/>
  <c r="B158" i="79"/>
  <c r="C158" i="79"/>
  <c r="D158" i="79"/>
  <c r="E158" i="79"/>
  <c r="F158" i="79"/>
  <c r="G158" i="79"/>
  <c r="A159" i="79"/>
  <c r="B159" i="79"/>
  <c r="C159" i="79"/>
  <c r="D159" i="79"/>
  <c r="E159" i="79"/>
  <c r="F159" i="79"/>
  <c r="G159" i="79"/>
  <c r="A160" i="79"/>
  <c r="B160" i="79"/>
  <c r="C160" i="79"/>
  <c r="D160" i="79"/>
  <c r="E160" i="79"/>
  <c r="F160" i="79"/>
  <c r="G160" i="79"/>
  <c r="A161" i="79"/>
  <c r="B161" i="79"/>
  <c r="C161" i="79"/>
  <c r="D161" i="79"/>
  <c r="E161" i="79"/>
  <c r="F161" i="79"/>
  <c r="G161" i="79"/>
  <c r="A162" i="79"/>
  <c r="B162" i="79"/>
  <c r="C162" i="79"/>
  <c r="D162" i="79"/>
  <c r="E162" i="79"/>
  <c r="F162" i="79"/>
  <c r="G162" i="79"/>
  <c r="A163" i="79"/>
  <c r="B163" i="79"/>
  <c r="C163" i="79"/>
  <c r="D163" i="79"/>
  <c r="E163" i="79"/>
  <c r="F163" i="79"/>
  <c r="G163" i="79"/>
  <c r="A164" i="79"/>
  <c r="B164" i="79"/>
  <c r="C164" i="79"/>
  <c r="D164" i="79"/>
  <c r="E164" i="79"/>
  <c r="F164" i="79"/>
  <c r="G164" i="79"/>
  <c r="A165" i="79"/>
  <c r="B165" i="79"/>
  <c r="C165" i="79"/>
  <c r="D165" i="79"/>
  <c r="E165" i="79"/>
  <c r="F165" i="79"/>
  <c r="G165" i="79"/>
  <c r="A166" i="79"/>
  <c r="B166" i="79"/>
  <c r="C166" i="79"/>
  <c r="D166" i="79"/>
  <c r="E166" i="79"/>
  <c r="F166" i="79"/>
  <c r="G166" i="79"/>
  <c r="A167" i="79"/>
  <c r="B167" i="79"/>
  <c r="C167" i="79"/>
  <c r="D167" i="79"/>
  <c r="E167" i="79"/>
  <c r="F167" i="79"/>
  <c r="G167" i="79"/>
  <c r="A168" i="79"/>
  <c r="B168" i="79"/>
  <c r="C168" i="79"/>
  <c r="D168" i="79"/>
  <c r="E168" i="79"/>
  <c r="F168" i="79"/>
  <c r="G168" i="79"/>
  <c r="A169" i="79"/>
  <c r="B169" i="79"/>
  <c r="C169" i="79"/>
  <c r="D169" i="79"/>
  <c r="E169" i="79"/>
  <c r="F169" i="79"/>
  <c r="G169" i="79"/>
  <c r="A170" i="79"/>
  <c r="B170" i="79"/>
  <c r="C170" i="79"/>
  <c r="D170" i="79"/>
  <c r="E170" i="79"/>
  <c r="F170" i="79"/>
  <c r="G170" i="79"/>
  <c r="A171" i="79"/>
  <c r="B171" i="79"/>
  <c r="C171" i="79"/>
  <c r="D171" i="79"/>
  <c r="E171" i="79"/>
  <c r="F171" i="79"/>
  <c r="G171" i="79"/>
  <c r="A172" i="79"/>
  <c r="B172" i="79"/>
  <c r="C172" i="79"/>
  <c r="D172" i="79"/>
  <c r="E172" i="79"/>
  <c r="F172" i="79"/>
  <c r="G172" i="79"/>
  <c r="A173" i="79"/>
  <c r="B173" i="79"/>
  <c r="C173" i="79"/>
  <c r="D173" i="79"/>
  <c r="E173" i="79"/>
  <c r="F173" i="79"/>
  <c r="G173" i="79"/>
  <c r="A174" i="79"/>
  <c r="B174" i="79"/>
  <c r="C174" i="79"/>
  <c r="D174" i="79"/>
  <c r="E174" i="79"/>
  <c r="F174" i="79"/>
  <c r="G174" i="79"/>
  <c r="A175" i="79"/>
  <c r="B175" i="79"/>
  <c r="C175" i="79"/>
  <c r="D175" i="79"/>
  <c r="E175" i="79"/>
  <c r="F175" i="79"/>
  <c r="G175" i="79"/>
  <c r="A176" i="79"/>
  <c r="B176" i="79"/>
  <c r="C176" i="79"/>
  <c r="D176" i="79"/>
  <c r="E176" i="79"/>
  <c r="F176" i="79"/>
  <c r="G176" i="79"/>
  <c r="A177" i="79"/>
  <c r="B177" i="79"/>
  <c r="C177" i="79"/>
  <c r="D177" i="79"/>
  <c r="E177" i="79"/>
  <c r="F177" i="79"/>
  <c r="G177" i="79"/>
  <c r="A178" i="79"/>
  <c r="B178" i="79"/>
  <c r="C178" i="79"/>
  <c r="D178" i="79"/>
  <c r="E178" i="79"/>
  <c r="F178" i="79"/>
  <c r="G178" i="79"/>
  <c r="A179" i="79"/>
  <c r="B179" i="79"/>
  <c r="C179" i="79"/>
  <c r="D179" i="79"/>
  <c r="E179" i="79"/>
  <c r="F179" i="79"/>
  <c r="G179" i="79"/>
  <c r="A180" i="79"/>
  <c r="B180" i="79"/>
  <c r="C180" i="79"/>
  <c r="D180" i="79"/>
  <c r="E180" i="79"/>
  <c r="F180" i="79"/>
  <c r="G180" i="79"/>
  <c r="A181" i="79"/>
  <c r="B181" i="79"/>
  <c r="C181" i="79"/>
  <c r="D181" i="79"/>
  <c r="E181" i="79"/>
  <c r="F181" i="79"/>
  <c r="G181" i="79"/>
  <c r="A182" i="79"/>
  <c r="B182" i="79"/>
  <c r="C182" i="79"/>
  <c r="D182" i="79"/>
  <c r="E182" i="79"/>
  <c r="F182" i="79"/>
  <c r="G182" i="79"/>
  <c r="A183" i="79"/>
  <c r="B183" i="79"/>
  <c r="C183" i="79"/>
  <c r="D183" i="79"/>
  <c r="E183" i="79"/>
  <c r="F183" i="79"/>
  <c r="G183" i="79"/>
  <c r="A184" i="79"/>
  <c r="B184" i="79"/>
  <c r="C184" i="79"/>
  <c r="D184" i="79"/>
  <c r="E184" i="79"/>
  <c r="F184" i="79"/>
  <c r="G184" i="79"/>
  <c r="A185" i="79"/>
  <c r="B185" i="79"/>
  <c r="C185" i="79"/>
  <c r="D185" i="79"/>
  <c r="E185" i="79"/>
  <c r="F185" i="79"/>
  <c r="G185" i="79"/>
  <c r="A186" i="79"/>
  <c r="B186" i="79"/>
  <c r="C186" i="79"/>
  <c r="D186" i="79"/>
  <c r="E186" i="79"/>
  <c r="F186" i="79"/>
  <c r="G186" i="79"/>
  <c r="A187" i="79"/>
  <c r="B187" i="79"/>
  <c r="C187" i="79"/>
  <c r="D187" i="79"/>
  <c r="E187" i="79"/>
  <c r="F187" i="79"/>
  <c r="G187" i="79"/>
  <c r="A188" i="79"/>
  <c r="B188" i="79"/>
  <c r="C188" i="79"/>
  <c r="D188" i="79"/>
  <c r="E188" i="79"/>
  <c r="F188" i="79"/>
  <c r="G188" i="79"/>
  <c r="A189" i="79"/>
  <c r="B189" i="79"/>
  <c r="C189" i="79"/>
  <c r="D189" i="79"/>
  <c r="E189" i="79"/>
  <c r="F189" i="79"/>
  <c r="G189" i="79"/>
  <c r="A190" i="79"/>
  <c r="B190" i="79"/>
  <c r="C190" i="79"/>
  <c r="D190" i="79"/>
  <c r="E190" i="79"/>
  <c r="F190" i="79"/>
  <c r="G190" i="79"/>
  <c r="A191" i="79"/>
  <c r="B191" i="79"/>
  <c r="C191" i="79"/>
  <c r="D191" i="79"/>
  <c r="E191" i="79"/>
  <c r="F191" i="79"/>
  <c r="G191" i="79"/>
  <c r="A192" i="79"/>
  <c r="B192" i="79"/>
  <c r="C192" i="79"/>
  <c r="D192" i="79"/>
  <c r="E192" i="79"/>
  <c r="F192" i="79"/>
  <c r="G192" i="79"/>
  <c r="A193" i="79"/>
  <c r="B193" i="79"/>
  <c r="C193" i="79"/>
  <c r="D193" i="79"/>
  <c r="E193" i="79"/>
  <c r="F193" i="79"/>
  <c r="G193" i="79"/>
  <c r="A194" i="79"/>
  <c r="B194" i="79"/>
  <c r="C194" i="79"/>
  <c r="D194" i="79"/>
  <c r="E194" i="79"/>
  <c r="F194" i="79"/>
  <c r="G194" i="79"/>
  <c r="A195" i="79"/>
  <c r="B195" i="79"/>
  <c r="C195" i="79"/>
  <c r="D195" i="79"/>
  <c r="E195" i="79"/>
  <c r="F195" i="79"/>
  <c r="G195" i="79"/>
  <c r="A196" i="79"/>
  <c r="B196" i="79"/>
  <c r="C196" i="79"/>
  <c r="D196" i="79"/>
  <c r="E196" i="79"/>
  <c r="F196" i="79"/>
  <c r="G196" i="79"/>
  <c r="A197" i="79"/>
  <c r="B197" i="79"/>
  <c r="C197" i="79"/>
  <c r="D197" i="79"/>
  <c r="E197" i="79"/>
  <c r="F197" i="79"/>
  <c r="G197" i="79"/>
  <c r="A198" i="79"/>
  <c r="B198" i="79"/>
  <c r="C198" i="79"/>
  <c r="D198" i="79"/>
  <c r="E198" i="79"/>
  <c r="F198" i="79"/>
  <c r="G198" i="79"/>
  <c r="A199" i="79"/>
  <c r="B199" i="79"/>
  <c r="C199" i="79"/>
  <c r="D199" i="79"/>
  <c r="E199" i="79"/>
  <c r="F199" i="79"/>
  <c r="G199" i="79"/>
  <c r="A200" i="79"/>
  <c r="B200" i="79"/>
  <c r="C200" i="79"/>
  <c r="D200" i="79"/>
  <c r="E200" i="79"/>
  <c r="F200" i="79"/>
  <c r="G200" i="79"/>
  <c r="A201" i="79"/>
  <c r="B201" i="79"/>
  <c r="C201" i="79"/>
  <c r="D201" i="79"/>
  <c r="E201" i="79"/>
  <c r="F201" i="79"/>
  <c r="G201" i="79"/>
  <c r="A202" i="79"/>
  <c r="B202" i="79"/>
  <c r="C202" i="79"/>
  <c r="D202" i="79"/>
  <c r="E202" i="79"/>
  <c r="F202" i="79"/>
  <c r="G202" i="79"/>
  <c r="A203" i="79"/>
  <c r="B203" i="79"/>
  <c r="C203" i="79"/>
  <c r="D203" i="79"/>
  <c r="E203" i="79"/>
  <c r="F203" i="79"/>
  <c r="G203" i="79"/>
  <c r="A204" i="79"/>
  <c r="B204" i="79"/>
  <c r="C204" i="79"/>
  <c r="D204" i="79"/>
  <c r="E204" i="79"/>
  <c r="F204" i="79"/>
  <c r="G204" i="79"/>
  <c r="A205" i="79"/>
  <c r="B205" i="79"/>
  <c r="C205" i="79"/>
  <c r="D205" i="79"/>
  <c r="E205" i="79"/>
  <c r="F205" i="79"/>
  <c r="G205" i="79"/>
  <c r="A206" i="79"/>
  <c r="B206" i="79"/>
  <c r="C206" i="79"/>
  <c r="D206" i="79"/>
  <c r="E206" i="79"/>
  <c r="F206" i="79"/>
  <c r="G206" i="79"/>
  <c r="A207" i="79"/>
  <c r="B207" i="79"/>
  <c r="C207" i="79"/>
  <c r="D207" i="79"/>
  <c r="E207" i="79"/>
  <c r="F207" i="79"/>
  <c r="G207" i="79"/>
  <c r="A208" i="79"/>
  <c r="B208" i="79"/>
  <c r="C208" i="79"/>
  <c r="D208" i="79"/>
  <c r="E208" i="79"/>
  <c r="F208" i="79"/>
  <c r="G208" i="79"/>
  <c r="A209" i="79"/>
  <c r="B209" i="79"/>
  <c r="C209" i="79"/>
  <c r="D209" i="79"/>
  <c r="E209" i="79"/>
  <c r="F209" i="79"/>
  <c r="G209" i="79"/>
  <c r="A210" i="79"/>
  <c r="B210" i="79"/>
  <c r="C210" i="79"/>
  <c r="D210" i="79"/>
  <c r="E210" i="79"/>
  <c r="F210" i="79"/>
  <c r="G210" i="79"/>
  <c r="A211" i="79"/>
  <c r="B211" i="79"/>
  <c r="C211" i="79"/>
  <c r="D211" i="79"/>
  <c r="E211" i="79"/>
  <c r="F211" i="79"/>
  <c r="G211" i="79"/>
  <c r="A212" i="79"/>
  <c r="B212" i="79"/>
  <c r="C212" i="79"/>
  <c r="D212" i="79"/>
  <c r="E212" i="79"/>
  <c r="F212" i="79"/>
  <c r="G212" i="79"/>
  <c r="A213" i="79"/>
  <c r="B213" i="79"/>
  <c r="C213" i="79"/>
  <c r="D213" i="79"/>
  <c r="E213" i="79"/>
  <c r="F213" i="79"/>
  <c r="G213" i="79"/>
  <c r="A214" i="79"/>
  <c r="B214" i="79"/>
  <c r="C214" i="79"/>
  <c r="D214" i="79"/>
  <c r="E214" i="79"/>
  <c r="F214" i="79"/>
  <c r="G214" i="79"/>
  <c r="A215" i="79"/>
  <c r="B215" i="79"/>
  <c r="C215" i="79"/>
  <c r="D215" i="79"/>
  <c r="E215" i="79"/>
  <c r="F215" i="79"/>
  <c r="G215" i="79"/>
  <c r="A216" i="79"/>
  <c r="B216" i="79"/>
  <c r="C216" i="79"/>
  <c r="D216" i="79"/>
  <c r="E216" i="79"/>
  <c r="F216" i="79"/>
  <c r="G216" i="79"/>
  <c r="A217" i="79"/>
  <c r="B217" i="79"/>
  <c r="C217" i="79"/>
  <c r="D217" i="79"/>
  <c r="E217" i="79"/>
  <c r="F217" i="79"/>
  <c r="G217" i="79"/>
  <c r="A218" i="79"/>
  <c r="B218" i="79"/>
  <c r="C218" i="79"/>
  <c r="D218" i="79"/>
  <c r="E218" i="79"/>
  <c r="F218" i="79"/>
  <c r="G218" i="79"/>
  <c r="A219" i="79"/>
  <c r="B219" i="79"/>
  <c r="C219" i="79"/>
  <c r="D219" i="79"/>
  <c r="E219" i="79"/>
  <c r="F219" i="79"/>
  <c r="G219" i="79"/>
  <c r="A220" i="79"/>
  <c r="B220" i="79"/>
  <c r="C220" i="79"/>
  <c r="D220" i="79"/>
  <c r="E220" i="79"/>
  <c r="F220" i="79"/>
  <c r="G220" i="79"/>
  <c r="A221" i="79"/>
  <c r="B221" i="79"/>
  <c r="C221" i="79"/>
  <c r="D221" i="79"/>
  <c r="E221" i="79"/>
  <c r="F221" i="79"/>
  <c r="G221" i="79"/>
  <c r="A222" i="79"/>
  <c r="B222" i="79"/>
  <c r="C222" i="79"/>
  <c r="D222" i="79"/>
  <c r="E222" i="79"/>
  <c r="F222" i="79"/>
  <c r="G222" i="79"/>
  <c r="A223" i="79"/>
  <c r="B223" i="79"/>
  <c r="C223" i="79"/>
  <c r="D223" i="79"/>
  <c r="E223" i="79"/>
  <c r="F223" i="79"/>
  <c r="G223" i="79"/>
  <c r="A224" i="79"/>
  <c r="B224" i="79"/>
  <c r="C224" i="79"/>
  <c r="D224" i="79"/>
  <c r="E224" i="79"/>
  <c r="F224" i="79"/>
  <c r="G224" i="79"/>
  <c r="A225" i="79"/>
  <c r="B225" i="79"/>
  <c r="C225" i="79"/>
  <c r="D225" i="79"/>
  <c r="E225" i="79"/>
  <c r="F225" i="79"/>
  <c r="G225" i="79"/>
  <c r="A226" i="79"/>
  <c r="B226" i="79"/>
  <c r="C226" i="79"/>
  <c r="D226" i="79"/>
  <c r="E226" i="79"/>
  <c r="F226" i="79"/>
  <c r="G226" i="79"/>
  <c r="A227" i="79"/>
  <c r="B227" i="79"/>
  <c r="C227" i="79"/>
  <c r="D227" i="79"/>
  <c r="E227" i="79"/>
  <c r="F227" i="79"/>
  <c r="G227" i="79"/>
  <c r="A228" i="79"/>
  <c r="B228" i="79"/>
  <c r="C228" i="79"/>
  <c r="D228" i="79"/>
  <c r="E228" i="79"/>
  <c r="F228" i="79"/>
  <c r="G228" i="79"/>
  <c r="A229" i="79"/>
  <c r="B229" i="79"/>
  <c r="C229" i="79"/>
  <c r="D229" i="79"/>
  <c r="E229" i="79"/>
  <c r="F229" i="79"/>
  <c r="G229" i="79"/>
  <c r="A230" i="79"/>
  <c r="B230" i="79"/>
  <c r="C230" i="79"/>
  <c r="D230" i="79"/>
  <c r="E230" i="79"/>
  <c r="F230" i="79"/>
  <c r="G230" i="79"/>
  <c r="A231" i="79"/>
  <c r="B231" i="79"/>
  <c r="C231" i="79"/>
  <c r="D231" i="79"/>
  <c r="E231" i="79"/>
  <c r="F231" i="79"/>
  <c r="G231" i="79"/>
  <c r="A232" i="79"/>
  <c r="B232" i="79"/>
  <c r="C232" i="79"/>
  <c r="D232" i="79"/>
  <c r="E232" i="79"/>
  <c r="F232" i="79"/>
  <c r="G232" i="79"/>
  <c r="A233" i="79"/>
  <c r="B233" i="79"/>
  <c r="C233" i="79"/>
  <c r="D233" i="79"/>
  <c r="E233" i="79"/>
  <c r="F233" i="79"/>
  <c r="G233" i="79"/>
  <c r="A234" i="79"/>
  <c r="B234" i="79"/>
  <c r="C234" i="79"/>
  <c r="D234" i="79"/>
  <c r="E234" i="79"/>
  <c r="F234" i="79"/>
  <c r="G234" i="79"/>
  <c r="A235" i="79"/>
  <c r="B235" i="79"/>
  <c r="C235" i="79"/>
  <c r="D235" i="79"/>
  <c r="E235" i="79"/>
  <c r="F235" i="79"/>
  <c r="G235" i="79"/>
  <c r="A236" i="79"/>
  <c r="B236" i="79"/>
  <c r="C236" i="79"/>
  <c r="D236" i="79"/>
  <c r="E236" i="79"/>
  <c r="F236" i="79"/>
  <c r="G236" i="79"/>
  <c r="A237" i="79"/>
  <c r="B237" i="79"/>
  <c r="C237" i="79"/>
  <c r="D237" i="79"/>
  <c r="E237" i="79"/>
  <c r="F237" i="79"/>
  <c r="G237" i="79"/>
  <c r="A238" i="79"/>
  <c r="B238" i="79"/>
  <c r="C238" i="79"/>
  <c r="D238" i="79"/>
  <c r="E238" i="79"/>
  <c r="F238" i="79"/>
  <c r="G238" i="79"/>
  <c r="A239" i="79"/>
  <c r="B239" i="79"/>
  <c r="C239" i="79"/>
  <c r="D239" i="79"/>
  <c r="E239" i="79"/>
  <c r="F239" i="79"/>
  <c r="G239" i="79"/>
  <c r="A240" i="79"/>
  <c r="B240" i="79"/>
  <c r="C240" i="79"/>
  <c r="D240" i="79"/>
  <c r="E240" i="79"/>
  <c r="F240" i="79"/>
  <c r="G240" i="79"/>
  <c r="A241" i="79"/>
  <c r="B241" i="79"/>
  <c r="C241" i="79"/>
  <c r="D241" i="79"/>
  <c r="E241" i="79"/>
  <c r="F241" i="79"/>
  <c r="G241" i="79"/>
  <c r="A242" i="79"/>
  <c r="B242" i="79"/>
  <c r="C242" i="79"/>
  <c r="D242" i="79"/>
  <c r="E242" i="79"/>
  <c r="F242" i="79"/>
  <c r="G242" i="79"/>
  <c r="A243" i="79"/>
  <c r="B243" i="79"/>
  <c r="C243" i="79"/>
  <c r="D243" i="79"/>
  <c r="E243" i="79"/>
  <c r="F243" i="79"/>
  <c r="G243" i="79"/>
  <c r="A244" i="79"/>
  <c r="B244" i="79"/>
  <c r="C244" i="79"/>
  <c r="D244" i="79"/>
  <c r="E244" i="79"/>
  <c r="F244" i="79"/>
  <c r="G244" i="79"/>
  <c r="A245" i="79"/>
  <c r="B245" i="79"/>
  <c r="C245" i="79"/>
  <c r="D245" i="79"/>
  <c r="E245" i="79"/>
  <c r="F245" i="79"/>
  <c r="G245" i="79"/>
  <c r="A246" i="79"/>
  <c r="B246" i="79"/>
  <c r="C246" i="79"/>
  <c r="D246" i="79"/>
  <c r="E246" i="79"/>
  <c r="F246" i="79"/>
  <c r="G246" i="79"/>
  <c r="A247" i="79"/>
  <c r="B247" i="79"/>
  <c r="C247" i="79"/>
  <c r="D247" i="79"/>
  <c r="E247" i="79"/>
  <c r="F247" i="79"/>
  <c r="G247" i="79"/>
  <c r="A248" i="79"/>
  <c r="B248" i="79"/>
  <c r="C248" i="79"/>
  <c r="D248" i="79"/>
  <c r="E248" i="79"/>
  <c r="F248" i="79"/>
  <c r="G248" i="79"/>
  <c r="A249" i="79"/>
  <c r="B249" i="79"/>
  <c r="C249" i="79"/>
  <c r="D249" i="79"/>
  <c r="E249" i="79"/>
  <c r="F249" i="79"/>
  <c r="G249" i="79"/>
  <c r="A250" i="79"/>
  <c r="B250" i="79"/>
  <c r="C250" i="79"/>
  <c r="D250" i="79"/>
  <c r="E250" i="79"/>
  <c r="F250" i="79"/>
  <c r="G250" i="79"/>
  <c r="A251" i="79"/>
  <c r="B251" i="79"/>
  <c r="C251" i="79"/>
  <c r="D251" i="79"/>
  <c r="E251" i="79"/>
  <c r="F251" i="79"/>
  <c r="G251" i="79"/>
  <c r="A252" i="79"/>
  <c r="B252" i="79"/>
  <c r="C252" i="79"/>
  <c r="D252" i="79"/>
  <c r="E252" i="79"/>
  <c r="F252" i="79"/>
  <c r="G252" i="79"/>
  <c r="A253" i="79"/>
  <c r="B253" i="79"/>
  <c r="C253" i="79"/>
  <c r="D253" i="79"/>
  <c r="E253" i="79"/>
  <c r="F253" i="79"/>
  <c r="G253" i="79"/>
  <c r="A254" i="79"/>
  <c r="B254" i="79"/>
  <c r="C254" i="79"/>
  <c r="D254" i="79"/>
  <c r="E254" i="79"/>
  <c r="F254" i="79"/>
  <c r="G254" i="79"/>
  <c r="A255" i="79"/>
  <c r="B255" i="79"/>
  <c r="C255" i="79"/>
  <c r="D255" i="79"/>
  <c r="E255" i="79"/>
  <c r="F255" i="79"/>
  <c r="G255" i="79"/>
  <c r="A256" i="79"/>
  <c r="B256" i="79"/>
  <c r="C256" i="79"/>
  <c r="D256" i="79"/>
  <c r="E256" i="79"/>
  <c r="F256" i="79"/>
  <c r="G256" i="79"/>
  <c r="A257" i="79"/>
  <c r="B257" i="79"/>
  <c r="C257" i="79"/>
  <c r="D257" i="79"/>
  <c r="E257" i="79"/>
  <c r="F257" i="79"/>
  <c r="G257" i="79"/>
  <c r="A258" i="79"/>
  <c r="B258" i="79"/>
  <c r="C258" i="79"/>
  <c r="D258" i="79"/>
  <c r="E258" i="79"/>
  <c r="F258" i="79"/>
  <c r="G258" i="79"/>
  <c r="A259" i="79"/>
  <c r="B259" i="79"/>
  <c r="C259" i="79"/>
  <c r="D259" i="79"/>
  <c r="E259" i="79"/>
  <c r="F259" i="79"/>
  <c r="G259" i="79"/>
  <c r="A260" i="79"/>
  <c r="B260" i="79"/>
  <c r="C260" i="79"/>
  <c r="D260" i="79"/>
  <c r="E260" i="79"/>
  <c r="F260" i="79"/>
  <c r="G260" i="79"/>
  <c r="A261" i="79"/>
  <c r="B261" i="79"/>
  <c r="C261" i="79"/>
  <c r="D261" i="79"/>
  <c r="E261" i="79"/>
  <c r="F261" i="79"/>
  <c r="G261" i="79"/>
  <c r="A262" i="79"/>
  <c r="B262" i="79"/>
  <c r="C262" i="79"/>
  <c r="D262" i="79"/>
  <c r="E262" i="79"/>
  <c r="F262" i="79"/>
  <c r="G262" i="79"/>
  <c r="A263" i="79"/>
  <c r="B263" i="79"/>
  <c r="C263" i="79"/>
  <c r="D263" i="79"/>
  <c r="E263" i="79"/>
  <c r="F263" i="79"/>
  <c r="G263" i="79"/>
  <c r="A264" i="79"/>
  <c r="B264" i="79"/>
  <c r="C264" i="79"/>
  <c r="D264" i="79"/>
  <c r="E264" i="79"/>
  <c r="F264" i="79"/>
  <c r="G264" i="79"/>
  <c r="A265" i="79"/>
  <c r="B265" i="79"/>
  <c r="C265" i="79"/>
  <c r="D265" i="79"/>
  <c r="E265" i="79"/>
  <c r="F265" i="79"/>
  <c r="G265" i="79"/>
  <c r="A266" i="79"/>
  <c r="B266" i="79"/>
  <c r="C266" i="79"/>
  <c r="D266" i="79"/>
  <c r="E266" i="79"/>
  <c r="F266" i="79"/>
  <c r="G266" i="79"/>
  <c r="A267" i="79"/>
  <c r="B267" i="79"/>
  <c r="C267" i="79"/>
  <c r="D267" i="79"/>
  <c r="E267" i="79"/>
  <c r="F267" i="79"/>
  <c r="G267" i="79"/>
  <c r="A268" i="79"/>
  <c r="B268" i="79"/>
  <c r="C268" i="79"/>
  <c r="D268" i="79"/>
  <c r="E268" i="79"/>
  <c r="F268" i="79"/>
  <c r="G268" i="79"/>
  <c r="A269" i="79"/>
  <c r="B269" i="79"/>
  <c r="C269" i="79"/>
  <c r="D269" i="79"/>
  <c r="E269" i="79"/>
  <c r="F269" i="79"/>
  <c r="G269" i="79"/>
  <c r="A270" i="79"/>
  <c r="B270" i="79"/>
  <c r="C270" i="79"/>
  <c r="D270" i="79"/>
  <c r="E270" i="79"/>
  <c r="F270" i="79"/>
  <c r="G270" i="79"/>
  <c r="A271" i="79"/>
  <c r="B271" i="79"/>
  <c r="C271" i="79"/>
  <c r="D271" i="79"/>
  <c r="E271" i="79"/>
  <c r="F271" i="79"/>
  <c r="G271" i="79"/>
  <c r="A272" i="79"/>
  <c r="B272" i="79"/>
  <c r="C272" i="79"/>
  <c r="D272" i="79"/>
  <c r="E272" i="79"/>
  <c r="F272" i="79"/>
  <c r="G272" i="79"/>
  <c r="A273" i="79"/>
  <c r="B273" i="79"/>
  <c r="C273" i="79"/>
  <c r="D273" i="79"/>
  <c r="E273" i="79"/>
  <c r="F273" i="79"/>
  <c r="G273" i="79"/>
  <c r="A274" i="79"/>
  <c r="B274" i="79"/>
  <c r="C274" i="79"/>
  <c r="D274" i="79"/>
  <c r="E274" i="79"/>
  <c r="F274" i="79"/>
  <c r="G274" i="79"/>
  <c r="A275" i="79"/>
  <c r="B275" i="79"/>
  <c r="C275" i="79"/>
  <c r="D275" i="79"/>
  <c r="E275" i="79"/>
  <c r="F275" i="79"/>
  <c r="G275" i="79"/>
  <c r="A276" i="79"/>
  <c r="B276" i="79"/>
  <c r="C276" i="79"/>
  <c r="D276" i="79"/>
  <c r="E276" i="79"/>
  <c r="F276" i="79"/>
  <c r="G276" i="79"/>
  <c r="A277" i="79"/>
  <c r="B277" i="79"/>
  <c r="C277" i="79"/>
  <c r="D277" i="79"/>
  <c r="E277" i="79"/>
  <c r="F277" i="79"/>
  <c r="G277" i="79"/>
  <c r="A278" i="79"/>
  <c r="B278" i="79"/>
  <c r="C278" i="79"/>
  <c r="D278" i="79"/>
  <c r="E278" i="79"/>
  <c r="F278" i="79"/>
  <c r="G278" i="79"/>
  <c r="A279" i="79"/>
  <c r="B279" i="79"/>
  <c r="C279" i="79"/>
  <c r="D279" i="79"/>
  <c r="E279" i="79"/>
  <c r="F279" i="79"/>
  <c r="G279" i="79"/>
  <c r="A280" i="79"/>
  <c r="B280" i="79"/>
  <c r="C280" i="79"/>
  <c r="D280" i="79"/>
  <c r="E280" i="79"/>
  <c r="F280" i="79"/>
  <c r="G280" i="79"/>
  <c r="A281" i="79"/>
  <c r="B281" i="79"/>
  <c r="C281" i="79"/>
  <c r="D281" i="79"/>
  <c r="E281" i="79"/>
  <c r="F281" i="79"/>
  <c r="G281" i="79"/>
  <c r="A282" i="79"/>
  <c r="B282" i="79"/>
  <c r="C282" i="79"/>
  <c r="D282" i="79"/>
  <c r="E282" i="79"/>
  <c r="F282" i="79"/>
  <c r="G282" i="79"/>
  <c r="A283" i="79"/>
  <c r="B283" i="79"/>
  <c r="C283" i="79"/>
  <c r="D283" i="79"/>
  <c r="E283" i="79"/>
  <c r="F283" i="79"/>
  <c r="G283" i="79"/>
  <c r="A284" i="79"/>
  <c r="B284" i="79"/>
  <c r="C284" i="79"/>
  <c r="D284" i="79"/>
  <c r="E284" i="79"/>
  <c r="F284" i="79"/>
  <c r="G284" i="79"/>
  <c r="A285" i="79"/>
  <c r="B285" i="79"/>
  <c r="C285" i="79"/>
  <c r="D285" i="79"/>
  <c r="E285" i="79"/>
  <c r="F285" i="79"/>
  <c r="G285" i="79"/>
  <c r="A286" i="79"/>
  <c r="B286" i="79"/>
  <c r="C286" i="79"/>
  <c r="D286" i="79"/>
  <c r="E286" i="79"/>
  <c r="F286" i="79"/>
  <c r="G286" i="79"/>
  <c r="A287" i="79"/>
  <c r="B287" i="79"/>
  <c r="C287" i="79"/>
  <c r="D287" i="79"/>
  <c r="E287" i="79"/>
  <c r="F287" i="79"/>
  <c r="G287" i="79"/>
  <c r="A288" i="79"/>
  <c r="B288" i="79"/>
  <c r="C288" i="79"/>
  <c r="D288" i="79"/>
  <c r="E288" i="79"/>
  <c r="F288" i="79"/>
  <c r="G288" i="79"/>
  <c r="A289" i="79"/>
  <c r="B289" i="79"/>
  <c r="C289" i="79"/>
  <c r="D289" i="79"/>
  <c r="E289" i="79"/>
  <c r="F289" i="79"/>
  <c r="G289" i="79"/>
  <c r="A290" i="79"/>
  <c r="B290" i="79"/>
  <c r="C290" i="79"/>
  <c r="D290" i="79"/>
  <c r="E290" i="79"/>
  <c r="F290" i="79"/>
  <c r="G290" i="79"/>
  <c r="A291" i="79"/>
  <c r="B291" i="79"/>
  <c r="C291" i="79"/>
  <c r="D291" i="79"/>
  <c r="E291" i="79"/>
  <c r="F291" i="79"/>
  <c r="G291" i="79"/>
  <c r="A292" i="79"/>
  <c r="B292" i="79"/>
  <c r="C292" i="79"/>
  <c r="D292" i="79"/>
  <c r="E292" i="79"/>
  <c r="F292" i="79"/>
  <c r="G292" i="79"/>
  <c r="A293" i="79"/>
  <c r="B293" i="79"/>
  <c r="C293" i="79"/>
  <c r="D293" i="79"/>
  <c r="E293" i="79"/>
  <c r="F293" i="79"/>
  <c r="G293" i="79"/>
  <c r="A294" i="79"/>
  <c r="B294" i="79"/>
  <c r="C294" i="79"/>
  <c r="D294" i="79"/>
  <c r="E294" i="79"/>
  <c r="F294" i="79"/>
  <c r="G294" i="79"/>
  <c r="A295" i="79"/>
  <c r="B295" i="79"/>
  <c r="C295" i="79"/>
  <c r="D295" i="79"/>
  <c r="E295" i="79"/>
  <c r="F295" i="79"/>
  <c r="G295" i="79"/>
  <c r="A296" i="79"/>
  <c r="B296" i="79"/>
  <c r="C296" i="79"/>
  <c r="D296" i="79"/>
  <c r="E296" i="79"/>
  <c r="F296" i="79"/>
  <c r="G296" i="79"/>
  <c r="A297" i="79"/>
  <c r="B297" i="79"/>
  <c r="C297" i="79"/>
  <c r="D297" i="79"/>
  <c r="E297" i="79"/>
  <c r="F297" i="79"/>
  <c r="G297" i="79"/>
  <c r="A298" i="79"/>
  <c r="B298" i="79"/>
  <c r="C298" i="79"/>
  <c r="D298" i="79"/>
  <c r="E298" i="79"/>
  <c r="F298" i="79"/>
  <c r="G298" i="79"/>
  <c r="A299" i="79"/>
  <c r="B299" i="79"/>
  <c r="C299" i="79"/>
  <c r="D299" i="79"/>
  <c r="E299" i="79"/>
  <c r="F299" i="79"/>
  <c r="G299" i="79"/>
  <c r="A300" i="79"/>
  <c r="B300" i="79"/>
  <c r="C300" i="79"/>
  <c r="D300" i="79"/>
  <c r="E300" i="79"/>
  <c r="F300" i="79"/>
  <c r="G300" i="79"/>
  <c r="A301" i="79"/>
  <c r="B301" i="79"/>
  <c r="C301" i="79"/>
  <c r="D301" i="79"/>
  <c r="E301" i="79"/>
  <c r="F301" i="79"/>
  <c r="G301" i="79"/>
  <c r="A302" i="79"/>
  <c r="B302" i="79"/>
  <c r="C302" i="79"/>
  <c r="D302" i="79"/>
  <c r="E302" i="79"/>
  <c r="F302" i="79"/>
  <c r="G302" i="79"/>
  <c r="A303" i="79"/>
  <c r="B303" i="79"/>
  <c r="C303" i="79"/>
  <c r="D303" i="79"/>
  <c r="E303" i="79"/>
  <c r="F303" i="79"/>
  <c r="G303" i="79"/>
  <c r="A304" i="79"/>
  <c r="B304" i="79"/>
  <c r="C304" i="79"/>
  <c r="D304" i="79"/>
  <c r="E304" i="79"/>
  <c r="F304" i="79"/>
  <c r="G304" i="79"/>
  <c r="A305" i="79"/>
  <c r="B305" i="79"/>
  <c r="C305" i="79"/>
  <c r="D305" i="79"/>
  <c r="E305" i="79"/>
  <c r="F305" i="79"/>
  <c r="G305" i="79"/>
  <c r="A306" i="79"/>
  <c r="B306" i="79"/>
  <c r="C306" i="79"/>
  <c r="D306" i="79"/>
  <c r="E306" i="79"/>
  <c r="F306" i="79"/>
  <c r="G306" i="79"/>
  <c r="A307" i="79"/>
  <c r="B307" i="79"/>
  <c r="C307" i="79"/>
  <c r="D307" i="79"/>
  <c r="E307" i="79"/>
  <c r="F307" i="79"/>
  <c r="G307" i="79"/>
  <c r="A308" i="79"/>
  <c r="B308" i="79"/>
  <c r="C308" i="79"/>
  <c r="D308" i="79"/>
  <c r="E308" i="79"/>
  <c r="F308" i="79"/>
  <c r="G308" i="79"/>
  <c r="A309" i="79"/>
  <c r="B309" i="79"/>
  <c r="C309" i="79"/>
  <c r="D309" i="79"/>
  <c r="E309" i="79"/>
  <c r="F309" i="79"/>
  <c r="G309" i="79"/>
  <c r="A310" i="79"/>
  <c r="B310" i="79"/>
  <c r="C310" i="79"/>
  <c r="D310" i="79"/>
  <c r="E310" i="79"/>
  <c r="F310" i="79"/>
  <c r="G310" i="79"/>
  <c r="A311" i="79"/>
  <c r="B311" i="79"/>
  <c r="C311" i="79"/>
  <c r="D311" i="79"/>
  <c r="E311" i="79"/>
  <c r="F311" i="79"/>
  <c r="G311" i="79"/>
  <c r="A312" i="79"/>
  <c r="B312" i="79"/>
  <c r="C312" i="79"/>
  <c r="D312" i="79"/>
  <c r="E312" i="79"/>
  <c r="F312" i="79"/>
  <c r="G312" i="79"/>
  <c r="A313" i="79"/>
  <c r="B313" i="79"/>
  <c r="C313" i="79"/>
  <c r="D313" i="79"/>
  <c r="E313" i="79"/>
  <c r="F313" i="79"/>
  <c r="G313" i="79"/>
  <c r="A314" i="79"/>
  <c r="B314" i="79"/>
  <c r="C314" i="79"/>
  <c r="D314" i="79"/>
  <c r="E314" i="79"/>
  <c r="F314" i="79"/>
  <c r="G314" i="79"/>
  <c r="A315" i="79"/>
  <c r="B315" i="79"/>
  <c r="C315" i="79"/>
  <c r="D315" i="79"/>
  <c r="E315" i="79"/>
  <c r="F315" i="79"/>
  <c r="G315" i="79"/>
  <c r="A316" i="79"/>
  <c r="B316" i="79"/>
  <c r="C316" i="79"/>
  <c r="D316" i="79"/>
  <c r="E316" i="79"/>
  <c r="F316" i="79"/>
  <c r="G316" i="79"/>
  <c r="A317" i="79"/>
  <c r="B317" i="79"/>
  <c r="C317" i="79"/>
  <c r="D317" i="79"/>
  <c r="E317" i="79"/>
  <c r="F317" i="79"/>
  <c r="G317" i="79"/>
  <c r="A318" i="79"/>
  <c r="B318" i="79"/>
  <c r="C318" i="79"/>
  <c r="D318" i="79"/>
  <c r="E318" i="79"/>
  <c r="F318" i="79"/>
  <c r="G318" i="79"/>
  <c r="A319" i="79"/>
  <c r="B319" i="79"/>
  <c r="C319" i="79"/>
  <c r="D319" i="79"/>
  <c r="E319" i="79"/>
  <c r="F319" i="79"/>
  <c r="G319" i="79"/>
  <c r="A320" i="79"/>
  <c r="B320" i="79"/>
  <c r="C320" i="79"/>
  <c r="D320" i="79"/>
  <c r="E320" i="79"/>
  <c r="F320" i="79"/>
  <c r="G320" i="79"/>
  <c r="A321" i="79"/>
  <c r="B321" i="79"/>
  <c r="C321" i="79"/>
  <c r="D321" i="79"/>
  <c r="E321" i="79"/>
  <c r="F321" i="79"/>
  <c r="G321" i="79"/>
  <c r="A322" i="79"/>
  <c r="B322" i="79"/>
  <c r="C322" i="79"/>
  <c r="D322" i="79"/>
  <c r="E322" i="79"/>
  <c r="F322" i="79"/>
  <c r="G322" i="79"/>
  <c r="A323" i="79"/>
  <c r="B323" i="79"/>
  <c r="C323" i="79"/>
  <c r="D323" i="79"/>
  <c r="E323" i="79"/>
  <c r="F323" i="79"/>
  <c r="G323" i="79"/>
  <c r="A324" i="79"/>
  <c r="B324" i="79"/>
  <c r="C324" i="79"/>
  <c r="D324" i="79"/>
  <c r="E324" i="79"/>
  <c r="F324" i="79"/>
  <c r="G324" i="79"/>
  <c r="A325" i="79"/>
  <c r="B325" i="79"/>
  <c r="C325" i="79"/>
  <c r="D325" i="79"/>
  <c r="E325" i="79"/>
  <c r="F325" i="79"/>
  <c r="G325" i="79"/>
  <c r="A326" i="79"/>
  <c r="B326" i="79"/>
  <c r="C326" i="79"/>
  <c r="D326" i="79"/>
  <c r="E326" i="79"/>
  <c r="F326" i="79"/>
  <c r="G326" i="79"/>
  <c r="A327" i="79"/>
  <c r="B327" i="79"/>
  <c r="C327" i="79"/>
  <c r="D327" i="79"/>
  <c r="E327" i="79"/>
  <c r="F327" i="79"/>
  <c r="G327" i="79"/>
  <c r="A328" i="79"/>
  <c r="B328" i="79"/>
  <c r="C328" i="79"/>
  <c r="D328" i="79"/>
  <c r="E328" i="79"/>
  <c r="F328" i="79"/>
  <c r="G328" i="79"/>
  <c r="A329" i="79"/>
  <c r="B329" i="79"/>
  <c r="C329" i="79"/>
  <c r="D329" i="79"/>
  <c r="E329" i="79"/>
  <c r="F329" i="79"/>
  <c r="G329" i="79"/>
  <c r="A330" i="79"/>
  <c r="B330" i="79"/>
  <c r="C330" i="79"/>
  <c r="D330" i="79"/>
  <c r="E330" i="79"/>
  <c r="F330" i="79"/>
  <c r="G330" i="79"/>
  <c r="A331" i="79"/>
  <c r="B331" i="79"/>
  <c r="C331" i="79"/>
  <c r="D331" i="79"/>
  <c r="E331" i="79"/>
  <c r="F331" i="79"/>
  <c r="G331" i="79"/>
  <c r="A332" i="79"/>
  <c r="B332" i="79"/>
  <c r="C332" i="79"/>
  <c r="D332" i="79"/>
  <c r="E332" i="79"/>
  <c r="F332" i="79"/>
  <c r="G332" i="79"/>
  <c r="A333" i="79"/>
  <c r="B333" i="79"/>
  <c r="C333" i="79"/>
  <c r="D333" i="79"/>
  <c r="E333" i="79"/>
  <c r="F333" i="79"/>
  <c r="G333" i="79"/>
  <c r="A334" i="79"/>
  <c r="B334" i="79"/>
  <c r="C334" i="79"/>
  <c r="D334" i="79"/>
  <c r="E334" i="79"/>
  <c r="F334" i="79"/>
  <c r="G334" i="79"/>
  <c r="A335" i="79"/>
  <c r="B335" i="79"/>
  <c r="C335" i="79"/>
  <c r="D335" i="79"/>
  <c r="E335" i="79"/>
  <c r="F335" i="79"/>
  <c r="G335" i="79"/>
  <c r="A336" i="79"/>
  <c r="B336" i="79"/>
  <c r="C336" i="79"/>
  <c r="D336" i="79"/>
  <c r="E336" i="79"/>
  <c r="F336" i="79"/>
  <c r="G336" i="79"/>
  <c r="A337" i="79"/>
  <c r="B337" i="79"/>
  <c r="C337" i="79"/>
  <c r="D337" i="79"/>
  <c r="E337" i="79"/>
  <c r="F337" i="79"/>
  <c r="G337" i="79"/>
  <c r="A338" i="79"/>
  <c r="B338" i="79"/>
  <c r="C338" i="79"/>
  <c r="D338" i="79"/>
  <c r="E338" i="79"/>
  <c r="F338" i="79"/>
  <c r="G338" i="79"/>
  <c r="A339" i="79"/>
  <c r="B339" i="79"/>
  <c r="C339" i="79"/>
  <c r="D339" i="79"/>
  <c r="E339" i="79"/>
  <c r="F339" i="79"/>
  <c r="G339" i="79"/>
  <c r="A340" i="79"/>
  <c r="B340" i="79"/>
  <c r="C340" i="79"/>
  <c r="D340" i="79"/>
  <c r="E340" i="79"/>
  <c r="F340" i="79"/>
  <c r="G340" i="79"/>
  <c r="A341" i="79"/>
  <c r="B341" i="79"/>
  <c r="C341" i="79"/>
  <c r="D341" i="79"/>
  <c r="E341" i="79"/>
  <c r="F341" i="79"/>
  <c r="G341" i="79"/>
  <c r="A342" i="79"/>
  <c r="B342" i="79"/>
  <c r="C342" i="79"/>
  <c r="D342" i="79"/>
  <c r="E342" i="79"/>
  <c r="F342" i="79"/>
  <c r="G342" i="79"/>
  <c r="A343" i="79"/>
  <c r="B343" i="79"/>
  <c r="C343" i="79"/>
  <c r="D343" i="79"/>
  <c r="E343" i="79"/>
  <c r="F343" i="79"/>
  <c r="G343" i="79"/>
  <c r="A344" i="79"/>
  <c r="B344" i="79"/>
  <c r="C344" i="79"/>
  <c r="D344" i="79"/>
  <c r="E344" i="79"/>
  <c r="F344" i="79"/>
  <c r="G344" i="79"/>
  <c r="A345" i="79"/>
  <c r="B345" i="79"/>
  <c r="C345" i="79"/>
  <c r="D345" i="79"/>
  <c r="E345" i="79"/>
  <c r="F345" i="79"/>
  <c r="G345" i="79"/>
  <c r="A346" i="79"/>
  <c r="B346" i="79"/>
  <c r="C346" i="79"/>
  <c r="D346" i="79"/>
  <c r="E346" i="79"/>
  <c r="F346" i="79"/>
  <c r="G346" i="79"/>
  <c r="A347" i="79"/>
  <c r="B347" i="79"/>
  <c r="C347" i="79"/>
  <c r="D347" i="79"/>
  <c r="E347" i="79"/>
  <c r="F347" i="79"/>
  <c r="G347" i="79"/>
  <c r="A348" i="79"/>
  <c r="B348" i="79"/>
  <c r="C348" i="79"/>
  <c r="D348" i="79"/>
  <c r="E348" i="79"/>
  <c r="F348" i="79"/>
  <c r="G348" i="79"/>
  <c r="A349" i="79"/>
  <c r="B349" i="79"/>
  <c r="C349" i="79"/>
  <c r="D349" i="79"/>
  <c r="E349" i="79"/>
  <c r="F349" i="79"/>
  <c r="G349" i="79"/>
  <c r="A350" i="79"/>
  <c r="B350" i="79"/>
  <c r="C350" i="79"/>
  <c r="D350" i="79"/>
  <c r="E350" i="79"/>
  <c r="F350" i="79"/>
  <c r="G350" i="79"/>
  <c r="A351" i="79"/>
  <c r="B351" i="79"/>
  <c r="C351" i="79"/>
  <c r="D351" i="79"/>
  <c r="E351" i="79"/>
  <c r="F351" i="79"/>
  <c r="G351" i="79"/>
  <c r="A352" i="79"/>
  <c r="B352" i="79"/>
  <c r="C352" i="79"/>
  <c r="D352" i="79"/>
  <c r="E352" i="79"/>
  <c r="F352" i="79"/>
  <c r="G352" i="79"/>
  <c r="A353" i="79"/>
  <c r="B353" i="79"/>
  <c r="C353" i="79"/>
  <c r="D353" i="79"/>
  <c r="E353" i="79"/>
  <c r="F353" i="79"/>
  <c r="G353" i="79"/>
  <c r="A354" i="79"/>
  <c r="B354" i="79"/>
  <c r="C354" i="79"/>
  <c r="D354" i="79"/>
  <c r="E354" i="79"/>
  <c r="F354" i="79"/>
  <c r="G354" i="79"/>
  <c r="A355" i="79"/>
  <c r="B355" i="79"/>
  <c r="C355" i="79"/>
  <c r="D355" i="79"/>
  <c r="E355" i="79"/>
  <c r="F355" i="79"/>
  <c r="G355" i="79"/>
  <c r="A356" i="79"/>
  <c r="B356" i="79"/>
  <c r="C356" i="79"/>
  <c r="D356" i="79"/>
  <c r="E356" i="79"/>
  <c r="F356" i="79"/>
  <c r="G356" i="79"/>
  <c r="A357" i="79"/>
  <c r="B357" i="79"/>
  <c r="C357" i="79"/>
  <c r="D357" i="79"/>
  <c r="E357" i="79"/>
  <c r="F357" i="79"/>
  <c r="G357" i="79"/>
  <c r="A358" i="79"/>
  <c r="B358" i="79"/>
  <c r="C358" i="79"/>
  <c r="D358" i="79"/>
  <c r="E358" i="79"/>
  <c r="F358" i="79"/>
  <c r="G358" i="79"/>
  <c r="A359" i="79"/>
  <c r="B359" i="79"/>
  <c r="C359" i="79"/>
  <c r="D359" i="79"/>
  <c r="E359" i="79"/>
  <c r="F359" i="79"/>
  <c r="G359" i="79"/>
  <c r="A360" i="79"/>
  <c r="B360" i="79"/>
  <c r="C360" i="79"/>
  <c r="D360" i="79"/>
  <c r="E360" i="79"/>
  <c r="F360" i="79"/>
  <c r="G360" i="79"/>
  <c r="A361" i="79"/>
  <c r="B361" i="79"/>
  <c r="C361" i="79"/>
  <c r="D361" i="79"/>
  <c r="E361" i="79"/>
  <c r="F361" i="79"/>
  <c r="G361" i="79"/>
  <c r="A362" i="79"/>
  <c r="B362" i="79"/>
  <c r="C362" i="79"/>
  <c r="D362" i="79"/>
  <c r="E362" i="79"/>
  <c r="F362" i="79"/>
  <c r="G362" i="79"/>
  <c r="A363" i="79"/>
  <c r="B363" i="79"/>
  <c r="C363" i="79"/>
  <c r="D363" i="79"/>
  <c r="E363" i="79"/>
  <c r="F363" i="79"/>
  <c r="G363" i="79"/>
  <c r="A364" i="79"/>
  <c r="B364" i="79"/>
  <c r="C364" i="79"/>
  <c r="D364" i="79"/>
  <c r="E364" i="79"/>
  <c r="F364" i="79"/>
  <c r="G364" i="79"/>
  <c r="A365" i="79"/>
  <c r="B365" i="79"/>
  <c r="C365" i="79"/>
  <c r="D365" i="79"/>
  <c r="E365" i="79"/>
  <c r="F365" i="79"/>
  <c r="G365" i="79"/>
  <c r="A366" i="79"/>
  <c r="B366" i="79"/>
  <c r="C366" i="79"/>
  <c r="D366" i="79"/>
  <c r="E366" i="79"/>
  <c r="F366" i="79"/>
  <c r="G366" i="79"/>
  <c r="A367" i="79"/>
  <c r="B367" i="79"/>
  <c r="C367" i="79"/>
  <c r="D367" i="79"/>
  <c r="E367" i="79"/>
  <c r="F367" i="79"/>
  <c r="G367" i="79"/>
  <c r="A368" i="79"/>
  <c r="B368" i="79"/>
  <c r="C368" i="79"/>
  <c r="D368" i="79"/>
  <c r="E368" i="79"/>
  <c r="F368" i="79"/>
  <c r="G368" i="79"/>
  <c r="A369" i="79"/>
  <c r="B369" i="79"/>
  <c r="C369" i="79"/>
  <c r="D369" i="79"/>
  <c r="E369" i="79"/>
  <c r="F369" i="79"/>
  <c r="G369" i="79"/>
  <c r="A370" i="79"/>
  <c r="B370" i="79"/>
  <c r="C370" i="79"/>
  <c r="D370" i="79"/>
  <c r="E370" i="79"/>
  <c r="F370" i="79"/>
  <c r="G370" i="79"/>
  <c r="A371" i="79"/>
  <c r="B371" i="79"/>
  <c r="C371" i="79"/>
  <c r="D371" i="79"/>
  <c r="E371" i="79"/>
  <c r="F371" i="79"/>
  <c r="G371" i="79"/>
  <c r="A372" i="79"/>
  <c r="B372" i="79"/>
  <c r="C372" i="79"/>
  <c r="D372" i="79"/>
  <c r="E372" i="79"/>
  <c r="F372" i="79"/>
  <c r="G372" i="79"/>
  <c r="A373" i="79"/>
  <c r="B373" i="79"/>
  <c r="C373" i="79"/>
  <c r="D373" i="79"/>
  <c r="E373" i="79"/>
  <c r="F373" i="79"/>
  <c r="G373" i="79"/>
  <c r="A374" i="79"/>
  <c r="B374" i="79"/>
  <c r="C374" i="79"/>
  <c r="D374" i="79"/>
  <c r="E374" i="79"/>
  <c r="F374" i="79"/>
  <c r="G374" i="79"/>
  <c r="A375" i="79"/>
  <c r="B375" i="79"/>
  <c r="C375" i="79"/>
  <c r="D375" i="79"/>
  <c r="E375" i="79"/>
  <c r="F375" i="79"/>
  <c r="G375" i="79"/>
  <c r="A376" i="79"/>
  <c r="B376" i="79"/>
  <c r="C376" i="79"/>
  <c r="D376" i="79"/>
  <c r="E376" i="79"/>
  <c r="F376" i="79"/>
  <c r="G376" i="79"/>
  <c r="A377" i="79"/>
  <c r="B377" i="79"/>
  <c r="C377" i="79"/>
  <c r="D377" i="79"/>
  <c r="E377" i="79"/>
  <c r="F377" i="79"/>
  <c r="G377" i="79"/>
  <c r="A378" i="79"/>
  <c r="B378" i="79"/>
  <c r="C378" i="79"/>
  <c r="D378" i="79"/>
  <c r="E378" i="79"/>
  <c r="F378" i="79"/>
  <c r="G378" i="79"/>
  <c r="A379" i="79"/>
  <c r="B379" i="79"/>
  <c r="C379" i="79"/>
  <c r="D379" i="79"/>
  <c r="E379" i="79"/>
  <c r="F379" i="79"/>
  <c r="G379" i="79"/>
  <c r="A380" i="79"/>
  <c r="B380" i="79"/>
  <c r="C380" i="79"/>
  <c r="D380" i="79"/>
  <c r="E380" i="79"/>
  <c r="F380" i="79"/>
  <c r="G380" i="79"/>
  <c r="A381" i="79"/>
  <c r="B381" i="79"/>
  <c r="C381" i="79"/>
  <c r="D381" i="79"/>
  <c r="E381" i="79"/>
  <c r="F381" i="79"/>
  <c r="G381" i="79"/>
  <c r="A382" i="79"/>
  <c r="B382" i="79"/>
  <c r="C382" i="79"/>
  <c r="D382" i="79"/>
  <c r="E382" i="79"/>
  <c r="F382" i="79"/>
  <c r="G382" i="79"/>
  <c r="A383" i="79"/>
  <c r="B383" i="79"/>
  <c r="C383" i="79"/>
  <c r="D383" i="79"/>
  <c r="E383" i="79"/>
  <c r="F383" i="79"/>
  <c r="G383" i="79"/>
  <c r="A384" i="79"/>
  <c r="B384" i="79"/>
  <c r="C384" i="79"/>
  <c r="D384" i="79"/>
  <c r="E384" i="79"/>
  <c r="F384" i="79"/>
  <c r="G384" i="79"/>
  <c r="A385" i="79"/>
  <c r="B385" i="79"/>
  <c r="C385" i="79"/>
  <c r="D385" i="79"/>
  <c r="E385" i="79"/>
  <c r="F385" i="79"/>
  <c r="G385" i="79"/>
  <c r="A386" i="79"/>
  <c r="B386" i="79"/>
  <c r="C386" i="79"/>
  <c r="D386" i="79"/>
  <c r="E386" i="79"/>
  <c r="F386" i="79"/>
  <c r="G386" i="79"/>
  <c r="A387" i="79"/>
  <c r="B387" i="79"/>
  <c r="C387" i="79"/>
  <c r="D387" i="79"/>
  <c r="E387" i="79"/>
  <c r="F387" i="79"/>
  <c r="G387" i="79"/>
  <c r="A388" i="79"/>
  <c r="B388" i="79"/>
  <c r="C388" i="79"/>
  <c r="D388" i="79"/>
  <c r="E388" i="79"/>
  <c r="F388" i="79"/>
  <c r="G388" i="79"/>
  <c r="A389" i="79"/>
  <c r="B389" i="79"/>
  <c r="C389" i="79"/>
  <c r="D389" i="79"/>
  <c r="E389" i="79"/>
  <c r="F389" i="79"/>
  <c r="G389" i="79"/>
  <c r="A390" i="79"/>
  <c r="B390" i="79"/>
  <c r="C390" i="79"/>
  <c r="D390" i="79"/>
  <c r="E390" i="79"/>
  <c r="F390" i="79"/>
  <c r="G390" i="79"/>
  <c r="A391" i="79"/>
  <c r="B391" i="79"/>
  <c r="C391" i="79"/>
  <c r="D391" i="79"/>
  <c r="E391" i="79"/>
  <c r="F391" i="79"/>
  <c r="G391" i="79"/>
  <c r="A392" i="79"/>
  <c r="B392" i="79"/>
  <c r="C392" i="79"/>
  <c r="D392" i="79"/>
  <c r="E392" i="79"/>
  <c r="F392" i="79"/>
  <c r="G392" i="79"/>
  <c r="A393" i="79"/>
  <c r="B393" i="79"/>
  <c r="C393" i="79"/>
  <c r="D393" i="79"/>
  <c r="E393" i="79"/>
  <c r="F393" i="79"/>
  <c r="G393" i="79"/>
  <c r="A394" i="79"/>
  <c r="B394" i="79"/>
  <c r="C394" i="79"/>
  <c r="D394" i="79"/>
  <c r="E394" i="79"/>
  <c r="F394" i="79"/>
  <c r="G394" i="79"/>
  <c r="A395" i="79"/>
  <c r="B395" i="79"/>
  <c r="C395" i="79"/>
  <c r="D395" i="79"/>
  <c r="E395" i="79"/>
  <c r="F395" i="79"/>
  <c r="G395" i="79"/>
  <c r="A396" i="79"/>
  <c r="B396" i="79"/>
  <c r="C396" i="79"/>
  <c r="D396" i="79"/>
  <c r="E396" i="79"/>
  <c r="F396" i="79"/>
  <c r="G396" i="79"/>
  <c r="A397" i="79"/>
  <c r="B397" i="79"/>
  <c r="C397" i="79"/>
  <c r="D397" i="79"/>
  <c r="E397" i="79"/>
  <c r="F397" i="79"/>
  <c r="G397" i="79"/>
  <c r="A398" i="79"/>
  <c r="B398" i="79"/>
  <c r="C398" i="79"/>
  <c r="D398" i="79"/>
  <c r="E398" i="79"/>
  <c r="F398" i="79"/>
  <c r="G398" i="79"/>
  <c r="A399" i="79"/>
  <c r="B399" i="79"/>
  <c r="C399" i="79"/>
  <c r="D399" i="79"/>
  <c r="E399" i="79"/>
  <c r="F399" i="79"/>
  <c r="G399" i="79"/>
  <c r="A400" i="79"/>
  <c r="B400" i="79"/>
  <c r="C400" i="79"/>
  <c r="D400" i="79"/>
  <c r="E400" i="79"/>
  <c r="F400" i="79"/>
  <c r="G400" i="79"/>
  <c r="A401" i="79"/>
  <c r="B401" i="79"/>
  <c r="C401" i="79"/>
  <c r="D401" i="79"/>
  <c r="E401" i="79"/>
  <c r="F401" i="79"/>
  <c r="G401" i="79"/>
  <c r="A402" i="79"/>
  <c r="B402" i="79"/>
  <c r="C402" i="79"/>
  <c r="D402" i="79"/>
  <c r="E402" i="79"/>
  <c r="F402" i="79"/>
  <c r="G402" i="79"/>
  <c r="A403" i="79"/>
  <c r="B403" i="79"/>
  <c r="C403" i="79"/>
  <c r="D403" i="79"/>
  <c r="E403" i="79"/>
  <c r="F403" i="79"/>
  <c r="G403" i="79"/>
  <c r="A404" i="79"/>
  <c r="B404" i="79"/>
  <c r="C404" i="79"/>
  <c r="D404" i="79"/>
  <c r="E404" i="79"/>
  <c r="F404" i="79"/>
  <c r="G404" i="79"/>
  <c r="A405" i="79"/>
  <c r="B405" i="79"/>
  <c r="C405" i="79"/>
  <c r="D405" i="79"/>
  <c r="E405" i="79"/>
  <c r="F405" i="79"/>
  <c r="G405" i="79"/>
  <c r="A406" i="79"/>
  <c r="B406" i="79"/>
  <c r="C406" i="79"/>
  <c r="D406" i="79"/>
  <c r="E406" i="79"/>
  <c r="F406" i="79"/>
  <c r="G406" i="79"/>
  <c r="A407" i="79"/>
  <c r="B407" i="79"/>
  <c r="C407" i="79"/>
  <c r="D407" i="79"/>
  <c r="E407" i="79"/>
  <c r="F407" i="79"/>
  <c r="G407" i="79"/>
  <c r="A408" i="79"/>
  <c r="B408" i="79"/>
  <c r="C408" i="79"/>
  <c r="D408" i="79"/>
  <c r="E408" i="79"/>
  <c r="F408" i="79"/>
  <c r="G408" i="79"/>
  <c r="A409" i="79"/>
  <c r="B409" i="79"/>
  <c r="C409" i="79"/>
  <c r="D409" i="79"/>
  <c r="E409" i="79"/>
  <c r="F409" i="79"/>
  <c r="G409" i="79"/>
  <c r="A410" i="79"/>
  <c r="B410" i="79"/>
  <c r="C410" i="79"/>
  <c r="D410" i="79"/>
  <c r="E410" i="79"/>
  <c r="F410" i="79"/>
  <c r="G410" i="79"/>
  <c r="A411" i="79"/>
  <c r="B411" i="79"/>
  <c r="C411" i="79"/>
  <c r="D411" i="79"/>
  <c r="E411" i="79"/>
  <c r="F411" i="79"/>
  <c r="G411" i="79"/>
  <c r="A412" i="79"/>
  <c r="B412" i="79"/>
  <c r="C412" i="79"/>
  <c r="D412" i="79"/>
  <c r="E412" i="79"/>
  <c r="F412" i="79"/>
  <c r="G412" i="79"/>
  <c r="A413" i="79"/>
  <c r="B413" i="79"/>
  <c r="C413" i="79"/>
  <c r="D413" i="79"/>
  <c r="E413" i="79"/>
  <c r="F413" i="79"/>
  <c r="G413" i="79"/>
  <c r="A414" i="79"/>
  <c r="B414" i="79"/>
  <c r="C414" i="79"/>
  <c r="D414" i="79"/>
  <c r="E414" i="79"/>
  <c r="F414" i="79"/>
  <c r="G414" i="79"/>
  <c r="A415" i="79"/>
  <c r="B415" i="79"/>
  <c r="C415" i="79"/>
  <c r="D415" i="79"/>
  <c r="E415" i="79"/>
  <c r="F415" i="79"/>
  <c r="G415" i="79"/>
  <c r="A416" i="79"/>
  <c r="B416" i="79"/>
  <c r="C416" i="79"/>
  <c r="D416" i="79"/>
  <c r="E416" i="79"/>
  <c r="F416" i="79"/>
  <c r="G416" i="79"/>
  <c r="A417" i="79"/>
  <c r="B417" i="79"/>
  <c r="C417" i="79"/>
  <c r="D417" i="79"/>
  <c r="E417" i="79"/>
  <c r="F417" i="79"/>
  <c r="G417" i="79"/>
  <c r="A418" i="79"/>
  <c r="B418" i="79"/>
  <c r="C418" i="79"/>
  <c r="D418" i="79"/>
  <c r="E418" i="79"/>
  <c r="F418" i="79"/>
  <c r="G418" i="79"/>
  <c r="A419" i="79"/>
  <c r="B419" i="79"/>
  <c r="C419" i="79"/>
  <c r="D419" i="79"/>
  <c r="E419" i="79"/>
  <c r="F419" i="79"/>
  <c r="G419" i="79"/>
  <c r="A420" i="79"/>
  <c r="B420" i="79"/>
  <c r="C420" i="79"/>
  <c r="D420" i="79"/>
  <c r="E420" i="79"/>
  <c r="F420" i="79"/>
  <c r="G420" i="79"/>
  <c r="A421" i="79"/>
  <c r="B421" i="79"/>
  <c r="C421" i="79"/>
  <c r="D421" i="79"/>
  <c r="E421" i="79"/>
  <c r="F421" i="79"/>
  <c r="G421" i="79"/>
  <c r="A422" i="79"/>
  <c r="B422" i="79"/>
  <c r="C422" i="79"/>
  <c r="D422" i="79"/>
  <c r="E422" i="79"/>
  <c r="F422" i="79"/>
  <c r="G422" i="79"/>
  <c r="A423" i="79"/>
  <c r="B423" i="79"/>
  <c r="C423" i="79"/>
  <c r="D423" i="79"/>
  <c r="E423" i="79"/>
  <c r="F423" i="79"/>
  <c r="G423" i="79"/>
  <c r="A424" i="79"/>
  <c r="B424" i="79"/>
  <c r="C424" i="79"/>
  <c r="D424" i="79"/>
  <c r="E424" i="79"/>
  <c r="F424" i="79"/>
  <c r="G424" i="79"/>
  <c r="A425" i="79"/>
  <c r="B425" i="79"/>
  <c r="C425" i="79"/>
  <c r="D425" i="79"/>
  <c r="E425" i="79"/>
  <c r="F425" i="79"/>
  <c r="G425" i="79"/>
  <c r="A426" i="79"/>
  <c r="B426" i="79"/>
  <c r="C426" i="79"/>
  <c r="D426" i="79"/>
  <c r="E426" i="79"/>
  <c r="F426" i="79"/>
  <c r="G426" i="79"/>
  <c r="A427" i="79"/>
  <c r="B427" i="79"/>
  <c r="C427" i="79"/>
  <c r="D427" i="79"/>
  <c r="E427" i="79"/>
  <c r="F427" i="79"/>
  <c r="G427" i="79"/>
  <c r="A428" i="79"/>
  <c r="B428" i="79"/>
  <c r="C428" i="79"/>
  <c r="D428" i="79"/>
  <c r="E428" i="79"/>
  <c r="F428" i="79"/>
  <c r="G428" i="79"/>
  <c r="A429" i="79"/>
  <c r="B429" i="79"/>
  <c r="C429" i="79"/>
  <c r="D429" i="79"/>
  <c r="E429" i="79"/>
  <c r="F429" i="79"/>
  <c r="G429" i="79"/>
  <c r="A430" i="79"/>
  <c r="B430" i="79"/>
  <c r="C430" i="79"/>
  <c r="D430" i="79"/>
  <c r="E430" i="79"/>
  <c r="F430" i="79"/>
  <c r="G430" i="79"/>
  <c r="A431" i="79"/>
  <c r="B431" i="79"/>
  <c r="C431" i="79"/>
  <c r="D431" i="79"/>
  <c r="E431" i="79"/>
  <c r="F431" i="79"/>
  <c r="G431" i="79"/>
  <c r="A432" i="79"/>
  <c r="B432" i="79"/>
  <c r="C432" i="79"/>
  <c r="D432" i="79"/>
  <c r="E432" i="79"/>
  <c r="F432" i="79"/>
  <c r="G432" i="79"/>
  <c r="A433" i="79"/>
  <c r="B433" i="79"/>
  <c r="C433" i="79"/>
  <c r="D433" i="79"/>
  <c r="E433" i="79"/>
  <c r="F433" i="79"/>
  <c r="G433" i="79"/>
  <c r="A434" i="79"/>
  <c r="B434" i="79"/>
  <c r="C434" i="79"/>
  <c r="D434" i="79"/>
  <c r="E434" i="79"/>
  <c r="F434" i="79"/>
  <c r="G434" i="79"/>
  <c r="A435" i="79"/>
  <c r="B435" i="79"/>
  <c r="C435" i="79"/>
  <c r="D435" i="79"/>
  <c r="E435" i="79"/>
  <c r="F435" i="79"/>
  <c r="G435" i="79"/>
  <c r="A436" i="79"/>
  <c r="B436" i="79"/>
  <c r="C436" i="79"/>
  <c r="D436" i="79"/>
  <c r="E436" i="79"/>
  <c r="F436" i="79"/>
  <c r="G436" i="79"/>
  <c r="A437" i="79"/>
  <c r="B437" i="79"/>
  <c r="C437" i="79"/>
  <c r="D437" i="79"/>
  <c r="E437" i="79"/>
  <c r="F437" i="79"/>
  <c r="G437" i="79"/>
  <c r="A438" i="79"/>
  <c r="B438" i="79"/>
  <c r="C438" i="79"/>
  <c r="D438" i="79"/>
  <c r="E438" i="79"/>
  <c r="F438" i="79"/>
  <c r="G438" i="79"/>
  <c r="A439" i="79"/>
  <c r="B439" i="79"/>
  <c r="C439" i="79"/>
  <c r="D439" i="79"/>
  <c r="E439" i="79"/>
  <c r="F439" i="79"/>
  <c r="G439" i="79"/>
  <c r="A440" i="79"/>
  <c r="B440" i="79"/>
  <c r="C440" i="79"/>
  <c r="D440" i="79"/>
  <c r="E440" i="79"/>
  <c r="F440" i="79"/>
  <c r="G440" i="79"/>
  <c r="A441" i="79"/>
  <c r="B441" i="79"/>
  <c r="C441" i="79"/>
  <c r="D441" i="79"/>
  <c r="E441" i="79"/>
  <c r="F441" i="79"/>
  <c r="G441" i="79"/>
  <c r="A442" i="79"/>
  <c r="B442" i="79"/>
  <c r="C442" i="79"/>
  <c r="D442" i="79"/>
  <c r="E442" i="79"/>
  <c r="F442" i="79"/>
  <c r="G442" i="79"/>
  <c r="A443" i="79"/>
  <c r="B443" i="79"/>
  <c r="C443" i="79"/>
  <c r="D443" i="79"/>
  <c r="E443" i="79"/>
  <c r="F443" i="79"/>
  <c r="G443" i="79"/>
  <c r="A444" i="79"/>
  <c r="B444" i="79"/>
  <c r="C444" i="79"/>
  <c r="D444" i="79"/>
  <c r="E444" i="79"/>
  <c r="F444" i="79"/>
  <c r="G444" i="79"/>
  <c r="A445" i="79"/>
  <c r="B445" i="79"/>
  <c r="C445" i="79"/>
  <c r="D445" i="79"/>
  <c r="E445" i="79"/>
  <c r="F445" i="79"/>
  <c r="G445" i="79"/>
  <c r="A446" i="79"/>
  <c r="B446" i="79"/>
  <c r="C446" i="79"/>
  <c r="D446" i="79"/>
  <c r="E446" i="79"/>
  <c r="F446" i="79"/>
  <c r="G446" i="79"/>
  <c r="A447" i="79"/>
  <c r="B447" i="79"/>
  <c r="C447" i="79"/>
  <c r="D447" i="79"/>
  <c r="E447" i="79"/>
  <c r="F447" i="79"/>
  <c r="G447" i="79"/>
  <c r="A448" i="79"/>
  <c r="B448" i="79"/>
  <c r="C448" i="79"/>
  <c r="D448" i="79"/>
  <c r="E448" i="79"/>
  <c r="F448" i="79"/>
  <c r="G448" i="79"/>
  <c r="A449" i="79"/>
  <c r="B449" i="79"/>
  <c r="C449" i="79"/>
  <c r="D449" i="79"/>
  <c r="E449" i="79"/>
  <c r="F449" i="79"/>
  <c r="G449" i="79"/>
  <c r="A450" i="79"/>
  <c r="B450" i="79"/>
  <c r="C450" i="79"/>
  <c r="D450" i="79"/>
  <c r="E450" i="79"/>
  <c r="F450" i="79"/>
  <c r="G450" i="79"/>
  <c r="A451" i="79"/>
  <c r="B451" i="79"/>
  <c r="C451" i="79"/>
  <c r="D451" i="79"/>
  <c r="E451" i="79"/>
  <c r="F451" i="79"/>
  <c r="G451" i="79"/>
  <c r="A452" i="79"/>
  <c r="B452" i="79"/>
  <c r="C452" i="79"/>
  <c r="D452" i="79"/>
  <c r="E452" i="79"/>
  <c r="F452" i="79"/>
  <c r="G452" i="79"/>
  <c r="A453" i="79"/>
  <c r="B453" i="79"/>
  <c r="C453" i="79"/>
  <c r="D453" i="79"/>
  <c r="E453" i="79"/>
  <c r="F453" i="79"/>
  <c r="G453" i="79"/>
  <c r="A454" i="79"/>
  <c r="B454" i="79"/>
  <c r="C454" i="79"/>
  <c r="D454" i="79"/>
  <c r="E454" i="79"/>
  <c r="F454" i="79"/>
  <c r="G454" i="79"/>
  <c r="A455" i="79"/>
  <c r="B455" i="79"/>
  <c r="C455" i="79"/>
  <c r="D455" i="79"/>
  <c r="E455" i="79"/>
  <c r="F455" i="79"/>
  <c r="G455" i="79"/>
  <c r="A456" i="79"/>
  <c r="B456" i="79"/>
  <c r="C456" i="79"/>
  <c r="D456" i="79"/>
  <c r="E456" i="79"/>
  <c r="F456" i="79"/>
  <c r="G456" i="79"/>
  <c r="A457" i="79"/>
  <c r="B457" i="79"/>
  <c r="C457" i="79"/>
  <c r="D457" i="79"/>
  <c r="E457" i="79"/>
  <c r="F457" i="79"/>
  <c r="G457" i="79"/>
  <c r="A458" i="79"/>
  <c r="B458" i="79"/>
  <c r="C458" i="79"/>
  <c r="D458" i="79"/>
  <c r="E458" i="79"/>
  <c r="F458" i="79"/>
  <c r="G458" i="79"/>
  <c r="A459" i="79"/>
  <c r="B459" i="79"/>
  <c r="C459" i="79"/>
  <c r="D459" i="79"/>
  <c r="E459" i="79"/>
  <c r="F459" i="79"/>
  <c r="G459" i="79"/>
  <c r="A460" i="79"/>
  <c r="B460" i="79"/>
  <c r="C460" i="79"/>
  <c r="D460" i="79"/>
  <c r="E460" i="79"/>
  <c r="F460" i="79"/>
  <c r="G460" i="79"/>
  <c r="A461" i="79"/>
  <c r="B461" i="79"/>
  <c r="C461" i="79"/>
  <c r="D461" i="79"/>
  <c r="E461" i="79"/>
  <c r="F461" i="79"/>
  <c r="G461" i="79"/>
  <c r="A462" i="79"/>
  <c r="B462" i="79"/>
  <c r="C462" i="79"/>
  <c r="D462" i="79"/>
  <c r="E462" i="79"/>
  <c r="F462" i="79"/>
  <c r="G462" i="79"/>
  <c r="A463" i="79"/>
  <c r="B463" i="79"/>
  <c r="C463" i="79"/>
  <c r="D463" i="79"/>
  <c r="E463" i="79"/>
  <c r="F463" i="79"/>
  <c r="G463" i="79"/>
  <c r="A464" i="79"/>
  <c r="B464" i="79"/>
  <c r="C464" i="79"/>
  <c r="D464" i="79"/>
  <c r="E464" i="79"/>
  <c r="F464" i="79"/>
  <c r="G464" i="79"/>
  <c r="A465" i="79"/>
  <c r="B465" i="79"/>
  <c r="C465" i="79"/>
  <c r="D465" i="79"/>
  <c r="E465" i="79"/>
  <c r="F465" i="79"/>
  <c r="G465" i="79"/>
  <c r="A466" i="79"/>
  <c r="B466" i="79"/>
  <c r="C466" i="79"/>
  <c r="D466" i="79"/>
  <c r="E466" i="79"/>
  <c r="F466" i="79"/>
  <c r="G466" i="79"/>
  <c r="A467" i="79"/>
  <c r="B467" i="79"/>
  <c r="C467" i="79"/>
  <c r="D467" i="79"/>
  <c r="E467" i="79"/>
  <c r="F467" i="79"/>
  <c r="G467" i="79"/>
  <c r="A468" i="79"/>
  <c r="B468" i="79"/>
  <c r="C468" i="79"/>
  <c r="D468" i="79"/>
  <c r="E468" i="79"/>
  <c r="F468" i="79"/>
  <c r="G468" i="79"/>
  <c r="A469" i="79"/>
  <c r="B469" i="79"/>
  <c r="C469" i="79"/>
  <c r="D469" i="79"/>
  <c r="E469" i="79"/>
  <c r="F469" i="79"/>
  <c r="G469" i="79"/>
  <c r="A470" i="79"/>
  <c r="B470" i="79"/>
  <c r="C470" i="79"/>
  <c r="D470" i="79"/>
  <c r="E470" i="79"/>
  <c r="F470" i="79"/>
  <c r="G470" i="79"/>
  <c r="A471" i="79"/>
  <c r="B471" i="79"/>
  <c r="C471" i="79"/>
  <c r="D471" i="79"/>
  <c r="E471" i="79"/>
  <c r="F471" i="79"/>
  <c r="G471" i="79"/>
  <c r="A472" i="79"/>
  <c r="B472" i="79"/>
  <c r="C472" i="79"/>
  <c r="D472" i="79"/>
  <c r="E472" i="79"/>
  <c r="F472" i="79"/>
  <c r="G472" i="79"/>
  <c r="A473" i="79"/>
  <c r="B473" i="79"/>
  <c r="C473" i="79"/>
  <c r="D473" i="79"/>
  <c r="E473" i="79"/>
  <c r="F473" i="79"/>
  <c r="G473" i="79"/>
  <c r="A474" i="79"/>
  <c r="B474" i="79"/>
  <c r="C474" i="79"/>
  <c r="D474" i="79"/>
  <c r="E474" i="79"/>
  <c r="F474" i="79"/>
  <c r="G474" i="79"/>
  <c r="A475" i="79"/>
  <c r="B475" i="79"/>
  <c r="C475" i="79"/>
  <c r="D475" i="79"/>
  <c r="E475" i="79"/>
  <c r="F475" i="79"/>
  <c r="G475" i="79"/>
  <c r="A476" i="79"/>
  <c r="B476" i="79"/>
  <c r="C476" i="79"/>
  <c r="D476" i="79"/>
  <c r="E476" i="79"/>
  <c r="F476" i="79"/>
  <c r="G476" i="79"/>
  <c r="A477" i="79"/>
  <c r="B477" i="79"/>
  <c r="C477" i="79"/>
  <c r="D477" i="79"/>
  <c r="E477" i="79"/>
  <c r="F477" i="79"/>
  <c r="G477" i="79"/>
  <c r="A478" i="79"/>
  <c r="B478" i="79"/>
  <c r="C478" i="79"/>
  <c r="D478" i="79"/>
  <c r="E478" i="79"/>
  <c r="F478" i="79"/>
  <c r="G478" i="79"/>
  <c r="A479" i="79"/>
  <c r="B479" i="79"/>
  <c r="C479" i="79"/>
  <c r="D479" i="79"/>
  <c r="E479" i="79"/>
  <c r="F479" i="79"/>
  <c r="G479" i="79"/>
  <c r="A480" i="79"/>
  <c r="B480" i="79"/>
  <c r="C480" i="79"/>
  <c r="D480" i="79"/>
  <c r="E480" i="79"/>
  <c r="F480" i="79"/>
  <c r="G480" i="79"/>
  <c r="A481" i="79"/>
  <c r="B481" i="79"/>
  <c r="C481" i="79"/>
  <c r="D481" i="79"/>
  <c r="E481" i="79"/>
  <c r="F481" i="79"/>
  <c r="G481" i="79"/>
  <c r="A482" i="79"/>
  <c r="B482" i="79"/>
  <c r="C482" i="79"/>
  <c r="D482" i="79"/>
  <c r="E482" i="79"/>
  <c r="F482" i="79"/>
  <c r="G482" i="79"/>
  <c r="A483" i="79"/>
  <c r="B483" i="79"/>
  <c r="C483" i="79"/>
  <c r="D483" i="79"/>
  <c r="E483" i="79"/>
  <c r="F483" i="79"/>
  <c r="G483" i="79"/>
  <c r="A484" i="79"/>
  <c r="B484" i="79"/>
  <c r="C484" i="79"/>
  <c r="D484" i="79"/>
  <c r="E484" i="79"/>
  <c r="F484" i="79"/>
  <c r="G484" i="79"/>
  <c r="A485" i="79"/>
  <c r="B485" i="79"/>
  <c r="C485" i="79"/>
  <c r="D485" i="79"/>
  <c r="E485" i="79"/>
  <c r="F485" i="79"/>
  <c r="G485" i="79"/>
  <c r="A486" i="79"/>
  <c r="B486" i="79"/>
  <c r="C486" i="79"/>
  <c r="D486" i="79"/>
  <c r="E486" i="79"/>
  <c r="F486" i="79"/>
  <c r="G486" i="79"/>
  <c r="A487" i="79"/>
  <c r="B487" i="79"/>
  <c r="C487" i="79"/>
  <c r="D487" i="79"/>
  <c r="E487" i="79"/>
  <c r="F487" i="79"/>
  <c r="G487" i="79"/>
  <c r="A488" i="79"/>
  <c r="B488" i="79"/>
  <c r="C488" i="79"/>
  <c r="D488" i="79"/>
  <c r="E488" i="79"/>
  <c r="F488" i="79"/>
  <c r="G488" i="79"/>
  <c r="A489" i="79"/>
  <c r="B489" i="79"/>
  <c r="C489" i="79"/>
  <c r="D489" i="79"/>
  <c r="E489" i="79"/>
  <c r="F489" i="79"/>
  <c r="G489" i="79"/>
  <c r="A490" i="79"/>
  <c r="B490" i="79"/>
  <c r="C490" i="79"/>
  <c r="D490" i="79"/>
  <c r="E490" i="79"/>
  <c r="F490" i="79"/>
  <c r="G490" i="79"/>
  <c r="A491" i="79"/>
  <c r="B491" i="79"/>
  <c r="C491" i="79"/>
  <c r="D491" i="79"/>
  <c r="E491" i="79"/>
  <c r="F491" i="79"/>
  <c r="G491" i="79"/>
  <c r="A492" i="79"/>
  <c r="B492" i="79"/>
  <c r="C492" i="79"/>
  <c r="D492" i="79"/>
  <c r="E492" i="79"/>
  <c r="F492" i="79"/>
  <c r="G492" i="79"/>
  <c r="A493" i="79"/>
  <c r="B493" i="79"/>
  <c r="C493" i="79"/>
  <c r="D493" i="79"/>
  <c r="E493" i="79"/>
  <c r="F493" i="79"/>
  <c r="G493" i="79"/>
  <c r="A494" i="79"/>
  <c r="B494" i="79"/>
  <c r="C494" i="79"/>
  <c r="D494" i="79"/>
  <c r="E494" i="79"/>
  <c r="F494" i="79"/>
  <c r="G494" i="79"/>
  <c r="A495" i="79"/>
  <c r="B495" i="79"/>
  <c r="C495" i="79"/>
  <c r="D495" i="79"/>
  <c r="E495" i="79"/>
  <c r="F495" i="79"/>
  <c r="G495" i="79"/>
  <c r="A496" i="79"/>
  <c r="B496" i="79"/>
  <c r="C496" i="79"/>
  <c r="D496" i="79"/>
  <c r="E496" i="79"/>
  <c r="F496" i="79"/>
  <c r="G496" i="79"/>
  <c r="A497" i="79"/>
  <c r="B497" i="79"/>
  <c r="C497" i="79"/>
  <c r="D497" i="79"/>
  <c r="E497" i="79"/>
  <c r="F497" i="79"/>
  <c r="G497" i="79"/>
  <c r="A498" i="79"/>
  <c r="B498" i="79"/>
  <c r="C498" i="79"/>
  <c r="D498" i="79"/>
  <c r="E498" i="79"/>
  <c r="F498" i="79"/>
  <c r="G498" i="79"/>
  <c r="A499" i="79"/>
  <c r="B499" i="79"/>
  <c r="C499" i="79"/>
  <c r="D499" i="79"/>
  <c r="E499" i="79"/>
  <c r="F499" i="79"/>
  <c r="G499" i="79"/>
  <c r="A500" i="79"/>
  <c r="B500" i="79"/>
  <c r="C500" i="79"/>
  <c r="D500" i="79"/>
  <c r="E500" i="79"/>
  <c r="F500" i="79"/>
  <c r="G500" i="79"/>
  <c r="A501" i="79"/>
  <c r="B501" i="79"/>
  <c r="C501" i="79"/>
  <c r="D501" i="79"/>
  <c r="E501" i="79"/>
  <c r="F501" i="79"/>
  <c r="G501" i="79"/>
  <c r="A502" i="79"/>
  <c r="B502" i="79"/>
  <c r="C502" i="79"/>
  <c r="D502" i="79"/>
  <c r="E502" i="79"/>
  <c r="F502" i="79"/>
  <c r="G502" i="79"/>
  <c r="A503" i="79"/>
  <c r="B503" i="79"/>
  <c r="C503" i="79"/>
  <c r="D503" i="79"/>
  <c r="E503" i="79"/>
  <c r="F503" i="79"/>
  <c r="G503" i="79"/>
  <c r="A504" i="79"/>
  <c r="B504" i="79"/>
  <c r="C504" i="79"/>
  <c r="D504" i="79"/>
  <c r="E504" i="79"/>
  <c r="F504" i="79"/>
  <c r="G504" i="79"/>
  <c r="A505" i="79"/>
  <c r="B505" i="79"/>
  <c r="C505" i="79"/>
  <c r="D505" i="79"/>
  <c r="E505" i="79"/>
  <c r="F505" i="79"/>
  <c r="G505" i="79"/>
  <c r="A506" i="79"/>
  <c r="B506" i="79"/>
  <c r="C506" i="79"/>
  <c r="D506" i="79"/>
  <c r="E506" i="79"/>
  <c r="F506" i="79"/>
  <c r="G506" i="79"/>
  <c r="A507" i="79"/>
  <c r="B507" i="79"/>
  <c r="C507" i="79"/>
  <c r="D507" i="79"/>
  <c r="E507" i="79"/>
  <c r="F507" i="79"/>
  <c r="G507" i="79"/>
  <c r="A508" i="79"/>
  <c r="B508" i="79"/>
  <c r="C508" i="79"/>
  <c r="D508" i="79"/>
  <c r="E508" i="79"/>
  <c r="F508" i="79"/>
  <c r="G508" i="79"/>
  <c r="A509" i="79"/>
  <c r="B509" i="79"/>
  <c r="C509" i="79"/>
  <c r="D509" i="79"/>
  <c r="E509" i="79"/>
  <c r="F509" i="79"/>
  <c r="G509" i="79"/>
  <c r="A510" i="79"/>
  <c r="B510" i="79"/>
  <c r="C510" i="79"/>
  <c r="D510" i="79"/>
  <c r="E510" i="79"/>
  <c r="F510" i="79"/>
  <c r="G510" i="79"/>
  <c r="A511" i="79"/>
  <c r="B511" i="79"/>
  <c r="C511" i="79"/>
  <c r="D511" i="79"/>
  <c r="E511" i="79"/>
  <c r="F511" i="79"/>
  <c r="G511" i="79"/>
  <c r="A512" i="79"/>
  <c r="B512" i="79"/>
  <c r="C512" i="79"/>
  <c r="D512" i="79"/>
  <c r="E512" i="79"/>
  <c r="F512" i="79"/>
  <c r="G512" i="79"/>
  <c r="A513" i="79"/>
  <c r="B513" i="79"/>
  <c r="C513" i="79"/>
  <c r="D513" i="79"/>
  <c r="E513" i="79"/>
  <c r="F513" i="79"/>
  <c r="G513" i="79"/>
  <c r="A514" i="79"/>
  <c r="B514" i="79"/>
  <c r="C514" i="79"/>
  <c r="D514" i="79"/>
  <c r="E514" i="79"/>
  <c r="F514" i="79"/>
  <c r="G514" i="79"/>
  <c r="A515" i="79"/>
  <c r="B515" i="79"/>
  <c r="C515" i="79"/>
  <c r="D515" i="79"/>
  <c r="E515" i="79"/>
  <c r="F515" i="79"/>
  <c r="G515" i="79"/>
  <c r="A516" i="79"/>
  <c r="B516" i="79"/>
  <c r="C516" i="79"/>
  <c r="D516" i="79"/>
  <c r="E516" i="79"/>
  <c r="F516" i="79"/>
  <c r="G516" i="79"/>
  <c r="A517" i="79"/>
  <c r="B517" i="79"/>
  <c r="C517" i="79"/>
  <c r="D517" i="79"/>
  <c r="E517" i="79"/>
  <c r="F517" i="79"/>
  <c r="G517" i="79"/>
  <c r="A518" i="79"/>
  <c r="B518" i="79"/>
  <c r="C518" i="79"/>
  <c r="D518" i="79"/>
  <c r="E518" i="79"/>
  <c r="F518" i="79"/>
  <c r="G518" i="79"/>
  <c r="A519" i="79"/>
  <c r="B519" i="79"/>
  <c r="C519" i="79"/>
  <c r="D519" i="79"/>
  <c r="E519" i="79"/>
  <c r="F519" i="79"/>
  <c r="G519" i="79"/>
  <c r="A520" i="79"/>
  <c r="B520" i="79"/>
  <c r="C520" i="79"/>
  <c r="D520" i="79"/>
  <c r="E520" i="79"/>
  <c r="F520" i="79"/>
  <c r="G520" i="79"/>
  <c r="A521" i="79"/>
  <c r="B521" i="79"/>
  <c r="C521" i="79"/>
  <c r="D521" i="79"/>
  <c r="E521" i="79"/>
  <c r="F521" i="79"/>
  <c r="G521" i="79"/>
  <c r="A522" i="79"/>
  <c r="B522" i="79"/>
  <c r="C522" i="79"/>
  <c r="D522" i="79"/>
  <c r="E522" i="79"/>
  <c r="F522" i="79"/>
  <c r="G522" i="79"/>
  <c r="A523" i="79"/>
  <c r="B523" i="79"/>
  <c r="C523" i="79"/>
  <c r="D523" i="79"/>
  <c r="E523" i="79"/>
  <c r="F523" i="79"/>
  <c r="G523" i="79"/>
  <c r="A524" i="79"/>
  <c r="B524" i="79"/>
  <c r="C524" i="79"/>
  <c r="D524" i="79"/>
  <c r="E524" i="79"/>
  <c r="F524" i="79"/>
  <c r="G524" i="79"/>
  <c r="A525" i="79"/>
  <c r="B525" i="79"/>
  <c r="C525" i="79"/>
  <c r="D525" i="79"/>
  <c r="E525" i="79"/>
  <c r="F525" i="79"/>
  <c r="G525" i="79"/>
  <c r="A526" i="79"/>
  <c r="B526" i="79"/>
  <c r="C526" i="79"/>
  <c r="D526" i="79"/>
  <c r="E526" i="79"/>
  <c r="F526" i="79"/>
  <c r="G526" i="79"/>
  <c r="A527" i="79"/>
  <c r="B527" i="79"/>
  <c r="C527" i="79"/>
  <c r="D527" i="79"/>
  <c r="E527" i="79"/>
  <c r="F527" i="79"/>
  <c r="G527" i="79"/>
  <c r="A528" i="79"/>
  <c r="B528" i="79"/>
  <c r="C528" i="79"/>
  <c r="D528" i="79"/>
  <c r="E528" i="79"/>
  <c r="F528" i="79"/>
  <c r="G528" i="79"/>
  <c r="A529" i="79"/>
  <c r="B529" i="79"/>
  <c r="C529" i="79"/>
  <c r="D529" i="79"/>
  <c r="E529" i="79"/>
  <c r="F529" i="79"/>
  <c r="G529" i="79"/>
  <c r="A530" i="79"/>
  <c r="B530" i="79"/>
  <c r="C530" i="79"/>
  <c r="D530" i="79"/>
  <c r="E530" i="79"/>
  <c r="F530" i="79"/>
  <c r="G530" i="79"/>
  <c r="A531" i="79"/>
  <c r="B531" i="79"/>
  <c r="C531" i="79"/>
  <c r="D531" i="79"/>
  <c r="E531" i="79"/>
  <c r="F531" i="79"/>
  <c r="G531" i="79"/>
  <c r="A532" i="79"/>
  <c r="B532" i="79"/>
  <c r="C532" i="79"/>
  <c r="D532" i="79"/>
  <c r="E532" i="79"/>
  <c r="F532" i="79"/>
  <c r="G532" i="79"/>
  <c r="A533" i="79"/>
  <c r="B533" i="79"/>
  <c r="C533" i="79"/>
  <c r="D533" i="79"/>
  <c r="E533" i="79"/>
  <c r="F533" i="79"/>
  <c r="G533" i="79"/>
  <c r="A534" i="79"/>
  <c r="B534" i="79"/>
  <c r="C534" i="79"/>
  <c r="D534" i="79"/>
  <c r="E534" i="79"/>
  <c r="F534" i="79"/>
  <c r="G534" i="79"/>
  <c r="A535" i="79"/>
  <c r="B535" i="79"/>
  <c r="C535" i="79"/>
  <c r="D535" i="79"/>
  <c r="E535" i="79"/>
  <c r="F535" i="79"/>
  <c r="G535" i="79"/>
  <c r="A536" i="79"/>
  <c r="B536" i="79"/>
  <c r="C536" i="79"/>
  <c r="D536" i="79"/>
  <c r="E536" i="79"/>
  <c r="F536" i="79"/>
  <c r="G536" i="79"/>
  <c r="A537" i="79"/>
  <c r="B537" i="79"/>
  <c r="C537" i="79"/>
  <c r="D537" i="79"/>
  <c r="E537" i="79"/>
  <c r="F537" i="79"/>
  <c r="G537" i="79"/>
  <c r="A538" i="79"/>
  <c r="B538" i="79"/>
  <c r="C538" i="79"/>
  <c r="D538" i="79"/>
  <c r="E538" i="79"/>
  <c r="F538" i="79"/>
  <c r="G538" i="79"/>
  <c r="A539" i="79"/>
  <c r="B539" i="79"/>
  <c r="C539" i="79"/>
  <c r="D539" i="79"/>
  <c r="E539" i="79"/>
  <c r="F539" i="79"/>
  <c r="G539" i="79"/>
  <c r="A540" i="79"/>
  <c r="B540" i="79"/>
  <c r="C540" i="79"/>
  <c r="D540" i="79"/>
  <c r="E540" i="79"/>
  <c r="F540" i="79"/>
  <c r="G540" i="79"/>
  <c r="A541" i="79"/>
  <c r="B541" i="79"/>
  <c r="C541" i="79"/>
  <c r="D541" i="79"/>
  <c r="E541" i="79"/>
  <c r="F541" i="79"/>
  <c r="G541" i="79"/>
  <c r="A542" i="79"/>
  <c r="B542" i="79"/>
  <c r="C542" i="79"/>
  <c r="D542" i="79"/>
  <c r="E542" i="79"/>
  <c r="F542" i="79"/>
  <c r="G542" i="79"/>
  <c r="A543" i="79"/>
  <c r="B543" i="79"/>
  <c r="C543" i="79"/>
  <c r="D543" i="79"/>
  <c r="E543" i="79"/>
  <c r="F543" i="79"/>
  <c r="G543" i="79"/>
  <c r="A544" i="79"/>
  <c r="B544" i="79"/>
  <c r="C544" i="79"/>
  <c r="D544" i="79"/>
  <c r="E544" i="79"/>
  <c r="F544" i="79"/>
  <c r="G544" i="79"/>
  <c r="A545" i="79"/>
  <c r="B545" i="79"/>
  <c r="C545" i="79"/>
  <c r="D545" i="79"/>
  <c r="E545" i="79"/>
  <c r="F545" i="79"/>
  <c r="G545" i="79"/>
  <c r="A546" i="79"/>
  <c r="B546" i="79"/>
  <c r="C546" i="79"/>
  <c r="D546" i="79"/>
  <c r="E546" i="79"/>
  <c r="F546" i="79"/>
  <c r="G546" i="79"/>
  <c r="A547" i="79"/>
  <c r="B547" i="79"/>
  <c r="C547" i="79"/>
  <c r="D547" i="79"/>
  <c r="E547" i="79"/>
  <c r="F547" i="79"/>
  <c r="G547" i="79"/>
  <c r="A548" i="79"/>
  <c r="B548" i="79"/>
  <c r="C548" i="79"/>
  <c r="D548" i="79"/>
  <c r="E548" i="79"/>
  <c r="F548" i="79"/>
  <c r="G548" i="79"/>
  <c r="A549" i="79"/>
  <c r="B549" i="79"/>
  <c r="C549" i="79"/>
  <c r="D549" i="79"/>
  <c r="E549" i="79"/>
  <c r="F549" i="79"/>
  <c r="G549" i="79"/>
  <c r="G9" i="79"/>
  <c r="F9" i="79"/>
  <c r="E9" i="79"/>
  <c r="D9" i="79"/>
  <c r="C9" i="79"/>
  <c r="B9" i="79"/>
  <c r="A9" i="79"/>
  <c r="F930" i="82" l="1"/>
  <c r="G956" i="82"/>
  <c r="G961" i="82" s="1"/>
  <c r="E977" i="82" s="1"/>
  <c r="F977" i="82" s="1"/>
  <c r="F976" i="82"/>
  <c r="F976" i="81"/>
  <c r="E977" i="81"/>
  <c r="F977" i="81" s="1"/>
  <c r="H61" i="79"/>
  <c r="H290" i="79"/>
  <c r="H196" i="79"/>
  <c r="H161" i="79"/>
  <c r="H443" i="79"/>
  <c r="H402" i="79"/>
  <c r="H491" i="79"/>
  <c r="H346" i="79"/>
  <c r="H240" i="79"/>
  <c r="H584" i="79"/>
  <c r="H113" i="79"/>
  <c r="G586" i="79"/>
  <c r="A99" i="26" l="1"/>
  <c r="I5268" i="18"/>
  <c r="I4981" i="18"/>
  <c r="I4737" i="18"/>
  <c r="I4488" i="18"/>
  <c r="I4283" i="18"/>
  <c r="I5267" i="31"/>
  <c r="I4980" i="31"/>
  <c r="I4487" i="31"/>
  <c r="I4282" i="31"/>
  <c r="I2397" i="31"/>
  <c r="I1856" i="31"/>
  <c r="I763" i="31"/>
  <c r="I2397" i="18"/>
  <c r="I1856" i="18"/>
  <c r="I1343" i="18"/>
  <c r="I763" i="18"/>
  <c r="I237" i="18"/>
  <c r="E937" i="79"/>
  <c r="H921" i="79"/>
  <c r="H919" i="79"/>
  <c r="H911" i="79"/>
  <c r="I1973" i="18"/>
  <c r="I2352" i="18"/>
  <c r="I2308" i="18"/>
  <c r="I2267" i="18"/>
  <c r="I2234" i="18"/>
  <c r="I2180" i="18"/>
  <c r="I2135" i="18"/>
  <c r="I2093" i="18"/>
  <c r="I2060" i="18"/>
  <c r="I2019" i="18"/>
  <c r="I1920" i="18"/>
  <c r="L2397" i="18" l="1"/>
  <c r="L5268" i="18"/>
  <c r="H918" i="79" l="1"/>
  <c r="H917" i="79"/>
  <c r="H910" i="79"/>
  <c r="H909" i="79"/>
  <c r="H908" i="79"/>
  <c r="G907" i="79"/>
  <c r="A521" i="53"/>
  <c r="B521" i="53"/>
  <c r="C521" i="53"/>
  <c r="D521" i="53"/>
  <c r="E521" i="53"/>
  <c r="F521" i="53"/>
  <c r="G521" i="53"/>
  <c r="A508" i="53"/>
  <c r="B508" i="53"/>
  <c r="C508" i="53"/>
  <c r="D508" i="53"/>
  <c r="E508" i="53"/>
  <c r="F508" i="53"/>
  <c r="G508" i="53"/>
  <c r="A509" i="53"/>
  <c r="B509" i="53"/>
  <c r="C509" i="53"/>
  <c r="D509" i="53"/>
  <c r="E509" i="53"/>
  <c r="F509" i="53"/>
  <c r="G509" i="53"/>
  <c r="A510" i="53"/>
  <c r="B510" i="53"/>
  <c r="C510" i="53"/>
  <c r="D510" i="53"/>
  <c r="E510" i="53"/>
  <c r="F510" i="53"/>
  <c r="G510" i="53"/>
  <c r="A511" i="53"/>
  <c r="B511" i="53"/>
  <c r="C511" i="53"/>
  <c r="D511" i="53"/>
  <c r="E511" i="53"/>
  <c r="F511" i="53"/>
  <c r="G511" i="53"/>
  <c r="A512" i="53"/>
  <c r="B512" i="53"/>
  <c r="C512" i="53"/>
  <c r="D512" i="53"/>
  <c r="E512" i="53"/>
  <c r="F512" i="53"/>
  <c r="G512" i="53"/>
  <c r="A513" i="53"/>
  <c r="B513" i="53"/>
  <c r="C513" i="53"/>
  <c r="D513" i="53"/>
  <c r="E513" i="53"/>
  <c r="F513" i="53"/>
  <c r="G513" i="53"/>
  <c r="A514" i="53"/>
  <c r="B514" i="53"/>
  <c r="C514" i="53"/>
  <c r="D514" i="53"/>
  <c r="E514" i="53"/>
  <c r="F514" i="53"/>
  <c r="G514" i="53"/>
  <c r="A515" i="53"/>
  <c r="B515" i="53"/>
  <c r="C515" i="53"/>
  <c r="D515" i="53"/>
  <c r="E515" i="53"/>
  <c r="F515" i="53"/>
  <c r="G515" i="53"/>
  <c r="A516" i="53"/>
  <c r="B516" i="53"/>
  <c r="C516" i="53"/>
  <c r="D516" i="53"/>
  <c r="E516" i="53"/>
  <c r="F516" i="53"/>
  <c r="G516" i="53"/>
  <c r="A517" i="53"/>
  <c r="B517" i="53"/>
  <c r="C517" i="53"/>
  <c r="D517" i="53"/>
  <c r="E517" i="53"/>
  <c r="F517" i="53"/>
  <c r="G517" i="53"/>
  <c r="A518" i="53"/>
  <c r="B518" i="53"/>
  <c r="C518" i="53"/>
  <c r="D518" i="53"/>
  <c r="E518" i="53"/>
  <c r="F518" i="53"/>
  <c r="G518" i="53"/>
  <c r="A519" i="53"/>
  <c r="B519" i="53"/>
  <c r="C519" i="53"/>
  <c r="D519" i="53"/>
  <c r="E519" i="53"/>
  <c r="F519" i="53"/>
  <c r="G519" i="53"/>
  <c r="A520" i="53"/>
  <c r="B520" i="53"/>
  <c r="C520" i="53"/>
  <c r="D520" i="53"/>
  <c r="E520" i="53"/>
  <c r="F520" i="53"/>
  <c r="G520" i="53"/>
  <c r="A489" i="53"/>
  <c r="B489" i="53"/>
  <c r="C489" i="53"/>
  <c r="D489" i="53"/>
  <c r="E489" i="53"/>
  <c r="F489" i="53"/>
  <c r="G489" i="53"/>
  <c r="A490" i="53"/>
  <c r="B490" i="53"/>
  <c r="C490" i="53"/>
  <c r="D490" i="53"/>
  <c r="E490" i="53"/>
  <c r="F490" i="53"/>
  <c r="G490" i="53"/>
  <c r="A491" i="53"/>
  <c r="B491" i="53"/>
  <c r="C491" i="53"/>
  <c r="D491" i="53"/>
  <c r="E491" i="53"/>
  <c r="F491" i="53"/>
  <c r="G491" i="53"/>
  <c r="A492" i="53"/>
  <c r="B492" i="53"/>
  <c r="C492" i="53"/>
  <c r="D492" i="53"/>
  <c r="E492" i="53"/>
  <c r="F492" i="53"/>
  <c r="G492" i="53"/>
  <c r="A493" i="53"/>
  <c r="B493" i="53"/>
  <c r="C493" i="53"/>
  <c r="D493" i="53"/>
  <c r="E493" i="53"/>
  <c r="F493" i="53"/>
  <c r="G493" i="53"/>
  <c r="A494" i="53"/>
  <c r="B494" i="53"/>
  <c r="C494" i="53"/>
  <c r="D494" i="53"/>
  <c r="E494" i="53"/>
  <c r="F494" i="53"/>
  <c r="G494" i="53"/>
  <c r="A495" i="53"/>
  <c r="B495" i="53"/>
  <c r="C495" i="53"/>
  <c r="D495" i="53"/>
  <c r="E495" i="53"/>
  <c r="F495" i="53"/>
  <c r="G495" i="53"/>
  <c r="A496" i="53"/>
  <c r="B496" i="53"/>
  <c r="C496" i="53"/>
  <c r="D496" i="53"/>
  <c r="E496" i="53"/>
  <c r="F496" i="53"/>
  <c r="G496" i="53"/>
  <c r="A497" i="53"/>
  <c r="B497" i="53"/>
  <c r="C497" i="53"/>
  <c r="D497" i="53"/>
  <c r="E497" i="53"/>
  <c r="F497" i="53"/>
  <c r="G497" i="53"/>
  <c r="A498" i="53"/>
  <c r="B498" i="53"/>
  <c r="C498" i="53"/>
  <c r="D498" i="53"/>
  <c r="E498" i="53"/>
  <c r="F498" i="53"/>
  <c r="G498" i="53"/>
  <c r="A499" i="53"/>
  <c r="B499" i="53"/>
  <c r="C499" i="53"/>
  <c r="D499" i="53"/>
  <c r="E499" i="53"/>
  <c r="F499" i="53"/>
  <c r="G499" i="53"/>
  <c r="A500" i="53"/>
  <c r="B500" i="53"/>
  <c r="C500" i="53"/>
  <c r="D500" i="53"/>
  <c r="E500" i="53"/>
  <c r="F500" i="53"/>
  <c r="G500" i="53"/>
  <c r="A501" i="53"/>
  <c r="B501" i="53"/>
  <c r="C501" i="53"/>
  <c r="D501" i="53"/>
  <c r="E501" i="53"/>
  <c r="F501" i="53"/>
  <c r="G501" i="53"/>
  <c r="A502" i="53"/>
  <c r="B502" i="53"/>
  <c r="C502" i="53"/>
  <c r="D502" i="53"/>
  <c r="E502" i="53"/>
  <c r="F502" i="53"/>
  <c r="G502" i="53"/>
  <c r="A503" i="53"/>
  <c r="B503" i="53"/>
  <c r="C503" i="53"/>
  <c r="D503" i="53"/>
  <c r="E503" i="53"/>
  <c r="F503" i="53"/>
  <c r="G503" i="53"/>
  <c r="A504" i="53"/>
  <c r="B504" i="53"/>
  <c r="C504" i="53"/>
  <c r="D504" i="53"/>
  <c r="E504" i="53"/>
  <c r="F504" i="53"/>
  <c r="G504" i="53"/>
  <c r="A505" i="53"/>
  <c r="B505" i="53"/>
  <c r="C505" i="53"/>
  <c r="D505" i="53"/>
  <c r="E505" i="53"/>
  <c r="F505" i="53"/>
  <c r="G505" i="53"/>
  <c r="A506" i="53"/>
  <c r="B506" i="53"/>
  <c r="C506" i="53"/>
  <c r="D506" i="53"/>
  <c r="E506" i="53"/>
  <c r="F506" i="53"/>
  <c r="G506" i="53"/>
  <c r="A507" i="53"/>
  <c r="B507" i="53"/>
  <c r="C507" i="53"/>
  <c r="D507" i="53"/>
  <c r="E507" i="53"/>
  <c r="F507" i="53"/>
  <c r="G507" i="53"/>
  <c r="A465" i="53"/>
  <c r="B465" i="53"/>
  <c r="C465" i="53"/>
  <c r="D465" i="53"/>
  <c r="E465" i="53"/>
  <c r="F465" i="53"/>
  <c r="G465" i="53"/>
  <c r="A466" i="53"/>
  <c r="B466" i="53"/>
  <c r="C466" i="53"/>
  <c r="D466" i="53"/>
  <c r="E466" i="53"/>
  <c r="F466" i="53"/>
  <c r="G466" i="53"/>
  <c r="A467" i="53"/>
  <c r="B467" i="53"/>
  <c r="C467" i="53"/>
  <c r="D467" i="53"/>
  <c r="E467" i="53"/>
  <c r="F467" i="53"/>
  <c r="G467" i="53"/>
  <c r="A468" i="53"/>
  <c r="B468" i="53"/>
  <c r="C468" i="53"/>
  <c r="D468" i="53"/>
  <c r="E468" i="53"/>
  <c r="F468" i="53"/>
  <c r="G468" i="53"/>
  <c r="A469" i="53"/>
  <c r="B469" i="53"/>
  <c r="C469" i="53"/>
  <c r="D469" i="53"/>
  <c r="E469" i="53"/>
  <c r="F469" i="53"/>
  <c r="G469" i="53"/>
  <c r="A470" i="53"/>
  <c r="B470" i="53"/>
  <c r="C470" i="53"/>
  <c r="D470" i="53"/>
  <c r="E470" i="53"/>
  <c r="F470" i="53"/>
  <c r="G470" i="53"/>
  <c r="A471" i="53"/>
  <c r="B471" i="53"/>
  <c r="C471" i="53"/>
  <c r="D471" i="53"/>
  <c r="E471" i="53"/>
  <c r="F471" i="53"/>
  <c r="G471" i="53"/>
  <c r="A472" i="53"/>
  <c r="B472" i="53"/>
  <c r="C472" i="53"/>
  <c r="D472" i="53"/>
  <c r="E472" i="53"/>
  <c r="F472" i="53"/>
  <c r="G472" i="53"/>
  <c r="A473" i="53"/>
  <c r="B473" i="53"/>
  <c r="C473" i="53"/>
  <c r="D473" i="53"/>
  <c r="E473" i="53"/>
  <c r="F473" i="53"/>
  <c r="G473" i="53"/>
  <c r="A474" i="53"/>
  <c r="B474" i="53"/>
  <c r="C474" i="53"/>
  <c r="D474" i="53"/>
  <c r="E474" i="53"/>
  <c r="F474" i="53"/>
  <c r="G474" i="53"/>
  <c r="A475" i="53"/>
  <c r="B475" i="53"/>
  <c r="C475" i="53"/>
  <c r="D475" i="53"/>
  <c r="E475" i="53"/>
  <c r="F475" i="53"/>
  <c r="G475" i="53"/>
  <c r="A476" i="53"/>
  <c r="B476" i="53"/>
  <c r="C476" i="53"/>
  <c r="D476" i="53"/>
  <c r="E476" i="53"/>
  <c r="F476" i="53"/>
  <c r="G476" i="53"/>
  <c r="A477" i="53"/>
  <c r="B477" i="53"/>
  <c r="C477" i="53"/>
  <c r="D477" i="53"/>
  <c r="E477" i="53"/>
  <c r="F477" i="53"/>
  <c r="G477" i="53"/>
  <c r="A478" i="53"/>
  <c r="B478" i="53"/>
  <c r="C478" i="53"/>
  <c r="D478" i="53"/>
  <c r="E478" i="53"/>
  <c r="F478" i="53"/>
  <c r="G478" i="53"/>
  <c r="A479" i="53"/>
  <c r="B479" i="53"/>
  <c r="C479" i="53"/>
  <c r="D479" i="53"/>
  <c r="E479" i="53"/>
  <c r="F479" i="53"/>
  <c r="G479" i="53"/>
  <c r="A480" i="53"/>
  <c r="B480" i="53"/>
  <c r="C480" i="53"/>
  <c r="D480" i="53"/>
  <c r="E480" i="53"/>
  <c r="F480" i="53"/>
  <c r="G480" i="53"/>
  <c r="A481" i="53"/>
  <c r="B481" i="53"/>
  <c r="C481" i="53"/>
  <c r="D481" i="53"/>
  <c r="E481" i="53"/>
  <c r="F481" i="53"/>
  <c r="G481" i="53"/>
  <c r="A482" i="53"/>
  <c r="B482" i="53"/>
  <c r="C482" i="53"/>
  <c r="D482" i="53"/>
  <c r="E482" i="53"/>
  <c r="F482" i="53"/>
  <c r="G482" i="53"/>
  <c r="A483" i="53"/>
  <c r="B483" i="53"/>
  <c r="C483" i="53"/>
  <c r="D483" i="53"/>
  <c r="E483" i="53"/>
  <c r="F483" i="53"/>
  <c r="G483" i="53"/>
  <c r="A484" i="53"/>
  <c r="B484" i="53"/>
  <c r="C484" i="53"/>
  <c r="D484" i="53"/>
  <c r="E484" i="53"/>
  <c r="F484" i="53"/>
  <c r="G484" i="53"/>
  <c r="A485" i="53"/>
  <c r="B485" i="53"/>
  <c r="C485" i="53"/>
  <c r="D485" i="53"/>
  <c r="E485" i="53"/>
  <c r="F485" i="53"/>
  <c r="G485" i="53"/>
  <c r="A486" i="53"/>
  <c r="B486" i="53"/>
  <c r="C486" i="53"/>
  <c r="D486" i="53"/>
  <c r="E486" i="53"/>
  <c r="F486" i="53"/>
  <c r="G486" i="53"/>
  <c r="A487" i="53"/>
  <c r="B487" i="53"/>
  <c r="C487" i="53"/>
  <c r="D487" i="53"/>
  <c r="E487" i="53"/>
  <c r="F487" i="53"/>
  <c r="G487" i="53"/>
  <c r="A488" i="53"/>
  <c r="B488" i="53"/>
  <c r="C488" i="53"/>
  <c r="D488" i="53"/>
  <c r="E488" i="53"/>
  <c r="F488" i="53"/>
  <c r="G488" i="53"/>
  <c r="A437" i="53"/>
  <c r="B437" i="53"/>
  <c r="C437" i="53"/>
  <c r="D437" i="53"/>
  <c r="E437" i="53"/>
  <c r="F437" i="53"/>
  <c r="G437" i="53"/>
  <c r="A438" i="53"/>
  <c r="B438" i="53"/>
  <c r="C438" i="53"/>
  <c r="D438" i="53"/>
  <c r="E438" i="53"/>
  <c r="F438" i="53"/>
  <c r="G438" i="53"/>
  <c r="A439" i="53"/>
  <c r="B439" i="53"/>
  <c r="C439" i="53"/>
  <c r="D439" i="53"/>
  <c r="E439" i="53"/>
  <c r="F439" i="53"/>
  <c r="G439" i="53"/>
  <c r="A440" i="53"/>
  <c r="B440" i="53"/>
  <c r="C440" i="53"/>
  <c r="D440" i="53"/>
  <c r="E440" i="53"/>
  <c r="F440" i="53"/>
  <c r="G440" i="53"/>
  <c r="A441" i="53"/>
  <c r="B441" i="53"/>
  <c r="C441" i="53"/>
  <c r="D441" i="53"/>
  <c r="E441" i="53"/>
  <c r="F441" i="53"/>
  <c r="G441" i="53"/>
  <c r="A442" i="53"/>
  <c r="B442" i="53"/>
  <c r="C442" i="53"/>
  <c r="D442" i="53"/>
  <c r="E442" i="53"/>
  <c r="F442" i="53"/>
  <c r="G442" i="53"/>
  <c r="A443" i="53"/>
  <c r="B443" i="53"/>
  <c r="C443" i="53"/>
  <c r="D443" i="53"/>
  <c r="E443" i="53"/>
  <c r="F443" i="53"/>
  <c r="G443" i="53"/>
  <c r="A444" i="53"/>
  <c r="B444" i="53"/>
  <c r="C444" i="53"/>
  <c r="D444" i="53"/>
  <c r="E444" i="53"/>
  <c r="F444" i="53"/>
  <c r="G444" i="53"/>
  <c r="A445" i="53"/>
  <c r="B445" i="53"/>
  <c r="C445" i="53"/>
  <c r="D445" i="53"/>
  <c r="E445" i="53"/>
  <c r="F445" i="53"/>
  <c r="G445" i="53"/>
  <c r="A446" i="53"/>
  <c r="B446" i="53"/>
  <c r="C446" i="53"/>
  <c r="D446" i="53"/>
  <c r="E446" i="53"/>
  <c r="F446" i="53"/>
  <c r="G446" i="53"/>
  <c r="A447" i="53"/>
  <c r="B447" i="53"/>
  <c r="C447" i="53"/>
  <c r="D447" i="53"/>
  <c r="E447" i="53"/>
  <c r="F447" i="53"/>
  <c r="G447" i="53"/>
  <c r="A448" i="53"/>
  <c r="B448" i="53"/>
  <c r="C448" i="53"/>
  <c r="D448" i="53"/>
  <c r="E448" i="53"/>
  <c r="F448" i="53"/>
  <c r="G448" i="53"/>
  <c r="A449" i="53"/>
  <c r="B449" i="53"/>
  <c r="C449" i="53"/>
  <c r="D449" i="53"/>
  <c r="E449" i="53"/>
  <c r="F449" i="53"/>
  <c r="G449" i="53"/>
  <c r="A450" i="53"/>
  <c r="B450" i="53"/>
  <c r="C450" i="53"/>
  <c r="D450" i="53"/>
  <c r="E450" i="53"/>
  <c r="F450" i="53"/>
  <c r="G450" i="53"/>
  <c r="A451" i="53"/>
  <c r="B451" i="53"/>
  <c r="C451" i="53"/>
  <c r="D451" i="53"/>
  <c r="E451" i="53"/>
  <c r="F451" i="53"/>
  <c r="G451" i="53"/>
  <c r="A452" i="53"/>
  <c r="B452" i="53"/>
  <c r="C452" i="53"/>
  <c r="D452" i="53"/>
  <c r="E452" i="53"/>
  <c r="F452" i="53"/>
  <c r="G452" i="53"/>
  <c r="A453" i="53"/>
  <c r="B453" i="53"/>
  <c r="C453" i="53"/>
  <c r="D453" i="53"/>
  <c r="E453" i="53"/>
  <c r="F453" i="53"/>
  <c r="G453" i="53"/>
  <c r="A454" i="53"/>
  <c r="B454" i="53"/>
  <c r="C454" i="53"/>
  <c r="D454" i="53"/>
  <c r="E454" i="53"/>
  <c r="F454" i="53"/>
  <c r="G454" i="53"/>
  <c r="A455" i="53"/>
  <c r="B455" i="53"/>
  <c r="C455" i="53"/>
  <c r="D455" i="53"/>
  <c r="E455" i="53"/>
  <c r="F455" i="53"/>
  <c r="G455" i="53"/>
  <c r="A456" i="53"/>
  <c r="B456" i="53"/>
  <c r="C456" i="53"/>
  <c r="D456" i="53"/>
  <c r="E456" i="53"/>
  <c r="F456" i="53"/>
  <c r="G456" i="53"/>
  <c r="A457" i="53"/>
  <c r="B457" i="53"/>
  <c r="C457" i="53"/>
  <c r="D457" i="53"/>
  <c r="E457" i="53"/>
  <c r="F457" i="53"/>
  <c r="G457" i="53"/>
  <c r="A458" i="53"/>
  <c r="B458" i="53"/>
  <c r="C458" i="53"/>
  <c r="D458" i="53"/>
  <c r="E458" i="53"/>
  <c r="F458" i="53"/>
  <c r="G458" i="53"/>
  <c r="A459" i="53"/>
  <c r="B459" i="53"/>
  <c r="C459" i="53"/>
  <c r="D459" i="53"/>
  <c r="E459" i="53"/>
  <c r="F459" i="53"/>
  <c r="G459" i="53"/>
  <c r="A460" i="53"/>
  <c r="B460" i="53"/>
  <c r="C460" i="53"/>
  <c r="D460" i="53"/>
  <c r="E460" i="53"/>
  <c r="F460" i="53"/>
  <c r="G460" i="53"/>
  <c r="A461" i="53"/>
  <c r="B461" i="53"/>
  <c r="C461" i="53"/>
  <c r="D461" i="53"/>
  <c r="E461" i="53"/>
  <c r="F461" i="53"/>
  <c r="G461" i="53"/>
  <c r="A462" i="53"/>
  <c r="B462" i="53"/>
  <c r="C462" i="53"/>
  <c r="D462" i="53"/>
  <c r="E462" i="53"/>
  <c r="F462" i="53"/>
  <c r="G462" i="53"/>
  <c r="A463" i="53"/>
  <c r="B463" i="53"/>
  <c r="C463" i="53"/>
  <c r="D463" i="53"/>
  <c r="E463" i="53"/>
  <c r="F463" i="53"/>
  <c r="G463" i="53"/>
  <c r="A464" i="53"/>
  <c r="B464" i="53"/>
  <c r="C464" i="53"/>
  <c r="D464" i="53"/>
  <c r="E464" i="53"/>
  <c r="F464" i="53"/>
  <c r="G464" i="53"/>
  <c r="A769" i="53"/>
  <c r="B769" i="53"/>
  <c r="C769" i="53"/>
  <c r="D769" i="53"/>
  <c r="E769" i="53"/>
  <c r="G769" i="53"/>
  <c r="A770" i="53"/>
  <c r="B770" i="53"/>
  <c r="C770" i="53"/>
  <c r="D770" i="53"/>
  <c r="E770" i="53"/>
  <c r="G770" i="53"/>
  <c r="A771" i="53"/>
  <c r="B771" i="53"/>
  <c r="C771" i="53"/>
  <c r="D771" i="53"/>
  <c r="E771" i="53"/>
  <c r="G771" i="53"/>
  <c r="A759" i="53"/>
  <c r="B759" i="53"/>
  <c r="C759" i="53"/>
  <c r="D759" i="53"/>
  <c r="E759" i="53"/>
  <c r="G759" i="53"/>
  <c r="A760" i="53"/>
  <c r="B760" i="53"/>
  <c r="C760" i="53"/>
  <c r="D760" i="53"/>
  <c r="E760" i="53"/>
  <c r="G760" i="53"/>
  <c r="A761" i="53"/>
  <c r="B761" i="53"/>
  <c r="C761" i="53"/>
  <c r="D761" i="53"/>
  <c r="E761" i="53"/>
  <c r="G761" i="53"/>
  <c r="A762" i="53"/>
  <c r="B762" i="53"/>
  <c r="C762" i="53"/>
  <c r="D762" i="53"/>
  <c r="E762" i="53"/>
  <c r="G762" i="53"/>
  <c r="A763" i="53"/>
  <c r="B763" i="53"/>
  <c r="C763" i="53"/>
  <c r="D763" i="53"/>
  <c r="E763" i="53"/>
  <c r="G763" i="53"/>
  <c r="A764" i="53"/>
  <c r="B764" i="53"/>
  <c r="C764" i="53"/>
  <c r="D764" i="53"/>
  <c r="E764" i="53"/>
  <c r="G764" i="53"/>
  <c r="A765" i="53"/>
  <c r="B765" i="53"/>
  <c r="C765" i="53"/>
  <c r="D765" i="53"/>
  <c r="E765" i="53"/>
  <c r="G765" i="53"/>
  <c r="A766" i="53"/>
  <c r="B766" i="53"/>
  <c r="C766" i="53"/>
  <c r="D766" i="53"/>
  <c r="E766" i="53"/>
  <c r="G766" i="53"/>
  <c r="A767" i="53"/>
  <c r="B767" i="53"/>
  <c r="C767" i="53"/>
  <c r="D767" i="53"/>
  <c r="E767" i="53"/>
  <c r="G767" i="53"/>
  <c r="A768" i="53"/>
  <c r="B768" i="53"/>
  <c r="C768" i="53"/>
  <c r="D768" i="53"/>
  <c r="E768" i="53"/>
  <c r="G768" i="53"/>
  <c r="A744" i="53"/>
  <c r="B744" i="53"/>
  <c r="C744" i="53"/>
  <c r="D744" i="53"/>
  <c r="E744" i="53"/>
  <c r="G744" i="53"/>
  <c r="A745" i="53"/>
  <c r="B745" i="53"/>
  <c r="C745" i="53"/>
  <c r="D745" i="53"/>
  <c r="E745" i="53"/>
  <c r="G745" i="53"/>
  <c r="A746" i="53"/>
  <c r="B746" i="53"/>
  <c r="C746" i="53"/>
  <c r="D746" i="53"/>
  <c r="E746" i="53"/>
  <c r="G746" i="53"/>
  <c r="A747" i="53"/>
  <c r="B747" i="53"/>
  <c r="C747" i="53"/>
  <c r="D747" i="53"/>
  <c r="E747" i="53"/>
  <c r="G747" i="53"/>
  <c r="A748" i="53"/>
  <c r="B748" i="53"/>
  <c r="C748" i="53"/>
  <c r="D748" i="53"/>
  <c r="E748" i="53"/>
  <c r="G748" i="53"/>
  <c r="A749" i="53"/>
  <c r="B749" i="53"/>
  <c r="C749" i="53"/>
  <c r="D749" i="53"/>
  <c r="E749" i="53"/>
  <c r="G749" i="53"/>
  <c r="A750" i="53"/>
  <c r="B750" i="53"/>
  <c r="C750" i="53"/>
  <c r="D750" i="53"/>
  <c r="E750" i="53"/>
  <c r="G750" i="53"/>
  <c r="A751" i="53"/>
  <c r="B751" i="53"/>
  <c r="C751" i="53"/>
  <c r="D751" i="53"/>
  <c r="E751" i="53"/>
  <c r="G751" i="53"/>
  <c r="A752" i="53"/>
  <c r="B752" i="53"/>
  <c r="C752" i="53"/>
  <c r="D752" i="53"/>
  <c r="E752" i="53"/>
  <c r="G752" i="53"/>
  <c r="A753" i="53"/>
  <c r="B753" i="53"/>
  <c r="C753" i="53"/>
  <c r="D753" i="53"/>
  <c r="E753" i="53"/>
  <c r="G753" i="53"/>
  <c r="A754" i="53"/>
  <c r="B754" i="53"/>
  <c r="C754" i="53"/>
  <c r="D754" i="53"/>
  <c r="E754" i="53"/>
  <c r="G754" i="53"/>
  <c r="A755" i="53"/>
  <c r="B755" i="53"/>
  <c r="C755" i="53"/>
  <c r="D755" i="53"/>
  <c r="E755" i="53"/>
  <c r="G755" i="53"/>
  <c r="A756" i="53"/>
  <c r="B756" i="53"/>
  <c r="C756" i="53"/>
  <c r="D756" i="53"/>
  <c r="E756" i="53"/>
  <c r="G756" i="53"/>
  <c r="A757" i="53"/>
  <c r="B757" i="53"/>
  <c r="C757" i="53"/>
  <c r="D757" i="53"/>
  <c r="E757" i="53"/>
  <c r="G757" i="53"/>
  <c r="A758" i="53"/>
  <c r="B758" i="53"/>
  <c r="C758" i="53"/>
  <c r="D758" i="53"/>
  <c r="E758" i="53"/>
  <c r="G758" i="53"/>
  <c r="A727" i="53"/>
  <c r="B727" i="53"/>
  <c r="C727" i="53"/>
  <c r="D727" i="53"/>
  <c r="E727" i="53"/>
  <c r="G727" i="53"/>
  <c r="A728" i="53"/>
  <c r="B728" i="53"/>
  <c r="C728" i="53"/>
  <c r="D728" i="53"/>
  <c r="E728" i="53"/>
  <c r="G728" i="53"/>
  <c r="A729" i="53"/>
  <c r="B729" i="53"/>
  <c r="C729" i="53"/>
  <c r="D729" i="53"/>
  <c r="E729" i="53"/>
  <c r="G729" i="53"/>
  <c r="A730" i="53"/>
  <c r="B730" i="53"/>
  <c r="C730" i="53"/>
  <c r="D730" i="53"/>
  <c r="E730" i="53"/>
  <c r="G730" i="53"/>
  <c r="A731" i="53"/>
  <c r="B731" i="53"/>
  <c r="C731" i="53"/>
  <c r="D731" i="53"/>
  <c r="E731" i="53"/>
  <c r="G731" i="53"/>
  <c r="A732" i="53"/>
  <c r="B732" i="53"/>
  <c r="C732" i="53"/>
  <c r="D732" i="53"/>
  <c r="E732" i="53"/>
  <c r="G732" i="53"/>
  <c r="A733" i="53"/>
  <c r="B733" i="53"/>
  <c r="C733" i="53"/>
  <c r="D733" i="53"/>
  <c r="E733" i="53"/>
  <c r="G733" i="53"/>
  <c r="A734" i="53"/>
  <c r="B734" i="53"/>
  <c r="C734" i="53"/>
  <c r="D734" i="53"/>
  <c r="E734" i="53"/>
  <c r="G734" i="53"/>
  <c r="A735" i="53"/>
  <c r="B735" i="53"/>
  <c r="C735" i="53"/>
  <c r="D735" i="53"/>
  <c r="E735" i="53"/>
  <c r="G735" i="53"/>
  <c r="A736" i="53"/>
  <c r="B736" i="53"/>
  <c r="C736" i="53"/>
  <c r="D736" i="53"/>
  <c r="E736" i="53"/>
  <c r="G736" i="53"/>
  <c r="A737" i="53"/>
  <c r="B737" i="53"/>
  <c r="C737" i="53"/>
  <c r="D737" i="53"/>
  <c r="E737" i="53"/>
  <c r="G737" i="53"/>
  <c r="A738" i="53"/>
  <c r="B738" i="53"/>
  <c r="C738" i="53"/>
  <c r="D738" i="53"/>
  <c r="E738" i="53"/>
  <c r="G738" i="53"/>
  <c r="A739" i="53"/>
  <c r="B739" i="53"/>
  <c r="C739" i="53"/>
  <c r="D739" i="53"/>
  <c r="E739" i="53"/>
  <c r="G739" i="53"/>
  <c r="A740" i="53"/>
  <c r="B740" i="53"/>
  <c r="C740" i="53"/>
  <c r="D740" i="53"/>
  <c r="E740" i="53"/>
  <c r="G740" i="53"/>
  <c r="A741" i="53"/>
  <c r="B741" i="53"/>
  <c r="C741" i="53"/>
  <c r="D741" i="53"/>
  <c r="E741" i="53"/>
  <c r="G741" i="53"/>
  <c r="A742" i="53"/>
  <c r="B742" i="53"/>
  <c r="C742" i="53"/>
  <c r="D742" i="53"/>
  <c r="E742" i="53"/>
  <c r="G742" i="53"/>
  <c r="A743" i="53"/>
  <c r="B743" i="53"/>
  <c r="C743" i="53"/>
  <c r="D743" i="53"/>
  <c r="E743" i="53"/>
  <c r="G743" i="53"/>
  <c r="G798" i="53"/>
  <c r="F96" i="77"/>
  <c r="A88" i="26"/>
  <c r="F85" i="77"/>
  <c r="F73" i="76"/>
  <c r="D78" i="76"/>
  <c r="H521" i="53" l="1"/>
  <c r="H473" i="53"/>
  <c r="H771" i="53"/>
  <c r="H747" i="53"/>
  <c r="G913" i="79" l="1"/>
  <c r="H920" i="79"/>
  <c r="H912" i="79"/>
  <c r="D90" i="77"/>
  <c r="D92" i="77" s="1"/>
  <c r="F92" i="77"/>
  <c r="F54" i="77"/>
  <c r="F90" i="77" s="1"/>
  <c r="D80" i="76"/>
  <c r="F80" i="76"/>
  <c r="F45" i="76"/>
  <c r="F78" i="76" s="1"/>
  <c r="G923" i="79" l="1"/>
  <c r="J916" i="79"/>
  <c r="J911" i="79"/>
  <c r="H913" i="79"/>
  <c r="H73" i="76"/>
  <c r="H793" i="53"/>
  <c r="H792" i="53"/>
  <c r="H785" i="53"/>
  <c r="H784" i="53"/>
  <c r="H783" i="53"/>
  <c r="A725" i="53" l="1"/>
  <c r="B725" i="53"/>
  <c r="C725" i="53"/>
  <c r="D725" i="53"/>
  <c r="E725" i="53"/>
  <c r="G725" i="53"/>
  <c r="A726" i="53"/>
  <c r="B726" i="53"/>
  <c r="C726" i="53"/>
  <c r="D726" i="53"/>
  <c r="E726" i="53"/>
  <c r="G726" i="53"/>
  <c r="A719" i="53"/>
  <c r="B719" i="53"/>
  <c r="C719" i="53"/>
  <c r="D719" i="53"/>
  <c r="E719" i="53"/>
  <c r="G719" i="53"/>
  <c r="A720" i="53"/>
  <c r="B720" i="53"/>
  <c r="C720" i="53"/>
  <c r="D720" i="53"/>
  <c r="E720" i="53"/>
  <c r="G720" i="53"/>
  <c r="A721" i="53"/>
  <c r="B721" i="53"/>
  <c r="C721" i="53"/>
  <c r="D721" i="53"/>
  <c r="E721" i="53"/>
  <c r="G721" i="53"/>
  <c r="A722" i="53"/>
  <c r="B722" i="53"/>
  <c r="C722" i="53"/>
  <c r="D722" i="53"/>
  <c r="E722" i="53"/>
  <c r="G722" i="53"/>
  <c r="A723" i="53"/>
  <c r="B723" i="53"/>
  <c r="C723" i="53"/>
  <c r="D723" i="53"/>
  <c r="E723" i="53"/>
  <c r="G723" i="53"/>
  <c r="A724" i="53"/>
  <c r="B724" i="53"/>
  <c r="C724" i="53"/>
  <c r="D724" i="53"/>
  <c r="E724" i="53"/>
  <c r="G724" i="53"/>
  <c r="A700" i="53"/>
  <c r="B700" i="53"/>
  <c r="C700" i="53"/>
  <c r="D700" i="53"/>
  <c r="E700" i="53"/>
  <c r="G700" i="53"/>
  <c r="A701" i="53"/>
  <c r="B701" i="53"/>
  <c r="C701" i="53"/>
  <c r="D701" i="53"/>
  <c r="E701" i="53"/>
  <c r="G701" i="53"/>
  <c r="A702" i="53"/>
  <c r="B702" i="53"/>
  <c r="C702" i="53"/>
  <c r="D702" i="53"/>
  <c r="E702" i="53"/>
  <c r="G702" i="53"/>
  <c r="A703" i="53"/>
  <c r="B703" i="53"/>
  <c r="C703" i="53"/>
  <c r="D703" i="53"/>
  <c r="E703" i="53"/>
  <c r="G703" i="53"/>
  <c r="A704" i="53"/>
  <c r="B704" i="53"/>
  <c r="C704" i="53"/>
  <c r="D704" i="53"/>
  <c r="E704" i="53"/>
  <c r="G704" i="53"/>
  <c r="A705" i="53"/>
  <c r="B705" i="53"/>
  <c r="C705" i="53"/>
  <c r="D705" i="53"/>
  <c r="E705" i="53"/>
  <c r="G705" i="53"/>
  <c r="A706" i="53"/>
  <c r="B706" i="53"/>
  <c r="C706" i="53"/>
  <c r="D706" i="53"/>
  <c r="E706" i="53"/>
  <c r="G706" i="53"/>
  <c r="A707" i="53"/>
  <c r="B707" i="53"/>
  <c r="C707" i="53"/>
  <c r="D707" i="53"/>
  <c r="E707" i="53"/>
  <c r="G707" i="53"/>
  <c r="A708" i="53"/>
  <c r="B708" i="53"/>
  <c r="C708" i="53"/>
  <c r="D708" i="53"/>
  <c r="E708" i="53"/>
  <c r="G708" i="53"/>
  <c r="A709" i="53"/>
  <c r="B709" i="53"/>
  <c r="C709" i="53"/>
  <c r="D709" i="53"/>
  <c r="E709" i="53"/>
  <c r="G709" i="53"/>
  <c r="A710" i="53"/>
  <c r="B710" i="53"/>
  <c r="C710" i="53"/>
  <c r="D710" i="53"/>
  <c r="E710" i="53"/>
  <c r="G710" i="53"/>
  <c r="A711" i="53"/>
  <c r="B711" i="53"/>
  <c r="C711" i="53"/>
  <c r="D711" i="53"/>
  <c r="E711" i="53"/>
  <c r="G711" i="53"/>
  <c r="A712" i="53"/>
  <c r="B712" i="53"/>
  <c r="C712" i="53"/>
  <c r="D712" i="53"/>
  <c r="E712" i="53"/>
  <c r="G712" i="53"/>
  <c r="A713" i="53"/>
  <c r="B713" i="53"/>
  <c r="C713" i="53"/>
  <c r="D713" i="53"/>
  <c r="E713" i="53"/>
  <c r="G713" i="53"/>
  <c r="A714" i="53"/>
  <c r="B714" i="53"/>
  <c r="C714" i="53"/>
  <c r="D714" i="53"/>
  <c r="E714" i="53"/>
  <c r="G714" i="53"/>
  <c r="A715" i="53"/>
  <c r="B715" i="53"/>
  <c r="C715" i="53"/>
  <c r="D715" i="53"/>
  <c r="E715" i="53"/>
  <c r="G715" i="53"/>
  <c r="A716" i="53"/>
  <c r="B716" i="53"/>
  <c r="C716" i="53"/>
  <c r="D716" i="53"/>
  <c r="E716" i="53"/>
  <c r="G716" i="53"/>
  <c r="A717" i="53"/>
  <c r="B717" i="53"/>
  <c r="C717" i="53"/>
  <c r="D717" i="53"/>
  <c r="E717" i="53"/>
  <c r="G717" i="53"/>
  <c r="A718" i="53"/>
  <c r="B718" i="53"/>
  <c r="C718" i="53"/>
  <c r="D718" i="53"/>
  <c r="E718" i="53"/>
  <c r="G718" i="53"/>
  <c r="A664" i="53"/>
  <c r="B664" i="53"/>
  <c r="C664" i="53"/>
  <c r="D664" i="53"/>
  <c r="E664" i="53"/>
  <c r="G664" i="53"/>
  <c r="A665" i="53"/>
  <c r="B665" i="53"/>
  <c r="C665" i="53"/>
  <c r="D665" i="53"/>
  <c r="E665" i="53"/>
  <c r="G665" i="53"/>
  <c r="A666" i="53"/>
  <c r="B666" i="53"/>
  <c r="C666" i="53"/>
  <c r="D666" i="53"/>
  <c r="E666" i="53"/>
  <c r="G666" i="53"/>
  <c r="A667" i="53"/>
  <c r="B667" i="53"/>
  <c r="C667" i="53"/>
  <c r="D667" i="53"/>
  <c r="E667" i="53"/>
  <c r="G667" i="53"/>
  <c r="A668" i="53"/>
  <c r="B668" i="53"/>
  <c r="C668" i="53"/>
  <c r="D668" i="53"/>
  <c r="E668" i="53"/>
  <c r="G668" i="53"/>
  <c r="A669" i="53"/>
  <c r="B669" i="53"/>
  <c r="C669" i="53"/>
  <c r="D669" i="53"/>
  <c r="E669" i="53"/>
  <c r="G669" i="53"/>
  <c r="A670" i="53"/>
  <c r="B670" i="53"/>
  <c r="C670" i="53"/>
  <c r="D670" i="53"/>
  <c r="E670" i="53"/>
  <c r="G670" i="53"/>
  <c r="A671" i="53"/>
  <c r="B671" i="53"/>
  <c r="C671" i="53"/>
  <c r="D671" i="53"/>
  <c r="E671" i="53"/>
  <c r="G671" i="53"/>
  <c r="A672" i="53"/>
  <c r="B672" i="53"/>
  <c r="C672" i="53"/>
  <c r="D672" i="53"/>
  <c r="E672" i="53"/>
  <c r="G672" i="53"/>
  <c r="A673" i="53"/>
  <c r="B673" i="53"/>
  <c r="C673" i="53"/>
  <c r="D673" i="53"/>
  <c r="E673" i="53"/>
  <c r="G673" i="53"/>
  <c r="A674" i="53"/>
  <c r="B674" i="53"/>
  <c r="C674" i="53"/>
  <c r="D674" i="53"/>
  <c r="E674" i="53"/>
  <c r="G674" i="53"/>
  <c r="A675" i="53"/>
  <c r="B675" i="53"/>
  <c r="C675" i="53"/>
  <c r="D675" i="53"/>
  <c r="E675" i="53"/>
  <c r="G675" i="53"/>
  <c r="A676" i="53"/>
  <c r="B676" i="53"/>
  <c r="C676" i="53"/>
  <c r="D676" i="53"/>
  <c r="E676" i="53"/>
  <c r="G676" i="53"/>
  <c r="A677" i="53"/>
  <c r="B677" i="53"/>
  <c r="C677" i="53"/>
  <c r="D677" i="53"/>
  <c r="E677" i="53"/>
  <c r="G677" i="53"/>
  <c r="A678" i="53"/>
  <c r="B678" i="53"/>
  <c r="C678" i="53"/>
  <c r="D678" i="53"/>
  <c r="E678" i="53"/>
  <c r="G678" i="53"/>
  <c r="A679" i="53"/>
  <c r="B679" i="53"/>
  <c r="C679" i="53"/>
  <c r="D679" i="53"/>
  <c r="E679" i="53"/>
  <c r="G679" i="53"/>
  <c r="A680" i="53"/>
  <c r="B680" i="53"/>
  <c r="C680" i="53"/>
  <c r="D680" i="53"/>
  <c r="E680" i="53"/>
  <c r="G680" i="53"/>
  <c r="A681" i="53"/>
  <c r="B681" i="53"/>
  <c r="C681" i="53"/>
  <c r="D681" i="53"/>
  <c r="E681" i="53"/>
  <c r="G681" i="53"/>
  <c r="A682" i="53"/>
  <c r="B682" i="53"/>
  <c r="C682" i="53"/>
  <c r="D682" i="53"/>
  <c r="E682" i="53"/>
  <c r="G682" i="53"/>
  <c r="A683" i="53"/>
  <c r="B683" i="53"/>
  <c r="C683" i="53"/>
  <c r="D683" i="53"/>
  <c r="E683" i="53"/>
  <c r="G683" i="53"/>
  <c r="A684" i="53"/>
  <c r="B684" i="53"/>
  <c r="C684" i="53"/>
  <c r="D684" i="53"/>
  <c r="E684" i="53"/>
  <c r="G684" i="53"/>
  <c r="A685" i="53"/>
  <c r="B685" i="53"/>
  <c r="C685" i="53"/>
  <c r="D685" i="53"/>
  <c r="E685" i="53"/>
  <c r="G685" i="53"/>
  <c r="A686" i="53"/>
  <c r="B686" i="53"/>
  <c r="C686" i="53"/>
  <c r="D686" i="53"/>
  <c r="E686" i="53"/>
  <c r="G686" i="53"/>
  <c r="A687" i="53"/>
  <c r="B687" i="53"/>
  <c r="C687" i="53"/>
  <c r="D687" i="53"/>
  <c r="E687" i="53"/>
  <c r="G687" i="53"/>
  <c r="A688" i="53"/>
  <c r="B688" i="53"/>
  <c r="C688" i="53"/>
  <c r="D688" i="53"/>
  <c r="E688" i="53"/>
  <c r="G688" i="53"/>
  <c r="A689" i="53"/>
  <c r="B689" i="53"/>
  <c r="C689" i="53"/>
  <c r="D689" i="53"/>
  <c r="E689" i="53"/>
  <c r="G689" i="53"/>
  <c r="A690" i="53"/>
  <c r="B690" i="53"/>
  <c r="C690" i="53"/>
  <c r="D690" i="53"/>
  <c r="E690" i="53"/>
  <c r="G690" i="53"/>
  <c r="A691" i="53"/>
  <c r="B691" i="53"/>
  <c r="C691" i="53"/>
  <c r="D691" i="53"/>
  <c r="E691" i="53"/>
  <c r="G691" i="53"/>
  <c r="A692" i="53"/>
  <c r="B692" i="53"/>
  <c r="C692" i="53"/>
  <c r="D692" i="53"/>
  <c r="E692" i="53"/>
  <c r="G692" i="53"/>
  <c r="A693" i="53"/>
  <c r="B693" i="53"/>
  <c r="C693" i="53"/>
  <c r="D693" i="53"/>
  <c r="E693" i="53"/>
  <c r="G693" i="53"/>
  <c r="A694" i="53"/>
  <c r="B694" i="53"/>
  <c r="C694" i="53"/>
  <c r="D694" i="53"/>
  <c r="E694" i="53"/>
  <c r="G694" i="53"/>
  <c r="A695" i="53"/>
  <c r="B695" i="53"/>
  <c r="C695" i="53"/>
  <c r="D695" i="53"/>
  <c r="E695" i="53"/>
  <c r="G695" i="53"/>
  <c r="A696" i="53"/>
  <c r="B696" i="53"/>
  <c r="C696" i="53"/>
  <c r="D696" i="53"/>
  <c r="E696" i="53"/>
  <c r="G696" i="53"/>
  <c r="A697" i="53"/>
  <c r="B697" i="53"/>
  <c r="C697" i="53"/>
  <c r="D697" i="53"/>
  <c r="E697" i="53"/>
  <c r="G697" i="53"/>
  <c r="A698" i="53"/>
  <c r="B698" i="53"/>
  <c r="C698" i="53"/>
  <c r="D698" i="53"/>
  <c r="E698" i="53"/>
  <c r="G698" i="53"/>
  <c r="A699" i="53"/>
  <c r="B699" i="53"/>
  <c r="C699" i="53"/>
  <c r="D699" i="53"/>
  <c r="E699" i="53"/>
  <c r="G699" i="53"/>
  <c r="A636" i="53"/>
  <c r="B636" i="53"/>
  <c r="C636" i="53"/>
  <c r="D636" i="53"/>
  <c r="E636" i="53"/>
  <c r="G636" i="53"/>
  <c r="A637" i="53"/>
  <c r="B637" i="53"/>
  <c r="C637" i="53"/>
  <c r="D637" i="53"/>
  <c r="E637" i="53"/>
  <c r="G637" i="53"/>
  <c r="A638" i="53"/>
  <c r="B638" i="53"/>
  <c r="C638" i="53"/>
  <c r="D638" i="53"/>
  <c r="E638" i="53"/>
  <c r="G638" i="53"/>
  <c r="A639" i="53"/>
  <c r="B639" i="53"/>
  <c r="C639" i="53"/>
  <c r="D639" i="53"/>
  <c r="E639" i="53"/>
  <c r="G639" i="53"/>
  <c r="A640" i="53"/>
  <c r="B640" i="53"/>
  <c r="C640" i="53"/>
  <c r="D640" i="53"/>
  <c r="E640" i="53"/>
  <c r="G640" i="53"/>
  <c r="A641" i="53"/>
  <c r="B641" i="53"/>
  <c r="C641" i="53"/>
  <c r="D641" i="53"/>
  <c r="E641" i="53"/>
  <c r="G641" i="53"/>
  <c r="A642" i="53"/>
  <c r="B642" i="53"/>
  <c r="C642" i="53"/>
  <c r="D642" i="53"/>
  <c r="E642" i="53"/>
  <c r="G642" i="53"/>
  <c r="A643" i="53"/>
  <c r="B643" i="53"/>
  <c r="C643" i="53"/>
  <c r="D643" i="53"/>
  <c r="E643" i="53"/>
  <c r="G643" i="53"/>
  <c r="A644" i="53"/>
  <c r="B644" i="53"/>
  <c r="C644" i="53"/>
  <c r="D644" i="53"/>
  <c r="E644" i="53"/>
  <c r="G644" i="53"/>
  <c r="A645" i="53"/>
  <c r="B645" i="53"/>
  <c r="C645" i="53"/>
  <c r="D645" i="53"/>
  <c r="E645" i="53"/>
  <c r="G645" i="53"/>
  <c r="A646" i="53"/>
  <c r="B646" i="53"/>
  <c r="C646" i="53"/>
  <c r="D646" i="53"/>
  <c r="E646" i="53"/>
  <c r="G646" i="53"/>
  <c r="A647" i="53"/>
  <c r="B647" i="53"/>
  <c r="C647" i="53"/>
  <c r="D647" i="53"/>
  <c r="E647" i="53"/>
  <c r="G647" i="53"/>
  <c r="A648" i="53"/>
  <c r="B648" i="53"/>
  <c r="C648" i="53"/>
  <c r="D648" i="53"/>
  <c r="E648" i="53"/>
  <c r="G648" i="53"/>
  <c r="A649" i="53"/>
  <c r="B649" i="53"/>
  <c r="C649" i="53"/>
  <c r="D649" i="53"/>
  <c r="E649" i="53"/>
  <c r="G649" i="53"/>
  <c r="A650" i="53"/>
  <c r="B650" i="53"/>
  <c r="C650" i="53"/>
  <c r="D650" i="53"/>
  <c r="E650" i="53"/>
  <c r="G650" i="53"/>
  <c r="A651" i="53"/>
  <c r="B651" i="53"/>
  <c r="C651" i="53"/>
  <c r="D651" i="53"/>
  <c r="E651" i="53"/>
  <c r="G651" i="53"/>
  <c r="A652" i="53"/>
  <c r="B652" i="53"/>
  <c r="C652" i="53"/>
  <c r="D652" i="53"/>
  <c r="E652" i="53"/>
  <c r="G652" i="53"/>
  <c r="A653" i="53"/>
  <c r="B653" i="53"/>
  <c r="C653" i="53"/>
  <c r="D653" i="53"/>
  <c r="E653" i="53"/>
  <c r="G653" i="53"/>
  <c r="A654" i="53"/>
  <c r="B654" i="53"/>
  <c r="C654" i="53"/>
  <c r="D654" i="53"/>
  <c r="E654" i="53"/>
  <c r="G654" i="53"/>
  <c r="A655" i="53"/>
  <c r="B655" i="53"/>
  <c r="C655" i="53"/>
  <c r="D655" i="53"/>
  <c r="E655" i="53"/>
  <c r="G655" i="53"/>
  <c r="A656" i="53"/>
  <c r="B656" i="53"/>
  <c r="C656" i="53"/>
  <c r="D656" i="53"/>
  <c r="E656" i="53"/>
  <c r="G656" i="53"/>
  <c r="A657" i="53"/>
  <c r="B657" i="53"/>
  <c r="C657" i="53"/>
  <c r="D657" i="53"/>
  <c r="E657" i="53"/>
  <c r="G657" i="53"/>
  <c r="A658" i="53"/>
  <c r="B658" i="53"/>
  <c r="C658" i="53"/>
  <c r="D658" i="53"/>
  <c r="E658" i="53"/>
  <c r="G658" i="53"/>
  <c r="A659" i="53"/>
  <c r="B659" i="53"/>
  <c r="C659" i="53"/>
  <c r="D659" i="53"/>
  <c r="E659" i="53"/>
  <c r="G659" i="53"/>
  <c r="A660" i="53"/>
  <c r="B660" i="53"/>
  <c r="C660" i="53"/>
  <c r="D660" i="53"/>
  <c r="E660" i="53"/>
  <c r="G660" i="53"/>
  <c r="A661" i="53"/>
  <c r="B661" i="53"/>
  <c r="C661" i="53"/>
  <c r="D661" i="53"/>
  <c r="E661" i="53"/>
  <c r="G661" i="53"/>
  <c r="A662" i="53"/>
  <c r="B662" i="53"/>
  <c r="C662" i="53"/>
  <c r="D662" i="53"/>
  <c r="E662" i="53"/>
  <c r="G662" i="53"/>
  <c r="A663" i="53"/>
  <c r="B663" i="53"/>
  <c r="C663" i="53"/>
  <c r="D663" i="53"/>
  <c r="E663" i="53"/>
  <c r="G663" i="53"/>
  <c r="A603" i="53"/>
  <c r="B603" i="53"/>
  <c r="C603" i="53"/>
  <c r="D603" i="53"/>
  <c r="E603" i="53"/>
  <c r="G603" i="53"/>
  <c r="A604" i="53"/>
  <c r="B604" i="53"/>
  <c r="C604" i="53"/>
  <c r="D604" i="53"/>
  <c r="E604" i="53"/>
  <c r="G604" i="53"/>
  <c r="A605" i="53"/>
  <c r="B605" i="53"/>
  <c r="C605" i="53"/>
  <c r="D605" i="53"/>
  <c r="E605" i="53"/>
  <c r="G605" i="53"/>
  <c r="A606" i="53"/>
  <c r="B606" i="53"/>
  <c r="C606" i="53"/>
  <c r="D606" i="53"/>
  <c r="E606" i="53"/>
  <c r="G606" i="53"/>
  <c r="A607" i="53"/>
  <c r="B607" i="53"/>
  <c r="C607" i="53"/>
  <c r="D607" i="53"/>
  <c r="E607" i="53"/>
  <c r="G607" i="53"/>
  <c r="A608" i="53"/>
  <c r="B608" i="53"/>
  <c r="C608" i="53"/>
  <c r="D608" i="53"/>
  <c r="E608" i="53"/>
  <c r="G608" i="53"/>
  <c r="A609" i="53"/>
  <c r="B609" i="53"/>
  <c r="C609" i="53"/>
  <c r="D609" i="53"/>
  <c r="E609" i="53"/>
  <c r="G609" i="53"/>
  <c r="A610" i="53"/>
  <c r="B610" i="53"/>
  <c r="C610" i="53"/>
  <c r="D610" i="53"/>
  <c r="E610" i="53"/>
  <c r="G610" i="53"/>
  <c r="A611" i="53"/>
  <c r="B611" i="53"/>
  <c r="C611" i="53"/>
  <c r="D611" i="53"/>
  <c r="E611" i="53"/>
  <c r="G611" i="53"/>
  <c r="A612" i="53"/>
  <c r="B612" i="53"/>
  <c r="C612" i="53"/>
  <c r="D612" i="53"/>
  <c r="E612" i="53"/>
  <c r="G612" i="53"/>
  <c r="A613" i="53"/>
  <c r="B613" i="53"/>
  <c r="C613" i="53"/>
  <c r="D613" i="53"/>
  <c r="E613" i="53"/>
  <c r="G613" i="53"/>
  <c r="A614" i="53"/>
  <c r="B614" i="53"/>
  <c r="C614" i="53"/>
  <c r="D614" i="53"/>
  <c r="E614" i="53"/>
  <c r="G614" i="53"/>
  <c r="A615" i="53"/>
  <c r="B615" i="53"/>
  <c r="C615" i="53"/>
  <c r="D615" i="53"/>
  <c r="E615" i="53"/>
  <c r="G615" i="53"/>
  <c r="A616" i="53"/>
  <c r="B616" i="53"/>
  <c r="C616" i="53"/>
  <c r="D616" i="53"/>
  <c r="E616" i="53"/>
  <c r="G616" i="53"/>
  <c r="A617" i="53"/>
  <c r="B617" i="53"/>
  <c r="C617" i="53"/>
  <c r="D617" i="53"/>
  <c r="E617" i="53"/>
  <c r="G617" i="53"/>
  <c r="A618" i="53"/>
  <c r="B618" i="53"/>
  <c r="C618" i="53"/>
  <c r="D618" i="53"/>
  <c r="E618" i="53"/>
  <c r="G618" i="53"/>
  <c r="A619" i="53"/>
  <c r="B619" i="53"/>
  <c r="C619" i="53"/>
  <c r="D619" i="53"/>
  <c r="E619" i="53"/>
  <c r="G619" i="53"/>
  <c r="A620" i="53"/>
  <c r="B620" i="53"/>
  <c r="C620" i="53"/>
  <c r="D620" i="53"/>
  <c r="E620" i="53"/>
  <c r="G620" i="53"/>
  <c r="A621" i="53"/>
  <c r="B621" i="53"/>
  <c r="C621" i="53"/>
  <c r="D621" i="53"/>
  <c r="E621" i="53"/>
  <c r="G621" i="53"/>
  <c r="A622" i="53"/>
  <c r="B622" i="53"/>
  <c r="C622" i="53"/>
  <c r="D622" i="53"/>
  <c r="E622" i="53"/>
  <c r="G622" i="53"/>
  <c r="A623" i="53"/>
  <c r="B623" i="53"/>
  <c r="C623" i="53"/>
  <c r="D623" i="53"/>
  <c r="E623" i="53"/>
  <c r="G623" i="53"/>
  <c r="A624" i="53"/>
  <c r="B624" i="53"/>
  <c r="C624" i="53"/>
  <c r="D624" i="53"/>
  <c r="E624" i="53"/>
  <c r="G624" i="53"/>
  <c r="A625" i="53"/>
  <c r="B625" i="53"/>
  <c r="C625" i="53"/>
  <c r="D625" i="53"/>
  <c r="E625" i="53"/>
  <c r="G625" i="53"/>
  <c r="A626" i="53"/>
  <c r="B626" i="53"/>
  <c r="C626" i="53"/>
  <c r="D626" i="53"/>
  <c r="E626" i="53"/>
  <c r="G626" i="53"/>
  <c r="A627" i="53"/>
  <c r="B627" i="53"/>
  <c r="C627" i="53"/>
  <c r="D627" i="53"/>
  <c r="E627" i="53"/>
  <c r="G627" i="53"/>
  <c r="A628" i="53"/>
  <c r="B628" i="53"/>
  <c r="C628" i="53"/>
  <c r="D628" i="53"/>
  <c r="E628" i="53"/>
  <c r="G628" i="53"/>
  <c r="A629" i="53"/>
  <c r="B629" i="53"/>
  <c r="C629" i="53"/>
  <c r="D629" i="53"/>
  <c r="E629" i="53"/>
  <c r="G629" i="53"/>
  <c r="A630" i="53"/>
  <c r="B630" i="53"/>
  <c r="C630" i="53"/>
  <c r="D630" i="53"/>
  <c r="E630" i="53"/>
  <c r="G630" i="53"/>
  <c r="A631" i="53"/>
  <c r="B631" i="53"/>
  <c r="C631" i="53"/>
  <c r="D631" i="53"/>
  <c r="E631" i="53"/>
  <c r="G631" i="53"/>
  <c r="A632" i="53"/>
  <c r="B632" i="53"/>
  <c r="C632" i="53"/>
  <c r="D632" i="53"/>
  <c r="E632" i="53"/>
  <c r="G632" i="53"/>
  <c r="A633" i="53"/>
  <c r="B633" i="53"/>
  <c r="C633" i="53"/>
  <c r="D633" i="53"/>
  <c r="E633" i="53"/>
  <c r="G633" i="53"/>
  <c r="A634" i="53"/>
  <c r="B634" i="53"/>
  <c r="C634" i="53"/>
  <c r="D634" i="53"/>
  <c r="E634" i="53"/>
  <c r="G634" i="53"/>
  <c r="A635" i="53"/>
  <c r="B635" i="53"/>
  <c r="C635" i="53"/>
  <c r="D635" i="53"/>
  <c r="E635" i="53"/>
  <c r="G635" i="53"/>
  <c r="A581" i="53"/>
  <c r="B581" i="53"/>
  <c r="C581" i="53"/>
  <c r="D581" i="53"/>
  <c r="E581" i="53"/>
  <c r="G581" i="53"/>
  <c r="A582" i="53"/>
  <c r="B582" i="53"/>
  <c r="C582" i="53"/>
  <c r="D582" i="53"/>
  <c r="E582" i="53"/>
  <c r="G582" i="53"/>
  <c r="A583" i="53"/>
  <c r="B583" i="53"/>
  <c r="C583" i="53"/>
  <c r="D583" i="53"/>
  <c r="E583" i="53"/>
  <c r="G583" i="53"/>
  <c r="A584" i="53"/>
  <c r="B584" i="53"/>
  <c r="C584" i="53"/>
  <c r="D584" i="53"/>
  <c r="E584" i="53"/>
  <c r="G584" i="53"/>
  <c r="A585" i="53"/>
  <c r="B585" i="53"/>
  <c r="C585" i="53"/>
  <c r="D585" i="53"/>
  <c r="E585" i="53"/>
  <c r="G585" i="53"/>
  <c r="A586" i="53"/>
  <c r="B586" i="53"/>
  <c r="C586" i="53"/>
  <c r="D586" i="53"/>
  <c r="E586" i="53"/>
  <c r="G586" i="53"/>
  <c r="A587" i="53"/>
  <c r="B587" i="53"/>
  <c r="C587" i="53"/>
  <c r="D587" i="53"/>
  <c r="E587" i="53"/>
  <c r="G587" i="53"/>
  <c r="A588" i="53"/>
  <c r="B588" i="53"/>
  <c r="C588" i="53"/>
  <c r="D588" i="53"/>
  <c r="E588" i="53"/>
  <c r="G588" i="53"/>
  <c r="A589" i="53"/>
  <c r="B589" i="53"/>
  <c r="C589" i="53"/>
  <c r="D589" i="53"/>
  <c r="E589" i="53"/>
  <c r="G589" i="53"/>
  <c r="A590" i="53"/>
  <c r="B590" i="53"/>
  <c r="C590" i="53"/>
  <c r="D590" i="53"/>
  <c r="E590" i="53"/>
  <c r="G590" i="53"/>
  <c r="A591" i="53"/>
  <c r="B591" i="53"/>
  <c r="C591" i="53"/>
  <c r="D591" i="53"/>
  <c r="E591" i="53"/>
  <c r="G591" i="53"/>
  <c r="A592" i="53"/>
  <c r="B592" i="53"/>
  <c r="C592" i="53"/>
  <c r="D592" i="53"/>
  <c r="E592" i="53"/>
  <c r="G592" i="53"/>
  <c r="A593" i="53"/>
  <c r="B593" i="53"/>
  <c r="C593" i="53"/>
  <c r="D593" i="53"/>
  <c r="E593" i="53"/>
  <c r="G593" i="53"/>
  <c r="A594" i="53"/>
  <c r="B594" i="53"/>
  <c r="C594" i="53"/>
  <c r="D594" i="53"/>
  <c r="E594" i="53"/>
  <c r="G594" i="53"/>
  <c r="A595" i="53"/>
  <c r="B595" i="53"/>
  <c r="C595" i="53"/>
  <c r="D595" i="53"/>
  <c r="E595" i="53"/>
  <c r="G595" i="53"/>
  <c r="A596" i="53"/>
  <c r="B596" i="53"/>
  <c r="C596" i="53"/>
  <c r="D596" i="53"/>
  <c r="E596" i="53"/>
  <c r="G596" i="53"/>
  <c r="A597" i="53"/>
  <c r="B597" i="53"/>
  <c r="C597" i="53"/>
  <c r="D597" i="53"/>
  <c r="E597" i="53"/>
  <c r="G597" i="53"/>
  <c r="A598" i="53"/>
  <c r="B598" i="53"/>
  <c r="C598" i="53"/>
  <c r="D598" i="53"/>
  <c r="E598" i="53"/>
  <c r="G598" i="53"/>
  <c r="A599" i="53"/>
  <c r="B599" i="53"/>
  <c r="C599" i="53"/>
  <c r="D599" i="53"/>
  <c r="E599" i="53"/>
  <c r="G599" i="53"/>
  <c r="A600" i="53"/>
  <c r="B600" i="53"/>
  <c r="C600" i="53"/>
  <c r="D600" i="53"/>
  <c r="E600" i="53"/>
  <c r="G600" i="53"/>
  <c r="A601" i="53"/>
  <c r="B601" i="53"/>
  <c r="C601" i="53"/>
  <c r="D601" i="53"/>
  <c r="E601" i="53"/>
  <c r="G601" i="53"/>
  <c r="A602" i="53"/>
  <c r="B602" i="53"/>
  <c r="C602" i="53"/>
  <c r="D602" i="53"/>
  <c r="E602" i="53"/>
  <c r="G602" i="53"/>
  <c r="A529" i="53"/>
  <c r="B529" i="53"/>
  <c r="C529" i="53"/>
  <c r="D529" i="53"/>
  <c r="E529" i="53"/>
  <c r="G529" i="53"/>
  <c r="A530" i="53"/>
  <c r="B530" i="53"/>
  <c r="C530" i="53"/>
  <c r="D530" i="53"/>
  <c r="E530" i="53"/>
  <c r="G530" i="53"/>
  <c r="A531" i="53"/>
  <c r="B531" i="53"/>
  <c r="C531" i="53"/>
  <c r="D531" i="53"/>
  <c r="E531" i="53"/>
  <c r="G531" i="53"/>
  <c r="A532" i="53"/>
  <c r="B532" i="53"/>
  <c r="C532" i="53"/>
  <c r="D532" i="53"/>
  <c r="E532" i="53"/>
  <c r="G532" i="53"/>
  <c r="A533" i="53"/>
  <c r="B533" i="53"/>
  <c r="C533" i="53"/>
  <c r="D533" i="53"/>
  <c r="E533" i="53"/>
  <c r="G533" i="53"/>
  <c r="A534" i="53"/>
  <c r="B534" i="53"/>
  <c r="C534" i="53"/>
  <c r="D534" i="53"/>
  <c r="E534" i="53"/>
  <c r="G534" i="53"/>
  <c r="A535" i="53"/>
  <c r="B535" i="53"/>
  <c r="C535" i="53"/>
  <c r="D535" i="53"/>
  <c r="E535" i="53"/>
  <c r="G535" i="53"/>
  <c r="A536" i="53"/>
  <c r="B536" i="53"/>
  <c r="C536" i="53"/>
  <c r="D536" i="53"/>
  <c r="E536" i="53"/>
  <c r="G536" i="53"/>
  <c r="A537" i="53"/>
  <c r="B537" i="53"/>
  <c r="C537" i="53"/>
  <c r="D537" i="53"/>
  <c r="E537" i="53"/>
  <c r="G537" i="53"/>
  <c r="A538" i="53"/>
  <c r="B538" i="53"/>
  <c r="C538" i="53"/>
  <c r="D538" i="53"/>
  <c r="E538" i="53"/>
  <c r="G538" i="53"/>
  <c r="A539" i="53"/>
  <c r="B539" i="53"/>
  <c r="C539" i="53"/>
  <c r="D539" i="53"/>
  <c r="E539" i="53"/>
  <c r="G539" i="53"/>
  <c r="A540" i="53"/>
  <c r="B540" i="53"/>
  <c r="C540" i="53"/>
  <c r="D540" i="53"/>
  <c r="E540" i="53"/>
  <c r="G540" i="53"/>
  <c r="A541" i="53"/>
  <c r="B541" i="53"/>
  <c r="C541" i="53"/>
  <c r="D541" i="53"/>
  <c r="E541" i="53"/>
  <c r="G541" i="53"/>
  <c r="A542" i="53"/>
  <c r="B542" i="53"/>
  <c r="C542" i="53"/>
  <c r="D542" i="53"/>
  <c r="E542" i="53"/>
  <c r="G542" i="53"/>
  <c r="A543" i="53"/>
  <c r="B543" i="53"/>
  <c r="C543" i="53"/>
  <c r="D543" i="53"/>
  <c r="E543" i="53"/>
  <c r="G543" i="53"/>
  <c r="A544" i="53"/>
  <c r="B544" i="53"/>
  <c r="C544" i="53"/>
  <c r="D544" i="53"/>
  <c r="E544" i="53"/>
  <c r="G544" i="53"/>
  <c r="A545" i="53"/>
  <c r="B545" i="53"/>
  <c r="C545" i="53"/>
  <c r="D545" i="53"/>
  <c r="E545" i="53"/>
  <c r="G545" i="53"/>
  <c r="A546" i="53"/>
  <c r="B546" i="53"/>
  <c r="C546" i="53"/>
  <c r="D546" i="53"/>
  <c r="E546" i="53"/>
  <c r="G546" i="53"/>
  <c r="A547" i="53"/>
  <c r="B547" i="53"/>
  <c r="C547" i="53"/>
  <c r="D547" i="53"/>
  <c r="E547" i="53"/>
  <c r="G547" i="53"/>
  <c r="A548" i="53"/>
  <c r="B548" i="53"/>
  <c r="C548" i="53"/>
  <c r="D548" i="53"/>
  <c r="E548" i="53"/>
  <c r="G548" i="53"/>
  <c r="A549" i="53"/>
  <c r="B549" i="53"/>
  <c r="C549" i="53"/>
  <c r="D549" i="53"/>
  <c r="E549" i="53"/>
  <c r="G549" i="53"/>
  <c r="A550" i="53"/>
  <c r="B550" i="53"/>
  <c r="C550" i="53"/>
  <c r="D550" i="53"/>
  <c r="E550" i="53"/>
  <c r="G550" i="53"/>
  <c r="A551" i="53"/>
  <c r="B551" i="53"/>
  <c r="C551" i="53"/>
  <c r="D551" i="53"/>
  <c r="E551" i="53"/>
  <c r="G551" i="53"/>
  <c r="A552" i="53"/>
  <c r="B552" i="53"/>
  <c r="C552" i="53"/>
  <c r="D552" i="53"/>
  <c r="E552" i="53"/>
  <c r="G552" i="53"/>
  <c r="A553" i="53"/>
  <c r="B553" i="53"/>
  <c r="C553" i="53"/>
  <c r="D553" i="53"/>
  <c r="E553" i="53"/>
  <c r="G553" i="53"/>
  <c r="A554" i="53"/>
  <c r="B554" i="53"/>
  <c r="C554" i="53"/>
  <c r="D554" i="53"/>
  <c r="E554" i="53"/>
  <c r="G554" i="53"/>
  <c r="A555" i="53"/>
  <c r="B555" i="53"/>
  <c r="C555" i="53"/>
  <c r="D555" i="53"/>
  <c r="E555" i="53"/>
  <c r="G555" i="53"/>
  <c r="A556" i="53"/>
  <c r="B556" i="53"/>
  <c r="C556" i="53"/>
  <c r="D556" i="53"/>
  <c r="E556" i="53"/>
  <c r="G556" i="53"/>
  <c r="A557" i="53"/>
  <c r="B557" i="53"/>
  <c r="C557" i="53"/>
  <c r="D557" i="53"/>
  <c r="E557" i="53"/>
  <c r="G557" i="53"/>
  <c r="A558" i="53"/>
  <c r="B558" i="53"/>
  <c r="C558" i="53"/>
  <c r="D558" i="53"/>
  <c r="E558" i="53"/>
  <c r="G558" i="53"/>
  <c r="A559" i="53"/>
  <c r="B559" i="53"/>
  <c r="C559" i="53"/>
  <c r="D559" i="53"/>
  <c r="E559" i="53"/>
  <c r="G559" i="53"/>
  <c r="A560" i="53"/>
  <c r="B560" i="53"/>
  <c r="C560" i="53"/>
  <c r="D560" i="53"/>
  <c r="E560" i="53"/>
  <c r="G560" i="53"/>
  <c r="A561" i="53"/>
  <c r="B561" i="53"/>
  <c r="C561" i="53"/>
  <c r="D561" i="53"/>
  <c r="E561" i="53"/>
  <c r="G561" i="53"/>
  <c r="A562" i="53"/>
  <c r="B562" i="53"/>
  <c r="C562" i="53"/>
  <c r="D562" i="53"/>
  <c r="E562" i="53"/>
  <c r="G562" i="53"/>
  <c r="A563" i="53"/>
  <c r="B563" i="53"/>
  <c r="C563" i="53"/>
  <c r="D563" i="53"/>
  <c r="E563" i="53"/>
  <c r="G563" i="53"/>
  <c r="A564" i="53"/>
  <c r="B564" i="53"/>
  <c r="C564" i="53"/>
  <c r="D564" i="53"/>
  <c r="E564" i="53"/>
  <c r="G564" i="53"/>
  <c r="A565" i="53"/>
  <c r="B565" i="53"/>
  <c r="C565" i="53"/>
  <c r="D565" i="53"/>
  <c r="E565" i="53"/>
  <c r="G565" i="53"/>
  <c r="A566" i="53"/>
  <c r="B566" i="53"/>
  <c r="C566" i="53"/>
  <c r="D566" i="53"/>
  <c r="E566" i="53"/>
  <c r="G566" i="53"/>
  <c r="A567" i="53"/>
  <c r="B567" i="53"/>
  <c r="C567" i="53"/>
  <c r="D567" i="53"/>
  <c r="E567" i="53"/>
  <c r="G567" i="53"/>
  <c r="A568" i="53"/>
  <c r="B568" i="53"/>
  <c r="C568" i="53"/>
  <c r="D568" i="53"/>
  <c r="E568" i="53"/>
  <c r="G568" i="53"/>
  <c r="A569" i="53"/>
  <c r="B569" i="53"/>
  <c r="C569" i="53"/>
  <c r="D569" i="53"/>
  <c r="E569" i="53"/>
  <c r="G569" i="53"/>
  <c r="A570" i="53"/>
  <c r="B570" i="53"/>
  <c r="C570" i="53"/>
  <c r="D570" i="53"/>
  <c r="E570" i="53"/>
  <c r="G570" i="53"/>
  <c r="A571" i="53"/>
  <c r="B571" i="53"/>
  <c r="C571" i="53"/>
  <c r="D571" i="53"/>
  <c r="E571" i="53"/>
  <c r="G571" i="53"/>
  <c r="A572" i="53"/>
  <c r="B572" i="53"/>
  <c r="C572" i="53"/>
  <c r="D572" i="53"/>
  <c r="E572" i="53"/>
  <c r="G572" i="53"/>
  <c r="A573" i="53"/>
  <c r="B573" i="53"/>
  <c r="C573" i="53"/>
  <c r="D573" i="53"/>
  <c r="E573" i="53"/>
  <c r="G573" i="53"/>
  <c r="A574" i="53"/>
  <c r="B574" i="53"/>
  <c r="C574" i="53"/>
  <c r="D574" i="53"/>
  <c r="E574" i="53"/>
  <c r="G574" i="53"/>
  <c r="A575" i="53"/>
  <c r="B575" i="53"/>
  <c r="C575" i="53"/>
  <c r="D575" i="53"/>
  <c r="E575" i="53"/>
  <c r="G575" i="53"/>
  <c r="A576" i="53"/>
  <c r="B576" i="53"/>
  <c r="C576" i="53"/>
  <c r="D576" i="53"/>
  <c r="E576" i="53"/>
  <c r="G576" i="53"/>
  <c r="A577" i="53"/>
  <c r="B577" i="53"/>
  <c r="C577" i="53"/>
  <c r="D577" i="53"/>
  <c r="E577" i="53"/>
  <c r="G577" i="53"/>
  <c r="A578" i="53"/>
  <c r="B578" i="53"/>
  <c r="C578" i="53"/>
  <c r="D578" i="53"/>
  <c r="E578" i="53"/>
  <c r="G578" i="53"/>
  <c r="A579" i="53"/>
  <c r="B579" i="53"/>
  <c r="C579" i="53"/>
  <c r="D579" i="53"/>
  <c r="E579" i="53"/>
  <c r="G579" i="53"/>
  <c r="A580" i="53"/>
  <c r="B580" i="53"/>
  <c r="C580" i="53"/>
  <c r="D580" i="53"/>
  <c r="E580" i="53"/>
  <c r="G580" i="53"/>
  <c r="G528" i="53"/>
  <c r="E528" i="53"/>
  <c r="D528" i="53"/>
  <c r="C528" i="53"/>
  <c r="B528" i="53"/>
  <c r="A528" i="53"/>
  <c r="A416" i="53"/>
  <c r="B416" i="53"/>
  <c r="C416" i="53"/>
  <c r="D416" i="53"/>
  <c r="E416" i="53"/>
  <c r="F416" i="53"/>
  <c r="G416" i="53"/>
  <c r="A417" i="53"/>
  <c r="B417" i="53"/>
  <c r="C417" i="53"/>
  <c r="D417" i="53"/>
  <c r="E417" i="53"/>
  <c r="F417" i="53"/>
  <c r="G417" i="53"/>
  <c r="A418" i="53"/>
  <c r="B418" i="53"/>
  <c r="C418" i="53"/>
  <c r="D418" i="53"/>
  <c r="E418" i="53"/>
  <c r="F418" i="53"/>
  <c r="G418" i="53"/>
  <c r="A419" i="53"/>
  <c r="B419" i="53"/>
  <c r="C419" i="53"/>
  <c r="D419" i="53"/>
  <c r="E419" i="53"/>
  <c r="F419" i="53"/>
  <c r="G419" i="53"/>
  <c r="A420" i="53"/>
  <c r="B420" i="53"/>
  <c r="C420" i="53"/>
  <c r="D420" i="53"/>
  <c r="E420" i="53"/>
  <c r="F420" i="53"/>
  <c r="G420" i="53"/>
  <c r="A421" i="53"/>
  <c r="B421" i="53"/>
  <c r="C421" i="53"/>
  <c r="D421" i="53"/>
  <c r="E421" i="53"/>
  <c r="F421" i="53"/>
  <c r="G421" i="53"/>
  <c r="A422" i="53"/>
  <c r="B422" i="53"/>
  <c r="C422" i="53"/>
  <c r="D422" i="53"/>
  <c r="E422" i="53"/>
  <c r="F422" i="53"/>
  <c r="G422" i="53"/>
  <c r="A423" i="53"/>
  <c r="B423" i="53"/>
  <c r="C423" i="53"/>
  <c r="D423" i="53"/>
  <c r="E423" i="53"/>
  <c r="F423" i="53"/>
  <c r="G423" i="53"/>
  <c r="A424" i="53"/>
  <c r="B424" i="53"/>
  <c r="C424" i="53"/>
  <c r="D424" i="53"/>
  <c r="E424" i="53"/>
  <c r="F424" i="53"/>
  <c r="G424" i="53"/>
  <c r="A425" i="53"/>
  <c r="B425" i="53"/>
  <c r="C425" i="53"/>
  <c r="D425" i="53"/>
  <c r="E425" i="53"/>
  <c r="F425" i="53"/>
  <c r="G425" i="53"/>
  <c r="A426" i="53"/>
  <c r="B426" i="53"/>
  <c r="C426" i="53"/>
  <c r="D426" i="53"/>
  <c r="E426" i="53"/>
  <c r="F426" i="53"/>
  <c r="G426" i="53"/>
  <c r="A427" i="53"/>
  <c r="B427" i="53"/>
  <c r="C427" i="53"/>
  <c r="D427" i="53"/>
  <c r="E427" i="53"/>
  <c r="F427" i="53"/>
  <c r="G427" i="53"/>
  <c r="A428" i="53"/>
  <c r="B428" i="53"/>
  <c r="C428" i="53"/>
  <c r="D428" i="53"/>
  <c r="E428" i="53"/>
  <c r="F428" i="53"/>
  <c r="G428" i="53"/>
  <c r="A429" i="53"/>
  <c r="B429" i="53"/>
  <c r="C429" i="53"/>
  <c r="D429" i="53"/>
  <c r="E429" i="53"/>
  <c r="F429" i="53"/>
  <c r="G429" i="53"/>
  <c r="A430" i="53"/>
  <c r="B430" i="53"/>
  <c r="C430" i="53"/>
  <c r="D430" i="53"/>
  <c r="E430" i="53"/>
  <c r="F430" i="53"/>
  <c r="G430" i="53"/>
  <c r="A431" i="53"/>
  <c r="B431" i="53"/>
  <c r="C431" i="53"/>
  <c r="D431" i="53"/>
  <c r="E431" i="53"/>
  <c r="F431" i="53"/>
  <c r="G431" i="53"/>
  <c r="A432" i="53"/>
  <c r="B432" i="53"/>
  <c r="C432" i="53"/>
  <c r="D432" i="53"/>
  <c r="E432" i="53"/>
  <c r="F432" i="53"/>
  <c r="G432" i="53"/>
  <c r="A433" i="53"/>
  <c r="B433" i="53"/>
  <c r="C433" i="53"/>
  <c r="D433" i="53"/>
  <c r="E433" i="53"/>
  <c r="F433" i="53"/>
  <c r="G433" i="53"/>
  <c r="A434" i="53"/>
  <c r="B434" i="53"/>
  <c r="C434" i="53"/>
  <c r="D434" i="53"/>
  <c r="E434" i="53"/>
  <c r="F434" i="53"/>
  <c r="G434" i="53"/>
  <c r="A435" i="53"/>
  <c r="B435" i="53"/>
  <c r="C435" i="53"/>
  <c r="D435" i="53"/>
  <c r="E435" i="53"/>
  <c r="F435" i="53"/>
  <c r="G435" i="53"/>
  <c r="A436" i="53"/>
  <c r="B436" i="53"/>
  <c r="C436" i="53"/>
  <c r="D436" i="53"/>
  <c r="E436" i="53"/>
  <c r="F436" i="53"/>
  <c r="G436" i="53"/>
  <c r="A385" i="53"/>
  <c r="B385" i="53"/>
  <c r="C385" i="53"/>
  <c r="D385" i="53"/>
  <c r="E385" i="53"/>
  <c r="F385" i="53"/>
  <c r="G385" i="53"/>
  <c r="A386" i="53"/>
  <c r="B386" i="53"/>
  <c r="C386" i="53"/>
  <c r="D386" i="53"/>
  <c r="E386" i="53"/>
  <c r="F386" i="53"/>
  <c r="G386" i="53"/>
  <c r="A387" i="53"/>
  <c r="B387" i="53"/>
  <c r="C387" i="53"/>
  <c r="D387" i="53"/>
  <c r="E387" i="53"/>
  <c r="F387" i="53"/>
  <c r="G387" i="53"/>
  <c r="A388" i="53"/>
  <c r="B388" i="53"/>
  <c r="C388" i="53"/>
  <c r="D388" i="53"/>
  <c r="E388" i="53"/>
  <c r="F388" i="53"/>
  <c r="G388" i="53"/>
  <c r="A389" i="53"/>
  <c r="B389" i="53"/>
  <c r="C389" i="53"/>
  <c r="D389" i="53"/>
  <c r="E389" i="53"/>
  <c r="F389" i="53"/>
  <c r="G389" i="53"/>
  <c r="A390" i="53"/>
  <c r="B390" i="53"/>
  <c r="C390" i="53"/>
  <c r="D390" i="53"/>
  <c r="E390" i="53"/>
  <c r="F390" i="53"/>
  <c r="G390" i="53"/>
  <c r="A391" i="53"/>
  <c r="B391" i="53"/>
  <c r="C391" i="53"/>
  <c r="D391" i="53"/>
  <c r="E391" i="53"/>
  <c r="F391" i="53"/>
  <c r="G391" i="53"/>
  <c r="A392" i="53"/>
  <c r="B392" i="53"/>
  <c r="C392" i="53"/>
  <c r="D392" i="53"/>
  <c r="E392" i="53"/>
  <c r="F392" i="53"/>
  <c r="G392" i="53"/>
  <c r="A393" i="53"/>
  <c r="B393" i="53"/>
  <c r="C393" i="53"/>
  <c r="D393" i="53"/>
  <c r="E393" i="53"/>
  <c r="F393" i="53"/>
  <c r="G393" i="53"/>
  <c r="A394" i="53"/>
  <c r="B394" i="53"/>
  <c r="C394" i="53"/>
  <c r="D394" i="53"/>
  <c r="E394" i="53"/>
  <c r="F394" i="53"/>
  <c r="G394" i="53"/>
  <c r="A395" i="53"/>
  <c r="B395" i="53"/>
  <c r="C395" i="53"/>
  <c r="D395" i="53"/>
  <c r="E395" i="53"/>
  <c r="F395" i="53"/>
  <c r="G395" i="53"/>
  <c r="A396" i="53"/>
  <c r="B396" i="53"/>
  <c r="C396" i="53"/>
  <c r="D396" i="53"/>
  <c r="E396" i="53"/>
  <c r="F396" i="53"/>
  <c r="G396" i="53"/>
  <c r="A397" i="53"/>
  <c r="B397" i="53"/>
  <c r="C397" i="53"/>
  <c r="D397" i="53"/>
  <c r="E397" i="53"/>
  <c r="F397" i="53"/>
  <c r="G397" i="53"/>
  <c r="A398" i="53"/>
  <c r="B398" i="53"/>
  <c r="C398" i="53"/>
  <c r="D398" i="53"/>
  <c r="E398" i="53"/>
  <c r="F398" i="53"/>
  <c r="G398" i="53"/>
  <c r="A399" i="53"/>
  <c r="B399" i="53"/>
  <c r="C399" i="53"/>
  <c r="D399" i="53"/>
  <c r="E399" i="53"/>
  <c r="F399" i="53"/>
  <c r="G399" i="53"/>
  <c r="A400" i="53"/>
  <c r="B400" i="53"/>
  <c r="C400" i="53"/>
  <c r="D400" i="53"/>
  <c r="E400" i="53"/>
  <c r="F400" i="53"/>
  <c r="G400" i="53"/>
  <c r="A401" i="53"/>
  <c r="B401" i="53"/>
  <c r="C401" i="53"/>
  <c r="D401" i="53"/>
  <c r="E401" i="53"/>
  <c r="F401" i="53"/>
  <c r="G401" i="53"/>
  <c r="A402" i="53"/>
  <c r="B402" i="53"/>
  <c r="C402" i="53"/>
  <c r="D402" i="53"/>
  <c r="E402" i="53"/>
  <c r="F402" i="53"/>
  <c r="G402" i="53"/>
  <c r="A403" i="53"/>
  <c r="B403" i="53"/>
  <c r="C403" i="53"/>
  <c r="D403" i="53"/>
  <c r="E403" i="53"/>
  <c r="F403" i="53"/>
  <c r="G403" i="53"/>
  <c r="A404" i="53"/>
  <c r="B404" i="53"/>
  <c r="C404" i="53"/>
  <c r="D404" i="53"/>
  <c r="E404" i="53"/>
  <c r="F404" i="53"/>
  <c r="G404" i="53"/>
  <c r="A405" i="53"/>
  <c r="B405" i="53"/>
  <c r="C405" i="53"/>
  <c r="D405" i="53"/>
  <c r="E405" i="53"/>
  <c r="F405" i="53"/>
  <c r="G405" i="53"/>
  <c r="A406" i="53"/>
  <c r="B406" i="53"/>
  <c r="C406" i="53"/>
  <c r="D406" i="53"/>
  <c r="E406" i="53"/>
  <c r="F406" i="53"/>
  <c r="G406" i="53"/>
  <c r="A407" i="53"/>
  <c r="B407" i="53"/>
  <c r="C407" i="53"/>
  <c r="D407" i="53"/>
  <c r="E407" i="53"/>
  <c r="F407" i="53"/>
  <c r="G407" i="53"/>
  <c r="A408" i="53"/>
  <c r="B408" i="53"/>
  <c r="C408" i="53"/>
  <c r="D408" i="53"/>
  <c r="E408" i="53"/>
  <c r="F408" i="53"/>
  <c r="G408" i="53"/>
  <c r="A409" i="53"/>
  <c r="B409" i="53"/>
  <c r="C409" i="53"/>
  <c r="D409" i="53"/>
  <c r="E409" i="53"/>
  <c r="F409" i="53"/>
  <c r="G409" i="53"/>
  <c r="A410" i="53"/>
  <c r="B410" i="53"/>
  <c r="C410" i="53"/>
  <c r="D410" i="53"/>
  <c r="E410" i="53"/>
  <c r="F410" i="53"/>
  <c r="G410" i="53"/>
  <c r="A411" i="53"/>
  <c r="B411" i="53"/>
  <c r="C411" i="53"/>
  <c r="D411" i="53"/>
  <c r="E411" i="53"/>
  <c r="F411" i="53"/>
  <c r="G411" i="53"/>
  <c r="A412" i="53"/>
  <c r="B412" i="53"/>
  <c r="C412" i="53"/>
  <c r="D412" i="53"/>
  <c r="E412" i="53"/>
  <c r="F412" i="53"/>
  <c r="G412" i="53"/>
  <c r="A413" i="53"/>
  <c r="B413" i="53"/>
  <c r="C413" i="53"/>
  <c r="D413" i="53"/>
  <c r="E413" i="53"/>
  <c r="F413" i="53"/>
  <c r="G413" i="53"/>
  <c r="A414" i="53"/>
  <c r="B414" i="53"/>
  <c r="C414" i="53"/>
  <c r="D414" i="53"/>
  <c r="E414" i="53"/>
  <c r="F414" i="53"/>
  <c r="G414" i="53"/>
  <c r="A415" i="53"/>
  <c r="B415" i="53"/>
  <c r="C415" i="53"/>
  <c r="D415" i="53"/>
  <c r="E415" i="53"/>
  <c r="F415" i="53"/>
  <c r="G415" i="53"/>
  <c r="A355" i="53"/>
  <c r="B355" i="53"/>
  <c r="C355" i="53"/>
  <c r="D355" i="53"/>
  <c r="E355" i="53"/>
  <c r="F355" i="53"/>
  <c r="G355" i="53"/>
  <c r="A356" i="53"/>
  <c r="B356" i="53"/>
  <c r="C356" i="53"/>
  <c r="D356" i="53"/>
  <c r="E356" i="53"/>
  <c r="F356" i="53"/>
  <c r="G356" i="53"/>
  <c r="A357" i="53"/>
  <c r="B357" i="53"/>
  <c r="C357" i="53"/>
  <c r="D357" i="53"/>
  <c r="E357" i="53"/>
  <c r="F357" i="53"/>
  <c r="G357" i="53"/>
  <c r="A358" i="53"/>
  <c r="B358" i="53"/>
  <c r="C358" i="53"/>
  <c r="D358" i="53"/>
  <c r="E358" i="53"/>
  <c r="F358" i="53"/>
  <c r="G358" i="53"/>
  <c r="A359" i="53"/>
  <c r="B359" i="53"/>
  <c r="C359" i="53"/>
  <c r="D359" i="53"/>
  <c r="E359" i="53"/>
  <c r="F359" i="53"/>
  <c r="G359" i="53"/>
  <c r="A360" i="53"/>
  <c r="B360" i="53"/>
  <c r="C360" i="53"/>
  <c r="D360" i="53"/>
  <c r="E360" i="53"/>
  <c r="F360" i="53"/>
  <c r="G360" i="53"/>
  <c r="A361" i="53"/>
  <c r="B361" i="53"/>
  <c r="C361" i="53"/>
  <c r="D361" i="53"/>
  <c r="E361" i="53"/>
  <c r="F361" i="53"/>
  <c r="G361" i="53"/>
  <c r="A362" i="53"/>
  <c r="B362" i="53"/>
  <c r="C362" i="53"/>
  <c r="D362" i="53"/>
  <c r="E362" i="53"/>
  <c r="F362" i="53"/>
  <c r="G362" i="53"/>
  <c r="A363" i="53"/>
  <c r="B363" i="53"/>
  <c r="C363" i="53"/>
  <c r="D363" i="53"/>
  <c r="E363" i="53"/>
  <c r="F363" i="53"/>
  <c r="G363" i="53"/>
  <c r="A364" i="53"/>
  <c r="B364" i="53"/>
  <c r="C364" i="53"/>
  <c r="D364" i="53"/>
  <c r="E364" i="53"/>
  <c r="F364" i="53"/>
  <c r="G364" i="53"/>
  <c r="A365" i="53"/>
  <c r="B365" i="53"/>
  <c r="C365" i="53"/>
  <c r="D365" i="53"/>
  <c r="E365" i="53"/>
  <c r="F365" i="53"/>
  <c r="G365" i="53"/>
  <c r="A366" i="53"/>
  <c r="B366" i="53"/>
  <c r="C366" i="53"/>
  <c r="D366" i="53"/>
  <c r="E366" i="53"/>
  <c r="F366" i="53"/>
  <c r="G366" i="53"/>
  <c r="A367" i="53"/>
  <c r="B367" i="53"/>
  <c r="C367" i="53"/>
  <c r="D367" i="53"/>
  <c r="E367" i="53"/>
  <c r="F367" i="53"/>
  <c r="G367" i="53"/>
  <c r="A368" i="53"/>
  <c r="B368" i="53"/>
  <c r="C368" i="53"/>
  <c r="D368" i="53"/>
  <c r="E368" i="53"/>
  <c r="F368" i="53"/>
  <c r="G368" i="53"/>
  <c r="A369" i="53"/>
  <c r="B369" i="53"/>
  <c r="C369" i="53"/>
  <c r="D369" i="53"/>
  <c r="E369" i="53"/>
  <c r="F369" i="53"/>
  <c r="G369" i="53"/>
  <c r="A370" i="53"/>
  <c r="B370" i="53"/>
  <c r="C370" i="53"/>
  <c r="D370" i="53"/>
  <c r="E370" i="53"/>
  <c r="F370" i="53"/>
  <c r="G370" i="53"/>
  <c r="A371" i="53"/>
  <c r="B371" i="53"/>
  <c r="C371" i="53"/>
  <c r="D371" i="53"/>
  <c r="E371" i="53"/>
  <c r="F371" i="53"/>
  <c r="G371" i="53"/>
  <c r="A372" i="53"/>
  <c r="B372" i="53"/>
  <c r="C372" i="53"/>
  <c r="D372" i="53"/>
  <c r="E372" i="53"/>
  <c r="F372" i="53"/>
  <c r="G372" i="53"/>
  <c r="A373" i="53"/>
  <c r="B373" i="53"/>
  <c r="C373" i="53"/>
  <c r="D373" i="53"/>
  <c r="E373" i="53"/>
  <c r="F373" i="53"/>
  <c r="G373" i="53"/>
  <c r="A374" i="53"/>
  <c r="B374" i="53"/>
  <c r="C374" i="53"/>
  <c r="D374" i="53"/>
  <c r="E374" i="53"/>
  <c r="F374" i="53"/>
  <c r="G374" i="53"/>
  <c r="A375" i="53"/>
  <c r="B375" i="53"/>
  <c r="C375" i="53"/>
  <c r="D375" i="53"/>
  <c r="E375" i="53"/>
  <c r="F375" i="53"/>
  <c r="G375" i="53"/>
  <c r="A376" i="53"/>
  <c r="B376" i="53"/>
  <c r="C376" i="53"/>
  <c r="D376" i="53"/>
  <c r="E376" i="53"/>
  <c r="F376" i="53"/>
  <c r="G376" i="53"/>
  <c r="A377" i="53"/>
  <c r="B377" i="53"/>
  <c r="C377" i="53"/>
  <c r="D377" i="53"/>
  <c r="E377" i="53"/>
  <c r="F377" i="53"/>
  <c r="G377" i="53"/>
  <c r="A378" i="53"/>
  <c r="B378" i="53"/>
  <c r="C378" i="53"/>
  <c r="D378" i="53"/>
  <c r="E378" i="53"/>
  <c r="F378" i="53"/>
  <c r="G378" i="53"/>
  <c r="A379" i="53"/>
  <c r="B379" i="53"/>
  <c r="C379" i="53"/>
  <c r="D379" i="53"/>
  <c r="E379" i="53"/>
  <c r="F379" i="53"/>
  <c r="G379" i="53"/>
  <c r="A380" i="53"/>
  <c r="B380" i="53"/>
  <c r="C380" i="53"/>
  <c r="D380" i="53"/>
  <c r="E380" i="53"/>
  <c r="F380" i="53"/>
  <c r="G380" i="53"/>
  <c r="A381" i="53"/>
  <c r="B381" i="53"/>
  <c r="C381" i="53"/>
  <c r="D381" i="53"/>
  <c r="E381" i="53"/>
  <c r="F381" i="53"/>
  <c r="G381" i="53"/>
  <c r="A382" i="53"/>
  <c r="B382" i="53"/>
  <c r="C382" i="53"/>
  <c r="D382" i="53"/>
  <c r="E382" i="53"/>
  <c r="F382" i="53"/>
  <c r="G382" i="53"/>
  <c r="A383" i="53"/>
  <c r="B383" i="53"/>
  <c r="C383" i="53"/>
  <c r="D383" i="53"/>
  <c r="E383" i="53"/>
  <c r="F383" i="53"/>
  <c r="G383" i="53"/>
  <c r="A384" i="53"/>
  <c r="B384" i="53"/>
  <c r="C384" i="53"/>
  <c r="D384" i="53"/>
  <c r="E384" i="53"/>
  <c r="F384" i="53"/>
  <c r="G384" i="53"/>
  <c r="A315" i="53"/>
  <c r="B315" i="53"/>
  <c r="C315" i="53"/>
  <c r="D315" i="53"/>
  <c r="E315" i="53"/>
  <c r="F315" i="53"/>
  <c r="G315" i="53"/>
  <c r="A316" i="53"/>
  <c r="B316" i="53"/>
  <c r="C316" i="53"/>
  <c r="D316" i="53"/>
  <c r="E316" i="53"/>
  <c r="F316" i="53"/>
  <c r="G316" i="53"/>
  <c r="A317" i="53"/>
  <c r="B317" i="53"/>
  <c r="C317" i="53"/>
  <c r="D317" i="53"/>
  <c r="E317" i="53"/>
  <c r="F317" i="53"/>
  <c r="G317" i="53"/>
  <c r="A318" i="53"/>
  <c r="B318" i="53"/>
  <c r="C318" i="53"/>
  <c r="D318" i="53"/>
  <c r="E318" i="53"/>
  <c r="F318" i="53"/>
  <c r="G318" i="53"/>
  <c r="A319" i="53"/>
  <c r="B319" i="53"/>
  <c r="C319" i="53"/>
  <c r="D319" i="53"/>
  <c r="E319" i="53"/>
  <c r="F319" i="53"/>
  <c r="G319" i="53"/>
  <c r="A320" i="53"/>
  <c r="B320" i="53"/>
  <c r="C320" i="53"/>
  <c r="D320" i="53"/>
  <c r="E320" i="53"/>
  <c r="F320" i="53"/>
  <c r="G320" i="53"/>
  <c r="A321" i="53"/>
  <c r="B321" i="53"/>
  <c r="C321" i="53"/>
  <c r="D321" i="53"/>
  <c r="E321" i="53"/>
  <c r="F321" i="53"/>
  <c r="G321" i="53"/>
  <c r="A322" i="53"/>
  <c r="B322" i="53"/>
  <c r="C322" i="53"/>
  <c r="D322" i="53"/>
  <c r="E322" i="53"/>
  <c r="F322" i="53"/>
  <c r="G322" i="53"/>
  <c r="A323" i="53"/>
  <c r="B323" i="53"/>
  <c r="C323" i="53"/>
  <c r="D323" i="53"/>
  <c r="E323" i="53"/>
  <c r="F323" i="53"/>
  <c r="G323" i="53"/>
  <c r="A324" i="53"/>
  <c r="B324" i="53"/>
  <c r="C324" i="53"/>
  <c r="D324" i="53"/>
  <c r="E324" i="53"/>
  <c r="F324" i="53"/>
  <c r="G324" i="53"/>
  <c r="A325" i="53"/>
  <c r="B325" i="53"/>
  <c r="C325" i="53"/>
  <c r="D325" i="53"/>
  <c r="E325" i="53"/>
  <c r="F325" i="53"/>
  <c r="G325" i="53"/>
  <c r="A326" i="53"/>
  <c r="B326" i="53"/>
  <c r="C326" i="53"/>
  <c r="D326" i="53"/>
  <c r="E326" i="53"/>
  <c r="F326" i="53"/>
  <c r="G326" i="53"/>
  <c r="A327" i="53"/>
  <c r="B327" i="53"/>
  <c r="C327" i="53"/>
  <c r="D327" i="53"/>
  <c r="E327" i="53"/>
  <c r="F327" i="53"/>
  <c r="G327" i="53"/>
  <c r="A328" i="53"/>
  <c r="B328" i="53"/>
  <c r="C328" i="53"/>
  <c r="D328" i="53"/>
  <c r="E328" i="53"/>
  <c r="F328" i="53"/>
  <c r="G328" i="53"/>
  <c r="A329" i="53"/>
  <c r="B329" i="53"/>
  <c r="C329" i="53"/>
  <c r="D329" i="53"/>
  <c r="E329" i="53"/>
  <c r="F329" i="53"/>
  <c r="G329" i="53"/>
  <c r="A330" i="53"/>
  <c r="B330" i="53"/>
  <c r="C330" i="53"/>
  <c r="D330" i="53"/>
  <c r="E330" i="53"/>
  <c r="F330" i="53"/>
  <c r="G330" i="53"/>
  <c r="A331" i="53"/>
  <c r="B331" i="53"/>
  <c r="C331" i="53"/>
  <c r="D331" i="53"/>
  <c r="E331" i="53"/>
  <c r="F331" i="53"/>
  <c r="G331" i="53"/>
  <c r="A332" i="53"/>
  <c r="B332" i="53"/>
  <c r="C332" i="53"/>
  <c r="D332" i="53"/>
  <c r="E332" i="53"/>
  <c r="F332" i="53"/>
  <c r="G332" i="53"/>
  <c r="A333" i="53"/>
  <c r="B333" i="53"/>
  <c r="C333" i="53"/>
  <c r="D333" i="53"/>
  <c r="E333" i="53"/>
  <c r="F333" i="53"/>
  <c r="G333" i="53"/>
  <c r="A334" i="53"/>
  <c r="B334" i="53"/>
  <c r="C334" i="53"/>
  <c r="D334" i="53"/>
  <c r="E334" i="53"/>
  <c r="F334" i="53"/>
  <c r="G334" i="53"/>
  <c r="A335" i="53"/>
  <c r="B335" i="53"/>
  <c r="C335" i="53"/>
  <c r="D335" i="53"/>
  <c r="E335" i="53"/>
  <c r="F335" i="53"/>
  <c r="G335" i="53"/>
  <c r="A336" i="53"/>
  <c r="B336" i="53"/>
  <c r="C336" i="53"/>
  <c r="D336" i="53"/>
  <c r="E336" i="53"/>
  <c r="F336" i="53"/>
  <c r="G336" i="53"/>
  <c r="A337" i="53"/>
  <c r="B337" i="53"/>
  <c r="C337" i="53"/>
  <c r="D337" i="53"/>
  <c r="E337" i="53"/>
  <c r="F337" i="53"/>
  <c r="G337" i="53"/>
  <c r="A338" i="53"/>
  <c r="B338" i="53"/>
  <c r="C338" i="53"/>
  <c r="D338" i="53"/>
  <c r="E338" i="53"/>
  <c r="F338" i="53"/>
  <c r="G338" i="53"/>
  <c r="A339" i="53"/>
  <c r="B339" i="53"/>
  <c r="C339" i="53"/>
  <c r="D339" i="53"/>
  <c r="E339" i="53"/>
  <c r="F339" i="53"/>
  <c r="G339" i="53"/>
  <c r="A340" i="53"/>
  <c r="B340" i="53"/>
  <c r="C340" i="53"/>
  <c r="D340" i="53"/>
  <c r="E340" i="53"/>
  <c r="F340" i="53"/>
  <c r="G340" i="53"/>
  <c r="A341" i="53"/>
  <c r="B341" i="53"/>
  <c r="C341" i="53"/>
  <c r="D341" i="53"/>
  <c r="E341" i="53"/>
  <c r="F341" i="53"/>
  <c r="G341" i="53"/>
  <c r="A342" i="53"/>
  <c r="B342" i="53"/>
  <c r="C342" i="53"/>
  <c r="D342" i="53"/>
  <c r="E342" i="53"/>
  <c r="F342" i="53"/>
  <c r="G342" i="53"/>
  <c r="A343" i="53"/>
  <c r="B343" i="53"/>
  <c r="C343" i="53"/>
  <c r="D343" i="53"/>
  <c r="E343" i="53"/>
  <c r="F343" i="53"/>
  <c r="G343" i="53"/>
  <c r="A344" i="53"/>
  <c r="B344" i="53"/>
  <c r="C344" i="53"/>
  <c r="D344" i="53"/>
  <c r="E344" i="53"/>
  <c r="F344" i="53"/>
  <c r="G344" i="53"/>
  <c r="A345" i="53"/>
  <c r="B345" i="53"/>
  <c r="C345" i="53"/>
  <c r="D345" i="53"/>
  <c r="E345" i="53"/>
  <c r="F345" i="53"/>
  <c r="G345" i="53"/>
  <c r="A346" i="53"/>
  <c r="B346" i="53"/>
  <c r="C346" i="53"/>
  <c r="D346" i="53"/>
  <c r="E346" i="53"/>
  <c r="F346" i="53"/>
  <c r="G346" i="53"/>
  <c r="A347" i="53"/>
  <c r="B347" i="53"/>
  <c r="C347" i="53"/>
  <c r="D347" i="53"/>
  <c r="E347" i="53"/>
  <c r="F347" i="53"/>
  <c r="G347" i="53"/>
  <c r="A348" i="53"/>
  <c r="B348" i="53"/>
  <c r="C348" i="53"/>
  <c r="D348" i="53"/>
  <c r="E348" i="53"/>
  <c r="F348" i="53"/>
  <c r="G348" i="53"/>
  <c r="A349" i="53"/>
  <c r="B349" i="53"/>
  <c r="C349" i="53"/>
  <c r="D349" i="53"/>
  <c r="E349" i="53"/>
  <c r="F349" i="53"/>
  <c r="G349" i="53"/>
  <c r="A350" i="53"/>
  <c r="B350" i="53"/>
  <c r="C350" i="53"/>
  <c r="D350" i="53"/>
  <c r="E350" i="53"/>
  <c r="F350" i="53"/>
  <c r="G350" i="53"/>
  <c r="A351" i="53"/>
  <c r="B351" i="53"/>
  <c r="C351" i="53"/>
  <c r="D351" i="53"/>
  <c r="E351" i="53"/>
  <c r="F351" i="53"/>
  <c r="G351" i="53"/>
  <c r="A352" i="53"/>
  <c r="B352" i="53"/>
  <c r="C352" i="53"/>
  <c r="D352" i="53"/>
  <c r="E352" i="53"/>
  <c r="F352" i="53"/>
  <c r="G352" i="53"/>
  <c r="A353" i="53"/>
  <c r="B353" i="53"/>
  <c r="C353" i="53"/>
  <c r="D353" i="53"/>
  <c r="E353" i="53"/>
  <c r="F353" i="53"/>
  <c r="G353" i="53"/>
  <c r="A354" i="53"/>
  <c r="B354" i="53"/>
  <c r="C354" i="53"/>
  <c r="D354" i="53"/>
  <c r="E354" i="53"/>
  <c r="F354" i="53"/>
  <c r="G354" i="53"/>
  <c r="A276" i="53"/>
  <c r="B276" i="53"/>
  <c r="C276" i="53"/>
  <c r="D276" i="53"/>
  <c r="E276" i="53"/>
  <c r="F276" i="53"/>
  <c r="G276" i="53"/>
  <c r="A277" i="53"/>
  <c r="B277" i="53"/>
  <c r="C277" i="53"/>
  <c r="D277" i="53"/>
  <c r="E277" i="53"/>
  <c r="F277" i="53"/>
  <c r="G277" i="53"/>
  <c r="A278" i="53"/>
  <c r="B278" i="53"/>
  <c r="C278" i="53"/>
  <c r="D278" i="53"/>
  <c r="E278" i="53"/>
  <c r="F278" i="53"/>
  <c r="G278" i="53"/>
  <c r="A279" i="53"/>
  <c r="B279" i="53"/>
  <c r="C279" i="53"/>
  <c r="D279" i="53"/>
  <c r="E279" i="53"/>
  <c r="F279" i="53"/>
  <c r="G279" i="53"/>
  <c r="A280" i="53"/>
  <c r="B280" i="53"/>
  <c r="C280" i="53"/>
  <c r="D280" i="53"/>
  <c r="E280" i="53"/>
  <c r="F280" i="53"/>
  <c r="G280" i="53"/>
  <c r="A281" i="53"/>
  <c r="B281" i="53"/>
  <c r="C281" i="53"/>
  <c r="D281" i="53"/>
  <c r="E281" i="53"/>
  <c r="F281" i="53"/>
  <c r="G281" i="53"/>
  <c r="A282" i="53"/>
  <c r="B282" i="53"/>
  <c r="C282" i="53"/>
  <c r="D282" i="53"/>
  <c r="E282" i="53"/>
  <c r="F282" i="53"/>
  <c r="G282" i="53"/>
  <c r="A283" i="53"/>
  <c r="B283" i="53"/>
  <c r="C283" i="53"/>
  <c r="D283" i="53"/>
  <c r="E283" i="53"/>
  <c r="F283" i="53"/>
  <c r="G283" i="53"/>
  <c r="A284" i="53"/>
  <c r="B284" i="53"/>
  <c r="C284" i="53"/>
  <c r="D284" i="53"/>
  <c r="E284" i="53"/>
  <c r="F284" i="53"/>
  <c r="G284" i="53"/>
  <c r="A285" i="53"/>
  <c r="B285" i="53"/>
  <c r="C285" i="53"/>
  <c r="D285" i="53"/>
  <c r="E285" i="53"/>
  <c r="F285" i="53"/>
  <c r="G285" i="53"/>
  <c r="A286" i="53"/>
  <c r="B286" i="53"/>
  <c r="C286" i="53"/>
  <c r="D286" i="53"/>
  <c r="E286" i="53"/>
  <c r="F286" i="53"/>
  <c r="G286" i="53"/>
  <c r="A287" i="53"/>
  <c r="B287" i="53"/>
  <c r="C287" i="53"/>
  <c r="D287" i="53"/>
  <c r="E287" i="53"/>
  <c r="F287" i="53"/>
  <c r="G287" i="53"/>
  <c r="A288" i="53"/>
  <c r="B288" i="53"/>
  <c r="C288" i="53"/>
  <c r="D288" i="53"/>
  <c r="E288" i="53"/>
  <c r="F288" i="53"/>
  <c r="G288" i="53"/>
  <c r="A289" i="53"/>
  <c r="B289" i="53"/>
  <c r="C289" i="53"/>
  <c r="D289" i="53"/>
  <c r="E289" i="53"/>
  <c r="F289" i="53"/>
  <c r="G289" i="53"/>
  <c r="A290" i="53"/>
  <c r="B290" i="53"/>
  <c r="C290" i="53"/>
  <c r="D290" i="53"/>
  <c r="E290" i="53"/>
  <c r="F290" i="53"/>
  <c r="G290" i="53"/>
  <c r="A291" i="53"/>
  <c r="B291" i="53"/>
  <c r="C291" i="53"/>
  <c r="D291" i="53"/>
  <c r="E291" i="53"/>
  <c r="F291" i="53"/>
  <c r="G291" i="53"/>
  <c r="A292" i="53"/>
  <c r="B292" i="53"/>
  <c r="C292" i="53"/>
  <c r="D292" i="53"/>
  <c r="E292" i="53"/>
  <c r="F292" i="53"/>
  <c r="G292" i="53"/>
  <c r="A293" i="53"/>
  <c r="B293" i="53"/>
  <c r="C293" i="53"/>
  <c r="D293" i="53"/>
  <c r="E293" i="53"/>
  <c r="F293" i="53"/>
  <c r="G293" i="53"/>
  <c r="A294" i="53"/>
  <c r="B294" i="53"/>
  <c r="C294" i="53"/>
  <c r="D294" i="53"/>
  <c r="E294" i="53"/>
  <c r="F294" i="53"/>
  <c r="G294" i="53"/>
  <c r="A295" i="53"/>
  <c r="B295" i="53"/>
  <c r="C295" i="53"/>
  <c r="D295" i="53"/>
  <c r="E295" i="53"/>
  <c r="F295" i="53"/>
  <c r="G295" i="53"/>
  <c r="A296" i="53"/>
  <c r="B296" i="53"/>
  <c r="C296" i="53"/>
  <c r="D296" i="53"/>
  <c r="E296" i="53"/>
  <c r="F296" i="53"/>
  <c r="G296" i="53"/>
  <c r="A297" i="53"/>
  <c r="B297" i="53"/>
  <c r="C297" i="53"/>
  <c r="D297" i="53"/>
  <c r="E297" i="53"/>
  <c r="F297" i="53"/>
  <c r="G297" i="53"/>
  <c r="A298" i="53"/>
  <c r="B298" i="53"/>
  <c r="C298" i="53"/>
  <c r="D298" i="53"/>
  <c r="E298" i="53"/>
  <c r="F298" i="53"/>
  <c r="G298" i="53"/>
  <c r="A299" i="53"/>
  <c r="B299" i="53"/>
  <c r="C299" i="53"/>
  <c r="D299" i="53"/>
  <c r="E299" i="53"/>
  <c r="F299" i="53"/>
  <c r="G299" i="53"/>
  <c r="A300" i="53"/>
  <c r="B300" i="53"/>
  <c r="C300" i="53"/>
  <c r="D300" i="53"/>
  <c r="E300" i="53"/>
  <c r="F300" i="53"/>
  <c r="G300" i="53"/>
  <c r="A301" i="53"/>
  <c r="B301" i="53"/>
  <c r="C301" i="53"/>
  <c r="D301" i="53"/>
  <c r="E301" i="53"/>
  <c r="F301" i="53"/>
  <c r="G301" i="53"/>
  <c r="A302" i="53"/>
  <c r="B302" i="53"/>
  <c r="C302" i="53"/>
  <c r="D302" i="53"/>
  <c r="E302" i="53"/>
  <c r="F302" i="53"/>
  <c r="G302" i="53"/>
  <c r="A303" i="53"/>
  <c r="B303" i="53"/>
  <c r="C303" i="53"/>
  <c r="D303" i="53"/>
  <c r="E303" i="53"/>
  <c r="F303" i="53"/>
  <c r="G303" i="53"/>
  <c r="A304" i="53"/>
  <c r="B304" i="53"/>
  <c r="C304" i="53"/>
  <c r="D304" i="53"/>
  <c r="E304" i="53"/>
  <c r="F304" i="53"/>
  <c r="G304" i="53"/>
  <c r="A305" i="53"/>
  <c r="B305" i="53"/>
  <c r="C305" i="53"/>
  <c r="D305" i="53"/>
  <c r="E305" i="53"/>
  <c r="F305" i="53"/>
  <c r="G305" i="53"/>
  <c r="A306" i="53"/>
  <c r="B306" i="53"/>
  <c r="C306" i="53"/>
  <c r="D306" i="53"/>
  <c r="E306" i="53"/>
  <c r="F306" i="53"/>
  <c r="G306" i="53"/>
  <c r="A307" i="53"/>
  <c r="B307" i="53"/>
  <c r="C307" i="53"/>
  <c r="D307" i="53"/>
  <c r="E307" i="53"/>
  <c r="F307" i="53"/>
  <c r="G307" i="53"/>
  <c r="A308" i="53"/>
  <c r="B308" i="53"/>
  <c r="C308" i="53"/>
  <c r="D308" i="53"/>
  <c r="E308" i="53"/>
  <c r="F308" i="53"/>
  <c r="G308" i="53"/>
  <c r="A309" i="53"/>
  <c r="B309" i="53"/>
  <c r="C309" i="53"/>
  <c r="D309" i="53"/>
  <c r="E309" i="53"/>
  <c r="F309" i="53"/>
  <c r="G309" i="53"/>
  <c r="A310" i="53"/>
  <c r="B310" i="53"/>
  <c r="C310" i="53"/>
  <c r="D310" i="53"/>
  <c r="E310" i="53"/>
  <c r="F310" i="53"/>
  <c r="G310" i="53"/>
  <c r="A311" i="53"/>
  <c r="B311" i="53"/>
  <c r="C311" i="53"/>
  <c r="D311" i="53"/>
  <c r="E311" i="53"/>
  <c r="F311" i="53"/>
  <c r="G311" i="53"/>
  <c r="A312" i="53"/>
  <c r="B312" i="53"/>
  <c r="C312" i="53"/>
  <c r="D312" i="53"/>
  <c r="E312" i="53"/>
  <c r="F312" i="53"/>
  <c r="G312" i="53"/>
  <c r="A313" i="53"/>
  <c r="B313" i="53"/>
  <c r="C313" i="53"/>
  <c r="D313" i="53"/>
  <c r="E313" i="53"/>
  <c r="F313" i="53"/>
  <c r="G313" i="53"/>
  <c r="A314" i="53"/>
  <c r="B314" i="53"/>
  <c r="C314" i="53"/>
  <c r="D314" i="53"/>
  <c r="E314" i="53"/>
  <c r="F314" i="53"/>
  <c r="G314" i="53"/>
  <c r="A242" i="53"/>
  <c r="B242" i="53"/>
  <c r="C242" i="53"/>
  <c r="D242" i="53"/>
  <c r="E242" i="53"/>
  <c r="F242" i="53"/>
  <c r="G242" i="53"/>
  <c r="A243" i="53"/>
  <c r="B243" i="53"/>
  <c r="C243" i="53"/>
  <c r="D243" i="53"/>
  <c r="E243" i="53"/>
  <c r="F243" i="53"/>
  <c r="G243" i="53"/>
  <c r="A244" i="53"/>
  <c r="B244" i="53"/>
  <c r="C244" i="53"/>
  <c r="D244" i="53"/>
  <c r="E244" i="53"/>
  <c r="F244" i="53"/>
  <c r="G244" i="53"/>
  <c r="A245" i="53"/>
  <c r="B245" i="53"/>
  <c r="C245" i="53"/>
  <c r="D245" i="53"/>
  <c r="E245" i="53"/>
  <c r="F245" i="53"/>
  <c r="G245" i="53"/>
  <c r="A246" i="53"/>
  <c r="B246" i="53"/>
  <c r="C246" i="53"/>
  <c r="D246" i="53"/>
  <c r="E246" i="53"/>
  <c r="F246" i="53"/>
  <c r="G246" i="53"/>
  <c r="A247" i="53"/>
  <c r="B247" i="53"/>
  <c r="C247" i="53"/>
  <c r="D247" i="53"/>
  <c r="E247" i="53"/>
  <c r="F247" i="53"/>
  <c r="G247" i="53"/>
  <c r="A248" i="53"/>
  <c r="B248" i="53"/>
  <c r="C248" i="53"/>
  <c r="D248" i="53"/>
  <c r="E248" i="53"/>
  <c r="F248" i="53"/>
  <c r="G248" i="53"/>
  <c r="A249" i="53"/>
  <c r="B249" i="53"/>
  <c r="C249" i="53"/>
  <c r="D249" i="53"/>
  <c r="E249" i="53"/>
  <c r="F249" i="53"/>
  <c r="G249" i="53"/>
  <c r="A250" i="53"/>
  <c r="B250" i="53"/>
  <c r="C250" i="53"/>
  <c r="D250" i="53"/>
  <c r="E250" i="53"/>
  <c r="F250" i="53"/>
  <c r="G250" i="53"/>
  <c r="A251" i="53"/>
  <c r="B251" i="53"/>
  <c r="C251" i="53"/>
  <c r="D251" i="53"/>
  <c r="E251" i="53"/>
  <c r="F251" i="53"/>
  <c r="G251" i="53"/>
  <c r="A252" i="53"/>
  <c r="B252" i="53"/>
  <c r="C252" i="53"/>
  <c r="D252" i="53"/>
  <c r="E252" i="53"/>
  <c r="F252" i="53"/>
  <c r="G252" i="53"/>
  <c r="A253" i="53"/>
  <c r="B253" i="53"/>
  <c r="C253" i="53"/>
  <c r="D253" i="53"/>
  <c r="E253" i="53"/>
  <c r="F253" i="53"/>
  <c r="G253" i="53"/>
  <c r="A254" i="53"/>
  <c r="B254" i="53"/>
  <c r="C254" i="53"/>
  <c r="D254" i="53"/>
  <c r="E254" i="53"/>
  <c r="F254" i="53"/>
  <c r="G254" i="53"/>
  <c r="A255" i="53"/>
  <c r="B255" i="53"/>
  <c r="C255" i="53"/>
  <c r="D255" i="53"/>
  <c r="E255" i="53"/>
  <c r="F255" i="53"/>
  <c r="G255" i="53"/>
  <c r="A256" i="53"/>
  <c r="B256" i="53"/>
  <c r="C256" i="53"/>
  <c r="D256" i="53"/>
  <c r="E256" i="53"/>
  <c r="F256" i="53"/>
  <c r="G256" i="53"/>
  <c r="A257" i="53"/>
  <c r="B257" i="53"/>
  <c r="C257" i="53"/>
  <c r="D257" i="53"/>
  <c r="E257" i="53"/>
  <c r="F257" i="53"/>
  <c r="G257" i="53"/>
  <c r="A258" i="53"/>
  <c r="B258" i="53"/>
  <c r="C258" i="53"/>
  <c r="D258" i="53"/>
  <c r="E258" i="53"/>
  <c r="F258" i="53"/>
  <c r="G258" i="53"/>
  <c r="A259" i="53"/>
  <c r="B259" i="53"/>
  <c r="C259" i="53"/>
  <c r="D259" i="53"/>
  <c r="E259" i="53"/>
  <c r="F259" i="53"/>
  <c r="G259" i="53"/>
  <c r="A260" i="53"/>
  <c r="B260" i="53"/>
  <c r="C260" i="53"/>
  <c r="D260" i="53"/>
  <c r="E260" i="53"/>
  <c r="F260" i="53"/>
  <c r="G260" i="53"/>
  <c r="A261" i="53"/>
  <c r="B261" i="53"/>
  <c r="C261" i="53"/>
  <c r="D261" i="53"/>
  <c r="E261" i="53"/>
  <c r="F261" i="53"/>
  <c r="G261" i="53"/>
  <c r="A262" i="53"/>
  <c r="B262" i="53"/>
  <c r="C262" i="53"/>
  <c r="D262" i="53"/>
  <c r="E262" i="53"/>
  <c r="F262" i="53"/>
  <c r="G262" i="53"/>
  <c r="A263" i="53"/>
  <c r="B263" i="53"/>
  <c r="C263" i="53"/>
  <c r="D263" i="53"/>
  <c r="E263" i="53"/>
  <c r="F263" i="53"/>
  <c r="G263" i="53"/>
  <c r="A264" i="53"/>
  <c r="B264" i="53"/>
  <c r="C264" i="53"/>
  <c r="D264" i="53"/>
  <c r="E264" i="53"/>
  <c r="F264" i="53"/>
  <c r="G264" i="53"/>
  <c r="A265" i="53"/>
  <c r="B265" i="53"/>
  <c r="C265" i="53"/>
  <c r="D265" i="53"/>
  <c r="E265" i="53"/>
  <c r="F265" i="53"/>
  <c r="G265" i="53"/>
  <c r="A266" i="53"/>
  <c r="B266" i="53"/>
  <c r="C266" i="53"/>
  <c r="D266" i="53"/>
  <c r="E266" i="53"/>
  <c r="F266" i="53"/>
  <c r="G266" i="53"/>
  <c r="A267" i="53"/>
  <c r="B267" i="53"/>
  <c r="C267" i="53"/>
  <c r="D267" i="53"/>
  <c r="E267" i="53"/>
  <c r="F267" i="53"/>
  <c r="G267" i="53"/>
  <c r="A268" i="53"/>
  <c r="B268" i="53"/>
  <c r="C268" i="53"/>
  <c r="D268" i="53"/>
  <c r="E268" i="53"/>
  <c r="F268" i="53"/>
  <c r="G268" i="53"/>
  <c r="A269" i="53"/>
  <c r="B269" i="53"/>
  <c r="C269" i="53"/>
  <c r="D269" i="53"/>
  <c r="E269" i="53"/>
  <c r="F269" i="53"/>
  <c r="G269" i="53"/>
  <c r="A270" i="53"/>
  <c r="B270" i="53"/>
  <c r="C270" i="53"/>
  <c r="D270" i="53"/>
  <c r="E270" i="53"/>
  <c r="F270" i="53"/>
  <c r="G270" i="53"/>
  <c r="A271" i="53"/>
  <c r="B271" i="53"/>
  <c r="C271" i="53"/>
  <c r="D271" i="53"/>
  <c r="E271" i="53"/>
  <c r="F271" i="53"/>
  <c r="G271" i="53"/>
  <c r="A272" i="53"/>
  <c r="B272" i="53"/>
  <c r="C272" i="53"/>
  <c r="D272" i="53"/>
  <c r="E272" i="53"/>
  <c r="F272" i="53"/>
  <c r="G272" i="53"/>
  <c r="A273" i="53"/>
  <c r="B273" i="53"/>
  <c r="C273" i="53"/>
  <c r="D273" i="53"/>
  <c r="E273" i="53"/>
  <c r="F273" i="53"/>
  <c r="G273" i="53"/>
  <c r="A274" i="53"/>
  <c r="B274" i="53"/>
  <c r="C274" i="53"/>
  <c r="D274" i="53"/>
  <c r="E274" i="53"/>
  <c r="F274" i="53"/>
  <c r="G274" i="53"/>
  <c r="A275" i="53"/>
  <c r="B275" i="53"/>
  <c r="C275" i="53"/>
  <c r="D275" i="53"/>
  <c r="E275" i="53"/>
  <c r="F275" i="53"/>
  <c r="G275" i="53"/>
  <c r="A207" i="53"/>
  <c r="B207" i="53"/>
  <c r="C207" i="53"/>
  <c r="D207" i="53"/>
  <c r="E207" i="53"/>
  <c r="F207" i="53"/>
  <c r="G207" i="53"/>
  <c r="A208" i="53"/>
  <c r="B208" i="53"/>
  <c r="C208" i="53"/>
  <c r="D208" i="53"/>
  <c r="E208" i="53"/>
  <c r="F208" i="53"/>
  <c r="G208" i="53"/>
  <c r="A209" i="53"/>
  <c r="B209" i="53"/>
  <c r="C209" i="53"/>
  <c r="D209" i="53"/>
  <c r="E209" i="53"/>
  <c r="F209" i="53"/>
  <c r="G209" i="53"/>
  <c r="A210" i="53"/>
  <c r="B210" i="53"/>
  <c r="C210" i="53"/>
  <c r="D210" i="53"/>
  <c r="E210" i="53"/>
  <c r="F210" i="53"/>
  <c r="G210" i="53"/>
  <c r="A211" i="53"/>
  <c r="B211" i="53"/>
  <c r="C211" i="53"/>
  <c r="D211" i="53"/>
  <c r="E211" i="53"/>
  <c r="F211" i="53"/>
  <c r="G211" i="53"/>
  <c r="A212" i="53"/>
  <c r="B212" i="53"/>
  <c r="C212" i="53"/>
  <c r="D212" i="53"/>
  <c r="E212" i="53"/>
  <c r="F212" i="53"/>
  <c r="G212" i="53"/>
  <c r="A213" i="53"/>
  <c r="B213" i="53"/>
  <c r="C213" i="53"/>
  <c r="D213" i="53"/>
  <c r="E213" i="53"/>
  <c r="F213" i="53"/>
  <c r="G213" i="53"/>
  <c r="A214" i="53"/>
  <c r="B214" i="53"/>
  <c r="C214" i="53"/>
  <c r="D214" i="53"/>
  <c r="E214" i="53"/>
  <c r="F214" i="53"/>
  <c r="G214" i="53"/>
  <c r="A215" i="53"/>
  <c r="B215" i="53"/>
  <c r="C215" i="53"/>
  <c r="D215" i="53"/>
  <c r="E215" i="53"/>
  <c r="F215" i="53"/>
  <c r="G215" i="53"/>
  <c r="A216" i="53"/>
  <c r="B216" i="53"/>
  <c r="C216" i="53"/>
  <c r="D216" i="53"/>
  <c r="E216" i="53"/>
  <c r="F216" i="53"/>
  <c r="G216" i="53"/>
  <c r="A217" i="53"/>
  <c r="B217" i="53"/>
  <c r="C217" i="53"/>
  <c r="D217" i="53"/>
  <c r="E217" i="53"/>
  <c r="F217" i="53"/>
  <c r="G217" i="53"/>
  <c r="A218" i="53"/>
  <c r="B218" i="53"/>
  <c r="C218" i="53"/>
  <c r="D218" i="53"/>
  <c r="E218" i="53"/>
  <c r="F218" i="53"/>
  <c r="G218" i="53"/>
  <c r="A219" i="53"/>
  <c r="B219" i="53"/>
  <c r="C219" i="53"/>
  <c r="D219" i="53"/>
  <c r="E219" i="53"/>
  <c r="F219" i="53"/>
  <c r="G219" i="53"/>
  <c r="A220" i="53"/>
  <c r="B220" i="53"/>
  <c r="C220" i="53"/>
  <c r="D220" i="53"/>
  <c r="E220" i="53"/>
  <c r="F220" i="53"/>
  <c r="G220" i="53"/>
  <c r="A221" i="53"/>
  <c r="B221" i="53"/>
  <c r="C221" i="53"/>
  <c r="D221" i="53"/>
  <c r="E221" i="53"/>
  <c r="F221" i="53"/>
  <c r="G221" i="53"/>
  <c r="A222" i="53"/>
  <c r="B222" i="53"/>
  <c r="C222" i="53"/>
  <c r="D222" i="53"/>
  <c r="E222" i="53"/>
  <c r="F222" i="53"/>
  <c r="G222" i="53"/>
  <c r="A223" i="53"/>
  <c r="B223" i="53"/>
  <c r="C223" i="53"/>
  <c r="D223" i="53"/>
  <c r="E223" i="53"/>
  <c r="F223" i="53"/>
  <c r="G223" i="53"/>
  <c r="A224" i="53"/>
  <c r="B224" i="53"/>
  <c r="C224" i="53"/>
  <c r="D224" i="53"/>
  <c r="E224" i="53"/>
  <c r="F224" i="53"/>
  <c r="G224" i="53"/>
  <c r="A225" i="53"/>
  <c r="B225" i="53"/>
  <c r="C225" i="53"/>
  <c r="D225" i="53"/>
  <c r="E225" i="53"/>
  <c r="F225" i="53"/>
  <c r="G225" i="53"/>
  <c r="A226" i="53"/>
  <c r="B226" i="53"/>
  <c r="C226" i="53"/>
  <c r="D226" i="53"/>
  <c r="E226" i="53"/>
  <c r="F226" i="53"/>
  <c r="G226" i="53"/>
  <c r="A227" i="53"/>
  <c r="B227" i="53"/>
  <c r="C227" i="53"/>
  <c r="D227" i="53"/>
  <c r="E227" i="53"/>
  <c r="F227" i="53"/>
  <c r="G227" i="53"/>
  <c r="A228" i="53"/>
  <c r="B228" i="53"/>
  <c r="C228" i="53"/>
  <c r="D228" i="53"/>
  <c r="E228" i="53"/>
  <c r="F228" i="53"/>
  <c r="G228" i="53"/>
  <c r="A229" i="53"/>
  <c r="B229" i="53"/>
  <c r="C229" i="53"/>
  <c r="D229" i="53"/>
  <c r="E229" i="53"/>
  <c r="F229" i="53"/>
  <c r="G229" i="53"/>
  <c r="A230" i="53"/>
  <c r="B230" i="53"/>
  <c r="C230" i="53"/>
  <c r="D230" i="53"/>
  <c r="E230" i="53"/>
  <c r="F230" i="53"/>
  <c r="G230" i="53"/>
  <c r="A231" i="53"/>
  <c r="B231" i="53"/>
  <c r="C231" i="53"/>
  <c r="D231" i="53"/>
  <c r="E231" i="53"/>
  <c r="F231" i="53"/>
  <c r="G231" i="53"/>
  <c r="A232" i="53"/>
  <c r="B232" i="53"/>
  <c r="C232" i="53"/>
  <c r="D232" i="53"/>
  <c r="E232" i="53"/>
  <c r="F232" i="53"/>
  <c r="G232" i="53"/>
  <c r="A233" i="53"/>
  <c r="B233" i="53"/>
  <c r="C233" i="53"/>
  <c r="D233" i="53"/>
  <c r="E233" i="53"/>
  <c r="F233" i="53"/>
  <c r="G233" i="53"/>
  <c r="A234" i="53"/>
  <c r="B234" i="53"/>
  <c r="C234" i="53"/>
  <c r="D234" i="53"/>
  <c r="E234" i="53"/>
  <c r="F234" i="53"/>
  <c r="G234" i="53"/>
  <c r="A235" i="53"/>
  <c r="B235" i="53"/>
  <c r="C235" i="53"/>
  <c r="D235" i="53"/>
  <c r="E235" i="53"/>
  <c r="F235" i="53"/>
  <c r="G235" i="53"/>
  <c r="A236" i="53"/>
  <c r="B236" i="53"/>
  <c r="C236" i="53"/>
  <c r="D236" i="53"/>
  <c r="E236" i="53"/>
  <c r="F236" i="53"/>
  <c r="G236" i="53"/>
  <c r="A237" i="53"/>
  <c r="B237" i="53"/>
  <c r="C237" i="53"/>
  <c r="D237" i="53"/>
  <c r="E237" i="53"/>
  <c r="F237" i="53"/>
  <c r="G237" i="53"/>
  <c r="A238" i="53"/>
  <c r="B238" i="53"/>
  <c r="C238" i="53"/>
  <c r="D238" i="53"/>
  <c r="E238" i="53"/>
  <c r="F238" i="53"/>
  <c r="G238" i="53"/>
  <c r="A239" i="53"/>
  <c r="B239" i="53"/>
  <c r="C239" i="53"/>
  <c r="D239" i="53"/>
  <c r="E239" i="53"/>
  <c r="F239" i="53"/>
  <c r="G239" i="53"/>
  <c r="A240" i="53"/>
  <c r="B240" i="53"/>
  <c r="C240" i="53"/>
  <c r="D240" i="53"/>
  <c r="E240" i="53"/>
  <c r="F240" i="53"/>
  <c r="G240" i="53"/>
  <c r="A241" i="53"/>
  <c r="B241" i="53"/>
  <c r="C241" i="53"/>
  <c r="D241" i="53"/>
  <c r="E241" i="53"/>
  <c r="F241" i="53"/>
  <c r="G241" i="53"/>
  <c r="A169" i="53"/>
  <c r="B169" i="53"/>
  <c r="C169" i="53"/>
  <c r="D169" i="53"/>
  <c r="E169" i="53"/>
  <c r="F169" i="53"/>
  <c r="G169" i="53"/>
  <c r="A170" i="53"/>
  <c r="B170" i="53"/>
  <c r="C170" i="53"/>
  <c r="D170" i="53"/>
  <c r="E170" i="53"/>
  <c r="F170" i="53"/>
  <c r="G170" i="53"/>
  <c r="A171" i="53"/>
  <c r="B171" i="53"/>
  <c r="C171" i="53"/>
  <c r="D171" i="53"/>
  <c r="E171" i="53"/>
  <c r="F171" i="53"/>
  <c r="G171" i="53"/>
  <c r="A172" i="53"/>
  <c r="B172" i="53"/>
  <c r="C172" i="53"/>
  <c r="D172" i="53"/>
  <c r="E172" i="53"/>
  <c r="F172" i="53"/>
  <c r="G172" i="53"/>
  <c r="A173" i="53"/>
  <c r="B173" i="53"/>
  <c r="C173" i="53"/>
  <c r="D173" i="53"/>
  <c r="E173" i="53"/>
  <c r="F173" i="53"/>
  <c r="G173" i="53"/>
  <c r="A174" i="53"/>
  <c r="B174" i="53"/>
  <c r="C174" i="53"/>
  <c r="D174" i="53"/>
  <c r="E174" i="53"/>
  <c r="F174" i="53"/>
  <c r="G174" i="53"/>
  <c r="A175" i="53"/>
  <c r="B175" i="53"/>
  <c r="C175" i="53"/>
  <c r="D175" i="53"/>
  <c r="E175" i="53"/>
  <c r="F175" i="53"/>
  <c r="G175" i="53"/>
  <c r="A176" i="53"/>
  <c r="B176" i="53"/>
  <c r="C176" i="53"/>
  <c r="D176" i="53"/>
  <c r="E176" i="53"/>
  <c r="F176" i="53"/>
  <c r="G176" i="53"/>
  <c r="A177" i="53"/>
  <c r="B177" i="53"/>
  <c r="C177" i="53"/>
  <c r="D177" i="53"/>
  <c r="E177" i="53"/>
  <c r="F177" i="53"/>
  <c r="G177" i="53"/>
  <c r="A178" i="53"/>
  <c r="B178" i="53"/>
  <c r="C178" i="53"/>
  <c r="D178" i="53"/>
  <c r="E178" i="53"/>
  <c r="F178" i="53"/>
  <c r="G178" i="53"/>
  <c r="A179" i="53"/>
  <c r="B179" i="53"/>
  <c r="C179" i="53"/>
  <c r="D179" i="53"/>
  <c r="E179" i="53"/>
  <c r="F179" i="53"/>
  <c r="G179" i="53"/>
  <c r="A180" i="53"/>
  <c r="B180" i="53"/>
  <c r="C180" i="53"/>
  <c r="D180" i="53"/>
  <c r="E180" i="53"/>
  <c r="F180" i="53"/>
  <c r="G180" i="53"/>
  <c r="A181" i="53"/>
  <c r="B181" i="53"/>
  <c r="C181" i="53"/>
  <c r="D181" i="53"/>
  <c r="E181" i="53"/>
  <c r="F181" i="53"/>
  <c r="G181" i="53"/>
  <c r="A182" i="53"/>
  <c r="B182" i="53"/>
  <c r="C182" i="53"/>
  <c r="D182" i="53"/>
  <c r="E182" i="53"/>
  <c r="F182" i="53"/>
  <c r="G182" i="53"/>
  <c r="A183" i="53"/>
  <c r="B183" i="53"/>
  <c r="C183" i="53"/>
  <c r="D183" i="53"/>
  <c r="E183" i="53"/>
  <c r="F183" i="53"/>
  <c r="G183" i="53"/>
  <c r="A184" i="53"/>
  <c r="B184" i="53"/>
  <c r="C184" i="53"/>
  <c r="D184" i="53"/>
  <c r="E184" i="53"/>
  <c r="F184" i="53"/>
  <c r="G184" i="53"/>
  <c r="A185" i="53"/>
  <c r="B185" i="53"/>
  <c r="C185" i="53"/>
  <c r="D185" i="53"/>
  <c r="E185" i="53"/>
  <c r="F185" i="53"/>
  <c r="G185" i="53"/>
  <c r="A186" i="53"/>
  <c r="B186" i="53"/>
  <c r="C186" i="53"/>
  <c r="D186" i="53"/>
  <c r="E186" i="53"/>
  <c r="F186" i="53"/>
  <c r="G186" i="53"/>
  <c r="A187" i="53"/>
  <c r="B187" i="53"/>
  <c r="C187" i="53"/>
  <c r="D187" i="53"/>
  <c r="E187" i="53"/>
  <c r="F187" i="53"/>
  <c r="G187" i="53"/>
  <c r="A188" i="53"/>
  <c r="B188" i="53"/>
  <c r="C188" i="53"/>
  <c r="D188" i="53"/>
  <c r="E188" i="53"/>
  <c r="F188" i="53"/>
  <c r="G188" i="53"/>
  <c r="A189" i="53"/>
  <c r="B189" i="53"/>
  <c r="C189" i="53"/>
  <c r="D189" i="53"/>
  <c r="E189" i="53"/>
  <c r="F189" i="53"/>
  <c r="G189" i="53"/>
  <c r="A190" i="53"/>
  <c r="B190" i="53"/>
  <c r="C190" i="53"/>
  <c r="D190" i="53"/>
  <c r="E190" i="53"/>
  <c r="F190" i="53"/>
  <c r="G190" i="53"/>
  <c r="A191" i="53"/>
  <c r="B191" i="53"/>
  <c r="C191" i="53"/>
  <c r="D191" i="53"/>
  <c r="E191" i="53"/>
  <c r="F191" i="53"/>
  <c r="G191" i="53"/>
  <c r="A192" i="53"/>
  <c r="B192" i="53"/>
  <c r="C192" i="53"/>
  <c r="D192" i="53"/>
  <c r="E192" i="53"/>
  <c r="F192" i="53"/>
  <c r="G192" i="53"/>
  <c r="A193" i="53"/>
  <c r="B193" i="53"/>
  <c r="C193" i="53"/>
  <c r="D193" i="53"/>
  <c r="E193" i="53"/>
  <c r="F193" i="53"/>
  <c r="G193" i="53"/>
  <c r="A194" i="53"/>
  <c r="B194" i="53"/>
  <c r="C194" i="53"/>
  <c r="D194" i="53"/>
  <c r="E194" i="53"/>
  <c r="F194" i="53"/>
  <c r="G194" i="53"/>
  <c r="A195" i="53"/>
  <c r="B195" i="53"/>
  <c r="C195" i="53"/>
  <c r="D195" i="53"/>
  <c r="E195" i="53"/>
  <c r="F195" i="53"/>
  <c r="G195" i="53"/>
  <c r="A196" i="53"/>
  <c r="B196" i="53"/>
  <c r="C196" i="53"/>
  <c r="D196" i="53"/>
  <c r="E196" i="53"/>
  <c r="F196" i="53"/>
  <c r="G196" i="53"/>
  <c r="A197" i="53"/>
  <c r="B197" i="53"/>
  <c r="C197" i="53"/>
  <c r="D197" i="53"/>
  <c r="E197" i="53"/>
  <c r="F197" i="53"/>
  <c r="G197" i="53"/>
  <c r="A198" i="53"/>
  <c r="B198" i="53"/>
  <c r="C198" i="53"/>
  <c r="D198" i="53"/>
  <c r="E198" i="53"/>
  <c r="F198" i="53"/>
  <c r="G198" i="53"/>
  <c r="A199" i="53"/>
  <c r="B199" i="53"/>
  <c r="C199" i="53"/>
  <c r="D199" i="53"/>
  <c r="E199" i="53"/>
  <c r="F199" i="53"/>
  <c r="G199" i="53"/>
  <c r="A200" i="53"/>
  <c r="B200" i="53"/>
  <c r="C200" i="53"/>
  <c r="D200" i="53"/>
  <c r="E200" i="53"/>
  <c r="F200" i="53"/>
  <c r="G200" i="53"/>
  <c r="A201" i="53"/>
  <c r="B201" i="53"/>
  <c r="C201" i="53"/>
  <c r="D201" i="53"/>
  <c r="E201" i="53"/>
  <c r="F201" i="53"/>
  <c r="G201" i="53"/>
  <c r="A202" i="53"/>
  <c r="B202" i="53"/>
  <c r="C202" i="53"/>
  <c r="D202" i="53"/>
  <c r="E202" i="53"/>
  <c r="F202" i="53"/>
  <c r="G202" i="53"/>
  <c r="A203" i="53"/>
  <c r="B203" i="53"/>
  <c r="C203" i="53"/>
  <c r="D203" i="53"/>
  <c r="E203" i="53"/>
  <c r="F203" i="53"/>
  <c r="G203" i="53"/>
  <c r="A204" i="53"/>
  <c r="B204" i="53"/>
  <c r="C204" i="53"/>
  <c r="D204" i="53"/>
  <c r="E204" i="53"/>
  <c r="F204" i="53"/>
  <c r="G204" i="53"/>
  <c r="A205" i="53"/>
  <c r="B205" i="53"/>
  <c r="C205" i="53"/>
  <c r="D205" i="53"/>
  <c r="E205" i="53"/>
  <c r="F205" i="53"/>
  <c r="G205" i="53"/>
  <c r="A206" i="53"/>
  <c r="B206" i="53"/>
  <c r="C206" i="53"/>
  <c r="D206" i="53"/>
  <c r="E206" i="53"/>
  <c r="F206" i="53"/>
  <c r="G206" i="53"/>
  <c r="A136" i="53"/>
  <c r="B136" i="53"/>
  <c r="C136" i="53"/>
  <c r="D136" i="53"/>
  <c r="E136" i="53"/>
  <c r="F136" i="53"/>
  <c r="G136" i="53"/>
  <c r="A137" i="53"/>
  <c r="B137" i="53"/>
  <c r="C137" i="53"/>
  <c r="D137" i="53"/>
  <c r="E137" i="53"/>
  <c r="F137" i="53"/>
  <c r="G137" i="53"/>
  <c r="A138" i="53"/>
  <c r="B138" i="53"/>
  <c r="C138" i="53"/>
  <c r="D138" i="53"/>
  <c r="E138" i="53"/>
  <c r="F138" i="53"/>
  <c r="G138" i="53"/>
  <c r="A139" i="53"/>
  <c r="B139" i="53"/>
  <c r="C139" i="53"/>
  <c r="D139" i="53"/>
  <c r="E139" i="53"/>
  <c r="F139" i="53"/>
  <c r="G139" i="53"/>
  <c r="A140" i="53"/>
  <c r="B140" i="53"/>
  <c r="C140" i="53"/>
  <c r="D140" i="53"/>
  <c r="E140" i="53"/>
  <c r="F140" i="53"/>
  <c r="G140" i="53"/>
  <c r="A141" i="53"/>
  <c r="B141" i="53"/>
  <c r="C141" i="53"/>
  <c r="D141" i="53"/>
  <c r="E141" i="53"/>
  <c r="F141" i="53"/>
  <c r="G141" i="53"/>
  <c r="A142" i="53"/>
  <c r="B142" i="53"/>
  <c r="C142" i="53"/>
  <c r="D142" i="53"/>
  <c r="E142" i="53"/>
  <c r="F142" i="53"/>
  <c r="G142" i="53"/>
  <c r="A143" i="53"/>
  <c r="B143" i="53"/>
  <c r="C143" i="53"/>
  <c r="D143" i="53"/>
  <c r="E143" i="53"/>
  <c r="F143" i="53"/>
  <c r="G143" i="53"/>
  <c r="A144" i="53"/>
  <c r="B144" i="53"/>
  <c r="C144" i="53"/>
  <c r="D144" i="53"/>
  <c r="E144" i="53"/>
  <c r="F144" i="53"/>
  <c r="G144" i="53"/>
  <c r="A145" i="53"/>
  <c r="B145" i="53"/>
  <c r="C145" i="53"/>
  <c r="D145" i="53"/>
  <c r="E145" i="53"/>
  <c r="F145" i="53"/>
  <c r="G145" i="53"/>
  <c r="A146" i="53"/>
  <c r="B146" i="53"/>
  <c r="C146" i="53"/>
  <c r="D146" i="53"/>
  <c r="E146" i="53"/>
  <c r="F146" i="53"/>
  <c r="G146" i="53"/>
  <c r="A147" i="53"/>
  <c r="B147" i="53"/>
  <c r="C147" i="53"/>
  <c r="D147" i="53"/>
  <c r="E147" i="53"/>
  <c r="F147" i="53"/>
  <c r="G147" i="53"/>
  <c r="A148" i="53"/>
  <c r="B148" i="53"/>
  <c r="C148" i="53"/>
  <c r="D148" i="53"/>
  <c r="E148" i="53"/>
  <c r="F148" i="53"/>
  <c r="G148" i="53"/>
  <c r="A149" i="53"/>
  <c r="B149" i="53"/>
  <c r="C149" i="53"/>
  <c r="D149" i="53"/>
  <c r="E149" i="53"/>
  <c r="F149" i="53"/>
  <c r="G149" i="53"/>
  <c r="A150" i="53"/>
  <c r="B150" i="53"/>
  <c r="C150" i="53"/>
  <c r="D150" i="53"/>
  <c r="E150" i="53"/>
  <c r="F150" i="53"/>
  <c r="G150" i="53"/>
  <c r="A151" i="53"/>
  <c r="B151" i="53"/>
  <c r="C151" i="53"/>
  <c r="D151" i="53"/>
  <c r="E151" i="53"/>
  <c r="F151" i="53"/>
  <c r="G151" i="53"/>
  <c r="A152" i="53"/>
  <c r="B152" i="53"/>
  <c r="C152" i="53"/>
  <c r="D152" i="53"/>
  <c r="E152" i="53"/>
  <c r="F152" i="53"/>
  <c r="G152" i="53"/>
  <c r="A153" i="53"/>
  <c r="B153" i="53"/>
  <c r="C153" i="53"/>
  <c r="D153" i="53"/>
  <c r="E153" i="53"/>
  <c r="F153" i="53"/>
  <c r="G153" i="53"/>
  <c r="A154" i="53"/>
  <c r="B154" i="53"/>
  <c r="C154" i="53"/>
  <c r="D154" i="53"/>
  <c r="E154" i="53"/>
  <c r="F154" i="53"/>
  <c r="G154" i="53"/>
  <c r="A155" i="53"/>
  <c r="B155" i="53"/>
  <c r="C155" i="53"/>
  <c r="D155" i="53"/>
  <c r="E155" i="53"/>
  <c r="F155" i="53"/>
  <c r="G155" i="53"/>
  <c r="A156" i="53"/>
  <c r="B156" i="53"/>
  <c r="C156" i="53"/>
  <c r="D156" i="53"/>
  <c r="E156" i="53"/>
  <c r="F156" i="53"/>
  <c r="G156" i="53"/>
  <c r="A157" i="53"/>
  <c r="B157" i="53"/>
  <c r="C157" i="53"/>
  <c r="D157" i="53"/>
  <c r="E157" i="53"/>
  <c r="F157" i="53"/>
  <c r="G157" i="53"/>
  <c r="A158" i="53"/>
  <c r="B158" i="53"/>
  <c r="C158" i="53"/>
  <c r="D158" i="53"/>
  <c r="E158" i="53"/>
  <c r="F158" i="53"/>
  <c r="G158" i="53"/>
  <c r="A159" i="53"/>
  <c r="B159" i="53"/>
  <c r="C159" i="53"/>
  <c r="D159" i="53"/>
  <c r="E159" i="53"/>
  <c r="F159" i="53"/>
  <c r="G159" i="53"/>
  <c r="A160" i="53"/>
  <c r="B160" i="53"/>
  <c r="C160" i="53"/>
  <c r="D160" i="53"/>
  <c r="E160" i="53"/>
  <c r="F160" i="53"/>
  <c r="G160" i="53"/>
  <c r="A161" i="53"/>
  <c r="B161" i="53"/>
  <c r="C161" i="53"/>
  <c r="D161" i="53"/>
  <c r="E161" i="53"/>
  <c r="F161" i="53"/>
  <c r="G161" i="53"/>
  <c r="A162" i="53"/>
  <c r="B162" i="53"/>
  <c r="C162" i="53"/>
  <c r="D162" i="53"/>
  <c r="E162" i="53"/>
  <c r="F162" i="53"/>
  <c r="G162" i="53"/>
  <c r="A163" i="53"/>
  <c r="B163" i="53"/>
  <c r="C163" i="53"/>
  <c r="D163" i="53"/>
  <c r="E163" i="53"/>
  <c r="F163" i="53"/>
  <c r="G163" i="53"/>
  <c r="A164" i="53"/>
  <c r="B164" i="53"/>
  <c r="C164" i="53"/>
  <c r="D164" i="53"/>
  <c r="E164" i="53"/>
  <c r="F164" i="53"/>
  <c r="G164" i="53"/>
  <c r="A165" i="53"/>
  <c r="B165" i="53"/>
  <c r="C165" i="53"/>
  <c r="D165" i="53"/>
  <c r="E165" i="53"/>
  <c r="F165" i="53"/>
  <c r="G165" i="53"/>
  <c r="A166" i="53"/>
  <c r="B166" i="53"/>
  <c r="C166" i="53"/>
  <c r="D166" i="53"/>
  <c r="E166" i="53"/>
  <c r="F166" i="53"/>
  <c r="G166" i="53"/>
  <c r="A167" i="53"/>
  <c r="B167" i="53"/>
  <c r="C167" i="53"/>
  <c r="D167" i="53"/>
  <c r="E167" i="53"/>
  <c r="F167" i="53"/>
  <c r="G167" i="53"/>
  <c r="A168" i="53"/>
  <c r="B168" i="53"/>
  <c r="C168" i="53"/>
  <c r="D168" i="53"/>
  <c r="E168" i="53"/>
  <c r="F168" i="53"/>
  <c r="G168" i="53"/>
  <c r="A96" i="53"/>
  <c r="B96" i="53"/>
  <c r="C96" i="53"/>
  <c r="D96" i="53"/>
  <c r="E96" i="53"/>
  <c r="F96" i="53"/>
  <c r="G96" i="53"/>
  <c r="A97" i="53"/>
  <c r="B97" i="53"/>
  <c r="C97" i="53"/>
  <c r="D97" i="53"/>
  <c r="E97" i="53"/>
  <c r="F97" i="53"/>
  <c r="G97" i="53"/>
  <c r="A98" i="53"/>
  <c r="B98" i="53"/>
  <c r="C98" i="53"/>
  <c r="D98" i="53"/>
  <c r="E98" i="53"/>
  <c r="F98" i="53"/>
  <c r="G98" i="53"/>
  <c r="A99" i="53"/>
  <c r="B99" i="53"/>
  <c r="C99" i="53"/>
  <c r="D99" i="53"/>
  <c r="E99" i="53"/>
  <c r="F99" i="53"/>
  <c r="G99" i="53"/>
  <c r="A100" i="53"/>
  <c r="B100" i="53"/>
  <c r="C100" i="53"/>
  <c r="D100" i="53"/>
  <c r="E100" i="53"/>
  <c r="F100" i="53"/>
  <c r="G100" i="53"/>
  <c r="A101" i="53"/>
  <c r="B101" i="53"/>
  <c r="C101" i="53"/>
  <c r="D101" i="53"/>
  <c r="E101" i="53"/>
  <c r="F101" i="53"/>
  <c r="G101" i="53"/>
  <c r="A102" i="53"/>
  <c r="B102" i="53"/>
  <c r="C102" i="53"/>
  <c r="D102" i="53"/>
  <c r="E102" i="53"/>
  <c r="F102" i="53"/>
  <c r="G102" i="53"/>
  <c r="A103" i="53"/>
  <c r="B103" i="53"/>
  <c r="C103" i="53"/>
  <c r="D103" i="53"/>
  <c r="E103" i="53"/>
  <c r="F103" i="53"/>
  <c r="G103" i="53"/>
  <c r="A104" i="53"/>
  <c r="B104" i="53"/>
  <c r="C104" i="53"/>
  <c r="D104" i="53"/>
  <c r="E104" i="53"/>
  <c r="F104" i="53"/>
  <c r="G104" i="53"/>
  <c r="A105" i="53"/>
  <c r="B105" i="53"/>
  <c r="C105" i="53"/>
  <c r="D105" i="53"/>
  <c r="E105" i="53"/>
  <c r="F105" i="53"/>
  <c r="G105" i="53"/>
  <c r="A106" i="53"/>
  <c r="B106" i="53"/>
  <c r="C106" i="53"/>
  <c r="D106" i="53"/>
  <c r="E106" i="53"/>
  <c r="F106" i="53"/>
  <c r="G106" i="53"/>
  <c r="A107" i="53"/>
  <c r="B107" i="53"/>
  <c r="C107" i="53"/>
  <c r="D107" i="53"/>
  <c r="E107" i="53"/>
  <c r="F107" i="53"/>
  <c r="G107" i="53"/>
  <c r="A108" i="53"/>
  <c r="B108" i="53"/>
  <c r="C108" i="53"/>
  <c r="D108" i="53"/>
  <c r="E108" i="53"/>
  <c r="F108" i="53"/>
  <c r="G108" i="53"/>
  <c r="A109" i="53"/>
  <c r="B109" i="53"/>
  <c r="C109" i="53"/>
  <c r="D109" i="53"/>
  <c r="E109" i="53"/>
  <c r="F109" i="53"/>
  <c r="G109" i="53"/>
  <c r="A110" i="53"/>
  <c r="B110" i="53"/>
  <c r="C110" i="53"/>
  <c r="D110" i="53"/>
  <c r="E110" i="53"/>
  <c r="F110" i="53"/>
  <c r="G110" i="53"/>
  <c r="A111" i="53"/>
  <c r="B111" i="53"/>
  <c r="C111" i="53"/>
  <c r="D111" i="53"/>
  <c r="E111" i="53"/>
  <c r="F111" i="53"/>
  <c r="G111" i="53"/>
  <c r="A112" i="53"/>
  <c r="B112" i="53"/>
  <c r="C112" i="53"/>
  <c r="D112" i="53"/>
  <c r="E112" i="53"/>
  <c r="F112" i="53"/>
  <c r="G112" i="53"/>
  <c r="A113" i="53"/>
  <c r="B113" i="53"/>
  <c r="C113" i="53"/>
  <c r="D113" i="53"/>
  <c r="E113" i="53"/>
  <c r="F113" i="53"/>
  <c r="G113" i="53"/>
  <c r="A114" i="53"/>
  <c r="B114" i="53"/>
  <c r="C114" i="53"/>
  <c r="D114" i="53"/>
  <c r="E114" i="53"/>
  <c r="F114" i="53"/>
  <c r="G114" i="53"/>
  <c r="A115" i="53"/>
  <c r="B115" i="53"/>
  <c r="C115" i="53"/>
  <c r="D115" i="53"/>
  <c r="E115" i="53"/>
  <c r="F115" i="53"/>
  <c r="G115" i="53"/>
  <c r="A116" i="53"/>
  <c r="B116" i="53"/>
  <c r="C116" i="53"/>
  <c r="D116" i="53"/>
  <c r="E116" i="53"/>
  <c r="F116" i="53"/>
  <c r="G116" i="53"/>
  <c r="A117" i="53"/>
  <c r="B117" i="53"/>
  <c r="C117" i="53"/>
  <c r="D117" i="53"/>
  <c r="E117" i="53"/>
  <c r="F117" i="53"/>
  <c r="G117" i="53"/>
  <c r="A118" i="53"/>
  <c r="B118" i="53"/>
  <c r="C118" i="53"/>
  <c r="D118" i="53"/>
  <c r="E118" i="53"/>
  <c r="F118" i="53"/>
  <c r="G118" i="53"/>
  <c r="A119" i="53"/>
  <c r="B119" i="53"/>
  <c r="C119" i="53"/>
  <c r="D119" i="53"/>
  <c r="E119" i="53"/>
  <c r="F119" i="53"/>
  <c r="G119" i="53"/>
  <c r="A120" i="53"/>
  <c r="B120" i="53"/>
  <c r="C120" i="53"/>
  <c r="D120" i="53"/>
  <c r="E120" i="53"/>
  <c r="F120" i="53"/>
  <c r="G120" i="53"/>
  <c r="A121" i="53"/>
  <c r="B121" i="53"/>
  <c r="C121" i="53"/>
  <c r="D121" i="53"/>
  <c r="E121" i="53"/>
  <c r="F121" i="53"/>
  <c r="G121" i="53"/>
  <c r="A122" i="53"/>
  <c r="B122" i="53"/>
  <c r="C122" i="53"/>
  <c r="D122" i="53"/>
  <c r="E122" i="53"/>
  <c r="F122" i="53"/>
  <c r="G122" i="53"/>
  <c r="A123" i="53"/>
  <c r="B123" i="53"/>
  <c r="C123" i="53"/>
  <c r="D123" i="53"/>
  <c r="E123" i="53"/>
  <c r="F123" i="53"/>
  <c r="G123" i="53"/>
  <c r="A124" i="53"/>
  <c r="B124" i="53"/>
  <c r="C124" i="53"/>
  <c r="D124" i="53"/>
  <c r="E124" i="53"/>
  <c r="F124" i="53"/>
  <c r="G124" i="53"/>
  <c r="A125" i="53"/>
  <c r="B125" i="53"/>
  <c r="C125" i="53"/>
  <c r="D125" i="53"/>
  <c r="E125" i="53"/>
  <c r="F125" i="53"/>
  <c r="G125" i="53"/>
  <c r="A126" i="53"/>
  <c r="B126" i="53"/>
  <c r="C126" i="53"/>
  <c r="D126" i="53"/>
  <c r="E126" i="53"/>
  <c r="F126" i="53"/>
  <c r="G126" i="53"/>
  <c r="A127" i="53"/>
  <c r="B127" i="53"/>
  <c r="C127" i="53"/>
  <c r="D127" i="53"/>
  <c r="E127" i="53"/>
  <c r="F127" i="53"/>
  <c r="G127" i="53"/>
  <c r="A128" i="53"/>
  <c r="B128" i="53"/>
  <c r="C128" i="53"/>
  <c r="D128" i="53"/>
  <c r="E128" i="53"/>
  <c r="F128" i="53"/>
  <c r="G128" i="53"/>
  <c r="A129" i="53"/>
  <c r="B129" i="53"/>
  <c r="C129" i="53"/>
  <c r="D129" i="53"/>
  <c r="E129" i="53"/>
  <c r="F129" i="53"/>
  <c r="G129" i="53"/>
  <c r="A130" i="53"/>
  <c r="B130" i="53"/>
  <c r="C130" i="53"/>
  <c r="D130" i="53"/>
  <c r="E130" i="53"/>
  <c r="F130" i="53"/>
  <c r="G130" i="53"/>
  <c r="A131" i="53"/>
  <c r="B131" i="53"/>
  <c r="C131" i="53"/>
  <c r="D131" i="53"/>
  <c r="E131" i="53"/>
  <c r="F131" i="53"/>
  <c r="G131" i="53"/>
  <c r="A132" i="53"/>
  <c r="B132" i="53"/>
  <c r="C132" i="53"/>
  <c r="D132" i="53"/>
  <c r="E132" i="53"/>
  <c r="F132" i="53"/>
  <c r="G132" i="53"/>
  <c r="A133" i="53"/>
  <c r="B133" i="53"/>
  <c r="C133" i="53"/>
  <c r="D133" i="53"/>
  <c r="E133" i="53"/>
  <c r="F133" i="53"/>
  <c r="G133" i="53"/>
  <c r="A134" i="53"/>
  <c r="B134" i="53"/>
  <c r="C134" i="53"/>
  <c r="D134" i="53"/>
  <c r="E134" i="53"/>
  <c r="F134" i="53"/>
  <c r="G134" i="53"/>
  <c r="A135" i="53"/>
  <c r="B135" i="53"/>
  <c r="C135" i="53"/>
  <c r="D135" i="53"/>
  <c r="E135" i="53"/>
  <c r="F135" i="53"/>
  <c r="G135" i="53"/>
  <c r="A56" i="53"/>
  <c r="B56" i="53"/>
  <c r="C56" i="53"/>
  <c r="D56" i="53"/>
  <c r="E56" i="53"/>
  <c r="F56" i="53"/>
  <c r="G56" i="53"/>
  <c r="A57" i="53"/>
  <c r="B57" i="53"/>
  <c r="C57" i="53"/>
  <c r="D57" i="53"/>
  <c r="E57" i="53"/>
  <c r="F57" i="53"/>
  <c r="G57" i="53"/>
  <c r="A58" i="53"/>
  <c r="B58" i="53"/>
  <c r="C58" i="53"/>
  <c r="D58" i="53"/>
  <c r="E58" i="53"/>
  <c r="F58" i="53"/>
  <c r="G58" i="53"/>
  <c r="A59" i="53"/>
  <c r="B59" i="53"/>
  <c r="C59" i="53"/>
  <c r="D59" i="53"/>
  <c r="E59" i="53"/>
  <c r="F59" i="53"/>
  <c r="G59" i="53"/>
  <c r="A60" i="53"/>
  <c r="B60" i="53"/>
  <c r="C60" i="53"/>
  <c r="D60" i="53"/>
  <c r="E60" i="53"/>
  <c r="F60" i="53"/>
  <c r="G60" i="53"/>
  <c r="A61" i="53"/>
  <c r="B61" i="53"/>
  <c r="C61" i="53"/>
  <c r="D61" i="53"/>
  <c r="E61" i="53"/>
  <c r="F61" i="53"/>
  <c r="G61" i="53"/>
  <c r="A62" i="53"/>
  <c r="B62" i="53"/>
  <c r="C62" i="53"/>
  <c r="D62" i="53"/>
  <c r="E62" i="53"/>
  <c r="F62" i="53"/>
  <c r="G62" i="53"/>
  <c r="A63" i="53"/>
  <c r="B63" i="53"/>
  <c r="C63" i="53"/>
  <c r="D63" i="53"/>
  <c r="E63" i="53"/>
  <c r="F63" i="53"/>
  <c r="G63" i="53"/>
  <c r="A64" i="53"/>
  <c r="B64" i="53"/>
  <c r="C64" i="53"/>
  <c r="D64" i="53"/>
  <c r="E64" i="53"/>
  <c r="F64" i="53"/>
  <c r="G64" i="53"/>
  <c r="A65" i="53"/>
  <c r="B65" i="53"/>
  <c r="C65" i="53"/>
  <c r="D65" i="53"/>
  <c r="E65" i="53"/>
  <c r="F65" i="53"/>
  <c r="G65" i="53"/>
  <c r="A66" i="53"/>
  <c r="B66" i="53"/>
  <c r="C66" i="53"/>
  <c r="D66" i="53"/>
  <c r="E66" i="53"/>
  <c r="F66" i="53"/>
  <c r="G66" i="53"/>
  <c r="A67" i="53"/>
  <c r="B67" i="53"/>
  <c r="C67" i="53"/>
  <c r="D67" i="53"/>
  <c r="E67" i="53"/>
  <c r="F67" i="53"/>
  <c r="G67" i="53"/>
  <c r="A68" i="53"/>
  <c r="B68" i="53"/>
  <c r="C68" i="53"/>
  <c r="D68" i="53"/>
  <c r="E68" i="53"/>
  <c r="F68" i="53"/>
  <c r="G68" i="53"/>
  <c r="A69" i="53"/>
  <c r="B69" i="53"/>
  <c r="C69" i="53"/>
  <c r="D69" i="53"/>
  <c r="E69" i="53"/>
  <c r="F69" i="53"/>
  <c r="G69" i="53"/>
  <c r="A70" i="53"/>
  <c r="B70" i="53"/>
  <c r="C70" i="53"/>
  <c r="D70" i="53"/>
  <c r="E70" i="53"/>
  <c r="F70" i="53"/>
  <c r="G70" i="53"/>
  <c r="A71" i="53"/>
  <c r="B71" i="53"/>
  <c r="C71" i="53"/>
  <c r="D71" i="53"/>
  <c r="E71" i="53"/>
  <c r="F71" i="53"/>
  <c r="G71" i="53"/>
  <c r="A72" i="53"/>
  <c r="B72" i="53"/>
  <c r="C72" i="53"/>
  <c r="D72" i="53"/>
  <c r="E72" i="53"/>
  <c r="F72" i="53"/>
  <c r="G72" i="53"/>
  <c r="A73" i="53"/>
  <c r="B73" i="53"/>
  <c r="C73" i="53"/>
  <c r="D73" i="53"/>
  <c r="E73" i="53"/>
  <c r="F73" i="53"/>
  <c r="G73" i="53"/>
  <c r="A74" i="53"/>
  <c r="B74" i="53"/>
  <c r="C74" i="53"/>
  <c r="D74" i="53"/>
  <c r="E74" i="53"/>
  <c r="F74" i="53"/>
  <c r="G74" i="53"/>
  <c r="A75" i="53"/>
  <c r="B75" i="53"/>
  <c r="C75" i="53"/>
  <c r="D75" i="53"/>
  <c r="E75" i="53"/>
  <c r="F75" i="53"/>
  <c r="G75" i="53"/>
  <c r="A76" i="53"/>
  <c r="B76" i="53"/>
  <c r="C76" i="53"/>
  <c r="D76" i="53"/>
  <c r="E76" i="53"/>
  <c r="F76" i="53"/>
  <c r="G76" i="53"/>
  <c r="A77" i="53"/>
  <c r="B77" i="53"/>
  <c r="C77" i="53"/>
  <c r="D77" i="53"/>
  <c r="E77" i="53"/>
  <c r="F77" i="53"/>
  <c r="G77" i="53"/>
  <c r="A78" i="53"/>
  <c r="B78" i="53"/>
  <c r="C78" i="53"/>
  <c r="D78" i="53"/>
  <c r="E78" i="53"/>
  <c r="F78" i="53"/>
  <c r="G78" i="53"/>
  <c r="A79" i="53"/>
  <c r="B79" i="53"/>
  <c r="C79" i="53"/>
  <c r="D79" i="53"/>
  <c r="E79" i="53"/>
  <c r="F79" i="53"/>
  <c r="G79" i="53"/>
  <c r="A80" i="53"/>
  <c r="B80" i="53"/>
  <c r="C80" i="53"/>
  <c r="D80" i="53"/>
  <c r="E80" i="53"/>
  <c r="F80" i="53"/>
  <c r="G80" i="53"/>
  <c r="A81" i="53"/>
  <c r="B81" i="53"/>
  <c r="C81" i="53"/>
  <c r="D81" i="53"/>
  <c r="E81" i="53"/>
  <c r="F81" i="53"/>
  <c r="G81" i="53"/>
  <c r="A82" i="53"/>
  <c r="B82" i="53"/>
  <c r="C82" i="53"/>
  <c r="D82" i="53"/>
  <c r="E82" i="53"/>
  <c r="F82" i="53"/>
  <c r="G82" i="53"/>
  <c r="A83" i="53"/>
  <c r="B83" i="53"/>
  <c r="C83" i="53"/>
  <c r="D83" i="53"/>
  <c r="E83" i="53"/>
  <c r="F83" i="53"/>
  <c r="G83" i="53"/>
  <c r="A84" i="53"/>
  <c r="B84" i="53"/>
  <c r="C84" i="53"/>
  <c r="D84" i="53"/>
  <c r="E84" i="53"/>
  <c r="F84" i="53"/>
  <c r="G84" i="53"/>
  <c r="A85" i="53"/>
  <c r="B85" i="53"/>
  <c r="C85" i="53"/>
  <c r="D85" i="53"/>
  <c r="E85" i="53"/>
  <c r="F85" i="53"/>
  <c r="G85" i="53"/>
  <c r="A86" i="53"/>
  <c r="B86" i="53"/>
  <c r="C86" i="53"/>
  <c r="D86" i="53"/>
  <c r="E86" i="53"/>
  <c r="F86" i="53"/>
  <c r="G86" i="53"/>
  <c r="A87" i="53"/>
  <c r="B87" i="53"/>
  <c r="C87" i="53"/>
  <c r="D87" i="53"/>
  <c r="E87" i="53"/>
  <c r="F87" i="53"/>
  <c r="G87" i="53"/>
  <c r="A88" i="53"/>
  <c r="B88" i="53"/>
  <c r="C88" i="53"/>
  <c r="D88" i="53"/>
  <c r="E88" i="53"/>
  <c r="F88" i="53"/>
  <c r="G88" i="53"/>
  <c r="A89" i="53"/>
  <c r="B89" i="53"/>
  <c r="C89" i="53"/>
  <c r="D89" i="53"/>
  <c r="E89" i="53"/>
  <c r="F89" i="53"/>
  <c r="G89" i="53"/>
  <c r="A90" i="53"/>
  <c r="B90" i="53"/>
  <c r="C90" i="53"/>
  <c r="D90" i="53"/>
  <c r="E90" i="53"/>
  <c r="F90" i="53"/>
  <c r="G90" i="53"/>
  <c r="A91" i="53"/>
  <c r="B91" i="53"/>
  <c r="C91" i="53"/>
  <c r="D91" i="53"/>
  <c r="E91" i="53"/>
  <c r="F91" i="53"/>
  <c r="G91" i="53"/>
  <c r="A92" i="53"/>
  <c r="B92" i="53"/>
  <c r="C92" i="53"/>
  <c r="D92" i="53"/>
  <c r="E92" i="53"/>
  <c r="F92" i="53"/>
  <c r="G92" i="53"/>
  <c r="A93" i="53"/>
  <c r="B93" i="53"/>
  <c r="C93" i="53"/>
  <c r="D93" i="53"/>
  <c r="E93" i="53"/>
  <c r="F93" i="53"/>
  <c r="G93" i="53"/>
  <c r="A94" i="53"/>
  <c r="B94" i="53"/>
  <c r="C94" i="53"/>
  <c r="D94" i="53"/>
  <c r="E94" i="53"/>
  <c r="F94" i="53"/>
  <c r="G94" i="53"/>
  <c r="A95" i="53"/>
  <c r="B95" i="53"/>
  <c r="C95" i="53"/>
  <c r="D95" i="53"/>
  <c r="E95" i="53"/>
  <c r="F95" i="53"/>
  <c r="G95" i="53"/>
  <c r="A10" i="53"/>
  <c r="B10" i="53"/>
  <c r="C10" i="53"/>
  <c r="D10" i="53"/>
  <c r="E10" i="53"/>
  <c r="F10" i="53"/>
  <c r="G10" i="53"/>
  <c r="A11" i="53"/>
  <c r="B11" i="53"/>
  <c r="C11" i="53"/>
  <c r="D11" i="53"/>
  <c r="E11" i="53"/>
  <c r="F11" i="53"/>
  <c r="G11" i="53"/>
  <c r="A12" i="53"/>
  <c r="B12" i="53"/>
  <c r="C12" i="53"/>
  <c r="D12" i="53"/>
  <c r="E12" i="53"/>
  <c r="F12" i="53"/>
  <c r="G12" i="53"/>
  <c r="A13" i="53"/>
  <c r="B13" i="53"/>
  <c r="C13" i="53"/>
  <c r="D13" i="53"/>
  <c r="E13" i="53"/>
  <c r="F13" i="53"/>
  <c r="G13" i="53"/>
  <c r="A14" i="53"/>
  <c r="B14" i="53"/>
  <c r="C14" i="53"/>
  <c r="D14" i="53"/>
  <c r="E14" i="53"/>
  <c r="F14" i="53"/>
  <c r="G14" i="53"/>
  <c r="A15" i="53"/>
  <c r="B15" i="53"/>
  <c r="C15" i="53"/>
  <c r="D15" i="53"/>
  <c r="E15" i="53"/>
  <c r="F15" i="53"/>
  <c r="G15" i="53"/>
  <c r="A16" i="53"/>
  <c r="B16" i="53"/>
  <c r="C16" i="53"/>
  <c r="D16" i="53"/>
  <c r="E16" i="53"/>
  <c r="F16" i="53"/>
  <c r="G16" i="53"/>
  <c r="A17" i="53"/>
  <c r="B17" i="53"/>
  <c r="C17" i="53"/>
  <c r="D17" i="53"/>
  <c r="E17" i="53"/>
  <c r="F17" i="53"/>
  <c r="G17" i="53"/>
  <c r="A18" i="53"/>
  <c r="B18" i="53"/>
  <c r="C18" i="53"/>
  <c r="D18" i="53"/>
  <c r="E18" i="53"/>
  <c r="F18" i="53"/>
  <c r="G18" i="53"/>
  <c r="A19" i="53"/>
  <c r="B19" i="53"/>
  <c r="C19" i="53"/>
  <c r="D19" i="53"/>
  <c r="E19" i="53"/>
  <c r="F19" i="53"/>
  <c r="G19" i="53"/>
  <c r="A20" i="53"/>
  <c r="B20" i="53"/>
  <c r="C20" i="53"/>
  <c r="D20" i="53"/>
  <c r="E20" i="53"/>
  <c r="F20" i="53"/>
  <c r="G20" i="53"/>
  <c r="A21" i="53"/>
  <c r="B21" i="53"/>
  <c r="C21" i="53"/>
  <c r="D21" i="53"/>
  <c r="E21" i="53"/>
  <c r="F21" i="53"/>
  <c r="G21" i="53"/>
  <c r="A22" i="53"/>
  <c r="B22" i="53"/>
  <c r="C22" i="53"/>
  <c r="D22" i="53"/>
  <c r="E22" i="53"/>
  <c r="F22" i="53"/>
  <c r="G22" i="53"/>
  <c r="A23" i="53"/>
  <c r="B23" i="53"/>
  <c r="C23" i="53"/>
  <c r="D23" i="53"/>
  <c r="E23" i="53"/>
  <c r="F23" i="53"/>
  <c r="G23" i="53"/>
  <c r="A24" i="53"/>
  <c r="B24" i="53"/>
  <c r="C24" i="53"/>
  <c r="D24" i="53"/>
  <c r="E24" i="53"/>
  <c r="F24" i="53"/>
  <c r="G24" i="53"/>
  <c r="A25" i="53"/>
  <c r="B25" i="53"/>
  <c r="C25" i="53"/>
  <c r="D25" i="53"/>
  <c r="E25" i="53"/>
  <c r="F25" i="53"/>
  <c r="G25" i="53"/>
  <c r="A26" i="53"/>
  <c r="B26" i="53"/>
  <c r="C26" i="53"/>
  <c r="D26" i="53"/>
  <c r="E26" i="53"/>
  <c r="F26" i="53"/>
  <c r="G26" i="53"/>
  <c r="A27" i="53"/>
  <c r="B27" i="53"/>
  <c r="C27" i="53"/>
  <c r="D27" i="53"/>
  <c r="E27" i="53"/>
  <c r="F27" i="53"/>
  <c r="G27" i="53"/>
  <c r="A28" i="53"/>
  <c r="B28" i="53"/>
  <c r="C28" i="53"/>
  <c r="D28" i="53"/>
  <c r="E28" i="53"/>
  <c r="F28" i="53"/>
  <c r="G28" i="53"/>
  <c r="A29" i="53"/>
  <c r="B29" i="53"/>
  <c r="C29" i="53"/>
  <c r="D29" i="53"/>
  <c r="E29" i="53"/>
  <c r="F29" i="53"/>
  <c r="G29" i="53"/>
  <c r="A30" i="53"/>
  <c r="B30" i="53"/>
  <c r="C30" i="53"/>
  <c r="D30" i="53"/>
  <c r="E30" i="53"/>
  <c r="F30" i="53"/>
  <c r="G30" i="53"/>
  <c r="A31" i="53"/>
  <c r="B31" i="53"/>
  <c r="C31" i="53"/>
  <c r="D31" i="53"/>
  <c r="E31" i="53"/>
  <c r="F31" i="53"/>
  <c r="G31" i="53"/>
  <c r="A32" i="53"/>
  <c r="B32" i="53"/>
  <c r="C32" i="53"/>
  <c r="D32" i="53"/>
  <c r="E32" i="53"/>
  <c r="F32" i="53"/>
  <c r="G32" i="53"/>
  <c r="A33" i="53"/>
  <c r="B33" i="53"/>
  <c r="C33" i="53"/>
  <c r="D33" i="53"/>
  <c r="E33" i="53"/>
  <c r="F33" i="53"/>
  <c r="G33" i="53"/>
  <c r="A34" i="53"/>
  <c r="B34" i="53"/>
  <c r="C34" i="53"/>
  <c r="D34" i="53"/>
  <c r="E34" i="53"/>
  <c r="F34" i="53"/>
  <c r="G34" i="53"/>
  <c r="A35" i="53"/>
  <c r="B35" i="53"/>
  <c r="C35" i="53"/>
  <c r="D35" i="53"/>
  <c r="E35" i="53"/>
  <c r="F35" i="53"/>
  <c r="G35" i="53"/>
  <c r="A36" i="53"/>
  <c r="B36" i="53"/>
  <c r="C36" i="53"/>
  <c r="D36" i="53"/>
  <c r="E36" i="53"/>
  <c r="F36" i="53"/>
  <c r="G36" i="53"/>
  <c r="A37" i="53"/>
  <c r="B37" i="53"/>
  <c r="C37" i="53"/>
  <c r="D37" i="53"/>
  <c r="E37" i="53"/>
  <c r="F37" i="53"/>
  <c r="G37" i="53"/>
  <c r="A38" i="53"/>
  <c r="B38" i="53"/>
  <c r="C38" i="53"/>
  <c r="D38" i="53"/>
  <c r="E38" i="53"/>
  <c r="F38" i="53"/>
  <c r="G38" i="53"/>
  <c r="A39" i="53"/>
  <c r="B39" i="53"/>
  <c r="C39" i="53"/>
  <c r="D39" i="53"/>
  <c r="E39" i="53"/>
  <c r="F39" i="53"/>
  <c r="G39" i="53"/>
  <c r="A40" i="53"/>
  <c r="B40" i="53"/>
  <c r="C40" i="53"/>
  <c r="D40" i="53"/>
  <c r="E40" i="53"/>
  <c r="F40" i="53"/>
  <c r="G40" i="53"/>
  <c r="A41" i="53"/>
  <c r="B41" i="53"/>
  <c r="C41" i="53"/>
  <c r="D41" i="53"/>
  <c r="E41" i="53"/>
  <c r="F41" i="53"/>
  <c r="G41" i="53"/>
  <c r="A42" i="53"/>
  <c r="B42" i="53"/>
  <c r="C42" i="53"/>
  <c r="D42" i="53"/>
  <c r="E42" i="53"/>
  <c r="F42" i="53"/>
  <c r="G42" i="53"/>
  <c r="A43" i="53"/>
  <c r="B43" i="53"/>
  <c r="C43" i="53"/>
  <c r="D43" i="53"/>
  <c r="E43" i="53"/>
  <c r="F43" i="53"/>
  <c r="G43" i="53"/>
  <c r="A44" i="53"/>
  <c r="B44" i="53"/>
  <c r="C44" i="53"/>
  <c r="D44" i="53"/>
  <c r="E44" i="53"/>
  <c r="F44" i="53"/>
  <c r="G44" i="53"/>
  <c r="A45" i="53"/>
  <c r="B45" i="53"/>
  <c r="C45" i="53"/>
  <c r="D45" i="53"/>
  <c r="E45" i="53"/>
  <c r="F45" i="53"/>
  <c r="G45" i="53"/>
  <c r="A46" i="53"/>
  <c r="B46" i="53"/>
  <c r="C46" i="53"/>
  <c r="D46" i="53"/>
  <c r="E46" i="53"/>
  <c r="F46" i="53"/>
  <c r="G46" i="53"/>
  <c r="A47" i="53"/>
  <c r="B47" i="53"/>
  <c r="C47" i="53"/>
  <c r="D47" i="53"/>
  <c r="E47" i="53"/>
  <c r="F47" i="53"/>
  <c r="G47" i="53"/>
  <c r="A48" i="53"/>
  <c r="B48" i="53"/>
  <c r="C48" i="53"/>
  <c r="D48" i="53"/>
  <c r="E48" i="53"/>
  <c r="F48" i="53"/>
  <c r="G48" i="53"/>
  <c r="A49" i="53"/>
  <c r="B49" i="53"/>
  <c r="C49" i="53"/>
  <c r="D49" i="53"/>
  <c r="E49" i="53"/>
  <c r="F49" i="53"/>
  <c r="G49" i="53"/>
  <c r="A50" i="53"/>
  <c r="B50" i="53"/>
  <c r="C50" i="53"/>
  <c r="D50" i="53"/>
  <c r="E50" i="53"/>
  <c r="F50" i="53"/>
  <c r="G50" i="53"/>
  <c r="A51" i="53"/>
  <c r="B51" i="53"/>
  <c r="C51" i="53"/>
  <c r="D51" i="53"/>
  <c r="E51" i="53"/>
  <c r="F51" i="53"/>
  <c r="G51" i="53"/>
  <c r="A52" i="53"/>
  <c r="B52" i="53"/>
  <c r="C52" i="53"/>
  <c r="D52" i="53"/>
  <c r="E52" i="53"/>
  <c r="F52" i="53"/>
  <c r="G52" i="53"/>
  <c r="A53" i="53"/>
  <c r="B53" i="53"/>
  <c r="C53" i="53"/>
  <c r="D53" i="53"/>
  <c r="E53" i="53"/>
  <c r="F53" i="53"/>
  <c r="G53" i="53"/>
  <c r="A54" i="53"/>
  <c r="B54" i="53"/>
  <c r="C54" i="53"/>
  <c r="D54" i="53"/>
  <c r="E54" i="53"/>
  <c r="F54" i="53"/>
  <c r="G54" i="53"/>
  <c r="A55" i="53"/>
  <c r="B55" i="53"/>
  <c r="C55" i="53"/>
  <c r="D55" i="53"/>
  <c r="E55" i="53"/>
  <c r="F55" i="53"/>
  <c r="G55" i="53"/>
  <c r="B9" i="53"/>
  <c r="G9" i="53"/>
  <c r="F9" i="53"/>
  <c r="E9" i="53"/>
  <c r="D9" i="53"/>
  <c r="C9" i="53"/>
  <c r="A9" i="53"/>
  <c r="F81" i="73"/>
  <c r="F77" i="72"/>
  <c r="G773" i="53" l="1"/>
  <c r="H153" i="53"/>
  <c r="H201" i="53"/>
  <c r="H59" i="53"/>
  <c r="H405" i="53"/>
  <c r="H115" i="53"/>
  <c r="H244" i="53"/>
  <c r="H323" i="53"/>
  <c r="H358" i="53"/>
  <c r="H271" i="53"/>
  <c r="H554" i="53"/>
  <c r="H594" i="53"/>
  <c r="H641" i="53"/>
  <c r="H658" i="53"/>
  <c r="H726" i="53"/>
  <c r="H575" i="53"/>
  <c r="H436" i="53"/>
  <c r="H609" i="53"/>
  <c r="H632" i="53"/>
  <c r="H687" i="53"/>
  <c r="H708" i="53"/>
  <c r="F90" i="66"/>
  <c r="A585" i="75"/>
  <c r="B585" i="75"/>
  <c r="C585" i="75"/>
  <c r="D585" i="75"/>
  <c r="E585" i="75"/>
  <c r="G585" i="75"/>
  <c r="A586" i="75"/>
  <c r="B586" i="75"/>
  <c r="C586" i="75"/>
  <c r="D586" i="75"/>
  <c r="E586" i="75"/>
  <c r="G586" i="75"/>
  <c r="A587" i="75"/>
  <c r="B587" i="75"/>
  <c r="C587" i="75"/>
  <c r="D587" i="75"/>
  <c r="E587" i="75"/>
  <c r="G587" i="75"/>
  <c r="A588" i="75"/>
  <c r="B588" i="75"/>
  <c r="C588" i="75"/>
  <c r="D588" i="75"/>
  <c r="E588" i="75"/>
  <c r="G588" i="75"/>
  <c r="A496" i="75"/>
  <c r="B496" i="75"/>
  <c r="C496" i="75"/>
  <c r="D496" i="75"/>
  <c r="E496" i="75"/>
  <c r="G496" i="75"/>
  <c r="A497" i="75"/>
  <c r="B497" i="75"/>
  <c r="C497" i="75"/>
  <c r="D497" i="75"/>
  <c r="E497" i="75"/>
  <c r="G497" i="75"/>
  <c r="A498" i="75"/>
  <c r="B498" i="75"/>
  <c r="C498" i="75"/>
  <c r="D498" i="75"/>
  <c r="E498" i="75"/>
  <c r="G498" i="75"/>
  <c r="A499" i="75"/>
  <c r="B499" i="75"/>
  <c r="C499" i="75"/>
  <c r="D499" i="75"/>
  <c r="E499" i="75"/>
  <c r="G499" i="75"/>
  <c r="A500" i="75"/>
  <c r="B500" i="75"/>
  <c r="C500" i="75"/>
  <c r="D500" i="75"/>
  <c r="E500" i="75"/>
  <c r="G500" i="75"/>
  <c r="A501" i="75"/>
  <c r="B501" i="75"/>
  <c r="C501" i="75"/>
  <c r="D501" i="75"/>
  <c r="E501" i="75"/>
  <c r="G501" i="75"/>
  <c r="A502" i="75"/>
  <c r="B502" i="75"/>
  <c r="C502" i="75"/>
  <c r="D502" i="75"/>
  <c r="E502" i="75"/>
  <c r="G502" i="75"/>
  <c r="A503" i="75"/>
  <c r="B503" i="75"/>
  <c r="C503" i="75"/>
  <c r="D503" i="75"/>
  <c r="E503" i="75"/>
  <c r="G503" i="75"/>
  <c r="A504" i="75"/>
  <c r="B504" i="75"/>
  <c r="C504" i="75"/>
  <c r="D504" i="75"/>
  <c r="E504" i="75"/>
  <c r="G504" i="75"/>
  <c r="A505" i="75"/>
  <c r="B505" i="75"/>
  <c r="C505" i="75"/>
  <c r="D505" i="75"/>
  <c r="E505" i="75"/>
  <c r="G505" i="75"/>
  <c r="A506" i="75"/>
  <c r="B506" i="75"/>
  <c r="C506" i="75"/>
  <c r="D506" i="75"/>
  <c r="E506" i="75"/>
  <c r="G506" i="75"/>
  <c r="A507" i="75"/>
  <c r="B507" i="75"/>
  <c r="C507" i="75"/>
  <c r="D507" i="75"/>
  <c r="E507" i="75"/>
  <c r="G507" i="75"/>
  <c r="A508" i="75"/>
  <c r="B508" i="75"/>
  <c r="C508" i="75"/>
  <c r="D508" i="75"/>
  <c r="E508" i="75"/>
  <c r="G508" i="75"/>
  <c r="A509" i="75"/>
  <c r="B509" i="75"/>
  <c r="C509" i="75"/>
  <c r="D509" i="75"/>
  <c r="E509" i="75"/>
  <c r="G509" i="75"/>
  <c r="A510" i="75"/>
  <c r="B510" i="75"/>
  <c r="C510" i="75"/>
  <c r="D510" i="75"/>
  <c r="E510" i="75"/>
  <c r="G510" i="75"/>
  <c r="A511" i="75"/>
  <c r="B511" i="75"/>
  <c r="C511" i="75"/>
  <c r="D511" i="75"/>
  <c r="E511" i="75"/>
  <c r="G511" i="75"/>
  <c r="A512" i="75"/>
  <c r="B512" i="75"/>
  <c r="C512" i="75"/>
  <c r="D512" i="75"/>
  <c r="E512" i="75"/>
  <c r="G512" i="75"/>
  <c r="A513" i="75"/>
  <c r="B513" i="75"/>
  <c r="C513" i="75"/>
  <c r="D513" i="75"/>
  <c r="E513" i="75"/>
  <c r="G513" i="75"/>
  <c r="A514" i="75"/>
  <c r="B514" i="75"/>
  <c r="C514" i="75"/>
  <c r="D514" i="75"/>
  <c r="E514" i="75"/>
  <c r="G514" i="75"/>
  <c r="A515" i="75"/>
  <c r="B515" i="75"/>
  <c r="C515" i="75"/>
  <c r="D515" i="75"/>
  <c r="E515" i="75"/>
  <c r="G515" i="75"/>
  <c r="A516" i="75"/>
  <c r="B516" i="75"/>
  <c r="C516" i="75"/>
  <c r="D516" i="75"/>
  <c r="E516" i="75"/>
  <c r="G516" i="75"/>
  <c r="A517" i="75"/>
  <c r="B517" i="75"/>
  <c r="C517" i="75"/>
  <c r="D517" i="75"/>
  <c r="E517" i="75"/>
  <c r="G517" i="75"/>
  <c r="A518" i="75"/>
  <c r="B518" i="75"/>
  <c r="C518" i="75"/>
  <c r="D518" i="75"/>
  <c r="E518" i="75"/>
  <c r="G518" i="75"/>
  <c r="A519" i="75"/>
  <c r="B519" i="75"/>
  <c r="C519" i="75"/>
  <c r="D519" i="75"/>
  <c r="E519" i="75"/>
  <c r="G519" i="75"/>
  <c r="A520" i="75"/>
  <c r="B520" i="75"/>
  <c r="C520" i="75"/>
  <c r="D520" i="75"/>
  <c r="E520" i="75"/>
  <c r="G520" i="75"/>
  <c r="A521" i="75"/>
  <c r="B521" i="75"/>
  <c r="C521" i="75"/>
  <c r="D521" i="75"/>
  <c r="E521" i="75"/>
  <c r="G521" i="75"/>
  <c r="A522" i="75"/>
  <c r="B522" i="75"/>
  <c r="C522" i="75"/>
  <c r="D522" i="75"/>
  <c r="E522" i="75"/>
  <c r="G522" i="75"/>
  <c r="A523" i="75"/>
  <c r="B523" i="75"/>
  <c r="C523" i="75"/>
  <c r="D523" i="75"/>
  <c r="E523" i="75"/>
  <c r="G523" i="75"/>
  <c r="A524" i="75"/>
  <c r="B524" i="75"/>
  <c r="C524" i="75"/>
  <c r="D524" i="75"/>
  <c r="E524" i="75"/>
  <c r="G524" i="75"/>
  <c r="A525" i="75"/>
  <c r="B525" i="75"/>
  <c r="C525" i="75"/>
  <c r="D525" i="75"/>
  <c r="E525" i="75"/>
  <c r="G525" i="75"/>
  <c r="A526" i="75"/>
  <c r="B526" i="75"/>
  <c r="C526" i="75"/>
  <c r="D526" i="75"/>
  <c r="E526" i="75"/>
  <c r="G526" i="75"/>
  <c r="A527" i="75"/>
  <c r="B527" i="75"/>
  <c r="C527" i="75"/>
  <c r="D527" i="75"/>
  <c r="E527" i="75"/>
  <c r="G527" i="75"/>
  <c r="A528" i="75"/>
  <c r="B528" i="75"/>
  <c r="C528" i="75"/>
  <c r="D528" i="75"/>
  <c r="E528" i="75"/>
  <c r="G528" i="75"/>
  <c r="A529" i="75"/>
  <c r="B529" i="75"/>
  <c r="C529" i="75"/>
  <c r="D529" i="75"/>
  <c r="E529" i="75"/>
  <c r="G529" i="75"/>
  <c r="A530" i="75"/>
  <c r="B530" i="75"/>
  <c r="C530" i="75"/>
  <c r="D530" i="75"/>
  <c r="E530" i="75"/>
  <c r="G530" i="75"/>
  <c r="A531" i="75"/>
  <c r="B531" i="75"/>
  <c r="C531" i="75"/>
  <c r="D531" i="75"/>
  <c r="E531" i="75"/>
  <c r="G531" i="75"/>
  <c r="A532" i="75"/>
  <c r="B532" i="75"/>
  <c r="C532" i="75"/>
  <c r="D532" i="75"/>
  <c r="E532" i="75"/>
  <c r="G532" i="75"/>
  <c r="A533" i="75"/>
  <c r="B533" i="75"/>
  <c r="C533" i="75"/>
  <c r="D533" i="75"/>
  <c r="E533" i="75"/>
  <c r="G533" i="75"/>
  <c r="A534" i="75"/>
  <c r="B534" i="75"/>
  <c r="C534" i="75"/>
  <c r="D534" i="75"/>
  <c r="E534" i="75"/>
  <c r="G534" i="75"/>
  <c r="A535" i="75"/>
  <c r="B535" i="75"/>
  <c r="C535" i="75"/>
  <c r="D535" i="75"/>
  <c r="E535" i="75"/>
  <c r="G535" i="75"/>
  <c r="A536" i="75"/>
  <c r="B536" i="75"/>
  <c r="C536" i="75"/>
  <c r="D536" i="75"/>
  <c r="E536" i="75"/>
  <c r="G536" i="75"/>
  <c r="A537" i="75"/>
  <c r="B537" i="75"/>
  <c r="C537" i="75"/>
  <c r="D537" i="75"/>
  <c r="E537" i="75"/>
  <c r="G537" i="75"/>
  <c r="A538" i="75"/>
  <c r="B538" i="75"/>
  <c r="C538" i="75"/>
  <c r="D538" i="75"/>
  <c r="E538" i="75"/>
  <c r="G538" i="75"/>
  <c r="A539" i="75"/>
  <c r="B539" i="75"/>
  <c r="C539" i="75"/>
  <c r="D539" i="75"/>
  <c r="E539" i="75"/>
  <c r="G539" i="75"/>
  <c r="A540" i="75"/>
  <c r="B540" i="75"/>
  <c r="C540" i="75"/>
  <c r="D540" i="75"/>
  <c r="E540" i="75"/>
  <c r="G540" i="75"/>
  <c r="A541" i="75"/>
  <c r="B541" i="75"/>
  <c r="C541" i="75"/>
  <c r="D541" i="75"/>
  <c r="E541" i="75"/>
  <c r="G541" i="75"/>
  <c r="A542" i="75"/>
  <c r="B542" i="75"/>
  <c r="C542" i="75"/>
  <c r="D542" i="75"/>
  <c r="E542" i="75"/>
  <c r="G542" i="75"/>
  <c r="A543" i="75"/>
  <c r="B543" i="75"/>
  <c r="C543" i="75"/>
  <c r="D543" i="75"/>
  <c r="E543" i="75"/>
  <c r="G543" i="75"/>
  <c r="A544" i="75"/>
  <c r="B544" i="75"/>
  <c r="C544" i="75"/>
  <c r="D544" i="75"/>
  <c r="E544" i="75"/>
  <c r="G544" i="75"/>
  <c r="A545" i="75"/>
  <c r="B545" i="75"/>
  <c r="C545" i="75"/>
  <c r="D545" i="75"/>
  <c r="E545" i="75"/>
  <c r="G545" i="75"/>
  <c r="A546" i="75"/>
  <c r="B546" i="75"/>
  <c r="C546" i="75"/>
  <c r="D546" i="75"/>
  <c r="E546" i="75"/>
  <c r="G546" i="75"/>
  <c r="A547" i="75"/>
  <c r="B547" i="75"/>
  <c r="C547" i="75"/>
  <c r="D547" i="75"/>
  <c r="E547" i="75"/>
  <c r="G547" i="75"/>
  <c r="A548" i="75"/>
  <c r="B548" i="75"/>
  <c r="C548" i="75"/>
  <c r="D548" i="75"/>
  <c r="E548" i="75"/>
  <c r="G548" i="75"/>
  <c r="A549" i="75"/>
  <c r="B549" i="75"/>
  <c r="C549" i="75"/>
  <c r="D549" i="75"/>
  <c r="E549" i="75"/>
  <c r="G549" i="75"/>
  <c r="A550" i="75"/>
  <c r="B550" i="75"/>
  <c r="C550" i="75"/>
  <c r="D550" i="75"/>
  <c r="E550" i="75"/>
  <c r="G550" i="75"/>
  <c r="A551" i="75"/>
  <c r="B551" i="75"/>
  <c r="C551" i="75"/>
  <c r="D551" i="75"/>
  <c r="E551" i="75"/>
  <c r="G551" i="75"/>
  <c r="A552" i="75"/>
  <c r="B552" i="75"/>
  <c r="C552" i="75"/>
  <c r="D552" i="75"/>
  <c r="E552" i="75"/>
  <c r="G552" i="75"/>
  <c r="A553" i="75"/>
  <c r="B553" i="75"/>
  <c r="C553" i="75"/>
  <c r="D553" i="75"/>
  <c r="E553" i="75"/>
  <c r="G553" i="75"/>
  <c r="A554" i="75"/>
  <c r="B554" i="75"/>
  <c r="C554" i="75"/>
  <c r="D554" i="75"/>
  <c r="E554" i="75"/>
  <c r="G554" i="75"/>
  <c r="A555" i="75"/>
  <c r="B555" i="75"/>
  <c r="C555" i="75"/>
  <c r="D555" i="75"/>
  <c r="E555" i="75"/>
  <c r="G555" i="75"/>
  <c r="A556" i="75"/>
  <c r="B556" i="75"/>
  <c r="C556" i="75"/>
  <c r="D556" i="75"/>
  <c r="E556" i="75"/>
  <c r="G556" i="75"/>
  <c r="A557" i="75"/>
  <c r="B557" i="75"/>
  <c r="C557" i="75"/>
  <c r="D557" i="75"/>
  <c r="E557" i="75"/>
  <c r="G557" i="75"/>
  <c r="A558" i="75"/>
  <c r="B558" i="75"/>
  <c r="C558" i="75"/>
  <c r="D558" i="75"/>
  <c r="E558" i="75"/>
  <c r="G558" i="75"/>
  <c r="A559" i="75"/>
  <c r="B559" i="75"/>
  <c r="C559" i="75"/>
  <c r="D559" i="75"/>
  <c r="E559" i="75"/>
  <c r="G559" i="75"/>
  <c r="A560" i="75"/>
  <c r="B560" i="75"/>
  <c r="C560" i="75"/>
  <c r="D560" i="75"/>
  <c r="E560" i="75"/>
  <c r="G560" i="75"/>
  <c r="A561" i="75"/>
  <c r="B561" i="75"/>
  <c r="C561" i="75"/>
  <c r="D561" i="75"/>
  <c r="E561" i="75"/>
  <c r="G561" i="75"/>
  <c r="A562" i="75"/>
  <c r="B562" i="75"/>
  <c r="C562" i="75"/>
  <c r="D562" i="75"/>
  <c r="E562" i="75"/>
  <c r="G562" i="75"/>
  <c r="A563" i="75"/>
  <c r="B563" i="75"/>
  <c r="C563" i="75"/>
  <c r="D563" i="75"/>
  <c r="E563" i="75"/>
  <c r="G563" i="75"/>
  <c r="A564" i="75"/>
  <c r="B564" i="75"/>
  <c r="C564" i="75"/>
  <c r="D564" i="75"/>
  <c r="E564" i="75"/>
  <c r="G564" i="75"/>
  <c r="A565" i="75"/>
  <c r="B565" i="75"/>
  <c r="C565" i="75"/>
  <c r="D565" i="75"/>
  <c r="E565" i="75"/>
  <c r="G565" i="75"/>
  <c r="A566" i="75"/>
  <c r="B566" i="75"/>
  <c r="C566" i="75"/>
  <c r="D566" i="75"/>
  <c r="E566" i="75"/>
  <c r="G566" i="75"/>
  <c r="A567" i="75"/>
  <c r="B567" i="75"/>
  <c r="C567" i="75"/>
  <c r="D567" i="75"/>
  <c r="E567" i="75"/>
  <c r="G567" i="75"/>
  <c r="A568" i="75"/>
  <c r="B568" i="75"/>
  <c r="C568" i="75"/>
  <c r="D568" i="75"/>
  <c r="E568" i="75"/>
  <c r="G568" i="75"/>
  <c r="A569" i="75"/>
  <c r="B569" i="75"/>
  <c r="C569" i="75"/>
  <c r="D569" i="75"/>
  <c r="E569" i="75"/>
  <c r="G569" i="75"/>
  <c r="A570" i="75"/>
  <c r="B570" i="75"/>
  <c r="C570" i="75"/>
  <c r="D570" i="75"/>
  <c r="E570" i="75"/>
  <c r="G570" i="75"/>
  <c r="A571" i="75"/>
  <c r="B571" i="75"/>
  <c r="C571" i="75"/>
  <c r="D571" i="75"/>
  <c r="E571" i="75"/>
  <c r="G571" i="75"/>
  <c r="A572" i="75"/>
  <c r="B572" i="75"/>
  <c r="C572" i="75"/>
  <c r="D572" i="75"/>
  <c r="E572" i="75"/>
  <c r="G572" i="75"/>
  <c r="A573" i="75"/>
  <c r="B573" i="75"/>
  <c r="C573" i="75"/>
  <c r="D573" i="75"/>
  <c r="E573" i="75"/>
  <c r="G573" i="75"/>
  <c r="A574" i="75"/>
  <c r="B574" i="75"/>
  <c r="C574" i="75"/>
  <c r="D574" i="75"/>
  <c r="E574" i="75"/>
  <c r="G574" i="75"/>
  <c r="A575" i="75"/>
  <c r="B575" i="75"/>
  <c r="C575" i="75"/>
  <c r="D575" i="75"/>
  <c r="E575" i="75"/>
  <c r="G575" i="75"/>
  <c r="A576" i="75"/>
  <c r="B576" i="75"/>
  <c r="C576" i="75"/>
  <c r="D576" i="75"/>
  <c r="E576" i="75"/>
  <c r="G576" i="75"/>
  <c r="A577" i="75"/>
  <c r="B577" i="75"/>
  <c r="C577" i="75"/>
  <c r="D577" i="75"/>
  <c r="E577" i="75"/>
  <c r="G577" i="75"/>
  <c r="A578" i="75"/>
  <c r="B578" i="75"/>
  <c r="C578" i="75"/>
  <c r="D578" i="75"/>
  <c r="E578" i="75"/>
  <c r="G578" i="75"/>
  <c r="A579" i="75"/>
  <c r="B579" i="75"/>
  <c r="C579" i="75"/>
  <c r="D579" i="75"/>
  <c r="E579" i="75"/>
  <c r="G579" i="75"/>
  <c r="A580" i="75"/>
  <c r="B580" i="75"/>
  <c r="C580" i="75"/>
  <c r="D580" i="75"/>
  <c r="E580" i="75"/>
  <c r="G580" i="75"/>
  <c r="A581" i="75"/>
  <c r="B581" i="75"/>
  <c r="C581" i="75"/>
  <c r="D581" i="75"/>
  <c r="E581" i="75"/>
  <c r="G581" i="75"/>
  <c r="A582" i="75"/>
  <c r="B582" i="75"/>
  <c r="C582" i="75"/>
  <c r="D582" i="75"/>
  <c r="E582" i="75"/>
  <c r="G582" i="75"/>
  <c r="A583" i="75"/>
  <c r="B583" i="75"/>
  <c r="C583" i="75"/>
  <c r="D583" i="75"/>
  <c r="E583" i="75"/>
  <c r="G583" i="75"/>
  <c r="A584" i="75"/>
  <c r="B584" i="75"/>
  <c r="C584" i="75"/>
  <c r="D584" i="75"/>
  <c r="E584" i="75"/>
  <c r="G584" i="75"/>
  <c r="A838" i="75"/>
  <c r="B838" i="75"/>
  <c r="C838" i="75"/>
  <c r="D838" i="75"/>
  <c r="E838" i="75"/>
  <c r="G838" i="75"/>
  <c r="A839" i="75"/>
  <c r="B839" i="75"/>
  <c r="C839" i="75"/>
  <c r="D839" i="75"/>
  <c r="E839" i="75"/>
  <c r="G839" i="75"/>
  <c r="A840" i="75"/>
  <c r="B840" i="75"/>
  <c r="C840" i="75"/>
  <c r="D840" i="75"/>
  <c r="E840" i="75"/>
  <c r="G840" i="75"/>
  <c r="A841" i="75"/>
  <c r="B841" i="75"/>
  <c r="C841" i="75"/>
  <c r="D841" i="75"/>
  <c r="E841" i="75"/>
  <c r="G841" i="75"/>
  <c r="A842" i="75"/>
  <c r="B842" i="75"/>
  <c r="C842" i="75"/>
  <c r="D842" i="75"/>
  <c r="E842" i="75"/>
  <c r="G842" i="75"/>
  <c r="A843" i="75"/>
  <c r="B843" i="75"/>
  <c r="C843" i="75"/>
  <c r="D843" i="75"/>
  <c r="E843" i="75"/>
  <c r="G843" i="75"/>
  <c r="A828" i="75"/>
  <c r="B828" i="75"/>
  <c r="C828" i="75"/>
  <c r="D828" i="75"/>
  <c r="E828" i="75"/>
  <c r="G828" i="75"/>
  <c r="A829" i="75"/>
  <c r="B829" i="75"/>
  <c r="C829" i="75"/>
  <c r="D829" i="75"/>
  <c r="E829" i="75"/>
  <c r="G829" i="75"/>
  <c r="A830" i="75"/>
  <c r="B830" i="75"/>
  <c r="C830" i="75"/>
  <c r="D830" i="75"/>
  <c r="E830" i="75"/>
  <c r="G830" i="75"/>
  <c r="A831" i="75"/>
  <c r="B831" i="75"/>
  <c r="C831" i="75"/>
  <c r="D831" i="75"/>
  <c r="E831" i="75"/>
  <c r="G831" i="75"/>
  <c r="A832" i="75"/>
  <c r="B832" i="75"/>
  <c r="C832" i="75"/>
  <c r="D832" i="75"/>
  <c r="E832" i="75"/>
  <c r="G832" i="75"/>
  <c r="A833" i="75"/>
  <c r="B833" i="75"/>
  <c r="C833" i="75"/>
  <c r="D833" i="75"/>
  <c r="E833" i="75"/>
  <c r="G833" i="75"/>
  <c r="A834" i="75"/>
  <c r="B834" i="75"/>
  <c r="C834" i="75"/>
  <c r="D834" i="75"/>
  <c r="E834" i="75"/>
  <c r="G834" i="75"/>
  <c r="A835" i="75"/>
  <c r="B835" i="75"/>
  <c r="C835" i="75"/>
  <c r="D835" i="75"/>
  <c r="E835" i="75"/>
  <c r="G835" i="75"/>
  <c r="A836" i="75"/>
  <c r="B836" i="75"/>
  <c r="C836" i="75"/>
  <c r="D836" i="75"/>
  <c r="E836" i="75"/>
  <c r="G836" i="75"/>
  <c r="A837" i="75"/>
  <c r="B837" i="75"/>
  <c r="C837" i="75"/>
  <c r="D837" i="75"/>
  <c r="E837" i="75"/>
  <c r="G837" i="75"/>
  <c r="A789" i="75"/>
  <c r="B789" i="75"/>
  <c r="C789" i="75"/>
  <c r="D789" i="75"/>
  <c r="E789" i="75"/>
  <c r="G789" i="75"/>
  <c r="A790" i="75"/>
  <c r="B790" i="75"/>
  <c r="C790" i="75"/>
  <c r="D790" i="75"/>
  <c r="E790" i="75"/>
  <c r="G790" i="75"/>
  <c r="A791" i="75"/>
  <c r="B791" i="75"/>
  <c r="C791" i="75"/>
  <c r="D791" i="75"/>
  <c r="E791" i="75"/>
  <c r="G791" i="75"/>
  <c r="A792" i="75"/>
  <c r="B792" i="75"/>
  <c r="C792" i="75"/>
  <c r="D792" i="75"/>
  <c r="E792" i="75"/>
  <c r="G792" i="75"/>
  <c r="A793" i="75"/>
  <c r="B793" i="75"/>
  <c r="C793" i="75"/>
  <c r="D793" i="75"/>
  <c r="E793" i="75"/>
  <c r="G793" i="75"/>
  <c r="A794" i="75"/>
  <c r="B794" i="75"/>
  <c r="C794" i="75"/>
  <c r="D794" i="75"/>
  <c r="E794" i="75"/>
  <c r="G794" i="75"/>
  <c r="A795" i="75"/>
  <c r="B795" i="75"/>
  <c r="C795" i="75"/>
  <c r="D795" i="75"/>
  <c r="E795" i="75"/>
  <c r="G795" i="75"/>
  <c r="A796" i="75"/>
  <c r="B796" i="75"/>
  <c r="C796" i="75"/>
  <c r="D796" i="75"/>
  <c r="E796" i="75"/>
  <c r="G796" i="75"/>
  <c r="A797" i="75"/>
  <c r="B797" i="75"/>
  <c r="C797" i="75"/>
  <c r="D797" i="75"/>
  <c r="E797" i="75"/>
  <c r="G797" i="75"/>
  <c r="A798" i="75"/>
  <c r="B798" i="75"/>
  <c r="C798" i="75"/>
  <c r="D798" i="75"/>
  <c r="E798" i="75"/>
  <c r="G798" i="75"/>
  <c r="A799" i="75"/>
  <c r="B799" i="75"/>
  <c r="C799" i="75"/>
  <c r="D799" i="75"/>
  <c r="E799" i="75"/>
  <c r="G799" i="75"/>
  <c r="A800" i="75"/>
  <c r="B800" i="75"/>
  <c r="C800" i="75"/>
  <c r="D800" i="75"/>
  <c r="E800" i="75"/>
  <c r="G800" i="75"/>
  <c r="A801" i="75"/>
  <c r="B801" i="75"/>
  <c r="C801" i="75"/>
  <c r="D801" i="75"/>
  <c r="E801" i="75"/>
  <c r="G801" i="75"/>
  <c r="A802" i="75"/>
  <c r="B802" i="75"/>
  <c r="C802" i="75"/>
  <c r="D802" i="75"/>
  <c r="E802" i="75"/>
  <c r="G802" i="75"/>
  <c r="A803" i="75"/>
  <c r="B803" i="75"/>
  <c r="C803" i="75"/>
  <c r="D803" i="75"/>
  <c r="E803" i="75"/>
  <c r="G803" i="75"/>
  <c r="A804" i="75"/>
  <c r="B804" i="75"/>
  <c r="C804" i="75"/>
  <c r="D804" i="75"/>
  <c r="E804" i="75"/>
  <c r="G804" i="75"/>
  <c r="A805" i="75"/>
  <c r="B805" i="75"/>
  <c r="C805" i="75"/>
  <c r="D805" i="75"/>
  <c r="E805" i="75"/>
  <c r="G805" i="75"/>
  <c r="A806" i="75"/>
  <c r="B806" i="75"/>
  <c r="C806" i="75"/>
  <c r="D806" i="75"/>
  <c r="E806" i="75"/>
  <c r="G806" i="75"/>
  <c r="A807" i="75"/>
  <c r="B807" i="75"/>
  <c r="C807" i="75"/>
  <c r="D807" i="75"/>
  <c r="E807" i="75"/>
  <c r="G807" i="75"/>
  <c r="A808" i="75"/>
  <c r="B808" i="75"/>
  <c r="C808" i="75"/>
  <c r="D808" i="75"/>
  <c r="E808" i="75"/>
  <c r="G808" i="75"/>
  <c r="A809" i="75"/>
  <c r="B809" i="75"/>
  <c r="C809" i="75"/>
  <c r="D809" i="75"/>
  <c r="E809" i="75"/>
  <c r="G809" i="75"/>
  <c r="A810" i="75"/>
  <c r="B810" i="75"/>
  <c r="C810" i="75"/>
  <c r="D810" i="75"/>
  <c r="E810" i="75"/>
  <c r="G810" i="75"/>
  <c r="A811" i="75"/>
  <c r="B811" i="75"/>
  <c r="C811" i="75"/>
  <c r="D811" i="75"/>
  <c r="E811" i="75"/>
  <c r="G811" i="75"/>
  <c r="A812" i="75"/>
  <c r="B812" i="75"/>
  <c r="C812" i="75"/>
  <c r="D812" i="75"/>
  <c r="E812" i="75"/>
  <c r="G812" i="75"/>
  <c r="A813" i="75"/>
  <c r="B813" i="75"/>
  <c r="C813" i="75"/>
  <c r="D813" i="75"/>
  <c r="E813" i="75"/>
  <c r="G813" i="75"/>
  <c r="A814" i="75"/>
  <c r="B814" i="75"/>
  <c r="C814" i="75"/>
  <c r="D814" i="75"/>
  <c r="E814" i="75"/>
  <c r="G814" i="75"/>
  <c r="A815" i="75"/>
  <c r="B815" i="75"/>
  <c r="C815" i="75"/>
  <c r="D815" i="75"/>
  <c r="E815" i="75"/>
  <c r="G815" i="75"/>
  <c r="A816" i="75"/>
  <c r="B816" i="75"/>
  <c r="C816" i="75"/>
  <c r="D816" i="75"/>
  <c r="E816" i="75"/>
  <c r="G816" i="75"/>
  <c r="A817" i="75"/>
  <c r="B817" i="75"/>
  <c r="C817" i="75"/>
  <c r="D817" i="75"/>
  <c r="E817" i="75"/>
  <c r="G817" i="75"/>
  <c r="A818" i="75"/>
  <c r="B818" i="75"/>
  <c r="C818" i="75"/>
  <c r="D818" i="75"/>
  <c r="E818" i="75"/>
  <c r="G818" i="75"/>
  <c r="A819" i="75"/>
  <c r="B819" i="75"/>
  <c r="C819" i="75"/>
  <c r="D819" i="75"/>
  <c r="E819" i="75"/>
  <c r="G819" i="75"/>
  <c r="A820" i="75"/>
  <c r="B820" i="75"/>
  <c r="C820" i="75"/>
  <c r="D820" i="75"/>
  <c r="E820" i="75"/>
  <c r="G820" i="75"/>
  <c r="A821" i="75"/>
  <c r="B821" i="75"/>
  <c r="C821" i="75"/>
  <c r="D821" i="75"/>
  <c r="E821" i="75"/>
  <c r="G821" i="75"/>
  <c r="A822" i="75"/>
  <c r="B822" i="75"/>
  <c r="C822" i="75"/>
  <c r="D822" i="75"/>
  <c r="E822" i="75"/>
  <c r="G822" i="75"/>
  <c r="A823" i="75"/>
  <c r="B823" i="75"/>
  <c r="C823" i="75"/>
  <c r="D823" i="75"/>
  <c r="E823" i="75"/>
  <c r="G823" i="75"/>
  <c r="A824" i="75"/>
  <c r="B824" i="75"/>
  <c r="C824" i="75"/>
  <c r="D824" i="75"/>
  <c r="E824" i="75"/>
  <c r="G824" i="75"/>
  <c r="A825" i="75"/>
  <c r="B825" i="75"/>
  <c r="C825" i="75"/>
  <c r="D825" i="75"/>
  <c r="E825" i="75"/>
  <c r="G825" i="75"/>
  <c r="A826" i="75"/>
  <c r="B826" i="75"/>
  <c r="C826" i="75"/>
  <c r="D826" i="75"/>
  <c r="E826" i="75"/>
  <c r="G826" i="75"/>
  <c r="A827" i="75"/>
  <c r="B827" i="75"/>
  <c r="C827" i="75"/>
  <c r="D827" i="75"/>
  <c r="E827" i="75"/>
  <c r="G827" i="75"/>
  <c r="G854" i="75"/>
  <c r="G788" i="75"/>
  <c r="E788" i="75"/>
  <c r="D788" i="75"/>
  <c r="C788" i="75"/>
  <c r="B788" i="75"/>
  <c r="A788" i="75"/>
  <c r="G787" i="75"/>
  <c r="E787" i="75"/>
  <c r="D787" i="75"/>
  <c r="C787" i="75"/>
  <c r="B787" i="75"/>
  <c r="A787" i="75"/>
  <c r="G786" i="75"/>
  <c r="E786" i="75"/>
  <c r="D786" i="75"/>
  <c r="C786" i="75"/>
  <c r="B786" i="75"/>
  <c r="A786" i="75"/>
  <c r="G785" i="75"/>
  <c r="E785" i="75"/>
  <c r="D785" i="75"/>
  <c r="C785" i="75"/>
  <c r="B785" i="75"/>
  <c r="A785" i="75"/>
  <c r="G784" i="75"/>
  <c r="E784" i="75"/>
  <c r="D784" i="75"/>
  <c r="C784" i="75"/>
  <c r="B784" i="75"/>
  <c r="A784" i="75"/>
  <c r="G783" i="75"/>
  <c r="E783" i="75"/>
  <c r="D783" i="75"/>
  <c r="C783" i="75"/>
  <c r="B783" i="75"/>
  <c r="A783" i="75"/>
  <c r="G782" i="75"/>
  <c r="E782" i="75"/>
  <c r="D782" i="75"/>
  <c r="C782" i="75"/>
  <c r="B782" i="75"/>
  <c r="A782" i="75"/>
  <c r="G781" i="75"/>
  <c r="E781" i="75"/>
  <c r="D781" i="75"/>
  <c r="C781" i="75"/>
  <c r="B781" i="75"/>
  <c r="A781" i="75"/>
  <c r="G780" i="75"/>
  <c r="E780" i="75"/>
  <c r="D780" i="75"/>
  <c r="C780" i="75"/>
  <c r="B780" i="75"/>
  <c r="A780" i="75"/>
  <c r="G779" i="75"/>
  <c r="E779" i="75"/>
  <c r="D779" i="75"/>
  <c r="C779" i="75"/>
  <c r="B779" i="75"/>
  <c r="A779" i="75"/>
  <c r="G778" i="75"/>
  <c r="E778" i="75"/>
  <c r="D778" i="75"/>
  <c r="C778" i="75"/>
  <c r="B778" i="75"/>
  <c r="A778" i="75"/>
  <c r="G777" i="75"/>
  <c r="E777" i="75"/>
  <c r="D777" i="75"/>
  <c r="C777" i="75"/>
  <c r="B777" i="75"/>
  <c r="A777" i="75"/>
  <c r="G776" i="75"/>
  <c r="E776" i="75"/>
  <c r="D776" i="75"/>
  <c r="C776" i="75"/>
  <c r="B776" i="75"/>
  <c r="A776" i="75"/>
  <c r="G775" i="75"/>
  <c r="E775" i="75"/>
  <c r="D775" i="75"/>
  <c r="C775" i="75"/>
  <c r="B775" i="75"/>
  <c r="A775" i="75"/>
  <c r="G774" i="75"/>
  <c r="E774" i="75"/>
  <c r="D774" i="75"/>
  <c r="C774" i="75"/>
  <c r="B774" i="75"/>
  <c r="A774" i="75"/>
  <c r="G773" i="75"/>
  <c r="E773" i="75"/>
  <c r="D773" i="75"/>
  <c r="C773" i="75"/>
  <c r="B773" i="75"/>
  <c r="A773" i="75"/>
  <c r="G772" i="75"/>
  <c r="E772" i="75"/>
  <c r="D772" i="75"/>
  <c r="C772" i="75"/>
  <c r="B772" i="75"/>
  <c r="A772" i="75"/>
  <c r="G771" i="75"/>
  <c r="E771" i="75"/>
  <c r="D771" i="75"/>
  <c r="C771" i="75"/>
  <c r="B771" i="75"/>
  <c r="A771" i="75"/>
  <c r="G770" i="75"/>
  <c r="E770" i="75"/>
  <c r="D770" i="75"/>
  <c r="C770" i="75"/>
  <c r="B770" i="75"/>
  <c r="A770" i="75"/>
  <c r="G769" i="75"/>
  <c r="E769" i="75"/>
  <c r="D769" i="75"/>
  <c r="C769" i="75"/>
  <c r="B769" i="75"/>
  <c r="A769" i="75"/>
  <c r="G768" i="75"/>
  <c r="E768" i="75"/>
  <c r="D768" i="75"/>
  <c r="C768" i="75"/>
  <c r="B768" i="75"/>
  <c r="A768" i="75"/>
  <c r="G767" i="75"/>
  <c r="E767" i="75"/>
  <c r="D767" i="75"/>
  <c r="C767" i="75"/>
  <c r="B767" i="75"/>
  <c r="A767" i="75"/>
  <c r="G766" i="75"/>
  <c r="E766" i="75"/>
  <c r="D766" i="75"/>
  <c r="C766" i="75"/>
  <c r="B766" i="75"/>
  <c r="A766" i="75"/>
  <c r="G765" i="75"/>
  <c r="E765" i="75"/>
  <c r="D765" i="75"/>
  <c r="C765" i="75"/>
  <c r="B765" i="75"/>
  <c r="A765" i="75"/>
  <c r="G764" i="75"/>
  <c r="E764" i="75"/>
  <c r="D764" i="75"/>
  <c r="C764" i="75"/>
  <c r="B764" i="75"/>
  <c r="A764" i="75"/>
  <c r="G763" i="75"/>
  <c r="E763" i="75"/>
  <c r="D763" i="75"/>
  <c r="C763" i="75"/>
  <c r="B763" i="75"/>
  <c r="A763" i="75"/>
  <c r="G762" i="75"/>
  <c r="E762" i="75"/>
  <c r="D762" i="75"/>
  <c r="C762" i="75"/>
  <c r="B762" i="75"/>
  <c r="A762" i="75"/>
  <c r="G761" i="75"/>
  <c r="E761" i="75"/>
  <c r="D761" i="75"/>
  <c r="C761" i="75"/>
  <c r="B761" i="75"/>
  <c r="A761" i="75"/>
  <c r="G760" i="75"/>
  <c r="E760" i="75"/>
  <c r="D760" i="75"/>
  <c r="C760" i="75"/>
  <c r="B760" i="75"/>
  <c r="A760" i="75"/>
  <c r="G759" i="75"/>
  <c r="E759" i="75"/>
  <c r="D759" i="75"/>
  <c r="C759" i="75"/>
  <c r="B759" i="75"/>
  <c r="A759" i="75"/>
  <c r="G758" i="75"/>
  <c r="E758" i="75"/>
  <c r="D758" i="75"/>
  <c r="C758" i="75"/>
  <c r="B758" i="75"/>
  <c r="A758" i="75"/>
  <c r="G757" i="75"/>
  <c r="E757" i="75"/>
  <c r="D757" i="75"/>
  <c r="C757" i="75"/>
  <c r="B757" i="75"/>
  <c r="A757" i="75"/>
  <c r="G756" i="75"/>
  <c r="E756" i="75"/>
  <c r="D756" i="75"/>
  <c r="C756" i="75"/>
  <c r="B756" i="75"/>
  <c r="A756" i="75"/>
  <c r="G755" i="75"/>
  <c r="E755" i="75"/>
  <c r="D755" i="75"/>
  <c r="C755" i="75"/>
  <c r="B755" i="75"/>
  <c r="A755" i="75"/>
  <c r="G754" i="75"/>
  <c r="E754" i="75"/>
  <c r="D754" i="75"/>
  <c r="C754" i="75"/>
  <c r="B754" i="75"/>
  <c r="A754" i="75"/>
  <c r="G753" i="75"/>
  <c r="E753" i="75"/>
  <c r="D753" i="75"/>
  <c r="C753" i="75"/>
  <c r="B753" i="75"/>
  <c r="A753" i="75"/>
  <c r="G752" i="75"/>
  <c r="E752" i="75"/>
  <c r="D752" i="75"/>
  <c r="C752" i="75"/>
  <c r="B752" i="75"/>
  <c r="A752" i="75"/>
  <c r="G751" i="75"/>
  <c r="E751" i="75"/>
  <c r="D751" i="75"/>
  <c r="C751" i="75"/>
  <c r="B751" i="75"/>
  <c r="A751" i="75"/>
  <c r="G750" i="75"/>
  <c r="E750" i="75"/>
  <c r="D750" i="75"/>
  <c r="C750" i="75"/>
  <c r="B750" i="75"/>
  <c r="A750" i="75"/>
  <c r="G749" i="75"/>
  <c r="E749" i="75"/>
  <c r="D749" i="75"/>
  <c r="C749" i="75"/>
  <c r="B749" i="75"/>
  <c r="A749" i="75"/>
  <c r="G748" i="75"/>
  <c r="E748" i="75"/>
  <c r="D748" i="75"/>
  <c r="C748" i="75"/>
  <c r="B748" i="75"/>
  <c r="A748" i="75"/>
  <c r="G747" i="75"/>
  <c r="E747" i="75"/>
  <c r="D747" i="75"/>
  <c r="C747" i="75"/>
  <c r="B747" i="75"/>
  <c r="A747" i="75"/>
  <c r="G746" i="75"/>
  <c r="E746" i="75"/>
  <c r="D746" i="75"/>
  <c r="C746" i="75"/>
  <c r="B746" i="75"/>
  <c r="A746" i="75"/>
  <c r="G745" i="75"/>
  <c r="E745" i="75"/>
  <c r="D745" i="75"/>
  <c r="C745" i="75"/>
  <c r="B745" i="75"/>
  <c r="A745" i="75"/>
  <c r="G744" i="75"/>
  <c r="E744" i="75"/>
  <c r="D744" i="75"/>
  <c r="C744" i="75"/>
  <c r="B744" i="75"/>
  <c r="A744" i="75"/>
  <c r="G743" i="75"/>
  <c r="E743" i="75"/>
  <c r="D743" i="75"/>
  <c r="C743" i="75"/>
  <c r="B743" i="75"/>
  <c r="A743" i="75"/>
  <c r="G742" i="75"/>
  <c r="E742" i="75"/>
  <c r="D742" i="75"/>
  <c r="C742" i="75"/>
  <c r="B742" i="75"/>
  <c r="A742" i="75"/>
  <c r="G741" i="75"/>
  <c r="E741" i="75"/>
  <c r="D741" i="75"/>
  <c r="C741" i="75"/>
  <c r="B741" i="75"/>
  <c r="A741" i="75"/>
  <c r="G740" i="75"/>
  <c r="E740" i="75"/>
  <c r="D740" i="75"/>
  <c r="C740" i="75"/>
  <c r="B740" i="75"/>
  <c r="A740" i="75"/>
  <c r="G739" i="75"/>
  <c r="E739" i="75"/>
  <c r="D739" i="75"/>
  <c r="C739" i="75"/>
  <c r="B739" i="75"/>
  <c r="A739" i="75"/>
  <c r="G738" i="75"/>
  <c r="E738" i="75"/>
  <c r="D738" i="75"/>
  <c r="C738" i="75"/>
  <c r="B738" i="75"/>
  <c r="A738" i="75"/>
  <c r="G737" i="75"/>
  <c r="E737" i="75"/>
  <c r="D737" i="75"/>
  <c r="C737" i="75"/>
  <c r="B737" i="75"/>
  <c r="A737" i="75"/>
  <c r="G736" i="75"/>
  <c r="E736" i="75"/>
  <c r="D736" i="75"/>
  <c r="C736" i="75"/>
  <c r="B736" i="75"/>
  <c r="A736" i="75"/>
  <c r="G735" i="75"/>
  <c r="E735" i="75"/>
  <c r="D735" i="75"/>
  <c r="C735" i="75"/>
  <c r="B735" i="75"/>
  <c r="A735" i="75"/>
  <c r="G734" i="75"/>
  <c r="E734" i="75"/>
  <c r="D734" i="75"/>
  <c r="C734" i="75"/>
  <c r="B734" i="75"/>
  <c r="A734" i="75"/>
  <c r="G733" i="75"/>
  <c r="E733" i="75"/>
  <c r="D733" i="75"/>
  <c r="C733" i="75"/>
  <c r="B733" i="75"/>
  <c r="A733" i="75"/>
  <c r="G732" i="75"/>
  <c r="E732" i="75"/>
  <c r="D732" i="75"/>
  <c r="C732" i="75"/>
  <c r="B732" i="75"/>
  <c r="A732" i="75"/>
  <c r="G731" i="75"/>
  <c r="E731" i="75"/>
  <c r="D731" i="75"/>
  <c r="C731" i="75"/>
  <c r="B731" i="75"/>
  <c r="A731" i="75"/>
  <c r="G730" i="75"/>
  <c r="E730" i="75"/>
  <c r="D730" i="75"/>
  <c r="C730" i="75"/>
  <c r="B730" i="75"/>
  <c r="A730" i="75"/>
  <c r="G729" i="75"/>
  <c r="E729" i="75"/>
  <c r="D729" i="75"/>
  <c r="C729" i="75"/>
  <c r="B729" i="75"/>
  <c r="A729" i="75"/>
  <c r="G728" i="75"/>
  <c r="E728" i="75"/>
  <c r="D728" i="75"/>
  <c r="C728" i="75"/>
  <c r="B728" i="75"/>
  <c r="A728" i="75"/>
  <c r="G727" i="75"/>
  <c r="E727" i="75"/>
  <c r="D727" i="75"/>
  <c r="C727" i="75"/>
  <c r="B727" i="75"/>
  <c r="A727" i="75"/>
  <c r="G726" i="75"/>
  <c r="E726" i="75"/>
  <c r="D726" i="75"/>
  <c r="C726" i="75"/>
  <c r="B726" i="75"/>
  <c r="A726" i="75"/>
  <c r="G725" i="75"/>
  <c r="E725" i="75"/>
  <c r="D725" i="75"/>
  <c r="C725" i="75"/>
  <c r="B725" i="75"/>
  <c r="A725" i="75"/>
  <c r="G724" i="75"/>
  <c r="E724" i="75"/>
  <c r="D724" i="75"/>
  <c r="C724" i="75"/>
  <c r="B724" i="75"/>
  <c r="A724" i="75"/>
  <c r="G723" i="75"/>
  <c r="E723" i="75"/>
  <c r="D723" i="75"/>
  <c r="C723" i="75"/>
  <c r="B723" i="75"/>
  <c r="A723" i="75"/>
  <c r="G722" i="75"/>
  <c r="E722" i="75"/>
  <c r="D722" i="75"/>
  <c r="C722" i="75"/>
  <c r="B722" i="75"/>
  <c r="A722" i="75"/>
  <c r="G721" i="75"/>
  <c r="E721" i="75"/>
  <c r="D721" i="75"/>
  <c r="C721" i="75"/>
  <c r="B721" i="75"/>
  <c r="A721" i="75"/>
  <c r="G720" i="75"/>
  <c r="E720" i="75"/>
  <c r="D720" i="75"/>
  <c r="C720" i="75"/>
  <c r="B720" i="75"/>
  <c r="A720" i="75"/>
  <c r="G719" i="75"/>
  <c r="E719" i="75"/>
  <c r="D719" i="75"/>
  <c r="C719" i="75"/>
  <c r="B719" i="75"/>
  <c r="A719" i="75"/>
  <c r="G718" i="75"/>
  <c r="E718" i="75"/>
  <c r="D718" i="75"/>
  <c r="C718" i="75"/>
  <c r="B718" i="75"/>
  <c r="A718" i="75"/>
  <c r="G717" i="75"/>
  <c r="E717" i="75"/>
  <c r="D717" i="75"/>
  <c r="C717" i="75"/>
  <c r="B717" i="75"/>
  <c r="A717" i="75"/>
  <c r="G716" i="75"/>
  <c r="E716" i="75"/>
  <c r="D716" i="75"/>
  <c r="C716" i="75"/>
  <c r="B716" i="75"/>
  <c r="A716" i="75"/>
  <c r="G715" i="75"/>
  <c r="E715" i="75"/>
  <c r="D715" i="75"/>
  <c r="C715" i="75"/>
  <c r="B715" i="75"/>
  <c r="A715" i="75"/>
  <c r="G714" i="75"/>
  <c r="E714" i="75"/>
  <c r="D714" i="75"/>
  <c r="C714" i="75"/>
  <c r="B714" i="75"/>
  <c r="A714" i="75"/>
  <c r="G713" i="75"/>
  <c r="E713" i="75"/>
  <c r="D713" i="75"/>
  <c r="C713" i="75"/>
  <c r="B713" i="75"/>
  <c r="A713" i="75"/>
  <c r="G712" i="75"/>
  <c r="E712" i="75"/>
  <c r="D712" i="75"/>
  <c r="C712" i="75"/>
  <c r="B712" i="75"/>
  <c r="A712" i="75"/>
  <c r="G711" i="75"/>
  <c r="E711" i="75"/>
  <c r="D711" i="75"/>
  <c r="C711" i="75"/>
  <c r="B711" i="75"/>
  <c r="A711" i="75"/>
  <c r="G710" i="75"/>
  <c r="E710" i="75"/>
  <c r="D710" i="75"/>
  <c r="C710" i="75"/>
  <c r="B710" i="75"/>
  <c r="A710" i="75"/>
  <c r="G709" i="75"/>
  <c r="E709" i="75"/>
  <c r="D709" i="75"/>
  <c r="C709" i="75"/>
  <c r="B709" i="75"/>
  <c r="A709" i="75"/>
  <c r="G708" i="75"/>
  <c r="E708" i="75"/>
  <c r="D708" i="75"/>
  <c r="C708" i="75"/>
  <c r="B708" i="75"/>
  <c r="A708" i="75"/>
  <c r="G707" i="75"/>
  <c r="E707" i="75"/>
  <c r="D707" i="75"/>
  <c r="C707" i="75"/>
  <c r="B707" i="75"/>
  <c r="A707" i="75"/>
  <c r="G706" i="75"/>
  <c r="E706" i="75"/>
  <c r="D706" i="75"/>
  <c r="C706" i="75"/>
  <c r="B706" i="75"/>
  <c r="A706" i="75"/>
  <c r="G705" i="75"/>
  <c r="E705" i="75"/>
  <c r="D705" i="75"/>
  <c r="C705" i="75"/>
  <c r="B705" i="75"/>
  <c r="A705" i="75"/>
  <c r="G704" i="75"/>
  <c r="E704" i="75"/>
  <c r="D704" i="75"/>
  <c r="C704" i="75"/>
  <c r="B704" i="75"/>
  <c r="A704" i="75"/>
  <c r="G703" i="75"/>
  <c r="E703" i="75"/>
  <c r="D703" i="75"/>
  <c r="C703" i="75"/>
  <c r="B703" i="75"/>
  <c r="A703" i="75"/>
  <c r="G702" i="75"/>
  <c r="E702" i="75"/>
  <c r="D702" i="75"/>
  <c r="C702" i="75"/>
  <c r="B702" i="75"/>
  <c r="A702" i="75"/>
  <c r="G701" i="75"/>
  <c r="E701" i="75"/>
  <c r="D701" i="75"/>
  <c r="C701" i="75"/>
  <c r="B701" i="75"/>
  <c r="A701" i="75"/>
  <c r="G700" i="75"/>
  <c r="E700" i="75"/>
  <c r="D700" i="75"/>
  <c r="C700" i="75"/>
  <c r="B700" i="75"/>
  <c r="A700" i="75"/>
  <c r="G699" i="75"/>
  <c r="E699" i="75"/>
  <c r="D699" i="75"/>
  <c r="C699" i="75"/>
  <c r="B699" i="75"/>
  <c r="A699" i="75"/>
  <c r="G698" i="75"/>
  <c r="E698" i="75"/>
  <c r="D698" i="75"/>
  <c r="C698" i="75"/>
  <c r="B698" i="75"/>
  <c r="A698" i="75"/>
  <c r="G697" i="75"/>
  <c r="E697" i="75"/>
  <c r="D697" i="75"/>
  <c r="C697" i="75"/>
  <c r="B697" i="75"/>
  <c r="A697" i="75"/>
  <c r="G696" i="75"/>
  <c r="E696" i="75"/>
  <c r="D696" i="75"/>
  <c r="C696" i="75"/>
  <c r="B696" i="75"/>
  <c r="A696" i="75"/>
  <c r="G695" i="75"/>
  <c r="E695" i="75"/>
  <c r="D695" i="75"/>
  <c r="C695" i="75"/>
  <c r="B695" i="75"/>
  <c r="A695" i="75"/>
  <c r="G694" i="75"/>
  <c r="E694" i="75"/>
  <c r="D694" i="75"/>
  <c r="C694" i="75"/>
  <c r="B694" i="75"/>
  <c r="A694" i="75"/>
  <c r="G693" i="75"/>
  <c r="E693" i="75"/>
  <c r="D693" i="75"/>
  <c r="C693" i="75"/>
  <c r="B693" i="75"/>
  <c r="A693" i="75"/>
  <c r="G692" i="75"/>
  <c r="E692" i="75"/>
  <c r="D692" i="75"/>
  <c r="C692" i="75"/>
  <c r="B692" i="75"/>
  <c r="A692" i="75"/>
  <c r="G691" i="75"/>
  <c r="E691" i="75"/>
  <c r="D691" i="75"/>
  <c r="C691" i="75"/>
  <c r="B691" i="75"/>
  <c r="A691" i="75"/>
  <c r="G690" i="75"/>
  <c r="E690" i="75"/>
  <c r="D690" i="75"/>
  <c r="C690" i="75"/>
  <c r="B690" i="75"/>
  <c r="A690" i="75"/>
  <c r="G689" i="75"/>
  <c r="E689" i="75"/>
  <c r="D689" i="75"/>
  <c r="C689" i="75"/>
  <c r="B689" i="75"/>
  <c r="A689" i="75"/>
  <c r="G688" i="75"/>
  <c r="E688" i="75"/>
  <c r="D688" i="75"/>
  <c r="C688" i="75"/>
  <c r="B688" i="75"/>
  <c r="A688" i="75"/>
  <c r="G687" i="75"/>
  <c r="E687" i="75"/>
  <c r="D687" i="75"/>
  <c r="C687" i="75"/>
  <c r="B687" i="75"/>
  <c r="A687" i="75"/>
  <c r="G686" i="75"/>
  <c r="E686" i="75"/>
  <c r="D686" i="75"/>
  <c r="C686" i="75"/>
  <c r="B686" i="75"/>
  <c r="A686" i="75"/>
  <c r="G685" i="75"/>
  <c r="E685" i="75"/>
  <c r="D685" i="75"/>
  <c r="C685" i="75"/>
  <c r="B685" i="75"/>
  <c r="A685" i="75"/>
  <c r="G684" i="75"/>
  <c r="E684" i="75"/>
  <c r="D684" i="75"/>
  <c r="C684" i="75"/>
  <c r="B684" i="75"/>
  <c r="A684" i="75"/>
  <c r="G683" i="75"/>
  <c r="E683" i="75"/>
  <c r="D683" i="75"/>
  <c r="C683" i="75"/>
  <c r="B683" i="75"/>
  <c r="A683" i="75"/>
  <c r="G682" i="75"/>
  <c r="E682" i="75"/>
  <c r="D682" i="75"/>
  <c r="C682" i="75"/>
  <c r="B682" i="75"/>
  <c r="A682" i="75"/>
  <c r="G681" i="75"/>
  <c r="E681" i="75"/>
  <c r="D681" i="75"/>
  <c r="C681" i="75"/>
  <c r="B681" i="75"/>
  <c r="A681" i="75"/>
  <c r="G680" i="75"/>
  <c r="E680" i="75"/>
  <c r="D680" i="75"/>
  <c r="C680" i="75"/>
  <c r="B680" i="75"/>
  <c r="A680" i="75"/>
  <c r="G679" i="75"/>
  <c r="E679" i="75"/>
  <c r="D679" i="75"/>
  <c r="C679" i="75"/>
  <c r="B679" i="75"/>
  <c r="A679" i="75"/>
  <c r="G678" i="75"/>
  <c r="E678" i="75"/>
  <c r="D678" i="75"/>
  <c r="C678" i="75"/>
  <c r="B678" i="75"/>
  <c r="A678" i="75"/>
  <c r="G677" i="75"/>
  <c r="E677" i="75"/>
  <c r="D677" i="75"/>
  <c r="C677" i="75"/>
  <c r="B677" i="75"/>
  <c r="A677" i="75"/>
  <c r="G676" i="75"/>
  <c r="E676" i="75"/>
  <c r="D676" i="75"/>
  <c r="C676" i="75"/>
  <c r="B676" i="75"/>
  <c r="A676" i="75"/>
  <c r="G675" i="75"/>
  <c r="E675" i="75"/>
  <c r="D675" i="75"/>
  <c r="C675" i="75"/>
  <c r="B675" i="75"/>
  <c r="A675" i="75"/>
  <c r="G674" i="75"/>
  <c r="E674" i="75"/>
  <c r="D674" i="75"/>
  <c r="C674" i="75"/>
  <c r="B674" i="75"/>
  <c r="A674" i="75"/>
  <c r="G673" i="75"/>
  <c r="E673" i="75"/>
  <c r="D673" i="75"/>
  <c r="C673" i="75"/>
  <c r="B673" i="75"/>
  <c r="A673" i="75"/>
  <c r="G672" i="75"/>
  <c r="E672" i="75"/>
  <c r="D672" i="75"/>
  <c r="C672" i="75"/>
  <c r="B672" i="75"/>
  <c r="A672" i="75"/>
  <c r="G671" i="75"/>
  <c r="E671" i="75"/>
  <c r="D671" i="75"/>
  <c r="C671" i="75"/>
  <c r="B671" i="75"/>
  <c r="A671" i="75"/>
  <c r="G670" i="75"/>
  <c r="E670" i="75"/>
  <c r="D670" i="75"/>
  <c r="C670" i="75"/>
  <c r="B670" i="75"/>
  <c r="A670" i="75"/>
  <c r="G669" i="75"/>
  <c r="E669" i="75"/>
  <c r="D669" i="75"/>
  <c r="C669" i="75"/>
  <c r="B669" i="75"/>
  <c r="A669" i="75"/>
  <c r="G668" i="75"/>
  <c r="E668" i="75"/>
  <c r="D668" i="75"/>
  <c r="C668" i="75"/>
  <c r="B668" i="75"/>
  <c r="A668" i="75"/>
  <c r="G667" i="75"/>
  <c r="E667" i="75"/>
  <c r="D667" i="75"/>
  <c r="C667" i="75"/>
  <c r="B667" i="75"/>
  <c r="A667" i="75"/>
  <c r="G666" i="75"/>
  <c r="E666" i="75"/>
  <c r="D666" i="75"/>
  <c r="C666" i="75"/>
  <c r="B666" i="75"/>
  <c r="A666" i="75"/>
  <c r="G665" i="75"/>
  <c r="E665" i="75"/>
  <c r="D665" i="75"/>
  <c r="C665" i="75"/>
  <c r="B665" i="75"/>
  <c r="A665" i="75"/>
  <c r="G664" i="75"/>
  <c r="E664" i="75"/>
  <c r="D664" i="75"/>
  <c r="C664" i="75"/>
  <c r="B664" i="75"/>
  <c r="A664" i="75"/>
  <c r="G663" i="75"/>
  <c r="E663" i="75"/>
  <c r="D663" i="75"/>
  <c r="C663" i="75"/>
  <c r="B663" i="75"/>
  <c r="A663" i="75"/>
  <c r="G662" i="75"/>
  <c r="E662" i="75"/>
  <c r="D662" i="75"/>
  <c r="C662" i="75"/>
  <c r="B662" i="75"/>
  <c r="A662" i="75"/>
  <c r="G661" i="75"/>
  <c r="E661" i="75"/>
  <c r="D661" i="75"/>
  <c r="C661" i="75"/>
  <c r="B661" i="75"/>
  <c r="A661" i="75"/>
  <c r="G660" i="75"/>
  <c r="E660" i="75"/>
  <c r="D660" i="75"/>
  <c r="C660" i="75"/>
  <c r="B660" i="75"/>
  <c r="A660" i="75"/>
  <c r="G659" i="75"/>
  <c r="E659" i="75"/>
  <c r="D659" i="75"/>
  <c r="C659" i="75"/>
  <c r="B659" i="75"/>
  <c r="A659" i="75"/>
  <c r="G658" i="75"/>
  <c r="E658" i="75"/>
  <c r="D658" i="75"/>
  <c r="C658" i="75"/>
  <c r="B658" i="75"/>
  <c r="A658" i="75"/>
  <c r="G657" i="75"/>
  <c r="E657" i="75"/>
  <c r="D657" i="75"/>
  <c r="C657" i="75"/>
  <c r="B657" i="75"/>
  <c r="A657" i="75"/>
  <c r="G656" i="75"/>
  <c r="E656" i="75"/>
  <c r="D656" i="75"/>
  <c r="C656" i="75"/>
  <c r="B656" i="75"/>
  <c r="A656" i="75"/>
  <c r="G655" i="75"/>
  <c r="E655" i="75"/>
  <c r="D655" i="75"/>
  <c r="C655" i="75"/>
  <c r="B655" i="75"/>
  <c r="A655" i="75"/>
  <c r="G654" i="75"/>
  <c r="E654" i="75"/>
  <c r="D654" i="75"/>
  <c r="C654" i="75"/>
  <c r="B654" i="75"/>
  <c r="A654" i="75"/>
  <c r="G653" i="75"/>
  <c r="E653" i="75"/>
  <c r="D653" i="75"/>
  <c r="C653" i="75"/>
  <c r="B653" i="75"/>
  <c r="A653" i="75"/>
  <c r="G652" i="75"/>
  <c r="E652" i="75"/>
  <c r="D652" i="75"/>
  <c r="C652" i="75"/>
  <c r="B652" i="75"/>
  <c r="A652" i="75"/>
  <c r="G651" i="75"/>
  <c r="E651" i="75"/>
  <c r="D651" i="75"/>
  <c r="C651" i="75"/>
  <c r="B651" i="75"/>
  <c r="A651" i="75"/>
  <c r="G650" i="75"/>
  <c r="E650" i="75"/>
  <c r="D650" i="75"/>
  <c r="C650" i="75"/>
  <c r="B650" i="75"/>
  <c r="A650" i="75"/>
  <c r="G649" i="75"/>
  <c r="E649" i="75"/>
  <c r="D649" i="75"/>
  <c r="C649" i="75"/>
  <c r="B649" i="75"/>
  <c r="A649" i="75"/>
  <c r="G648" i="75"/>
  <c r="E648" i="75"/>
  <c r="D648" i="75"/>
  <c r="C648" i="75"/>
  <c r="B648" i="75"/>
  <c r="A648" i="75"/>
  <c r="G647" i="75"/>
  <c r="E647" i="75"/>
  <c r="D647" i="75"/>
  <c r="C647" i="75"/>
  <c r="B647" i="75"/>
  <c r="A647" i="75"/>
  <c r="G646" i="75"/>
  <c r="E646" i="75"/>
  <c r="D646" i="75"/>
  <c r="C646" i="75"/>
  <c r="B646" i="75"/>
  <c r="A646" i="75"/>
  <c r="G645" i="75"/>
  <c r="E645" i="75"/>
  <c r="D645" i="75"/>
  <c r="C645" i="75"/>
  <c r="B645" i="75"/>
  <c r="A645" i="75"/>
  <c r="G644" i="75"/>
  <c r="E644" i="75"/>
  <c r="D644" i="75"/>
  <c r="C644" i="75"/>
  <c r="B644" i="75"/>
  <c r="A644" i="75"/>
  <c r="G643" i="75"/>
  <c r="E643" i="75"/>
  <c r="D643" i="75"/>
  <c r="C643" i="75"/>
  <c r="B643" i="75"/>
  <c r="A643" i="75"/>
  <c r="G642" i="75"/>
  <c r="E642" i="75"/>
  <c r="D642" i="75"/>
  <c r="C642" i="75"/>
  <c r="B642" i="75"/>
  <c r="A642" i="75"/>
  <c r="G641" i="75"/>
  <c r="E641" i="75"/>
  <c r="D641" i="75"/>
  <c r="C641" i="75"/>
  <c r="B641" i="75"/>
  <c r="A641" i="75"/>
  <c r="G640" i="75"/>
  <c r="E640" i="75"/>
  <c r="D640" i="75"/>
  <c r="C640" i="75"/>
  <c r="B640" i="75"/>
  <c r="A640" i="75"/>
  <c r="G639" i="75"/>
  <c r="E639" i="75"/>
  <c r="D639" i="75"/>
  <c r="C639" i="75"/>
  <c r="B639" i="75"/>
  <c r="A639" i="75"/>
  <c r="G638" i="75"/>
  <c r="E638" i="75"/>
  <c r="D638" i="75"/>
  <c r="C638" i="75"/>
  <c r="B638" i="75"/>
  <c r="A638" i="75"/>
  <c r="G637" i="75"/>
  <c r="E637" i="75"/>
  <c r="D637" i="75"/>
  <c r="C637" i="75"/>
  <c r="B637" i="75"/>
  <c r="A637" i="75"/>
  <c r="G636" i="75"/>
  <c r="E636" i="75"/>
  <c r="D636" i="75"/>
  <c r="C636" i="75"/>
  <c r="B636" i="75"/>
  <c r="A636" i="75"/>
  <c r="G635" i="75"/>
  <c r="E635" i="75"/>
  <c r="D635" i="75"/>
  <c r="C635" i="75"/>
  <c r="B635" i="75"/>
  <c r="A635" i="75"/>
  <c r="G634" i="75"/>
  <c r="E634" i="75"/>
  <c r="D634" i="75"/>
  <c r="C634" i="75"/>
  <c r="B634" i="75"/>
  <c r="A634" i="75"/>
  <c r="G633" i="75"/>
  <c r="E633" i="75"/>
  <c r="D633" i="75"/>
  <c r="C633" i="75"/>
  <c r="B633" i="75"/>
  <c r="A633" i="75"/>
  <c r="G632" i="75"/>
  <c r="E632" i="75"/>
  <c r="D632" i="75"/>
  <c r="C632" i="75"/>
  <c r="B632" i="75"/>
  <c r="A632" i="75"/>
  <c r="G631" i="75"/>
  <c r="E631" i="75"/>
  <c r="D631" i="75"/>
  <c r="C631" i="75"/>
  <c r="B631" i="75"/>
  <c r="A631" i="75"/>
  <c r="G630" i="75"/>
  <c r="E630" i="75"/>
  <c r="D630" i="75"/>
  <c r="C630" i="75"/>
  <c r="B630" i="75"/>
  <c r="A630" i="75"/>
  <c r="G629" i="75"/>
  <c r="E629" i="75"/>
  <c r="D629" i="75"/>
  <c r="C629" i="75"/>
  <c r="B629" i="75"/>
  <c r="A629" i="75"/>
  <c r="G628" i="75"/>
  <c r="E628" i="75"/>
  <c r="D628" i="75"/>
  <c r="C628" i="75"/>
  <c r="B628" i="75"/>
  <c r="A628" i="75"/>
  <c r="G627" i="75"/>
  <c r="E627" i="75"/>
  <c r="D627" i="75"/>
  <c r="C627" i="75"/>
  <c r="B627" i="75"/>
  <c r="A627" i="75"/>
  <c r="G626" i="75"/>
  <c r="E626" i="75"/>
  <c r="D626" i="75"/>
  <c r="C626" i="75"/>
  <c r="B626" i="75"/>
  <c r="A626" i="75"/>
  <c r="G625" i="75"/>
  <c r="E625" i="75"/>
  <c r="D625" i="75"/>
  <c r="C625" i="75"/>
  <c r="B625" i="75"/>
  <c r="A625" i="75"/>
  <c r="G624" i="75"/>
  <c r="E624" i="75"/>
  <c r="D624" i="75"/>
  <c r="C624" i="75"/>
  <c r="B624" i="75"/>
  <c r="A624" i="75"/>
  <c r="G623" i="75"/>
  <c r="E623" i="75"/>
  <c r="D623" i="75"/>
  <c r="C623" i="75"/>
  <c r="B623" i="75"/>
  <c r="A623" i="75"/>
  <c r="G622" i="75"/>
  <c r="E622" i="75"/>
  <c r="D622" i="75"/>
  <c r="C622" i="75"/>
  <c r="B622" i="75"/>
  <c r="A622" i="75"/>
  <c r="G621" i="75"/>
  <c r="E621" i="75"/>
  <c r="D621" i="75"/>
  <c r="C621" i="75"/>
  <c r="B621" i="75"/>
  <c r="A621" i="75"/>
  <c r="G620" i="75"/>
  <c r="E620" i="75"/>
  <c r="D620" i="75"/>
  <c r="C620" i="75"/>
  <c r="B620" i="75"/>
  <c r="A620" i="75"/>
  <c r="G619" i="75"/>
  <c r="E619" i="75"/>
  <c r="D619" i="75"/>
  <c r="C619" i="75"/>
  <c r="B619" i="75"/>
  <c r="A619" i="75"/>
  <c r="G618" i="75"/>
  <c r="E618" i="75"/>
  <c r="D618" i="75"/>
  <c r="C618" i="75"/>
  <c r="B618" i="75"/>
  <c r="A618" i="75"/>
  <c r="G617" i="75"/>
  <c r="E617" i="75"/>
  <c r="D617" i="75"/>
  <c r="C617" i="75"/>
  <c r="B617" i="75"/>
  <c r="A617" i="75"/>
  <c r="G616" i="75"/>
  <c r="E616" i="75"/>
  <c r="D616" i="75"/>
  <c r="C616" i="75"/>
  <c r="B616" i="75"/>
  <c r="A616" i="75"/>
  <c r="G615" i="75"/>
  <c r="E615" i="75"/>
  <c r="D615" i="75"/>
  <c r="C615" i="75"/>
  <c r="B615" i="75"/>
  <c r="A615" i="75"/>
  <c r="G614" i="75"/>
  <c r="E614" i="75"/>
  <c r="D614" i="75"/>
  <c r="C614" i="75"/>
  <c r="B614" i="75"/>
  <c r="A614" i="75"/>
  <c r="G613" i="75"/>
  <c r="E613" i="75"/>
  <c r="D613" i="75"/>
  <c r="C613" i="75"/>
  <c r="B613" i="75"/>
  <c r="A613" i="75"/>
  <c r="G612" i="75"/>
  <c r="E612" i="75"/>
  <c r="D612" i="75"/>
  <c r="C612" i="75"/>
  <c r="B612" i="75"/>
  <c r="A612" i="75"/>
  <c r="G611" i="75"/>
  <c r="E611" i="75"/>
  <c r="D611" i="75"/>
  <c r="C611" i="75"/>
  <c r="B611" i="75"/>
  <c r="A611" i="75"/>
  <c r="G610" i="75"/>
  <c r="E610" i="75"/>
  <c r="D610" i="75"/>
  <c r="C610" i="75"/>
  <c r="B610" i="75"/>
  <c r="A610" i="75"/>
  <c r="G609" i="75"/>
  <c r="E609" i="75"/>
  <c r="D609" i="75"/>
  <c r="C609" i="75"/>
  <c r="B609" i="75"/>
  <c r="A609" i="75"/>
  <c r="G608" i="75"/>
  <c r="E608" i="75"/>
  <c r="D608" i="75"/>
  <c r="C608" i="75"/>
  <c r="B608" i="75"/>
  <c r="A608" i="75"/>
  <c r="G607" i="75"/>
  <c r="E607" i="75"/>
  <c r="D607" i="75"/>
  <c r="C607" i="75"/>
  <c r="B607" i="75"/>
  <c r="A607" i="75"/>
  <c r="G606" i="75"/>
  <c r="E606" i="75"/>
  <c r="D606" i="75"/>
  <c r="C606" i="75"/>
  <c r="B606" i="75"/>
  <c r="A606" i="75"/>
  <c r="G605" i="75"/>
  <c r="E605" i="75"/>
  <c r="D605" i="75"/>
  <c r="C605" i="75"/>
  <c r="B605" i="75"/>
  <c r="A605" i="75"/>
  <c r="G604" i="75"/>
  <c r="E604" i="75"/>
  <c r="D604" i="75"/>
  <c r="C604" i="75"/>
  <c r="B604" i="75"/>
  <c r="A604" i="75"/>
  <c r="G603" i="75"/>
  <c r="E603" i="75"/>
  <c r="D603" i="75"/>
  <c r="C603" i="75"/>
  <c r="B603" i="75"/>
  <c r="A603" i="75"/>
  <c r="G602" i="75"/>
  <c r="E602" i="75"/>
  <c r="D602" i="75"/>
  <c r="C602" i="75"/>
  <c r="B602" i="75"/>
  <c r="A602" i="75"/>
  <c r="G601" i="75"/>
  <c r="E601" i="75"/>
  <c r="D601" i="75"/>
  <c r="C601" i="75"/>
  <c r="B601" i="75"/>
  <c r="A601" i="75"/>
  <c r="G600" i="75"/>
  <c r="E600" i="75"/>
  <c r="D600" i="75"/>
  <c r="C600" i="75"/>
  <c r="B600" i="75"/>
  <c r="A600" i="75"/>
  <c r="G599" i="75"/>
  <c r="E599" i="75"/>
  <c r="D599" i="75"/>
  <c r="C599" i="75"/>
  <c r="B599" i="75"/>
  <c r="A599" i="75"/>
  <c r="G598" i="75"/>
  <c r="E598" i="75"/>
  <c r="D598" i="75"/>
  <c r="C598" i="75"/>
  <c r="B598" i="75"/>
  <c r="A598" i="75"/>
  <c r="G597" i="75"/>
  <c r="E597" i="75"/>
  <c r="D597" i="75"/>
  <c r="C597" i="75"/>
  <c r="B597" i="75"/>
  <c r="A597" i="75"/>
  <c r="G596" i="75"/>
  <c r="E596" i="75"/>
  <c r="D596" i="75"/>
  <c r="C596" i="75"/>
  <c r="B596" i="75"/>
  <c r="A596" i="75"/>
  <c r="G595" i="75"/>
  <c r="E595" i="75"/>
  <c r="D595" i="75"/>
  <c r="C595" i="75"/>
  <c r="B595" i="75"/>
  <c r="A595" i="75"/>
  <c r="G495" i="75"/>
  <c r="E495" i="75"/>
  <c r="D495" i="75"/>
  <c r="C495" i="75"/>
  <c r="B495" i="75"/>
  <c r="A495" i="75"/>
  <c r="G494" i="75"/>
  <c r="E494" i="75"/>
  <c r="D494" i="75"/>
  <c r="C494" i="75"/>
  <c r="B494" i="75"/>
  <c r="A494" i="75"/>
  <c r="G493" i="75"/>
  <c r="E493" i="75"/>
  <c r="D493" i="75"/>
  <c r="C493" i="75"/>
  <c r="B493" i="75"/>
  <c r="A493" i="75"/>
  <c r="G492" i="75"/>
  <c r="E492" i="75"/>
  <c r="D492" i="75"/>
  <c r="C492" i="75"/>
  <c r="B492" i="75"/>
  <c r="A492" i="75"/>
  <c r="G491" i="75"/>
  <c r="E491" i="75"/>
  <c r="D491" i="75"/>
  <c r="C491" i="75"/>
  <c r="B491" i="75"/>
  <c r="A491" i="75"/>
  <c r="G490" i="75"/>
  <c r="E490" i="75"/>
  <c r="D490" i="75"/>
  <c r="C490" i="75"/>
  <c r="B490" i="75"/>
  <c r="A490" i="75"/>
  <c r="G489" i="75"/>
  <c r="E489" i="75"/>
  <c r="D489" i="75"/>
  <c r="C489" i="75"/>
  <c r="B489" i="75"/>
  <c r="A489" i="75"/>
  <c r="G488" i="75"/>
  <c r="E488" i="75"/>
  <c r="D488" i="75"/>
  <c r="C488" i="75"/>
  <c r="B488" i="75"/>
  <c r="A488" i="75"/>
  <c r="G487" i="75"/>
  <c r="E487" i="75"/>
  <c r="D487" i="75"/>
  <c r="C487" i="75"/>
  <c r="B487" i="75"/>
  <c r="A487" i="75"/>
  <c r="G486" i="75"/>
  <c r="E486" i="75"/>
  <c r="D486" i="75"/>
  <c r="C486" i="75"/>
  <c r="B486" i="75"/>
  <c r="A486" i="75"/>
  <c r="G485" i="75"/>
  <c r="E485" i="75"/>
  <c r="D485" i="75"/>
  <c r="C485" i="75"/>
  <c r="B485" i="75"/>
  <c r="A485" i="75"/>
  <c r="G484" i="75"/>
  <c r="E484" i="75"/>
  <c r="D484" i="75"/>
  <c r="C484" i="75"/>
  <c r="B484" i="75"/>
  <c r="A484" i="75"/>
  <c r="G483" i="75"/>
  <c r="E483" i="75"/>
  <c r="D483" i="75"/>
  <c r="C483" i="75"/>
  <c r="B483" i="75"/>
  <c r="A483" i="75"/>
  <c r="G482" i="75"/>
  <c r="E482" i="75"/>
  <c r="D482" i="75"/>
  <c r="C482" i="75"/>
  <c r="B482" i="75"/>
  <c r="A482" i="75"/>
  <c r="G481" i="75"/>
  <c r="E481" i="75"/>
  <c r="D481" i="75"/>
  <c r="C481" i="75"/>
  <c r="B481" i="75"/>
  <c r="A481" i="75"/>
  <c r="G480" i="75"/>
  <c r="E480" i="75"/>
  <c r="D480" i="75"/>
  <c r="C480" i="75"/>
  <c r="B480" i="75"/>
  <c r="A480" i="75"/>
  <c r="G479" i="75"/>
  <c r="E479" i="75"/>
  <c r="D479" i="75"/>
  <c r="C479" i="75"/>
  <c r="B479" i="75"/>
  <c r="A479" i="75"/>
  <c r="G478" i="75"/>
  <c r="E478" i="75"/>
  <c r="D478" i="75"/>
  <c r="C478" i="75"/>
  <c r="B478" i="75"/>
  <c r="A478" i="75"/>
  <c r="G477" i="75"/>
  <c r="E477" i="75"/>
  <c r="D477" i="75"/>
  <c r="C477" i="75"/>
  <c r="B477" i="75"/>
  <c r="A477" i="75"/>
  <c r="G476" i="75"/>
  <c r="E476" i="75"/>
  <c r="D476" i="75"/>
  <c r="C476" i="75"/>
  <c r="B476" i="75"/>
  <c r="A476" i="75"/>
  <c r="G475" i="75"/>
  <c r="E475" i="75"/>
  <c r="D475" i="75"/>
  <c r="C475" i="75"/>
  <c r="B475" i="75"/>
  <c r="A475" i="75"/>
  <c r="G474" i="75"/>
  <c r="E474" i="75"/>
  <c r="D474" i="75"/>
  <c r="C474" i="75"/>
  <c r="B474" i="75"/>
  <c r="A474" i="75"/>
  <c r="G473" i="75"/>
  <c r="E473" i="75"/>
  <c r="D473" i="75"/>
  <c r="C473" i="75"/>
  <c r="B473" i="75"/>
  <c r="A473" i="75"/>
  <c r="G472" i="75"/>
  <c r="E472" i="75"/>
  <c r="D472" i="75"/>
  <c r="C472" i="75"/>
  <c r="B472" i="75"/>
  <c r="A472" i="75"/>
  <c r="G471" i="75"/>
  <c r="E471" i="75"/>
  <c r="D471" i="75"/>
  <c r="C471" i="75"/>
  <c r="B471" i="75"/>
  <c r="A471" i="75"/>
  <c r="G470" i="75"/>
  <c r="E470" i="75"/>
  <c r="D470" i="75"/>
  <c r="C470" i="75"/>
  <c r="B470" i="75"/>
  <c r="A470" i="75"/>
  <c r="G469" i="75"/>
  <c r="E469" i="75"/>
  <c r="D469" i="75"/>
  <c r="C469" i="75"/>
  <c r="B469" i="75"/>
  <c r="A469" i="75"/>
  <c r="G468" i="75"/>
  <c r="E468" i="75"/>
  <c r="D468" i="75"/>
  <c r="C468" i="75"/>
  <c r="B468" i="75"/>
  <c r="A468" i="75"/>
  <c r="G467" i="75"/>
  <c r="E467" i="75"/>
  <c r="D467" i="75"/>
  <c r="C467" i="75"/>
  <c r="B467" i="75"/>
  <c r="A467" i="75"/>
  <c r="G466" i="75"/>
  <c r="E466" i="75"/>
  <c r="D466" i="75"/>
  <c r="C466" i="75"/>
  <c r="B466" i="75"/>
  <c r="A466" i="75"/>
  <c r="G465" i="75"/>
  <c r="E465" i="75"/>
  <c r="D465" i="75"/>
  <c r="C465" i="75"/>
  <c r="B465" i="75"/>
  <c r="A465" i="75"/>
  <c r="G464" i="75"/>
  <c r="E464" i="75"/>
  <c r="D464" i="75"/>
  <c r="C464" i="75"/>
  <c r="B464" i="75"/>
  <c r="A464" i="75"/>
  <c r="G463" i="75"/>
  <c r="E463" i="75"/>
  <c r="D463" i="75"/>
  <c r="C463" i="75"/>
  <c r="B463" i="75"/>
  <c r="A463" i="75"/>
  <c r="G462" i="75"/>
  <c r="E462" i="75"/>
  <c r="D462" i="75"/>
  <c r="C462" i="75"/>
  <c r="B462" i="75"/>
  <c r="A462" i="75"/>
  <c r="G461" i="75"/>
  <c r="E461" i="75"/>
  <c r="D461" i="75"/>
  <c r="C461" i="75"/>
  <c r="B461" i="75"/>
  <c r="A461" i="75"/>
  <c r="G460" i="75"/>
  <c r="E460" i="75"/>
  <c r="D460" i="75"/>
  <c r="C460" i="75"/>
  <c r="B460" i="75"/>
  <c r="A460" i="75"/>
  <c r="G459" i="75"/>
  <c r="E459" i="75"/>
  <c r="D459" i="75"/>
  <c r="C459" i="75"/>
  <c r="B459" i="75"/>
  <c r="A459" i="75"/>
  <c r="G458" i="75"/>
  <c r="E458" i="75"/>
  <c r="D458" i="75"/>
  <c r="C458" i="75"/>
  <c r="B458" i="75"/>
  <c r="A458" i="75"/>
  <c r="G457" i="75"/>
  <c r="E457" i="75"/>
  <c r="D457" i="75"/>
  <c r="C457" i="75"/>
  <c r="B457" i="75"/>
  <c r="A457" i="75"/>
  <c r="G456" i="75"/>
  <c r="E456" i="75"/>
  <c r="D456" i="75"/>
  <c r="C456" i="75"/>
  <c r="B456" i="75"/>
  <c r="A456" i="75"/>
  <c r="G455" i="75"/>
  <c r="E455" i="75"/>
  <c r="D455" i="75"/>
  <c r="C455" i="75"/>
  <c r="B455" i="75"/>
  <c r="A455" i="75"/>
  <c r="G454" i="75"/>
  <c r="E454" i="75"/>
  <c r="D454" i="75"/>
  <c r="C454" i="75"/>
  <c r="B454" i="75"/>
  <c r="A454" i="75"/>
  <c r="G453" i="75"/>
  <c r="E453" i="75"/>
  <c r="D453" i="75"/>
  <c r="C453" i="75"/>
  <c r="B453" i="75"/>
  <c r="A453" i="75"/>
  <c r="G452" i="75"/>
  <c r="E452" i="75"/>
  <c r="D452" i="75"/>
  <c r="C452" i="75"/>
  <c r="B452" i="75"/>
  <c r="A452" i="75"/>
  <c r="G451" i="75"/>
  <c r="E451" i="75"/>
  <c r="D451" i="75"/>
  <c r="C451" i="75"/>
  <c r="B451" i="75"/>
  <c r="A451" i="75"/>
  <c r="G450" i="75"/>
  <c r="E450" i="75"/>
  <c r="D450" i="75"/>
  <c r="C450" i="75"/>
  <c r="B450" i="75"/>
  <c r="A450" i="75"/>
  <c r="G449" i="75"/>
  <c r="E449" i="75"/>
  <c r="D449" i="75"/>
  <c r="C449" i="75"/>
  <c r="B449" i="75"/>
  <c r="A449" i="75"/>
  <c r="G448" i="75"/>
  <c r="E448" i="75"/>
  <c r="D448" i="75"/>
  <c r="C448" i="75"/>
  <c r="B448" i="75"/>
  <c r="A448" i="75"/>
  <c r="G447" i="75"/>
  <c r="E447" i="75"/>
  <c r="D447" i="75"/>
  <c r="C447" i="75"/>
  <c r="B447" i="75"/>
  <c r="A447" i="75"/>
  <c r="G446" i="75"/>
  <c r="E446" i="75"/>
  <c r="D446" i="75"/>
  <c r="C446" i="75"/>
  <c r="B446" i="75"/>
  <c r="A446" i="75"/>
  <c r="G445" i="75"/>
  <c r="E445" i="75"/>
  <c r="D445" i="75"/>
  <c r="C445" i="75"/>
  <c r="B445" i="75"/>
  <c r="A445" i="75"/>
  <c r="G444" i="75"/>
  <c r="E444" i="75"/>
  <c r="D444" i="75"/>
  <c r="C444" i="75"/>
  <c r="B444" i="75"/>
  <c r="A444" i="75"/>
  <c r="G443" i="75"/>
  <c r="E443" i="75"/>
  <c r="D443" i="75"/>
  <c r="C443" i="75"/>
  <c r="B443" i="75"/>
  <c r="A443" i="75"/>
  <c r="G442" i="75"/>
  <c r="E442" i="75"/>
  <c r="D442" i="75"/>
  <c r="C442" i="75"/>
  <c r="B442" i="75"/>
  <c r="A442" i="75"/>
  <c r="G441" i="75"/>
  <c r="E441" i="75"/>
  <c r="D441" i="75"/>
  <c r="C441" i="75"/>
  <c r="B441" i="75"/>
  <c r="A441" i="75"/>
  <c r="G440" i="75"/>
  <c r="E440" i="75"/>
  <c r="D440" i="75"/>
  <c r="C440" i="75"/>
  <c r="B440" i="75"/>
  <c r="A440" i="75"/>
  <c r="G439" i="75"/>
  <c r="E439" i="75"/>
  <c r="D439" i="75"/>
  <c r="C439" i="75"/>
  <c r="B439" i="75"/>
  <c r="A439" i="75"/>
  <c r="G438" i="75"/>
  <c r="E438" i="75"/>
  <c r="D438" i="75"/>
  <c r="C438" i="75"/>
  <c r="B438" i="75"/>
  <c r="A438" i="75"/>
  <c r="G437" i="75"/>
  <c r="E437" i="75"/>
  <c r="D437" i="75"/>
  <c r="C437" i="75"/>
  <c r="B437" i="75"/>
  <c r="A437" i="75"/>
  <c r="G436" i="75"/>
  <c r="E436" i="75"/>
  <c r="D436" i="75"/>
  <c r="C436" i="75"/>
  <c r="B436" i="75"/>
  <c r="A436" i="75"/>
  <c r="G435" i="75"/>
  <c r="E435" i="75"/>
  <c r="D435" i="75"/>
  <c r="C435" i="75"/>
  <c r="B435" i="75"/>
  <c r="A435" i="75"/>
  <c r="G434" i="75"/>
  <c r="E434" i="75"/>
  <c r="D434" i="75"/>
  <c r="C434" i="75"/>
  <c r="B434" i="75"/>
  <c r="A434" i="75"/>
  <c r="G433" i="75"/>
  <c r="E433" i="75"/>
  <c r="D433" i="75"/>
  <c r="C433" i="75"/>
  <c r="B433" i="75"/>
  <c r="A433" i="75"/>
  <c r="G432" i="75"/>
  <c r="E432" i="75"/>
  <c r="D432" i="75"/>
  <c r="C432" i="75"/>
  <c r="B432" i="75"/>
  <c r="A432" i="75"/>
  <c r="G431" i="75"/>
  <c r="E431" i="75"/>
  <c r="D431" i="75"/>
  <c r="C431" i="75"/>
  <c r="B431" i="75"/>
  <c r="A431" i="75"/>
  <c r="G430" i="75"/>
  <c r="E430" i="75"/>
  <c r="D430" i="75"/>
  <c r="C430" i="75"/>
  <c r="B430" i="75"/>
  <c r="A430" i="75"/>
  <c r="G429" i="75"/>
  <c r="E429" i="75"/>
  <c r="D429" i="75"/>
  <c r="C429" i="75"/>
  <c r="B429" i="75"/>
  <c r="A429" i="75"/>
  <c r="G428" i="75"/>
  <c r="E428" i="75"/>
  <c r="D428" i="75"/>
  <c r="C428" i="75"/>
  <c r="B428" i="75"/>
  <c r="A428" i="75"/>
  <c r="G427" i="75"/>
  <c r="E427" i="75"/>
  <c r="D427" i="75"/>
  <c r="C427" i="75"/>
  <c r="B427" i="75"/>
  <c r="A427" i="75"/>
  <c r="G426" i="75"/>
  <c r="E426" i="75"/>
  <c r="D426" i="75"/>
  <c r="C426" i="75"/>
  <c r="B426" i="75"/>
  <c r="A426" i="75"/>
  <c r="G425" i="75"/>
  <c r="E425" i="75"/>
  <c r="D425" i="75"/>
  <c r="C425" i="75"/>
  <c r="B425" i="75"/>
  <c r="A425" i="75"/>
  <c r="G424" i="75"/>
  <c r="E424" i="75"/>
  <c r="D424" i="75"/>
  <c r="C424" i="75"/>
  <c r="B424" i="75"/>
  <c r="A424" i="75"/>
  <c r="G423" i="75"/>
  <c r="E423" i="75"/>
  <c r="D423" i="75"/>
  <c r="C423" i="75"/>
  <c r="B423" i="75"/>
  <c r="A423" i="75"/>
  <c r="G422" i="75"/>
  <c r="E422" i="75"/>
  <c r="D422" i="75"/>
  <c r="C422" i="75"/>
  <c r="B422" i="75"/>
  <c r="A422" i="75"/>
  <c r="G421" i="75"/>
  <c r="E421" i="75"/>
  <c r="D421" i="75"/>
  <c r="C421" i="75"/>
  <c r="B421" i="75"/>
  <c r="A421" i="75"/>
  <c r="G420" i="75"/>
  <c r="E420" i="75"/>
  <c r="D420" i="75"/>
  <c r="C420" i="75"/>
  <c r="B420" i="75"/>
  <c r="A420" i="75"/>
  <c r="G419" i="75"/>
  <c r="E419" i="75"/>
  <c r="D419" i="75"/>
  <c r="C419" i="75"/>
  <c r="B419" i="75"/>
  <c r="A419" i="75"/>
  <c r="G418" i="75"/>
  <c r="E418" i="75"/>
  <c r="D418" i="75"/>
  <c r="C418" i="75"/>
  <c r="B418" i="75"/>
  <c r="A418" i="75"/>
  <c r="G417" i="75"/>
  <c r="E417" i="75"/>
  <c r="D417" i="75"/>
  <c r="C417" i="75"/>
  <c r="B417" i="75"/>
  <c r="A417" i="75"/>
  <c r="G416" i="75"/>
  <c r="E416" i="75"/>
  <c r="D416" i="75"/>
  <c r="C416" i="75"/>
  <c r="B416" i="75"/>
  <c r="A416" i="75"/>
  <c r="G415" i="75"/>
  <c r="E415" i="75"/>
  <c r="D415" i="75"/>
  <c r="C415" i="75"/>
  <c r="B415" i="75"/>
  <c r="A415" i="75"/>
  <c r="G414" i="75"/>
  <c r="E414" i="75"/>
  <c r="D414" i="75"/>
  <c r="C414" i="75"/>
  <c r="B414" i="75"/>
  <c r="A414" i="75"/>
  <c r="G413" i="75"/>
  <c r="E413" i="75"/>
  <c r="D413" i="75"/>
  <c r="C413" i="75"/>
  <c r="B413" i="75"/>
  <c r="A413" i="75"/>
  <c r="G412" i="75"/>
  <c r="E412" i="75"/>
  <c r="D412" i="75"/>
  <c r="C412" i="75"/>
  <c r="B412" i="75"/>
  <c r="A412" i="75"/>
  <c r="G411" i="75"/>
  <c r="E411" i="75"/>
  <c r="D411" i="75"/>
  <c r="C411" i="75"/>
  <c r="B411" i="75"/>
  <c r="A411" i="75"/>
  <c r="G410" i="75"/>
  <c r="E410" i="75"/>
  <c r="D410" i="75"/>
  <c r="C410" i="75"/>
  <c r="B410" i="75"/>
  <c r="A410" i="75"/>
  <c r="G409" i="75"/>
  <c r="E409" i="75"/>
  <c r="D409" i="75"/>
  <c r="C409" i="75"/>
  <c r="B409" i="75"/>
  <c r="A409" i="75"/>
  <c r="G408" i="75"/>
  <c r="E408" i="75"/>
  <c r="D408" i="75"/>
  <c r="C408" i="75"/>
  <c r="B408" i="75"/>
  <c r="A408" i="75"/>
  <c r="G407" i="75"/>
  <c r="E407" i="75"/>
  <c r="D407" i="75"/>
  <c r="C407" i="75"/>
  <c r="B407" i="75"/>
  <c r="A407" i="75"/>
  <c r="G406" i="75"/>
  <c r="E406" i="75"/>
  <c r="D406" i="75"/>
  <c r="C406" i="75"/>
  <c r="B406" i="75"/>
  <c r="A406" i="75"/>
  <c r="G405" i="75"/>
  <c r="E405" i="75"/>
  <c r="D405" i="75"/>
  <c r="C405" i="75"/>
  <c r="B405" i="75"/>
  <c r="A405" i="75"/>
  <c r="G404" i="75"/>
  <c r="E404" i="75"/>
  <c r="D404" i="75"/>
  <c r="C404" i="75"/>
  <c r="B404" i="75"/>
  <c r="A404" i="75"/>
  <c r="G403" i="75"/>
  <c r="E403" i="75"/>
  <c r="D403" i="75"/>
  <c r="C403" i="75"/>
  <c r="B403" i="75"/>
  <c r="A403" i="75"/>
  <c r="G402" i="75"/>
  <c r="E402" i="75"/>
  <c r="D402" i="75"/>
  <c r="C402" i="75"/>
  <c r="B402" i="75"/>
  <c r="A402" i="75"/>
  <c r="G401" i="75"/>
  <c r="E401" i="75"/>
  <c r="D401" i="75"/>
  <c r="C401" i="75"/>
  <c r="B401" i="75"/>
  <c r="A401" i="75"/>
  <c r="G400" i="75"/>
  <c r="E400" i="75"/>
  <c r="D400" i="75"/>
  <c r="C400" i="75"/>
  <c r="B400" i="75"/>
  <c r="A400" i="75"/>
  <c r="G399" i="75"/>
  <c r="E399" i="75"/>
  <c r="D399" i="75"/>
  <c r="C399" i="75"/>
  <c r="B399" i="75"/>
  <c r="A399" i="75"/>
  <c r="G398" i="75"/>
  <c r="E398" i="75"/>
  <c r="D398" i="75"/>
  <c r="C398" i="75"/>
  <c r="B398" i="75"/>
  <c r="A398" i="75"/>
  <c r="G397" i="75"/>
  <c r="E397" i="75"/>
  <c r="D397" i="75"/>
  <c r="C397" i="75"/>
  <c r="B397" i="75"/>
  <c r="A397" i="75"/>
  <c r="G396" i="75"/>
  <c r="E396" i="75"/>
  <c r="D396" i="75"/>
  <c r="C396" i="75"/>
  <c r="B396" i="75"/>
  <c r="A396" i="75"/>
  <c r="G395" i="75"/>
  <c r="E395" i="75"/>
  <c r="D395" i="75"/>
  <c r="C395" i="75"/>
  <c r="B395" i="75"/>
  <c r="A395" i="75"/>
  <c r="G394" i="75"/>
  <c r="E394" i="75"/>
  <c r="D394" i="75"/>
  <c r="C394" i="75"/>
  <c r="B394" i="75"/>
  <c r="A394" i="75"/>
  <c r="G393" i="75"/>
  <c r="E393" i="75"/>
  <c r="D393" i="75"/>
  <c r="C393" i="75"/>
  <c r="B393" i="75"/>
  <c r="A393" i="75"/>
  <c r="G392" i="75"/>
  <c r="E392" i="75"/>
  <c r="D392" i="75"/>
  <c r="C392" i="75"/>
  <c r="B392" i="75"/>
  <c r="A392" i="75"/>
  <c r="G391" i="75"/>
  <c r="E391" i="75"/>
  <c r="D391" i="75"/>
  <c r="C391" i="75"/>
  <c r="B391" i="75"/>
  <c r="A391" i="75"/>
  <c r="G390" i="75"/>
  <c r="E390" i="75"/>
  <c r="D390" i="75"/>
  <c r="C390" i="75"/>
  <c r="B390" i="75"/>
  <c r="A390" i="75"/>
  <c r="G389" i="75"/>
  <c r="E389" i="75"/>
  <c r="D389" i="75"/>
  <c r="C389" i="75"/>
  <c r="B389" i="75"/>
  <c r="A389" i="75"/>
  <c r="G388" i="75"/>
  <c r="E388" i="75"/>
  <c r="D388" i="75"/>
  <c r="C388" i="75"/>
  <c r="B388" i="75"/>
  <c r="A388" i="75"/>
  <c r="G387" i="75"/>
  <c r="E387" i="75"/>
  <c r="D387" i="75"/>
  <c r="C387" i="75"/>
  <c r="B387" i="75"/>
  <c r="A387" i="75"/>
  <c r="G386" i="75"/>
  <c r="E386" i="75"/>
  <c r="D386" i="75"/>
  <c r="C386" i="75"/>
  <c r="B386" i="75"/>
  <c r="A386" i="75"/>
  <c r="G385" i="75"/>
  <c r="E385" i="75"/>
  <c r="D385" i="75"/>
  <c r="C385" i="75"/>
  <c r="B385" i="75"/>
  <c r="A385" i="75"/>
  <c r="G384" i="75"/>
  <c r="E384" i="75"/>
  <c r="D384" i="75"/>
  <c r="C384" i="75"/>
  <c r="B384" i="75"/>
  <c r="A384" i="75"/>
  <c r="G383" i="75"/>
  <c r="E383" i="75"/>
  <c r="D383" i="75"/>
  <c r="C383" i="75"/>
  <c r="B383" i="75"/>
  <c r="A383" i="75"/>
  <c r="G382" i="75"/>
  <c r="E382" i="75"/>
  <c r="D382" i="75"/>
  <c r="C382" i="75"/>
  <c r="B382" i="75"/>
  <c r="A382" i="75"/>
  <c r="G381" i="75"/>
  <c r="E381" i="75"/>
  <c r="D381" i="75"/>
  <c r="C381" i="75"/>
  <c r="B381" i="75"/>
  <c r="A381" i="75"/>
  <c r="G380" i="75"/>
  <c r="E380" i="75"/>
  <c r="D380" i="75"/>
  <c r="C380" i="75"/>
  <c r="B380" i="75"/>
  <c r="A380" i="75"/>
  <c r="G379" i="75"/>
  <c r="E379" i="75"/>
  <c r="D379" i="75"/>
  <c r="C379" i="75"/>
  <c r="B379" i="75"/>
  <c r="A379" i="75"/>
  <c r="G378" i="75"/>
  <c r="E378" i="75"/>
  <c r="D378" i="75"/>
  <c r="C378" i="75"/>
  <c r="B378" i="75"/>
  <c r="A378" i="75"/>
  <c r="G377" i="75"/>
  <c r="E377" i="75"/>
  <c r="D377" i="75"/>
  <c r="C377" i="75"/>
  <c r="B377" i="75"/>
  <c r="A377" i="75"/>
  <c r="G376" i="75"/>
  <c r="E376" i="75"/>
  <c r="D376" i="75"/>
  <c r="C376" i="75"/>
  <c r="B376" i="75"/>
  <c r="A376" i="75"/>
  <c r="G375" i="75"/>
  <c r="E375" i="75"/>
  <c r="D375" i="75"/>
  <c r="C375" i="75"/>
  <c r="B375" i="75"/>
  <c r="A375" i="75"/>
  <c r="G374" i="75"/>
  <c r="E374" i="75"/>
  <c r="D374" i="75"/>
  <c r="C374" i="75"/>
  <c r="B374" i="75"/>
  <c r="A374" i="75"/>
  <c r="G373" i="75"/>
  <c r="E373" i="75"/>
  <c r="D373" i="75"/>
  <c r="C373" i="75"/>
  <c r="B373" i="75"/>
  <c r="A373" i="75"/>
  <c r="G372" i="75"/>
  <c r="E372" i="75"/>
  <c r="D372" i="75"/>
  <c r="C372" i="75"/>
  <c r="B372" i="75"/>
  <c r="A372" i="75"/>
  <c r="G371" i="75"/>
  <c r="E371" i="75"/>
  <c r="D371" i="75"/>
  <c r="C371" i="75"/>
  <c r="B371" i="75"/>
  <c r="A371" i="75"/>
  <c r="G370" i="75"/>
  <c r="E370" i="75"/>
  <c r="D370" i="75"/>
  <c r="C370" i="75"/>
  <c r="B370" i="75"/>
  <c r="A370" i="75"/>
  <c r="G369" i="75"/>
  <c r="E369" i="75"/>
  <c r="D369" i="75"/>
  <c r="C369" i="75"/>
  <c r="B369" i="75"/>
  <c r="A369" i="75"/>
  <c r="G368" i="75"/>
  <c r="E368" i="75"/>
  <c r="D368" i="75"/>
  <c r="C368" i="75"/>
  <c r="B368" i="75"/>
  <c r="A368" i="75"/>
  <c r="G367" i="75"/>
  <c r="E367" i="75"/>
  <c r="D367" i="75"/>
  <c r="C367" i="75"/>
  <c r="B367" i="75"/>
  <c r="A367" i="75"/>
  <c r="G366" i="75"/>
  <c r="E366" i="75"/>
  <c r="D366" i="75"/>
  <c r="C366" i="75"/>
  <c r="B366" i="75"/>
  <c r="A366" i="75"/>
  <c r="G365" i="75"/>
  <c r="E365" i="75"/>
  <c r="D365" i="75"/>
  <c r="C365" i="75"/>
  <c r="B365" i="75"/>
  <c r="A365" i="75"/>
  <c r="G364" i="75"/>
  <c r="E364" i="75"/>
  <c r="D364" i="75"/>
  <c r="C364" i="75"/>
  <c r="B364" i="75"/>
  <c r="A364" i="75"/>
  <c r="G363" i="75"/>
  <c r="E363" i="75"/>
  <c r="D363" i="75"/>
  <c r="C363" i="75"/>
  <c r="B363" i="75"/>
  <c r="A363" i="75"/>
  <c r="G362" i="75"/>
  <c r="E362" i="75"/>
  <c r="D362" i="75"/>
  <c r="C362" i="75"/>
  <c r="B362" i="75"/>
  <c r="A362" i="75"/>
  <c r="G361" i="75"/>
  <c r="E361" i="75"/>
  <c r="D361" i="75"/>
  <c r="C361" i="75"/>
  <c r="B361" i="75"/>
  <c r="A361" i="75"/>
  <c r="G360" i="75"/>
  <c r="E360" i="75"/>
  <c r="D360" i="75"/>
  <c r="C360" i="75"/>
  <c r="B360" i="75"/>
  <c r="A360" i="75"/>
  <c r="G359" i="75"/>
  <c r="E359" i="75"/>
  <c r="D359" i="75"/>
  <c r="C359" i="75"/>
  <c r="B359" i="75"/>
  <c r="A359" i="75"/>
  <c r="G358" i="75"/>
  <c r="E358" i="75"/>
  <c r="D358" i="75"/>
  <c r="C358" i="75"/>
  <c r="B358" i="75"/>
  <c r="A358" i="75"/>
  <c r="G357" i="75"/>
  <c r="E357" i="75"/>
  <c r="D357" i="75"/>
  <c r="C357" i="75"/>
  <c r="B357" i="75"/>
  <c r="A357" i="75"/>
  <c r="G356" i="75"/>
  <c r="E356" i="75"/>
  <c r="D356" i="75"/>
  <c r="C356" i="75"/>
  <c r="B356" i="75"/>
  <c r="A356" i="75"/>
  <c r="G355" i="75"/>
  <c r="E355" i="75"/>
  <c r="D355" i="75"/>
  <c r="C355" i="75"/>
  <c r="B355" i="75"/>
  <c r="A355" i="75"/>
  <c r="G354" i="75"/>
  <c r="E354" i="75"/>
  <c r="D354" i="75"/>
  <c r="C354" i="75"/>
  <c r="B354" i="75"/>
  <c r="A354" i="75"/>
  <c r="G353" i="75"/>
  <c r="E353" i="75"/>
  <c r="D353" i="75"/>
  <c r="C353" i="75"/>
  <c r="B353" i="75"/>
  <c r="A353" i="75"/>
  <c r="G352" i="75"/>
  <c r="E352" i="75"/>
  <c r="D352" i="75"/>
  <c r="C352" i="75"/>
  <c r="B352" i="75"/>
  <c r="A352" i="75"/>
  <c r="G351" i="75"/>
  <c r="E351" i="75"/>
  <c r="D351" i="75"/>
  <c r="C351" i="75"/>
  <c r="B351" i="75"/>
  <c r="A351" i="75"/>
  <c r="G350" i="75"/>
  <c r="E350" i="75"/>
  <c r="D350" i="75"/>
  <c r="C350" i="75"/>
  <c r="B350" i="75"/>
  <c r="A350" i="75"/>
  <c r="G349" i="75"/>
  <c r="E349" i="75"/>
  <c r="D349" i="75"/>
  <c r="C349" i="75"/>
  <c r="B349" i="75"/>
  <c r="A349" i="75"/>
  <c r="G348" i="75"/>
  <c r="E348" i="75"/>
  <c r="D348" i="75"/>
  <c r="C348" i="75"/>
  <c r="B348" i="75"/>
  <c r="A348" i="75"/>
  <c r="G347" i="75"/>
  <c r="E347" i="75"/>
  <c r="D347" i="75"/>
  <c r="C347" i="75"/>
  <c r="B347" i="75"/>
  <c r="A347" i="75"/>
  <c r="G346" i="75"/>
  <c r="E346" i="75"/>
  <c r="D346" i="75"/>
  <c r="C346" i="75"/>
  <c r="B346" i="75"/>
  <c r="A346" i="75"/>
  <c r="G345" i="75"/>
  <c r="E345" i="75"/>
  <c r="D345" i="75"/>
  <c r="C345" i="75"/>
  <c r="B345" i="75"/>
  <c r="A345" i="75"/>
  <c r="G344" i="75"/>
  <c r="E344" i="75"/>
  <c r="D344" i="75"/>
  <c r="C344" i="75"/>
  <c r="B344" i="75"/>
  <c r="A344" i="75"/>
  <c r="G343" i="75"/>
  <c r="E343" i="75"/>
  <c r="D343" i="75"/>
  <c r="C343" i="75"/>
  <c r="B343" i="75"/>
  <c r="A343" i="75"/>
  <c r="G342" i="75"/>
  <c r="E342" i="75"/>
  <c r="D342" i="75"/>
  <c r="C342" i="75"/>
  <c r="B342" i="75"/>
  <c r="A342" i="75"/>
  <c r="G341" i="75"/>
  <c r="E341" i="75"/>
  <c r="D341" i="75"/>
  <c r="C341" i="75"/>
  <c r="B341" i="75"/>
  <c r="A341" i="75"/>
  <c r="G340" i="75"/>
  <c r="E340" i="75"/>
  <c r="D340" i="75"/>
  <c r="C340" i="75"/>
  <c r="B340" i="75"/>
  <c r="A340" i="75"/>
  <c r="G339" i="75"/>
  <c r="E339" i="75"/>
  <c r="D339" i="75"/>
  <c r="C339" i="75"/>
  <c r="B339" i="75"/>
  <c r="A339" i="75"/>
  <c r="G338" i="75"/>
  <c r="E338" i="75"/>
  <c r="D338" i="75"/>
  <c r="C338" i="75"/>
  <c r="B338" i="75"/>
  <c r="A338" i="75"/>
  <c r="G337" i="75"/>
  <c r="E337" i="75"/>
  <c r="D337" i="75"/>
  <c r="C337" i="75"/>
  <c r="B337" i="75"/>
  <c r="A337" i="75"/>
  <c r="G336" i="75"/>
  <c r="E336" i="75"/>
  <c r="D336" i="75"/>
  <c r="C336" i="75"/>
  <c r="B336" i="75"/>
  <c r="A336" i="75"/>
  <c r="G335" i="75"/>
  <c r="E335" i="75"/>
  <c r="D335" i="75"/>
  <c r="C335" i="75"/>
  <c r="B335" i="75"/>
  <c r="A335" i="75"/>
  <c r="G334" i="75"/>
  <c r="E334" i="75"/>
  <c r="D334" i="75"/>
  <c r="C334" i="75"/>
  <c r="B334" i="75"/>
  <c r="A334" i="75"/>
  <c r="G333" i="75"/>
  <c r="E333" i="75"/>
  <c r="D333" i="75"/>
  <c r="C333" i="75"/>
  <c r="B333" i="75"/>
  <c r="A333" i="75"/>
  <c r="G332" i="75"/>
  <c r="E332" i="75"/>
  <c r="D332" i="75"/>
  <c r="C332" i="75"/>
  <c r="B332" i="75"/>
  <c r="A332" i="75"/>
  <c r="G331" i="75"/>
  <c r="E331" i="75"/>
  <c r="D331" i="75"/>
  <c r="C331" i="75"/>
  <c r="B331" i="75"/>
  <c r="A331" i="75"/>
  <c r="G330" i="75"/>
  <c r="E330" i="75"/>
  <c r="D330" i="75"/>
  <c r="C330" i="75"/>
  <c r="B330" i="75"/>
  <c r="A330" i="75"/>
  <c r="G329" i="75"/>
  <c r="E329" i="75"/>
  <c r="D329" i="75"/>
  <c r="C329" i="75"/>
  <c r="B329" i="75"/>
  <c r="A329" i="75"/>
  <c r="G328" i="75"/>
  <c r="E328" i="75"/>
  <c r="D328" i="75"/>
  <c r="C328" i="75"/>
  <c r="B328" i="75"/>
  <c r="A328" i="75"/>
  <c r="G327" i="75"/>
  <c r="E327" i="75"/>
  <c r="D327" i="75"/>
  <c r="C327" i="75"/>
  <c r="B327" i="75"/>
  <c r="A327" i="75"/>
  <c r="G326" i="75"/>
  <c r="E326" i="75"/>
  <c r="D326" i="75"/>
  <c r="C326" i="75"/>
  <c r="B326" i="75"/>
  <c r="A326" i="75"/>
  <c r="G325" i="75"/>
  <c r="E325" i="75"/>
  <c r="D325" i="75"/>
  <c r="C325" i="75"/>
  <c r="B325" i="75"/>
  <c r="A325" i="75"/>
  <c r="G324" i="75"/>
  <c r="E324" i="75"/>
  <c r="D324" i="75"/>
  <c r="C324" i="75"/>
  <c r="B324" i="75"/>
  <c r="A324" i="75"/>
  <c r="G323" i="75"/>
  <c r="E323" i="75"/>
  <c r="D323" i="75"/>
  <c r="C323" i="75"/>
  <c r="B323" i="75"/>
  <c r="A323" i="75"/>
  <c r="G322" i="75"/>
  <c r="E322" i="75"/>
  <c r="D322" i="75"/>
  <c r="C322" i="75"/>
  <c r="B322" i="75"/>
  <c r="A322" i="75"/>
  <c r="G321" i="75"/>
  <c r="E321" i="75"/>
  <c r="D321" i="75"/>
  <c r="C321" i="75"/>
  <c r="B321" i="75"/>
  <c r="A321" i="75"/>
  <c r="G320" i="75"/>
  <c r="E320" i="75"/>
  <c r="D320" i="75"/>
  <c r="C320" i="75"/>
  <c r="B320" i="75"/>
  <c r="A320" i="75"/>
  <c r="G319" i="75"/>
  <c r="E319" i="75"/>
  <c r="D319" i="75"/>
  <c r="C319" i="75"/>
  <c r="B319" i="75"/>
  <c r="A319" i="75"/>
  <c r="G318" i="75"/>
  <c r="E318" i="75"/>
  <c r="D318" i="75"/>
  <c r="C318" i="75"/>
  <c r="B318" i="75"/>
  <c r="A318" i="75"/>
  <c r="G317" i="75"/>
  <c r="E317" i="75"/>
  <c r="D317" i="75"/>
  <c r="C317" i="75"/>
  <c r="B317" i="75"/>
  <c r="A317" i="75"/>
  <c r="G316" i="75"/>
  <c r="E316" i="75"/>
  <c r="D316" i="75"/>
  <c r="C316" i="75"/>
  <c r="B316" i="75"/>
  <c r="A316" i="75"/>
  <c r="G315" i="75"/>
  <c r="E315" i="75"/>
  <c r="D315" i="75"/>
  <c r="C315" i="75"/>
  <c r="B315" i="75"/>
  <c r="A315" i="75"/>
  <c r="G314" i="75"/>
  <c r="E314" i="75"/>
  <c r="D314" i="75"/>
  <c r="C314" i="75"/>
  <c r="B314" i="75"/>
  <c r="A314" i="75"/>
  <c r="G313" i="75"/>
  <c r="E313" i="75"/>
  <c r="D313" i="75"/>
  <c r="C313" i="75"/>
  <c r="B313" i="75"/>
  <c r="A313" i="75"/>
  <c r="G312" i="75"/>
  <c r="E312" i="75"/>
  <c r="D312" i="75"/>
  <c r="C312" i="75"/>
  <c r="B312" i="75"/>
  <c r="A312" i="75"/>
  <c r="G311" i="75"/>
  <c r="E311" i="75"/>
  <c r="D311" i="75"/>
  <c r="C311" i="75"/>
  <c r="B311" i="75"/>
  <c r="A311" i="75"/>
  <c r="G310" i="75"/>
  <c r="E310" i="75"/>
  <c r="D310" i="75"/>
  <c r="C310" i="75"/>
  <c r="B310" i="75"/>
  <c r="A310" i="75"/>
  <c r="G309" i="75"/>
  <c r="E309" i="75"/>
  <c r="D309" i="75"/>
  <c r="C309" i="75"/>
  <c r="B309" i="75"/>
  <c r="A309" i="75"/>
  <c r="G308" i="75"/>
  <c r="E308" i="75"/>
  <c r="D308" i="75"/>
  <c r="C308" i="75"/>
  <c r="B308" i="75"/>
  <c r="A308" i="75"/>
  <c r="G307" i="75"/>
  <c r="E307" i="75"/>
  <c r="D307" i="75"/>
  <c r="C307" i="75"/>
  <c r="B307" i="75"/>
  <c r="A307" i="75"/>
  <c r="G306" i="75"/>
  <c r="E306" i="75"/>
  <c r="D306" i="75"/>
  <c r="C306" i="75"/>
  <c r="B306" i="75"/>
  <c r="A306" i="75"/>
  <c r="G305" i="75"/>
  <c r="E305" i="75"/>
  <c r="D305" i="75"/>
  <c r="C305" i="75"/>
  <c r="B305" i="75"/>
  <c r="A305" i="75"/>
  <c r="G304" i="75"/>
  <c r="E304" i="75"/>
  <c r="D304" i="75"/>
  <c r="C304" i="75"/>
  <c r="B304" i="75"/>
  <c r="A304" i="75"/>
  <c r="G303" i="75"/>
  <c r="E303" i="75"/>
  <c r="D303" i="75"/>
  <c r="C303" i="75"/>
  <c r="B303" i="75"/>
  <c r="A303" i="75"/>
  <c r="G302" i="75"/>
  <c r="E302" i="75"/>
  <c r="D302" i="75"/>
  <c r="C302" i="75"/>
  <c r="B302" i="75"/>
  <c r="A302" i="75"/>
  <c r="G301" i="75"/>
  <c r="E301" i="75"/>
  <c r="D301" i="75"/>
  <c r="C301" i="75"/>
  <c r="B301" i="75"/>
  <c r="A301" i="75"/>
  <c r="G300" i="75"/>
  <c r="E300" i="75"/>
  <c r="D300" i="75"/>
  <c r="C300" i="75"/>
  <c r="B300" i="75"/>
  <c r="A300" i="75"/>
  <c r="G299" i="75"/>
  <c r="E299" i="75"/>
  <c r="D299" i="75"/>
  <c r="C299" i="75"/>
  <c r="B299" i="75"/>
  <c r="A299" i="75"/>
  <c r="G298" i="75"/>
  <c r="E298" i="75"/>
  <c r="D298" i="75"/>
  <c r="C298" i="75"/>
  <c r="B298" i="75"/>
  <c r="A298" i="75"/>
  <c r="G297" i="75"/>
  <c r="E297" i="75"/>
  <c r="D297" i="75"/>
  <c r="C297" i="75"/>
  <c r="B297" i="75"/>
  <c r="A297" i="75"/>
  <c r="G296" i="75"/>
  <c r="E296" i="75"/>
  <c r="D296" i="75"/>
  <c r="C296" i="75"/>
  <c r="B296" i="75"/>
  <c r="A296" i="75"/>
  <c r="G295" i="75"/>
  <c r="E295" i="75"/>
  <c r="D295" i="75"/>
  <c r="C295" i="75"/>
  <c r="B295" i="75"/>
  <c r="A295" i="75"/>
  <c r="G294" i="75"/>
  <c r="E294" i="75"/>
  <c r="D294" i="75"/>
  <c r="C294" i="75"/>
  <c r="B294" i="75"/>
  <c r="A294" i="75"/>
  <c r="G293" i="75"/>
  <c r="E293" i="75"/>
  <c r="D293" i="75"/>
  <c r="C293" i="75"/>
  <c r="B293" i="75"/>
  <c r="A293" i="75"/>
  <c r="G292" i="75"/>
  <c r="E292" i="75"/>
  <c r="D292" i="75"/>
  <c r="C292" i="75"/>
  <c r="B292" i="75"/>
  <c r="A292" i="75"/>
  <c r="G291" i="75"/>
  <c r="E291" i="75"/>
  <c r="D291" i="75"/>
  <c r="C291" i="75"/>
  <c r="B291" i="75"/>
  <c r="A291" i="75"/>
  <c r="G290" i="75"/>
  <c r="E290" i="75"/>
  <c r="D290" i="75"/>
  <c r="C290" i="75"/>
  <c r="B290" i="75"/>
  <c r="A290" i="75"/>
  <c r="G289" i="75"/>
  <c r="E289" i="75"/>
  <c r="D289" i="75"/>
  <c r="C289" i="75"/>
  <c r="B289" i="75"/>
  <c r="A289" i="75"/>
  <c r="G288" i="75"/>
  <c r="E288" i="75"/>
  <c r="D288" i="75"/>
  <c r="C288" i="75"/>
  <c r="B288" i="75"/>
  <c r="A288" i="75"/>
  <c r="G287" i="75"/>
  <c r="E287" i="75"/>
  <c r="D287" i="75"/>
  <c r="C287" i="75"/>
  <c r="B287" i="75"/>
  <c r="A287" i="75"/>
  <c r="G286" i="75"/>
  <c r="E286" i="75"/>
  <c r="D286" i="75"/>
  <c r="C286" i="75"/>
  <c r="B286" i="75"/>
  <c r="A286" i="75"/>
  <c r="G285" i="75"/>
  <c r="E285" i="75"/>
  <c r="D285" i="75"/>
  <c r="C285" i="75"/>
  <c r="B285" i="75"/>
  <c r="A285" i="75"/>
  <c r="G284" i="75"/>
  <c r="E284" i="75"/>
  <c r="D284" i="75"/>
  <c r="C284" i="75"/>
  <c r="B284" i="75"/>
  <c r="A284" i="75"/>
  <c r="G283" i="75"/>
  <c r="E283" i="75"/>
  <c r="D283" i="75"/>
  <c r="C283" i="75"/>
  <c r="B283" i="75"/>
  <c r="A283" i="75"/>
  <c r="G282" i="75"/>
  <c r="E282" i="75"/>
  <c r="D282" i="75"/>
  <c r="C282" i="75"/>
  <c r="B282" i="75"/>
  <c r="A282" i="75"/>
  <c r="G281" i="75"/>
  <c r="E281" i="75"/>
  <c r="D281" i="75"/>
  <c r="C281" i="75"/>
  <c r="B281" i="75"/>
  <c r="A281" i="75"/>
  <c r="G280" i="75"/>
  <c r="E280" i="75"/>
  <c r="D280" i="75"/>
  <c r="C280" i="75"/>
  <c r="B280" i="75"/>
  <c r="A280" i="75"/>
  <c r="G279" i="75"/>
  <c r="E279" i="75"/>
  <c r="D279" i="75"/>
  <c r="C279" i="75"/>
  <c r="B279" i="75"/>
  <c r="A279" i="75"/>
  <c r="G278" i="75"/>
  <c r="E278" i="75"/>
  <c r="D278" i="75"/>
  <c r="C278" i="75"/>
  <c r="B278" i="75"/>
  <c r="A278" i="75"/>
  <c r="G277" i="75"/>
  <c r="E277" i="75"/>
  <c r="D277" i="75"/>
  <c r="C277" i="75"/>
  <c r="B277" i="75"/>
  <c r="A277" i="75"/>
  <c r="G276" i="75"/>
  <c r="E276" i="75"/>
  <c r="D276" i="75"/>
  <c r="C276" i="75"/>
  <c r="B276" i="75"/>
  <c r="A276" i="75"/>
  <c r="G275" i="75"/>
  <c r="E275" i="75"/>
  <c r="D275" i="75"/>
  <c r="C275" i="75"/>
  <c r="B275" i="75"/>
  <c r="A275" i="75"/>
  <c r="G274" i="75"/>
  <c r="E274" i="75"/>
  <c r="D274" i="75"/>
  <c r="C274" i="75"/>
  <c r="B274" i="75"/>
  <c r="A274" i="75"/>
  <c r="G273" i="75"/>
  <c r="E273" i="75"/>
  <c r="D273" i="75"/>
  <c r="C273" i="75"/>
  <c r="B273" i="75"/>
  <c r="A273" i="75"/>
  <c r="G272" i="75"/>
  <c r="E272" i="75"/>
  <c r="D272" i="75"/>
  <c r="C272" i="75"/>
  <c r="B272" i="75"/>
  <c r="A272" i="75"/>
  <c r="G271" i="75"/>
  <c r="E271" i="75"/>
  <c r="D271" i="75"/>
  <c r="C271" i="75"/>
  <c r="B271" i="75"/>
  <c r="A271" i="75"/>
  <c r="G270" i="75"/>
  <c r="E270" i="75"/>
  <c r="D270" i="75"/>
  <c r="C270" i="75"/>
  <c r="B270" i="75"/>
  <c r="A270" i="75"/>
  <c r="G269" i="75"/>
  <c r="E269" i="75"/>
  <c r="D269" i="75"/>
  <c r="C269" i="75"/>
  <c r="B269" i="75"/>
  <c r="A269" i="75"/>
  <c r="G268" i="75"/>
  <c r="E268" i="75"/>
  <c r="D268" i="75"/>
  <c r="C268" i="75"/>
  <c r="B268" i="75"/>
  <c r="A268" i="75"/>
  <c r="G267" i="75"/>
  <c r="E267" i="75"/>
  <c r="D267" i="75"/>
  <c r="C267" i="75"/>
  <c r="B267" i="75"/>
  <c r="A267" i="75"/>
  <c r="G266" i="75"/>
  <c r="E266" i="75"/>
  <c r="D266" i="75"/>
  <c r="C266" i="75"/>
  <c r="B266" i="75"/>
  <c r="A266" i="75"/>
  <c r="G265" i="75"/>
  <c r="E265" i="75"/>
  <c r="D265" i="75"/>
  <c r="C265" i="75"/>
  <c r="B265" i="75"/>
  <c r="A265" i="75"/>
  <c r="G264" i="75"/>
  <c r="E264" i="75"/>
  <c r="D264" i="75"/>
  <c r="C264" i="75"/>
  <c r="B264" i="75"/>
  <c r="A264" i="75"/>
  <c r="G263" i="75"/>
  <c r="E263" i="75"/>
  <c r="D263" i="75"/>
  <c r="C263" i="75"/>
  <c r="B263" i="75"/>
  <c r="A263" i="75"/>
  <c r="G262" i="75"/>
  <c r="E262" i="75"/>
  <c r="D262" i="75"/>
  <c r="C262" i="75"/>
  <c r="B262" i="75"/>
  <c r="A262" i="75"/>
  <c r="G261" i="75"/>
  <c r="E261" i="75"/>
  <c r="D261" i="75"/>
  <c r="C261" i="75"/>
  <c r="B261" i="75"/>
  <c r="A261" i="75"/>
  <c r="G260" i="75"/>
  <c r="E260" i="75"/>
  <c r="D260" i="75"/>
  <c r="C260" i="75"/>
  <c r="B260" i="75"/>
  <c r="A260" i="75"/>
  <c r="G259" i="75"/>
  <c r="E259" i="75"/>
  <c r="D259" i="75"/>
  <c r="C259" i="75"/>
  <c r="B259" i="75"/>
  <c r="A259" i="75"/>
  <c r="G258" i="75"/>
  <c r="E258" i="75"/>
  <c r="D258" i="75"/>
  <c r="C258" i="75"/>
  <c r="B258" i="75"/>
  <c r="A258" i="75"/>
  <c r="G257" i="75"/>
  <c r="E257" i="75"/>
  <c r="D257" i="75"/>
  <c r="C257" i="75"/>
  <c r="B257" i="75"/>
  <c r="A257" i="75"/>
  <c r="G256" i="75"/>
  <c r="E256" i="75"/>
  <c r="D256" i="75"/>
  <c r="C256" i="75"/>
  <c r="B256" i="75"/>
  <c r="A256" i="75"/>
  <c r="G255" i="75"/>
  <c r="E255" i="75"/>
  <c r="D255" i="75"/>
  <c r="C255" i="75"/>
  <c r="B255" i="75"/>
  <c r="A255" i="75"/>
  <c r="G254" i="75"/>
  <c r="E254" i="75"/>
  <c r="D254" i="75"/>
  <c r="C254" i="75"/>
  <c r="B254" i="75"/>
  <c r="A254" i="75"/>
  <c r="G253" i="75"/>
  <c r="E253" i="75"/>
  <c r="D253" i="75"/>
  <c r="C253" i="75"/>
  <c r="B253" i="75"/>
  <c r="A253" i="75"/>
  <c r="G252" i="75"/>
  <c r="E252" i="75"/>
  <c r="D252" i="75"/>
  <c r="C252" i="75"/>
  <c r="B252" i="75"/>
  <c r="A252" i="75"/>
  <c r="G251" i="75"/>
  <c r="E251" i="75"/>
  <c r="D251" i="75"/>
  <c r="C251" i="75"/>
  <c r="B251" i="75"/>
  <c r="A251" i="75"/>
  <c r="G250" i="75"/>
  <c r="E250" i="75"/>
  <c r="D250" i="75"/>
  <c r="C250" i="75"/>
  <c r="B250" i="75"/>
  <c r="A250" i="75"/>
  <c r="G249" i="75"/>
  <c r="E249" i="75"/>
  <c r="D249" i="75"/>
  <c r="C249" i="75"/>
  <c r="B249" i="75"/>
  <c r="A249" i="75"/>
  <c r="G248" i="75"/>
  <c r="E248" i="75"/>
  <c r="D248" i="75"/>
  <c r="C248" i="75"/>
  <c r="B248" i="75"/>
  <c r="A248" i="75"/>
  <c r="G247" i="75"/>
  <c r="E247" i="75"/>
  <c r="D247" i="75"/>
  <c r="C247" i="75"/>
  <c r="B247" i="75"/>
  <c r="A247" i="75"/>
  <c r="G246" i="75"/>
  <c r="E246" i="75"/>
  <c r="D246" i="75"/>
  <c r="C246" i="75"/>
  <c r="B246" i="75"/>
  <c r="A246" i="75"/>
  <c r="G245" i="75"/>
  <c r="E245" i="75"/>
  <c r="D245" i="75"/>
  <c r="C245" i="75"/>
  <c r="B245" i="75"/>
  <c r="A245" i="75"/>
  <c r="G244" i="75"/>
  <c r="E244" i="75"/>
  <c r="D244" i="75"/>
  <c r="C244" i="75"/>
  <c r="B244" i="75"/>
  <c r="A244" i="75"/>
  <c r="G243" i="75"/>
  <c r="E243" i="75"/>
  <c r="D243" i="75"/>
  <c r="C243" i="75"/>
  <c r="B243" i="75"/>
  <c r="A243" i="75"/>
  <c r="G242" i="75"/>
  <c r="E242" i="75"/>
  <c r="D242" i="75"/>
  <c r="C242" i="75"/>
  <c r="B242" i="75"/>
  <c r="A242" i="75"/>
  <c r="G241" i="75"/>
  <c r="E241" i="75"/>
  <c r="D241" i="75"/>
  <c r="C241" i="75"/>
  <c r="B241" i="75"/>
  <c r="A241" i="75"/>
  <c r="G240" i="75"/>
  <c r="E240" i="75"/>
  <c r="D240" i="75"/>
  <c r="C240" i="75"/>
  <c r="B240" i="75"/>
  <c r="A240" i="75"/>
  <c r="G239" i="75"/>
  <c r="E239" i="75"/>
  <c r="D239" i="75"/>
  <c r="C239" i="75"/>
  <c r="B239" i="75"/>
  <c r="A239" i="75"/>
  <c r="G238" i="75"/>
  <c r="E238" i="75"/>
  <c r="D238" i="75"/>
  <c r="C238" i="75"/>
  <c r="B238" i="75"/>
  <c r="A238" i="75"/>
  <c r="G237" i="75"/>
  <c r="E237" i="75"/>
  <c r="D237" i="75"/>
  <c r="C237" i="75"/>
  <c r="B237" i="75"/>
  <c r="A237" i="75"/>
  <c r="G236" i="75"/>
  <c r="E236" i="75"/>
  <c r="D236" i="75"/>
  <c r="C236" i="75"/>
  <c r="B236" i="75"/>
  <c r="A236" i="75"/>
  <c r="G235" i="75"/>
  <c r="E235" i="75"/>
  <c r="D235" i="75"/>
  <c r="C235" i="75"/>
  <c r="B235" i="75"/>
  <c r="A235" i="75"/>
  <c r="G234" i="75"/>
  <c r="E234" i="75"/>
  <c r="D234" i="75"/>
  <c r="C234" i="75"/>
  <c r="B234" i="75"/>
  <c r="A234" i="75"/>
  <c r="G233" i="75"/>
  <c r="E233" i="75"/>
  <c r="D233" i="75"/>
  <c r="C233" i="75"/>
  <c r="B233" i="75"/>
  <c r="A233" i="75"/>
  <c r="G232" i="75"/>
  <c r="E232" i="75"/>
  <c r="D232" i="75"/>
  <c r="C232" i="75"/>
  <c r="B232" i="75"/>
  <c r="A232" i="75"/>
  <c r="G231" i="75"/>
  <c r="E231" i="75"/>
  <c r="D231" i="75"/>
  <c r="C231" i="75"/>
  <c r="B231" i="75"/>
  <c r="A231" i="75"/>
  <c r="G230" i="75"/>
  <c r="E230" i="75"/>
  <c r="D230" i="75"/>
  <c r="C230" i="75"/>
  <c r="B230" i="75"/>
  <c r="A230" i="75"/>
  <c r="G229" i="75"/>
  <c r="E229" i="75"/>
  <c r="D229" i="75"/>
  <c r="C229" i="75"/>
  <c r="B229" i="75"/>
  <c r="A229" i="75"/>
  <c r="G228" i="75"/>
  <c r="E228" i="75"/>
  <c r="D228" i="75"/>
  <c r="C228" i="75"/>
  <c r="B228" i="75"/>
  <c r="A228" i="75"/>
  <c r="G227" i="75"/>
  <c r="E227" i="75"/>
  <c r="D227" i="75"/>
  <c r="C227" i="75"/>
  <c r="B227" i="75"/>
  <c r="A227" i="75"/>
  <c r="G226" i="75"/>
  <c r="E226" i="75"/>
  <c r="D226" i="75"/>
  <c r="C226" i="75"/>
  <c r="B226" i="75"/>
  <c r="A226" i="75"/>
  <c r="G225" i="75"/>
  <c r="E225" i="75"/>
  <c r="D225" i="75"/>
  <c r="C225" i="75"/>
  <c r="B225" i="75"/>
  <c r="A225" i="75"/>
  <c r="G224" i="75"/>
  <c r="E224" i="75"/>
  <c r="D224" i="75"/>
  <c r="C224" i="75"/>
  <c r="B224" i="75"/>
  <c r="A224" i="75"/>
  <c r="G223" i="75"/>
  <c r="E223" i="75"/>
  <c r="D223" i="75"/>
  <c r="C223" i="75"/>
  <c r="B223" i="75"/>
  <c r="A223" i="75"/>
  <c r="G222" i="75"/>
  <c r="E222" i="75"/>
  <c r="D222" i="75"/>
  <c r="C222" i="75"/>
  <c r="B222" i="75"/>
  <c r="A222" i="75"/>
  <c r="G221" i="75"/>
  <c r="E221" i="75"/>
  <c r="D221" i="75"/>
  <c r="C221" i="75"/>
  <c r="B221" i="75"/>
  <c r="A221" i="75"/>
  <c r="G220" i="75"/>
  <c r="E220" i="75"/>
  <c r="D220" i="75"/>
  <c r="C220" i="75"/>
  <c r="B220" i="75"/>
  <c r="A220" i="75"/>
  <c r="G219" i="75"/>
  <c r="E219" i="75"/>
  <c r="D219" i="75"/>
  <c r="C219" i="75"/>
  <c r="B219" i="75"/>
  <c r="A219" i="75"/>
  <c r="G218" i="75"/>
  <c r="E218" i="75"/>
  <c r="D218" i="75"/>
  <c r="C218" i="75"/>
  <c r="B218" i="75"/>
  <c r="A218" i="75"/>
  <c r="G217" i="75"/>
  <c r="E217" i="75"/>
  <c r="D217" i="75"/>
  <c r="C217" i="75"/>
  <c r="B217" i="75"/>
  <c r="A217" i="75"/>
  <c r="G216" i="75"/>
  <c r="E216" i="75"/>
  <c r="D216" i="75"/>
  <c r="C216" i="75"/>
  <c r="B216" i="75"/>
  <c r="A216" i="75"/>
  <c r="G215" i="75"/>
  <c r="E215" i="75"/>
  <c r="D215" i="75"/>
  <c r="C215" i="75"/>
  <c r="B215" i="75"/>
  <c r="A215" i="75"/>
  <c r="G214" i="75"/>
  <c r="E214" i="75"/>
  <c r="D214" i="75"/>
  <c r="C214" i="75"/>
  <c r="B214" i="75"/>
  <c r="A214" i="75"/>
  <c r="G213" i="75"/>
  <c r="E213" i="75"/>
  <c r="D213" i="75"/>
  <c r="C213" i="75"/>
  <c r="B213" i="75"/>
  <c r="A213" i="75"/>
  <c r="G212" i="75"/>
  <c r="E212" i="75"/>
  <c r="D212" i="75"/>
  <c r="C212" i="75"/>
  <c r="B212" i="75"/>
  <c r="A212" i="75"/>
  <c r="G211" i="75"/>
  <c r="E211" i="75"/>
  <c r="D211" i="75"/>
  <c r="C211" i="75"/>
  <c r="B211" i="75"/>
  <c r="A211" i="75"/>
  <c r="G210" i="75"/>
  <c r="E210" i="75"/>
  <c r="D210" i="75"/>
  <c r="C210" i="75"/>
  <c r="B210" i="75"/>
  <c r="A210" i="75"/>
  <c r="G209" i="75"/>
  <c r="E209" i="75"/>
  <c r="D209" i="75"/>
  <c r="C209" i="75"/>
  <c r="B209" i="75"/>
  <c r="A209" i="75"/>
  <c r="G208" i="75"/>
  <c r="E208" i="75"/>
  <c r="D208" i="75"/>
  <c r="C208" i="75"/>
  <c r="B208" i="75"/>
  <c r="A208" i="75"/>
  <c r="G207" i="75"/>
  <c r="E207" i="75"/>
  <c r="D207" i="75"/>
  <c r="C207" i="75"/>
  <c r="B207" i="75"/>
  <c r="A207" i="75"/>
  <c r="G206" i="75"/>
  <c r="E206" i="75"/>
  <c r="D206" i="75"/>
  <c r="C206" i="75"/>
  <c r="B206" i="75"/>
  <c r="A206" i="75"/>
  <c r="G205" i="75"/>
  <c r="E205" i="75"/>
  <c r="D205" i="75"/>
  <c r="C205" i="75"/>
  <c r="B205" i="75"/>
  <c r="A205" i="75"/>
  <c r="G204" i="75"/>
  <c r="E204" i="75"/>
  <c r="D204" i="75"/>
  <c r="C204" i="75"/>
  <c r="B204" i="75"/>
  <c r="A204" i="75"/>
  <c r="G203" i="75"/>
  <c r="E203" i="75"/>
  <c r="D203" i="75"/>
  <c r="C203" i="75"/>
  <c r="B203" i="75"/>
  <c r="A203" i="75"/>
  <c r="G202" i="75"/>
  <c r="E202" i="75"/>
  <c r="D202" i="75"/>
  <c r="C202" i="75"/>
  <c r="B202" i="75"/>
  <c r="A202" i="75"/>
  <c r="G201" i="75"/>
  <c r="E201" i="75"/>
  <c r="D201" i="75"/>
  <c r="C201" i="75"/>
  <c r="B201" i="75"/>
  <c r="A201" i="75"/>
  <c r="G200" i="75"/>
  <c r="E200" i="75"/>
  <c r="D200" i="75"/>
  <c r="C200" i="75"/>
  <c r="B200" i="75"/>
  <c r="A200" i="75"/>
  <c r="G199" i="75"/>
  <c r="E199" i="75"/>
  <c r="D199" i="75"/>
  <c r="C199" i="75"/>
  <c r="B199" i="75"/>
  <c r="A199" i="75"/>
  <c r="G198" i="75"/>
  <c r="E198" i="75"/>
  <c r="D198" i="75"/>
  <c r="C198" i="75"/>
  <c r="B198" i="75"/>
  <c r="A198" i="75"/>
  <c r="G197" i="75"/>
  <c r="E197" i="75"/>
  <c r="D197" i="75"/>
  <c r="C197" i="75"/>
  <c r="B197" i="75"/>
  <c r="A197" i="75"/>
  <c r="G196" i="75"/>
  <c r="E196" i="75"/>
  <c r="D196" i="75"/>
  <c r="C196" i="75"/>
  <c r="B196" i="75"/>
  <c r="A196" i="75"/>
  <c r="G195" i="75"/>
  <c r="E195" i="75"/>
  <c r="D195" i="75"/>
  <c r="C195" i="75"/>
  <c r="B195" i="75"/>
  <c r="A195" i="75"/>
  <c r="G194" i="75"/>
  <c r="E194" i="75"/>
  <c r="D194" i="75"/>
  <c r="C194" i="75"/>
  <c r="B194" i="75"/>
  <c r="A194" i="75"/>
  <c r="G193" i="75"/>
  <c r="E193" i="75"/>
  <c r="D193" i="75"/>
  <c r="C193" i="75"/>
  <c r="B193" i="75"/>
  <c r="A193" i="75"/>
  <c r="G192" i="75"/>
  <c r="E192" i="75"/>
  <c r="D192" i="75"/>
  <c r="C192" i="75"/>
  <c r="B192" i="75"/>
  <c r="A192" i="75"/>
  <c r="G191" i="75"/>
  <c r="E191" i="75"/>
  <c r="D191" i="75"/>
  <c r="C191" i="75"/>
  <c r="B191" i="75"/>
  <c r="A191" i="75"/>
  <c r="G190" i="75"/>
  <c r="E190" i="75"/>
  <c r="D190" i="75"/>
  <c r="C190" i="75"/>
  <c r="B190" i="75"/>
  <c r="A190" i="75"/>
  <c r="G189" i="75"/>
  <c r="E189" i="75"/>
  <c r="D189" i="75"/>
  <c r="C189" i="75"/>
  <c r="B189" i="75"/>
  <c r="A189" i="75"/>
  <c r="G188" i="75"/>
  <c r="E188" i="75"/>
  <c r="D188" i="75"/>
  <c r="C188" i="75"/>
  <c r="B188" i="75"/>
  <c r="A188" i="75"/>
  <c r="G187" i="75"/>
  <c r="E187" i="75"/>
  <c r="D187" i="75"/>
  <c r="C187" i="75"/>
  <c r="B187" i="75"/>
  <c r="A187" i="75"/>
  <c r="G186" i="75"/>
  <c r="E186" i="75"/>
  <c r="D186" i="75"/>
  <c r="C186" i="75"/>
  <c r="B186" i="75"/>
  <c r="A186" i="75"/>
  <c r="G185" i="75"/>
  <c r="E185" i="75"/>
  <c r="D185" i="75"/>
  <c r="C185" i="75"/>
  <c r="B185" i="75"/>
  <c r="A185" i="75"/>
  <c r="G184" i="75"/>
  <c r="E184" i="75"/>
  <c r="D184" i="75"/>
  <c r="C184" i="75"/>
  <c r="B184" i="75"/>
  <c r="A184" i="75"/>
  <c r="G183" i="75"/>
  <c r="E183" i="75"/>
  <c r="D183" i="75"/>
  <c r="C183" i="75"/>
  <c r="B183" i="75"/>
  <c r="A183" i="75"/>
  <c r="G182" i="75"/>
  <c r="E182" i="75"/>
  <c r="D182" i="75"/>
  <c r="C182" i="75"/>
  <c r="B182" i="75"/>
  <c r="A182" i="75"/>
  <c r="G181" i="75"/>
  <c r="E181" i="75"/>
  <c r="D181" i="75"/>
  <c r="C181" i="75"/>
  <c r="B181" i="75"/>
  <c r="A181" i="75"/>
  <c r="G180" i="75"/>
  <c r="E180" i="75"/>
  <c r="D180" i="75"/>
  <c r="C180" i="75"/>
  <c r="B180" i="75"/>
  <c r="A180" i="75"/>
  <c r="G179" i="75"/>
  <c r="E179" i="75"/>
  <c r="D179" i="75"/>
  <c r="C179" i="75"/>
  <c r="B179" i="75"/>
  <c r="A179" i="75"/>
  <c r="G178" i="75"/>
  <c r="E178" i="75"/>
  <c r="D178" i="75"/>
  <c r="C178" i="75"/>
  <c r="B178" i="75"/>
  <c r="A178" i="75"/>
  <c r="G177" i="75"/>
  <c r="E177" i="75"/>
  <c r="D177" i="75"/>
  <c r="C177" i="75"/>
  <c r="B177" i="75"/>
  <c r="A177" i="75"/>
  <c r="G176" i="75"/>
  <c r="E176" i="75"/>
  <c r="D176" i="75"/>
  <c r="C176" i="75"/>
  <c r="B176" i="75"/>
  <c r="A176" i="75"/>
  <c r="G175" i="75"/>
  <c r="E175" i="75"/>
  <c r="D175" i="75"/>
  <c r="C175" i="75"/>
  <c r="B175" i="75"/>
  <c r="A175" i="75"/>
  <c r="G174" i="75"/>
  <c r="E174" i="75"/>
  <c r="D174" i="75"/>
  <c r="C174" i="75"/>
  <c r="B174" i="75"/>
  <c r="A174" i="75"/>
  <c r="G173" i="75"/>
  <c r="E173" i="75"/>
  <c r="D173" i="75"/>
  <c r="C173" i="75"/>
  <c r="B173" i="75"/>
  <c r="A173" i="75"/>
  <c r="G172" i="75"/>
  <c r="E172" i="75"/>
  <c r="D172" i="75"/>
  <c r="C172" i="75"/>
  <c r="B172" i="75"/>
  <c r="A172" i="75"/>
  <c r="G171" i="75"/>
  <c r="E171" i="75"/>
  <c r="D171" i="75"/>
  <c r="C171" i="75"/>
  <c r="B171" i="75"/>
  <c r="A171" i="75"/>
  <c r="G170" i="75"/>
  <c r="E170" i="75"/>
  <c r="D170" i="75"/>
  <c r="C170" i="75"/>
  <c r="B170" i="75"/>
  <c r="A170" i="75"/>
  <c r="G169" i="75"/>
  <c r="E169" i="75"/>
  <c r="D169" i="75"/>
  <c r="C169" i="75"/>
  <c r="B169" i="75"/>
  <c r="A169" i="75"/>
  <c r="G168" i="75"/>
  <c r="E168" i="75"/>
  <c r="D168" i="75"/>
  <c r="C168" i="75"/>
  <c r="B168" i="75"/>
  <c r="A168" i="75"/>
  <c r="G167" i="75"/>
  <c r="E167" i="75"/>
  <c r="D167" i="75"/>
  <c r="C167" i="75"/>
  <c r="B167" i="75"/>
  <c r="A167" i="75"/>
  <c r="G166" i="75"/>
  <c r="E166" i="75"/>
  <c r="D166" i="75"/>
  <c r="C166" i="75"/>
  <c r="B166" i="75"/>
  <c r="A166" i="75"/>
  <c r="G165" i="75"/>
  <c r="E165" i="75"/>
  <c r="D165" i="75"/>
  <c r="C165" i="75"/>
  <c r="B165" i="75"/>
  <c r="A165" i="75"/>
  <c r="G164" i="75"/>
  <c r="E164" i="75"/>
  <c r="D164" i="75"/>
  <c r="C164" i="75"/>
  <c r="B164" i="75"/>
  <c r="A164" i="75"/>
  <c r="G163" i="75"/>
  <c r="E163" i="75"/>
  <c r="D163" i="75"/>
  <c r="C163" i="75"/>
  <c r="B163" i="75"/>
  <c r="A163" i="75"/>
  <c r="G162" i="75"/>
  <c r="E162" i="75"/>
  <c r="D162" i="75"/>
  <c r="C162" i="75"/>
  <c r="B162" i="75"/>
  <c r="A162" i="75"/>
  <c r="G161" i="75"/>
  <c r="E161" i="75"/>
  <c r="D161" i="75"/>
  <c r="C161" i="75"/>
  <c r="B161" i="75"/>
  <c r="A161" i="75"/>
  <c r="G160" i="75"/>
  <c r="E160" i="75"/>
  <c r="D160" i="75"/>
  <c r="C160" i="75"/>
  <c r="B160" i="75"/>
  <c r="A160" i="75"/>
  <c r="G159" i="75"/>
  <c r="E159" i="75"/>
  <c r="D159" i="75"/>
  <c r="C159" i="75"/>
  <c r="B159" i="75"/>
  <c r="A159" i="75"/>
  <c r="G158" i="75"/>
  <c r="E158" i="75"/>
  <c r="D158" i="75"/>
  <c r="C158" i="75"/>
  <c r="B158" i="75"/>
  <c r="A158" i="75"/>
  <c r="G157" i="75"/>
  <c r="E157" i="75"/>
  <c r="D157" i="75"/>
  <c r="C157" i="75"/>
  <c r="B157" i="75"/>
  <c r="A157" i="75"/>
  <c r="G156" i="75"/>
  <c r="E156" i="75"/>
  <c r="D156" i="75"/>
  <c r="C156" i="75"/>
  <c r="B156" i="75"/>
  <c r="A156" i="75"/>
  <c r="G155" i="75"/>
  <c r="E155" i="75"/>
  <c r="D155" i="75"/>
  <c r="C155" i="75"/>
  <c r="B155" i="75"/>
  <c r="A155" i="75"/>
  <c r="G154" i="75"/>
  <c r="E154" i="75"/>
  <c r="D154" i="75"/>
  <c r="C154" i="75"/>
  <c r="B154" i="75"/>
  <c r="A154" i="75"/>
  <c r="G153" i="75"/>
  <c r="E153" i="75"/>
  <c r="D153" i="75"/>
  <c r="C153" i="75"/>
  <c r="B153" i="75"/>
  <c r="A153" i="75"/>
  <c r="G152" i="75"/>
  <c r="E152" i="75"/>
  <c r="D152" i="75"/>
  <c r="C152" i="75"/>
  <c r="B152" i="75"/>
  <c r="A152" i="75"/>
  <c r="G151" i="75"/>
  <c r="E151" i="75"/>
  <c r="D151" i="75"/>
  <c r="C151" i="75"/>
  <c r="B151" i="75"/>
  <c r="A151" i="75"/>
  <c r="G150" i="75"/>
  <c r="E150" i="75"/>
  <c r="D150" i="75"/>
  <c r="C150" i="75"/>
  <c r="B150" i="75"/>
  <c r="A150" i="75"/>
  <c r="G149" i="75"/>
  <c r="E149" i="75"/>
  <c r="D149" i="75"/>
  <c r="C149" i="75"/>
  <c r="B149" i="75"/>
  <c r="A149" i="75"/>
  <c r="G148" i="75"/>
  <c r="E148" i="75"/>
  <c r="D148" i="75"/>
  <c r="C148" i="75"/>
  <c r="B148" i="75"/>
  <c r="A148" i="75"/>
  <c r="G147" i="75"/>
  <c r="E147" i="75"/>
  <c r="D147" i="75"/>
  <c r="C147" i="75"/>
  <c r="B147" i="75"/>
  <c r="A147" i="75"/>
  <c r="G146" i="75"/>
  <c r="E146" i="75"/>
  <c r="D146" i="75"/>
  <c r="C146" i="75"/>
  <c r="B146" i="75"/>
  <c r="A146" i="75"/>
  <c r="G145" i="75"/>
  <c r="E145" i="75"/>
  <c r="D145" i="75"/>
  <c r="C145" i="75"/>
  <c r="B145" i="75"/>
  <c r="A145" i="75"/>
  <c r="G144" i="75"/>
  <c r="E144" i="75"/>
  <c r="D144" i="75"/>
  <c r="C144" i="75"/>
  <c r="B144" i="75"/>
  <c r="A144" i="75"/>
  <c r="G143" i="75"/>
  <c r="E143" i="75"/>
  <c r="D143" i="75"/>
  <c r="C143" i="75"/>
  <c r="B143" i="75"/>
  <c r="A143" i="75"/>
  <c r="G142" i="75"/>
  <c r="E142" i="75"/>
  <c r="D142" i="75"/>
  <c r="C142" i="75"/>
  <c r="B142" i="75"/>
  <c r="A142" i="75"/>
  <c r="G141" i="75"/>
  <c r="E141" i="75"/>
  <c r="D141" i="75"/>
  <c r="C141" i="75"/>
  <c r="B141" i="75"/>
  <c r="A141" i="75"/>
  <c r="G140" i="75"/>
  <c r="E140" i="75"/>
  <c r="D140" i="75"/>
  <c r="C140" i="75"/>
  <c r="B140" i="75"/>
  <c r="A140" i="75"/>
  <c r="G139" i="75"/>
  <c r="E139" i="75"/>
  <c r="D139" i="75"/>
  <c r="C139" i="75"/>
  <c r="B139" i="75"/>
  <c r="A139" i="75"/>
  <c r="G138" i="75"/>
  <c r="E138" i="75"/>
  <c r="D138" i="75"/>
  <c r="C138" i="75"/>
  <c r="B138" i="75"/>
  <c r="A138" i="75"/>
  <c r="G137" i="75"/>
  <c r="E137" i="75"/>
  <c r="D137" i="75"/>
  <c r="C137" i="75"/>
  <c r="B137" i="75"/>
  <c r="A137" i="75"/>
  <c r="G136" i="75"/>
  <c r="E136" i="75"/>
  <c r="D136" i="75"/>
  <c r="C136" i="75"/>
  <c r="B136" i="75"/>
  <c r="A136" i="75"/>
  <c r="G135" i="75"/>
  <c r="E135" i="75"/>
  <c r="D135" i="75"/>
  <c r="C135" i="75"/>
  <c r="B135" i="75"/>
  <c r="A135" i="75"/>
  <c r="G134" i="75"/>
  <c r="E134" i="75"/>
  <c r="D134" i="75"/>
  <c r="C134" i="75"/>
  <c r="B134" i="75"/>
  <c r="A134" i="75"/>
  <c r="G133" i="75"/>
  <c r="E133" i="75"/>
  <c r="D133" i="75"/>
  <c r="C133" i="75"/>
  <c r="B133" i="75"/>
  <c r="A133" i="75"/>
  <c r="G132" i="75"/>
  <c r="E132" i="75"/>
  <c r="D132" i="75"/>
  <c r="C132" i="75"/>
  <c r="B132" i="75"/>
  <c r="A132" i="75"/>
  <c r="G131" i="75"/>
  <c r="E131" i="75"/>
  <c r="D131" i="75"/>
  <c r="C131" i="75"/>
  <c r="B131" i="75"/>
  <c r="A131" i="75"/>
  <c r="G130" i="75"/>
  <c r="E130" i="75"/>
  <c r="D130" i="75"/>
  <c r="C130" i="75"/>
  <c r="B130" i="75"/>
  <c r="A130" i="75"/>
  <c r="G129" i="75"/>
  <c r="E129" i="75"/>
  <c r="D129" i="75"/>
  <c r="C129" i="75"/>
  <c r="B129" i="75"/>
  <c r="A129" i="75"/>
  <c r="G128" i="75"/>
  <c r="E128" i="75"/>
  <c r="D128" i="75"/>
  <c r="C128" i="75"/>
  <c r="B128" i="75"/>
  <c r="A128" i="75"/>
  <c r="G127" i="75"/>
  <c r="E127" i="75"/>
  <c r="D127" i="75"/>
  <c r="C127" i="75"/>
  <c r="B127" i="75"/>
  <c r="A127" i="75"/>
  <c r="G126" i="75"/>
  <c r="E126" i="75"/>
  <c r="D126" i="75"/>
  <c r="C126" i="75"/>
  <c r="B126" i="75"/>
  <c r="A126" i="75"/>
  <c r="G125" i="75"/>
  <c r="E125" i="75"/>
  <c r="D125" i="75"/>
  <c r="C125" i="75"/>
  <c r="B125" i="75"/>
  <c r="A125" i="75"/>
  <c r="G124" i="75"/>
  <c r="E124" i="75"/>
  <c r="D124" i="75"/>
  <c r="C124" i="75"/>
  <c r="B124" i="75"/>
  <c r="A124" i="75"/>
  <c r="G123" i="75"/>
  <c r="E123" i="75"/>
  <c r="D123" i="75"/>
  <c r="C123" i="75"/>
  <c r="B123" i="75"/>
  <c r="A123" i="75"/>
  <c r="G122" i="75"/>
  <c r="E122" i="75"/>
  <c r="D122" i="75"/>
  <c r="C122" i="75"/>
  <c r="B122" i="75"/>
  <c r="A122" i="75"/>
  <c r="G121" i="75"/>
  <c r="E121" i="75"/>
  <c r="D121" i="75"/>
  <c r="C121" i="75"/>
  <c r="B121" i="75"/>
  <c r="A121" i="75"/>
  <c r="G120" i="75"/>
  <c r="E120" i="75"/>
  <c r="D120" i="75"/>
  <c r="C120" i="75"/>
  <c r="B120" i="75"/>
  <c r="A120" i="75"/>
  <c r="G119" i="75"/>
  <c r="E119" i="75"/>
  <c r="D119" i="75"/>
  <c r="C119" i="75"/>
  <c r="B119" i="75"/>
  <c r="A119" i="75"/>
  <c r="G118" i="75"/>
  <c r="E118" i="75"/>
  <c r="D118" i="75"/>
  <c r="C118" i="75"/>
  <c r="B118" i="75"/>
  <c r="A118" i="75"/>
  <c r="G117" i="75"/>
  <c r="E117" i="75"/>
  <c r="D117" i="75"/>
  <c r="C117" i="75"/>
  <c r="B117" i="75"/>
  <c r="A117" i="75"/>
  <c r="G116" i="75"/>
  <c r="E116" i="75"/>
  <c r="D116" i="75"/>
  <c r="C116" i="75"/>
  <c r="B116" i="75"/>
  <c r="A116" i="75"/>
  <c r="G115" i="75"/>
  <c r="E115" i="75"/>
  <c r="D115" i="75"/>
  <c r="C115" i="75"/>
  <c r="B115" i="75"/>
  <c r="A115" i="75"/>
  <c r="G114" i="75"/>
  <c r="E114" i="75"/>
  <c r="D114" i="75"/>
  <c r="C114" i="75"/>
  <c r="B114" i="75"/>
  <c r="A114" i="75"/>
  <c r="G113" i="75"/>
  <c r="E113" i="75"/>
  <c r="D113" i="75"/>
  <c r="C113" i="75"/>
  <c r="B113" i="75"/>
  <c r="A113" i="75"/>
  <c r="G112" i="75"/>
  <c r="E112" i="75"/>
  <c r="D112" i="75"/>
  <c r="C112" i="75"/>
  <c r="B112" i="75"/>
  <c r="A112" i="75"/>
  <c r="G111" i="75"/>
  <c r="E111" i="75"/>
  <c r="D111" i="75"/>
  <c r="C111" i="75"/>
  <c r="B111" i="75"/>
  <c r="A111" i="75"/>
  <c r="G110" i="75"/>
  <c r="E110" i="75"/>
  <c r="D110" i="75"/>
  <c r="C110" i="75"/>
  <c r="B110" i="75"/>
  <c r="A110" i="75"/>
  <c r="G109" i="75"/>
  <c r="E109" i="75"/>
  <c r="D109" i="75"/>
  <c r="C109" i="75"/>
  <c r="B109" i="75"/>
  <c r="A109" i="75"/>
  <c r="G108" i="75"/>
  <c r="E108" i="75"/>
  <c r="D108" i="75"/>
  <c r="C108" i="75"/>
  <c r="B108" i="75"/>
  <c r="A108" i="75"/>
  <c r="G107" i="75"/>
  <c r="E107" i="75"/>
  <c r="D107" i="75"/>
  <c r="C107" i="75"/>
  <c r="B107" i="75"/>
  <c r="A107" i="75"/>
  <c r="G106" i="75"/>
  <c r="E106" i="75"/>
  <c r="D106" i="75"/>
  <c r="C106" i="75"/>
  <c r="B106" i="75"/>
  <c r="A106" i="75"/>
  <c r="G105" i="75"/>
  <c r="E105" i="75"/>
  <c r="D105" i="75"/>
  <c r="C105" i="75"/>
  <c r="B105" i="75"/>
  <c r="A105" i="75"/>
  <c r="G104" i="75"/>
  <c r="E104" i="75"/>
  <c r="D104" i="75"/>
  <c r="C104" i="75"/>
  <c r="B104" i="75"/>
  <c r="A104" i="75"/>
  <c r="G103" i="75"/>
  <c r="E103" i="75"/>
  <c r="D103" i="75"/>
  <c r="C103" i="75"/>
  <c r="B103" i="75"/>
  <c r="A103" i="75"/>
  <c r="G102" i="75"/>
  <c r="E102" i="75"/>
  <c r="D102" i="75"/>
  <c r="C102" i="75"/>
  <c r="B102" i="75"/>
  <c r="A102" i="75"/>
  <c r="G101" i="75"/>
  <c r="E101" i="75"/>
  <c r="D101" i="75"/>
  <c r="C101" i="75"/>
  <c r="B101" i="75"/>
  <c r="A101" i="75"/>
  <c r="G100" i="75"/>
  <c r="E100" i="75"/>
  <c r="D100" i="75"/>
  <c r="C100" i="75"/>
  <c r="B100" i="75"/>
  <c r="A100" i="75"/>
  <c r="G99" i="75"/>
  <c r="E99" i="75"/>
  <c r="D99" i="75"/>
  <c r="C99" i="75"/>
  <c r="B99" i="75"/>
  <c r="A99" i="75"/>
  <c r="G98" i="75"/>
  <c r="E98" i="75"/>
  <c r="D98" i="75"/>
  <c r="C98" i="75"/>
  <c r="B98" i="75"/>
  <c r="A98" i="75"/>
  <c r="G97" i="75"/>
  <c r="E97" i="75"/>
  <c r="D97" i="75"/>
  <c r="C97" i="75"/>
  <c r="B97" i="75"/>
  <c r="A97" i="75"/>
  <c r="G96" i="75"/>
  <c r="E96" i="75"/>
  <c r="D96" i="75"/>
  <c r="C96" i="75"/>
  <c r="B96" i="75"/>
  <c r="A96" i="75"/>
  <c r="G95" i="75"/>
  <c r="E95" i="75"/>
  <c r="D95" i="75"/>
  <c r="C95" i="75"/>
  <c r="B95" i="75"/>
  <c r="A95" i="75"/>
  <c r="G94" i="75"/>
  <c r="E94" i="75"/>
  <c r="D94" i="75"/>
  <c r="C94" i="75"/>
  <c r="B94" i="75"/>
  <c r="A94" i="75"/>
  <c r="G93" i="75"/>
  <c r="E93" i="75"/>
  <c r="D93" i="75"/>
  <c r="C93" i="75"/>
  <c r="B93" i="75"/>
  <c r="A93" i="75"/>
  <c r="G92" i="75"/>
  <c r="E92" i="75"/>
  <c r="D92" i="75"/>
  <c r="C92" i="75"/>
  <c r="B92" i="75"/>
  <c r="A92" i="75"/>
  <c r="G91" i="75"/>
  <c r="E91" i="75"/>
  <c r="D91" i="75"/>
  <c r="C91" i="75"/>
  <c r="B91" i="75"/>
  <c r="A91" i="75"/>
  <c r="G90" i="75"/>
  <c r="E90" i="75"/>
  <c r="D90" i="75"/>
  <c r="C90" i="75"/>
  <c r="B90" i="75"/>
  <c r="A90" i="75"/>
  <c r="G89" i="75"/>
  <c r="E89" i="75"/>
  <c r="D89" i="75"/>
  <c r="C89" i="75"/>
  <c r="B89" i="75"/>
  <c r="A89" i="75"/>
  <c r="G88" i="75"/>
  <c r="E88" i="75"/>
  <c r="D88" i="75"/>
  <c r="C88" i="75"/>
  <c r="B88" i="75"/>
  <c r="A88" i="75"/>
  <c r="G87" i="75"/>
  <c r="E87" i="75"/>
  <c r="D87" i="75"/>
  <c r="C87" i="75"/>
  <c r="B87" i="75"/>
  <c r="A87" i="75"/>
  <c r="G86" i="75"/>
  <c r="E86" i="75"/>
  <c r="D86" i="75"/>
  <c r="C86" i="75"/>
  <c r="B86" i="75"/>
  <c r="A86" i="75"/>
  <c r="G85" i="75"/>
  <c r="E85" i="75"/>
  <c r="D85" i="75"/>
  <c r="C85" i="75"/>
  <c r="B85" i="75"/>
  <c r="A85" i="75"/>
  <c r="G84" i="75"/>
  <c r="E84" i="75"/>
  <c r="D84" i="75"/>
  <c r="C84" i="75"/>
  <c r="B84" i="75"/>
  <c r="A84" i="75"/>
  <c r="G83" i="75"/>
  <c r="E83" i="75"/>
  <c r="D83" i="75"/>
  <c r="C83" i="75"/>
  <c r="B83" i="75"/>
  <c r="A83" i="75"/>
  <c r="G82" i="75"/>
  <c r="E82" i="75"/>
  <c r="D82" i="75"/>
  <c r="C82" i="75"/>
  <c r="B82" i="75"/>
  <c r="A82" i="75"/>
  <c r="G81" i="75"/>
  <c r="E81" i="75"/>
  <c r="D81" i="75"/>
  <c r="C81" i="75"/>
  <c r="B81" i="75"/>
  <c r="A81" i="75"/>
  <c r="G80" i="75"/>
  <c r="E80" i="75"/>
  <c r="D80" i="75"/>
  <c r="C80" i="75"/>
  <c r="B80" i="75"/>
  <c r="A80" i="75"/>
  <c r="G79" i="75"/>
  <c r="E79" i="75"/>
  <c r="D79" i="75"/>
  <c r="C79" i="75"/>
  <c r="B79" i="75"/>
  <c r="A79" i="75"/>
  <c r="G78" i="75"/>
  <c r="E78" i="75"/>
  <c r="D78" i="75"/>
  <c r="C78" i="75"/>
  <c r="B78" i="75"/>
  <c r="A78" i="75"/>
  <c r="G77" i="75"/>
  <c r="E77" i="75"/>
  <c r="D77" i="75"/>
  <c r="C77" i="75"/>
  <c r="B77" i="75"/>
  <c r="A77" i="75"/>
  <c r="G76" i="75"/>
  <c r="E76" i="75"/>
  <c r="D76" i="75"/>
  <c r="C76" i="75"/>
  <c r="B76" i="75"/>
  <c r="A76" i="75"/>
  <c r="G75" i="75"/>
  <c r="E75" i="75"/>
  <c r="D75" i="75"/>
  <c r="C75" i="75"/>
  <c r="B75" i="75"/>
  <c r="A75" i="75"/>
  <c r="G74" i="75"/>
  <c r="E74" i="75"/>
  <c r="D74" i="75"/>
  <c r="C74" i="75"/>
  <c r="B74" i="75"/>
  <c r="A74" i="75"/>
  <c r="G73" i="75"/>
  <c r="E73" i="75"/>
  <c r="D73" i="75"/>
  <c r="C73" i="75"/>
  <c r="B73" i="75"/>
  <c r="A73" i="75"/>
  <c r="G72" i="75"/>
  <c r="E72" i="75"/>
  <c r="D72" i="75"/>
  <c r="C72" i="75"/>
  <c r="B72" i="75"/>
  <c r="A72" i="75"/>
  <c r="G71" i="75"/>
  <c r="E71" i="75"/>
  <c r="D71" i="75"/>
  <c r="C71" i="75"/>
  <c r="B71" i="75"/>
  <c r="A71" i="75"/>
  <c r="G70" i="75"/>
  <c r="E70" i="75"/>
  <c r="D70" i="75"/>
  <c r="C70" i="75"/>
  <c r="B70" i="75"/>
  <c r="A70" i="75"/>
  <c r="G69" i="75"/>
  <c r="E69" i="75"/>
  <c r="D69" i="75"/>
  <c r="C69" i="75"/>
  <c r="B69" i="75"/>
  <c r="A69" i="75"/>
  <c r="G68" i="75"/>
  <c r="E68" i="75"/>
  <c r="D68" i="75"/>
  <c r="C68" i="75"/>
  <c r="B68" i="75"/>
  <c r="A68" i="75"/>
  <c r="G67" i="75"/>
  <c r="E67" i="75"/>
  <c r="D67" i="75"/>
  <c r="C67" i="75"/>
  <c r="B67" i="75"/>
  <c r="A67" i="75"/>
  <c r="G66" i="75"/>
  <c r="E66" i="75"/>
  <c r="D66" i="75"/>
  <c r="C66" i="75"/>
  <c r="B66" i="75"/>
  <c r="A66" i="75"/>
  <c r="G65" i="75"/>
  <c r="E65" i="75"/>
  <c r="D65" i="75"/>
  <c r="C65" i="75"/>
  <c r="B65" i="75"/>
  <c r="A65" i="75"/>
  <c r="G64" i="75"/>
  <c r="E64" i="75"/>
  <c r="D64" i="75"/>
  <c r="C64" i="75"/>
  <c r="B64" i="75"/>
  <c r="A64" i="75"/>
  <c r="G63" i="75"/>
  <c r="E63" i="75"/>
  <c r="D63" i="75"/>
  <c r="C63" i="75"/>
  <c r="B63" i="75"/>
  <c r="A63" i="75"/>
  <c r="G62" i="75"/>
  <c r="E62" i="75"/>
  <c r="D62" i="75"/>
  <c r="C62" i="75"/>
  <c r="B62" i="75"/>
  <c r="A62" i="75"/>
  <c r="G61" i="75"/>
  <c r="E61" i="75"/>
  <c r="D61" i="75"/>
  <c r="C61" i="75"/>
  <c r="B61" i="75"/>
  <c r="A61" i="75"/>
  <c r="G60" i="75"/>
  <c r="E60" i="75"/>
  <c r="D60" i="75"/>
  <c r="C60" i="75"/>
  <c r="B60" i="75"/>
  <c r="A60" i="75"/>
  <c r="G59" i="75"/>
  <c r="E59" i="75"/>
  <c r="D59" i="75"/>
  <c r="C59" i="75"/>
  <c r="B59" i="75"/>
  <c r="A59" i="75"/>
  <c r="G58" i="75"/>
  <c r="E58" i="75"/>
  <c r="D58" i="75"/>
  <c r="C58" i="75"/>
  <c r="B58" i="75"/>
  <c r="A58" i="75"/>
  <c r="G57" i="75"/>
  <c r="E57" i="75"/>
  <c r="D57" i="75"/>
  <c r="C57" i="75"/>
  <c r="B57" i="75"/>
  <c r="A57" i="75"/>
  <c r="G56" i="75"/>
  <c r="E56" i="75"/>
  <c r="D56" i="75"/>
  <c r="C56" i="75"/>
  <c r="B56" i="75"/>
  <c r="A56" i="75"/>
  <c r="G55" i="75"/>
  <c r="E55" i="75"/>
  <c r="D55" i="75"/>
  <c r="C55" i="75"/>
  <c r="B55" i="75"/>
  <c r="A55" i="75"/>
  <c r="G54" i="75"/>
  <c r="E54" i="75"/>
  <c r="D54" i="75"/>
  <c r="C54" i="75"/>
  <c r="B54" i="75"/>
  <c r="A54" i="75"/>
  <c r="G53" i="75"/>
  <c r="E53" i="75"/>
  <c r="D53" i="75"/>
  <c r="C53" i="75"/>
  <c r="B53" i="75"/>
  <c r="A53" i="75"/>
  <c r="G52" i="75"/>
  <c r="E52" i="75"/>
  <c r="D52" i="75"/>
  <c r="C52" i="75"/>
  <c r="B52" i="75"/>
  <c r="A52" i="75"/>
  <c r="G51" i="75"/>
  <c r="E51" i="75"/>
  <c r="D51" i="75"/>
  <c r="C51" i="75"/>
  <c r="B51" i="75"/>
  <c r="A51" i="75"/>
  <c r="G50" i="75"/>
  <c r="E50" i="75"/>
  <c r="D50" i="75"/>
  <c r="C50" i="75"/>
  <c r="B50" i="75"/>
  <c r="A50" i="75"/>
  <c r="G49" i="75"/>
  <c r="E49" i="75"/>
  <c r="D49" i="75"/>
  <c r="C49" i="75"/>
  <c r="B49" i="75"/>
  <c r="A49" i="75"/>
  <c r="G48" i="75"/>
  <c r="E48" i="75"/>
  <c r="D48" i="75"/>
  <c r="C48" i="75"/>
  <c r="B48" i="75"/>
  <c r="A48" i="75"/>
  <c r="G47" i="75"/>
  <c r="E47" i="75"/>
  <c r="D47" i="75"/>
  <c r="C47" i="75"/>
  <c r="B47" i="75"/>
  <c r="A47" i="75"/>
  <c r="G46" i="75"/>
  <c r="E46" i="75"/>
  <c r="D46" i="75"/>
  <c r="C46" i="75"/>
  <c r="B46" i="75"/>
  <c r="A46" i="75"/>
  <c r="G45" i="75"/>
  <c r="E45" i="75"/>
  <c r="D45" i="75"/>
  <c r="C45" i="75"/>
  <c r="B45" i="75"/>
  <c r="A45" i="75"/>
  <c r="G44" i="75"/>
  <c r="E44" i="75"/>
  <c r="D44" i="75"/>
  <c r="C44" i="75"/>
  <c r="B44" i="75"/>
  <c r="A44" i="75"/>
  <c r="G43" i="75"/>
  <c r="E43" i="75"/>
  <c r="D43" i="75"/>
  <c r="C43" i="75"/>
  <c r="B43" i="75"/>
  <c r="A43" i="75"/>
  <c r="G42" i="75"/>
  <c r="E42" i="75"/>
  <c r="D42" i="75"/>
  <c r="C42" i="75"/>
  <c r="B42" i="75"/>
  <c r="A42" i="75"/>
  <c r="G41" i="75"/>
  <c r="E41" i="75"/>
  <c r="D41" i="75"/>
  <c r="C41" i="75"/>
  <c r="B41" i="75"/>
  <c r="A41" i="75"/>
  <c r="G40" i="75"/>
  <c r="E40" i="75"/>
  <c r="D40" i="75"/>
  <c r="C40" i="75"/>
  <c r="B40" i="75"/>
  <c r="A40" i="75"/>
  <c r="G39" i="75"/>
  <c r="E39" i="75"/>
  <c r="D39" i="75"/>
  <c r="C39" i="75"/>
  <c r="B39" i="75"/>
  <c r="A39" i="75"/>
  <c r="G38" i="75"/>
  <c r="E38" i="75"/>
  <c r="D38" i="75"/>
  <c r="C38" i="75"/>
  <c r="B38" i="75"/>
  <c r="A38" i="75"/>
  <c r="G37" i="75"/>
  <c r="E37" i="75"/>
  <c r="D37" i="75"/>
  <c r="C37" i="75"/>
  <c r="B37" i="75"/>
  <c r="A37" i="75"/>
  <c r="G36" i="75"/>
  <c r="E36" i="75"/>
  <c r="D36" i="75"/>
  <c r="C36" i="75"/>
  <c r="B36" i="75"/>
  <c r="A36" i="75"/>
  <c r="G35" i="75"/>
  <c r="E35" i="75"/>
  <c r="D35" i="75"/>
  <c r="C35" i="75"/>
  <c r="B35" i="75"/>
  <c r="A35" i="75"/>
  <c r="G34" i="75"/>
  <c r="E34" i="75"/>
  <c r="D34" i="75"/>
  <c r="C34" i="75"/>
  <c r="B34" i="75"/>
  <c r="A34" i="75"/>
  <c r="G33" i="75"/>
  <c r="E33" i="75"/>
  <c r="D33" i="75"/>
  <c r="C33" i="75"/>
  <c r="B33" i="75"/>
  <c r="A33" i="75"/>
  <c r="G32" i="75"/>
  <c r="E32" i="75"/>
  <c r="D32" i="75"/>
  <c r="C32" i="75"/>
  <c r="B32" i="75"/>
  <c r="A32" i="75"/>
  <c r="G31" i="75"/>
  <c r="E31" i="75"/>
  <c r="D31" i="75"/>
  <c r="C31" i="75"/>
  <c r="B31" i="75"/>
  <c r="A31" i="75"/>
  <c r="G30" i="75"/>
  <c r="E30" i="75"/>
  <c r="D30" i="75"/>
  <c r="C30" i="75"/>
  <c r="B30" i="75"/>
  <c r="A30" i="75"/>
  <c r="G29" i="75"/>
  <c r="E29" i="75"/>
  <c r="D29" i="75"/>
  <c r="C29" i="75"/>
  <c r="B29" i="75"/>
  <c r="A29" i="75"/>
  <c r="G28" i="75"/>
  <c r="E28" i="75"/>
  <c r="D28" i="75"/>
  <c r="C28" i="75"/>
  <c r="B28" i="75"/>
  <c r="A28" i="75"/>
  <c r="G27" i="75"/>
  <c r="E27" i="75"/>
  <c r="D27" i="75"/>
  <c r="C27" i="75"/>
  <c r="B27" i="75"/>
  <c r="A27" i="75"/>
  <c r="G26" i="75"/>
  <c r="E26" i="75"/>
  <c r="D26" i="75"/>
  <c r="C26" i="75"/>
  <c r="B26" i="75"/>
  <c r="A26" i="75"/>
  <c r="G25" i="75"/>
  <c r="E25" i="75"/>
  <c r="D25" i="75"/>
  <c r="C25" i="75"/>
  <c r="B25" i="75"/>
  <c r="A25" i="75"/>
  <c r="G24" i="75"/>
  <c r="E24" i="75"/>
  <c r="D24" i="75"/>
  <c r="C24" i="75"/>
  <c r="B24" i="75"/>
  <c r="A24" i="75"/>
  <c r="G23" i="75"/>
  <c r="E23" i="75"/>
  <c r="D23" i="75"/>
  <c r="C23" i="75"/>
  <c r="B23" i="75"/>
  <c r="A23" i="75"/>
  <c r="G22" i="75"/>
  <c r="E22" i="75"/>
  <c r="D22" i="75"/>
  <c r="C22" i="75"/>
  <c r="B22" i="75"/>
  <c r="A22" i="75"/>
  <c r="G21" i="75"/>
  <c r="E21" i="75"/>
  <c r="D21" i="75"/>
  <c r="C21" i="75"/>
  <c r="B21" i="75"/>
  <c r="A21" i="75"/>
  <c r="G20" i="75"/>
  <c r="E20" i="75"/>
  <c r="D20" i="75"/>
  <c r="C20" i="75"/>
  <c r="B20" i="75"/>
  <c r="A20" i="75"/>
  <c r="G19" i="75"/>
  <c r="E19" i="75"/>
  <c r="D19" i="75"/>
  <c r="C19" i="75"/>
  <c r="B19" i="75"/>
  <c r="A19" i="75"/>
  <c r="G18" i="75"/>
  <c r="E18" i="75"/>
  <c r="D18" i="75"/>
  <c r="C18" i="75"/>
  <c r="B18" i="75"/>
  <c r="A18" i="75"/>
  <c r="G17" i="75"/>
  <c r="E17" i="75"/>
  <c r="D17" i="75"/>
  <c r="C17" i="75"/>
  <c r="B17" i="75"/>
  <c r="A17" i="75"/>
  <c r="G16" i="75"/>
  <c r="E16" i="75"/>
  <c r="D16" i="75"/>
  <c r="C16" i="75"/>
  <c r="B16" i="75"/>
  <c r="A16" i="75"/>
  <c r="G15" i="75"/>
  <c r="E15" i="75"/>
  <c r="D15" i="75"/>
  <c r="C15" i="75"/>
  <c r="B15" i="75"/>
  <c r="A15" i="75"/>
  <c r="G14" i="75"/>
  <c r="E14" i="75"/>
  <c r="D14" i="75"/>
  <c r="C14" i="75"/>
  <c r="B14" i="75"/>
  <c r="A14" i="75"/>
  <c r="G13" i="75"/>
  <c r="E13" i="75"/>
  <c r="D13" i="75"/>
  <c r="C13" i="75"/>
  <c r="B13" i="75"/>
  <c r="A13" i="75"/>
  <c r="G12" i="75"/>
  <c r="E12" i="75"/>
  <c r="D12" i="75"/>
  <c r="C12" i="75"/>
  <c r="B12" i="75"/>
  <c r="A12" i="75"/>
  <c r="G11" i="75"/>
  <c r="E11" i="75"/>
  <c r="D11" i="75"/>
  <c r="C11" i="75"/>
  <c r="B11" i="75"/>
  <c r="A11" i="75"/>
  <c r="G10" i="75"/>
  <c r="E10" i="75"/>
  <c r="D10" i="75"/>
  <c r="C10" i="75"/>
  <c r="B10" i="75"/>
  <c r="A10" i="75"/>
  <c r="G9" i="75"/>
  <c r="E9" i="75"/>
  <c r="D9" i="75"/>
  <c r="C9" i="75"/>
  <c r="B9" i="75"/>
  <c r="A9" i="75"/>
  <c r="H588" i="75" l="1"/>
  <c r="H555" i="75"/>
  <c r="H817" i="75"/>
  <c r="H843" i="75"/>
  <c r="G590" i="75"/>
  <c r="G857" i="75" s="1"/>
  <c r="H611" i="75"/>
  <c r="H256" i="75"/>
  <c r="G845" i="75"/>
  <c r="G865" i="75" s="1"/>
  <c r="H495" i="75"/>
  <c r="H662" i="75"/>
  <c r="H771" i="75"/>
  <c r="H684" i="75"/>
  <c r="H415" i="75"/>
  <c r="H452" i="75"/>
  <c r="H645" i="75"/>
  <c r="H702" i="75"/>
  <c r="H748" i="75"/>
  <c r="H376" i="75"/>
  <c r="H624" i="75"/>
  <c r="H145" i="75"/>
  <c r="H310" i="75"/>
  <c r="H339" i="75"/>
  <c r="H788" i="75"/>
  <c r="H206" i="75"/>
  <c r="H720" i="75"/>
  <c r="H70" i="75"/>
  <c r="G867" i="75" l="1"/>
  <c r="E5" i="53" l="1"/>
  <c r="A75" i="26"/>
  <c r="F84" i="76" s="1"/>
  <c r="F73" i="74" l="1"/>
  <c r="A63" i="26"/>
  <c r="G869" i="75" l="1"/>
  <c r="F87" i="68"/>
  <c r="F81" i="67"/>
  <c r="F101" i="66"/>
  <c r="F88" i="72"/>
  <c r="F103" i="65"/>
  <c r="F60" i="70"/>
  <c r="F93" i="71"/>
  <c r="F92" i="73"/>
  <c r="F83" i="64"/>
  <c r="F90" i="69"/>
  <c r="E3" i="53" l="1"/>
  <c r="G872" i="75"/>
  <c r="E972" i="82" s="1"/>
  <c r="F972" i="82" s="1"/>
  <c r="D67" i="74"/>
  <c r="D69" i="74" s="1"/>
  <c r="D86" i="73"/>
  <c r="D88" i="73" s="1"/>
  <c r="D82" i="72"/>
  <c r="D84" i="72" s="1"/>
  <c r="D87" i="71"/>
  <c r="D89" i="71" s="1"/>
  <c r="E939" i="79" l="1"/>
  <c r="E973" i="81"/>
  <c r="F973" i="81" s="1"/>
  <c r="F62" i="74"/>
  <c r="F69" i="74" s="1"/>
  <c r="F37" i="74"/>
  <c r="F67" i="74" s="1"/>
  <c r="F88" i="73"/>
  <c r="F53" i="73"/>
  <c r="F86" i="73" s="1"/>
  <c r="F84" i="72"/>
  <c r="F41" i="72"/>
  <c r="F82" i="72" s="1"/>
  <c r="F82" i="71"/>
  <c r="F89" i="71" s="1"/>
  <c r="F58" i="71"/>
  <c r="F87" i="71" s="1"/>
  <c r="F49" i="70"/>
  <c r="F56" i="70" s="1"/>
  <c r="F33" i="70"/>
  <c r="F54" i="70" s="1"/>
  <c r="F79" i="69"/>
  <c r="F86" i="69" s="1"/>
  <c r="F49" i="69"/>
  <c r="F84" i="69" s="1"/>
  <c r="F76" i="68"/>
  <c r="F83" i="68" s="1"/>
  <c r="F54" i="68"/>
  <c r="F81" i="68" s="1"/>
  <c r="F70" i="67"/>
  <c r="F77" i="67" s="1"/>
  <c r="F44" i="67"/>
  <c r="F75" i="67" s="1"/>
  <c r="F97" i="66"/>
  <c r="F62" i="66"/>
  <c r="F95" i="66" s="1"/>
  <c r="F92" i="65"/>
  <c r="F99" i="65" s="1"/>
  <c r="F58" i="65"/>
  <c r="F97" i="65" s="1"/>
  <c r="F72" i="64"/>
  <c r="F79" i="64" s="1"/>
  <c r="F39" i="64"/>
  <c r="F77" i="64" s="1"/>
  <c r="F103" i="63"/>
  <c r="F110" i="63" s="1"/>
  <c r="F66" i="63"/>
  <c r="F108" i="63" s="1"/>
  <c r="H62" i="74" l="1"/>
  <c r="H81" i="73"/>
  <c r="H77" i="72"/>
  <c r="H82" i="71"/>
  <c r="H49" i="70"/>
  <c r="H79" i="69"/>
  <c r="H76" i="68"/>
  <c r="H70" i="67"/>
  <c r="H90" i="66"/>
  <c r="H92" i="65"/>
  <c r="H72" i="64"/>
  <c r="H103" i="63"/>
  <c r="E4514" i="31"/>
  <c r="A4679" i="31" l="1"/>
  <c r="B4679" i="31"/>
  <c r="C4679" i="31"/>
  <c r="D4679" i="31"/>
  <c r="E4679" i="31"/>
  <c r="F4679" i="31"/>
  <c r="H4679" i="31"/>
  <c r="A4680" i="31"/>
  <c r="B4680" i="31"/>
  <c r="C4680" i="31"/>
  <c r="D4680" i="31"/>
  <c r="E4680" i="31"/>
  <c r="F4680" i="31"/>
  <c r="H4680" i="31"/>
  <c r="A4681" i="31"/>
  <c r="B4681" i="31"/>
  <c r="C4681" i="31"/>
  <c r="D4681" i="31"/>
  <c r="E4681" i="31"/>
  <c r="F4681" i="31"/>
  <c r="H4681" i="31"/>
  <c r="A4666" i="31"/>
  <c r="B4666" i="31"/>
  <c r="C4666" i="31"/>
  <c r="D4666" i="31"/>
  <c r="E4666" i="31"/>
  <c r="F4666" i="31"/>
  <c r="H4666" i="31"/>
  <c r="A4667" i="31"/>
  <c r="B4667" i="31"/>
  <c r="C4667" i="31"/>
  <c r="D4667" i="31"/>
  <c r="E4667" i="31"/>
  <c r="F4667" i="31"/>
  <c r="H4667" i="31"/>
  <c r="A4668" i="31"/>
  <c r="B4668" i="31"/>
  <c r="C4668" i="31"/>
  <c r="D4668" i="31"/>
  <c r="E4668" i="31"/>
  <c r="F4668" i="31"/>
  <c r="H4668" i="31"/>
  <c r="A4669" i="31"/>
  <c r="B4669" i="31"/>
  <c r="C4669" i="31"/>
  <c r="D4669" i="31"/>
  <c r="E4669" i="31"/>
  <c r="F4669" i="31"/>
  <c r="H4669" i="31"/>
  <c r="A4670" i="31"/>
  <c r="B4670" i="31"/>
  <c r="C4670" i="31"/>
  <c r="D4670" i="31"/>
  <c r="E4670" i="31"/>
  <c r="F4670" i="31"/>
  <c r="H4670" i="31"/>
  <c r="A4671" i="31"/>
  <c r="B4671" i="31"/>
  <c r="C4671" i="31"/>
  <c r="D4671" i="31"/>
  <c r="E4671" i="31"/>
  <c r="F4671" i="31"/>
  <c r="H4671" i="31"/>
  <c r="A4672" i="31"/>
  <c r="B4672" i="31"/>
  <c r="C4672" i="31"/>
  <c r="D4672" i="31"/>
  <c r="E4672" i="31"/>
  <c r="F4672" i="31"/>
  <c r="H4672" i="31"/>
  <c r="A4673" i="31"/>
  <c r="B4673" i="31"/>
  <c r="C4673" i="31"/>
  <c r="D4673" i="31"/>
  <c r="E4673" i="31"/>
  <c r="F4673" i="31"/>
  <c r="H4673" i="31"/>
  <c r="A4674" i="31"/>
  <c r="B4674" i="31"/>
  <c r="C4674" i="31"/>
  <c r="D4674" i="31"/>
  <c r="E4674" i="31"/>
  <c r="F4674" i="31"/>
  <c r="H4674" i="31"/>
  <c r="A4675" i="31"/>
  <c r="B4675" i="31"/>
  <c r="C4675" i="31"/>
  <c r="D4675" i="31"/>
  <c r="E4675" i="31"/>
  <c r="F4675" i="31"/>
  <c r="H4675" i="31"/>
  <c r="A4676" i="31"/>
  <c r="B4676" i="31"/>
  <c r="C4676" i="31"/>
  <c r="D4676" i="31"/>
  <c r="E4676" i="31"/>
  <c r="F4676" i="31"/>
  <c r="H4676" i="31"/>
  <c r="A4677" i="31"/>
  <c r="B4677" i="31"/>
  <c r="C4677" i="31"/>
  <c r="D4677" i="31"/>
  <c r="E4677" i="31"/>
  <c r="F4677" i="31"/>
  <c r="H4677" i="31"/>
  <c r="A4678" i="31"/>
  <c r="B4678" i="31"/>
  <c r="C4678" i="31"/>
  <c r="D4678" i="31"/>
  <c r="E4678" i="31"/>
  <c r="F4678" i="31"/>
  <c r="H4678" i="31"/>
  <c r="H4665" i="31"/>
  <c r="D4665" i="31"/>
  <c r="B4665" i="31"/>
  <c r="C4665" i="31"/>
  <c r="E4665" i="31"/>
  <c r="F4665" i="31"/>
  <c r="A4665" i="31"/>
  <c r="A1250" i="31"/>
  <c r="B1250" i="31"/>
  <c r="C1250" i="31"/>
  <c r="D1250" i="31"/>
  <c r="E1250" i="31"/>
  <c r="F1250" i="31"/>
  <c r="H1250" i="31"/>
  <c r="A1245" i="31"/>
  <c r="B1245" i="31"/>
  <c r="C1245" i="31"/>
  <c r="D1245" i="31"/>
  <c r="E1245" i="31"/>
  <c r="F1245" i="31"/>
  <c r="H1245" i="31"/>
  <c r="A1246" i="31"/>
  <c r="B1246" i="31"/>
  <c r="C1246" i="31"/>
  <c r="D1246" i="31"/>
  <c r="E1246" i="31"/>
  <c r="F1246" i="31"/>
  <c r="H1246" i="31"/>
  <c r="A1247" i="31"/>
  <c r="B1247" i="31"/>
  <c r="C1247" i="31"/>
  <c r="D1247" i="31"/>
  <c r="E1247" i="31"/>
  <c r="F1247" i="31"/>
  <c r="H1247" i="31"/>
  <c r="A1248" i="31"/>
  <c r="B1248" i="31"/>
  <c r="C1248" i="31"/>
  <c r="D1248" i="31"/>
  <c r="E1248" i="31"/>
  <c r="F1248" i="31"/>
  <c r="H1248" i="31"/>
  <c r="A1249" i="31"/>
  <c r="B1249" i="31"/>
  <c r="C1249" i="31"/>
  <c r="D1249" i="31"/>
  <c r="E1249" i="31"/>
  <c r="F1249" i="31"/>
  <c r="H1249" i="31"/>
  <c r="A1241" i="31"/>
  <c r="B1241" i="31"/>
  <c r="C1241" i="31"/>
  <c r="D1241" i="31"/>
  <c r="E1241" i="31"/>
  <c r="F1241" i="31"/>
  <c r="H1241" i="31"/>
  <c r="A1242" i="31"/>
  <c r="B1242" i="31"/>
  <c r="C1242" i="31"/>
  <c r="D1242" i="31"/>
  <c r="E1242" i="31"/>
  <c r="F1242" i="31"/>
  <c r="H1242" i="31"/>
  <c r="A1243" i="31"/>
  <c r="B1243" i="31"/>
  <c r="C1243" i="31"/>
  <c r="D1243" i="31"/>
  <c r="E1243" i="31"/>
  <c r="F1243" i="31"/>
  <c r="H1243" i="31"/>
  <c r="A1244" i="31"/>
  <c r="B1244" i="31"/>
  <c r="C1244" i="31"/>
  <c r="D1244" i="31"/>
  <c r="E1244" i="31"/>
  <c r="F1244" i="31"/>
  <c r="H1244" i="31"/>
  <c r="A1234" i="31"/>
  <c r="B1234" i="31"/>
  <c r="C1234" i="31"/>
  <c r="D1234" i="31"/>
  <c r="E1234" i="31"/>
  <c r="F1234" i="31"/>
  <c r="H1234" i="31"/>
  <c r="A1235" i="31"/>
  <c r="B1235" i="31"/>
  <c r="C1235" i="31"/>
  <c r="D1235" i="31"/>
  <c r="E1235" i="31"/>
  <c r="F1235" i="31"/>
  <c r="H1235" i="31"/>
  <c r="A1236" i="31"/>
  <c r="B1236" i="31"/>
  <c r="C1236" i="31"/>
  <c r="D1236" i="31"/>
  <c r="E1236" i="31"/>
  <c r="F1236" i="31"/>
  <c r="H1236" i="31"/>
  <c r="A1237" i="31"/>
  <c r="B1237" i="31"/>
  <c r="C1237" i="31"/>
  <c r="D1237" i="31"/>
  <c r="E1237" i="31"/>
  <c r="F1237" i="31"/>
  <c r="H1237" i="31"/>
  <c r="A1238" i="31"/>
  <c r="B1238" i="31"/>
  <c r="C1238" i="31"/>
  <c r="D1238" i="31"/>
  <c r="E1238" i="31"/>
  <c r="F1238" i="31"/>
  <c r="H1238" i="31"/>
  <c r="A1239" i="31"/>
  <c r="B1239" i="31"/>
  <c r="C1239" i="31"/>
  <c r="D1239" i="31"/>
  <c r="E1239" i="31"/>
  <c r="F1239" i="31"/>
  <c r="H1239" i="31"/>
  <c r="A1240" i="31"/>
  <c r="B1240" i="31"/>
  <c r="C1240" i="31"/>
  <c r="D1240" i="31"/>
  <c r="E1240" i="31"/>
  <c r="F1240" i="31"/>
  <c r="H1240" i="31"/>
  <c r="A1228" i="31"/>
  <c r="B1228" i="31"/>
  <c r="C1228" i="31"/>
  <c r="D1228" i="31"/>
  <c r="E1228" i="31"/>
  <c r="F1228" i="31"/>
  <c r="H1228" i="31"/>
  <c r="A1229" i="31"/>
  <c r="B1229" i="31"/>
  <c r="C1229" i="31"/>
  <c r="D1229" i="31"/>
  <c r="E1229" i="31"/>
  <c r="F1229" i="31"/>
  <c r="H1229" i="31"/>
  <c r="A1230" i="31"/>
  <c r="B1230" i="31"/>
  <c r="C1230" i="31"/>
  <c r="D1230" i="31"/>
  <c r="E1230" i="31"/>
  <c r="F1230" i="31"/>
  <c r="H1230" i="31"/>
  <c r="A1231" i="31"/>
  <c r="B1231" i="31"/>
  <c r="C1231" i="31"/>
  <c r="D1231" i="31"/>
  <c r="E1231" i="31"/>
  <c r="F1231" i="31"/>
  <c r="H1231" i="31"/>
  <c r="A1232" i="31"/>
  <c r="B1232" i="31"/>
  <c r="C1232" i="31"/>
  <c r="D1232" i="31"/>
  <c r="E1232" i="31"/>
  <c r="F1232" i="31"/>
  <c r="H1232" i="31"/>
  <c r="A1233" i="31"/>
  <c r="B1233" i="31"/>
  <c r="C1233" i="31"/>
  <c r="D1233" i="31"/>
  <c r="E1233" i="31"/>
  <c r="F1233" i="31"/>
  <c r="H1233" i="31"/>
  <c r="A1223" i="31"/>
  <c r="B1223" i="31"/>
  <c r="C1223" i="31"/>
  <c r="D1223" i="31"/>
  <c r="E1223" i="31"/>
  <c r="F1223" i="31"/>
  <c r="H1223" i="31"/>
  <c r="A1224" i="31"/>
  <c r="B1224" i="31"/>
  <c r="C1224" i="31"/>
  <c r="D1224" i="31"/>
  <c r="E1224" i="31"/>
  <c r="F1224" i="31"/>
  <c r="H1224" i="31"/>
  <c r="A1225" i="31"/>
  <c r="B1225" i="31"/>
  <c r="C1225" i="31"/>
  <c r="D1225" i="31"/>
  <c r="E1225" i="31"/>
  <c r="F1225" i="31"/>
  <c r="H1225" i="31"/>
  <c r="A1226" i="31"/>
  <c r="B1226" i="31"/>
  <c r="C1226" i="31"/>
  <c r="D1226" i="31"/>
  <c r="E1226" i="31"/>
  <c r="F1226" i="31"/>
  <c r="H1226" i="31"/>
  <c r="A1227" i="31"/>
  <c r="B1227" i="31"/>
  <c r="C1227" i="31"/>
  <c r="D1227" i="31"/>
  <c r="E1227" i="31"/>
  <c r="F1227" i="31"/>
  <c r="H1227" i="31"/>
  <c r="A1214" i="31"/>
  <c r="B1214" i="31"/>
  <c r="C1214" i="31"/>
  <c r="D1214" i="31"/>
  <c r="E1214" i="31"/>
  <c r="F1214" i="31"/>
  <c r="H1214" i="31"/>
  <c r="A1215" i="31"/>
  <c r="B1215" i="31"/>
  <c r="C1215" i="31"/>
  <c r="D1215" i="31"/>
  <c r="E1215" i="31"/>
  <c r="F1215" i="31"/>
  <c r="H1215" i="31"/>
  <c r="A1216" i="31"/>
  <c r="B1216" i="31"/>
  <c r="C1216" i="31"/>
  <c r="D1216" i="31"/>
  <c r="E1216" i="31"/>
  <c r="F1216" i="31"/>
  <c r="H1216" i="31"/>
  <c r="A1217" i="31"/>
  <c r="B1217" i="31"/>
  <c r="C1217" i="31"/>
  <c r="D1217" i="31"/>
  <c r="E1217" i="31"/>
  <c r="F1217" i="31"/>
  <c r="H1217" i="31"/>
  <c r="A1218" i="31"/>
  <c r="B1218" i="31"/>
  <c r="C1218" i="31"/>
  <c r="D1218" i="31"/>
  <c r="E1218" i="31"/>
  <c r="F1218" i="31"/>
  <c r="H1218" i="31"/>
  <c r="A1219" i="31"/>
  <c r="B1219" i="31"/>
  <c r="C1219" i="31"/>
  <c r="D1219" i="31"/>
  <c r="E1219" i="31"/>
  <c r="F1219" i="31"/>
  <c r="H1219" i="31"/>
  <c r="A1220" i="31"/>
  <c r="B1220" i="31"/>
  <c r="C1220" i="31"/>
  <c r="D1220" i="31"/>
  <c r="E1220" i="31"/>
  <c r="F1220" i="31"/>
  <c r="H1220" i="31"/>
  <c r="A1221" i="31"/>
  <c r="B1221" i="31"/>
  <c r="C1221" i="31"/>
  <c r="D1221" i="31"/>
  <c r="E1221" i="31"/>
  <c r="F1221" i="31"/>
  <c r="H1221" i="31"/>
  <c r="A1222" i="31"/>
  <c r="B1222" i="31"/>
  <c r="C1222" i="31"/>
  <c r="D1222" i="31"/>
  <c r="E1222" i="31"/>
  <c r="F1222" i="31"/>
  <c r="H1222" i="31"/>
  <c r="F49" i="62"/>
  <c r="F78" i="62" l="1"/>
  <c r="F73" i="62"/>
  <c r="F80" i="62" s="1"/>
  <c r="H73" i="62" l="1"/>
  <c r="A4661" i="31" l="1"/>
  <c r="B4661" i="31"/>
  <c r="C4661" i="31"/>
  <c r="D4661" i="31"/>
  <c r="E4661" i="31"/>
  <c r="F4661" i="31"/>
  <c r="H4661" i="31"/>
  <c r="A4662" i="31"/>
  <c r="B4662" i="31"/>
  <c r="C4662" i="31"/>
  <c r="D4662" i="31"/>
  <c r="E4662" i="31"/>
  <c r="F4662" i="31"/>
  <c r="H4662" i="31"/>
  <c r="A4663" i="31"/>
  <c r="B4663" i="31"/>
  <c r="C4663" i="31"/>
  <c r="D4663" i="31"/>
  <c r="E4663" i="31"/>
  <c r="F4663" i="31"/>
  <c r="H4663" i="31"/>
  <c r="A4664" i="31"/>
  <c r="B4664" i="31"/>
  <c r="C4664" i="31"/>
  <c r="D4664" i="31"/>
  <c r="E4664" i="31"/>
  <c r="F4664" i="31"/>
  <c r="H4664" i="31"/>
  <c r="A4654" i="31"/>
  <c r="B4654" i="31"/>
  <c r="C4654" i="31"/>
  <c r="D4654" i="31"/>
  <c r="E4654" i="31"/>
  <c r="F4654" i="31"/>
  <c r="H4654" i="31"/>
  <c r="A4655" i="31"/>
  <c r="B4655" i="31"/>
  <c r="C4655" i="31"/>
  <c r="D4655" i="31"/>
  <c r="E4655" i="31"/>
  <c r="F4655" i="31"/>
  <c r="H4655" i="31"/>
  <c r="A4656" i="31"/>
  <c r="B4656" i="31"/>
  <c r="C4656" i="31"/>
  <c r="D4656" i="31"/>
  <c r="E4656" i="31"/>
  <c r="F4656" i="31"/>
  <c r="H4656" i="31"/>
  <c r="A4657" i="31"/>
  <c r="B4657" i="31"/>
  <c r="C4657" i="31"/>
  <c r="D4657" i="31"/>
  <c r="E4657" i="31"/>
  <c r="F4657" i="31"/>
  <c r="H4657" i="31"/>
  <c r="A4658" i="31"/>
  <c r="B4658" i="31"/>
  <c r="C4658" i="31"/>
  <c r="D4658" i="31"/>
  <c r="E4658" i="31"/>
  <c r="F4658" i="31"/>
  <c r="H4658" i="31"/>
  <c r="A4659" i="31"/>
  <c r="B4659" i="31"/>
  <c r="C4659" i="31"/>
  <c r="D4659" i="31"/>
  <c r="E4659" i="31"/>
  <c r="F4659" i="31"/>
  <c r="H4659" i="31"/>
  <c r="A4660" i="31"/>
  <c r="B4660" i="31"/>
  <c r="C4660" i="31"/>
  <c r="D4660" i="31"/>
  <c r="E4660" i="31"/>
  <c r="F4660" i="31"/>
  <c r="H4660" i="31"/>
  <c r="A4646" i="31"/>
  <c r="B4646" i="31"/>
  <c r="C4646" i="31"/>
  <c r="D4646" i="31"/>
  <c r="E4646" i="31"/>
  <c r="F4646" i="31"/>
  <c r="H4646" i="31"/>
  <c r="A4647" i="31"/>
  <c r="B4647" i="31"/>
  <c r="C4647" i="31"/>
  <c r="D4647" i="31"/>
  <c r="E4647" i="31"/>
  <c r="F4647" i="31"/>
  <c r="H4647" i="31"/>
  <c r="A4648" i="31"/>
  <c r="B4648" i="31"/>
  <c r="C4648" i="31"/>
  <c r="D4648" i="31"/>
  <c r="E4648" i="31"/>
  <c r="F4648" i="31"/>
  <c r="H4648" i="31"/>
  <c r="A4649" i="31"/>
  <c r="B4649" i="31"/>
  <c r="C4649" i="31"/>
  <c r="D4649" i="31"/>
  <c r="E4649" i="31"/>
  <c r="F4649" i="31"/>
  <c r="H4649" i="31"/>
  <c r="A4650" i="31"/>
  <c r="B4650" i="31"/>
  <c r="C4650" i="31"/>
  <c r="D4650" i="31"/>
  <c r="E4650" i="31"/>
  <c r="F4650" i="31"/>
  <c r="H4650" i="31"/>
  <c r="A4651" i="31"/>
  <c r="B4651" i="31"/>
  <c r="C4651" i="31"/>
  <c r="D4651" i="31"/>
  <c r="E4651" i="31"/>
  <c r="F4651" i="31"/>
  <c r="H4651" i="31"/>
  <c r="A4652" i="31"/>
  <c r="B4652" i="31"/>
  <c r="C4652" i="31"/>
  <c r="D4652" i="31"/>
  <c r="E4652" i="31"/>
  <c r="F4652" i="31"/>
  <c r="H4652" i="31"/>
  <c r="A4653" i="31"/>
  <c r="B4653" i="31"/>
  <c r="C4653" i="31"/>
  <c r="D4653" i="31"/>
  <c r="E4653" i="31"/>
  <c r="F4653" i="31"/>
  <c r="H4653" i="31"/>
  <c r="A4632" i="31"/>
  <c r="B4632" i="31"/>
  <c r="C4632" i="31"/>
  <c r="D4632" i="31"/>
  <c r="E4632" i="31"/>
  <c r="F4632" i="31"/>
  <c r="H4632" i="31"/>
  <c r="A4633" i="31"/>
  <c r="B4633" i="31"/>
  <c r="C4633" i="31"/>
  <c r="D4633" i="31"/>
  <c r="E4633" i="31"/>
  <c r="F4633" i="31"/>
  <c r="H4633" i="31"/>
  <c r="A4634" i="31"/>
  <c r="B4634" i="31"/>
  <c r="C4634" i="31"/>
  <c r="D4634" i="31"/>
  <c r="E4634" i="31"/>
  <c r="F4634" i="31"/>
  <c r="H4634" i="31"/>
  <c r="A4635" i="31"/>
  <c r="B4635" i="31"/>
  <c r="C4635" i="31"/>
  <c r="D4635" i="31"/>
  <c r="E4635" i="31"/>
  <c r="F4635" i="31"/>
  <c r="H4635" i="31"/>
  <c r="A4636" i="31"/>
  <c r="B4636" i="31"/>
  <c r="C4636" i="31"/>
  <c r="D4636" i="31"/>
  <c r="E4636" i="31"/>
  <c r="F4636" i="31"/>
  <c r="H4636" i="31"/>
  <c r="A4637" i="31"/>
  <c r="B4637" i="31"/>
  <c r="C4637" i="31"/>
  <c r="D4637" i="31"/>
  <c r="E4637" i="31"/>
  <c r="F4637" i="31"/>
  <c r="H4637" i="31"/>
  <c r="A4638" i="31"/>
  <c r="B4638" i="31"/>
  <c r="C4638" i="31"/>
  <c r="D4638" i="31"/>
  <c r="E4638" i="31"/>
  <c r="F4638" i="31"/>
  <c r="H4638" i="31"/>
  <c r="A4639" i="31"/>
  <c r="B4639" i="31"/>
  <c r="C4639" i="31"/>
  <c r="D4639" i="31"/>
  <c r="E4639" i="31"/>
  <c r="F4639" i="31"/>
  <c r="H4639" i="31"/>
  <c r="A4640" i="31"/>
  <c r="B4640" i="31"/>
  <c r="C4640" i="31"/>
  <c r="D4640" i="31"/>
  <c r="E4640" i="31"/>
  <c r="F4640" i="31"/>
  <c r="H4640" i="31"/>
  <c r="A4641" i="31"/>
  <c r="B4641" i="31"/>
  <c r="C4641" i="31"/>
  <c r="D4641" i="31"/>
  <c r="E4641" i="31"/>
  <c r="F4641" i="31"/>
  <c r="H4641" i="31"/>
  <c r="A4642" i="31"/>
  <c r="B4642" i="31"/>
  <c r="C4642" i="31"/>
  <c r="D4642" i="31"/>
  <c r="E4642" i="31"/>
  <c r="F4642" i="31"/>
  <c r="H4642" i="31"/>
  <c r="A4643" i="31"/>
  <c r="B4643" i="31"/>
  <c r="C4643" i="31"/>
  <c r="D4643" i="31"/>
  <c r="E4643" i="31"/>
  <c r="F4643" i="31"/>
  <c r="H4643" i="31"/>
  <c r="A4644" i="31"/>
  <c r="B4644" i="31"/>
  <c r="C4644" i="31"/>
  <c r="D4644" i="31"/>
  <c r="E4644" i="31"/>
  <c r="F4644" i="31"/>
  <c r="H4644" i="31"/>
  <c r="A4645" i="31"/>
  <c r="B4645" i="31"/>
  <c r="C4645" i="31"/>
  <c r="D4645" i="31"/>
  <c r="E4645" i="31"/>
  <c r="F4645" i="31"/>
  <c r="H4645" i="31"/>
  <c r="A4618" i="31"/>
  <c r="B4618" i="31"/>
  <c r="C4618" i="31"/>
  <c r="D4618" i="31"/>
  <c r="E4618" i="31"/>
  <c r="F4618" i="31"/>
  <c r="H4618" i="31"/>
  <c r="A4619" i="31"/>
  <c r="B4619" i="31"/>
  <c r="C4619" i="31"/>
  <c r="D4619" i="31"/>
  <c r="E4619" i="31"/>
  <c r="F4619" i="31"/>
  <c r="H4619" i="31"/>
  <c r="A4620" i="31"/>
  <c r="B4620" i="31"/>
  <c r="C4620" i="31"/>
  <c r="D4620" i="31"/>
  <c r="E4620" i="31"/>
  <c r="F4620" i="31"/>
  <c r="H4620" i="31"/>
  <c r="A4621" i="31"/>
  <c r="B4621" i="31"/>
  <c r="C4621" i="31"/>
  <c r="D4621" i="31"/>
  <c r="E4621" i="31"/>
  <c r="F4621" i="31"/>
  <c r="H4621" i="31"/>
  <c r="A4622" i="31"/>
  <c r="B4622" i="31"/>
  <c r="C4622" i="31"/>
  <c r="D4622" i="31"/>
  <c r="E4622" i="31"/>
  <c r="F4622" i="31"/>
  <c r="H4622" i="31"/>
  <c r="A4623" i="31"/>
  <c r="B4623" i="31"/>
  <c r="C4623" i="31"/>
  <c r="D4623" i="31"/>
  <c r="E4623" i="31"/>
  <c r="F4623" i="31"/>
  <c r="H4623" i="31"/>
  <c r="A4624" i="31"/>
  <c r="B4624" i="31"/>
  <c r="C4624" i="31"/>
  <c r="D4624" i="31"/>
  <c r="E4624" i="31"/>
  <c r="F4624" i="31"/>
  <c r="H4624" i="31"/>
  <c r="A4625" i="31"/>
  <c r="B4625" i="31"/>
  <c r="C4625" i="31"/>
  <c r="D4625" i="31"/>
  <c r="E4625" i="31"/>
  <c r="F4625" i="31"/>
  <c r="H4625" i="31"/>
  <c r="A4626" i="31"/>
  <c r="B4626" i="31"/>
  <c r="C4626" i="31"/>
  <c r="D4626" i="31"/>
  <c r="E4626" i="31"/>
  <c r="F4626" i="31"/>
  <c r="H4626" i="31"/>
  <c r="A4627" i="31"/>
  <c r="B4627" i="31"/>
  <c r="C4627" i="31"/>
  <c r="D4627" i="31"/>
  <c r="E4627" i="31"/>
  <c r="F4627" i="31"/>
  <c r="H4627" i="31"/>
  <c r="A4628" i="31"/>
  <c r="B4628" i="31"/>
  <c r="C4628" i="31"/>
  <c r="D4628" i="31"/>
  <c r="E4628" i="31"/>
  <c r="F4628" i="31"/>
  <c r="H4628" i="31"/>
  <c r="A4629" i="31"/>
  <c r="B4629" i="31"/>
  <c r="C4629" i="31"/>
  <c r="D4629" i="31"/>
  <c r="E4629" i="31"/>
  <c r="F4629" i="31"/>
  <c r="H4629" i="31"/>
  <c r="A4630" i="31"/>
  <c r="B4630" i="31"/>
  <c r="C4630" i="31"/>
  <c r="D4630" i="31"/>
  <c r="E4630" i="31"/>
  <c r="F4630" i="31"/>
  <c r="H4630" i="31"/>
  <c r="A4631" i="31"/>
  <c r="B4631" i="31"/>
  <c r="C4631" i="31"/>
  <c r="D4631" i="31"/>
  <c r="E4631" i="31"/>
  <c r="F4631" i="31"/>
  <c r="H4631" i="31"/>
  <c r="A4607" i="31"/>
  <c r="B4607" i="31"/>
  <c r="C4607" i="31"/>
  <c r="D4607" i="31"/>
  <c r="E4607" i="31"/>
  <c r="F4607" i="31"/>
  <c r="H4607" i="31"/>
  <c r="A4608" i="31"/>
  <c r="B4608" i="31"/>
  <c r="C4608" i="31"/>
  <c r="D4608" i="31"/>
  <c r="E4608" i="31"/>
  <c r="F4608" i="31"/>
  <c r="H4608" i="31"/>
  <c r="A4609" i="31"/>
  <c r="B4609" i="31"/>
  <c r="C4609" i="31"/>
  <c r="D4609" i="31"/>
  <c r="E4609" i="31"/>
  <c r="F4609" i="31"/>
  <c r="H4609" i="31"/>
  <c r="A4610" i="31"/>
  <c r="B4610" i="31"/>
  <c r="C4610" i="31"/>
  <c r="D4610" i="31"/>
  <c r="E4610" i="31"/>
  <c r="F4610" i="31"/>
  <c r="H4610" i="31"/>
  <c r="A4611" i="31"/>
  <c r="B4611" i="31"/>
  <c r="C4611" i="31"/>
  <c r="D4611" i="31"/>
  <c r="E4611" i="31"/>
  <c r="F4611" i="31"/>
  <c r="H4611" i="31"/>
  <c r="A4612" i="31"/>
  <c r="B4612" i="31"/>
  <c r="C4612" i="31"/>
  <c r="D4612" i="31"/>
  <c r="E4612" i="31"/>
  <c r="F4612" i="31"/>
  <c r="H4612" i="31"/>
  <c r="A4613" i="31"/>
  <c r="B4613" i="31"/>
  <c r="C4613" i="31"/>
  <c r="D4613" i="31"/>
  <c r="E4613" i="31"/>
  <c r="F4613" i="31"/>
  <c r="H4613" i="31"/>
  <c r="A4614" i="31"/>
  <c r="B4614" i="31"/>
  <c r="C4614" i="31"/>
  <c r="D4614" i="31"/>
  <c r="E4614" i="31"/>
  <c r="F4614" i="31"/>
  <c r="H4614" i="31"/>
  <c r="A4615" i="31"/>
  <c r="B4615" i="31"/>
  <c r="C4615" i="31"/>
  <c r="D4615" i="31"/>
  <c r="E4615" i="31"/>
  <c r="F4615" i="31"/>
  <c r="H4615" i="31"/>
  <c r="A4616" i="31"/>
  <c r="B4616" i="31"/>
  <c r="C4616" i="31"/>
  <c r="D4616" i="31"/>
  <c r="E4616" i="31"/>
  <c r="F4616" i="31"/>
  <c r="H4616" i="31"/>
  <c r="A4617" i="31"/>
  <c r="B4617" i="31"/>
  <c r="C4617" i="31"/>
  <c r="D4617" i="31"/>
  <c r="E4617" i="31"/>
  <c r="F4617" i="31"/>
  <c r="H4617" i="31"/>
  <c r="A4596" i="31"/>
  <c r="B4596" i="31"/>
  <c r="C4596" i="31"/>
  <c r="D4596" i="31"/>
  <c r="E4596" i="31"/>
  <c r="F4596" i="31"/>
  <c r="H4596" i="31"/>
  <c r="A4597" i="31"/>
  <c r="B4597" i="31"/>
  <c r="C4597" i="31"/>
  <c r="D4597" i="31"/>
  <c r="E4597" i="31"/>
  <c r="F4597" i="31"/>
  <c r="H4597" i="31"/>
  <c r="A4598" i="31"/>
  <c r="B4598" i="31"/>
  <c r="C4598" i="31"/>
  <c r="D4598" i="31"/>
  <c r="E4598" i="31"/>
  <c r="F4598" i="31"/>
  <c r="H4598" i="31"/>
  <c r="A4599" i="31"/>
  <c r="B4599" i="31"/>
  <c r="C4599" i="31"/>
  <c r="D4599" i="31"/>
  <c r="E4599" i="31"/>
  <c r="F4599" i="31"/>
  <c r="H4599" i="31"/>
  <c r="A4600" i="31"/>
  <c r="B4600" i="31"/>
  <c r="C4600" i="31"/>
  <c r="D4600" i="31"/>
  <c r="E4600" i="31"/>
  <c r="F4600" i="31"/>
  <c r="H4600" i="31"/>
  <c r="A4601" i="31"/>
  <c r="B4601" i="31"/>
  <c r="C4601" i="31"/>
  <c r="D4601" i="31"/>
  <c r="E4601" i="31"/>
  <c r="F4601" i="31"/>
  <c r="H4601" i="31"/>
  <c r="A4602" i="31"/>
  <c r="B4602" i="31"/>
  <c r="C4602" i="31"/>
  <c r="D4602" i="31"/>
  <c r="E4602" i="31"/>
  <c r="F4602" i="31"/>
  <c r="H4602" i="31"/>
  <c r="A4603" i="31"/>
  <c r="B4603" i="31"/>
  <c r="C4603" i="31"/>
  <c r="D4603" i="31"/>
  <c r="E4603" i="31"/>
  <c r="F4603" i="31"/>
  <c r="H4603" i="31"/>
  <c r="A4604" i="31"/>
  <c r="B4604" i="31"/>
  <c r="C4604" i="31"/>
  <c r="D4604" i="31"/>
  <c r="E4604" i="31"/>
  <c r="F4604" i="31"/>
  <c r="H4604" i="31"/>
  <c r="A4605" i="31"/>
  <c r="B4605" i="31"/>
  <c r="C4605" i="31"/>
  <c r="D4605" i="31"/>
  <c r="E4605" i="31"/>
  <c r="F4605" i="31"/>
  <c r="H4605" i="31"/>
  <c r="A4606" i="31"/>
  <c r="B4606" i="31"/>
  <c r="C4606" i="31"/>
  <c r="D4606" i="31"/>
  <c r="E4606" i="31"/>
  <c r="F4606" i="31"/>
  <c r="H4606" i="31"/>
  <c r="A4595" i="31"/>
  <c r="A1096" i="31"/>
  <c r="B1096" i="31"/>
  <c r="C1096" i="31"/>
  <c r="D1096" i="31"/>
  <c r="E1096" i="31"/>
  <c r="F1096" i="31"/>
  <c r="H1096" i="31"/>
  <c r="A1097" i="31"/>
  <c r="B1097" i="31"/>
  <c r="C1097" i="31"/>
  <c r="D1097" i="31"/>
  <c r="E1097" i="31"/>
  <c r="F1097" i="31"/>
  <c r="H1097" i="31"/>
  <c r="A1098" i="31"/>
  <c r="B1098" i="31"/>
  <c r="C1098" i="31"/>
  <c r="D1098" i="31"/>
  <c r="E1098" i="31"/>
  <c r="F1098" i="31"/>
  <c r="H1098" i="31"/>
  <c r="A1099" i="31"/>
  <c r="B1099" i="31"/>
  <c r="C1099" i="31"/>
  <c r="D1099" i="31"/>
  <c r="E1099" i="31"/>
  <c r="F1099" i="31"/>
  <c r="H1099" i="31"/>
  <c r="A1100" i="31"/>
  <c r="B1100" i="31"/>
  <c r="C1100" i="31"/>
  <c r="D1100" i="31"/>
  <c r="E1100" i="31"/>
  <c r="F1100" i="31"/>
  <c r="H1100" i="31"/>
  <c r="A1101" i="31"/>
  <c r="B1101" i="31"/>
  <c r="C1101" i="31"/>
  <c r="D1101" i="31"/>
  <c r="E1101" i="31"/>
  <c r="F1101" i="31"/>
  <c r="H1101" i="31"/>
  <c r="A1102" i="31"/>
  <c r="B1102" i="31"/>
  <c r="C1102" i="31"/>
  <c r="D1102" i="31"/>
  <c r="E1102" i="31"/>
  <c r="F1102" i="31"/>
  <c r="H1102" i="31"/>
  <c r="A1103" i="31"/>
  <c r="B1103" i="31"/>
  <c r="C1103" i="31"/>
  <c r="D1103" i="31"/>
  <c r="E1103" i="31"/>
  <c r="F1103" i="31"/>
  <c r="H1103" i="31"/>
  <c r="A1104" i="31"/>
  <c r="B1104" i="31"/>
  <c r="C1104" i="31"/>
  <c r="D1104" i="31"/>
  <c r="E1104" i="31"/>
  <c r="F1104" i="31"/>
  <c r="H1104" i="31"/>
  <c r="A1105" i="31"/>
  <c r="B1105" i="31"/>
  <c r="C1105" i="31"/>
  <c r="D1105" i="31"/>
  <c r="E1105" i="31"/>
  <c r="F1105" i="31"/>
  <c r="H1105" i="31"/>
  <c r="A1106" i="31"/>
  <c r="B1106" i="31"/>
  <c r="C1106" i="31"/>
  <c r="D1106" i="31"/>
  <c r="E1106" i="31"/>
  <c r="F1106" i="31"/>
  <c r="H1106" i="31"/>
  <c r="A1107" i="31"/>
  <c r="B1107" i="31"/>
  <c r="C1107" i="31"/>
  <c r="D1107" i="31"/>
  <c r="E1107" i="31"/>
  <c r="F1107" i="31"/>
  <c r="H1107" i="31"/>
  <c r="A1108" i="31"/>
  <c r="B1108" i="31"/>
  <c r="C1108" i="31"/>
  <c r="D1108" i="31"/>
  <c r="E1108" i="31"/>
  <c r="F1108" i="31"/>
  <c r="H1108" i="31"/>
  <c r="A1109" i="31"/>
  <c r="B1109" i="31"/>
  <c r="C1109" i="31"/>
  <c r="D1109" i="31"/>
  <c r="E1109" i="31"/>
  <c r="F1109" i="31"/>
  <c r="H1109" i="31"/>
  <c r="A1110" i="31"/>
  <c r="B1110" i="31"/>
  <c r="C1110" i="31"/>
  <c r="D1110" i="31"/>
  <c r="E1110" i="31"/>
  <c r="F1110" i="31"/>
  <c r="H1110" i="31"/>
  <c r="A1111" i="31"/>
  <c r="B1111" i="31"/>
  <c r="C1111" i="31"/>
  <c r="D1111" i="31"/>
  <c r="E1111" i="31"/>
  <c r="F1111" i="31"/>
  <c r="H1111" i="31"/>
  <c r="A1112" i="31"/>
  <c r="B1112" i="31"/>
  <c r="C1112" i="31"/>
  <c r="D1112" i="31"/>
  <c r="E1112" i="31"/>
  <c r="F1112" i="31"/>
  <c r="H1112" i="31"/>
  <c r="A1113" i="31"/>
  <c r="B1113" i="31"/>
  <c r="C1113" i="31"/>
  <c r="D1113" i="31"/>
  <c r="E1113" i="31"/>
  <c r="F1113" i="31"/>
  <c r="H1113" i="31"/>
  <c r="A1114" i="31"/>
  <c r="B1114" i="31"/>
  <c r="C1114" i="31"/>
  <c r="D1114" i="31"/>
  <c r="E1114" i="31"/>
  <c r="F1114" i="31"/>
  <c r="H1114" i="31"/>
  <c r="A1115" i="31"/>
  <c r="B1115" i="31"/>
  <c r="C1115" i="31"/>
  <c r="D1115" i="31"/>
  <c r="E1115" i="31"/>
  <c r="F1115" i="31"/>
  <c r="H1115" i="31"/>
  <c r="A1116" i="31"/>
  <c r="B1116" i="31"/>
  <c r="C1116" i="31"/>
  <c r="D1116" i="31"/>
  <c r="E1116" i="31"/>
  <c r="F1116" i="31"/>
  <c r="H1116" i="31"/>
  <c r="A1117" i="31"/>
  <c r="B1117" i="31"/>
  <c r="C1117" i="31"/>
  <c r="D1117" i="31"/>
  <c r="E1117" i="31"/>
  <c r="F1117" i="31"/>
  <c r="H1117" i="31"/>
  <c r="A1118" i="31"/>
  <c r="B1118" i="31"/>
  <c r="C1118" i="31"/>
  <c r="D1118" i="31"/>
  <c r="E1118" i="31"/>
  <c r="F1118" i="31"/>
  <c r="H1118" i="31"/>
  <c r="A1119" i="31"/>
  <c r="B1119" i="31"/>
  <c r="C1119" i="31"/>
  <c r="D1119" i="31"/>
  <c r="E1119" i="31"/>
  <c r="F1119" i="31"/>
  <c r="H1119" i="31"/>
  <c r="A1120" i="31"/>
  <c r="B1120" i="31"/>
  <c r="C1120" i="31"/>
  <c r="D1120" i="31"/>
  <c r="E1120" i="31"/>
  <c r="F1120" i="31"/>
  <c r="H1120" i="31"/>
  <c r="A1121" i="31"/>
  <c r="B1121" i="31"/>
  <c r="C1121" i="31"/>
  <c r="D1121" i="31"/>
  <c r="E1121" i="31"/>
  <c r="F1121" i="31"/>
  <c r="H1121" i="31"/>
  <c r="A1122" i="31"/>
  <c r="B1122" i="31"/>
  <c r="C1122" i="31"/>
  <c r="D1122" i="31"/>
  <c r="E1122" i="31"/>
  <c r="F1122" i="31"/>
  <c r="H1122" i="31"/>
  <c r="A1123" i="31"/>
  <c r="B1123" i="31"/>
  <c r="C1123" i="31"/>
  <c r="D1123" i="31"/>
  <c r="E1123" i="31"/>
  <c r="F1123" i="31"/>
  <c r="H1123" i="31"/>
  <c r="A1124" i="31"/>
  <c r="B1124" i="31"/>
  <c r="C1124" i="31"/>
  <c r="D1124" i="31"/>
  <c r="E1124" i="31"/>
  <c r="F1124" i="31"/>
  <c r="H1124" i="31"/>
  <c r="A1125" i="31"/>
  <c r="B1125" i="31"/>
  <c r="C1125" i="31"/>
  <c r="D1125" i="31"/>
  <c r="E1125" i="31"/>
  <c r="F1125" i="31"/>
  <c r="H1125" i="31"/>
  <c r="A1126" i="31"/>
  <c r="B1126" i="31"/>
  <c r="C1126" i="31"/>
  <c r="D1126" i="31"/>
  <c r="E1126" i="31"/>
  <c r="F1126" i="31"/>
  <c r="H1126" i="31"/>
  <c r="A1127" i="31"/>
  <c r="B1127" i="31"/>
  <c r="C1127" i="31"/>
  <c r="D1127" i="31"/>
  <c r="E1127" i="31"/>
  <c r="F1127" i="31"/>
  <c r="H1127" i="31"/>
  <c r="A1128" i="31"/>
  <c r="B1128" i="31"/>
  <c r="C1128" i="31"/>
  <c r="D1128" i="31"/>
  <c r="E1128" i="31"/>
  <c r="F1128" i="31"/>
  <c r="H1128" i="31"/>
  <c r="A1129" i="31"/>
  <c r="B1129" i="31"/>
  <c r="C1129" i="31"/>
  <c r="D1129" i="31"/>
  <c r="E1129" i="31"/>
  <c r="F1129" i="31"/>
  <c r="H1129" i="31"/>
  <c r="A1130" i="31"/>
  <c r="B1130" i="31"/>
  <c r="C1130" i="31"/>
  <c r="D1130" i="31"/>
  <c r="E1130" i="31"/>
  <c r="F1130" i="31"/>
  <c r="H1130" i="31"/>
  <c r="A1131" i="31"/>
  <c r="B1131" i="31"/>
  <c r="C1131" i="31"/>
  <c r="D1131" i="31"/>
  <c r="E1131" i="31"/>
  <c r="F1131" i="31"/>
  <c r="H1131" i="31"/>
  <c r="A51" i="26"/>
  <c r="F84" i="61" l="1"/>
  <c r="F114" i="63"/>
  <c r="F84" i="62"/>
  <c r="F73" i="61"/>
  <c r="F80" i="61" s="1"/>
  <c r="F43" i="61"/>
  <c r="F78" i="61" s="1"/>
  <c r="A1132" i="31" l="1"/>
  <c r="B1132" i="31"/>
  <c r="C1132" i="31"/>
  <c r="D1132" i="31"/>
  <c r="E1132" i="31"/>
  <c r="F1132" i="31"/>
  <c r="H1132" i="31"/>
  <c r="A1133" i="31"/>
  <c r="B1133" i="31"/>
  <c r="C1133" i="31"/>
  <c r="D1133" i="31"/>
  <c r="E1133" i="31"/>
  <c r="F1133" i="31"/>
  <c r="H1133" i="31"/>
  <c r="A1134" i="31"/>
  <c r="B1134" i="31"/>
  <c r="C1134" i="31"/>
  <c r="D1134" i="31"/>
  <c r="E1134" i="31"/>
  <c r="F1134" i="31"/>
  <c r="H1134" i="31"/>
  <c r="A1135" i="31"/>
  <c r="B1135" i="31"/>
  <c r="C1135" i="31"/>
  <c r="D1135" i="31"/>
  <c r="E1135" i="31"/>
  <c r="F1135" i="31"/>
  <c r="H1135" i="31"/>
  <c r="A1136" i="31"/>
  <c r="B1136" i="31"/>
  <c r="C1136" i="31"/>
  <c r="D1136" i="31"/>
  <c r="E1136" i="31"/>
  <c r="F1136" i="31"/>
  <c r="H1136" i="31"/>
  <c r="A1137" i="31"/>
  <c r="B1137" i="31"/>
  <c r="C1137" i="31"/>
  <c r="D1137" i="31"/>
  <c r="E1137" i="31"/>
  <c r="F1137" i="31"/>
  <c r="H1137" i="31"/>
  <c r="A1138" i="31"/>
  <c r="B1138" i="31"/>
  <c r="C1138" i="31"/>
  <c r="D1138" i="31"/>
  <c r="E1138" i="31"/>
  <c r="F1138" i="31"/>
  <c r="H1138" i="31"/>
  <c r="A1139" i="31"/>
  <c r="B1139" i="31"/>
  <c r="C1139" i="31"/>
  <c r="D1139" i="31"/>
  <c r="E1139" i="31"/>
  <c r="F1139" i="31"/>
  <c r="H1139" i="31"/>
  <c r="A1140" i="31"/>
  <c r="B1140" i="31"/>
  <c r="C1140" i="31"/>
  <c r="D1140" i="31"/>
  <c r="E1140" i="31"/>
  <c r="F1140" i="31"/>
  <c r="H1140" i="31"/>
  <c r="A1141" i="31"/>
  <c r="B1141" i="31"/>
  <c r="C1141" i="31"/>
  <c r="D1141" i="31"/>
  <c r="E1141" i="31"/>
  <c r="F1141" i="31"/>
  <c r="H1141" i="31"/>
  <c r="A1142" i="31"/>
  <c r="B1142" i="31"/>
  <c r="C1142" i="31"/>
  <c r="D1142" i="31"/>
  <c r="E1142" i="31"/>
  <c r="F1142" i="31"/>
  <c r="H1142" i="31"/>
  <c r="A1143" i="31"/>
  <c r="B1143" i="31"/>
  <c r="C1143" i="31"/>
  <c r="D1143" i="31"/>
  <c r="E1143" i="31"/>
  <c r="F1143" i="31"/>
  <c r="H1143" i="31"/>
  <c r="A1144" i="31"/>
  <c r="B1144" i="31"/>
  <c r="C1144" i="31"/>
  <c r="D1144" i="31"/>
  <c r="E1144" i="31"/>
  <c r="F1144" i="31"/>
  <c r="H1144" i="31"/>
  <c r="A1145" i="31"/>
  <c r="B1145" i="31"/>
  <c r="C1145" i="31"/>
  <c r="D1145" i="31"/>
  <c r="E1145" i="31"/>
  <c r="F1145" i="31"/>
  <c r="H1145" i="31"/>
  <c r="A1146" i="31"/>
  <c r="B1146" i="31"/>
  <c r="C1146" i="31"/>
  <c r="D1146" i="31"/>
  <c r="E1146" i="31"/>
  <c r="F1146" i="31"/>
  <c r="H1146" i="31"/>
  <c r="A1147" i="31"/>
  <c r="B1147" i="31"/>
  <c r="C1147" i="31"/>
  <c r="D1147" i="31"/>
  <c r="E1147" i="31"/>
  <c r="F1147" i="31"/>
  <c r="H1147" i="31"/>
  <c r="A1148" i="31"/>
  <c r="B1148" i="31"/>
  <c r="C1148" i="31"/>
  <c r="D1148" i="31"/>
  <c r="E1148" i="31"/>
  <c r="F1148" i="31"/>
  <c r="H1148" i="31"/>
  <c r="A1149" i="31"/>
  <c r="B1149" i="31"/>
  <c r="C1149" i="31"/>
  <c r="D1149" i="31"/>
  <c r="E1149" i="31"/>
  <c r="F1149" i="31"/>
  <c r="H1149" i="31"/>
  <c r="A1150" i="31"/>
  <c r="B1150" i="31"/>
  <c r="C1150" i="31"/>
  <c r="D1150" i="31"/>
  <c r="E1150" i="31"/>
  <c r="F1150" i="31"/>
  <c r="H1150" i="31"/>
  <c r="A1151" i="31"/>
  <c r="B1151" i="31"/>
  <c r="C1151" i="31"/>
  <c r="D1151" i="31"/>
  <c r="E1151" i="31"/>
  <c r="F1151" i="31"/>
  <c r="H1151" i="31"/>
  <c r="A1152" i="31"/>
  <c r="B1152" i="31"/>
  <c r="C1152" i="31"/>
  <c r="D1152" i="31"/>
  <c r="E1152" i="31"/>
  <c r="F1152" i="31"/>
  <c r="H1152" i="31"/>
  <c r="A1153" i="31"/>
  <c r="B1153" i="31"/>
  <c r="C1153" i="31"/>
  <c r="D1153" i="31"/>
  <c r="E1153" i="31"/>
  <c r="F1153" i="31"/>
  <c r="H1153" i="31"/>
  <c r="A1154" i="31"/>
  <c r="B1154" i="31"/>
  <c r="C1154" i="31"/>
  <c r="D1154" i="31"/>
  <c r="E1154" i="31"/>
  <c r="F1154" i="31"/>
  <c r="H1154" i="31"/>
  <c r="H278" i="8" l="1"/>
  <c r="H266" i="8"/>
  <c r="G336" i="8"/>
  <c r="A4573" i="31"/>
  <c r="B4573" i="31"/>
  <c r="C4573" i="31"/>
  <c r="D4573" i="31"/>
  <c r="E4573" i="31"/>
  <c r="F4573" i="31"/>
  <c r="H4573" i="31"/>
  <c r="A4574" i="31"/>
  <c r="B4574" i="31"/>
  <c r="C4574" i="31"/>
  <c r="D4574" i="31"/>
  <c r="E4574" i="31"/>
  <c r="F4574" i="31"/>
  <c r="H4574" i="31"/>
  <c r="A4575" i="31"/>
  <c r="B4575" i="31"/>
  <c r="C4575" i="31"/>
  <c r="D4575" i="31"/>
  <c r="E4575" i="31"/>
  <c r="F4575" i="31"/>
  <c r="H4575" i="31"/>
  <c r="A4576" i="31"/>
  <c r="B4576" i="31"/>
  <c r="C4576" i="31"/>
  <c r="D4576" i="31"/>
  <c r="E4576" i="31"/>
  <c r="F4576" i="31"/>
  <c r="H4576" i="31"/>
  <c r="A4577" i="31"/>
  <c r="B4577" i="31"/>
  <c r="C4577" i="31"/>
  <c r="D4577" i="31"/>
  <c r="E4577" i="31"/>
  <c r="F4577" i="31"/>
  <c r="H4577" i="31"/>
  <c r="A4578" i="31"/>
  <c r="B4578" i="31"/>
  <c r="C4578" i="31"/>
  <c r="D4578" i="31"/>
  <c r="E4578" i="31"/>
  <c r="F4578" i="31"/>
  <c r="H4578" i="31"/>
  <c r="A4579" i="31"/>
  <c r="B4579" i="31"/>
  <c r="C4579" i="31"/>
  <c r="D4579" i="31"/>
  <c r="E4579" i="31"/>
  <c r="F4579" i="31"/>
  <c r="H4579" i="31"/>
  <c r="A4580" i="31"/>
  <c r="B4580" i="31"/>
  <c r="C4580" i="31"/>
  <c r="D4580" i="31"/>
  <c r="E4580" i="31"/>
  <c r="F4580" i="31"/>
  <c r="H4580" i="31"/>
  <c r="A4581" i="31"/>
  <c r="B4581" i="31"/>
  <c r="C4581" i="31"/>
  <c r="D4581" i="31"/>
  <c r="E4581" i="31"/>
  <c r="F4581" i="31"/>
  <c r="H4581" i="31"/>
  <c r="A4582" i="31"/>
  <c r="B4582" i="31"/>
  <c r="C4582" i="31"/>
  <c r="D4582" i="31"/>
  <c r="E4582" i="31"/>
  <c r="F4582" i="31"/>
  <c r="H4582" i="31"/>
  <c r="A4583" i="31"/>
  <c r="B4583" i="31"/>
  <c r="C4583" i="31"/>
  <c r="D4583" i="31"/>
  <c r="E4583" i="31"/>
  <c r="F4583" i="31"/>
  <c r="H4583" i="31"/>
  <c r="A4584" i="31"/>
  <c r="B4584" i="31"/>
  <c r="C4584" i="31"/>
  <c r="D4584" i="31"/>
  <c r="E4584" i="31"/>
  <c r="F4584" i="31"/>
  <c r="H4584" i="31"/>
  <c r="A4585" i="31"/>
  <c r="B4585" i="31"/>
  <c r="C4585" i="31"/>
  <c r="D4585" i="31"/>
  <c r="E4585" i="31"/>
  <c r="F4585" i="31"/>
  <c r="H4585" i="31"/>
  <c r="A4586" i="31"/>
  <c r="B4586" i="31"/>
  <c r="C4586" i="31"/>
  <c r="D4586" i="31"/>
  <c r="E4586" i="31"/>
  <c r="F4586" i="31"/>
  <c r="H4586" i="31"/>
  <c r="A4587" i="31"/>
  <c r="B4587" i="31"/>
  <c r="C4587" i="31"/>
  <c r="D4587" i="31"/>
  <c r="E4587" i="31"/>
  <c r="F4587" i="31"/>
  <c r="H4587" i="31"/>
  <c r="A4588" i="31"/>
  <c r="B4588" i="31"/>
  <c r="C4588" i="31"/>
  <c r="D4588" i="31"/>
  <c r="E4588" i="31"/>
  <c r="F4588" i="31"/>
  <c r="H4588" i="31"/>
  <c r="A4589" i="31"/>
  <c r="B4589" i="31"/>
  <c r="C4589" i="31"/>
  <c r="D4589" i="31"/>
  <c r="E4589" i="31"/>
  <c r="F4589" i="31"/>
  <c r="H4589" i="31"/>
  <c r="A4590" i="31"/>
  <c r="B4590" i="31"/>
  <c r="C4590" i="31"/>
  <c r="D4590" i="31"/>
  <c r="E4590" i="31"/>
  <c r="F4590" i="31"/>
  <c r="H4590" i="31"/>
  <c r="A4591" i="31"/>
  <c r="B4591" i="31"/>
  <c r="C4591" i="31"/>
  <c r="D4591" i="31"/>
  <c r="E4591" i="31"/>
  <c r="F4591" i="31"/>
  <c r="H4591" i="31"/>
  <c r="A4592" i="31"/>
  <c r="B4592" i="31"/>
  <c r="C4592" i="31"/>
  <c r="D4592" i="31"/>
  <c r="E4592" i="31"/>
  <c r="F4592" i="31"/>
  <c r="H4592" i="31"/>
  <c r="A4593" i="31"/>
  <c r="B4593" i="31"/>
  <c r="C4593" i="31"/>
  <c r="D4593" i="31"/>
  <c r="E4593" i="31"/>
  <c r="F4593" i="31"/>
  <c r="H4593" i="31"/>
  <c r="A4594" i="31"/>
  <c r="B4594" i="31"/>
  <c r="C4594" i="31"/>
  <c r="D4594" i="31"/>
  <c r="E4594" i="31"/>
  <c r="F4594" i="31"/>
  <c r="H4594" i="31"/>
  <c r="B4595" i="31"/>
  <c r="C4595" i="31"/>
  <c r="D4595" i="31"/>
  <c r="E4595" i="31"/>
  <c r="F4595" i="31"/>
  <c r="H4595" i="31"/>
  <c r="A1011" i="31"/>
  <c r="B1011" i="31"/>
  <c r="C1011" i="31"/>
  <c r="D1011" i="31"/>
  <c r="E1011" i="31"/>
  <c r="F1011" i="31"/>
  <c r="H1011" i="31"/>
  <c r="A1012" i="31"/>
  <c r="B1012" i="31"/>
  <c r="C1012" i="31"/>
  <c r="D1012" i="31"/>
  <c r="E1012" i="31"/>
  <c r="F1012" i="31"/>
  <c r="H1012" i="31"/>
  <c r="A1013" i="31"/>
  <c r="B1013" i="31"/>
  <c r="C1013" i="31"/>
  <c r="D1013" i="31"/>
  <c r="E1013" i="31"/>
  <c r="F1013" i="31"/>
  <c r="H1013" i="31"/>
  <c r="A1014" i="31"/>
  <c r="B1014" i="31"/>
  <c r="C1014" i="31"/>
  <c r="D1014" i="31"/>
  <c r="E1014" i="31"/>
  <c r="F1014" i="31"/>
  <c r="H1014" i="31"/>
  <c r="A1015" i="31"/>
  <c r="B1015" i="31"/>
  <c r="C1015" i="31"/>
  <c r="D1015" i="31"/>
  <c r="E1015" i="31"/>
  <c r="F1015" i="31"/>
  <c r="H1015" i="31"/>
  <c r="A1016" i="31"/>
  <c r="B1016" i="31"/>
  <c r="C1016" i="31"/>
  <c r="D1016" i="31"/>
  <c r="E1016" i="31"/>
  <c r="F1016" i="31"/>
  <c r="H1016" i="31"/>
  <c r="A1017" i="31"/>
  <c r="B1017" i="31"/>
  <c r="C1017" i="31"/>
  <c r="D1017" i="31"/>
  <c r="E1017" i="31"/>
  <c r="F1017" i="31"/>
  <c r="H1017" i="31"/>
  <c r="A1018" i="31"/>
  <c r="B1018" i="31"/>
  <c r="C1018" i="31"/>
  <c r="D1018" i="31"/>
  <c r="E1018" i="31"/>
  <c r="F1018" i="31"/>
  <c r="H1018" i="31"/>
  <c r="A1019" i="31"/>
  <c r="B1019" i="31"/>
  <c r="C1019" i="31"/>
  <c r="D1019" i="31"/>
  <c r="E1019" i="31"/>
  <c r="F1019" i="31"/>
  <c r="H1019" i="31"/>
  <c r="A1020" i="31"/>
  <c r="B1020" i="31"/>
  <c r="C1020" i="31"/>
  <c r="D1020" i="31"/>
  <c r="E1020" i="31"/>
  <c r="F1020" i="31"/>
  <c r="H1020" i="31"/>
  <c r="A1021" i="31"/>
  <c r="B1021" i="31"/>
  <c r="C1021" i="31"/>
  <c r="D1021" i="31"/>
  <c r="E1021" i="31"/>
  <c r="F1021" i="31"/>
  <c r="H1021" i="31"/>
  <c r="A1022" i="31"/>
  <c r="B1022" i="31"/>
  <c r="C1022" i="31"/>
  <c r="D1022" i="31"/>
  <c r="E1022" i="31"/>
  <c r="F1022" i="31"/>
  <c r="H1022" i="31"/>
  <c r="A1023" i="31"/>
  <c r="B1023" i="31"/>
  <c r="C1023" i="31"/>
  <c r="D1023" i="31"/>
  <c r="E1023" i="31"/>
  <c r="F1023" i="31"/>
  <c r="H1023" i="31"/>
  <c r="A1024" i="31"/>
  <c r="B1024" i="31"/>
  <c r="C1024" i="31"/>
  <c r="D1024" i="31"/>
  <c r="E1024" i="31"/>
  <c r="F1024" i="31"/>
  <c r="H1024" i="31"/>
  <c r="A1025" i="31"/>
  <c r="B1025" i="31"/>
  <c r="C1025" i="31"/>
  <c r="D1025" i="31"/>
  <c r="E1025" i="31"/>
  <c r="F1025" i="31"/>
  <c r="H1025" i="31"/>
  <c r="A1026" i="31"/>
  <c r="B1026" i="31"/>
  <c r="C1026" i="31"/>
  <c r="D1026" i="31"/>
  <c r="E1026" i="31"/>
  <c r="F1026" i="31"/>
  <c r="H1026" i="31"/>
  <c r="A1027" i="31"/>
  <c r="B1027" i="31"/>
  <c r="C1027" i="31"/>
  <c r="D1027" i="31"/>
  <c r="E1027" i="31"/>
  <c r="F1027" i="31"/>
  <c r="H1027" i="31"/>
  <c r="A1028" i="31"/>
  <c r="B1028" i="31"/>
  <c r="C1028" i="31"/>
  <c r="D1028" i="31"/>
  <c r="E1028" i="31"/>
  <c r="F1028" i="31"/>
  <c r="H1028" i="31"/>
  <c r="A1029" i="31"/>
  <c r="B1029" i="31"/>
  <c r="C1029" i="31"/>
  <c r="D1029" i="31"/>
  <c r="E1029" i="31"/>
  <c r="F1029" i="31"/>
  <c r="H1029" i="31"/>
  <c r="A1030" i="31"/>
  <c r="B1030" i="31"/>
  <c r="C1030" i="31"/>
  <c r="D1030" i="31"/>
  <c r="E1030" i="31"/>
  <c r="F1030" i="31"/>
  <c r="H1030" i="31"/>
  <c r="A1031" i="31"/>
  <c r="B1031" i="31"/>
  <c r="C1031" i="31"/>
  <c r="D1031" i="31"/>
  <c r="E1031" i="31"/>
  <c r="F1031" i="31"/>
  <c r="H1031" i="31"/>
  <c r="A1032" i="31"/>
  <c r="B1032" i="31"/>
  <c r="C1032" i="31"/>
  <c r="D1032" i="31"/>
  <c r="E1032" i="31"/>
  <c r="F1032" i="31"/>
  <c r="H1032" i="31"/>
  <c r="A1033" i="31"/>
  <c r="B1033" i="31"/>
  <c r="C1033" i="31"/>
  <c r="D1033" i="31"/>
  <c r="E1033" i="31"/>
  <c r="F1033" i="31"/>
  <c r="H1033" i="31"/>
  <c r="A1034" i="31"/>
  <c r="B1034" i="31"/>
  <c r="C1034" i="31"/>
  <c r="D1034" i="31"/>
  <c r="E1034" i="31"/>
  <c r="F1034" i="31"/>
  <c r="H1034" i="31"/>
  <c r="A1035" i="31"/>
  <c r="B1035" i="31"/>
  <c r="C1035" i="31"/>
  <c r="D1035" i="31"/>
  <c r="E1035" i="31"/>
  <c r="F1035" i="31"/>
  <c r="H1035" i="31"/>
  <c r="A1036" i="31"/>
  <c r="B1036" i="31"/>
  <c r="C1036" i="31"/>
  <c r="D1036" i="31"/>
  <c r="E1036" i="31"/>
  <c r="F1036" i="31"/>
  <c r="H1036" i="31"/>
  <c r="A1037" i="31"/>
  <c r="B1037" i="31"/>
  <c r="C1037" i="31"/>
  <c r="D1037" i="31"/>
  <c r="E1037" i="31"/>
  <c r="F1037" i="31"/>
  <c r="H1037" i="31"/>
  <c r="A1038" i="31"/>
  <c r="B1038" i="31"/>
  <c r="C1038" i="31"/>
  <c r="D1038" i="31"/>
  <c r="E1038" i="31"/>
  <c r="F1038" i="31"/>
  <c r="H1038" i="31"/>
  <c r="A1039" i="31"/>
  <c r="B1039" i="31"/>
  <c r="C1039" i="31"/>
  <c r="D1039" i="31"/>
  <c r="E1039" i="31"/>
  <c r="F1039" i="31"/>
  <c r="H1039" i="31"/>
  <c r="A1040" i="31"/>
  <c r="B1040" i="31"/>
  <c r="C1040" i="31"/>
  <c r="D1040" i="31"/>
  <c r="E1040" i="31"/>
  <c r="F1040" i="31"/>
  <c r="H1040" i="31"/>
  <c r="A1041" i="31"/>
  <c r="B1041" i="31"/>
  <c r="C1041" i="31"/>
  <c r="D1041" i="31"/>
  <c r="E1041" i="31"/>
  <c r="F1041" i="31"/>
  <c r="H1041" i="31"/>
  <c r="A1042" i="31"/>
  <c r="B1042" i="31"/>
  <c r="C1042" i="31"/>
  <c r="D1042" i="31"/>
  <c r="E1042" i="31"/>
  <c r="F1042" i="31"/>
  <c r="H1042" i="31"/>
  <c r="A1043" i="31"/>
  <c r="B1043" i="31"/>
  <c r="C1043" i="31"/>
  <c r="D1043" i="31"/>
  <c r="E1043" i="31"/>
  <c r="F1043" i="31"/>
  <c r="H1043" i="31"/>
  <c r="A1044" i="31"/>
  <c r="B1044" i="31"/>
  <c r="C1044" i="31"/>
  <c r="D1044" i="31"/>
  <c r="E1044" i="31"/>
  <c r="F1044" i="31"/>
  <c r="H1044" i="31"/>
  <c r="A1045" i="31"/>
  <c r="B1045" i="31"/>
  <c r="C1045" i="31"/>
  <c r="D1045" i="31"/>
  <c r="E1045" i="31"/>
  <c r="F1045" i="31"/>
  <c r="H1045" i="31"/>
  <c r="A1046" i="31"/>
  <c r="B1046" i="31"/>
  <c r="C1046" i="31"/>
  <c r="D1046" i="31"/>
  <c r="E1046" i="31"/>
  <c r="F1046" i="31"/>
  <c r="H1046" i="31"/>
  <c r="A1047" i="31"/>
  <c r="B1047" i="31"/>
  <c r="C1047" i="31"/>
  <c r="D1047" i="31"/>
  <c r="E1047" i="31"/>
  <c r="F1047" i="31"/>
  <c r="H1047" i="31"/>
  <c r="A1048" i="31"/>
  <c r="B1048" i="31"/>
  <c r="C1048" i="31"/>
  <c r="D1048" i="31"/>
  <c r="E1048" i="31"/>
  <c r="F1048" i="31"/>
  <c r="H1048" i="31"/>
  <c r="A1049" i="31"/>
  <c r="B1049" i="31"/>
  <c r="C1049" i="31"/>
  <c r="D1049" i="31"/>
  <c r="E1049" i="31"/>
  <c r="F1049" i="31"/>
  <c r="H1049" i="31"/>
  <c r="A1050" i="31"/>
  <c r="B1050" i="31"/>
  <c r="C1050" i="31"/>
  <c r="D1050" i="31"/>
  <c r="E1050" i="31"/>
  <c r="F1050" i="31"/>
  <c r="H1050" i="31"/>
  <c r="A1051" i="31"/>
  <c r="B1051" i="31"/>
  <c r="C1051" i="31"/>
  <c r="D1051" i="31"/>
  <c r="E1051" i="31"/>
  <c r="F1051" i="31"/>
  <c r="H1051" i="31"/>
  <c r="A1052" i="31"/>
  <c r="B1052" i="31"/>
  <c r="C1052" i="31"/>
  <c r="D1052" i="31"/>
  <c r="E1052" i="31"/>
  <c r="F1052" i="31"/>
  <c r="H1052" i="31"/>
  <c r="A1053" i="31"/>
  <c r="B1053" i="31"/>
  <c r="C1053" i="31"/>
  <c r="D1053" i="31"/>
  <c r="E1053" i="31"/>
  <c r="F1053" i="31"/>
  <c r="H1053" i="31"/>
  <c r="A1054" i="31"/>
  <c r="B1054" i="31"/>
  <c r="C1054" i="31"/>
  <c r="D1054" i="31"/>
  <c r="E1054" i="31"/>
  <c r="F1054" i="31"/>
  <c r="H1054" i="31"/>
  <c r="A1055" i="31"/>
  <c r="B1055" i="31"/>
  <c r="C1055" i="31"/>
  <c r="D1055" i="31"/>
  <c r="E1055" i="31"/>
  <c r="F1055" i="31"/>
  <c r="H1055" i="31"/>
  <c r="A1056" i="31"/>
  <c r="B1056" i="31"/>
  <c r="C1056" i="31"/>
  <c r="D1056" i="31"/>
  <c r="E1056" i="31"/>
  <c r="F1056" i="31"/>
  <c r="H1056" i="31"/>
  <c r="A1057" i="31"/>
  <c r="B1057" i="31"/>
  <c r="C1057" i="31"/>
  <c r="D1057" i="31"/>
  <c r="E1057" i="31"/>
  <c r="F1057" i="31"/>
  <c r="H1057" i="31"/>
  <c r="A1058" i="31"/>
  <c r="B1058" i="31"/>
  <c r="C1058" i="31"/>
  <c r="D1058" i="31"/>
  <c r="E1058" i="31"/>
  <c r="F1058" i="31"/>
  <c r="H1058" i="31"/>
  <c r="A1059" i="31"/>
  <c r="B1059" i="31"/>
  <c r="C1059" i="31"/>
  <c r="D1059" i="31"/>
  <c r="E1059" i="31"/>
  <c r="F1059" i="31"/>
  <c r="H1059" i="31"/>
  <c r="A1060" i="31"/>
  <c r="B1060" i="31"/>
  <c r="C1060" i="31"/>
  <c r="D1060" i="31"/>
  <c r="E1060" i="31"/>
  <c r="F1060" i="31"/>
  <c r="H1060" i="31"/>
  <c r="A1061" i="31"/>
  <c r="B1061" i="31"/>
  <c r="C1061" i="31"/>
  <c r="D1061" i="31"/>
  <c r="E1061" i="31"/>
  <c r="F1061" i="31"/>
  <c r="H1061" i="31"/>
  <c r="A1062" i="31"/>
  <c r="B1062" i="31"/>
  <c r="C1062" i="31"/>
  <c r="D1062" i="31"/>
  <c r="E1062" i="31"/>
  <c r="F1062" i="31"/>
  <c r="H1062" i="31"/>
  <c r="A1063" i="31"/>
  <c r="B1063" i="31"/>
  <c r="C1063" i="31"/>
  <c r="D1063" i="31"/>
  <c r="E1063" i="31"/>
  <c r="F1063" i="31"/>
  <c r="H1063" i="31"/>
  <c r="A1064" i="31"/>
  <c r="B1064" i="31"/>
  <c r="C1064" i="31"/>
  <c r="D1064" i="31"/>
  <c r="E1064" i="31"/>
  <c r="F1064" i="31"/>
  <c r="H1064" i="31"/>
  <c r="A1065" i="31"/>
  <c r="B1065" i="31"/>
  <c r="C1065" i="31"/>
  <c r="D1065" i="31"/>
  <c r="E1065" i="31"/>
  <c r="F1065" i="31"/>
  <c r="H1065" i="31"/>
  <c r="A1066" i="31"/>
  <c r="B1066" i="31"/>
  <c r="C1066" i="31"/>
  <c r="D1066" i="31"/>
  <c r="E1066" i="31"/>
  <c r="F1066" i="31"/>
  <c r="H1066" i="31"/>
  <c r="A1067" i="31"/>
  <c r="B1067" i="31"/>
  <c r="C1067" i="31"/>
  <c r="D1067" i="31"/>
  <c r="E1067" i="31"/>
  <c r="F1067" i="31"/>
  <c r="H1067" i="31"/>
  <c r="A1068" i="31"/>
  <c r="B1068" i="31"/>
  <c r="C1068" i="31"/>
  <c r="D1068" i="31"/>
  <c r="E1068" i="31"/>
  <c r="F1068" i="31"/>
  <c r="H1068" i="31"/>
  <c r="A1069" i="31"/>
  <c r="B1069" i="31"/>
  <c r="C1069" i="31"/>
  <c r="D1069" i="31"/>
  <c r="E1069" i="31"/>
  <c r="F1069" i="31"/>
  <c r="H1069" i="31"/>
  <c r="A1070" i="31"/>
  <c r="B1070" i="31"/>
  <c r="C1070" i="31"/>
  <c r="D1070" i="31"/>
  <c r="E1070" i="31"/>
  <c r="F1070" i="31"/>
  <c r="H1070" i="31"/>
  <c r="A1071" i="31"/>
  <c r="B1071" i="31"/>
  <c r="C1071" i="31"/>
  <c r="D1071" i="31"/>
  <c r="E1071" i="31"/>
  <c r="F1071" i="31"/>
  <c r="H1071" i="31"/>
  <c r="A1072" i="31"/>
  <c r="B1072" i="31"/>
  <c r="C1072" i="31"/>
  <c r="D1072" i="31"/>
  <c r="E1072" i="31"/>
  <c r="F1072" i="31"/>
  <c r="H1072" i="31"/>
  <c r="A1073" i="31"/>
  <c r="B1073" i="31"/>
  <c r="C1073" i="31"/>
  <c r="D1073" i="31"/>
  <c r="E1073" i="31"/>
  <c r="F1073" i="31"/>
  <c r="H1073" i="31"/>
  <c r="A1074" i="31"/>
  <c r="B1074" i="31"/>
  <c r="C1074" i="31"/>
  <c r="D1074" i="31"/>
  <c r="E1074" i="31"/>
  <c r="F1074" i="31"/>
  <c r="H1074" i="31"/>
  <c r="A1075" i="31"/>
  <c r="B1075" i="31"/>
  <c r="C1075" i="31"/>
  <c r="D1075" i="31"/>
  <c r="E1075" i="31"/>
  <c r="F1075" i="31"/>
  <c r="H1075" i="31"/>
  <c r="A1076" i="31"/>
  <c r="B1076" i="31"/>
  <c r="C1076" i="31"/>
  <c r="D1076" i="31"/>
  <c r="E1076" i="31"/>
  <c r="F1076" i="31"/>
  <c r="H1076" i="31"/>
  <c r="A1077" i="31"/>
  <c r="B1077" i="31"/>
  <c r="C1077" i="31"/>
  <c r="D1077" i="31"/>
  <c r="E1077" i="31"/>
  <c r="F1077" i="31"/>
  <c r="H1077" i="31"/>
  <c r="A1078" i="31"/>
  <c r="B1078" i="31"/>
  <c r="C1078" i="31"/>
  <c r="D1078" i="31"/>
  <c r="E1078" i="31"/>
  <c r="F1078" i="31"/>
  <c r="H1078" i="31"/>
  <c r="A1079" i="31"/>
  <c r="B1079" i="31"/>
  <c r="C1079" i="31"/>
  <c r="D1079" i="31"/>
  <c r="E1079" i="31"/>
  <c r="F1079" i="31"/>
  <c r="H1079" i="31"/>
  <c r="A1080" i="31"/>
  <c r="B1080" i="31"/>
  <c r="C1080" i="31"/>
  <c r="D1080" i="31"/>
  <c r="E1080" i="31"/>
  <c r="F1080" i="31"/>
  <c r="H1080" i="31"/>
  <c r="A1081" i="31"/>
  <c r="B1081" i="31"/>
  <c r="C1081" i="31"/>
  <c r="D1081" i="31"/>
  <c r="E1081" i="31"/>
  <c r="F1081" i="31"/>
  <c r="H1081" i="31"/>
  <c r="A1082" i="31"/>
  <c r="B1082" i="31"/>
  <c r="C1082" i="31"/>
  <c r="D1082" i="31"/>
  <c r="E1082" i="31"/>
  <c r="F1082" i="31"/>
  <c r="H1082" i="31"/>
  <c r="A1083" i="31"/>
  <c r="B1083" i="31"/>
  <c r="C1083" i="31"/>
  <c r="D1083" i="31"/>
  <c r="E1083" i="31"/>
  <c r="F1083" i="31"/>
  <c r="H1083" i="31"/>
  <c r="A1084" i="31"/>
  <c r="B1084" i="31"/>
  <c r="C1084" i="31"/>
  <c r="D1084" i="31"/>
  <c r="E1084" i="31"/>
  <c r="F1084" i="31"/>
  <c r="H1084" i="31"/>
  <c r="A1085" i="31"/>
  <c r="B1085" i="31"/>
  <c r="C1085" i="31"/>
  <c r="D1085" i="31"/>
  <c r="E1085" i="31"/>
  <c r="F1085" i="31"/>
  <c r="H1085" i="31"/>
  <c r="A1086" i="31"/>
  <c r="B1086" i="31"/>
  <c r="C1086" i="31"/>
  <c r="D1086" i="31"/>
  <c r="E1086" i="31"/>
  <c r="F1086" i="31"/>
  <c r="H1086" i="31"/>
  <c r="A1087" i="31"/>
  <c r="B1087" i="31"/>
  <c r="C1087" i="31"/>
  <c r="D1087" i="31"/>
  <c r="E1087" i="31"/>
  <c r="F1087" i="31"/>
  <c r="H1087" i="31"/>
  <c r="A1088" i="31"/>
  <c r="B1088" i="31"/>
  <c r="C1088" i="31"/>
  <c r="D1088" i="31"/>
  <c r="E1088" i="31"/>
  <c r="F1088" i="31"/>
  <c r="H1088" i="31"/>
  <c r="A1089" i="31"/>
  <c r="B1089" i="31"/>
  <c r="C1089" i="31"/>
  <c r="D1089" i="31"/>
  <c r="E1089" i="31"/>
  <c r="F1089" i="31"/>
  <c r="H1089" i="31"/>
  <c r="A1090" i="31"/>
  <c r="B1090" i="31"/>
  <c r="C1090" i="31"/>
  <c r="D1090" i="31"/>
  <c r="E1090" i="31"/>
  <c r="F1090" i="31"/>
  <c r="H1090" i="31"/>
  <c r="A1091" i="31"/>
  <c r="B1091" i="31"/>
  <c r="C1091" i="31"/>
  <c r="D1091" i="31"/>
  <c r="E1091" i="31"/>
  <c r="F1091" i="31"/>
  <c r="H1091" i="31"/>
  <c r="A1092" i="31"/>
  <c r="B1092" i="31"/>
  <c r="C1092" i="31"/>
  <c r="D1092" i="31"/>
  <c r="E1092" i="31"/>
  <c r="F1092" i="31"/>
  <c r="H1092" i="31"/>
  <c r="A1093" i="31"/>
  <c r="B1093" i="31"/>
  <c r="C1093" i="31"/>
  <c r="D1093" i="31"/>
  <c r="E1093" i="31"/>
  <c r="F1093" i="31"/>
  <c r="H1093" i="31"/>
  <c r="A1094" i="31"/>
  <c r="B1094" i="31"/>
  <c r="C1094" i="31"/>
  <c r="D1094" i="31"/>
  <c r="E1094" i="31"/>
  <c r="F1094" i="31"/>
  <c r="H1094" i="31"/>
  <c r="A1095" i="31"/>
  <c r="B1095" i="31"/>
  <c r="C1095" i="31"/>
  <c r="D1095" i="31"/>
  <c r="E1095" i="31"/>
  <c r="F1095" i="31"/>
  <c r="H1095" i="31"/>
  <c r="A1155" i="31"/>
  <c r="B1155" i="31"/>
  <c r="C1155" i="31"/>
  <c r="D1155" i="31"/>
  <c r="E1155" i="31"/>
  <c r="F1155" i="31"/>
  <c r="H1155" i="31"/>
  <c r="A1156" i="31"/>
  <c r="B1156" i="31"/>
  <c r="C1156" i="31"/>
  <c r="D1156" i="31"/>
  <c r="E1156" i="31"/>
  <c r="F1156" i="31"/>
  <c r="H1156" i="31"/>
  <c r="A1157" i="31"/>
  <c r="B1157" i="31"/>
  <c r="C1157" i="31"/>
  <c r="D1157" i="31"/>
  <c r="E1157" i="31"/>
  <c r="F1157" i="31"/>
  <c r="H1157" i="31"/>
  <c r="A1158" i="31"/>
  <c r="B1158" i="31"/>
  <c r="C1158" i="31"/>
  <c r="D1158" i="31"/>
  <c r="E1158" i="31"/>
  <c r="F1158" i="31"/>
  <c r="H1158" i="31"/>
  <c r="A1159" i="31"/>
  <c r="B1159" i="31"/>
  <c r="C1159" i="31"/>
  <c r="D1159" i="31"/>
  <c r="E1159" i="31"/>
  <c r="F1159" i="31"/>
  <c r="H1159" i="31"/>
  <c r="A1160" i="31"/>
  <c r="B1160" i="31"/>
  <c r="C1160" i="31"/>
  <c r="D1160" i="31"/>
  <c r="E1160" i="31"/>
  <c r="F1160" i="31"/>
  <c r="H1160" i="31"/>
  <c r="A1161" i="31"/>
  <c r="B1161" i="31"/>
  <c r="C1161" i="31"/>
  <c r="D1161" i="31"/>
  <c r="E1161" i="31"/>
  <c r="F1161" i="31"/>
  <c r="H1161" i="31"/>
  <c r="A1162" i="31"/>
  <c r="B1162" i="31"/>
  <c r="C1162" i="31"/>
  <c r="D1162" i="31"/>
  <c r="E1162" i="31"/>
  <c r="F1162" i="31"/>
  <c r="H1162" i="31"/>
  <c r="A1163" i="31"/>
  <c r="B1163" i="31"/>
  <c r="C1163" i="31"/>
  <c r="D1163" i="31"/>
  <c r="E1163" i="31"/>
  <c r="F1163" i="31"/>
  <c r="H1163" i="31"/>
  <c r="A1164" i="31"/>
  <c r="B1164" i="31"/>
  <c r="C1164" i="31"/>
  <c r="D1164" i="31"/>
  <c r="E1164" i="31"/>
  <c r="F1164" i="31"/>
  <c r="H1164" i="31"/>
  <c r="A1165" i="31"/>
  <c r="B1165" i="31"/>
  <c r="C1165" i="31"/>
  <c r="D1165" i="31"/>
  <c r="E1165" i="31"/>
  <c r="F1165" i="31"/>
  <c r="H1165" i="31"/>
  <c r="A1166" i="31"/>
  <c r="B1166" i="31"/>
  <c r="C1166" i="31"/>
  <c r="D1166" i="31"/>
  <c r="E1166" i="31"/>
  <c r="F1166" i="31"/>
  <c r="H1166" i="31"/>
  <c r="A1167" i="31"/>
  <c r="B1167" i="31"/>
  <c r="C1167" i="31"/>
  <c r="D1167" i="31"/>
  <c r="E1167" i="31"/>
  <c r="F1167" i="31"/>
  <c r="H1167" i="31"/>
  <c r="A1168" i="31"/>
  <c r="B1168" i="31"/>
  <c r="C1168" i="31"/>
  <c r="D1168" i="31"/>
  <c r="E1168" i="31"/>
  <c r="F1168" i="31"/>
  <c r="H1168" i="31"/>
  <c r="A1169" i="31"/>
  <c r="B1169" i="31"/>
  <c r="C1169" i="31"/>
  <c r="D1169" i="31"/>
  <c r="E1169" i="31"/>
  <c r="F1169" i="31"/>
  <c r="H1169" i="31"/>
  <c r="A1170" i="31"/>
  <c r="B1170" i="31"/>
  <c r="C1170" i="31"/>
  <c r="D1170" i="31"/>
  <c r="E1170" i="31"/>
  <c r="F1170" i="31"/>
  <c r="H1170" i="31"/>
  <c r="A1171" i="31"/>
  <c r="B1171" i="31"/>
  <c r="C1171" i="31"/>
  <c r="D1171" i="31"/>
  <c r="E1171" i="31"/>
  <c r="F1171" i="31"/>
  <c r="H1171" i="31"/>
  <c r="A1172" i="31"/>
  <c r="B1172" i="31"/>
  <c r="C1172" i="31"/>
  <c r="D1172" i="31"/>
  <c r="E1172" i="31"/>
  <c r="F1172" i="31"/>
  <c r="H1172" i="31"/>
  <c r="A1173" i="31"/>
  <c r="B1173" i="31"/>
  <c r="C1173" i="31"/>
  <c r="D1173" i="31"/>
  <c r="E1173" i="31"/>
  <c r="F1173" i="31"/>
  <c r="H1173" i="31"/>
  <c r="A1174" i="31"/>
  <c r="B1174" i="31"/>
  <c r="C1174" i="31"/>
  <c r="D1174" i="31"/>
  <c r="E1174" i="31"/>
  <c r="F1174" i="31"/>
  <c r="H1174" i="31"/>
  <c r="A1175" i="31"/>
  <c r="B1175" i="31"/>
  <c r="C1175" i="31"/>
  <c r="D1175" i="31"/>
  <c r="E1175" i="31"/>
  <c r="F1175" i="31"/>
  <c r="H1175" i="31"/>
  <c r="A1176" i="31"/>
  <c r="B1176" i="31"/>
  <c r="C1176" i="31"/>
  <c r="D1176" i="31"/>
  <c r="E1176" i="31"/>
  <c r="F1176" i="31"/>
  <c r="H1176" i="31"/>
  <c r="A1177" i="31"/>
  <c r="B1177" i="31"/>
  <c r="C1177" i="31"/>
  <c r="D1177" i="31"/>
  <c r="E1177" i="31"/>
  <c r="F1177" i="31"/>
  <c r="H1177" i="31"/>
  <c r="A1178" i="31"/>
  <c r="B1178" i="31"/>
  <c r="C1178" i="31"/>
  <c r="D1178" i="31"/>
  <c r="E1178" i="31"/>
  <c r="F1178" i="31"/>
  <c r="H1178" i="31"/>
  <c r="A1179" i="31"/>
  <c r="B1179" i="31"/>
  <c r="C1179" i="31"/>
  <c r="D1179" i="31"/>
  <c r="E1179" i="31"/>
  <c r="F1179" i="31"/>
  <c r="H1179" i="31"/>
  <c r="A1180" i="31"/>
  <c r="B1180" i="31"/>
  <c r="C1180" i="31"/>
  <c r="D1180" i="31"/>
  <c r="E1180" i="31"/>
  <c r="F1180" i="31"/>
  <c r="H1180" i="31"/>
  <c r="A1181" i="31"/>
  <c r="B1181" i="31"/>
  <c r="C1181" i="31"/>
  <c r="D1181" i="31"/>
  <c r="E1181" i="31"/>
  <c r="F1181" i="31"/>
  <c r="H1181" i="31"/>
  <c r="A1182" i="31"/>
  <c r="B1182" i="31"/>
  <c r="C1182" i="31"/>
  <c r="D1182" i="31"/>
  <c r="E1182" i="31"/>
  <c r="F1182" i="31"/>
  <c r="H1182" i="31"/>
  <c r="A1183" i="31"/>
  <c r="B1183" i="31"/>
  <c r="C1183" i="31"/>
  <c r="D1183" i="31"/>
  <c r="E1183" i="31"/>
  <c r="F1183" i="31"/>
  <c r="H1183" i="31"/>
  <c r="A1184" i="31"/>
  <c r="B1184" i="31"/>
  <c r="C1184" i="31"/>
  <c r="D1184" i="31"/>
  <c r="E1184" i="31"/>
  <c r="F1184" i="31"/>
  <c r="H1184" i="31"/>
  <c r="A1185" i="31"/>
  <c r="B1185" i="31"/>
  <c r="C1185" i="31"/>
  <c r="D1185" i="31"/>
  <c r="E1185" i="31"/>
  <c r="F1185" i="31"/>
  <c r="H1185" i="31"/>
  <c r="A1186" i="31"/>
  <c r="B1186" i="31"/>
  <c r="C1186" i="31"/>
  <c r="D1186" i="31"/>
  <c r="E1186" i="31"/>
  <c r="F1186" i="31"/>
  <c r="H1186" i="31"/>
  <c r="A1187" i="31"/>
  <c r="B1187" i="31"/>
  <c r="C1187" i="31"/>
  <c r="D1187" i="31"/>
  <c r="E1187" i="31"/>
  <c r="F1187" i="31"/>
  <c r="H1187" i="31"/>
  <c r="A1188" i="31"/>
  <c r="B1188" i="31"/>
  <c r="C1188" i="31"/>
  <c r="D1188" i="31"/>
  <c r="E1188" i="31"/>
  <c r="F1188" i="31"/>
  <c r="H1188" i="31"/>
  <c r="A1189" i="31"/>
  <c r="B1189" i="31"/>
  <c r="C1189" i="31"/>
  <c r="D1189" i="31"/>
  <c r="E1189" i="31"/>
  <c r="F1189" i="31"/>
  <c r="H1189" i="31"/>
  <c r="A1190" i="31"/>
  <c r="B1190" i="31"/>
  <c r="C1190" i="31"/>
  <c r="D1190" i="31"/>
  <c r="E1190" i="31"/>
  <c r="F1190" i="31"/>
  <c r="H1190" i="31"/>
  <c r="A1191" i="31"/>
  <c r="B1191" i="31"/>
  <c r="C1191" i="31"/>
  <c r="D1191" i="31"/>
  <c r="E1191" i="31"/>
  <c r="F1191" i="31"/>
  <c r="H1191" i="31"/>
  <c r="A1192" i="31"/>
  <c r="B1192" i="31"/>
  <c r="C1192" i="31"/>
  <c r="D1192" i="31"/>
  <c r="E1192" i="31"/>
  <c r="F1192" i="31"/>
  <c r="H1192" i="31"/>
  <c r="A1193" i="31"/>
  <c r="B1193" i="31"/>
  <c r="C1193" i="31"/>
  <c r="D1193" i="31"/>
  <c r="E1193" i="31"/>
  <c r="F1193" i="31"/>
  <c r="H1193" i="31"/>
  <c r="A1194" i="31"/>
  <c r="B1194" i="31"/>
  <c r="C1194" i="31"/>
  <c r="D1194" i="31"/>
  <c r="E1194" i="31"/>
  <c r="F1194" i="31"/>
  <c r="H1194" i="31"/>
  <c r="A1195" i="31"/>
  <c r="B1195" i="31"/>
  <c r="C1195" i="31"/>
  <c r="D1195" i="31"/>
  <c r="E1195" i="31"/>
  <c r="F1195" i="31"/>
  <c r="H1195" i="31"/>
  <c r="A1196" i="31"/>
  <c r="B1196" i="31"/>
  <c r="C1196" i="31"/>
  <c r="D1196" i="31"/>
  <c r="E1196" i="31"/>
  <c r="F1196" i="31"/>
  <c r="H1196" i="31"/>
  <c r="A1197" i="31"/>
  <c r="B1197" i="31"/>
  <c r="C1197" i="31"/>
  <c r="D1197" i="31"/>
  <c r="E1197" i="31"/>
  <c r="F1197" i="31"/>
  <c r="H1197" i="31"/>
  <c r="A1198" i="31"/>
  <c r="B1198" i="31"/>
  <c r="C1198" i="31"/>
  <c r="D1198" i="31"/>
  <c r="E1198" i="31"/>
  <c r="F1198" i="31"/>
  <c r="H1198" i="31"/>
  <c r="A1199" i="31"/>
  <c r="B1199" i="31"/>
  <c r="C1199" i="31"/>
  <c r="D1199" i="31"/>
  <c r="E1199" i="31"/>
  <c r="F1199" i="31"/>
  <c r="H1199" i="31"/>
  <c r="A1200" i="31"/>
  <c r="B1200" i="31"/>
  <c r="C1200" i="31"/>
  <c r="D1200" i="31"/>
  <c r="E1200" i="31"/>
  <c r="F1200" i="31"/>
  <c r="H1200" i="31"/>
  <c r="A1201" i="31"/>
  <c r="B1201" i="31"/>
  <c r="C1201" i="31"/>
  <c r="D1201" i="31"/>
  <c r="E1201" i="31"/>
  <c r="F1201" i="31"/>
  <c r="H1201" i="31"/>
  <c r="A1202" i="31"/>
  <c r="B1202" i="31"/>
  <c r="C1202" i="31"/>
  <c r="D1202" i="31"/>
  <c r="E1202" i="31"/>
  <c r="F1202" i="31"/>
  <c r="H1202" i="31"/>
  <c r="A1203" i="31"/>
  <c r="B1203" i="31"/>
  <c r="C1203" i="31"/>
  <c r="D1203" i="31"/>
  <c r="E1203" i="31"/>
  <c r="F1203" i="31"/>
  <c r="H1203" i="31"/>
  <c r="A1204" i="31"/>
  <c r="B1204" i="31"/>
  <c r="C1204" i="31"/>
  <c r="D1204" i="31"/>
  <c r="E1204" i="31"/>
  <c r="F1204" i="31"/>
  <c r="H1204" i="31"/>
  <c r="A1205" i="31"/>
  <c r="B1205" i="31"/>
  <c r="C1205" i="31"/>
  <c r="D1205" i="31"/>
  <c r="E1205" i="31"/>
  <c r="F1205" i="31"/>
  <c r="H1205" i="31"/>
  <c r="A1206" i="31"/>
  <c r="B1206" i="31"/>
  <c r="C1206" i="31"/>
  <c r="D1206" i="31"/>
  <c r="E1206" i="31"/>
  <c r="F1206" i="31"/>
  <c r="H1206" i="31"/>
  <c r="A1207" i="31"/>
  <c r="B1207" i="31"/>
  <c r="C1207" i="31"/>
  <c r="D1207" i="31"/>
  <c r="E1207" i="31"/>
  <c r="F1207" i="31"/>
  <c r="H1207" i="31"/>
  <c r="A1208" i="31"/>
  <c r="B1208" i="31"/>
  <c r="C1208" i="31"/>
  <c r="D1208" i="31"/>
  <c r="E1208" i="31"/>
  <c r="F1208" i="31"/>
  <c r="H1208" i="31"/>
  <c r="A1209" i="31"/>
  <c r="B1209" i="31"/>
  <c r="C1209" i="31"/>
  <c r="D1209" i="31"/>
  <c r="E1209" i="31"/>
  <c r="F1209" i="31"/>
  <c r="H1209" i="31"/>
  <c r="A1210" i="31"/>
  <c r="B1210" i="31"/>
  <c r="C1210" i="31"/>
  <c r="D1210" i="31"/>
  <c r="E1210" i="31"/>
  <c r="F1210" i="31"/>
  <c r="H1210" i="31"/>
  <c r="A1211" i="31"/>
  <c r="B1211" i="31"/>
  <c r="C1211" i="31"/>
  <c r="D1211" i="31"/>
  <c r="E1211" i="31"/>
  <c r="F1211" i="31"/>
  <c r="H1211" i="31"/>
  <c r="A1212" i="31"/>
  <c r="B1212" i="31"/>
  <c r="C1212" i="31"/>
  <c r="D1212" i="31"/>
  <c r="E1212" i="31"/>
  <c r="F1212" i="31"/>
  <c r="H1212" i="31"/>
  <c r="A1213" i="31"/>
  <c r="B1213" i="31"/>
  <c r="C1213" i="31"/>
  <c r="D1213" i="31"/>
  <c r="E1213" i="31"/>
  <c r="F1213" i="31"/>
  <c r="H1213" i="31"/>
  <c r="A4561" i="31"/>
  <c r="B4561" i="31"/>
  <c r="C4561" i="31"/>
  <c r="D4561" i="31"/>
  <c r="E4561" i="31"/>
  <c r="F4561" i="31"/>
  <c r="H4561" i="31"/>
  <c r="A4562" i="31"/>
  <c r="B4562" i="31"/>
  <c r="C4562" i="31"/>
  <c r="D4562" i="31"/>
  <c r="E4562" i="31"/>
  <c r="F4562" i="31"/>
  <c r="H4562" i="31"/>
  <c r="A4563" i="31"/>
  <c r="B4563" i="31"/>
  <c r="C4563" i="31"/>
  <c r="D4563" i="31"/>
  <c r="E4563" i="31"/>
  <c r="F4563" i="31"/>
  <c r="H4563" i="31"/>
  <c r="A4564" i="31"/>
  <c r="B4564" i="31"/>
  <c r="C4564" i="31"/>
  <c r="D4564" i="31"/>
  <c r="E4564" i="31"/>
  <c r="F4564" i="31"/>
  <c r="H4564" i="31"/>
  <c r="A4565" i="31"/>
  <c r="B4565" i="31"/>
  <c r="C4565" i="31"/>
  <c r="D4565" i="31"/>
  <c r="E4565" i="31"/>
  <c r="F4565" i="31"/>
  <c r="H4565" i="31"/>
  <c r="A4566" i="31"/>
  <c r="B4566" i="31"/>
  <c r="C4566" i="31"/>
  <c r="D4566" i="31"/>
  <c r="E4566" i="31"/>
  <c r="F4566" i="31"/>
  <c r="H4566" i="31"/>
  <c r="A4567" i="31"/>
  <c r="B4567" i="31"/>
  <c r="C4567" i="31"/>
  <c r="D4567" i="31"/>
  <c r="E4567" i="31"/>
  <c r="F4567" i="31"/>
  <c r="H4567" i="31"/>
  <c r="A4568" i="31"/>
  <c r="B4568" i="31"/>
  <c r="C4568" i="31"/>
  <c r="D4568" i="31"/>
  <c r="E4568" i="31"/>
  <c r="F4568" i="31"/>
  <c r="H4568" i="31"/>
  <c r="A4569" i="31"/>
  <c r="B4569" i="31"/>
  <c r="C4569" i="31"/>
  <c r="D4569" i="31"/>
  <c r="E4569" i="31"/>
  <c r="F4569" i="31"/>
  <c r="H4569" i="31"/>
  <c r="A4570" i="31"/>
  <c r="B4570" i="31"/>
  <c r="C4570" i="31"/>
  <c r="D4570" i="31"/>
  <c r="E4570" i="31"/>
  <c r="F4570" i="31"/>
  <c r="H4570" i="31"/>
  <c r="A4571" i="31"/>
  <c r="B4571" i="31"/>
  <c r="C4571" i="31"/>
  <c r="D4571" i="31"/>
  <c r="E4571" i="31"/>
  <c r="F4571" i="31"/>
  <c r="H4571" i="31"/>
  <c r="A4572" i="31"/>
  <c r="B4572" i="31"/>
  <c r="C4572" i="31"/>
  <c r="D4572" i="31"/>
  <c r="E4572" i="31"/>
  <c r="F4572" i="31"/>
  <c r="H4572" i="31"/>
  <c r="A4552" i="31"/>
  <c r="B4552" i="31"/>
  <c r="C4552" i="31"/>
  <c r="D4552" i="31"/>
  <c r="E4552" i="31"/>
  <c r="F4552" i="31"/>
  <c r="H4552" i="31"/>
  <c r="A4553" i="31"/>
  <c r="B4553" i="31"/>
  <c r="C4553" i="31"/>
  <c r="D4553" i="31"/>
  <c r="E4553" i="31"/>
  <c r="F4553" i="31"/>
  <c r="H4553" i="31"/>
  <c r="A4554" i="31"/>
  <c r="B4554" i="31"/>
  <c r="C4554" i="31"/>
  <c r="D4554" i="31"/>
  <c r="E4554" i="31"/>
  <c r="F4554" i="31"/>
  <c r="H4554" i="31"/>
  <c r="A4555" i="31"/>
  <c r="B4555" i="31"/>
  <c r="C4555" i="31"/>
  <c r="D4555" i="31"/>
  <c r="E4555" i="31"/>
  <c r="F4555" i="31"/>
  <c r="H4555" i="31"/>
  <c r="A4556" i="31"/>
  <c r="B4556" i="31"/>
  <c r="C4556" i="31"/>
  <c r="D4556" i="31"/>
  <c r="E4556" i="31"/>
  <c r="F4556" i="31"/>
  <c r="H4556" i="31"/>
  <c r="A4557" i="31"/>
  <c r="B4557" i="31"/>
  <c r="C4557" i="31"/>
  <c r="D4557" i="31"/>
  <c r="E4557" i="31"/>
  <c r="F4557" i="31"/>
  <c r="H4557" i="31"/>
  <c r="A4558" i="31"/>
  <c r="B4558" i="31"/>
  <c r="C4558" i="31"/>
  <c r="D4558" i="31"/>
  <c r="E4558" i="31"/>
  <c r="F4558" i="31"/>
  <c r="H4558" i="31"/>
  <c r="A4559" i="31"/>
  <c r="B4559" i="31"/>
  <c r="C4559" i="31"/>
  <c r="D4559" i="31"/>
  <c r="E4559" i="31"/>
  <c r="F4559" i="31"/>
  <c r="H4559" i="31"/>
  <c r="A4560" i="31"/>
  <c r="B4560" i="31"/>
  <c r="C4560" i="31"/>
  <c r="D4560" i="31"/>
  <c r="E4560" i="31"/>
  <c r="F4560" i="31"/>
  <c r="H4560" i="31"/>
  <c r="A4527" i="31"/>
  <c r="B4527" i="31"/>
  <c r="C4527" i="31"/>
  <c r="D4527" i="31"/>
  <c r="E4527" i="31"/>
  <c r="F4527" i="31"/>
  <c r="H4527" i="31"/>
  <c r="A4528" i="31"/>
  <c r="B4528" i="31"/>
  <c r="C4528" i="31"/>
  <c r="D4528" i="31"/>
  <c r="E4528" i="31"/>
  <c r="F4528" i="31"/>
  <c r="H4528" i="31"/>
  <c r="A4529" i="31"/>
  <c r="B4529" i="31"/>
  <c r="C4529" i="31"/>
  <c r="D4529" i="31"/>
  <c r="E4529" i="31"/>
  <c r="F4529" i="31"/>
  <c r="H4529" i="31"/>
  <c r="A4530" i="31"/>
  <c r="B4530" i="31"/>
  <c r="C4530" i="31"/>
  <c r="D4530" i="31"/>
  <c r="E4530" i="31"/>
  <c r="F4530" i="31"/>
  <c r="H4530" i="31"/>
  <c r="A4531" i="31"/>
  <c r="B4531" i="31"/>
  <c r="C4531" i="31"/>
  <c r="D4531" i="31"/>
  <c r="E4531" i="31"/>
  <c r="F4531" i="31"/>
  <c r="H4531" i="31"/>
  <c r="A4532" i="31"/>
  <c r="B4532" i="31"/>
  <c r="C4532" i="31"/>
  <c r="D4532" i="31"/>
  <c r="E4532" i="31"/>
  <c r="F4532" i="31"/>
  <c r="H4532" i="31"/>
  <c r="A4533" i="31"/>
  <c r="B4533" i="31"/>
  <c r="C4533" i="31"/>
  <c r="D4533" i="31"/>
  <c r="E4533" i="31"/>
  <c r="F4533" i="31"/>
  <c r="H4533" i="31"/>
  <c r="A4534" i="31"/>
  <c r="B4534" i="31"/>
  <c r="C4534" i="31"/>
  <c r="D4534" i="31"/>
  <c r="E4534" i="31"/>
  <c r="F4534" i="31"/>
  <c r="H4534" i="31"/>
  <c r="A4535" i="31"/>
  <c r="B4535" i="31"/>
  <c r="C4535" i="31"/>
  <c r="D4535" i="31"/>
  <c r="E4535" i="31"/>
  <c r="F4535" i="31"/>
  <c r="H4535" i="31"/>
  <c r="A4536" i="31"/>
  <c r="B4536" i="31"/>
  <c r="C4536" i="31"/>
  <c r="D4536" i="31"/>
  <c r="E4536" i="31"/>
  <c r="F4536" i="31"/>
  <c r="H4536" i="31"/>
  <c r="A4537" i="31"/>
  <c r="B4537" i="31"/>
  <c r="C4537" i="31"/>
  <c r="D4537" i="31"/>
  <c r="E4537" i="31"/>
  <c r="F4537" i="31"/>
  <c r="H4537" i="31"/>
  <c r="A4538" i="31"/>
  <c r="B4538" i="31"/>
  <c r="C4538" i="31"/>
  <c r="D4538" i="31"/>
  <c r="E4538" i="31"/>
  <c r="F4538" i="31"/>
  <c r="H4538" i="31"/>
  <c r="A4539" i="31"/>
  <c r="B4539" i="31"/>
  <c r="C4539" i="31"/>
  <c r="D4539" i="31"/>
  <c r="E4539" i="31"/>
  <c r="F4539" i="31"/>
  <c r="H4539" i="31"/>
  <c r="A4540" i="31"/>
  <c r="B4540" i="31"/>
  <c r="C4540" i="31"/>
  <c r="D4540" i="31"/>
  <c r="E4540" i="31"/>
  <c r="F4540" i="31"/>
  <c r="H4540" i="31"/>
  <c r="A4541" i="31"/>
  <c r="B4541" i="31"/>
  <c r="C4541" i="31"/>
  <c r="D4541" i="31"/>
  <c r="E4541" i="31"/>
  <c r="F4541" i="31"/>
  <c r="H4541" i="31"/>
  <c r="A4542" i="31"/>
  <c r="B4542" i="31"/>
  <c r="C4542" i="31"/>
  <c r="D4542" i="31"/>
  <c r="E4542" i="31"/>
  <c r="F4542" i="31"/>
  <c r="H4542" i="31"/>
  <c r="A4543" i="31"/>
  <c r="B4543" i="31"/>
  <c r="C4543" i="31"/>
  <c r="D4543" i="31"/>
  <c r="E4543" i="31"/>
  <c r="F4543" i="31"/>
  <c r="H4543" i="31"/>
  <c r="A4544" i="31"/>
  <c r="B4544" i="31"/>
  <c r="C4544" i="31"/>
  <c r="D4544" i="31"/>
  <c r="E4544" i="31"/>
  <c r="F4544" i="31"/>
  <c r="H4544" i="31"/>
  <c r="A4545" i="31"/>
  <c r="B4545" i="31"/>
  <c r="C4545" i="31"/>
  <c r="D4545" i="31"/>
  <c r="E4545" i="31"/>
  <c r="F4545" i="31"/>
  <c r="H4545" i="31"/>
  <c r="A4546" i="31"/>
  <c r="B4546" i="31"/>
  <c r="C4546" i="31"/>
  <c r="D4546" i="31"/>
  <c r="E4546" i="31"/>
  <c r="F4546" i="31"/>
  <c r="H4546" i="31"/>
  <c r="A4547" i="31"/>
  <c r="B4547" i="31"/>
  <c r="C4547" i="31"/>
  <c r="D4547" i="31"/>
  <c r="E4547" i="31"/>
  <c r="F4547" i="31"/>
  <c r="H4547" i="31"/>
  <c r="A4548" i="31"/>
  <c r="B4548" i="31"/>
  <c r="C4548" i="31"/>
  <c r="D4548" i="31"/>
  <c r="E4548" i="31"/>
  <c r="F4548" i="31"/>
  <c r="H4548" i="31"/>
  <c r="A4549" i="31"/>
  <c r="B4549" i="31"/>
  <c r="C4549" i="31"/>
  <c r="D4549" i="31"/>
  <c r="E4549" i="31"/>
  <c r="F4549" i="31"/>
  <c r="H4549" i="31"/>
  <c r="A4550" i="31"/>
  <c r="B4550" i="31"/>
  <c r="C4550" i="31"/>
  <c r="D4550" i="31"/>
  <c r="E4550" i="31"/>
  <c r="F4550" i="31"/>
  <c r="H4550" i="31"/>
  <c r="A4551" i="31"/>
  <c r="B4551" i="31"/>
  <c r="C4551" i="31"/>
  <c r="D4551" i="31"/>
  <c r="E4551" i="31"/>
  <c r="F4551" i="31"/>
  <c r="H4551" i="31"/>
  <c r="A765" i="31" l="1"/>
  <c r="B765" i="31"/>
  <c r="C765" i="31"/>
  <c r="D765" i="31"/>
  <c r="E765" i="31"/>
  <c r="F765" i="31"/>
  <c r="H765" i="31"/>
  <c r="A766" i="31"/>
  <c r="B766" i="31"/>
  <c r="C766" i="31"/>
  <c r="D766" i="31"/>
  <c r="E766" i="31"/>
  <c r="F766" i="31"/>
  <c r="H766" i="31"/>
  <c r="A767" i="31"/>
  <c r="B767" i="31"/>
  <c r="C767" i="31"/>
  <c r="D767" i="31"/>
  <c r="E767" i="31"/>
  <c r="F767" i="31"/>
  <c r="H767" i="31"/>
  <c r="A768" i="31"/>
  <c r="B768" i="31"/>
  <c r="C768" i="31"/>
  <c r="D768" i="31"/>
  <c r="E768" i="31"/>
  <c r="F768" i="31"/>
  <c r="H768" i="31"/>
  <c r="A769" i="31"/>
  <c r="B769" i="31"/>
  <c r="C769" i="31"/>
  <c r="D769" i="31"/>
  <c r="E769" i="31"/>
  <c r="F769" i="31"/>
  <c r="H769" i="31"/>
  <c r="A770" i="31"/>
  <c r="B770" i="31"/>
  <c r="C770" i="31"/>
  <c r="D770" i="31"/>
  <c r="E770" i="31"/>
  <c r="F770" i="31"/>
  <c r="H770" i="31"/>
  <c r="A771" i="31"/>
  <c r="B771" i="31"/>
  <c r="C771" i="31"/>
  <c r="D771" i="31"/>
  <c r="E771" i="31"/>
  <c r="F771" i="31"/>
  <c r="H771" i="31"/>
  <c r="A772" i="31"/>
  <c r="B772" i="31"/>
  <c r="C772" i="31"/>
  <c r="D772" i="31"/>
  <c r="E772" i="31"/>
  <c r="F772" i="31"/>
  <c r="H772" i="31"/>
  <c r="A773" i="31"/>
  <c r="B773" i="31"/>
  <c r="C773" i="31"/>
  <c r="D773" i="31"/>
  <c r="E773" i="31"/>
  <c r="F773" i="31"/>
  <c r="H773" i="31"/>
  <c r="A774" i="31"/>
  <c r="B774" i="31"/>
  <c r="C774" i="31"/>
  <c r="D774" i="31"/>
  <c r="E774" i="31"/>
  <c r="F774" i="31"/>
  <c r="H774" i="31"/>
  <c r="A775" i="31"/>
  <c r="B775" i="31"/>
  <c r="C775" i="31"/>
  <c r="D775" i="31"/>
  <c r="E775" i="31"/>
  <c r="F775" i="31"/>
  <c r="H775" i="31"/>
  <c r="A776" i="31"/>
  <c r="B776" i="31"/>
  <c r="C776" i="31"/>
  <c r="D776" i="31"/>
  <c r="E776" i="31"/>
  <c r="F776" i="31"/>
  <c r="H776" i="31"/>
  <c r="A777" i="31"/>
  <c r="B777" i="31"/>
  <c r="C777" i="31"/>
  <c r="D777" i="31"/>
  <c r="E777" i="31"/>
  <c r="F777" i="31"/>
  <c r="H777" i="31"/>
  <c r="A778" i="31"/>
  <c r="B778" i="31"/>
  <c r="C778" i="31"/>
  <c r="D778" i="31"/>
  <c r="E778" i="31"/>
  <c r="F778" i="31"/>
  <c r="H778" i="31"/>
  <c r="A779" i="31"/>
  <c r="B779" i="31"/>
  <c r="C779" i="31"/>
  <c r="D779" i="31"/>
  <c r="E779" i="31"/>
  <c r="F779" i="31"/>
  <c r="H779" i="31"/>
  <c r="A780" i="31"/>
  <c r="B780" i="31"/>
  <c r="C780" i="31"/>
  <c r="D780" i="31"/>
  <c r="E780" i="31"/>
  <c r="F780" i="31"/>
  <c r="H780" i="31"/>
  <c r="A781" i="31"/>
  <c r="B781" i="31"/>
  <c r="C781" i="31"/>
  <c r="D781" i="31"/>
  <c r="E781" i="31"/>
  <c r="F781" i="31"/>
  <c r="H781" i="31"/>
  <c r="A782" i="31"/>
  <c r="B782" i="31"/>
  <c r="C782" i="31"/>
  <c r="D782" i="31"/>
  <c r="E782" i="31"/>
  <c r="F782" i="31"/>
  <c r="H782" i="31"/>
  <c r="A783" i="31"/>
  <c r="B783" i="31"/>
  <c r="C783" i="31"/>
  <c r="D783" i="31"/>
  <c r="E783" i="31"/>
  <c r="F783" i="31"/>
  <c r="H783" i="31"/>
  <c r="A784" i="31"/>
  <c r="B784" i="31"/>
  <c r="C784" i="31"/>
  <c r="D784" i="31"/>
  <c r="E784" i="31"/>
  <c r="F784" i="31"/>
  <c r="H784" i="31"/>
  <c r="A785" i="31"/>
  <c r="B785" i="31"/>
  <c r="C785" i="31"/>
  <c r="D785" i="31"/>
  <c r="E785" i="31"/>
  <c r="F785" i="31"/>
  <c r="H785" i="31"/>
  <c r="A786" i="31"/>
  <c r="B786" i="31"/>
  <c r="C786" i="31"/>
  <c r="D786" i="31"/>
  <c r="E786" i="31"/>
  <c r="F786" i="31"/>
  <c r="H786" i="31"/>
  <c r="A787" i="31"/>
  <c r="B787" i="31"/>
  <c r="C787" i="31"/>
  <c r="D787" i="31"/>
  <c r="E787" i="31"/>
  <c r="F787" i="31"/>
  <c r="H787" i="31"/>
  <c r="A788" i="31"/>
  <c r="B788" i="31"/>
  <c r="C788" i="31"/>
  <c r="D788" i="31"/>
  <c r="E788" i="31"/>
  <c r="F788" i="31"/>
  <c r="H788" i="31"/>
  <c r="A789" i="31"/>
  <c r="B789" i="31"/>
  <c r="C789" i="31"/>
  <c r="D789" i="31"/>
  <c r="E789" i="31"/>
  <c r="F789" i="31"/>
  <c r="H789" i="31"/>
  <c r="A790" i="31"/>
  <c r="B790" i="31"/>
  <c r="C790" i="31"/>
  <c r="D790" i="31"/>
  <c r="E790" i="31"/>
  <c r="F790" i="31"/>
  <c r="H790" i="31"/>
  <c r="A791" i="31"/>
  <c r="B791" i="31"/>
  <c r="C791" i="31"/>
  <c r="D791" i="31"/>
  <c r="E791" i="31"/>
  <c r="F791" i="31"/>
  <c r="H791" i="31"/>
  <c r="A792" i="31"/>
  <c r="B792" i="31"/>
  <c r="C792" i="31"/>
  <c r="D792" i="31"/>
  <c r="E792" i="31"/>
  <c r="F792" i="31"/>
  <c r="H792" i="31"/>
  <c r="A793" i="31"/>
  <c r="B793" i="31"/>
  <c r="C793" i="31"/>
  <c r="D793" i="31"/>
  <c r="E793" i="31"/>
  <c r="F793" i="31"/>
  <c r="H793" i="31"/>
  <c r="A794" i="31"/>
  <c r="B794" i="31"/>
  <c r="C794" i="31"/>
  <c r="D794" i="31"/>
  <c r="E794" i="31"/>
  <c r="F794" i="31"/>
  <c r="H794" i="31"/>
  <c r="A795" i="31"/>
  <c r="B795" i="31"/>
  <c r="C795" i="31"/>
  <c r="D795" i="31"/>
  <c r="E795" i="31"/>
  <c r="F795" i="31"/>
  <c r="H795" i="31"/>
  <c r="A796" i="31"/>
  <c r="B796" i="31"/>
  <c r="C796" i="31"/>
  <c r="D796" i="31"/>
  <c r="E796" i="31"/>
  <c r="F796" i="31"/>
  <c r="H796" i="31"/>
  <c r="A797" i="31"/>
  <c r="B797" i="31"/>
  <c r="C797" i="31"/>
  <c r="D797" i="31"/>
  <c r="E797" i="31"/>
  <c r="F797" i="31"/>
  <c r="H797" i="31"/>
  <c r="A798" i="31"/>
  <c r="B798" i="31"/>
  <c r="C798" i="31"/>
  <c r="D798" i="31"/>
  <c r="E798" i="31"/>
  <c r="F798" i="31"/>
  <c r="H798" i="31"/>
  <c r="A799" i="31"/>
  <c r="B799" i="31"/>
  <c r="C799" i="31"/>
  <c r="D799" i="31"/>
  <c r="E799" i="31"/>
  <c r="F799" i="31"/>
  <c r="H799" i="31"/>
  <c r="A800" i="31"/>
  <c r="B800" i="31"/>
  <c r="C800" i="31"/>
  <c r="D800" i="31"/>
  <c r="E800" i="31"/>
  <c r="F800" i="31"/>
  <c r="H800" i="31"/>
  <c r="A801" i="31"/>
  <c r="B801" i="31"/>
  <c r="C801" i="31"/>
  <c r="D801" i="31"/>
  <c r="E801" i="31"/>
  <c r="F801" i="31"/>
  <c r="H801" i="31"/>
  <c r="A802" i="31"/>
  <c r="B802" i="31"/>
  <c r="C802" i="31"/>
  <c r="D802" i="31"/>
  <c r="E802" i="31"/>
  <c r="F802" i="31"/>
  <c r="H802" i="31"/>
  <c r="A803" i="31"/>
  <c r="B803" i="31"/>
  <c r="C803" i="31"/>
  <c r="D803" i="31"/>
  <c r="E803" i="31"/>
  <c r="F803" i="31"/>
  <c r="H803" i="31"/>
  <c r="A804" i="31"/>
  <c r="B804" i="31"/>
  <c r="C804" i="31"/>
  <c r="D804" i="31"/>
  <c r="E804" i="31"/>
  <c r="F804" i="31"/>
  <c r="H804" i="31"/>
  <c r="A805" i="31"/>
  <c r="B805" i="31"/>
  <c r="C805" i="31"/>
  <c r="D805" i="31"/>
  <c r="E805" i="31"/>
  <c r="F805" i="31"/>
  <c r="H805" i="31"/>
  <c r="A806" i="31"/>
  <c r="B806" i="31"/>
  <c r="C806" i="31"/>
  <c r="D806" i="31"/>
  <c r="E806" i="31"/>
  <c r="F806" i="31"/>
  <c r="H806" i="31"/>
  <c r="A807" i="31"/>
  <c r="B807" i="31"/>
  <c r="C807" i="31"/>
  <c r="D807" i="31"/>
  <c r="E807" i="31"/>
  <c r="F807" i="31"/>
  <c r="H807" i="31"/>
  <c r="A808" i="31"/>
  <c r="B808" i="31"/>
  <c r="C808" i="31"/>
  <c r="D808" i="31"/>
  <c r="E808" i="31"/>
  <c r="F808" i="31"/>
  <c r="H808" i="31"/>
  <c r="A809" i="31"/>
  <c r="B809" i="31"/>
  <c r="C809" i="31"/>
  <c r="D809" i="31"/>
  <c r="E809" i="31"/>
  <c r="F809" i="31"/>
  <c r="H809" i="31"/>
  <c r="A810" i="31"/>
  <c r="B810" i="31"/>
  <c r="C810" i="31"/>
  <c r="D810" i="31"/>
  <c r="E810" i="31"/>
  <c r="F810" i="31"/>
  <c r="H810" i="31"/>
  <c r="A811" i="31"/>
  <c r="B811" i="31"/>
  <c r="C811" i="31"/>
  <c r="D811" i="31"/>
  <c r="E811" i="31"/>
  <c r="F811" i="31"/>
  <c r="H811" i="31"/>
  <c r="A812" i="31"/>
  <c r="B812" i="31"/>
  <c r="C812" i="31"/>
  <c r="D812" i="31"/>
  <c r="E812" i="31"/>
  <c r="F812" i="31"/>
  <c r="H812" i="31"/>
  <c r="A813" i="31"/>
  <c r="B813" i="31"/>
  <c r="C813" i="31"/>
  <c r="D813" i="31"/>
  <c r="E813" i="31"/>
  <c r="F813" i="31"/>
  <c r="H813" i="31"/>
  <c r="A814" i="31"/>
  <c r="B814" i="31"/>
  <c r="C814" i="31"/>
  <c r="D814" i="31"/>
  <c r="E814" i="31"/>
  <c r="F814" i="31"/>
  <c r="H814" i="31"/>
  <c r="A815" i="31"/>
  <c r="B815" i="31"/>
  <c r="C815" i="31"/>
  <c r="D815" i="31"/>
  <c r="E815" i="31"/>
  <c r="F815" i="31"/>
  <c r="H815" i="31"/>
  <c r="A816" i="31"/>
  <c r="B816" i="31"/>
  <c r="C816" i="31"/>
  <c r="D816" i="31"/>
  <c r="E816" i="31"/>
  <c r="F816" i="31"/>
  <c r="H816" i="31"/>
  <c r="A817" i="31"/>
  <c r="B817" i="31"/>
  <c r="C817" i="31"/>
  <c r="D817" i="31"/>
  <c r="E817" i="31"/>
  <c r="F817" i="31"/>
  <c r="H817" i="31"/>
  <c r="A818" i="31"/>
  <c r="B818" i="31"/>
  <c r="C818" i="31"/>
  <c r="D818" i="31"/>
  <c r="E818" i="31"/>
  <c r="F818" i="31"/>
  <c r="H818" i="31"/>
  <c r="A819" i="31"/>
  <c r="B819" i="31"/>
  <c r="C819" i="31"/>
  <c r="D819" i="31"/>
  <c r="E819" i="31"/>
  <c r="F819" i="31"/>
  <c r="H819" i="31"/>
  <c r="A820" i="31"/>
  <c r="B820" i="31"/>
  <c r="C820" i="31"/>
  <c r="D820" i="31"/>
  <c r="E820" i="31"/>
  <c r="F820" i="31"/>
  <c r="H820" i="31"/>
  <c r="A821" i="31"/>
  <c r="B821" i="31"/>
  <c r="C821" i="31"/>
  <c r="D821" i="31"/>
  <c r="E821" i="31"/>
  <c r="F821" i="31"/>
  <c r="H821" i="31"/>
  <c r="A822" i="31"/>
  <c r="B822" i="31"/>
  <c r="C822" i="31"/>
  <c r="D822" i="31"/>
  <c r="E822" i="31"/>
  <c r="F822" i="31"/>
  <c r="H822" i="31"/>
  <c r="A823" i="31"/>
  <c r="B823" i="31"/>
  <c r="C823" i="31"/>
  <c r="D823" i="31"/>
  <c r="E823" i="31"/>
  <c r="F823" i="31"/>
  <c r="H823" i="31"/>
  <c r="A824" i="31"/>
  <c r="B824" i="31"/>
  <c r="C824" i="31"/>
  <c r="D824" i="31"/>
  <c r="E824" i="31"/>
  <c r="F824" i="31"/>
  <c r="H824" i="31"/>
  <c r="A825" i="31"/>
  <c r="B825" i="31"/>
  <c r="C825" i="31"/>
  <c r="D825" i="31"/>
  <c r="E825" i="31"/>
  <c r="F825" i="31"/>
  <c r="H825" i="31"/>
  <c r="A826" i="31"/>
  <c r="B826" i="31"/>
  <c r="C826" i="31"/>
  <c r="D826" i="31"/>
  <c r="E826" i="31"/>
  <c r="F826" i="31"/>
  <c r="H826" i="31"/>
  <c r="A827" i="31"/>
  <c r="B827" i="31"/>
  <c r="C827" i="31"/>
  <c r="D827" i="31"/>
  <c r="E827" i="31"/>
  <c r="F827" i="31"/>
  <c r="H827" i="31"/>
  <c r="A828" i="31"/>
  <c r="B828" i="31"/>
  <c r="C828" i="31"/>
  <c r="D828" i="31"/>
  <c r="E828" i="31"/>
  <c r="F828" i="31"/>
  <c r="H828" i="31"/>
  <c r="A829" i="31"/>
  <c r="B829" i="31"/>
  <c r="C829" i="31"/>
  <c r="D829" i="31"/>
  <c r="E829" i="31"/>
  <c r="F829" i="31"/>
  <c r="H829" i="31"/>
  <c r="A830" i="31"/>
  <c r="B830" i="31"/>
  <c r="C830" i="31"/>
  <c r="D830" i="31"/>
  <c r="E830" i="31"/>
  <c r="F830" i="31"/>
  <c r="H830" i="31"/>
  <c r="A831" i="31"/>
  <c r="B831" i="31"/>
  <c r="C831" i="31"/>
  <c r="D831" i="31"/>
  <c r="E831" i="31"/>
  <c r="F831" i="31"/>
  <c r="H831" i="31"/>
  <c r="A832" i="31"/>
  <c r="B832" i="31"/>
  <c r="C832" i="31"/>
  <c r="D832" i="31"/>
  <c r="E832" i="31"/>
  <c r="F832" i="31"/>
  <c r="H832" i="31"/>
  <c r="A833" i="31"/>
  <c r="B833" i="31"/>
  <c r="C833" i="31"/>
  <c r="D833" i="31"/>
  <c r="E833" i="31"/>
  <c r="F833" i="31"/>
  <c r="H833" i="31"/>
  <c r="A834" i="31"/>
  <c r="B834" i="31"/>
  <c r="C834" i="31"/>
  <c r="D834" i="31"/>
  <c r="E834" i="31"/>
  <c r="F834" i="31"/>
  <c r="H834" i="31"/>
  <c r="A835" i="31"/>
  <c r="B835" i="31"/>
  <c r="C835" i="31"/>
  <c r="D835" i="31"/>
  <c r="E835" i="31"/>
  <c r="F835" i="31"/>
  <c r="H835" i="31"/>
  <c r="A836" i="31"/>
  <c r="B836" i="31"/>
  <c r="C836" i="31"/>
  <c r="D836" i="31"/>
  <c r="E836" i="31"/>
  <c r="F836" i="31"/>
  <c r="H836" i="31"/>
  <c r="A837" i="31"/>
  <c r="B837" i="31"/>
  <c r="C837" i="31"/>
  <c r="D837" i="31"/>
  <c r="E837" i="31"/>
  <c r="F837" i="31"/>
  <c r="H837" i="31"/>
  <c r="A838" i="31"/>
  <c r="B838" i="31"/>
  <c r="C838" i="31"/>
  <c r="D838" i="31"/>
  <c r="E838" i="31"/>
  <c r="F838" i="31"/>
  <c r="H838" i="31"/>
  <c r="A839" i="31"/>
  <c r="B839" i="31"/>
  <c r="C839" i="31"/>
  <c r="D839" i="31"/>
  <c r="E839" i="31"/>
  <c r="F839" i="31"/>
  <c r="H839" i="31"/>
  <c r="A840" i="31"/>
  <c r="B840" i="31"/>
  <c r="C840" i="31"/>
  <c r="D840" i="31"/>
  <c r="E840" i="31"/>
  <c r="F840" i="31"/>
  <c r="H840" i="31"/>
  <c r="A841" i="31"/>
  <c r="B841" i="31"/>
  <c r="C841" i="31"/>
  <c r="D841" i="31"/>
  <c r="E841" i="31"/>
  <c r="F841" i="31"/>
  <c r="H841" i="31"/>
  <c r="A842" i="31"/>
  <c r="B842" i="31"/>
  <c r="C842" i="31"/>
  <c r="D842" i="31"/>
  <c r="E842" i="31"/>
  <c r="F842" i="31"/>
  <c r="H842" i="31"/>
  <c r="A843" i="31"/>
  <c r="B843" i="31"/>
  <c r="C843" i="31"/>
  <c r="D843" i="31"/>
  <c r="E843" i="31"/>
  <c r="F843" i="31"/>
  <c r="H843" i="31"/>
  <c r="A844" i="31"/>
  <c r="B844" i="31"/>
  <c r="C844" i="31"/>
  <c r="D844" i="31"/>
  <c r="E844" i="31"/>
  <c r="F844" i="31"/>
  <c r="H844" i="31"/>
  <c r="A845" i="31"/>
  <c r="B845" i="31"/>
  <c r="C845" i="31"/>
  <c r="D845" i="31"/>
  <c r="E845" i="31"/>
  <c r="F845" i="31"/>
  <c r="H845" i="31"/>
  <c r="A846" i="31"/>
  <c r="B846" i="31"/>
  <c r="C846" i="31"/>
  <c r="D846" i="31"/>
  <c r="E846" i="31"/>
  <c r="F846" i="31"/>
  <c r="H846" i="31"/>
  <c r="A847" i="31"/>
  <c r="B847" i="31"/>
  <c r="C847" i="31"/>
  <c r="D847" i="31"/>
  <c r="E847" i="31"/>
  <c r="F847" i="31"/>
  <c r="H847" i="31"/>
  <c r="A848" i="31"/>
  <c r="B848" i="31"/>
  <c r="C848" i="31"/>
  <c r="D848" i="31"/>
  <c r="E848" i="31"/>
  <c r="F848" i="31"/>
  <c r="H848" i="31"/>
  <c r="A849" i="31"/>
  <c r="B849" i="31"/>
  <c r="C849" i="31"/>
  <c r="D849" i="31"/>
  <c r="E849" i="31"/>
  <c r="F849" i="31"/>
  <c r="H849" i="31"/>
  <c r="A850" i="31"/>
  <c r="B850" i="31"/>
  <c r="C850" i="31"/>
  <c r="D850" i="31"/>
  <c r="E850" i="31"/>
  <c r="F850" i="31"/>
  <c r="H850" i="31"/>
  <c r="A851" i="31"/>
  <c r="B851" i="31"/>
  <c r="C851" i="31"/>
  <c r="D851" i="31"/>
  <c r="E851" i="31"/>
  <c r="F851" i="31"/>
  <c r="H851" i="31"/>
  <c r="A852" i="31"/>
  <c r="B852" i="31"/>
  <c r="C852" i="31"/>
  <c r="D852" i="31"/>
  <c r="E852" i="31"/>
  <c r="F852" i="31"/>
  <c r="H852" i="31"/>
  <c r="A853" i="31"/>
  <c r="B853" i="31"/>
  <c r="C853" i="31"/>
  <c r="D853" i="31"/>
  <c r="E853" i="31"/>
  <c r="F853" i="31"/>
  <c r="H853" i="31"/>
  <c r="A854" i="31"/>
  <c r="B854" i="31"/>
  <c r="C854" i="31"/>
  <c r="D854" i="31"/>
  <c r="E854" i="31"/>
  <c r="F854" i="31"/>
  <c r="H854" i="31"/>
  <c r="A855" i="31"/>
  <c r="B855" i="31"/>
  <c r="C855" i="31"/>
  <c r="D855" i="31"/>
  <c r="E855" i="31"/>
  <c r="F855" i="31"/>
  <c r="H855" i="31"/>
  <c r="A856" i="31"/>
  <c r="B856" i="31"/>
  <c r="C856" i="31"/>
  <c r="D856" i="31"/>
  <c r="E856" i="31"/>
  <c r="F856" i="31"/>
  <c r="H856" i="31"/>
  <c r="A857" i="31"/>
  <c r="B857" i="31"/>
  <c r="C857" i="31"/>
  <c r="D857" i="31"/>
  <c r="E857" i="31"/>
  <c r="F857" i="31"/>
  <c r="H857" i="31"/>
  <c r="A858" i="31"/>
  <c r="B858" i="31"/>
  <c r="C858" i="31"/>
  <c r="D858" i="31"/>
  <c r="E858" i="31"/>
  <c r="F858" i="31"/>
  <c r="H858" i="31"/>
  <c r="A859" i="31"/>
  <c r="B859" i="31"/>
  <c r="C859" i="31"/>
  <c r="D859" i="31"/>
  <c r="E859" i="31"/>
  <c r="F859" i="31"/>
  <c r="H859" i="31"/>
  <c r="A860" i="31"/>
  <c r="B860" i="31"/>
  <c r="C860" i="31"/>
  <c r="D860" i="31"/>
  <c r="E860" i="31"/>
  <c r="F860" i="31"/>
  <c r="H860" i="31"/>
  <c r="A861" i="31"/>
  <c r="B861" i="31"/>
  <c r="C861" i="31"/>
  <c r="D861" i="31"/>
  <c r="E861" i="31"/>
  <c r="F861" i="31"/>
  <c r="H861" i="31"/>
  <c r="A862" i="31"/>
  <c r="B862" i="31"/>
  <c r="C862" i="31"/>
  <c r="D862" i="31"/>
  <c r="E862" i="31"/>
  <c r="F862" i="31"/>
  <c r="H862" i="31"/>
  <c r="A863" i="31"/>
  <c r="B863" i="31"/>
  <c r="C863" i="31"/>
  <c r="D863" i="31"/>
  <c r="E863" i="31"/>
  <c r="F863" i="31"/>
  <c r="H863" i="31"/>
  <c r="A864" i="31"/>
  <c r="B864" i="31"/>
  <c r="C864" i="31"/>
  <c r="D864" i="31"/>
  <c r="E864" i="31"/>
  <c r="F864" i="31"/>
  <c r="H864" i="31"/>
  <c r="A865" i="31"/>
  <c r="B865" i="31"/>
  <c r="C865" i="31"/>
  <c r="D865" i="31"/>
  <c r="E865" i="31"/>
  <c r="F865" i="31"/>
  <c r="H865" i="31"/>
  <c r="A866" i="31"/>
  <c r="B866" i="31"/>
  <c r="C866" i="31"/>
  <c r="D866" i="31"/>
  <c r="E866" i="31"/>
  <c r="F866" i="31"/>
  <c r="H866" i="31"/>
  <c r="A867" i="31"/>
  <c r="B867" i="31"/>
  <c r="C867" i="31"/>
  <c r="D867" i="31"/>
  <c r="E867" i="31"/>
  <c r="F867" i="31"/>
  <c r="H867" i="31"/>
  <c r="A868" i="31"/>
  <c r="B868" i="31"/>
  <c r="C868" i="31"/>
  <c r="D868" i="31"/>
  <c r="E868" i="31"/>
  <c r="F868" i="31"/>
  <c r="H868" i="31"/>
  <c r="A869" i="31"/>
  <c r="B869" i="31"/>
  <c r="C869" i="31"/>
  <c r="D869" i="31"/>
  <c r="E869" i="31"/>
  <c r="F869" i="31"/>
  <c r="H869" i="31"/>
  <c r="A870" i="31"/>
  <c r="B870" i="31"/>
  <c r="C870" i="31"/>
  <c r="D870" i="31"/>
  <c r="E870" i="31"/>
  <c r="F870" i="31"/>
  <c r="H870" i="31"/>
  <c r="A871" i="31"/>
  <c r="B871" i="31"/>
  <c r="C871" i="31"/>
  <c r="D871" i="31"/>
  <c r="E871" i="31"/>
  <c r="F871" i="31"/>
  <c r="H871" i="31"/>
  <c r="A872" i="31"/>
  <c r="B872" i="31"/>
  <c r="C872" i="31"/>
  <c r="D872" i="31"/>
  <c r="E872" i="31"/>
  <c r="F872" i="31"/>
  <c r="H872" i="31"/>
  <c r="A873" i="31"/>
  <c r="B873" i="31"/>
  <c r="C873" i="31"/>
  <c r="D873" i="31"/>
  <c r="E873" i="31"/>
  <c r="F873" i="31"/>
  <c r="H873" i="31"/>
  <c r="A874" i="31"/>
  <c r="B874" i="31"/>
  <c r="C874" i="31"/>
  <c r="D874" i="31"/>
  <c r="E874" i="31"/>
  <c r="F874" i="31"/>
  <c r="H874" i="31"/>
  <c r="A875" i="31"/>
  <c r="B875" i="31"/>
  <c r="C875" i="31"/>
  <c r="D875" i="31"/>
  <c r="E875" i="31"/>
  <c r="F875" i="31"/>
  <c r="H875" i="31"/>
  <c r="A876" i="31"/>
  <c r="B876" i="31"/>
  <c r="C876" i="31"/>
  <c r="D876" i="31"/>
  <c r="E876" i="31"/>
  <c r="F876" i="31"/>
  <c r="H876" i="31"/>
  <c r="A877" i="31"/>
  <c r="B877" i="31"/>
  <c r="C877" i="31"/>
  <c r="D877" i="31"/>
  <c r="E877" i="31"/>
  <c r="F877" i="31"/>
  <c r="H877" i="31"/>
  <c r="A878" i="31"/>
  <c r="B878" i="31"/>
  <c r="C878" i="31"/>
  <c r="D878" i="31"/>
  <c r="E878" i="31"/>
  <c r="F878" i="31"/>
  <c r="H878" i="31"/>
  <c r="A879" i="31"/>
  <c r="B879" i="31"/>
  <c r="C879" i="31"/>
  <c r="D879" i="31"/>
  <c r="E879" i="31"/>
  <c r="F879" i="31"/>
  <c r="H879" i="31"/>
  <c r="A880" i="31"/>
  <c r="B880" i="31"/>
  <c r="C880" i="31"/>
  <c r="D880" i="31"/>
  <c r="E880" i="31"/>
  <c r="F880" i="31"/>
  <c r="H880" i="31"/>
  <c r="A881" i="31"/>
  <c r="B881" i="31"/>
  <c r="C881" i="31"/>
  <c r="D881" i="31"/>
  <c r="E881" i="31"/>
  <c r="F881" i="31"/>
  <c r="H881" i="31"/>
  <c r="A882" i="31"/>
  <c r="B882" i="31"/>
  <c r="C882" i="31"/>
  <c r="D882" i="31"/>
  <c r="E882" i="31"/>
  <c r="F882" i="31"/>
  <c r="H882" i="31"/>
  <c r="A883" i="31"/>
  <c r="B883" i="31"/>
  <c r="C883" i="31"/>
  <c r="D883" i="31"/>
  <c r="E883" i="31"/>
  <c r="F883" i="31"/>
  <c r="H883" i="31"/>
  <c r="A884" i="31"/>
  <c r="B884" i="31"/>
  <c r="C884" i="31"/>
  <c r="D884" i="31"/>
  <c r="E884" i="31"/>
  <c r="F884" i="31"/>
  <c r="H884" i="31"/>
  <c r="A885" i="31"/>
  <c r="B885" i="31"/>
  <c r="C885" i="31"/>
  <c r="D885" i="31"/>
  <c r="E885" i="31"/>
  <c r="F885" i="31"/>
  <c r="H885" i="31"/>
  <c r="A886" i="31"/>
  <c r="B886" i="31"/>
  <c r="C886" i="31"/>
  <c r="D886" i="31"/>
  <c r="E886" i="31"/>
  <c r="F886" i="31"/>
  <c r="H886" i="31"/>
  <c r="A887" i="31"/>
  <c r="B887" i="31"/>
  <c r="C887" i="31"/>
  <c r="D887" i="31"/>
  <c r="E887" i="31"/>
  <c r="F887" i="31"/>
  <c r="H887" i="31"/>
  <c r="A888" i="31"/>
  <c r="B888" i="31"/>
  <c r="C888" i="31"/>
  <c r="D888" i="31"/>
  <c r="E888" i="31"/>
  <c r="F888" i="31"/>
  <c r="H888" i="31"/>
  <c r="A889" i="31"/>
  <c r="B889" i="31"/>
  <c r="C889" i="31"/>
  <c r="D889" i="31"/>
  <c r="E889" i="31"/>
  <c r="F889" i="31"/>
  <c r="H889" i="31"/>
  <c r="A890" i="31"/>
  <c r="B890" i="31"/>
  <c r="C890" i="31"/>
  <c r="D890" i="31"/>
  <c r="E890" i="31"/>
  <c r="F890" i="31"/>
  <c r="H890" i="31"/>
  <c r="A891" i="31"/>
  <c r="B891" i="31"/>
  <c r="C891" i="31"/>
  <c r="D891" i="31"/>
  <c r="E891" i="31"/>
  <c r="F891" i="31"/>
  <c r="H891" i="31"/>
  <c r="A892" i="31"/>
  <c r="B892" i="31"/>
  <c r="C892" i="31"/>
  <c r="D892" i="31"/>
  <c r="E892" i="31"/>
  <c r="F892" i="31"/>
  <c r="H892" i="31"/>
  <c r="A893" i="31"/>
  <c r="B893" i="31"/>
  <c r="C893" i="31"/>
  <c r="D893" i="31"/>
  <c r="E893" i="31"/>
  <c r="F893" i="31"/>
  <c r="H893" i="31"/>
  <c r="A894" i="31"/>
  <c r="B894" i="31"/>
  <c r="C894" i="31"/>
  <c r="D894" i="31"/>
  <c r="E894" i="31"/>
  <c r="F894" i="31"/>
  <c r="H894" i="31"/>
  <c r="A895" i="31"/>
  <c r="B895" i="31"/>
  <c r="C895" i="31"/>
  <c r="D895" i="31"/>
  <c r="E895" i="31"/>
  <c r="F895" i="31"/>
  <c r="H895" i="31"/>
  <c r="A896" i="31"/>
  <c r="B896" i="31"/>
  <c r="C896" i="31"/>
  <c r="D896" i="31"/>
  <c r="E896" i="31"/>
  <c r="F896" i="31"/>
  <c r="H896" i="31"/>
  <c r="A897" i="31"/>
  <c r="B897" i="31"/>
  <c r="C897" i="31"/>
  <c r="D897" i="31"/>
  <c r="E897" i="31"/>
  <c r="F897" i="31"/>
  <c r="H897" i="31"/>
  <c r="A898" i="31"/>
  <c r="B898" i="31"/>
  <c r="C898" i="31"/>
  <c r="D898" i="31"/>
  <c r="E898" i="31"/>
  <c r="F898" i="31"/>
  <c r="H898" i="31"/>
  <c r="A899" i="31"/>
  <c r="B899" i="31"/>
  <c r="C899" i="31"/>
  <c r="D899" i="31"/>
  <c r="E899" i="31"/>
  <c r="F899" i="31"/>
  <c r="H899" i="31"/>
  <c r="A900" i="31"/>
  <c r="B900" i="31"/>
  <c r="C900" i="31"/>
  <c r="D900" i="31"/>
  <c r="E900" i="31"/>
  <c r="F900" i="31"/>
  <c r="H900" i="31"/>
  <c r="A901" i="31"/>
  <c r="B901" i="31"/>
  <c r="C901" i="31"/>
  <c r="D901" i="31"/>
  <c r="E901" i="31"/>
  <c r="F901" i="31"/>
  <c r="H901" i="31"/>
  <c r="A902" i="31"/>
  <c r="B902" i="31"/>
  <c r="C902" i="31"/>
  <c r="D902" i="31"/>
  <c r="E902" i="31"/>
  <c r="F902" i="31"/>
  <c r="H902" i="31"/>
  <c r="A903" i="31"/>
  <c r="B903" i="31"/>
  <c r="C903" i="31"/>
  <c r="D903" i="31"/>
  <c r="E903" i="31"/>
  <c r="F903" i="31"/>
  <c r="H903" i="31"/>
  <c r="A904" i="31"/>
  <c r="B904" i="31"/>
  <c r="C904" i="31"/>
  <c r="D904" i="31"/>
  <c r="E904" i="31"/>
  <c r="F904" i="31"/>
  <c r="H904" i="31"/>
  <c r="A905" i="31"/>
  <c r="B905" i="31"/>
  <c r="C905" i="31"/>
  <c r="D905" i="31"/>
  <c r="E905" i="31"/>
  <c r="F905" i="31"/>
  <c r="H905" i="31"/>
  <c r="A906" i="31"/>
  <c r="B906" i="31"/>
  <c r="C906" i="31"/>
  <c r="D906" i="31"/>
  <c r="E906" i="31"/>
  <c r="F906" i="31"/>
  <c r="H906" i="31"/>
  <c r="A907" i="31"/>
  <c r="B907" i="31"/>
  <c r="C907" i="31"/>
  <c r="D907" i="31"/>
  <c r="E907" i="31"/>
  <c r="F907" i="31"/>
  <c r="H907" i="31"/>
  <c r="A908" i="31"/>
  <c r="B908" i="31"/>
  <c r="C908" i="31"/>
  <c r="D908" i="31"/>
  <c r="E908" i="31"/>
  <c r="F908" i="31"/>
  <c r="H908" i="31"/>
  <c r="A909" i="31"/>
  <c r="B909" i="31"/>
  <c r="C909" i="31"/>
  <c r="D909" i="31"/>
  <c r="E909" i="31"/>
  <c r="F909" i="31"/>
  <c r="H909" i="31"/>
  <c r="A910" i="31"/>
  <c r="B910" i="31"/>
  <c r="C910" i="31"/>
  <c r="D910" i="31"/>
  <c r="E910" i="31"/>
  <c r="F910" i="31"/>
  <c r="H910" i="31"/>
  <c r="A911" i="31"/>
  <c r="B911" i="31"/>
  <c r="C911" i="31"/>
  <c r="D911" i="31"/>
  <c r="E911" i="31"/>
  <c r="F911" i="31"/>
  <c r="H911" i="31"/>
  <c r="A912" i="31"/>
  <c r="B912" i="31"/>
  <c r="C912" i="31"/>
  <c r="D912" i="31"/>
  <c r="E912" i="31"/>
  <c r="F912" i="31"/>
  <c r="H912" i="31"/>
  <c r="A913" i="31"/>
  <c r="B913" i="31"/>
  <c r="C913" i="31"/>
  <c r="D913" i="31"/>
  <c r="E913" i="31"/>
  <c r="F913" i="31"/>
  <c r="H913" i="31"/>
  <c r="A914" i="31"/>
  <c r="B914" i="31"/>
  <c r="C914" i="31"/>
  <c r="D914" i="31"/>
  <c r="E914" i="31"/>
  <c r="F914" i="31"/>
  <c r="H914" i="31"/>
  <c r="A915" i="31"/>
  <c r="B915" i="31"/>
  <c r="C915" i="31"/>
  <c r="D915" i="31"/>
  <c r="E915" i="31"/>
  <c r="F915" i="31"/>
  <c r="H915" i="31"/>
  <c r="A916" i="31"/>
  <c r="B916" i="31"/>
  <c r="C916" i="31"/>
  <c r="D916" i="31"/>
  <c r="E916" i="31"/>
  <c r="F916" i="31"/>
  <c r="H916" i="31"/>
  <c r="A917" i="31"/>
  <c r="B917" i="31"/>
  <c r="C917" i="31"/>
  <c r="D917" i="31"/>
  <c r="E917" i="31"/>
  <c r="F917" i="31"/>
  <c r="H917" i="31"/>
  <c r="A918" i="31"/>
  <c r="B918" i="31"/>
  <c r="C918" i="31"/>
  <c r="D918" i="31"/>
  <c r="E918" i="31"/>
  <c r="F918" i="31"/>
  <c r="H918" i="31"/>
  <c r="A919" i="31"/>
  <c r="B919" i="31"/>
  <c r="C919" i="31"/>
  <c r="D919" i="31"/>
  <c r="E919" i="31"/>
  <c r="F919" i="31"/>
  <c r="H919" i="31"/>
  <c r="A920" i="31"/>
  <c r="B920" i="31"/>
  <c r="C920" i="31"/>
  <c r="D920" i="31"/>
  <c r="E920" i="31"/>
  <c r="F920" i="31"/>
  <c r="H920" i="31"/>
  <c r="A921" i="31"/>
  <c r="B921" i="31"/>
  <c r="C921" i="31"/>
  <c r="D921" i="31"/>
  <c r="E921" i="31"/>
  <c r="F921" i="31"/>
  <c r="H921" i="31"/>
  <c r="A922" i="31"/>
  <c r="B922" i="31"/>
  <c r="C922" i="31"/>
  <c r="D922" i="31"/>
  <c r="E922" i="31"/>
  <c r="F922" i="31"/>
  <c r="H922" i="31"/>
  <c r="A923" i="31"/>
  <c r="B923" i="31"/>
  <c r="C923" i="31"/>
  <c r="D923" i="31"/>
  <c r="E923" i="31"/>
  <c r="F923" i="31"/>
  <c r="H923" i="31"/>
  <c r="A924" i="31"/>
  <c r="B924" i="31"/>
  <c r="C924" i="31"/>
  <c r="D924" i="31"/>
  <c r="E924" i="31"/>
  <c r="F924" i="31"/>
  <c r="H924" i="31"/>
  <c r="A925" i="31"/>
  <c r="B925" i="31"/>
  <c r="C925" i="31"/>
  <c r="D925" i="31"/>
  <c r="E925" i="31"/>
  <c r="F925" i="31"/>
  <c r="H925" i="31"/>
  <c r="A926" i="31"/>
  <c r="B926" i="31"/>
  <c r="C926" i="31"/>
  <c r="D926" i="31"/>
  <c r="E926" i="31"/>
  <c r="F926" i="31"/>
  <c r="H926" i="31"/>
  <c r="A927" i="31"/>
  <c r="B927" i="31"/>
  <c r="C927" i="31"/>
  <c r="D927" i="31"/>
  <c r="E927" i="31"/>
  <c r="F927" i="31"/>
  <c r="H927" i="31"/>
  <c r="A928" i="31"/>
  <c r="B928" i="31"/>
  <c r="C928" i="31"/>
  <c r="D928" i="31"/>
  <c r="E928" i="31"/>
  <c r="F928" i="31"/>
  <c r="H928" i="31"/>
  <c r="A929" i="31"/>
  <c r="B929" i="31"/>
  <c r="C929" i="31"/>
  <c r="D929" i="31"/>
  <c r="E929" i="31"/>
  <c r="F929" i="31"/>
  <c r="H929" i="31"/>
  <c r="A930" i="31"/>
  <c r="B930" i="31"/>
  <c r="C930" i="31"/>
  <c r="D930" i="31"/>
  <c r="E930" i="31"/>
  <c r="F930" i="31"/>
  <c r="H930" i="31"/>
  <c r="A931" i="31"/>
  <c r="B931" i="31"/>
  <c r="C931" i="31"/>
  <c r="D931" i="31"/>
  <c r="E931" i="31"/>
  <c r="F931" i="31"/>
  <c r="H931" i="31"/>
  <c r="A932" i="31"/>
  <c r="B932" i="31"/>
  <c r="C932" i="31"/>
  <c r="D932" i="31"/>
  <c r="E932" i="31"/>
  <c r="F932" i="31"/>
  <c r="H932" i="31"/>
  <c r="A933" i="31"/>
  <c r="B933" i="31"/>
  <c r="C933" i="31"/>
  <c r="D933" i="31"/>
  <c r="E933" i="31"/>
  <c r="F933" i="31"/>
  <c r="H933" i="31"/>
  <c r="A934" i="31"/>
  <c r="B934" i="31"/>
  <c r="C934" i="31"/>
  <c r="D934" i="31"/>
  <c r="E934" i="31"/>
  <c r="F934" i="31"/>
  <c r="H934" i="31"/>
  <c r="A935" i="31"/>
  <c r="B935" i="31"/>
  <c r="C935" i="31"/>
  <c r="D935" i="31"/>
  <c r="E935" i="31"/>
  <c r="F935" i="31"/>
  <c r="H935" i="31"/>
  <c r="A936" i="31"/>
  <c r="B936" i="31"/>
  <c r="C936" i="31"/>
  <c r="D936" i="31"/>
  <c r="E936" i="31"/>
  <c r="F936" i="31"/>
  <c r="H936" i="31"/>
  <c r="A937" i="31"/>
  <c r="B937" i="31"/>
  <c r="C937" i="31"/>
  <c r="D937" i="31"/>
  <c r="E937" i="31"/>
  <c r="F937" i="31"/>
  <c r="H937" i="31"/>
  <c r="A938" i="31"/>
  <c r="B938" i="31"/>
  <c r="C938" i="31"/>
  <c r="D938" i="31"/>
  <c r="E938" i="31"/>
  <c r="F938" i="31"/>
  <c r="H938" i="31"/>
  <c r="A939" i="31"/>
  <c r="B939" i="31"/>
  <c r="C939" i="31"/>
  <c r="D939" i="31"/>
  <c r="E939" i="31"/>
  <c r="F939" i="31"/>
  <c r="H939" i="31"/>
  <c r="A940" i="31"/>
  <c r="B940" i="31"/>
  <c r="C940" i="31"/>
  <c r="D940" i="31"/>
  <c r="E940" i="31"/>
  <c r="F940" i="31"/>
  <c r="H940" i="31"/>
  <c r="A941" i="31"/>
  <c r="B941" i="31"/>
  <c r="C941" i="31"/>
  <c r="D941" i="31"/>
  <c r="E941" i="31"/>
  <c r="F941" i="31"/>
  <c r="H941" i="31"/>
  <c r="A942" i="31"/>
  <c r="B942" i="31"/>
  <c r="C942" i="31"/>
  <c r="D942" i="31"/>
  <c r="E942" i="31"/>
  <c r="F942" i="31"/>
  <c r="H942" i="31"/>
  <c r="A943" i="31"/>
  <c r="B943" i="31"/>
  <c r="C943" i="31"/>
  <c r="D943" i="31"/>
  <c r="E943" i="31"/>
  <c r="F943" i="31"/>
  <c r="H943" i="31"/>
  <c r="A944" i="31"/>
  <c r="B944" i="31"/>
  <c r="C944" i="31"/>
  <c r="D944" i="31"/>
  <c r="E944" i="31"/>
  <c r="F944" i="31"/>
  <c r="H944" i="31"/>
  <c r="A945" i="31"/>
  <c r="B945" i="31"/>
  <c r="C945" i="31"/>
  <c r="D945" i="31"/>
  <c r="E945" i="31"/>
  <c r="F945" i="31"/>
  <c r="H945" i="31"/>
  <c r="A946" i="31"/>
  <c r="B946" i="31"/>
  <c r="C946" i="31"/>
  <c r="D946" i="31"/>
  <c r="E946" i="31"/>
  <c r="F946" i="31"/>
  <c r="H946" i="31"/>
  <c r="A947" i="31"/>
  <c r="B947" i="31"/>
  <c r="C947" i="31"/>
  <c r="D947" i="31"/>
  <c r="E947" i="31"/>
  <c r="F947" i="31"/>
  <c r="H947" i="31"/>
  <c r="A948" i="31"/>
  <c r="B948" i="31"/>
  <c r="C948" i="31"/>
  <c r="D948" i="31"/>
  <c r="E948" i="31"/>
  <c r="F948" i="31"/>
  <c r="H948" i="31"/>
  <c r="A949" i="31"/>
  <c r="B949" i="31"/>
  <c r="C949" i="31"/>
  <c r="D949" i="31"/>
  <c r="E949" i="31"/>
  <c r="F949" i="31"/>
  <c r="H949" i="31"/>
  <c r="A950" i="31"/>
  <c r="B950" i="31"/>
  <c r="C950" i="31"/>
  <c r="D950" i="31"/>
  <c r="E950" i="31"/>
  <c r="F950" i="31"/>
  <c r="H950" i="31"/>
  <c r="A951" i="31"/>
  <c r="B951" i="31"/>
  <c r="C951" i="31"/>
  <c r="D951" i="31"/>
  <c r="E951" i="31"/>
  <c r="F951" i="31"/>
  <c r="H951" i="31"/>
  <c r="A952" i="31"/>
  <c r="B952" i="31"/>
  <c r="C952" i="31"/>
  <c r="D952" i="31"/>
  <c r="E952" i="31"/>
  <c r="F952" i="31"/>
  <c r="H952" i="31"/>
  <c r="A953" i="31"/>
  <c r="B953" i="31"/>
  <c r="C953" i="31"/>
  <c r="D953" i="31"/>
  <c r="E953" i="31"/>
  <c r="F953" i="31"/>
  <c r="H953" i="31"/>
  <c r="A954" i="31"/>
  <c r="B954" i="31"/>
  <c r="C954" i="31"/>
  <c r="D954" i="31"/>
  <c r="E954" i="31"/>
  <c r="F954" i="31"/>
  <c r="H954" i="31"/>
  <c r="A955" i="31"/>
  <c r="B955" i="31"/>
  <c r="C955" i="31"/>
  <c r="D955" i="31"/>
  <c r="E955" i="31"/>
  <c r="F955" i="31"/>
  <c r="H955" i="31"/>
  <c r="A956" i="31"/>
  <c r="B956" i="31"/>
  <c r="C956" i="31"/>
  <c r="D956" i="31"/>
  <c r="E956" i="31"/>
  <c r="F956" i="31"/>
  <c r="H956" i="31"/>
  <c r="A957" i="31"/>
  <c r="B957" i="31"/>
  <c r="C957" i="31"/>
  <c r="D957" i="31"/>
  <c r="E957" i="31"/>
  <c r="F957" i="31"/>
  <c r="H957" i="31"/>
  <c r="A958" i="31"/>
  <c r="B958" i="31"/>
  <c r="C958" i="31"/>
  <c r="D958" i="31"/>
  <c r="E958" i="31"/>
  <c r="F958" i="31"/>
  <c r="H958" i="31"/>
  <c r="A959" i="31"/>
  <c r="B959" i="31"/>
  <c r="C959" i="31"/>
  <c r="D959" i="31"/>
  <c r="E959" i="31"/>
  <c r="F959" i="31"/>
  <c r="H959" i="31"/>
  <c r="A960" i="31"/>
  <c r="B960" i="31"/>
  <c r="C960" i="31"/>
  <c r="D960" i="31"/>
  <c r="E960" i="31"/>
  <c r="F960" i="31"/>
  <c r="H960" i="31"/>
  <c r="A961" i="31"/>
  <c r="B961" i="31"/>
  <c r="C961" i="31"/>
  <c r="D961" i="31"/>
  <c r="E961" i="31"/>
  <c r="F961" i="31"/>
  <c r="H961" i="31"/>
  <c r="A962" i="31"/>
  <c r="B962" i="31"/>
  <c r="C962" i="31"/>
  <c r="D962" i="31"/>
  <c r="E962" i="31"/>
  <c r="F962" i="31"/>
  <c r="H962" i="31"/>
  <c r="A963" i="31"/>
  <c r="B963" i="31"/>
  <c r="C963" i="31"/>
  <c r="D963" i="31"/>
  <c r="E963" i="31"/>
  <c r="F963" i="31"/>
  <c r="H963" i="31"/>
  <c r="A964" i="31"/>
  <c r="B964" i="31"/>
  <c r="C964" i="31"/>
  <c r="D964" i="31"/>
  <c r="E964" i="31"/>
  <c r="F964" i="31"/>
  <c r="H964" i="31"/>
  <c r="A965" i="31"/>
  <c r="B965" i="31"/>
  <c r="C965" i="31"/>
  <c r="D965" i="31"/>
  <c r="E965" i="31"/>
  <c r="F965" i="31"/>
  <c r="H965" i="31"/>
  <c r="A966" i="31"/>
  <c r="B966" i="31"/>
  <c r="C966" i="31"/>
  <c r="D966" i="31"/>
  <c r="E966" i="31"/>
  <c r="F966" i="31"/>
  <c r="H966" i="31"/>
  <c r="A967" i="31"/>
  <c r="B967" i="31"/>
  <c r="C967" i="31"/>
  <c r="D967" i="31"/>
  <c r="E967" i="31"/>
  <c r="F967" i="31"/>
  <c r="H967" i="31"/>
  <c r="A968" i="31"/>
  <c r="B968" i="31"/>
  <c r="C968" i="31"/>
  <c r="D968" i="31"/>
  <c r="E968" i="31"/>
  <c r="F968" i="31"/>
  <c r="H968" i="31"/>
  <c r="A969" i="31"/>
  <c r="B969" i="31"/>
  <c r="C969" i="31"/>
  <c r="D969" i="31"/>
  <c r="E969" i="31"/>
  <c r="F969" i="31"/>
  <c r="H969" i="31"/>
  <c r="A970" i="31"/>
  <c r="B970" i="31"/>
  <c r="C970" i="31"/>
  <c r="D970" i="31"/>
  <c r="E970" i="31"/>
  <c r="F970" i="31"/>
  <c r="H970" i="31"/>
  <c r="A971" i="31"/>
  <c r="B971" i="31"/>
  <c r="C971" i="31"/>
  <c r="D971" i="31"/>
  <c r="E971" i="31"/>
  <c r="F971" i="31"/>
  <c r="H971" i="31"/>
  <c r="A972" i="31"/>
  <c r="B972" i="31"/>
  <c r="C972" i="31"/>
  <c r="D972" i="31"/>
  <c r="E972" i="31"/>
  <c r="F972" i="31"/>
  <c r="H972" i="31"/>
  <c r="A973" i="31"/>
  <c r="B973" i="31"/>
  <c r="C973" i="31"/>
  <c r="D973" i="31"/>
  <c r="E973" i="31"/>
  <c r="F973" i="31"/>
  <c r="H973" i="31"/>
  <c r="A974" i="31"/>
  <c r="B974" i="31"/>
  <c r="C974" i="31"/>
  <c r="D974" i="31"/>
  <c r="E974" i="31"/>
  <c r="F974" i="31"/>
  <c r="H974" i="31"/>
  <c r="A975" i="31"/>
  <c r="B975" i="31"/>
  <c r="C975" i="31"/>
  <c r="D975" i="31"/>
  <c r="E975" i="31"/>
  <c r="F975" i="31"/>
  <c r="H975" i="31"/>
  <c r="A976" i="31"/>
  <c r="B976" i="31"/>
  <c r="C976" i="31"/>
  <c r="D976" i="31"/>
  <c r="E976" i="31"/>
  <c r="F976" i="31"/>
  <c r="H976" i="31"/>
  <c r="A977" i="31"/>
  <c r="B977" i="31"/>
  <c r="C977" i="31"/>
  <c r="D977" i="31"/>
  <c r="E977" i="31"/>
  <c r="F977" i="31"/>
  <c r="H977" i="31"/>
  <c r="A978" i="31"/>
  <c r="B978" i="31"/>
  <c r="C978" i="31"/>
  <c r="D978" i="31"/>
  <c r="E978" i="31"/>
  <c r="F978" i="31"/>
  <c r="H978" i="31"/>
  <c r="A979" i="31"/>
  <c r="B979" i="31"/>
  <c r="C979" i="31"/>
  <c r="D979" i="31"/>
  <c r="E979" i="31"/>
  <c r="F979" i="31"/>
  <c r="H979" i="31"/>
  <c r="A980" i="31"/>
  <c r="B980" i="31"/>
  <c r="C980" i="31"/>
  <c r="D980" i="31"/>
  <c r="E980" i="31"/>
  <c r="F980" i="31"/>
  <c r="H980" i="31"/>
  <c r="A981" i="31"/>
  <c r="B981" i="31"/>
  <c r="C981" i="31"/>
  <c r="D981" i="31"/>
  <c r="E981" i="31"/>
  <c r="F981" i="31"/>
  <c r="H981" i="31"/>
  <c r="A982" i="31"/>
  <c r="B982" i="31"/>
  <c r="C982" i="31"/>
  <c r="D982" i="31"/>
  <c r="E982" i="31"/>
  <c r="F982" i="31"/>
  <c r="H982" i="31"/>
  <c r="A983" i="31"/>
  <c r="B983" i="31"/>
  <c r="C983" i="31"/>
  <c r="D983" i="31"/>
  <c r="E983" i="31"/>
  <c r="F983" i="31"/>
  <c r="H983" i="31"/>
  <c r="A984" i="31"/>
  <c r="B984" i="31"/>
  <c r="C984" i="31"/>
  <c r="D984" i="31"/>
  <c r="E984" i="31"/>
  <c r="F984" i="31"/>
  <c r="H984" i="31"/>
  <c r="A985" i="31"/>
  <c r="B985" i="31"/>
  <c r="C985" i="31"/>
  <c r="D985" i="31"/>
  <c r="E985" i="31"/>
  <c r="F985" i="31"/>
  <c r="H985" i="31"/>
  <c r="A986" i="31"/>
  <c r="B986" i="31"/>
  <c r="C986" i="31"/>
  <c r="D986" i="31"/>
  <c r="E986" i="31"/>
  <c r="F986" i="31"/>
  <c r="H986" i="31"/>
  <c r="A987" i="31"/>
  <c r="B987" i="31"/>
  <c r="C987" i="31"/>
  <c r="D987" i="31"/>
  <c r="E987" i="31"/>
  <c r="F987" i="31"/>
  <c r="H987" i="31"/>
  <c r="A988" i="31"/>
  <c r="B988" i="31"/>
  <c r="C988" i="31"/>
  <c r="D988" i="31"/>
  <c r="E988" i="31"/>
  <c r="F988" i="31"/>
  <c r="H988" i="31"/>
  <c r="A989" i="31"/>
  <c r="B989" i="31"/>
  <c r="C989" i="31"/>
  <c r="D989" i="31"/>
  <c r="E989" i="31"/>
  <c r="F989" i="31"/>
  <c r="H989" i="31"/>
  <c r="A990" i="31"/>
  <c r="B990" i="31"/>
  <c r="C990" i="31"/>
  <c r="D990" i="31"/>
  <c r="E990" i="31"/>
  <c r="F990" i="31"/>
  <c r="H990" i="31"/>
  <c r="A991" i="31"/>
  <c r="B991" i="31"/>
  <c r="C991" i="31"/>
  <c r="D991" i="31"/>
  <c r="E991" i="31"/>
  <c r="F991" i="31"/>
  <c r="H991" i="31"/>
  <c r="A992" i="31"/>
  <c r="B992" i="31"/>
  <c r="C992" i="31"/>
  <c r="D992" i="31"/>
  <c r="E992" i="31"/>
  <c r="F992" i="31"/>
  <c r="H992" i="31"/>
  <c r="A993" i="31"/>
  <c r="B993" i="31"/>
  <c r="C993" i="31"/>
  <c r="D993" i="31"/>
  <c r="E993" i="31"/>
  <c r="F993" i="31"/>
  <c r="H993" i="31"/>
  <c r="A994" i="31"/>
  <c r="B994" i="31"/>
  <c r="C994" i="31"/>
  <c r="D994" i="31"/>
  <c r="E994" i="31"/>
  <c r="F994" i="31"/>
  <c r="H994" i="31"/>
  <c r="A995" i="31"/>
  <c r="B995" i="31"/>
  <c r="C995" i="31"/>
  <c r="D995" i="31"/>
  <c r="E995" i="31"/>
  <c r="F995" i="31"/>
  <c r="H995" i="31"/>
  <c r="A996" i="31"/>
  <c r="B996" i="31"/>
  <c r="C996" i="31"/>
  <c r="D996" i="31"/>
  <c r="E996" i="31"/>
  <c r="F996" i="31"/>
  <c r="H996" i="31"/>
  <c r="A997" i="31"/>
  <c r="B997" i="31"/>
  <c r="C997" i="31"/>
  <c r="D997" i="31"/>
  <c r="E997" i="31"/>
  <c r="F997" i="31"/>
  <c r="H997" i="31"/>
  <c r="A998" i="31"/>
  <c r="B998" i="31"/>
  <c r="C998" i="31"/>
  <c r="D998" i="31"/>
  <c r="E998" i="31"/>
  <c r="F998" i="31"/>
  <c r="H998" i="31"/>
  <c r="A999" i="31"/>
  <c r="B999" i="31"/>
  <c r="C999" i="31"/>
  <c r="D999" i="31"/>
  <c r="E999" i="31"/>
  <c r="F999" i="31"/>
  <c r="H999" i="31"/>
  <c r="A1000" i="31"/>
  <c r="B1000" i="31"/>
  <c r="C1000" i="31"/>
  <c r="D1000" i="31"/>
  <c r="E1000" i="31"/>
  <c r="F1000" i="31"/>
  <c r="H1000" i="31"/>
  <c r="A1001" i="31"/>
  <c r="B1001" i="31"/>
  <c r="C1001" i="31"/>
  <c r="D1001" i="31"/>
  <c r="E1001" i="31"/>
  <c r="F1001" i="31"/>
  <c r="H1001" i="31"/>
  <c r="A1002" i="31"/>
  <c r="B1002" i="31"/>
  <c r="C1002" i="31"/>
  <c r="D1002" i="31"/>
  <c r="E1002" i="31"/>
  <c r="F1002" i="31"/>
  <c r="H1002" i="31"/>
  <c r="A1003" i="31"/>
  <c r="B1003" i="31"/>
  <c r="C1003" i="31"/>
  <c r="D1003" i="31"/>
  <c r="E1003" i="31"/>
  <c r="F1003" i="31"/>
  <c r="H1003" i="31"/>
  <c r="A1004" i="31"/>
  <c r="B1004" i="31"/>
  <c r="C1004" i="31"/>
  <c r="D1004" i="31"/>
  <c r="E1004" i="31"/>
  <c r="F1004" i="31"/>
  <c r="H1004" i="31"/>
  <c r="A1005" i="31"/>
  <c r="B1005" i="31"/>
  <c r="C1005" i="31"/>
  <c r="D1005" i="31"/>
  <c r="E1005" i="31"/>
  <c r="F1005" i="31"/>
  <c r="H1005" i="31"/>
  <c r="A1006" i="31"/>
  <c r="B1006" i="31"/>
  <c r="C1006" i="31"/>
  <c r="D1006" i="31"/>
  <c r="E1006" i="31"/>
  <c r="F1006" i="31"/>
  <c r="H1006" i="31"/>
  <c r="A1007" i="31"/>
  <c r="B1007" i="31"/>
  <c r="C1007" i="31"/>
  <c r="D1007" i="31"/>
  <c r="E1007" i="31"/>
  <c r="F1007" i="31"/>
  <c r="H1007" i="31"/>
  <c r="A1008" i="31"/>
  <c r="B1008" i="31"/>
  <c r="C1008" i="31"/>
  <c r="D1008" i="31"/>
  <c r="E1008" i="31"/>
  <c r="F1008" i="31"/>
  <c r="H1008" i="31"/>
  <c r="A1009" i="31"/>
  <c r="B1009" i="31"/>
  <c r="C1009" i="31"/>
  <c r="D1009" i="31"/>
  <c r="E1009" i="31"/>
  <c r="F1009" i="31"/>
  <c r="H1009" i="31"/>
  <c r="A1010" i="31"/>
  <c r="B1010" i="31"/>
  <c r="C1010" i="31"/>
  <c r="D1010" i="31"/>
  <c r="E1010" i="31"/>
  <c r="F1010" i="31"/>
  <c r="H1010" i="31"/>
  <c r="H764" i="31"/>
  <c r="F764" i="31"/>
  <c r="E764" i="31"/>
  <c r="D764" i="31"/>
  <c r="C764" i="31"/>
  <c r="B764" i="31"/>
  <c r="A764" i="31"/>
  <c r="A4508" i="31"/>
  <c r="B4508" i="31"/>
  <c r="C4508" i="31"/>
  <c r="D4508" i="31"/>
  <c r="E4508" i="31"/>
  <c r="F4508" i="31"/>
  <c r="H4508" i="31"/>
  <c r="A4509" i="31"/>
  <c r="B4509" i="31"/>
  <c r="C4509" i="31"/>
  <c r="D4509" i="31"/>
  <c r="E4509" i="31"/>
  <c r="F4509" i="31"/>
  <c r="H4509" i="31"/>
  <c r="A4510" i="31"/>
  <c r="B4510" i="31"/>
  <c r="C4510" i="31"/>
  <c r="D4510" i="31"/>
  <c r="E4510" i="31"/>
  <c r="F4510" i="31"/>
  <c r="H4510" i="31"/>
  <c r="A4511" i="31"/>
  <c r="B4511" i="31"/>
  <c r="C4511" i="31"/>
  <c r="D4511" i="31"/>
  <c r="E4511" i="31"/>
  <c r="F4511" i="31"/>
  <c r="H4511" i="31"/>
  <c r="A4512" i="31"/>
  <c r="B4512" i="31"/>
  <c r="C4512" i="31"/>
  <c r="D4512" i="31"/>
  <c r="E4512" i="31"/>
  <c r="F4512" i="31"/>
  <c r="H4512" i="31"/>
  <c r="A4513" i="31"/>
  <c r="B4513" i="31"/>
  <c r="C4513" i="31"/>
  <c r="D4513" i="31"/>
  <c r="E4513" i="31"/>
  <c r="F4513" i="31"/>
  <c r="H4513" i="31"/>
  <c r="A4514" i="31"/>
  <c r="B4514" i="31"/>
  <c r="C4514" i="31"/>
  <c r="D4514" i="31"/>
  <c r="F4514" i="31"/>
  <c r="H4514" i="31"/>
  <c r="A4515" i="31"/>
  <c r="B4515" i="31"/>
  <c r="C4515" i="31"/>
  <c r="D4515" i="31"/>
  <c r="E4515" i="31"/>
  <c r="F4515" i="31"/>
  <c r="H4515" i="31"/>
  <c r="A4516" i="31"/>
  <c r="B4516" i="31"/>
  <c r="C4516" i="31"/>
  <c r="D4516" i="31"/>
  <c r="E4516" i="31"/>
  <c r="F4516" i="31"/>
  <c r="H4516" i="31"/>
  <c r="A4517" i="31"/>
  <c r="B4517" i="31"/>
  <c r="C4517" i="31"/>
  <c r="D4517" i="31"/>
  <c r="E4517" i="31"/>
  <c r="F4517" i="31"/>
  <c r="H4517" i="31"/>
  <c r="A4518" i="31"/>
  <c r="B4518" i="31"/>
  <c r="C4518" i="31"/>
  <c r="D4518" i="31"/>
  <c r="E4518" i="31"/>
  <c r="F4518" i="31"/>
  <c r="H4518" i="31"/>
  <c r="A4519" i="31"/>
  <c r="B4519" i="31"/>
  <c r="C4519" i="31"/>
  <c r="D4519" i="31"/>
  <c r="E4519" i="31"/>
  <c r="F4519" i="31"/>
  <c r="H4519" i="31"/>
  <c r="A4520" i="31"/>
  <c r="B4520" i="31"/>
  <c r="C4520" i="31"/>
  <c r="D4520" i="31"/>
  <c r="E4520" i="31"/>
  <c r="F4520" i="31"/>
  <c r="H4520" i="31"/>
  <c r="A4521" i="31"/>
  <c r="B4521" i="31"/>
  <c r="C4521" i="31"/>
  <c r="D4521" i="31"/>
  <c r="E4521" i="31"/>
  <c r="F4521" i="31"/>
  <c r="H4521" i="31"/>
  <c r="A4522" i="31"/>
  <c r="B4522" i="31"/>
  <c r="C4522" i="31"/>
  <c r="D4522" i="31"/>
  <c r="E4522" i="31"/>
  <c r="F4522" i="31"/>
  <c r="H4522" i="31"/>
  <c r="A4523" i="31"/>
  <c r="B4523" i="31"/>
  <c r="C4523" i="31"/>
  <c r="D4523" i="31"/>
  <c r="E4523" i="31"/>
  <c r="F4523" i="31"/>
  <c r="H4523" i="31"/>
  <c r="A4524" i="31"/>
  <c r="B4524" i="31"/>
  <c r="C4524" i="31"/>
  <c r="D4524" i="31"/>
  <c r="E4524" i="31"/>
  <c r="F4524" i="31"/>
  <c r="H4524" i="31"/>
  <c r="A4525" i="31"/>
  <c r="B4525" i="31"/>
  <c r="C4525" i="31"/>
  <c r="D4525" i="31"/>
  <c r="E4525" i="31"/>
  <c r="F4525" i="31"/>
  <c r="H4525" i="31"/>
  <c r="A4526" i="31"/>
  <c r="B4526" i="31"/>
  <c r="C4526" i="31"/>
  <c r="D4526" i="31"/>
  <c r="E4526" i="31"/>
  <c r="F4526" i="31"/>
  <c r="H4526" i="31"/>
  <c r="A4504" i="31"/>
  <c r="B4504" i="31"/>
  <c r="C4504" i="31"/>
  <c r="D4504" i="31"/>
  <c r="E4504" i="31"/>
  <c r="F4504" i="31"/>
  <c r="H4504" i="31"/>
  <c r="A4505" i="31"/>
  <c r="B4505" i="31"/>
  <c r="C4505" i="31"/>
  <c r="D4505" i="31"/>
  <c r="E4505" i="31"/>
  <c r="F4505" i="31"/>
  <c r="H4505" i="31"/>
  <c r="A4506" i="31"/>
  <c r="B4506" i="31"/>
  <c r="C4506" i="31"/>
  <c r="D4506" i="31"/>
  <c r="E4506" i="31"/>
  <c r="F4506" i="31"/>
  <c r="H4506" i="31"/>
  <c r="A4507" i="31"/>
  <c r="B4507" i="31"/>
  <c r="C4507" i="31"/>
  <c r="D4507" i="31"/>
  <c r="E4507" i="31"/>
  <c r="F4507" i="31"/>
  <c r="H4507" i="31"/>
  <c r="A4489" i="31"/>
  <c r="B4489" i="31"/>
  <c r="C4489" i="31"/>
  <c r="D4489" i="31"/>
  <c r="E4489" i="31"/>
  <c r="F4489" i="31"/>
  <c r="H4489" i="31"/>
  <c r="A4490" i="31"/>
  <c r="B4490" i="31"/>
  <c r="C4490" i="31"/>
  <c r="D4490" i="31"/>
  <c r="E4490" i="31"/>
  <c r="F4490" i="31"/>
  <c r="H4490" i="31"/>
  <c r="A4491" i="31"/>
  <c r="B4491" i="31"/>
  <c r="C4491" i="31"/>
  <c r="D4491" i="31"/>
  <c r="E4491" i="31"/>
  <c r="F4491" i="31"/>
  <c r="H4491" i="31"/>
  <c r="A4492" i="31"/>
  <c r="B4492" i="31"/>
  <c r="C4492" i="31"/>
  <c r="D4492" i="31"/>
  <c r="E4492" i="31"/>
  <c r="F4492" i="31"/>
  <c r="H4492" i="31"/>
  <c r="A4493" i="31"/>
  <c r="B4493" i="31"/>
  <c r="C4493" i="31"/>
  <c r="D4493" i="31"/>
  <c r="E4493" i="31"/>
  <c r="F4493" i="31"/>
  <c r="H4493" i="31"/>
  <c r="A4494" i="31"/>
  <c r="B4494" i="31"/>
  <c r="C4494" i="31"/>
  <c r="D4494" i="31"/>
  <c r="E4494" i="31"/>
  <c r="F4494" i="31"/>
  <c r="H4494" i="31"/>
  <c r="A4495" i="31"/>
  <c r="B4495" i="31"/>
  <c r="C4495" i="31"/>
  <c r="D4495" i="31"/>
  <c r="E4495" i="31"/>
  <c r="F4495" i="31"/>
  <c r="H4495" i="31"/>
  <c r="A4496" i="31"/>
  <c r="B4496" i="31"/>
  <c r="C4496" i="31"/>
  <c r="D4496" i="31"/>
  <c r="E4496" i="31"/>
  <c r="F4496" i="31"/>
  <c r="H4496" i="31"/>
  <c r="A4497" i="31"/>
  <c r="B4497" i="31"/>
  <c r="C4497" i="31"/>
  <c r="D4497" i="31"/>
  <c r="E4497" i="31"/>
  <c r="F4497" i="31"/>
  <c r="H4497" i="31"/>
  <c r="A4498" i="31"/>
  <c r="B4498" i="31"/>
  <c r="C4498" i="31"/>
  <c r="D4498" i="31"/>
  <c r="E4498" i="31"/>
  <c r="F4498" i="31"/>
  <c r="H4498" i="31"/>
  <c r="A4499" i="31"/>
  <c r="B4499" i="31"/>
  <c r="C4499" i="31"/>
  <c r="D4499" i="31"/>
  <c r="E4499" i="31"/>
  <c r="F4499" i="31"/>
  <c r="H4499" i="31"/>
  <c r="A4500" i="31"/>
  <c r="B4500" i="31"/>
  <c r="C4500" i="31"/>
  <c r="D4500" i="31"/>
  <c r="E4500" i="31"/>
  <c r="F4500" i="31"/>
  <c r="H4500" i="31"/>
  <c r="A4501" i="31"/>
  <c r="B4501" i="31"/>
  <c r="C4501" i="31"/>
  <c r="D4501" i="31"/>
  <c r="E4501" i="31"/>
  <c r="F4501" i="31"/>
  <c r="H4501" i="31"/>
  <c r="A4502" i="31"/>
  <c r="B4502" i="31"/>
  <c r="C4502" i="31"/>
  <c r="D4502" i="31"/>
  <c r="E4502" i="31"/>
  <c r="F4502" i="31"/>
  <c r="H4502" i="31"/>
  <c r="A4503" i="31"/>
  <c r="B4503" i="31"/>
  <c r="C4503" i="31"/>
  <c r="D4503" i="31"/>
  <c r="E4503" i="31"/>
  <c r="F4503" i="31"/>
  <c r="H4503" i="31"/>
  <c r="H4488" i="31"/>
  <c r="F4488" i="31"/>
  <c r="E4488" i="31"/>
  <c r="D4488" i="31"/>
  <c r="C4488" i="31"/>
  <c r="B4488" i="31"/>
  <c r="A4488" i="31"/>
  <c r="F68" i="45"/>
  <c r="F98" i="45" s="1"/>
  <c r="G782" i="53"/>
  <c r="F79" i="52"/>
  <c r="F86" i="52" s="1"/>
  <c r="F44" i="52"/>
  <c r="F84" i="52" s="1"/>
  <c r="F68" i="51"/>
  <c r="F75" i="51" s="1"/>
  <c r="F43" i="51"/>
  <c r="F73" i="51" s="1"/>
  <c r="F61" i="50"/>
  <c r="F68" i="50" s="1"/>
  <c r="F36" i="50"/>
  <c r="F66" i="50" s="1"/>
  <c r="F89" i="49"/>
  <c r="F96" i="49" s="1"/>
  <c r="F59" i="49"/>
  <c r="F94" i="49" s="1"/>
  <c r="F81" i="48"/>
  <c r="F88" i="48" s="1"/>
  <c r="F56" i="48"/>
  <c r="F86" i="48" s="1"/>
  <c r="F96" i="47"/>
  <c r="F103" i="47" s="1"/>
  <c r="F68" i="47"/>
  <c r="F101" i="47" s="1"/>
  <c r="F102" i="46"/>
  <c r="F109" i="46" s="1"/>
  <c r="F81" i="46"/>
  <c r="F107" i="46" s="1"/>
  <c r="F93" i="45"/>
  <c r="F100" i="45" s="1"/>
  <c r="H6178" i="31" l="1"/>
  <c r="I1343" i="31"/>
  <c r="I4736" i="31"/>
  <c r="G794" i="53"/>
  <c r="G523" i="53"/>
  <c r="H794" i="53" l="1"/>
  <c r="J794" i="53"/>
  <c r="G786" i="53"/>
  <c r="H367" i="25"/>
  <c r="H681" i="25"/>
  <c r="G749" i="25"/>
  <c r="G537" i="25"/>
  <c r="G760" i="25" s="1"/>
  <c r="H534" i="25"/>
  <c r="H499" i="25"/>
  <c r="J791" i="53" l="1"/>
  <c r="H786" i="53"/>
  <c r="J786" i="53"/>
  <c r="G796" i="53"/>
  <c r="A37" i="26"/>
  <c r="H746" i="25"/>
  <c r="H732" i="25"/>
  <c r="H715" i="25"/>
  <c r="H700" i="25"/>
  <c r="G801" i="53" l="1"/>
  <c r="E973" i="82" s="1"/>
  <c r="F901" i="79"/>
  <c r="G767" i="25"/>
  <c r="F79" i="51"/>
  <c r="F107" i="47"/>
  <c r="F92" i="48"/>
  <c r="F100" i="49"/>
  <c r="F104" i="45"/>
  <c r="F90" i="52"/>
  <c r="F72" i="50"/>
  <c r="F113" i="46"/>
  <c r="F76" i="39"/>
  <c r="H464" i="25"/>
  <c r="H423" i="25"/>
  <c r="F974" i="82" l="1"/>
  <c r="F973" i="82"/>
  <c r="E940" i="79"/>
  <c r="F940" i="79" s="1"/>
  <c r="E974" i="81"/>
  <c r="E3" i="75"/>
  <c r="E938" i="79"/>
  <c r="A24" i="26"/>
  <c r="F60" i="36"/>
  <c r="F85" i="33"/>
  <c r="F56" i="33"/>
  <c r="F980" i="82" l="1"/>
  <c r="F974" i="81"/>
  <c r="F975" i="81"/>
  <c r="F938" i="79"/>
  <c r="F939" i="79"/>
  <c r="F80" i="37"/>
  <c r="F76" i="38"/>
  <c r="F98" i="36"/>
  <c r="F87" i="36"/>
  <c r="F979" i="81" l="1"/>
  <c r="F65" i="39"/>
  <c r="F72" i="39" s="1"/>
  <c r="F40" i="39"/>
  <c r="F70" i="39" s="1"/>
  <c r="F65" i="38" l="1"/>
  <c r="F72" i="38" s="1"/>
  <c r="F40" i="38"/>
  <c r="F70" i="38" s="1"/>
  <c r="F69" i="37"/>
  <c r="F76" i="37" s="1"/>
  <c r="F46" i="37"/>
  <c r="F74" i="37" s="1"/>
  <c r="F94" i="36"/>
  <c r="F92" i="36"/>
  <c r="H662" i="25" l="1"/>
  <c r="H644" i="25"/>
  <c r="H316" i="25"/>
  <c r="H272" i="25" l="1"/>
  <c r="I472" i="31"/>
  <c r="F50" i="35" l="1"/>
  <c r="F81" i="35" s="1"/>
  <c r="F76" i="35"/>
  <c r="F83" i="35" s="1"/>
  <c r="F52" i="34"/>
  <c r="F59" i="34" s="1"/>
  <c r="F34" i="34"/>
  <c r="F57" i="34" s="1"/>
  <c r="F92" i="33"/>
  <c r="F90" i="33"/>
  <c r="H243" i="25" l="1"/>
  <c r="H632" i="25"/>
  <c r="F75" i="32" l="1"/>
  <c r="F82" i="32" s="1"/>
  <c r="F53" i="32"/>
  <c r="F80" i="32" s="1"/>
  <c r="H620" i="25" l="1"/>
  <c r="H196" i="25"/>
  <c r="F81" i="30" l="1"/>
  <c r="H166" i="25"/>
  <c r="H599" i="25"/>
  <c r="H577" i="25" l="1"/>
  <c r="H557" i="25"/>
  <c r="H117" i="25"/>
  <c r="H51" i="25"/>
  <c r="F71" i="28"/>
  <c r="F98" i="28"/>
  <c r="F56" i="27" l="1"/>
  <c r="F89" i="27" l="1"/>
  <c r="F109" i="28" s="1"/>
  <c r="F94" i="29" s="1"/>
  <c r="F88" i="30"/>
  <c r="F36" i="30"/>
  <c r="F86" i="30" s="1"/>
  <c r="F83" i="29"/>
  <c r="F90" i="29" s="1"/>
  <c r="F55" i="29"/>
  <c r="F88" i="29" s="1"/>
  <c r="F105" i="28"/>
  <c r="F103" i="28"/>
  <c r="F83" i="27"/>
  <c r="F78" i="27"/>
  <c r="F85" i="27" s="1"/>
  <c r="E3" i="25"/>
  <c r="A12" i="26"/>
  <c r="F92" i="30" s="1"/>
  <c r="F63" i="34" l="1"/>
  <c r="F87" i="35"/>
  <c r="F96" i="33"/>
  <c r="F86" i="32"/>
  <c r="G758" i="25"/>
  <c r="G763" i="25"/>
  <c r="G352" i="8" l="1"/>
  <c r="I93" i="24"/>
  <c r="F44" i="24" l="1"/>
  <c r="F85" i="24" s="1"/>
  <c r="G245" i="8"/>
  <c r="G759" i="25" s="1"/>
  <c r="F80" i="24"/>
  <c r="F87" i="24" s="1"/>
  <c r="F54" i="23" l="1"/>
  <c r="F79" i="23" l="1"/>
  <c r="F86" i="23" s="1"/>
  <c r="F84" i="23"/>
  <c r="F84" i="1" l="1"/>
  <c r="F84" i="2"/>
  <c r="F84" i="3"/>
  <c r="G345" i="8" l="1"/>
  <c r="F49" i="10" l="1"/>
  <c r="F78" i="10" s="1"/>
  <c r="F73" i="10"/>
  <c r="F80" i="10" s="1"/>
  <c r="G346" i="8" l="1"/>
  <c r="F73" i="3"/>
  <c r="F80" i="3" s="1"/>
  <c r="F46" i="3"/>
  <c r="F78" i="3" s="1"/>
  <c r="F73" i="2"/>
  <c r="F80" i="2" s="1"/>
  <c r="F46" i="2"/>
  <c r="F78" i="2" s="1"/>
  <c r="G348" i="8" l="1"/>
  <c r="G762" i="25"/>
  <c r="G765" i="25" s="1"/>
  <c r="G350" i="8"/>
  <c r="F339" i="8"/>
  <c r="F77" i="1"/>
  <c r="F73" i="1"/>
  <c r="F80" i="1" s="1"/>
  <c r="F46" i="1"/>
  <c r="F78" i="1" s="1"/>
  <c r="F776" i="53" l="1"/>
  <c r="E5" i="75"/>
  <c r="F848" i="75" s="1"/>
  <c r="F82" i="1"/>
  <c r="F77" i="2" s="1"/>
  <c r="F82" i="2" s="1"/>
  <c r="F77" i="3" l="1"/>
  <c r="F82" i="3" s="1"/>
  <c r="D3" i="3"/>
  <c r="F77" i="10" l="1"/>
  <c r="F82" i="10" s="1"/>
  <c r="D3" i="10"/>
  <c r="F83" i="23" l="1"/>
  <c r="F88" i="23" s="1"/>
  <c r="D3" i="23"/>
  <c r="F84" i="24" l="1"/>
  <c r="F89" i="24" s="1"/>
  <c r="D3" i="24"/>
  <c r="D3" i="27" l="1"/>
  <c r="E5" i="25"/>
  <c r="F752" i="25" s="1"/>
  <c r="F82" i="27"/>
  <c r="F87" i="27" s="1"/>
  <c r="D1" i="28" l="1"/>
  <c r="F102" i="28"/>
  <c r="F107" i="28" s="1"/>
  <c r="D1" i="29" l="1"/>
  <c r="F87" i="29"/>
  <c r="F92" i="29" s="1"/>
  <c r="D1" i="30" l="1"/>
  <c r="F85" i="30"/>
  <c r="F90" i="30" s="1"/>
  <c r="D1" i="32" l="1"/>
  <c r="F79" i="32"/>
  <c r="F84" i="32" s="1"/>
  <c r="D1" i="34" l="1"/>
  <c r="F56" i="34"/>
  <c r="F61" i="34" s="1"/>
  <c r="D1" i="35" l="1"/>
  <c r="F80" i="35"/>
  <c r="F85" i="35" s="1"/>
  <c r="F89" i="33" l="1"/>
  <c r="F94" i="33" s="1"/>
  <c r="D1" i="33"/>
  <c r="F91" i="36" l="1"/>
  <c r="F96" i="36" s="1"/>
  <c r="D1" i="36"/>
  <c r="D1" i="37" l="1"/>
  <c r="F73" i="37"/>
  <c r="F78" i="37" s="1"/>
  <c r="D1" i="38" l="1"/>
  <c r="F69" i="38"/>
  <c r="F74" i="38" s="1"/>
  <c r="D1" i="39" l="1"/>
  <c r="F69" i="39"/>
  <c r="F74" i="39" s="1"/>
  <c r="F97" i="45" l="1"/>
  <c r="F102" i="45" s="1"/>
  <c r="D1" i="45"/>
  <c r="F106" i="46" l="1"/>
  <c r="F111" i="46" s="1"/>
  <c r="D1" i="46"/>
  <c r="F100" i="47" l="1"/>
  <c r="F105" i="47" s="1"/>
  <c r="D1" i="47"/>
  <c r="D1" i="48" l="1"/>
  <c r="F85" i="48"/>
  <c r="F90" i="48" s="1"/>
  <c r="D1" i="49" l="1"/>
  <c r="F93" i="49"/>
  <c r="F98" i="49" s="1"/>
  <c r="D1" i="50" l="1"/>
  <c r="F65" i="50"/>
  <c r="F70" i="50" s="1"/>
  <c r="F72" i="51" l="1"/>
  <c r="F77" i="51" s="1"/>
  <c r="D1" i="51"/>
  <c r="D1" i="52" l="1"/>
  <c r="F83" i="52"/>
  <c r="F88" i="52" s="1"/>
  <c r="D1" i="61" l="1"/>
  <c r="F77" i="61"/>
  <c r="F82" i="61" s="1"/>
  <c r="F87" i="61" l="1"/>
  <c r="F77" i="62"/>
  <c r="F82" i="62" s="1"/>
  <c r="D1" i="62"/>
  <c r="F87" i="62" l="1"/>
  <c r="D1" i="63"/>
  <c r="F107" i="63" s="1"/>
  <c r="F112" i="63" s="1"/>
  <c r="F117" i="63" l="1"/>
  <c r="D1" i="64"/>
  <c r="F76" i="64" s="1"/>
  <c r="F81" i="64" s="1"/>
  <c r="F86" i="64" l="1"/>
  <c r="D1" i="65"/>
  <c r="F96" i="65" s="1"/>
  <c r="F101" i="65" s="1"/>
  <c r="F106" i="65" l="1"/>
  <c r="D1" i="66"/>
  <c r="F94" i="66" s="1"/>
  <c r="F99" i="66" s="1"/>
  <c r="D1" i="67" l="1"/>
  <c r="F74" i="67" s="1"/>
  <c r="F79" i="67" s="1"/>
  <c r="F104" i="66"/>
  <c r="F84" i="67" l="1"/>
  <c r="D1" i="68"/>
  <c r="F80" i="68" s="1"/>
  <c r="F85" i="68" s="1"/>
  <c r="F90" i="68" l="1"/>
  <c r="D1" i="69"/>
  <c r="F83" i="69" s="1"/>
  <c r="F88" i="69" s="1"/>
  <c r="F93" i="69" l="1"/>
  <c r="D1" i="70"/>
  <c r="F53" i="70" s="1"/>
  <c r="F58" i="70" s="1"/>
  <c r="F63" i="70" l="1"/>
  <c r="D1" i="71"/>
  <c r="F86" i="71" s="1"/>
  <c r="F91" i="71" s="1"/>
  <c r="F96" i="71" l="1"/>
  <c r="D1" i="72"/>
  <c r="F81" i="72" s="1"/>
  <c r="F86" i="72" s="1"/>
  <c r="F91" i="72" l="1"/>
  <c r="D1" i="73"/>
  <c r="F85" i="73" s="1"/>
  <c r="F90" i="73" s="1"/>
  <c r="D1" i="74" l="1"/>
  <c r="F66" i="74" s="1"/>
  <c r="F71" i="74" s="1"/>
  <c r="F95" i="73"/>
  <c r="F76" i="74" l="1"/>
  <c r="D1" i="76"/>
  <c r="F77" i="76" s="1"/>
  <c r="F82" i="76" s="1"/>
  <c r="F87" i="76" l="1"/>
  <c r="D1" i="77"/>
  <c r="F89" i="77" s="1"/>
  <c r="F94" i="77" s="1"/>
  <c r="F99" i="77" s="1"/>
  <c r="G928" i="79"/>
  <c r="F941" i="79" l="1"/>
  <c r="E942" i="79"/>
  <c r="F942" i="79" s="1"/>
  <c r="F944" i="79" l="1"/>
</calcChain>
</file>

<file path=xl/sharedStrings.xml><?xml version="1.0" encoding="utf-8"?>
<sst xmlns="http://schemas.openxmlformats.org/spreadsheetml/2006/main" count="58458" uniqueCount="2643">
  <si>
    <t>Depositos a plazo al 30/06/2016</t>
  </si>
  <si>
    <t>Concepto</t>
  </si>
  <si>
    <t>Puyehue 22, Cristina Olivares</t>
  </si>
  <si>
    <t>Villarrica 129, Ricardo Figueroa</t>
  </si>
  <si>
    <t>Llanquihue 97, Rene Rivero</t>
  </si>
  <si>
    <t>Ranco 75, Ricardo Bravo Santibañez</t>
  </si>
  <si>
    <t>Puyehue 30, Jorge Carcasson</t>
  </si>
  <si>
    <t>Ranco, 79, Julia Parra</t>
  </si>
  <si>
    <t>Puyehue 32, Jose Luis Aguilera</t>
  </si>
  <si>
    <t>Ranco 50, Julia Parra</t>
  </si>
  <si>
    <t>Puyehue 36, Militza Cortés Inostroza</t>
  </si>
  <si>
    <t>Calafquen 5, Marcos Briones</t>
  </si>
  <si>
    <t>Villarrica 122, Mirna Valdes</t>
  </si>
  <si>
    <t>Ranco 83, Silvia Gonzalez</t>
  </si>
  <si>
    <t>Villarrica 123, Omar Sepulveda</t>
  </si>
  <si>
    <t>Puyehue 28, Leonardo Silva</t>
  </si>
  <si>
    <t>Puyehue 37, Jorge Matamala</t>
  </si>
  <si>
    <t>Icalma 72, Jorge Matamala</t>
  </si>
  <si>
    <t>Llanquihue 80, Sergio Ibaceta</t>
  </si>
  <si>
    <t>Llanquihue 94, Suc. Carmela Valdes</t>
  </si>
  <si>
    <t>Virrarrica 100, Victoria Alvarez</t>
  </si>
  <si>
    <t>Llanquihue 109, Teresa Gatica</t>
  </si>
  <si>
    <t>Puyehue 24, Pedro Urquiola</t>
  </si>
  <si>
    <t>Llanquihue 74, Eliana Haro Haro</t>
  </si>
  <si>
    <t>Llanquihue 103-105, Tatiana Tejos</t>
  </si>
  <si>
    <t>Llanquihue 119, Ma. Madariaga M.</t>
  </si>
  <si>
    <t>Villarrica 127, Ema Acevedo Fagalde</t>
  </si>
  <si>
    <t>Ranco 81, Marcela Cubillos</t>
  </si>
  <si>
    <t>Villarrica 128, Christian Lamadrid</t>
  </si>
  <si>
    <t xml:space="preserve">Llanquihue 84, Mauricio Marcich </t>
  </si>
  <si>
    <t>Ranco 54, Juan Montero Menares</t>
  </si>
  <si>
    <t>Riñihue 23, Plan pago Sara Salgado</t>
  </si>
  <si>
    <t>Puyehue 34, Gladys Jorquera</t>
  </si>
  <si>
    <t>Villarrica 114, Plan de pago</t>
  </si>
  <si>
    <t>Llanquihue 86, Jorge Zuñiga Romero</t>
  </si>
  <si>
    <t>Riñihue 10, Hector Zuñiga, Plan Pago</t>
  </si>
  <si>
    <t>Riñihue 6, Roberto Anddrades Carcamo</t>
  </si>
  <si>
    <t>Llanquihue 82, Rene Fuentes Riu</t>
  </si>
  <si>
    <t>Villarrica 128, Cesion C.Lamadrid</t>
  </si>
  <si>
    <t>Saldo  mes al 30  de junio 2016</t>
  </si>
  <si>
    <t>Forma de pago</t>
  </si>
  <si>
    <t>N° boleta</t>
  </si>
  <si>
    <t>Monto</t>
  </si>
  <si>
    <t>Fecha</t>
  </si>
  <si>
    <t>TRANSF</t>
  </si>
  <si>
    <t>Ferretaria El Yeco Mat.Elect.</t>
  </si>
  <si>
    <t>Liquidacion Carlos Henriquez Jun.16</t>
  </si>
  <si>
    <t>JUNIO</t>
  </si>
  <si>
    <t>Ferretaria El Yeco Mat. Mirador</t>
  </si>
  <si>
    <t>Abono Jorge Araneda, Tabique Of….</t>
  </si>
  <si>
    <t>002</t>
  </si>
  <si>
    <t>Sra. Elizabeth Inf.Tesoreria Mar-Abr.16</t>
  </si>
  <si>
    <t>MAR-ABR</t>
  </si>
  <si>
    <t>Celular Cuidador, Entel</t>
  </si>
  <si>
    <t>Chilectra 1</t>
  </si>
  <si>
    <t>Chilectra 2</t>
  </si>
  <si>
    <t>Ricardo Figueroa Caja Chica Julio .16</t>
  </si>
  <si>
    <t xml:space="preserve"> </t>
  </si>
  <si>
    <t>003</t>
  </si>
  <si>
    <t>Julio Oyarce, Basura Junio .16</t>
  </si>
  <si>
    <t>Pago Previred</t>
  </si>
  <si>
    <t>Jorge Araneda, Saldo trabajos Of.</t>
  </si>
  <si>
    <t>004</t>
  </si>
  <si>
    <t>Cals Ltda. Herbicida</t>
  </si>
  <si>
    <t>Adelanto Carlos Henriquez, Julio 2016</t>
  </si>
  <si>
    <t>RF, Refuerzo Caja Chica julio 2016</t>
  </si>
  <si>
    <t>Reactivos para muestras de Cloro</t>
  </si>
  <si>
    <t>Liquidacion Carlos Henriquez Jul.16</t>
  </si>
  <si>
    <t>N° egreso</t>
  </si>
  <si>
    <t>DEP</t>
  </si>
  <si>
    <t>DEP/E</t>
  </si>
  <si>
    <t>RF Dev. Vuelto caja chica Jul.2016</t>
  </si>
  <si>
    <t>Saldo del mes anterior</t>
  </si>
  <si>
    <t>Ingresos del  Mes</t>
  </si>
  <si>
    <t>menos</t>
  </si>
  <si>
    <t>Egresos del Mes</t>
  </si>
  <si>
    <t>TR</t>
  </si>
  <si>
    <t>Puyehue 43, Aurelio Sandoval</t>
  </si>
  <si>
    <t>Llanquihue103 - 105</t>
  </si>
  <si>
    <t>Llanquihue 113, Rene Ruz</t>
  </si>
  <si>
    <t>Puyehue 36, Militza Cortes</t>
  </si>
  <si>
    <t>Villarrica 100, Victoria Alvarez</t>
  </si>
  <si>
    <t>Riñihue 10, Hector Zuñiga</t>
  </si>
  <si>
    <t>Llanquihue 99, Luisa Herrera</t>
  </si>
  <si>
    <t>DEP/CH</t>
  </si>
  <si>
    <t>Villarrica 98, Anibal Vivaceta</t>
  </si>
  <si>
    <t>Riñihue 23, Sara Salgado</t>
  </si>
  <si>
    <t>Ranco 75, Olga Hernandez</t>
  </si>
  <si>
    <t>Llanquihue 90, Plan de pago</t>
  </si>
  <si>
    <t>Puyehue 51, Solange Aspee</t>
  </si>
  <si>
    <t>Villarrica 110, Victoria Valdes</t>
  </si>
  <si>
    <t>Puyehue 28, Antonio Silva</t>
  </si>
  <si>
    <t>Puyehue 26, Jorge Ballesteros</t>
  </si>
  <si>
    <t>Puyehue 32, Ivonne Jorquera</t>
  </si>
  <si>
    <t>Ranco 54, Juan Montero</t>
  </si>
  <si>
    <t>Puyehe 37, Jorge Matamala</t>
  </si>
  <si>
    <t>Icalma 72,Jorge Matamala</t>
  </si>
  <si>
    <t>Ricardo Figueroa, Vuelto C. chica Ago.</t>
  </si>
  <si>
    <t>Vllarrica 123, Omar Sepúlveda</t>
  </si>
  <si>
    <t>Llanquihue 94, Sucesion Valdes</t>
  </si>
  <si>
    <t>Llanquihue 97, René Rivero</t>
  </si>
  <si>
    <t>R. Figueroa, Vuelto C. chica (2)Ago.</t>
  </si>
  <si>
    <t>Riñihue 6, Roberto Andrade</t>
  </si>
  <si>
    <t>Total  Ingresos de Julio 2016</t>
  </si>
  <si>
    <t>Total  Egreso  de Julio 2016</t>
  </si>
  <si>
    <t>Ingresos del  mes de Julio</t>
  </si>
  <si>
    <t>Saldo  Caja y Banco de la Sociedad al  31/08/2016</t>
  </si>
  <si>
    <t>Saldo de Depositos a  plazo 31 de Agosto 2016</t>
  </si>
  <si>
    <t>Saldo  Caja y Banco de la Sociedad al 31/07/2016</t>
  </si>
  <si>
    <t>Saldo de Depositos a  plazo 31 de julio 2016</t>
  </si>
  <si>
    <t>Cta. Celular Entel encargado</t>
  </si>
  <si>
    <t>Lamadrid, Notaria Cesion franja</t>
  </si>
  <si>
    <t>Ferreteria El Yeco- Linterna y otros</t>
  </si>
  <si>
    <t>Litoral luz 3</t>
  </si>
  <si>
    <t>Dev. Manantiales x  aporte puente</t>
  </si>
  <si>
    <t>Sra. Elizabeth, Tesorería Mayo-Junio.16</t>
  </si>
  <si>
    <t>Casilla Correo, El Ensueño</t>
  </si>
  <si>
    <t>Litoral luz 2</t>
  </si>
  <si>
    <t>Previred</t>
  </si>
  <si>
    <t>Ferretería El Yeco, Pinturas y otros</t>
  </si>
  <si>
    <t>Caja Chica Agosto 2016</t>
  </si>
  <si>
    <t>Carlos Henriquez, adelanto sueldo</t>
  </si>
  <si>
    <t>Basura mes de agosto</t>
  </si>
  <si>
    <t>Egresos del  mes de  Septiembre</t>
  </si>
  <si>
    <t>Total  Egreso  de Septiembre 2016</t>
  </si>
  <si>
    <t>Saldo  Caja y Banco de la Sociedad al  30/09/2016</t>
  </si>
  <si>
    <t>Saldo de Depositos a  plazo 30 de Septiembre 2016</t>
  </si>
  <si>
    <t>Llanquihue 113, Pedro Ruz</t>
  </si>
  <si>
    <t>Villarrica 126, Ema Acevedo</t>
  </si>
  <si>
    <t>D/CH</t>
  </si>
  <si>
    <t>Calafquen 13, Enonito García</t>
  </si>
  <si>
    <t>Ranco 79, Ismelda Meza</t>
  </si>
  <si>
    <t>Villarrica 100, Julia Zuñiga</t>
  </si>
  <si>
    <t>Ranco 73, Juan Hernandez</t>
  </si>
  <si>
    <t>Villarica 129, Ricardo Figueroa</t>
  </si>
  <si>
    <t>Villarrica 122, Ema Valdes</t>
  </si>
  <si>
    <t>Villarrica 107, Jose Navarro</t>
  </si>
  <si>
    <t>Puyehue 39, Reigina Wenner</t>
  </si>
  <si>
    <t>Riñihue 19, Diego Tapia</t>
  </si>
  <si>
    <t>Llanquihue 19, Maria Madariaga</t>
  </si>
  <si>
    <t>Llanquihue 96, Carlos Alvarez</t>
  </si>
  <si>
    <t>Riñihue 25, Aurora Araya</t>
  </si>
  <si>
    <t>Villarrica 114, Hilda Alburquerque</t>
  </si>
  <si>
    <t>Llanquihue 97 A, Patricia Castillo</t>
  </si>
  <si>
    <t>Llanquihue 84, Jorge Marcich</t>
  </si>
  <si>
    <t>Villarrica 104, Sergio Lledó</t>
  </si>
  <si>
    <t>Villarrica 120, Ma. Eugenia Meza</t>
  </si>
  <si>
    <t xml:space="preserve">Vuelto Caja Chica </t>
  </si>
  <si>
    <t>Ingresos del  mes de Septiembre</t>
  </si>
  <si>
    <t>Saldo  mes al 31 de agosto 2016</t>
  </si>
  <si>
    <t>Celular Entel, encargado</t>
  </si>
  <si>
    <t>Luz Litoral (3)</t>
  </si>
  <si>
    <t>Luz Litoral (2)</t>
  </si>
  <si>
    <t>Ricardo Figueroa Caja Chica Sept.16</t>
  </si>
  <si>
    <t>Carlos Henriquez Liq. Sueldo Agosto</t>
  </si>
  <si>
    <t>Julio Oyarce, Retiro Basura Agosto</t>
  </si>
  <si>
    <t>Ferreteria Yeco, Pinturas y otros</t>
  </si>
  <si>
    <t xml:space="preserve">Carlos henriquez, aguinaldo </t>
  </si>
  <si>
    <t>Carlos Henriquez, adelanto Sueldo</t>
  </si>
  <si>
    <t>Ricardo Figueroa, Refuerzo Caja Chica</t>
  </si>
  <si>
    <t>Pantalla Led PC de la Soc. Ensueño</t>
  </si>
  <si>
    <t>Reparación Maq. Desbrozadora</t>
  </si>
  <si>
    <t>Resumen Final de Caja</t>
  </si>
  <si>
    <t>Ingresos</t>
  </si>
  <si>
    <t xml:space="preserve">Egresos </t>
  </si>
  <si>
    <t>SALDO  FINAL  ACUMULADO</t>
  </si>
  <si>
    <t>MES</t>
  </si>
  <si>
    <t>Etiquetas de fila</t>
  </si>
  <si>
    <t>Total general</t>
  </si>
  <si>
    <t>Suma de Monto</t>
  </si>
  <si>
    <t>Etiquetas de columna</t>
  </si>
  <si>
    <t>Concepto Gasto</t>
  </si>
  <si>
    <t>Mantencion</t>
  </si>
  <si>
    <t>Basura</t>
  </si>
  <si>
    <t>Imposiciones</t>
  </si>
  <si>
    <t>Sueldos</t>
  </si>
  <si>
    <t>Celular</t>
  </si>
  <si>
    <t>Luz</t>
  </si>
  <si>
    <t>Inversion</t>
  </si>
  <si>
    <t>Administracion</t>
  </si>
  <si>
    <t>Casilla Correo</t>
  </si>
  <si>
    <t>Ingresos del  mes de Agosto</t>
  </si>
  <si>
    <t>Saldo  mes al 30  de julio 2016</t>
  </si>
  <si>
    <t>Egresos del  mes de Agosto</t>
  </si>
  <si>
    <t>Total  Egreso  de Agosto 2016</t>
  </si>
  <si>
    <t>Egresos del  mes de Julio</t>
  </si>
  <si>
    <t>Total  Egreso  de Octubre 2016</t>
  </si>
  <si>
    <t>Julio</t>
  </si>
  <si>
    <t>Agosto</t>
  </si>
  <si>
    <t>Octubre</t>
  </si>
  <si>
    <t>septiembre</t>
  </si>
  <si>
    <t>Egresos del  mes de  Octubre</t>
  </si>
  <si>
    <t>Puyehue 24, Liliana Tureuna Fuentes</t>
  </si>
  <si>
    <t>Puyehue 24, Cuota 1/10 Plan de pago</t>
  </si>
  <si>
    <t>Riñihue 10, Héctor Zúñiga</t>
  </si>
  <si>
    <t>dep/ch</t>
  </si>
  <si>
    <t>Calafquen 13, Enonito Garicía</t>
  </si>
  <si>
    <t>VILLARRICA 100, JULIA ZUÑIGA</t>
  </si>
  <si>
    <t>Llanquihue 82, Maria Molina</t>
  </si>
  <si>
    <t>Ranco 38, Jose Luis Retamal</t>
  </si>
  <si>
    <t>Villarica 98, Anibal Vivavceta</t>
  </si>
  <si>
    <t>Llanquihue 74, Eliana Haro</t>
  </si>
  <si>
    <t>Puyehue 49, Hector Otárola</t>
  </si>
  <si>
    <t>Villarrica 129, Ema Valdes</t>
  </si>
  <si>
    <t>Llanquihue 90, Aurora Araya</t>
  </si>
  <si>
    <t>Villarrica 102, Silvia Mancilla</t>
  </si>
  <si>
    <t>Llanquihue 88, Pedro Flores</t>
  </si>
  <si>
    <t>Riñihue 25, Juan Gonzalez</t>
  </si>
  <si>
    <t>Puyeue 37, Jorge Matamala</t>
  </si>
  <si>
    <t>N/N</t>
  </si>
  <si>
    <t>Liquidacion de Sueldo C.H. Septiembre</t>
  </si>
  <si>
    <t>Luz litoral</t>
  </si>
  <si>
    <t>Celular encargado</t>
  </si>
  <si>
    <t>Caja Chica Octubre, Ricardo Figueroa</t>
  </si>
  <si>
    <t>Retiro Basura Septiembre</t>
  </si>
  <si>
    <t>Proyector Epson</t>
  </si>
  <si>
    <t xml:space="preserve">Lab.Químico Latorres Exámenes </t>
  </si>
  <si>
    <t>Ferreteria El Yeco Cerestain verde</t>
  </si>
  <si>
    <t>C. Henriquez, Adelanto sueldo Oc.16</t>
  </si>
  <si>
    <t>Saldo de Depositos a  plazo 31 de Octubre 2016</t>
  </si>
  <si>
    <t>Saldo  Caja y Banco de la Sociedad al  31/10/2016</t>
  </si>
  <si>
    <t>Septiembre</t>
  </si>
  <si>
    <t>Saldo del mes  Junio 2016</t>
  </si>
  <si>
    <t>No documento</t>
  </si>
  <si>
    <t>Pago Cuota</t>
  </si>
  <si>
    <t xml:space="preserve">Resumen Final de Caja </t>
  </si>
  <si>
    <t>Ingresos del  mes de Octubre 2016</t>
  </si>
  <si>
    <t>Saldo  mes al 30 de  Septiembre 2016</t>
  </si>
  <si>
    <t>Total  Ingresos de Octubre 2016</t>
  </si>
  <si>
    <t>Total  Ingresos de Septiembre 2016</t>
  </si>
  <si>
    <t>Total  Ingresos de Agosto 2016</t>
  </si>
  <si>
    <t>Devolucion caja</t>
  </si>
  <si>
    <t>cesion Derecho</t>
  </si>
  <si>
    <t>Glosa</t>
  </si>
  <si>
    <t>Tipo</t>
  </si>
  <si>
    <t>Ingreso</t>
  </si>
  <si>
    <t>Egreso</t>
  </si>
  <si>
    <t>Saldo  mes al 31 de Octubre  2016</t>
  </si>
  <si>
    <t>Ingresos del  mes de Noviembre 2016</t>
  </si>
  <si>
    <t>D/E</t>
  </si>
  <si>
    <t>Puyehue 24, Liliana Tureuna</t>
  </si>
  <si>
    <t>Villarica 122, Ema Valdes</t>
  </si>
  <si>
    <t>Saldo Caja chica Octubre devolucion</t>
  </si>
  <si>
    <t>Llanquihue 119, Maria Mangili</t>
  </si>
  <si>
    <t>Puyehue 24, Convenio de pago</t>
  </si>
  <si>
    <t>Calafquen 13, Enonito Garcia</t>
  </si>
  <si>
    <t>Ranco 48, Juana Jimenez</t>
  </si>
  <si>
    <t>Villarrica 118, Maria Burgos</t>
  </si>
  <si>
    <t>Ranco 52,  Nancy Paez</t>
  </si>
  <si>
    <t>Calafquen 3, Oscar Sanchez</t>
  </si>
  <si>
    <t>R.Figueroa Vuelto caja chica Nov.</t>
  </si>
  <si>
    <t>llanquihue 113, Pedro Ruz</t>
  </si>
  <si>
    <t>dep/e</t>
  </si>
  <si>
    <t>Llanquihue 76, Monica Alvarez</t>
  </si>
  <si>
    <t>Ranco 46, Manuel Jorquera</t>
  </si>
  <si>
    <t>Llanquihue 99, Luis Herrera</t>
  </si>
  <si>
    <t>Villarrica 128, Marcela Ubilla</t>
  </si>
  <si>
    <t>Llanquihue 92, Carlos Herrera</t>
  </si>
  <si>
    <t>Ranco 48,Juana Jimenez</t>
  </si>
  <si>
    <t>Cristian Recabarren, Llanquihue 78</t>
  </si>
  <si>
    <t>Ranco 87, Roxana Rivera</t>
  </si>
  <si>
    <t>Riñihue 27-29, Marta Manriquez</t>
  </si>
  <si>
    <t>Puyehue 45-47, Gladys Segovia</t>
  </si>
  <si>
    <t>Egresos del  mes de  Noviembre</t>
  </si>
  <si>
    <t>COM</t>
  </si>
  <si>
    <t>Cobro Seguro fraude  Cta.cte.</t>
  </si>
  <si>
    <t>Entel, Celular encargado</t>
  </si>
  <si>
    <t>Luz Litoral 1</t>
  </si>
  <si>
    <t>Arriendo Local de Asamblea</t>
  </si>
  <si>
    <t>Luz Litoral 2</t>
  </si>
  <si>
    <t>2 Cargas de Agua Cist.Dist. 20.000 lts</t>
  </si>
  <si>
    <t>R.Figueroa Caja Chica Nov. 2016</t>
  </si>
  <si>
    <t>3 Cargas de Agua Cist.Dist.30,000 lts</t>
  </si>
  <si>
    <t>Adelanto Sueldo C.Henriquez Nov.16</t>
  </si>
  <si>
    <t>E. Hernandez-Nelson G. Reemplazo</t>
  </si>
  <si>
    <t>Equipo de audio y Micrófonos</t>
  </si>
  <si>
    <t xml:space="preserve">Carlos Henriquez, Liq. Sueldo Octubre </t>
  </si>
  <si>
    <t>Basura Octubre</t>
  </si>
  <si>
    <t>Bomba Impulsora Cist.Acumulacion</t>
  </si>
  <si>
    <t>Total  Egreso  de Noviembre 2016</t>
  </si>
  <si>
    <t>Saldo  Caja y Banco de la Sociedad al  30/11/2016</t>
  </si>
  <si>
    <t>Noviembre</t>
  </si>
  <si>
    <t>ingreso</t>
  </si>
  <si>
    <t>Diciembre</t>
  </si>
  <si>
    <t>Columna1</t>
  </si>
  <si>
    <t>Saldo  mes al 30 de Noviembre  2016</t>
  </si>
  <si>
    <t>Ingresos del  mes de Diciembre 2016</t>
  </si>
  <si>
    <t>Total  Ingresos de Noviembre 2016</t>
  </si>
  <si>
    <t>Total  Ingresos de Diciembre 2016</t>
  </si>
  <si>
    <t>Egresos del  mes de  Diciembre 2016</t>
  </si>
  <si>
    <t>Total  Egreso  de Diciembre 2016</t>
  </si>
  <si>
    <t>Saldo  Caja y Banco de la Sociedad al  31/12/2016</t>
  </si>
  <si>
    <t>TOTAL DE INGRESOS DE   JULIO A  Diciembre  2016</t>
  </si>
  <si>
    <t>Total  Egreso  de Junio a Diciembre 2016</t>
  </si>
  <si>
    <t>Carlos Henriquez, Liq. Sueldo Nv.2016</t>
  </si>
  <si>
    <t>Carlos Henriquez, Caja Chica Suple</t>
  </si>
  <si>
    <t>Cta. Litotal 1</t>
  </si>
  <si>
    <t>Cta. Litoral 2</t>
  </si>
  <si>
    <t>d/ch</t>
  </si>
  <si>
    <t>Cta. Celular Encargado</t>
  </si>
  <si>
    <t>Previred C. Henriquez-Nelson Gonzalez</t>
  </si>
  <si>
    <t>Retiro Basura</t>
  </si>
  <si>
    <t>Seguro</t>
  </si>
  <si>
    <t>2 Camiones de agua Cist.Dist.</t>
  </si>
  <si>
    <t>Carlos Henriquez, Adelanto sueldo Dic.</t>
  </si>
  <si>
    <t>Camion Agua Cist. Distribucion</t>
  </si>
  <si>
    <t>Carlos Henriquez, Aguinaldo Navidad</t>
  </si>
  <si>
    <t>Llanquihue 115, Suc. Uribe</t>
  </si>
  <si>
    <t>Devolución Seg. Cesantia</t>
  </si>
  <si>
    <t xml:space="preserve">Ranco 75, Olga Hernandez </t>
  </si>
  <si>
    <t xml:space="preserve">Calafquen 5, Marcos Briones </t>
  </si>
  <si>
    <t>Lalnquihue 109, Teresa Gatica</t>
  </si>
  <si>
    <t>Llanquihue 109, Teresa gatica</t>
  </si>
  <si>
    <t>Riñihue 19, Teresa Peña</t>
  </si>
  <si>
    <t>Puyehue 39, Regina Wenner</t>
  </si>
  <si>
    <t>Puyehue 53, Maria Vicencio</t>
  </si>
  <si>
    <t>Carga un camin agua Cist. Distribucion</t>
  </si>
  <si>
    <t>1/2 Cuota de Lienzo Mirador</t>
  </si>
  <si>
    <t>1 Camion de Agua Cist.Distribucion</t>
  </si>
  <si>
    <t>PAGO</t>
  </si>
  <si>
    <t>Saldo Cuota Lienzo Mirador</t>
  </si>
  <si>
    <t>Carlos Henriquez, Liquidac. Diciembre</t>
  </si>
  <si>
    <t>Dev Seg Cesantia</t>
  </si>
  <si>
    <t>luz</t>
  </si>
  <si>
    <t>Ingresos al Mes</t>
  </si>
  <si>
    <t>Egresos al  Mes</t>
  </si>
  <si>
    <t>Saldo de Depositos a  plazo 31 de Diciembre 2016 (valor al rescate)</t>
  </si>
  <si>
    <t>Saldo de Depositos a  plazo 31 de Diciembre 2016 (valor al Rescate)</t>
  </si>
  <si>
    <t>Resumen Final de Caja  Año 2017</t>
  </si>
  <si>
    <t>Saldo  mes al 31 de Diciembre 2016</t>
  </si>
  <si>
    <t>Depositos a plazo al 31 de Diciembre 2016</t>
  </si>
  <si>
    <t>(Todas)</t>
  </si>
  <si>
    <t>Saldo  Caja y Banco de la Sociedad al  31/1/2017</t>
  </si>
  <si>
    <t>Saldo  Caja y Banco de la Sociedad al  28/2/2017</t>
  </si>
  <si>
    <t>Total  Egreso  de Febrero 2017</t>
  </si>
  <si>
    <t>Egresos del  mes de  Febrero 2017</t>
  </si>
  <si>
    <t>Total  Ingresos de Febrero 2017</t>
  </si>
  <si>
    <t>Ingresos del  mes de Febrero 2017</t>
  </si>
  <si>
    <t>Saldo  mes al 28 de Febrero  2017</t>
  </si>
  <si>
    <t>Total  Egreso  de Enero 2017</t>
  </si>
  <si>
    <t>Egresos del  mes de  Enero 2017</t>
  </si>
  <si>
    <t>Total  Ingresos de Enero 2017</t>
  </si>
  <si>
    <t>Ingresos del  mes de Enero 2017</t>
  </si>
  <si>
    <t>Saldo  mes al 31 de Diciembre  2016</t>
  </si>
  <si>
    <t>Ingresos del  mes de Marzo 2017</t>
  </si>
  <si>
    <t>Total  Ingresos de Marzo 2017</t>
  </si>
  <si>
    <t>Egresos del  mes de  Marzo 2017</t>
  </si>
  <si>
    <t>Total  Egreso  de Marzo 2017</t>
  </si>
  <si>
    <t>Saldo  Caja y Banco de la Sociedad al  31/03/2017</t>
  </si>
  <si>
    <t>Saldo de Depositos a  plazo  28 de febrero (valor al Rescate)</t>
  </si>
  <si>
    <t>Saldo  Caja y Banco de la Sociedad al  30/4/2017</t>
  </si>
  <si>
    <t>Saldo de Depositos a  plazo 30 de Abril 2017 (valor al Rescate)</t>
  </si>
  <si>
    <t>Total  Egreso  de Abril 2017</t>
  </si>
  <si>
    <t>Egresos del  mes de  Abril 2017</t>
  </si>
  <si>
    <t>Total  Ingresos de Abril 2017</t>
  </si>
  <si>
    <t>Ingresos del  mes de Abril 2017</t>
  </si>
  <si>
    <t>Saldo  mes al 31 de Marzo  2017</t>
  </si>
  <si>
    <t>Entel Teléfono Encargado</t>
  </si>
  <si>
    <t xml:space="preserve">Cuota Seguro </t>
  </si>
  <si>
    <t>Notaria Montoya Esc.Acta reunion nov.16</t>
  </si>
  <si>
    <t>Arriendo Sede Paraiso</t>
  </si>
  <si>
    <t>1 Camion de Agua Cis. Distribucion</t>
  </si>
  <si>
    <t>Reparacion Barrera Villarrica</t>
  </si>
  <si>
    <t>Ricardo Figueroa Caja Chica Suple</t>
  </si>
  <si>
    <t>2 Camiones de Agua Cist. Dist.</t>
  </si>
  <si>
    <t>2 Caminones de Agua Cist. Distribucion</t>
  </si>
  <si>
    <t>Ricardo Figueroa Caja Chica Enero.17</t>
  </si>
  <si>
    <t>Previred encargado</t>
  </si>
  <si>
    <t>Carlos Henriquez Adelanto sueldo</t>
  </si>
  <si>
    <t>Basura Dic.16 (-) aporte rep. Barrera</t>
  </si>
  <si>
    <t>Villarica 125, Marta Aguado</t>
  </si>
  <si>
    <t>C.Henriquez Vuelto Caja Chica Dic.</t>
  </si>
  <si>
    <t>Llanquihue 94, Suc. Valdes</t>
  </si>
  <si>
    <t>Puyehue 41, Teresa Sepulveda</t>
  </si>
  <si>
    <t>Ranco 85, Hugo Flores</t>
  </si>
  <si>
    <t>Villarica 126-127, Suc. Ema Acevedo</t>
  </si>
  <si>
    <t>Ranco 91, Jeannette Ibarra</t>
  </si>
  <si>
    <t>Riñihue 27-29 Marta Manriquez</t>
  </si>
  <si>
    <t>Llanquihue 78, Cristian Recabarren</t>
  </si>
  <si>
    <t>Llanquihue 111, Walter Roccaro</t>
  </si>
  <si>
    <t>Villarrica 112, Isabel Roccaro</t>
  </si>
  <si>
    <t>Villarrica 121, Gabriel Salazar</t>
  </si>
  <si>
    <t>Llanquihue 82, Ma. Eugenia Molina</t>
  </si>
  <si>
    <t>Riñihue 6-8, Roberto Andrade</t>
  </si>
  <si>
    <t>Llanquihue 76, Glenda Alvarez</t>
  </si>
  <si>
    <t>Puyehue 26, Sergio Ballesteros</t>
  </si>
  <si>
    <t>Riñihue 190, Hector Zuñiga</t>
  </si>
  <si>
    <t>pago de cuota</t>
  </si>
  <si>
    <t>Agua</t>
  </si>
  <si>
    <t>com</t>
  </si>
  <si>
    <t>Seguro de fraude</t>
  </si>
  <si>
    <t>Jorge Araneda p./ Rep. Filtracion Ranco</t>
  </si>
  <si>
    <t>1/2 Camon Agua Cist. Distribucion</t>
  </si>
  <si>
    <t>Ferreteria El Yeco, Carretilla trabajo</t>
  </si>
  <si>
    <t>Carlos Henriquez Caja Chica Suple. Feb</t>
  </si>
  <si>
    <t>2 Camiones de agua Cist. Distribución</t>
  </si>
  <si>
    <t>R.Figueroa Caja Chica Febrero 2017</t>
  </si>
  <si>
    <t>3 Camiones de Agua Cist. Distribucion</t>
  </si>
  <si>
    <t>Previred Carlos Henriquez</t>
  </si>
  <si>
    <t>Carlos Henriquez Adelanto Feb.17</t>
  </si>
  <si>
    <t xml:space="preserve">R.Figueroa x Caja Chica en contra </t>
  </si>
  <si>
    <t>Desmalezacion Quebrada Norte</t>
  </si>
  <si>
    <t>Carlos Henriquez Liq.Sueldo Enero .17</t>
  </si>
  <si>
    <t>Retiro Basura Enero 2017</t>
  </si>
  <si>
    <t>Saldo  mes al 31 de Enero  2017</t>
  </si>
  <si>
    <t>Villarrica 98-B, Francisco Vergara</t>
  </si>
  <si>
    <t>Marcos Briones, Calafquen 5</t>
  </si>
  <si>
    <t>Ranco 52, Nancy Paez</t>
  </si>
  <si>
    <t>Llanquihue 86, Jorge Zuñiga</t>
  </si>
  <si>
    <t>Villarrica 120, Ma.Eugenia Meza</t>
  </si>
  <si>
    <t>Llanquihue 101, Marcela Ortiz</t>
  </si>
  <si>
    <t>Llanquhue 84, Jorge Marcich</t>
  </si>
  <si>
    <t>Ranco 40, Eduardo Casademont</t>
  </si>
  <si>
    <t>Llanquihue 119, Maria Madariaga</t>
  </si>
  <si>
    <t>Villarrica 108, Sucesion Iturbe</t>
  </si>
  <si>
    <t>Villarrica 130, Laura Bailac</t>
  </si>
  <si>
    <t>Llanquihue 107, Jose Navarro</t>
  </si>
  <si>
    <t>Ranco 77, Melinda Gonzalez</t>
  </si>
  <si>
    <t>Ranco 56, Delia Quiroga</t>
  </si>
  <si>
    <t>Llanquihue 97-A, Leonel Castillo</t>
  </si>
  <si>
    <t>Ranco 95, Desmalezacion Maria Ortiz</t>
  </si>
  <si>
    <t>Ranco 93, Margarita Muñoz</t>
  </si>
  <si>
    <t>Riñihue 19, Teresa Pena</t>
  </si>
  <si>
    <t>Ranco 89, Teresa Rojas Hasta Ene.17</t>
  </si>
  <si>
    <t>Ranco 44, Jose Ceferino</t>
  </si>
  <si>
    <t>Villarrica 129, Rcardo Figueroa</t>
  </si>
  <si>
    <t>Llanquihue 117, Patricia Maluenda</t>
  </si>
  <si>
    <t>Ranco 89, Teresa Rojas Feb.17</t>
  </si>
  <si>
    <t>Villarrica 112, Isabel Rioccaro</t>
  </si>
  <si>
    <t>Villarrica 118, Ma. Pia Burgos</t>
  </si>
  <si>
    <t>Villarrica 118, Pia Burgos</t>
  </si>
  <si>
    <t>Vuelto Caja Chica (1) Febrero 2017 RF</t>
  </si>
  <si>
    <t>caja chica</t>
  </si>
  <si>
    <t>Ferreteria El Yeco, Pintura, Bolsas brocha</t>
  </si>
  <si>
    <t>Pac Seguro</t>
  </si>
  <si>
    <t>Compra agua Ranco 77 Rotura cañeria</t>
  </si>
  <si>
    <t>Litoral 1</t>
  </si>
  <si>
    <t>1 Camion de Agua Cist. Distribucion</t>
  </si>
  <si>
    <t>Luis Pacheco, Mov. Tierra a Calafquen</t>
  </si>
  <si>
    <t>Luis Pacheco Mov.Maicillo Calafquen</t>
  </si>
  <si>
    <t>2 Camiones de Agua Cist. Distribucion</t>
  </si>
  <si>
    <t>2 Camiones agua Cist. Distribucion</t>
  </si>
  <si>
    <t>Litoral 2, Incluye rep. corte elect.</t>
  </si>
  <si>
    <t>Ricardo Figueroa Caja Chica Marzo.17</t>
  </si>
  <si>
    <t>C. Henriquez adelanto sueldo Marzo</t>
  </si>
  <si>
    <t>Jorge Torres Limpieza Quebrada N.</t>
  </si>
  <si>
    <t>Julio Oyarce parte Basura Feb.17</t>
  </si>
  <si>
    <t>C. Henriquez Liq.Sueldo Febrero .17</t>
  </si>
  <si>
    <t>Jeremy Ibañez Limpieza Quebrada N.</t>
  </si>
  <si>
    <t>Julio Oyarce, Saldo Basura Feb.17</t>
  </si>
  <si>
    <t>Inversion Dep. Plazo</t>
  </si>
  <si>
    <t>Villarrica 123 Omar Sepulveda</t>
  </si>
  <si>
    <t>Puyehue 22, Cristina Olivares 1/5 Franja</t>
  </si>
  <si>
    <t>Llanquihue 103, Tatiana Tejos</t>
  </si>
  <si>
    <t>Llanquihue 105, Tatiana Tejos</t>
  </si>
  <si>
    <t>Villarrica 124, Francisco Peris</t>
  </si>
  <si>
    <t>Carlos Henriquez vuelto c.chica suple</t>
  </si>
  <si>
    <t>Puyehue 24, L. Tureuna 5/10 mas cuota</t>
  </si>
  <si>
    <t>Glenda Alvarez devoluc. Desmalezacion</t>
  </si>
  <si>
    <t>Riñihue 19, Teresa Peña Romo</t>
  </si>
  <si>
    <t>Rescate Dep.Plazo</t>
  </si>
  <si>
    <t>Llanquihue 119 Maria Madariaga</t>
  </si>
  <si>
    <t>Llanquihue 82 Maria Molina</t>
  </si>
  <si>
    <t xml:space="preserve">Puyehue 36, Militza Cortes </t>
  </si>
  <si>
    <t>Villarrica 128, Claudia Ubilla</t>
  </si>
  <si>
    <t>Llanquihue 97.-A, Patricia Castillo</t>
  </si>
  <si>
    <t>NN</t>
  </si>
  <si>
    <t>R, Figueroa Caja Vuelto Chica Marzo.17</t>
  </si>
  <si>
    <t>Servicios</t>
  </si>
  <si>
    <t>Saldo del mes  Julio 2016</t>
  </si>
  <si>
    <t>Ingresos a Diciembre 2016</t>
  </si>
  <si>
    <t>Engresos a Diciembre 2016</t>
  </si>
  <si>
    <t>Ferreteria Yeco Met. X Rep. Filtracion</t>
  </si>
  <si>
    <t>Seguro de Fraude Bco.</t>
  </si>
  <si>
    <t>R.Figueroa, Vuelto caja chica</t>
  </si>
  <si>
    <t>J.Araneda x Reparac. Filtracion Ranco</t>
  </si>
  <si>
    <t>Litoral 2</t>
  </si>
  <si>
    <t>1 Camion Agua Cist. Distribucion</t>
  </si>
  <si>
    <t>2 Camiones de agua Cist. Distribucion</t>
  </si>
  <si>
    <t xml:space="preserve">Maestero R.Cueto x Rep. Filtracion </t>
  </si>
  <si>
    <t>Ricardo Figueroa Caja Chica Abril</t>
  </si>
  <si>
    <t>3  Camiones de Agua diferidos Distrib.</t>
  </si>
  <si>
    <t>C.Henriquez, Adelanto Abril 2017</t>
  </si>
  <si>
    <t>C.Henriquez, Liq. Sueldo Marzo 2017</t>
  </si>
  <si>
    <t>Basura Marzo 2017</t>
  </si>
  <si>
    <t>Jorge Torres, Retroexcavaciones</t>
  </si>
  <si>
    <t>Juan Vera. Compra e Inst. Bomba n2</t>
  </si>
  <si>
    <t>Puyehue 22, Cuota 2/5 Franja</t>
  </si>
  <si>
    <t>Cesion Franja Villarrica 121 Salazar</t>
  </si>
  <si>
    <t>Villarrica 98-A Cesion Franja</t>
  </si>
  <si>
    <t>R, Figueroa vuelto Caja chica Abril</t>
  </si>
  <si>
    <t>Llanquihue 94, Susesión Valdes</t>
  </si>
  <si>
    <t>imposiciones</t>
  </si>
  <si>
    <t>Inversion Financiera</t>
  </si>
  <si>
    <t>Inversion Financiero</t>
  </si>
  <si>
    <t>pago  cuota</t>
  </si>
  <si>
    <t>Fondos Mutuos</t>
  </si>
  <si>
    <t>Fondos mutuos</t>
  </si>
  <si>
    <t>Total  Egreso  de Mayo 2017</t>
  </si>
  <si>
    <t>Saldo  Caja y Banco de la Sociedad al  31/5/2017</t>
  </si>
  <si>
    <t>Egresos del  mes de  Mayo 2017</t>
  </si>
  <si>
    <t>Total  Ingresos de Mayo 2017</t>
  </si>
  <si>
    <t>Saldo  mes al 30 de Abril  2017</t>
  </si>
  <si>
    <t>Ingresos del  mes de Mayo 2017</t>
  </si>
  <si>
    <t>Puyehue 22, Cristina Olivares Abril</t>
  </si>
  <si>
    <t>Ranco 89, Teresa Rojas</t>
  </si>
  <si>
    <t>Puyehe 39, Regina Wenner</t>
  </si>
  <si>
    <t>R.Figueroa Vuelto caja chica Mayo</t>
  </si>
  <si>
    <t>Ranco 81, Marcela Villegas</t>
  </si>
  <si>
    <t>Puyehue 49, Hector Otarola</t>
  </si>
  <si>
    <t>Puyehue 22, Cristina Olivares cuota 3/5</t>
  </si>
  <si>
    <t>Villarrica 104, Sergio Lledo</t>
  </si>
  <si>
    <t>C.Henriquez. Liq. Abril 2017</t>
  </si>
  <si>
    <t>Entel Celular encargado</t>
  </si>
  <si>
    <t>R.Figueroa, Caja Chica Mayo 2017</t>
  </si>
  <si>
    <t>Retiro basura Abril 2017</t>
  </si>
  <si>
    <t>Sergio Lledo, Vuelto x error deposito</t>
  </si>
  <si>
    <t>Seguro Fraude</t>
  </si>
  <si>
    <t>Carlos Henriquez adelanto sueldo May</t>
  </si>
  <si>
    <t>Poda Arboles El Yeco. Raul Cueto</t>
  </si>
  <si>
    <t>C.Henriquez, Liq. Sueldo Mayo 2017</t>
  </si>
  <si>
    <t>Saldo  mes al 31 de Mayo  2017</t>
  </si>
  <si>
    <t>Depositos a plazo de Agosto2017</t>
  </si>
  <si>
    <t>saldo al vencimiento</t>
  </si>
  <si>
    <t>Llanquihue 96, Carlos  Alvarez</t>
  </si>
  <si>
    <t>Llanquihue 97-A, 1/10 Cta. Plan Franja</t>
  </si>
  <si>
    <t>Puyehue 22, Cristina Olivares cta. 4/5</t>
  </si>
  <si>
    <t>Puyehue 24, 7/10 Plan de pago</t>
  </si>
  <si>
    <t>R.Figueroa Dev Caja Chica Junio</t>
  </si>
  <si>
    <t>Litoral 3</t>
  </si>
  <si>
    <t>Entel Telefono encargado</t>
  </si>
  <si>
    <t>Com</t>
  </si>
  <si>
    <t>C.Henriquez x Rep. Fuga Rando-Llanq.</t>
  </si>
  <si>
    <t>1 Camion Agua Cs.Distribucion</t>
  </si>
  <si>
    <t>Rep. Y Const. Rejilla Riñihue - Libertador</t>
  </si>
  <si>
    <t>R.Figueroa Caja Chica Junio 2017</t>
  </si>
  <si>
    <t>C. Henriquez adelanto Junio 2017</t>
  </si>
  <si>
    <t>Julio Oyarce, Basura Mayo 2017</t>
  </si>
  <si>
    <t>Egresos del  mes de  Junio 2017</t>
  </si>
  <si>
    <t>Total  Ingresos de Junio 2017</t>
  </si>
  <si>
    <t>Ingresos del  mes de Junio 2017</t>
  </si>
  <si>
    <t>Total  Egreso  de Junio 2017</t>
  </si>
  <si>
    <t>Saldo  Caja y Banco de la Sociedad al  30/6/2017</t>
  </si>
  <si>
    <t>Saldo de Depositos a (valor al Rescate)</t>
  </si>
  <si>
    <t>Saldo de Depositos a  plazo  2017 (valor al Rescate)</t>
  </si>
  <si>
    <t>Saldo de Depositos 2017 (valor al Rescate)</t>
  </si>
  <si>
    <t>Saldo  mes al 30 de Junio  2017</t>
  </si>
  <si>
    <t>Ingresos del  mes de Julio 2017</t>
  </si>
  <si>
    <t>Total  Ingresos de Julio 2017</t>
  </si>
  <si>
    <t>Egresos del  mes de  Julio 2017</t>
  </si>
  <si>
    <t>Total  Egreso  de julio 2017</t>
  </si>
  <si>
    <t>Saldo  Caja y Banco de la Sociedad al  31/7/2017</t>
  </si>
  <si>
    <t>D/Ch</t>
  </si>
  <si>
    <t>Calafquen 13, Enonito Garcia Plan</t>
  </si>
  <si>
    <t>illarrica 123, Omar Sepulveda</t>
  </si>
  <si>
    <t>Llanquihue 84, Jorrge Marcich</t>
  </si>
  <si>
    <t>Puyehue 24, L.Tureuna cta. Plan</t>
  </si>
  <si>
    <t>Puyehue 36,Militza Cortes</t>
  </si>
  <si>
    <t>Puyehue 53, Ma.Teresa Vicencio</t>
  </si>
  <si>
    <t>Llanquihue 97-A, 2/10 Cta. Plan Franja</t>
  </si>
  <si>
    <t>R. Figueroa vuelto caja chica Julio .17</t>
  </si>
  <si>
    <t>Ranco 79, Ismaleda Meza</t>
  </si>
  <si>
    <t>Villarrica 98, Anibal Vivavceta</t>
  </si>
  <si>
    <t>Teléfono Entel encargado</t>
  </si>
  <si>
    <t xml:space="preserve">Ferreteria El Yeco. Dif. X Compras </t>
  </si>
  <si>
    <t>Cbr Casablanca x Derecho de Agua</t>
  </si>
  <si>
    <t>Ferreteria El Yeco. Candadao Calafquen</t>
  </si>
  <si>
    <t>Jorge Torres, Limp. Libertador- Riñihue</t>
  </si>
  <si>
    <t>C.Henriquez x Cierro icalma</t>
  </si>
  <si>
    <t>Ferreteria El Yeco. Malla perfil calafque</t>
  </si>
  <si>
    <t>Ferreteria el Yeco x Cierro Icalma</t>
  </si>
  <si>
    <t>R.Figueroa Caja chica Julio 2017</t>
  </si>
  <si>
    <t>C.Henriquez Liq. Adelanto  Julio</t>
  </si>
  <si>
    <t>C.Henriquez Liq. Sueldo Junio</t>
  </si>
  <si>
    <t>Julio oyarce Basura Junio 2017</t>
  </si>
  <si>
    <t xml:space="preserve">Raul Cueto Abono x Muro Llanquihue </t>
  </si>
  <si>
    <t>Saldo  mes al 31 de Julio  2017</t>
  </si>
  <si>
    <t>Ingresos del  mes de Agosto 2017</t>
  </si>
  <si>
    <t>Total  Ingresos de Agosto 2017</t>
  </si>
  <si>
    <t>Egresos del  mes de  Agosto 2017</t>
  </si>
  <si>
    <t>Total  Egreso  de Agosto 2017</t>
  </si>
  <si>
    <t>Saldo  Caja y Banco de la Sociedad al  31/8/2017</t>
  </si>
  <si>
    <t>Llanquihue 97-A, Catillo Olivera</t>
  </si>
  <si>
    <t>Puyehue 24, Lliana Tureuna cuota</t>
  </si>
  <si>
    <t>Puyehue 24, Lliana Tureuna x convenio</t>
  </si>
  <si>
    <t>R.Figuero vuelto Caja Chica Ago.17</t>
  </si>
  <si>
    <t>Riñihue 21, Diego Tapia</t>
  </si>
  <si>
    <t>Riñinue 25, Juan Gonzalez</t>
  </si>
  <si>
    <t>Villarrica 110, Cta. Incorporación</t>
  </si>
  <si>
    <t>Digitalización Documentos Regulariz.</t>
  </si>
  <si>
    <t>Celular Encargado</t>
  </si>
  <si>
    <t>C.Henriquez adelanto sueldo ago.17</t>
  </si>
  <si>
    <t>Juan Aldana, 50% Señaleticas calles</t>
  </si>
  <si>
    <t>Luis Marchant Demolicion monolito</t>
  </si>
  <si>
    <t>R.Figueroa Suple C.Chica x Casilla correo</t>
  </si>
  <si>
    <t>A. Paredes, Permiso Edif. Sitio 1 Calaf.</t>
  </si>
  <si>
    <t>R.Figueroa Caja Chica Ago. 2017</t>
  </si>
  <si>
    <t>C.Henriquez.  Adelanto Ago. 2017</t>
  </si>
  <si>
    <t>R.Figueroa ampliacion Caja Chica Ago</t>
  </si>
  <si>
    <t>C.Henriquez. Liq. Sueldo Julio 2017</t>
  </si>
  <si>
    <t>J.Oyarce Retiro Basura Julio 2017</t>
  </si>
  <si>
    <t>Municipalidad Algarrobo P.Edificacion</t>
  </si>
  <si>
    <t>Columna2</t>
  </si>
  <si>
    <t>Saldo de Depositos  del  2017 (valor al rescate)</t>
  </si>
  <si>
    <t>Saldo  mes al 31 de Agosto  2017</t>
  </si>
  <si>
    <t>Saldo  mes al 30 de Septiembre  2017</t>
  </si>
  <si>
    <t>Saldo  mes al 31 de Octubre  2017</t>
  </si>
  <si>
    <t>Saldo  mes al 30 de Noviembre  2017</t>
  </si>
  <si>
    <t>Ingresos del  mes de Septiembre 2017</t>
  </si>
  <si>
    <t>Total  Ingresos de Septiembre 2017</t>
  </si>
  <si>
    <t>Egresos del  mes de  Septiembre 2017</t>
  </si>
  <si>
    <t>Total  Egreso  de Septiembre 2017</t>
  </si>
  <si>
    <t>Saldo  Caja y Banco de la Sociedad al  30/9/2017</t>
  </si>
  <si>
    <t>Ingresos del  mes de octubre 2017</t>
  </si>
  <si>
    <t>Total  Ingresos de Octubre 2017</t>
  </si>
  <si>
    <t>Egresos del  mes de  Octubre 2017</t>
  </si>
  <si>
    <t>Total  Egreso  de Octubre 2017</t>
  </si>
  <si>
    <t>Saldo  Caja y Banco de la Sociedad al  31/10/2017</t>
  </si>
  <si>
    <t>Ingresos del  mes de Noviembre 2017</t>
  </si>
  <si>
    <t>Total  Ingresos de Noviembre 2017</t>
  </si>
  <si>
    <t>Egresos del  mes de  Noviembre 2017</t>
  </si>
  <si>
    <t>Total  Egreso  de noviembre 2017</t>
  </si>
  <si>
    <t>TOTAL DE INGRESOS DE   Enero  2017  A  Diciembre   2017</t>
  </si>
  <si>
    <t>Total  Egreso  de Enero a   Diciembre 2017</t>
  </si>
  <si>
    <t>Ingresos a Diciembre 2017</t>
  </si>
  <si>
    <t>Egresos al  Mes Diciembre 2017</t>
  </si>
  <si>
    <t>Saldo  Caja y Banco de la Sociedad al  31/12/2017</t>
  </si>
  <si>
    <t>C.Henriquez. Liq. Sueldo Ago.17</t>
  </si>
  <si>
    <t>Llanquihue 97-A Patricia Castillo</t>
  </si>
  <si>
    <t>Arriendo Local Reunion, Serrano 232</t>
  </si>
  <si>
    <t>Armando Lopez, Analisis Tecnico Agua</t>
  </si>
  <si>
    <t>Antonio Paredes, Saldo Reg. Condominio</t>
  </si>
  <si>
    <t>Entel Celular Encargado</t>
  </si>
  <si>
    <t>R. Figueroa Caja chica Septiembre</t>
  </si>
  <si>
    <t>Oyarce, Retiro Basura Agosto</t>
  </si>
  <si>
    <t>Ranco 42, Octavio Arrue</t>
  </si>
  <si>
    <t>Llanquihue 90, Aurorara Araya</t>
  </si>
  <si>
    <t>Villarrica 110, Julia Valdes</t>
  </si>
  <si>
    <t>Villarrica 106, Veronica Gettar</t>
  </si>
  <si>
    <t xml:space="preserve">Ranco 73, Juan Fco. Hernandez </t>
  </si>
  <si>
    <t>Ranco 58, Juana Jimenez</t>
  </si>
  <si>
    <t>Calafquen 13, Enrique Garcia</t>
  </si>
  <si>
    <t>R.Cueto-Saldo Muro 1 y Muro Llanquihue</t>
  </si>
  <si>
    <t>Munic. Algarrobo - Cert de Numero</t>
  </si>
  <si>
    <t>C.Henriquez. Adelanto Sueldo Sep.17</t>
  </si>
  <si>
    <t>C.Henriquez Aguinaldo F.Patrias</t>
  </si>
  <si>
    <t>Ranco 40, Eduardo Casedemont</t>
  </si>
  <si>
    <t>CBR Casablanca Copia de Dominio</t>
  </si>
  <si>
    <t>Llanquihue 97-A P. Castillo /Convenio</t>
  </si>
  <si>
    <t>CBR Casablanca Saldo Plano loteo</t>
  </si>
  <si>
    <t>Hosting Pag. Web El Ensueño</t>
  </si>
  <si>
    <t>Llanquihue 80, Sergo Ibaceta</t>
  </si>
  <si>
    <t>R.Figueroa, vuelto caja chica Sep.17</t>
  </si>
  <si>
    <t>Villarrica 118, Maria Pia Burgos</t>
  </si>
  <si>
    <t xml:space="preserve">Puyehue 22, Cristina Olivares </t>
  </si>
  <si>
    <t>Puyejue 49, Hector Otarola</t>
  </si>
  <si>
    <t>Allanquihue 90, Aurora Araya</t>
  </si>
  <si>
    <t>Ranco 44, Jose Mariano Martinez</t>
  </si>
  <si>
    <t>Puyehue 39, Regina Wegner</t>
  </si>
  <si>
    <t>Cesion Puyehue 53 - Franja</t>
  </si>
  <si>
    <t>Llanquhue 113, Pedro Ruz</t>
  </si>
  <si>
    <t>C.Henriqez Liq. Sueldo Sep.17</t>
  </si>
  <si>
    <t>Celular entel encargado</t>
  </si>
  <si>
    <t>Retiro basura Sep. Oyarce</t>
  </si>
  <si>
    <t>R.Figueroa Caja chica Octubre 2017</t>
  </si>
  <si>
    <t>Seguro fraude</t>
  </si>
  <si>
    <t>Alex Castañeda x Rep. Barrera Villarrica</t>
  </si>
  <si>
    <t>Ferreteria El Yeco Pintura calle</t>
  </si>
  <si>
    <t>Ferreteria El Yeco Cerestain y otros</t>
  </si>
  <si>
    <t>C.Henriqez adelanto Sueldo Oct.17</t>
  </si>
  <si>
    <t>Matamaleza</t>
  </si>
  <si>
    <t>Barniz comedor mirador</t>
  </si>
  <si>
    <t>Puyehue 22, Cristina Olivares S.</t>
  </si>
  <si>
    <t>Llanquihue 94, Suc.Carmela Valdes</t>
  </si>
  <si>
    <t>Ranco 54, JuanMontero</t>
  </si>
  <si>
    <t>C.Henriqez Liq. Sueldo  Oct.17</t>
  </si>
  <si>
    <t>R.Figueroa Caja Chica Noviembre</t>
  </si>
  <si>
    <t>Oyarce, Retri Basura Octubre</t>
  </si>
  <si>
    <t>Pintura muros mirador</t>
  </si>
  <si>
    <t>xx</t>
  </si>
  <si>
    <t>Dev. Cheque x Falta de Fondos</t>
  </si>
  <si>
    <t>R.Figueroa suple Caja Chica Noviembre.17</t>
  </si>
  <si>
    <t>C.Henriquez adelanto sueldo</t>
  </si>
  <si>
    <t>C.Henriquez Bono meta cumplida</t>
  </si>
  <si>
    <t>Notaria Montoya, Escritura Acta reunion</t>
  </si>
  <si>
    <t>Lab. Quimico analisis de agua</t>
  </si>
  <si>
    <t>Ferreteria El Yeco, Cierro Llanquihue</t>
  </si>
  <si>
    <t>Llanquihue 97 A , Patricia Castillo</t>
  </si>
  <si>
    <t>C.Henriquez Liq. Sueldo  Nov17</t>
  </si>
  <si>
    <t>Desmalezacion Villarrica 125</t>
  </si>
  <si>
    <t>R.Figueroa Caja Chica Diciembre</t>
  </si>
  <si>
    <t>Oyarce Retiro Basura Nov.17</t>
  </si>
  <si>
    <t>C.Henriquez - aguinaldo</t>
  </si>
  <si>
    <t>C.Henriquez Adelanto Sueldo</t>
  </si>
  <si>
    <t>Ferreteria El Yeco - Esmalte y otros</t>
  </si>
  <si>
    <t>R.Figueroa Caja Chica en contra Nov.2017</t>
  </si>
  <si>
    <t>Total  Egreso  de Diciembre 2017</t>
  </si>
  <si>
    <t>Egresos del  mes de  Diciembre 2017</t>
  </si>
  <si>
    <t>Total  Ingresos de Diciembre 2017</t>
  </si>
  <si>
    <t>Saldo  Caja y Banco de la Sociedad al  30/11/2017</t>
  </si>
  <si>
    <t>Depositos a plazo de Septiembre2017</t>
  </si>
  <si>
    <t>Depositos a palzo a Diciembre 2017</t>
  </si>
  <si>
    <t>Ingresos del  mes de Diciembre 2017</t>
  </si>
  <si>
    <t>Ingresos del  mes de Enero  2018</t>
  </si>
  <si>
    <t>Total  Ingresos de Enero 2018</t>
  </si>
  <si>
    <t>Egresos del  mes de  Enero 2018</t>
  </si>
  <si>
    <t>Total  Egreso  de Enero 2018</t>
  </si>
  <si>
    <t>Saldo  Caja y Banco de la Sociedad al  31/1/2018</t>
  </si>
  <si>
    <t>Ingresos del  mes de Febrero 2018</t>
  </si>
  <si>
    <t>Total  Ingresos de Febrero 2018</t>
  </si>
  <si>
    <t>Egresos del  mes de  Febrero  2018</t>
  </si>
  <si>
    <t>Total  Egreso  de Febrero 2018</t>
  </si>
  <si>
    <t xml:space="preserve">Total  Egreso  de Enero a   Diciembre </t>
  </si>
  <si>
    <t>Resumen Final de Caja 2018</t>
  </si>
  <si>
    <t>Ingresos a Diciembre 2018</t>
  </si>
  <si>
    <t>Egresos al  Mes Diciembre 2018</t>
  </si>
  <si>
    <t>Ingresos del  mes de Marzo 2018</t>
  </si>
  <si>
    <t>Total  Ingresos de Marzo 2018</t>
  </si>
  <si>
    <t>Egresos del  mes de  Marzo 2018</t>
  </si>
  <si>
    <t>Total  Egreso  de marzo 2018</t>
  </si>
  <si>
    <t>Saldo  Caja y Banco de la Sociedad al  31/03/2018</t>
  </si>
  <si>
    <t>Saldo al  mes  de Diciembre  2017</t>
  </si>
  <si>
    <t>Saldo  al mes de Enero  2017</t>
  </si>
  <si>
    <t>Saldo al  mes  de Febrero  2018</t>
  </si>
  <si>
    <t>Saldo  al mes  de Marzo  2017</t>
  </si>
  <si>
    <t>Saldo al mes  de Abril  2018</t>
  </si>
  <si>
    <t>Ingresos del  mes de Abril  2018</t>
  </si>
  <si>
    <t>Total  Ingresos de Abril  2018</t>
  </si>
  <si>
    <t>Egresos del  mes de  Abril 2018</t>
  </si>
  <si>
    <t>Total  Egreso  de Abril 2018</t>
  </si>
  <si>
    <t>Saldo  Caja y Banco de la Sociedad al  34/4/2018</t>
  </si>
  <si>
    <t>Ingresos del  mes de Mayo 2018</t>
  </si>
  <si>
    <t>Total  Ingresos de Mayo 2018</t>
  </si>
  <si>
    <t>Egresos del  mes de  Mayo 2018</t>
  </si>
  <si>
    <t>Total  Egreso  de Mayo 2018</t>
  </si>
  <si>
    <t>Saldo  Caja y Banco de la Sociedad al  31/05/2018</t>
  </si>
  <si>
    <t>Saldo  al mes  de Mayo  2018</t>
  </si>
  <si>
    <t>Ingresos del  mes de Junio 2018</t>
  </si>
  <si>
    <t>Total  Ingresos de Junio 2018</t>
  </si>
  <si>
    <t>Egresos del  mes de  Junio 2018</t>
  </si>
  <si>
    <t>Total  Egreso  de Junio  2018</t>
  </si>
  <si>
    <t>Saldo  Caja y Banco de la Sociedad al  30/6/2018</t>
  </si>
  <si>
    <t>Saldo al  mes  de Junio  2018</t>
  </si>
  <si>
    <t>Ingresos del  mes de Julio  2018</t>
  </si>
  <si>
    <t>Total  Ingresos de Julio 2018</t>
  </si>
  <si>
    <t>Egresos del  mes de  Julio 2018</t>
  </si>
  <si>
    <t>Total  Egreso  de Julio 2018</t>
  </si>
  <si>
    <t>Saldo  Caja y Banco de la Sociedad al  31/7/2018</t>
  </si>
  <si>
    <t>Saldo al mes  de julio  2018</t>
  </si>
  <si>
    <t>Ingresos del  mes de Agosto 2018</t>
  </si>
  <si>
    <t>Total  Ingresos de Agosto 2018</t>
  </si>
  <si>
    <t>Egresos del  mes de  Agosto 2018</t>
  </si>
  <si>
    <t>Total  Egreso  de Agosto 2018</t>
  </si>
  <si>
    <t>Saldo  Caja y Banco de la Sociedad al  31/08/2018</t>
  </si>
  <si>
    <t>Llaqnquihue 99, Luisa Herrera</t>
  </si>
  <si>
    <t xml:space="preserve">Riñihue 10, Hector Zuñiga </t>
  </si>
  <si>
    <t>Lalnquihue 76, Glenda Alvarez</t>
  </si>
  <si>
    <t>Llanquihue 103 - 105, Tatiana Tejos</t>
  </si>
  <si>
    <t>Ranco 95, Carolina Ortiz</t>
  </si>
  <si>
    <t xml:space="preserve">Puyehue 28, Antonio Silva </t>
  </si>
  <si>
    <t>Dev. Desmalezacion Villarrica 125</t>
  </si>
  <si>
    <t>Llanquihue 90, Aurora Araya (cheques)</t>
  </si>
  <si>
    <t>Vuelto Caja chica Ene.18</t>
  </si>
  <si>
    <t>Llanquihe 97-A, Patricia Castillo O.</t>
  </si>
  <si>
    <t>Puyehue 37,Jorge Matamala</t>
  </si>
  <si>
    <t>Puyehue 049, Hector Otarola</t>
  </si>
  <si>
    <t>Puyehue 24, Lliana Tureuna</t>
  </si>
  <si>
    <t>Puyehue 24, Cta. Incorporac. Latapiat</t>
  </si>
  <si>
    <t>Villarrica 125, Marta Aguado</t>
  </si>
  <si>
    <t>Ranco 38, Jose L.Retamal</t>
  </si>
  <si>
    <t>Villarrica 126, Beltran de Ramon</t>
  </si>
  <si>
    <t>Ferreteria El Yeco - varios</t>
  </si>
  <si>
    <t>Cta. Enetel telefono encargado</t>
  </si>
  <si>
    <t>R.Figueroa Caja Chica Ene.18</t>
  </si>
  <si>
    <t>Julio Oyarce retiro basura Dic.17</t>
  </si>
  <si>
    <t>C.Henriquez Adelanto Sueldo  Ene.18</t>
  </si>
  <si>
    <t>Fco.Ordenes 2 Camiones de Agua</t>
  </si>
  <si>
    <t>Rafael Hernandez Desmalez. Norte</t>
  </si>
  <si>
    <t>2 Camiones de Agua Cist.Distrib.</t>
  </si>
  <si>
    <t>R. Figueroa Caja Chica Suple Enero 18</t>
  </si>
  <si>
    <t>CBR Casablanca Insc.Planos y Cert.</t>
  </si>
  <si>
    <t>Columna3</t>
  </si>
  <si>
    <t>Villarrica 120, Maria Meza</t>
  </si>
  <si>
    <t>Puyehue 53, Ma Vicencio Abono CBR</t>
  </si>
  <si>
    <t>Puyehue 30. Jorge Carcasson</t>
  </si>
  <si>
    <t>Llanquihue 74, Eliana Haro CBR abono</t>
  </si>
  <si>
    <t xml:space="preserve">Puyehue 24, Manuel Latapiat </t>
  </si>
  <si>
    <t>Villarrica 102, Silvia Manclla</t>
  </si>
  <si>
    <t>Puyehue 34, Gladyz Jorquera</t>
  </si>
  <si>
    <t>Ranco 95, Maria C. Ortiz</t>
  </si>
  <si>
    <t>Villarrica 126, Suc. Ema Acevedo</t>
  </si>
  <si>
    <t>Llanquihue 119, Maria Madariaga CBR</t>
  </si>
  <si>
    <t>Villarrica 126, Beltran Ramon CBR</t>
  </si>
  <si>
    <t>Calafquen5, Marcos Briones CBR</t>
  </si>
  <si>
    <t>Villarrica 127, Beltran de Ramon CBR</t>
  </si>
  <si>
    <t>Puyehue 30. Jorge Carcasson CBR</t>
  </si>
  <si>
    <t>Puyehue 24, Manuel Latapiat CBR</t>
  </si>
  <si>
    <t>Villarrica , Marcela Ubilla CBR</t>
  </si>
  <si>
    <t>Llanquihue 96, C.Alvarez CBR</t>
  </si>
  <si>
    <t>R.Figueroa, Vuelto Caja Chica Feb.</t>
  </si>
  <si>
    <t>Ranco 44, Jose Martinez</t>
  </si>
  <si>
    <t>Puyehue 36, M. Cortes cuota + CBR</t>
  </si>
  <si>
    <t>Llanquihue 103-105 Tatiana Tejos</t>
  </si>
  <si>
    <t>Riñihue 27-29, M.Henriquez CBR</t>
  </si>
  <si>
    <t>Riñihue 25, Juan Gonzalez CBR</t>
  </si>
  <si>
    <t>Puyehue 45-47 Gladys Segovia</t>
  </si>
  <si>
    <t>Ranco 48, Cta.Icorporac. C.Arriagada</t>
  </si>
  <si>
    <t>Centel. Celular encargado</t>
  </si>
  <si>
    <t>R.Figueroa Caja chica Feb. 2018</t>
  </si>
  <si>
    <t>Oyarce. Retiro Basura Enero 2018</t>
  </si>
  <si>
    <t>C.Henriquez. Liq. Sueldo Enero 2018</t>
  </si>
  <si>
    <t>Previred  C.Henriquez</t>
  </si>
  <si>
    <t>1 Camion Agua Cist.Distribución</t>
  </si>
  <si>
    <t>CBR Casablanca 1° Escritura insc.</t>
  </si>
  <si>
    <t>Seguro de Fraude</t>
  </si>
  <si>
    <t>R.Figueroa Suple C.Chica Feb.18</t>
  </si>
  <si>
    <t>C.Henriquez Adelanto sueldo Feb.18</t>
  </si>
  <si>
    <t>C.Henriquez Liq. Sueldo  Dic17</t>
  </si>
  <si>
    <t>R.Figueroa vuelto Caja Chica Marzo</t>
  </si>
  <si>
    <t>Llanquihue 74, Eliana Haro CBR</t>
  </si>
  <si>
    <t>Riñihue 19, Teresa Romo</t>
  </si>
  <si>
    <t>Llanquihue 97-A Castillo Olivera CBR</t>
  </si>
  <si>
    <t>Puyehue 24, Manuel Latapiat</t>
  </si>
  <si>
    <t>Ranco 48, Juana Jimenez Deuda Histor.</t>
  </si>
  <si>
    <t xml:space="preserve">Riñihue 27-29, M.Henriquez </t>
  </si>
  <si>
    <t>Villarrica 98-A - CBR</t>
  </si>
  <si>
    <t>Llanquihuen 99, Luisa Herrera CBR</t>
  </si>
  <si>
    <t>Puyehue 22, Cristina Olivares CBR</t>
  </si>
  <si>
    <t>Villarrica 104, Sergio Lledo CBR</t>
  </si>
  <si>
    <t>Puyehue 43, Aurelio Sandoval CBR</t>
  </si>
  <si>
    <t>Ranco 38, Jose L.Retamal CBR</t>
  </si>
  <si>
    <t>Puyehue 51, Solange Aspee CBR</t>
  </si>
  <si>
    <t>Riñihue 23, Sara Salgado CBR</t>
  </si>
  <si>
    <t>Villarrica 98-A</t>
  </si>
  <si>
    <t>Ranco 52, Nancy Paez CBR</t>
  </si>
  <si>
    <t>Villarrica 120, Ma.Eugenia Meza CBR</t>
  </si>
  <si>
    <t>Ranco 48, Carola Arriagada CBR</t>
  </si>
  <si>
    <t>Ranco 81, Marcela Cubillos CBR</t>
  </si>
  <si>
    <t>C.Henriquez. Liq. Sueldo Feb 2018</t>
  </si>
  <si>
    <t>R.Figueroa  Caja Chica Marzo 2018</t>
  </si>
  <si>
    <t>J.Oyarce Retiro Basura Febrero.18</t>
  </si>
  <si>
    <t>C.Henriquez.  Saldo Liq. Feb 2018</t>
  </si>
  <si>
    <t>Previred Encargado</t>
  </si>
  <si>
    <t>Juan C.Vera Reparación Bomba Pozo</t>
  </si>
  <si>
    <t>R.Figueroa  Suple C. Chica Marzo 2018</t>
  </si>
  <si>
    <t>Salvador Espinoza-Gastos CBR y otros</t>
  </si>
  <si>
    <t>Salvador Espinoza Abono Serv.Profes.</t>
  </si>
  <si>
    <t>1 Camion de agua Cist. Distribucion</t>
  </si>
  <si>
    <t>C.Henriquez adelanto sueldo Marzo</t>
  </si>
  <si>
    <t>C.Henriquez Limpieza Cist.Acumul.</t>
  </si>
  <si>
    <t>CBR Insc Esc. Casablanca (7)</t>
  </si>
  <si>
    <t>Edwards Cabrera. Rep Barrera Puyehue</t>
  </si>
  <si>
    <t>Llanquihue 97-A, Patricia Castillo</t>
  </si>
  <si>
    <t>Puyehue 38, Militza Cortes</t>
  </si>
  <si>
    <t xml:space="preserve">Llanquihue 113, Pedro Ruz </t>
  </si>
  <si>
    <t>R.Figueroa Enajenacion Estanque agua</t>
  </si>
  <si>
    <t xml:space="preserve">Llanquihue 103-105, Tatiana Tejos </t>
  </si>
  <si>
    <t>Villarrica 114, Hilda Alburquerque CBR</t>
  </si>
  <si>
    <t>Llanquihue 103, Tatiana Tejos CBR</t>
  </si>
  <si>
    <t>Llanquihue 113, Pedro Ruz CBR</t>
  </si>
  <si>
    <t xml:space="preserve">Villarrica 114, Hilda Alburquerque </t>
  </si>
  <si>
    <t>Riñihue25, Juan Gonzalez</t>
  </si>
  <si>
    <t>Ranco 73, Juan Hernandez Galdames</t>
  </si>
  <si>
    <t>Ranco 93, Margarita Muñoz CBR</t>
  </si>
  <si>
    <t>C.Henriquez. Liq. De Sueldo Marzo</t>
  </si>
  <si>
    <t>R.Figueroa Caja Chica Abril</t>
  </si>
  <si>
    <t>Retiro Basura Marzo</t>
  </si>
  <si>
    <t>S.Espinoza - Notaria Escrituras Dominio</t>
  </si>
  <si>
    <t>Salvador Espinoza x ransporte CBR</t>
  </si>
  <si>
    <t>C.Henriquez.  Adelanto Sueldo</t>
  </si>
  <si>
    <t>R.Figueroa x pago CBR Dif.Insc. Escrit.</t>
  </si>
  <si>
    <t>C.Henriquez Liq. Sueldo abril 2018</t>
  </si>
  <si>
    <t>R.Figueroa vuelto Caja Chica Mayo</t>
  </si>
  <si>
    <t>R.Figueroa, Vuelto caja Chica Abril</t>
  </si>
  <si>
    <t>Ranco 48, Carola Arriagada</t>
  </si>
  <si>
    <t>Aporte Paraiso x Limpieza Q.Sur</t>
  </si>
  <si>
    <t>Aporte Minerva x Limpieza Q.Sur</t>
  </si>
  <si>
    <t>Puyehue 39 , Regina Wenner</t>
  </si>
  <si>
    <t>Ranco 40. E. Casademont CBR</t>
  </si>
  <si>
    <t>Ranco 46, Manuel Jorquera CBR</t>
  </si>
  <si>
    <t>R. Figueroa Caja Chica Mayo 2018</t>
  </si>
  <si>
    <t>J.Oyarce. Retiro basura Abril 2018</t>
  </si>
  <si>
    <t>Celular encargado. Entel</t>
  </si>
  <si>
    <t>ED. CABRERA. ABONO BASURA MAY 18</t>
  </si>
  <si>
    <t>CBR Insc. 7 Escrituras (x3)</t>
  </si>
  <si>
    <t>Salvador Espinoza x Notaria 9 Escrituras</t>
  </si>
  <si>
    <t>R.Figueroa x CBR rect.7 Insc. Dominio</t>
  </si>
  <si>
    <t>C.Henriquez adelanto sueldo Mayo</t>
  </si>
  <si>
    <t>R. Figueroa Suple Caja Chica Mayo</t>
  </si>
  <si>
    <t>Gaston Meneses x Reemplazo CH</t>
  </si>
  <si>
    <t>50% Limpieza Quebrada sur</t>
  </si>
  <si>
    <t>ED. CABRERA. SALDO BASURA MAY 18</t>
  </si>
  <si>
    <t>C.Henriquez Liq.Sueldo  Mayo</t>
  </si>
  <si>
    <t>R.Figueroa vuelto caja chica Jun.18</t>
  </si>
  <si>
    <t>Llanquihue 97-a, Patricia Castillo</t>
  </si>
  <si>
    <t>Llanquihue 80, Sergio ibaceta</t>
  </si>
  <si>
    <t>Manantiales x limpieza C.Lluvia</t>
  </si>
  <si>
    <t>Villarrica 129, Ricardo Figueroa CBR</t>
  </si>
  <si>
    <t>Villarrica 122, Ema Valdes CBR</t>
  </si>
  <si>
    <t>Ferreteria El Yeco, Art. Aseo</t>
  </si>
  <si>
    <t>R.Figueroa Caja Chica Junio</t>
  </si>
  <si>
    <t>Celular Entel Encargado</t>
  </si>
  <si>
    <t>Edwards Cabrera. Poda arbol Ranco</t>
  </si>
  <si>
    <t>Edwards Cabrera. Retiro maleza 2 viajes</t>
  </si>
  <si>
    <t>Edwards Cabrera  x retiro basura Jun</t>
  </si>
  <si>
    <t>PC Lenovo Com. El Ensueño</t>
  </si>
  <si>
    <t>Ed. Cabrera abono anclaje comedor</t>
  </si>
  <si>
    <t>Ed. Cabrera saldo anclaje comedor</t>
  </si>
  <si>
    <t>Ed.Cabrera saldo Retiro Basura Jun.18</t>
  </si>
  <si>
    <t>C.Henriquez Liq. Sueldo Jun. 18</t>
  </si>
  <si>
    <t xml:space="preserve">R.Figueroa Suple Caja Chica </t>
  </si>
  <si>
    <t>Puyehue 32, Ivonne Jorquerra</t>
  </si>
  <si>
    <t xml:space="preserve">Villarrica 129, Ricardo Figueroa </t>
  </si>
  <si>
    <t xml:space="preserve">Villarrica 122, Ema Valdes </t>
  </si>
  <si>
    <t>R.Figueroa vuelto caja chica Julio</t>
  </si>
  <si>
    <t>Puyehue 41, Teresa Sepulveda CBR</t>
  </si>
  <si>
    <t>R. Figueroa Caja chica Julio 2018</t>
  </si>
  <si>
    <t>pago</t>
  </si>
  <si>
    <t>Juan C.Vera Rep. Sist.Elect Bomba Pozo P.</t>
  </si>
  <si>
    <t>Edwards Cabrera, anclaje mesa Mirador</t>
  </si>
  <si>
    <t>Edwards Cabrera. Retiro basura</t>
  </si>
  <si>
    <t>Julio Vera, Reparacion Bomba Pozo</t>
  </si>
  <si>
    <t>2 Camiones de Agua cis. Distrib.</t>
  </si>
  <si>
    <t>Ed. Cabrera abono porton Villarrica</t>
  </si>
  <si>
    <t>E.Cabrera saldo Porton Villarrica</t>
  </si>
  <si>
    <t>Ingresos del  mes de Septiembre 2018</t>
  </si>
  <si>
    <t>Total  Ingresos de Septiembre 2018</t>
  </si>
  <si>
    <t>Egresos del  mes de  septiembre 2018</t>
  </si>
  <si>
    <t>Total  Egreso  de septiembre 2018</t>
  </si>
  <si>
    <t>Saldo  Caja y Banco de la Sociedad al  30/09/2018</t>
  </si>
  <si>
    <t>Depositos a palzo a septiembre 2018</t>
  </si>
  <si>
    <t>Saldo de Depositos a  plazo  2018 (valor al Rescate)</t>
  </si>
  <si>
    <t>RF. Vuelto caja chica agosto</t>
  </si>
  <si>
    <t>Llanquihue 101, Marcela Ortiz CBR</t>
  </si>
  <si>
    <t>E.Cabrera x Retiro Basura</t>
  </si>
  <si>
    <t>C.Henriquez Liq.Sueldo Julio 2018</t>
  </si>
  <si>
    <t>R.Figueroa Caja Chica Agosto 2018</t>
  </si>
  <si>
    <t>Celular Entel encargado</t>
  </si>
  <si>
    <t>2 Camiones de agua Cist. Distr.</t>
  </si>
  <si>
    <t>E.Cabrera Soldaduras Barrera y otros</t>
  </si>
  <si>
    <t>C.Henriquez Prestamo</t>
  </si>
  <si>
    <t>E.Cabrera abono x Portones (3)</t>
  </si>
  <si>
    <t>1 Camion de agua cist.distrib</t>
  </si>
  <si>
    <t>E.Cabrera adelanto retiro basura</t>
  </si>
  <si>
    <t>Renovación Hosting</t>
  </si>
  <si>
    <t>Ferrreteria, Fumigadora y otros</t>
  </si>
  <si>
    <t>A.Paredes Reg. Ranco 83 Munic.</t>
  </si>
  <si>
    <t>E.Cabrera saldox Portones (3)</t>
  </si>
  <si>
    <t>E. Cabrera corte soporte barreras</t>
  </si>
  <si>
    <t>Cta. Litotral 1, Julio 2018</t>
  </si>
  <si>
    <t>Juan C.Vera Rep. Elect. Bomba Pozo 1</t>
  </si>
  <si>
    <t>C.Henriquez Liq. Sueldo Ago. 18</t>
  </si>
  <si>
    <t>Ferreteria El Yeco Pinturas</t>
  </si>
  <si>
    <t>Resto Dev. Caja chica RF agosto</t>
  </si>
  <si>
    <t>Ranco 40, Edo. Casademont</t>
  </si>
  <si>
    <t>R.F. Vuelto caja chica sep.</t>
  </si>
  <si>
    <t>Puyehue 34, Gladys Joruquera</t>
  </si>
  <si>
    <t xml:space="preserve">Celula Entel encargador </t>
  </si>
  <si>
    <t>R.Figueroa Caja chica Sep.</t>
  </si>
  <si>
    <t>2 Camiones agua cist. Dist,</t>
  </si>
  <si>
    <t>E.Cabrera x pibotes y allanar Ranco</t>
  </si>
  <si>
    <t>2 Camiones de Agua Cist. Dist</t>
  </si>
  <si>
    <t>C.Henriquez Adelanto sueldo</t>
  </si>
  <si>
    <t>C.Henriquez Aguinaldo Fiestas Patrias</t>
  </si>
  <si>
    <t>E.Cabrera x retiro basura</t>
  </si>
  <si>
    <t>E.Cabrera x sobrecargo basura Sept.</t>
  </si>
  <si>
    <t xml:space="preserve">Ferretaria El eco materiales </t>
  </si>
  <si>
    <t>E. Cabrera soldadura porton Ranco</t>
  </si>
  <si>
    <t>Restauracion Pag.Web</t>
  </si>
  <si>
    <t>Luis Pacheco, Perfilado Puyehue, Ranco</t>
  </si>
  <si>
    <t>E.Cabrera Rep.Poryon puyehe</t>
  </si>
  <si>
    <t>1 Camion agua Cist. Distribucion</t>
  </si>
  <si>
    <t>Salvador Espinoza Reg. Titulos de Dom.</t>
  </si>
  <si>
    <t>E.Cabrera x refuerzo portones</t>
  </si>
  <si>
    <t>C.Henriquez, Liq. Sueldo Sep.18</t>
  </si>
  <si>
    <t xml:space="preserve">Saldo  total de la Tesoreria </t>
  </si>
  <si>
    <t>Saldo al mes  de Agosto  2018</t>
  </si>
  <si>
    <t>Saldo al mes  de Septiembre  2018</t>
  </si>
  <si>
    <t>Ingresos del  mes de Octubre 2018</t>
  </si>
  <si>
    <t>Total  Ingresos de Octubre 2018</t>
  </si>
  <si>
    <t>Egresos del  mes de  Octubre  2018</t>
  </si>
  <si>
    <t>Total  Egreso  de octubre 2018</t>
  </si>
  <si>
    <t>Saldo  Caja y Banco de la Sociedad al  31/10/2018</t>
  </si>
  <si>
    <t>R.Figueroa vuelto caja chica</t>
  </si>
  <si>
    <t>Llanquihue 97, Rene Rivero CBR</t>
  </si>
  <si>
    <t>DI/E</t>
  </si>
  <si>
    <t>Villarrica 98-A, Francisco Vergara</t>
  </si>
  <si>
    <t>E. Cabrera x retiro basura</t>
  </si>
  <si>
    <t>Cecular encargado</t>
  </si>
  <si>
    <t>R.Figueroa Caja chica</t>
  </si>
  <si>
    <t>E.Cabrera retiro basura + dif. Rep.porton</t>
  </si>
  <si>
    <t>E.Cabrera Abono retiro basura</t>
  </si>
  <si>
    <t>CBR Casablanca ins. Escrituras</t>
  </si>
  <si>
    <t>E,Cabrera saldo retiro basura</t>
  </si>
  <si>
    <t>C.Henriquez Liq. Sueldo Oct.18</t>
  </si>
  <si>
    <t>Gaston Tejos Liq. Reemplazo parte</t>
  </si>
  <si>
    <t>Saldo de Depositos  del  2018 (valor al rescate)</t>
  </si>
  <si>
    <t>celular</t>
  </si>
  <si>
    <t>Proy. TiT Dominio</t>
  </si>
  <si>
    <t>Saldo al mes  de Diciembre  2018</t>
  </si>
  <si>
    <t>Ingresos del  mes de Enero 2019</t>
  </si>
  <si>
    <t>Total  Ingresos de Enero  2019</t>
  </si>
  <si>
    <t>Egresos del  mes de  Enero 2019</t>
  </si>
  <si>
    <t>Total  Egreso  de Enero 2019</t>
  </si>
  <si>
    <t>Saldo  Caja y Banco de la Sociedad al  31/1/2019</t>
  </si>
  <si>
    <t>Egresos del  mes de  Noviembre  2018</t>
  </si>
  <si>
    <t>Saldo al mes  de Octubre  2018</t>
  </si>
  <si>
    <t>Ingresos del  mes de Noviembre 2018</t>
  </si>
  <si>
    <t>Total  Egreso  de Noviembre 2018</t>
  </si>
  <si>
    <t>Saldo  Caja y Banco de la Sociedad al  30/11/2018</t>
  </si>
  <si>
    <t>Saldo al mes  de noviembre  2018</t>
  </si>
  <si>
    <t>Ingresos del  mes de Diciembre 2018</t>
  </si>
  <si>
    <t>Total  Ingresos de Diciembre 2018</t>
  </si>
  <si>
    <t>Egresos del  mes de  diciembre  2018</t>
  </si>
  <si>
    <t>Total  Egreso  de diciembre 2018</t>
  </si>
  <si>
    <t>Saldo  Caja y Banco de la Sociedad al  31/12/2018</t>
  </si>
  <si>
    <t>Saldo al mes  de Enero 2019</t>
  </si>
  <si>
    <t>Ingresos del  mes de Febrero 2019</t>
  </si>
  <si>
    <t>Total  Ingresos de Febrero</t>
  </si>
  <si>
    <t>Egresos del  mes de  Febrero 2019</t>
  </si>
  <si>
    <t>Total  Egreso  de Febrero 2019</t>
  </si>
  <si>
    <t>Saldo  Caja y Banco de la Sociedad al  28/2/2019</t>
  </si>
  <si>
    <t>Ingresos del  mes de Marzo 2019</t>
  </si>
  <si>
    <t>Saldo al mes  de Febrero 2019</t>
  </si>
  <si>
    <t>Total  Ingresos de Marzo 2019</t>
  </si>
  <si>
    <t>Egresos del  mes de  Marzo  219</t>
  </si>
  <si>
    <t>Total  Egreso  de  Marzo 2019</t>
  </si>
  <si>
    <t>Saldo  Caja y Banco de la Sociedad al  31/10/2019</t>
  </si>
  <si>
    <t>Saldo de Depositos a  plazo  2019 (valor al Rescate)</t>
  </si>
  <si>
    <t>Saldo  Caja y Banco de la Sociedad al  31/3/2019</t>
  </si>
  <si>
    <t>Saldo al mes  de Marzo 2019</t>
  </si>
  <si>
    <t>Ingresos del  mes de abril 2019</t>
  </si>
  <si>
    <t>Egresos del  mes de  Abril 2019</t>
  </si>
  <si>
    <t>Total  Ingresos de Abril 2019</t>
  </si>
  <si>
    <t>Saldo  Caja y Banco de la Sociedad al  30/04/2019</t>
  </si>
  <si>
    <t>Saldo al mes  de Abril 2019</t>
  </si>
  <si>
    <t>Ingresos del  mes de Mayo 2019</t>
  </si>
  <si>
    <t>Total  Ingresos de Mayo 2019</t>
  </si>
  <si>
    <t>Egresos del  mes de  Mayo 2019</t>
  </si>
  <si>
    <t>Total  Egreso  de Mayo 2019</t>
  </si>
  <si>
    <t>Saldo  Caja y Banco de la Sociedad al  31/05/2019</t>
  </si>
  <si>
    <t>Saldo al mes  de Mayo 2019</t>
  </si>
  <si>
    <t>Ingresos del  mes de Junio 2019</t>
  </si>
  <si>
    <t>Total  Ingresos de Junio 2019</t>
  </si>
  <si>
    <t>Egresos del  mes de   Mayo 2019</t>
  </si>
  <si>
    <t>Saldo  Caja y Banco de la Sociedad al  30/06/2019</t>
  </si>
  <si>
    <t>Saldo al mes  de Junio 2019</t>
  </si>
  <si>
    <t>Ingresos del  mes de julio 2019</t>
  </si>
  <si>
    <t>Total  Ingresos de Julio 2019</t>
  </si>
  <si>
    <t>Egresos del  mes de  Julio 2019</t>
  </si>
  <si>
    <t>Total  Egreso  de Julio 2019</t>
  </si>
  <si>
    <t>Saldo  Caja y Banco de la Sociedad al  31/7/2019</t>
  </si>
  <si>
    <t>Saldo  Caja y Banco de la Sociedad al  31/08/2019</t>
  </si>
  <si>
    <t>Total  Egreso  de Agosto 2019</t>
  </si>
  <si>
    <t>Egresos del  mes de  Agosto 2019</t>
  </si>
  <si>
    <t>Total  Ingresos de Agosto 2019</t>
  </si>
  <si>
    <t>Ingresos del  mes de Agosto 2019</t>
  </si>
  <si>
    <t>Saldo al mes  de Agosto 2019</t>
  </si>
  <si>
    <t>Saldo al mes  de Julio  2019</t>
  </si>
  <si>
    <t>Ingresos del  mes de Septiembre 2019</t>
  </si>
  <si>
    <t>Total  Ingresos de Septiembre 2019</t>
  </si>
  <si>
    <t>Egresos del  mes de  Septiembre 2019</t>
  </si>
  <si>
    <t>Total  Egreso  de septiembre 2019</t>
  </si>
  <si>
    <t>Saldo  Caja y Banco de la Sociedad al  30/10/2019</t>
  </si>
  <si>
    <t>Saldo al mes  de Septiembre  2019</t>
  </si>
  <si>
    <t>Ingresos del  mes de Octubre 2019</t>
  </si>
  <si>
    <t>Total  Ingresos de Octubre 2019</t>
  </si>
  <si>
    <t>Egresos del  mes de  Octubre  2019</t>
  </si>
  <si>
    <t>Total  Egreso  de octubre 2019</t>
  </si>
  <si>
    <t>Ingresos a Octubre 2019</t>
  </si>
  <si>
    <t xml:space="preserve">TOTAL DE INGRESOS DE   Enero    A  Octubre </t>
  </si>
  <si>
    <t>Llanquihue 97-A Leonel y Patricia Cast.</t>
  </si>
  <si>
    <t>tR</t>
  </si>
  <si>
    <t>tr</t>
  </si>
  <si>
    <t>Ranco 5, Juan Montero</t>
  </si>
  <si>
    <t>Llanquihue , Teresa Gatica</t>
  </si>
  <si>
    <t>Riñihue 19, Teresa Peña CBR</t>
  </si>
  <si>
    <t>Ranco 50, Julia Parra CBR</t>
  </si>
  <si>
    <t>Ranco 9, Ismelda Meza CBR</t>
  </si>
  <si>
    <t>Puyehue 53, Ma. Teresa Vicencio</t>
  </si>
  <si>
    <t>Villarrica 124, Fco. Peris</t>
  </si>
  <si>
    <t>Vilarrica 102, Silvia Mancilla</t>
  </si>
  <si>
    <t>Puyehue 37,Jorge Matamala CBR</t>
  </si>
  <si>
    <t>R.Figuero, vuelto caja chica</t>
  </si>
  <si>
    <t>Ranco 73, Juan Hernandez Plan 1/3</t>
  </si>
  <si>
    <t>Ranco 91, Jeanette Ibarra</t>
  </si>
  <si>
    <t>Vuelto caja chica RF</t>
  </si>
  <si>
    <t>Gastos Tejos Saldo Liq. Reemplazo</t>
  </si>
  <si>
    <t xml:space="preserve">R.Figueroa Caja chica Nov.18 </t>
  </si>
  <si>
    <t>Ferreteria El Yeco, Malla portones</t>
  </si>
  <si>
    <t>Notaria Escritura acta reunion</t>
  </si>
  <si>
    <t>Celular encargado Entel</t>
  </si>
  <si>
    <t>1 Camion de Agua Cist. Dist</t>
  </si>
  <si>
    <t>E.Cabrera Abono malla protecciones</t>
  </si>
  <si>
    <t>Com. Paraiso - Arriendo Sede</t>
  </si>
  <si>
    <t>R.Figueroa x Fotocopias Escrituras</t>
  </si>
  <si>
    <t>Raul Cueto, Camara pozo profundo</t>
  </si>
  <si>
    <t>E.Cabrera Saldo Soldaduras varias</t>
  </si>
  <si>
    <t xml:space="preserve">Ferreteria El Yeco, </t>
  </si>
  <si>
    <t>CBR Casablanca Escrituras insc.</t>
  </si>
  <si>
    <t>R. Figueroa, Refuerzo C.Chica x Esc.</t>
  </si>
  <si>
    <t>R.Hernandez abono x desmalezacion</t>
  </si>
  <si>
    <t>E.Cabrera Rep. Porton riñihue</t>
  </si>
  <si>
    <t>C.Henriquez Liq. sueldo</t>
  </si>
  <si>
    <t>Previred C.Henriquez</t>
  </si>
  <si>
    <t>Celular C.H.</t>
  </si>
  <si>
    <t>R.Figueroa Caja Chica Dic.18</t>
  </si>
  <si>
    <t>S.Espinoza x Cobranzas Extrajudiciales</t>
  </si>
  <si>
    <t>S.Espinoza x Notaria Escrituras</t>
  </si>
  <si>
    <t>1 Camion de Agua Cist. Dist.</t>
  </si>
  <si>
    <t>CBR Insc. Escrituras</t>
  </si>
  <si>
    <t>Ferreteria El Yeco pinturas</t>
  </si>
  <si>
    <t>Ferreteria El Yeco pinturas x mirador</t>
  </si>
  <si>
    <t>C.Henriquez Aguinaldo</t>
  </si>
  <si>
    <t>2 Camiones agua Cist. Dist.</t>
  </si>
  <si>
    <t>R.Figueroa Suple Caja chica Dic.18</t>
  </si>
  <si>
    <t>Ferreteria El Yeco insumos cemento,etc</t>
  </si>
  <si>
    <t>R.Hernandez saldo x desmalezacion</t>
  </si>
  <si>
    <t>Software Pc El Ensueño</t>
  </si>
  <si>
    <t>2  Camiones de Agua Cist. Dist.</t>
  </si>
  <si>
    <t>Nibaldo Necuñir Rep. Portones</t>
  </si>
  <si>
    <t>Total  Ingresos de Noviembre 2018</t>
  </si>
  <si>
    <t>Depositos a plazo a Diciembre 2018</t>
  </si>
  <si>
    <t>Depositos a plazo a Octubre 2019</t>
  </si>
  <si>
    <t>Resumen Final de Caja  Año 2018</t>
  </si>
  <si>
    <t>Depositos a plazo al 31 de Diciembre 2017</t>
  </si>
  <si>
    <t>Saldo  mes al 31 de Diciembre 2017</t>
  </si>
  <si>
    <t>Ricardo Figueroa vuleto caja chica dif</t>
  </si>
  <si>
    <t>Llanquihue 97 Rene Rivero</t>
  </si>
  <si>
    <t>Ranco 83,Silvia Gonzalez</t>
  </si>
  <si>
    <t>Ranco 73, Juan  Francisco Hernandez</t>
  </si>
  <si>
    <t>D/e</t>
  </si>
  <si>
    <t>Villarrica 100, Julia Zúñiga</t>
  </si>
  <si>
    <t>Villarrica 125, Dev. Desmalezacion</t>
  </si>
  <si>
    <t>D/ch</t>
  </si>
  <si>
    <t>Ranco 44, Jose Fco Martinez</t>
  </si>
  <si>
    <t>Ranco 73, Juan  Fco. Hernandez 2/3</t>
  </si>
  <si>
    <t>Ranco 38, J.Luis Retamal</t>
  </si>
  <si>
    <t>Puyehue 26, Sergio Ballesteros CBR</t>
  </si>
  <si>
    <t>Villarrica 126-127 Beltran de Ramon</t>
  </si>
  <si>
    <t>Villarrica 108, Suc. Iturbide CBR</t>
  </si>
  <si>
    <t>Melinda Gonzalez Desmalez. Ranco 95</t>
  </si>
  <si>
    <t>Cueto (hijos) x Calle Llanquihue</t>
  </si>
  <si>
    <t>C. Henriquez Liq sueldo Dic. 2018</t>
  </si>
  <si>
    <t>Edwards Cabrera x retiro basura dic.</t>
  </si>
  <si>
    <t>Luis Pacheco x aridos calle Llaqnuihue</t>
  </si>
  <si>
    <t>Eco Junior retiro 2 ene. 2019</t>
  </si>
  <si>
    <t>Melinda Gonzalez Desmalez. 125</t>
  </si>
  <si>
    <t>Litoral2</t>
  </si>
  <si>
    <t>Celular CH</t>
  </si>
  <si>
    <t>R.Figueroa C. Chica Enero 2019</t>
  </si>
  <si>
    <t>Previred CH</t>
  </si>
  <si>
    <t>Eco Junior retiro 8 ene. 2019</t>
  </si>
  <si>
    <t>REP. Y ACTUALIZ. PAG. WEB</t>
  </si>
  <si>
    <t>Eco Junior retiro 14 ene. 2019</t>
  </si>
  <si>
    <t>CH adelanto sueldo</t>
  </si>
  <si>
    <t>1 Camion de agua cis. Dist.</t>
  </si>
  <si>
    <t>Eco Junior retiro 21 ene. 2019</t>
  </si>
  <si>
    <t>Eco Junior retiro 28 ene. 2019</t>
  </si>
  <si>
    <t>Rfigueroa vuelto caja chica</t>
  </si>
  <si>
    <t>Riñihue 25, Juan González</t>
  </si>
  <si>
    <t>RF Devolucion caja chica</t>
  </si>
  <si>
    <t>Ranco 73, Fco. Hernandez</t>
  </si>
  <si>
    <t>Villarrica 19, Ricardo Figueroa</t>
  </si>
  <si>
    <t>Regina Werner</t>
  </si>
  <si>
    <t>Villarrica 124, Titulo Dominio</t>
  </si>
  <si>
    <t>Ranco 40, Eduardo Casademot</t>
  </si>
  <si>
    <t>Ranco 89,  Teresa Rojas</t>
  </si>
  <si>
    <t>Villarrica 102 Ximena Mancilla</t>
  </si>
  <si>
    <t>Villarica 126, Ema de Ramon</t>
  </si>
  <si>
    <t>Villarrica 124</t>
  </si>
  <si>
    <t>LIQ.Sueldo Carlos Henriquez</t>
  </si>
  <si>
    <t>Maximiliano Marchant Desmalez. Sitio</t>
  </si>
  <si>
    <t>Eco Junior retiro 5 Feb. 2019</t>
  </si>
  <si>
    <t>Ricardo Figueroa Caja Chica Feb.19</t>
  </si>
  <si>
    <t>Gastos Tejos x Custodia Condominio</t>
  </si>
  <si>
    <t>Eco Junior retiro 11 de Febrero. 2019</t>
  </si>
  <si>
    <t>CH Adelanto sueldo</t>
  </si>
  <si>
    <t>Eco Junior retiro 18 de Febrero. 2019</t>
  </si>
  <si>
    <t>Scanner HP x digitalizacion Doc.</t>
  </si>
  <si>
    <t>2 Camiones de agua Cist. Dist</t>
  </si>
  <si>
    <t>Miguel Uribe rep. Cañerias d.110</t>
  </si>
  <si>
    <t>C.Henriquez x desmalezac. Lado sede</t>
  </si>
  <si>
    <t>Eco Junior retiro 25 de Febrero. 2019</t>
  </si>
  <si>
    <t>Puyehue 32 , Ivonne Jorquera</t>
  </si>
  <si>
    <t>Llaqnquihue 113 Pedro Ruz</t>
  </si>
  <si>
    <t>Puyehue 22,Cristina Olivares</t>
  </si>
  <si>
    <t>Riñihue 19 Teresa Peña</t>
  </si>
  <si>
    <t>Rene Rivero</t>
  </si>
  <si>
    <t>Riñinue 27-29, Marta Manriquez</t>
  </si>
  <si>
    <t>Aurelio Sandoval</t>
  </si>
  <si>
    <t>Riñihe 25, Juan Gonzalez</t>
  </si>
  <si>
    <t>Llanquihue 84, Paola Delgado</t>
  </si>
  <si>
    <t>Ranco 52,Nancy Paez</t>
  </si>
  <si>
    <t>R.Figueroa Caja chica Marzo</t>
  </si>
  <si>
    <t xml:space="preserve">Ferreteria El Yeco, materiales </t>
  </si>
  <si>
    <t>CBR Casablanca ingreso escrit.</t>
  </si>
  <si>
    <t>S.Espinoza x Cancelacion Notaria Esc.</t>
  </si>
  <si>
    <t>Notaria Rancagua, Acta Escritura</t>
  </si>
  <si>
    <t>Rep. Cadena Villarrica</t>
  </si>
  <si>
    <t xml:space="preserve">Retiro Basura Marzo </t>
  </si>
  <si>
    <t>parte  Camiones agua Cist. Dist.</t>
  </si>
  <si>
    <t>R.Figueroa vuelto caja chica marzo</t>
  </si>
  <si>
    <t>Llanquihue 74, Eiana Haro</t>
  </si>
  <si>
    <t>Llanquihue 97-A, Castillo Olivera</t>
  </si>
  <si>
    <t>Ranco 95, Charles Beecher</t>
  </si>
  <si>
    <t>Llanquihue 96, Carlos Alvares</t>
  </si>
  <si>
    <t>d/CH</t>
  </si>
  <si>
    <t>Llanquihue 97, Rene Rivero Bol.12831</t>
  </si>
  <si>
    <t>Villarrica 114, H. Alburque Bol. 12779</t>
  </si>
  <si>
    <t>Ranco 56, Manuel Jorquera</t>
  </si>
  <si>
    <t>Ranco 81, Marcel Cubillos</t>
  </si>
  <si>
    <t>Villarrica 130, Laura Bailac Bol. 12774</t>
  </si>
  <si>
    <t>Liq. Sueldo C.Henriquez</t>
  </si>
  <si>
    <t xml:space="preserve">Litorial </t>
  </si>
  <si>
    <t xml:space="preserve">Litoral </t>
  </si>
  <si>
    <t>Cecular Entel CH</t>
  </si>
  <si>
    <t>R.Figueroa Caja chica Abril</t>
  </si>
  <si>
    <t>3 Camiones de Agua Cist. Dist.</t>
  </si>
  <si>
    <t>Digitalizacion Archivos El Ensueño</t>
  </si>
  <si>
    <t>Ferreteria El Yeco varios</t>
  </si>
  <si>
    <t>Retiro Basura Abril mas dia Semana Sta.</t>
  </si>
  <si>
    <t>C.Henriquez Liq. Sueldo abril</t>
  </si>
  <si>
    <t>R.Figueroa Caja Chica Mayo</t>
  </si>
  <si>
    <t>Saldo Liq, sueldo C.Henriquez</t>
  </si>
  <si>
    <t>Ferreteria El Yeco, Pomelos y otros</t>
  </si>
  <si>
    <t xml:space="preserve">C.Henriquez adelanto Sueldo </t>
  </si>
  <si>
    <t>1 Camion de agua Cist. Dist.</t>
  </si>
  <si>
    <t>Retiro Basura Mayo 2019, Oyarce</t>
  </si>
  <si>
    <t>C.Henriquez Liq. Sueldo Mayo</t>
  </si>
  <si>
    <t>Telefono CH</t>
  </si>
  <si>
    <t>R.Figueroa vuelto caja chica abril</t>
  </si>
  <si>
    <t>R. Figueroa vuelto caja chica</t>
  </si>
  <si>
    <t>Puyehue 22, Cristina Olivares Jun.</t>
  </si>
  <si>
    <t>Llanquihue 80 Sergio Ibaceta</t>
  </si>
  <si>
    <t>Llanquihue 97, Rene Rivero 3/6</t>
  </si>
  <si>
    <t>d/E</t>
  </si>
  <si>
    <t>Puyehue 43 Aurelio Sandoval</t>
  </si>
  <si>
    <t>Ranco 83, Silvia Gonzalez CBR</t>
  </si>
  <si>
    <t>Icalma 72, Jorge Matamala, CBR</t>
  </si>
  <si>
    <t>Villarrica 114, Hilda Alburquerque 4/4</t>
  </si>
  <si>
    <t>Llanquihue 76, G. Alvarez BOL.12898</t>
  </si>
  <si>
    <t xml:space="preserve">Ranco 91, Jeanette Ibarra </t>
  </si>
  <si>
    <t>Villarrica 130, Laura Bailac 3/5</t>
  </si>
  <si>
    <t>Calafquen  3 Oscar Sanchez</t>
  </si>
  <si>
    <t xml:space="preserve">Llanquihue 97, Rene Rivero </t>
  </si>
  <si>
    <t>Llanquihue 97 , P.y Leonel Castillo</t>
  </si>
  <si>
    <t>Llanquihue 109 Teresa Gatica</t>
  </si>
  <si>
    <t>Llanquihue 97, Rene Rivero 4/6</t>
  </si>
  <si>
    <t>Riñihue 27,29 Marta Manriquez</t>
  </si>
  <si>
    <t>Villarrica 130, Laura Bailac 4/5</t>
  </si>
  <si>
    <t>Puyehue 28, Veronica Silva</t>
  </si>
  <si>
    <t>Ferreteria El Yeco</t>
  </si>
  <si>
    <t>2 Camiones de Agua Cist.Dist.</t>
  </si>
  <si>
    <t>R.Figueroa refuerzo Caja chica</t>
  </si>
  <si>
    <t>dif. Vuelto caja chica</t>
  </si>
  <si>
    <t>vuelto caja chica jul</t>
  </si>
  <si>
    <t>Villarrica 229, Ricardo Figueroa</t>
  </si>
  <si>
    <t>Llanquihue 97-A Patricia Castillo Olivera</t>
  </si>
  <si>
    <t>Llanquihue  Rene Rivero 5/6 Bol.</t>
  </si>
  <si>
    <t>R.Figueroa vuelto Caja chica Junio</t>
  </si>
  <si>
    <t>Riñihue 27-29  Marta Manriquez</t>
  </si>
  <si>
    <t>Puyehue 43 , Aurelio Sandoval</t>
  </si>
  <si>
    <t>Riñinue 6-8, Roberto Andrade</t>
  </si>
  <si>
    <t>Villarrica  Laura Bailac</t>
  </si>
  <si>
    <t>C.Henriquez  Liq.sueldo</t>
  </si>
  <si>
    <t>Ferretaria El Yeco materiales</t>
  </si>
  <si>
    <t>Retiro Basura Junio 2019, Oyarce</t>
  </si>
  <si>
    <t>R.Figueroa  Caja chica</t>
  </si>
  <si>
    <t>1 Camion Agua Cist. Dist.</t>
  </si>
  <si>
    <t>Retiro Basura Julio + dia adic. Vacacion</t>
  </si>
  <si>
    <t>Olga Hernandez, Ranco 75</t>
  </si>
  <si>
    <t>Ranco 54, Juan montero</t>
  </si>
  <si>
    <t>Lanquihue 80, Sergio Ibaceta</t>
  </si>
  <si>
    <t>Julia Zuñiga, Villarrica 100</t>
  </si>
  <si>
    <t>d/Ch</t>
  </si>
  <si>
    <t>Ranco 48, Carola Arriagada Melo</t>
  </si>
  <si>
    <t>Liq. Sueldo Carlos Henriquez</t>
  </si>
  <si>
    <t>Hosting Pag. Web</t>
  </si>
  <si>
    <t>Caja Chica Agosto</t>
  </si>
  <si>
    <t>Entel telefono CH</t>
  </si>
  <si>
    <t>CH X pago vacaciones 10 dias</t>
  </si>
  <si>
    <t>C. Henriquez Adelanto sueldo</t>
  </si>
  <si>
    <t>Contrib. Sitio Estanque de Agua</t>
  </si>
  <si>
    <t>Contribuciones Sitio Mirador</t>
  </si>
  <si>
    <t>Contribuciones Sitio Calafquen</t>
  </si>
  <si>
    <t>Contrib. Sitio Estacionamiento Sitio 1</t>
  </si>
  <si>
    <t>Contrib. Sitio  Quebrada Calafquen</t>
  </si>
  <si>
    <t>Contrib. Sitio  Quebrada Icalma 309</t>
  </si>
  <si>
    <t>Contrib. Sitio Quebrada Icalma 305</t>
  </si>
  <si>
    <t>Contrib. Sitio Quebrada Llanquihue</t>
  </si>
  <si>
    <t>Salvador Espinoza x Notaria Escrituras</t>
  </si>
  <si>
    <t>Aporte x Reparacion puente playa</t>
  </si>
  <si>
    <t>Contribuciones Cuotas 2018</t>
  </si>
  <si>
    <t>C.Henriquez Liq. Sueldo</t>
  </si>
  <si>
    <t>Ferreteria El Yeco, Pinturas</t>
  </si>
  <si>
    <t>Ranco 50 Julia Parra</t>
  </si>
  <si>
    <t>Ranco79 Ismelda Meza</t>
  </si>
  <si>
    <t>Ranco 54 Juan Montero</t>
  </si>
  <si>
    <t>Vuelto Caja Chica Agosto</t>
  </si>
  <si>
    <t>Puyehue 32 Ivonne Jorquera</t>
  </si>
  <si>
    <t>Llanquihue 97A Castillo Olivera</t>
  </si>
  <si>
    <t>Llanquihue 113 Pedro Ruz</t>
  </si>
  <si>
    <t>Llanquihue 82 Mara Molina</t>
  </si>
  <si>
    <t>Riñihue -27-29, Marta Manriquez</t>
  </si>
  <si>
    <t>Ranco 46 Manuel Jorquera</t>
  </si>
  <si>
    <t>Villarrica 102, Ma.Eugenia Meza</t>
  </si>
  <si>
    <t>Retiro Basura Agosto</t>
  </si>
  <si>
    <t>R. Figueroa Caja Chica Sep.19</t>
  </si>
  <si>
    <t>C.Henriquez pago retiro maleza</t>
  </si>
  <si>
    <t>Paulo Hernandez. Electrico Mirador</t>
  </si>
  <si>
    <t>C.H. Adelanto sueldo</t>
  </si>
  <si>
    <t>C:H:Aguinaldo</t>
  </si>
  <si>
    <t>Jorge Valenzuela. Letreros Portones</t>
  </si>
  <si>
    <t xml:space="preserve"> Camiones de Agua Cist. Dist.</t>
  </si>
  <si>
    <t>Retiro Basura Sep. Mas un dia adicional</t>
  </si>
  <si>
    <t>Ferreteria El, Yeco varios insumos CH</t>
  </si>
  <si>
    <t>Pablo HenriquezFoco Ranco 89</t>
  </si>
  <si>
    <t>C.Henriquez x pago ferretaria En credito</t>
  </si>
  <si>
    <t>C.Henriquez Sueldo Sep.9</t>
  </si>
  <si>
    <t>Villarrica 118 , Pia Burgos</t>
  </si>
  <si>
    <t>Ranco 48. Carola Arriagada</t>
  </si>
  <si>
    <t>Puyehue , Cristina Olivares</t>
  </si>
  <si>
    <t>Ranco77, Melinda Gonzalez</t>
  </si>
  <si>
    <t>Llanquihue 97, Patricia Castillo</t>
  </si>
  <si>
    <t>Lalnquihue 80, Sergio Ibaceta</t>
  </si>
  <si>
    <t>Ranco 89. Teresa Rojas</t>
  </si>
  <si>
    <t>R.Figueroa vuelto caja chica sep</t>
  </si>
  <si>
    <t>Llanquihue 82 - Error de deposito</t>
  </si>
  <si>
    <t>Celular CH Entel</t>
  </si>
  <si>
    <t>R.Figueroa Caja Chica</t>
  </si>
  <si>
    <t>2 Camiones Agua Cist. Dist.</t>
  </si>
  <si>
    <t>Parte devolución error Dep. 82</t>
  </si>
  <si>
    <t>Pablo Henriquez Inst. 8 Focos led</t>
  </si>
  <si>
    <t>Saldo devolución error Dep. 82</t>
  </si>
  <si>
    <t>Retiro de Basura Octubre</t>
  </si>
  <si>
    <t>contribuciones</t>
  </si>
  <si>
    <t>Egresos al  Mes Diciembre 2019</t>
  </si>
  <si>
    <t>Resumen Final de Caja 2019</t>
  </si>
  <si>
    <t>Saldo de Depositos  del  2019 (valor al rescate)</t>
  </si>
  <si>
    <t>Depositos a plazo a Diciembre 2019</t>
  </si>
  <si>
    <t>Lalnquihue 97, Rene Rivero</t>
  </si>
  <si>
    <t>d/e</t>
  </si>
  <si>
    <t>ERROR DE TRANSFERENCIA QUIROZ</t>
  </si>
  <si>
    <t>Puyehue 24 Manuel Latapiat</t>
  </si>
  <si>
    <t>Puyehue 51, Soange Aspee</t>
  </si>
  <si>
    <t>Ricardo Figueroa dev caja chica oct.</t>
  </si>
  <si>
    <t>Egresos del  mes de  Noviembre  2019</t>
  </si>
  <si>
    <t>Ingresos del  mes de Noviembre 2019</t>
  </si>
  <si>
    <t>Saldo al mes  de Octubre  2019</t>
  </si>
  <si>
    <t>Saldo  Caja y Banco de la Sociedad al  31/12/2019</t>
  </si>
  <si>
    <t>Egresos del  mes de  Diciembre  2019</t>
  </si>
  <si>
    <t>Total  Ingresos de Diciembre 2019</t>
  </si>
  <si>
    <t>Total  Egreso  de Diciembre 2019</t>
  </si>
  <si>
    <t>Total  Ingresos de Noviembre 2019</t>
  </si>
  <si>
    <t>Total  Egreso  de Noviembre 2019</t>
  </si>
  <si>
    <t>Saldo  Caja y Banco de la Sociedad al  31/11/2019</t>
  </si>
  <si>
    <t>R. Figueroa Caja chica Nov.19</t>
  </si>
  <si>
    <t>Entel celular CH</t>
  </si>
  <si>
    <t>2 Camiones de agua cist. Dist.</t>
  </si>
  <si>
    <t>Devolucion error</t>
  </si>
  <si>
    <t>Edwards Cabrera rep.porton Villarrica</t>
  </si>
  <si>
    <t>Hector Gonzalez p/Focos led calles</t>
  </si>
  <si>
    <t>Saldo Instalación focos Pablo Hernandez</t>
  </si>
  <si>
    <t>Hector Gonzalez Saldo /Focos led calles</t>
  </si>
  <si>
    <t>Contribuciones sitios de Soc. 3-4/19</t>
  </si>
  <si>
    <t>José Catalan Noria 2</t>
  </si>
  <si>
    <t>Ferreteria articulos de pinturas</t>
  </si>
  <si>
    <t>Retiro de Basura Noviembre</t>
  </si>
  <si>
    <t xml:space="preserve">TOTAL DE INGRESOS DE   Enero    A  Diciembre </t>
  </si>
  <si>
    <t>CASTAÑEDA</t>
  </si>
  <si>
    <t>Ranco 83, Silvia Gonzalez   13156</t>
  </si>
  <si>
    <t>Pyehue 30, Jorge Carcasson</t>
  </si>
  <si>
    <t>Lalnquihue 97 A, Patricio Castillo</t>
  </si>
  <si>
    <t>Llanquihhue 80, Sergio Ibaceta</t>
  </si>
  <si>
    <t>Manantiales Fact.311 Recupero lote i06</t>
  </si>
  <si>
    <t>Puyehue 41, Teresa Sepulveda  13157</t>
  </si>
  <si>
    <t>Ranco 85, hugo Flores   13155</t>
  </si>
  <si>
    <t>CH Liq. Sueldo nov.</t>
  </si>
  <si>
    <t>C.Henriquez. Zapatos seguridad</t>
  </si>
  <si>
    <t>2 camiones de agua Cist. Dist.</t>
  </si>
  <si>
    <t>Ferreteria El Yeco insumos</t>
  </si>
  <si>
    <t>R. Figueroa Caja chica Dic.19</t>
  </si>
  <si>
    <t>Ferreteria El Yeco Cerestain</t>
  </si>
  <si>
    <t>C.Henriquez, Desmalezacion 115</t>
  </si>
  <si>
    <t>C.Henriquez, adelanto sueldo</t>
  </si>
  <si>
    <t>S. Espinoza Finiquito Gestion Juridica</t>
  </si>
  <si>
    <t>Luis Marchant Desmaelz. Quebrada N,</t>
  </si>
  <si>
    <t>C.H. Liq. Sueldo</t>
  </si>
  <si>
    <t>Retiro basura dic.19</t>
  </si>
  <si>
    <t>Ingresos a Diciembre 2019</t>
  </si>
  <si>
    <t>basura</t>
  </si>
  <si>
    <t xml:space="preserve">deficit de caja </t>
  </si>
  <si>
    <t>gastos</t>
  </si>
  <si>
    <t>ingresos</t>
  </si>
  <si>
    <t>Resumen Final de Caja  Año 2020</t>
  </si>
  <si>
    <t>Depositos a plazo al 31 de Diciembre 2019</t>
  </si>
  <si>
    <t>Saldo  mes al 31 de Diciembre 2019</t>
  </si>
  <si>
    <t>Ranco 95, Charles Becher</t>
  </si>
  <si>
    <t>Marta Manriquez, Riñihue 27-29</t>
  </si>
  <si>
    <t>Llanquihue 115, Desmalezado</t>
  </si>
  <si>
    <t>Puyehue 30 Jorge Carcasson</t>
  </si>
  <si>
    <t>Francisco Vergara x Cierro Quebrada</t>
  </si>
  <si>
    <t>Ranco  46,Manuel Jorquera</t>
  </si>
  <si>
    <t>Llanquihue 80, Sergio iBaceta</t>
  </si>
  <si>
    <t>Llanquihueb 111, Walter Roccaro</t>
  </si>
  <si>
    <t>Ricardo Figueroa vuelto caja chica</t>
  </si>
  <si>
    <t>Ranco 91, J. Ibarra</t>
  </si>
  <si>
    <t>Llanquihue 98-A, Francisco Vergara</t>
  </si>
  <si>
    <t>Villarrica 126, B.de Ramon x Franja</t>
  </si>
  <si>
    <t>Llanquihue 88, pedro flores</t>
  </si>
  <si>
    <t xml:space="preserve">Villarrica 127 mas abono franja </t>
  </si>
  <si>
    <t>Llanquihue 119. Maria Madariaga</t>
  </si>
  <si>
    <t>Villarrica 106, Carolina Uribe</t>
  </si>
  <si>
    <t>Comuniades  x Mural y Letreros</t>
  </si>
  <si>
    <t>Puyehue 36 Militza Cortes</t>
  </si>
  <si>
    <t>Villarrica 109, Teresa Gatica</t>
  </si>
  <si>
    <t>Villarrica 102, Silvia Mancilla 13277</t>
  </si>
  <si>
    <t>Ranco 95, Charle Beecher</t>
  </si>
  <si>
    <t>Cristina Olivares, Puyehue 22</t>
  </si>
  <si>
    <t xml:space="preserve">Riñihue 23, Sara Salgado </t>
  </si>
  <si>
    <t>Puyahue 30, Jorge Carcasson</t>
  </si>
  <si>
    <t>Villarrica 126, Ema de Ramon</t>
  </si>
  <si>
    <t>Calafquen 5, Marco Briones</t>
  </si>
  <si>
    <t>Villarrica 129 R. Figueroa</t>
  </si>
  <si>
    <t>Villarrica 122 Ema Valdes</t>
  </si>
  <si>
    <t>Villarrica 123, omar Sepulveda</t>
  </si>
  <si>
    <t>Lñanquihue 97, Rene Rivero</t>
  </si>
  <si>
    <t>Puyahue 22, Cristina Olivares</t>
  </si>
  <si>
    <t>Villarrica 114, Hilda Alburuqerque</t>
  </si>
  <si>
    <t>Villarrica 98 A, Francisco Vergara</t>
  </si>
  <si>
    <t>Puyehue 30, Ana Montenegro</t>
  </si>
  <si>
    <t>Puuehue 32, Ivonne Jorquera</t>
  </si>
  <si>
    <t>R.Figueroa vuelto caja chica Mayo</t>
  </si>
  <si>
    <t>Llanquihue 88. Pedro Flores</t>
  </si>
  <si>
    <t>Puyehue 22, Cristina Olibvares</t>
  </si>
  <si>
    <t>Puuehue 39, Regina Wenner</t>
  </si>
  <si>
    <t>Puyehue 53, Maria Vicencio, Israel</t>
  </si>
  <si>
    <t>Vuelto Caja Chica</t>
  </si>
  <si>
    <t>Ranco75, Olga Hernandez</t>
  </si>
  <si>
    <t>Calafquen 6-8, Roberto Andrade</t>
  </si>
  <si>
    <t>Oscar Sanchez aporte x emparejamiento</t>
  </si>
  <si>
    <t>Calafque 3 Oscar Sanchez</t>
  </si>
  <si>
    <t>Ranco 54, Pablo Montero</t>
  </si>
  <si>
    <t>Vuelto Caja Chica Jul</t>
  </si>
  <si>
    <t>Riñihue 19. Teresa Peña</t>
  </si>
  <si>
    <t>Villarrica 102, Ximena Mancilla</t>
  </si>
  <si>
    <t>Veronica Silva, Puyehue 28</t>
  </si>
  <si>
    <t>Ranco 54, Juan Pablo Montero</t>
  </si>
  <si>
    <t xml:space="preserve">Puyehue 32, Ivonne Jorquera </t>
  </si>
  <si>
    <t>Villarica 102, Ximena Mancilla</t>
  </si>
  <si>
    <t>Ranco 42, Octavo Arrue</t>
  </si>
  <si>
    <t>Villarrica 098, Anibal Vivaceta</t>
  </si>
  <si>
    <t>Inostroza e</t>
  </si>
  <si>
    <t>Ranco 75. Olga Hernandez</t>
  </si>
  <si>
    <t>Villarrica  100, Julia Zuñiga</t>
  </si>
  <si>
    <t>R.Figueroa vuelto caja chica Oct.</t>
  </si>
  <si>
    <t xml:space="preserve">Villarrica 109, Teresa Gatica </t>
  </si>
  <si>
    <t>Rescate Deposito a Plazo</t>
  </si>
  <si>
    <t>Puyehue32, Ivonne Jorquera</t>
  </si>
  <si>
    <t>Villarrica 128, Claudia ubilla</t>
  </si>
  <si>
    <t>Ranco 73, Juan Fco. Hernandez</t>
  </si>
  <si>
    <t>Puyehue 47, Andrea Valdivia</t>
  </si>
  <si>
    <t>Columna4</t>
  </si>
  <si>
    <t>Retiro Basura 3 ene.20</t>
  </si>
  <si>
    <t>Richard Valenzuela Rep. Portones</t>
  </si>
  <si>
    <t>FERRETERIA EL YECO ROLLIZOS CIERRO</t>
  </si>
  <si>
    <t>FERRETERIA EL YECO X CIERRO QUEBRAD</t>
  </si>
  <si>
    <t>RETIRO BASURA 7-10B ENERO</t>
  </si>
  <si>
    <t>IVAN ALTAMIRANO CIERRO QUEBRADA</t>
  </si>
  <si>
    <t>Saldo Ivan Altamirano cierro quebrada</t>
  </si>
  <si>
    <t>3 Camiones de Agua Cist.Dist.</t>
  </si>
  <si>
    <t>RETIRO BASURA 14-17 ENERO</t>
  </si>
  <si>
    <t>Juan Carlos Estuco Pared entrada Yeco</t>
  </si>
  <si>
    <t>RETIRO BASURA 21-24 ENERO</t>
  </si>
  <si>
    <t>E. Cabrera Desmalez. Llanquihue 76</t>
  </si>
  <si>
    <t>C.Henriquez Liq. Sueldo ene.20</t>
  </si>
  <si>
    <t>RETIRO BASURA 28-31 ENERO</t>
  </si>
  <si>
    <t>E.. Cabrera Reparac. Ranco</t>
  </si>
  <si>
    <t>R. Figueroa Caja Chica Feb. 20</t>
  </si>
  <si>
    <t>2 Camiones de Agus Cist. Dist.</t>
  </si>
  <si>
    <t>RETIRO BASURA 5-7 febrero</t>
  </si>
  <si>
    <t>Cocktail Reunion 8 feb20</t>
  </si>
  <si>
    <t>Telefono Entel encargado</t>
  </si>
  <si>
    <t>R.Figueroa, Refuerzo caja chica feb20</t>
  </si>
  <si>
    <t>CBR Casablanca Inscrip. Prop.</t>
  </si>
  <si>
    <t>Luis Pacheco 2 Camiones Tierra</t>
  </si>
  <si>
    <t xml:space="preserve"> Camiones de Agua Cist. Dist</t>
  </si>
  <si>
    <t>RETIRO BASURA 11-14 febrero</t>
  </si>
  <si>
    <t>RETIRO BASURA 18-21 febrero</t>
  </si>
  <si>
    <t>RETIRO BASURA 25-28 febrero</t>
  </si>
  <si>
    <t>C.Henriquez, Liquidac. Sueldo</t>
  </si>
  <si>
    <t>R.Figueroa Caja chica marzo</t>
  </si>
  <si>
    <t>RETIRO BASURA 3 Marzo</t>
  </si>
  <si>
    <t>Ranco 91, Rep Vehiculo x indeminaz.</t>
  </si>
  <si>
    <t>Salvador Espinoza 3 Escrituras</t>
  </si>
  <si>
    <t>RETIRO BASURA 10 MARZO 2020</t>
  </si>
  <si>
    <t>C.Henriquez, Adelanto. Sueldo</t>
  </si>
  <si>
    <t>Guantes y otros CH</t>
  </si>
  <si>
    <t>Ferreteria El Yeco insumos varios</t>
  </si>
  <si>
    <t>Retiro Basura 17 Marzo 2020</t>
  </si>
  <si>
    <t>J.C.Vera rep. Elect. Bomba pozo</t>
  </si>
  <si>
    <t>Retiro Basura 24 Marzo</t>
  </si>
  <si>
    <t>C.Henriquez Lq. Sueldo</t>
  </si>
  <si>
    <t>Juan C.Vera Bomba noria 1</t>
  </si>
  <si>
    <t>Retiro Basura 31 Marzo 2020</t>
  </si>
  <si>
    <t>Retiro Basura 7 Abril 2020</t>
  </si>
  <si>
    <t>Reparacion Bomba Noria 2</t>
  </si>
  <si>
    <t>Pago pendiente Ferreteria El Yeco</t>
  </si>
  <si>
    <t xml:space="preserve">Retiro Basura 13 abril </t>
  </si>
  <si>
    <t>Luis Pacheco, Allanamiento calle</t>
  </si>
  <si>
    <t>Retiro Basura 20 abril</t>
  </si>
  <si>
    <t>Ferreteria el Yeco Voucher 29484</t>
  </si>
  <si>
    <t>Retiro Basura 27 abril</t>
  </si>
  <si>
    <t>C.Henriquez liq. Sueldo</t>
  </si>
  <si>
    <t>Ferreteria El Yeco, Malla y otros</t>
  </si>
  <si>
    <t>R.Figueroa caja chica mayo</t>
  </si>
  <si>
    <t>Aporte Solidario Paulo Henriquez</t>
  </si>
  <si>
    <t>Previred c. Henriquez</t>
  </si>
  <si>
    <t>Retiro Basura 5 de Mayo 2020</t>
  </si>
  <si>
    <t>I.LABRA PARTE CIERRO QUEBRADA</t>
  </si>
  <si>
    <t>El Rayo,  3 Focos led x quebrada</t>
  </si>
  <si>
    <t>i.labra saldo Cierro Quebrada</t>
  </si>
  <si>
    <t>Ferreteria El Yeco, Mortero piso y otros</t>
  </si>
  <si>
    <t>Retiro Basura 13 de Mayo 2020</t>
  </si>
  <si>
    <t>I.Labra, saldo trabajo Poste y cierro</t>
  </si>
  <si>
    <t>Retiro Basura 19 de Mayo 2020</t>
  </si>
  <si>
    <t>Luis Marchant, Retiro maleza</t>
  </si>
  <si>
    <t>Luis Pacheco, Arena Gravilla</t>
  </si>
  <si>
    <t>Ferreteria El Yeco Rollizos -- Malla</t>
  </si>
  <si>
    <t>Liq. Sueldo C.Henriquez Mayo</t>
  </si>
  <si>
    <t>Ivan Labra. Cierro  bajada Bosque</t>
  </si>
  <si>
    <t>Retiro Basura 2 Junio 2020</t>
  </si>
  <si>
    <t>Contribuciones 1-2 año 2020</t>
  </si>
  <si>
    <t>Ferreteria El Yeco, Sanitizantes</t>
  </si>
  <si>
    <t>Ivan Labra dif. X Cierro y Poda</t>
  </si>
  <si>
    <t>Aporte El Ensueño x Cuadrillas seguridad</t>
  </si>
  <si>
    <t>Retiro Basura 9 Junio 2020</t>
  </si>
  <si>
    <t>Retiro Basura 16 Junio 2020</t>
  </si>
  <si>
    <t>1 Camion de agua Cist. Dst.</t>
  </si>
  <si>
    <t>Retiro Basura 23 Junio</t>
  </si>
  <si>
    <t>Retiro basura 30 junio</t>
  </si>
  <si>
    <t>R.Figueroa Caja Chica Julio</t>
  </si>
  <si>
    <t>SEG. FRAUDE</t>
  </si>
  <si>
    <t>Retiro Basura 7 julio 2020</t>
  </si>
  <si>
    <t>Luis Marchant Abono cierro ranco</t>
  </si>
  <si>
    <t>Electrico rep. Alumbrado publico</t>
  </si>
  <si>
    <t>Luis Marchant Saldo cierro ranco</t>
  </si>
  <si>
    <t>Luis Pacheco Emparejamiento calle</t>
  </si>
  <si>
    <t>Abono x Rebaje de Eucaliptus</t>
  </si>
  <si>
    <t xml:space="preserve">c. Henriquez x copia de llaves </t>
  </si>
  <si>
    <t>Ferreteria El Yeco Cloro y otros</t>
  </si>
  <si>
    <t>Saldo Rebaje Eucaliptus</t>
  </si>
  <si>
    <t>Adelanto CH</t>
  </si>
  <si>
    <t>Retiro Basura 14 julio 2020</t>
  </si>
  <si>
    <t>Ferretaria El Yeco varios</t>
  </si>
  <si>
    <t xml:space="preserve">Retiro Basura 22 Julio </t>
  </si>
  <si>
    <t>Reparac. Porton Riñihue</t>
  </si>
  <si>
    <t>Ferreteria El Yeco saldo Voucher ant.</t>
  </si>
  <si>
    <t>Ferreteria El Yeco mallas y Rollizos</t>
  </si>
  <si>
    <t>Retiro Basura 28 Julio 2020</t>
  </si>
  <si>
    <t>Liq. CH Julio 2020</t>
  </si>
  <si>
    <t>Hosting El Ensueño</t>
  </si>
  <si>
    <t>R.Figueroa Caja Chica Ago</t>
  </si>
  <si>
    <t>Rep. Pagina WEB</t>
  </si>
  <si>
    <t>Retiro Basura 4 Agosto 2020</t>
  </si>
  <si>
    <t>Retiro Basura 11 Agosto 2020</t>
  </si>
  <si>
    <t>Adelanto sueldo CH</t>
  </si>
  <si>
    <t>Retiro basura 18 agosto 2020</t>
  </si>
  <si>
    <t>Recarga Internet Entel</t>
  </si>
  <si>
    <t>Internet Entel</t>
  </si>
  <si>
    <t>Ferreteria El Yeco, Esmaltes y otros</t>
  </si>
  <si>
    <t>Hector Gonalez Parte Luminarias Led</t>
  </si>
  <si>
    <t>Retiro Basura 26 Ago.20</t>
  </si>
  <si>
    <t>Liq. Sueldo ago.20 CH</t>
  </si>
  <si>
    <t>CH x Vacaciones totales</t>
  </si>
  <si>
    <t>celular CH</t>
  </si>
  <si>
    <t>Retiro Basura 1 Sep.2020</t>
  </si>
  <si>
    <t>Caja Chica R. Figueroa</t>
  </si>
  <si>
    <t>Luis Marchant x trabajos varios</t>
  </si>
  <si>
    <t>2 Camiones de Agua Cist.</t>
  </si>
  <si>
    <t>Seg. Fraude</t>
  </si>
  <si>
    <t>Retiro Basura 8 Sep.2020</t>
  </si>
  <si>
    <t>Contribuc. El Ensueño 3-4 año 2020</t>
  </si>
  <si>
    <t>Ferreteria El Yeco, Aguarras y otros</t>
  </si>
  <si>
    <t>Elementos electricos x focos led</t>
  </si>
  <si>
    <t>C.Henriquez aguinaldo F.Patrias</t>
  </si>
  <si>
    <t>Retiro de Basura 16 sep.20</t>
  </si>
  <si>
    <t>Retiro Basura 22 Sep.20</t>
  </si>
  <si>
    <t>2 Camionesde Agua Cist. Dist.</t>
  </si>
  <si>
    <t>Angel x inst. Electrica</t>
  </si>
  <si>
    <t>Retiro Basura 29 sep.20</t>
  </si>
  <si>
    <t>Liq. CH Sep.2020</t>
  </si>
  <si>
    <t xml:space="preserve"> Camiones de agua cist. Dist</t>
  </si>
  <si>
    <t>Ferreteria El Yeco x Cierro lado sede</t>
  </si>
  <si>
    <t>Silvio Gonzalez Desmalezacion</t>
  </si>
  <si>
    <t>C.H. x Cierro lado Sede</t>
  </si>
  <si>
    <t>com.</t>
  </si>
  <si>
    <t>Retiro Basura 6 Oct.20</t>
  </si>
  <si>
    <t>Retiro Basura 13 Oct.20</t>
  </si>
  <si>
    <t>Edwards x Rep. Porton Villarrica</t>
  </si>
  <si>
    <t>Retiro Basura 20 Oct. 2020</t>
  </si>
  <si>
    <t>Ferreteria El Yeco x Art.Aseo</t>
  </si>
  <si>
    <t>Caja Chica R.Figueroa oct.</t>
  </si>
  <si>
    <t>Retiro Basura 27 Oct.20</t>
  </si>
  <si>
    <t>Liq. Sueldo CH</t>
  </si>
  <si>
    <t>Entel encargado</t>
  </si>
  <si>
    <t>Caja chica Noviembre RF</t>
  </si>
  <si>
    <t>Retiro Basura 3 Nov.20</t>
  </si>
  <si>
    <t>Angel x Rep. Luminarias</t>
  </si>
  <si>
    <t>Retiro Basura 10 Nov.20</t>
  </si>
  <si>
    <t>Adelanto CH. sueldo</t>
  </si>
  <si>
    <t>Deposito a plazo 90 dias</t>
  </si>
  <si>
    <t>Retiro de Basura 18 Nov.20</t>
  </si>
  <si>
    <t>Retiro Basura 24 Nov.20</t>
  </si>
  <si>
    <t>Ferretaria El Yeco insumos</t>
  </si>
  <si>
    <t>Liq. CH Nov.20</t>
  </si>
  <si>
    <t>Retiro Basura 1 Dic.20</t>
  </si>
  <si>
    <t xml:space="preserve">litoral </t>
  </si>
  <si>
    <t>Seg.Fraude</t>
  </si>
  <si>
    <t>Retiro Basura 9 Dic.20</t>
  </si>
  <si>
    <t>Luis Marchant Rep Cañerias Norias</t>
  </si>
  <si>
    <t>C.Henriquez Aguinaldo Navidad</t>
  </si>
  <si>
    <t>Poleras de Trabajo CH</t>
  </si>
  <si>
    <t>Retiro Basura 15 Dic.2020</t>
  </si>
  <si>
    <t>Retiro Basura 22 Dic,20</t>
  </si>
  <si>
    <t>Retiro Basura 26 Dic.20</t>
  </si>
  <si>
    <t>Ferreteria El Yeco Palos Pendon</t>
  </si>
  <si>
    <t>Retiro Basura 29 Dic.20</t>
  </si>
  <si>
    <t>CH Liq, sueldo Dic.20</t>
  </si>
  <si>
    <t>Ingresos a Diciembre 2020</t>
  </si>
  <si>
    <t>Egresos al  Mes Diciembre 2020</t>
  </si>
  <si>
    <t>Resumen Final de Caja 2020</t>
  </si>
  <si>
    <t>seguridad</t>
  </si>
  <si>
    <t>Internet</t>
  </si>
  <si>
    <t>deposito a plazo</t>
  </si>
  <si>
    <t>Saldo  Caja y Banco de la Sociedad al  31/10/2020</t>
  </si>
  <si>
    <t>Saldo de Depositos  del  2020 (valor al rescate)</t>
  </si>
  <si>
    <t>Depositos a plazo a Diciembre 2020</t>
  </si>
  <si>
    <t>año 2018</t>
  </si>
  <si>
    <t>año 2017</t>
  </si>
  <si>
    <t>año 2019</t>
  </si>
  <si>
    <t>año 2020</t>
  </si>
  <si>
    <t>Resumen de la Tesoreria por Año</t>
  </si>
  <si>
    <t>año 2016</t>
  </si>
  <si>
    <t>deterioro de la Caja</t>
  </si>
  <si>
    <t>Año</t>
  </si>
  <si>
    <t>Suma de Columna1</t>
  </si>
  <si>
    <t xml:space="preserve">Gastos </t>
  </si>
  <si>
    <t>Defecit de Caja</t>
  </si>
  <si>
    <t xml:space="preserve">Ingresos </t>
  </si>
  <si>
    <t>Ingresos a Diciembre 2021</t>
  </si>
  <si>
    <t>Icalma 72, J.Matamala</t>
  </si>
  <si>
    <t>Puyehue 37, J.Matamala</t>
  </si>
  <si>
    <t>R.Figueroa vuelto caja chica dic.</t>
  </si>
  <si>
    <t>Llanquihue 97 A, Castillo Olivera</t>
  </si>
  <si>
    <t>Llanquihue 86, Jorge zuñiga</t>
  </si>
  <si>
    <t>DEPOSITO X ERROR 1</t>
  </si>
  <si>
    <t>Llanquihue 117. Patricia Malenda</t>
  </si>
  <si>
    <t>Calafquen 13, Enrique García</t>
  </si>
  <si>
    <t>DEPOSITO X ERROR 2</t>
  </si>
  <si>
    <t>Saldo Polígono 80 m2, Villarrica 126</t>
  </si>
  <si>
    <t>Villarrica 126, Emma de Ramon</t>
  </si>
  <si>
    <t>Villarrica 127, Beltran de Ramon</t>
  </si>
  <si>
    <t>Llanquihue 097-A Castillo Olivera</t>
  </si>
  <si>
    <t xml:space="preserve">Llanquihue 115, Suc. Zaida Uribe </t>
  </si>
  <si>
    <t>Puyehue 30 Ana Montenegro</t>
  </si>
  <si>
    <t>Ranco 56, Suc.Rigoberto Gonzalez</t>
  </si>
  <si>
    <t xml:space="preserve">Riñihue 21, Diego Tapia </t>
  </si>
  <si>
    <t>Llanquihue 113, Pedsro Ruz</t>
  </si>
  <si>
    <t>Ranco 89, Treresa Rojas</t>
  </si>
  <si>
    <t>Llanquihue  109, Teresa Gatica</t>
  </si>
  <si>
    <t>Villarrica 128, Cludia Ubilla</t>
  </si>
  <si>
    <t>Villarrica 129. R. Figueroa</t>
  </si>
  <si>
    <t>Vuelto C.Chica RF</t>
  </si>
  <si>
    <t>Dev. Cierre Puyehue 39</t>
  </si>
  <si>
    <t>Puyehue 30, Jorge Carcassonm</t>
  </si>
  <si>
    <t>Puyehue 39, Felipe Gallardo</t>
  </si>
  <si>
    <t>Depósito x Error de Comunidad</t>
  </si>
  <si>
    <t>R. Figueroa Vuelto cajachica Marzo</t>
  </si>
  <si>
    <t>Villarica 123, Omar Sepulveda</t>
  </si>
  <si>
    <t>Puyuehue 30, Jorge Carcasson</t>
  </si>
  <si>
    <t>Ranco 77, Suc.Rigoberto Gonzalez</t>
  </si>
  <si>
    <t>Puyehue 32, Ivone Jorquera</t>
  </si>
  <si>
    <t>Ranco 95, Charles Becheer</t>
  </si>
  <si>
    <t>Ranco 89, Teresa Rojas Abril</t>
  </si>
  <si>
    <t>Ranco 89, Teresa Rojas Marzo</t>
  </si>
  <si>
    <t>Fco Martinez</t>
  </si>
  <si>
    <t>Llanquihue 97. Rene Rivero</t>
  </si>
  <si>
    <t>Puyehue 30, J.Carcasson</t>
  </si>
  <si>
    <t>Llanquihue 115, Suc. Zaida Uribe</t>
  </si>
  <si>
    <t>Ranco 40, Francisco Martinez</t>
  </si>
  <si>
    <t>Llanquihue 113. Pedro Ruz</t>
  </si>
  <si>
    <t>R.Figueroa vuelto caja chica mayo</t>
  </si>
  <si>
    <t>Villarrica 128. Claudia Ubilla</t>
  </si>
  <si>
    <t>Llanquihue 105-105, Tatiana Tejos</t>
  </si>
  <si>
    <t>Ranco 54, Marion Pacheco</t>
  </si>
  <si>
    <t>Ranco 56, Suc. Rigoberto Gonzalez</t>
  </si>
  <si>
    <t>Puyehue 45, Gladys Segovia</t>
  </si>
  <si>
    <t>Llanquihuen 96, Carlos Alvarez</t>
  </si>
  <si>
    <t>Traspaso Dep. Plazo</t>
  </si>
  <si>
    <t>Dev. Caja Chica</t>
  </si>
  <si>
    <t>Llanquihue 97-A, Castiillo Olivera</t>
  </si>
  <si>
    <t>Villarrica 106, Cartolina Uribe</t>
  </si>
  <si>
    <t xml:space="preserve">Puyehue 39, Felipe Gallardo </t>
  </si>
  <si>
    <t>Villarrica 102 dif., Ximena Mancilla</t>
  </si>
  <si>
    <t>Villarrica 102, Ximena Manicilla</t>
  </si>
  <si>
    <t>Llanquihue 119, María Madariaga</t>
  </si>
  <si>
    <t xml:space="preserve">Ranco 83, Silvia Gonzalez </t>
  </si>
  <si>
    <t>Puyehue 47, Andrea Valvivia</t>
  </si>
  <si>
    <t>Puyehue 26, Manuel Latapiat</t>
  </si>
  <si>
    <t>Diferencia Villarrica 122</t>
  </si>
  <si>
    <t xml:space="preserve">Llanquihue 109, Teresa Gatica </t>
  </si>
  <si>
    <t>Llanquihue 97- Patricia Castillo</t>
  </si>
  <si>
    <t>R. Figueroa vuelto caja chica jul.21</t>
  </si>
  <si>
    <t>Villarrica 122, Ema Valdes prop. Jul.21</t>
  </si>
  <si>
    <t>Villarrica 129, R. Figueroa</t>
  </si>
  <si>
    <t>llanquihue 76. Glenda Alvarez</t>
  </si>
  <si>
    <t>Villarrica 122, Luis Sepulveda</t>
  </si>
  <si>
    <t>Llanquihue 96, Varlos Alvarez</t>
  </si>
  <si>
    <t>Puyehue 26, Juan Carreño</t>
  </si>
  <si>
    <t>Ranco 91. Jeanette Ibarra</t>
  </si>
  <si>
    <t>Puyehue 39. Felipe Gallardo</t>
  </si>
  <si>
    <t>Ivonne Jorquera, Puyehue 32</t>
  </si>
  <si>
    <t>Llanquihue 74, Eliana Haro 14031</t>
  </si>
  <si>
    <t>Ranco 83, Silvia Gonzalez 14041</t>
  </si>
  <si>
    <t>Ranco 89, Teresa Rojas 14044</t>
  </si>
  <si>
    <t>Llanquihue 10,-105, Tatiana Tejos</t>
  </si>
  <si>
    <t>Villarrica 120, Maria Eugenia Basaure</t>
  </si>
  <si>
    <t>Llanquihue 115, Suc. Zaide Uribe</t>
  </si>
  <si>
    <t>Villarrica 129, Ricardo Sepulveda</t>
  </si>
  <si>
    <t>Villarrica 100. Julia Zuñiga</t>
  </si>
  <si>
    <t>Villarrica 112 - Llanquihue 111, Roccaro</t>
  </si>
  <si>
    <t>Llanquihue 97-A, Patricia Castillo Olivera</t>
  </si>
  <si>
    <t>Villarrica 108, Dsuc. Iturbide</t>
  </si>
  <si>
    <t>Puyehue 41, Teresa Sepulveda 14164</t>
  </si>
  <si>
    <t>Ranco 83, Silvia Gonzalez 14169</t>
  </si>
  <si>
    <t>R. Figueroa Poligono adicional Borde Costa</t>
  </si>
  <si>
    <t>Ricardo Figueroa vuelta Caja Chica Nov.21</t>
  </si>
  <si>
    <t xml:space="preserve">Villarrica 100, Julia Zuñiga </t>
  </si>
  <si>
    <t>Ranco 73, Juan Francisco Hernandez</t>
  </si>
  <si>
    <t>Puyehue 39, Desmalezacion</t>
  </si>
  <si>
    <t>R. Figueroa Vuelto caja Chica</t>
  </si>
  <si>
    <t>1 cuota</t>
  </si>
  <si>
    <t>3 cuota</t>
  </si>
  <si>
    <t>CUOTA 1/7</t>
  </si>
  <si>
    <t>4 cuota</t>
  </si>
  <si>
    <t>5 cuota</t>
  </si>
  <si>
    <t>6 cuota</t>
  </si>
  <si>
    <t>7 cuota</t>
  </si>
  <si>
    <t>8 cuota</t>
  </si>
  <si>
    <t xml:space="preserve"> cuota 9</t>
  </si>
  <si>
    <t>cuota 10</t>
  </si>
  <si>
    <t>2 cuota</t>
  </si>
  <si>
    <t>Villarrica 122-  129, Ricardo Figueroa</t>
  </si>
  <si>
    <t>Parte bol. 29069</t>
  </si>
  <si>
    <t>Saldo  Caja y Banco de la Sociedad al  31/12/2021</t>
  </si>
  <si>
    <t>Saldo  mes al 31 de Diciembre 2020</t>
  </si>
  <si>
    <t>Depositos a plazo al 31 de Diciembre 2020</t>
  </si>
  <si>
    <t>Egresos al  Mes Diciembre 2021</t>
  </si>
  <si>
    <t>Depositos a plazo a Diciembre 2021</t>
  </si>
  <si>
    <t>año 2021</t>
  </si>
  <si>
    <t>Retiro Basura 2 Ene.21</t>
  </si>
  <si>
    <t>Ferreteria El Yeco cemento</t>
  </si>
  <si>
    <t>Celular entel CH</t>
  </si>
  <si>
    <t>Caja chica R. Figueroa</t>
  </si>
  <si>
    <t>Luis Marchant Inst.Pendon y rep.sillon</t>
  </si>
  <si>
    <t>Retiro Basura 5 Ene.21</t>
  </si>
  <si>
    <t>Retira Basura 8 Enero 2021</t>
  </si>
  <si>
    <t>Retiro Basura 12 Ene.21</t>
  </si>
  <si>
    <t>RetiroBasura 15 Ene.21</t>
  </si>
  <si>
    <t>2,000 lTs agua Rando 56-83</t>
  </si>
  <si>
    <t>Luis Pacheco 100,000 lts agua- Quebrada</t>
  </si>
  <si>
    <t>Retiro Basura 19 Ene,21</t>
  </si>
  <si>
    <t>Devolucion error 1</t>
  </si>
  <si>
    <t>Ferreteria El Yeco cloro y otros</t>
  </si>
  <si>
    <t>Devolucion error 2</t>
  </si>
  <si>
    <t>Retira Basura 22 Enero 2021</t>
  </si>
  <si>
    <t>Retiro basura 29 Ene.21</t>
  </si>
  <si>
    <t>Liq. CH Enero</t>
  </si>
  <si>
    <t>Celular Enetel CH</t>
  </si>
  <si>
    <t>Caja Chica Feb21 R.F.</t>
  </si>
  <si>
    <t xml:space="preserve">Salvador Espinoza Serv.Prof. Cesión </t>
  </si>
  <si>
    <t>Retiro basura 2 de Feb.21</t>
  </si>
  <si>
    <t>Retiro Basura 5 Feb.21</t>
  </si>
  <si>
    <t>Retiro Basura 9 Feb.21</t>
  </si>
  <si>
    <t>Juan Carlos Vera. Rep. Bomba Noria 1</t>
  </si>
  <si>
    <t>Ferreteria el Yeco. Bolsas y otros</t>
  </si>
  <si>
    <t>Ferreteria el Yeco. 2 ruedas carretilla</t>
  </si>
  <si>
    <t>Retiro Basura Vie.12 Feb.21</t>
  </si>
  <si>
    <t>Retiro Basura 19 Feb.20</t>
  </si>
  <si>
    <t>Cierre Puyehue 39, Ivan Altamirano</t>
  </si>
  <si>
    <t>Angel. Electrico repuesto bomba</t>
  </si>
  <si>
    <t>Ivan Altamirano Rep. Cierre Riñihue 8</t>
  </si>
  <si>
    <t>Liq. CH Febrero</t>
  </si>
  <si>
    <t>C.Henriquez fumigadores y otros</t>
  </si>
  <si>
    <t xml:space="preserve">Retiro Basura 2 Marzo 2021 </t>
  </si>
  <si>
    <t>Clelular CH</t>
  </si>
  <si>
    <t>C. Chica R. Figueroa</t>
  </si>
  <si>
    <t>Aporte Manantiales x poda arbol</t>
  </si>
  <si>
    <t>Retiro Basura 5 de Marzo 2021</t>
  </si>
  <si>
    <t>Retiro Basura 16 Feb.2021</t>
  </si>
  <si>
    <t>Retiro Basura 23 Febrero 2021</t>
  </si>
  <si>
    <t>Retiro Basura 9 Marzo 2021</t>
  </si>
  <si>
    <t>Retiro Basura 12 Marzo 2021</t>
  </si>
  <si>
    <t>Juan C. Vera Rep Bomba</t>
  </si>
  <si>
    <t>Retiro Basura 16 Mar.21</t>
  </si>
  <si>
    <t>Dev. Deposito x Error</t>
  </si>
  <si>
    <t>Retiro Basura 23 Marzo 2021</t>
  </si>
  <si>
    <t>Insumos p. Electricidad Pozo</t>
  </si>
  <si>
    <t>Zanja Tema Elect. Pozo Profundo</t>
  </si>
  <si>
    <t>Abono Luis Pacheco 100.000 Ltas agua</t>
  </si>
  <si>
    <t>Saldo Luis Pacheco 100.000 Lts agua</t>
  </si>
  <si>
    <t>Retiro Basura 30 Marzo</t>
  </si>
  <si>
    <t>Liq. CH Marzo 2021</t>
  </si>
  <si>
    <t>Pevired CH</t>
  </si>
  <si>
    <t>Contribuciones ctas 1-2 año 2021</t>
  </si>
  <si>
    <t>Retiro Basura 6 Abril 2021</t>
  </si>
  <si>
    <t>Angel Bruggendieck Tablero Elect.pozo</t>
  </si>
  <si>
    <t>Retiro Basura 14 Abril 2021</t>
  </si>
  <si>
    <t>Retiro Maleza sede Luis Marchant</t>
  </si>
  <si>
    <t>Adelanto CH Abril</t>
  </si>
  <si>
    <t>Retiro Basura 20 Abril</t>
  </si>
  <si>
    <t>Retiro Basura 27 Abril 2021</t>
  </si>
  <si>
    <t>Recarga Entel Internet</t>
  </si>
  <si>
    <t>Celular Entel CH</t>
  </si>
  <si>
    <t>Caja Chica R. Figueroa Mayo</t>
  </si>
  <si>
    <t>Ferreteria El Yeco Pintura y otros</t>
  </si>
  <si>
    <t>Retiro Basura 4 Mayo 2021</t>
  </si>
  <si>
    <t>Retiro Basura 11 Mayo 2021</t>
  </si>
  <si>
    <t>Adelanto sueldo C.Henriquez</t>
  </si>
  <si>
    <t>Retiro Basura 18 Mayo</t>
  </si>
  <si>
    <t>Amonio Cuaternario C.H.</t>
  </si>
  <si>
    <t>Retiro basura 25 mayo 2021</t>
  </si>
  <si>
    <t>Pantalones de trabajo CH</t>
  </si>
  <si>
    <t xml:space="preserve">Angel electrico Inst. Luminaria </t>
  </si>
  <si>
    <t>Liq. Sueldo Mayo CH</t>
  </si>
  <si>
    <t>Escritura Octavio Arrue Ranco 42</t>
  </si>
  <si>
    <t>Celular Entel</t>
  </si>
  <si>
    <t>Retiro Basura 1 junio 2021</t>
  </si>
  <si>
    <t>Fraude seguro</t>
  </si>
  <si>
    <t>Vuelto Ranco 54 Bol. 13909</t>
  </si>
  <si>
    <t>Retiro Basura 8 junio 2021</t>
  </si>
  <si>
    <t>Ferreteria Art. Aseo</t>
  </si>
  <si>
    <t>Recarga Internet</t>
  </si>
  <si>
    <t>Ferreteria Yeco Vol.29069</t>
  </si>
  <si>
    <t>Retiro basura 15 Junio 2021</t>
  </si>
  <si>
    <t xml:space="preserve">Retiro Basura 22 Junio </t>
  </si>
  <si>
    <t>Yeco Ferreteria varios</t>
  </si>
  <si>
    <t>Retiro  Basura 30 Junio 2021</t>
  </si>
  <si>
    <t>Liq. Junio CH</t>
  </si>
  <si>
    <t>Entel CH (1 cuota)</t>
  </si>
  <si>
    <t>2 Camiones de agua Cist. Dist.</t>
  </si>
  <si>
    <t>Caja Chica Julio R. Figueroa</t>
  </si>
  <si>
    <t>2,500 lts agua Ranco 54</t>
  </si>
  <si>
    <t>Retiro Basura 6 Julio 2021</t>
  </si>
  <si>
    <t>Retiro Basura 13 Julio 2021</t>
  </si>
  <si>
    <t>Adelanto CH julio</t>
  </si>
  <si>
    <t>Luis Marchant Retiro maleza sede</t>
  </si>
  <si>
    <t>Reriro Basura 20 Jul.21</t>
  </si>
  <si>
    <t>Salvador Espinoza. Esc. Ranco 42</t>
  </si>
  <si>
    <t>T. Tejos x Aporte Fallecimiento de menor</t>
  </si>
  <si>
    <t>2 Retiro Basura 27 Jul.21</t>
  </si>
  <si>
    <t>Amonio- Mascarillas</t>
  </si>
  <si>
    <t>Liq. CH mes de Julio</t>
  </si>
  <si>
    <t>Telefono entel ch (2 cuota)</t>
  </si>
  <si>
    <t>Luis Pacheco 10,000 lts. Agua cist. Ac.</t>
  </si>
  <si>
    <t>Caja chica Ricardo figueroa</t>
  </si>
  <si>
    <t>Retiro Basura 3 de Ago.21</t>
  </si>
  <si>
    <t>Recarga Celular</t>
  </si>
  <si>
    <t>Retiro Basura 9 de Ago.21</t>
  </si>
  <si>
    <t>Adelanto sueldo CH Ago.21</t>
  </si>
  <si>
    <t>Bono Especial CH x Vacaciones 2020</t>
  </si>
  <si>
    <t>Retiro Basura 17 Agosto</t>
  </si>
  <si>
    <t>RENOVACION HOSTING PAG. WEB</t>
  </si>
  <si>
    <t>Insumos x Cierre Icalma</t>
  </si>
  <si>
    <t>Obra de Mano Cierre de Icalma</t>
  </si>
  <si>
    <t>Rep Luminarias Angel Electrico</t>
  </si>
  <si>
    <t>Traspaso Deposito a Plazo</t>
  </si>
  <si>
    <t xml:space="preserve">Retiro Basura 24 Agosto </t>
  </si>
  <si>
    <t>Melinda Gonzalez Reemplazo CH</t>
  </si>
  <si>
    <t>Retiro Basura 31 Ago.21</t>
  </si>
  <si>
    <t>Liq. CH Agosto</t>
  </si>
  <si>
    <t>TELEFONO Enetel CH</t>
  </si>
  <si>
    <t>Caja Chica R. Figueroa Sep.21</t>
  </si>
  <si>
    <t>Contribuciones cuotas 3-4 año 2021</t>
  </si>
  <si>
    <t xml:space="preserve">Ferreteria El Yeco Insumos </t>
  </si>
  <si>
    <t>Reparacion Porton Villarrica</t>
  </si>
  <si>
    <t>Compra Bandera Mirador</t>
  </si>
  <si>
    <t>Retiro Basura 7 Sep.21</t>
  </si>
  <si>
    <t>Retiro Basura 14 Sep.21</t>
  </si>
  <si>
    <t>Aguinaldo CH</t>
  </si>
  <si>
    <t>Retiro Basura 21 Sep.21</t>
  </si>
  <si>
    <t>R.Figueroa Suplemento C.Chica Sep.21</t>
  </si>
  <si>
    <t>Retiro Basura 28 Sep. 21</t>
  </si>
  <si>
    <t>Liq. CH Septiembre 2021</t>
  </si>
  <si>
    <t>Entel PCS CH</t>
  </si>
  <si>
    <t>Caja Chica R, Figueroa</t>
  </si>
  <si>
    <t xml:space="preserve">Previred CH </t>
  </si>
  <si>
    <t>Ivan Labra rep. Portones Villarrica. Otro</t>
  </si>
  <si>
    <t>Retiro Basura 5Oct.2021</t>
  </si>
  <si>
    <t>Recarga Internet entel</t>
  </si>
  <si>
    <t>3 Camiones de agua Cist. Dist.</t>
  </si>
  <si>
    <t>Compra agua Villarrica 121</t>
  </si>
  <si>
    <t>Retiro Basura  12 Oct.2021</t>
  </si>
  <si>
    <t>Retiro Basura 19 Oct.21</t>
  </si>
  <si>
    <t>Retiro Basura 26 Oct.21</t>
  </si>
  <si>
    <t>Liq. Oct. CH</t>
  </si>
  <si>
    <t>Entel Celular CH</t>
  </si>
  <si>
    <t>Caja chica R. Figueroa Nov.21</t>
  </si>
  <si>
    <t>Retiro Basura 2 de nov.21</t>
  </si>
  <si>
    <t>Pac Fraude seguro</t>
  </si>
  <si>
    <t>Retiro Basura 9 de nov.21</t>
  </si>
  <si>
    <t>Retiro Basura 16 Noviembre 2021</t>
  </si>
  <si>
    <t>Luis Pacheco 100,000 lts agua Dist.</t>
  </si>
  <si>
    <t>Retiro Basura 23 nov.21</t>
  </si>
  <si>
    <t>Insumos y polera C.H. mascarilla guantes</t>
  </si>
  <si>
    <t>LIQ. CH NOV.2021</t>
  </si>
  <si>
    <t>Retiro Basura 30 Nov.2021</t>
  </si>
  <si>
    <t>Luis Marchant Rep. Bancas Mirador</t>
  </si>
  <si>
    <t>Entel pcs celu ch</t>
  </si>
  <si>
    <t>Pac Seg Fraude</t>
  </si>
  <si>
    <t>Retiro Basura 7 de dic.2021</t>
  </si>
  <si>
    <t>2 Camiones de Agua Cist- Dist.</t>
  </si>
  <si>
    <t>Retiro basura 14 dic.21</t>
  </si>
  <si>
    <t>Adelanto C.Henriquez</t>
  </si>
  <si>
    <t>Retiro Basura 21 de dic.21</t>
  </si>
  <si>
    <t>Aguinaldo C.Henriquez</t>
  </si>
  <si>
    <t>Luis Marchant, Desmalezado Puyehue 39</t>
  </si>
  <si>
    <t>Luis Marchant, Desmalezado Puyehue 45</t>
  </si>
  <si>
    <t>Luis Marchant, retiro Maleza sede</t>
  </si>
  <si>
    <t>Retiro Basura 28 dic.21</t>
  </si>
  <si>
    <t>Liq. CH Diciembre 2021</t>
  </si>
  <si>
    <t>Retiro Basura 26 Ene.21</t>
  </si>
  <si>
    <t xml:space="preserve">Salvador Espinoza x Notaria Esc. Cesión </t>
  </si>
  <si>
    <t>Retiro Basura 27  feb.21</t>
  </si>
  <si>
    <t>agua</t>
  </si>
  <si>
    <t>sueldos</t>
  </si>
  <si>
    <t>aguas</t>
  </si>
  <si>
    <t>Contribuciones</t>
  </si>
  <si>
    <t>Basuras</t>
  </si>
  <si>
    <t>Deposito x error</t>
  </si>
  <si>
    <t>ropa de trabajo</t>
  </si>
  <si>
    <t>Saldo de Depositos  del  2021 (valor al rescate)</t>
  </si>
  <si>
    <t>Resumen Final de Caja  Año 2021</t>
  </si>
  <si>
    <t>Resumen Final de Caja 2021</t>
  </si>
  <si>
    <t>Devolucion x error</t>
  </si>
  <si>
    <t>Egresos al  Mes Diciembre 2022</t>
  </si>
  <si>
    <t>Ingresos a Diciembre 2022</t>
  </si>
  <si>
    <t>Saldo  Caja y Banco de la Sociedad al  31/12/2022</t>
  </si>
  <si>
    <t>Saldo de Depositos  del  2022 (valor al rescate)</t>
  </si>
  <si>
    <t>Rñihue 23, Sara Salgado</t>
  </si>
  <si>
    <t>Puyehue 32, Ivon Jorquera</t>
  </si>
  <si>
    <t>Vuelto Caja Chica R. Figueroa</t>
  </si>
  <si>
    <t>Villarrica 130, laura Bailac</t>
  </si>
  <si>
    <t>Villarrica 122, Gabriel Salazar</t>
  </si>
  <si>
    <t>Puyehue 37 , Jorge Matamala</t>
  </si>
  <si>
    <t>Luisa Herrera, Llanquihue 99</t>
  </si>
  <si>
    <t>Castillo Olivera</t>
  </si>
  <si>
    <t>Villrrica 100, Julia Zuñiga</t>
  </si>
  <si>
    <t>Vuelto C.Chica Feb.22 R. Figueroa</t>
  </si>
  <si>
    <t>MANUEL GUEVARA ALVAREZ</t>
  </si>
  <si>
    <t>Ranco 38 , Jose Luis Retamal</t>
  </si>
  <si>
    <t>Ranco 77, melinda Gonzalez</t>
  </si>
  <si>
    <t>Villarrica 108, Suc. Angela Iturbide</t>
  </si>
  <si>
    <t>Vuelto Caja Chica Abr. R. Figueroa</t>
  </si>
  <si>
    <t>Villarrica 120, Maria E. Meza</t>
  </si>
  <si>
    <t>villarrica 98, Anibal Vivaceta</t>
  </si>
  <si>
    <t>R. Figueroa vuelto caja chica Mayo 2022</t>
  </si>
  <si>
    <t>Saldo Franja Villarrica 129</t>
  </si>
  <si>
    <t>Ranco 73, Francisco Hernandez</t>
  </si>
  <si>
    <t>Devolucion rep. Llave Villarrica 120</t>
  </si>
  <si>
    <t>Puyehue 53, Vicencio</t>
  </si>
  <si>
    <t>R.Figueroa vuelto Caja chica Jun.22</t>
  </si>
  <si>
    <t>Llanquihue 74, Eliana Haro 14564</t>
  </si>
  <si>
    <t>Ranco 83, Silvia Gonzalez 14565</t>
  </si>
  <si>
    <t>Puyehue 41, Teresa Sepulveda 14536</t>
  </si>
  <si>
    <t>Ranco 89, Teresa Rojas 14540</t>
  </si>
  <si>
    <t>Llanquihue 99, Luisa Herrera 14567</t>
  </si>
  <si>
    <t>Ranco 85, Hugo Flores 14573</t>
  </si>
  <si>
    <t>R.Figueroa vuelto caja chica Juliio</t>
  </si>
  <si>
    <t>Llanquihue 94, Suc. Carmela Valdes 14609</t>
  </si>
  <si>
    <t>Llanquihue 94, Suc. Carmela Valdes 14610</t>
  </si>
  <si>
    <t>Villarrica 108, Suc. Angela Itiurbide</t>
  </si>
  <si>
    <t>Llanquihue 74, Eliana Haro 14600</t>
  </si>
  <si>
    <t>Ranco 83, Silvia Gonzalez 14599</t>
  </si>
  <si>
    <t>Ranco 89, Teresa Rojas 14588</t>
  </si>
  <si>
    <t>Llanquihue 94, Suc. Carmela Valdes 14630</t>
  </si>
  <si>
    <t>R.Figueroa vuelto caja chica Agosto</t>
  </si>
  <si>
    <t>Suc. Angela Iturbide Villarrica 108</t>
  </si>
  <si>
    <t>Llanquihue 97, Rene rivero</t>
  </si>
  <si>
    <t>Llanquihue 74, Eliana Haro 14646</t>
  </si>
  <si>
    <t>Ranco 89, Teresa Rojas 14648</t>
  </si>
  <si>
    <t>Ranco 83, Silvia Gonzalez 14647</t>
  </si>
  <si>
    <t>Ranco 42, Ocatvio Arrue</t>
  </si>
  <si>
    <t>Llanquihue 97- A, Castillo Olivera</t>
  </si>
  <si>
    <t>Rescate Dep. Plazo</t>
  </si>
  <si>
    <t>Vuelto Caja Chica Sep. 22</t>
  </si>
  <si>
    <t>Llanquihue 76, Glenda Alvarez BASURA</t>
  </si>
  <si>
    <t>Vuelto C.Chica R. Figueroa Oct.22</t>
  </si>
  <si>
    <t>Villarrica 108, Marcelo Pasten</t>
  </si>
  <si>
    <t>Ranco 89, Teresa Rojas Bol 14648</t>
  </si>
  <si>
    <t>Llanquihue 74, Eliana Haro Bol. 14646</t>
  </si>
  <si>
    <t>Ranco 89, Teresa Rojas Bol 14727</t>
  </si>
  <si>
    <t>Puyehue 41, Teresa Sepulveda Bol 14748</t>
  </si>
  <si>
    <t>Calafquen 13, Enrique Garcia Bol 14743</t>
  </si>
  <si>
    <t>Ranco 56, Suc, Rigoberto Gonzalez</t>
  </si>
  <si>
    <t>Ranco 52, Hernan Wilson</t>
  </si>
  <si>
    <t>Ranco 83, Silvia Gonzalez 14757</t>
  </si>
  <si>
    <t>Llanquihue 99, Luisa Herrera bol 14762</t>
  </si>
  <si>
    <t>Vuelto C. Chica R. Figueroa</t>
  </si>
  <si>
    <t>Calafquen 5 Marcos Briones</t>
  </si>
  <si>
    <t>Ranco 52, Hernan Videla</t>
  </si>
  <si>
    <t>Ranco 89, Teresa Rojas 14770</t>
  </si>
  <si>
    <t>Llanquihue 74, Eliana Haro 14774</t>
  </si>
  <si>
    <t>Ranco 83, Silvia Gonzalez 14792</t>
  </si>
  <si>
    <t>Villarrica 102, Silvia Ximena Mancilla</t>
  </si>
  <si>
    <t>Llanwuihue 96, Carlos Alvarez</t>
  </si>
  <si>
    <t>Puyehue 22, Cristina Olivares año 2023</t>
  </si>
  <si>
    <t>R. Figueroa Vuelto  Caja chica Dic.22</t>
  </si>
  <si>
    <t>Ente pcs</t>
  </si>
  <si>
    <t>Caja Chica Ene.22 R. Figueroa</t>
  </si>
  <si>
    <t>Previred Dic.21 CH</t>
  </si>
  <si>
    <t>Previred Oct.21 CH</t>
  </si>
  <si>
    <t>Retiro basura 4 ene.22</t>
  </si>
  <si>
    <t>Retiro basura 7 ene.22</t>
  </si>
  <si>
    <t>Retiro Basura 11 ene.22</t>
  </si>
  <si>
    <t>Retiro Basura 14 Ene,22</t>
  </si>
  <si>
    <t>Parte Retiro basura 18 ene.22</t>
  </si>
  <si>
    <t>Saldo retiro basura 18 ene.22</t>
  </si>
  <si>
    <t>Retiro basura 21 ene.22</t>
  </si>
  <si>
    <t>R.Figueroa suple Caja Chica Enero</t>
  </si>
  <si>
    <t>Retiro basura 25 ene.22</t>
  </si>
  <si>
    <t>Desmalezado Quebrada Norte</t>
  </si>
  <si>
    <t>C.H. Bono Verano 2022 Enero</t>
  </si>
  <si>
    <t>Retiro basura 28 ene.22</t>
  </si>
  <si>
    <t>Liquidacion CH enero.22</t>
  </si>
  <si>
    <t>R.Figueroa Caja chica Febrero 2022</t>
  </si>
  <si>
    <t>Retiro Basura 1 Febrero 2022</t>
  </si>
  <si>
    <t xml:space="preserve">Ferretaria El Yeco insumos </t>
  </si>
  <si>
    <t xml:space="preserve">3 Camiones de Agua Cist. Dist. </t>
  </si>
  <si>
    <t>Retiro Basura 4 Febrero 2022</t>
  </si>
  <si>
    <t>Retiro Basura 8 Feb.22</t>
  </si>
  <si>
    <t xml:space="preserve">2 Camiones de Agua Cist. Dist. </t>
  </si>
  <si>
    <t>Agua Puyehue 51</t>
  </si>
  <si>
    <t>Retiro Basura 11 Feb.22</t>
  </si>
  <si>
    <t>Adelanto CH feb.22</t>
  </si>
  <si>
    <t>Compra agua Villarrica 125</t>
  </si>
  <si>
    <t>Retiro basura Martes 15 feb.22</t>
  </si>
  <si>
    <t>4 Camiones de Agua Cist. Dist.</t>
  </si>
  <si>
    <t>Retiro Basura Martes 22 feb.22 Feb.22</t>
  </si>
  <si>
    <t>Retiro Basura Vie. 18 Feb.22</t>
  </si>
  <si>
    <t>R.Figueroa Suple Caja chica Febrero 2022</t>
  </si>
  <si>
    <t>Retiro Basura 25 feb.22</t>
  </si>
  <si>
    <t>Celular entel ch</t>
  </si>
  <si>
    <t>Bono Vernano Feb. CH</t>
  </si>
  <si>
    <t>Caja Chica R. Figueroa Marzo</t>
  </si>
  <si>
    <t>Liquidacion CH Feb.22</t>
  </si>
  <si>
    <t>Retira Busar 1 Mar.22</t>
  </si>
  <si>
    <t>Pac Fraude</t>
  </si>
  <si>
    <t>Retiro basura 8 de marzo 22</t>
  </si>
  <si>
    <t>CH Adelanto sueldo Marzo</t>
  </si>
  <si>
    <t>Retiro basura 15 de marzo 22</t>
  </si>
  <si>
    <t>Rep. Porton Ranco y banquetas Mirador</t>
  </si>
  <si>
    <t>Retiro Basura 22 Marzo 22</t>
  </si>
  <si>
    <t>Retiro Basura 29 Marzo 22</t>
  </si>
  <si>
    <t>Llave matriz calle Llanquihue</t>
  </si>
  <si>
    <t>100,000 lts agua Cist. Acumulacion A.Vera</t>
  </si>
  <si>
    <t>Devolución dif. Caja Chica Marzo</t>
  </si>
  <si>
    <t>Bolsas basura Alcohol gel y otros CH</t>
  </si>
  <si>
    <t>Ferreteria El Yeco Insumos varios</t>
  </si>
  <si>
    <t>Ivan Jara. Reemplazo CH x Marzo proporc.</t>
  </si>
  <si>
    <t>Liquidacion CH Mar.22</t>
  </si>
  <si>
    <t>Ferreteria El Yeco guantes y wd 40</t>
  </si>
  <si>
    <t>Enetel Celu encargado</t>
  </si>
  <si>
    <t>Caja chica Abril R. Figueroa</t>
  </si>
  <si>
    <t>Finiquito Carlos Henriquez</t>
  </si>
  <si>
    <t>Retiro basura 5 marzo 2022</t>
  </si>
  <si>
    <t>Pac seguro fraude</t>
  </si>
  <si>
    <t>Mantencion Luminarias</t>
  </si>
  <si>
    <t>Bono Extraordinario a Ivan Jara</t>
  </si>
  <si>
    <t>Contribuciones El Ensueño  1/2022</t>
  </si>
  <si>
    <t>Contribuciones El Ensueño  2/2022</t>
  </si>
  <si>
    <t>Retiro Basura 19 abr.22</t>
  </si>
  <si>
    <t>Salvador Espinoza x Esc. Villarrica 108</t>
  </si>
  <si>
    <t>R. Figueroa Suple Caja Chica Abril</t>
  </si>
  <si>
    <t>Retiro Basura 27 abr.22</t>
  </si>
  <si>
    <t>Mantencion Luminaria publica</t>
  </si>
  <si>
    <t>Liq. Abril 2022  Ivan Jara</t>
  </si>
  <si>
    <t>Celular Ivan Jara</t>
  </si>
  <si>
    <t>Wladimir CatalaN Deteccion de Agua</t>
  </si>
  <si>
    <t>Retiro Basura 3 de Mayo 2022</t>
  </si>
  <si>
    <t>Pac Seguro Fraude</t>
  </si>
  <si>
    <t>Retiro Basura 10 de Mayo 2022</t>
  </si>
  <si>
    <t>Parte Rep. Matriz agua Llanquihue Cueto</t>
  </si>
  <si>
    <t>Saldo Rep. Matriz agua Llanquihue Cueto</t>
  </si>
  <si>
    <t>Saldo Retiro Basura 16 May.22</t>
  </si>
  <si>
    <t>Parte Retiro Basura 16 Mayo 22</t>
  </si>
  <si>
    <t>Bolsas basura, diluyente. Pilas</t>
  </si>
  <si>
    <t>Ropa Ivan Jara</t>
  </si>
  <si>
    <t>Luis Pacheco x Aporte Aridos Libertador</t>
  </si>
  <si>
    <t>Grabadora digital</t>
  </si>
  <si>
    <t>R.Figueroa Suplemento Caja Chica Mayo</t>
  </si>
  <si>
    <t>Alargadores electricos</t>
  </si>
  <si>
    <t>10 Sacos Cemento x rep calle Libertador</t>
  </si>
  <si>
    <t>Retiro basura 25 may.22</t>
  </si>
  <si>
    <t>Ivan Jara 8 días Mayo 2022</t>
  </si>
  <si>
    <t>Liq. Ivan Jara x Mayo 2022</t>
  </si>
  <si>
    <t>Celu encargado Entel</t>
  </si>
  <si>
    <t>Previred I. Jara</t>
  </si>
  <si>
    <t>R. Figueroa Caja chica Junio 2022</t>
  </si>
  <si>
    <t>Retiro Basura 31 may.22</t>
  </si>
  <si>
    <t>I.Jara. Ropa de agua y Herramientas</t>
  </si>
  <si>
    <t>Retiro Basura 7 Junio 2022</t>
  </si>
  <si>
    <t>3 Camiones Agua Cist. Dist.</t>
  </si>
  <si>
    <t>saldo Clorador con kit</t>
  </si>
  <si>
    <t>abono Clorador con Kit</t>
  </si>
  <si>
    <t>I. Jara Retiro ramas Llanquihue 90</t>
  </si>
  <si>
    <t>Retiro Basura 14 Junio 2022</t>
  </si>
  <si>
    <t>Reparacion llave Villarrica 120</t>
  </si>
  <si>
    <t>Zapatos de Seguridad Ivan Jara</t>
  </si>
  <si>
    <t>Retiro Basura 21 Junio 2022</t>
  </si>
  <si>
    <t>Suple c. chica Jun. R. Figueroa</t>
  </si>
  <si>
    <t>Angel x Rep. Luminaria Llanquihue</t>
  </si>
  <si>
    <t>Retiro Basura 28 Jun.22</t>
  </si>
  <si>
    <t>Ivan Jara Junio 2022</t>
  </si>
  <si>
    <t>Entel celu encargado</t>
  </si>
  <si>
    <t>R. Figueroa Caja Chica Julio 2022</t>
  </si>
  <si>
    <t>Administracion Junio W.Tapia</t>
  </si>
  <si>
    <t>Previred Ivan Jara</t>
  </si>
  <si>
    <t>Retiro Basura 5 Julio 22</t>
  </si>
  <si>
    <t>Ivan Jara Reparac. Filtracion Ranco 46</t>
  </si>
  <si>
    <t>Retiro Basura 13 Julio 22</t>
  </si>
  <si>
    <t>Ferreteria El Yeco, Cloro y otros</t>
  </si>
  <si>
    <t>Retiro Basura 19 Julio 2022</t>
  </si>
  <si>
    <t>Adelanto sueldo Ivan Jara Julio 2022</t>
  </si>
  <si>
    <t>Retiro Basura 26 de Julio 2022</t>
  </si>
  <si>
    <t>W.Tapia Administracion Julio 2022</t>
  </si>
  <si>
    <t>Ivan Jara Retiro Ramas Villarrica 121</t>
  </si>
  <si>
    <t>Entel Celu encargado</t>
  </si>
  <si>
    <t>Hosting Dominio Yeco.cl</t>
  </si>
  <si>
    <t>Liquidacion Julio Ivan Jara</t>
  </si>
  <si>
    <t>Prestamo Ivan Jara</t>
  </si>
  <si>
    <t>Previred I.Jara</t>
  </si>
  <si>
    <t>Retiro Basura 2 de Agosto 2022</t>
  </si>
  <si>
    <t>Reactivos p. Clorador</t>
  </si>
  <si>
    <t>Agua Destilada - Guantes</t>
  </si>
  <si>
    <t>Retiro Escombros Llanquihue 84</t>
  </si>
  <si>
    <t>Retiro Basura 9 de Agosto 2022</t>
  </si>
  <si>
    <t>R.Figueroa Complemento C.Chica AGO.22</t>
  </si>
  <si>
    <t>Retiro Basura 16 ago.22</t>
  </si>
  <si>
    <t>Chapa puerta oficina - sede</t>
  </si>
  <si>
    <t>Abono L.Marchant x Nueva Sede</t>
  </si>
  <si>
    <t>Maria Madariaga x Gasto de Electricidad</t>
  </si>
  <si>
    <t>Retiro Basura 24 Ago. 22</t>
  </si>
  <si>
    <t>Retiro Basura 30 Ago.22</t>
  </si>
  <si>
    <t>Liquidacion Ago.22 Ivan Jara</t>
  </si>
  <si>
    <t>Administ. Agosto W. Tapia</t>
  </si>
  <si>
    <t>Caja Chica Septiembre R. Figueroa</t>
  </si>
  <si>
    <t>Materiales Rep. Mirador</t>
  </si>
  <si>
    <t>Apoyo El Yeco Ayuda Al Yeco. Comida</t>
  </si>
  <si>
    <t>Retiro Basura 6 sep. 222</t>
  </si>
  <si>
    <t>2 Sacos de Cemento Rep Mirador</t>
  </si>
  <si>
    <t>Día extra 19 sep.22. Ivan Jara</t>
  </si>
  <si>
    <t>Suple caja chica Sep. R. Figueroa</t>
  </si>
  <si>
    <t>Aguinaldo Ivan Jara</t>
  </si>
  <si>
    <t>3 Camiones de agua cist. Dist.</t>
  </si>
  <si>
    <t>Retiro Basura 14 sep. 222</t>
  </si>
  <si>
    <t>ANGEL X REPARAC. LUMINIARIAS</t>
  </si>
  <si>
    <t>Retiro Basura 20 sep.22</t>
  </si>
  <si>
    <t>Retiro Basura 27 Sep.22</t>
  </si>
  <si>
    <t>Contribuciones ctas 3-4 Sitios Ensueño</t>
  </si>
  <si>
    <t>Transcripción Esc. Actas de Reunion</t>
  </si>
  <si>
    <t xml:space="preserve">Reduccion a Escritura Actas. Notaria </t>
  </si>
  <si>
    <t>R. Figueroa Caja Chica Octubre</t>
  </si>
  <si>
    <t>Liq. Ivan Jara Sep. 22</t>
  </si>
  <si>
    <t>Adnministración Wt Septiembre</t>
  </si>
  <si>
    <t>CeLular Entel Encargado</t>
  </si>
  <si>
    <t>Luis Marchant Cambio llave paso N°47</t>
  </si>
  <si>
    <t>Retiro Basura 4 ocT.22</t>
  </si>
  <si>
    <t>Retiro Basura 12 Oct.22</t>
  </si>
  <si>
    <t>Saldo Trabajo Rep. Llave paso Puyehue 47</t>
  </si>
  <si>
    <t>Retiro Basura 18 Oct.22</t>
  </si>
  <si>
    <t>Retiro Basura 25 Oct.22</t>
  </si>
  <si>
    <t>Saldo Total L.Marchant x Nueva Sede</t>
  </si>
  <si>
    <t>Angel x Rep. Foco Puyehue</t>
  </si>
  <si>
    <t>Entel Encargado</t>
  </si>
  <si>
    <t>Caja Chica Nov.22 R. Figueroa</t>
  </si>
  <si>
    <t>Retiro Basura 1 de Nov.22</t>
  </si>
  <si>
    <t>LIQ. IVAN FIGUEROA OCT.22</t>
  </si>
  <si>
    <t>WT. ADMINISTRACION OCT.22</t>
  </si>
  <si>
    <t>Retiro Basura 9 de Nov.22</t>
  </si>
  <si>
    <t>Retiro Basura 15 Nov.22</t>
  </si>
  <si>
    <t>Adelanto sueldo Ivan Jara</t>
  </si>
  <si>
    <t xml:space="preserve">Retiro Basura 21 Nov.22 </t>
  </si>
  <si>
    <t>I. Jara Reparación Porton Ranco</t>
  </si>
  <si>
    <t>Retiro Basura 29 nov.22</t>
  </si>
  <si>
    <t>Liq. Ivan Jara Nov.22</t>
  </si>
  <si>
    <t>Administracion Nov.22 W.Tapia</t>
  </si>
  <si>
    <t>Entel celular encargado</t>
  </si>
  <si>
    <t>R. Figueroa Caja chica Dic.22</t>
  </si>
  <si>
    <t>Retiro Basura 6 Dic.22</t>
  </si>
  <si>
    <t>Reactivos de Cloro</t>
  </si>
  <si>
    <t>Retiro Basura 13 Dic.22</t>
  </si>
  <si>
    <t>Ferreteria El Yeco Bolsas y otros</t>
  </si>
  <si>
    <t>Desmalezacion Ranco 42</t>
  </si>
  <si>
    <t>Dinaclor 120 Lts Cloro</t>
  </si>
  <si>
    <t>Suple C.Chica Dic.22 . R.Figueroa</t>
  </si>
  <si>
    <t>Aguinaldo Navidad Ivan Jara</t>
  </si>
  <si>
    <t>Retiro Basura 20 Dic.22</t>
  </si>
  <si>
    <t>Focos para Sede</t>
  </si>
  <si>
    <t>Retiro Basura Vie.23 Dic.22</t>
  </si>
  <si>
    <t>Adelanto sueldo Dic. Ivan Jara</t>
  </si>
  <si>
    <t>Retiro Basura 27 Dic.22</t>
  </si>
  <si>
    <t>Retiro Basura 30 Dic.22</t>
  </si>
  <si>
    <t>Liq. Diciembre Ivan Jara</t>
  </si>
  <si>
    <t>Finiquito</t>
  </si>
  <si>
    <t>sueldo administrador</t>
  </si>
  <si>
    <t>Nueva sede</t>
  </si>
  <si>
    <t xml:space="preserve">sueldos </t>
  </si>
  <si>
    <t>año 2022</t>
  </si>
  <si>
    <t>Saldo  mes al 31 de Diciembre 2021</t>
  </si>
  <si>
    <t>Resumen Final de Caja 2022</t>
  </si>
  <si>
    <t>Saldo Inicial de caja</t>
  </si>
  <si>
    <t>Depositos a plazo a Diciembre 2022</t>
  </si>
  <si>
    <t>Depositos a plazo al 31 de Diciembre 2023</t>
  </si>
  <si>
    <t>Resumen Final de Caja  Año 2022</t>
  </si>
  <si>
    <t>Resumen Final de Caja 2023</t>
  </si>
  <si>
    <t>Ingresos a Diciembre 2023</t>
  </si>
  <si>
    <t>Egresos al  Mes Diciembre 2023</t>
  </si>
  <si>
    <t>Saldo de Depositos  del  2023 (valor al rescate)</t>
  </si>
  <si>
    <t>año 2023</t>
  </si>
  <si>
    <t>Vuelto Caja Chica Ene.23 R. Figueroa</t>
  </si>
  <si>
    <t>Ranco 89, Teresa Rojas  bol 14844</t>
  </si>
  <si>
    <t>Llanquihue 74, Eliana Haro bol 14816</t>
  </si>
  <si>
    <t>Ranco 83, Silvia Gonzalez bol 14831</t>
  </si>
  <si>
    <t>Llaqnquihue 74, Eliana Haro bol. 14846</t>
  </si>
  <si>
    <t>Ranco 44, Jose M.Martinez bol 14853</t>
  </si>
  <si>
    <t>d/ DOC</t>
  </si>
  <si>
    <t>Llanquihue 97 - A, Castillo Olivera</t>
  </si>
  <si>
    <t>Villarrica 130, Laura Bailac bol 14866</t>
  </si>
  <si>
    <t>Puyehue 41, Teresa Sepulveda bol14857</t>
  </si>
  <si>
    <t>Villarrica 112, Isabel Rocarro Bol 14879</t>
  </si>
  <si>
    <t>Llanquihue 78, Cristian Recabarren Bol 14869</t>
  </si>
  <si>
    <t>Saldo  mes al 31 de Diciembre 2022</t>
  </si>
  <si>
    <t>Llanquihue 74, Eliana Haro bol 14905</t>
  </si>
  <si>
    <t>Ranco 83, Silvia Gonzalez bol 14897</t>
  </si>
  <si>
    <t>Ranco 89, Teresa Rojas bol 14896</t>
  </si>
  <si>
    <t>R. Figueroa Saldo Franja Villarrica 129</t>
  </si>
  <si>
    <t>Llanquihue 82 , Maria Molina</t>
  </si>
  <si>
    <t>Llanquihue 78, Cristina Recabarren</t>
  </si>
  <si>
    <t>Puyehue 34, Gladys Jorquera bol 14921</t>
  </si>
  <si>
    <t>Villarrica 110, Julia Valdes bol 14919</t>
  </si>
  <si>
    <t>Ranco 46, Manuel Jorquera bol 14922</t>
  </si>
  <si>
    <t>Villarrica 125, Marta Aguado Bol 14911</t>
  </si>
  <si>
    <t>Llanquihue 80, Serghio ibaceta</t>
  </si>
  <si>
    <t>R. Figueroa Vuelto caja chica feb.23</t>
  </si>
  <si>
    <t>VILLARRICA 112, ISABEL ROCCARO 14941</t>
  </si>
  <si>
    <t>LLANQUIHUE 111, WALTER ROCCARO 14936</t>
  </si>
  <si>
    <t>PUYEHUE 36, MILITZA CORTES</t>
  </si>
  <si>
    <t>VILLARRICA 108, SUC. ITURBIDE</t>
  </si>
  <si>
    <t>VILLARRICA 128, CLAUDIA UBILLA</t>
  </si>
  <si>
    <t>PUYEHUE 47, ANDREA VALDIVIA</t>
  </si>
  <si>
    <t>PUYEHUE 39, RODRIGO GALLARDO</t>
  </si>
  <si>
    <t>RANCO 91, JEANETTE IBARRA</t>
  </si>
  <si>
    <t>LLANQUIHUE 97 A , PATRICIA CASTILLO</t>
  </si>
  <si>
    <t>LLANQUIHUE 97, RENE RIVERO</t>
  </si>
  <si>
    <t>RANCO 83, SILVIA GONZALEZ 14959</t>
  </si>
  <si>
    <t>RANCO 89, TERESA ROJAS 14944</t>
  </si>
  <si>
    <t>RANCO 48, CAROLA ARRIAGADA</t>
  </si>
  <si>
    <t>RANCO 54, MARION PACHECO</t>
  </si>
  <si>
    <t>LLANQUIHUE 76, GLENDA ALVAREZ</t>
  </si>
  <si>
    <t>PUYEHUE 30, JORGE CARCASSON</t>
  </si>
  <si>
    <t>RANCO 56, SUC. RIGOBERTO GONZALEZ</t>
  </si>
  <si>
    <t>LLANQUIHUE 97 RENE RIVERO</t>
  </si>
  <si>
    <t>LLANQUIHUE 101, MARCELA ORTIZ</t>
  </si>
  <si>
    <t>PUYEHUE 32, IVONNE JORQUERA</t>
  </si>
  <si>
    <t>VILLARRICA 118, PIA BURGOS</t>
  </si>
  <si>
    <t>PUYEHUE 45, GLADYS SEGOVIA</t>
  </si>
  <si>
    <t>VILLARRICA 123, OMAR SEPULVEDA</t>
  </si>
  <si>
    <t>RIÑIHUE 19, TERESA PEÑA</t>
  </si>
  <si>
    <t>RIÑIHUE 25, JUAN GONZALEZ</t>
  </si>
  <si>
    <t>LLANQUIHUE 80 SERGIO IBACETA</t>
  </si>
  <si>
    <t>VILLARRICA 102, XIMENA MANCILLA</t>
  </si>
  <si>
    <t>LLANQUIHUE 109, TERESA GATICA</t>
  </si>
  <si>
    <t>LLANQUIHUE 113, PEDRO RUZ</t>
  </si>
  <si>
    <t>LLANQUIHUE 92, CARLOS HERRERA</t>
  </si>
  <si>
    <t>VILLARRICA 106, CAROLINA URIBE</t>
  </si>
  <si>
    <t>RANCO 75, OLGA HERNANDEZ</t>
  </si>
  <si>
    <t>LLANQUIHUE 119, MARIA MADARIAGA</t>
  </si>
  <si>
    <t>RANCO 42, OCTAVIO ARRUE</t>
  </si>
  <si>
    <t>CALAFQUEN 5, MARCO BRIONES</t>
  </si>
  <si>
    <t>RIÑIHUE 23, SARA SALGADO</t>
  </si>
  <si>
    <t>RIÑIHUE 10, HECTOR ZUÑIGA</t>
  </si>
  <si>
    <t>LLANQUIHUE 103-105, TATIANA TEJOS</t>
  </si>
  <si>
    <t>PUYEHUE 53, MARIA VICENCIO</t>
  </si>
  <si>
    <t>VILLARRICA 121, GABRIEL SALAZAR 14957</t>
  </si>
  <si>
    <t>VUELTO CAJA CHICA R. F. MARZO 2023</t>
  </si>
  <si>
    <t>RANCO 73 JUAN FCO. HERNANDEZ</t>
  </si>
  <si>
    <t>LLANQUIHUE 82, MARIA MOLINA</t>
  </si>
  <si>
    <t>VILLARRICA 128, MARCELA UBILLA</t>
  </si>
  <si>
    <t>RANCO 77, MELINDA GONZALEZ</t>
  </si>
  <si>
    <t>LLANQUIHUE 88, PEDRO FLORES</t>
  </si>
  <si>
    <t>VILLARRICA 126, EMA DE RAMON</t>
  </si>
  <si>
    <t>RANCO 89. TERESA ROJAS 14997</t>
  </si>
  <si>
    <t>RANCO 83, SILVIA GONZALEZ 15011</t>
  </si>
  <si>
    <t>LLANQUIHUE 80, SERGIO IBACETA</t>
  </si>
  <si>
    <t>LLANQUIHUE 113 PEDRO RUZ</t>
  </si>
  <si>
    <t>PUYEHUE 43, AURELIO SANDOVAL</t>
  </si>
  <si>
    <t>PUYEHUE 39, FELIPE GALLARDO</t>
  </si>
  <si>
    <t>PUYEHUE 41, TERESA SEPULVEDA 15009</t>
  </si>
  <si>
    <t>LLANQUIHUE 74, ELIANA HARO 14973</t>
  </si>
  <si>
    <t>Icalma 72, PUYEHUE 37 Jorge Matamala</t>
  </si>
  <si>
    <t>CALAFQUEN 5, MARCOS BRIONES</t>
  </si>
  <si>
    <t>LLANQUIHUE 86, JORGE ZUÑIGA</t>
  </si>
  <si>
    <t>VILLARRICA 114, HILDA ALBURQUERQUE</t>
  </si>
  <si>
    <t>LLANQUIHUE 90, AURORA ARAYA</t>
  </si>
  <si>
    <t>RIÑIHUE 27-29 MARTA MANRIQUEZ</t>
  </si>
  <si>
    <t>RANCO 38, JOSE LUIS RETAMAL</t>
  </si>
  <si>
    <t>VILLARRICA 124. PATRICIA ROCCARO 15016</t>
  </si>
  <si>
    <t>VUELTO CAJA CHICA ABR. R. FIGUEROA</t>
  </si>
  <si>
    <t>VILLARRICA 108, SUC. ANGELA ITURBIDE</t>
  </si>
  <si>
    <t>VILLARRICA 122, LUIS SEPULVEDA</t>
  </si>
  <si>
    <t>RANCO 50, JULIA PARRA</t>
  </si>
  <si>
    <t>RANCO 79, ISMELDA MEZA</t>
  </si>
  <si>
    <t>RANCO 89, TERESA ROJAS 15046</t>
  </si>
  <si>
    <t>RANCO 83, SILVIA GONZALEZ 15047</t>
  </si>
  <si>
    <t>RANCO 38 JOSE LUIS RETAMAL</t>
  </si>
  <si>
    <t>PUYEHUE 24, MANUEL LATAPIAT</t>
  </si>
  <si>
    <t>PUYEHUE 28, VERONICA SILVA</t>
  </si>
  <si>
    <t>RIÑIHUE 6-8, ROBERTO ANDRADE</t>
  </si>
  <si>
    <t>VILLARRICA 98, FRANCISCO VERGARA</t>
  </si>
  <si>
    <t>PAGO FRANJA ADICIONAL VILLARRICA 121</t>
  </si>
  <si>
    <t>VUELTO CAJA CHICA R. FIGUEROA</t>
  </si>
  <si>
    <t>RANCO 89, TERESA ROJAS 15077</t>
  </si>
  <si>
    <t>RANCO 83, SILVIA GONZALEZ  15093</t>
  </si>
  <si>
    <t>PUYEHUE 45, SOLEDAD SCHWARZENBERG</t>
  </si>
  <si>
    <t>LLANQUIHUE 90, A. ARAYA P.CONVENIO 15113</t>
  </si>
  <si>
    <t>R. FIGUEROA VUELTO CAJA CHICA MAYO</t>
  </si>
  <si>
    <t>LLANQUIHUE 74, ELIANA HARO 15073</t>
  </si>
  <si>
    <t>LLANQUIHUE 96, CARLOS ALVAREZ</t>
  </si>
  <si>
    <t>RANCO 93, MARGARITA MUÑOZ</t>
  </si>
  <si>
    <t>DEVOLUCION ASEO MUNICIPAL</t>
  </si>
  <si>
    <t>CALAQUEN 3, OSCAR SANCHEZ</t>
  </si>
  <si>
    <t>VILLARRICA 124, SALDO PAGO FRANJA ADIC.</t>
  </si>
  <si>
    <t>PAGO FRANJA VILLARRICA 127</t>
  </si>
  <si>
    <t>VUELTO CAJA CHI JUL.23 R. FIGUEROA</t>
  </si>
  <si>
    <t>VILLARRICA 102, SILVIA MANCILLA</t>
  </si>
  <si>
    <t>LLANQUIHUE 74, ELIANA HARO 15107</t>
  </si>
  <si>
    <t>RANDO 54, MARION PACHECO</t>
  </si>
  <si>
    <t>ICALMA 72, JORGE MATAMALA</t>
  </si>
  <si>
    <t>PUEYEHUE 37, JORGE MATAMALA</t>
  </si>
  <si>
    <t>PUEYEHUE 30, ANA MONTENEGRO</t>
  </si>
  <si>
    <t>LLANQUIHUE 97-A CASTILLO OLIVERA</t>
  </si>
  <si>
    <t>LLANQUIHUE 84, PAOLA DELGADO</t>
  </si>
  <si>
    <t>VUELTO CAJA CHICA R. FIGUEROA AGO.23</t>
  </si>
  <si>
    <t>RANCO 89, TERESA ROJAS   15137</t>
  </si>
  <si>
    <t>LLANQUIHUE 74, ELIANA HARO  15152</t>
  </si>
  <si>
    <t>RANCO 83, SILVIA GONZALEZ  15133</t>
  </si>
  <si>
    <t>RINIÑIHUE 19, TERESA PEÑA</t>
  </si>
  <si>
    <t>PUEHUE 28, VERONICA SILVA</t>
  </si>
  <si>
    <t>RANCO 83, SILVIA GONZALEZ  15186</t>
  </si>
  <si>
    <t>PEDRO RUZ. LLANQUIHUE 113</t>
  </si>
  <si>
    <t>LLANQUIHUE 92, CARLOS HERRERA 1/11</t>
  </si>
  <si>
    <t>LLANQUIHUE 94, SUC. CARMELA VALDES</t>
  </si>
  <si>
    <t>LLANQUIHUE 117, PATRICIA MALUENDA</t>
  </si>
  <si>
    <t>RIÑIHUE 10, HECTOR ZUÑIGA   15148</t>
  </si>
  <si>
    <t>VILLARRICA 127 - PAGO ESC. FRANJA</t>
  </si>
  <si>
    <t>VILLARRICA 121 - PAGO ESC. FRANJA</t>
  </si>
  <si>
    <t>PUYEHUE 51, SOLANGE ASPEE</t>
  </si>
  <si>
    <t>LLANQUIHUE 115, SUC. ZAIDA URIBE</t>
  </si>
  <si>
    <t>LLANQUIHUE 101 MARCELA ORTIZ</t>
  </si>
  <si>
    <t>LLANQUIHUE 74, ELIANA HARO 15204</t>
  </si>
  <si>
    <t>LLANQUIHUE 97 A CASTILLO OLIVERA</t>
  </si>
  <si>
    <t>OLLANQUIHUE 97 RENE RIVERA</t>
  </si>
  <si>
    <t>LLANQUIHUE 74, ELIANA HARO 15252</t>
  </si>
  <si>
    <t>PUYEHUE 41, TERESA SEPULVEDA 15205</t>
  </si>
  <si>
    <t>RANCO 89, TERESA ROJAS 15209</t>
  </si>
  <si>
    <t>PUYEHUE 41, TERESA SEPULVEDA 15251</t>
  </si>
  <si>
    <t>VILLARRICA 129 - PAGO ESC. FRANJA</t>
  </si>
  <si>
    <t>RIÑIHUE 6, ROBERTO ANDRADE</t>
  </si>
  <si>
    <t>VILLARRICA 098, ANIBAL VIVACETA</t>
  </si>
  <si>
    <t>RANCO 52, HERNAN VIDELA</t>
  </si>
  <si>
    <t>RANCO 85, HUGO FLORES 15253</t>
  </si>
  <si>
    <t>RACO 56, SUC. RIGOBERTO GONZALEZ</t>
  </si>
  <si>
    <t>PATRICIA CASTILLO, LLANQUIHUE 97 A</t>
  </si>
  <si>
    <t>RANCO 83, SILVIA GONZALEZ   13237</t>
  </si>
  <si>
    <t>RANCO 89, TERESA ROJAS 15254</t>
  </si>
  <si>
    <t>RANCO 83, SILVIA GONZALEZ   15284</t>
  </si>
  <si>
    <t>RIÑIHUE 10, HECTOR ZUÑIGA 15286</t>
  </si>
  <si>
    <t>TERESA PEÑA RIÑIHUE 19</t>
  </si>
  <si>
    <t>PUYEHUE 34, GLADYS JORQUERA</t>
  </si>
  <si>
    <t>RANCO 44, JOSE MARTINEZ 15255</t>
  </si>
  <si>
    <t>PUYEHUE 34, GLAYDS JORQUERA</t>
  </si>
  <si>
    <t>VILLARRICA 124, PATRICIA ROCCARO  15300</t>
  </si>
  <si>
    <t>VILLARRICA 124, P. ROCCARO  15297  ESCRIT</t>
  </si>
  <si>
    <t>RANCO 73, JUAN HERNANDEZ</t>
  </si>
  <si>
    <t>VILLARRICA 98 A, FRANCISCO VERGARA</t>
  </si>
  <si>
    <t>VILLARRICA 110, JULIA VALDES</t>
  </si>
  <si>
    <t>LLANQUIHUE 111, WALTER ROCCARO 15298</t>
  </si>
  <si>
    <t>VILLARRICA 112, ISABEL ROCCARO 15299</t>
  </si>
  <si>
    <t>VILLARRICA 104, SERGIO LLEDO</t>
  </si>
  <si>
    <t>LLANQUIHUE 105-103, TATIANA TEJOS</t>
  </si>
  <si>
    <t>RIÑIHUE 27-29, MARTA MANRIQUEZ</t>
  </si>
  <si>
    <t>LLANQUIHUE 107, JOSE NAVARRO15285</t>
  </si>
  <si>
    <t>VILLARRICA 128 MARCELA UBILLA</t>
  </si>
  <si>
    <t>VILLARRICA 108, MARCELO PASTEN</t>
  </si>
  <si>
    <t>RANCO 54 MARION PACHECO</t>
  </si>
  <si>
    <t>RANCO 89, TERESA ROJAS  15307</t>
  </si>
  <si>
    <t>RIÑIHUE 10, HECTOR ZUÑIGA 15332</t>
  </si>
  <si>
    <t>LLANQUIHUE 74 ELIANA HARO 15326</t>
  </si>
  <si>
    <t>LLANQUIHUE 74 ELIANA HARO 15343</t>
  </si>
  <si>
    <t>RIÑIHUE 10, HECTOR ZUÑIGA 15350</t>
  </si>
  <si>
    <t>RANCO 83, SILVIA GONZALEZ 15337</t>
  </si>
  <si>
    <t>VILLARRICA 102. SILVIA MANCILLA</t>
  </si>
  <si>
    <t>RIÑIHUE 25,  JUAN GONZALEZ</t>
  </si>
  <si>
    <t>CALAFQUEN 5 MARCOS BRIONES</t>
  </si>
  <si>
    <t>RANCO 81, MARCELA CUBILLOS</t>
  </si>
  <si>
    <t>VUELTO CAJA CHICA R. FIGUEROA X OCT.23</t>
  </si>
  <si>
    <t>DEPOSITO X ERROR OCTAVIO ARRUE</t>
  </si>
  <si>
    <t>LLANQUIHUE 99, LUISA HERRERA 13349</t>
  </si>
  <si>
    <t>RESCATE DEP. PLAZA PARTE</t>
  </si>
  <si>
    <t>VILLARRICA 128 CLAUDIA UBILLA</t>
  </si>
  <si>
    <t>RANCO 83, SILVIA GONZALEZ 15381</t>
  </si>
  <si>
    <t>RANCO 89, TERESA ROJAS 15364</t>
  </si>
  <si>
    <t>RIÑIHUE 19. TERESA PEÑA</t>
  </si>
  <si>
    <t>LLANQUIHUE 82, CARLOS HERRERA</t>
  </si>
  <si>
    <t>RANCO 46, MANUEL JORQUERA</t>
  </si>
  <si>
    <t>RANCO 73, FRANCISCO HERNANDEZ</t>
  </si>
  <si>
    <t>VILLARRICA 130, LAURA BAILAC</t>
  </si>
  <si>
    <t>RANCO 95, CHARLES BEECHER</t>
  </si>
  <si>
    <t>VILLARRICA 120, MA. EUGENIA MEZA</t>
  </si>
  <si>
    <t>CALAFQUEN 13, ENRIQUE GARCIA 15385</t>
  </si>
  <si>
    <t>PUEYEHUE 26, JUAN CARREÑO</t>
  </si>
  <si>
    <t>Administ. Dic.22 WT</t>
  </si>
  <si>
    <t>R. Figueroa Caja Chica Enero 2023</t>
  </si>
  <si>
    <t>Retiro Basura 3 Enero 23</t>
  </si>
  <si>
    <t>3 Camiones de Agua Cist, Dist.</t>
  </si>
  <si>
    <t>Retiro Basura 6 Enero 23</t>
  </si>
  <si>
    <t>Retiro Bassura 10 Enero 2023</t>
  </si>
  <si>
    <t>4 Poleras Ivan Jara</t>
  </si>
  <si>
    <t>Retiro Basura 13 Enero 2023</t>
  </si>
  <si>
    <t>Retiro Basura 17 Ene.23</t>
  </si>
  <si>
    <t>Ferreteria Yeco Cemento x Mirador</t>
  </si>
  <si>
    <t>Retiro de Basura 20 Ene.23</t>
  </si>
  <si>
    <t>Salvador Espinoza x Esc. Suc. C.Carvajal</t>
  </si>
  <si>
    <t>S. Espinoza x Esc. LLANQ.94- VILLARR.128</t>
  </si>
  <si>
    <t>Retiro Basura 24 Ene.23</t>
  </si>
  <si>
    <t>Retiro basura 27 Enero 23</t>
  </si>
  <si>
    <t>Reparación Hosting pag. Web</t>
  </si>
  <si>
    <t>S. Espinoza x Esc. LLANQ.94- Rectificatoria</t>
  </si>
  <si>
    <t>Liq. Ivan Jara Ene.23</t>
  </si>
  <si>
    <t>Admnistración Ene.23 WT</t>
  </si>
  <si>
    <t>Retiro Basura 31 Enero 2023</t>
  </si>
  <si>
    <t>Caja chica Feb.23 R. Figueroa</t>
  </si>
  <si>
    <t>2 Camiones de Agua Cist. De Distrubución</t>
  </si>
  <si>
    <t>5,000 Lts. Agua C.Ronda</t>
  </si>
  <si>
    <t>Retiro de Basura 3 Feb.23</t>
  </si>
  <si>
    <t>Pac Fraude Seguro</t>
  </si>
  <si>
    <t>Retiro Basura 7 Feb.23</t>
  </si>
  <si>
    <t>Retiro Basura 10 Feb.23</t>
  </si>
  <si>
    <t>Abono Luis Marchant Trabajos bodega</t>
  </si>
  <si>
    <t>Retiro Basura 14 Feb.23</t>
  </si>
  <si>
    <t xml:space="preserve">Adelanto sueldo Feb. 23 Ivan Jara </t>
  </si>
  <si>
    <t xml:space="preserve">CBR Casablanca Dom. </t>
  </si>
  <si>
    <t>Luis Marchant Tabique adicional Bodega</t>
  </si>
  <si>
    <t>Retiro Basura 17 Feb.23</t>
  </si>
  <si>
    <t>Salvador Espinoza Rect, Esc. C. Valdes</t>
  </si>
  <si>
    <t>Javiera x Asistencia Reunion</t>
  </si>
  <si>
    <t>Retiro Basura 21 Feb.23</t>
  </si>
  <si>
    <t>Suple Caja Chica R. Figueroa</t>
  </si>
  <si>
    <t>Retiro Basura 24 Feb.23</t>
  </si>
  <si>
    <t>Liq. I. Jara Feb-23</t>
  </si>
  <si>
    <t>W- Tapia Administración Feb.23</t>
  </si>
  <si>
    <t>Retiro Basura 28 feb.23</t>
  </si>
  <si>
    <t>LITORAL 3</t>
  </si>
  <si>
    <t>LITORAL 1</t>
  </si>
  <si>
    <t>LITORAL 2</t>
  </si>
  <si>
    <t>ENTEL PCS</t>
  </si>
  <si>
    <t>CAJA CHICA MARZO R. FIGUEROA</t>
  </si>
  <si>
    <t>PREVIRED IVAN JARA</t>
  </si>
  <si>
    <t>SALDO TRABAJO REP INTERIOR SEDE CONE</t>
  </si>
  <si>
    <t>3 CAMIONES DE AGUA CIT. DIST.</t>
  </si>
  <si>
    <t>FERRETERIA EL YECO X REP. SEDE EXT.</t>
  </si>
  <si>
    <t>RETIRO BASURA 3 MAR.23</t>
  </si>
  <si>
    <t>RETIRO BASURA 3 MAR.23 DIFERENCIA</t>
  </si>
  <si>
    <t>VENTANA SEDE</t>
  </si>
  <si>
    <t>SEGURO FRAUDE</t>
  </si>
  <si>
    <t>RETIRO BASURA 8 DE MARZO 2023</t>
  </si>
  <si>
    <t>PUERTA DE ENTRADA SEDE</t>
  </si>
  <si>
    <t>ABONO L.MARCHANT REP.SEDE EXTERIOR</t>
  </si>
  <si>
    <t>3 CAMIONES DE AGUA CIST. DIST.</t>
  </si>
  <si>
    <t>FERRETERIA TUNQUEN MADERA Y OTROS</t>
  </si>
  <si>
    <t>RETIRO BASURA 14 MAR.23</t>
  </si>
  <si>
    <t>ADELANTO SUELDO IVAN FIGUEROA</t>
  </si>
  <si>
    <t>DIF. MATERIALES REP. SEDE</t>
  </si>
  <si>
    <t>FERRETERIA YECO CABALLETE SEDE</t>
  </si>
  <si>
    <t>RETIRO BASURA 21 MAR.23</t>
  </si>
  <si>
    <t>SALDO L.MARCHANT REP.SEDE EXTERIOR</t>
  </si>
  <si>
    <t>MAT. X REP. SEDE FERRETERIA EL YECO</t>
  </si>
  <si>
    <t>RETIRO BASURA 28 MAR-23</t>
  </si>
  <si>
    <t>COMPRA PIZARREÑOS SEDE</t>
  </si>
  <si>
    <t>INSUMOS ELECTRICOS SEDE</t>
  </si>
  <si>
    <t>R. FIGUEROA SUPLE CAJA CHICA MAR.23</t>
  </si>
  <si>
    <t>LIQUIDACION IVAN JARA MARZO.23</t>
  </si>
  <si>
    <t>WT X ADMINISTRACION MARZO 23</t>
  </si>
  <si>
    <t>LITORAL  3</t>
  </si>
  <si>
    <t>CAJA CHICA R. FIGUEROA ABRIL 2023</t>
  </si>
  <si>
    <t>ABOBO LUIS MARCHANT X PAREDES SEDE</t>
  </si>
  <si>
    <t>CELULAR ENTEL ENCARGADO</t>
  </si>
  <si>
    <t>RETIRO BASURA 4 ABRIL 2023</t>
  </si>
  <si>
    <t>PREVIRED I. JARA</t>
  </si>
  <si>
    <t>SALO LUIS MARCHANT X PAREDES SEDE</t>
  </si>
  <si>
    <t>3 CAMIONES DE AGUA CIT. DIST</t>
  </si>
  <si>
    <t>RETIRO BASURA 11 ABRIL 23</t>
  </si>
  <si>
    <t>2 CAMIONES DE AGUA CIST. DIST.</t>
  </si>
  <si>
    <t>ADELANTO SUELDO I. JARA</t>
  </si>
  <si>
    <t>CONTRIBUCIONES 1/2023 SITIOS ENSUEÑO</t>
  </si>
  <si>
    <t>RETIRO BASURA 18 ABR.23</t>
  </si>
  <si>
    <t>NOTARIA CASABLANCA REDUC. ACTA 18 FEB</t>
  </si>
  <si>
    <t>RETIRO BASURA 25 ABR.23</t>
  </si>
  <si>
    <t>LIQ. IVAN JARA ABRIL</t>
  </si>
  <si>
    <t>ADMINISTRACION WT ABRIL</t>
  </si>
  <si>
    <t>ENTEL CELULAR ENCARGADO</t>
  </si>
  <si>
    <t>CAJA CHICA MAYO R. FIGUEROA</t>
  </si>
  <si>
    <t>PREVIRED ENCARGADO</t>
  </si>
  <si>
    <t>RETIRO BASURA 2 MAYO 23</t>
  </si>
  <si>
    <t>REEMBOLSO AGUA X RANCO 38 RF</t>
  </si>
  <si>
    <t>1 CAMION DE AGUA CIST. DIST.</t>
  </si>
  <si>
    <t>PAC FRAUDE</t>
  </si>
  <si>
    <t>RETIRO BASURA 10 MAYO</t>
  </si>
  <si>
    <t>ADELANTO SUELDO IVAN JARA MAY.23</t>
  </si>
  <si>
    <t>RETIRO BASURA 16 MAY.23</t>
  </si>
  <si>
    <t>RETIRO BASURA 23 MAY.23</t>
  </si>
  <si>
    <t>REPARAC. LUMINARIAS RANCO</t>
  </si>
  <si>
    <t>liq. Ivan jara x mayo 2023</t>
  </si>
  <si>
    <t>WT ADMINISTRACION MAYO</t>
  </si>
  <si>
    <t>CBR CASABLANCA X DELIA QUIROGA</t>
  </si>
  <si>
    <t>RETIRO BASURA 31 MAY.23</t>
  </si>
  <si>
    <t>ENTEL PCS ENCARGADO</t>
  </si>
  <si>
    <t>R. FIGUEROA CAJA CHICA JUNIO 2023</t>
  </si>
  <si>
    <t>RETIRO BASURA 6 DE JUNIO 23</t>
  </si>
  <si>
    <t>PAGO VACACIONES AÑO 2022 I. JARA</t>
  </si>
  <si>
    <t>RETIRO BASURA 13 DE JUNIO 23</t>
  </si>
  <si>
    <t>ADELANTO SUELDO IVAN JARA</t>
  </si>
  <si>
    <t>CONTRIBUCIONES 2/23 EL ENSUEÑO</t>
  </si>
  <si>
    <t>RETIRO BASURA 20 JUN.23</t>
  </si>
  <si>
    <t>3 CAMINONES DE AGUA CIST. DIST.</t>
  </si>
  <si>
    <t>RETIRO BASURA 27 JUN.23</t>
  </si>
  <si>
    <t>LIQUIDACION JUNIO IVAN JARA</t>
  </si>
  <si>
    <t>ADMINISTRACION JUNIO WT</t>
  </si>
  <si>
    <t>LITIRAL 3</t>
  </si>
  <si>
    <t>R. FIGUEROA CAJA CHICA JULIO</t>
  </si>
  <si>
    <t>RETIRO BASURA 4 DE JULIO 23</t>
  </si>
  <si>
    <t>RETIRO BASURA 11 DE JULIO 23</t>
  </si>
  <si>
    <t>DIFUSOR ELECT. NORIA 2</t>
  </si>
  <si>
    <t>LUIS MARCHANT REP.ELECT. NORIA 2</t>
  </si>
  <si>
    <t>ARRIENDO SEDE PARAISO DESALINIZACION</t>
  </si>
  <si>
    <t>RETIRO BASURA 18 JUL.23</t>
  </si>
  <si>
    <t>ART. SOLDADURA EL ENSUEÑO</t>
  </si>
  <si>
    <t>RETIRO BASURA 25 JUL.23</t>
  </si>
  <si>
    <t>SOLDADORA EL ENSUEÑO</t>
  </si>
  <si>
    <t>ADMINISTRACION JULIO WT</t>
  </si>
  <si>
    <t>LIQUIDACION SUELDO IVAN JARA JUL.23</t>
  </si>
  <si>
    <t>FERRETARIA TUNQUEN TIJERAS PODAR</t>
  </si>
  <si>
    <t>RETIRO BASURA 1 AGO.2023</t>
  </si>
  <si>
    <t>ENTEL ENCARGADO</t>
  </si>
  <si>
    <t>CAJA CHICA AGO. R. FIGUEROA</t>
  </si>
  <si>
    <t>SALVADOR ESPINOZA ESC. CESION FRANJAS</t>
  </si>
  <si>
    <t>FERRETERIA EL YECO INSUMOS X REP.MIRADOR</t>
  </si>
  <si>
    <t>RETIRO BASURA 8 AGO.2023</t>
  </si>
  <si>
    <t>PRESTAMO IVAN JARA</t>
  </si>
  <si>
    <t>HOSTING ELYECO.CL</t>
  </si>
  <si>
    <t>RETIRO BASURA 15 AGO.23</t>
  </si>
  <si>
    <t>RETIRO BASURA 24 AGO.23</t>
  </si>
  <si>
    <t>DOMINIO EL ENSUEÑO X 4 AÑOS</t>
  </si>
  <si>
    <t>RETIRO BASURA 29 AGO.23</t>
  </si>
  <si>
    <t>LIQ. IVAN JARA AGO.23</t>
  </si>
  <si>
    <t>ADMINISTRACION AGO. WT</t>
  </si>
  <si>
    <t>FERRETERIA EL YECO INSUMOS</t>
  </si>
  <si>
    <t>R. FIGUEROA CAJA CHICA SEP.23</t>
  </si>
  <si>
    <t>RETIRO MALEZA Y RAMAS ARBOLES</t>
  </si>
  <si>
    <t>RETIRO BASURA 5 SEP.23</t>
  </si>
  <si>
    <t>RETIRO BASURA 12 SEP.23</t>
  </si>
  <si>
    <t>AGUINALDO IVAN JARA</t>
  </si>
  <si>
    <t>RETIRO BASURA 19 SEP.23</t>
  </si>
  <si>
    <t>CONTRIBUCIONES CTA.3/4   2023</t>
  </si>
  <si>
    <t>RETIRO BASURA 26 SEP.23</t>
  </si>
  <si>
    <t>1 CAMION DE AGUA CIST. }DIST.</t>
  </si>
  <si>
    <t>R. FIGUEROA SUPLE CAJA CHICA SEP.23</t>
  </si>
  <si>
    <t>ADMINISTRACION SEP. EL ENSUEÑO SEP.23</t>
  </si>
  <si>
    <t>LIQ. DE SUELDO I. JARA SEP.23</t>
  </si>
  <si>
    <t>R. FIGUEROA CAJA CHICA OCT.23</t>
  </si>
  <si>
    <t>RETIRO BASURA 3 OCT.23</t>
  </si>
  <si>
    <t>RETIRO BASURA MARTES 10 OCT.23</t>
  </si>
  <si>
    <t>ADELANTO SUELDO IVAN</t>
  </si>
  <si>
    <t>RETIRO BASURA 17 OCT.23</t>
  </si>
  <si>
    <t>RETIRO BASURA 24 OCT.23</t>
  </si>
  <si>
    <t>3 FOCOS LUMINARIAS HECTOR GONZALEZ</t>
  </si>
  <si>
    <t>INSTALAC.LUMINARIAS ANGEL</t>
  </si>
  <si>
    <t>RETIRO BASURA 30 OCT.23</t>
  </si>
  <si>
    <t>LIQUIDACION SUELDO IVAN JARA OCT.23</t>
  </si>
  <si>
    <t>ADMINISTRACION OCT. WT</t>
  </si>
  <si>
    <t>CAJA CHICA NOV.23 R, FIGUEROA</t>
  </si>
  <si>
    <t>CONTRIBUCIONES CTA. 4/2023</t>
  </si>
  <si>
    <t xml:space="preserve">PAC FRAUDE </t>
  </si>
  <si>
    <t>DEVOLUCION DEP. X ERROR O. ARRUE</t>
  </si>
  <si>
    <t>RETIRO BASURA 7 NOV.23</t>
  </si>
  <si>
    <t>RETIRO BASURA 14 NOV.23</t>
  </si>
  <si>
    <t>IVAN JARA ADELANTO SUELDO NOV.23</t>
  </si>
  <si>
    <t>RETIRO BASURA 21 NOV.23</t>
  </si>
  <si>
    <t>RETIRO BASURA 28 NOV.23</t>
  </si>
  <si>
    <t>ADMINIST. NOV.23 WT</t>
  </si>
  <si>
    <t>LIQUIDACION NOV.23 IVAN JARA</t>
  </si>
  <si>
    <t>DESMOCHE PINO RIÑIHUE I. JARA</t>
  </si>
  <si>
    <t>PARTE DESMALEZADO QUEBRADA NORTE</t>
  </si>
  <si>
    <t>SALDO DESMALEZADO QUEBRADA NORTE</t>
  </si>
  <si>
    <t>R. FIGUEROA CAJA CHICA DIC.23</t>
  </si>
  <si>
    <t>ENETEL CELU ENCARGADO</t>
  </si>
  <si>
    <t>RETIRO BASURA 5 DIC.23</t>
  </si>
  <si>
    <t>RETIRO BASURA 13 DIC.23</t>
  </si>
  <si>
    <t>ADELANTO IVAN JARA DIC.23</t>
  </si>
  <si>
    <t>AGUNILADO F.PATRIAS IVAN JARA</t>
  </si>
  <si>
    <t>RETIRO BASURA 19 DIC.23</t>
  </si>
  <si>
    <t>BOLSAS DE BASURA GRANDES</t>
  </si>
  <si>
    <t>3 CAMIONES DE AGUA CIST. DIST</t>
  </si>
  <si>
    <t>RETIRO BASURA 22 DIC.23</t>
  </si>
  <si>
    <t>RETIRO BASURA 26 DIC.23</t>
  </si>
  <si>
    <t>PINTURA X PORTONES</t>
  </si>
  <si>
    <t>LIQ. DIC. 23 IVAN FIGUEROA</t>
  </si>
  <si>
    <t>ADMNISTRACION DIC. WT</t>
  </si>
  <si>
    <t>sede</t>
  </si>
  <si>
    <t>mayor</t>
  </si>
  <si>
    <t>reduc. acta</t>
  </si>
  <si>
    <t>casilla correo</t>
  </si>
  <si>
    <t>internet</t>
  </si>
  <si>
    <t>pago cuotas</t>
  </si>
  <si>
    <t>SUELDOS</t>
  </si>
  <si>
    <t>Analisis de los Ingresos  v/s Egresos  año 2016 a año 2023</t>
  </si>
  <si>
    <t>Analisis de los Ingresos  año 2016   a año  2023</t>
  </si>
  <si>
    <t>Conceptos  de los Ingresos  desde Julio 2016 a Diciembre 2023</t>
  </si>
  <si>
    <t>Analisis de los Egresos  desde año 2016 al año 2023</t>
  </si>
  <si>
    <t>Analisis del Concepto del Egreso  desde Julio 2016  a  Diciembre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</si>
</sst>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1" formatCode="_ * #,##0_ ;_ * \-#,##0_ ;_ * &quot;-&quot;_ ;_ @_ "/>
    <numFmt numFmtId="164" formatCode="&quot;$&quot;\ #,##0;\-&quot;$&quot;\ #,##0"/>
    <numFmt numFmtId="165" formatCode="_-&quot;$&quot;\ * #,##0.00_-;\-&quot;$&quot;\ * #,##0.00_-;_-&quot;$&quot;\ * &quot;-&quot;??_-;_-@_-"/>
    <numFmt numFmtId="166" formatCode="&quot;$&quot;\ #,##0"/>
    <numFmt numFmtId="167" formatCode="&quot;$&quot;\ #,##0;[Red]&quot;$&quot;\ #,##0"/>
    <numFmt numFmtId="168" formatCode="&quot;$&quot;#,##0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indexed="18"/>
      <name val="Arial"/>
      <family val="2"/>
    </font>
    <font>
      <b/>
      <i/>
      <sz val="10"/>
      <name val="Arial"/>
      <family val="2"/>
    </font>
    <font>
      <sz val="9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333333"/>
      <name val="Calibri"/>
      <family val="2"/>
    </font>
    <font>
      <i/>
      <sz val="1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FFDA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FFDA5"/>
        <bgColor theme="4" tint="0.79998168889431442"/>
      </patternFill>
    </fill>
    <fill>
      <patternFill patternType="solid">
        <fgColor rgb="FF99FF33"/>
        <bgColor indexed="64"/>
      </patternFill>
    </fill>
  </fills>
  <borders count="16">
    <border>
      <left/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165" fontId="18" fillId="0" borderId="0" applyFont="0" applyFill="0" applyBorder="0" applyAlignment="0" applyProtection="0"/>
    <xf numFmtId="41" fontId="18" fillId="0" borderId="0" applyFont="0" applyFill="0" applyBorder="0" applyAlignment="0" applyProtection="0"/>
  </cellStyleXfs>
  <cellXfs count="369">
    <xf numFmtId="0" fontId="0" fillId="0" borderId="0" xfId="0"/>
    <xf numFmtId="166" fontId="0" fillId="0" borderId="0" xfId="0" applyNumberFormat="1"/>
    <xf numFmtId="0" fontId="2" fillId="0" borderId="0" xfId="0" applyFont="1"/>
    <xf numFmtId="0" fontId="1" fillId="0" borderId="0" xfId="0" applyFont="1"/>
    <xf numFmtId="166" fontId="1" fillId="0" borderId="0" xfId="0" applyNumberFormat="1" applyFont="1"/>
    <xf numFmtId="0" fontId="4" fillId="0" borderId="0" xfId="0" applyFont="1"/>
    <xf numFmtId="166" fontId="4" fillId="0" borderId="0" xfId="0" applyNumberFormat="1" applyFont="1"/>
    <xf numFmtId="0" fontId="0" fillId="0" borderId="0" xfId="0" applyAlignment="1">
      <alignment horizontal="right"/>
    </xf>
    <xf numFmtId="0" fontId="6" fillId="0" borderId="0" xfId="0" applyFont="1" applyAlignment="1">
      <alignment horizontal="center" wrapText="1"/>
    </xf>
    <xf numFmtId="14" fontId="0" fillId="0" borderId="0" xfId="0" applyNumberFormat="1"/>
    <xf numFmtId="0" fontId="8" fillId="0" borderId="0" xfId="0" applyFont="1" applyAlignment="1">
      <alignment horizontal="right"/>
    </xf>
    <xf numFmtId="166" fontId="1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1" fillId="0" borderId="1" xfId="0" applyFont="1" applyBorder="1" applyAlignment="1">
      <alignment horizontal="left"/>
    </xf>
    <xf numFmtId="166" fontId="0" fillId="0" borderId="1" xfId="0" applyNumberFormat="1" applyBorder="1" applyAlignment="1">
      <alignment horizontal="left"/>
    </xf>
    <xf numFmtId="166" fontId="4" fillId="0" borderId="1" xfId="0" applyNumberFormat="1" applyFont="1" applyBorder="1" applyAlignment="1">
      <alignment horizontal="left"/>
    </xf>
    <xf numFmtId="0" fontId="6" fillId="0" borderId="1" xfId="0" applyFont="1" applyBorder="1" applyAlignment="1">
      <alignment horizontal="left" wrapText="1"/>
    </xf>
    <xf numFmtId="167" fontId="1" fillId="0" borderId="1" xfId="0" applyNumberFormat="1" applyFont="1" applyBorder="1" applyAlignment="1">
      <alignment horizontal="left"/>
    </xf>
    <xf numFmtId="0" fontId="0" fillId="0" borderId="3" xfId="0" applyBorder="1"/>
    <xf numFmtId="0" fontId="0" fillId="0" borderId="2" xfId="0" applyBorder="1" applyAlignment="1">
      <alignment horizontal="left"/>
    </xf>
    <xf numFmtId="17" fontId="1" fillId="0" borderId="0" xfId="0" applyNumberFormat="1" applyFont="1"/>
    <xf numFmtId="0" fontId="3" fillId="2" borderId="5" xfId="0" applyFont="1" applyFill="1" applyBorder="1"/>
    <xf numFmtId="0" fontId="0" fillId="2" borderId="5" xfId="0" applyFill="1" applyBorder="1"/>
    <xf numFmtId="166" fontId="4" fillId="2" borderId="4" xfId="0" applyNumberFormat="1" applyFont="1" applyFill="1" applyBorder="1" applyAlignment="1">
      <alignment horizontal="left"/>
    </xf>
    <xf numFmtId="166" fontId="4" fillId="2" borderId="5" xfId="0" applyNumberFormat="1" applyFont="1" applyFill="1" applyBorder="1" applyAlignment="1">
      <alignment horizontal="left"/>
    </xf>
    <xf numFmtId="166" fontId="4" fillId="2" borderId="5" xfId="0" applyNumberFormat="1" applyFont="1" applyFill="1" applyBorder="1"/>
    <xf numFmtId="0" fontId="9" fillId="0" borderId="0" xfId="0" applyFont="1"/>
    <xf numFmtId="0" fontId="9" fillId="2" borderId="5" xfId="0" applyFont="1" applyFill="1" applyBorder="1"/>
    <xf numFmtId="166" fontId="9" fillId="2" borderId="5" xfId="0" applyNumberFormat="1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3" fontId="0" fillId="0" borderId="0" xfId="0" applyNumberFormat="1" applyAlignment="1">
      <alignment horizontal="left"/>
    </xf>
    <xf numFmtId="17" fontId="0" fillId="0" borderId="0" xfId="0" applyNumberFormat="1"/>
    <xf numFmtId="166" fontId="10" fillId="0" borderId="0" xfId="0" applyNumberFormat="1" applyFont="1"/>
    <xf numFmtId="166" fontId="5" fillId="2" borderId="5" xfId="0" applyNumberFormat="1" applyFont="1" applyFill="1" applyBorder="1" applyAlignment="1">
      <alignment horizontal="center"/>
    </xf>
    <xf numFmtId="166" fontId="4" fillId="2" borderId="0" xfId="0" applyNumberFormat="1" applyFont="1" applyFill="1"/>
    <xf numFmtId="0" fontId="0" fillId="2" borderId="0" xfId="0" applyFill="1"/>
    <xf numFmtId="166" fontId="4" fillId="2" borderId="1" xfId="0" applyNumberFormat="1" applyFont="1" applyFill="1" applyBorder="1" applyAlignment="1">
      <alignment horizontal="left"/>
    </xf>
    <xf numFmtId="166" fontId="4" fillId="2" borderId="3" xfId="0" applyNumberFormat="1" applyFont="1" applyFill="1" applyBorder="1"/>
    <xf numFmtId="0" fontId="0" fillId="2" borderId="3" xfId="0" applyFill="1" applyBorder="1"/>
    <xf numFmtId="166" fontId="4" fillId="2" borderId="2" xfId="0" applyNumberFormat="1" applyFont="1" applyFill="1" applyBorder="1" applyAlignment="1">
      <alignment horizontal="left"/>
    </xf>
    <xf numFmtId="0" fontId="4" fillId="3" borderId="5" xfId="0" applyFont="1" applyFill="1" applyBorder="1"/>
    <xf numFmtId="0" fontId="0" fillId="3" borderId="5" xfId="0" applyFill="1" applyBorder="1"/>
    <xf numFmtId="0" fontId="0" fillId="0" borderId="0" xfId="0" applyAlignment="1">
      <alignment horizontal="center"/>
    </xf>
    <xf numFmtId="0" fontId="5" fillId="2" borderId="5" xfId="0" applyFont="1" applyFill="1" applyBorder="1"/>
    <xf numFmtId="166" fontId="0" fillId="0" borderId="0" xfId="0" applyNumberFormat="1" applyAlignment="1">
      <alignment horizontal="center"/>
    </xf>
    <xf numFmtId="166" fontId="4" fillId="2" borderId="4" xfId="0" applyNumberFormat="1" applyFont="1" applyFill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67" fontId="5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166" fontId="9" fillId="3" borderId="5" xfId="0" applyNumberFormat="1" applyFont="1" applyFill="1" applyBorder="1" applyAlignment="1">
      <alignment horizontal="center"/>
    </xf>
    <xf numFmtId="0" fontId="3" fillId="2" borderId="0" xfId="0" applyFont="1" applyFill="1"/>
    <xf numFmtId="166" fontId="5" fillId="2" borderId="0" xfId="0" applyNumberFormat="1" applyFont="1" applyFill="1"/>
    <xf numFmtId="0" fontId="6" fillId="2" borderId="0" xfId="0" applyFont="1" applyFill="1" applyAlignment="1">
      <alignment horizontal="center" wrapText="1"/>
    </xf>
    <xf numFmtId="0" fontId="6" fillId="2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/>
    <xf numFmtId="166" fontId="1" fillId="2" borderId="1" xfId="0" applyNumberFormat="1" applyFont="1" applyFill="1" applyBorder="1" applyAlignment="1">
      <alignment horizontal="left"/>
    </xf>
    <xf numFmtId="0" fontId="4" fillId="2" borderId="0" xfId="0" applyFont="1" applyFill="1"/>
    <xf numFmtId="0" fontId="0" fillId="2" borderId="0" xfId="0" applyFill="1" applyAlignment="1">
      <alignment horizontal="center"/>
    </xf>
    <xf numFmtId="0" fontId="7" fillId="2" borderId="0" xfId="0" applyFont="1" applyFill="1" applyAlignment="1">
      <alignment horizontal="center" wrapText="1"/>
    </xf>
    <xf numFmtId="0" fontId="7" fillId="2" borderId="1" xfId="0" applyFont="1" applyFill="1" applyBorder="1" applyAlignment="1">
      <alignment horizontal="left" wrapText="1"/>
    </xf>
    <xf numFmtId="0" fontId="1" fillId="2" borderId="0" xfId="0" applyFont="1" applyFill="1"/>
    <xf numFmtId="14" fontId="0" fillId="2" borderId="0" xfId="0" applyNumberFormat="1" applyFill="1"/>
    <xf numFmtId="166" fontId="14" fillId="0" borderId="0" xfId="0" applyNumberFormat="1" applyFont="1"/>
    <xf numFmtId="0" fontId="17" fillId="0" borderId="0" xfId="0" applyFont="1"/>
    <xf numFmtId="3" fontId="17" fillId="0" borderId="0" xfId="0" applyNumberFormat="1" applyFont="1"/>
    <xf numFmtId="17" fontId="0" fillId="2" borderId="0" xfId="0" applyNumberFormat="1" applyFill="1"/>
    <xf numFmtId="0" fontId="0" fillId="4" borderId="0" xfId="0" applyFill="1"/>
    <xf numFmtId="0" fontId="2" fillId="4" borderId="0" xfId="0" applyFont="1" applyFill="1"/>
    <xf numFmtId="166" fontId="5" fillId="4" borderId="0" xfId="0" applyNumberFormat="1" applyFont="1" applyFill="1"/>
    <xf numFmtId="0" fontId="3" fillId="4" borderId="0" xfId="0" applyFont="1" applyFill="1"/>
    <xf numFmtId="0" fontId="1" fillId="4" borderId="0" xfId="0" applyFont="1" applyFill="1"/>
    <xf numFmtId="0" fontId="7" fillId="4" borderId="0" xfId="0" applyFont="1" applyFill="1" applyAlignment="1">
      <alignment horizontal="center" wrapText="1"/>
    </xf>
    <xf numFmtId="17" fontId="0" fillId="0" borderId="0" xfId="0" applyNumberFormat="1" applyAlignment="1">
      <alignment horizontal="left"/>
    </xf>
    <xf numFmtId="0" fontId="1" fillId="5" borderId="0" xfId="0" applyFont="1" applyFill="1"/>
    <xf numFmtId="3" fontId="1" fillId="0" borderId="0" xfId="0" applyNumberFormat="1" applyFont="1"/>
    <xf numFmtId="166" fontId="0" fillId="2" borderId="0" xfId="0" applyNumberFormat="1" applyFill="1"/>
    <xf numFmtId="14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4" fontId="0" fillId="0" borderId="0" xfId="0" applyNumberFormat="1" applyAlignment="1">
      <alignment horizontal="left"/>
    </xf>
    <xf numFmtId="0" fontId="0" fillId="0" borderId="8" xfId="0" applyBorder="1" applyAlignment="1">
      <alignment horizontal="left"/>
    </xf>
    <xf numFmtId="0" fontId="0" fillId="0" borderId="5" xfId="0" applyBorder="1" applyAlignment="1">
      <alignment horizontal="left"/>
    </xf>
    <xf numFmtId="0" fontId="8" fillId="2" borderId="0" xfId="0" applyFont="1" applyFill="1" applyAlignment="1">
      <alignment horizontal="right"/>
    </xf>
    <xf numFmtId="166" fontId="1" fillId="2" borderId="0" xfId="0" applyNumberFormat="1" applyFont="1" applyFill="1"/>
    <xf numFmtId="17" fontId="1" fillId="2" borderId="0" xfId="0" applyNumberFormat="1" applyFont="1" applyFill="1"/>
    <xf numFmtId="14" fontId="1" fillId="2" borderId="0" xfId="0" applyNumberFormat="1" applyFont="1" applyFill="1"/>
    <xf numFmtId="166" fontId="0" fillId="2" borderId="0" xfId="0" applyNumberFormat="1" applyFill="1" applyAlignment="1">
      <alignment horizontal="center"/>
    </xf>
    <xf numFmtId="0" fontId="0" fillId="4" borderId="0" xfId="0" applyFill="1" applyAlignment="1">
      <alignment horizontal="right"/>
    </xf>
    <xf numFmtId="0" fontId="7" fillId="4" borderId="0" xfId="0" applyFont="1" applyFill="1" applyAlignment="1">
      <alignment horizontal="right" wrapText="1"/>
    </xf>
    <xf numFmtId="166" fontId="0" fillId="0" borderId="0" xfId="0" applyNumberFormat="1" applyAlignment="1">
      <alignment horizontal="right"/>
    </xf>
    <xf numFmtId="166" fontId="1" fillId="2" borderId="0" xfId="0" applyNumberFormat="1" applyFont="1" applyFill="1" applyAlignment="1">
      <alignment horizontal="right"/>
    </xf>
    <xf numFmtId="166" fontId="0" fillId="2" borderId="0" xfId="0" applyNumberFormat="1" applyFill="1" applyAlignment="1">
      <alignment horizontal="right"/>
    </xf>
    <xf numFmtId="166" fontId="5" fillId="2" borderId="5" xfId="0" applyNumberFormat="1" applyFont="1" applyFill="1" applyBorder="1" applyAlignment="1">
      <alignment horizontal="right"/>
    </xf>
    <xf numFmtId="0" fontId="6" fillId="0" borderId="0" xfId="0" applyFont="1" applyAlignment="1">
      <alignment horizontal="right" wrapText="1"/>
    </xf>
    <xf numFmtId="166" fontId="4" fillId="2" borderId="4" xfId="0" applyNumberFormat="1" applyFont="1" applyFill="1" applyBorder="1" applyAlignment="1">
      <alignment horizontal="right"/>
    </xf>
    <xf numFmtId="166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167" fontId="5" fillId="0" borderId="1" xfId="0" applyNumberFormat="1" applyFont="1" applyBorder="1" applyAlignment="1">
      <alignment horizontal="right"/>
    </xf>
    <xf numFmtId="0" fontId="0" fillId="0" borderId="1" xfId="0" applyBorder="1" applyAlignment="1">
      <alignment horizontal="right"/>
    </xf>
    <xf numFmtId="166" fontId="9" fillId="3" borderId="5" xfId="0" applyNumberFormat="1" applyFont="1" applyFill="1" applyBorder="1" applyAlignment="1">
      <alignment horizontal="right"/>
    </xf>
    <xf numFmtId="0" fontId="2" fillId="0" borderId="10" xfId="0" applyFont="1" applyBorder="1"/>
    <xf numFmtId="0" fontId="0" fillId="0" borderId="10" xfId="0" applyBorder="1"/>
    <xf numFmtId="166" fontId="1" fillId="0" borderId="9" xfId="0" applyNumberFormat="1" applyFont="1" applyBorder="1" applyAlignment="1">
      <alignment horizontal="left"/>
    </xf>
    <xf numFmtId="0" fontId="3" fillId="2" borderId="10" xfId="0" applyFont="1" applyFill="1" applyBorder="1"/>
    <xf numFmtId="0" fontId="0" fillId="2" borderId="10" xfId="0" applyFill="1" applyBorder="1"/>
    <xf numFmtId="166" fontId="5" fillId="2" borderId="10" xfId="0" applyNumberFormat="1" applyFont="1" applyFill="1" applyBorder="1"/>
    <xf numFmtId="0" fontId="1" fillId="0" borderId="9" xfId="0" applyFont="1" applyBorder="1" applyAlignment="1">
      <alignment horizontal="left"/>
    </xf>
    <xf numFmtId="0" fontId="0" fillId="0" borderId="10" xfId="0" applyBorder="1" applyAlignment="1">
      <alignment horizontal="left"/>
    </xf>
    <xf numFmtId="17" fontId="0" fillId="6" borderId="0" xfId="0" applyNumberFormat="1" applyFill="1"/>
    <xf numFmtId="0" fontId="0" fillId="6" borderId="0" xfId="0" applyFill="1"/>
    <xf numFmtId="14" fontId="0" fillId="6" borderId="0" xfId="0" applyNumberFormat="1" applyFill="1"/>
    <xf numFmtId="166" fontId="0" fillId="6" borderId="0" xfId="0" applyNumberFormat="1" applyFill="1"/>
    <xf numFmtId="0" fontId="0" fillId="6" borderId="0" xfId="0" applyFill="1" applyAlignment="1">
      <alignment horizontal="center"/>
    </xf>
    <xf numFmtId="0" fontId="1" fillId="5" borderId="0" xfId="0" applyFont="1" applyFill="1" applyAlignment="1">
      <alignment horizontal="center"/>
    </xf>
    <xf numFmtId="166" fontId="0" fillId="6" borderId="0" xfId="0" applyNumberFormat="1" applyFill="1" applyAlignment="1">
      <alignment horizontal="right"/>
    </xf>
    <xf numFmtId="0" fontId="10" fillId="0" borderId="0" xfId="0" applyFont="1"/>
    <xf numFmtId="3" fontId="1" fillId="2" borderId="0" xfId="0" applyNumberFormat="1" applyFont="1" applyFill="1"/>
    <xf numFmtId="17" fontId="0" fillId="7" borderId="0" xfId="0" applyNumberFormat="1" applyFill="1"/>
    <xf numFmtId="0" fontId="0" fillId="7" borderId="0" xfId="0" applyFill="1"/>
    <xf numFmtId="166" fontId="0" fillId="7" borderId="0" xfId="0" applyNumberFormat="1" applyFill="1"/>
    <xf numFmtId="17" fontId="0" fillId="4" borderId="0" xfId="0" applyNumberFormat="1" applyFill="1"/>
    <xf numFmtId="14" fontId="0" fillId="4" borderId="0" xfId="0" applyNumberFormat="1" applyFill="1"/>
    <xf numFmtId="0" fontId="0" fillId="4" borderId="0" xfId="0" applyFill="1" applyAlignment="1">
      <alignment horizontal="center"/>
    </xf>
    <xf numFmtId="166" fontId="0" fillId="4" borderId="0" xfId="0" applyNumberFormat="1" applyFill="1"/>
    <xf numFmtId="17" fontId="0" fillId="8" borderId="0" xfId="0" applyNumberFormat="1" applyFill="1"/>
    <xf numFmtId="0" fontId="0" fillId="8" borderId="0" xfId="0" applyFill="1"/>
    <xf numFmtId="14" fontId="0" fillId="8" borderId="0" xfId="0" applyNumberFormat="1" applyFill="1"/>
    <xf numFmtId="0" fontId="0" fillId="8" borderId="0" xfId="0" applyFill="1" applyAlignment="1">
      <alignment horizontal="center"/>
    </xf>
    <xf numFmtId="166" fontId="0" fillId="8" borderId="0" xfId="0" applyNumberFormat="1" applyFill="1"/>
    <xf numFmtId="14" fontId="0" fillId="7" borderId="0" xfId="0" applyNumberFormat="1" applyFill="1"/>
    <xf numFmtId="0" fontId="4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0" fillId="9" borderId="0" xfId="0" applyFill="1"/>
    <xf numFmtId="17" fontId="0" fillId="9" borderId="0" xfId="0" applyNumberFormat="1" applyFill="1"/>
    <xf numFmtId="17" fontId="0" fillId="10" borderId="0" xfId="0" applyNumberFormat="1" applyFill="1"/>
    <xf numFmtId="0" fontId="0" fillId="10" borderId="0" xfId="0" applyFill="1"/>
    <xf numFmtId="14" fontId="0" fillId="10" borderId="0" xfId="0" applyNumberFormat="1" applyFill="1"/>
    <xf numFmtId="0" fontId="0" fillId="10" borderId="0" xfId="0" applyFill="1" applyAlignment="1">
      <alignment horizontal="center"/>
    </xf>
    <xf numFmtId="166" fontId="0" fillId="10" borderId="0" xfId="0" applyNumberFormat="1" applyFill="1"/>
    <xf numFmtId="17" fontId="0" fillId="11" borderId="0" xfId="0" applyNumberFormat="1" applyFill="1"/>
    <xf numFmtId="0" fontId="0" fillId="11" borderId="0" xfId="0" applyFill="1"/>
    <xf numFmtId="14" fontId="0" fillId="11" borderId="0" xfId="0" applyNumberFormat="1" applyFill="1"/>
    <xf numFmtId="17" fontId="0" fillId="12" borderId="0" xfId="0" applyNumberFormat="1" applyFill="1"/>
    <xf numFmtId="0" fontId="0" fillId="12" borderId="0" xfId="0" applyFill="1"/>
    <xf numFmtId="166" fontId="0" fillId="12" borderId="0" xfId="0" applyNumberFormat="1" applyFill="1"/>
    <xf numFmtId="14" fontId="0" fillId="12" borderId="0" xfId="0" applyNumberFormat="1" applyFill="1"/>
    <xf numFmtId="0" fontId="0" fillId="12" borderId="0" xfId="0" applyFill="1" applyAlignment="1">
      <alignment horizontal="center"/>
    </xf>
    <xf numFmtId="165" fontId="0" fillId="0" borderId="0" xfId="1" applyFont="1" applyBorder="1"/>
    <xf numFmtId="165" fontId="0" fillId="0" borderId="0" xfId="1" applyFont="1"/>
    <xf numFmtId="165" fontId="0" fillId="0" borderId="1" xfId="1" applyFont="1" applyBorder="1" applyAlignment="1">
      <alignment horizontal="left"/>
    </xf>
    <xf numFmtId="164" fontId="0" fillId="0" borderId="1" xfId="1" applyNumberFormat="1" applyFont="1" applyBorder="1" applyAlignment="1">
      <alignment horizontal="right" vertical="top"/>
    </xf>
    <xf numFmtId="0" fontId="0" fillId="7" borderId="0" xfId="0" applyFill="1" applyAlignment="1">
      <alignment horizontal="center"/>
    </xf>
    <xf numFmtId="167" fontId="0" fillId="0" borderId="0" xfId="0" applyNumberFormat="1"/>
    <xf numFmtId="17" fontId="0" fillId="13" borderId="0" xfId="0" applyNumberFormat="1" applyFill="1"/>
    <xf numFmtId="0" fontId="0" fillId="13" borderId="0" xfId="0" applyFill="1"/>
    <xf numFmtId="14" fontId="0" fillId="13" borderId="0" xfId="0" applyNumberFormat="1" applyFill="1"/>
    <xf numFmtId="0" fontId="0" fillId="13" borderId="0" xfId="0" applyFill="1" applyAlignment="1">
      <alignment horizontal="center"/>
    </xf>
    <xf numFmtId="166" fontId="0" fillId="13" borderId="0" xfId="0" applyNumberFormat="1" applyFill="1"/>
    <xf numFmtId="0" fontId="8" fillId="13" borderId="0" xfId="0" applyFont="1" applyFill="1" applyAlignment="1">
      <alignment horizontal="right"/>
    </xf>
    <xf numFmtId="166" fontId="0" fillId="13" borderId="0" xfId="0" applyNumberFormat="1" applyFill="1" applyAlignment="1">
      <alignment horizontal="center"/>
    </xf>
    <xf numFmtId="17" fontId="0" fillId="14" borderId="0" xfId="0" applyNumberFormat="1" applyFill="1"/>
    <xf numFmtId="0" fontId="0" fillId="14" borderId="0" xfId="0" applyFill="1"/>
    <xf numFmtId="14" fontId="0" fillId="14" borderId="0" xfId="0" applyNumberFormat="1" applyFill="1"/>
    <xf numFmtId="166" fontId="0" fillId="14" borderId="0" xfId="0" applyNumberFormat="1" applyFill="1"/>
    <xf numFmtId="3" fontId="0" fillId="12" borderId="0" xfId="0" applyNumberFormat="1" applyFill="1"/>
    <xf numFmtId="0" fontId="19" fillId="2" borderId="0" xfId="0" applyFont="1" applyFill="1"/>
    <xf numFmtId="166" fontId="19" fillId="2" borderId="0" xfId="0" applyNumberFormat="1" applyFont="1" applyFill="1"/>
    <xf numFmtId="17" fontId="0" fillId="15" borderId="0" xfId="0" applyNumberFormat="1" applyFill="1"/>
    <xf numFmtId="0" fontId="0" fillId="15" borderId="0" xfId="0" applyFill="1"/>
    <xf numFmtId="14" fontId="0" fillId="15" borderId="0" xfId="0" applyNumberFormat="1" applyFill="1"/>
    <xf numFmtId="0" fontId="0" fillId="15" borderId="0" xfId="0" applyFill="1" applyAlignment="1">
      <alignment horizontal="center"/>
    </xf>
    <xf numFmtId="166" fontId="0" fillId="15" borderId="0" xfId="0" applyNumberFormat="1" applyFill="1"/>
    <xf numFmtId="0" fontId="0" fillId="0" borderId="11" xfId="0" applyBorder="1"/>
    <xf numFmtId="3" fontId="0" fillId="8" borderId="0" xfId="0" applyNumberFormat="1" applyFill="1"/>
    <xf numFmtId="0" fontId="19" fillId="3" borderId="0" xfId="0" applyFont="1" applyFill="1"/>
    <xf numFmtId="0" fontId="0" fillId="16" borderId="11" xfId="0" applyFill="1" applyBorder="1"/>
    <xf numFmtId="14" fontId="0" fillId="16" borderId="11" xfId="0" applyNumberFormat="1" applyFill="1" applyBorder="1"/>
    <xf numFmtId="17" fontId="0" fillId="16" borderId="12" xfId="0" applyNumberFormat="1" applyFill="1" applyBorder="1"/>
    <xf numFmtId="0" fontId="0" fillId="2" borderId="11" xfId="0" applyFill="1" applyBorder="1"/>
    <xf numFmtId="0" fontId="0" fillId="6" borderId="0" xfId="0" applyFill="1" applyAlignment="1">
      <alignment horizontal="left"/>
    </xf>
    <xf numFmtId="0" fontId="4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0" fontId="3" fillId="2" borderId="10" xfId="0" applyFont="1" applyFill="1" applyBorder="1" applyAlignment="1">
      <alignment horizontal="left"/>
    </xf>
    <xf numFmtId="0" fontId="0" fillId="16" borderId="11" xfId="0" applyFill="1" applyBorder="1" applyAlignment="1">
      <alignment horizontal="center"/>
    </xf>
    <xf numFmtId="14" fontId="0" fillId="0" borderId="11" xfId="0" applyNumberFormat="1" applyBorder="1"/>
    <xf numFmtId="0" fontId="0" fillId="0" borderId="11" xfId="0" applyBorder="1" applyAlignment="1">
      <alignment horizontal="center"/>
    </xf>
    <xf numFmtId="17" fontId="0" fillId="0" borderId="12" xfId="0" applyNumberFormat="1" applyBorder="1"/>
    <xf numFmtId="17" fontId="0" fillId="4" borderId="12" xfId="0" applyNumberFormat="1" applyFill="1" applyBorder="1"/>
    <xf numFmtId="17" fontId="0" fillId="12" borderId="12" xfId="0" applyNumberFormat="1" applyFill="1" applyBorder="1"/>
    <xf numFmtId="0" fontId="0" fillId="12" borderId="11" xfId="0" applyFill="1" applyBorder="1"/>
    <xf numFmtId="14" fontId="0" fillId="12" borderId="11" xfId="0" applyNumberFormat="1" applyFill="1" applyBorder="1"/>
    <xf numFmtId="0" fontId="0" fillId="12" borderId="11" xfId="0" applyFill="1" applyBorder="1" applyAlignment="1">
      <alignment horizontal="center"/>
    </xf>
    <xf numFmtId="3" fontId="0" fillId="0" borderId="11" xfId="0" applyNumberFormat="1" applyBorder="1"/>
    <xf numFmtId="3" fontId="0" fillId="16" borderId="11" xfId="0" applyNumberFormat="1" applyFill="1" applyBorder="1"/>
    <xf numFmtId="168" fontId="0" fillId="0" borderId="0" xfId="0" applyNumberFormat="1"/>
    <xf numFmtId="168" fontId="0" fillId="12" borderId="0" xfId="0" applyNumberFormat="1" applyFill="1"/>
    <xf numFmtId="168" fontId="0" fillId="0" borderId="11" xfId="0" applyNumberFormat="1" applyBorder="1"/>
    <xf numFmtId="168" fontId="0" fillId="16" borderId="11" xfId="0" applyNumberFormat="1" applyFill="1" applyBorder="1"/>
    <xf numFmtId="168" fontId="0" fillId="12" borderId="11" xfId="0" applyNumberFormat="1" applyFill="1" applyBorder="1"/>
    <xf numFmtId="166" fontId="0" fillId="11" borderId="0" xfId="0" applyNumberFormat="1" applyFill="1"/>
    <xf numFmtId="166" fontId="0" fillId="16" borderId="11" xfId="0" applyNumberFormat="1" applyFill="1" applyBorder="1"/>
    <xf numFmtId="3" fontId="0" fillId="2" borderId="0" xfId="0" applyNumberFormat="1" applyFill="1"/>
    <xf numFmtId="17" fontId="20" fillId="2" borderId="0" xfId="0" applyNumberFormat="1" applyFont="1" applyFill="1"/>
    <xf numFmtId="166" fontId="20" fillId="2" borderId="0" xfId="0" applyNumberFormat="1" applyFont="1" applyFill="1" applyAlignment="1">
      <alignment horizontal="right"/>
    </xf>
    <xf numFmtId="166" fontId="20" fillId="2" borderId="0" xfId="0" applyNumberFormat="1" applyFont="1" applyFill="1"/>
    <xf numFmtId="17" fontId="0" fillId="17" borderId="0" xfId="0" applyNumberFormat="1" applyFill="1"/>
    <xf numFmtId="0" fontId="0" fillId="17" borderId="0" xfId="0" applyFill="1"/>
    <xf numFmtId="14" fontId="0" fillId="17" borderId="0" xfId="0" applyNumberFormat="1" applyFill="1"/>
    <xf numFmtId="0" fontId="0" fillId="17" borderId="0" xfId="0" applyFill="1" applyAlignment="1">
      <alignment horizontal="center"/>
    </xf>
    <xf numFmtId="166" fontId="0" fillId="17" borderId="0" xfId="0" applyNumberFormat="1" applyFill="1"/>
    <xf numFmtId="17" fontId="0" fillId="18" borderId="0" xfId="0" applyNumberFormat="1" applyFill="1"/>
    <xf numFmtId="0" fontId="0" fillId="18" borderId="0" xfId="0" applyFill="1"/>
    <xf numFmtId="14" fontId="0" fillId="18" borderId="0" xfId="0" applyNumberFormat="1" applyFill="1"/>
    <xf numFmtId="0" fontId="0" fillId="18" borderId="0" xfId="0" applyFill="1" applyAlignment="1">
      <alignment horizontal="center"/>
    </xf>
    <xf numFmtId="17" fontId="0" fillId="18" borderId="12" xfId="0" applyNumberFormat="1" applyFill="1" applyBorder="1"/>
    <xf numFmtId="0" fontId="0" fillId="18" borderId="11" xfId="0" applyFill="1" applyBorder="1"/>
    <xf numFmtId="14" fontId="0" fillId="18" borderId="11" xfId="0" applyNumberFormat="1" applyFill="1" applyBorder="1"/>
    <xf numFmtId="0" fontId="0" fillId="18" borderId="11" xfId="0" applyFill="1" applyBorder="1" applyAlignment="1">
      <alignment horizontal="center"/>
    </xf>
    <xf numFmtId="168" fontId="0" fillId="18" borderId="0" xfId="0" applyNumberFormat="1" applyFill="1"/>
    <xf numFmtId="168" fontId="0" fillId="18" borderId="11" xfId="0" applyNumberFormat="1" applyFill="1" applyBorder="1"/>
    <xf numFmtId="3" fontId="0" fillId="18" borderId="0" xfId="0" applyNumberFormat="1" applyFill="1"/>
    <xf numFmtId="3" fontId="0" fillId="18" borderId="11" xfId="0" applyNumberFormat="1" applyFill="1" applyBorder="1"/>
    <xf numFmtId="166" fontId="0" fillId="18" borderId="0" xfId="0" applyNumberFormat="1" applyFill="1"/>
    <xf numFmtId="166" fontId="0" fillId="18" borderId="0" xfId="0" applyNumberFormat="1" applyFill="1" applyAlignment="1">
      <alignment horizontal="right"/>
    </xf>
    <xf numFmtId="166" fontId="1" fillId="18" borderId="0" xfId="0" applyNumberFormat="1" applyFont="1" applyFill="1"/>
    <xf numFmtId="168" fontId="20" fillId="18" borderId="0" xfId="0" applyNumberFormat="1" applyFont="1" applyFill="1"/>
    <xf numFmtId="168" fontId="21" fillId="18" borderId="0" xfId="0" applyNumberFormat="1" applyFont="1" applyFill="1"/>
    <xf numFmtId="168" fontId="1" fillId="18" borderId="0" xfId="0" applyNumberFormat="1" applyFont="1" applyFill="1"/>
    <xf numFmtId="17" fontId="20" fillId="18" borderId="0" xfId="0" applyNumberFormat="1" applyFont="1" applyFill="1"/>
    <xf numFmtId="0" fontId="20" fillId="18" borderId="0" xfId="0" applyFont="1" applyFill="1"/>
    <xf numFmtId="14" fontId="20" fillId="18" borderId="0" xfId="0" applyNumberFormat="1" applyFont="1" applyFill="1"/>
    <xf numFmtId="168" fontId="1" fillId="0" borderId="0" xfId="0" applyNumberFormat="1" applyFont="1"/>
    <xf numFmtId="14" fontId="10" fillId="0" borderId="0" xfId="0" applyNumberFormat="1" applyFont="1"/>
    <xf numFmtId="166" fontId="10" fillId="0" borderId="1" xfId="0" applyNumberFormat="1" applyFont="1" applyBorder="1" applyAlignment="1">
      <alignment horizontal="left"/>
    </xf>
    <xf numFmtId="17" fontId="0" fillId="19" borderId="12" xfId="0" applyNumberFormat="1" applyFill="1" applyBorder="1"/>
    <xf numFmtId="17" fontId="0" fillId="19" borderId="14" xfId="0" applyNumberFormat="1" applyFill="1" applyBorder="1"/>
    <xf numFmtId="17" fontId="0" fillId="20" borderId="0" xfId="0" applyNumberFormat="1" applyFill="1"/>
    <xf numFmtId="0" fontId="0" fillId="21" borderId="0" xfId="0" applyFill="1"/>
    <xf numFmtId="17" fontId="0" fillId="21" borderId="0" xfId="0" applyNumberFormat="1" applyFill="1"/>
    <xf numFmtId="14" fontId="0" fillId="21" borderId="0" xfId="0" applyNumberFormat="1" applyFill="1"/>
    <xf numFmtId="0" fontId="0" fillId="21" borderId="0" xfId="0" applyFill="1" applyAlignment="1">
      <alignment horizontal="center"/>
    </xf>
    <xf numFmtId="166" fontId="0" fillId="21" borderId="0" xfId="0" applyNumberFormat="1" applyFill="1"/>
    <xf numFmtId="166" fontId="0" fillId="15" borderId="0" xfId="0" applyNumberFormat="1" applyFill="1" applyAlignment="1">
      <alignment horizontal="right"/>
    </xf>
    <xf numFmtId="166" fontId="1" fillId="15" borderId="0" xfId="0" applyNumberFormat="1" applyFont="1" applyFill="1"/>
    <xf numFmtId="168" fontId="0" fillId="8" borderId="0" xfId="0" applyNumberFormat="1" applyFill="1"/>
    <xf numFmtId="0" fontId="8" fillId="0" borderId="0" xfId="0" applyFont="1" applyAlignment="1">
      <alignment horizontal="center"/>
    </xf>
    <xf numFmtId="0" fontId="8" fillId="2" borderId="0" xfId="0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4" fontId="0" fillId="2" borderId="11" xfId="0" applyNumberFormat="1" applyFill="1" applyBorder="1"/>
    <xf numFmtId="0" fontId="0" fillId="2" borderId="11" xfId="0" applyFill="1" applyBorder="1" applyAlignment="1">
      <alignment horizontal="center"/>
    </xf>
    <xf numFmtId="3" fontId="0" fillId="2" borderId="11" xfId="0" applyNumberFormat="1" applyFill="1" applyBorder="1"/>
    <xf numFmtId="0" fontId="0" fillId="22" borderId="0" xfId="0" applyFill="1"/>
    <xf numFmtId="0" fontId="5" fillId="22" borderId="0" xfId="0" applyFont="1" applyFill="1"/>
    <xf numFmtId="168" fontId="5" fillId="22" borderId="0" xfId="0" applyNumberFormat="1" applyFont="1" applyFill="1" applyAlignment="1">
      <alignment horizontal="center"/>
    </xf>
    <xf numFmtId="168" fontId="5" fillId="22" borderId="0" xfId="0" applyNumberFormat="1" applyFont="1" applyFill="1"/>
    <xf numFmtId="0" fontId="0" fillId="22" borderId="0" xfId="0" applyFill="1" applyAlignment="1">
      <alignment horizontal="right"/>
    </xf>
    <xf numFmtId="0" fontId="5" fillId="15" borderId="0" xfId="0" applyFont="1" applyFill="1"/>
    <xf numFmtId="0" fontId="5" fillId="15" borderId="0" xfId="0" applyFont="1" applyFill="1" applyAlignment="1">
      <alignment horizontal="center"/>
    </xf>
    <xf numFmtId="0" fontId="0" fillId="15" borderId="0" xfId="0" applyFill="1" applyAlignment="1">
      <alignment horizontal="right"/>
    </xf>
    <xf numFmtId="0" fontId="0" fillId="14" borderId="0" xfId="0" applyFill="1" applyAlignment="1">
      <alignment horizontal="center"/>
    </xf>
    <xf numFmtId="166" fontId="0" fillId="14" borderId="0" xfId="0" applyNumberFormat="1" applyFill="1" applyAlignment="1">
      <alignment horizontal="center"/>
    </xf>
    <xf numFmtId="3" fontId="0" fillId="14" borderId="0" xfId="0" applyNumberFormat="1" applyFill="1"/>
    <xf numFmtId="17" fontId="0" fillId="14" borderId="13" xfId="0" applyNumberFormat="1" applyFill="1" applyBorder="1"/>
    <xf numFmtId="0" fontId="0" fillId="14" borderId="13" xfId="0" applyFill="1" applyBorder="1"/>
    <xf numFmtId="14" fontId="0" fillId="14" borderId="13" xfId="0" applyNumberFormat="1" applyFill="1" applyBorder="1"/>
    <xf numFmtId="166" fontId="0" fillId="14" borderId="13" xfId="0" applyNumberFormat="1" applyFill="1" applyBorder="1"/>
    <xf numFmtId="17" fontId="0" fillId="14" borderId="12" xfId="0" applyNumberFormat="1" applyFill="1" applyBorder="1"/>
    <xf numFmtId="0" fontId="0" fillId="14" borderId="11" xfId="0" applyFill="1" applyBorder="1"/>
    <xf numFmtId="14" fontId="0" fillId="14" borderId="11" xfId="0" applyNumberFormat="1" applyFill="1" applyBorder="1"/>
    <xf numFmtId="0" fontId="0" fillId="14" borderId="11" xfId="0" applyFill="1" applyBorder="1" applyAlignment="1">
      <alignment horizontal="center"/>
    </xf>
    <xf numFmtId="168" fontId="0" fillId="14" borderId="11" xfId="0" applyNumberFormat="1" applyFill="1" applyBorder="1"/>
    <xf numFmtId="17" fontId="0" fillId="23" borderId="12" xfId="0" applyNumberFormat="1" applyFill="1" applyBorder="1"/>
    <xf numFmtId="3" fontId="0" fillId="14" borderId="11" xfId="0" applyNumberFormat="1" applyFill="1" applyBorder="1"/>
    <xf numFmtId="168" fontId="0" fillId="14" borderId="0" xfId="0" applyNumberFormat="1" applyFill="1"/>
    <xf numFmtId="17" fontId="0" fillId="23" borderId="14" xfId="0" applyNumberFormat="1" applyFill="1" applyBorder="1"/>
    <xf numFmtId="166" fontId="0" fillId="14" borderId="0" xfId="0" applyNumberFormat="1" applyFill="1" applyAlignment="1">
      <alignment horizontal="right"/>
    </xf>
    <xf numFmtId="0" fontId="5" fillId="0" borderId="0" xfId="0" applyFont="1"/>
    <xf numFmtId="3" fontId="17" fillId="21" borderId="0" xfId="0" applyNumberFormat="1" applyFont="1" applyFill="1"/>
    <xf numFmtId="167" fontId="1" fillId="0" borderId="0" xfId="0" applyNumberFormat="1" applyFont="1"/>
    <xf numFmtId="0" fontId="19" fillId="3" borderId="5" xfId="0" applyFont="1" applyFill="1" applyBorder="1"/>
    <xf numFmtId="0" fontId="0" fillId="19" borderId="11" xfId="0" applyFill="1" applyBorder="1"/>
    <xf numFmtId="168" fontId="0" fillId="15" borderId="0" xfId="0" applyNumberFormat="1" applyFill="1"/>
    <xf numFmtId="168" fontId="0" fillId="2" borderId="0" xfId="0" applyNumberFormat="1" applyFill="1"/>
    <xf numFmtId="17" fontId="0" fillId="24" borderId="0" xfId="0" applyNumberFormat="1" applyFill="1"/>
    <xf numFmtId="0" fontId="0" fillId="24" borderId="0" xfId="0" applyFill="1"/>
    <xf numFmtId="14" fontId="0" fillId="24" borderId="0" xfId="0" applyNumberFormat="1" applyFill="1"/>
    <xf numFmtId="0" fontId="0" fillId="24" borderId="0" xfId="0" applyFill="1" applyAlignment="1">
      <alignment horizontal="center"/>
    </xf>
    <xf numFmtId="166" fontId="0" fillId="24" borderId="0" xfId="0" applyNumberFormat="1" applyFill="1"/>
    <xf numFmtId="168" fontId="0" fillId="24" borderId="0" xfId="0" applyNumberFormat="1" applyFill="1"/>
    <xf numFmtId="3" fontId="0" fillId="24" borderId="0" xfId="0" applyNumberFormat="1" applyFill="1"/>
    <xf numFmtId="15" fontId="20" fillId="24" borderId="0" xfId="0" applyNumberFormat="1" applyFont="1" applyFill="1"/>
    <xf numFmtId="0" fontId="23" fillId="24" borderId="0" xfId="0" applyFont="1" applyFill="1" applyAlignment="1">
      <alignment horizontal="center"/>
    </xf>
    <xf numFmtId="0" fontId="20" fillId="24" borderId="0" xfId="0" applyFont="1" applyFill="1"/>
    <xf numFmtId="15" fontId="20" fillId="0" borderId="0" xfId="0" applyNumberFormat="1" applyFont="1"/>
    <xf numFmtId="0" fontId="23" fillId="0" borderId="0" xfId="0" applyFont="1" applyAlignment="1">
      <alignment horizontal="center"/>
    </xf>
    <xf numFmtId="0" fontId="20" fillId="0" borderId="0" xfId="0" applyFont="1"/>
    <xf numFmtId="0" fontId="24" fillId="0" borderId="0" xfId="0" applyFont="1"/>
    <xf numFmtId="15" fontId="25" fillId="0" borderId="0" xfId="0" applyNumberFormat="1" applyFont="1"/>
    <xf numFmtId="0" fontId="25" fillId="0" borderId="0" xfId="0" applyFont="1" applyAlignment="1">
      <alignment horizontal="center"/>
    </xf>
    <xf numFmtId="15" fontId="25" fillId="24" borderId="0" xfId="0" applyNumberFormat="1" applyFont="1" applyFill="1"/>
    <xf numFmtId="0" fontId="4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15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5" fillId="2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0" fillId="16" borderId="11" xfId="0" applyFont="1" applyFill="1" applyBorder="1"/>
    <xf numFmtId="0" fontId="0" fillId="16" borderId="15" xfId="0" applyFont="1" applyFill="1" applyBorder="1"/>
    <xf numFmtId="0" fontId="0" fillId="0" borderId="11" xfId="0" applyFont="1" applyBorder="1"/>
    <xf numFmtId="0" fontId="0" fillId="0" borderId="15" xfId="0" applyFont="1" applyBorder="1"/>
    <xf numFmtId="17" fontId="0" fillId="24" borderId="12" xfId="0" applyNumberFormat="1" applyFont="1" applyFill="1" applyBorder="1"/>
    <xf numFmtId="0" fontId="0" fillId="24" borderId="11" xfId="0" applyFont="1" applyFill="1" applyBorder="1"/>
    <xf numFmtId="15" fontId="20" fillId="24" borderId="11" xfId="0" applyNumberFormat="1" applyFont="1" applyFill="1" applyBorder="1"/>
    <xf numFmtId="0" fontId="23" fillId="24" borderId="11" xfId="0" applyFont="1" applyFill="1" applyBorder="1" applyAlignment="1">
      <alignment horizontal="center"/>
    </xf>
    <xf numFmtId="0" fontId="20" fillId="24" borderId="11" xfId="0" applyFont="1" applyFill="1" applyBorder="1"/>
    <xf numFmtId="3" fontId="0" fillId="24" borderId="11" xfId="0" applyNumberFormat="1" applyFont="1" applyFill="1" applyBorder="1"/>
    <xf numFmtId="0" fontId="0" fillId="24" borderId="15" xfId="0" applyFont="1" applyFill="1" applyBorder="1"/>
    <xf numFmtId="17" fontId="0" fillId="16" borderId="12" xfId="0" applyNumberFormat="1" applyFont="1" applyFill="1" applyBorder="1"/>
    <xf numFmtId="0" fontId="0" fillId="2" borderId="11" xfId="0" applyFont="1" applyFill="1" applyBorder="1"/>
    <xf numFmtId="15" fontId="20" fillId="16" borderId="11" xfId="0" applyNumberFormat="1" applyFont="1" applyFill="1" applyBorder="1"/>
    <xf numFmtId="0" fontId="23" fillId="16" borderId="11" xfId="0" applyFont="1" applyFill="1" applyBorder="1" applyAlignment="1">
      <alignment horizontal="center"/>
    </xf>
    <xf numFmtId="0" fontId="20" fillId="16" borderId="11" xfId="0" applyFont="1" applyFill="1" applyBorder="1"/>
    <xf numFmtId="3" fontId="0" fillId="16" borderId="11" xfId="0" applyNumberFormat="1" applyFont="1" applyFill="1" applyBorder="1"/>
    <xf numFmtId="17" fontId="0" fillId="0" borderId="12" xfId="0" applyNumberFormat="1" applyFont="1" applyBorder="1"/>
    <xf numFmtId="15" fontId="20" fillId="0" borderId="11" xfId="0" applyNumberFormat="1" applyFont="1" applyBorder="1"/>
    <xf numFmtId="0" fontId="23" fillId="0" borderId="11" xfId="0" applyFont="1" applyBorder="1" applyAlignment="1">
      <alignment horizontal="center"/>
    </xf>
    <xf numFmtId="0" fontId="20" fillId="0" borderId="11" xfId="0" applyFont="1" applyBorder="1"/>
    <xf numFmtId="3" fontId="0" fillId="0" borderId="11" xfId="0" applyNumberFormat="1" applyFont="1" applyBorder="1"/>
    <xf numFmtId="0" fontId="24" fillId="16" borderId="11" xfId="0" applyFont="1" applyFill="1" applyBorder="1"/>
    <xf numFmtId="0" fontId="24" fillId="0" borderId="11" xfId="0" applyFont="1" applyBorder="1"/>
    <xf numFmtId="15" fontId="25" fillId="16" borderId="11" xfId="0" applyNumberFormat="1" applyFont="1" applyFill="1" applyBorder="1"/>
    <xf numFmtId="0" fontId="25" fillId="16" borderId="11" xfId="0" applyFont="1" applyFill="1" applyBorder="1" applyAlignment="1">
      <alignment horizontal="center"/>
    </xf>
    <xf numFmtId="15" fontId="25" fillId="0" borderId="11" xfId="0" applyNumberFormat="1" applyFont="1" applyBorder="1"/>
    <xf numFmtId="0" fontId="25" fillId="0" borderId="11" xfId="0" applyFont="1" applyBorder="1" applyAlignment="1">
      <alignment horizontal="center"/>
    </xf>
    <xf numFmtId="15" fontId="25" fillId="24" borderId="11" xfId="0" applyNumberFormat="1" applyFont="1" applyFill="1" applyBorder="1"/>
    <xf numFmtId="0" fontId="0" fillId="0" borderId="11" xfId="0" applyFont="1" applyBorder="1" applyAlignment="1">
      <alignment horizontal="center"/>
    </xf>
    <xf numFmtId="0" fontId="0" fillId="16" borderId="11" xfId="0" applyFont="1" applyFill="1" applyBorder="1" applyAlignment="1">
      <alignment horizontal="center"/>
    </xf>
    <xf numFmtId="3" fontId="0" fillId="24" borderId="15" xfId="0" applyNumberFormat="1" applyFont="1" applyFill="1" applyBorder="1"/>
    <xf numFmtId="17" fontId="20" fillId="14" borderId="0" xfId="0" applyNumberFormat="1" applyFont="1" applyFill="1"/>
    <xf numFmtId="0" fontId="20" fillId="14" borderId="0" xfId="0" applyFont="1" applyFill="1"/>
    <xf numFmtId="168" fontId="20" fillId="14" borderId="0" xfId="0" applyNumberFormat="1" applyFont="1" applyFill="1"/>
    <xf numFmtId="17" fontId="1" fillId="14" borderId="0" xfId="0" applyNumberFormat="1" applyFont="1" applyFill="1"/>
    <xf numFmtId="0" fontId="1" fillId="14" borderId="0" xfId="0" applyFont="1" applyFill="1"/>
    <xf numFmtId="168" fontId="1" fillId="14" borderId="0" xfId="0" applyNumberFormat="1" applyFont="1" applyFill="1"/>
    <xf numFmtId="3" fontId="0" fillId="0" borderId="0" xfId="0" applyNumberFormat="1" applyFill="1"/>
  </cellXfs>
  <cellStyles count="3">
    <cellStyle name="Millares [0] 2" xfId="2" xr:uid="{56C32FFF-B91B-43C1-9BF2-530DF9BB885C}"/>
    <cellStyle name="Moneda" xfId="1" builtinId="4"/>
    <cellStyle name="Normal" xfId="0" builtinId="0"/>
  </cellStyles>
  <dxfs count="23">
    <dxf>
      <numFmt numFmtId="166" formatCode="&quot;$&quot;\ #,##0"/>
    </dxf>
    <dxf>
      <numFmt numFmtId="19" formatCode="dd/mm/yyyy"/>
    </dxf>
    <dxf>
      <fill>
        <patternFill patternType="solid">
          <fgColor indexed="64"/>
          <bgColor rgb="FFFFFF00"/>
        </patternFill>
      </fill>
    </dxf>
    <dxf>
      <numFmt numFmtId="22" formatCode="mmm/yy"/>
    </dxf>
    <dxf>
      <fill>
        <patternFill patternType="none">
          <bgColor auto="1"/>
        </patternFill>
      </fill>
    </dxf>
    <dxf>
      <numFmt numFmtId="3" formatCode="#,##0"/>
    </dxf>
    <dxf>
      <numFmt numFmtId="22" formatCode="mmm/yy"/>
    </dxf>
    <dxf>
      <numFmt numFmtId="166" formatCode="&quot;$&quot;\ #,##0"/>
    </dxf>
    <dxf>
      <font>
        <sz val="8"/>
        <family val="2"/>
      </font>
    </dxf>
    <dxf>
      <numFmt numFmtId="166" formatCode="&quot;$&quot;\ #,##0"/>
    </dxf>
    <dxf>
      <numFmt numFmtId="22" formatCode="mmm/yy"/>
    </dxf>
    <dxf>
      <numFmt numFmtId="3" formatCode="#,##0"/>
    </dxf>
    <dxf>
      <font>
        <color theme="0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numFmt numFmtId="3" formatCode="#,##0"/>
    </dxf>
    <dxf>
      <numFmt numFmtId="166" formatCode="&quot;$&quot;\ #,##0"/>
      <alignment horizontal="general" vertical="bottom" textRotation="0" wrapText="0" indent="0" justifyLastLine="0" shrinkToFit="0" readingOrder="0"/>
    </dxf>
    <dxf>
      <numFmt numFmtId="19" formatCode="dd/mm/yyyy"/>
    </dxf>
    <dxf>
      <fill>
        <patternFill patternType="solid">
          <fgColor indexed="64"/>
          <bgColor rgb="FFFFFF00"/>
        </patternFill>
      </fill>
    </dxf>
    <dxf>
      <alignment horizontal="center" vertical="bottom" textRotation="0" wrapText="0" indent="0" justifyLastLine="0" shrinkToFit="0" readingOrder="0"/>
    </dxf>
    <dxf>
      <numFmt numFmtId="19" formatCode="dd/mm/yyyy"/>
    </dxf>
    <dxf>
      <fill>
        <patternFill patternType="solid">
          <fgColor indexed="64"/>
          <bgColor rgb="FFFFFF00"/>
        </patternFill>
      </fill>
    </dxf>
  </dxfs>
  <tableStyles count="1" defaultTableStyle="TableStyleMedium2" defaultPivotStyle="PivotStyleLight16">
    <tableStyle name="Invisible" pivot="0" table="0" count="0" xr9:uid="{973793D9-9BB9-4489-8087-83A5E67320F9}"/>
  </tableStyles>
  <colors>
    <mruColors>
      <color rgb="FFCFFDA5"/>
      <color rgb="FFBED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pivotCacheDefinition" Target="pivotCache/pivotCacheDefinition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pivotCacheDefinition" Target="pivotCache/pivotCacheDefinition1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de Tesoreria de la  Sociedad el Ensueño  a Diciembre  2023.xlsx]Ingresos vs Egresos!TablaDinámica1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3360014600823892E-2"/>
          <c:y val="7.0885587970666339E-2"/>
          <c:w val="0.8350127757209157"/>
          <c:h val="0.78325015954791244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'Ingresos vs Egresos'!$B$3:$B$4</c:f>
              <c:strCache>
                <c:ptCount val="1"/>
                <c:pt idx="0">
                  <c:v>Egreso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'Ingresos vs Egresos'!$A$5:$A$13</c:f>
              <c:strCache>
                <c:ptCount val="8"/>
                <c:pt idx="0">
                  <c:v>01-12-2016</c:v>
                </c:pt>
                <c:pt idx="1">
                  <c:v>01-12-2017</c:v>
                </c:pt>
                <c:pt idx="2">
                  <c:v>01-12-2018</c:v>
                </c:pt>
                <c:pt idx="3">
                  <c:v>01-12-2019</c:v>
                </c:pt>
                <c:pt idx="4">
                  <c:v>01-12-2020</c:v>
                </c:pt>
                <c:pt idx="5">
                  <c:v>01-12-2021</c:v>
                </c:pt>
                <c:pt idx="6">
                  <c:v>01-12-2022</c:v>
                </c:pt>
                <c:pt idx="7">
                  <c:v>01-12-2023</c:v>
                </c:pt>
              </c:strCache>
            </c:strRef>
          </c:cat>
          <c:val>
            <c:numRef>
              <c:f>'Ingresos vs Egresos'!$B$5:$B$13</c:f>
              <c:numCache>
                <c:formatCode>#,##0</c:formatCode>
                <c:ptCount val="8"/>
                <c:pt idx="0">
                  <c:v>8019350</c:v>
                </c:pt>
                <c:pt idx="1">
                  <c:v>36245167</c:v>
                </c:pt>
                <c:pt idx="2">
                  <c:v>25135260</c:v>
                </c:pt>
                <c:pt idx="3">
                  <c:v>31383968</c:v>
                </c:pt>
                <c:pt idx="4">
                  <c:v>58284156</c:v>
                </c:pt>
                <c:pt idx="5">
                  <c:v>34667740</c:v>
                </c:pt>
                <c:pt idx="6">
                  <c:v>42315846</c:v>
                </c:pt>
                <c:pt idx="7">
                  <c:v>44760554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9-48FD-AE7D-492B510AAFB0}"/>
            </c:ext>
          </c:extLst>
        </c:ser>
        <c:ser>
          <c:idx val="1"/>
          <c:order val="1"/>
          <c:tx>
            <c:strRef>
              <c:f>'Ingresos vs Egresos'!$C$3:$C$4</c:f>
              <c:strCache>
                <c:ptCount val="1"/>
                <c:pt idx="0">
                  <c:v>Ingreso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'Ingresos vs Egresos'!$A$5:$A$13</c:f>
              <c:strCache>
                <c:ptCount val="8"/>
                <c:pt idx="0">
                  <c:v>01-12-2016</c:v>
                </c:pt>
                <c:pt idx="1">
                  <c:v>01-12-2017</c:v>
                </c:pt>
                <c:pt idx="2">
                  <c:v>01-12-2018</c:v>
                </c:pt>
                <c:pt idx="3">
                  <c:v>01-12-2019</c:v>
                </c:pt>
                <c:pt idx="4">
                  <c:v>01-12-2020</c:v>
                </c:pt>
                <c:pt idx="5">
                  <c:v>01-12-2021</c:v>
                </c:pt>
                <c:pt idx="6">
                  <c:v>01-12-2022</c:v>
                </c:pt>
                <c:pt idx="7">
                  <c:v>01-12-2023</c:v>
                </c:pt>
              </c:strCache>
            </c:strRef>
          </c:cat>
          <c:val>
            <c:numRef>
              <c:f>'Ingresos vs Egresos'!$C$5:$C$13</c:f>
              <c:numCache>
                <c:formatCode>#,##0</c:formatCode>
                <c:ptCount val="8"/>
                <c:pt idx="0">
                  <c:v>11798398</c:v>
                </c:pt>
                <c:pt idx="1">
                  <c:v>34859875</c:v>
                </c:pt>
                <c:pt idx="2">
                  <c:v>28231214</c:v>
                </c:pt>
                <c:pt idx="3">
                  <c:v>25884848</c:v>
                </c:pt>
                <c:pt idx="4">
                  <c:v>57956387</c:v>
                </c:pt>
                <c:pt idx="5">
                  <c:v>33979673</c:v>
                </c:pt>
                <c:pt idx="6">
                  <c:v>37344315</c:v>
                </c:pt>
                <c:pt idx="7">
                  <c:v>43714375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C9-48FD-AE7D-492B510AA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28186768"/>
        <c:axId val="828176272"/>
        <c:axId val="828388240"/>
      </c:bar3DChart>
      <c:catAx>
        <c:axId val="82818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828176272"/>
        <c:crosses val="autoZero"/>
        <c:auto val="1"/>
        <c:lblAlgn val="ctr"/>
        <c:lblOffset val="100"/>
        <c:noMultiLvlLbl val="0"/>
      </c:catAx>
      <c:valAx>
        <c:axId val="82817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828186768"/>
        <c:crosses val="autoZero"/>
        <c:crossBetween val="between"/>
      </c:valAx>
      <c:serAx>
        <c:axId val="8283882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828176272"/>
        <c:crosses val="autoZero"/>
      </c:ser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814303642756221E-2"/>
          <c:y val="0.8275987817330821"/>
          <c:w val="0.18412356860333357"/>
          <c:h val="0.109724118471016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de Tesoreria de la  Sociedad el Ensueño  a Diciembre  2023.xlsx]Ingresos - Graficos!TablaDinámica1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Ingresos</a:t>
            </a:r>
            <a:r>
              <a:rPr lang="en-US" b="1" baseline="0"/>
              <a:t> desde año 2016 al año  2023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"/>
        <c:spPr>
          <a:solidFill>
            <a:srgbClr val="C00000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00B050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80"/>
      <c:rotY val="8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'Ingresos - Graficos'!$B$5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'Ingresos - Graficos'!$A$6:$A$14</c:f>
              <c:strCache>
                <c:ptCount val="8"/>
                <c:pt idx="0">
                  <c:v>01-12-2016</c:v>
                </c:pt>
                <c:pt idx="1">
                  <c:v>01-12-2017</c:v>
                </c:pt>
                <c:pt idx="2">
                  <c:v>01-12-2018</c:v>
                </c:pt>
                <c:pt idx="3">
                  <c:v>01-12-2019</c:v>
                </c:pt>
                <c:pt idx="4">
                  <c:v>01-12-2020</c:v>
                </c:pt>
                <c:pt idx="5">
                  <c:v>01-12-2021</c:v>
                </c:pt>
                <c:pt idx="6">
                  <c:v>01-12-2022</c:v>
                </c:pt>
                <c:pt idx="7">
                  <c:v>01-12-2023</c:v>
                </c:pt>
              </c:strCache>
            </c:strRef>
          </c:cat>
          <c:val>
            <c:numRef>
              <c:f>'Ingresos - Graficos'!$B$6:$B$14</c:f>
              <c:numCache>
                <c:formatCode>#,##0</c:formatCode>
                <c:ptCount val="8"/>
                <c:pt idx="0">
                  <c:v>11798398</c:v>
                </c:pt>
                <c:pt idx="1">
                  <c:v>34859875</c:v>
                </c:pt>
                <c:pt idx="2">
                  <c:v>28231214</c:v>
                </c:pt>
                <c:pt idx="3">
                  <c:v>25884848</c:v>
                </c:pt>
                <c:pt idx="4">
                  <c:v>57956387</c:v>
                </c:pt>
                <c:pt idx="5">
                  <c:v>33979673</c:v>
                </c:pt>
                <c:pt idx="6">
                  <c:v>37344315</c:v>
                </c:pt>
                <c:pt idx="7">
                  <c:v>43714375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1-4ADB-9F49-2DD07E85C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6451432"/>
        <c:axId val="257711736"/>
        <c:axId val="0"/>
      </c:bar3DChart>
      <c:dateAx>
        <c:axId val="256451432"/>
        <c:scaling>
          <c:orientation val="minMax"/>
        </c:scaling>
        <c:delete val="0"/>
        <c:axPos val="b"/>
        <c:numFmt formatCode="[$-340A]d&quot; de &quot;mmmm&quot; de &quot;yyyy;@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57711736"/>
        <c:crosses val="autoZero"/>
        <c:auto val="0"/>
        <c:lblOffset val="100"/>
        <c:baseTimeUnit val="days"/>
      </c:dateAx>
      <c:valAx>
        <c:axId val="25771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56451432"/>
        <c:crossesAt val="1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 prstMaterial="dkEdge"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de Tesoreria de la  Sociedad el Ensueño  a Diciembre  2023.xlsx]Concepto del Ingreso!TablaDinámica4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Conceptos  de los Ingresos  desde Julio 2016 a Diciembre</a:t>
            </a:r>
          </a:p>
          <a:p>
            <a:pPr>
              <a:defRPr b="1"/>
            </a:pPr>
            <a:r>
              <a:rPr lang="en-US" b="1"/>
              <a:t>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  <a:sp3d/>
        </c:spPr>
        <c:dLbl>
          <c:idx val="0"/>
          <c:layout>
            <c:manualLayout>
              <c:x val="1.7691998391636449E-2"/>
              <c:y val="-5.010438413361169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  <a:sp3d/>
        </c:spPr>
        <c:dLbl>
          <c:idx val="0"/>
          <c:layout>
            <c:manualLayout>
              <c:x val="1.1258544431041415E-2"/>
              <c:y val="-5.010438413361169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p3d/>
        </c:spPr>
        <c:dLbl>
          <c:idx val="0"/>
          <c:layout>
            <c:manualLayout>
              <c:x val="6.4334539605950944E-3"/>
              <c:y val="-3.340292275574122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layout>
            <c:manualLayout>
              <c:x val="4.8250904704462026E-3"/>
              <c:y val="-3.0619345859429367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'Concepto del Ingreso'!$B$3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'Concepto del Ingreso'!$A$4:$A$9</c:f>
              <c:strCache>
                <c:ptCount val="5"/>
                <c:pt idx="0">
                  <c:v>Pago Cuota</c:v>
                </c:pt>
                <c:pt idx="1">
                  <c:v>cesion Derecho</c:v>
                </c:pt>
                <c:pt idx="2">
                  <c:v>Devolucion caja</c:v>
                </c:pt>
                <c:pt idx="3">
                  <c:v>caja chica</c:v>
                </c:pt>
                <c:pt idx="4">
                  <c:v>deposito a plazo</c:v>
                </c:pt>
              </c:strCache>
            </c:strRef>
          </c:cat>
          <c:val>
            <c:numRef>
              <c:f>'Concepto del Ingreso'!$B$4:$B$9</c:f>
              <c:numCache>
                <c:formatCode>"$"\ #,##0</c:formatCode>
                <c:ptCount val="5"/>
                <c:pt idx="0">
                  <c:v>236781104</c:v>
                </c:pt>
                <c:pt idx="1">
                  <c:v>6459530</c:v>
                </c:pt>
                <c:pt idx="2">
                  <c:v>43480</c:v>
                </c:pt>
                <c:pt idx="3">
                  <c:v>46487</c:v>
                </c:pt>
                <c:pt idx="4">
                  <c:v>30438484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30-4BE5-A393-028EC6E4A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532718328"/>
        <c:axId val="532718656"/>
        <c:axId val="383585096"/>
      </c:bar3DChart>
      <c:catAx>
        <c:axId val="532718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32718656"/>
        <c:crosses val="autoZero"/>
        <c:auto val="1"/>
        <c:lblAlgn val="ctr"/>
        <c:lblOffset val="100"/>
        <c:noMultiLvlLbl val="0"/>
      </c:catAx>
      <c:valAx>
        <c:axId val="53271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\ 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32718328"/>
        <c:crosses val="autoZero"/>
        <c:crossBetween val="between"/>
      </c:valAx>
      <c:serAx>
        <c:axId val="383585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32718656"/>
        <c:crosses val="autoZero"/>
      </c:ser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de Tesoreria de la  Sociedad el Ensueño  a Diciembre  2023.xlsx]Egresos -Graficos!TablaDinámica2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Analisis de los Egresos  desde año 2016 a</a:t>
            </a:r>
            <a:r>
              <a:rPr lang="en-US" b="1" baseline="0"/>
              <a:t>l año</a:t>
            </a:r>
            <a:r>
              <a:rPr lang="en-US" b="1"/>
              <a:t>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FF0000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8859056045556142E-2"/>
          <c:y val="8.0360291238119094E-2"/>
          <c:w val="0.8729012548343118"/>
          <c:h val="0.39755758126615232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'Egresos -Graficos'!$B$6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'Egresos -Graficos'!$A$7:$A$15</c:f>
              <c:strCache>
                <c:ptCount val="8"/>
                <c:pt idx="0">
                  <c:v>01-12-2016</c:v>
                </c:pt>
                <c:pt idx="1">
                  <c:v>01-12-2017</c:v>
                </c:pt>
                <c:pt idx="2">
                  <c:v>01-12-2018</c:v>
                </c:pt>
                <c:pt idx="3">
                  <c:v>01-12-2019</c:v>
                </c:pt>
                <c:pt idx="4">
                  <c:v>01-12-2020</c:v>
                </c:pt>
                <c:pt idx="5">
                  <c:v>01-12-2021</c:v>
                </c:pt>
                <c:pt idx="6">
                  <c:v>01-12-2022</c:v>
                </c:pt>
                <c:pt idx="7">
                  <c:v>01-12-2023</c:v>
                </c:pt>
              </c:strCache>
            </c:strRef>
          </c:cat>
          <c:val>
            <c:numRef>
              <c:f>'Egresos -Graficos'!$B$7:$B$15</c:f>
              <c:numCache>
                <c:formatCode>"$"\ #,##0</c:formatCode>
                <c:ptCount val="8"/>
                <c:pt idx="0">
                  <c:v>8019350</c:v>
                </c:pt>
                <c:pt idx="1">
                  <c:v>36245167</c:v>
                </c:pt>
                <c:pt idx="2">
                  <c:v>25135260</c:v>
                </c:pt>
                <c:pt idx="3">
                  <c:v>31383968</c:v>
                </c:pt>
                <c:pt idx="4">
                  <c:v>58284156</c:v>
                </c:pt>
                <c:pt idx="5">
                  <c:v>34667740</c:v>
                </c:pt>
                <c:pt idx="6">
                  <c:v>42315846</c:v>
                </c:pt>
                <c:pt idx="7">
                  <c:v>44760554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2-4AA5-ABB6-0A7CEFD36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79268776"/>
        <c:axId val="479269760"/>
        <c:axId val="92473952"/>
      </c:bar3DChart>
      <c:dateAx>
        <c:axId val="479268776"/>
        <c:scaling>
          <c:orientation val="minMax"/>
        </c:scaling>
        <c:delete val="0"/>
        <c:axPos val="b"/>
        <c:numFmt formatCode="[$-340A]d&quot; de &quot;mmmm&quot; de &quot;yyyy;@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79269760"/>
        <c:crosses val="autoZero"/>
        <c:auto val="0"/>
        <c:lblOffset val="100"/>
        <c:baseTimeUnit val="days"/>
      </c:dateAx>
      <c:valAx>
        <c:axId val="47926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\ 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79268776"/>
        <c:crossesAt val="1"/>
        <c:crossBetween val="between"/>
      </c:valAx>
      <c:serAx>
        <c:axId val="92473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79269760"/>
        <c:crosses val="autoZero"/>
      </c:ser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de Tesoreria de la  Sociedad el Ensueño  a Diciembre  2023.xlsx]Concepto del Gasto !TablaDinámica3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Analisis del Concepto del Egreso  desde Julio 2016  a  Diciembre  2023</a:t>
            </a:r>
          </a:p>
        </c:rich>
      </c:tx>
      <c:layout>
        <c:manualLayout>
          <c:xMode val="edge"/>
          <c:yMode val="edge"/>
          <c:x val="0.17281683405069345"/>
          <c:y val="2.202453038861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'Concepto del Gasto 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'Concepto del Gasto '!$A$4:$A$30</c:f>
              <c:strCache>
                <c:ptCount val="26"/>
                <c:pt idx="0">
                  <c:v>Basura</c:v>
                </c:pt>
                <c:pt idx="1">
                  <c:v>deposito a plazo</c:v>
                </c:pt>
                <c:pt idx="2">
                  <c:v>Sueldos</c:v>
                </c:pt>
                <c:pt idx="3">
                  <c:v>Agua</c:v>
                </c:pt>
                <c:pt idx="4">
                  <c:v>Mantencion</c:v>
                </c:pt>
                <c:pt idx="5">
                  <c:v>Proy. TiT Dominio</c:v>
                </c:pt>
                <c:pt idx="6">
                  <c:v>contribuciones</c:v>
                </c:pt>
                <c:pt idx="7">
                  <c:v>Luz</c:v>
                </c:pt>
                <c:pt idx="8">
                  <c:v>sueldo administrador</c:v>
                </c:pt>
                <c:pt idx="9">
                  <c:v>caja chica</c:v>
                </c:pt>
                <c:pt idx="10">
                  <c:v>Imposiciones</c:v>
                </c:pt>
                <c:pt idx="11">
                  <c:v>Administracion</c:v>
                </c:pt>
                <c:pt idx="12">
                  <c:v>Nueva sede</c:v>
                </c:pt>
                <c:pt idx="13">
                  <c:v>Finiquito</c:v>
                </c:pt>
                <c:pt idx="14">
                  <c:v>sede</c:v>
                </c:pt>
                <c:pt idx="15">
                  <c:v>Celular</c:v>
                </c:pt>
                <c:pt idx="16">
                  <c:v>Inversion</c:v>
                </c:pt>
                <c:pt idx="17">
                  <c:v>Devolucion x error</c:v>
                </c:pt>
                <c:pt idx="18">
                  <c:v>ropa de trabajo</c:v>
                </c:pt>
                <c:pt idx="19">
                  <c:v>Internet</c:v>
                </c:pt>
                <c:pt idx="20">
                  <c:v>seguridad</c:v>
                </c:pt>
                <c:pt idx="21">
                  <c:v>mayor</c:v>
                </c:pt>
                <c:pt idx="22">
                  <c:v>pago cuotas</c:v>
                </c:pt>
                <c:pt idx="23">
                  <c:v>Casilla Correo</c:v>
                </c:pt>
                <c:pt idx="24">
                  <c:v>Devolucion caja</c:v>
                </c:pt>
                <c:pt idx="25">
                  <c:v>reduc. acta</c:v>
                </c:pt>
              </c:strCache>
            </c:strRef>
          </c:cat>
          <c:val>
            <c:numRef>
              <c:f>'Concepto del Gasto '!$B$4:$B$30</c:f>
              <c:numCache>
                <c:formatCode>#,##0</c:formatCode>
                <c:ptCount val="26"/>
                <c:pt idx="0">
                  <c:v>47782500</c:v>
                </c:pt>
                <c:pt idx="1">
                  <c:v>46000000</c:v>
                </c:pt>
                <c:pt idx="2">
                  <c:v>43812147</c:v>
                </c:pt>
                <c:pt idx="3">
                  <c:v>29442000</c:v>
                </c:pt>
                <c:pt idx="4">
                  <c:v>22520548</c:v>
                </c:pt>
                <c:pt idx="5">
                  <c:v>20563425</c:v>
                </c:pt>
                <c:pt idx="6">
                  <c:v>14151432</c:v>
                </c:pt>
                <c:pt idx="7">
                  <c:v>11953456</c:v>
                </c:pt>
                <c:pt idx="8">
                  <c:v>10915163</c:v>
                </c:pt>
                <c:pt idx="9">
                  <c:v>10008019</c:v>
                </c:pt>
                <c:pt idx="10">
                  <c:v>6565421</c:v>
                </c:pt>
                <c:pt idx="11">
                  <c:v>6147279</c:v>
                </c:pt>
                <c:pt idx="12">
                  <c:v>3236680</c:v>
                </c:pt>
                <c:pt idx="13">
                  <c:v>2821144</c:v>
                </c:pt>
                <c:pt idx="14">
                  <c:v>1743390</c:v>
                </c:pt>
                <c:pt idx="15">
                  <c:v>902105</c:v>
                </c:pt>
                <c:pt idx="16">
                  <c:v>514420</c:v>
                </c:pt>
                <c:pt idx="17">
                  <c:v>508000</c:v>
                </c:pt>
                <c:pt idx="18">
                  <c:v>218030</c:v>
                </c:pt>
                <c:pt idx="19">
                  <c:v>209102</c:v>
                </c:pt>
                <c:pt idx="20">
                  <c:v>200000</c:v>
                </c:pt>
                <c:pt idx="21">
                  <c:v>170000</c:v>
                </c:pt>
                <c:pt idx="22">
                  <c:v>148860</c:v>
                </c:pt>
                <c:pt idx="23">
                  <c:v>118920</c:v>
                </c:pt>
                <c:pt idx="24">
                  <c:v>100000</c:v>
                </c:pt>
                <c:pt idx="25">
                  <c:v>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F-49E3-B1B9-DFDAF39C0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4528872"/>
        <c:axId val="374530512"/>
      </c:barChart>
      <c:catAx>
        <c:axId val="374528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74530512"/>
        <c:crosses val="autoZero"/>
        <c:auto val="1"/>
        <c:lblAlgn val="ctr"/>
        <c:lblOffset val="100"/>
        <c:noMultiLvlLbl val="0"/>
      </c:catAx>
      <c:valAx>
        <c:axId val="37453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74528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213360</xdr:colOff>
      <xdr:row>118</xdr:row>
      <xdr:rowOff>109202</xdr:rowOff>
    </xdr:from>
    <xdr:to>
      <xdr:col>15</xdr:col>
      <xdr:colOff>328620</xdr:colOff>
      <xdr:row>133</xdr:row>
      <xdr:rowOff>107087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5F3817C-0D3B-63EC-43E9-2BC4FB575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0720" y="21689042"/>
          <a:ext cx="6455100" cy="27410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849086</xdr:colOff>
      <xdr:row>2</xdr:row>
      <xdr:rowOff>174171</xdr:rowOff>
    </xdr:from>
    <xdr:to>
      <xdr:col>16</xdr:col>
      <xdr:colOff>315685</xdr:colOff>
      <xdr:row>27</xdr:row>
      <xdr:rowOff>163286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177465C-29D8-498E-8C8C-F1428CD509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327660</xdr:colOff>
      <xdr:row>2</xdr:row>
      <xdr:rowOff>91440</xdr:rowOff>
    </xdr:from>
    <xdr:to>
      <xdr:col>13</xdr:col>
      <xdr:colOff>182880</xdr:colOff>
      <xdr:row>29</xdr:row>
      <xdr:rowOff>22860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CD1A1A2-1419-460D-BF81-CEBCBEEBB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1019175</xdr:colOff>
      <xdr:row>2</xdr:row>
      <xdr:rowOff>133349</xdr:rowOff>
    </xdr:from>
    <xdr:to>
      <xdr:col>16</xdr:col>
      <xdr:colOff>157162</xdr:colOff>
      <xdr:row>31</xdr:row>
      <xdr:rowOff>126206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F9ED4B7-456B-45A4-A51D-8C40B24530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752475</xdr:colOff>
      <xdr:row>4</xdr:row>
      <xdr:rowOff>137636</xdr:rowOff>
    </xdr:from>
    <xdr:to>
      <xdr:col>17</xdr:col>
      <xdr:colOff>371475</xdr:colOff>
      <xdr:row>51</xdr:row>
      <xdr:rowOff>154782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485774</xdr:colOff>
      <xdr:row>1</xdr:row>
      <xdr:rowOff>61912</xdr:rowOff>
    </xdr:from>
    <xdr:to>
      <xdr:col>17</xdr:col>
      <xdr:colOff>771525</xdr:colOff>
      <xdr:row>35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F170042-0430-4F41-9F97-33C6A9870A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disco%20d%20Hernan/el%20yeco%20tesoreria/Tesoreria%202020/informe%20de%20Tesoreria%20de%20la%20%20Sociedad%20el%20Ensue&#241;o%20%20a%20Diciembre%20%202020%20v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io 2016"/>
      <sheetName val="Agosto 2016"/>
      <sheetName val="Septiembre 2016"/>
      <sheetName val="Octubre 2016 "/>
      <sheetName val="Noviembre 2016"/>
      <sheetName val="Diciembre 2016 "/>
      <sheetName val="Enero  2017"/>
      <sheetName val="Febrero  2017"/>
      <sheetName val="Marzo 2017"/>
      <sheetName val="Abril 2017 "/>
      <sheetName val="Mayo 2017 "/>
      <sheetName val="Junio 2017 "/>
      <sheetName val="Julio 2017  "/>
      <sheetName val="Agosto 2017"/>
      <sheetName val="Resumen Final  CAJA  2020"/>
      <sheetName val="Base de datos  1"/>
      <sheetName val="Base de datos  2"/>
      <sheetName val="Sept 2017 "/>
      <sheetName val="oct 2017 "/>
      <sheetName val="Nov  2017"/>
      <sheetName val="Dic 2017 "/>
      <sheetName val="Enero 2018"/>
      <sheetName val="Feb 2018"/>
      <sheetName val="Mar 2018"/>
      <sheetName val="Abril 2018"/>
      <sheetName val="May 2018"/>
      <sheetName val="Jun 2018"/>
      <sheetName val="Jul 2018 "/>
      <sheetName val="Agos 2018 "/>
      <sheetName val="Sep 2018 "/>
      <sheetName val="Resumen Final  CAJA  2016"/>
      <sheetName val="Resumen Final  CAJA  2017"/>
      <sheetName val="dep a plazo y saldos  bco"/>
      <sheetName val="Resumen Final  CAJA  2018"/>
      <sheetName val="Resumen Final  CAJA  2019"/>
      <sheetName val="oct 2018"/>
      <sheetName val="nov 2018"/>
      <sheetName val="dic 2018 "/>
      <sheetName val="ene  2019"/>
      <sheetName val="feb  2019"/>
      <sheetName val="mar 2019"/>
      <sheetName val="abr 2019"/>
      <sheetName val="may 2019"/>
      <sheetName val="jun 2019"/>
      <sheetName val="jul 2019"/>
      <sheetName val="agosto 2019"/>
      <sheetName val="sep 2019"/>
      <sheetName val="oct 2019"/>
      <sheetName val="Nov 2019"/>
      <sheetName val="Dic 2019 "/>
      <sheetName val="Ingresos vs Egresos"/>
      <sheetName val="Ingresos - Graficos"/>
      <sheetName val="Concepto del Ingreso"/>
      <sheetName val="Egresos -Graficos"/>
      <sheetName val="Concepto del Gasto "/>
    </sheetNames>
    <sheetDataSet>
      <sheetData sheetId="0">
        <row r="3">
          <cell r="D3">
            <v>9641551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57">
          <cell r="A1857">
            <v>43831</v>
          </cell>
          <cell r="C1857" t="str">
            <v>Pago Cuota</v>
          </cell>
          <cell r="D1857">
            <v>43832</v>
          </cell>
          <cell r="E1857" t="str">
            <v>TR</v>
          </cell>
          <cell r="F1857" t="str">
            <v>Villarrica 128, Claudia Ubilla</v>
          </cell>
          <cell r="H1857">
            <v>23000</v>
          </cell>
        </row>
        <row r="1858">
          <cell r="A1858">
            <v>43831</v>
          </cell>
          <cell r="C1858" t="str">
            <v>Pago Cuota</v>
          </cell>
          <cell r="D1858">
            <v>43832</v>
          </cell>
          <cell r="E1858" t="str">
            <v>TR</v>
          </cell>
          <cell r="F1858" t="str">
            <v>Ranco 95, Charles Becher</v>
          </cell>
          <cell r="H1858">
            <v>23095</v>
          </cell>
        </row>
        <row r="1859">
          <cell r="A1859">
            <v>43831</v>
          </cell>
          <cell r="C1859" t="str">
            <v>Pago Cuota</v>
          </cell>
          <cell r="D1859">
            <v>43832</v>
          </cell>
          <cell r="E1859" t="str">
            <v>TR</v>
          </cell>
          <cell r="F1859" t="str">
            <v>Ranco 95, Charles Becher</v>
          </cell>
          <cell r="H1859">
            <v>23095</v>
          </cell>
        </row>
        <row r="1860">
          <cell r="A1860">
            <v>43831</v>
          </cell>
          <cell r="C1860" t="str">
            <v>Pago Cuota</v>
          </cell>
          <cell r="D1860">
            <v>43832</v>
          </cell>
          <cell r="E1860" t="str">
            <v>TR</v>
          </cell>
          <cell r="F1860" t="str">
            <v>Ranco 95, Charles Becher</v>
          </cell>
          <cell r="H1860">
            <v>23095</v>
          </cell>
        </row>
        <row r="1861">
          <cell r="A1861">
            <v>43831</v>
          </cell>
          <cell r="C1861" t="str">
            <v>Pago Cuota</v>
          </cell>
          <cell r="D1861">
            <v>43832</v>
          </cell>
          <cell r="E1861" t="str">
            <v>TR</v>
          </cell>
          <cell r="F1861" t="str">
            <v>Ranco 95, Charles Becher</v>
          </cell>
          <cell r="H1861">
            <v>23095</v>
          </cell>
        </row>
        <row r="1862">
          <cell r="A1862">
            <v>43831</v>
          </cell>
          <cell r="C1862" t="str">
            <v>Pago Cuota</v>
          </cell>
          <cell r="D1862">
            <v>43832</v>
          </cell>
          <cell r="E1862" t="str">
            <v>TR</v>
          </cell>
          <cell r="F1862" t="str">
            <v>Villarica 129, Ricardo Figueroa</v>
          </cell>
          <cell r="H1862">
            <v>46000</v>
          </cell>
        </row>
        <row r="1863">
          <cell r="A1863">
            <v>43831</v>
          </cell>
          <cell r="C1863" t="str">
            <v>Pago Cuota</v>
          </cell>
          <cell r="D1863">
            <v>43832</v>
          </cell>
          <cell r="E1863" t="str">
            <v>TR</v>
          </cell>
          <cell r="F1863" t="str">
            <v>Villarrica 122, Ema Valdes</v>
          </cell>
          <cell r="H1863">
            <v>46000</v>
          </cell>
        </row>
        <row r="1864">
          <cell r="A1864">
            <v>43831</v>
          </cell>
          <cell r="C1864" t="str">
            <v>Pago Cuota</v>
          </cell>
          <cell r="D1864">
            <v>43832</v>
          </cell>
          <cell r="E1864" t="str">
            <v>TR</v>
          </cell>
          <cell r="F1864" t="str">
            <v>Riñihue 6-8, Roberto Andrade</v>
          </cell>
          <cell r="H1864">
            <v>46000</v>
          </cell>
        </row>
        <row r="1865">
          <cell r="A1865">
            <v>43831</v>
          </cell>
          <cell r="C1865" t="str">
            <v>Pago Cuota</v>
          </cell>
          <cell r="D1865">
            <v>43832</v>
          </cell>
          <cell r="E1865" t="str">
            <v>TR</v>
          </cell>
          <cell r="F1865" t="str">
            <v>R.Figueroa vuelto caja chica</v>
          </cell>
          <cell r="H1865">
            <v>78400</v>
          </cell>
        </row>
        <row r="1866">
          <cell r="A1866">
            <v>43831</v>
          </cell>
          <cell r="C1866" t="str">
            <v>Pago Cuota</v>
          </cell>
          <cell r="D1866">
            <v>43832</v>
          </cell>
          <cell r="E1866" t="str">
            <v>TR</v>
          </cell>
          <cell r="F1866" t="str">
            <v>Llanquihue 84, Paola Delgado</v>
          </cell>
          <cell r="H1866">
            <v>115000</v>
          </cell>
        </row>
        <row r="1867">
          <cell r="A1867">
            <v>43831</v>
          </cell>
          <cell r="C1867" t="str">
            <v>Pago Cuota</v>
          </cell>
          <cell r="D1867">
            <v>43833</v>
          </cell>
          <cell r="E1867" t="str">
            <v>TR</v>
          </cell>
          <cell r="F1867" t="str">
            <v>Llanquihue 97, Rene Rivero</v>
          </cell>
          <cell r="H1867">
            <v>23000</v>
          </cell>
        </row>
        <row r="1868">
          <cell r="A1868">
            <v>43831</v>
          </cell>
          <cell r="C1868" t="str">
            <v>Pago Cuota</v>
          </cell>
          <cell r="D1868">
            <v>43833</v>
          </cell>
          <cell r="E1868" t="str">
            <v>D/E</v>
          </cell>
          <cell r="F1868" t="str">
            <v>Llanquihue 109, Teresa Gatica</v>
          </cell>
          <cell r="H1868">
            <v>23109</v>
          </cell>
        </row>
        <row r="1869">
          <cell r="A1869">
            <v>43831</v>
          </cell>
          <cell r="C1869" t="str">
            <v>Pago Cuota</v>
          </cell>
          <cell r="D1869">
            <v>43833</v>
          </cell>
          <cell r="E1869" t="str">
            <v>TR</v>
          </cell>
          <cell r="F1869" t="str">
            <v>Marta Manriquez, Riñihue 27-29</v>
          </cell>
          <cell r="H1869">
            <v>46000</v>
          </cell>
        </row>
        <row r="1870">
          <cell r="A1870">
            <v>43831</v>
          </cell>
          <cell r="C1870" t="str">
            <v>Pago Cuota</v>
          </cell>
          <cell r="D1870">
            <v>43833</v>
          </cell>
          <cell r="E1870" t="str">
            <v>TR</v>
          </cell>
          <cell r="F1870" t="str">
            <v>Ranco 73, Juan Hernandez</v>
          </cell>
          <cell r="H1870">
            <v>60000</v>
          </cell>
        </row>
        <row r="1871">
          <cell r="A1871">
            <v>43831</v>
          </cell>
          <cell r="C1871" t="str">
            <v>Pago Cuota</v>
          </cell>
          <cell r="D1871">
            <v>43833</v>
          </cell>
          <cell r="E1871" t="str">
            <v>TR</v>
          </cell>
          <cell r="F1871" t="str">
            <v>Puyehue 34, Gladys Jorquera</v>
          </cell>
          <cell r="H1871">
            <v>131000</v>
          </cell>
        </row>
        <row r="1872">
          <cell r="A1872">
            <v>43831</v>
          </cell>
          <cell r="C1872" t="str">
            <v>Pago Cuota</v>
          </cell>
          <cell r="D1872">
            <v>43836</v>
          </cell>
          <cell r="E1872" t="str">
            <v>D/E</v>
          </cell>
          <cell r="F1872" t="str">
            <v>Llanquihue 74, Eliana Haro</v>
          </cell>
          <cell r="H1872">
            <v>23000</v>
          </cell>
        </row>
        <row r="1873">
          <cell r="A1873">
            <v>43831</v>
          </cell>
          <cell r="C1873" t="str">
            <v>Pago Cuota</v>
          </cell>
          <cell r="D1873">
            <v>43836</v>
          </cell>
          <cell r="E1873" t="str">
            <v>D/E</v>
          </cell>
          <cell r="F1873" t="str">
            <v>Calafquen 13, Enonito Garcia</v>
          </cell>
          <cell r="H1873">
            <v>210000</v>
          </cell>
        </row>
        <row r="1874">
          <cell r="A1874">
            <v>43831</v>
          </cell>
          <cell r="C1874" t="str">
            <v>Pago Cuota</v>
          </cell>
          <cell r="D1874">
            <v>43837</v>
          </cell>
          <cell r="E1874" t="str">
            <v>TR</v>
          </cell>
          <cell r="F1874" t="str">
            <v>Llanquihue 88, Pedro Flores</v>
          </cell>
          <cell r="H1874">
            <v>20000</v>
          </cell>
        </row>
        <row r="1875">
          <cell r="A1875">
            <v>43831</v>
          </cell>
          <cell r="C1875" t="str">
            <v>Pago Cuota</v>
          </cell>
          <cell r="D1875">
            <v>43837</v>
          </cell>
          <cell r="E1875" t="str">
            <v>TR</v>
          </cell>
          <cell r="F1875" t="str">
            <v>Puyehue 22, Cristina Olivares</v>
          </cell>
          <cell r="H1875">
            <v>23000</v>
          </cell>
        </row>
        <row r="1876">
          <cell r="A1876">
            <v>43831</v>
          </cell>
          <cell r="C1876" t="str">
            <v>Pago Cuota</v>
          </cell>
          <cell r="D1876">
            <v>43838</v>
          </cell>
          <cell r="E1876" t="str">
            <v>TR</v>
          </cell>
          <cell r="F1876" t="str">
            <v>Riñihue 27-29, Marta Manriquez</v>
          </cell>
          <cell r="H1876">
            <v>46000</v>
          </cell>
        </row>
        <row r="1877">
          <cell r="A1877">
            <v>43831</v>
          </cell>
          <cell r="C1877" t="str">
            <v>Pago Cuota</v>
          </cell>
          <cell r="D1877">
            <v>43838</v>
          </cell>
          <cell r="E1877" t="str">
            <v>TR</v>
          </cell>
          <cell r="F1877" t="str">
            <v>Puyehue 53, Ma.Teresa Vicencio</v>
          </cell>
          <cell r="H1877">
            <v>69000</v>
          </cell>
        </row>
        <row r="1878">
          <cell r="A1878">
            <v>43831</v>
          </cell>
          <cell r="C1878" t="str">
            <v>Pago Cuota</v>
          </cell>
          <cell r="D1878">
            <v>43838</v>
          </cell>
          <cell r="E1878" t="str">
            <v>TR</v>
          </cell>
          <cell r="F1878" t="str">
            <v>Riñihue 10, Hector Zuñiga</v>
          </cell>
          <cell r="H1878">
            <v>247000</v>
          </cell>
        </row>
        <row r="1879">
          <cell r="A1879">
            <v>43831</v>
          </cell>
          <cell r="C1879" t="str">
            <v>Pago Cuota</v>
          </cell>
          <cell r="D1879">
            <v>43840</v>
          </cell>
          <cell r="E1879" t="str">
            <v>TR</v>
          </cell>
          <cell r="F1879" t="str">
            <v>Llanquihue 115, Desmalezado</v>
          </cell>
          <cell r="H1879">
            <v>30115</v>
          </cell>
        </row>
        <row r="1880">
          <cell r="A1880">
            <v>43831</v>
          </cell>
          <cell r="C1880" t="str">
            <v>Pago Cuota</v>
          </cell>
          <cell r="D1880">
            <v>43843</v>
          </cell>
          <cell r="E1880" t="str">
            <v>TR</v>
          </cell>
          <cell r="F1880" t="str">
            <v>Puyehue 36, Militza Cortes</v>
          </cell>
          <cell r="H1880">
            <v>23000</v>
          </cell>
        </row>
        <row r="1881">
          <cell r="A1881">
            <v>43831</v>
          </cell>
          <cell r="C1881" t="str">
            <v>Pago Cuota</v>
          </cell>
          <cell r="D1881">
            <v>43843</v>
          </cell>
          <cell r="E1881" t="str">
            <v>D/E</v>
          </cell>
          <cell r="F1881" t="str">
            <v>Puyehue 30 Jorge Carcasson</v>
          </cell>
          <cell r="H1881">
            <v>46000</v>
          </cell>
        </row>
        <row r="1882">
          <cell r="A1882">
            <v>43831</v>
          </cell>
          <cell r="C1882" t="str">
            <v>Pago Cuota</v>
          </cell>
          <cell r="D1882">
            <v>43843</v>
          </cell>
          <cell r="E1882" t="str">
            <v>D/E</v>
          </cell>
          <cell r="F1882" t="str">
            <v>Puyehue 41, Teresa Sepulveda</v>
          </cell>
          <cell r="H1882">
            <v>255000</v>
          </cell>
        </row>
        <row r="1883">
          <cell r="A1883">
            <v>43831</v>
          </cell>
          <cell r="C1883" t="str">
            <v>Pago Cuota</v>
          </cell>
          <cell r="D1883">
            <v>43843</v>
          </cell>
          <cell r="E1883" t="str">
            <v>TR</v>
          </cell>
          <cell r="F1883" t="str">
            <v>Francisco Vergara x Cierro Quebrada</v>
          </cell>
          <cell r="H1883">
            <v>295000</v>
          </cell>
        </row>
        <row r="1884">
          <cell r="A1884">
            <v>43831</v>
          </cell>
          <cell r="C1884" t="str">
            <v>Pago Cuota</v>
          </cell>
          <cell r="D1884">
            <v>43846</v>
          </cell>
          <cell r="E1884" t="str">
            <v>TR</v>
          </cell>
          <cell r="F1884" t="str">
            <v>Ranco 48, Carola Arriagada Melo</v>
          </cell>
          <cell r="H1884">
            <v>23000</v>
          </cell>
        </row>
        <row r="1885">
          <cell r="A1885">
            <v>43831</v>
          </cell>
          <cell r="C1885" t="str">
            <v>Pago Cuota</v>
          </cell>
          <cell r="D1885">
            <v>43846</v>
          </cell>
          <cell r="E1885" t="str">
            <v>D/E</v>
          </cell>
          <cell r="F1885" t="str">
            <v>Villarrica 100, Julia Zuñiga</v>
          </cell>
          <cell r="H1885">
            <v>23100</v>
          </cell>
        </row>
        <row r="1886">
          <cell r="A1886">
            <v>43831</v>
          </cell>
          <cell r="C1886" t="str">
            <v>Pago Cuota</v>
          </cell>
          <cell r="D1886">
            <v>43846</v>
          </cell>
          <cell r="E1886" t="str">
            <v>TR</v>
          </cell>
          <cell r="F1886" t="str">
            <v>Ranco 52, Nancy Paez</v>
          </cell>
          <cell r="H1886">
            <v>46000</v>
          </cell>
        </row>
        <row r="1887">
          <cell r="A1887">
            <v>43831</v>
          </cell>
          <cell r="C1887" t="str">
            <v>Pago Cuota</v>
          </cell>
          <cell r="D1887">
            <v>43846</v>
          </cell>
          <cell r="E1887" t="str">
            <v>TR</v>
          </cell>
          <cell r="F1887" t="str">
            <v>Llanquihue 119, Maria Madariaga</v>
          </cell>
          <cell r="H1887">
            <v>46000</v>
          </cell>
        </row>
        <row r="1888">
          <cell r="A1888">
            <v>43831</v>
          </cell>
          <cell r="C1888" t="str">
            <v>Pago Cuota</v>
          </cell>
          <cell r="D1888">
            <v>43846</v>
          </cell>
          <cell r="E1888" t="str">
            <v>TR</v>
          </cell>
          <cell r="F1888" t="str">
            <v>Llanquihue 101, Marcela Ortiz</v>
          </cell>
          <cell r="H1888">
            <v>100000</v>
          </cell>
        </row>
        <row r="1889">
          <cell r="A1889">
            <v>43831</v>
          </cell>
          <cell r="C1889" t="str">
            <v>Pago Cuota</v>
          </cell>
          <cell r="D1889">
            <v>43846</v>
          </cell>
          <cell r="E1889" t="str">
            <v>TR</v>
          </cell>
          <cell r="F1889" t="str">
            <v>Ranco 75, Olga Hernandez</v>
          </cell>
          <cell r="H1889">
            <v>104000</v>
          </cell>
        </row>
        <row r="1890">
          <cell r="A1890">
            <v>43831</v>
          </cell>
          <cell r="C1890" t="str">
            <v>Pago Cuota</v>
          </cell>
          <cell r="D1890">
            <v>43850</v>
          </cell>
          <cell r="E1890" t="str">
            <v>D/E</v>
          </cell>
          <cell r="F1890" t="str">
            <v>Llanquihue 78, Cristian Recabarren</v>
          </cell>
          <cell r="H1890">
            <v>100000</v>
          </cell>
        </row>
        <row r="1891">
          <cell r="A1891">
            <v>43831</v>
          </cell>
          <cell r="C1891" t="str">
            <v>Pago Cuota</v>
          </cell>
          <cell r="D1891">
            <v>43850</v>
          </cell>
          <cell r="E1891" t="str">
            <v>D/E</v>
          </cell>
          <cell r="F1891" t="str">
            <v>Villarrica 112, Isabel Roccaro</v>
          </cell>
          <cell r="H1891">
            <v>130000</v>
          </cell>
        </row>
        <row r="1892">
          <cell r="A1892">
            <v>43831</v>
          </cell>
          <cell r="C1892" t="str">
            <v>Pago Cuota</v>
          </cell>
          <cell r="D1892">
            <v>43850</v>
          </cell>
          <cell r="E1892" t="str">
            <v>TR</v>
          </cell>
          <cell r="F1892" t="str">
            <v>Llanquihue 101, Marcela Ortiz</v>
          </cell>
          <cell r="H1892">
            <v>187000</v>
          </cell>
        </row>
        <row r="1893">
          <cell r="A1893">
            <v>43831</v>
          </cell>
          <cell r="C1893" t="str">
            <v>Pago Cuota</v>
          </cell>
          <cell r="D1893">
            <v>43850</v>
          </cell>
          <cell r="E1893" t="str">
            <v>D/E</v>
          </cell>
          <cell r="F1893" t="str">
            <v>Villarrica 112, Isabel Roccaro</v>
          </cell>
          <cell r="H1893">
            <v>200000</v>
          </cell>
        </row>
        <row r="1894">
          <cell r="A1894">
            <v>43831</v>
          </cell>
          <cell r="C1894" t="str">
            <v>Pago Cuota</v>
          </cell>
          <cell r="D1894">
            <v>43850</v>
          </cell>
          <cell r="E1894" t="str">
            <v>D/E</v>
          </cell>
          <cell r="F1894" t="str">
            <v>Llanquihue 111, Walter Roccaro</v>
          </cell>
          <cell r="H1894">
            <v>220000</v>
          </cell>
        </row>
        <row r="1895">
          <cell r="A1895">
            <v>43831</v>
          </cell>
          <cell r="C1895" t="str">
            <v>Pago Cuota</v>
          </cell>
          <cell r="D1895">
            <v>43850</v>
          </cell>
          <cell r="E1895" t="str">
            <v>D/E</v>
          </cell>
          <cell r="F1895" t="str">
            <v>Villarrica 124, Fco. Peris</v>
          </cell>
          <cell r="H1895">
            <v>270000</v>
          </cell>
        </row>
        <row r="1896">
          <cell r="A1896">
            <v>43831</v>
          </cell>
          <cell r="C1896" t="str">
            <v>Pago Cuota</v>
          </cell>
          <cell r="D1896">
            <v>43850</v>
          </cell>
          <cell r="E1896" t="str">
            <v>D/E</v>
          </cell>
          <cell r="F1896" t="str">
            <v>Villarrica 125, Marta Aguado</v>
          </cell>
          <cell r="H1896">
            <v>320000</v>
          </cell>
        </row>
        <row r="1897">
          <cell r="A1897">
            <v>43831</v>
          </cell>
          <cell r="C1897" t="str">
            <v>Pago Cuota</v>
          </cell>
          <cell r="D1897">
            <v>43850</v>
          </cell>
          <cell r="E1897" t="str">
            <v>D/E</v>
          </cell>
          <cell r="F1897" t="str">
            <v>Puyehue 26, Sergio Ballesteros</v>
          </cell>
          <cell r="H1897">
            <v>322000</v>
          </cell>
        </row>
        <row r="1898">
          <cell r="A1898">
            <v>43831</v>
          </cell>
          <cell r="C1898" t="str">
            <v>Pago Cuota</v>
          </cell>
          <cell r="D1898">
            <v>43851</v>
          </cell>
          <cell r="E1898" t="str">
            <v>TR</v>
          </cell>
          <cell r="F1898" t="str">
            <v>Llanquihue 96, Carlos Alvarez</v>
          </cell>
          <cell r="H1898">
            <v>46096</v>
          </cell>
        </row>
        <row r="1899">
          <cell r="A1899">
            <v>43831</v>
          </cell>
          <cell r="C1899" t="str">
            <v>Pago Cuota</v>
          </cell>
          <cell r="D1899">
            <v>43851</v>
          </cell>
          <cell r="E1899" t="str">
            <v>TR</v>
          </cell>
          <cell r="F1899" t="str">
            <v>Puyehue 24, Manuel Latapiat</v>
          </cell>
          <cell r="H1899">
            <v>69000</v>
          </cell>
        </row>
        <row r="1900">
          <cell r="A1900">
            <v>43831</v>
          </cell>
          <cell r="C1900" t="str">
            <v>Pago Cuota</v>
          </cell>
          <cell r="D1900">
            <v>43851</v>
          </cell>
          <cell r="E1900" t="str">
            <v>TR</v>
          </cell>
          <cell r="F1900" t="str">
            <v>Ranco  46,Manuel Jorquera</v>
          </cell>
          <cell r="H1900">
            <v>69000</v>
          </cell>
        </row>
        <row r="1901">
          <cell r="A1901">
            <v>43831</v>
          </cell>
          <cell r="C1901" t="str">
            <v>Pago Cuota</v>
          </cell>
          <cell r="D1901">
            <v>43852</v>
          </cell>
          <cell r="E1901" t="str">
            <v>TR</v>
          </cell>
          <cell r="F1901" t="str">
            <v>Puyehue 32, Ivonne Jorquera</v>
          </cell>
          <cell r="H1901">
            <v>23000</v>
          </cell>
        </row>
        <row r="1902">
          <cell r="A1902">
            <v>43831</v>
          </cell>
          <cell r="C1902" t="str">
            <v>Pago Cuota</v>
          </cell>
          <cell r="D1902">
            <v>43852</v>
          </cell>
          <cell r="E1902" t="str">
            <v>TR</v>
          </cell>
          <cell r="F1902" t="str">
            <v>Llanquihue 80, Sergio iBaceta</v>
          </cell>
          <cell r="H1902">
            <v>23080</v>
          </cell>
        </row>
        <row r="1903">
          <cell r="A1903">
            <v>43831</v>
          </cell>
          <cell r="C1903" t="str">
            <v>Pago Cuota</v>
          </cell>
          <cell r="D1903">
            <v>43852</v>
          </cell>
          <cell r="E1903" t="str">
            <v>D/CH</v>
          </cell>
          <cell r="F1903" t="str">
            <v>Ranco 85, Hugo Flores</v>
          </cell>
          <cell r="H1903">
            <v>115000</v>
          </cell>
        </row>
        <row r="1904">
          <cell r="A1904">
            <v>43831</v>
          </cell>
          <cell r="C1904" t="str">
            <v>Pago Cuota</v>
          </cell>
          <cell r="D1904">
            <v>43854</v>
          </cell>
          <cell r="E1904" t="str">
            <v>TR</v>
          </cell>
          <cell r="F1904" t="str">
            <v>Llanquihue 113, Pedro Ruz</v>
          </cell>
          <cell r="H1904">
            <v>23000</v>
          </cell>
        </row>
        <row r="1905">
          <cell r="A1905">
            <v>43831</v>
          </cell>
          <cell r="C1905" t="str">
            <v>Pago Cuota</v>
          </cell>
          <cell r="D1905">
            <v>43857</v>
          </cell>
          <cell r="E1905" t="str">
            <v>TR</v>
          </cell>
          <cell r="F1905" t="str">
            <v>Riñihue 19, Teresa Peña</v>
          </cell>
          <cell r="H1905">
            <v>23000</v>
          </cell>
        </row>
        <row r="1906">
          <cell r="A1906">
            <v>43831</v>
          </cell>
          <cell r="C1906" t="str">
            <v>Pago Cuota</v>
          </cell>
          <cell r="D1906">
            <v>43857</v>
          </cell>
          <cell r="E1906" t="str">
            <v>D/CH</v>
          </cell>
          <cell r="F1906" t="str">
            <v>Calafquen 3, Oscar Sanchez</v>
          </cell>
          <cell r="H1906">
            <v>69000</v>
          </cell>
        </row>
        <row r="1907">
          <cell r="A1907">
            <v>43831</v>
          </cell>
          <cell r="C1907" t="str">
            <v>Pago Cuota</v>
          </cell>
          <cell r="D1907">
            <v>43857</v>
          </cell>
          <cell r="E1907" t="str">
            <v>D/E</v>
          </cell>
          <cell r="F1907" t="str">
            <v>Ranco 89, Teresa Rojas</v>
          </cell>
          <cell r="H1907">
            <v>119000</v>
          </cell>
        </row>
        <row r="1908">
          <cell r="A1908">
            <v>43831</v>
          </cell>
          <cell r="C1908" t="str">
            <v>Pago Cuota</v>
          </cell>
          <cell r="D1908">
            <v>43857</v>
          </cell>
          <cell r="E1908" t="str">
            <v>TR</v>
          </cell>
          <cell r="F1908" t="str">
            <v>Llanquihue 103-105, Tatiana Tejos</v>
          </cell>
          <cell r="H1908">
            <v>142000</v>
          </cell>
        </row>
        <row r="1909">
          <cell r="A1909">
            <v>43831</v>
          </cell>
          <cell r="C1909" t="str">
            <v>Pago Cuota</v>
          </cell>
          <cell r="D1909">
            <v>43858</v>
          </cell>
          <cell r="E1909" t="str">
            <v>TR</v>
          </cell>
          <cell r="F1909" t="str">
            <v>Ranco 54, Juan Montero</v>
          </cell>
          <cell r="H1909">
            <v>20054</v>
          </cell>
        </row>
        <row r="1910">
          <cell r="A1910">
            <v>43831</v>
          </cell>
          <cell r="C1910" t="str">
            <v>Pago Cuota</v>
          </cell>
          <cell r="D1910">
            <v>43859</v>
          </cell>
          <cell r="E1910" t="str">
            <v>TR</v>
          </cell>
          <cell r="F1910" t="str">
            <v>Llanquihue 82, Maria Molina</v>
          </cell>
          <cell r="H1910">
            <v>23000</v>
          </cell>
        </row>
        <row r="1911">
          <cell r="A1911">
            <v>43831</v>
          </cell>
          <cell r="C1911" t="str">
            <v>Pago Cuota</v>
          </cell>
          <cell r="D1911">
            <v>43859</v>
          </cell>
          <cell r="E1911" t="str">
            <v>D/E</v>
          </cell>
          <cell r="F1911" t="str">
            <v>Villarrica 122, Ema Valdes</v>
          </cell>
          <cell r="H1911">
            <v>23000</v>
          </cell>
        </row>
        <row r="1912">
          <cell r="A1912">
            <v>43831</v>
          </cell>
          <cell r="C1912" t="str">
            <v>Pago Cuota</v>
          </cell>
          <cell r="D1912">
            <v>43859</v>
          </cell>
          <cell r="E1912" t="str">
            <v>D/E</v>
          </cell>
          <cell r="F1912" t="str">
            <v>Villarrica 129, Ricardo Figueroa</v>
          </cell>
          <cell r="H1912">
            <v>23000</v>
          </cell>
        </row>
        <row r="1913">
          <cell r="A1913">
            <v>43831</v>
          </cell>
          <cell r="C1913" t="str">
            <v>Pago Cuota</v>
          </cell>
          <cell r="D1913">
            <v>43859</v>
          </cell>
          <cell r="E1913" t="str">
            <v>TR</v>
          </cell>
          <cell r="F1913" t="str">
            <v>Puyehue 37,Jorge Matamala</v>
          </cell>
          <cell r="H1913">
            <v>23037</v>
          </cell>
        </row>
        <row r="1914">
          <cell r="A1914">
            <v>43831</v>
          </cell>
          <cell r="C1914" t="str">
            <v>Pago Cuota</v>
          </cell>
          <cell r="D1914">
            <v>43859</v>
          </cell>
          <cell r="E1914" t="str">
            <v>TR</v>
          </cell>
          <cell r="F1914" t="str">
            <v>Icalma 72, Jorge Matamala</v>
          </cell>
          <cell r="H1914">
            <v>23072</v>
          </cell>
        </row>
        <row r="1915">
          <cell r="A1915">
            <v>43831</v>
          </cell>
          <cell r="C1915" t="str">
            <v>Pago Cuota</v>
          </cell>
          <cell r="D1915">
            <v>43859</v>
          </cell>
          <cell r="E1915" t="str">
            <v>D/E</v>
          </cell>
          <cell r="F1915" t="str">
            <v>Llanquihueb 111, Walter Roccaro</v>
          </cell>
          <cell r="H1915">
            <v>116710</v>
          </cell>
        </row>
        <row r="1916">
          <cell r="A1916">
            <v>43831</v>
          </cell>
          <cell r="C1916" t="str">
            <v>Pago Cuota</v>
          </cell>
          <cell r="D1916">
            <v>43860</v>
          </cell>
          <cell r="E1916" t="str">
            <v>TR</v>
          </cell>
          <cell r="F1916" t="str">
            <v>Villarrica 118, Pia Burgos</v>
          </cell>
          <cell r="H1916">
            <v>20000</v>
          </cell>
        </row>
        <row r="1917">
          <cell r="A1917">
            <v>43831</v>
          </cell>
          <cell r="C1917" t="str">
            <v>Pago Cuota</v>
          </cell>
          <cell r="D1917">
            <v>43860</v>
          </cell>
          <cell r="E1917" t="str">
            <v>D/CH</v>
          </cell>
          <cell r="F1917" t="str">
            <v>Ranco 38, Jose Luis Retamal</v>
          </cell>
          <cell r="H1917">
            <v>198000</v>
          </cell>
        </row>
        <row r="1918">
          <cell r="A1918">
            <v>43831</v>
          </cell>
          <cell r="C1918" t="str">
            <v>Pago Cuota</v>
          </cell>
          <cell r="D1918">
            <v>43861</v>
          </cell>
          <cell r="E1918" t="str">
            <v>TR</v>
          </cell>
          <cell r="F1918" t="str">
            <v>Villarrica 123, Omar Sepulveda</v>
          </cell>
          <cell r="H1918">
            <v>20000</v>
          </cell>
        </row>
        <row r="1919">
          <cell r="A1919">
            <v>43831</v>
          </cell>
          <cell r="C1919" t="str">
            <v>Pago Cuota</v>
          </cell>
          <cell r="D1919">
            <v>43861</v>
          </cell>
          <cell r="E1919" t="str">
            <v>TR</v>
          </cell>
          <cell r="F1919" t="str">
            <v>Ranco 54, Juan Montero</v>
          </cell>
          <cell r="H1919">
            <v>58000</v>
          </cell>
        </row>
        <row r="1920">
          <cell r="A1920">
            <v>43831</v>
          </cell>
          <cell r="C1920" t="str">
            <v>Pago Cuota</v>
          </cell>
          <cell r="D1920">
            <v>43861</v>
          </cell>
          <cell r="E1920" t="str">
            <v>TR</v>
          </cell>
          <cell r="F1920" t="str">
            <v>Ranco 73, Juan Hernandez</v>
          </cell>
          <cell r="H1920">
            <v>92000</v>
          </cell>
        </row>
        <row r="1921">
          <cell r="A1921">
            <v>43862</v>
          </cell>
          <cell r="C1921" t="str">
            <v>Pago Cuota</v>
          </cell>
          <cell r="D1921">
            <v>43862</v>
          </cell>
          <cell r="E1921" t="str">
            <v>TR</v>
          </cell>
          <cell r="F1921" t="str">
            <v>Ricardo Figueroa vuelto caja chica</v>
          </cell>
          <cell r="H1921">
            <v>4740</v>
          </cell>
        </row>
        <row r="1922">
          <cell r="A1922">
            <v>43862</v>
          </cell>
          <cell r="C1922" t="str">
            <v>Pago Cuota</v>
          </cell>
          <cell r="D1922">
            <v>43862</v>
          </cell>
          <cell r="E1922" t="str">
            <v>TR</v>
          </cell>
          <cell r="F1922" t="str">
            <v>Riñihue 27-29, Marta Manriquez</v>
          </cell>
          <cell r="H1922">
            <v>23000</v>
          </cell>
        </row>
        <row r="1923">
          <cell r="A1923">
            <v>43862</v>
          </cell>
          <cell r="C1923" t="str">
            <v>Pago Cuota</v>
          </cell>
          <cell r="D1923">
            <v>43862</v>
          </cell>
          <cell r="E1923" t="str">
            <v>TR</v>
          </cell>
          <cell r="F1923" t="str">
            <v>Villarrica 128, Claudia Ubilla</v>
          </cell>
          <cell r="H1923">
            <v>23000</v>
          </cell>
        </row>
        <row r="1924">
          <cell r="A1924">
            <v>43862</v>
          </cell>
          <cell r="C1924" t="str">
            <v>Pago Cuota</v>
          </cell>
          <cell r="D1924">
            <v>43864</v>
          </cell>
          <cell r="E1924" t="str">
            <v>TR</v>
          </cell>
          <cell r="F1924" t="str">
            <v>Llanquihue 97, Rene Rivero</v>
          </cell>
          <cell r="H1924">
            <v>23000</v>
          </cell>
        </row>
        <row r="1925">
          <cell r="A1925">
            <v>43862</v>
          </cell>
          <cell r="C1925" t="str">
            <v>Pago Cuota</v>
          </cell>
          <cell r="D1925">
            <v>43864</v>
          </cell>
          <cell r="E1925" t="str">
            <v>D/CH</v>
          </cell>
          <cell r="F1925" t="str">
            <v>Ranco 91, J. Ibarra</v>
          </cell>
          <cell r="H1925">
            <v>150000</v>
          </cell>
        </row>
        <row r="1926">
          <cell r="A1926">
            <v>43862</v>
          </cell>
          <cell r="C1926" t="str">
            <v>Pago Cuota</v>
          </cell>
          <cell r="D1926">
            <v>43864</v>
          </cell>
          <cell r="E1926" t="str">
            <v>D/CH</v>
          </cell>
          <cell r="F1926" t="str">
            <v>Villarrica 121, Gabriel Salazar</v>
          </cell>
          <cell r="H1926">
            <v>207000</v>
          </cell>
        </row>
        <row r="1927">
          <cell r="A1927">
            <v>43862</v>
          </cell>
          <cell r="C1927" t="str">
            <v>Pago Cuota</v>
          </cell>
          <cell r="D1927">
            <v>43864</v>
          </cell>
          <cell r="E1927" t="str">
            <v>TR</v>
          </cell>
          <cell r="F1927" t="str">
            <v>Llanquihue 98-A, Francisco Vergara</v>
          </cell>
          <cell r="H1927">
            <v>240000</v>
          </cell>
        </row>
        <row r="1928">
          <cell r="A1928">
            <v>43862</v>
          </cell>
          <cell r="C1928" t="str">
            <v>Pago Cuota</v>
          </cell>
          <cell r="D1928">
            <v>43864</v>
          </cell>
          <cell r="E1928" t="str">
            <v>D/E</v>
          </cell>
          <cell r="F1928" t="str">
            <v>Ranco 44, Jose Martinez</v>
          </cell>
          <cell r="H1928">
            <v>272000</v>
          </cell>
        </row>
        <row r="1929">
          <cell r="A1929">
            <v>43862</v>
          </cell>
          <cell r="C1929" t="str">
            <v>Pago Cuota</v>
          </cell>
          <cell r="D1929">
            <v>43864</v>
          </cell>
          <cell r="E1929" t="str">
            <v>TR</v>
          </cell>
          <cell r="F1929" t="str">
            <v>Villarrica 126, B.de Ramon x Franja</v>
          </cell>
          <cell r="H1929">
            <v>1000000</v>
          </cell>
        </row>
        <row r="1930">
          <cell r="A1930">
            <v>43862</v>
          </cell>
          <cell r="C1930" t="str">
            <v>Pago Cuota</v>
          </cell>
          <cell r="D1930">
            <v>43866</v>
          </cell>
          <cell r="E1930" t="str">
            <v>TR</v>
          </cell>
          <cell r="F1930" t="str">
            <v>Llanquihue 88, pedro flores</v>
          </cell>
          <cell r="H1930">
            <v>20000</v>
          </cell>
        </row>
        <row r="1931">
          <cell r="A1931">
            <v>43862</v>
          </cell>
          <cell r="C1931" t="str">
            <v>Pago Cuota</v>
          </cell>
          <cell r="D1931">
            <v>43868</v>
          </cell>
          <cell r="E1931" t="str">
            <v>TR</v>
          </cell>
          <cell r="F1931" t="str">
            <v xml:space="preserve">Villarrica 127 mas abono franja </v>
          </cell>
          <cell r="H1931">
            <v>776000</v>
          </cell>
        </row>
        <row r="1932">
          <cell r="A1932">
            <v>43862</v>
          </cell>
          <cell r="C1932" t="str">
            <v>Pago Cuota</v>
          </cell>
          <cell r="D1932">
            <v>43871</v>
          </cell>
          <cell r="E1932" t="str">
            <v>TR</v>
          </cell>
          <cell r="F1932" t="str">
            <v>Puyehue 36, Militza Cortes</v>
          </cell>
          <cell r="H1932">
            <v>23000</v>
          </cell>
        </row>
        <row r="1933">
          <cell r="A1933">
            <v>43862</v>
          </cell>
          <cell r="C1933" t="str">
            <v>Pago Cuota</v>
          </cell>
          <cell r="D1933">
            <v>43871</v>
          </cell>
          <cell r="E1933" t="str">
            <v>TR</v>
          </cell>
          <cell r="F1933" t="str">
            <v>Puyehue 30, Jorge Carcasson</v>
          </cell>
          <cell r="H1933">
            <v>23000</v>
          </cell>
        </row>
        <row r="1934">
          <cell r="A1934">
            <v>43862</v>
          </cell>
          <cell r="C1934" t="str">
            <v>Pago Cuota</v>
          </cell>
          <cell r="D1934">
            <v>43871</v>
          </cell>
          <cell r="E1934" t="str">
            <v>D/E</v>
          </cell>
          <cell r="F1934" t="str">
            <v>Ranco 83, Silvia Gonzalez</v>
          </cell>
          <cell r="H1934">
            <v>23000</v>
          </cell>
        </row>
        <row r="1935">
          <cell r="A1935">
            <v>43862</v>
          </cell>
          <cell r="C1935" t="str">
            <v>Pago Cuota</v>
          </cell>
          <cell r="D1935">
            <v>43871</v>
          </cell>
          <cell r="E1935" t="str">
            <v>D/E</v>
          </cell>
          <cell r="F1935" t="str">
            <v>Llanquihue 74, Eliana Haro</v>
          </cell>
          <cell r="H1935">
            <v>23000</v>
          </cell>
        </row>
        <row r="1936">
          <cell r="A1936">
            <v>43862</v>
          </cell>
          <cell r="C1936" t="str">
            <v>Pago Cuota</v>
          </cell>
          <cell r="D1936">
            <v>43871</v>
          </cell>
          <cell r="E1936" t="str">
            <v>D/E</v>
          </cell>
          <cell r="F1936" t="str">
            <v>Ranco 77, Melinda Gonzalez</v>
          </cell>
          <cell r="H1936">
            <v>23000</v>
          </cell>
        </row>
        <row r="1937">
          <cell r="A1937">
            <v>43862</v>
          </cell>
          <cell r="C1937" t="str">
            <v>Pago Cuota</v>
          </cell>
          <cell r="D1937">
            <v>43871</v>
          </cell>
          <cell r="E1937" t="str">
            <v>D/E</v>
          </cell>
          <cell r="F1937" t="str">
            <v>Llanquihue 97-A, Leonel Castillo</v>
          </cell>
          <cell r="H1937">
            <v>23000</v>
          </cell>
        </row>
        <row r="1938">
          <cell r="A1938">
            <v>43862</v>
          </cell>
          <cell r="C1938" t="str">
            <v>Pago Cuota</v>
          </cell>
          <cell r="D1938">
            <v>43871</v>
          </cell>
          <cell r="E1938" t="str">
            <v>D/E</v>
          </cell>
          <cell r="F1938" t="str">
            <v>Llanquihue 109, Teresa Gatica</v>
          </cell>
          <cell r="H1938">
            <v>23109</v>
          </cell>
        </row>
        <row r="1939">
          <cell r="A1939">
            <v>43862</v>
          </cell>
          <cell r="C1939" t="str">
            <v>Pago Cuota</v>
          </cell>
          <cell r="D1939">
            <v>43871</v>
          </cell>
          <cell r="E1939" t="str">
            <v>TR</v>
          </cell>
          <cell r="F1939" t="str">
            <v>Ranco 48, Carola Arriagada</v>
          </cell>
          <cell r="H1939">
            <v>46000</v>
          </cell>
        </row>
        <row r="1940">
          <cell r="A1940">
            <v>43862</v>
          </cell>
          <cell r="C1940" t="str">
            <v>Pago Cuota</v>
          </cell>
          <cell r="D1940">
            <v>43871</v>
          </cell>
          <cell r="E1940" t="str">
            <v>D/E</v>
          </cell>
          <cell r="F1940" t="str">
            <v>Puyehue 43, Aurelio Sandoval</v>
          </cell>
          <cell r="H1940">
            <v>46000</v>
          </cell>
        </row>
        <row r="1941">
          <cell r="A1941">
            <v>43862</v>
          </cell>
          <cell r="C1941" t="str">
            <v>Pago Cuota</v>
          </cell>
          <cell r="D1941">
            <v>43871</v>
          </cell>
          <cell r="E1941" t="str">
            <v>D/E</v>
          </cell>
          <cell r="F1941" t="str">
            <v>Ranco 81, Marcela Cubillos</v>
          </cell>
          <cell r="H1941">
            <v>46000</v>
          </cell>
        </row>
        <row r="1942">
          <cell r="A1942">
            <v>43862</v>
          </cell>
          <cell r="C1942" t="str">
            <v>Pago Cuota</v>
          </cell>
          <cell r="D1942">
            <v>43871</v>
          </cell>
          <cell r="E1942" t="str">
            <v>D/E</v>
          </cell>
          <cell r="F1942" t="str">
            <v>Villarrica 114, Hilda Alburquerque</v>
          </cell>
          <cell r="H1942">
            <v>53000</v>
          </cell>
        </row>
        <row r="1943">
          <cell r="A1943">
            <v>43862</v>
          </cell>
          <cell r="C1943" t="str">
            <v>Pago Cuota</v>
          </cell>
          <cell r="D1943">
            <v>43871</v>
          </cell>
          <cell r="E1943" t="str">
            <v>D/E</v>
          </cell>
          <cell r="F1943" t="str">
            <v>Puyehue 34, Gladys Jorquera</v>
          </cell>
          <cell r="H1943">
            <v>69000</v>
          </cell>
        </row>
        <row r="1944">
          <cell r="A1944">
            <v>43862</v>
          </cell>
          <cell r="C1944" t="str">
            <v>Pago Cuota</v>
          </cell>
          <cell r="D1944">
            <v>43871</v>
          </cell>
          <cell r="E1944" t="str">
            <v>TR</v>
          </cell>
          <cell r="F1944" t="str">
            <v>Ranco 73, Juan Hernandez</v>
          </cell>
          <cell r="H1944">
            <v>81000</v>
          </cell>
        </row>
        <row r="1945">
          <cell r="A1945">
            <v>43862</v>
          </cell>
          <cell r="C1945" t="str">
            <v>Pago Cuota</v>
          </cell>
          <cell r="D1945">
            <v>43871</v>
          </cell>
          <cell r="E1945" t="str">
            <v>D/E</v>
          </cell>
          <cell r="F1945" t="str">
            <v>Calafquen 13, Enonito Garcia</v>
          </cell>
          <cell r="H1945">
            <v>92000</v>
          </cell>
        </row>
        <row r="1946">
          <cell r="A1946">
            <v>43862</v>
          </cell>
          <cell r="C1946" t="str">
            <v>Pago Cuota</v>
          </cell>
          <cell r="D1946">
            <v>43871</v>
          </cell>
          <cell r="E1946" t="str">
            <v>D/E</v>
          </cell>
          <cell r="F1946" t="str">
            <v>Riñihue 23, Sara Salgado</v>
          </cell>
          <cell r="H1946">
            <v>100000</v>
          </cell>
        </row>
        <row r="1947">
          <cell r="A1947">
            <v>43862</v>
          </cell>
          <cell r="C1947" t="str">
            <v>Pago Cuota</v>
          </cell>
          <cell r="D1947">
            <v>43871</v>
          </cell>
          <cell r="E1947" t="str">
            <v>D/E</v>
          </cell>
          <cell r="F1947" t="str">
            <v>Llanquihue 90, Aurora Araya</v>
          </cell>
          <cell r="H1947">
            <v>100000</v>
          </cell>
        </row>
        <row r="1948">
          <cell r="A1948">
            <v>43862</v>
          </cell>
          <cell r="C1948" t="str">
            <v>Pago Cuota</v>
          </cell>
          <cell r="D1948">
            <v>43871</v>
          </cell>
          <cell r="E1948" t="str">
            <v>TR</v>
          </cell>
          <cell r="F1948" t="str">
            <v>Villarrica 120, Ma. Eugenia Meza</v>
          </cell>
          <cell r="H1948">
            <v>115000</v>
          </cell>
        </row>
        <row r="1949">
          <cell r="A1949">
            <v>43862</v>
          </cell>
          <cell r="C1949" t="str">
            <v>Pago Cuota</v>
          </cell>
          <cell r="D1949">
            <v>43871</v>
          </cell>
          <cell r="E1949" t="str">
            <v>D/E</v>
          </cell>
          <cell r="F1949" t="str">
            <v>Ranco 56, Delia Quiroga</v>
          </cell>
          <cell r="H1949">
            <v>115000</v>
          </cell>
        </row>
        <row r="1950">
          <cell r="A1950">
            <v>43862</v>
          </cell>
          <cell r="C1950" t="str">
            <v>Pago Cuota</v>
          </cell>
          <cell r="D1950">
            <v>43871</v>
          </cell>
          <cell r="E1950" t="str">
            <v>D/E</v>
          </cell>
          <cell r="F1950" t="str">
            <v>Llanquihue 92, Carlos Herrera</v>
          </cell>
          <cell r="H1950">
            <v>115000</v>
          </cell>
        </row>
        <row r="1951">
          <cell r="A1951">
            <v>43862</v>
          </cell>
          <cell r="C1951" t="str">
            <v>Pago Cuota</v>
          </cell>
          <cell r="D1951">
            <v>43871</v>
          </cell>
          <cell r="E1951" t="str">
            <v>D/E</v>
          </cell>
          <cell r="F1951" t="str">
            <v>Riñihue 21, Diego Tapia</v>
          </cell>
          <cell r="H1951">
            <v>115000</v>
          </cell>
        </row>
        <row r="1952">
          <cell r="A1952">
            <v>43862</v>
          </cell>
          <cell r="C1952" t="str">
            <v>Pago Cuota</v>
          </cell>
          <cell r="D1952">
            <v>43871</v>
          </cell>
          <cell r="E1952" t="str">
            <v>D/E</v>
          </cell>
          <cell r="F1952" t="str">
            <v>Riñihue 21, Diego Tapia</v>
          </cell>
          <cell r="H1952">
            <v>148000</v>
          </cell>
        </row>
        <row r="1953">
          <cell r="A1953">
            <v>43862</v>
          </cell>
          <cell r="C1953" t="str">
            <v>Pago Cuota</v>
          </cell>
          <cell r="D1953">
            <v>43871</v>
          </cell>
          <cell r="E1953" t="str">
            <v>TR</v>
          </cell>
          <cell r="F1953" t="str">
            <v>Villarrica 130, Laura Bailac</v>
          </cell>
          <cell r="H1953">
            <v>161000</v>
          </cell>
        </row>
        <row r="1954">
          <cell r="A1954">
            <v>43862</v>
          </cell>
          <cell r="C1954" t="str">
            <v>Pago Cuota</v>
          </cell>
          <cell r="D1954">
            <v>43871</v>
          </cell>
          <cell r="E1954" t="str">
            <v>TR</v>
          </cell>
          <cell r="F1954" t="str">
            <v>Riñinue 25, Juan Gonzalez</v>
          </cell>
          <cell r="H1954">
            <v>238000</v>
          </cell>
        </row>
        <row r="1955">
          <cell r="A1955">
            <v>43862</v>
          </cell>
          <cell r="C1955" t="str">
            <v>Pago Cuota</v>
          </cell>
          <cell r="D1955">
            <v>43871</v>
          </cell>
          <cell r="E1955" t="str">
            <v>TR</v>
          </cell>
          <cell r="F1955" t="str">
            <v>Villarrica 98, Anibal Vivavceta</v>
          </cell>
          <cell r="H1955">
            <v>253000</v>
          </cell>
        </row>
        <row r="1956">
          <cell r="A1956">
            <v>43862</v>
          </cell>
          <cell r="C1956" t="str">
            <v>Pago Cuota</v>
          </cell>
          <cell r="D1956">
            <v>43873</v>
          </cell>
          <cell r="E1956" t="str">
            <v>TR</v>
          </cell>
          <cell r="F1956" t="str">
            <v>Ranco 79, Ismelda Meza</v>
          </cell>
          <cell r="H1956">
            <v>20000</v>
          </cell>
        </row>
        <row r="1957">
          <cell r="A1957">
            <v>43862</v>
          </cell>
          <cell r="C1957" t="str">
            <v>Pago Cuota</v>
          </cell>
          <cell r="D1957">
            <v>43873</v>
          </cell>
          <cell r="E1957" t="str">
            <v>TR</v>
          </cell>
          <cell r="F1957" t="str">
            <v>Ranco 50, Julia Parra</v>
          </cell>
          <cell r="H1957">
            <v>20000</v>
          </cell>
        </row>
        <row r="1958">
          <cell r="A1958">
            <v>43862</v>
          </cell>
          <cell r="C1958" t="str">
            <v>Pago Cuota</v>
          </cell>
          <cell r="D1958">
            <v>43873</v>
          </cell>
          <cell r="E1958" t="str">
            <v>TR</v>
          </cell>
          <cell r="F1958" t="str">
            <v>NN</v>
          </cell>
          <cell r="H1958">
            <v>35000</v>
          </cell>
        </row>
        <row r="1959">
          <cell r="A1959">
            <v>43862</v>
          </cell>
          <cell r="C1959" t="str">
            <v>Pago Cuota</v>
          </cell>
          <cell r="D1959">
            <v>43874</v>
          </cell>
          <cell r="E1959" t="str">
            <v>TR</v>
          </cell>
          <cell r="F1959" t="str">
            <v>Llanquihue 119. Maria Madariaga</v>
          </cell>
          <cell r="H1959">
            <v>6000</v>
          </cell>
        </row>
        <row r="1960">
          <cell r="A1960">
            <v>43862</v>
          </cell>
          <cell r="C1960" t="str">
            <v>Pago Cuota</v>
          </cell>
          <cell r="D1960">
            <v>43878</v>
          </cell>
          <cell r="E1960" t="str">
            <v>TR</v>
          </cell>
          <cell r="F1960" t="str">
            <v>Llanquihue 119, Maria Madariaga</v>
          </cell>
          <cell r="H1960">
            <v>23000</v>
          </cell>
        </row>
        <row r="1961">
          <cell r="A1961">
            <v>43862</v>
          </cell>
          <cell r="C1961" t="str">
            <v>Pago Cuota</v>
          </cell>
          <cell r="D1961">
            <v>43878</v>
          </cell>
          <cell r="E1961" t="str">
            <v>TR</v>
          </cell>
          <cell r="F1961" t="str">
            <v>Riñihue 19, Teresa Peña</v>
          </cell>
          <cell r="H1961">
            <v>23000</v>
          </cell>
        </row>
        <row r="1962">
          <cell r="A1962">
            <v>43862</v>
          </cell>
          <cell r="C1962" t="str">
            <v>Pago Cuota</v>
          </cell>
          <cell r="D1962">
            <v>43878</v>
          </cell>
          <cell r="E1962" t="str">
            <v>D/E</v>
          </cell>
          <cell r="F1962" t="str">
            <v>Villarrica 100, Julia Zuñiga</v>
          </cell>
          <cell r="H1962">
            <v>23100</v>
          </cell>
        </row>
        <row r="1963">
          <cell r="A1963">
            <v>43862</v>
          </cell>
          <cell r="C1963" t="str">
            <v>Pago Cuota</v>
          </cell>
          <cell r="D1963">
            <v>43879</v>
          </cell>
          <cell r="E1963" t="str">
            <v>TR</v>
          </cell>
          <cell r="F1963" t="str">
            <v>Villarrica 106, Carolina Uribe</v>
          </cell>
          <cell r="H1963">
            <v>23000</v>
          </cell>
        </row>
        <row r="1964">
          <cell r="A1964">
            <v>43862</v>
          </cell>
          <cell r="C1964" t="str">
            <v>Pago Cuota</v>
          </cell>
          <cell r="D1964">
            <v>43880</v>
          </cell>
          <cell r="E1964" t="str">
            <v>TR</v>
          </cell>
          <cell r="F1964" t="str">
            <v>Comuniades  x Mural y Letreros</v>
          </cell>
          <cell r="H1964">
            <v>80000</v>
          </cell>
        </row>
        <row r="1965">
          <cell r="A1965">
            <v>43862</v>
          </cell>
          <cell r="C1965" t="str">
            <v>Pago Cuota</v>
          </cell>
          <cell r="D1965">
            <v>43881</v>
          </cell>
          <cell r="E1965" t="str">
            <v>TR</v>
          </cell>
          <cell r="F1965" t="str">
            <v>Llanquihue 113, Rene Ruz</v>
          </cell>
          <cell r="H1965">
            <v>25000</v>
          </cell>
        </row>
        <row r="1966">
          <cell r="A1966">
            <v>43862</v>
          </cell>
          <cell r="C1966" t="str">
            <v>Pago Cuota</v>
          </cell>
          <cell r="D1966">
            <v>43885</v>
          </cell>
          <cell r="E1966" t="str">
            <v>TR</v>
          </cell>
          <cell r="F1966" t="str">
            <v>Puyehue 32, Ivonne Jorquera</v>
          </cell>
          <cell r="H1966">
            <v>23000</v>
          </cell>
        </row>
        <row r="1967">
          <cell r="A1967">
            <v>43862</v>
          </cell>
          <cell r="C1967" t="str">
            <v>Pago Cuota</v>
          </cell>
          <cell r="D1967">
            <v>43885</v>
          </cell>
          <cell r="E1967" t="str">
            <v>TR</v>
          </cell>
          <cell r="F1967" t="str">
            <v>Llanquihue 80, Sergio Ibaceta</v>
          </cell>
          <cell r="H1967">
            <v>23080</v>
          </cell>
        </row>
        <row r="1968">
          <cell r="A1968">
            <v>43862</v>
          </cell>
          <cell r="C1968" t="str">
            <v>Pago Cuota</v>
          </cell>
          <cell r="D1968">
            <v>43885</v>
          </cell>
          <cell r="E1968" t="str">
            <v>D/CH</v>
          </cell>
          <cell r="F1968" t="str">
            <v>Villarrica 102, Silvia Mancilla</v>
          </cell>
          <cell r="H1968">
            <v>90000</v>
          </cell>
        </row>
        <row r="1969">
          <cell r="A1969">
            <v>43862</v>
          </cell>
          <cell r="C1969" t="str">
            <v>Pago Cuota</v>
          </cell>
          <cell r="D1969">
            <v>43887</v>
          </cell>
          <cell r="E1969" t="str">
            <v>D/E</v>
          </cell>
          <cell r="F1969" t="str">
            <v>Ranco 40, Eduardo Casademont</v>
          </cell>
          <cell r="H1969">
            <v>69000</v>
          </cell>
        </row>
        <row r="1970">
          <cell r="A1970">
            <v>43862</v>
          </cell>
          <cell r="C1970" t="str">
            <v>Pago Cuota</v>
          </cell>
          <cell r="D1970">
            <v>43887</v>
          </cell>
          <cell r="E1970" t="str">
            <v>D/E</v>
          </cell>
          <cell r="F1970" t="str">
            <v>Ranco 89, Teresa Rojas</v>
          </cell>
          <cell r="H1970">
            <v>73000</v>
          </cell>
        </row>
        <row r="1971">
          <cell r="A1971">
            <v>43862</v>
          </cell>
          <cell r="C1971" t="str">
            <v>Pago Cuota</v>
          </cell>
          <cell r="D1971">
            <v>43888</v>
          </cell>
          <cell r="E1971" t="str">
            <v>D/E</v>
          </cell>
          <cell r="F1971" t="str">
            <v>R.Figueroa vuelto caja chica</v>
          </cell>
          <cell r="H1971">
            <v>2480</v>
          </cell>
        </row>
        <row r="1972">
          <cell r="A1972">
            <v>43862</v>
          </cell>
          <cell r="C1972" t="str">
            <v>Pago Cuota</v>
          </cell>
          <cell r="D1972">
            <v>43889</v>
          </cell>
          <cell r="E1972" t="str">
            <v>TR</v>
          </cell>
          <cell r="F1972" t="str">
            <v>Riñihue 19, Teresa Peña</v>
          </cell>
          <cell r="H1972">
            <v>23000</v>
          </cell>
        </row>
        <row r="1973">
          <cell r="A1973">
            <v>43862</v>
          </cell>
          <cell r="C1973" t="str">
            <v>Pago Cuota</v>
          </cell>
          <cell r="D1973">
            <v>43889</v>
          </cell>
          <cell r="E1973" t="str">
            <v>TR</v>
          </cell>
          <cell r="F1973" t="str">
            <v>Villarrica 123 Omar Sepulveda</v>
          </cell>
          <cell r="H1973">
            <v>27000</v>
          </cell>
        </row>
        <row r="1974">
          <cell r="A1974">
            <v>43891</v>
          </cell>
          <cell r="C1974" t="str">
            <v>Pago Cuota</v>
          </cell>
          <cell r="D1974">
            <v>43892</v>
          </cell>
          <cell r="E1974" t="str">
            <v>TR</v>
          </cell>
          <cell r="F1974" t="str">
            <v>Villarrica 118, Pia Burgos</v>
          </cell>
          <cell r="H1974">
            <v>23000</v>
          </cell>
        </row>
        <row r="1975">
          <cell r="A1975">
            <v>43891</v>
          </cell>
          <cell r="C1975" t="str">
            <v>Pago Cuota</v>
          </cell>
          <cell r="D1975">
            <v>43892</v>
          </cell>
          <cell r="E1975" t="str">
            <v>TR</v>
          </cell>
          <cell r="F1975" t="str">
            <v>Villarrica 128, Claudia Ubilla</v>
          </cell>
          <cell r="H1975">
            <v>23000</v>
          </cell>
        </row>
        <row r="1976">
          <cell r="A1976">
            <v>43891</v>
          </cell>
          <cell r="C1976" t="str">
            <v>Pago Cuota</v>
          </cell>
          <cell r="D1976">
            <v>43892</v>
          </cell>
          <cell r="E1976" t="str">
            <v>TR</v>
          </cell>
          <cell r="F1976" t="str">
            <v>Villarrica 129, Ricardo Figueroa</v>
          </cell>
          <cell r="H1976">
            <v>23000</v>
          </cell>
        </row>
        <row r="1977">
          <cell r="A1977">
            <v>43891</v>
          </cell>
          <cell r="C1977" t="str">
            <v>Pago Cuota</v>
          </cell>
          <cell r="D1977">
            <v>43892</v>
          </cell>
          <cell r="E1977" t="str">
            <v>TR</v>
          </cell>
          <cell r="F1977" t="str">
            <v>Villarrica 122, Ema Valdes</v>
          </cell>
          <cell r="H1977">
            <v>23000</v>
          </cell>
        </row>
        <row r="1978">
          <cell r="A1978">
            <v>43891</v>
          </cell>
          <cell r="C1978" t="str">
            <v>Pago Cuota</v>
          </cell>
          <cell r="D1978">
            <v>43892</v>
          </cell>
          <cell r="E1978" t="str">
            <v>TR</v>
          </cell>
          <cell r="F1978" t="str">
            <v>Llanquihue 82, Maria Molina</v>
          </cell>
          <cell r="H1978">
            <v>23000</v>
          </cell>
        </row>
        <row r="1979">
          <cell r="A1979">
            <v>43891</v>
          </cell>
          <cell r="C1979" t="str">
            <v>Pago Cuota</v>
          </cell>
          <cell r="D1979">
            <v>43892</v>
          </cell>
          <cell r="E1979" t="str">
            <v>TR</v>
          </cell>
          <cell r="F1979" t="str">
            <v>Puyehue 22, Cristina Olivares</v>
          </cell>
          <cell r="H1979">
            <v>23000</v>
          </cell>
        </row>
        <row r="1980">
          <cell r="A1980">
            <v>43891</v>
          </cell>
          <cell r="C1980" t="str">
            <v>Pago Cuota</v>
          </cell>
          <cell r="D1980">
            <v>43892</v>
          </cell>
          <cell r="E1980" t="str">
            <v>D/E</v>
          </cell>
          <cell r="F1980" t="str">
            <v>Puyehue 41, Teresa Sepulveda</v>
          </cell>
          <cell r="H1980">
            <v>23000</v>
          </cell>
        </row>
        <row r="1981">
          <cell r="A1981">
            <v>43891</v>
          </cell>
          <cell r="C1981" t="str">
            <v>Pago Cuota</v>
          </cell>
          <cell r="D1981">
            <v>43892</v>
          </cell>
          <cell r="E1981" t="str">
            <v>TR</v>
          </cell>
          <cell r="F1981" t="str">
            <v>Puyehue 37,Jorge Matamala</v>
          </cell>
          <cell r="H1981">
            <v>23037</v>
          </cell>
        </row>
        <row r="1982">
          <cell r="A1982">
            <v>43891</v>
          </cell>
          <cell r="C1982" t="str">
            <v>Pago Cuota</v>
          </cell>
          <cell r="D1982">
            <v>43892</v>
          </cell>
          <cell r="E1982" t="str">
            <v>TR</v>
          </cell>
          <cell r="F1982" t="str">
            <v>Icalma 72, Jorge Matamala</v>
          </cell>
          <cell r="H1982">
            <v>23072</v>
          </cell>
        </row>
        <row r="1983">
          <cell r="A1983">
            <v>43891</v>
          </cell>
          <cell r="C1983" t="str">
            <v>Pago Cuota</v>
          </cell>
          <cell r="D1983">
            <v>43892</v>
          </cell>
          <cell r="E1983" t="str">
            <v>TR</v>
          </cell>
          <cell r="F1983" t="str">
            <v>Riñihue 27-29 Marta Manriquez</v>
          </cell>
          <cell r="H1983">
            <v>46000</v>
          </cell>
        </row>
        <row r="1984">
          <cell r="A1984">
            <v>43891</v>
          </cell>
          <cell r="C1984" t="str">
            <v>Pago Cuota</v>
          </cell>
          <cell r="D1984">
            <v>43892</v>
          </cell>
          <cell r="E1984" t="str">
            <v>D/E</v>
          </cell>
          <cell r="F1984" t="str">
            <v>Villarrica 112, Isabel Roccaro</v>
          </cell>
          <cell r="H1984">
            <v>100000</v>
          </cell>
        </row>
        <row r="1985">
          <cell r="A1985">
            <v>43891</v>
          </cell>
          <cell r="C1985" t="str">
            <v>Pago Cuota</v>
          </cell>
          <cell r="D1985">
            <v>43892</v>
          </cell>
          <cell r="E1985" t="str">
            <v>D/E</v>
          </cell>
          <cell r="F1985" t="str">
            <v>Ranco 42, Octavio Arrue</v>
          </cell>
          <cell r="H1985">
            <v>324000</v>
          </cell>
        </row>
        <row r="1986">
          <cell r="A1986">
            <v>43891</v>
          </cell>
          <cell r="C1986" t="str">
            <v>Pago Cuota</v>
          </cell>
          <cell r="D1986">
            <v>43894</v>
          </cell>
          <cell r="E1986" t="str">
            <v>TR</v>
          </cell>
          <cell r="F1986" t="str">
            <v>Llanquihue 97, Rene Rivero</v>
          </cell>
          <cell r="H1986">
            <v>23000</v>
          </cell>
        </row>
        <row r="1987">
          <cell r="A1987">
            <v>43891</v>
          </cell>
          <cell r="C1987" t="str">
            <v>Pago Cuota</v>
          </cell>
          <cell r="D1987">
            <v>43894</v>
          </cell>
          <cell r="E1987" t="str">
            <v>D/CH</v>
          </cell>
          <cell r="F1987" t="str">
            <v>Villarrica 114, Hilda Alburquerque</v>
          </cell>
          <cell r="H1987">
            <v>50000</v>
          </cell>
        </row>
        <row r="1988">
          <cell r="A1988">
            <v>43891</v>
          </cell>
          <cell r="C1988" t="str">
            <v>Pago Cuota</v>
          </cell>
          <cell r="D1988">
            <v>43895</v>
          </cell>
          <cell r="E1988" t="str">
            <v>TR</v>
          </cell>
          <cell r="F1988" t="str">
            <v>Riñihue 23, Sara Salgado</v>
          </cell>
          <cell r="H1988">
            <v>15000</v>
          </cell>
        </row>
        <row r="1989">
          <cell r="A1989">
            <v>43891</v>
          </cell>
          <cell r="C1989" t="str">
            <v>Pago Cuota</v>
          </cell>
          <cell r="D1989">
            <v>43895</v>
          </cell>
          <cell r="E1989" t="str">
            <v>TR</v>
          </cell>
          <cell r="F1989" t="str">
            <v>Ranco 79, Ismelda Meza</v>
          </cell>
          <cell r="H1989">
            <v>20000</v>
          </cell>
        </row>
        <row r="1990">
          <cell r="A1990">
            <v>43891</v>
          </cell>
          <cell r="C1990" t="str">
            <v>Pago Cuota</v>
          </cell>
          <cell r="D1990">
            <v>43895</v>
          </cell>
          <cell r="E1990" t="str">
            <v>TR</v>
          </cell>
          <cell r="F1990" t="str">
            <v>Ranco 50, Julia Parra</v>
          </cell>
          <cell r="H1990">
            <v>20000</v>
          </cell>
        </row>
        <row r="1991">
          <cell r="A1991">
            <v>43891</v>
          </cell>
          <cell r="C1991" t="str">
            <v>Pago Cuota</v>
          </cell>
          <cell r="D1991">
            <v>43895</v>
          </cell>
          <cell r="E1991" t="str">
            <v>D/CH</v>
          </cell>
          <cell r="F1991" t="str">
            <v>Riñihue 23, Sara Salgado</v>
          </cell>
          <cell r="H1991">
            <v>50000</v>
          </cell>
        </row>
        <row r="1992">
          <cell r="A1992">
            <v>43891</v>
          </cell>
          <cell r="C1992" t="str">
            <v>Pago Cuota</v>
          </cell>
          <cell r="D1992">
            <v>43896</v>
          </cell>
          <cell r="E1992" t="str">
            <v>TR</v>
          </cell>
          <cell r="F1992" t="str">
            <v>Ranco 93, Margarita Muñoz</v>
          </cell>
          <cell r="H1992">
            <v>138000</v>
          </cell>
        </row>
        <row r="1993">
          <cell r="A1993">
            <v>43891</v>
          </cell>
          <cell r="C1993" t="str">
            <v>Pago Cuota</v>
          </cell>
          <cell r="D1993">
            <v>43899</v>
          </cell>
          <cell r="E1993" t="str">
            <v>D/E</v>
          </cell>
          <cell r="F1993" t="str">
            <v>Ranco 77, Melinda Gonzalez</v>
          </cell>
          <cell r="H1993">
            <v>23000</v>
          </cell>
        </row>
        <row r="1994">
          <cell r="A1994">
            <v>43891</v>
          </cell>
          <cell r="C1994" t="str">
            <v>Pago Cuota</v>
          </cell>
          <cell r="D1994">
            <v>43899</v>
          </cell>
          <cell r="E1994" t="str">
            <v>D/E</v>
          </cell>
          <cell r="F1994" t="str">
            <v>Ranco 83, Silvia Gonzalez</v>
          </cell>
          <cell r="H1994">
            <v>23000</v>
          </cell>
        </row>
        <row r="1995">
          <cell r="A1995">
            <v>43891</v>
          </cell>
          <cell r="C1995" t="str">
            <v>Pago Cuota</v>
          </cell>
          <cell r="D1995">
            <v>43899</v>
          </cell>
          <cell r="E1995" t="str">
            <v>TR</v>
          </cell>
          <cell r="F1995" t="str">
            <v>Puyehue 36 Militza Cortes</v>
          </cell>
          <cell r="H1995">
            <v>23000</v>
          </cell>
        </row>
        <row r="1996">
          <cell r="A1996">
            <v>43891</v>
          </cell>
          <cell r="C1996" t="str">
            <v>Pago Cuota</v>
          </cell>
          <cell r="D1996">
            <v>43899</v>
          </cell>
          <cell r="E1996" t="str">
            <v>D/E</v>
          </cell>
          <cell r="F1996" t="str">
            <v>Villarrica 112, Isabel Roccaro</v>
          </cell>
          <cell r="H1996">
            <v>33018</v>
          </cell>
        </row>
        <row r="1997">
          <cell r="A1997">
            <v>43891</v>
          </cell>
          <cell r="C1997" t="str">
            <v>Pago Cuota</v>
          </cell>
          <cell r="D1997">
            <v>43899</v>
          </cell>
          <cell r="E1997" t="str">
            <v>D/E</v>
          </cell>
          <cell r="F1997" t="str">
            <v>Villarrica 112, Isabel Roccaro</v>
          </cell>
          <cell r="H1997">
            <v>40000</v>
          </cell>
        </row>
        <row r="1998">
          <cell r="A1998">
            <v>43891</v>
          </cell>
          <cell r="C1998" t="str">
            <v>Pago Cuota</v>
          </cell>
          <cell r="D1998">
            <v>43899</v>
          </cell>
          <cell r="E1998" t="str">
            <v>D/E</v>
          </cell>
          <cell r="F1998" t="str">
            <v>Ranco 56, Delia Quiroga</v>
          </cell>
          <cell r="H1998">
            <v>46000</v>
          </cell>
        </row>
        <row r="1999">
          <cell r="A1999">
            <v>43891</v>
          </cell>
          <cell r="C1999" t="str">
            <v>Pago Cuota</v>
          </cell>
          <cell r="D1999">
            <v>43899</v>
          </cell>
          <cell r="E1999" t="str">
            <v>D/CH</v>
          </cell>
          <cell r="F1999" t="str">
            <v>Villarrica 102, Silvia Mancilla</v>
          </cell>
          <cell r="H1999">
            <v>90000</v>
          </cell>
        </row>
        <row r="2000">
          <cell r="A2000">
            <v>43891</v>
          </cell>
          <cell r="C2000" t="str">
            <v>Pago Cuota</v>
          </cell>
          <cell r="D2000">
            <v>43899</v>
          </cell>
          <cell r="E2000" t="str">
            <v>D/E</v>
          </cell>
          <cell r="F2000" t="str">
            <v>Llanquihue 94, Suc. Carmela Valdes</v>
          </cell>
          <cell r="H2000">
            <v>280000</v>
          </cell>
        </row>
        <row r="2001">
          <cell r="A2001">
            <v>43891</v>
          </cell>
          <cell r="C2001" t="str">
            <v>Pago Cuota</v>
          </cell>
          <cell r="D2001">
            <v>43901</v>
          </cell>
          <cell r="E2001" t="str">
            <v>TR</v>
          </cell>
          <cell r="F2001" t="str">
            <v>Puyehue 30, Jorge Carcasson</v>
          </cell>
          <cell r="H2001">
            <v>23000</v>
          </cell>
        </row>
        <row r="2002">
          <cell r="A2002">
            <v>43891</v>
          </cell>
          <cell r="C2002" t="str">
            <v>Pago Cuota</v>
          </cell>
          <cell r="D2002">
            <v>43901</v>
          </cell>
          <cell r="E2002" t="str">
            <v>TR</v>
          </cell>
          <cell r="F2002" t="str">
            <v>Ranco 48, Carola Arriagada</v>
          </cell>
          <cell r="H2002">
            <v>23000</v>
          </cell>
        </row>
        <row r="2003">
          <cell r="A2003">
            <v>43891</v>
          </cell>
          <cell r="C2003" t="str">
            <v>Pago Cuota</v>
          </cell>
          <cell r="D2003">
            <v>43902</v>
          </cell>
          <cell r="E2003" t="str">
            <v>TR</v>
          </cell>
          <cell r="F2003" t="str">
            <v>Llanquihue 88, Pedro Flores</v>
          </cell>
          <cell r="H2003">
            <v>20000</v>
          </cell>
        </row>
        <row r="2004">
          <cell r="A2004">
            <v>43891</v>
          </cell>
          <cell r="C2004" t="str">
            <v>Pago Cuota</v>
          </cell>
          <cell r="D2004">
            <v>43903</v>
          </cell>
          <cell r="E2004" t="str">
            <v>TR</v>
          </cell>
          <cell r="F2004" t="str">
            <v>Llanquihue 103-105, Tatiana Tejos</v>
          </cell>
          <cell r="H2004">
            <v>46000</v>
          </cell>
        </row>
        <row r="2005">
          <cell r="A2005">
            <v>43891</v>
          </cell>
          <cell r="C2005" t="str">
            <v>Pago Cuota</v>
          </cell>
          <cell r="D2005">
            <v>43903</v>
          </cell>
          <cell r="E2005" t="str">
            <v>D/E</v>
          </cell>
          <cell r="F2005" t="str">
            <v>Puyehue 43, Aurelio Sandoval</v>
          </cell>
          <cell r="H2005">
            <v>46000</v>
          </cell>
        </row>
        <row r="2006">
          <cell r="A2006">
            <v>43891</v>
          </cell>
          <cell r="C2006" t="str">
            <v>Pago Cuota</v>
          </cell>
          <cell r="D2006">
            <v>43906</v>
          </cell>
          <cell r="E2006" t="str">
            <v>TR</v>
          </cell>
          <cell r="F2006" t="str">
            <v>Llanquihue 119, Maria Madariaga</v>
          </cell>
          <cell r="H2006">
            <v>23000</v>
          </cell>
        </row>
        <row r="2007">
          <cell r="A2007">
            <v>43891</v>
          </cell>
          <cell r="C2007" t="str">
            <v>Pago Cuota</v>
          </cell>
          <cell r="D2007">
            <v>43906</v>
          </cell>
          <cell r="E2007" t="str">
            <v>D/E</v>
          </cell>
          <cell r="F2007" t="str">
            <v>Villarrica 100, Julia Zuñiga</v>
          </cell>
          <cell r="H2007">
            <v>23100</v>
          </cell>
        </row>
        <row r="2008">
          <cell r="A2008">
            <v>43891</v>
          </cell>
          <cell r="C2008" t="str">
            <v>Pago Cuota</v>
          </cell>
          <cell r="D2008">
            <v>43909</v>
          </cell>
          <cell r="E2008" t="str">
            <v>D/E</v>
          </cell>
          <cell r="F2008" t="str">
            <v>Villarrica 109, Teresa Gatica</v>
          </cell>
          <cell r="H2008">
            <v>23109</v>
          </cell>
        </row>
        <row r="2009">
          <cell r="A2009">
            <v>43891</v>
          </cell>
          <cell r="C2009" t="str">
            <v>Pago Cuota</v>
          </cell>
          <cell r="D2009">
            <v>43913</v>
          </cell>
          <cell r="E2009" t="str">
            <v>TR</v>
          </cell>
          <cell r="F2009" t="str">
            <v>Llanquihue 80, Sergio Ibaceta</v>
          </cell>
          <cell r="H2009">
            <v>23080</v>
          </cell>
        </row>
        <row r="2010">
          <cell r="A2010">
            <v>43891</v>
          </cell>
          <cell r="C2010" t="str">
            <v>Pago Cuota</v>
          </cell>
          <cell r="D2010">
            <v>43913</v>
          </cell>
          <cell r="E2010" t="str">
            <v>TR</v>
          </cell>
          <cell r="F2010" t="str">
            <v>Villarrica 106, Carolina Uribe</v>
          </cell>
          <cell r="H2010">
            <v>23106</v>
          </cell>
        </row>
        <row r="2011">
          <cell r="A2011">
            <v>43891</v>
          </cell>
          <cell r="C2011" t="str">
            <v>Pago Cuota</v>
          </cell>
          <cell r="D2011">
            <v>43913</v>
          </cell>
          <cell r="E2011" t="str">
            <v>TR</v>
          </cell>
          <cell r="F2011" t="str">
            <v>Llanquihue 113, Pedro Ruz</v>
          </cell>
          <cell r="H2011">
            <v>23113</v>
          </cell>
        </row>
        <row r="2012">
          <cell r="A2012">
            <v>43891</v>
          </cell>
          <cell r="C2012" t="str">
            <v>Pago Cuota</v>
          </cell>
          <cell r="D2012">
            <v>43914</v>
          </cell>
          <cell r="E2012" t="str">
            <v>TR</v>
          </cell>
          <cell r="F2012" t="str">
            <v>Puyehue 32, Ivonne Jorquera</v>
          </cell>
          <cell r="H2012">
            <v>23000</v>
          </cell>
        </row>
        <row r="2013">
          <cell r="A2013">
            <v>43891</v>
          </cell>
          <cell r="C2013" t="str">
            <v>Pago Cuota</v>
          </cell>
          <cell r="D2013">
            <v>43914</v>
          </cell>
          <cell r="E2013" t="str">
            <v>D/CH</v>
          </cell>
          <cell r="F2013" t="str">
            <v>Villarrica 102, Silvia Mancilla 13277</v>
          </cell>
          <cell r="H2013">
            <v>81000</v>
          </cell>
        </row>
        <row r="2014">
          <cell r="A2014">
            <v>43891</v>
          </cell>
          <cell r="C2014" t="str">
            <v>Pago Cuota</v>
          </cell>
          <cell r="D2014">
            <v>43915</v>
          </cell>
          <cell r="E2014" t="str">
            <v>TR</v>
          </cell>
          <cell r="F2014" t="str">
            <v>Villarrica 129, Ricardo Figueroa</v>
          </cell>
          <cell r="H2014">
            <v>23000</v>
          </cell>
        </row>
        <row r="2015">
          <cell r="A2015">
            <v>43891</v>
          </cell>
          <cell r="C2015" t="str">
            <v>Pago Cuota</v>
          </cell>
          <cell r="D2015">
            <v>43915</v>
          </cell>
          <cell r="E2015" t="str">
            <v>TR</v>
          </cell>
          <cell r="F2015" t="str">
            <v>Villarrica 122, Ema Valdes</v>
          </cell>
          <cell r="H2015">
            <v>23000</v>
          </cell>
        </row>
        <row r="2016">
          <cell r="A2016">
            <v>43891</v>
          </cell>
          <cell r="C2016" t="str">
            <v>Pago Cuota</v>
          </cell>
          <cell r="D2016">
            <v>43920</v>
          </cell>
          <cell r="E2016" t="str">
            <v>TR</v>
          </cell>
          <cell r="F2016" t="str">
            <v>Villarrica 118, Pia Burgos</v>
          </cell>
          <cell r="H2016">
            <v>23000</v>
          </cell>
        </row>
        <row r="2017">
          <cell r="A2017">
            <v>43891</v>
          </cell>
          <cell r="C2017" t="str">
            <v>Pago Cuota</v>
          </cell>
          <cell r="D2017">
            <v>43921</v>
          </cell>
          <cell r="E2017" t="str">
            <v>TR</v>
          </cell>
          <cell r="F2017" t="str">
            <v>Villarrica 123, Omar Sepulveda</v>
          </cell>
          <cell r="H2017">
            <v>23000</v>
          </cell>
        </row>
        <row r="2018">
          <cell r="A2018">
            <v>43891</v>
          </cell>
          <cell r="C2018" t="str">
            <v>Pago Cuota</v>
          </cell>
          <cell r="D2018">
            <v>43921</v>
          </cell>
          <cell r="E2018" t="str">
            <v>TR</v>
          </cell>
          <cell r="F2018" t="str">
            <v>Puyehue 37,Jorge Matamala</v>
          </cell>
          <cell r="H2018">
            <v>23037</v>
          </cell>
        </row>
        <row r="2019">
          <cell r="A2019">
            <v>43891</v>
          </cell>
          <cell r="C2019" t="str">
            <v>Pago Cuota</v>
          </cell>
          <cell r="D2019">
            <v>43921</v>
          </cell>
          <cell r="E2019" t="str">
            <v>TR</v>
          </cell>
          <cell r="F2019" t="str">
            <v>Icalma 72, Jorge Matamala</v>
          </cell>
          <cell r="H2019">
            <v>23072</v>
          </cell>
        </row>
        <row r="2020">
          <cell r="A2020">
            <v>43922</v>
          </cell>
          <cell r="C2020" t="str">
            <v>Pago Cuota</v>
          </cell>
          <cell r="D2020">
            <v>43922</v>
          </cell>
          <cell r="E2020" t="str">
            <v>TR</v>
          </cell>
          <cell r="F2020" t="str">
            <v>Llanquihue 82, Maria Molina</v>
          </cell>
          <cell r="H2020">
            <v>23000</v>
          </cell>
        </row>
        <row r="2021">
          <cell r="A2021">
            <v>43922</v>
          </cell>
          <cell r="C2021" t="str">
            <v>Pago Cuota</v>
          </cell>
          <cell r="D2021">
            <v>43922</v>
          </cell>
          <cell r="E2021" t="str">
            <v>TR</v>
          </cell>
          <cell r="F2021" t="str">
            <v>Villarrica 128, Claudia Ubilla</v>
          </cell>
          <cell r="H2021">
            <v>23000</v>
          </cell>
        </row>
        <row r="2022">
          <cell r="A2022">
            <v>43922</v>
          </cell>
          <cell r="C2022" t="str">
            <v>Pago Cuota</v>
          </cell>
          <cell r="D2022">
            <v>43922</v>
          </cell>
          <cell r="E2022" t="str">
            <v>TR</v>
          </cell>
          <cell r="F2022" t="str">
            <v>Llanquihue 97, Rene Rivero</v>
          </cell>
          <cell r="H2022">
            <v>23000</v>
          </cell>
        </row>
        <row r="2023">
          <cell r="A2023">
            <v>43922</v>
          </cell>
          <cell r="C2023" t="str">
            <v>Pago Cuota</v>
          </cell>
          <cell r="D2023">
            <v>43922</v>
          </cell>
          <cell r="E2023" t="str">
            <v>TR</v>
          </cell>
          <cell r="F2023" t="str">
            <v>Ranco 95, Charle Beecher</v>
          </cell>
          <cell r="H2023">
            <v>23095</v>
          </cell>
        </row>
        <row r="2024">
          <cell r="A2024">
            <v>43922</v>
          </cell>
          <cell r="C2024" t="str">
            <v>Pago Cuota</v>
          </cell>
          <cell r="D2024">
            <v>43922</v>
          </cell>
          <cell r="E2024" t="str">
            <v>TR</v>
          </cell>
          <cell r="F2024" t="str">
            <v>Ranco 95, Charle Beecher</v>
          </cell>
          <cell r="H2024">
            <v>23095</v>
          </cell>
        </row>
        <row r="2025">
          <cell r="A2025">
            <v>43922</v>
          </cell>
          <cell r="C2025" t="str">
            <v>Pago Cuota</v>
          </cell>
          <cell r="D2025">
            <v>43922</v>
          </cell>
          <cell r="E2025" t="str">
            <v>TR</v>
          </cell>
          <cell r="F2025" t="str">
            <v>Ranco 95, Charle Beecher</v>
          </cell>
          <cell r="H2025">
            <v>23095</v>
          </cell>
        </row>
        <row r="2026">
          <cell r="A2026">
            <v>43922</v>
          </cell>
          <cell r="C2026" t="str">
            <v>Pago Cuota</v>
          </cell>
          <cell r="D2026">
            <v>43922</v>
          </cell>
          <cell r="E2026" t="str">
            <v>TR</v>
          </cell>
          <cell r="F2026" t="str">
            <v>Ranco 95, Charle Beecher</v>
          </cell>
          <cell r="H2026">
            <v>23095</v>
          </cell>
        </row>
        <row r="2027">
          <cell r="A2027">
            <v>43922</v>
          </cell>
          <cell r="C2027" t="str">
            <v>Pago Cuota</v>
          </cell>
          <cell r="D2027">
            <v>43922</v>
          </cell>
          <cell r="E2027" t="str">
            <v>TR</v>
          </cell>
          <cell r="F2027" t="str">
            <v>R.Figueroa vuelto caja chica marzo</v>
          </cell>
          <cell r="H2027">
            <v>27600</v>
          </cell>
        </row>
        <row r="2028">
          <cell r="A2028">
            <v>43922</v>
          </cell>
          <cell r="C2028" t="str">
            <v>Pago Cuota</v>
          </cell>
          <cell r="D2028">
            <v>43922</v>
          </cell>
          <cell r="E2028" t="str">
            <v>TR</v>
          </cell>
          <cell r="F2028" t="str">
            <v>Cristina Olivares, Puyehue 22</v>
          </cell>
          <cell r="H2028">
            <v>46000</v>
          </cell>
        </row>
        <row r="2029">
          <cell r="A2029">
            <v>43922</v>
          </cell>
          <cell r="C2029" t="str">
            <v>Pago Cuota</v>
          </cell>
          <cell r="D2029">
            <v>43922</v>
          </cell>
          <cell r="E2029" t="str">
            <v>D/CH</v>
          </cell>
          <cell r="F2029" t="str">
            <v>Villarrica 114, Hilda Alburquerque</v>
          </cell>
          <cell r="H2029">
            <v>50000</v>
          </cell>
        </row>
        <row r="2030">
          <cell r="A2030">
            <v>43922</v>
          </cell>
          <cell r="C2030" t="str">
            <v>Pago Cuota</v>
          </cell>
          <cell r="D2030">
            <v>43922</v>
          </cell>
          <cell r="E2030" t="str">
            <v>TR</v>
          </cell>
          <cell r="F2030" t="str">
            <v>Villarrica 98, Anibal Vivaceta</v>
          </cell>
          <cell r="H2030">
            <v>69000</v>
          </cell>
        </row>
        <row r="2031">
          <cell r="A2031">
            <v>43922</v>
          </cell>
          <cell r="C2031" t="str">
            <v>Pago Cuota</v>
          </cell>
          <cell r="D2031">
            <v>43927</v>
          </cell>
          <cell r="E2031" t="str">
            <v>D/CH</v>
          </cell>
          <cell r="F2031" t="str">
            <v xml:space="preserve">Riñihue 23, Sara Salgado </v>
          </cell>
          <cell r="H2031">
            <v>50000</v>
          </cell>
        </row>
        <row r="2032">
          <cell r="A2032">
            <v>43922</v>
          </cell>
          <cell r="C2032" t="str">
            <v>Pago Cuota</v>
          </cell>
          <cell r="D2032">
            <v>43929</v>
          </cell>
          <cell r="E2032" t="str">
            <v>TR</v>
          </cell>
          <cell r="F2032" t="str">
            <v>Ranco 48, Carola Arriagada</v>
          </cell>
          <cell r="H2032">
            <v>23000</v>
          </cell>
        </row>
        <row r="2033">
          <cell r="A2033">
            <v>43922</v>
          </cell>
          <cell r="C2033" t="str">
            <v>Pago Cuota</v>
          </cell>
          <cell r="D2033">
            <v>43929</v>
          </cell>
          <cell r="E2033" t="str">
            <v>TR</v>
          </cell>
          <cell r="F2033" t="str">
            <v>Puyahue 30, Jorge Carcasson</v>
          </cell>
          <cell r="H2033">
            <v>23000</v>
          </cell>
        </row>
        <row r="2034">
          <cell r="A2034">
            <v>43922</v>
          </cell>
          <cell r="C2034" t="str">
            <v>Pago Cuota</v>
          </cell>
          <cell r="D2034">
            <v>43929</v>
          </cell>
          <cell r="E2034" t="str">
            <v>TR</v>
          </cell>
          <cell r="F2034" t="str">
            <v>Llanquihue 96, Carlos Alvarez</v>
          </cell>
          <cell r="H2034">
            <v>23096</v>
          </cell>
        </row>
        <row r="2035">
          <cell r="A2035">
            <v>43922</v>
          </cell>
          <cell r="C2035" t="str">
            <v>Pago Cuota</v>
          </cell>
          <cell r="D2035">
            <v>43929</v>
          </cell>
          <cell r="E2035" t="str">
            <v>TR</v>
          </cell>
          <cell r="F2035" t="str">
            <v>Llanquihue 103-105, Tatiana Tejos</v>
          </cell>
          <cell r="H2035">
            <v>46000</v>
          </cell>
        </row>
        <row r="2036">
          <cell r="A2036">
            <v>43922</v>
          </cell>
          <cell r="C2036" t="str">
            <v>Pago Cuota</v>
          </cell>
          <cell r="D2036">
            <v>43934</v>
          </cell>
          <cell r="E2036" t="str">
            <v>TR</v>
          </cell>
          <cell r="F2036" t="str">
            <v>Puyehue 36, Militza Cortes</v>
          </cell>
          <cell r="H2036">
            <v>1000</v>
          </cell>
        </row>
        <row r="2037">
          <cell r="A2037">
            <v>43922</v>
          </cell>
          <cell r="C2037" t="str">
            <v>Pago Cuota</v>
          </cell>
          <cell r="D2037">
            <v>43934</v>
          </cell>
          <cell r="E2037" t="str">
            <v>TR</v>
          </cell>
          <cell r="F2037" t="str">
            <v>Puyehue 36, Militza Cortes</v>
          </cell>
          <cell r="H2037">
            <v>22000</v>
          </cell>
        </row>
        <row r="2038">
          <cell r="A2038">
            <v>43922</v>
          </cell>
          <cell r="C2038" t="str">
            <v>Pago Cuota</v>
          </cell>
          <cell r="D2038">
            <v>43935</v>
          </cell>
          <cell r="E2038" t="str">
            <v>TR</v>
          </cell>
          <cell r="F2038" t="str">
            <v>Ranco 73, Juan Hernandez</v>
          </cell>
          <cell r="H2038">
            <v>23000</v>
          </cell>
        </row>
        <row r="2039">
          <cell r="A2039">
            <v>43922</v>
          </cell>
          <cell r="C2039" t="str">
            <v>Pago Cuota</v>
          </cell>
          <cell r="D2039">
            <v>43935</v>
          </cell>
          <cell r="E2039" t="str">
            <v>D/E</v>
          </cell>
          <cell r="F2039" t="str">
            <v>Ranco 42, Octavio Arrue</v>
          </cell>
          <cell r="H2039">
            <v>325000</v>
          </cell>
        </row>
        <row r="2040">
          <cell r="A2040">
            <v>43922</v>
          </cell>
          <cell r="C2040" t="str">
            <v>Pago Cuota</v>
          </cell>
          <cell r="D2040">
            <v>43936</v>
          </cell>
          <cell r="E2040" t="str">
            <v>TR</v>
          </cell>
          <cell r="F2040" t="str">
            <v>Villarrica 100, Julia Zuñiga</v>
          </cell>
          <cell r="H2040">
            <v>23100</v>
          </cell>
        </row>
        <row r="2041">
          <cell r="A2041">
            <v>43922</v>
          </cell>
          <cell r="C2041" t="str">
            <v>Pago Cuota</v>
          </cell>
          <cell r="D2041">
            <v>43937</v>
          </cell>
          <cell r="E2041" t="str">
            <v>TR</v>
          </cell>
          <cell r="F2041" t="str">
            <v>Llanquihue 74, Eliana Haro</v>
          </cell>
          <cell r="H2041">
            <v>46148</v>
          </cell>
        </row>
        <row r="2042">
          <cell r="A2042">
            <v>43922</v>
          </cell>
          <cell r="C2042" t="str">
            <v>Pago Cuota</v>
          </cell>
          <cell r="D2042">
            <v>43941</v>
          </cell>
          <cell r="E2042" t="str">
            <v>TR</v>
          </cell>
          <cell r="F2042" t="str">
            <v>Ranco 50, Julia Parra</v>
          </cell>
          <cell r="H2042">
            <v>20000</v>
          </cell>
        </row>
        <row r="2043">
          <cell r="A2043">
            <v>43922</v>
          </cell>
          <cell r="C2043" t="str">
            <v>Pago Cuota</v>
          </cell>
          <cell r="D2043">
            <v>43941</v>
          </cell>
          <cell r="E2043" t="str">
            <v>TR</v>
          </cell>
          <cell r="F2043" t="str">
            <v>Ranco 79, Ismelda Meza</v>
          </cell>
          <cell r="H2043">
            <v>20000</v>
          </cell>
        </row>
        <row r="2044">
          <cell r="A2044">
            <v>43922</v>
          </cell>
          <cell r="C2044" t="str">
            <v>Pago Cuota</v>
          </cell>
          <cell r="D2044">
            <v>43941</v>
          </cell>
          <cell r="E2044" t="str">
            <v>TR</v>
          </cell>
          <cell r="F2044" t="str">
            <v>Llanquihue 119, Maria Madariaga</v>
          </cell>
          <cell r="H2044">
            <v>23000</v>
          </cell>
        </row>
        <row r="2045">
          <cell r="A2045">
            <v>43922</v>
          </cell>
          <cell r="C2045" t="str">
            <v>Pago Cuota</v>
          </cell>
          <cell r="D2045">
            <v>43943</v>
          </cell>
          <cell r="E2045" t="str">
            <v>TR</v>
          </cell>
          <cell r="F2045" t="str">
            <v>Villarrica 106, Carolina Uribe</v>
          </cell>
          <cell r="H2045">
            <v>23106</v>
          </cell>
        </row>
        <row r="2046">
          <cell r="A2046">
            <v>43922</v>
          </cell>
          <cell r="C2046" t="str">
            <v>Pago Cuota</v>
          </cell>
          <cell r="D2046">
            <v>43943</v>
          </cell>
          <cell r="E2046" t="str">
            <v>TR</v>
          </cell>
          <cell r="F2046" t="str">
            <v>Llanquihue 113, Pedro Ruz</v>
          </cell>
          <cell r="H2046">
            <v>23113</v>
          </cell>
        </row>
        <row r="2047">
          <cell r="A2047">
            <v>43922</v>
          </cell>
          <cell r="C2047" t="str">
            <v>Pago Cuota</v>
          </cell>
          <cell r="D2047">
            <v>43944</v>
          </cell>
          <cell r="E2047" t="str">
            <v>TR</v>
          </cell>
          <cell r="F2047" t="str">
            <v>Puyehue 53, Maria Vicencio</v>
          </cell>
          <cell r="H2047">
            <v>23000</v>
          </cell>
        </row>
        <row r="2048">
          <cell r="A2048">
            <v>43922</v>
          </cell>
          <cell r="C2048" t="str">
            <v>Pago Cuota</v>
          </cell>
          <cell r="D2048">
            <v>43944</v>
          </cell>
          <cell r="E2048" t="str">
            <v>TR</v>
          </cell>
          <cell r="F2048" t="str">
            <v>Puyehue 32, Ivonne Jorquera</v>
          </cell>
          <cell r="H2048">
            <v>23000</v>
          </cell>
        </row>
        <row r="2049">
          <cell r="A2049">
            <v>43922</v>
          </cell>
          <cell r="C2049" t="str">
            <v>Pago Cuota</v>
          </cell>
          <cell r="D2049">
            <v>43945</v>
          </cell>
          <cell r="E2049" t="str">
            <v>TR</v>
          </cell>
          <cell r="F2049" t="str">
            <v>Llanquihue 80, Sergio Ibaceta</v>
          </cell>
          <cell r="H2049">
            <v>20080</v>
          </cell>
        </row>
        <row r="2050">
          <cell r="A2050">
            <v>43922</v>
          </cell>
          <cell r="C2050" t="str">
            <v>Pago Cuota</v>
          </cell>
          <cell r="D2050">
            <v>43948</v>
          </cell>
          <cell r="E2050" t="str">
            <v>TR</v>
          </cell>
          <cell r="F2050" t="str">
            <v>Puyehue 37,Jorge Matamala</v>
          </cell>
          <cell r="H2050">
            <v>23037</v>
          </cell>
        </row>
        <row r="2051">
          <cell r="A2051">
            <v>43922</v>
          </cell>
          <cell r="C2051" t="str">
            <v>Pago Cuota</v>
          </cell>
          <cell r="D2051">
            <v>43948</v>
          </cell>
          <cell r="E2051" t="str">
            <v>TR</v>
          </cell>
          <cell r="F2051" t="str">
            <v>Icalma 72, Jorge Matamala</v>
          </cell>
          <cell r="H2051">
            <v>23072</v>
          </cell>
        </row>
        <row r="2052">
          <cell r="A2052">
            <v>43922</v>
          </cell>
          <cell r="C2052" t="str">
            <v>Pago Cuota</v>
          </cell>
          <cell r="D2052">
            <v>43948</v>
          </cell>
          <cell r="E2052" t="str">
            <v>TR</v>
          </cell>
          <cell r="F2052" t="str">
            <v>Villarrica 126, Ema de Ramon</v>
          </cell>
          <cell r="H2052">
            <v>276000</v>
          </cell>
        </row>
        <row r="2053">
          <cell r="A2053">
            <v>43922</v>
          </cell>
          <cell r="C2053" t="str">
            <v>Pago Cuota</v>
          </cell>
          <cell r="D2053">
            <v>43949</v>
          </cell>
          <cell r="E2053" t="str">
            <v>TR</v>
          </cell>
          <cell r="F2053" t="str">
            <v>Llanquihue 103-105, Tatiana Tejos</v>
          </cell>
          <cell r="H2053">
            <v>46000</v>
          </cell>
        </row>
        <row r="2054">
          <cell r="A2054">
            <v>43922</v>
          </cell>
          <cell r="C2054" t="str">
            <v>Pago Cuota</v>
          </cell>
          <cell r="D2054">
            <v>43949</v>
          </cell>
          <cell r="E2054" t="str">
            <v>TR</v>
          </cell>
          <cell r="F2054" t="str">
            <v>Calafquen 5, Marco Briones</v>
          </cell>
          <cell r="H2054">
            <v>90000</v>
          </cell>
        </row>
        <row r="2055">
          <cell r="A2055">
            <v>43922</v>
          </cell>
          <cell r="C2055" t="str">
            <v>Pago Cuota</v>
          </cell>
          <cell r="D2055">
            <v>43950</v>
          </cell>
          <cell r="E2055" t="str">
            <v>TR</v>
          </cell>
          <cell r="F2055" t="str">
            <v>Ranco 54, Juan Montero</v>
          </cell>
          <cell r="H2055">
            <v>20054</v>
          </cell>
        </row>
        <row r="2056">
          <cell r="A2056">
            <v>43922</v>
          </cell>
          <cell r="C2056" t="str">
            <v>Pago Cuota</v>
          </cell>
          <cell r="D2056">
            <v>43950</v>
          </cell>
          <cell r="E2056" t="str">
            <v>TR</v>
          </cell>
          <cell r="F2056" t="str">
            <v>Ranco 81, Marcela Cubillos</v>
          </cell>
          <cell r="H2056">
            <v>99000</v>
          </cell>
        </row>
        <row r="2057">
          <cell r="A2057">
            <v>43922</v>
          </cell>
          <cell r="C2057" t="str">
            <v>Pago Cuota</v>
          </cell>
          <cell r="D2057">
            <v>43951</v>
          </cell>
          <cell r="E2057" t="str">
            <v>TR</v>
          </cell>
          <cell r="F2057" t="str">
            <v>Villarrica 129 R. Figueroa</v>
          </cell>
          <cell r="H2057">
            <v>23000</v>
          </cell>
        </row>
        <row r="2058">
          <cell r="A2058">
            <v>43922</v>
          </cell>
          <cell r="C2058" t="str">
            <v>Pago Cuota</v>
          </cell>
          <cell r="D2058">
            <v>43951</v>
          </cell>
          <cell r="E2058" t="str">
            <v>TR</v>
          </cell>
          <cell r="F2058" t="str">
            <v>Villarrica 122 Ema Valdes</v>
          </cell>
          <cell r="H2058">
            <v>23000</v>
          </cell>
        </row>
        <row r="2059">
          <cell r="A2059">
            <v>43922</v>
          </cell>
          <cell r="C2059" t="str">
            <v>Pago Cuota</v>
          </cell>
          <cell r="D2059">
            <v>43951</v>
          </cell>
          <cell r="E2059" t="str">
            <v>TR</v>
          </cell>
          <cell r="F2059" t="str">
            <v>Villarrica 118 , Pia Burgos</v>
          </cell>
          <cell r="H2059">
            <v>23000</v>
          </cell>
        </row>
        <row r="2060">
          <cell r="A2060">
            <v>43922</v>
          </cell>
          <cell r="C2060" t="str">
            <v>Pago Cuota</v>
          </cell>
          <cell r="D2060">
            <v>43951</v>
          </cell>
          <cell r="E2060" t="str">
            <v>TR</v>
          </cell>
          <cell r="F2060" t="str">
            <v>Villarrica 123, omar Sepulveda</v>
          </cell>
          <cell r="H2060">
            <v>23000</v>
          </cell>
        </row>
        <row r="2061">
          <cell r="A2061">
            <v>43952</v>
          </cell>
          <cell r="C2061" t="str">
            <v>Pago Cuota</v>
          </cell>
          <cell r="D2061">
            <v>43955</v>
          </cell>
          <cell r="E2061" t="str">
            <v>TR</v>
          </cell>
          <cell r="F2061" t="str">
            <v>R.Figueroa vuelto caja chica abril</v>
          </cell>
          <cell r="H2061">
            <v>20000</v>
          </cell>
        </row>
        <row r="2062">
          <cell r="A2062">
            <v>43952</v>
          </cell>
          <cell r="C2062" t="str">
            <v>Pago Cuota</v>
          </cell>
          <cell r="D2062">
            <v>43955</v>
          </cell>
          <cell r="E2062" t="str">
            <v>D/CH</v>
          </cell>
          <cell r="F2062" t="str">
            <v>Riñihue 19, Teresa Peña</v>
          </cell>
          <cell r="H2062">
            <v>23000</v>
          </cell>
        </row>
        <row r="2063">
          <cell r="A2063">
            <v>43952</v>
          </cell>
          <cell r="C2063" t="str">
            <v>Pago Cuota</v>
          </cell>
          <cell r="D2063">
            <v>43955</v>
          </cell>
          <cell r="E2063" t="str">
            <v>TR</v>
          </cell>
          <cell r="F2063" t="str">
            <v>Lñanquihue 97, Rene Rivero</v>
          </cell>
          <cell r="H2063">
            <v>23000</v>
          </cell>
        </row>
        <row r="2064">
          <cell r="A2064">
            <v>43952</v>
          </cell>
          <cell r="C2064" t="str">
            <v>Pago Cuota</v>
          </cell>
          <cell r="D2064">
            <v>43955</v>
          </cell>
          <cell r="E2064" t="str">
            <v>TR</v>
          </cell>
          <cell r="F2064" t="str">
            <v>Villarrica 128, Claudia Ubilla</v>
          </cell>
          <cell r="H2064">
            <v>23000</v>
          </cell>
        </row>
        <row r="2065">
          <cell r="A2065">
            <v>43952</v>
          </cell>
          <cell r="C2065" t="str">
            <v>Pago Cuota</v>
          </cell>
          <cell r="D2065">
            <v>43955</v>
          </cell>
          <cell r="E2065" t="str">
            <v>TR</v>
          </cell>
          <cell r="F2065" t="str">
            <v>Villarrica 102, Silvia Mancilla</v>
          </cell>
          <cell r="H2065">
            <v>46102</v>
          </cell>
        </row>
        <row r="2066">
          <cell r="A2066">
            <v>43952</v>
          </cell>
          <cell r="C2066" t="str">
            <v>Pago Cuota</v>
          </cell>
          <cell r="D2066">
            <v>43956</v>
          </cell>
          <cell r="E2066" t="str">
            <v>TR</v>
          </cell>
          <cell r="F2066" t="str">
            <v>Puyahue 22, Cristina Olivares</v>
          </cell>
          <cell r="H2066">
            <v>23000</v>
          </cell>
        </row>
        <row r="2067">
          <cell r="A2067">
            <v>43952</v>
          </cell>
          <cell r="C2067" t="str">
            <v>Pago Cuota</v>
          </cell>
          <cell r="D2067">
            <v>43956</v>
          </cell>
          <cell r="E2067" t="str">
            <v>D/CH</v>
          </cell>
          <cell r="F2067" t="str">
            <v>Riñihue 23, Sara Salgado</v>
          </cell>
          <cell r="H2067">
            <v>50000</v>
          </cell>
        </row>
        <row r="2068">
          <cell r="A2068">
            <v>43952</v>
          </cell>
          <cell r="C2068" t="str">
            <v>Pago Cuota</v>
          </cell>
          <cell r="D2068">
            <v>43956</v>
          </cell>
          <cell r="E2068" t="str">
            <v>D/CH</v>
          </cell>
          <cell r="F2068" t="str">
            <v>Villarrica 114, Hilda Alburuqerque</v>
          </cell>
          <cell r="H2068">
            <v>50000</v>
          </cell>
        </row>
        <row r="2069">
          <cell r="A2069">
            <v>43952</v>
          </cell>
          <cell r="C2069" t="str">
            <v>Pago Cuota</v>
          </cell>
          <cell r="D2069">
            <v>43958</v>
          </cell>
          <cell r="E2069" t="str">
            <v>TR</v>
          </cell>
          <cell r="F2069" t="str">
            <v>Riñihue 19, Teresa Peña</v>
          </cell>
          <cell r="H2069">
            <v>23000</v>
          </cell>
        </row>
        <row r="2070">
          <cell r="A2070">
            <v>43952</v>
          </cell>
          <cell r="C2070" t="str">
            <v>Pago Cuota</v>
          </cell>
          <cell r="D2070">
            <v>43958</v>
          </cell>
          <cell r="E2070" t="str">
            <v>D/E</v>
          </cell>
          <cell r="F2070" t="str">
            <v>Ranco 42, Octavio Arrue</v>
          </cell>
          <cell r="H2070">
            <v>324000</v>
          </cell>
        </row>
        <row r="2071">
          <cell r="A2071">
            <v>43952</v>
          </cell>
          <cell r="C2071" t="str">
            <v>Pago Cuota</v>
          </cell>
          <cell r="D2071">
            <v>43959</v>
          </cell>
          <cell r="E2071" t="str">
            <v>TR</v>
          </cell>
          <cell r="F2071" t="str">
            <v>Llanquihue 109, Teresa Gatica</v>
          </cell>
          <cell r="H2071">
            <v>23109</v>
          </cell>
        </row>
        <row r="2072">
          <cell r="A2072">
            <v>43952</v>
          </cell>
          <cell r="C2072" t="str">
            <v>Pago Cuota</v>
          </cell>
          <cell r="D2072">
            <v>43962</v>
          </cell>
          <cell r="E2072" t="str">
            <v>TR</v>
          </cell>
          <cell r="F2072" t="str">
            <v>Ranco 79, Ismelda Meza</v>
          </cell>
          <cell r="H2072">
            <v>20000</v>
          </cell>
        </row>
        <row r="2073">
          <cell r="A2073">
            <v>43952</v>
          </cell>
          <cell r="C2073" t="str">
            <v>Pago Cuota</v>
          </cell>
          <cell r="D2073">
            <v>43962</v>
          </cell>
          <cell r="E2073" t="str">
            <v>TR</v>
          </cell>
          <cell r="F2073" t="str">
            <v>Ranco 50, Julia Parra</v>
          </cell>
          <cell r="H2073">
            <v>20000</v>
          </cell>
        </row>
        <row r="2074">
          <cell r="A2074">
            <v>43952</v>
          </cell>
          <cell r="C2074" t="str">
            <v>Pago Cuota</v>
          </cell>
          <cell r="D2074">
            <v>43962</v>
          </cell>
          <cell r="E2074" t="str">
            <v>TR</v>
          </cell>
          <cell r="F2074" t="str">
            <v>Llanquihue 96, Carlos Alvarez</v>
          </cell>
          <cell r="H2074">
            <v>23096</v>
          </cell>
        </row>
        <row r="2075">
          <cell r="A2075">
            <v>43952</v>
          </cell>
          <cell r="C2075" t="str">
            <v>Pago Cuota</v>
          </cell>
          <cell r="D2075">
            <v>43962</v>
          </cell>
          <cell r="E2075" t="str">
            <v>TR</v>
          </cell>
          <cell r="F2075" t="str">
            <v>Ranco 52,  Nancy Paez</v>
          </cell>
          <cell r="H2075">
            <v>69000</v>
          </cell>
        </row>
        <row r="2076">
          <cell r="A2076">
            <v>43952</v>
          </cell>
          <cell r="C2076" t="str">
            <v>Pago Cuota</v>
          </cell>
          <cell r="D2076">
            <v>43963</v>
          </cell>
          <cell r="E2076" t="str">
            <v>TR</v>
          </cell>
          <cell r="F2076" t="str">
            <v>Puyehue 36, Militza Cortes</v>
          </cell>
          <cell r="H2076">
            <v>23000</v>
          </cell>
        </row>
        <row r="2077">
          <cell r="A2077">
            <v>43952</v>
          </cell>
          <cell r="C2077" t="str">
            <v>Pago Cuota</v>
          </cell>
          <cell r="D2077">
            <v>43963</v>
          </cell>
          <cell r="E2077" t="str">
            <v>TR</v>
          </cell>
          <cell r="F2077" t="str">
            <v>Villarrica 98 A, Francisco Vergara</v>
          </cell>
          <cell r="H2077">
            <v>36000</v>
          </cell>
        </row>
        <row r="2078">
          <cell r="A2078">
            <v>43952</v>
          </cell>
          <cell r="C2078" t="str">
            <v>Pago Cuota</v>
          </cell>
          <cell r="D2078">
            <v>43964</v>
          </cell>
          <cell r="E2078" t="str">
            <v>TR</v>
          </cell>
          <cell r="F2078" t="str">
            <v>Puyehue 30, Ana Montenegro</v>
          </cell>
          <cell r="H2078">
            <v>23000</v>
          </cell>
        </row>
        <row r="2079">
          <cell r="A2079">
            <v>43952</v>
          </cell>
          <cell r="C2079" t="str">
            <v>Pago Cuota</v>
          </cell>
          <cell r="D2079">
            <v>43966</v>
          </cell>
          <cell r="E2079" t="str">
            <v>TR</v>
          </cell>
          <cell r="F2079" t="str">
            <v>Llanquihue 119, Maria Madariaga</v>
          </cell>
          <cell r="H2079">
            <v>23000</v>
          </cell>
        </row>
        <row r="2080">
          <cell r="A2080">
            <v>43952</v>
          </cell>
          <cell r="C2080" t="str">
            <v>Pago Cuota</v>
          </cell>
          <cell r="D2080">
            <v>43971</v>
          </cell>
          <cell r="E2080" t="str">
            <v>D/E</v>
          </cell>
          <cell r="F2080" t="str">
            <v>Villarrica 100, Julia Zuñiga</v>
          </cell>
          <cell r="H2080">
            <v>23100</v>
          </cell>
        </row>
        <row r="2081">
          <cell r="A2081">
            <v>43952</v>
          </cell>
          <cell r="C2081" t="str">
            <v>Pago Cuota</v>
          </cell>
          <cell r="D2081">
            <v>43973</v>
          </cell>
          <cell r="E2081" t="str">
            <v>TR</v>
          </cell>
          <cell r="F2081" t="str">
            <v>Puyehue 24, Manuel Latapiat</v>
          </cell>
          <cell r="H2081">
            <v>46000</v>
          </cell>
        </row>
        <row r="2082">
          <cell r="A2082">
            <v>43952</v>
          </cell>
          <cell r="C2082" t="str">
            <v>Pago Cuota</v>
          </cell>
          <cell r="D2082">
            <v>43973</v>
          </cell>
          <cell r="E2082" t="str">
            <v>TR</v>
          </cell>
          <cell r="F2082" t="str">
            <v>Llanquihue 74, Eliana Haro</v>
          </cell>
          <cell r="H2082">
            <v>46074</v>
          </cell>
        </row>
        <row r="2083">
          <cell r="A2083">
            <v>43952</v>
          </cell>
          <cell r="C2083" t="str">
            <v>Pago Cuota</v>
          </cell>
          <cell r="D2083">
            <v>43976</v>
          </cell>
          <cell r="E2083" t="str">
            <v>TR</v>
          </cell>
          <cell r="F2083" t="str">
            <v>Llanquihue 80, Sergio Ibaceta</v>
          </cell>
          <cell r="H2083">
            <v>20080</v>
          </cell>
        </row>
        <row r="2084">
          <cell r="A2084">
            <v>43952</v>
          </cell>
          <cell r="C2084" t="str">
            <v>Pago Cuota</v>
          </cell>
          <cell r="D2084">
            <v>43976</v>
          </cell>
          <cell r="E2084" t="str">
            <v>TR</v>
          </cell>
          <cell r="F2084" t="str">
            <v>Puyehue 53, Maria Vicencio</v>
          </cell>
          <cell r="H2084">
            <v>23000</v>
          </cell>
        </row>
        <row r="2085">
          <cell r="A2085">
            <v>43952</v>
          </cell>
          <cell r="C2085" t="str">
            <v>Pago Cuota</v>
          </cell>
          <cell r="D2085">
            <v>43976</v>
          </cell>
          <cell r="E2085" t="str">
            <v>TR</v>
          </cell>
          <cell r="F2085" t="str">
            <v>Puuehue 32, Ivonne Jorquera</v>
          </cell>
          <cell r="H2085">
            <v>23000</v>
          </cell>
        </row>
        <row r="2086">
          <cell r="A2086">
            <v>43952</v>
          </cell>
          <cell r="C2086" t="str">
            <v>Pago Cuota</v>
          </cell>
          <cell r="D2086">
            <v>43976</v>
          </cell>
          <cell r="E2086" t="str">
            <v>TR</v>
          </cell>
          <cell r="F2086" t="str">
            <v>Llanquihue 82, Maria Molina</v>
          </cell>
          <cell r="H2086">
            <v>23000</v>
          </cell>
        </row>
        <row r="2087">
          <cell r="A2087">
            <v>43952</v>
          </cell>
          <cell r="C2087" t="str">
            <v>Pago Cuota</v>
          </cell>
          <cell r="D2087">
            <v>43976</v>
          </cell>
          <cell r="E2087" t="str">
            <v>TR</v>
          </cell>
          <cell r="F2087" t="str">
            <v>Llanquihue 113, Pedro Ruz</v>
          </cell>
          <cell r="H2087">
            <v>23113</v>
          </cell>
        </row>
        <row r="2088">
          <cell r="A2088">
            <v>43952</v>
          </cell>
          <cell r="C2088" t="str">
            <v>Pago Cuota</v>
          </cell>
          <cell r="D2088">
            <v>43976</v>
          </cell>
          <cell r="E2088" t="str">
            <v>TR</v>
          </cell>
          <cell r="F2088" t="str">
            <v>Riñihue 27-29, Marta Manriquez</v>
          </cell>
          <cell r="H2088">
            <v>46000</v>
          </cell>
        </row>
        <row r="2089">
          <cell r="A2089">
            <v>43952</v>
          </cell>
          <cell r="C2089" t="str">
            <v>Pago Cuota</v>
          </cell>
          <cell r="D2089">
            <v>43976</v>
          </cell>
          <cell r="E2089" t="str">
            <v>TR</v>
          </cell>
          <cell r="F2089" t="str">
            <v>Llanquihue 103-105, Tatiana Tejos</v>
          </cell>
          <cell r="H2089">
            <v>46000</v>
          </cell>
        </row>
        <row r="2090">
          <cell r="A2090">
            <v>43952</v>
          </cell>
          <cell r="C2090" t="str">
            <v>Pago Cuota</v>
          </cell>
          <cell r="D2090">
            <v>43979</v>
          </cell>
          <cell r="E2090" t="str">
            <v>TR</v>
          </cell>
          <cell r="F2090" t="str">
            <v>R.Figueroa vuelto caja chica Mayo</v>
          </cell>
          <cell r="H2090">
            <v>8500</v>
          </cell>
        </row>
        <row r="2091">
          <cell r="A2091">
            <v>43952</v>
          </cell>
          <cell r="C2091" t="str">
            <v>Pago Cuota</v>
          </cell>
          <cell r="D2091">
            <v>43979</v>
          </cell>
          <cell r="E2091" t="str">
            <v>TR</v>
          </cell>
          <cell r="F2091" t="str">
            <v>Villarrica 129, Ricardo Figueroa</v>
          </cell>
          <cell r="H2091">
            <v>23000</v>
          </cell>
        </row>
        <row r="2092">
          <cell r="A2092">
            <v>43952</v>
          </cell>
          <cell r="C2092" t="str">
            <v>Pago Cuota</v>
          </cell>
          <cell r="D2092">
            <v>43979</v>
          </cell>
          <cell r="E2092" t="str">
            <v>TR</v>
          </cell>
          <cell r="F2092" t="str">
            <v>Villarrica 122, Ema Valdes</v>
          </cell>
          <cell r="H2092">
            <v>23000</v>
          </cell>
        </row>
        <row r="2093">
          <cell r="A2093">
            <v>43952</v>
          </cell>
          <cell r="C2093" t="str">
            <v>Pago Cuota</v>
          </cell>
          <cell r="D2093">
            <v>43980</v>
          </cell>
          <cell r="E2093" t="str">
            <v>TR</v>
          </cell>
          <cell r="F2093" t="str">
            <v>Villarrica 123, Omar Sepulveda</v>
          </cell>
          <cell r="H2093">
            <v>23000</v>
          </cell>
        </row>
        <row r="2094">
          <cell r="A2094">
            <v>43983</v>
          </cell>
          <cell r="C2094" t="str">
            <v>Pago Cuota</v>
          </cell>
          <cell r="D2094">
            <v>43983</v>
          </cell>
          <cell r="E2094" t="str">
            <v>TR</v>
          </cell>
          <cell r="F2094" t="str">
            <v>Llanquihue 88. Pedro Flores</v>
          </cell>
          <cell r="H2094">
            <v>20000</v>
          </cell>
        </row>
        <row r="2095">
          <cell r="A2095">
            <v>43983</v>
          </cell>
          <cell r="C2095" t="str">
            <v>Pago Cuota</v>
          </cell>
          <cell r="D2095">
            <v>43983</v>
          </cell>
          <cell r="E2095" t="str">
            <v>TR</v>
          </cell>
          <cell r="F2095" t="str">
            <v>Riñihue 19, Teresa Peña</v>
          </cell>
          <cell r="H2095">
            <v>23000</v>
          </cell>
        </row>
        <row r="2096">
          <cell r="A2096">
            <v>43983</v>
          </cell>
          <cell r="C2096" t="str">
            <v>Pago Cuota</v>
          </cell>
          <cell r="D2096">
            <v>43983</v>
          </cell>
          <cell r="E2096" t="str">
            <v>TR</v>
          </cell>
          <cell r="F2096" t="str">
            <v>Llanquihue 97, Rene Rivero</v>
          </cell>
          <cell r="H2096">
            <v>23000</v>
          </cell>
        </row>
        <row r="2097">
          <cell r="A2097">
            <v>43983</v>
          </cell>
          <cell r="C2097" t="str">
            <v>Pago Cuota</v>
          </cell>
          <cell r="D2097">
            <v>43983</v>
          </cell>
          <cell r="E2097" t="str">
            <v>TR</v>
          </cell>
          <cell r="F2097" t="str">
            <v>Villarrica 128, Claudia Ubilla</v>
          </cell>
          <cell r="H2097">
            <v>23000</v>
          </cell>
        </row>
        <row r="2098">
          <cell r="A2098">
            <v>43983</v>
          </cell>
          <cell r="C2098" t="str">
            <v>Pago Cuota</v>
          </cell>
          <cell r="D2098">
            <v>43983</v>
          </cell>
          <cell r="E2098" t="str">
            <v>TR</v>
          </cell>
          <cell r="F2098" t="str">
            <v>Icalma 72, Jorge Matamala</v>
          </cell>
          <cell r="H2098">
            <v>23072</v>
          </cell>
        </row>
        <row r="2099">
          <cell r="A2099">
            <v>43983</v>
          </cell>
          <cell r="C2099" t="str">
            <v>Pago Cuota</v>
          </cell>
          <cell r="D2099">
            <v>43983</v>
          </cell>
          <cell r="E2099" t="str">
            <v>TR</v>
          </cell>
          <cell r="F2099" t="str">
            <v>Puyehue 37,Jorge Matamala</v>
          </cell>
          <cell r="H2099">
            <v>23072</v>
          </cell>
        </row>
        <row r="2100">
          <cell r="A2100">
            <v>43983</v>
          </cell>
          <cell r="C2100" t="str">
            <v>Pago Cuota</v>
          </cell>
          <cell r="D2100">
            <v>43983</v>
          </cell>
          <cell r="E2100" t="str">
            <v>TR</v>
          </cell>
          <cell r="F2100" t="str">
            <v>Llanquihue 96, Carlos Alvarez</v>
          </cell>
          <cell r="H2100">
            <v>23096</v>
          </cell>
        </row>
        <row r="2101">
          <cell r="A2101">
            <v>43983</v>
          </cell>
          <cell r="C2101" t="str">
            <v>Pago Cuota</v>
          </cell>
          <cell r="D2101">
            <v>43983</v>
          </cell>
          <cell r="E2101" t="str">
            <v>TR</v>
          </cell>
          <cell r="F2101" t="str">
            <v>Riñihue 27-29, Marta Manriquez</v>
          </cell>
          <cell r="H2101">
            <v>46000</v>
          </cell>
        </row>
        <row r="2102">
          <cell r="A2102">
            <v>43983</v>
          </cell>
          <cell r="C2102" t="str">
            <v>Pago Cuota</v>
          </cell>
          <cell r="D2102">
            <v>43985</v>
          </cell>
          <cell r="E2102" t="str">
            <v>TR</v>
          </cell>
          <cell r="F2102" t="str">
            <v>Puyehue 22, Cristina Olibvares</v>
          </cell>
          <cell r="H2102">
            <v>23000</v>
          </cell>
        </row>
        <row r="2103">
          <cell r="A2103">
            <v>43983</v>
          </cell>
          <cell r="C2103" t="str">
            <v>Pago Cuota</v>
          </cell>
          <cell r="D2103">
            <v>43986</v>
          </cell>
          <cell r="E2103" t="str">
            <v>D/E</v>
          </cell>
          <cell r="F2103" t="str">
            <v>Puyehue 43, Aurelio Sandoval</v>
          </cell>
          <cell r="H2103">
            <v>46000</v>
          </cell>
        </row>
        <row r="2104">
          <cell r="A2104">
            <v>43983</v>
          </cell>
          <cell r="C2104" t="str">
            <v>Pago Cuota</v>
          </cell>
          <cell r="D2104">
            <v>43987</v>
          </cell>
          <cell r="E2104" t="str">
            <v>D/CH</v>
          </cell>
          <cell r="F2104" t="str">
            <v>Villarrica 114, Hilda Alburquerque</v>
          </cell>
          <cell r="H2104">
            <v>50000</v>
          </cell>
        </row>
        <row r="2105">
          <cell r="A2105">
            <v>43983</v>
          </cell>
          <cell r="C2105" t="str">
            <v>Pago Cuota</v>
          </cell>
          <cell r="D2105">
            <v>43987</v>
          </cell>
          <cell r="E2105" t="str">
            <v>D/CH</v>
          </cell>
          <cell r="F2105" t="str">
            <v>Riñihue 23, Sara Salgado</v>
          </cell>
          <cell r="H2105">
            <v>50000</v>
          </cell>
        </row>
        <row r="2106">
          <cell r="A2106">
            <v>43983</v>
          </cell>
          <cell r="C2106" t="str">
            <v>Pago Cuota</v>
          </cell>
          <cell r="D2106">
            <v>43990</v>
          </cell>
          <cell r="E2106" t="str">
            <v>TR</v>
          </cell>
          <cell r="F2106" t="str">
            <v>Puyehue 30, Ana Montenegro</v>
          </cell>
          <cell r="H2106">
            <v>23000</v>
          </cell>
        </row>
        <row r="2107">
          <cell r="A2107">
            <v>43983</v>
          </cell>
          <cell r="C2107" t="str">
            <v>Pago Cuota</v>
          </cell>
          <cell r="D2107">
            <v>43990</v>
          </cell>
          <cell r="E2107" t="str">
            <v>TR</v>
          </cell>
          <cell r="F2107" t="str">
            <v>Llanquihue 109, Teresa Gatica</v>
          </cell>
          <cell r="H2107">
            <v>23109</v>
          </cell>
        </row>
        <row r="2108">
          <cell r="A2108">
            <v>43983</v>
          </cell>
          <cell r="C2108" t="str">
            <v>Pago Cuota</v>
          </cell>
          <cell r="D2108">
            <v>43992</v>
          </cell>
          <cell r="E2108" t="str">
            <v>TR</v>
          </cell>
          <cell r="F2108" t="str">
            <v>Villarrica 102, Silvia Mancilla</v>
          </cell>
          <cell r="H2108">
            <v>23102</v>
          </cell>
        </row>
        <row r="2109">
          <cell r="A2109">
            <v>43983</v>
          </cell>
          <cell r="C2109" t="str">
            <v>Pago Cuota</v>
          </cell>
          <cell r="D2109">
            <v>43994</v>
          </cell>
          <cell r="E2109" t="str">
            <v>TR</v>
          </cell>
          <cell r="F2109" t="str">
            <v>Puuehue 39, Regina Wenner</v>
          </cell>
          <cell r="H2109">
            <v>60000</v>
          </cell>
        </row>
        <row r="2110">
          <cell r="A2110">
            <v>43983</v>
          </cell>
          <cell r="C2110" t="str">
            <v>Pago Cuota</v>
          </cell>
          <cell r="D2110">
            <v>43997</v>
          </cell>
          <cell r="E2110" t="str">
            <v>TR</v>
          </cell>
          <cell r="F2110" t="str">
            <v>Llanquihue 74, Eliana Haro</v>
          </cell>
          <cell r="H2110">
            <v>23074</v>
          </cell>
        </row>
        <row r="2111">
          <cell r="A2111">
            <v>43983</v>
          </cell>
          <cell r="C2111" t="str">
            <v>Pago Cuota</v>
          </cell>
          <cell r="D2111">
            <v>43997</v>
          </cell>
          <cell r="E2111" t="str">
            <v>TR</v>
          </cell>
          <cell r="F2111" t="str">
            <v>Villarrica 100, Julia Zuñiga</v>
          </cell>
          <cell r="H2111">
            <v>23100</v>
          </cell>
        </row>
        <row r="2112">
          <cell r="A2112">
            <v>43983</v>
          </cell>
          <cell r="C2112" t="str">
            <v>Pago Cuota</v>
          </cell>
          <cell r="D2112">
            <v>43997</v>
          </cell>
          <cell r="E2112" t="str">
            <v>TR</v>
          </cell>
          <cell r="F2112" t="str">
            <v>Llanquihue 99, Luisa Herrera</v>
          </cell>
          <cell r="H2112">
            <v>132299</v>
          </cell>
        </row>
        <row r="2113">
          <cell r="A2113">
            <v>43983</v>
          </cell>
          <cell r="C2113" t="str">
            <v>Pago Cuota</v>
          </cell>
          <cell r="D2113">
            <v>43999</v>
          </cell>
          <cell r="E2113" t="str">
            <v>TR</v>
          </cell>
          <cell r="F2113" t="str">
            <v>Puyehue 36, Militza Cortes</v>
          </cell>
          <cell r="H2113">
            <v>23000</v>
          </cell>
        </row>
        <row r="2114">
          <cell r="A2114">
            <v>43983</v>
          </cell>
          <cell r="C2114" t="str">
            <v>Pago Cuota</v>
          </cell>
          <cell r="D2114">
            <v>44000</v>
          </cell>
          <cell r="E2114" t="str">
            <v>TR</v>
          </cell>
          <cell r="F2114" t="str">
            <v>Ranco 50, Julia Parra</v>
          </cell>
          <cell r="H2114">
            <v>20000</v>
          </cell>
        </row>
        <row r="2115">
          <cell r="A2115">
            <v>43983</v>
          </cell>
          <cell r="C2115" t="str">
            <v>Pago Cuota</v>
          </cell>
          <cell r="D2115">
            <v>44000</v>
          </cell>
          <cell r="E2115" t="str">
            <v>TR</v>
          </cell>
          <cell r="F2115" t="str">
            <v>Ranco 50, Julia Parra</v>
          </cell>
          <cell r="H2115">
            <v>20000</v>
          </cell>
        </row>
        <row r="2116">
          <cell r="A2116">
            <v>43983</v>
          </cell>
          <cell r="C2116" t="str">
            <v>Pago Cuota</v>
          </cell>
          <cell r="D2116">
            <v>44000</v>
          </cell>
          <cell r="E2116" t="str">
            <v>TR</v>
          </cell>
          <cell r="F2116" t="str">
            <v>Ranco 79, Ismelda Meza</v>
          </cell>
          <cell r="H2116">
            <v>20000</v>
          </cell>
        </row>
        <row r="2117">
          <cell r="A2117">
            <v>43983</v>
          </cell>
          <cell r="C2117" t="str">
            <v>Pago Cuota</v>
          </cell>
          <cell r="D2117">
            <v>44000</v>
          </cell>
          <cell r="E2117" t="str">
            <v>TR</v>
          </cell>
          <cell r="F2117" t="str">
            <v>Ranco 79, Ismelda Meza</v>
          </cell>
          <cell r="H2117">
            <v>20000</v>
          </cell>
        </row>
        <row r="2118">
          <cell r="A2118">
            <v>43983</v>
          </cell>
          <cell r="C2118" t="str">
            <v>Pago Cuota</v>
          </cell>
          <cell r="D2118">
            <v>44000</v>
          </cell>
          <cell r="E2118" t="str">
            <v>TR</v>
          </cell>
          <cell r="F2118" t="str">
            <v>Llanquihue 119, Maria Madariaga</v>
          </cell>
          <cell r="H2118">
            <v>23000</v>
          </cell>
        </row>
        <row r="2119">
          <cell r="A2119">
            <v>43983</v>
          </cell>
          <cell r="C2119" t="str">
            <v>Pago Cuota</v>
          </cell>
          <cell r="D2119">
            <v>44004</v>
          </cell>
          <cell r="E2119" t="str">
            <v>TR</v>
          </cell>
          <cell r="F2119" t="str">
            <v>Llanquihue 113, Pedro Ruz</v>
          </cell>
          <cell r="H2119">
            <v>23113</v>
          </cell>
        </row>
        <row r="2120">
          <cell r="A2120">
            <v>43983</v>
          </cell>
          <cell r="C2120" t="str">
            <v>Pago Cuota</v>
          </cell>
          <cell r="D2120">
            <v>44004</v>
          </cell>
          <cell r="E2120" t="str">
            <v>TR</v>
          </cell>
          <cell r="F2120" t="str">
            <v>Puyehue 39, Regina Wenner</v>
          </cell>
          <cell r="H2120">
            <v>168000</v>
          </cell>
        </row>
        <row r="2121">
          <cell r="A2121">
            <v>43983</v>
          </cell>
          <cell r="C2121" t="str">
            <v>Pago Cuota</v>
          </cell>
          <cell r="D2121">
            <v>44005</v>
          </cell>
          <cell r="E2121" t="str">
            <v>TR</v>
          </cell>
          <cell r="F2121" t="str">
            <v>Villarrica 129, Ricardo Figueroa</v>
          </cell>
          <cell r="H2121">
            <v>23000</v>
          </cell>
        </row>
        <row r="2122">
          <cell r="A2122">
            <v>43983</v>
          </cell>
          <cell r="C2122" t="str">
            <v>Pago Cuota</v>
          </cell>
          <cell r="D2122">
            <v>44005</v>
          </cell>
          <cell r="E2122" t="str">
            <v>TR</v>
          </cell>
          <cell r="F2122" t="str">
            <v>Villarrica 122, Ema Valdes</v>
          </cell>
          <cell r="H2122">
            <v>23000</v>
          </cell>
        </row>
        <row r="2123">
          <cell r="A2123">
            <v>43983</v>
          </cell>
          <cell r="C2123" t="str">
            <v>Pago Cuota</v>
          </cell>
          <cell r="D2123">
            <v>44005</v>
          </cell>
          <cell r="E2123" t="str">
            <v>TR</v>
          </cell>
          <cell r="F2123" t="str">
            <v>Puyehue 53, Maria Vicencio, Israel</v>
          </cell>
          <cell r="H2123">
            <v>23000</v>
          </cell>
        </row>
        <row r="2124">
          <cell r="A2124">
            <v>43983</v>
          </cell>
          <cell r="C2124" t="str">
            <v>Pago Cuota</v>
          </cell>
          <cell r="D2124">
            <v>44006</v>
          </cell>
          <cell r="E2124" t="str">
            <v>TR</v>
          </cell>
          <cell r="F2124" t="str">
            <v>Llanquihue 80 Sergio Ibaceta</v>
          </cell>
          <cell r="H2124">
            <v>20080</v>
          </cell>
        </row>
        <row r="2125">
          <cell r="A2125">
            <v>43983</v>
          </cell>
          <cell r="C2125" t="str">
            <v>Pago Cuota</v>
          </cell>
          <cell r="D2125">
            <v>44006</v>
          </cell>
          <cell r="E2125" t="str">
            <v>TR</v>
          </cell>
          <cell r="F2125" t="str">
            <v>Llanquihue 82, Maria Molina</v>
          </cell>
          <cell r="H2125">
            <v>23000</v>
          </cell>
        </row>
        <row r="2126">
          <cell r="A2126">
            <v>43983</v>
          </cell>
          <cell r="C2126" t="str">
            <v>Pago Cuota</v>
          </cell>
          <cell r="D2126">
            <v>44008</v>
          </cell>
          <cell r="E2126" t="str">
            <v>TR</v>
          </cell>
          <cell r="F2126" t="str">
            <v>Puyehue 32, Ivonne Jorquera</v>
          </cell>
          <cell r="H2126">
            <v>23000</v>
          </cell>
        </row>
        <row r="2127">
          <cell r="A2127">
            <v>43983</v>
          </cell>
          <cell r="C2127" t="str">
            <v>Pago Cuota</v>
          </cell>
          <cell r="D2127">
            <v>44012</v>
          </cell>
          <cell r="E2127" t="str">
            <v>TR</v>
          </cell>
          <cell r="F2127" t="str">
            <v>Villarrica 123, Omar Sepulveda</v>
          </cell>
          <cell r="H2127">
            <v>23000</v>
          </cell>
        </row>
        <row r="2128">
          <cell r="A2128">
            <v>43983</v>
          </cell>
          <cell r="C2128" t="str">
            <v>Pago Cuota</v>
          </cell>
          <cell r="D2128">
            <v>44012</v>
          </cell>
          <cell r="E2128" t="str">
            <v>TR</v>
          </cell>
          <cell r="F2128" t="str">
            <v>Puyehue 37,Jorge Matamala</v>
          </cell>
          <cell r="H2128">
            <v>23032</v>
          </cell>
        </row>
        <row r="2129">
          <cell r="A2129">
            <v>43983</v>
          </cell>
          <cell r="C2129" t="str">
            <v>Pago Cuota</v>
          </cell>
          <cell r="D2129">
            <v>44012</v>
          </cell>
          <cell r="E2129" t="str">
            <v>TR</v>
          </cell>
          <cell r="F2129" t="str">
            <v>Icalma 72, Jorge Matamala</v>
          </cell>
          <cell r="H2129">
            <v>23072</v>
          </cell>
        </row>
        <row r="2130">
          <cell r="A2130">
            <v>43983</v>
          </cell>
          <cell r="C2130" t="str">
            <v>Pago Cuota</v>
          </cell>
          <cell r="D2130">
            <v>44012</v>
          </cell>
          <cell r="E2130" t="str">
            <v>TR</v>
          </cell>
          <cell r="F2130" t="str">
            <v>Llanquihue 96, Carlos Alvarez</v>
          </cell>
          <cell r="H2130">
            <v>23096</v>
          </cell>
        </row>
        <row r="2131">
          <cell r="A2131">
            <v>43983</v>
          </cell>
          <cell r="C2131" t="str">
            <v>Pago Cuota</v>
          </cell>
          <cell r="D2131">
            <v>44012</v>
          </cell>
          <cell r="E2131" t="str">
            <v>TR</v>
          </cell>
          <cell r="F2131" t="str">
            <v>Villarrica 106, Carolina Uribe</v>
          </cell>
          <cell r="H2131">
            <v>23106</v>
          </cell>
        </row>
        <row r="2132">
          <cell r="A2132">
            <v>43983</v>
          </cell>
          <cell r="C2132" t="str">
            <v>Pago Cuota</v>
          </cell>
          <cell r="D2132">
            <v>44012</v>
          </cell>
          <cell r="E2132" t="str">
            <v>TR</v>
          </cell>
          <cell r="F2132" t="str">
            <v>Villarrica 118, Pia Burgos</v>
          </cell>
          <cell r="H2132">
            <v>46000</v>
          </cell>
        </row>
        <row r="2133">
          <cell r="A2133">
            <v>43983</v>
          </cell>
          <cell r="C2133" t="str">
            <v>Pago Cuota</v>
          </cell>
          <cell r="D2133">
            <v>44012</v>
          </cell>
          <cell r="E2133" t="str">
            <v>TR</v>
          </cell>
          <cell r="F2133" t="str">
            <v>Puyehue 49, Hector Otarola</v>
          </cell>
          <cell r="H2133">
            <v>127000</v>
          </cell>
        </row>
        <row r="2134">
          <cell r="A2134">
            <v>43983</v>
          </cell>
          <cell r="C2134" t="str">
            <v>Pago Cuota</v>
          </cell>
          <cell r="D2134">
            <v>44012</v>
          </cell>
          <cell r="E2134" t="str">
            <v>TR</v>
          </cell>
          <cell r="F2134" t="str">
            <v>Ranco 81, Marcela Cubillos</v>
          </cell>
          <cell r="H2134">
            <v>131000</v>
          </cell>
        </row>
        <row r="2135">
          <cell r="A2135">
            <v>43983</v>
          </cell>
          <cell r="C2135" t="str">
            <v>Pago Cuota</v>
          </cell>
          <cell r="D2135">
            <v>44012</v>
          </cell>
          <cell r="E2135" t="str">
            <v>TR</v>
          </cell>
          <cell r="F2135" t="str">
            <v>Puyehue 51, Solange Aspee</v>
          </cell>
          <cell r="H2135">
            <v>138051</v>
          </cell>
        </row>
        <row r="2136">
          <cell r="A2136">
            <v>44013</v>
          </cell>
          <cell r="C2136" t="str">
            <v>Pago Cuota</v>
          </cell>
          <cell r="D2136">
            <v>44013</v>
          </cell>
          <cell r="E2136" t="str">
            <v>TR</v>
          </cell>
          <cell r="F2136" t="str">
            <v>Riñihue 19, Teresa Peña</v>
          </cell>
          <cell r="H2136">
            <v>23000</v>
          </cell>
        </row>
        <row r="2137">
          <cell r="A2137">
            <v>44013</v>
          </cell>
          <cell r="C2137" t="str">
            <v>Pago Cuota</v>
          </cell>
          <cell r="D2137">
            <v>44013</v>
          </cell>
          <cell r="E2137" t="str">
            <v>TR</v>
          </cell>
          <cell r="F2137" t="str">
            <v>Villarrica 128, Claudia Ubilla</v>
          </cell>
          <cell r="H2137">
            <v>23000</v>
          </cell>
        </row>
        <row r="2138">
          <cell r="A2138">
            <v>44013</v>
          </cell>
          <cell r="C2138" t="str">
            <v>Pago Cuota</v>
          </cell>
          <cell r="D2138">
            <v>44013</v>
          </cell>
          <cell r="E2138" t="str">
            <v>TR</v>
          </cell>
          <cell r="F2138" t="str">
            <v>Vuelto Caja Chica</v>
          </cell>
          <cell r="H2138">
            <v>23300</v>
          </cell>
        </row>
        <row r="2139">
          <cell r="A2139">
            <v>44013</v>
          </cell>
          <cell r="C2139" t="str">
            <v>Pago Cuota</v>
          </cell>
          <cell r="D2139">
            <v>44013</v>
          </cell>
          <cell r="E2139" t="str">
            <v>TR</v>
          </cell>
          <cell r="F2139" t="str">
            <v>Villarrica 102, Silvia Mancilla</v>
          </cell>
          <cell r="H2139">
            <v>46102</v>
          </cell>
        </row>
        <row r="2140">
          <cell r="A2140">
            <v>44013</v>
          </cell>
          <cell r="C2140" t="str">
            <v>Pago Cuota</v>
          </cell>
          <cell r="D2140">
            <v>44013</v>
          </cell>
          <cell r="E2140" t="str">
            <v>TR</v>
          </cell>
          <cell r="F2140" t="str">
            <v>Llanquihue 84, Paola Delgado</v>
          </cell>
          <cell r="H2140">
            <v>184000</v>
          </cell>
        </row>
        <row r="2141">
          <cell r="A2141">
            <v>44013</v>
          </cell>
          <cell r="C2141" t="str">
            <v>Pago Cuota</v>
          </cell>
          <cell r="D2141">
            <v>44014</v>
          </cell>
          <cell r="E2141" t="str">
            <v>TR</v>
          </cell>
          <cell r="F2141" t="str">
            <v>Llanquihue 88, Pedro Flores</v>
          </cell>
          <cell r="H2141">
            <v>20000</v>
          </cell>
        </row>
        <row r="2142">
          <cell r="A2142">
            <v>44013</v>
          </cell>
          <cell r="C2142" t="str">
            <v>Pago Cuota</v>
          </cell>
          <cell r="D2142">
            <v>44014</v>
          </cell>
          <cell r="E2142" t="str">
            <v>TR</v>
          </cell>
          <cell r="F2142" t="str">
            <v>Puyehue 22, Cristina Olivares</v>
          </cell>
          <cell r="H2142">
            <v>23000</v>
          </cell>
        </row>
        <row r="2143">
          <cell r="A2143">
            <v>44013</v>
          </cell>
          <cell r="C2143" t="str">
            <v>Pago Cuota</v>
          </cell>
          <cell r="D2143">
            <v>44014</v>
          </cell>
          <cell r="E2143" t="str">
            <v>TR</v>
          </cell>
          <cell r="F2143" t="str">
            <v>Llanquihue 97, Rene Rivero</v>
          </cell>
          <cell r="H2143">
            <v>23000</v>
          </cell>
        </row>
        <row r="2144">
          <cell r="A2144">
            <v>44013</v>
          </cell>
          <cell r="C2144" t="str">
            <v>Pago Cuota</v>
          </cell>
          <cell r="D2144">
            <v>44014</v>
          </cell>
          <cell r="E2144" t="str">
            <v>TR</v>
          </cell>
          <cell r="F2144" t="str">
            <v>Llanquihue 109, Teresa Gatica</v>
          </cell>
          <cell r="H2144">
            <v>23109</v>
          </cell>
        </row>
        <row r="2145">
          <cell r="A2145">
            <v>44013</v>
          </cell>
          <cell r="C2145" t="str">
            <v>Pago Cuota</v>
          </cell>
          <cell r="D2145">
            <v>44014</v>
          </cell>
          <cell r="E2145" t="str">
            <v>TR</v>
          </cell>
          <cell r="F2145" t="str">
            <v>Ranco 40, Eduardo Casademont</v>
          </cell>
          <cell r="H2145">
            <v>100000</v>
          </cell>
        </row>
        <row r="2146">
          <cell r="A2146">
            <v>44013</v>
          </cell>
          <cell r="C2146" t="str">
            <v>Pago Cuota</v>
          </cell>
          <cell r="D2146">
            <v>44014</v>
          </cell>
          <cell r="E2146" t="str">
            <v>TR</v>
          </cell>
          <cell r="F2146" t="str">
            <v>Ranco 40, Eduardo Casademont</v>
          </cell>
          <cell r="H2146">
            <v>103000</v>
          </cell>
        </row>
        <row r="2147">
          <cell r="A2147">
            <v>44013</v>
          </cell>
          <cell r="C2147" t="str">
            <v>Pago Cuota</v>
          </cell>
          <cell r="D2147">
            <v>44015</v>
          </cell>
          <cell r="E2147" t="str">
            <v>TR</v>
          </cell>
          <cell r="F2147" t="str">
            <v>Ranco 52, Nancy Paez</v>
          </cell>
          <cell r="H2147">
            <v>46000</v>
          </cell>
        </row>
        <row r="2148">
          <cell r="A2148">
            <v>44013</v>
          </cell>
          <cell r="C2148" t="str">
            <v>Pago Cuota</v>
          </cell>
          <cell r="D2148">
            <v>44015</v>
          </cell>
          <cell r="E2148" t="str">
            <v>TR</v>
          </cell>
          <cell r="F2148" t="str">
            <v>Riñihue 27-29, Marta Manriquez</v>
          </cell>
          <cell r="H2148">
            <v>46000</v>
          </cell>
        </row>
        <row r="2149">
          <cell r="A2149">
            <v>44013</v>
          </cell>
          <cell r="C2149" t="str">
            <v>Pago Cuota</v>
          </cell>
          <cell r="D2149">
            <v>44018</v>
          </cell>
          <cell r="E2149" t="str">
            <v>TR</v>
          </cell>
          <cell r="F2149" t="str">
            <v>Riñihue 27-29, Marta Manriquez</v>
          </cell>
          <cell r="H2149">
            <v>161000</v>
          </cell>
        </row>
        <row r="2150">
          <cell r="A2150">
            <v>44013</v>
          </cell>
          <cell r="C2150" t="str">
            <v>Pago Cuota</v>
          </cell>
          <cell r="D2150">
            <v>44019</v>
          </cell>
          <cell r="E2150" t="str">
            <v>TR</v>
          </cell>
          <cell r="F2150" t="str">
            <v>Llanquihue 74, Eliana Haro</v>
          </cell>
          <cell r="H2150">
            <v>23000</v>
          </cell>
        </row>
        <row r="2151">
          <cell r="A2151">
            <v>44013</v>
          </cell>
          <cell r="C2151" t="str">
            <v>Pago Cuota</v>
          </cell>
          <cell r="D2151">
            <v>44019</v>
          </cell>
          <cell r="E2151" t="str">
            <v>TR</v>
          </cell>
          <cell r="F2151" t="str">
            <v>Puyehue 53, Ma.Teresa Vicencio</v>
          </cell>
          <cell r="H2151">
            <v>23000</v>
          </cell>
        </row>
        <row r="2152">
          <cell r="A2152">
            <v>44013</v>
          </cell>
          <cell r="C2152" t="str">
            <v>Pago Cuota</v>
          </cell>
          <cell r="D2152">
            <v>44019</v>
          </cell>
          <cell r="E2152" t="str">
            <v>TR</v>
          </cell>
          <cell r="F2152" t="str">
            <v>Villarrica 104, Sergio Lledo</v>
          </cell>
          <cell r="H2152">
            <v>365000</v>
          </cell>
        </row>
        <row r="2153">
          <cell r="A2153">
            <v>44013</v>
          </cell>
          <cell r="C2153" t="str">
            <v>Pago Cuota</v>
          </cell>
          <cell r="D2153">
            <v>44020</v>
          </cell>
          <cell r="E2153" t="str">
            <v>TR</v>
          </cell>
          <cell r="F2153" t="str">
            <v>Puyehue 30, Ana Montenegro</v>
          </cell>
          <cell r="H2153">
            <v>23000</v>
          </cell>
        </row>
        <row r="2154">
          <cell r="A2154">
            <v>44013</v>
          </cell>
          <cell r="C2154" t="str">
            <v>Pago Cuota</v>
          </cell>
          <cell r="D2154">
            <v>44021</v>
          </cell>
          <cell r="E2154" t="str">
            <v>TR</v>
          </cell>
          <cell r="F2154" t="str">
            <v>Ranco 50, Julia Parra</v>
          </cell>
          <cell r="H2154">
            <v>20000</v>
          </cell>
        </row>
        <row r="2155">
          <cell r="A2155">
            <v>44013</v>
          </cell>
          <cell r="C2155" t="str">
            <v>Pago Cuota</v>
          </cell>
          <cell r="D2155">
            <v>44021</v>
          </cell>
          <cell r="E2155" t="str">
            <v>TR</v>
          </cell>
          <cell r="F2155" t="str">
            <v>Ranco 50, Julia Parra</v>
          </cell>
          <cell r="H2155">
            <v>20000</v>
          </cell>
        </row>
        <row r="2156">
          <cell r="A2156">
            <v>44013</v>
          </cell>
          <cell r="C2156" t="str">
            <v>Pago Cuota</v>
          </cell>
          <cell r="D2156">
            <v>44021</v>
          </cell>
          <cell r="E2156" t="str">
            <v>TR</v>
          </cell>
          <cell r="F2156" t="str">
            <v>Ranco 77, Melinda Gonzalez</v>
          </cell>
          <cell r="H2156">
            <v>100000</v>
          </cell>
        </row>
        <row r="2157">
          <cell r="A2157">
            <v>44013</v>
          </cell>
          <cell r="C2157" t="str">
            <v>Pago Cuota</v>
          </cell>
          <cell r="D2157">
            <v>44022</v>
          </cell>
          <cell r="E2157" t="str">
            <v>TR</v>
          </cell>
          <cell r="F2157" t="str">
            <v>Ranco75, Olga Hernandez</v>
          </cell>
          <cell r="H2157">
            <v>161000</v>
          </cell>
        </row>
        <row r="2158">
          <cell r="A2158">
            <v>44013</v>
          </cell>
          <cell r="C2158" t="str">
            <v>Pago Cuota</v>
          </cell>
          <cell r="D2158">
            <v>44025</v>
          </cell>
          <cell r="E2158" t="str">
            <v>TR</v>
          </cell>
          <cell r="F2158" t="str">
            <v>Ranco 77, Melinda Gonzalez</v>
          </cell>
          <cell r="H2158">
            <v>15000</v>
          </cell>
        </row>
        <row r="2159">
          <cell r="A2159">
            <v>44013</v>
          </cell>
          <cell r="C2159" t="str">
            <v>Pago Cuota</v>
          </cell>
          <cell r="D2159">
            <v>44025</v>
          </cell>
          <cell r="E2159" t="str">
            <v>TR</v>
          </cell>
          <cell r="F2159" t="str">
            <v>Ranco 56, Delia Quiroga</v>
          </cell>
          <cell r="H2159">
            <v>46000</v>
          </cell>
        </row>
        <row r="2160">
          <cell r="A2160">
            <v>44013</v>
          </cell>
          <cell r="C2160" t="str">
            <v>Pago Cuota</v>
          </cell>
          <cell r="D2160">
            <v>44026</v>
          </cell>
          <cell r="E2160" t="str">
            <v>TR</v>
          </cell>
          <cell r="F2160" t="str">
            <v>Puyehue 36, Militza Cortes</v>
          </cell>
          <cell r="H2160">
            <v>23000</v>
          </cell>
        </row>
        <row r="2161">
          <cell r="A2161">
            <v>44013</v>
          </cell>
          <cell r="C2161" t="str">
            <v>Pago Cuota</v>
          </cell>
          <cell r="D2161">
            <v>44026</v>
          </cell>
          <cell r="E2161" t="str">
            <v>TR</v>
          </cell>
          <cell r="F2161" t="str">
            <v>Ranco 42, Octavio Arrue</v>
          </cell>
          <cell r="H2161">
            <v>46000</v>
          </cell>
        </row>
        <row r="2162">
          <cell r="A2162">
            <v>44013</v>
          </cell>
          <cell r="C2162" t="str">
            <v>Pago Cuota</v>
          </cell>
          <cell r="D2162">
            <v>44026</v>
          </cell>
          <cell r="E2162" t="str">
            <v>TR</v>
          </cell>
          <cell r="F2162" t="str">
            <v>Ranco 93, Margarita Muñoz</v>
          </cell>
          <cell r="H2162">
            <v>138000</v>
          </cell>
        </row>
        <row r="2163">
          <cell r="A2163">
            <v>44013</v>
          </cell>
          <cell r="C2163" t="str">
            <v>Pago Cuota</v>
          </cell>
          <cell r="D2163">
            <v>44027</v>
          </cell>
          <cell r="E2163" t="str">
            <v>D/E</v>
          </cell>
          <cell r="F2163" t="str">
            <v>Villarrica 100, Julia Zuñiga</v>
          </cell>
          <cell r="H2163">
            <v>23100</v>
          </cell>
        </row>
        <row r="2164">
          <cell r="A2164">
            <v>44013</v>
          </cell>
          <cell r="C2164" t="str">
            <v>Pago Cuota</v>
          </cell>
          <cell r="D2164">
            <v>44032</v>
          </cell>
          <cell r="E2164" t="str">
            <v>TR</v>
          </cell>
          <cell r="F2164" t="str">
            <v>Llanquihue 103-105, Tatiana Tejos</v>
          </cell>
          <cell r="H2164">
            <v>46000</v>
          </cell>
        </row>
        <row r="2165">
          <cell r="A2165">
            <v>44013</v>
          </cell>
          <cell r="C2165" t="str">
            <v>Pago Cuota</v>
          </cell>
          <cell r="D2165">
            <v>44032</v>
          </cell>
          <cell r="E2165" t="str">
            <v>TR</v>
          </cell>
          <cell r="F2165" t="str">
            <v>Ranco 46, Manuel Jorquera</v>
          </cell>
          <cell r="H2165">
            <v>69000</v>
          </cell>
        </row>
        <row r="2166">
          <cell r="A2166">
            <v>44013</v>
          </cell>
          <cell r="C2166" t="str">
            <v>Pago Cuota</v>
          </cell>
          <cell r="D2166">
            <v>44032</v>
          </cell>
          <cell r="E2166" t="str">
            <v>TR</v>
          </cell>
          <cell r="F2166" t="str">
            <v>Calafquen 6-8, Roberto Andrade</v>
          </cell>
          <cell r="H2166">
            <v>138000</v>
          </cell>
        </row>
        <row r="2167">
          <cell r="A2167">
            <v>44013</v>
          </cell>
          <cell r="C2167" t="str">
            <v>Pago Cuota</v>
          </cell>
          <cell r="D2167">
            <v>44033</v>
          </cell>
          <cell r="E2167" t="str">
            <v>TR</v>
          </cell>
          <cell r="F2167" t="str">
            <v>Llanquihue 113, Pedro Ruz</v>
          </cell>
          <cell r="H2167">
            <v>23113</v>
          </cell>
        </row>
        <row r="2168">
          <cell r="A2168">
            <v>44013</v>
          </cell>
          <cell r="C2168" t="str">
            <v>Pago Cuota</v>
          </cell>
          <cell r="D2168">
            <v>44033</v>
          </cell>
          <cell r="E2168" t="str">
            <v>TR</v>
          </cell>
          <cell r="F2168" t="str">
            <v>Puyehue 24, Manuel Latapiat</v>
          </cell>
          <cell r="H2168">
            <v>46000</v>
          </cell>
        </row>
        <row r="2169">
          <cell r="A2169">
            <v>44013</v>
          </cell>
          <cell r="C2169" t="str">
            <v>Pago Cuota</v>
          </cell>
          <cell r="D2169">
            <v>44033</v>
          </cell>
          <cell r="E2169" t="str">
            <v>TR</v>
          </cell>
          <cell r="F2169" t="str">
            <v>Ranco 46, Manuel Jorquera</v>
          </cell>
          <cell r="H2169">
            <v>69000</v>
          </cell>
        </row>
        <row r="2170">
          <cell r="A2170">
            <v>44013</v>
          </cell>
          <cell r="C2170" t="str">
            <v>Pago Cuota</v>
          </cell>
          <cell r="D2170">
            <v>44034</v>
          </cell>
          <cell r="E2170" t="str">
            <v>TR</v>
          </cell>
          <cell r="F2170" t="str">
            <v>Llanquihue 80, Sergio Ibaceta</v>
          </cell>
          <cell r="H2170">
            <v>23080</v>
          </cell>
        </row>
        <row r="2171">
          <cell r="A2171">
            <v>44013</v>
          </cell>
          <cell r="C2171" t="str">
            <v>Pago Cuota</v>
          </cell>
          <cell r="D2171">
            <v>44035</v>
          </cell>
          <cell r="E2171" t="str">
            <v>D/E</v>
          </cell>
          <cell r="F2171" t="str">
            <v>Oscar Sanchez aporte x emparejamiento</v>
          </cell>
          <cell r="H2171">
            <v>36000</v>
          </cell>
        </row>
        <row r="2172">
          <cell r="A2172">
            <v>44013</v>
          </cell>
          <cell r="C2172" t="str">
            <v>Pago Cuota</v>
          </cell>
          <cell r="D2172">
            <v>44036</v>
          </cell>
          <cell r="E2172" t="str">
            <v>TR</v>
          </cell>
          <cell r="F2172" t="str">
            <v>Puyehue 32, Ivonne Jorquera</v>
          </cell>
          <cell r="H2172">
            <v>23000</v>
          </cell>
        </row>
        <row r="2173">
          <cell r="A2173">
            <v>44013</v>
          </cell>
          <cell r="C2173" t="str">
            <v>Pago Cuota</v>
          </cell>
          <cell r="D2173">
            <v>44036</v>
          </cell>
          <cell r="E2173" t="str">
            <v>TR</v>
          </cell>
          <cell r="F2173" t="str">
            <v>Villarrica 129, Ricardo Figueroa</v>
          </cell>
          <cell r="H2173">
            <v>23000</v>
          </cell>
        </row>
        <row r="2174">
          <cell r="A2174">
            <v>44013</v>
          </cell>
          <cell r="C2174" t="str">
            <v>Pago Cuota</v>
          </cell>
          <cell r="D2174">
            <v>44036</v>
          </cell>
          <cell r="E2174" t="str">
            <v>TR</v>
          </cell>
          <cell r="F2174" t="str">
            <v>Villarrica 122, Ema Valdes</v>
          </cell>
          <cell r="H2174">
            <v>23000</v>
          </cell>
        </row>
        <row r="2175">
          <cell r="A2175">
            <v>44013</v>
          </cell>
          <cell r="C2175" t="str">
            <v>Pago Cuota</v>
          </cell>
          <cell r="D2175">
            <v>44036</v>
          </cell>
          <cell r="E2175" t="str">
            <v>D/CH</v>
          </cell>
          <cell r="F2175" t="str">
            <v>Calafque 3 Oscar Sanchez</v>
          </cell>
          <cell r="H2175">
            <v>92000</v>
          </cell>
        </row>
        <row r="2176">
          <cell r="A2176">
            <v>44013</v>
          </cell>
          <cell r="C2176" t="str">
            <v>Pago Cuota</v>
          </cell>
          <cell r="D2176">
            <v>44043</v>
          </cell>
          <cell r="E2176" t="str">
            <v>TR</v>
          </cell>
          <cell r="F2176" t="str">
            <v>Ranco 54, Pablo Montero</v>
          </cell>
          <cell r="H2176">
            <v>20054</v>
          </cell>
        </row>
        <row r="2177">
          <cell r="A2177">
            <v>44013</v>
          </cell>
          <cell r="C2177" t="str">
            <v>Pago Cuota</v>
          </cell>
          <cell r="D2177">
            <v>44043</v>
          </cell>
          <cell r="E2177" t="str">
            <v>TR</v>
          </cell>
          <cell r="F2177" t="str">
            <v>Villarrica 118, Pia Burgos</v>
          </cell>
          <cell r="H2177">
            <v>23000</v>
          </cell>
        </row>
        <row r="2178">
          <cell r="A2178">
            <v>44013</v>
          </cell>
          <cell r="C2178" t="str">
            <v>Pago Cuota</v>
          </cell>
          <cell r="D2178">
            <v>44043</v>
          </cell>
          <cell r="E2178" t="str">
            <v>TR</v>
          </cell>
          <cell r="F2178" t="str">
            <v>Vuelto Caja Chica Jul</v>
          </cell>
          <cell r="H2178">
            <v>27000</v>
          </cell>
        </row>
        <row r="2179">
          <cell r="A2179">
            <v>44013</v>
          </cell>
          <cell r="C2179" t="str">
            <v>Pago Cuota</v>
          </cell>
          <cell r="D2179">
            <v>44043</v>
          </cell>
          <cell r="E2179" t="str">
            <v>TR</v>
          </cell>
          <cell r="F2179" t="str">
            <v>Villarrica 123 Omar Sepulveda</v>
          </cell>
          <cell r="H2179">
            <v>68000</v>
          </cell>
        </row>
        <row r="2180">
          <cell r="A2180">
            <v>44013</v>
          </cell>
          <cell r="C2180" t="str">
            <v>Pago Cuota</v>
          </cell>
          <cell r="D2180">
            <v>44043</v>
          </cell>
          <cell r="E2180" t="str">
            <v>TR</v>
          </cell>
          <cell r="F2180" t="str">
            <v>Riñihue 19. Teresa Peña</v>
          </cell>
          <cell r="H2180">
            <v>69000</v>
          </cell>
        </row>
        <row r="2181">
          <cell r="A2181">
            <v>44044</v>
          </cell>
          <cell r="C2181" t="str">
            <v>Pago Cuota</v>
          </cell>
          <cell r="D2181">
            <v>44046</v>
          </cell>
          <cell r="E2181" t="str">
            <v>TR</v>
          </cell>
          <cell r="F2181" t="str">
            <v>Llanquihue 97, Rene Rivero</v>
          </cell>
          <cell r="H2181">
            <v>23000</v>
          </cell>
        </row>
        <row r="2182">
          <cell r="A2182">
            <v>44044</v>
          </cell>
          <cell r="C2182" t="str">
            <v>Pago Cuota</v>
          </cell>
          <cell r="D2182">
            <v>44046</v>
          </cell>
          <cell r="E2182" t="str">
            <v>TR</v>
          </cell>
          <cell r="F2182" t="str">
            <v>Villarrica 128, Claudia Ubilla</v>
          </cell>
          <cell r="H2182">
            <v>23000</v>
          </cell>
        </row>
        <row r="2183">
          <cell r="A2183">
            <v>44044</v>
          </cell>
          <cell r="C2183" t="str">
            <v>Pago Cuota</v>
          </cell>
          <cell r="D2183">
            <v>44046</v>
          </cell>
          <cell r="E2183" t="str">
            <v>TR</v>
          </cell>
          <cell r="F2183" t="str">
            <v>Ranco 52, Nancy Paez</v>
          </cell>
          <cell r="H2183">
            <v>23000</v>
          </cell>
        </row>
        <row r="2184">
          <cell r="A2184">
            <v>44044</v>
          </cell>
          <cell r="C2184" t="str">
            <v>Pago Cuota</v>
          </cell>
          <cell r="D2184">
            <v>44046</v>
          </cell>
          <cell r="E2184" t="str">
            <v>TR</v>
          </cell>
          <cell r="F2184" t="str">
            <v>Villarrica 102, Ximena Mancilla</v>
          </cell>
          <cell r="H2184">
            <v>23102</v>
          </cell>
        </row>
        <row r="2185">
          <cell r="A2185">
            <v>44044</v>
          </cell>
          <cell r="C2185" t="str">
            <v>Pago Cuota</v>
          </cell>
          <cell r="D2185">
            <v>44046</v>
          </cell>
          <cell r="E2185" t="str">
            <v>TR</v>
          </cell>
          <cell r="F2185" t="str">
            <v>Llanquihue 109, Teresa Gatica</v>
          </cell>
          <cell r="H2185">
            <v>23109</v>
          </cell>
        </row>
        <row r="2186">
          <cell r="A2186">
            <v>44044</v>
          </cell>
          <cell r="C2186" t="str">
            <v>Pago Cuota</v>
          </cell>
          <cell r="D2186">
            <v>44047</v>
          </cell>
          <cell r="E2186" t="str">
            <v>TR</v>
          </cell>
          <cell r="F2186" t="str">
            <v>Llanquihue 113, Pedro Ruz</v>
          </cell>
          <cell r="H2186">
            <v>15113</v>
          </cell>
        </row>
        <row r="2187">
          <cell r="A2187">
            <v>44044</v>
          </cell>
          <cell r="C2187" t="str">
            <v>Pago Cuota</v>
          </cell>
          <cell r="D2187">
            <v>44047</v>
          </cell>
          <cell r="E2187" t="str">
            <v>TR</v>
          </cell>
          <cell r="F2187" t="str">
            <v>Puyehue 22, Cristina Olivares</v>
          </cell>
          <cell r="H2187">
            <v>23000</v>
          </cell>
        </row>
        <row r="2188">
          <cell r="A2188">
            <v>44044</v>
          </cell>
          <cell r="C2188" t="str">
            <v>Pago Cuota</v>
          </cell>
          <cell r="D2188">
            <v>44047</v>
          </cell>
          <cell r="E2188" t="str">
            <v>TR</v>
          </cell>
          <cell r="F2188" t="str">
            <v>Puyehue 37,Jorge Matamala</v>
          </cell>
          <cell r="H2188">
            <v>23032</v>
          </cell>
        </row>
        <row r="2189">
          <cell r="A2189">
            <v>44044</v>
          </cell>
          <cell r="C2189" t="str">
            <v>Pago Cuota</v>
          </cell>
          <cell r="D2189">
            <v>44047</v>
          </cell>
          <cell r="E2189" t="str">
            <v>TR</v>
          </cell>
          <cell r="F2189" t="str">
            <v>Icalma 72, Jorge Matamala</v>
          </cell>
          <cell r="H2189">
            <v>23072</v>
          </cell>
        </row>
        <row r="2190">
          <cell r="A2190">
            <v>44044</v>
          </cell>
          <cell r="C2190" t="str">
            <v>Pago Cuota</v>
          </cell>
          <cell r="D2190">
            <v>44047</v>
          </cell>
          <cell r="E2190" t="str">
            <v>TR</v>
          </cell>
          <cell r="F2190" t="str">
            <v>Llanquihue 96, Carlos Alvarez</v>
          </cell>
          <cell r="H2190">
            <v>46192</v>
          </cell>
        </row>
        <row r="2191">
          <cell r="A2191">
            <v>44044</v>
          </cell>
          <cell r="C2191" t="str">
            <v>Pago Cuota</v>
          </cell>
          <cell r="D2191">
            <v>44047</v>
          </cell>
          <cell r="E2191" t="str">
            <v>TR</v>
          </cell>
          <cell r="F2191" t="str">
            <v>Villarrica 106, Carolina Uribe</v>
          </cell>
          <cell r="H2191">
            <v>69000</v>
          </cell>
        </row>
        <row r="2192">
          <cell r="A2192">
            <v>44044</v>
          </cell>
          <cell r="C2192" t="str">
            <v>Pago Cuota</v>
          </cell>
          <cell r="D2192">
            <v>44050</v>
          </cell>
          <cell r="E2192" t="str">
            <v>TR</v>
          </cell>
          <cell r="F2192" t="str">
            <v>Llanquihue 74, Eliana Haro</v>
          </cell>
          <cell r="H2192">
            <v>23000</v>
          </cell>
        </row>
        <row r="2193">
          <cell r="A2193">
            <v>44044</v>
          </cell>
          <cell r="C2193" t="str">
            <v>Pago Cuota</v>
          </cell>
          <cell r="D2193">
            <v>44050</v>
          </cell>
          <cell r="E2193" t="str">
            <v>TR</v>
          </cell>
          <cell r="F2193" t="str">
            <v>Puyehue 30, Ana Montenegro</v>
          </cell>
          <cell r="H2193">
            <v>23000</v>
          </cell>
        </row>
        <row r="2194">
          <cell r="A2194">
            <v>44044</v>
          </cell>
          <cell r="C2194" t="str">
            <v>Pago Cuota</v>
          </cell>
          <cell r="D2194">
            <v>44050</v>
          </cell>
          <cell r="E2194" t="str">
            <v>TR</v>
          </cell>
          <cell r="F2194" t="str">
            <v>Puyehue 36, Militza Cortes</v>
          </cell>
          <cell r="H2194">
            <v>23000</v>
          </cell>
        </row>
        <row r="2195">
          <cell r="A2195">
            <v>44044</v>
          </cell>
          <cell r="C2195" t="str">
            <v>Pago Cuota</v>
          </cell>
          <cell r="D2195">
            <v>44050</v>
          </cell>
          <cell r="E2195" t="str">
            <v>TR</v>
          </cell>
          <cell r="F2195" t="str">
            <v>Llanquihue 97-A, Castillo Olivera</v>
          </cell>
          <cell r="H2195">
            <v>138000</v>
          </cell>
        </row>
        <row r="2196">
          <cell r="A2196">
            <v>44044</v>
          </cell>
          <cell r="C2196" t="str">
            <v>Pago Cuota</v>
          </cell>
          <cell r="D2196">
            <v>44053</v>
          </cell>
          <cell r="E2196" t="str">
            <v>TR</v>
          </cell>
          <cell r="F2196" t="str">
            <v>Llanquihue 119, Maria Madariaga</v>
          </cell>
          <cell r="H2196">
            <v>23000</v>
          </cell>
        </row>
        <row r="2197">
          <cell r="A2197">
            <v>44044</v>
          </cell>
          <cell r="C2197" t="str">
            <v>Pago Cuota</v>
          </cell>
          <cell r="D2197">
            <v>44053</v>
          </cell>
          <cell r="E2197" t="str">
            <v>D/E</v>
          </cell>
          <cell r="F2197" t="str">
            <v>Veronica Silva, Puyehue 28</v>
          </cell>
          <cell r="H2197">
            <v>46000</v>
          </cell>
        </row>
        <row r="2198">
          <cell r="A2198">
            <v>44044</v>
          </cell>
          <cell r="C2198" t="str">
            <v>Pago Cuota</v>
          </cell>
          <cell r="D2198">
            <v>44053</v>
          </cell>
          <cell r="E2198" t="str">
            <v>TR</v>
          </cell>
          <cell r="F2198" t="str">
            <v>Ranco 48, Carola Arriagada</v>
          </cell>
          <cell r="H2198">
            <v>92000</v>
          </cell>
        </row>
        <row r="2199">
          <cell r="A2199">
            <v>44044</v>
          </cell>
          <cell r="C2199" t="str">
            <v>Pago Cuota</v>
          </cell>
          <cell r="D2199">
            <v>44053</v>
          </cell>
          <cell r="E2199" t="str">
            <v>D/E</v>
          </cell>
          <cell r="F2199" t="str">
            <v>Ranco 83, Silvia Gonzalez</v>
          </cell>
          <cell r="H2199">
            <v>120000</v>
          </cell>
        </row>
        <row r="2200">
          <cell r="A2200">
            <v>44044</v>
          </cell>
          <cell r="C2200" t="str">
            <v>Pago Cuota</v>
          </cell>
          <cell r="D2200">
            <v>44054</v>
          </cell>
          <cell r="E2200" t="str">
            <v>TR</v>
          </cell>
          <cell r="F2200" t="str">
            <v>Villarrica 118, Pia Burgos</v>
          </cell>
          <cell r="H2200">
            <v>146000</v>
          </cell>
        </row>
        <row r="2201">
          <cell r="A2201">
            <v>44044</v>
          </cell>
          <cell r="C2201" t="str">
            <v>Pago Cuota</v>
          </cell>
          <cell r="D2201">
            <v>44055</v>
          </cell>
          <cell r="E2201" t="str">
            <v>TR</v>
          </cell>
          <cell r="F2201" t="str">
            <v>Puyehue 53, Maria Vicencio</v>
          </cell>
          <cell r="H2201">
            <v>23000</v>
          </cell>
        </row>
        <row r="2202">
          <cell r="A2202">
            <v>44044</v>
          </cell>
          <cell r="C2202" t="str">
            <v>Pago Cuota</v>
          </cell>
          <cell r="D2202">
            <v>44055</v>
          </cell>
          <cell r="E2202" t="str">
            <v>TR</v>
          </cell>
          <cell r="F2202" t="str">
            <v>Ranco 54, Juan Pablo Montero</v>
          </cell>
          <cell r="H2202">
            <v>98000</v>
          </cell>
        </row>
        <row r="2203">
          <cell r="A2203">
            <v>44044</v>
          </cell>
          <cell r="C2203" t="str">
            <v>Pago Cuota</v>
          </cell>
          <cell r="D2203">
            <v>44060</v>
          </cell>
          <cell r="E2203" t="str">
            <v>TR</v>
          </cell>
          <cell r="F2203" t="str">
            <v>Llanquihue 119, Maria Madariaga</v>
          </cell>
          <cell r="H2203">
            <v>23000</v>
          </cell>
        </row>
        <row r="2204">
          <cell r="A2204">
            <v>44044</v>
          </cell>
          <cell r="C2204" t="str">
            <v>Pago Cuota</v>
          </cell>
          <cell r="D2204">
            <v>44060</v>
          </cell>
          <cell r="E2204" t="str">
            <v>TR</v>
          </cell>
          <cell r="F2204" t="str">
            <v>Villarrica 100, Julia Zuñiga</v>
          </cell>
          <cell r="H2204">
            <v>23100</v>
          </cell>
        </row>
        <row r="2205">
          <cell r="A2205">
            <v>44044</v>
          </cell>
          <cell r="C2205" t="str">
            <v>Pago Cuota</v>
          </cell>
          <cell r="D2205">
            <v>44060</v>
          </cell>
          <cell r="E2205" t="str">
            <v>TR</v>
          </cell>
          <cell r="F2205" t="str">
            <v>Puyehue 34, Gladys Jorquera</v>
          </cell>
          <cell r="H2205">
            <v>115000</v>
          </cell>
        </row>
        <row r="2206">
          <cell r="A2206">
            <v>44044</v>
          </cell>
          <cell r="C2206" t="str">
            <v>Pago Cuota</v>
          </cell>
          <cell r="D2206">
            <v>44062</v>
          </cell>
          <cell r="E2206" t="str">
            <v>TR</v>
          </cell>
          <cell r="F2206" t="str">
            <v>Riñihue 10, Hector Zuñiga</v>
          </cell>
          <cell r="H2206">
            <v>115000</v>
          </cell>
        </row>
        <row r="2207">
          <cell r="A2207">
            <v>44044</v>
          </cell>
          <cell r="C2207" t="str">
            <v>Pago Cuota</v>
          </cell>
          <cell r="D2207">
            <v>44063</v>
          </cell>
          <cell r="E2207" t="str">
            <v>TR</v>
          </cell>
          <cell r="F2207" t="str">
            <v>Llanquihue 113, Pedro Ruz</v>
          </cell>
          <cell r="H2207">
            <v>23113</v>
          </cell>
        </row>
        <row r="2208">
          <cell r="A2208">
            <v>44044</v>
          </cell>
          <cell r="C2208" t="str">
            <v>Pago Cuota</v>
          </cell>
          <cell r="D2208">
            <v>44063</v>
          </cell>
          <cell r="E2208" t="str">
            <v>TR</v>
          </cell>
          <cell r="F2208" t="str">
            <v>Puyehue 24, Manuel Latapiat</v>
          </cell>
          <cell r="H2208">
            <v>46000</v>
          </cell>
        </row>
        <row r="2209">
          <cell r="A2209">
            <v>44044</v>
          </cell>
          <cell r="C2209" t="str">
            <v>Pago Cuota</v>
          </cell>
          <cell r="D2209">
            <v>44063</v>
          </cell>
          <cell r="E2209" t="str">
            <v>TR</v>
          </cell>
          <cell r="F2209" t="str">
            <v>Llanquihue 103-105 Tatiana Tejos</v>
          </cell>
          <cell r="H2209">
            <v>46000</v>
          </cell>
        </row>
        <row r="2210">
          <cell r="A2210">
            <v>44044</v>
          </cell>
          <cell r="C2210" t="str">
            <v>Pago Cuota</v>
          </cell>
          <cell r="D2210">
            <v>44064</v>
          </cell>
          <cell r="E2210" t="str">
            <v>TR</v>
          </cell>
          <cell r="F2210" t="str">
            <v>Ranco 50, Julia Parra</v>
          </cell>
          <cell r="H2210">
            <v>20000</v>
          </cell>
        </row>
        <row r="2211">
          <cell r="A2211">
            <v>44044</v>
          </cell>
          <cell r="C2211" t="str">
            <v>Pago Cuota</v>
          </cell>
          <cell r="D2211">
            <v>44064</v>
          </cell>
          <cell r="E2211" t="str">
            <v>TR</v>
          </cell>
          <cell r="F2211" t="str">
            <v>Ranco 79, Ismelda Meza</v>
          </cell>
          <cell r="H2211">
            <v>20000</v>
          </cell>
        </row>
        <row r="2212">
          <cell r="A2212">
            <v>44044</v>
          </cell>
          <cell r="C2212" t="str">
            <v>Pago Cuota</v>
          </cell>
          <cell r="D2212">
            <v>44067</v>
          </cell>
          <cell r="E2212" t="str">
            <v>TR</v>
          </cell>
          <cell r="F2212" t="str">
            <v xml:space="preserve">Puyehue 32, Ivonne Jorquera </v>
          </cell>
          <cell r="H2212">
            <v>23000</v>
          </cell>
        </row>
        <row r="2213">
          <cell r="A2213">
            <v>44044</v>
          </cell>
          <cell r="C2213" t="str">
            <v>Pago Cuota</v>
          </cell>
          <cell r="D2213">
            <v>44067</v>
          </cell>
          <cell r="E2213" t="str">
            <v>TR</v>
          </cell>
          <cell r="F2213" t="str">
            <v>Ranco 42, Octavio Arrue</v>
          </cell>
          <cell r="H2213">
            <v>23000</v>
          </cell>
        </row>
        <row r="2214">
          <cell r="A2214">
            <v>44044</v>
          </cell>
          <cell r="C2214" t="str">
            <v>Pago Cuota</v>
          </cell>
          <cell r="D2214">
            <v>44067</v>
          </cell>
          <cell r="E2214" t="str">
            <v>TR</v>
          </cell>
          <cell r="F2214" t="str">
            <v>Llanquihue 80, Sergio Ibaceta</v>
          </cell>
          <cell r="H2214">
            <v>23080</v>
          </cell>
        </row>
        <row r="2215">
          <cell r="A2215">
            <v>44044</v>
          </cell>
          <cell r="C2215" t="str">
            <v>Pago Cuota</v>
          </cell>
          <cell r="D2215">
            <v>44067</v>
          </cell>
          <cell r="E2215" t="str">
            <v>TR</v>
          </cell>
          <cell r="F2215" t="str">
            <v>Ranco 50, Julia Parra</v>
          </cell>
          <cell r="H2215">
            <v>26000</v>
          </cell>
        </row>
        <row r="2216">
          <cell r="A2216">
            <v>44044</v>
          </cell>
          <cell r="C2216" t="str">
            <v>Pago Cuota</v>
          </cell>
          <cell r="D2216">
            <v>44067</v>
          </cell>
          <cell r="E2216" t="str">
            <v>TR</v>
          </cell>
          <cell r="F2216" t="str">
            <v>Ranco 79, Ismelda Meza</v>
          </cell>
          <cell r="H2216">
            <v>26000</v>
          </cell>
        </row>
        <row r="2217">
          <cell r="A2217">
            <v>44044</v>
          </cell>
          <cell r="C2217" t="str">
            <v>Pago Cuota</v>
          </cell>
          <cell r="D2217">
            <v>44067</v>
          </cell>
          <cell r="E2217" t="str">
            <v>TR</v>
          </cell>
          <cell r="F2217" t="str">
            <v>Ranco 89, Teresa Rojas</v>
          </cell>
          <cell r="H2217">
            <v>100000</v>
          </cell>
        </row>
        <row r="2218">
          <cell r="A2218">
            <v>44044</v>
          </cell>
          <cell r="C2218" t="str">
            <v>Pago Cuota</v>
          </cell>
          <cell r="D2218">
            <v>44068</v>
          </cell>
          <cell r="E2218" t="str">
            <v>TR</v>
          </cell>
          <cell r="F2218" t="str">
            <v>Ranco 91, Jeanette Ibarra</v>
          </cell>
          <cell r="H2218">
            <v>11000</v>
          </cell>
        </row>
        <row r="2219">
          <cell r="A2219">
            <v>44044</v>
          </cell>
          <cell r="C2219" t="str">
            <v>Pago Cuota</v>
          </cell>
          <cell r="D2219">
            <v>44069</v>
          </cell>
          <cell r="E2219" t="str">
            <v>TR</v>
          </cell>
          <cell r="F2219" t="str">
            <v>Ranco 91, Jeanette Ibarra</v>
          </cell>
          <cell r="H2219">
            <v>138000</v>
          </cell>
        </row>
        <row r="2220">
          <cell r="A2220">
            <v>44044</v>
          </cell>
          <cell r="C2220" t="str">
            <v>Pago Cuota</v>
          </cell>
          <cell r="D2220">
            <v>44070</v>
          </cell>
          <cell r="E2220" t="str">
            <v>TR</v>
          </cell>
          <cell r="F2220" t="str">
            <v>Ranco 91, Jeanette Ibarra</v>
          </cell>
          <cell r="H2220">
            <v>69000</v>
          </cell>
        </row>
        <row r="2221">
          <cell r="A2221">
            <v>44044</v>
          </cell>
          <cell r="C2221" t="str">
            <v>Pago Cuota</v>
          </cell>
          <cell r="D2221">
            <v>44071</v>
          </cell>
          <cell r="E2221" t="str">
            <v>TR</v>
          </cell>
          <cell r="F2221" t="str">
            <v>Ranco 95, Charles Beecher</v>
          </cell>
          <cell r="H2221">
            <v>23095</v>
          </cell>
        </row>
        <row r="2222">
          <cell r="A2222">
            <v>44044</v>
          </cell>
          <cell r="C2222" t="str">
            <v>Pago Cuota</v>
          </cell>
          <cell r="D2222">
            <v>44071</v>
          </cell>
          <cell r="E2222" t="str">
            <v>TR</v>
          </cell>
          <cell r="F2222" t="str">
            <v>Ranco 95, Charles Beecher</v>
          </cell>
          <cell r="H2222">
            <v>23095</v>
          </cell>
        </row>
        <row r="2223">
          <cell r="A2223">
            <v>44044</v>
          </cell>
          <cell r="C2223" t="str">
            <v>Pago Cuota</v>
          </cell>
          <cell r="D2223">
            <v>44071</v>
          </cell>
          <cell r="E2223" t="str">
            <v>TR</v>
          </cell>
          <cell r="F2223" t="str">
            <v>Ranco 95, Charles Beecher</v>
          </cell>
          <cell r="H2223">
            <v>23095</v>
          </cell>
        </row>
        <row r="2224">
          <cell r="A2224">
            <v>44044</v>
          </cell>
          <cell r="C2224" t="str">
            <v>Pago Cuota</v>
          </cell>
          <cell r="D2224">
            <v>44071</v>
          </cell>
          <cell r="E2224" t="str">
            <v>TR</v>
          </cell>
          <cell r="F2224" t="str">
            <v>Ranco 95, Charles Beecher</v>
          </cell>
          <cell r="H2224">
            <v>23095</v>
          </cell>
        </row>
        <row r="2225">
          <cell r="A2225">
            <v>44044</v>
          </cell>
          <cell r="C2225" t="str">
            <v>Pago Cuota</v>
          </cell>
          <cell r="D2225">
            <v>44071</v>
          </cell>
          <cell r="E2225" t="str">
            <v>TR</v>
          </cell>
          <cell r="F2225" t="str">
            <v>Ranco 95, Charles Beecher</v>
          </cell>
          <cell r="H2225">
            <v>23095</v>
          </cell>
        </row>
        <row r="2226">
          <cell r="A2226">
            <v>44044</v>
          </cell>
          <cell r="C2226" t="str">
            <v>Pago Cuota</v>
          </cell>
          <cell r="D2226">
            <v>44071</v>
          </cell>
          <cell r="E2226" t="str">
            <v>TR</v>
          </cell>
          <cell r="F2226" t="str">
            <v>Puyehue 51, Solange Aspee</v>
          </cell>
          <cell r="H2226">
            <v>46051</v>
          </cell>
        </row>
        <row r="2227">
          <cell r="A2227">
            <v>44044</v>
          </cell>
          <cell r="C2227" t="str">
            <v>Pago Cuota</v>
          </cell>
          <cell r="D2227">
            <v>44074</v>
          </cell>
          <cell r="E2227" t="str">
            <v>TR</v>
          </cell>
          <cell r="F2227" t="str">
            <v>Villarrica 118, Pia Burgos</v>
          </cell>
          <cell r="H2227">
            <v>23000</v>
          </cell>
        </row>
        <row r="2228">
          <cell r="A2228">
            <v>44044</v>
          </cell>
          <cell r="C2228" t="str">
            <v>Pago Cuota</v>
          </cell>
          <cell r="D2228">
            <v>44074</v>
          </cell>
          <cell r="E2228" t="str">
            <v>TR</v>
          </cell>
          <cell r="F2228" t="str">
            <v>Villarrica 123, Omar Sepulveda</v>
          </cell>
          <cell r="H2228">
            <v>23000</v>
          </cell>
        </row>
        <row r="2229">
          <cell r="A2229">
            <v>44044</v>
          </cell>
          <cell r="C2229" t="str">
            <v>Pago Cuota</v>
          </cell>
          <cell r="D2229">
            <v>44074</v>
          </cell>
          <cell r="E2229" t="str">
            <v>TR</v>
          </cell>
          <cell r="F2229" t="str">
            <v>Villarrica 129, Ricardo Figueroa</v>
          </cell>
          <cell r="H2229">
            <v>23000</v>
          </cell>
        </row>
        <row r="2230">
          <cell r="A2230">
            <v>44044</v>
          </cell>
          <cell r="C2230" t="str">
            <v>Pago Cuota</v>
          </cell>
          <cell r="D2230">
            <v>44074</v>
          </cell>
          <cell r="E2230" t="str">
            <v>TR</v>
          </cell>
          <cell r="F2230" t="str">
            <v>Villarrica 122, Ema Valdes</v>
          </cell>
          <cell r="H2230">
            <v>23000</v>
          </cell>
        </row>
        <row r="2231">
          <cell r="A2231">
            <v>44044</v>
          </cell>
          <cell r="C2231" t="str">
            <v>Pago Cuota</v>
          </cell>
          <cell r="D2231">
            <v>44074</v>
          </cell>
          <cell r="E2231" t="str">
            <v>TR</v>
          </cell>
          <cell r="F2231" t="str">
            <v>Puyehue 37, Jorge Matamala</v>
          </cell>
          <cell r="H2231">
            <v>23037</v>
          </cell>
        </row>
        <row r="2232">
          <cell r="A2232">
            <v>44044</v>
          </cell>
          <cell r="C2232" t="str">
            <v>Pago Cuota</v>
          </cell>
          <cell r="D2232">
            <v>44074</v>
          </cell>
          <cell r="E2232" t="str">
            <v>TR</v>
          </cell>
          <cell r="F2232" t="str">
            <v>Icalma 72, Jorge Matamala</v>
          </cell>
          <cell r="H2232">
            <v>23072</v>
          </cell>
        </row>
        <row r="2233">
          <cell r="A2233">
            <v>44044</v>
          </cell>
          <cell r="C2233" t="str">
            <v>Pago Cuota</v>
          </cell>
          <cell r="D2233">
            <v>44074</v>
          </cell>
          <cell r="E2233" t="str">
            <v>TR</v>
          </cell>
          <cell r="F2233" t="str">
            <v>Llanquihue 82, Maria Molina</v>
          </cell>
          <cell r="H2233">
            <v>69000</v>
          </cell>
        </row>
        <row r="2234">
          <cell r="A2234">
            <v>44044</v>
          </cell>
          <cell r="C2234" t="str">
            <v>Pago Cuota</v>
          </cell>
          <cell r="D2234">
            <v>44074</v>
          </cell>
          <cell r="E2234" t="str">
            <v>TR</v>
          </cell>
          <cell r="F2234" t="str">
            <v>R.Figueroa vuelto caja chica</v>
          </cell>
          <cell r="H2234">
            <v>77620</v>
          </cell>
        </row>
        <row r="2235">
          <cell r="A2235">
            <v>44075</v>
          </cell>
          <cell r="C2235" t="str">
            <v>Pago Cuota</v>
          </cell>
          <cell r="D2235">
            <v>44075</v>
          </cell>
          <cell r="E2235" t="str">
            <v>TR</v>
          </cell>
          <cell r="F2235" t="str">
            <v>Llanquihue 88, Pedro Flores</v>
          </cell>
          <cell r="H2235">
            <v>20000</v>
          </cell>
        </row>
        <row r="2236">
          <cell r="A2236">
            <v>44075</v>
          </cell>
          <cell r="C2236" t="str">
            <v>Pago Cuota</v>
          </cell>
          <cell r="D2236">
            <v>44075</v>
          </cell>
          <cell r="E2236" t="str">
            <v>TR</v>
          </cell>
          <cell r="F2236" t="str">
            <v>Riñihue 19, Teresa Peña</v>
          </cell>
          <cell r="H2236">
            <v>23000</v>
          </cell>
        </row>
        <row r="2237">
          <cell r="A2237">
            <v>44075</v>
          </cell>
          <cell r="C2237" t="str">
            <v>Pago Cuota</v>
          </cell>
          <cell r="D2237">
            <v>44075</v>
          </cell>
          <cell r="E2237" t="str">
            <v>TR</v>
          </cell>
          <cell r="F2237" t="str">
            <v>Llanquihue 97, Rene Rivero</v>
          </cell>
          <cell r="H2237">
            <v>23000</v>
          </cell>
        </row>
        <row r="2238">
          <cell r="A2238">
            <v>44075</v>
          </cell>
          <cell r="C2238" t="str">
            <v>Pago Cuota</v>
          </cell>
          <cell r="D2238">
            <v>44075</v>
          </cell>
          <cell r="E2238" t="str">
            <v>TR</v>
          </cell>
          <cell r="F2238" t="str">
            <v>Villarrica 128, Claudia Ubilla</v>
          </cell>
          <cell r="H2238">
            <v>23000</v>
          </cell>
        </row>
        <row r="2239">
          <cell r="A2239">
            <v>44075</v>
          </cell>
          <cell r="C2239" t="str">
            <v>Pago Cuota</v>
          </cell>
          <cell r="D2239">
            <v>44075</v>
          </cell>
          <cell r="E2239" t="str">
            <v>TR</v>
          </cell>
          <cell r="F2239" t="str">
            <v>Llanquihue 109, Teresa Gatica</v>
          </cell>
          <cell r="H2239">
            <v>23109</v>
          </cell>
        </row>
        <row r="2240">
          <cell r="A2240">
            <v>44075</v>
          </cell>
          <cell r="C2240" t="str">
            <v>Pago Cuota</v>
          </cell>
          <cell r="D2240">
            <v>44076</v>
          </cell>
          <cell r="E2240" t="str">
            <v>TR</v>
          </cell>
          <cell r="F2240" t="str">
            <v>Puyehue 22, Cristina Olivares</v>
          </cell>
          <cell r="H2240">
            <v>23000</v>
          </cell>
        </row>
        <row r="2241">
          <cell r="A2241">
            <v>44075</v>
          </cell>
          <cell r="C2241" t="str">
            <v>Pago Cuota</v>
          </cell>
          <cell r="D2241">
            <v>44077</v>
          </cell>
          <cell r="E2241" t="str">
            <v>TR</v>
          </cell>
          <cell r="F2241" t="str">
            <v>Villarica 102, Ximena Mancilla</v>
          </cell>
          <cell r="H2241">
            <v>23102</v>
          </cell>
        </row>
        <row r="2242">
          <cell r="A2242">
            <v>44075</v>
          </cell>
          <cell r="C2242" t="str">
            <v>Pago Cuota</v>
          </cell>
          <cell r="D2242">
            <v>44077</v>
          </cell>
          <cell r="E2242" t="str">
            <v>TR</v>
          </cell>
          <cell r="F2242" t="str">
            <v>Ranco 52, Nancy Paez</v>
          </cell>
          <cell r="H2242">
            <v>46000</v>
          </cell>
        </row>
        <row r="2243">
          <cell r="A2243">
            <v>44075</v>
          </cell>
          <cell r="C2243" t="str">
            <v>Pago Cuota</v>
          </cell>
          <cell r="D2243">
            <v>44082</v>
          </cell>
          <cell r="E2243" t="str">
            <v>TR</v>
          </cell>
          <cell r="F2243" t="str">
            <v>Ranco 91, Jeannette Ibarra</v>
          </cell>
          <cell r="H2243">
            <v>23000</v>
          </cell>
        </row>
        <row r="2244">
          <cell r="A2244">
            <v>44075</v>
          </cell>
          <cell r="C2244" t="str">
            <v>Pago Cuota</v>
          </cell>
          <cell r="D2244">
            <v>44082</v>
          </cell>
          <cell r="E2244" t="str">
            <v>D/E</v>
          </cell>
          <cell r="F2244" t="str">
            <v>Llanquihue 107, Jose Navarro</v>
          </cell>
          <cell r="H2244">
            <v>260000</v>
          </cell>
        </row>
        <row r="2245">
          <cell r="A2245">
            <v>44075</v>
          </cell>
          <cell r="C2245" t="str">
            <v>Pago Cuota</v>
          </cell>
          <cell r="D2245">
            <v>44083</v>
          </cell>
          <cell r="E2245" t="str">
            <v>TR</v>
          </cell>
          <cell r="F2245" t="str">
            <v>Riñihue 19, Teresa Peña</v>
          </cell>
          <cell r="H2245">
            <v>23000</v>
          </cell>
        </row>
        <row r="2246">
          <cell r="A2246">
            <v>44075</v>
          </cell>
          <cell r="C2246" t="str">
            <v>Pago Cuota</v>
          </cell>
          <cell r="D2246">
            <v>44083</v>
          </cell>
          <cell r="E2246" t="str">
            <v>TR</v>
          </cell>
          <cell r="F2246" t="str">
            <v>Puyehue 30, Ana Montenegro</v>
          </cell>
          <cell r="H2246">
            <v>23000</v>
          </cell>
        </row>
        <row r="2247">
          <cell r="A2247">
            <v>44075</v>
          </cell>
          <cell r="C2247" t="str">
            <v>Pago Cuota</v>
          </cell>
          <cell r="D2247">
            <v>44083</v>
          </cell>
          <cell r="E2247" t="str">
            <v>TR</v>
          </cell>
          <cell r="F2247" t="str">
            <v>Puyehue 43, Aurelio Sandoval</v>
          </cell>
          <cell r="H2247">
            <v>46000</v>
          </cell>
        </row>
        <row r="2248">
          <cell r="A2248">
            <v>44075</v>
          </cell>
          <cell r="C2248" t="str">
            <v>Pago Cuota</v>
          </cell>
          <cell r="D2248">
            <v>44085</v>
          </cell>
          <cell r="E2248" t="str">
            <v>TR</v>
          </cell>
          <cell r="F2248" t="str">
            <v>Puyehue 36, Militza Cortes</v>
          </cell>
          <cell r="H2248">
            <v>23000</v>
          </cell>
        </row>
        <row r="2249">
          <cell r="A2249">
            <v>44075</v>
          </cell>
          <cell r="C2249" t="str">
            <v>Pago Cuota</v>
          </cell>
          <cell r="D2249">
            <v>44085</v>
          </cell>
          <cell r="E2249" t="str">
            <v>TR</v>
          </cell>
          <cell r="F2249" t="str">
            <v>Llanquihue 103-105, Tatiana Tejos</v>
          </cell>
          <cell r="H2249">
            <v>46000</v>
          </cell>
        </row>
        <row r="2250">
          <cell r="A2250">
            <v>44075</v>
          </cell>
          <cell r="C2250" t="str">
            <v>Pago Cuota</v>
          </cell>
          <cell r="D2250">
            <v>44088</v>
          </cell>
          <cell r="E2250" t="str">
            <v>TR</v>
          </cell>
          <cell r="F2250" t="str">
            <v>Ranco 77, Melinda Gonzalez</v>
          </cell>
          <cell r="H2250">
            <v>23000</v>
          </cell>
        </row>
        <row r="2251">
          <cell r="A2251">
            <v>44075</v>
          </cell>
          <cell r="C2251" t="str">
            <v>Pago Cuota</v>
          </cell>
          <cell r="D2251">
            <v>44088</v>
          </cell>
          <cell r="E2251" t="str">
            <v>TR</v>
          </cell>
          <cell r="F2251" t="str">
            <v>Riñihue 27-29, Marta Manriquez</v>
          </cell>
          <cell r="H2251">
            <v>46000</v>
          </cell>
        </row>
        <row r="2252">
          <cell r="A2252">
            <v>44075</v>
          </cell>
          <cell r="C2252" t="str">
            <v>Pago Cuota</v>
          </cell>
          <cell r="D2252">
            <v>44089</v>
          </cell>
          <cell r="E2252" t="str">
            <v>D/E</v>
          </cell>
          <cell r="F2252" t="str">
            <v>Villarrica 100, Julia Zuñiga</v>
          </cell>
          <cell r="H2252">
            <v>23100</v>
          </cell>
        </row>
        <row r="2253">
          <cell r="A2253">
            <v>44075</v>
          </cell>
          <cell r="C2253" t="str">
            <v>Pago Cuota</v>
          </cell>
          <cell r="D2253">
            <v>44090</v>
          </cell>
          <cell r="E2253" t="str">
            <v>TR</v>
          </cell>
          <cell r="F2253" t="str">
            <v>Llanquihue 119. Maria Madariaga</v>
          </cell>
          <cell r="H2253">
            <v>46000</v>
          </cell>
        </row>
        <row r="2254">
          <cell r="A2254">
            <v>44075</v>
          </cell>
          <cell r="C2254" t="str">
            <v>Pago Cuota</v>
          </cell>
          <cell r="D2254">
            <v>44090</v>
          </cell>
          <cell r="E2254" t="str">
            <v>TR</v>
          </cell>
          <cell r="F2254" t="str">
            <v>Puyehue 24, Manuel Latapiat</v>
          </cell>
          <cell r="H2254">
            <v>46000</v>
          </cell>
        </row>
        <row r="2255">
          <cell r="A2255">
            <v>44075</v>
          </cell>
          <cell r="C2255" t="str">
            <v>Pago Cuota</v>
          </cell>
          <cell r="D2255">
            <v>44090</v>
          </cell>
          <cell r="E2255" t="str">
            <v>TR</v>
          </cell>
          <cell r="F2255" t="str">
            <v>Ranco 56, Delia Quiroga</v>
          </cell>
          <cell r="H2255">
            <v>46000</v>
          </cell>
        </row>
        <row r="2256">
          <cell r="A2256">
            <v>44075</v>
          </cell>
          <cell r="C2256" t="str">
            <v>Pago Cuota</v>
          </cell>
          <cell r="D2256">
            <v>44096</v>
          </cell>
          <cell r="E2256" t="str">
            <v>TR</v>
          </cell>
          <cell r="F2256" t="str">
            <v>Llanquihue 80, Sergio Ibaceta</v>
          </cell>
          <cell r="H2256">
            <v>23080</v>
          </cell>
        </row>
        <row r="2257">
          <cell r="A2257">
            <v>44075</v>
          </cell>
          <cell r="C2257" t="str">
            <v>Pago Cuota</v>
          </cell>
          <cell r="D2257">
            <v>44096</v>
          </cell>
          <cell r="E2257" t="str">
            <v>TR</v>
          </cell>
          <cell r="F2257" t="str">
            <v>Llanquihue 113, Pedro Ruz</v>
          </cell>
          <cell r="H2257">
            <v>23113</v>
          </cell>
        </row>
        <row r="2258">
          <cell r="A2258">
            <v>44075</v>
          </cell>
          <cell r="C2258" t="str">
            <v>Pago Cuota</v>
          </cell>
          <cell r="D2258">
            <v>44097</v>
          </cell>
          <cell r="E2258" t="str">
            <v>TR</v>
          </cell>
          <cell r="F2258" t="str">
            <v>Puyehue 32, Ivonne Jorquera</v>
          </cell>
          <cell r="H2258">
            <v>23000</v>
          </cell>
        </row>
        <row r="2259">
          <cell r="A2259">
            <v>44075</v>
          </cell>
          <cell r="C2259" t="str">
            <v>Pago Cuota</v>
          </cell>
          <cell r="D2259">
            <v>44097</v>
          </cell>
          <cell r="E2259" t="str">
            <v>TR</v>
          </cell>
          <cell r="F2259" t="str">
            <v>Ranco 42, Octavo Arrue</v>
          </cell>
          <cell r="H2259">
            <v>46000</v>
          </cell>
        </row>
        <row r="2260">
          <cell r="A2260">
            <v>44075</v>
          </cell>
          <cell r="C2260" t="str">
            <v>Pago Cuota</v>
          </cell>
          <cell r="D2260">
            <v>44102</v>
          </cell>
          <cell r="E2260" t="str">
            <v>TR</v>
          </cell>
          <cell r="F2260" t="str">
            <v>Llanquihue 109, Teresa Gatica</v>
          </cell>
          <cell r="H2260">
            <v>23109</v>
          </cell>
        </row>
        <row r="2261">
          <cell r="A2261">
            <v>44075</v>
          </cell>
          <cell r="C2261" t="str">
            <v>Pago Cuota</v>
          </cell>
          <cell r="D2261">
            <v>44102</v>
          </cell>
          <cell r="E2261" t="str">
            <v>TR</v>
          </cell>
          <cell r="F2261" t="str">
            <v>Puyehue 53, Maria Vicencio</v>
          </cell>
          <cell r="H2261">
            <v>69000</v>
          </cell>
        </row>
        <row r="2262">
          <cell r="A2262">
            <v>44075</v>
          </cell>
          <cell r="C2262" t="str">
            <v>Pago Cuota</v>
          </cell>
          <cell r="D2262">
            <v>44102</v>
          </cell>
          <cell r="E2262" t="str">
            <v>TR</v>
          </cell>
          <cell r="F2262" t="str">
            <v>Villarrica 098, Anibal Vivaceta</v>
          </cell>
          <cell r="H2262">
            <v>138000</v>
          </cell>
        </row>
        <row r="2263">
          <cell r="A2263">
            <v>44075</v>
          </cell>
          <cell r="C2263" t="str">
            <v>Pago Cuota</v>
          </cell>
          <cell r="D2263">
            <v>44103</v>
          </cell>
          <cell r="E2263" t="str">
            <v>TR</v>
          </cell>
          <cell r="F2263" t="str">
            <v>Villarrica 118, Pia Burgos</v>
          </cell>
          <cell r="H2263">
            <v>23000</v>
          </cell>
        </row>
        <row r="2264">
          <cell r="A2264">
            <v>44075</v>
          </cell>
          <cell r="C2264" t="str">
            <v>Pago Cuota</v>
          </cell>
          <cell r="D2264">
            <v>44104</v>
          </cell>
          <cell r="E2264" t="str">
            <v>TR</v>
          </cell>
          <cell r="F2264" t="str">
            <v>Puyehue 37, Jorge Matamala</v>
          </cell>
          <cell r="H2264">
            <v>23000</v>
          </cell>
        </row>
        <row r="2265">
          <cell r="A2265">
            <v>44075</v>
          </cell>
          <cell r="C2265" t="str">
            <v>Pago Cuota</v>
          </cell>
          <cell r="D2265">
            <v>44104</v>
          </cell>
          <cell r="E2265" t="str">
            <v>TR</v>
          </cell>
          <cell r="F2265" t="str">
            <v>Icalma 72, Jorge Matamala</v>
          </cell>
          <cell r="H2265">
            <v>23000</v>
          </cell>
        </row>
        <row r="2266">
          <cell r="A2266">
            <v>44075</v>
          </cell>
          <cell r="C2266" t="str">
            <v>Pago Cuota</v>
          </cell>
          <cell r="D2266">
            <v>44104</v>
          </cell>
          <cell r="E2266" t="str">
            <v>TR</v>
          </cell>
          <cell r="F2266" t="str">
            <v>Villarrica 123, Omar Sepulveda</v>
          </cell>
          <cell r="H2266">
            <v>23000</v>
          </cell>
        </row>
        <row r="2267">
          <cell r="A2267">
            <v>44075</v>
          </cell>
          <cell r="C2267" t="str">
            <v>Pago Cuota</v>
          </cell>
          <cell r="D2267">
            <v>44104</v>
          </cell>
          <cell r="E2267" t="str">
            <v>TR</v>
          </cell>
          <cell r="F2267" t="str">
            <v>Riñihue 19, Teresa Peña</v>
          </cell>
          <cell r="H2267">
            <v>23000</v>
          </cell>
        </row>
        <row r="2268">
          <cell r="A2268">
            <v>44105</v>
          </cell>
          <cell r="C2268" t="str">
            <v>Pago Cuota</v>
          </cell>
          <cell r="D2268">
            <v>44105</v>
          </cell>
          <cell r="E2268" t="str">
            <v>TR</v>
          </cell>
          <cell r="F2268" t="str">
            <v>R.Figueroa vuelto caja chica</v>
          </cell>
          <cell r="H2268">
            <v>2910</v>
          </cell>
        </row>
        <row r="2269">
          <cell r="A2269">
            <v>44105</v>
          </cell>
          <cell r="C2269" t="str">
            <v>Pago Cuota</v>
          </cell>
          <cell r="D2269">
            <v>44105</v>
          </cell>
          <cell r="E2269" t="str">
            <v>TR</v>
          </cell>
          <cell r="F2269" t="str">
            <v>Villarrica 106, Carolina Uribe</v>
          </cell>
          <cell r="H2269">
            <v>23000</v>
          </cell>
        </row>
        <row r="2270">
          <cell r="A2270">
            <v>44105</v>
          </cell>
          <cell r="C2270" t="str">
            <v>Pago Cuota</v>
          </cell>
          <cell r="D2270">
            <v>44105</v>
          </cell>
          <cell r="E2270" t="str">
            <v>TR</v>
          </cell>
          <cell r="F2270" t="str">
            <v>Villarrica 129, Ricardo Figueroa</v>
          </cell>
          <cell r="H2270">
            <v>23000</v>
          </cell>
        </row>
        <row r="2271">
          <cell r="A2271">
            <v>44105</v>
          </cell>
          <cell r="C2271" t="str">
            <v>Pago Cuota</v>
          </cell>
          <cell r="D2271">
            <v>44105</v>
          </cell>
          <cell r="E2271" t="str">
            <v>TR</v>
          </cell>
          <cell r="F2271" t="str">
            <v>Villarrica 122, Ema Valdes</v>
          </cell>
          <cell r="H2271">
            <v>23000</v>
          </cell>
        </row>
        <row r="2272">
          <cell r="A2272">
            <v>44105</v>
          </cell>
          <cell r="C2272" t="str">
            <v>Pago Cuota</v>
          </cell>
          <cell r="D2272">
            <v>44105</v>
          </cell>
          <cell r="E2272" t="str">
            <v>TR</v>
          </cell>
          <cell r="F2272" t="str">
            <v>Villarrica 128, Claudia Ubilla</v>
          </cell>
          <cell r="H2272">
            <v>23000</v>
          </cell>
        </row>
        <row r="2273">
          <cell r="A2273">
            <v>44105</v>
          </cell>
          <cell r="C2273" t="str">
            <v>Pago Cuota</v>
          </cell>
          <cell r="D2273">
            <v>44105</v>
          </cell>
          <cell r="E2273" t="str">
            <v>TR</v>
          </cell>
          <cell r="F2273" t="str">
            <v>Puyehue 22, Cristina Olivares</v>
          </cell>
          <cell r="H2273">
            <v>69000</v>
          </cell>
        </row>
        <row r="2274">
          <cell r="A2274">
            <v>44105</v>
          </cell>
          <cell r="C2274" t="str">
            <v>Pago Cuota</v>
          </cell>
          <cell r="D2274">
            <v>44106</v>
          </cell>
          <cell r="E2274" t="str">
            <v>TR</v>
          </cell>
          <cell r="F2274" t="str">
            <v>Ranco 77, Melinda Gonzalez</v>
          </cell>
          <cell r="H2274">
            <v>23000</v>
          </cell>
        </row>
        <row r="2275">
          <cell r="A2275">
            <v>44105</v>
          </cell>
          <cell r="C2275" t="str">
            <v>Pago Cuota</v>
          </cell>
          <cell r="D2275">
            <v>44106</v>
          </cell>
          <cell r="E2275" t="str">
            <v>TR</v>
          </cell>
          <cell r="F2275" t="str">
            <v>Llanquihue 97, Rene Rivero</v>
          </cell>
          <cell r="H2275">
            <v>23000</v>
          </cell>
        </row>
        <row r="2276">
          <cell r="A2276">
            <v>44105</v>
          </cell>
          <cell r="C2276" t="str">
            <v>Pago Cuota</v>
          </cell>
          <cell r="D2276">
            <v>44106</v>
          </cell>
          <cell r="E2276" t="str">
            <v>TR</v>
          </cell>
          <cell r="F2276" t="str">
            <v>Ranco 50, Julia Parra</v>
          </cell>
          <cell r="H2276">
            <v>23000</v>
          </cell>
        </row>
        <row r="2277">
          <cell r="A2277">
            <v>44105</v>
          </cell>
          <cell r="C2277" t="str">
            <v>Pago Cuota</v>
          </cell>
          <cell r="D2277">
            <v>44106</v>
          </cell>
          <cell r="E2277" t="str">
            <v>TR</v>
          </cell>
          <cell r="F2277" t="str">
            <v>Ranco 79, Ismelda Meza</v>
          </cell>
          <cell r="H2277">
            <v>23000</v>
          </cell>
        </row>
        <row r="2278">
          <cell r="A2278">
            <v>44105</v>
          </cell>
          <cell r="C2278" t="str">
            <v>Pago Cuota</v>
          </cell>
          <cell r="D2278">
            <v>44106</v>
          </cell>
          <cell r="E2278" t="str">
            <v>TR</v>
          </cell>
          <cell r="F2278" t="str">
            <v>Villarrica 102, Ximena Mancilla</v>
          </cell>
          <cell r="H2278">
            <v>23102</v>
          </cell>
        </row>
        <row r="2279">
          <cell r="A2279">
            <v>44105</v>
          </cell>
          <cell r="C2279" t="str">
            <v>Pago Cuota</v>
          </cell>
          <cell r="D2279">
            <v>44109</v>
          </cell>
          <cell r="E2279" t="str">
            <v>TR</v>
          </cell>
          <cell r="F2279" t="str">
            <v>Llanquihue 88, Pedro Flores</v>
          </cell>
          <cell r="H2279">
            <v>20000</v>
          </cell>
        </row>
        <row r="2280">
          <cell r="A2280">
            <v>44105</v>
          </cell>
          <cell r="C2280" t="str">
            <v>Pago Cuota</v>
          </cell>
          <cell r="D2280">
            <v>44109</v>
          </cell>
          <cell r="E2280" t="str">
            <v>TR</v>
          </cell>
          <cell r="F2280" t="str">
            <v>Ranco 91, Jeannette Ibarra</v>
          </cell>
          <cell r="H2280">
            <v>23000</v>
          </cell>
        </row>
        <row r="2281">
          <cell r="A2281">
            <v>44105</v>
          </cell>
          <cell r="C2281" t="str">
            <v>Pago Cuota</v>
          </cell>
          <cell r="D2281">
            <v>44109</v>
          </cell>
          <cell r="E2281" t="str">
            <v>TR</v>
          </cell>
          <cell r="F2281" t="str">
            <v>Inostroza e</v>
          </cell>
          <cell r="H2281">
            <v>477000</v>
          </cell>
        </row>
        <row r="2282">
          <cell r="A2282">
            <v>44105</v>
          </cell>
          <cell r="C2282" t="str">
            <v>Pago Cuota</v>
          </cell>
          <cell r="D2282">
            <v>44110</v>
          </cell>
          <cell r="E2282" t="str">
            <v>D/E</v>
          </cell>
          <cell r="F2282" t="str">
            <v>Ranco 83, Silvia Gonzalez</v>
          </cell>
          <cell r="H2282">
            <v>23000</v>
          </cell>
        </row>
        <row r="2283">
          <cell r="A2283">
            <v>44105</v>
          </cell>
          <cell r="C2283" t="str">
            <v>Pago Cuota</v>
          </cell>
          <cell r="D2283">
            <v>44110</v>
          </cell>
          <cell r="E2283" t="str">
            <v>D/E</v>
          </cell>
          <cell r="F2283" t="str">
            <v>Llanquihue 74, Eliana Haro</v>
          </cell>
          <cell r="H2283">
            <v>46000</v>
          </cell>
        </row>
        <row r="2284">
          <cell r="A2284">
            <v>44105</v>
          </cell>
          <cell r="C2284" t="str">
            <v>Pago Cuota</v>
          </cell>
          <cell r="D2284">
            <v>44110</v>
          </cell>
          <cell r="E2284" t="str">
            <v>D/E</v>
          </cell>
          <cell r="F2284" t="str">
            <v>Ranco 89, Teresa Rojas</v>
          </cell>
          <cell r="H2284">
            <v>61000</v>
          </cell>
        </row>
        <row r="2285">
          <cell r="A2285">
            <v>44105</v>
          </cell>
          <cell r="C2285" t="str">
            <v>Pago Cuota</v>
          </cell>
          <cell r="D2285">
            <v>44111</v>
          </cell>
          <cell r="E2285" t="str">
            <v>TR</v>
          </cell>
          <cell r="F2285" t="str">
            <v>Puyehue 30, Jorge Carcasson</v>
          </cell>
          <cell r="H2285">
            <v>23000</v>
          </cell>
        </row>
        <row r="2286">
          <cell r="A2286">
            <v>44105</v>
          </cell>
          <cell r="C2286" t="str">
            <v>Pago Cuota</v>
          </cell>
          <cell r="D2286">
            <v>44112</v>
          </cell>
          <cell r="E2286" t="str">
            <v>TR</v>
          </cell>
          <cell r="F2286" t="str">
            <v>Ranco 75. Olga Hernandez</v>
          </cell>
          <cell r="H2286">
            <v>69000</v>
          </cell>
        </row>
        <row r="2287">
          <cell r="A2287">
            <v>44105</v>
          </cell>
          <cell r="C2287" t="str">
            <v>Pago Cuota</v>
          </cell>
          <cell r="D2287">
            <v>44113</v>
          </cell>
          <cell r="E2287" t="str">
            <v>TR</v>
          </cell>
          <cell r="F2287" t="str">
            <v>Ranco 56, Delia Quiroga</v>
          </cell>
          <cell r="H2287">
            <v>23000</v>
          </cell>
        </row>
        <row r="2288">
          <cell r="A2288">
            <v>44105</v>
          </cell>
          <cell r="C2288" t="str">
            <v>Pago Cuota</v>
          </cell>
          <cell r="D2288">
            <v>44117</v>
          </cell>
          <cell r="E2288" t="str">
            <v>TR</v>
          </cell>
          <cell r="F2288" t="str">
            <v>Ranco 48, Carola Arriagada</v>
          </cell>
          <cell r="H2288">
            <v>23000</v>
          </cell>
        </row>
        <row r="2289">
          <cell r="A2289">
            <v>44105</v>
          </cell>
          <cell r="C2289" t="str">
            <v>Pago Cuota</v>
          </cell>
          <cell r="D2289">
            <v>44118</v>
          </cell>
          <cell r="E2289" t="str">
            <v>TR</v>
          </cell>
          <cell r="F2289" t="str">
            <v>Puyehue 36, Militza Cortes</v>
          </cell>
          <cell r="H2289">
            <v>23000</v>
          </cell>
        </row>
        <row r="2290">
          <cell r="A2290">
            <v>44105</v>
          </cell>
          <cell r="C2290" t="str">
            <v>Pago Cuota</v>
          </cell>
          <cell r="D2290">
            <v>44119</v>
          </cell>
          <cell r="E2290" t="str">
            <v>TR</v>
          </cell>
          <cell r="F2290" t="str">
            <v>Llanquihue 119. Maria Madariaga</v>
          </cell>
          <cell r="H2290">
            <v>23000</v>
          </cell>
        </row>
        <row r="2291">
          <cell r="A2291">
            <v>44105</v>
          </cell>
          <cell r="C2291" t="str">
            <v>Pago Cuota</v>
          </cell>
          <cell r="D2291">
            <v>44119</v>
          </cell>
          <cell r="E2291" t="str">
            <v>D/E</v>
          </cell>
          <cell r="F2291" t="str">
            <v>Villarrica  100, Julia Zuñiga</v>
          </cell>
          <cell r="H2291">
            <v>23100</v>
          </cell>
        </row>
        <row r="2292">
          <cell r="A2292">
            <v>44105</v>
          </cell>
          <cell r="C2292" t="str">
            <v>Pago Cuota</v>
          </cell>
          <cell r="D2292">
            <v>44119</v>
          </cell>
          <cell r="E2292" t="str">
            <v>TR</v>
          </cell>
          <cell r="F2292" t="str">
            <v>Llanquihue 90, Aurora Araya</v>
          </cell>
          <cell r="H2292">
            <v>170000</v>
          </cell>
        </row>
        <row r="2293">
          <cell r="A2293">
            <v>44105</v>
          </cell>
          <cell r="C2293" t="str">
            <v>Pago Cuota</v>
          </cell>
          <cell r="D2293">
            <v>44120</v>
          </cell>
          <cell r="E2293" t="str">
            <v>TR</v>
          </cell>
          <cell r="F2293" t="str">
            <v>Riñihue 27-29, Marta Manriquez</v>
          </cell>
          <cell r="H2293">
            <v>46000</v>
          </cell>
        </row>
        <row r="2294">
          <cell r="A2294">
            <v>44105</v>
          </cell>
          <cell r="C2294" t="str">
            <v>Pago Cuota</v>
          </cell>
          <cell r="D2294">
            <v>44123</v>
          </cell>
          <cell r="E2294" t="str">
            <v>TR</v>
          </cell>
          <cell r="F2294" t="str">
            <v>Puyehue 24, Manuel Latapiat</v>
          </cell>
          <cell r="H2294">
            <v>23000</v>
          </cell>
        </row>
        <row r="2295">
          <cell r="A2295">
            <v>44105</v>
          </cell>
          <cell r="C2295" t="str">
            <v>Pago Cuota</v>
          </cell>
          <cell r="D2295">
            <v>44124</v>
          </cell>
          <cell r="E2295" t="str">
            <v>TR</v>
          </cell>
          <cell r="F2295" t="str">
            <v>Llanquihue 82, Maria Molina</v>
          </cell>
          <cell r="H2295">
            <v>23000</v>
          </cell>
        </row>
        <row r="2296">
          <cell r="A2296">
            <v>44105</v>
          </cell>
          <cell r="C2296" t="str">
            <v>Pago Cuota</v>
          </cell>
          <cell r="D2296">
            <v>44125</v>
          </cell>
          <cell r="E2296" t="str">
            <v>TR</v>
          </cell>
          <cell r="F2296" t="str">
            <v>Llanquihue 113, Pedro Ruz</v>
          </cell>
          <cell r="H2296">
            <v>23113</v>
          </cell>
        </row>
        <row r="2297">
          <cell r="A2297">
            <v>44105</v>
          </cell>
          <cell r="C2297" t="str">
            <v>Pago Cuota</v>
          </cell>
          <cell r="D2297">
            <v>44126</v>
          </cell>
          <cell r="E2297" t="str">
            <v>TR</v>
          </cell>
          <cell r="F2297" t="str">
            <v>Llanquihue 80, Sergio ibaceta</v>
          </cell>
          <cell r="H2297">
            <v>23080</v>
          </cell>
        </row>
        <row r="2298">
          <cell r="A2298">
            <v>44105</v>
          </cell>
          <cell r="C2298" t="str">
            <v>Pago Cuota</v>
          </cell>
          <cell r="D2298">
            <v>44130</v>
          </cell>
          <cell r="E2298" t="str">
            <v>TR</v>
          </cell>
          <cell r="F2298" t="str">
            <v>Puyehue 32, Ivonne Jorquera</v>
          </cell>
          <cell r="H2298">
            <v>23000</v>
          </cell>
        </row>
        <row r="2299">
          <cell r="A2299">
            <v>44105</v>
          </cell>
          <cell r="C2299" t="str">
            <v>Pago Cuota</v>
          </cell>
          <cell r="D2299">
            <v>44130</v>
          </cell>
          <cell r="E2299" t="str">
            <v>TR</v>
          </cell>
          <cell r="F2299" t="str">
            <v>Puyehue 37,Jorge Matamala</v>
          </cell>
          <cell r="H2299">
            <v>23037</v>
          </cell>
        </row>
        <row r="2300">
          <cell r="A2300">
            <v>44105</v>
          </cell>
          <cell r="C2300" t="str">
            <v>Pago Cuota</v>
          </cell>
          <cell r="D2300">
            <v>44130</v>
          </cell>
          <cell r="E2300" t="str">
            <v>TR</v>
          </cell>
          <cell r="F2300" t="str">
            <v>Icalma 72, Jorge Matamala</v>
          </cell>
          <cell r="H2300">
            <v>23072</v>
          </cell>
        </row>
        <row r="2301">
          <cell r="A2301">
            <v>44105</v>
          </cell>
          <cell r="C2301" t="str">
            <v>Pago Cuota</v>
          </cell>
          <cell r="D2301">
            <v>44130</v>
          </cell>
          <cell r="E2301" t="str">
            <v>TR</v>
          </cell>
          <cell r="F2301" t="str">
            <v>Villarrica 102, Ximena Mancilla</v>
          </cell>
          <cell r="H2301">
            <v>23102</v>
          </cell>
        </row>
        <row r="2302">
          <cell r="A2302">
            <v>44105</v>
          </cell>
          <cell r="C2302" t="str">
            <v>Pago Cuota</v>
          </cell>
          <cell r="D2302">
            <v>44131</v>
          </cell>
          <cell r="E2302" t="str">
            <v>TR</v>
          </cell>
          <cell r="F2302" t="str">
            <v>Puyehue 43, Aurelio Sandoval</v>
          </cell>
          <cell r="H2302">
            <v>46000</v>
          </cell>
        </row>
        <row r="2303">
          <cell r="A2303">
            <v>44105</v>
          </cell>
          <cell r="C2303" t="str">
            <v>Pago Cuota</v>
          </cell>
          <cell r="D2303">
            <v>44132</v>
          </cell>
          <cell r="E2303" t="str">
            <v>TR</v>
          </cell>
          <cell r="F2303" t="str">
            <v>Llanquihue 88, Pedro Flores</v>
          </cell>
          <cell r="H2303">
            <v>20000</v>
          </cell>
        </row>
        <row r="2304">
          <cell r="A2304">
            <v>44105</v>
          </cell>
          <cell r="C2304" t="str">
            <v>Pago Cuota</v>
          </cell>
          <cell r="D2304">
            <v>44132</v>
          </cell>
          <cell r="E2304" t="str">
            <v>TR</v>
          </cell>
          <cell r="F2304" t="str">
            <v>Riñihue 6-8, Roberto Andrade</v>
          </cell>
          <cell r="H2304">
            <v>92006</v>
          </cell>
        </row>
        <row r="2305">
          <cell r="A2305">
            <v>44105</v>
          </cell>
          <cell r="C2305" t="str">
            <v>Pago Cuota</v>
          </cell>
          <cell r="D2305">
            <v>44132</v>
          </cell>
          <cell r="E2305" t="str">
            <v>TR</v>
          </cell>
          <cell r="F2305" t="str">
            <v>Llanquihue 99, Luisa Herrera</v>
          </cell>
          <cell r="H2305">
            <v>138000</v>
          </cell>
        </row>
        <row r="2306">
          <cell r="A2306">
            <v>44105</v>
          </cell>
          <cell r="C2306" t="str">
            <v>Pago Cuota</v>
          </cell>
          <cell r="D2306">
            <v>44133</v>
          </cell>
          <cell r="E2306" t="str">
            <v>TR</v>
          </cell>
          <cell r="F2306" t="str">
            <v>Ranco 50, Julia Parra</v>
          </cell>
          <cell r="H2306">
            <v>23000</v>
          </cell>
        </row>
        <row r="2307">
          <cell r="A2307">
            <v>44105</v>
          </cell>
          <cell r="C2307" t="str">
            <v>Pago Cuota</v>
          </cell>
          <cell r="D2307">
            <v>44133</v>
          </cell>
          <cell r="E2307" t="str">
            <v>TR</v>
          </cell>
          <cell r="F2307" t="str">
            <v>Ranco 79, Ismelda Meza</v>
          </cell>
          <cell r="H2307">
            <v>23000</v>
          </cell>
        </row>
        <row r="2308">
          <cell r="A2308">
            <v>44105</v>
          </cell>
          <cell r="C2308" t="str">
            <v>Pago Cuota</v>
          </cell>
          <cell r="D2308">
            <v>44133</v>
          </cell>
          <cell r="E2308" t="str">
            <v>TR</v>
          </cell>
          <cell r="F2308" t="str">
            <v>Ranco 77, Melinda Gonzalez</v>
          </cell>
          <cell r="H2308">
            <v>23000</v>
          </cell>
        </row>
        <row r="2309">
          <cell r="A2309">
            <v>44136</v>
          </cell>
          <cell r="C2309" t="str">
            <v>Pago Cuota</v>
          </cell>
          <cell r="D2309">
            <v>44137</v>
          </cell>
          <cell r="E2309" t="str">
            <v>TR</v>
          </cell>
          <cell r="F2309" t="str">
            <v>Villarrica 123 Omar Sepulveda</v>
          </cell>
          <cell r="H2309">
            <v>23000</v>
          </cell>
        </row>
        <row r="2310">
          <cell r="A2310">
            <v>44136</v>
          </cell>
          <cell r="C2310" t="str">
            <v>Pago Cuota</v>
          </cell>
          <cell r="D2310">
            <v>44137</v>
          </cell>
          <cell r="E2310" t="str">
            <v>TR</v>
          </cell>
          <cell r="F2310" t="str">
            <v>Villarrica 129, Ricardo Figueroa</v>
          </cell>
          <cell r="H2310">
            <v>23000</v>
          </cell>
        </row>
        <row r="2311">
          <cell r="A2311">
            <v>44136</v>
          </cell>
          <cell r="C2311" t="str">
            <v>Pago Cuota</v>
          </cell>
          <cell r="D2311">
            <v>44137</v>
          </cell>
          <cell r="E2311" t="str">
            <v>TR</v>
          </cell>
          <cell r="F2311" t="str">
            <v>Villarrica 122, Ema Valdes</v>
          </cell>
          <cell r="H2311">
            <v>23000</v>
          </cell>
        </row>
        <row r="2312">
          <cell r="A2312">
            <v>44136</v>
          </cell>
          <cell r="C2312" t="str">
            <v>Pago Cuota</v>
          </cell>
          <cell r="D2312">
            <v>44137</v>
          </cell>
          <cell r="E2312" t="str">
            <v>TR</v>
          </cell>
          <cell r="F2312" t="str">
            <v>Llanquihue 97, Rene Rivero</v>
          </cell>
          <cell r="H2312">
            <v>23000</v>
          </cell>
        </row>
        <row r="2313">
          <cell r="A2313">
            <v>44136</v>
          </cell>
          <cell r="C2313" t="str">
            <v>Pago Cuota</v>
          </cell>
          <cell r="D2313">
            <v>44137</v>
          </cell>
          <cell r="E2313" t="str">
            <v>TR</v>
          </cell>
          <cell r="F2313" t="str">
            <v>Villarrica 128, Claudia Ubilla</v>
          </cell>
          <cell r="H2313">
            <v>23000</v>
          </cell>
        </row>
        <row r="2314">
          <cell r="A2314">
            <v>44136</v>
          </cell>
          <cell r="C2314" t="str">
            <v>Pago Cuota</v>
          </cell>
          <cell r="D2314">
            <v>44137</v>
          </cell>
          <cell r="E2314" t="str">
            <v>TR</v>
          </cell>
          <cell r="F2314" t="str">
            <v>Llanquihue 82, Maria Molina</v>
          </cell>
          <cell r="H2314">
            <v>23000</v>
          </cell>
        </row>
        <row r="2315">
          <cell r="A2315">
            <v>44136</v>
          </cell>
          <cell r="C2315" t="str">
            <v>Pago Cuota</v>
          </cell>
          <cell r="D2315">
            <v>44137</v>
          </cell>
          <cell r="E2315" t="str">
            <v>TR</v>
          </cell>
          <cell r="F2315" t="str">
            <v>Llanquihue 96, Carlos Alvarez</v>
          </cell>
          <cell r="H2315">
            <v>23096</v>
          </cell>
        </row>
        <row r="2316">
          <cell r="A2316">
            <v>44136</v>
          </cell>
          <cell r="C2316" t="str">
            <v>Pago Cuota</v>
          </cell>
          <cell r="D2316">
            <v>44137</v>
          </cell>
          <cell r="E2316" t="str">
            <v>TR</v>
          </cell>
          <cell r="F2316" t="str">
            <v>R.Figueroa vuelto caja chica Oct.</v>
          </cell>
          <cell r="H2316">
            <v>85880</v>
          </cell>
        </row>
        <row r="2317">
          <cell r="A2317">
            <v>44136</v>
          </cell>
          <cell r="C2317" t="str">
            <v>Pago Cuota</v>
          </cell>
          <cell r="D2317">
            <v>44138</v>
          </cell>
          <cell r="E2317" t="str">
            <v>TR</v>
          </cell>
          <cell r="F2317" t="str">
            <v>Riñihue 19, Teresa Peña</v>
          </cell>
          <cell r="H2317">
            <v>23000</v>
          </cell>
        </row>
        <row r="2318">
          <cell r="A2318">
            <v>44136</v>
          </cell>
          <cell r="C2318" t="str">
            <v>Pago Cuota</v>
          </cell>
          <cell r="D2318">
            <v>44139</v>
          </cell>
          <cell r="E2318" t="str">
            <v>TR</v>
          </cell>
          <cell r="F2318" t="str">
            <v>Llanquihue 84, Paola Delgado</v>
          </cell>
          <cell r="H2318">
            <v>115000</v>
          </cell>
        </row>
        <row r="2319">
          <cell r="A2319">
            <v>44136</v>
          </cell>
          <cell r="C2319" t="str">
            <v>Pago Cuota</v>
          </cell>
          <cell r="D2319">
            <v>44140</v>
          </cell>
          <cell r="E2319" t="str">
            <v>TR</v>
          </cell>
          <cell r="F2319" t="str">
            <v xml:space="preserve">Villarrica 109, Teresa Gatica </v>
          </cell>
          <cell r="H2319">
            <v>23109</v>
          </cell>
        </row>
        <row r="2320">
          <cell r="A2320">
            <v>44136</v>
          </cell>
          <cell r="C2320" t="str">
            <v>Pago Cuota</v>
          </cell>
          <cell r="D2320">
            <v>44140</v>
          </cell>
          <cell r="E2320" t="str">
            <v>TR</v>
          </cell>
          <cell r="F2320" t="str">
            <v>Puyehue 51, Solange Aspee</v>
          </cell>
          <cell r="H2320">
            <v>115051</v>
          </cell>
        </row>
        <row r="2321">
          <cell r="A2321">
            <v>44136</v>
          </cell>
          <cell r="C2321" t="str">
            <v>Pago Cuota</v>
          </cell>
          <cell r="D2321">
            <v>44144</v>
          </cell>
          <cell r="E2321" t="str">
            <v>TR</v>
          </cell>
          <cell r="F2321" t="str">
            <v>Ranco 75, Olga Hernandez</v>
          </cell>
          <cell r="H2321">
            <v>23000</v>
          </cell>
        </row>
        <row r="2322">
          <cell r="A2322">
            <v>44136</v>
          </cell>
          <cell r="C2322" t="str">
            <v>Pago Cuota</v>
          </cell>
          <cell r="D2322">
            <v>44144</v>
          </cell>
          <cell r="E2322" t="str">
            <v>TR</v>
          </cell>
          <cell r="F2322" t="str">
            <v>Ranco 42, Octavio Arrue</v>
          </cell>
          <cell r="H2322">
            <v>25000</v>
          </cell>
        </row>
        <row r="2323">
          <cell r="A2323">
            <v>44136</v>
          </cell>
          <cell r="C2323" t="str">
            <v>Pago Cuota</v>
          </cell>
          <cell r="D2323">
            <v>44147</v>
          </cell>
          <cell r="E2323" t="str">
            <v>TR</v>
          </cell>
          <cell r="F2323" t="str">
            <v>Ranco 56, Delia Quiroga</v>
          </cell>
          <cell r="H2323">
            <v>46000</v>
          </cell>
        </row>
        <row r="2324">
          <cell r="A2324">
            <v>44136</v>
          </cell>
          <cell r="C2324" t="str">
            <v>deposito a plazo</v>
          </cell>
          <cell r="D2324">
            <v>44147</v>
          </cell>
          <cell r="E2324" t="str">
            <v>TR</v>
          </cell>
          <cell r="F2324" t="str">
            <v>Rescate Deposito a Plazo</v>
          </cell>
          <cell r="H2324">
            <v>3261296</v>
          </cell>
        </row>
        <row r="2325">
          <cell r="A2325">
            <v>44136</v>
          </cell>
          <cell r="C2325" t="str">
            <v>deposito a plazo</v>
          </cell>
          <cell r="D2325">
            <v>44147</v>
          </cell>
          <cell r="E2325" t="str">
            <v>TR</v>
          </cell>
          <cell r="F2325" t="str">
            <v>Rescate Deposito a Plazo</v>
          </cell>
          <cell r="H2325">
            <v>12781238</v>
          </cell>
        </row>
        <row r="2326">
          <cell r="A2326">
            <v>44136</v>
          </cell>
          <cell r="C2326" t="str">
            <v>Pago Cuota</v>
          </cell>
          <cell r="D2326">
            <v>44148</v>
          </cell>
          <cell r="E2326" t="str">
            <v>TR</v>
          </cell>
          <cell r="F2326" t="str">
            <v>Puyehue 36, Militza Cortes</v>
          </cell>
          <cell r="H2326">
            <v>23000</v>
          </cell>
        </row>
        <row r="2327">
          <cell r="A2327">
            <v>44136</v>
          </cell>
          <cell r="C2327" t="str">
            <v>Pago Cuota</v>
          </cell>
          <cell r="D2327">
            <v>44148</v>
          </cell>
          <cell r="E2327" t="str">
            <v>TR</v>
          </cell>
          <cell r="F2327" t="str">
            <v>Rescate Deposito a Plazo</v>
          </cell>
          <cell r="H2327">
            <v>795784</v>
          </cell>
        </row>
        <row r="2328">
          <cell r="A2328">
            <v>44136</v>
          </cell>
          <cell r="C2328" t="str">
            <v>deposito a plazo</v>
          </cell>
          <cell r="D2328">
            <v>44148</v>
          </cell>
          <cell r="E2328" t="str">
            <v>TR</v>
          </cell>
          <cell r="F2328" t="str">
            <v>Rescate Deposito a Plazo</v>
          </cell>
          <cell r="H2328">
            <v>11399283</v>
          </cell>
        </row>
        <row r="2329">
          <cell r="A2329">
            <v>44136</v>
          </cell>
          <cell r="C2329" t="str">
            <v>Pago Cuota</v>
          </cell>
          <cell r="D2329">
            <v>44151</v>
          </cell>
          <cell r="E2329" t="str">
            <v>TR</v>
          </cell>
          <cell r="F2329" t="str">
            <v>Puyehue 30, Jorge Carcasson</v>
          </cell>
          <cell r="H2329">
            <v>23000</v>
          </cell>
        </row>
        <row r="2330">
          <cell r="A2330">
            <v>44136</v>
          </cell>
          <cell r="C2330" t="str">
            <v>Pago Cuota</v>
          </cell>
          <cell r="D2330">
            <v>44151</v>
          </cell>
          <cell r="E2330" t="str">
            <v>TR</v>
          </cell>
          <cell r="F2330" t="str">
            <v>Puyehue 24, Manuel Latapiat</v>
          </cell>
          <cell r="H2330">
            <v>23000</v>
          </cell>
        </row>
        <row r="2331">
          <cell r="A2331">
            <v>44136</v>
          </cell>
          <cell r="C2331" t="str">
            <v>Pago Cuota</v>
          </cell>
          <cell r="D2331">
            <v>44151</v>
          </cell>
          <cell r="E2331" t="str">
            <v>TR</v>
          </cell>
          <cell r="F2331" t="str">
            <v>Puyehue 30, Jorge Carcasson</v>
          </cell>
          <cell r="H2331">
            <v>23000</v>
          </cell>
        </row>
        <row r="2332">
          <cell r="A2332">
            <v>44136</v>
          </cell>
          <cell r="C2332" t="str">
            <v>Pago Cuota</v>
          </cell>
          <cell r="D2332">
            <v>44151</v>
          </cell>
          <cell r="E2332" t="str">
            <v>TR</v>
          </cell>
          <cell r="F2332" t="str">
            <v>Puyehue 30, Jorge Carcasson</v>
          </cell>
          <cell r="H2332">
            <v>23000</v>
          </cell>
        </row>
        <row r="2333">
          <cell r="A2333">
            <v>44136</v>
          </cell>
          <cell r="C2333" t="str">
            <v>Pago Cuota</v>
          </cell>
          <cell r="D2333">
            <v>44151</v>
          </cell>
          <cell r="E2333" t="str">
            <v>TR</v>
          </cell>
          <cell r="F2333" t="str">
            <v>Ranco 83, Silvia Gonzalez</v>
          </cell>
          <cell r="H2333">
            <v>23000</v>
          </cell>
        </row>
        <row r="2334">
          <cell r="A2334">
            <v>44136</v>
          </cell>
          <cell r="C2334" t="str">
            <v>Pago Cuota</v>
          </cell>
          <cell r="D2334">
            <v>44151</v>
          </cell>
          <cell r="E2334" t="str">
            <v>TR</v>
          </cell>
          <cell r="F2334" t="str">
            <v>Puyehue 41, Teresa Sepulveda</v>
          </cell>
          <cell r="H2334">
            <v>60000</v>
          </cell>
        </row>
        <row r="2335">
          <cell r="A2335">
            <v>44136</v>
          </cell>
          <cell r="C2335" t="str">
            <v>Pago Cuota</v>
          </cell>
          <cell r="D2335">
            <v>44152</v>
          </cell>
          <cell r="E2335" t="str">
            <v>TR</v>
          </cell>
          <cell r="F2335" t="str">
            <v>Villarrica 100, Julia Zuñiga</v>
          </cell>
          <cell r="H2335">
            <v>23100</v>
          </cell>
        </row>
        <row r="2336">
          <cell r="A2336">
            <v>44136</v>
          </cell>
          <cell r="C2336" t="str">
            <v>Pago Cuota</v>
          </cell>
          <cell r="D2336">
            <v>44155</v>
          </cell>
          <cell r="E2336" t="str">
            <v>TR</v>
          </cell>
          <cell r="F2336" t="str">
            <v>Llanquihue 113, Pedro Ruz</v>
          </cell>
          <cell r="H2336">
            <v>23113</v>
          </cell>
        </row>
        <row r="2337">
          <cell r="A2337">
            <v>44136</v>
          </cell>
          <cell r="C2337" t="str">
            <v>Pago Cuota</v>
          </cell>
          <cell r="D2337">
            <v>44158</v>
          </cell>
          <cell r="E2337" t="str">
            <v>TR</v>
          </cell>
          <cell r="F2337" t="str">
            <v>Ranco 48, Carola Arriagada</v>
          </cell>
          <cell r="H2337">
            <v>23000</v>
          </cell>
        </row>
        <row r="2338">
          <cell r="A2338">
            <v>44136</v>
          </cell>
          <cell r="C2338" t="str">
            <v>Pago Cuota</v>
          </cell>
          <cell r="D2338">
            <v>44158</v>
          </cell>
          <cell r="E2338" t="str">
            <v>TR</v>
          </cell>
          <cell r="F2338" t="str">
            <v>Ranco 50, Julia Parra</v>
          </cell>
          <cell r="H2338">
            <v>23000</v>
          </cell>
        </row>
        <row r="2339">
          <cell r="A2339">
            <v>44136</v>
          </cell>
          <cell r="C2339" t="str">
            <v>Pago Cuota</v>
          </cell>
          <cell r="D2339">
            <v>44158</v>
          </cell>
          <cell r="E2339" t="str">
            <v>TR</v>
          </cell>
          <cell r="F2339" t="str">
            <v>Ranco 79, Ismelda Meza</v>
          </cell>
          <cell r="H2339">
            <v>23000</v>
          </cell>
        </row>
        <row r="2340">
          <cell r="A2340">
            <v>44136</v>
          </cell>
          <cell r="C2340" t="str">
            <v>Pago Cuota</v>
          </cell>
          <cell r="D2340">
            <v>44159</v>
          </cell>
          <cell r="E2340" t="str">
            <v>TR</v>
          </cell>
          <cell r="F2340" t="str">
            <v>Llanquihue 80, Sergio iBaceta</v>
          </cell>
          <cell r="H2340">
            <v>20080</v>
          </cell>
        </row>
        <row r="2341">
          <cell r="A2341">
            <v>44136</v>
          </cell>
          <cell r="C2341" t="str">
            <v>Pago Cuota</v>
          </cell>
          <cell r="D2341">
            <v>44160</v>
          </cell>
          <cell r="E2341" t="str">
            <v>TR</v>
          </cell>
          <cell r="F2341" t="str">
            <v>Puyehue32, Ivonne Jorquera</v>
          </cell>
          <cell r="H2341">
            <v>23000</v>
          </cell>
        </row>
        <row r="2342">
          <cell r="A2342">
            <v>44136</v>
          </cell>
          <cell r="C2342" t="str">
            <v>Pago Cuota</v>
          </cell>
          <cell r="D2342">
            <v>44160</v>
          </cell>
          <cell r="E2342" t="str">
            <v>TR</v>
          </cell>
          <cell r="F2342" t="str">
            <v>Llanquihue 82, Maria Molina</v>
          </cell>
          <cell r="H2342">
            <v>23000</v>
          </cell>
        </row>
        <row r="2343">
          <cell r="A2343">
            <v>44136</v>
          </cell>
          <cell r="C2343" t="str">
            <v>Pago Cuota</v>
          </cell>
          <cell r="D2343">
            <v>44160</v>
          </cell>
          <cell r="E2343" t="str">
            <v>TR</v>
          </cell>
          <cell r="F2343" t="str">
            <v>Puyehue 45-47, Gladys Segovia</v>
          </cell>
          <cell r="H2343">
            <v>552000</v>
          </cell>
        </row>
        <row r="2344">
          <cell r="A2344">
            <v>44136</v>
          </cell>
          <cell r="C2344" t="str">
            <v>Pago Cuota</v>
          </cell>
          <cell r="D2344">
            <v>44162</v>
          </cell>
          <cell r="E2344" t="str">
            <v>TR</v>
          </cell>
          <cell r="F2344" t="str">
            <v>Riñihue 10, Hector Zuñiga</v>
          </cell>
          <cell r="H2344">
            <v>92000</v>
          </cell>
        </row>
        <row r="2345">
          <cell r="A2345">
            <v>44136</v>
          </cell>
          <cell r="C2345" t="str">
            <v>Pago Cuota</v>
          </cell>
          <cell r="D2345">
            <v>44165</v>
          </cell>
          <cell r="E2345" t="str">
            <v>TR</v>
          </cell>
          <cell r="F2345" t="str">
            <v>Llanquihue 88, Pedro Flores</v>
          </cell>
          <cell r="H2345">
            <v>20000</v>
          </cell>
        </row>
        <row r="2346">
          <cell r="A2346">
            <v>44136</v>
          </cell>
          <cell r="C2346" t="str">
            <v>Pago Cuota</v>
          </cell>
          <cell r="D2346">
            <v>44165</v>
          </cell>
          <cell r="E2346" t="str">
            <v>TR</v>
          </cell>
          <cell r="F2346" t="str">
            <v>Riñihue 19, Teresa Peña</v>
          </cell>
          <cell r="H2346">
            <v>23000</v>
          </cell>
        </row>
        <row r="2347">
          <cell r="A2347">
            <v>44136</v>
          </cell>
          <cell r="C2347" t="str">
            <v>Pago Cuota</v>
          </cell>
          <cell r="D2347">
            <v>44165</v>
          </cell>
          <cell r="E2347" t="str">
            <v>TR</v>
          </cell>
          <cell r="F2347" t="str">
            <v>Villarrica 123, Omar Sepulveda</v>
          </cell>
          <cell r="H2347">
            <v>23000</v>
          </cell>
        </row>
        <row r="2348">
          <cell r="A2348">
            <v>44136</v>
          </cell>
          <cell r="C2348" t="str">
            <v>Pago Cuota</v>
          </cell>
          <cell r="D2348">
            <v>44165</v>
          </cell>
          <cell r="E2348" t="str">
            <v>TR</v>
          </cell>
          <cell r="F2348" t="str">
            <v>Puyehue 37,Jorge Matamala</v>
          </cell>
          <cell r="H2348">
            <v>23000</v>
          </cell>
        </row>
        <row r="2349">
          <cell r="A2349">
            <v>44136</v>
          </cell>
          <cell r="C2349" t="str">
            <v>Pago Cuota</v>
          </cell>
          <cell r="D2349">
            <v>44165</v>
          </cell>
          <cell r="E2349" t="str">
            <v>TR</v>
          </cell>
          <cell r="F2349" t="str">
            <v>Icalma 72, Jorge Matamala</v>
          </cell>
          <cell r="H2349">
            <v>23000</v>
          </cell>
        </row>
        <row r="2350">
          <cell r="A2350">
            <v>44136</v>
          </cell>
          <cell r="C2350" t="str">
            <v>Pago Cuota</v>
          </cell>
          <cell r="D2350">
            <v>44165</v>
          </cell>
          <cell r="E2350" t="str">
            <v>TR</v>
          </cell>
          <cell r="F2350" t="str">
            <v>Villarrica 106, Carolina Uribe</v>
          </cell>
          <cell r="H2350">
            <v>23000</v>
          </cell>
        </row>
        <row r="2351">
          <cell r="A2351">
            <v>44136</v>
          </cell>
          <cell r="C2351" t="str">
            <v>Pago Cuota</v>
          </cell>
          <cell r="D2351">
            <v>44165</v>
          </cell>
          <cell r="E2351" t="str">
            <v>TR</v>
          </cell>
          <cell r="F2351" t="str">
            <v>Villarrica 129, Ricardo Figueroa</v>
          </cell>
          <cell r="H2351">
            <v>23000</v>
          </cell>
        </row>
        <row r="2352">
          <cell r="A2352">
            <v>44136</v>
          </cell>
          <cell r="C2352" t="str">
            <v>Pago Cuota</v>
          </cell>
          <cell r="D2352">
            <v>44165</v>
          </cell>
          <cell r="E2352" t="str">
            <v>TR</v>
          </cell>
          <cell r="F2352" t="str">
            <v>Villarrica 122, Ema Valdes</v>
          </cell>
          <cell r="H2352">
            <v>23000</v>
          </cell>
        </row>
        <row r="2353">
          <cell r="A2353">
            <v>44166</v>
          </cell>
          <cell r="C2353" t="str">
            <v>Pago Cuota</v>
          </cell>
          <cell r="D2353">
            <v>44166</v>
          </cell>
          <cell r="E2353" t="str">
            <v>TR</v>
          </cell>
          <cell r="F2353" t="str">
            <v>R.Figueroa vuelto caja chica Oct.</v>
          </cell>
          <cell r="H2353">
            <v>2090</v>
          </cell>
        </row>
        <row r="2354">
          <cell r="A2354">
            <v>44166</v>
          </cell>
          <cell r="C2354" t="str">
            <v>Pago Cuota</v>
          </cell>
          <cell r="D2354">
            <v>44166</v>
          </cell>
          <cell r="E2354" t="str">
            <v>TR</v>
          </cell>
          <cell r="F2354" t="str">
            <v>Ranco 77, Melinda Gonzalez</v>
          </cell>
          <cell r="H2354">
            <v>23000</v>
          </cell>
        </row>
        <row r="2355">
          <cell r="A2355">
            <v>44166</v>
          </cell>
          <cell r="C2355" t="str">
            <v>Pago Cuota</v>
          </cell>
          <cell r="D2355">
            <v>44166</v>
          </cell>
          <cell r="E2355" t="str">
            <v>TR</v>
          </cell>
          <cell r="F2355" t="str">
            <v>Ranco 91, Jeanette Ibarra</v>
          </cell>
          <cell r="H2355">
            <v>23000</v>
          </cell>
        </row>
        <row r="2356">
          <cell r="A2356">
            <v>44166</v>
          </cell>
          <cell r="C2356" t="str">
            <v>Pago Cuota</v>
          </cell>
          <cell r="D2356">
            <v>44166</v>
          </cell>
          <cell r="E2356" t="str">
            <v>TR</v>
          </cell>
          <cell r="F2356" t="str">
            <v>Villarrica 128, Claudia ubilla</v>
          </cell>
          <cell r="H2356">
            <v>23000</v>
          </cell>
        </row>
        <row r="2357">
          <cell r="A2357">
            <v>44166</v>
          </cell>
          <cell r="C2357" t="str">
            <v>Pago Cuota</v>
          </cell>
          <cell r="D2357">
            <v>44166</v>
          </cell>
          <cell r="E2357" t="str">
            <v>D/E</v>
          </cell>
          <cell r="F2357" t="str">
            <v>Villarrica 100, Julia Zuñiga</v>
          </cell>
          <cell r="H2357">
            <v>23100</v>
          </cell>
        </row>
        <row r="2358">
          <cell r="A2358">
            <v>44166</v>
          </cell>
          <cell r="C2358" t="str">
            <v>Pago Cuota</v>
          </cell>
          <cell r="D2358">
            <v>44166</v>
          </cell>
          <cell r="E2358" t="str">
            <v>TR</v>
          </cell>
          <cell r="F2358" t="str">
            <v>Villarrica 102, Ximena Mancilla</v>
          </cell>
          <cell r="H2358">
            <v>23102</v>
          </cell>
        </row>
        <row r="2359">
          <cell r="A2359">
            <v>44166</v>
          </cell>
          <cell r="C2359" t="str">
            <v>Pago Cuota</v>
          </cell>
          <cell r="D2359">
            <v>44168</v>
          </cell>
          <cell r="E2359" t="str">
            <v>D/E</v>
          </cell>
          <cell r="F2359" t="str">
            <v>Llanquihue 74, Eliana Haro</v>
          </cell>
          <cell r="H2359">
            <v>23000</v>
          </cell>
        </row>
        <row r="2360">
          <cell r="A2360">
            <v>44166</v>
          </cell>
          <cell r="C2360" t="str">
            <v>Pago Cuota</v>
          </cell>
          <cell r="D2360">
            <v>44168</v>
          </cell>
          <cell r="E2360" t="str">
            <v>D/E</v>
          </cell>
          <cell r="F2360" t="str">
            <v>Ranco 83, Silvia Gonzalez</v>
          </cell>
          <cell r="H2360">
            <v>23000</v>
          </cell>
        </row>
        <row r="2361">
          <cell r="A2361">
            <v>44166</v>
          </cell>
          <cell r="C2361" t="str">
            <v>Pago Cuota</v>
          </cell>
          <cell r="D2361">
            <v>44172</v>
          </cell>
          <cell r="E2361" t="str">
            <v>TR</v>
          </cell>
          <cell r="F2361" t="str">
            <v>Ranco 75, Olga Hernandez</v>
          </cell>
          <cell r="H2361">
            <v>23000</v>
          </cell>
        </row>
        <row r="2362">
          <cell r="A2362">
            <v>44166</v>
          </cell>
          <cell r="C2362" t="str">
            <v>Pago Cuota</v>
          </cell>
          <cell r="D2362">
            <v>44172</v>
          </cell>
          <cell r="E2362" t="str">
            <v>TR</v>
          </cell>
          <cell r="F2362" t="str">
            <v>Llanquihue 97, Rene Rivero</v>
          </cell>
          <cell r="H2362">
            <v>23000</v>
          </cell>
        </row>
        <row r="2363">
          <cell r="A2363">
            <v>44166</v>
          </cell>
          <cell r="C2363" t="str">
            <v>Pago Cuota</v>
          </cell>
          <cell r="D2363">
            <v>44172</v>
          </cell>
          <cell r="E2363" t="str">
            <v>TR</v>
          </cell>
          <cell r="F2363" t="str">
            <v>Llanquihue 76, Glenda Alvarez</v>
          </cell>
          <cell r="H2363">
            <v>48076</v>
          </cell>
        </row>
        <row r="2364">
          <cell r="A2364">
            <v>44166</v>
          </cell>
          <cell r="C2364" t="str">
            <v>Pago Cuota</v>
          </cell>
          <cell r="D2364">
            <v>44172</v>
          </cell>
          <cell r="E2364" t="str">
            <v>TR</v>
          </cell>
          <cell r="F2364" t="str">
            <v>Puyehue 41, Teresa Sepulveda</v>
          </cell>
          <cell r="H2364">
            <v>105000</v>
          </cell>
        </row>
        <row r="2365">
          <cell r="A2365">
            <v>44166</v>
          </cell>
          <cell r="C2365" t="str">
            <v>Pago Cuota</v>
          </cell>
          <cell r="D2365">
            <v>44172</v>
          </cell>
          <cell r="E2365" t="str">
            <v>TR</v>
          </cell>
          <cell r="F2365" t="str">
            <v>Puyehue 34, Gladys Jorquera</v>
          </cell>
          <cell r="H2365">
            <v>115000</v>
          </cell>
        </row>
        <row r="2366">
          <cell r="A2366">
            <v>44166</v>
          </cell>
          <cell r="C2366" t="str">
            <v>Pago Cuota</v>
          </cell>
          <cell r="D2366">
            <v>44174</v>
          </cell>
          <cell r="E2366" t="str">
            <v>TR</v>
          </cell>
          <cell r="F2366" t="str">
            <v>Puyehue 43, Aurelio Sandoval</v>
          </cell>
          <cell r="H2366">
            <v>46000</v>
          </cell>
        </row>
        <row r="2367">
          <cell r="A2367">
            <v>44166</v>
          </cell>
          <cell r="C2367" t="str">
            <v>Pago Cuota</v>
          </cell>
          <cell r="D2367">
            <v>44174</v>
          </cell>
          <cell r="E2367" t="str">
            <v>TR</v>
          </cell>
          <cell r="F2367" t="str">
            <v>Llanquihue 76, Glenda Alvarez</v>
          </cell>
          <cell r="H2367">
            <v>99076</v>
          </cell>
        </row>
        <row r="2368">
          <cell r="A2368">
            <v>44166</v>
          </cell>
          <cell r="C2368" t="str">
            <v>Pago Cuota</v>
          </cell>
          <cell r="D2368">
            <v>44175</v>
          </cell>
          <cell r="E2368" t="str">
            <v>TR</v>
          </cell>
          <cell r="F2368" t="str">
            <v>Llanquihue 96, Carlos Alvarez</v>
          </cell>
          <cell r="H2368">
            <v>23096</v>
          </cell>
        </row>
        <row r="2369">
          <cell r="A2369">
            <v>44166</v>
          </cell>
          <cell r="C2369" t="str">
            <v>Pago Cuota</v>
          </cell>
          <cell r="D2369">
            <v>44176</v>
          </cell>
          <cell r="E2369" t="str">
            <v>TR</v>
          </cell>
          <cell r="F2369" t="str">
            <v>Ranco 48, Carola Arriagada</v>
          </cell>
          <cell r="H2369">
            <v>23000</v>
          </cell>
        </row>
        <row r="2370">
          <cell r="A2370">
            <v>44166</v>
          </cell>
          <cell r="C2370" t="str">
            <v>Pago Cuota</v>
          </cell>
          <cell r="D2370">
            <v>44176</v>
          </cell>
          <cell r="E2370" t="str">
            <v>TR</v>
          </cell>
          <cell r="F2370" t="str">
            <v>Puyehue 53, Maria Vicencio</v>
          </cell>
          <cell r="H2370">
            <v>92000</v>
          </cell>
        </row>
        <row r="2371">
          <cell r="A2371">
            <v>44166</v>
          </cell>
          <cell r="C2371" t="str">
            <v>Pago Cuota</v>
          </cell>
          <cell r="D2371">
            <v>44179</v>
          </cell>
          <cell r="E2371" t="str">
            <v>TR</v>
          </cell>
          <cell r="F2371" t="str">
            <v>Riñihue 27-29, Marta Manriquez</v>
          </cell>
          <cell r="H2371">
            <v>46000</v>
          </cell>
        </row>
        <row r="2372">
          <cell r="A2372">
            <v>44166</v>
          </cell>
          <cell r="C2372" t="str">
            <v>Pago Cuota</v>
          </cell>
          <cell r="D2372">
            <v>44179</v>
          </cell>
          <cell r="E2372" t="str">
            <v>TR</v>
          </cell>
          <cell r="F2372" t="str">
            <v>Ranco 46, Manuel Jorquera</v>
          </cell>
          <cell r="H2372">
            <v>69000</v>
          </cell>
        </row>
        <row r="2373">
          <cell r="A2373">
            <v>44166</v>
          </cell>
          <cell r="C2373" t="str">
            <v>Pago Cuota</v>
          </cell>
          <cell r="D2373">
            <v>44181</v>
          </cell>
          <cell r="E2373" t="str">
            <v>TR</v>
          </cell>
          <cell r="F2373" t="str">
            <v>Ranco 95, Charles Beecher</v>
          </cell>
          <cell r="H2373">
            <v>23095</v>
          </cell>
        </row>
        <row r="2374">
          <cell r="A2374">
            <v>44166</v>
          </cell>
          <cell r="C2374" t="str">
            <v>Pago Cuota</v>
          </cell>
          <cell r="D2374">
            <v>44181</v>
          </cell>
          <cell r="E2374" t="str">
            <v>TR</v>
          </cell>
          <cell r="F2374" t="str">
            <v>Ranco 95, Charles Beecher</v>
          </cell>
          <cell r="H2374">
            <v>23095</v>
          </cell>
        </row>
        <row r="2375">
          <cell r="A2375">
            <v>44166</v>
          </cell>
          <cell r="C2375" t="str">
            <v>Pago Cuota</v>
          </cell>
          <cell r="D2375">
            <v>44181</v>
          </cell>
          <cell r="E2375" t="str">
            <v>TR</v>
          </cell>
          <cell r="F2375" t="str">
            <v>Ranco 95, Charles Beecher</v>
          </cell>
          <cell r="H2375">
            <v>23095</v>
          </cell>
        </row>
        <row r="2376">
          <cell r="A2376">
            <v>44166</v>
          </cell>
          <cell r="C2376" t="str">
            <v>Pago Cuota</v>
          </cell>
          <cell r="D2376">
            <v>44182</v>
          </cell>
          <cell r="E2376" t="str">
            <v>TR</v>
          </cell>
          <cell r="F2376" t="str">
            <v>Riñihue 27-29, Marta Manriquez</v>
          </cell>
          <cell r="H2376">
            <v>46000</v>
          </cell>
        </row>
        <row r="2377">
          <cell r="A2377">
            <v>44166</v>
          </cell>
          <cell r="C2377" t="str">
            <v>Pago Cuota</v>
          </cell>
          <cell r="D2377">
            <v>44183</v>
          </cell>
          <cell r="E2377" t="str">
            <v>TR</v>
          </cell>
          <cell r="F2377" t="str">
            <v>Ranco 54, Juan Pablo Montero</v>
          </cell>
          <cell r="H2377">
            <v>23054</v>
          </cell>
        </row>
        <row r="2378">
          <cell r="A2378">
            <v>44166</v>
          </cell>
          <cell r="C2378" t="str">
            <v>Pago Cuota</v>
          </cell>
          <cell r="D2378">
            <v>44186</v>
          </cell>
          <cell r="E2378" t="str">
            <v>TR</v>
          </cell>
          <cell r="F2378" t="str">
            <v>Puyehue 24, Manuel Latapiat</v>
          </cell>
          <cell r="H2378">
            <v>23000</v>
          </cell>
        </row>
        <row r="2379">
          <cell r="A2379">
            <v>44166</v>
          </cell>
          <cell r="C2379" t="str">
            <v>Pago Cuota</v>
          </cell>
          <cell r="D2379">
            <v>44187</v>
          </cell>
          <cell r="E2379" t="str">
            <v>TR</v>
          </cell>
          <cell r="F2379" t="str">
            <v>Llanquihue 113, Pedro Ruz</v>
          </cell>
          <cell r="H2379">
            <v>23113</v>
          </cell>
        </row>
        <row r="2380">
          <cell r="A2380">
            <v>44166</v>
          </cell>
          <cell r="C2380" t="str">
            <v>Pago Cuota</v>
          </cell>
          <cell r="D2380">
            <v>44188</v>
          </cell>
          <cell r="E2380" t="str">
            <v>TR</v>
          </cell>
          <cell r="F2380" t="str">
            <v>Ranco 73, Juan Fco. Hernandez</v>
          </cell>
          <cell r="H2380">
            <v>161073</v>
          </cell>
        </row>
        <row r="2381">
          <cell r="A2381">
            <v>44166</v>
          </cell>
          <cell r="C2381" t="str">
            <v>Pago Cuota</v>
          </cell>
          <cell r="D2381">
            <v>44193</v>
          </cell>
          <cell r="E2381" t="str">
            <v>TR</v>
          </cell>
          <cell r="F2381" t="str">
            <v>Villarrica 129, Ricardo Figueroa</v>
          </cell>
          <cell r="H2381">
            <v>23000</v>
          </cell>
        </row>
        <row r="2382">
          <cell r="A2382">
            <v>44166</v>
          </cell>
          <cell r="C2382" t="str">
            <v>Pago Cuota</v>
          </cell>
          <cell r="D2382">
            <v>44193</v>
          </cell>
          <cell r="E2382" t="str">
            <v>TR</v>
          </cell>
          <cell r="F2382" t="str">
            <v>Villarrica 122, Ema Valdes</v>
          </cell>
          <cell r="H2382">
            <v>23000</v>
          </cell>
        </row>
        <row r="2383">
          <cell r="A2383">
            <v>44166</v>
          </cell>
          <cell r="C2383" t="str">
            <v>Pago Cuota</v>
          </cell>
          <cell r="D2383">
            <v>44193</v>
          </cell>
          <cell r="E2383" t="str">
            <v>TR</v>
          </cell>
          <cell r="F2383" t="str">
            <v>Puyehue 32, Ivonne Jorquera</v>
          </cell>
          <cell r="H2383">
            <v>23000</v>
          </cell>
        </row>
        <row r="2384">
          <cell r="A2384">
            <v>44166</v>
          </cell>
          <cell r="C2384" t="str">
            <v>Pago Cuota</v>
          </cell>
          <cell r="D2384">
            <v>44193</v>
          </cell>
          <cell r="E2384" t="str">
            <v>TR</v>
          </cell>
          <cell r="F2384" t="str">
            <v>Ranco 50, Julia Parra</v>
          </cell>
          <cell r="H2384">
            <v>23000</v>
          </cell>
        </row>
        <row r="2385">
          <cell r="A2385">
            <v>44166</v>
          </cell>
          <cell r="C2385" t="str">
            <v>Pago Cuota</v>
          </cell>
          <cell r="D2385">
            <v>44193</v>
          </cell>
          <cell r="E2385" t="str">
            <v>TR</v>
          </cell>
          <cell r="F2385" t="str">
            <v>Ranco 79, Ismelda Meza</v>
          </cell>
          <cell r="H2385">
            <v>23000</v>
          </cell>
        </row>
        <row r="2386">
          <cell r="A2386">
            <v>44166</v>
          </cell>
          <cell r="C2386" t="str">
            <v>Pago Cuota</v>
          </cell>
          <cell r="D2386">
            <v>44193</v>
          </cell>
          <cell r="E2386" t="str">
            <v>TR</v>
          </cell>
          <cell r="F2386" t="str">
            <v>Ranco 91, Jeanette Ibarra</v>
          </cell>
          <cell r="H2386">
            <v>23000</v>
          </cell>
        </row>
        <row r="2387">
          <cell r="A2387">
            <v>44166</v>
          </cell>
          <cell r="C2387" t="str">
            <v>Pago Cuota</v>
          </cell>
          <cell r="D2387">
            <v>44193</v>
          </cell>
          <cell r="E2387" t="str">
            <v>TR</v>
          </cell>
          <cell r="F2387" t="str">
            <v>Llanquihue 80, Sergio Ibaceta</v>
          </cell>
          <cell r="H2387">
            <v>23080</v>
          </cell>
        </row>
        <row r="2388">
          <cell r="A2388">
            <v>44166</v>
          </cell>
          <cell r="C2388" t="str">
            <v>Pago Cuota</v>
          </cell>
          <cell r="D2388">
            <v>44193</v>
          </cell>
          <cell r="E2388" t="str">
            <v>TR</v>
          </cell>
          <cell r="F2388" t="str">
            <v>Villarrica 102, Ximena Mancilla</v>
          </cell>
          <cell r="H2388">
            <v>23102</v>
          </cell>
        </row>
        <row r="2389">
          <cell r="A2389">
            <v>44166</v>
          </cell>
          <cell r="C2389" t="str">
            <v>Pago Cuota</v>
          </cell>
          <cell r="D2389">
            <v>44193</v>
          </cell>
          <cell r="E2389" t="str">
            <v>D/E</v>
          </cell>
          <cell r="F2389" t="str">
            <v>Llanquihue 109, Teresa Gatica</v>
          </cell>
          <cell r="H2389">
            <v>23109</v>
          </cell>
        </row>
        <row r="2390">
          <cell r="A2390">
            <v>44166</v>
          </cell>
          <cell r="C2390" t="str">
            <v>Pago Cuota</v>
          </cell>
          <cell r="D2390">
            <v>44193</v>
          </cell>
          <cell r="E2390" t="str">
            <v>TR</v>
          </cell>
          <cell r="F2390" t="str">
            <v>Villarrica 118, Pia Burgos</v>
          </cell>
          <cell r="H2390">
            <v>46000</v>
          </cell>
        </row>
        <row r="2391">
          <cell r="A2391">
            <v>44166</v>
          </cell>
          <cell r="C2391" t="str">
            <v>Pago Cuota</v>
          </cell>
          <cell r="D2391">
            <v>44193</v>
          </cell>
          <cell r="E2391" t="str">
            <v>TR</v>
          </cell>
          <cell r="F2391" t="str">
            <v>Ranco 87, Roxana Rivera</v>
          </cell>
          <cell r="H2391">
            <v>69000</v>
          </cell>
        </row>
        <row r="2392">
          <cell r="A2392">
            <v>44166</v>
          </cell>
          <cell r="C2392" t="str">
            <v>Pago Cuota</v>
          </cell>
          <cell r="D2392">
            <v>44193</v>
          </cell>
          <cell r="E2392" t="str">
            <v>TR</v>
          </cell>
          <cell r="F2392" t="str">
            <v>Puyehue 49, Hector Otarola</v>
          </cell>
          <cell r="H2392">
            <v>161000</v>
          </cell>
        </row>
        <row r="2393">
          <cell r="A2393">
            <v>44166</v>
          </cell>
          <cell r="C2393" t="str">
            <v>Pago Cuota</v>
          </cell>
          <cell r="D2393">
            <v>44195</v>
          </cell>
          <cell r="E2393" t="str">
            <v>TR</v>
          </cell>
          <cell r="F2393" t="str">
            <v>Villarrica 106, Carolina Uribe</v>
          </cell>
          <cell r="H2393">
            <v>23000</v>
          </cell>
        </row>
        <row r="2394">
          <cell r="A2394">
            <v>44166</v>
          </cell>
          <cell r="C2394" t="str">
            <v>Pago Cuota</v>
          </cell>
          <cell r="D2394">
            <v>44195</v>
          </cell>
          <cell r="E2394" t="str">
            <v>TR</v>
          </cell>
          <cell r="F2394" t="str">
            <v>Puyehue 47, Andrea Valdivia</v>
          </cell>
          <cell r="H2394">
            <v>23000</v>
          </cell>
        </row>
        <row r="2395">
          <cell r="A2395">
            <v>44166</v>
          </cell>
          <cell r="C2395" t="str">
            <v>Pago Cuota</v>
          </cell>
          <cell r="D2395">
            <v>44195</v>
          </cell>
          <cell r="E2395" t="str">
            <v>TR</v>
          </cell>
          <cell r="F2395" t="str">
            <v>Villarrica 123, Omar Sepulveda</v>
          </cell>
          <cell r="H2395">
            <v>23000</v>
          </cell>
        </row>
        <row r="2396">
          <cell r="A2396">
            <v>44166</v>
          </cell>
          <cell r="C2396" t="str">
            <v>Pago Cuota</v>
          </cell>
          <cell r="D2396">
            <v>44195</v>
          </cell>
          <cell r="E2396" t="str">
            <v>TR</v>
          </cell>
          <cell r="F2396" t="str">
            <v>Riñihue 19, Teresa Peña</v>
          </cell>
          <cell r="H2396">
            <v>23000</v>
          </cell>
        </row>
        <row r="2397">
          <cell r="A2397">
            <v>44166</v>
          </cell>
          <cell r="C2397" t="str">
            <v>Pago Cuota</v>
          </cell>
          <cell r="D2397">
            <v>44195</v>
          </cell>
          <cell r="E2397" t="str">
            <v>D/E</v>
          </cell>
          <cell r="F2397" t="str">
            <v>Ranco 89, Teresa Rojas</v>
          </cell>
          <cell r="H2397">
            <v>69000</v>
          </cell>
        </row>
        <row r="3183">
          <cell r="A3183">
            <v>43831</v>
          </cell>
          <cell r="C3183" t="str">
            <v>Agua</v>
          </cell>
          <cell r="D3183">
            <v>43833</v>
          </cell>
          <cell r="E3183" t="str">
            <v>TR</v>
          </cell>
          <cell r="F3183" t="str">
            <v>3 Camiones de Agua Cist. Dist.</v>
          </cell>
          <cell r="H3183">
            <v>120000</v>
          </cell>
        </row>
        <row r="3184">
          <cell r="A3184">
            <v>43831</v>
          </cell>
          <cell r="C3184" t="str">
            <v>Basura</v>
          </cell>
          <cell r="D3184">
            <v>43833</v>
          </cell>
          <cell r="E3184" t="str">
            <v>TR</v>
          </cell>
          <cell r="F3184" t="str">
            <v>Retiro Basura 3 ene.20</v>
          </cell>
          <cell r="H3184">
            <v>125000</v>
          </cell>
        </row>
        <row r="3185">
          <cell r="A3185">
            <v>43831</v>
          </cell>
          <cell r="C3185" t="str">
            <v>Administracion</v>
          </cell>
          <cell r="D3185">
            <v>43833</v>
          </cell>
          <cell r="E3185" t="str">
            <v>TR</v>
          </cell>
          <cell r="F3185" t="str">
            <v>Arriendo Sede Paraiso</v>
          </cell>
          <cell r="H3185">
            <v>60000</v>
          </cell>
        </row>
        <row r="3186">
          <cell r="A3186">
            <v>43831</v>
          </cell>
          <cell r="C3186" t="str">
            <v>Administracion</v>
          </cell>
          <cell r="D3186">
            <v>43836</v>
          </cell>
          <cell r="E3186" t="str">
            <v>TR</v>
          </cell>
          <cell r="F3186" t="str">
            <v>Seguro Fraude</v>
          </cell>
          <cell r="H3186">
            <v>10477</v>
          </cell>
        </row>
        <row r="3187">
          <cell r="A3187">
            <v>43831</v>
          </cell>
          <cell r="C3187" t="str">
            <v>luz</v>
          </cell>
          <cell r="D3187">
            <v>43837</v>
          </cell>
          <cell r="E3187" t="str">
            <v>TR</v>
          </cell>
          <cell r="F3187" t="str">
            <v>Litoral 2</v>
          </cell>
          <cell r="H3187">
            <v>12924</v>
          </cell>
        </row>
        <row r="3188">
          <cell r="A3188">
            <v>43831</v>
          </cell>
          <cell r="C3188" t="str">
            <v>luz</v>
          </cell>
          <cell r="D3188">
            <v>43837</v>
          </cell>
          <cell r="E3188" t="str">
            <v>TR</v>
          </cell>
          <cell r="F3188" t="str">
            <v>Litoral 3</v>
          </cell>
          <cell r="H3188">
            <v>3118</v>
          </cell>
        </row>
        <row r="3189">
          <cell r="A3189">
            <v>43831</v>
          </cell>
          <cell r="C3189" t="str">
            <v>Celular</v>
          </cell>
          <cell r="D3189">
            <v>43837</v>
          </cell>
          <cell r="E3189" t="str">
            <v>TR</v>
          </cell>
          <cell r="F3189" t="str">
            <v>Celular CH</v>
          </cell>
          <cell r="H3189">
            <v>6990</v>
          </cell>
        </row>
        <row r="3190">
          <cell r="A3190">
            <v>43831</v>
          </cell>
          <cell r="C3190" t="str">
            <v>luz</v>
          </cell>
          <cell r="D3190">
            <v>43837</v>
          </cell>
          <cell r="E3190" t="str">
            <v>TR</v>
          </cell>
          <cell r="F3190" t="str">
            <v>Litoral 1</v>
          </cell>
          <cell r="H3190">
            <v>95253</v>
          </cell>
        </row>
        <row r="3191">
          <cell r="A3191">
            <v>43831</v>
          </cell>
          <cell r="C3191" t="str">
            <v>caja chica</v>
          </cell>
          <cell r="D3191">
            <v>43837</v>
          </cell>
          <cell r="E3191" t="str">
            <v>TR</v>
          </cell>
          <cell r="F3191" t="str">
            <v>R.Figueroa Caja chica</v>
          </cell>
          <cell r="H3191">
            <v>100000</v>
          </cell>
        </row>
        <row r="3192">
          <cell r="A3192">
            <v>43831</v>
          </cell>
          <cell r="C3192" t="str">
            <v>Sueldos</v>
          </cell>
          <cell r="D3192">
            <v>43837</v>
          </cell>
          <cell r="E3192" t="str">
            <v>TR</v>
          </cell>
          <cell r="F3192" t="str">
            <v>Previred CH</v>
          </cell>
          <cell r="H3192">
            <v>139125</v>
          </cell>
        </row>
        <row r="3193">
          <cell r="A3193">
            <v>43831</v>
          </cell>
          <cell r="C3193" t="str">
            <v>Mantencion</v>
          </cell>
          <cell r="D3193">
            <v>43837</v>
          </cell>
          <cell r="E3193" t="str">
            <v>TR</v>
          </cell>
          <cell r="F3193" t="str">
            <v>Richard Valenzuela Rep. Portones</v>
          </cell>
          <cell r="H3193">
            <v>20000</v>
          </cell>
        </row>
        <row r="3194">
          <cell r="A3194">
            <v>43831</v>
          </cell>
          <cell r="C3194" t="str">
            <v>Agua</v>
          </cell>
          <cell r="D3194">
            <v>43840</v>
          </cell>
          <cell r="E3194" t="str">
            <v>TR</v>
          </cell>
          <cell r="F3194" t="str">
            <v>3 Camiones de Agua Cist. Dist.</v>
          </cell>
          <cell r="H3194">
            <v>120000</v>
          </cell>
        </row>
        <row r="3195">
          <cell r="A3195">
            <v>43831</v>
          </cell>
          <cell r="C3195" t="str">
            <v>Mantencion</v>
          </cell>
          <cell r="D3195">
            <v>43843</v>
          </cell>
          <cell r="E3195" t="str">
            <v>TR</v>
          </cell>
          <cell r="F3195" t="str">
            <v>FERRETERIA EL YECO ROLLIZOS CIERRO</v>
          </cell>
          <cell r="H3195">
            <v>215303</v>
          </cell>
        </row>
        <row r="3196">
          <cell r="A3196">
            <v>43831</v>
          </cell>
          <cell r="C3196" t="str">
            <v>Mantencion</v>
          </cell>
          <cell r="D3196">
            <v>43843</v>
          </cell>
          <cell r="E3196" t="str">
            <v>TR</v>
          </cell>
          <cell r="F3196" t="str">
            <v>FERRETERIA EL YECO X CIERRO QUEBRAD</v>
          </cell>
          <cell r="H3196">
            <v>3140</v>
          </cell>
        </row>
        <row r="3197">
          <cell r="A3197">
            <v>43831</v>
          </cell>
          <cell r="C3197" t="str">
            <v>basura</v>
          </cell>
          <cell r="D3197">
            <v>43843</v>
          </cell>
          <cell r="E3197" t="str">
            <v>TR</v>
          </cell>
          <cell r="F3197" t="str">
            <v>RETIRO BASURA 7-10B ENERO</v>
          </cell>
          <cell r="H3197">
            <v>250000</v>
          </cell>
        </row>
        <row r="3198">
          <cell r="A3198">
            <v>43831</v>
          </cell>
          <cell r="C3198" t="str">
            <v>Mantencion</v>
          </cell>
          <cell r="D3198">
            <v>43843</v>
          </cell>
          <cell r="E3198" t="str">
            <v>TR</v>
          </cell>
          <cell r="F3198" t="str">
            <v>FERRETERIA EL YECO X CIERRO QUEBRAD</v>
          </cell>
          <cell r="H3198">
            <v>25830</v>
          </cell>
        </row>
        <row r="3199">
          <cell r="A3199">
            <v>43831</v>
          </cell>
          <cell r="C3199" t="str">
            <v>Mantencion</v>
          </cell>
          <cell r="D3199">
            <v>43843</v>
          </cell>
          <cell r="E3199" t="str">
            <v>TR</v>
          </cell>
          <cell r="F3199" t="str">
            <v>IVAN ALTAMIRANO CIERRO QUEBRADA</v>
          </cell>
          <cell r="H3199">
            <v>250000</v>
          </cell>
        </row>
        <row r="3200">
          <cell r="A3200">
            <v>43831</v>
          </cell>
          <cell r="C3200" t="str">
            <v>Mantencion</v>
          </cell>
          <cell r="D3200">
            <v>43844</v>
          </cell>
          <cell r="E3200" t="str">
            <v>TR</v>
          </cell>
          <cell r="F3200" t="str">
            <v>Saldo Ivan Altamirano cierro quebrada</v>
          </cell>
          <cell r="H3200">
            <v>10000</v>
          </cell>
        </row>
        <row r="3201">
          <cell r="A3201">
            <v>43831</v>
          </cell>
          <cell r="C3201" t="str">
            <v>Sueldos</v>
          </cell>
          <cell r="D3201">
            <v>43844</v>
          </cell>
          <cell r="E3201" t="str">
            <v>TR</v>
          </cell>
          <cell r="F3201" t="str">
            <v>C.Henriquez adelanto sueldo</v>
          </cell>
          <cell r="H3201">
            <v>120000</v>
          </cell>
        </row>
        <row r="3202">
          <cell r="A3202">
            <v>43831</v>
          </cell>
          <cell r="C3202" t="str">
            <v>Agua</v>
          </cell>
          <cell r="D3202">
            <v>43846</v>
          </cell>
          <cell r="E3202" t="str">
            <v>TR</v>
          </cell>
          <cell r="F3202" t="str">
            <v>3 Camiones de Agua Cist.Dist.</v>
          </cell>
          <cell r="H3202">
            <v>120000</v>
          </cell>
        </row>
        <row r="3203">
          <cell r="A3203">
            <v>43831</v>
          </cell>
          <cell r="C3203" t="str">
            <v>basura</v>
          </cell>
          <cell r="D3203">
            <v>43850</v>
          </cell>
          <cell r="E3203" t="str">
            <v>TR</v>
          </cell>
          <cell r="F3203" t="str">
            <v>RETIRO BASURA 14-17 ENERO</v>
          </cell>
          <cell r="H3203">
            <v>250000</v>
          </cell>
        </row>
        <row r="3204">
          <cell r="A3204">
            <v>43831</v>
          </cell>
          <cell r="C3204" t="str">
            <v>Mantencion</v>
          </cell>
          <cell r="D3204">
            <v>43850</v>
          </cell>
          <cell r="E3204" t="str">
            <v>TR</v>
          </cell>
          <cell r="F3204" t="str">
            <v>Juan Carlos Estuco Pared entrada Yeco</v>
          </cell>
          <cell r="H3204">
            <v>60000</v>
          </cell>
        </row>
        <row r="3205">
          <cell r="A3205">
            <v>43831</v>
          </cell>
          <cell r="C3205" t="str">
            <v>Agua</v>
          </cell>
          <cell r="D3205">
            <v>43854</v>
          </cell>
          <cell r="E3205" t="str">
            <v>TR</v>
          </cell>
          <cell r="F3205" t="str">
            <v>2 Camiones de Agua Cist. Dist.</v>
          </cell>
          <cell r="H3205">
            <v>80000</v>
          </cell>
        </row>
        <row r="3206">
          <cell r="A3206">
            <v>43831</v>
          </cell>
          <cell r="C3206" t="str">
            <v>basura</v>
          </cell>
          <cell r="D3206">
            <v>43857</v>
          </cell>
          <cell r="E3206" t="str">
            <v>TR</v>
          </cell>
          <cell r="F3206" t="str">
            <v>RETIRO BASURA 21-24 ENERO</v>
          </cell>
          <cell r="H3206">
            <v>250000</v>
          </cell>
        </row>
        <row r="3207">
          <cell r="A3207">
            <v>43831</v>
          </cell>
          <cell r="C3207" t="str">
            <v>Mantencion</v>
          </cell>
          <cell r="D3207">
            <v>43860</v>
          </cell>
          <cell r="E3207" t="str">
            <v>TR</v>
          </cell>
          <cell r="F3207" t="str">
            <v>E. Cabrera Desmalez. Llanquihue 76</v>
          </cell>
          <cell r="H3207">
            <v>40000</v>
          </cell>
        </row>
        <row r="3208">
          <cell r="A3208">
            <v>43831</v>
          </cell>
          <cell r="C3208" t="str">
            <v>Sueldos</v>
          </cell>
          <cell r="D3208">
            <v>43860</v>
          </cell>
          <cell r="E3208" t="str">
            <v>TR</v>
          </cell>
          <cell r="F3208" t="str">
            <v>C.Henriquez Liq. Sueldo ene.20</v>
          </cell>
          <cell r="H3208">
            <v>385650</v>
          </cell>
        </row>
        <row r="3209">
          <cell r="A3209">
            <v>43831</v>
          </cell>
          <cell r="C3209" t="str">
            <v>Agua</v>
          </cell>
          <cell r="D3209">
            <v>43861</v>
          </cell>
          <cell r="E3209" t="str">
            <v>TR</v>
          </cell>
          <cell r="F3209" t="str">
            <v>2 Camiones de Agua Cist. Dist.</v>
          </cell>
          <cell r="H3209">
            <v>80000</v>
          </cell>
        </row>
        <row r="3210">
          <cell r="A3210">
            <v>43831</v>
          </cell>
          <cell r="C3210" t="str">
            <v>Basura</v>
          </cell>
          <cell r="D3210">
            <v>43861</v>
          </cell>
          <cell r="E3210" t="str">
            <v>TR</v>
          </cell>
          <cell r="F3210" t="str">
            <v>RETIRO BASURA 28-31 ENERO</v>
          </cell>
          <cell r="H3210">
            <v>250000</v>
          </cell>
        </row>
        <row r="3211">
          <cell r="A3211">
            <v>43862</v>
          </cell>
          <cell r="C3211" t="str">
            <v>Mantencion</v>
          </cell>
          <cell r="D3211">
            <v>43864</v>
          </cell>
          <cell r="E3211" t="str">
            <v>TR</v>
          </cell>
          <cell r="F3211" t="str">
            <v>E.. Cabrera Reparac. Ranco</v>
          </cell>
          <cell r="H3211">
            <v>15000</v>
          </cell>
        </row>
        <row r="3212">
          <cell r="A3212">
            <v>43862</v>
          </cell>
          <cell r="C3212" t="str">
            <v>caja chica</v>
          </cell>
          <cell r="D3212">
            <v>43864</v>
          </cell>
          <cell r="E3212" t="str">
            <v>TR</v>
          </cell>
          <cell r="F3212" t="str">
            <v>R. Figueroa Caja Chica Feb. 20</v>
          </cell>
          <cell r="H3212">
            <v>100000</v>
          </cell>
        </row>
        <row r="3213">
          <cell r="A3213">
            <v>43862</v>
          </cell>
          <cell r="C3213" t="str">
            <v>Agua</v>
          </cell>
          <cell r="D3213">
            <v>43867</v>
          </cell>
          <cell r="E3213" t="str">
            <v>TR</v>
          </cell>
          <cell r="F3213" t="str">
            <v>2 Camiones de Agus Cist. Dist.</v>
          </cell>
          <cell r="H3213">
            <v>80000</v>
          </cell>
        </row>
        <row r="3214">
          <cell r="A3214">
            <v>43862</v>
          </cell>
          <cell r="C3214" t="str">
            <v>Administracion</v>
          </cell>
          <cell r="D3214">
            <v>43868</v>
          </cell>
          <cell r="E3214" t="str">
            <v>Com</v>
          </cell>
          <cell r="F3214" t="str">
            <v>Seguro Fraude</v>
          </cell>
          <cell r="H3214">
            <v>10487</v>
          </cell>
        </row>
        <row r="3215">
          <cell r="A3215">
            <v>43862</v>
          </cell>
          <cell r="C3215" t="str">
            <v>Basura</v>
          </cell>
          <cell r="D3215">
            <v>43871</v>
          </cell>
          <cell r="E3215" t="str">
            <v>TR</v>
          </cell>
          <cell r="F3215" t="str">
            <v>RETIRO BASURA 5-7 febrero</v>
          </cell>
          <cell r="H3215">
            <v>180000</v>
          </cell>
        </row>
        <row r="3216">
          <cell r="A3216">
            <v>43862</v>
          </cell>
          <cell r="C3216" t="str">
            <v>Administracion</v>
          </cell>
          <cell r="D3216">
            <v>43871</v>
          </cell>
          <cell r="E3216" t="str">
            <v>TR</v>
          </cell>
          <cell r="F3216" t="str">
            <v>Cocktail Reunion 8 feb20</v>
          </cell>
          <cell r="H3216">
            <v>45000</v>
          </cell>
        </row>
        <row r="3217">
          <cell r="A3217">
            <v>43862</v>
          </cell>
          <cell r="C3217" t="str">
            <v>Sueldos</v>
          </cell>
          <cell r="D3217">
            <v>43871</v>
          </cell>
          <cell r="E3217" t="str">
            <v>TR</v>
          </cell>
          <cell r="F3217" t="str">
            <v>Previred encargado</v>
          </cell>
          <cell r="H3217">
            <v>147899</v>
          </cell>
        </row>
        <row r="3218">
          <cell r="A3218">
            <v>43862</v>
          </cell>
          <cell r="C3218" t="str">
            <v>luz</v>
          </cell>
          <cell r="D3218">
            <v>43871</v>
          </cell>
          <cell r="E3218" t="str">
            <v>TR</v>
          </cell>
          <cell r="F3218" t="str">
            <v>Litoral 2</v>
          </cell>
          <cell r="H3218">
            <v>8893</v>
          </cell>
        </row>
        <row r="3219">
          <cell r="A3219">
            <v>43862</v>
          </cell>
          <cell r="C3219" t="str">
            <v>luz</v>
          </cell>
          <cell r="D3219">
            <v>43871</v>
          </cell>
          <cell r="E3219" t="str">
            <v>TR</v>
          </cell>
          <cell r="F3219" t="str">
            <v>Litoral 1</v>
          </cell>
          <cell r="H3219">
            <v>73438</v>
          </cell>
        </row>
        <row r="3220">
          <cell r="A3220">
            <v>43862</v>
          </cell>
          <cell r="C3220" t="str">
            <v>luz</v>
          </cell>
          <cell r="D3220">
            <v>43871</v>
          </cell>
          <cell r="E3220" t="str">
            <v>TR</v>
          </cell>
          <cell r="F3220" t="str">
            <v>Litoral 3</v>
          </cell>
          <cell r="H3220">
            <v>3070</v>
          </cell>
        </row>
        <row r="3221">
          <cell r="A3221">
            <v>43862</v>
          </cell>
          <cell r="C3221" t="str">
            <v>Celular</v>
          </cell>
          <cell r="D3221">
            <v>43871</v>
          </cell>
          <cell r="E3221" t="str">
            <v>TR</v>
          </cell>
          <cell r="F3221" t="str">
            <v>Telefono Entel encargado</v>
          </cell>
          <cell r="H3221">
            <v>6990</v>
          </cell>
        </row>
        <row r="3222">
          <cell r="A3222">
            <v>43862</v>
          </cell>
          <cell r="C3222" t="str">
            <v>caja chica</v>
          </cell>
          <cell r="D3222">
            <v>43871</v>
          </cell>
          <cell r="E3222" t="str">
            <v>TR</v>
          </cell>
          <cell r="F3222" t="str">
            <v>R.Figueroa, Refuerzo caja chica feb20</v>
          </cell>
          <cell r="H3222">
            <v>100000</v>
          </cell>
        </row>
        <row r="3223">
          <cell r="A3223">
            <v>43862</v>
          </cell>
          <cell r="C3223" t="str">
            <v>Proy. TiT Dominio</v>
          </cell>
          <cell r="D3223">
            <v>43871</v>
          </cell>
          <cell r="E3223">
            <v>830</v>
          </cell>
          <cell r="F3223" t="str">
            <v>CBR Casablanca Inscrip. Prop.</v>
          </cell>
          <cell r="H3223">
            <v>43000</v>
          </cell>
        </row>
        <row r="3224">
          <cell r="A3224">
            <v>43862</v>
          </cell>
          <cell r="C3224" t="str">
            <v>Mantencion</v>
          </cell>
          <cell r="D3224">
            <v>43871</v>
          </cell>
          <cell r="E3224" t="str">
            <v>TR</v>
          </cell>
          <cell r="F3224" t="str">
            <v>Luis Pacheco 2 Camiones Tierra</v>
          </cell>
          <cell r="H3224">
            <v>86000</v>
          </cell>
        </row>
        <row r="3225">
          <cell r="A3225">
            <v>43862</v>
          </cell>
          <cell r="C3225" t="str">
            <v>Agua</v>
          </cell>
          <cell r="D3225">
            <v>43875</v>
          </cell>
          <cell r="E3225" t="str">
            <v>TR</v>
          </cell>
          <cell r="F3225" t="str">
            <v xml:space="preserve"> Camiones de Agua Cist. Dist</v>
          </cell>
          <cell r="H3225">
            <v>120000</v>
          </cell>
        </row>
        <row r="3226">
          <cell r="A3226">
            <v>43862</v>
          </cell>
          <cell r="C3226" t="str">
            <v>Sueldos</v>
          </cell>
          <cell r="D3226">
            <v>43875</v>
          </cell>
          <cell r="E3226" t="str">
            <v>TR</v>
          </cell>
          <cell r="F3226" t="str">
            <v>C.Henriquez adelanto sueldo</v>
          </cell>
          <cell r="H3226">
            <v>120000</v>
          </cell>
        </row>
        <row r="3227">
          <cell r="A3227">
            <v>43862</v>
          </cell>
          <cell r="C3227" t="str">
            <v>Basura</v>
          </cell>
          <cell r="D3227">
            <v>43875</v>
          </cell>
          <cell r="E3227" t="str">
            <v>TR</v>
          </cell>
          <cell r="F3227" t="str">
            <v>RETIRO BASURA 11-14 febrero</v>
          </cell>
          <cell r="H3227">
            <v>250000</v>
          </cell>
        </row>
        <row r="3228">
          <cell r="A3228">
            <v>43862</v>
          </cell>
          <cell r="C3228" t="str">
            <v>Agua</v>
          </cell>
          <cell r="D3228">
            <v>43882</v>
          </cell>
          <cell r="E3228" t="str">
            <v>TR</v>
          </cell>
          <cell r="F3228" t="str">
            <v>3 Camiones de Agua Cist. Dist.</v>
          </cell>
          <cell r="H3228">
            <v>120000</v>
          </cell>
        </row>
        <row r="3229">
          <cell r="A3229">
            <v>43862</v>
          </cell>
          <cell r="C3229" t="str">
            <v>Basura</v>
          </cell>
          <cell r="D3229">
            <v>43885</v>
          </cell>
          <cell r="E3229" t="str">
            <v>TR</v>
          </cell>
          <cell r="F3229" t="str">
            <v>RETIRO BASURA 18-21 febrero</v>
          </cell>
          <cell r="H3229">
            <v>250000</v>
          </cell>
        </row>
        <row r="3230">
          <cell r="A3230">
            <v>43862</v>
          </cell>
          <cell r="C3230" t="str">
            <v>Agua</v>
          </cell>
          <cell r="D3230">
            <v>43889</v>
          </cell>
          <cell r="E3230" t="str">
            <v>TR</v>
          </cell>
          <cell r="F3230" t="str">
            <v>2 Camiones de Agua Cist. Dist.</v>
          </cell>
          <cell r="H3230">
            <v>80000</v>
          </cell>
        </row>
        <row r="3231">
          <cell r="A3231">
            <v>43891</v>
          </cell>
          <cell r="C3231" t="str">
            <v>Basura</v>
          </cell>
          <cell r="D3231">
            <v>43892</v>
          </cell>
          <cell r="E3231" t="str">
            <v>TR</v>
          </cell>
          <cell r="F3231" t="str">
            <v>RETIRO BASURA 25-28 febrero</v>
          </cell>
          <cell r="H3231">
            <v>250000</v>
          </cell>
        </row>
        <row r="3232">
          <cell r="A3232">
            <v>43891</v>
          </cell>
          <cell r="C3232" t="str">
            <v>Sueldos</v>
          </cell>
          <cell r="D3232">
            <v>43892</v>
          </cell>
          <cell r="E3232" t="str">
            <v>TR</v>
          </cell>
          <cell r="F3232" t="str">
            <v>C.Henriquez, Liquidac. Sueldo</v>
          </cell>
          <cell r="H3232">
            <v>385650</v>
          </cell>
        </row>
        <row r="3233">
          <cell r="A3233">
            <v>43891</v>
          </cell>
          <cell r="C3233" t="str">
            <v>luz</v>
          </cell>
          <cell r="D3233">
            <v>43894</v>
          </cell>
          <cell r="E3233" t="str">
            <v>TR</v>
          </cell>
          <cell r="F3233" t="str">
            <v>Litoral 3</v>
          </cell>
          <cell r="H3233">
            <v>2798</v>
          </cell>
        </row>
        <row r="3234">
          <cell r="A3234">
            <v>43891</v>
          </cell>
          <cell r="C3234" t="str">
            <v>Sueldos</v>
          </cell>
          <cell r="D3234">
            <v>43894</v>
          </cell>
          <cell r="E3234" t="str">
            <v>TR</v>
          </cell>
          <cell r="F3234" t="str">
            <v>Previred CH</v>
          </cell>
          <cell r="H3234">
            <v>147899</v>
          </cell>
        </row>
        <row r="3235">
          <cell r="A3235">
            <v>43891</v>
          </cell>
          <cell r="C3235" t="str">
            <v>Celular</v>
          </cell>
          <cell r="D3235">
            <v>43894</v>
          </cell>
          <cell r="E3235" t="str">
            <v>TR</v>
          </cell>
          <cell r="F3235" t="str">
            <v>Celular CH</v>
          </cell>
          <cell r="H3235">
            <v>6990</v>
          </cell>
        </row>
        <row r="3236">
          <cell r="A3236">
            <v>43891</v>
          </cell>
          <cell r="C3236" t="str">
            <v>caja chica</v>
          </cell>
          <cell r="D3236">
            <v>43894</v>
          </cell>
          <cell r="E3236" t="str">
            <v>TR</v>
          </cell>
          <cell r="F3236" t="str">
            <v>R.Figueroa Caja chica marzo</v>
          </cell>
          <cell r="H3236">
            <v>100000</v>
          </cell>
        </row>
        <row r="3237">
          <cell r="A3237">
            <v>43891</v>
          </cell>
          <cell r="C3237" t="str">
            <v>luz</v>
          </cell>
          <cell r="D3237">
            <v>43894</v>
          </cell>
          <cell r="E3237" t="str">
            <v>TR</v>
          </cell>
          <cell r="F3237" t="str">
            <v>Litoral 2</v>
          </cell>
          <cell r="H3237">
            <v>13516</v>
          </cell>
        </row>
        <row r="3238">
          <cell r="A3238">
            <v>43891</v>
          </cell>
          <cell r="C3238" t="str">
            <v>luz</v>
          </cell>
          <cell r="D3238">
            <v>43894</v>
          </cell>
          <cell r="E3238" t="str">
            <v>TR</v>
          </cell>
          <cell r="F3238" t="str">
            <v>Litoral 1</v>
          </cell>
          <cell r="H3238">
            <v>97378</v>
          </cell>
        </row>
        <row r="3239">
          <cell r="A3239">
            <v>43891</v>
          </cell>
          <cell r="C3239" t="str">
            <v>basura</v>
          </cell>
          <cell r="D3239">
            <v>43895</v>
          </cell>
          <cell r="E3239" t="str">
            <v>TR</v>
          </cell>
          <cell r="F3239" t="str">
            <v>RETIRO BASURA 3 Marzo</v>
          </cell>
          <cell r="H3239">
            <v>125000</v>
          </cell>
        </row>
        <row r="3240">
          <cell r="A3240">
            <v>43891</v>
          </cell>
          <cell r="C3240" t="str">
            <v>Agua</v>
          </cell>
          <cell r="D3240">
            <v>43895</v>
          </cell>
          <cell r="E3240" t="str">
            <v>TR</v>
          </cell>
          <cell r="F3240" t="str">
            <v>2 Camiones de agua cist. Dist.</v>
          </cell>
          <cell r="H3240">
            <v>80000</v>
          </cell>
        </row>
        <row r="3241">
          <cell r="A3241">
            <v>43891</v>
          </cell>
          <cell r="C3241" t="str">
            <v>Administracion</v>
          </cell>
          <cell r="D3241">
            <v>43895</v>
          </cell>
          <cell r="E3241" t="str">
            <v>TR</v>
          </cell>
          <cell r="F3241" t="str">
            <v>Ranco 91, Rep Vehiculo x indeminaz.</v>
          </cell>
          <cell r="H3241">
            <v>50000</v>
          </cell>
        </row>
        <row r="3242">
          <cell r="A3242">
            <v>43891</v>
          </cell>
          <cell r="C3242" t="str">
            <v>Administracion</v>
          </cell>
          <cell r="D3242">
            <v>43899</v>
          </cell>
          <cell r="E3242" t="str">
            <v>COM</v>
          </cell>
          <cell r="F3242" t="str">
            <v>Seguro fraude</v>
          </cell>
          <cell r="H3242">
            <v>10545</v>
          </cell>
        </row>
        <row r="3243">
          <cell r="A3243">
            <v>43891</v>
          </cell>
          <cell r="C3243" t="str">
            <v>Proy. TiT Dominio</v>
          </cell>
          <cell r="D3243">
            <v>43900</v>
          </cell>
          <cell r="E3243" t="str">
            <v>TR</v>
          </cell>
          <cell r="F3243" t="str">
            <v>Salvador Espinoza 3 Escrituras</v>
          </cell>
          <cell r="H3243">
            <v>300000</v>
          </cell>
        </row>
        <row r="3244">
          <cell r="A3244">
            <v>43891</v>
          </cell>
          <cell r="C3244" t="str">
            <v>basura</v>
          </cell>
          <cell r="D3244">
            <v>43903</v>
          </cell>
          <cell r="E3244" t="str">
            <v>TR</v>
          </cell>
          <cell r="F3244" t="str">
            <v>RETIRO BASURA 10 MARZO 2020</v>
          </cell>
          <cell r="H3244">
            <v>125000</v>
          </cell>
        </row>
        <row r="3245">
          <cell r="A3245">
            <v>43891</v>
          </cell>
          <cell r="C3245" t="str">
            <v>Agua</v>
          </cell>
          <cell r="D3245">
            <v>43903</v>
          </cell>
          <cell r="E3245" t="str">
            <v>TR</v>
          </cell>
          <cell r="F3245" t="str">
            <v>2 Camiones de agua cist. Dist.</v>
          </cell>
          <cell r="H3245">
            <v>80000</v>
          </cell>
        </row>
        <row r="3246">
          <cell r="A3246">
            <v>43891</v>
          </cell>
          <cell r="C3246" t="str">
            <v>Sueldos</v>
          </cell>
          <cell r="D3246">
            <v>43903</v>
          </cell>
          <cell r="E3246" t="str">
            <v>TR</v>
          </cell>
          <cell r="F3246" t="str">
            <v>C.Henriquez, Adelanto. Sueldo</v>
          </cell>
          <cell r="H3246">
            <v>120000</v>
          </cell>
        </row>
        <row r="3247">
          <cell r="A3247">
            <v>43891</v>
          </cell>
          <cell r="C3247" t="str">
            <v>Mantencion</v>
          </cell>
          <cell r="D3247">
            <v>43909</v>
          </cell>
          <cell r="E3247" t="str">
            <v>TR</v>
          </cell>
          <cell r="F3247" t="str">
            <v>Guantes y otros CH</v>
          </cell>
          <cell r="H3247">
            <v>15500</v>
          </cell>
        </row>
        <row r="3248">
          <cell r="A3248">
            <v>43891</v>
          </cell>
          <cell r="C3248" t="str">
            <v>Agua</v>
          </cell>
          <cell r="D3248">
            <v>43909</v>
          </cell>
          <cell r="E3248" t="str">
            <v>TR</v>
          </cell>
          <cell r="F3248" t="str">
            <v>3 Camiones de Agua Cist. Dist.</v>
          </cell>
          <cell r="H3248">
            <v>120000</v>
          </cell>
        </row>
        <row r="3249">
          <cell r="A3249">
            <v>43891</v>
          </cell>
          <cell r="C3249" t="str">
            <v>Mantencion</v>
          </cell>
          <cell r="D3249">
            <v>43909</v>
          </cell>
          <cell r="E3249" t="str">
            <v>TR</v>
          </cell>
          <cell r="F3249" t="str">
            <v>Ferreteria El Yeco insumos varios</v>
          </cell>
          <cell r="H3249">
            <v>30380</v>
          </cell>
        </row>
        <row r="3250">
          <cell r="A3250">
            <v>43891</v>
          </cell>
          <cell r="C3250" t="str">
            <v>basura</v>
          </cell>
          <cell r="D3250">
            <v>43910</v>
          </cell>
          <cell r="E3250" t="str">
            <v>TR</v>
          </cell>
          <cell r="F3250" t="str">
            <v>Retiro Basura 17 Marzo 2020</v>
          </cell>
          <cell r="H3250">
            <v>125000</v>
          </cell>
        </row>
        <row r="3251">
          <cell r="A3251">
            <v>43891</v>
          </cell>
          <cell r="C3251" t="str">
            <v>Mantencion</v>
          </cell>
          <cell r="D3251">
            <v>43914</v>
          </cell>
          <cell r="E3251" t="str">
            <v>TR</v>
          </cell>
          <cell r="F3251" t="str">
            <v>J.C.Vera rep. Elect. Bomba pozo</v>
          </cell>
          <cell r="H3251">
            <v>25000</v>
          </cell>
        </row>
        <row r="3252">
          <cell r="A3252">
            <v>43891</v>
          </cell>
          <cell r="C3252" t="str">
            <v>Sueldos</v>
          </cell>
          <cell r="D3252">
            <v>43914</v>
          </cell>
          <cell r="E3252" t="str">
            <v>TR</v>
          </cell>
          <cell r="F3252" t="str">
            <v>Previred CH</v>
          </cell>
          <cell r="H3252">
            <v>118650</v>
          </cell>
        </row>
        <row r="3253">
          <cell r="A3253">
            <v>43891</v>
          </cell>
          <cell r="C3253" t="str">
            <v>Agua</v>
          </cell>
          <cell r="D3253">
            <v>43916</v>
          </cell>
          <cell r="E3253" t="str">
            <v>TR</v>
          </cell>
          <cell r="F3253" t="str">
            <v>2 Camiones de agua cist. Dist.</v>
          </cell>
          <cell r="H3253">
            <v>80000</v>
          </cell>
        </row>
        <row r="3254">
          <cell r="A3254">
            <v>43891</v>
          </cell>
          <cell r="C3254" t="str">
            <v>basura</v>
          </cell>
          <cell r="D3254">
            <v>43917</v>
          </cell>
          <cell r="E3254" t="str">
            <v>TR</v>
          </cell>
          <cell r="F3254" t="str">
            <v>Retiro Basura 24 Marzo</v>
          </cell>
          <cell r="H3254">
            <v>125000</v>
          </cell>
        </row>
        <row r="3255">
          <cell r="A3255">
            <v>43891</v>
          </cell>
          <cell r="C3255" t="str">
            <v>Sueldos</v>
          </cell>
          <cell r="D3255">
            <v>43921</v>
          </cell>
          <cell r="E3255" t="str">
            <v>TR</v>
          </cell>
          <cell r="F3255" t="str">
            <v>C.Henriquez Lq. Sueldo</v>
          </cell>
          <cell r="H3255">
            <v>285650</v>
          </cell>
        </row>
        <row r="3256">
          <cell r="A3256">
            <v>43891</v>
          </cell>
          <cell r="C3256" t="str">
            <v>caja chica</v>
          </cell>
          <cell r="D3256">
            <v>43921</v>
          </cell>
          <cell r="E3256" t="str">
            <v>TR</v>
          </cell>
          <cell r="F3256" t="str">
            <v>R.Figueroa Caja chica Abril</v>
          </cell>
          <cell r="H3256">
            <v>100000</v>
          </cell>
        </row>
        <row r="3257">
          <cell r="A3257">
            <v>43891</v>
          </cell>
          <cell r="C3257" t="str">
            <v>luz</v>
          </cell>
          <cell r="D3257">
            <v>43921</v>
          </cell>
          <cell r="E3257" t="str">
            <v>TR</v>
          </cell>
          <cell r="F3257" t="str">
            <v>Litoral 2</v>
          </cell>
          <cell r="H3257">
            <v>13888</v>
          </cell>
        </row>
        <row r="3258">
          <cell r="A3258">
            <v>43891</v>
          </cell>
          <cell r="C3258" t="str">
            <v>luz</v>
          </cell>
          <cell r="D3258">
            <v>43921</v>
          </cell>
          <cell r="E3258" t="str">
            <v>TR</v>
          </cell>
          <cell r="F3258" t="str">
            <v>Litoral 1</v>
          </cell>
          <cell r="H3258">
            <v>81595</v>
          </cell>
        </row>
        <row r="3259">
          <cell r="A3259">
            <v>43891</v>
          </cell>
          <cell r="C3259" t="str">
            <v>luz</v>
          </cell>
          <cell r="D3259">
            <v>43921</v>
          </cell>
          <cell r="E3259" t="str">
            <v>TR</v>
          </cell>
          <cell r="F3259" t="str">
            <v>Litoral 3</v>
          </cell>
          <cell r="H3259">
            <v>2359</v>
          </cell>
        </row>
        <row r="3260">
          <cell r="A3260">
            <v>43891</v>
          </cell>
          <cell r="C3260" t="str">
            <v>Celular</v>
          </cell>
          <cell r="D3260">
            <v>43921</v>
          </cell>
          <cell r="E3260" t="str">
            <v>TR</v>
          </cell>
          <cell r="F3260" t="str">
            <v>Celular Encargado</v>
          </cell>
          <cell r="H3260">
            <v>6990</v>
          </cell>
        </row>
        <row r="3261">
          <cell r="A3261">
            <v>43922</v>
          </cell>
          <cell r="C3261" t="str">
            <v>Mantencion</v>
          </cell>
          <cell r="D3261">
            <v>43922</v>
          </cell>
          <cell r="E3261" t="str">
            <v>TR</v>
          </cell>
          <cell r="F3261" t="str">
            <v>Juan C.Vera Bomba noria 1</v>
          </cell>
          <cell r="H3261">
            <v>563000</v>
          </cell>
        </row>
        <row r="3262">
          <cell r="A3262">
            <v>43922</v>
          </cell>
          <cell r="C3262" t="str">
            <v>Basura</v>
          </cell>
          <cell r="D3262">
            <v>43924</v>
          </cell>
          <cell r="E3262" t="str">
            <v>TR</v>
          </cell>
          <cell r="F3262" t="str">
            <v>Retiro Basura 31 Marzo 2020</v>
          </cell>
          <cell r="H3262">
            <v>125000</v>
          </cell>
        </row>
        <row r="3263">
          <cell r="A3263">
            <v>43922</v>
          </cell>
          <cell r="C3263" t="str">
            <v>Agua</v>
          </cell>
          <cell r="D3263">
            <v>43924</v>
          </cell>
          <cell r="E3263" t="str">
            <v>TR</v>
          </cell>
          <cell r="F3263" t="str">
            <v>2 Camiones de Agua Cist. Dist.</v>
          </cell>
          <cell r="H3263">
            <v>80000</v>
          </cell>
        </row>
        <row r="3264">
          <cell r="A3264">
            <v>43922</v>
          </cell>
          <cell r="C3264" t="str">
            <v>Administracion</v>
          </cell>
          <cell r="D3264">
            <v>43927</v>
          </cell>
          <cell r="E3264" t="str">
            <v>TR</v>
          </cell>
          <cell r="F3264" t="str">
            <v>Seguro Fraude</v>
          </cell>
          <cell r="H3264">
            <v>10589</v>
          </cell>
        </row>
        <row r="3265">
          <cell r="A3265">
            <v>43922</v>
          </cell>
          <cell r="C3265" t="str">
            <v>Basura</v>
          </cell>
          <cell r="D3265">
            <v>43928</v>
          </cell>
          <cell r="E3265" t="str">
            <v>TR</v>
          </cell>
          <cell r="F3265" t="str">
            <v>Retiro Basura 7 Abril 2020</v>
          </cell>
          <cell r="H3265">
            <v>110000</v>
          </cell>
        </row>
        <row r="3266">
          <cell r="A3266">
            <v>43922</v>
          </cell>
          <cell r="C3266" t="str">
            <v>Agua</v>
          </cell>
          <cell r="D3266">
            <v>43929</v>
          </cell>
          <cell r="E3266" t="str">
            <v>TR</v>
          </cell>
          <cell r="F3266" t="str">
            <v>2 Camiones de Agua Cist. Dist.</v>
          </cell>
          <cell r="H3266">
            <v>80000</v>
          </cell>
        </row>
        <row r="3267">
          <cell r="A3267">
            <v>43922</v>
          </cell>
          <cell r="C3267" t="str">
            <v>Mantencion</v>
          </cell>
          <cell r="D3267">
            <v>43930</v>
          </cell>
          <cell r="E3267" t="str">
            <v>TR</v>
          </cell>
          <cell r="F3267" t="str">
            <v>Reparacion Bomba Noria 2</v>
          </cell>
          <cell r="H3267">
            <v>310000</v>
          </cell>
        </row>
        <row r="3268">
          <cell r="A3268">
            <v>43922</v>
          </cell>
          <cell r="C3268" t="str">
            <v>Mantencion</v>
          </cell>
          <cell r="D3268">
            <v>43934</v>
          </cell>
          <cell r="E3268" t="str">
            <v>TR</v>
          </cell>
          <cell r="F3268" t="str">
            <v>Pago pendiente Ferreteria El Yeco</v>
          </cell>
          <cell r="H3268">
            <v>14600</v>
          </cell>
        </row>
        <row r="3269">
          <cell r="A3269">
            <v>43922</v>
          </cell>
          <cell r="C3269" t="str">
            <v>Mantencion</v>
          </cell>
          <cell r="D3269">
            <v>43936</v>
          </cell>
          <cell r="E3269" t="str">
            <v>TR</v>
          </cell>
          <cell r="F3269" t="str">
            <v>Ferreteria El Yeco varios</v>
          </cell>
          <cell r="H3269">
            <v>12070</v>
          </cell>
        </row>
        <row r="3270">
          <cell r="A3270">
            <v>43922</v>
          </cell>
          <cell r="C3270" t="str">
            <v>Basura</v>
          </cell>
          <cell r="D3270">
            <v>43936</v>
          </cell>
          <cell r="E3270" t="str">
            <v>TR</v>
          </cell>
          <cell r="F3270" t="str">
            <v xml:space="preserve">Retiro Basura 13 abril </v>
          </cell>
          <cell r="H3270">
            <v>110000</v>
          </cell>
        </row>
        <row r="3271">
          <cell r="A3271">
            <v>43922</v>
          </cell>
          <cell r="C3271" t="str">
            <v>Sueldos</v>
          </cell>
          <cell r="D3271">
            <v>43936</v>
          </cell>
          <cell r="E3271" t="str">
            <v>TR</v>
          </cell>
          <cell r="F3271" t="str">
            <v>CH adelanto sueldo</v>
          </cell>
          <cell r="H3271">
            <v>120000</v>
          </cell>
        </row>
        <row r="3272">
          <cell r="A3272">
            <v>43922</v>
          </cell>
          <cell r="C3272" t="str">
            <v>Mantencion</v>
          </cell>
          <cell r="D3272">
            <v>43938</v>
          </cell>
          <cell r="E3272" t="str">
            <v>TR</v>
          </cell>
          <cell r="F3272" t="str">
            <v>Luis Pacheco, Allanamiento calle</v>
          </cell>
          <cell r="H3272">
            <v>80000</v>
          </cell>
        </row>
        <row r="3273">
          <cell r="A3273">
            <v>43922</v>
          </cell>
          <cell r="C3273" t="str">
            <v>Agua</v>
          </cell>
          <cell r="D3273">
            <v>43938</v>
          </cell>
          <cell r="E3273" t="str">
            <v>TR</v>
          </cell>
          <cell r="F3273" t="str">
            <v>2 Camiones agua Cist. Dist.</v>
          </cell>
          <cell r="H3273">
            <v>80000</v>
          </cell>
        </row>
        <row r="3274">
          <cell r="A3274">
            <v>43922</v>
          </cell>
          <cell r="C3274" t="str">
            <v>Basura</v>
          </cell>
          <cell r="D3274">
            <v>43943</v>
          </cell>
          <cell r="E3274" t="str">
            <v>TR</v>
          </cell>
          <cell r="F3274" t="str">
            <v>Retiro Basura 20 abril</v>
          </cell>
          <cell r="H3274">
            <v>110000</v>
          </cell>
        </row>
        <row r="3275">
          <cell r="A3275">
            <v>43922</v>
          </cell>
          <cell r="C3275" t="str">
            <v>Agua</v>
          </cell>
          <cell r="D3275">
            <v>43945</v>
          </cell>
          <cell r="E3275" t="str">
            <v>TR</v>
          </cell>
          <cell r="F3275" t="str">
            <v>2 Camiones de Agua Cist. Dist.</v>
          </cell>
          <cell r="H3275">
            <v>80000</v>
          </cell>
        </row>
        <row r="3276">
          <cell r="A3276">
            <v>43922</v>
          </cell>
          <cell r="C3276" t="str">
            <v>Mantencion</v>
          </cell>
          <cell r="D3276">
            <v>43945</v>
          </cell>
          <cell r="E3276" t="str">
            <v>TR</v>
          </cell>
          <cell r="F3276" t="str">
            <v>Ferreteria el Yeco Voucher 29484</v>
          </cell>
          <cell r="H3276">
            <v>12300</v>
          </cell>
        </row>
        <row r="3277">
          <cell r="A3277">
            <v>43922</v>
          </cell>
          <cell r="C3277" t="str">
            <v>Basura</v>
          </cell>
          <cell r="D3277">
            <v>43950</v>
          </cell>
          <cell r="E3277" t="str">
            <v>TR</v>
          </cell>
          <cell r="F3277" t="str">
            <v>Retiro Basura 27 abril</v>
          </cell>
          <cell r="H3277">
            <v>110000</v>
          </cell>
        </row>
        <row r="3278">
          <cell r="A3278">
            <v>43922</v>
          </cell>
          <cell r="C3278" t="str">
            <v>Sueldos</v>
          </cell>
          <cell r="D3278">
            <v>43950</v>
          </cell>
          <cell r="E3278" t="str">
            <v>TR</v>
          </cell>
          <cell r="F3278" t="str">
            <v>C.Henriquez liq. Sueldo</v>
          </cell>
          <cell r="H3278">
            <v>285650</v>
          </cell>
        </row>
        <row r="3279">
          <cell r="A3279">
            <v>43952</v>
          </cell>
          <cell r="C3279" t="str">
            <v>Agua</v>
          </cell>
          <cell r="D3279">
            <v>43955</v>
          </cell>
          <cell r="E3279" t="str">
            <v>TR</v>
          </cell>
          <cell r="F3279" t="str">
            <v>2 Camiones de Agua Cist. Dist.</v>
          </cell>
          <cell r="H3279">
            <v>80000</v>
          </cell>
        </row>
        <row r="3280">
          <cell r="A3280">
            <v>43952</v>
          </cell>
          <cell r="C3280" t="str">
            <v>Mantencion</v>
          </cell>
          <cell r="D3280">
            <v>43955</v>
          </cell>
          <cell r="E3280" t="str">
            <v>TR</v>
          </cell>
          <cell r="F3280" t="str">
            <v>Ferreteria El Yeco, Malla y otros</v>
          </cell>
          <cell r="H3280">
            <v>197170</v>
          </cell>
        </row>
        <row r="3281">
          <cell r="A3281">
            <v>43952</v>
          </cell>
          <cell r="C3281" t="str">
            <v>caja chica</v>
          </cell>
          <cell r="D3281">
            <v>43955</v>
          </cell>
          <cell r="E3281" t="str">
            <v>TR</v>
          </cell>
          <cell r="F3281" t="str">
            <v>R.Figueroa caja chica mayo</v>
          </cell>
          <cell r="H3281">
            <v>150000</v>
          </cell>
        </row>
        <row r="3282">
          <cell r="A3282">
            <v>43952</v>
          </cell>
          <cell r="C3282" t="str">
            <v>luz</v>
          </cell>
          <cell r="D3282">
            <v>43955</v>
          </cell>
          <cell r="E3282" t="str">
            <v>TR</v>
          </cell>
          <cell r="F3282" t="str">
            <v>Litoral 2</v>
          </cell>
          <cell r="H3282">
            <v>8340</v>
          </cell>
        </row>
        <row r="3283">
          <cell r="A3283">
            <v>43952</v>
          </cell>
          <cell r="C3283" t="str">
            <v>luz</v>
          </cell>
          <cell r="D3283">
            <v>43955</v>
          </cell>
          <cell r="E3283" t="str">
            <v>TR</v>
          </cell>
          <cell r="F3283" t="str">
            <v>Litoral 1</v>
          </cell>
          <cell r="H3283">
            <v>135166</v>
          </cell>
        </row>
        <row r="3284">
          <cell r="A3284">
            <v>43952</v>
          </cell>
          <cell r="C3284" t="str">
            <v>luz</v>
          </cell>
          <cell r="D3284">
            <v>43955</v>
          </cell>
          <cell r="E3284" t="str">
            <v>TR</v>
          </cell>
          <cell r="F3284" t="str">
            <v>Litoral 3</v>
          </cell>
          <cell r="H3284">
            <v>3549</v>
          </cell>
        </row>
        <row r="3285">
          <cell r="A3285">
            <v>43952</v>
          </cell>
          <cell r="C3285" t="str">
            <v>Celular</v>
          </cell>
          <cell r="D3285">
            <v>43955</v>
          </cell>
          <cell r="E3285" t="str">
            <v>TR</v>
          </cell>
          <cell r="F3285" t="str">
            <v>Celular CH</v>
          </cell>
          <cell r="H3285">
            <v>6990</v>
          </cell>
        </row>
        <row r="3286">
          <cell r="A3286">
            <v>43952</v>
          </cell>
          <cell r="C3286" t="str">
            <v>Administracion</v>
          </cell>
          <cell r="D3286">
            <v>43956</v>
          </cell>
          <cell r="E3286" t="str">
            <v>TR</v>
          </cell>
          <cell r="F3286" t="str">
            <v>Aporte Solidario Paulo Henriquez</v>
          </cell>
          <cell r="H3286">
            <v>100000</v>
          </cell>
        </row>
        <row r="3287">
          <cell r="A3287">
            <v>43952</v>
          </cell>
          <cell r="C3287" t="str">
            <v>Sueldos</v>
          </cell>
          <cell r="D3287">
            <v>43956</v>
          </cell>
          <cell r="E3287" t="str">
            <v>TR</v>
          </cell>
          <cell r="F3287" t="str">
            <v>Previred c. Henriquez</v>
          </cell>
          <cell r="H3287">
            <v>118650</v>
          </cell>
        </row>
        <row r="3288">
          <cell r="A3288">
            <v>43952</v>
          </cell>
          <cell r="C3288" t="str">
            <v>Administracion</v>
          </cell>
          <cell r="D3288">
            <v>43957</v>
          </cell>
          <cell r="E3288" t="str">
            <v>com</v>
          </cell>
          <cell r="F3288" t="str">
            <v>Seguro Fraude</v>
          </cell>
          <cell r="H3288">
            <v>10622</v>
          </cell>
        </row>
        <row r="3289">
          <cell r="A3289">
            <v>43952</v>
          </cell>
          <cell r="C3289" t="str">
            <v>basura</v>
          </cell>
          <cell r="D3289">
            <v>43958</v>
          </cell>
          <cell r="E3289" t="str">
            <v>TR</v>
          </cell>
          <cell r="F3289" t="str">
            <v>Retiro Basura 5 de Mayo 2020</v>
          </cell>
          <cell r="H3289">
            <v>110000</v>
          </cell>
        </row>
        <row r="3290">
          <cell r="A3290">
            <v>43952</v>
          </cell>
          <cell r="C3290" t="str">
            <v>Agua</v>
          </cell>
          <cell r="D3290">
            <v>43959</v>
          </cell>
          <cell r="E3290" t="str">
            <v>TR</v>
          </cell>
          <cell r="F3290" t="str">
            <v>2 Camiones de Agua Cist. Dist.</v>
          </cell>
          <cell r="H3290">
            <v>80000</v>
          </cell>
        </row>
        <row r="3291">
          <cell r="A3291">
            <v>43952</v>
          </cell>
          <cell r="C3291" t="str">
            <v>Mantencion</v>
          </cell>
          <cell r="D3291">
            <v>43962</v>
          </cell>
          <cell r="E3291" t="str">
            <v>TR</v>
          </cell>
          <cell r="F3291" t="str">
            <v>I.LABRA PARTE CIERRO QUEBRADA</v>
          </cell>
          <cell r="H3291">
            <v>250000</v>
          </cell>
        </row>
        <row r="3292">
          <cell r="A3292">
            <v>43952</v>
          </cell>
          <cell r="C3292" t="str">
            <v>Mantencion</v>
          </cell>
          <cell r="D3292">
            <v>43962</v>
          </cell>
          <cell r="E3292" t="str">
            <v>TR</v>
          </cell>
          <cell r="F3292" t="str">
            <v>El Rayo,  3 Focos led x quebrada</v>
          </cell>
          <cell r="H3292">
            <v>222250</v>
          </cell>
        </row>
        <row r="3293">
          <cell r="A3293">
            <v>43952</v>
          </cell>
          <cell r="C3293" t="str">
            <v>Mantencion</v>
          </cell>
          <cell r="D3293">
            <v>43962</v>
          </cell>
          <cell r="E3293" t="str">
            <v>TR</v>
          </cell>
          <cell r="F3293" t="str">
            <v>i.labra saldo Cierro Quebrada</v>
          </cell>
          <cell r="H3293">
            <v>150000</v>
          </cell>
        </row>
        <row r="3294">
          <cell r="A3294">
            <v>43952</v>
          </cell>
          <cell r="C3294" t="str">
            <v>Mantencion</v>
          </cell>
          <cell r="D3294">
            <v>43965</v>
          </cell>
          <cell r="E3294" t="str">
            <v>TR</v>
          </cell>
          <cell r="F3294" t="str">
            <v>Ferreteria El Yeco, Mortero piso y otros</v>
          </cell>
          <cell r="H3294">
            <v>16780</v>
          </cell>
        </row>
        <row r="3295">
          <cell r="A3295">
            <v>43952</v>
          </cell>
          <cell r="C3295" t="str">
            <v>Agua</v>
          </cell>
          <cell r="D3295">
            <v>43965</v>
          </cell>
          <cell r="E3295" t="str">
            <v>TR</v>
          </cell>
          <cell r="F3295" t="str">
            <v>2 Camiones de Agua Cist. Dist.</v>
          </cell>
          <cell r="H3295">
            <v>80000</v>
          </cell>
        </row>
        <row r="3296">
          <cell r="A3296">
            <v>43952</v>
          </cell>
          <cell r="C3296" t="str">
            <v>basura</v>
          </cell>
          <cell r="D3296">
            <v>43965</v>
          </cell>
          <cell r="E3296" t="str">
            <v>TR</v>
          </cell>
          <cell r="F3296" t="str">
            <v>Retiro Basura 13 de Mayo 2020</v>
          </cell>
          <cell r="H3296">
            <v>110000</v>
          </cell>
        </row>
        <row r="3297">
          <cell r="A3297">
            <v>43952</v>
          </cell>
          <cell r="C3297" t="str">
            <v>Sueldos</v>
          </cell>
          <cell r="D3297">
            <v>43966</v>
          </cell>
          <cell r="E3297" t="str">
            <v>TR</v>
          </cell>
          <cell r="F3297" t="str">
            <v>C.Henriquez adelanto sueldo</v>
          </cell>
          <cell r="H3297">
            <v>120000</v>
          </cell>
        </row>
        <row r="3298">
          <cell r="A3298">
            <v>43952</v>
          </cell>
          <cell r="C3298" t="str">
            <v>Mantencion</v>
          </cell>
          <cell r="D3298">
            <v>43969</v>
          </cell>
          <cell r="E3298" t="str">
            <v>TR</v>
          </cell>
          <cell r="F3298" t="str">
            <v>I.Labra, saldo trabajo Poste y cierro</v>
          </cell>
          <cell r="H3298">
            <v>140000</v>
          </cell>
        </row>
        <row r="3299">
          <cell r="A3299">
            <v>43952</v>
          </cell>
          <cell r="C3299" t="str">
            <v>basura</v>
          </cell>
          <cell r="D3299">
            <v>43971</v>
          </cell>
          <cell r="E3299" t="str">
            <v>TR</v>
          </cell>
          <cell r="F3299" t="str">
            <v>Retiro Basura 19 de Mayo 2020</v>
          </cell>
          <cell r="H3299">
            <v>110000</v>
          </cell>
        </row>
        <row r="3300">
          <cell r="A3300">
            <v>43952</v>
          </cell>
          <cell r="C3300" t="str">
            <v>Agua</v>
          </cell>
          <cell r="D3300">
            <v>43973</v>
          </cell>
          <cell r="E3300" t="str">
            <v>TR</v>
          </cell>
          <cell r="F3300" t="str">
            <v>2 Camiones de Agua Cist. Dist.</v>
          </cell>
          <cell r="H3300">
            <v>80000</v>
          </cell>
        </row>
        <row r="3301">
          <cell r="A3301">
            <v>43952</v>
          </cell>
          <cell r="C3301" t="str">
            <v>Mantencion</v>
          </cell>
          <cell r="D3301">
            <v>43973</v>
          </cell>
          <cell r="E3301" t="str">
            <v>TR</v>
          </cell>
          <cell r="F3301" t="str">
            <v>Luis Marchant, Retiro maleza</v>
          </cell>
          <cell r="H3301">
            <v>48000</v>
          </cell>
        </row>
        <row r="3302">
          <cell r="A3302">
            <v>43952</v>
          </cell>
          <cell r="C3302" t="str">
            <v>basura</v>
          </cell>
          <cell r="D3302">
            <v>43978</v>
          </cell>
          <cell r="E3302" t="str">
            <v>TR</v>
          </cell>
          <cell r="F3302" t="str">
            <v>Retiro Basura 19 de Mayo 2020</v>
          </cell>
          <cell r="H3302">
            <v>110000</v>
          </cell>
        </row>
        <row r="3303">
          <cell r="A3303">
            <v>43952</v>
          </cell>
          <cell r="C3303" t="str">
            <v>Agua</v>
          </cell>
          <cell r="D3303">
            <v>43979</v>
          </cell>
          <cell r="E3303" t="str">
            <v>TR</v>
          </cell>
          <cell r="F3303" t="str">
            <v>2 Camiones de Agua Cist. Dist.</v>
          </cell>
          <cell r="H3303">
            <v>80000</v>
          </cell>
        </row>
        <row r="3304">
          <cell r="A3304">
            <v>43952</v>
          </cell>
          <cell r="C3304" t="str">
            <v>Mantencion</v>
          </cell>
          <cell r="D3304">
            <v>43979</v>
          </cell>
          <cell r="E3304" t="str">
            <v>TR</v>
          </cell>
          <cell r="F3304" t="str">
            <v>Luis Pacheco, Arena Gravilla</v>
          </cell>
          <cell r="H3304">
            <v>18000</v>
          </cell>
        </row>
        <row r="3305">
          <cell r="A3305">
            <v>43952</v>
          </cell>
          <cell r="C3305" t="str">
            <v>Mantencion</v>
          </cell>
          <cell r="D3305">
            <v>43979</v>
          </cell>
          <cell r="E3305" t="str">
            <v>TR</v>
          </cell>
          <cell r="F3305" t="str">
            <v>Ferreteria El Yeco Rollizos -- Malla</v>
          </cell>
          <cell r="H3305">
            <v>223994</v>
          </cell>
        </row>
        <row r="3306">
          <cell r="A3306">
            <v>43952</v>
          </cell>
          <cell r="C3306" t="str">
            <v>Sueldos</v>
          </cell>
          <cell r="D3306">
            <v>43980</v>
          </cell>
          <cell r="E3306" t="str">
            <v>TR</v>
          </cell>
          <cell r="F3306" t="str">
            <v>Liq. Sueldo C.Henriquez Mayo</v>
          </cell>
          <cell r="H3306">
            <v>285650</v>
          </cell>
        </row>
        <row r="3307">
          <cell r="A3307">
            <v>43952</v>
          </cell>
          <cell r="C3307" t="str">
            <v>caja chica</v>
          </cell>
          <cell r="D3307">
            <v>43980</v>
          </cell>
          <cell r="E3307" t="str">
            <v>TR</v>
          </cell>
          <cell r="F3307" t="str">
            <v>R.Figueroa Caja Chica</v>
          </cell>
          <cell r="H3307">
            <v>100000</v>
          </cell>
        </row>
        <row r="3308">
          <cell r="A3308">
            <v>43952</v>
          </cell>
          <cell r="C3308" t="str">
            <v>luz</v>
          </cell>
          <cell r="D3308">
            <v>43980</v>
          </cell>
          <cell r="E3308" t="str">
            <v>TR</v>
          </cell>
          <cell r="F3308" t="str">
            <v>Litoral 2</v>
          </cell>
          <cell r="H3308">
            <v>8145</v>
          </cell>
        </row>
        <row r="3309">
          <cell r="A3309">
            <v>43952</v>
          </cell>
          <cell r="C3309" t="str">
            <v>luz</v>
          </cell>
          <cell r="D3309">
            <v>43980</v>
          </cell>
          <cell r="E3309" t="str">
            <v>TR</v>
          </cell>
          <cell r="F3309" t="str">
            <v>Litoral 1</v>
          </cell>
          <cell r="H3309">
            <v>111080</v>
          </cell>
        </row>
        <row r="3310">
          <cell r="A3310">
            <v>43952</v>
          </cell>
          <cell r="C3310" t="str">
            <v>luz</v>
          </cell>
          <cell r="D3310">
            <v>43980</v>
          </cell>
          <cell r="E3310" t="str">
            <v>TR</v>
          </cell>
          <cell r="F3310" t="str">
            <v>Litoral 3</v>
          </cell>
          <cell r="H3310">
            <v>3241</v>
          </cell>
        </row>
        <row r="3311">
          <cell r="A3311">
            <v>43952</v>
          </cell>
          <cell r="C3311" t="str">
            <v>Celular</v>
          </cell>
          <cell r="D3311">
            <v>43980</v>
          </cell>
          <cell r="E3311" t="str">
            <v>TR</v>
          </cell>
          <cell r="F3311" t="str">
            <v>Celular CH</v>
          </cell>
          <cell r="H3311">
            <v>6990</v>
          </cell>
        </row>
        <row r="3312">
          <cell r="A3312">
            <v>43983</v>
          </cell>
          <cell r="C3312" t="str">
            <v>Sueldos</v>
          </cell>
          <cell r="D3312">
            <v>43980</v>
          </cell>
          <cell r="E3312" t="str">
            <v>TR</v>
          </cell>
          <cell r="F3312" t="str">
            <v>Previred c. Henriquez</v>
          </cell>
          <cell r="H3312">
            <v>118650</v>
          </cell>
        </row>
        <row r="3313">
          <cell r="A3313">
            <v>43983</v>
          </cell>
          <cell r="C3313" t="str">
            <v>Mantencion</v>
          </cell>
          <cell r="D3313">
            <v>43983</v>
          </cell>
          <cell r="E3313" t="str">
            <v>TR</v>
          </cell>
          <cell r="F3313" t="str">
            <v>Ivan Labra. Cierro  bajada Bosque</v>
          </cell>
          <cell r="H3313">
            <v>200000</v>
          </cell>
        </row>
        <row r="3314">
          <cell r="A3314">
            <v>43983</v>
          </cell>
          <cell r="C3314" t="str">
            <v>Basura</v>
          </cell>
          <cell r="D3314">
            <v>43985</v>
          </cell>
          <cell r="E3314" t="str">
            <v>TR</v>
          </cell>
          <cell r="F3314" t="str">
            <v>Retiro Basura 2 Junio 2020</v>
          </cell>
          <cell r="H3314">
            <v>110000</v>
          </cell>
        </row>
        <row r="3315">
          <cell r="A3315">
            <v>43983</v>
          </cell>
          <cell r="C3315" t="str">
            <v>contribuciones</v>
          </cell>
          <cell r="D3315">
            <v>43986</v>
          </cell>
          <cell r="E3315" t="str">
            <v>TR</v>
          </cell>
          <cell r="F3315" t="str">
            <v>Contribuciones 1-2 año 2020</v>
          </cell>
          <cell r="H3315">
            <v>548327</v>
          </cell>
        </row>
        <row r="3316">
          <cell r="A3316">
            <v>43983</v>
          </cell>
          <cell r="C3316" t="str">
            <v>Agua</v>
          </cell>
          <cell r="D3316">
            <v>43986</v>
          </cell>
          <cell r="E3316" t="str">
            <v>TR</v>
          </cell>
          <cell r="F3316" t="str">
            <v>2 Camiones de Agua Cist. Dist.</v>
          </cell>
          <cell r="H3316">
            <v>80000</v>
          </cell>
        </row>
        <row r="3317">
          <cell r="A3317">
            <v>43983</v>
          </cell>
          <cell r="C3317" t="str">
            <v>Mantencion</v>
          </cell>
          <cell r="D3317">
            <v>43986</v>
          </cell>
          <cell r="E3317" t="str">
            <v>TR</v>
          </cell>
          <cell r="F3317" t="str">
            <v>Ferreteria El Yeco, Sanitizantes</v>
          </cell>
          <cell r="H3317">
            <v>12000</v>
          </cell>
        </row>
        <row r="3318">
          <cell r="A3318">
            <v>43983</v>
          </cell>
          <cell r="C3318" t="str">
            <v>Mantencion</v>
          </cell>
          <cell r="D3318">
            <v>43990</v>
          </cell>
          <cell r="E3318" t="str">
            <v>TR</v>
          </cell>
          <cell r="F3318" t="str">
            <v>Ivan Labra dif. X Cierro y Poda</v>
          </cell>
          <cell r="H3318">
            <v>30000</v>
          </cell>
        </row>
        <row r="3319">
          <cell r="A3319">
            <v>43983</v>
          </cell>
          <cell r="C3319" t="str">
            <v>seguridad</v>
          </cell>
          <cell r="D3319">
            <v>43991</v>
          </cell>
          <cell r="E3319" t="str">
            <v>TR</v>
          </cell>
          <cell r="F3319" t="str">
            <v>Aporte El Ensueño x Cuadrillas seguridad</v>
          </cell>
          <cell r="H3319">
            <v>100000</v>
          </cell>
        </row>
        <row r="3320">
          <cell r="A3320">
            <v>43983</v>
          </cell>
          <cell r="C3320" t="str">
            <v>Basura</v>
          </cell>
          <cell r="D3320">
            <v>43993</v>
          </cell>
          <cell r="E3320" t="str">
            <v>TR</v>
          </cell>
          <cell r="F3320" t="str">
            <v>Retiro Basura 9 Junio 2020</v>
          </cell>
          <cell r="H3320">
            <v>110000</v>
          </cell>
        </row>
        <row r="3321">
          <cell r="A3321">
            <v>43983</v>
          </cell>
          <cell r="C3321" t="str">
            <v>Agua</v>
          </cell>
          <cell r="D3321">
            <v>43994</v>
          </cell>
          <cell r="E3321" t="str">
            <v>TR</v>
          </cell>
          <cell r="F3321" t="str">
            <v>2 Camiones de Agua Cist. Dist.</v>
          </cell>
          <cell r="H3321">
            <v>80000</v>
          </cell>
        </row>
        <row r="3322">
          <cell r="A3322">
            <v>43983</v>
          </cell>
          <cell r="C3322" t="str">
            <v>Sueldos</v>
          </cell>
          <cell r="D3322">
            <v>43997</v>
          </cell>
          <cell r="E3322" t="str">
            <v>TR</v>
          </cell>
          <cell r="F3322" t="str">
            <v>C.Henriquez Adelanto sueldo</v>
          </cell>
          <cell r="H3322">
            <v>120000</v>
          </cell>
        </row>
        <row r="3323">
          <cell r="A3323">
            <v>43983</v>
          </cell>
          <cell r="C3323" t="str">
            <v>Basura</v>
          </cell>
          <cell r="D3323">
            <v>43999</v>
          </cell>
          <cell r="E3323" t="str">
            <v>TR</v>
          </cell>
          <cell r="F3323" t="str">
            <v>Retiro Basura 16 Junio 2020</v>
          </cell>
          <cell r="H3323">
            <v>110000</v>
          </cell>
        </row>
        <row r="3324">
          <cell r="A3324">
            <v>43983</v>
          </cell>
          <cell r="C3324" t="str">
            <v>Agua</v>
          </cell>
          <cell r="D3324">
            <v>44001</v>
          </cell>
          <cell r="E3324" t="str">
            <v>TR</v>
          </cell>
          <cell r="F3324" t="str">
            <v>1 Camion de agua Cist. Dst.</v>
          </cell>
          <cell r="H3324">
            <v>40000</v>
          </cell>
        </row>
        <row r="3325">
          <cell r="A3325">
            <v>43983</v>
          </cell>
          <cell r="C3325" t="str">
            <v>Administracion</v>
          </cell>
          <cell r="D3325">
            <v>44004</v>
          </cell>
          <cell r="E3325" t="str">
            <v>TR</v>
          </cell>
          <cell r="F3325" t="str">
            <v>Seguro Fraude</v>
          </cell>
          <cell r="H3325">
            <v>6442</v>
          </cell>
        </row>
        <row r="3326">
          <cell r="A3326">
            <v>43983</v>
          </cell>
          <cell r="C3326" t="str">
            <v>Basura</v>
          </cell>
          <cell r="D3326">
            <v>44005</v>
          </cell>
          <cell r="E3326" t="str">
            <v>TR</v>
          </cell>
          <cell r="F3326" t="str">
            <v>Retiro Basura 23 Junio</v>
          </cell>
          <cell r="H3326">
            <v>110000</v>
          </cell>
        </row>
        <row r="3327">
          <cell r="A3327">
            <v>43983</v>
          </cell>
          <cell r="C3327" t="str">
            <v>Sueldos</v>
          </cell>
          <cell r="D3327">
            <v>44012</v>
          </cell>
          <cell r="E3327" t="str">
            <v>TR</v>
          </cell>
          <cell r="F3327" t="str">
            <v>Liq. Sueldo C.Henriquez</v>
          </cell>
          <cell r="H3327">
            <v>285650</v>
          </cell>
        </row>
        <row r="3328">
          <cell r="A3328">
            <v>43983</v>
          </cell>
          <cell r="C3328" t="str">
            <v>basura</v>
          </cell>
          <cell r="D3328">
            <v>44012</v>
          </cell>
          <cell r="E3328" t="str">
            <v>TR</v>
          </cell>
          <cell r="F3328" t="str">
            <v>Retiro basura 30 junio</v>
          </cell>
          <cell r="H3328">
            <v>110000</v>
          </cell>
        </row>
        <row r="3329">
          <cell r="A3329">
            <v>44013</v>
          </cell>
          <cell r="C3329" t="str">
            <v>luz</v>
          </cell>
          <cell r="D3329">
            <v>44014</v>
          </cell>
          <cell r="E3329" t="str">
            <v>TR</v>
          </cell>
          <cell r="F3329" t="str">
            <v>Litoral 2</v>
          </cell>
          <cell r="H3329">
            <v>10750</v>
          </cell>
        </row>
        <row r="3330">
          <cell r="A3330">
            <v>44013</v>
          </cell>
          <cell r="C3330" t="str">
            <v>luz</v>
          </cell>
          <cell r="D3330">
            <v>44014</v>
          </cell>
          <cell r="E3330" t="str">
            <v>TR</v>
          </cell>
          <cell r="F3330" t="str">
            <v>Litoral 1</v>
          </cell>
          <cell r="H3330">
            <v>114828</v>
          </cell>
        </row>
        <row r="3331">
          <cell r="A3331">
            <v>44013</v>
          </cell>
          <cell r="C3331" t="str">
            <v>luz</v>
          </cell>
          <cell r="D3331">
            <v>44014</v>
          </cell>
          <cell r="E3331" t="str">
            <v>TR</v>
          </cell>
          <cell r="F3331" t="str">
            <v>Litoral 3</v>
          </cell>
          <cell r="H3331">
            <v>4172</v>
          </cell>
        </row>
        <row r="3332">
          <cell r="A3332">
            <v>44013</v>
          </cell>
          <cell r="C3332" t="str">
            <v>Celular</v>
          </cell>
          <cell r="D3332">
            <v>44014</v>
          </cell>
          <cell r="E3332" t="str">
            <v>TR</v>
          </cell>
          <cell r="F3332" t="str">
            <v>Celular CH</v>
          </cell>
          <cell r="H3332">
            <v>6990</v>
          </cell>
        </row>
        <row r="3333">
          <cell r="A3333">
            <v>44013</v>
          </cell>
          <cell r="C3333" t="str">
            <v>caja chica</v>
          </cell>
          <cell r="D3333">
            <v>44014</v>
          </cell>
          <cell r="E3333" t="str">
            <v>TR</v>
          </cell>
          <cell r="F3333" t="str">
            <v>R.Figueroa Caja Chica Julio</v>
          </cell>
          <cell r="H3333">
            <v>100000</v>
          </cell>
        </row>
        <row r="3334">
          <cell r="A3334">
            <v>44013</v>
          </cell>
          <cell r="C3334" t="str">
            <v>Sueldos</v>
          </cell>
          <cell r="D3334">
            <v>44014</v>
          </cell>
          <cell r="E3334" t="str">
            <v>TR</v>
          </cell>
          <cell r="F3334" t="str">
            <v>Previred CH</v>
          </cell>
          <cell r="H3334">
            <v>118650</v>
          </cell>
        </row>
        <row r="3335">
          <cell r="A3335">
            <v>44013</v>
          </cell>
          <cell r="C3335" t="str">
            <v>Administracion</v>
          </cell>
          <cell r="D3335">
            <v>44018</v>
          </cell>
          <cell r="E3335" t="str">
            <v>COM</v>
          </cell>
          <cell r="F3335" t="str">
            <v>SEG. FRAUDE</v>
          </cell>
          <cell r="H3335">
            <v>4022</v>
          </cell>
        </row>
        <row r="3336">
          <cell r="A3336">
            <v>44013</v>
          </cell>
          <cell r="C3336" t="str">
            <v>basura</v>
          </cell>
          <cell r="D3336">
            <v>44019</v>
          </cell>
          <cell r="E3336" t="str">
            <v>TR</v>
          </cell>
          <cell r="F3336" t="str">
            <v>Retiro Basura 7 julio 2020</v>
          </cell>
          <cell r="H3336">
            <v>110000</v>
          </cell>
        </row>
        <row r="3337">
          <cell r="A3337">
            <v>44013</v>
          </cell>
          <cell r="C3337" t="str">
            <v>Mantencion</v>
          </cell>
          <cell r="D3337">
            <v>44025</v>
          </cell>
          <cell r="E3337" t="str">
            <v>TR</v>
          </cell>
          <cell r="F3337" t="str">
            <v>Luis Marchant Abono cierro ranco</v>
          </cell>
          <cell r="H3337">
            <v>50000</v>
          </cell>
        </row>
        <row r="3338">
          <cell r="A3338">
            <v>44013</v>
          </cell>
          <cell r="C3338" t="str">
            <v>Mantencion</v>
          </cell>
          <cell r="D3338">
            <v>44025</v>
          </cell>
          <cell r="E3338" t="str">
            <v>TR</v>
          </cell>
          <cell r="F3338" t="str">
            <v>Electrico rep. Alumbrado publico</v>
          </cell>
          <cell r="H3338">
            <v>10000</v>
          </cell>
        </row>
        <row r="3339">
          <cell r="A3339">
            <v>44013</v>
          </cell>
          <cell r="C3339" t="str">
            <v>Mantencion</v>
          </cell>
          <cell r="D3339">
            <v>44025</v>
          </cell>
          <cell r="E3339" t="str">
            <v>TR</v>
          </cell>
          <cell r="F3339" t="str">
            <v>Luis Marchant Saldo cierro ranco</v>
          </cell>
          <cell r="H3339">
            <v>100000</v>
          </cell>
        </row>
        <row r="3340">
          <cell r="A3340">
            <v>44013</v>
          </cell>
          <cell r="C3340" t="str">
            <v>seguridad</v>
          </cell>
          <cell r="D3340">
            <v>44025</v>
          </cell>
          <cell r="E3340" t="str">
            <v>TR</v>
          </cell>
          <cell r="F3340" t="str">
            <v>Aporte El Ensueño x Cuadrillas seguridad</v>
          </cell>
          <cell r="H3340">
            <v>100000</v>
          </cell>
        </row>
        <row r="3341">
          <cell r="A3341">
            <v>44013</v>
          </cell>
          <cell r="C3341" t="str">
            <v>Mantencion</v>
          </cell>
          <cell r="D3341">
            <v>44025</v>
          </cell>
          <cell r="E3341" t="str">
            <v>TR</v>
          </cell>
          <cell r="F3341" t="str">
            <v>Luis Pacheco Emparejamiento calle</v>
          </cell>
          <cell r="H3341">
            <v>136000</v>
          </cell>
        </row>
        <row r="3342">
          <cell r="A3342">
            <v>44013</v>
          </cell>
          <cell r="C3342" t="str">
            <v>Mantencion</v>
          </cell>
          <cell r="D3342">
            <v>44025</v>
          </cell>
          <cell r="E3342" t="str">
            <v>TR</v>
          </cell>
          <cell r="F3342" t="str">
            <v>Abono x Rebaje de Eucaliptus</v>
          </cell>
          <cell r="H3342">
            <v>100000</v>
          </cell>
        </row>
        <row r="3343">
          <cell r="A3343">
            <v>44013</v>
          </cell>
          <cell r="C3343" t="str">
            <v>Mantencion</v>
          </cell>
          <cell r="D3343">
            <v>44026</v>
          </cell>
          <cell r="E3343" t="str">
            <v>TR</v>
          </cell>
          <cell r="F3343" t="str">
            <v xml:space="preserve">c. Henriquez x copia de llaves </v>
          </cell>
          <cell r="H3343">
            <v>4500</v>
          </cell>
        </row>
        <row r="3344">
          <cell r="A3344">
            <v>44013</v>
          </cell>
          <cell r="C3344" t="str">
            <v>Mantencion</v>
          </cell>
          <cell r="D3344">
            <v>44026</v>
          </cell>
          <cell r="E3344" t="str">
            <v>TR</v>
          </cell>
          <cell r="F3344" t="str">
            <v>Ferreteria El Yeco Cloro y otros</v>
          </cell>
          <cell r="H3344">
            <v>15900</v>
          </cell>
        </row>
        <row r="3345">
          <cell r="A3345">
            <v>44013</v>
          </cell>
          <cell r="C3345" t="str">
            <v>Mantencion</v>
          </cell>
          <cell r="D3345">
            <v>44026</v>
          </cell>
          <cell r="E3345" t="str">
            <v>TR</v>
          </cell>
          <cell r="F3345" t="str">
            <v>Ferreteria El Yeco varios</v>
          </cell>
          <cell r="H3345">
            <v>5970</v>
          </cell>
        </row>
        <row r="3346">
          <cell r="A3346">
            <v>44013</v>
          </cell>
          <cell r="C3346" t="str">
            <v>Mantencion</v>
          </cell>
          <cell r="D3346">
            <v>44026</v>
          </cell>
          <cell r="E3346" t="str">
            <v>TR</v>
          </cell>
          <cell r="F3346" t="str">
            <v>Saldo Rebaje Eucaliptus</v>
          </cell>
          <cell r="H3346">
            <v>250000</v>
          </cell>
        </row>
        <row r="3347">
          <cell r="A3347">
            <v>44013</v>
          </cell>
          <cell r="C3347" t="str">
            <v>Sueldos</v>
          </cell>
          <cell r="D3347">
            <v>44027</v>
          </cell>
          <cell r="E3347" t="str">
            <v>TR</v>
          </cell>
          <cell r="F3347" t="str">
            <v>Adelanto CH</v>
          </cell>
          <cell r="H3347">
            <v>120000</v>
          </cell>
        </row>
        <row r="3348">
          <cell r="A3348">
            <v>44013</v>
          </cell>
          <cell r="C3348" t="str">
            <v>basura</v>
          </cell>
          <cell r="D3348">
            <v>44027</v>
          </cell>
          <cell r="E3348" t="str">
            <v>TR</v>
          </cell>
          <cell r="F3348" t="str">
            <v>Retiro Basura 14 julio 2020</v>
          </cell>
          <cell r="H3348">
            <v>110000</v>
          </cell>
        </row>
        <row r="3349">
          <cell r="A3349">
            <v>44013</v>
          </cell>
          <cell r="C3349" t="str">
            <v>Mantencion</v>
          </cell>
          <cell r="D3349">
            <v>44027</v>
          </cell>
          <cell r="E3349" t="str">
            <v>TR</v>
          </cell>
          <cell r="F3349" t="str">
            <v>Ferretaria El Yeco varios</v>
          </cell>
          <cell r="H3349">
            <v>8660</v>
          </cell>
        </row>
        <row r="3350">
          <cell r="A3350">
            <v>44013</v>
          </cell>
          <cell r="C3350" t="str">
            <v>basura</v>
          </cell>
          <cell r="D3350">
            <v>44034</v>
          </cell>
          <cell r="E3350" t="str">
            <v>TR</v>
          </cell>
          <cell r="F3350" t="str">
            <v xml:space="preserve">Retiro Basura 22 Julio </v>
          </cell>
          <cell r="H3350">
            <v>110000</v>
          </cell>
        </row>
        <row r="3351">
          <cell r="A3351">
            <v>44013</v>
          </cell>
          <cell r="C3351" t="str">
            <v>Mantencion</v>
          </cell>
          <cell r="D3351">
            <v>44036</v>
          </cell>
          <cell r="E3351" t="str">
            <v>TR</v>
          </cell>
          <cell r="F3351" t="str">
            <v>Reparac. Porton Riñihue</v>
          </cell>
          <cell r="H3351">
            <v>30000</v>
          </cell>
        </row>
        <row r="3352">
          <cell r="A3352">
            <v>44013</v>
          </cell>
          <cell r="C3352" t="str">
            <v>Mantencion</v>
          </cell>
          <cell r="D3352">
            <v>44039</v>
          </cell>
          <cell r="E3352" t="str">
            <v>TR</v>
          </cell>
          <cell r="F3352" t="str">
            <v>Ferreteria El Yeco saldo Voucher ant.</v>
          </cell>
          <cell r="H3352">
            <v>6400</v>
          </cell>
        </row>
        <row r="3353">
          <cell r="A3353">
            <v>44013</v>
          </cell>
          <cell r="C3353" t="str">
            <v>Mantencion</v>
          </cell>
          <cell r="D3353">
            <v>44039</v>
          </cell>
          <cell r="E3353" t="str">
            <v>TR</v>
          </cell>
          <cell r="F3353" t="str">
            <v>Ferreteria El Yeco mallas y Rollizos</v>
          </cell>
          <cell r="H3353">
            <v>42850</v>
          </cell>
        </row>
        <row r="3354">
          <cell r="A3354">
            <v>44013</v>
          </cell>
          <cell r="C3354" t="str">
            <v>Basura</v>
          </cell>
          <cell r="D3354">
            <v>44040</v>
          </cell>
          <cell r="E3354" t="str">
            <v>TR</v>
          </cell>
          <cell r="F3354" t="str">
            <v>Retiro Basura 28 Julio 2020</v>
          </cell>
          <cell r="H3354">
            <v>110000</v>
          </cell>
        </row>
        <row r="3355">
          <cell r="A3355">
            <v>44013</v>
          </cell>
          <cell r="C3355" t="str">
            <v>Sueldos</v>
          </cell>
          <cell r="D3355">
            <v>44042</v>
          </cell>
          <cell r="E3355" t="str">
            <v>TR</v>
          </cell>
          <cell r="F3355" t="str">
            <v>Liq. CH Julio 2020</v>
          </cell>
          <cell r="H3355">
            <v>285650</v>
          </cell>
        </row>
        <row r="3356">
          <cell r="A3356">
            <v>44044</v>
          </cell>
          <cell r="C3356" t="str">
            <v>Administracion</v>
          </cell>
          <cell r="D3356">
            <v>44047</v>
          </cell>
          <cell r="E3356" t="str">
            <v>TR</v>
          </cell>
          <cell r="F3356" t="str">
            <v>Hosting El Ensueño</v>
          </cell>
          <cell r="H3356">
            <v>38556</v>
          </cell>
        </row>
        <row r="3357">
          <cell r="A3357">
            <v>44044</v>
          </cell>
          <cell r="C3357" t="str">
            <v>luz</v>
          </cell>
          <cell r="D3357">
            <v>44047</v>
          </cell>
          <cell r="E3357" t="str">
            <v>TR</v>
          </cell>
          <cell r="F3357" t="str">
            <v>Litoral 2</v>
          </cell>
          <cell r="H3357">
            <v>14817</v>
          </cell>
        </row>
        <row r="3358">
          <cell r="A3358">
            <v>44044</v>
          </cell>
          <cell r="C3358" t="str">
            <v>luz</v>
          </cell>
          <cell r="D3358">
            <v>44047</v>
          </cell>
          <cell r="E3358" t="str">
            <v>TR</v>
          </cell>
          <cell r="F3358" t="str">
            <v>Litoral 1</v>
          </cell>
          <cell r="H3358">
            <v>130674</v>
          </cell>
        </row>
        <row r="3359">
          <cell r="A3359">
            <v>44044</v>
          </cell>
          <cell r="C3359" t="str">
            <v>luz</v>
          </cell>
          <cell r="D3359">
            <v>44047</v>
          </cell>
          <cell r="E3359" t="str">
            <v>TR</v>
          </cell>
          <cell r="F3359" t="str">
            <v>Litoral 3</v>
          </cell>
          <cell r="H3359">
            <v>9415</v>
          </cell>
        </row>
        <row r="3360">
          <cell r="A3360">
            <v>44044</v>
          </cell>
          <cell r="C3360" t="str">
            <v>Celular</v>
          </cell>
          <cell r="D3360">
            <v>44047</v>
          </cell>
          <cell r="E3360" t="str">
            <v>TR</v>
          </cell>
          <cell r="F3360" t="str">
            <v>Celular CH</v>
          </cell>
          <cell r="H3360">
            <v>6990</v>
          </cell>
        </row>
        <row r="3361">
          <cell r="A3361">
            <v>44044</v>
          </cell>
          <cell r="C3361" t="str">
            <v>caja chica</v>
          </cell>
          <cell r="D3361">
            <v>44047</v>
          </cell>
          <cell r="E3361" t="str">
            <v>TR</v>
          </cell>
          <cell r="F3361" t="str">
            <v>R.Figueroa Caja Chica Ago</v>
          </cell>
          <cell r="H3361">
            <v>100000</v>
          </cell>
        </row>
        <row r="3362">
          <cell r="A3362">
            <v>44044</v>
          </cell>
          <cell r="C3362" t="str">
            <v>Administracion</v>
          </cell>
          <cell r="D3362">
            <v>44047</v>
          </cell>
          <cell r="E3362" t="str">
            <v>TR</v>
          </cell>
          <cell r="F3362" t="str">
            <v>Rep. Pagina WEB</v>
          </cell>
          <cell r="H3362">
            <v>45000</v>
          </cell>
        </row>
        <row r="3363">
          <cell r="A3363">
            <v>44044</v>
          </cell>
          <cell r="C3363" t="str">
            <v>Basura</v>
          </cell>
          <cell r="D3363">
            <v>44047</v>
          </cell>
          <cell r="E3363" t="str">
            <v>TR</v>
          </cell>
          <cell r="F3363" t="str">
            <v>Retiro Basura 4 Agosto 2020</v>
          </cell>
          <cell r="H3363">
            <v>110000</v>
          </cell>
        </row>
        <row r="3364">
          <cell r="A3364">
            <v>44044</v>
          </cell>
          <cell r="C3364" t="str">
            <v>Sueldos</v>
          </cell>
          <cell r="D3364">
            <v>44047</v>
          </cell>
          <cell r="E3364" t="str">
            <v>TR</v>
          </cell>
          <cell r="F3364" t="str">
            <v>Previred CH</v>
          </cell>
          <cell r="H3364">
            <v>120950</v>
          </cell>
        </row>
        <row r="3365">
          <cell r="A3365">
            <v>44044</v>
          </cell>
          <cell r="C3365" t="str">
            <v>Administracion</v>
          </cell>
          <cell r="D3365">
            <v>44047</v>
          </cell>
          <cell r="E3365" t="str">
            <v>com</v>
          </cell>
          <cell r="F3365" t="str">
            <v>Seguro Fraude</v>
          </cell>
          <cell r="H3365">
            <v>4018</v>
          </cell>
        </row>
        <row r="3366">
          <cell r="A3366">
            <v>44044</v>
          </cell>
          <cell r="C3366" t="str">
            <v>Basura</v>
          </cell>
          <cell r="D3366">
            <v>44054</v>
          </cell>
          <cell r="E3366" t="str">
            <v>TR</v>
          </cell>
          <cell r="F3366" t="str">
            <v>Retiro Basura 11 Agosto 2020</v>
          </cell>
          <cell r="H3366">
            <v>110000</v>
          </cell>
        </row>
        <row r="3367">
          <cell r="A3367">
            <v>44044</v>
          </cell>
          <cell r="C3367" t="str">
            <v>Sueldos</v>
          </cell>
          <cell r="D3367">
            <v>44057</v>
          </cell>
          <cell r="E3367" t="str">
            <v>TR</v>
          </cell>
          <cell r="F3367" t="str">
            <v>Adelanto sueldo CH</v>
          </cell>
          <cell r="H3367">
            <v>120000</v>
          </cell>
        </row>
        <row r="3368">
          <cell r="A3368">
            <v>44044</v>
          </cell>
          <cell r="C3368" t="str">
            <v>Basura</v>
          </cell>
          <cell r="D3368">
            <v>44060</v>
          </cell>
          <cell r="E3368" t="str">
            <v>TR</v>
          </cell>
          <cell r="F3368" t="str">
            <v>Retiro basura 18 agosto 2020</v>
          </cell>
          <cell r="H3368">
            <v>110000</v>
          </cell>
        </row>
        <row r="3369">
          <cell r="A3369">
            <v>44044</v>
          </cell>
          <cell r="C3369" t="str">
            <v>Agua</v>
          </cell>
          <cell r="D3369">
            <v>44063</v>
          </cell>
          <cell r="E3369" t="str">
            <v>TR</v>
          </cell>
          <cell r="F3369" t="str">
            <v>1 Camion de agua Cist. Dist.</v>
          </cell>
          <cell r="H3369">
            <v>40000</v>
          </cell>
        </row>
        <row r="3370">
          <cell r="A3370">
            <v>44044</v>
          </cell>
          <cell r="C3370" t="str">
            <v>Internet</v>
          </cell>
          <cell r="D3370">
            <v>44064</v>
          </cell>
          <cell r="E3370" t="str">
            <v>TR</v>
          </cell>
          <cell r="F3370" t="str">
            <v>Recarga Internet Entel</v>
          </cell>
          <cell r="H3370">
            <v>5000</v>
          </cell>
        </row>
        <row r="3371">
          <cell r="A3371">
            <v>44044</v>
          </cell>
          <cell r="C3371" t="str">
            <v>Internet</v>
          </cell>
          <cell r="D3371">
            <v>44068</v>
          </cell>
          <cell r="E3371" t="str">
            <v>TR</v>
          </cell>
          <cell r="F3371" t="str">
            <v>Internet Entel</v>
          </cell>
          <cell r="H3371">
            <v>10000</v>
          </cell>
        </row>
        <row r="3372">
          <cell r="A3372">
            <v>44044</v>
          </cell>
          <cell r="C3372" t="str">
            <v>Mantencion</v>
          </cell>
          <cell r="D3372">
            <v>44068</v>
          </cell>
          <cell r="E3372" t="str">
            <v>TR</v>
          </cell>
          <cell r="F3372" t="str">
            <v>Ferreteria El Yeco, Esmaltes y otros</v>
          </cell>
          <cell r="H3372">
            <v>74000</v>
          </cell>
        </row>
        <row r="3373">
          <cell r="A3373">
            <v>44044</v>
          </cell>
          <cell r="C3373" t="str">
            <v>Mantencion</v>
          </cell>
          <cell r="D3373">
            <v>44069</v>
          </cell>
          <cell r="E3373" t="str">
            <v>TR</v>
          </cell>
          <cell r="F3373" t="str">
            <v>Hector Gonalez Parte Luminarias Led</v>
          </cell>
          <cell r="H3373">
            <v>250000</v>
          </cell>
        </row>
        <row r="3374">
          <cell r="A3374">
            <v>44044</v>
          </cell>
          <cell r="C3374" t="str">
            <v>Basura</v>
          </cell>
          <cell r="D3374">
            <v>44070</v>
          </cell>
          <cell r="E3374" t="str">
            <v>TR</v>
          </cell>
          <cell r="F3374" t="str">
            <v>Retiro Basura 26 Ago.20</v>
          </cell>
          <cell r="H3374">
            <v>110000</v>
          </cell>
        </row>
        <row r="3375">
          <cell r="A3375">
            <v>44044</v>
          </cell>
          <cell r="C3375" t="str">
            <v>Mantencion</v>
          </cell>
          <cell r="D3375">
            <v>44071</v>
          </cell>
          <cell r="E3375" t="str">
            <v>TR</v>
          </cell>
          <cell r="F3375" t="str">
            <v>Hector Gonalez Parte Luminarias Led</v>
          </cell>
          <cell r="H3375">
            <v>110000</v>
          </cell>
        </row>
        <row r="3376">
          <cell r="A3376">
            <v>44044</v>
          </cell>
          <cell r="C3376" t="str">
            <v>Sueldos</v>
          </cell>
          <cell r="D3376">
            <v>44071</v>
          </cell>
          <cell r="E3376" t="str">
            <v>TR</v>
          </cell>
          <cell r="F3376" t="str">
            <v>Liq. Sueldo ago.20 CH</v>
          </cell>
          <cell r="H3376">
            <v>285650</v>
          </cell>
        </row>
        <row r="3377">
          <cell r="A3377">
            <v>44044</v>
          </cell>
          <cell r="C3377" t="str">
            <v>Sueldos</v>
          </cell>
          <cell r="D3377">
            <v>44071</v>
          </cell>
          <cell r="E3377" t="str">
            <v>TR</v>
          </cell>
          <cell r="F3377" t="str">
            <v>CH x Vacaciones totales</v>
          </cell>
          <cell r="H3377">
            <v>256916</v>
          </cell>
        </row>
        <row r="3378">
          <cell r="A3378">
            <v>44075</v>
          </cell>
          <cell r="C3378" t="str">
            <v>luz</v>
          </cell>
          <cell r="D3378">
            <v>44076</v>
          </cell>
          <cell r="E3378" t="str">
            <v>TR</v>
          </cell>
          <cell r="F3378" t="str">
            <v>Litoral 3</v>
          </cell>
          <cell r="H3378">
            <v>10914</v>
          </cell>
        </row>
        <row r="3379">
          <cell r="A3379">
            <v>44075</v>
          </cell>
          <cell r="C3379" t="str">
            <v>luz</v>
          </cell>
          <cell r="D3379">
            <v>44076</v>
          </cell>
          <cell r="E3379" t="str">
            <v>TR</v>
          </cell>
          <cell r="F3379" t="str">
            <v>Litoral 1</v>
          </cell>
          <cell r="H3379">
            <v>120478</v>
          </cell>
        </row>
        <row r="3380">
          <cell r="A3380">
            <v>44075</v>
          </cell>
          <cell r="C3380" t="str">
            <v>luz</v>
          </cell>
          <cell r="D3380">
            <v>44076</v>
          </cell>
          <cell r="E3380" t="str">
            <v>TR</v>
          </cell>
          <cell r="F3380" t="str">
            <v>Litoral 2</v>
          </cell>
          <cell r="H3380">
            <v>5577</v>
          </cell>
        </row>
        <row r="3381">
          <cell r="A3381">
            <v>44075</v>
          </cell>
          <cell r="C3381" t="str">
            <v>Celular</v>
          </cell>
          <cell r="D3381">
            <v>44076</v>
          </cell>
          <cell r="E3381" t="str">
            <v>TR</v>
          </cell>
          <cell r="F3381" t="str">
            <v>celular CH</v>
          </cell>
          <cell r="H3381">
            <v>6990</v>
          </cell>
        </row>
        <row r="3382">
          <cell r="A3382">
            <v>44075</v>
          </cell>
          <cell r="C3382" t="str">
            <v>basura</v>
          </cell>
          <cell r="D3382">
            <v>44076</v>
          </cell>
          <cell r="E3382" t="str">
            <v>TR</v>
          </cell>
          <cell r="F3382" t="str">
            <v>Retiro Basura 1 Sep.2020</v>
          </cell>
          <cell r="H3382">
            <v>120000</v>
          </cell>
        </row>
        <row r="3383">
          <cell r="A3383">
            <v>44075</v>
          </cell>
          <cell r="C3383" t="str">
            <v>caja chica</v>
          </cell>
          <cell r="D3383">
            <v>44076</v>
          </cell>
          <cell r="E3383" t="str">
            <v>TR</v>
          </cell>
          <cell r="F3383" t="str">
            <v>Caja Chica R. Figueroa</v>
          </cell>
          <cell r="H3383">
            <v>100000</v>
          </cell>
        </row>
        <row r="3384">
          <cell r="A3384">
            <v>44075</v>
          </cell>
          <cell r="C3384" t="str">
            <v>Sueldos</v>
          </cell>
          <cell r="D3384">
            <v>44076</v>
          </cell>
          <cell r="E3384" t="str">
            <v>TR</v>
          </cell>
          <cell r="F3384" t="str">
            <v>Previred CH</v>
          </cell>
          <cell r="H3384">
            <v>161268</v>
          </cell>
        </row>
        <row r="3385">
          <cell r="A3385">
            <v>44075</v>
          </cell>
          <cell r="C3385" t="str">
            <v>Mantencion</v>
          </cell>
          <cell r="D3385">
            <v>44077</v>
          </cell>
          <cell r="E3385" t="str">
            <v>TR</v>
          </cell>
          <cell r="F3385" t="str">
            <v>Luis Marchant x trabajos varios</v>
          </cell>
          <cell r="H3385">
            <v>120000</v>
          </cell>
        </row>
        <row r="3386">
          <cell r="A3386">
            <v>44075</v>
          </cell>
          <cell r="C3386" t="str">
            <v>Agua</v>
          </cell>
          <cell r="D3386">
            <v>44077</v>
          </cell>
          <cell r="E3386" t="str">
            <v>TR</v>
          </cell>
          <cell r="F3386" t="str">
            <v>2 Camiones de Agua Cist.</v>
          </cell>
          <cell r="H3386">
            <v>80000</v>
          </cell>
        </row>
        <row r="3387">
          <cell r="A3387">
            <v>44075</v>
          </cell>
          <cell r="C3387" t="str">
            <v>Administracion</v>
          </cell>
          <cell r="D3387">
            <v>44082</v>
          </cell>
          <cell r="E3387" t="str">
            <v>TR</v>
          </cell>
          <cell r="F3387" t="str">
            <v>Seg. Fraude</v>
          </cell>
          <cell r="H3387">
            <v>4022</v>
          </cell>
        </row>
        <row r="3388">
          <cell r="A3388">
            <v>44075</v>
          </cell>
          <cell r="C3388" t="str">
            <v>basura</v>
          </cell>
          <cell r="D3388">
            <v>44083</v>
          </cell>
          <cell r="E3388" t="str">
            <v>TR</v>
          </cell>
          <cell r="F3388" t="str">
            <v>Retiro Basura 8 Sep.2020</v>
          </cell>
          <cell r="H3388">
            <v>120000</v>
          </cell>
        </row>
        <row r="3389">
          <cell r="A3389">
            <v>44075</v>
          </cell>
          <cell r="C3389" t="str">
            <v>contribuciones</v>
          </cell>
          <cell r="D3389">
            <v>44083</v>
          </cell>
          <cell r="E3389" t="str">
            <v>TR</v>
          </cell>
          <cell r="F3389" t="str">
            <v>Contribuc. El Ensueño 3-4 año 2020</v>
          </cell>
          <cell r="H3389">
            <v>554076</v>
          </cell>
        </row>
        <row r="3390">
          <cell r="A3390">
            <v>44075</v>
          </cell>
          <cell r="C3390" t="str">
            <v>Mantencion</v>
          </cell>
          <cell r="D3390">
            <v>44083</v>
          </cell>
          <cell r="E3390" t="str">
            <v>TR</v>
          </cell>
          <cell r="F3390" t="str">
            <v>Ferreteria El Yeco, Aguarras y otros</v>
          </cell>
          <cell r="H3390">
            <v>7250</v>
          </cell>
        </row>
        <row r="3391">
          <cell r="A3391">
            <v>44075</v>
          </cell>
          <cell r="C3391" t="str">
            <v>Agua</v>
          </cell>
          <cell r="D3391">
            <v>44085</v>
          </cell>
          <cell r="E3391" t="str">
            <v>TR</v>
          </cell>
          <cell r="F3391" t="str">
            <v>2 Camiones de Agua Cist.</v>
          </cell>
          <cell r="H3391">
            <v>80000</v>
          </cell>
        </row>
        <row r="3392">
          <cell r="A3392">
            <v>44075</v>
          </cell>
          <cell r="C3392" t="str">
            <v>Mantencion</v>
          </cell>
          <cell r="D3392">
            <v>44085</v>
          </cell>
          <cell r="E3392" t="str">
            <v>TR</v>
          </cell>
          <cell r="F3392" t="str">
            <v>Elementos electricos x focos led</v>
          </cell>
          <cell r="H3392">
            <v>22900</v>
          </cell>
        </row>
        <row r="3393">
          <cell r="A3393">
            <v>44075</v>
          </cell>
          <cell r="C3393" t="str">
            <v>Sueldos</v>
          </cell>
          <cell r="D3393">
            <v>44089</v>
          </cell>
          <cell r="E3393" t="str">
            <v>TR</v>
          </cell>
          <cell r="F3393" t="str">
            <v>C.Henriquez adelanto sueldo</v>
          </cell>
          <cell r="H3393">
            <v>120000</v>
          </cell>
        </row>
        <row r="3394">
          <cell r="A3394">
            <v>44075</v>
          </cell>
          <cell r="C3394" t="str">
            <v>Sueldos</v>
          </cell>
          <cell r="D3394">
            <v>44089</v>
          </cell>
          <cell r="E3394" t="str">
            <v>TR</v>
          </cell>
          <cell r="F3394" t="str">
            <v>C.Henriquez aguinaldo F.Patrias</v>
          </cell>
          <cell r="H3394">
            <v>70000</v>
          </cell>
        </row>
        <row r="3395">
          <cell r="A3395">
            <v>44075</v>
          </cell>
          <cell r="C3395" t="str">
            <v>Agua</v>
          </cell>
          <cell r="D3395">
            <v>44090</v>
          </cell>
          <cell r="E3395" t="str">
            <v>TR</v>
          </cell>
          <cell r="F3395" t="str">
            <v>2 Camiones de Agua Cist.</v>
          </cell>
          <cell r="H3395">
            <v>80000</v>
          </cell>
        </row>
        <row r="3396">
          <cell r="A3396">
            <v>44075</v>
          </cell>
          <cell r="C3396" t="str">
            <v>basura</v>
          </cell>
          <cell r="D3396">
            <v>44091</v>
          </cell>
          <cell r="E3396" t="str">
            <v>TR</v>
          </cell>
          <cell r="F3396" t="str">
            <v>Retiro de Basura 16 sep.20</v>
          </cell>
          <cell r="H3396">
            <v>120000</v>
          </cell>
        </row>
        <row r="3397">
          <cell r="A3397">
            <v>44075</v>
          </cell>
          <cell r="C3397" t="str">
            <v>basura</v>
          </cell>
          <cell r="D3397">
            <v>44096</v>
          </cell>
          <cell r="E3397" t="str">
            <v>TR</v>
          </cell>
          <cell r="F3397" t="str">
            <v>Retiro Basura 22 Sep.20</v>
          </cell>
          <cell r="H3397">
            <v>120000</v>
          </cell>
        </row>
        <row r="3398">
          <cell r="A3398">
            <v>44075</v>
          </cell>
          <cell r="C3398" t="str">
            <v>Agua</v>
          </cell>
          <cell r="D3398">
            <v>44098</v>
          </cell>
          <cell r="E3398" t="str">
            <v>TR</v>
          </cell>
          <cell r="F3398" t="str">
            <v>2 Camionesde Agua Cist. Dist.</v>
          </cell>
          <cell r="H3398">
            <v>80000</v>
          </cell>
        </row>
        <row r="3399">
          <cell r="A3399">
            <v>44075</v>
          </cell>
          <cell r="C3399" t="str">
            <v>Mantencion</v>
          </cell>
          <cell r="D3399">
            <v>44102</v>
          </cell>
          <cell r="E3399" t="str">
            <v>TR</v>
          </cell>
          <cell r="F3399" t="str">
            <v>Angel x inst. Electrica</v>
          </cell>
          <cell r="H3399">
            <v>120000</v>
          </cell>
        </row>
        <row r="3400">
          <cell r="A3400">
            <v>44075</v>
          </cell>
          <cell r="C3400" t="str">
            <v>basura</v>
          </cell>
          <cell r="D3400">
            <v>44104</v>
          </cell>
          <cell r="E3400" t="str">
            <v>TR</v>
          </cell>
          <cell r="F3400" t="str">
            <v>Retiro Basura 29 sep.20</v>
          </cell>
          <cell r="H3400">
            <v>120000</v>
          </cell>
        </row>
        <row r="3401">
          <cell r="A3401">
            <v>44075</v>
          </cell>
          <cell r="C3401" t="str">
            <v>Sueldos</v>
          </cell>
          <cell r="D3401">
            <v>44104</v>
          </cell>
          <cell r="E3401" t="str">
            <v>TR</v>
          </cell>
          <cell r="F3401" t="str">
            <v>Liq. CH Sep.2020</v>
          </cell>
          <cell r="H3401">
            <v>285650</v>
          </cell>
        </row>
        <row r="3402">
          <cell r="A3402">
            <v>44075</v>
          </cell>
          <cell r="C3402" t="str">
            <v>Agua</v>
          </cell>
          <cell r="D3402">
            <v>44104</v>
          </cell>
          <cell r="E3402" t="str">
            <v>TR</v>
          </cell>
          <cell r="F3402" t="str">
            <v xml:space="preserve"> Camiones de agua cist. Dist</v>
          </cell>
          <cell r="H3402">
            <v>80000</v>
          </cell>
        </row>
        <row r="3403">
          <cell r="A3403">
            <v>44105</v>
          </cell>
          <cell r="C3403" t="str">
            <v>luz</v>
          </cell>
          <cell r="D3403">
            <v>44105</v>
          </cell>
          <cell r="E3403" t="str">
            <v>TR</v>
          </cell>
          <cell r="F3403" t="str">
            <v>Litoral 3</v>
          </cell>
          <cell r="H3403">
            <v>8959</v>
          </cell>
        </row>
        <row r="3404">
          <cell r="A3404">
            <v>44105</v>
          </cell>
          <cell r="C3404" t="str">
            <v>luz</v>
          </cell>
          <cell r="D3404">
            <v>44105</v>
          </cell>
          <cell r="E3404" t="str">
            <v>TR</v>
          </cell>
          <cell r="F3404" t="str">
            <v>Litoral 1</v>
          </cell>
          <cell r="H3404">
            <v>108633</v>
          </cell>
        </row>
        <row r="3405">
          <cell r="A3405">
            <v>44105</v>
          </cell>
          <cell r="C3405" t="str">
            <v>luz</v>
          </cell>
          <cell r="D3405">
            <v>44105</v>
          </cell>
          <cell r="E3405" t="str">
            <v>TR</v>
          </cell>
          <cell r="F3405" t="str">
            <v>Litoral 2</v>
          </cell>
          <cell r="H3405">
            <v>2393</v>
          </cell>
        </row>
        <row r="3406">
          <cell r="A3406">
            <v>44105</v>
          </cell>
          <cell r="C3406" t="str">
            <v>Celular</v>
          </cell>
          <cell r="D3406">
            <v>44105</v>
          </cell>
          <cell r="E3406" t="str">
            <v>TR</v>
          </cell>
          <cell r="F3406" t="str">
            <v>Celular CH</v>
          </cell>
          <cell r="H3406">
            <v>6990</v>
          </cell>
        </row>
        <row r="3407">
          <cell r="A3407">
            <v>44105</v>
          </cell>
          <cell r="C3407" t="str">
            <v>Sueldos</v>
          </cell>
          <cell r="D3407">
            <v>44105</v>
          </cell>
          <cell r="E3407" t="str">
            <v>TR</v>
          </cell>
          <cell r="F3407" t="str">
            <v>Previred CH</v>
          </cell>
          <cell r="H3407">
            <v>157235</v>
          </cell>
        </row>
        <row r="3408">
          <cell r="A3408">
            <v>44105</v>
          </cell>
          <cell r="C3408" t="str">
            <v>Mantencion</v>
          </cell>
          <cell r="D3408">
            <v>44109</v>
          </cell>
          <cell r="E3408" t="str">
            <v>TR</v>
          </cell>
          <cell r="F3408" t="str">
            <v>Ferreteria El Yeco x Cierro lado sede</v>
          </cell>
          <cell r="H3408">
            <v>44780</v>
          </cell>
        </row>
        <row r="3409">
          <cell r="A3409">
            <v>44105</v>
          </cell>
          <cell r="C3409" t="str">
            <v>Mantencion</v>
          </cell>
          <cell r="D3409">
            <v>44109</v>
          </cell>
          <cell r="E3409" t="str">
            <v>TR</v>
          </cell>
          <cell r="F3409" t="str">
            <v>Silvio Gonzalez Desmalezacion</v>
          </cell>
          <cell r="H3409">
            <v>40000</v>
          </cell>
        </row>
        <row r="3410">
          <cell r="A3410">
            <v>44105</v>
          </cell>
          <cell r="C3410" t="str">
            <v>Mantencion</v>
          </cell>
          <cell r="D3410">
            <v>44110</v>
          </cell>
          <cell r="E3410" t="str">
            <v>TR</v>
          </cell>
          <cell r="F3410" t="str">
            <v>C.H. x Cierro lado Sede</v>
          </cell>
          <cell r="H3410">
            <v>30000</v>
          </cell>
        </row>
        <row r="3411">
          <cell r="A3411">
            <v>44105</v>
          </cell>
          <cell r="C3411" t="str">
            <v>Administracion</v>
          </cell>
          <cell r="D3411">
            <v>44110</v>
          </cell>
          <cell r="E3411" t="str">
            <v>com.</v>
          </cell>
          <cell r="F3411" t="str">
            <v>Seg. Fraude</v>
          </cell>
          <cell r="H3411">
            <v>4026</v>
          </cell>
        </row>
        <row r="3412">
          <cell r="A3412">
            <v>44105</v>
          </cell>
          <cell r="C3412" t="str">
            <v>Agua</v>
          </cell>
          <cell r="D3412">
            <v>44112</v>
          </cell>
          <cell r="E3412" t="str">
            <v>TR</v>
          </cell>
          <cell r="F3412" t="str">
            <v>2 Camiones de Agua Cist. Dist.</v>
          </cell>
          <cell r="H3412">
            <v>80000</v>
          </cell>
        </row>
        <row r="3413">
          <cell r="A3413">
            <v>44105</v>
          </cell>
          <cell r="C3413" t="str">
            <v>Basura</v>
          </cell>
          <cell r="D3413">
            <v>44112</v>
          </cell>
          <cell r="E3413" t="str">
            <v>TR</v>
          </cell>
          <cell r="F3413" t="str">
            <v>Retiro Basura 6 Oct.20</v>
          </cell>
          <cell r="H3413">
            <v>120000</v>
          </cell>
        </row>
        <row r="3414">
          <cell r="A3414">
            <v>44105</v>
          </cell>
          <cell r="C3414" t="str">
            <v>Basura</v>
          </cell>
          <cell r="D3414">
            <v>44118</v>
          </cell>
          <cell r="E3414" t="str">
            <v>TR</v>
          </cell>
          <cell r="F3414" t="str">
            <v>Retiro Basura 13 Oct.20</v>
          </cell>
          <cell r="H3414">
            <v>120000</v>
          </cell>
        </row>
        <row r="3415">
          <cell r="A3415">
            <v>44105</v>
          </cell>
          <cell r="C3415" t="str">
            <v>Sueldos</v>
          </cell>
          <cell r="D3415">
            <v>44119</v>
          </cell>
          <cell r="E3415" t="str">
            <v>TR</v>
          </cell>
          <cell r="F3415" t="str">
            <v>Adelanto CH</v>
          </cell>
          <cell r="H3415">
            <v>120000</v>
          </cell>
        </row>
        <row r="3416">
          <cell r="A3416">
            <v>44105</v>
          </cell>
          <cell r="C3416" t="str">
            <v>Agua</v>
          </cell>
          <cell r="D3416">
            <v>44120</v>
          </cell>
          <cell r="E3416" t="str">
            <v>TR</v>
          </cell>
          <cell r="F3416" t="str">
            <v>2 Camiones de Agua Cist. Dist.</v>
          </cell>
          <cell r="H3416">
            <v>80000</v>
          </cell>
        </row>
        <row r="3417">
          <cell r="A3417">
            <v>44105</v>
          </cell>
          <cell r="C3417" t="str">
            <v>Mantencion</v>
          </cell>
          <cell r="D3417">
            <v>44123</v>
          </cell>
          <cell r="E3417" t="str">
            <v>TR</v>
          </cell>
          <cell r="F3417" t="str">
            <v>Edwards x Rep. Porton Villarrica</v>
          </cell>
          <cell r="H3417">
            <v>15000</v>
          </cell>
        </row>
        <row r="3418">
          <cell r="A3418">
            <v>44105</v>
          </cell>
          <cell r="C3418" t="str">
            <v>Basura</v>
          </cell>
          <cell r="D3418">
            <v>44125</v>
          </cell>
          <cell r="E3418" t="str">
            <v>TR</v>
          </cell>
          <cell r="F3418" t="str">
            <v>Retiro Basura 20 Oct. 2020</v>
          </cell>
          <cell r="H3418">
            <v>120000</v>
          </cell>
        </row>
        <row r="3419">
          <cell r="A3419">
            <v>44105</v>
          </cell>
          <cell r="C3419" t="str">
            <v>Agua</v>
          </cell>
          <cell r="D3419">
            <v>44126</v>
          </cell>
          <cell r="E3419" t="str">
            <v>TR</v>
          </cell>
          <cell r="F3419" t="str">
            <v>2 Camiones de Agua Cist. Dist.</v>
          </cell>
          <cell r="H3419">
            <v>80000</v>
          </cell>
        </row>
        <row r="3420">
          <cell r="A3420">
            <v>44105</v>
          </cell>
          <cell r="C3420" t="str">
            <v>Mantencion</v>
          </cell>
          <cell r="D3420">
            <v>44127</v>
          </cell>
          <cell r="E3420" t="str">
            <v>TR</v>
          </cell>
          <cell r="F3420" t="str">
            <v>Ferreteria El Yeco x Art.Aseo</v>
          </cell>
          <cell r="H3420">
            <v>20650</v>
          </cell>
        </row>
        <row r="3421">
          <cell r="A3421">
            <v>44105</v>
          </cell>
          <cell r="C3421" t="str">
            <v>caja chica</v>
          </cell>
          <cell r="D3421">
            <v>44130</v>
          </cell>
          <cell r="E3421" t="str">
            <v>TR</v>
          </cell>
          <cell r="F3421" t="str">
            <v>Caja Chica R.Figueroa oct.</v>
          </cell>
          <cell r="H3421">
            <v>100000</v>
          </cell>
        </row>
        <row r="3422">
          <cell r="A3422">
            <v>44105</v>
          </cell>
          <cell r="C3422" t="str">
            <v>Basura</v>
          </cell>
          <cell r="D3422">
            <v>44132</v>
          </cell>
          <cell r="E3422" t="str">
            <v>TR</v>
          </cell>
          <cell r="F3422" t="str">
            <v>Retiro Basura 27 Oct.20</v>
          </cell>
          <cell r="H3422">
            <v>120000</v>
          </cell>
        </row>
        <row r="3423">
          <cell r="A3423">
            <v>44105</v>
          </cell>
          <cell r="C3423" t="str">
            <v>Sueldos</v>
          </cell>
          <cell r="D3423">
            <v>44132</v>
          </cell>
          <cell r="E3423" t="str">
            <v>TR</v>
          </cell>
          <cell r="F3423" t="str">
            <v>Liq. Sueldo CH</v>
          </cell>
          <cell r="H3423">
            <v>285650</v>
          </cell>
        </row>
        <row r="3424">
          <cell r="A3424">
            <v>44105</v>
          </cell>
          <cell r="C3424" t="str">
            <v>Agua</v>
          </cell>
          <cell r="D3424">
            <v>44132</v>
          </cell>
          <cell r="E3424" t="str">
            <v>TR</v>
          </cell>
          <cell r="F3424" t="str">
            <v>2 Camiones de Agua Cist. Dist.</v>
          </cell>
          <cell r="H3424">
            <v>80000</v>
          </cell>
        </row>
        <row r="3425">
          <cell r="A3425">
            <v>44136</v>
          </cell>
          <cell r="C3425" t="str">
            <v>luz</v>
          </cell>
          <cell r="D3425">
            <v>44137</v>
          </cell>
          <cell r="E3425" t="str">
            <v>TR</v>
          </cell>
          <cell r="F3425" t="str">
            <v>Litoral 3</v>
          </cell>
          <cell r="H3425">
            <v>32764</v>
          </cell>
        </row>
        <row r="3426">
          <cell r="A3426">
            <v>44136</v>
          </cell>
          <cell r="C3426" t="str">
            <v>luz</v>
          </cell>
          <cell r="D3426">
            <v>44137</v>
          </cell>
          <cell r="E3426" t="str">
            <v>TR</v>
          </cell>
          <cell r="F3426" t="str">
            <v>Litoral 2</v>
          </cell>
          <cell r="H3426">
            <v>179475</v>
          </cell>
        </row>
        <row r="3427">
          <cell r="A3427">
            <v>44136</v>
          </cell>
          <cell r="C3427" t="str">
            <v>luz</v>
          </cell>
          <cell r="D3427">
            <v>44137</v>
          </cell>
          <cell r="E3427" t="str">
            <v>TR</v>
          </cell>
          <cell r="F3427" t="str">
            <v xml:space="preserve">Litoral </v>
          </cell>
          <cell r="H3427">
            <v>2970</v>
          </cell>
        </row>
        <row r="3428">
          <cell r="A3428">
            <v>44136</v>
          </cell>
          <cell r="C3428" t="str">
            <v>Internet</v>
          </cell>
          <cell r="D3428">
            <v>44137</v>
          </cell>
          <cell r="E3428" t="str">
            <v>TR</v>
          </cell>
          <cell r="F3428" t="str">
            <v>Entel encargado</v>
          </cell>
          <cell r="H3428">
            <v>6990</v>
          </cell>
        </row>
        <row r="3429">
          <cell r="A3429">
            <v>44136</v>
          </cell>
          <cell r="C3429" t="str">
            <v>caja chica</v>
          </cell>
          <cell r="D3429">
            <v>44137</v>
          </cell>
          <cell r="E3429" t="str">
            <v>TR</v>
          </cell>
          <cell r="F3429" t="str">
            <v>Caja chica Noviembre RF</v>
          </cell>
          <cell r="H3429">
            <v>100000</v>
          </cell>
        </row>
        <row r="3430">
          <cell r="A3430">
            <v>44136</v>
          </cell>
          <cell r="C3430" t="str">
            <v>Sueldos</v>
          </cell>
          <cell r="D3430">
            <v>44138</v>
          </cell>
          <cell r="E3430" t="str">
            <v>TR</v>
          </cell>
          <cell r="F3430" t="str">
            <v>Previred CH</v>
          </cell>
          <cell r="H3430">
            <v>141822</v>
          </cell>
        </row>
        <row r="3431">
          <cell r="A3431">
            <v>44136</v>
          </cell>
          <cell r="C3431" t="str">
            <v>Basura</v>
          </cell>
          <cell r="D3431">
            <v>44139</v>
          </cell>
          <cell r="E3431" t="str">
            <v>TR</v>
          </cell>
          <cell r="F3431" t="str">
            <v>Retiro Basura 3 Nov.20</v>
          </cell>
          <cell r="H3431">
            <v>120000</v>
          </cell>
        </row>
        <row r="3432">
          <cell r="A3432">
            <v>44136</v>
          </cell>
          <cell r="C3432" t="str">
            <v>Agua</v>
          </cell>
          <cell r="D3432">
            <v>44139</v>
          </cell>
          <cell r="E3432" t="str">
            <v>TR</v>
          </cell>
          <cell r="F3432" t="str">
            <v>2 Camiones de Agua Cist. Dist.</v>
          </cell>
          <cell r="H3432">
            <v>80000</v>
          </cell>
        </row>
        <row r="3433">
          <cell r="A3433">
            <v>44136</v>
          </cell>
          <cell r="C3433" t="str">
            <v>Administracion</v>
          </cell>
          <cell r="D3433">
            <v>44141</v>
          </cell>
          <cell r="E3433" t="str">
            <v>COM</v>
          </cell>
          <cell r="F3433" t="str">
            <v>Seg. Fraude</v>
          </cell>
          <cell r="H3433">
            <v>4048</v>
          </cell>
        </row>
        <row r="3434">
          <cell r="A3434">
            <v>44136</v>
          </cell>
          <cell r="C3434" t="str">
            <v>Mantencion</v>
          </cell>
          <cell r="D3434">
            <v>44144</v>
          </cell>
          <cell r="E3434" t="str">
            <v>TR</v>
          </cell>
          <cell r="F3434" t="str">
            <v>Angel x Rep. Luminarias</v>
          </cell>
          <cell r="H3434">
            <v>15000</v>
          </cell>
        </row>
        <row r="3435">
          <cell r="A3435">
            <v>44136</v>
          </cell>
          <cell r="C3435" t="str">
            <v>Basura</v>
          </cell>
          <cell r="D3435">
            <v>44144</v>
          </cell>
          <cell r="E3435" t="str">
            <v>TR</v>
          </cell>
          <cell r="F3435" t="str">
            <v>Retiro Basura 10 Nov.20</v>
          </cell>
          <cell r="H3435">
            <v>120000</v>
          </cell>
        </row>
        <row r="3436">
          <cell r="A3436">
            <v>44136</v>
          </cell>
          <cell r="C3436" t="str">
            <v>Agua</v>
          </cell>
          <cell r="D3436">
            <v>44148</v>
          </cell>
          <cell r="E3436" t="str">
            <v>TR</v>
          </cell>
          <cell r="F3436" t="str">
            <v>2 Camiones de Agua Cist. Dist.</v>
          </cell>
          <cell r="H3436">
            <v>80000</v>
          </cell>
        </row>
        <row r="3437">
          <cell r="A3437">
            <v>44136</v>
          </cell>
          <cell r="C3437" t="str">
            <v>Sueldos</v>
          </cell>
          <cell r="D3437">
            <v>44151</v>
          </cell>
          <cell r="E3437" t="str">
            <v>TR</v>
          </cell>
          <cell r="F3437" t="str">
            <v>Adelanto CH. sueldo</v>
          </cell>
          <cell r="H3437">
            <v>120000</v>
          </cell>
        </row>
        <row r="3438">
          <cell r="A3438">
            <v>44136</v>
          </cell>
          <cell r="C3438" t="str">
            <v>deposito a plazo</v>
          </cell>
          <cell r="D3438">
            <v>44152</v>
          </cell>
          <cell r="E3438" t="str">
            <v>TR</v>
          </cell>
          <cell r="F3438" t="str">
            <v>Deposito a plazo 90 dias</v>
          </cell>
          <cell r="H3438">
            <v>30000000</v>
          </cell>
        </row>
        <row r="3439">
          <cell r="A3439">
            <v>44136</v>
          </cell>
          <cell r="C3439" t="str">
            <v>Basura</v>
          </cell>
          <cell r="D3439">
            <v>44154</v>
          </cell>
          <cell r="E3439" t="str">
            <v>TR</v>
          </cell>
          <cell r="F3439" t="str">
            <v>Retiro de Basura 18 Nov.20</v>
          </cell>
          <cell r="H3439">
            <v>120000</v>
          </cell>
        </row>
        <row r="3440">
          <cell r="A3440">
            <v>44136</v>
          </cell>
          <cell r="C3440" t="str">
            <v>Agua</v>
          </cell>
          <cell r="D3440">
            <v>44155</v>
          </cell>
          <cell r="E3440" t="str">
            <v>TR</v>
          </cell>
          <cell r="F3440" t="str">
            <v>2 Camiones de Agua Cist. Dist.</v>
          </cell>
          <cell r="H3440">
            <v>80000</v>
          </cell>
        </row>
        <row r="3441">
          <cell r="A3441">
            <v>44136</v>
          </cell>
          <cell r="C3441" t="str">
            <v>Mantencion</v>
          </cell>
          <cell r="D3441">
            <v>44159</v>
          </cell>
          <cell r="E3441" t="str">
            <v>TR</v>
          </cell>
          <cell r="F3441" t="str">
            <v>Angel x Rep. Luminarias</v>
          </cell>
          <cell r="H3441">
            <v>25000</v>
          </cell>
        </row>
        <row r="3442">
          <cell r="A3442">
            <v>44136</v>
          </cell>
          <cell r="C3442" t="str">
            <v>Basura</v>
          </cell>
          <cell r="D3442">
            <v>44160</v>
          </cell>
          <cell r="E3442" t="str">
            <v>TR</v>
          </cell>
          <cell r="F3442" t="str">
            <v>Retiro Basura 24 Nov.20</v>
          </cell>
          <cell r="H3442">
            <v>120000</v>
          </cell>
        </row>
        <row r="3443">
          <cell r="A3443">
            <v>44136</v>
          </cell>
          <cell r="C3443" t="str">
            <v>Mantencion</v>
          </cell>
          <cell r="D3443">
            <v>44161</v>
          </cell>
          <cell r="E3443" t="str">
            <v>TR</v>
          </cell>
          <cell r="F3443" t="str">
            <v>Ferretaria El Yeco insumos</v>
          </cell>
          <cell r="H3443">
            <v>16300</v>
          </cell>
        </row>
        <row r="3444">
          <cell r="A3444">
            <v>44136</v>
          </cell>
          <cell r="C3444" t="str">
            <v>Agua</v>
          </cell>
          <cell r="D3444">
            <v>44161</v>
          </cell>
          <cell r="E3444" t="str">
            <v>TR</v>
          </cell>
          <cell r="F3444" t="str">
            <v>2 Camiones de Agua Cist. Dist.</v>
          </cell>
          <cell r="H3444">
            <v>80000</v>
          </cell>
        </row>
        <row r="3445">
          <cell r="A3445">
            <v>44136</v>
          </cell>
          <cell r="C3445" t="str">
            <v>Sueldos</v>
          </cell>
          <cell r="D3445">
            <v>44165</v>
          </cell>
          <cell r="E3445" t="str">
            <v>TR</v>
          </cell>
          <cell r="F3445" t="str">
            <v>Liq. CH Nov.20</v>
          </cell>
          <cell r="H3445">
            <v>285650</v>
          </cell>
        </row>
        <row r="3446">
          <cell r="A3446">
            <v>44166</v>
          </cell>
          <cell r="C3446" t="str">
            <v>Basura</v>
          </cell>
          <cell r="D3446">
            <v>44166</v>
          </cell>
          <cell r="E3446" t="str">
            <v>TR</v>
          </cell>
          <cell r="F3446" t="str">
            <v>Retiro Basura 1 Dic.20</v>
          </cell>
          <cell r="H3446">
            <v>120000</v>
          </cell>
        </row>
        <row r="3447">
          <cell r="A3447">
            <v>44166</v>
          </cell>
          <cell r="C3447" t="str">
            <v>luz</v>
          </cell>
          <cell r="D3447">
            <v>44167</v>
          </cell>
          <cell r="E3447" t="str">
            <v>TR</v>
          </cell>
          <cell r="F3447" t="str">
            <v xml:space="preserve">litoral </v>
          </cell>
          <cell r="H3447">
            <v>171493</v>
          </cell>
        </row>
        <row r="3448">
          <cell r="A3448">
            <v>44166</v>
          </cell>
          <cell r="C3448" t="str">
            <v>luz</v>
          </cell>
          <cell r="D3448">
            <v>44167</v>
          </cell>
          <cell r="E3448" t="str">
            <v>TR</v>
          </cell>
          <cell r="F3448" t="str">
            <v xml:space="preserve">litoral </v>
          </cell>
          <cell r="H3448">
            <v>36940</v>
          </cell>
        </row>
        <row r="3449">
          <cell r="A3449">
            <v>44166</v>
          </cell>
          <cell r="C3449" t="str">
            <v>luz</v>
          </cell>
          <cell r="D3449">
            <v>44167</v>
          </cell>
          <cell r="E3449" t="str">
            <v>TR</v>
          </cell>
          <cell r="F3449" t="str">
            <v xml:space="preserve">litoral </v>
          </cell>
          <cell r="H3449">
            <v>3019</v>
          </cell>
        </row>
        <row r="3450">
          <cell r="A3450">
            <v>44166</v>
          </cell>
          <cell r="C3450" t="str">
            <v>Celular</v>
          </cell>
          <cell r="D3450">
            <v>44167</v>
          </cell>
          <cell r="E3450" t="str">
            <v>TR</v>
          </cell>
          <cell r="F3450" t="str">
            <v>Celular CH</v>
          </cell>
          <cell r="H3450">
            <v>6990</v>
          </cell>
        </row>
        <row r="3451">
          <cell r="A3451">
            <v>44166</v>
          </cell>
          <cell r="C3451" t="str">
            <v>caja chica</v>
          </cell>
          <cell r="D3451">
            <v>44167</v>
          </cell>
          <cell r="E3451" t="str">
            <v>TR</v>
          </cell>
          <cell r="F3451" t="str">
            <v>Caja Chica R. Figueroa</v>
          </cell>
          <cell r="H3451">
            <v>100000</v>
          </cell>
        </row>
        <row r="3452">
          <cell r="A3452">
            <v>44166</v>
          </cell>
          <cell r="C3452" t="str">
            <v>Sueldos</v>
          </cell>
          <cell r="D3452">
            <v>44167</v>
          </cell>
          <cell r="E3452" t="str">
            <v>TR</v>
          </cell>
          <cell r="F3452" t="str">
            <v>Previred CH</v>
          </cell>
          <cell r="H3452">
            <v>120950</v>
          </cell>
        </row>
        <row r="3453">
          <cell r="A3453">
            <v>44166</v>
          </cell>
          <cell r="C3453" t="str">
            <v>Agua</v>
          </cell>
          <cell r="D3453">
            <v>44168</v>
          </cell>
          <cell r="E3453" t="str">
            <v>TR</v>
          </cell>
          <cell r="F3453" t="str">
            <v>2 Camiones de Agua Cist. Dist.</v>
          </cell>
          <cell r="H3453">
            <v>80000</v>
          </cell>
        </row>
        <row r="3454">
          <cell r="A3454">
            <v>44166</v>
          </cell>
          <cell r="C3454" t="str">
            <v>Administracion</v>
          </cell>
          <cell r="D3454">
            <v>44172</v>
          </cell>
          <cell r="E3454" t="str">
            <v>TR</v>
          </cell>
          <cell r="F3454" t="str">
            <v>Seg.Fraude</v>
          </cell>
          <cell r="H3454">
            <v>4076</v>
          </cell>
        </row>
        <row r="3455">
          <cell r="A3455">
            <v>44166</v>
          </cell>
          <cell r="C3455" t="str">
            <v>Basura</v>
          </cell>
          <cell r="D3455">
            <v>44175</v>
          </cell>
          <cell r="E3455" t="str">
            <v>TR</v>
          </cell>
          <cell r="F3455" t="str">
            <v>Retiro Basura 9 Dic.20</v>
          </cell>
          <cell r="H3455">
            <v>120000</v>
          </cell>
        </row>
        <row r="3456">
          <cell r="A3456">
            <v>44166</v>
          </cell>
          <cell r="C3456" t="str">
            <v>Agua</v>
          </cell>
          <cell r="D3456">
            <v>44176</v>
          </cell>
          <cell r="E3456" t="str">
            <v>TR</v>
          </cell>
          <cell r="F3456" t="str">
            <v>3 Camiones de Agua Cist. Dist.</v>
          </cell>
          <cell r="H3456">
            <v>120000</v>
          </cell>
        </row>
        <row r="3457">
          <cell r="A3457">
            <v>44166</v>
          </cell>
          <cell r="C3457" t="str">
            <v>Mantencion</v>
          </cell>
          <cell r="D3457">
            <v>44179</v>
          </cell>
          <cell r="E3457" t="str">
            <v>TR</v>
          </cell>
          <cell r="F3457" t="str">
            <v>Luis Marchant Rep Cañerias Norias</v>
          </cell>
          <cell r="H3457">
            <v>60000</v>
          </cell>
        </row>
        <row r="3458">
          <cell r="A3458">
            <v>44166</v>
          </cell>
          <cell r="C3458" t="str">
            <v>Sueldos</v>
          </cell>
          <cell r="D3458">
            <v>44180</v>
          </cell>
          <cell r="E3458" t="str">
            <v>TR</v>
          </cell>
          <cell r="F3458" t="str">
            <v>C.Henriquez Adelanto sueldo</v>
          </cell>
          <cell r="H3458">
            <v>120000</v>
          </cell>
        </row>
        <row r="3459">
          <cell r="A3459">
            <v>44166</v>
          </cell>
          <cell r="C3459" t="str">
            <v>Sueldos</v>
          </cell>
          <cell r="D3459">
            <v>44180</v>
          </cell>
          <cell r="E3459" t="str">
            <v>TR</v>
          </cell>
          <cell r="F3459" t="str">
            <v>C.Henriquez Aguinaldo Navidad</v>
          </cell>
          <cell r="H3459">
            <v>62000</v>
          </cell>
        </row>
        <row r="3460">
          <cell r="A3460">
            <v>44166</v>
          </cell>
          <cell r="C3460" t="str">
            <v>Mantencion</v>
          </cell>
          <cell r="D3460">
            <v>44180</v>
          </cell>
          <cell r="E3460" t="str">
            <v>TR</v>
          </cell>
          <cell r="F3460" t="str">
            <v>Poleras de Trabajo CH</v>
          </cell>
          <cell r="H3460">
            <v>17800</v>
          </cell>
        </row>
        <row r="3461">
          <cell r="A3461">
            <v>44166</v>
          </cell>
          <cell r="C3461" t="str">
            <v>Basura</v>
          </cell>
          <cell r="D3461">
            <v>44181</v>
          </cell>
          <cell r="E3461" t="str">
            <v>TR</v>
          </cell>
          <cell r="F3461" t="str">
            <v>Retiro Basura 15 Dic.2020</v>
          </cell>
          <cell r="H3461">
            <v>120000</v>
          </cell>
        </row>
        <row r="3462">
          <cell r="A3462">
            <v>44166</v>
          </cell>
          <cell r="C3462" t="str">
            <v>Agua</v>
          </cell>
          <cell r="D3462">
            <v>44186</v>
          </cell>
          <cell r="E3462" t="str">
            <v>TR</v>
          </cell>
          <cell r="F3462" t="str">
            <v>2 Camiones de Agua Cist. Dist.</v>
          </cell>
          <cell r="H3462">
            <v>80000</v>
          </cell>
        </row>
        <row r="3463">
          <cell r="A3463">
            <v>44166</v>
          </cell>
          <cell r="C3463" t="str">
            <v>Basura</v>
          </cell>
          <cell r="D3463">
            <v>44188</v>
          </cell>
          <cell r="E3463" t="str">
            <v>TR</v>
          </cell>
          <cell r="F3463" t="str">
            <v>Retiro Basura 22 Dic,20</v>
          </cell>
          <cell r="H3463">
            <v>120000</v>
          </cell>
        </row>
        <row r="3464">
          <cell r="A3464">
            <v>44166</v>
          </cell>
          <cell r="C3464" t="str">
            <v>Agua</v>
          </cell>
          <cell r="D3464">
            <v>44188</v>
          </cell>
          <cell r="E3464" t="str">
            <v>TR</v>
          </cell>
          <cell r="F3464" t="str">
            <v>2 Camiones de Agua Cist. Dist.</v>
          </cell>
          <cell r="H3464">
            <v>80000</v>
          </cell>
        </row>
        <row r="3465">
          <cell r="A3465">
            <v>44166</v>
          </cell>
          <cell r="C3465" t="str">
            <v>Basura</v>
          </cell>
          <cell r="D3465">
            <v>44193</v>
          </cell>
          <cell r="E3465" t="str">
            <v>TR</v>
          </cell>
          <cell r="F3465" t="str">
            <v>Retiro Basura 26 Dic.20</v>
          </cell>
          <cell r="H3465">
            <v>120000</v>
          </cell>
        </row>
        <row r="3466">
          <cell r="A3466">
            <v>44166</v>
          </cell>
          <cell r="C3466" t="str">
            <v>Mantencion</v>
          </cell>
          <cell r="D3466">
            <v>44193</v>
          </cell>
          <cell r="E3466" t="str">
            <v>TR</v>
          </cell>
          <cell r="F3466" t="str">
            <v>Ferreteria El Yeco Palos Pendon</v>
          </cell>
          <cell r="H3466">
            <v>18180</v>
          </cell>
        </row>
        <row r="3467">
          <cell r="A3467">
            <v>44166</v>
          </cell>
          <cell r="C3467" t="str">
            <v>Agua</v>
          </cell>
          <cell r="D3467">
            <v>44195</v>
          </cell>
          <cell r="E3467" t="str">
            <v>TR</v>
          </cell>
          <cell r="F3467" t="str">
            <v>2 Camiones de Agua Cist. Dist.</v>
          </cell>
          <cell r="H3467">
            <v>80000</v>
          </cell>
        </row>
        <row r="3468">
          <cell r="A3468">
            <v>44166</v>
          </cell>
          <cell r="C3468" t="str">
            <v>Basura</v>
          </cell>
          <cell r="D3468">
            <v>44195</v>
          </cell>
          <cell r="E3468" t="str">
            <v>TR</v>
          </cell>
          <cell r="F3468" t="str">
            <v>Retiro Basura 29 Dic.20</v>
          </cell>
          <cell r="H3468">
            <v>120000</v>
          </cell>
        </row>
        <row r="3469">
          <cell r="A3469">
            <v>44166</v>
          </cell>
          <cell r="C3469" t="str">
            <v>Sueldos</v>
          </cell>
          <cell r="D3469">
            <v>44195</v>
          </cell>
          <cell r="E3469" t="str">
            <v>TR</v>
          </cell>
          <cell r="F3469" t="str">
            <v>CH Liq, sueldo Dic.20</v>
          </cell>
          <cell r="H3469">
            <v>285650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50">
          <cell r="G350">
            <v>13420599</v>
          </cell>
        </row>
        <row r="352">
          <cell r="G352">
            <v>34645345</v>
          </cell>
        </row>
      </sheetData>
      <sheetData sheetId="31">
        <row r="765">
          <cell r="G765">
            <v>12035307</v>
          </cell>
        </row>
        <row r="767">
          <cell r="G767">
            <v>43915845</v>
          </cell>
        </row>
      </sheetData>
      <sheetData sheetId="32">
        <row r="99">
          <cell r="A99">
            <v>48151286</v>
          </cell>
        </row>
      </sheetData>
      <sheetData sheetId="33">
        <row r="872">
          <cell r="G872">
            <v>60174634</v>
          </cell>
        </row>
      </sheetData>
      <sheetData sheetId="34">
        <row r="796">
          <cell r="G796">
            <v>9632141</v>
          </cell>
        </row>
        <row r="798">
          <cell r="G798">
            <v>46096304</v>
          </cell>
        </row>
        <row r="801">
          <cell r="G801">
            <v>55728445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idela Paez, Hernan Wilson" refreshedDate="45316.775887962962" createdVersion="8" refreshedVersion="8" minRefreshableVersion="3" recordCount="6175" xr:uid="{CC5FDED4-E9D6-4F69-952C-5C2B61C66F8F}">
  <cacheSource type="worksheet">
    <worksheetSource name="Tabla1[[MES]:[Columna1]]"/>
  </cacheSource>
  <cacheFields count="9">
    <cacheField name="MES" numFmtId="0">
      <sharedItems containsDate="1" containsMixedTypes="1" minDate="2016-07-01T00:00:00" maxDate="2023-12-30T00:00:00" count="295"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7T00:00:00"/>
        <d v="2023-03-01T00:00:00"/>
        <d v="2023-03-02T00:00:00"/>
        <d v="2023-03-06T00:00:00"/>
        <d v="2023-03-09T00:00:00"/>
        <d v="2023-03-10T00:00:00"/>
        <d v="2023-03-13T00:00:00"/>
        <d v="2023-03-17T00:00:00"/>
        <d v="2023-03-20T00:00:00"/>
        <d v="2023-03-21T00:00:00"/>
        <d v="2023-03-22T00:00:00"/>
        <d v="2023-03-27T00:00:00"/>
        <d v="2023-03-28T00:00:00"/>
        <d v="2023-03-31T00:00:00"/>
        <d v="2023-03-08T00:00:00"/>
        <d v="2023-03-24T00:00:00"/>
        <d v="2023-03-03T00:00:00"/>
        <d v="2023-04-03T00:00:00"/>
        <d v="2023-04-14T00:00:00"/>
        <d v="2023-04-04T00:00:00"/>
        <d v="2023-04-05T00:00:00"/>
        <d v="2023-04-10T00:00:00"/>
        <d v="2023-04-18T00:00:00"/>
        <d v="2023-04-21T00:00:00"/>
        <d v="2023-04-24T00:00:00"/>
        <d v="2023-04-28T00:00:00"/>
        <d v="2023-04-26T00:00:00"/>
        <d v="2023-04-11T00:00:00"/>
        <d v="2023-04-20T00:00:00"/>
        <d v="2023-04-13T00:00:00"/>
        <d v="2023-04-12T00:00:00"/>
        <d v="2023-04-27T00:00:00"/>
        <d v="2023-04-17T00:00:00"/>
        <d v="2023-05-03T00:00:00"/>
        <d v="2023-05-02T00:00:00"/>
        <d v="2023-05-05T00:00:00"/>
        <d v="2023-05-08T00:00:00"/>
        <d v="2023-05-16T00:00:00"/>
        <d v="2023-05-22T00:00:00"/>
        <d v="2023-05-25T00:00:00"/>
        <d v="2023-05-26T00:00:00"/>
        <d v="2023-05-29T00:00:00"/>
        <d v="2023-05-30T00:00:00"/>
        <d v="2023-05-31T00:00:00"/>
        <d v="2023-05-23T00:00:00"/>
        <d v="2023-05-12T00:00:00"/>
        <d v="2023-05-19T00:00:00"/>
        <d v="2023-05-09T00:00:00"/>
        <d v="2023-05-24T00:00:00"/>
        <d v="2023-05-04T00:00:00"/>
        <d v="2023-06-30T00:00:00"/>
        <d v="2023-06-27T00:00:00"/>
        <d v="2023-06-01T00:00:00"/>
        <d v="2023-06-05T00:00:00"/>
        <d v="2023-06-06T00:00:00"/>
        <d v="2023-06-12T00:00:00"/>
        <d v="2023-06-13T00:00:00"/>
        <d v="2023-06-16T00:00:00"/>
        <d v="2023-06-19T00:00:00"/>
        <d v="2023-06-20T00:00:00"/>
        <d v="2023-06-22T00:00:00"/>
        <d v="2023-06-23T00:00:00"/>
        <d v="2023-06-09T00:00:00"/>
        <d v="2023-06-15T00:00:00"/>
        <d v="2023-07-31T00:00:00"/>
        <d v="2023-07-20T00:00:00"/>
        <d v="2023-07-10T00:00:00"/>
        <d v="2023-07-03T00:00:00"/>
        <d v="2023-07-04T00:00:00"/>
        <d v="2023-07-05T00:00:00"/>
        <d v="2023-07-06T00:00:00"/>
        <d v="2023-07-07T00:00:00"/>
        <d v="2023-07-12T00:00:00"/>
        <d v="2023-07-17T00:00:00"/>
        <d v="2023-07-18T00:00:00"/>
        <d v="2023-07-19T00:00:00"/>
        <d v="2023-07-24T00:00:00"/>
        <d v="2023-07-25T00:00:00"/>
        <d v="2023-07-26T00:00:00"/>
        <d v="2023-07-28T00:00:00"/>
        <d v="2023-07-21T00:00:00"/>
        <d v="2023-08-31T00:00:00"/>
        <d v="2023-08-01T00:00:00"/>
        <d v="2023-08-02T00:00:00"/>
        <d v="2023-08-03T00:00:00"/>
        <d v="2023-08-07T00:00:00"/>
        <d v="2023-08-10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30T00:00:00"/>
        <d v="2023-08-11T00:00:00"/>
        <d v="2023-08-28T00:00:00"/>
        <d v="2023-08-04T00:00:00"/>
        <d v="2023-08-08T00:00:00"/>
        <d v="2023-08-14T00:00:00"/>
        <d v="2023-09-01T00:00:00"/>
        <d v="2023-09-04T00:00:00"/>
        <d v="2023-09-05T00:00:00"/>
        <d v="2023-09-06T00:00:00"/>
        <d v="2023-09-07T00:00:00"/>
        <d v="2023-09-12T00:00:00"/>
        <d v="2023-09-14T00:00:00"/>
        <d v="2023-09-15T00:00:00"/>
        <d v="2023-09-20T00:00:00"/>
        <d v="2023-09-22T00:00:00"/>
        <d v="2023-09-25T00:00:00"/>
        <d v="2023-09-26T00:00:00"/>
        <d v="2023-09-27T00:00:00"/>
        <d v="2023-09-29T00:00:00"/>
        <d v="2023-09-08T00:00:00"/>
        <d v="2023-09-28T00:00:00"/>
        <d v="2023-10-02T00:00:00"/>
        <d v="2023-10-04T00:00:00"/>
        <d v="2023-10-05T00:00:00"/>
        <d v="2023-10-06T00:00:00"/>
        <d v="2023-10-10T00:00:00"/>
        <d v="2023-10-11T00:00:00"/>
        <d v="2023-10-13T00:00:00"/>
        <d v="2023-10-16T00:00:00"/>
        <d v="2023-10-18T00:00:00"/>
        <d v="2023-10-19T00:00:00"/>
        <d v="2023-10-23T00:00:00"/>
        <d v="2023-10-24T00:00:00"/>
        <d v="2023-10-30T00:00:00"/>
        <d v="2023-10-31T00:00:00"/>
        <d v="2023-11-22T00:00:00"/>
        <d v="2023-11-02T00:00:00"/>
        <d v="2023-11-03T00:00:00"/>
        <d v="2023-11-07T00:00:00"/>
        <d v="2023-11-09T00:00:00"/>
        <d v="2023-11-13T00:00:00"/>
        <d v="2023-11-15T00:00:00"/>
        <d v="2023-11-20T00:00:00"/>
        <d v="2023-11-28T00:00:00"/>
        <d v="2023-11-29T00:00:00"/>
        <d v="2023-11-30T00:00:00"/>
        <d v="2023-11-24T00:00:00"/>
        <d v="2023-11-21T00:00:00"/>
        <d v="2023-12-01T00:00:00"/>
        <d v="2023-12-04T00:00:00"/>
        <d v="2023-12-05T00:00:00"/>
        <d v="2023-12-07T00:00:00"/>
        <d v="2023-12-11T00:00:00"/>
        <d v="2023-12-18T00:00:00"/>
        <d v="2023-12-19T00:00:00"/>
        <d v="2023-12-20T00:00:00"/>
        <d v="2023-12-22T00:00:00"/>
        <d v="2023-12-27T00:00:00"/>
        <d v="2023-12-28T00:00:00"/>
        <d v="2023-12-29T00:00:00"/>
        <d v="2023-12-26T00:00:00"/>
        <d v="2023-12-15T00:00:00"/>
        <d v="2023-12-13T00:00:00"/>
        <s v="MES"/>
        <d v="2023-01-03T00:00:00"/>
        <d v="2023-01-04T00:00:00"/>
        <d v="2023-01-05T00:00:00"/>
        <d v="2023-01-06T00:00:00"/>
        <d v="2023-01-09T00:00:00"/>
        <d v="2023-01-10T00:00:00"/>
        <d v="2023-01-11T00:00:00"/>
        <d v="2023-01-12T00:00:00"/>
        <d v="2023-01-13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7T00:00:00"/>
        <d v="2023-01-30T00:00:00"/>
        <d v="2023-01-31T00:00:00"/>
        <d v="2023-02-02T00:00:00"/>
        <d v="2023-02-03T00:00:00"/>
        <d v="2023-02-06T00:00:00"/>
        <d v="2023-02-07T00:00:00"/>
        <d v="2023-02-09T00:00:00"/>
        <d v="2023-02-13T00:00:00"/>
        <d v="2023-02-14T00:00:00"/>
        <d v="2023-02-15T00:00:00"/>
        <d v="2023-02-16T00:00:00"/>
        <d v="2023-02-20T00:00:00"/>
        <d v="2023-02-21T00:00:00"/>
        <d v="2023-02-23T00:00:00"/>
        <d v="2023-02-24T00:00:00"/>
        <d v="2023-02-28T00:00:00"/>
        <d v="2023-03-15T00:00:00"/>
        <d v="2023-03-30T00:00:00"/>
        <d v="2023-04-19T00:00:00"/>
        <d v="2023-04-25T00:00:00"/>
        <d v="2023-05-10T00:00:00"/>
        <d v="2023-05-15T00:00:00"/>
        <d v="2023-05-18T00:00:00"/>
        <d v="2023-06-07T00:00:00"/>
        <d v="2023-06-08T00:00:00"/>
        <d v="2023-07-11T00:00:00"/>
        <d v="2023-07-14T00:00:00"/>
        <d v="2023-08-16T00:00:00"/>
        <d v="2023-08-29T00:00:00"/>
        <d v="2023-10-03T00:00:00"/>
        <d v="2023-10-17T00:00:00"/>
        <d v="2023-10-25T00:00:00"/>
        <d v="2023-10-26T00:00:00"/>
        <d v="2023-11-06T00:00:00"/>
        <d v="2023-11-10T00:00:00"/>
        <d v="2023-11-14T00:00:00"/>
        <d v="2023-11-23T00:00:00"/>
        <d v="2023-12-06T00:00:00"/>
        <d v="2023-12-21T00:00:00"/>
      </sharedItems>
    </cacheField>
    <cacheField name="Tipo" numFmtId="0">
      <sharedItems count="3">
        <s v="Ingreso"/>
        <s v="Tipo"/>
        <s v="Egreso"/>
      </sharedItems>
    </cacheField>
    <cacheField name="Concepto" numFmtId="0">
      <sharedItems/>
    </cacheField>
    <cacheField name="Fecha" numFmtId="0">
      <sharedItems containsDate="1" containsMixedTypes="1" minDate="2016-07-01T00:00:00" maxDate="2023-12-30T00:00:00"/>
    </cacheField>
    <cacheField name="Forma de pago" numFmtId="0">
      <sharedItems containsBlank="1" containsMixedTypes="1" containsNumber="1" containsInteger="1" minValue="146" maxValue="56826"/>
    </cacheField>
    <cacheField name="Glosa" numFmtId="0">
      <sharedItems/>
    </cacheField>
    <cacheField name="No documento" numFmtId="0">
      <sharedItems containsBlank="1" containsMixedTypes="1" containsNumber="1" containsInteger="1" minValue="0" maxValue="166512847"/>
    </cacheField>
    <cacheField name="Monto" numFmtId="0">
      <sharedItems containsMixedTypes="1" containsNumber="1" containsInteger="1" minValue="2" maxValue="30000000"/>
    </cacheField>
    <cacheField name="Columna1" numFmtId="0">
      <sharedItems containsBlank="1" containsMixedTypes="1" containsNumber="1" containsInteger="1" minValue="1262174" maxValue="582841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idela Paez, Hernan Wilson" refreshedDate="45316.777874884261" createdVersion="8" refreshedVersion="8" minRefreshableVersion="3" recordCount="4195" xr:uid="{3A4A7538-FEF6-4B2B-830A-D000FCEF46AA}">
  <cacheSource type="worksheet">
    <worksheetSource ref="A1:I4196" sheet="Base de datos  1"/>
  </cacheSource>
  <cacheFields count="9">
    <cacheField name="MES" numFmtId="17">
      <sharedItems containsSemiMixedTypes="0" containsNonDate="0" containsDate="1" containsString="0" minDate="2016-07-01T00:00:00" maxDate="2023-12-30T00:00:00" count="238"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7T00:00:00"/>
        <d v="2023-03-01T00:00:00"/>
        <d v="2023-03-02T00:00:00"/>
        <d v="2023-03-06T00:00:00"/>
        <d v="2023-03-09T00:00:00"/>
        <d v="2023-03-10T00:00:00"/>
        <d v="2023-03-13T00:00:00"/>
        <d v="2023-03-17T00:00:00"/>
        <d v="2023-03-20T00:00:00"/>
        <d v="2023-03-21T00:00:00"/>
        <d v="2023-03-22T00:00:00"/>
        <d v="2023-03-27T00:00:00"/>
        <d v="2023-03-28T00:00:00"/>
        <d v="2023-03-31T00:00:00"/>
        <d v="2023-03-08T00:00:00"/>
        <d v="2023-03-24T00:00:00"/>
        <d v="2023-03-03T00:00:00"/>
        <d v="2023-04-03T00:00:00"/>
        <d v="2023-04-14T00:00:00"/>
        <d v="2023-04-04T00:00:00"/>
        <d v="2023-04-05T00:00:00"/>
        <d v="2023-04-10T00:00:00"/>
        <d v="2023-04-18T00:00:00"/>
        <d v="2023-04-21T00:00:00"/>
        <d v="2023-04-24T00:00:00"/>
        <d v="2023-04-28T00:00:00"/>
        <d v="2023-04-26T00:00:00"/>
        <d v="2023-04-11T00:00:00"/>
        <d v="2023-04-20T00:00:00"/>
        <d v="2023-04-13T00:00:00"/>
        <d v="2023-04-12T00:00:00"/>
        <d v="2023-04-27T00:00:00"/>
        <d v="2023-04-17T00:00:00"/>
        <d v="2023-05-03T00:00:00"/>
        <d v="2023-05-02T00:00:00"/>
        <d v="2023-05-05T00:00:00"/>
        <d v="2023-05-08T00:00:00"/>
        <d v="2023-05-16T00:00:00"/>
        <d v="2023-05-22T00:00:00"/>
        <d v="2023-05-25T00:00:00"/>
        <d v="2023-05-26T00:00:00"/>
        <d v="2023-05-29T00:00:00"/>
        <d v="2023-05-30T00:00:00"/>
        <d v="2023-05-31T00:00:00"/>
        <d v="2023-05-23T00:00:00"/>
        <d v="2023-05-12T00:00:00"/>
        <d v="2023-05-19T00:00:00"/>
        <d v="2023-05-09T00:00:00"/>
        <d v="2023-05-24T00:00:00"/>
        <d v="2023-05-04T00:00:00"/>
        <d v="2023-06-30T00:00:00"/>
        <d v="2023-06-27T00:00:00"/>
        <d v="2023-06-01T00:00:00"/>
        <d v="2023-06-05T00:00:00"/>
        <d v="2023-06-06T00:00:00"/>
        <d v="2023-06-12T00:00:00"/>
        <d v="2023-06-13T00:00:00"/>
        <d v="2023-06-16T00:00:00"/>
        <d v="2023-06-19T00:00:00"/>
        <d v="2023-06-20T00:00:00"/>
        <d v="2023-06-22T00:00:00"/>
        <d v="2023-06-23T00:00:00"/>
        <d v="2023-06-09T00:00:00"/>
        <d v="2023-06-15T00:00:00"/>
        <d v="2023-07-31T00:00:00"/>
        <d v="2023-07-20T00:00:00"/>
        <d v="2023-07-10T00:00:00"/>
        <d v="2023-07-03T00:00:00"/>
        <d v="2023-07-04T00:00:00"/>
        <d v="2023-07-05T00:00:00"/>
        <d v="2023-07-06T00:00:00"/>
        <d v="2023-07-07T00:00:00"/>
        <d v="2023-07-12T00:00:00"/>
        <d v="2023-07-17T00:00:00"/>
        <d v="2023-07-18T00:00:00"/>
        <d v="2023-07-19T00:00:00"/>
        <d v="2023-07-24T00:00:00"/>
        <d v="2023-07-25T00:00:00"/>
        <d v="2023-07-26T00:00:00"/>
        <d v="2023-07-28T00:00:00"/>
        <d v="2023-07-21T00:00:00"/>
        <d v="2023-08-31T00:00:00"/>
        <d v="2023-08-01T00:00:00"/>
        <d v="2023-08-02T00:00:00"/>
        <d v="2023-08-03T00:00:00"/>
        <d v="2023-08-07T00:00:00"/>
        <d v="2023-08-10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30T00:00:00"/>
        <d v="2023-08-11T00:00:00"/>
        <d v="2023-08-28T00:00:00"/>
        <d v="2023-08-04T00:00:00"/>
        <d v="2023-08-08T00:00:00"/>
        <d v="2023-08-14T00:00:00"/>
        <d v="2023-09-01T00:00:00"/>
        <d v="2023-09-04T00:00:00"/>
        <d v="2023-09-05T00:00:00"/>
        <d v="2023-09-06T00:00:00"/>
        <d v="2023-09-07T00:00:00"/>
        <d v="2023-09-12T00:00:00"/>
        <d v="2023-09-14T00:00:00"/>
        <d v="2023-09-15T00:00:00"/>
        <d v="2023-09-20T00:00:00"/>
        <d v="2023-09-22T00:00:00"/>
        <d v="2023-09-25T00:00:00"/>
        <d v="2023-09-26T00:00:00"/>
        <d v="2023-09-27T00:00:00"/>
        <d v="2023-09-29T00:00:00"/>
        <d v="2023-09-08T00:00:00"/>
        <d v="2023-09-28T00:00:00"/>
        <d v="2023-10-02T00:00:00"/>
        <d v="2023-10-04T00:00:00"/>
        <d v="2023-10-05T00:00:00"/>
        <d v="2023-10-06T00:00:00"/>
        <d v="2023-10-10T00:00:00"/>
        <d v="2023-10-11T00:00:00"/>
        <d v="2023-10-13T00:00:00"/>
        <d v="2023-10-16T00:00:00"/>
        <d v="2023-10-18T00:00:00"/>
        <d v="2023-10-19T00:00:00"/>
        <d v="2023-10-23T00:00:00"/>
        <d v="2023-10-24T00:00:00"/>
        <d v="2023-10-30T00:00:00"/>
        <d v="2023-10-31T00:00:00"/>
        <d v="2023-11-22T00:00:00"/>
        <d v="2023-11-02T00:00:00"/>
        <d v="2023-11-03T00:00:00"/>
        <d v="2023-11-07T00:00:00"/>
        <d v="2023-11-09T00:00:00"/>
        <d v="2023-11-13T00:00:00"/>
        <d v="2023-11-15T00:00:00"/>
        <d v="2023-11-20T00:00:00"/>
        <d v="2023-11-28T00:00:00"/>
        <d v="2023-11-29T00:00:00"/>
        <d v="2023-11-30T00:00:00"/>
        <d v="2023-11-24T00:00:00"/>
        <d v="2023-11-21T00:00:00"/>
        <d v="2023-12-01T00:00:00"/>
        <d v="2023-12-04T00:00:00"/>
        <d v="2023-12-05T00:00:00"/>
        <d v="2023-12-07T00:00:00"/>
        <d v="2023-12-11T00:00:00"/>
        <d v="2023-12-18T00:00:00"/>
        <d v="2023-12-19T00:00:00"/>
        <d v="2023-12-20T00:00:00"/>
        <d v="2023-12-22T00:00:00"/>
        <d v="2023-12-27T00:00:00"/>
        <d v="2023-12-28T00:00:00"/>
        <d v="2023-12-29T00:00:00"/>
        <d v="2023-12-26T00:00:00"/>
        <d v="2023-12-15T00:00:00"/>
        <d v="2023-12-13T00:00:00"/>
      </sharedItems>
    </cacheField>
    <cacheField name="Tipo" numFmtId="0">
      <sharedItems/>
    </cacheField>
    <cacheField name="Concepto" numFmtId="0">
      <sharedItems count="5">
        <s v="Pago Cuota"/>
        <s v="cesion Derecho"/>
        <s v="Devolucion caja"/>
        <s v="caja chica"/>
        <s v="deposito a plazo"/>
      </sharedItems>
    </cacheField>
    <cacheField name="Fecha" numFmtId="14">
      <sharedItems containsSemiMixedTypes="0" containsNonDate="0" containsDate="1" containsString="0" minDate="2016-07-01T00:00:00" maxDate="2023-12-30T00:00:00"/>
    </cacheField>
    <cacheField name="Forma de pago" numFmtId="0">
      <sharedItems containsBlank="1"/>
    </cacheField>
    <cacheField name="Glosa" numFmtId="0">
      <sharedItems/>
    </cacheField>
    <cacheField name="No documento" numFmtId="0">
      <sharedItems containsBlank="1" containsMixedTypes="1" containsNumber="1" containsInteger="1" minValue="0" maxValue="0"/>
    </cacheField>
    <cacheField name="Monto" numFmtId="0">
      <sharedItems containsSemiMixedTypes="0" containsString="0" containsNumber="1" containsInteger="1" minValue="10" maxValue="12781238"/>
    </cacheField>
    <cacheField name="Columna1" numFmtId="0">
      <sharedItems containsString="0" containsBlank="1" containsNumber="1" containsInteger="1" minValue="1262174" maxValue="579563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idela Paez, Hernan Wilson" refreshedDate="45316.778935532406" createdVersion="8" refreshedVersion="8" minRefreshableVersion="3" recordCount="1979" xr:uid="{4BF9F413-4059-4A4C-B170-0EAE1000F84D}">
  <cacheSource type="worksheet">
    <worksheetSource ref="A4197:I6176" sheet="Base de datos  1"/>
  </cacheSource>
  <cacheFields count="9">
    <cacheField name="MES" numFmtId="17">
      <sharedItems containsSemiMixedTypes="0" containsNonDate="0" containsDate="1" containsString="0" minDate="2016-07-01T00:00:00" maxDate="2023-12-30T00:00:00" count="230"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3T00:00:00"/>
        <d v="2023-01-04T00:00:00"/>
        <d v="2023-01-05T00:00:00"/>
        <d v="2023-01-06T00:00:00"/>
        <d v="2023-01-09T00:00:00"/>
        <d v="2023-01-10T00:00:00"/>
        <d v="2023-01-11T00:00:00"/>
        <d v="2023-01-12T00:00:00"/>
        <d v="2023-01-13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9T00:00:00"/>
        <d v="2023-02-13T00:00:00"/>
        <d v="2023-02-14T00:00:00"/>
        <d v="2023-02-15T00:00:00"/>
        <d v="2023-02-16T00:00:00"/>
        <d v="2023-02-20T00:00:00"/>
        <d v="2023-02-21T00:00:00"/>
        <d v="2023-02-23T00:00:00"/>
        <d v="2023-02-24T00:00:00"/>
        <d v="2023-02-28T00:00:00"/>
        <d v="2023-03-01T00:00:00"/>
        <d v="2023-03-02T00:00:00"/>
        <d v="2023-03-03T00:00:00"/>
        <d v="2023-03-06T00:00:00"/>
        <d v="2023-03-08T00:00:00"/>
        <d v="2023-03-09T00:00:00"/>
        <d v="2023-03-10T00:00:00"/>
        <d v="2023-03-15T00:00:00"/>
        <d v="2023-03-17T00:00:00"/>
        <d v="2023-03-22T00:00:00"/>
        <d v="2023-03-27T00:00:00"/>
        <d v="2023-03-28T00:00:00"/>
        <d v="2023-03-30T00:00:00"/>
        <d v="2023-03-31T00:00:00"/>
        <d v="2023-04-03T00:00:00"/>
        <d v="2023-04-04T00:00:00"/>
        <d v="2023-04-05T00:00:00"/>
        <d v="2023-04-11T00:00:00"/>
        <d v="2023-04-14T00:00:00"/>
        <d v="2023-04-17T00:00:00"/>
        <d v="2023-04-19T00:00:00"/>
        <d v="2023-04-24T00:00:00"/>
        <d v="2023-04-25T00:00:00"/>
        <d v="2023-04-26T00:00:00"/>
        <d v="2023-04-27T00:00:00"/>
        <d v="2023-05-02T00:00:00"/>
        <d v="2023-05-03T00:00:00"/>
        <d v="2023-05-04T00:00:00"/>
        <d v="2023-05-05T00:00:00"/>
        <d v="2023-05-10T00:00:00"/>
        <d v="2023-05-15T00:00:00"/>
        <d v="2023-05-16T00:00:00"/>
        <d v="2023-05-18T00:00:00"/>
        <d v="2023-05-24T00:00:00"/>
        <d v="2023-05-25T00:00:00"/>
        <d v="2023-05-31T00:00:00"/>
        <d v="2023-06-01T00:00:00"/>
        <d v="2023-06-06T00:00:00"/>
        <d v="2023-06-07T00:00:00"/>
        <d v="2023-06-08T00:00:00"/>
        <d v="2023-06-13T00:00:00"/>
        <d v="2023-06-15T00:00:00"/>
        <d v="2023-06-16T00:00:00"/>
        <d v="2023-06-20T00:00:00"/>
        <d v="2023-06-23T00:00:00"/>
        <d v="2023-06-27T00:00:00"/>
        <d v="2023-06-30T00:00:00"/>
        <d v="2023-07-03T00:00:00"/>
        <d v="2023-07-04T00:00:00"/>
        <d v="2023-07-05T00:00:00"/>
        <d v="2023-07-06T00:00:00"/>
        <d v="2023-07-07T00:00:00"/>
        <d v="2023-07-11T00:00:00"/>
        <d v="2023-07-14T00:00:00"/>
        <d v="2023-07-17T00:00:00"/>
        <d v="2023-07-18T00:00:00"/>
        <d v="2023-07-20T00:00:00"/>
        <d v="2023-07-25T00:00:00"/>
        <d v="2023-07-28T00:00:00"/>
        <d v="2023-07-31T00:00:00"/>
        <d v="2023-08-01T00:00:00"/>
        <d v="2023-08-03T00:00:00"/>
        <d v="2023-08-04T00:00:00"/>
        <d v="2023-08-07T00:00:00"/>
        <d v="2023-08-08T00:00:00"/>
        <d v="2023-08-10T00:00:00"/>
        <d v="2023-08-14T00:00:00"/>
        <d v="2023-08-16T00:00:00"/>
        <d v="2023-08-18T00:00:00"/>
        <d v="2023-08-24T00:00:00"/>
        <d v="2023-08-25T00:00:00"/>
        <d v="2023-08-29T00:00:00"/>
        <d v="2023-08-31T00:00:00"/>
        <d v="2023-09-01T00:00:00"/>
        <d v="2023-09-05T00:00:00"/>
        <d v="2023-09-06T00:00:00"/>
        <d v="2023-09-08T00:00:00"/>
        <d v="2023-09-12T00:00:00"/>
        <d v="2023-09-14T00:00:00"/>
        <d v="2023-09-20T00:00:00"/>
        <d v="2023-09-26T00:00:00"/>
        <d v="2023-09-28T00:00:00"/>
        <d v="2023-09-29T00:00:00"/>
        <d v="2023-10-02T00:00:00"/>
        <d v="2023-10-03T00:00:00"/>
        <d v="2023-10-06T00:00:00"/>
        <d v="2023-10-10T00:00:00"/>
        <d v="2023-10-13T00:00:00"/>
        <d v="2023-10-16T00:00:00"/>
        <d v="2023-10-17T00:00:00"/>
        <d v="2023-10-19T00:00:00"/>
        <d v="2023-10-24T00:00:00"/>
        <d v="2023-10-25T00:00:00"/>
        <d v="2023-10-26T00:00:00"/>
        <d v="2023-10-30T00:00:00"/>
        <d v="2023-11-02T00:00:00"/>
        <d v="2023-11-03T00:00:00"/>
        <d v="2023-11-06T00:00:00"/>
        <d v="2023-11-07T00:00:00"/>
        <d v="2023-11-10T00:00:00"/>
        <d v="2023-11-14T00:00:00"/>
        <d v="2023-11-15T00:00:00"/>
        <d v="2023-11-21T00:00:00"/>
        <d v="2023-11-23T00:00:00"/>
        <d v="2023-11-28T00:00:00"/>
        <d v="2023-11-30T00:00:00"/>
        <d v="2023-12-01T00:00:00"/>
        <d v="2023-12-04T00:00:00"/>
        <d v="2023-12-05T00:00:00"/>
        <d v="2023-12-06T00:00:00"/>
        <d v="2023-12-13T00:00:00"/>
        <d v="2023-12-15T00:00:00"/>
        <d v="2023-12-19T00:00:00"/>
        <d v="2023-12-21T00:00:00"/>
        <d v="2023-12-22T00:00:00"/>
        <d v="2023-12-27T00:00:00"/>
        <d v="2023-12-28T00:00:00"/>
        <d v="2023-12-29T00:00:00"/>
      </sharedItems>
    </cacheField>
    <cacheField name="Tipo" numFmtId="0">
      <sharedItems/>
    </cacheField>
    <cacheField name="Concepto" numFmtId="0">
      <sharedItems count="26">
        <s v="Mantencion"/>
        <s v="Sueldos"/>
        <s v="Administracion"/>
        <s v="Celular"/>
        <s v="Luz"/>
        <s v="Basura"/>
        <s v="Imposiciones"/>
        <s v="Casilla Correo"/>
        <s v="Inversion"/>
        <s v="Agua"/>
        <s v="deposito a plazo"/>
        <s v="caja chica"/>
        <s v="Proy. TiT Dominio"/>
        <s v="Devolucion caja"/>
        <s v="contribuciones"/>
        <s v="seguridad"/>
        <s v="Internet"/>
        <s v="Devolucion x error"/>
        <s v="ropa de trabajo"/>
        <s v="Finiquito"/>
        <s v="sueldo administrador"/>
        <s v="Nueva sede"/>
        <s v="sede"/>
        <s v="mayor"/>
        <s v="reduc. acta"/>
        <s v="pago cuotas"/>
      </sharedItems>
    </cacheField>
    <cacheField name="Fecha" numFmtId="0">
      <sharedItems containsSemiMixedTypes="0" containsNonDate="0" containsDate="1" containsString="0" minDate="2016-07-01T00:00:00" maxDate="2023-12-30T00:00:00"/>
    </cacheField>
    <cacheField name="Forma de pago" numFmtId="0">
      <sharedItems containsBlank="1" containsMixedTypes="1" containsNumber="1" containsInteger="1" minValue="146" maxValue="56826"/>
    </cacheField>
    <cacheField name="Glosa" numFmtId="0">
      <sharedItems/>
    </cacheField>
    <cacheField name="No documento" numFmtId="0">
      <sharedItems containsBlank="1" containsMixedTypes="1" containsNumber="1" containsInteger="1" minValue="51492" maxValue="166512847"/>
    </cacheField>
    <cacheField name="Monto" numFmtId="0">
      <sharedItems containsSemiMixedTypes="0" containsString="0" containsNumber="1" containsInteger="1" minValue="2" maxValue="30000000"/>
    </cacheField>
    <cacheField name="Columna1" numFmtId="0">
      <sharedItems containsString="0" containsBlank="1" containsNumber="1" containsInteger="1" minValue="8019350" maxValue="582841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75">
  <r>
    <x v="0"/>
    <x v="0"/>
    <s v="Pago Cuota"/>
    <d v="2016-07-01T00:00:00"/>
    <s v="TRANSF"/>
    <s v="Puyehue 22, Cristina Olivares"/>
    <m/>
    <n v="20000"/>
    <m/>
  </r>
  <r>
    <x v="0"/>
    <x v="0"/>
    <s v="Pago Cuota"/>
    <d v="2016-07-01T00:00:00"/>
    <s v="DEP"/>
    <s v="Llanquihue 94, Suc. Carmela Valdes"/>
    <m/>
    <n v="20094"/>
    <m/>
  </r>
  <r>
    <x v="0"/>
    <x v="0"/>
    <s v="Pago Cuota"/>
    <d v="2016-07-01T00:00:00"/>
    <s v="TRANSF"/>
    <s v="Ranco 81, Marcela Cubillos"/>
    <m/>
    <n v="40000"/>
    <m/>
  </r>
  <r>
    <x v="0"/>
    <x v="0"/>
    <s v="Pago Cuota"/>
    <d v="2016-07-01T00:00:00"/>
    <s v="TRANSF"/>
    <s v="Villarrica 127, Ema Acevedo Fagalde"/>
    <m/>
    <n v="40000"/>
    <m/>
  </r>
  <r>
    <x v="0"/>
    <x v="0"/>
    <s v="Pago Cuota"/>
    <d v="2016-07-04T00:00:00"/>
    <s v="TRANSF"/>
    <s v="Llanquihue 84, Mauricio Marcich "/>
    <m/>
    <n v="40000"/>
    <m/>
  </r>
  <r>
    <x v="0"/>
    <x v="0"/>
    <s v="Pago Cuota"/>
    <d v="2016-07-04T00:00:00"/>
    <s v="DEP/E"/>
    <s v="Puyehue 24, Pedro Urquiola"/>
    <m/>
    <n v="40000"/>
    <m/>
  </r>
  <r>
    <x v="0"/>
    <x v="0"/>
    <s v="Pago Cuota"/>
    <d v="2016-07-05T00:00:00"/>
    <s v="TRANSF"/>
    <s v="Ranco 75, Ricardo Bravo Santibañez"/>
    <m/>
    <n v="20000"/>
    <m/>
  </r>
  <r>
    <x v="0"/>
    <x v="0"/>
    <s v="Pago Cuota"/>
    <d v="2016-07-05T00:00:00"/>
    <s v="TRANSF"/>
    <s v="Llanquihue 103-105, Tatiana Tejos"/>
    <m/>
    <n v="40000"/>
    <m/>
  </r>
  <r>
    <x v="0"/>
    <x v="0"/>
    <s v="Pago Cuota"/>
    <d v="2016-07-07T00:00:00"/>
    <s v="TRANSF"/>
    <s v="Puyehue 36, Militza Cortés Inostroza"/>
    <m/>
    <n v="20000"/>
    <m/>
  </r>
  <r>
    <x v="0"/>
    <x v="0"/>
    <s v="Pago Cuota"/>
    <d v="2016-07-08T00:00:00"/>
    <s v="TRANSF"/>
    <s v="Ranco 54, Juan Montero Menares"/>
    <m/>
    <n v="20054"/>
    <m/>
  </r>
  <r>
    <x v="0"/>
    <x v="0"/>
    <s v="Pago Cuota"/>
    <d v="2016-07-08T00:00:00"/>
    <s v="DEP"/>
    <s v="Riñihue 23, Plan pago Sara Salgado"/>
    <m/>
    <n v="80000"/>
    <m/>
  </r>
  <r>
    <x v="0"/>
    <x v="0"/>
    <s v="Pago Cuota"/>
    <d v="2016-07-08T00:00:00"/>
    <s v="TRANSF"/>
    <s v="Riñihue 6, Roberto Anddrades Carcamo"/>
    <m/>
    <n v="120000"/>
    <m/>
  </r>
  <r>
    <x v="0"/>
    <x v="0"/>
    <s v="Pago Cuota"/>
    <d v="2016-07-11T00:00:00"/>
    <s v="TRANSF"/>
    <s v="Calafquen 5, Marcos Briones"/>
    <m/>
    <n v="20000"/>
    <m/>
  </r>
  <r>
    <x v="0"/>
    <x v="0"/>
    <s v="Pago Cuota"/>
    <d v="2016-07-11T00:00:00"/>
    <s v="TRANSF"/>
    <s v="Puyehue 30, Jorge Carcasson"/>
    <m/>
    <n v="20000"/>
    <m/>
  </r>
  <r>
    <x v="0"/>
    <x v="0"/>
    <s v="Pago Cuota"/>
    <d v="2016-07-11T00:00:00"/>
    <s v="TRANSF"/>
    <s v="Villarrica 122, Mirna Valdes"/>
    <m/>
    <n v="20000"/>
    <m/>
  </r>
  <r>
    <x v="0"/>
    <x v="0"/>
    <s v="Pago Cuota"/>
    <d v="2016-07-11T00:00:00"/>
    <s v="TRANSF"/>
    <s v="Villarrica 129, Ricardo Figueroa"/>
    <m/>
    <n v="20000"/>
    <m/>
  </r>
  <r>
    <x v="0"/>
    <x v="0"/>
    <s v="Pago Cuota"/>
    <d v="2016-07-11T00:00:00"/>
    <s v="TRANSF"/>
    <s v="Virrarrica 100, Victoria Alvarez"/>
    <m/>
    <n v="20100"/>
    <m/>
  </r>
  <r>
    <x v="0"/>
    <x v="0"/>
    <s v="Pago Cuota"/>
    <d v="2016-07-12T00:00:00"/>
    <s v="DEP/E"/>
    <s v="Ranco 83, Silvia Gonzalez"/>
    <m/>
    <n v="20000"/>
    <m/>
  </r>
  <r>
    <x v="0"/>
    <x v="0"/>
    <s v="Pago Cuota"/>
    <d v="2016-07-12T00:00:00"/>
    <s v="TRANSF"/>
    <s v="Llanquihue 74, Eliana Haro Haro"/>
    <m/>
    <n v="40000"/>
    <m/>
  </r>
  <r>
    <x v="0"/>
    <x v="0"/>
    <s v="Pago Cuota"/>
    <d v="2016-07-13T00:00:00"/>
    <s v="TRANSF"/>
    <s v="Llanquihue 86, Jorge Zuñiga Romero"/>
    <m/>
    <n v="100000"/>
    <m/>
  </r>
  <r>
    <x v="0"/>
    <x v="0"/>
    <s v="Pago Cuota"/>
    <d v="2016-07-14T00:00:00"/>
    <s v="TRANSF"/>
    <s v="Llanquihue 82, Rene Fuentes Riu"/>
    <m/>
    <n v="140000"/>
    <m/>
  </r>
  <r>
    <x v="0"/>
    <x v="0"/>
    <s v="Pago Cuota"/>
    <d v="2016-07-15T00:00:00"/>
    <s v="DEP"/>
    <s v="Villarrica 114, Plan de pago"/>
    <m/>
    <n v="100000"/>
    <m/>
  </r>
  <r>
    <x v="0"/>
    <x v="0"/>
    <s v="Pago Cuota"/>
    <d v="2016-07-20T00:00:00"/>
    <s v="TRANSF"/>
    <s v="Llanquihue 119, Ma. Madariaga M."/>
    <m/>
    <n v="40000"/>
    <m/>
  </r>
  <r>
    <x v="0"/>
    <x v="0"/>
    <s v="Pago Cuota"/>
    <d v="2016-07-20T00:00:00"/>
    <s v="TRANSF"/>
    <s v="Riñihue 10, Hector Zuñiga, Plan Pago"/>
    <m/>
    <n v="100000"/>
    <m/>
  </r>
  <r>
    <x v="0"/>
    <x v="0"/>
    <s v="cesion Derecho"/>
    <d v="2016-07-20T00:00:00"/>
    <s v="TRANSF"/>
    <s v="Villarrica 128, Cesion C.Lamadrid"/>
    <m/>
    <n v="1416156"/>
    <m/>
  </r>
  <r>
    <x v="0"/>
    <x v="0"/>
    <s v="Pago Cuota"/>
    <d v="2016-07-25T00:00:00"/>
    <s v="TRANSF"/>
    <s v="Puyehue 32, Jose Luis Aguilera"/>
    <m/>
    <n v="20000"/>
    <m/>
  </r>
  <r>
    <x v="0"/>
    <x v="0"/>
    <s v="Pago Cuota"/>
    <d v="2016-07-26T00:00:00"/>
    <s v="DEP/E"/>
    <s v="Puyehue 28, Leonardo Silva"/>
    <m/>
    <n v="20028"/>
    <m/>
  </r>
  <r>
    <x v="0"/>
    <x v="0"/>
    <s v="Pago Cuota"/>
    <d v="2016-07-26T00:00:00"/>
    <s v="DEP/E"/>
    <s v="Llanquihue 80, Sergio Ibaceta"/>
    <m/>
    <n v="20080"/>
    <m/>
  </r>
  <r>
    <x v="0"/>
    <x v="0"/>
    <s v="Pago Cuota"/>
    <d v="2016-07-26T00:00:00"/>
    <s v="DEP/E"/>
    <s v="Llanquihue 109, Teresa Gatica"/>
    <m/>
    <n v="20109"/>
    <m/>
  </r>
  <r>
    <x v="0"/>
    <x v="0"/>
    <s v="Pago Cuota"/>
    <d v="2016-07-26T00:00:00"/>
    <s v="TRANSF"/>
    <s v="Villarrica 128, Christian Lamadrid"/>
    <m/>
    <n v="40000"/>
    <m/>
  </r>
  <r>
    <x v="0"/>
    <x v="0"/>
    <s v="Pago Cuota"/>
    <d v="2016-07-28T00:00:00"/>
    <s v="TRANSF"/>
    <s v="Ranco 54, Juan Montero Menares"/>
    <m/>
    <n v="20054"/>
    <m/>
  </r>
  <r>
    <x v="0"/>
    <x v="0"/>
    <s v="Pago Cuota"/>
    <d v="2016-07-28T00:00:00"/>
    <s v="TRANSF"/>
    <s v="Puyehue 34, Gladys Jorquera"/>
    <m/>
    <n v="80000"/>
    <m/>
  </r>
  <r>
    <x v="0"/>
    <x v="0"/>
    <s v="Devolucion caja"/>
    <d v="2016-07-29T00:00:00"/>
    <s v="TRANSF"/>
    <s v="RF Dev. Vuelto caja chica Jul.2016"/>
    <m/>
    <n v="90"/>
    <m/>
  </r>
  <r>
    <x v="0"/>
    <x v="0"/>
    <s v="Pago Cuota"/>
    <d v="2016-07-29T00:00:00"/>
    <s v="DEP/E"/>
    <s v="Llanquihue 97, Rene Rivero"/>
    <m/>
    <n v="20000"/>
    <m/>
  </r>
  <r>
    <x v="0"/>
    <x v="0"/>
    <s v="Pago Cuota"/>
    <d v="2016-07-29T00:00:00"/>
    <s v="TRANSF"/>
    <s v="Ranco 50, Julia Parra"/>
    <m/>
    <n v="20000"/>
    <m/>
  </r>
  <r>
    <x v="0"/>
    <x v="0"/>
    <s v="Pago Cuota"/>
    <d v="2016-07-29T00:00:00"/>
    <s v="TRANSF"/>
    <s v="Ranco, 79, Julia Parra"/>
    <m/>
    <n v="20000"/>
    <m/>
  </r>
  <r>
    <x v="0"/>
    <x v="0"/>
    <s v="Pago Cuota"/>
    <d v="2016-07-29T00:00:00"/>
    <s v="TRANSF"/>
    <s v="Villarrica 123, Omar Sepulveda"/>
    <m/>
    <n v="20000"/>
    <m/>
  </r>
  <r>
    <x v="0"/>
    <x v="0"/>
    <s v="Pago Cuota"/>
    <d v="2016-07-29T00:00:00"/>
    <s v="TRANSF"/>
    <s v="Puyehue 37, Jorge Matamala"/>
    <m/>
    <n v="20037"/>
    <m/>
  </r>
  <r>
    <x v="0"/>
    <x v="0"/>
    <s v="Pago Cuota"/>
    <d v="2016-07-29T00:00:00"/>
    <s v="TRANSF"/>
    <s v="Icalma 72, Jorge Matamala"/>
    <m/>
    <n v="20072"/>
    <m/>
  </r>
  <r>
    <x v="1"/>
    <x v="0"/>
    <s v="Pago Cuota"/>
    <d v="2016-08-02T00:00:00"/>
    <s v="TR"/>
    <s v="Puyehue 22, Cristina Olivares"/>
    <m/>
    <n v="20000"/>
    <m/>
  </r>
  <r>
    <x v="1"/>
    <x v="0"/>
    <s v="Pago Cuota"/>
    <d v="2016-08-02T00:00:00"/>
    <s v="DEP"/>
    <s v="Llanquihue 94, Suc. Carmela Valdes"/>
    <m/>
    <n v="20094"/>
    <m/>
  </r>
  <r>
    <x v="1"/>
    <x v="0"/>
    <s v="Pago Cuota"/>
    <d v="2016-08-02T00:00:00"/>
    <s v="DEP"/>
    <s v="Puyehue 43, Aurelio Sandoval"/>
    <m/>
    <n v="40043"/>
    <m/>
  </r>
  <r>
    <x v="1"/>
    <x v="0"/>
    <s v="Pago Cuota"/>
    <d v="2016-08-04T00:00:00"/>
    <s v="TR"/>
    <s v="Villarrica 129, Ricardo Figueroa"/>
    <m/>
    <n v="20000"/>
    <m/>
  </r>
  <r>
    <x v="1"/>
    <x v="0"/>
    <s v="Pago Cuota"/>
    <d v="2016-08-04T00:00:00"/>
    <s v="TR"/>
    <s v="Villarrica 122, Mirna Valdes"/>
    <m/>
    <n v="20000"/>
    <m/>
  </r>
  <r>
    <x v="1"/>
    <x v="0"/>
    <s v="Pago Cuota"/>
    <d v="2016-08-04T00:00:00"/>
    <s v="TR"/>
    <s v="Llanquihue103 - 105"/>
    <m/>
    <n v="40000"/>
    <m/>
  </r>
  <r>
    <x v="1"/>
    <x v="0"/>
    <s v="Pago Cuota"/>
    <d v="2016-08-08T00:00:00"/>
    <s v="TR"/>
    <s v="Llanquihue 113, Rene Ruz"/>
    <m/>
    <n v="20000"/>
    <m/>
  </r>
  <r>
    <x v="1"/>
    <x v="0"/>
    <s v="Pago Cuota"/>
    <d v="2016-08-08T00:00:00"/>
    <s v="TR"/>
    <s v="Puyehue 36, Militza Cortes"/>
    <m/>
    <n v="20000"/>
    <m/>
  </r>
  <r>
    <x v="1"/>
    <x v="0"/>
    <s v="Pago Cuota"/>
    <d v="2016-08-08T00:00:00"/>
    <s v="DEP"/>
    <s v="Villarrica 100, Victoria Alvarez"/>
    <m/>
    <n v="20100"/>
    <m/>
  </r>
  <r>
    <x v="1"/>
    <x v="0"/>
    <s v="Pago Cuota"/>
    <d v="2016-08-08T00:00:00"/>
    <s v="DEP"/>
    <s v="Riñihue 10, Hector Zuñiga"/>
    <m/>
    <n v="100000"/>
    <m/>
  </r>
  <r>
    <x v="1"/>
    <x v="0"/>
    <s v="Pago Cuota"/>
    <d v="2016-08-08T00:00:00"/>
    <s v="DEP"/>
    <s v="Llanquihue 99, Luisa Herrera"/>
    <m/>
    <n v="100000"/>
    <m/>
  </r>
  <r>
    <x v="1"/>
    <x v="0"/>
    <s v="Pago Cuota"/>
    <d v="2016-08-09T00:00:00"/>
    <s v="DEP/E"/>
    <s v="Riñihue 10, Hector Zuñiga"/>
    <m/>
    <n v="20000"/>
    <m/>
  </r>
  <r>
    <x v="1"/>
    <x v="0"/>
    <s v="Pago Cuota"/>
    <d v="2016-08-09T00:00:00"/>
    <s v="DEP/CH"/>
    <s v="Villarrica 98, Anibal Vivaceta"/>
    <m/>
    <n v="60098"/>
    <m/>
  </r>
  <r>
    <x v="1"/>
    <x v="0"/>
    <s v="Pago Cuota"/>
    <d v="2016-08-10T00:00:00"/>
    <s v="DEP/CH"/>
    <s v="Riñihue 23, Sara Salgado"/>
    <m/>
    <n v="75400"/>
    <m/>
  </r>
  <r>
    <x v="1"/>
    <x v="0"/>
    <s v="Pago Cuota"/>
    <d v="2016-08-16T00:00:00"/>
    <s v="TR"/>
    <s v="Ranco 75, Olga Hernandez"/>
    <m/>
    <n v="20000"/>
    <m/>
  </r>
  <r>
    <x v="1"/>
    <x v="0"/>
    <s v="Pago Cuota"/>
    <d v="2016-08-16T00:00:00"/>
    <s v="DEP/E"/>
    <s v="Ranco 83, Silvia Gonzalez"/>
    <m/>
    <n v="20000"/>
    <m/>
  </r>
  <r>
    <x v="1"/>
    <x v="0"/>
    <s v="Pago Cuota"/>
    <d v="2016-08-16T00:00:00"/>
    <s v="DEP/CH"/>
    <s v="Llanquihue 90, Plan de pago"/>
    <m/>
    <n v="60000"/>
    <m/>
  </r>
  <r>
    <x v="1"/>
    <x v="0"/>
    <s v="Pago Cuota"/>
    <d v="2016-08-16T00:00:00"/>
    <s v="DEP/CH"/>
    <s v="Villarrica 114, Plan de pago"/>
    <m/>
    <n v="100000"/>
    <m/>
  </r>
  <r>
    <x v="1"/>
    <x v="0"/>
    <s v="Pago Cuota"/>
    <d v="2016-08-16T00:00:00"/>
    <s v="TR"/>
    <s v="Puyehue 51, Solange Aspee"/>
    <m/>
    <n v="160051"/>
    <m/>
  </r>
  <r>
    <x v="1"/>
    <x v="0"/>
    <s v="Pago Cuota"/>
    <d v="2016-08-18T00:00:00"/>
    <s v="DEP/E"/>
    <s v="Villarrica 110, Victoria Valdes"/>
    <m/>
    <n v="32110"/>
    <m/>
  </r>
  <r>
    <x v="1"/>
    <x v="0"/>
    <s v="Pago Cuota"/>
    <d v="2016-08-22T00:00:00"/>
    <s v="DEP/E"/>
    <s v="Puyehue 28, Antonio Silva"/>
    <m/>
    <n v="20028"/>
    <m/>
  </r>
  <r>
    <x v="1"/>
    <x v="0"/>
    <s v="Pago Cuota"/>
    <d v="2016-08-22T00:00:00"/>
    <s v="DEP/E"/>
    <s v="Puyehue 26, Jorge Ballesteros"/>
    <m/>
    <n v="100000"/>
    <m/>
  </r>
  <r>
    <x v="1"/>
    <x v="0"/>
    <s v="Pago Cuota"/>
    <d v="2016-08-23T00:00:00"/>
    <s v="TR"/>
    <s v="Calafquen 5, Marcos Briones"/>
    <m/>
    <n v="20000"/>
    <m/>
  </r>
  <r>
    <x v="1"/>
    <x v="0"/>
    <s v="Pago Cuota"/>
    <d v="2016-08-24T00:00:00"/>
    <s v="TR"/>
    <s v="Puyehue 32, Ivonne Jorquera"/>
    <m/>
    <n v="20000"/>
    <m/>
  </r>
  <r>
    <x v="1"/>
    <x v="0"/>
    <s v="Pago Cuota"/>
    <d v="2016-08-24T00:00:00"/>
    <s v="DEP/E"/>
    <s v="Llanquihue 109, Teresa Gatica"/>
    <m/>
    <n v="20109"/>
    <m/>
  </r>
  <r>
    <x v="1"/>
    <x v="0"/>
    <s v="Pago Cuota"/>
    <d v="2016-08-26T00:00:00"/>
    <s v="TR"/>
    <s v="Ranco 54, Juan Montero"/>
    <m/>
    <n v="20054"/>
    <m/>
  </r>
  <r>
    <x v="1"/>
    <x v="0"/>
    <s v="Pago Cuota"/>
    <d v="2016-08-30T00:00:00"/>
    <s v="TR"/>
    <s v="Puyehe 37, Jorge Matamala"/>
    <m/>
    <n v="20037"/>
    <m/>
  </r>
  <r>
    <x v="1"/>
    <x v="0"/>
    <s v="Pago Cuota"/>
    <d v="2016-08-30T00:00:00"/>
    <s v="TR"/>
    <s v="Icalma 72,Jorge Matamala"/>
    <m/>
    <n v="20072"/>
    <m/>
  </r>
  <r>
    <x v="1"/>
    <x v="0"/>
    <s v="Pago Cuota"/>
    <d v="2016-08-30T00:00:00"/>
    <s v="DEP/E"/>
    <s v="Llanquihue 80, Sergio Ibaceta"/>
    <m/>
    <n v="20080"/>
    <m/>
  </r>
  <r>
    <x v="1"/>
    <x v="0"/>
    <s v="Pago Cuota"/>
    <d v="2016-08-30T00:00:00"/>
    <s v="DEP/E"/>
    <s v="Villarrica 110, Victoria Valdes"/>
    <m/>
    <n v="20110"/>
    <m/>
  </r>
  <r>
    <x v="1"/>
    <x v="0"/>
    <s v="Pago Cuota"/>
    <d v="2016-08-31T00:00:00"/>
    <s v="DEP/E"/>
    <s v="Ricardo Figueroa, Vuelto C. chica Ago."/>
    <m/>
    <n v="3341"/>
    <m/>
  </r>
  <r>
    <x v="1"/>
    <x v="0"/>
    <s v="Pago Cuota"/>
    <d v="2016-08-31T00:00:00"/>
    <s v="TR"/>
    <s v="Vllarrica 123, Omar Sepúlveda"/>
    <m/>
    <n v="20000"/>
    <m/>
  </r>
  <r>
    <x v="1"/>
    <x v="0"/>
    <s v="Pago Cuota"/>
    <d v="2016-08-31T00:00:00"/>
    <s v="DEP/E"/>
    <s v="Llanquihue 94, Sucesion Valdes"/>
    <m/>
    <n v="20094"/>
    <m/>
  </r>
  <r>
    <x v="1"/>
    <x v="0"/>
    <s v="Pago Cuota"/>
    <d v="2016-08-31T00:00:00"/>
    <s v="DEP/E"/>
    <s v="Llanquihue 97, René Rivero"/>
    <m/>
    <n v="20097"/>
    <m/>
  </r>
  <r>
    <x v="1"/>
    <x v="0"/>
    <s v="Pago Cuota"/>
    <d v="2016-08-31T00:00:00"/>
    <s v="DEP/E"/>
    <s v="R. Figueroa, Vuelto C. chica (2)Ago."/>
    <m/>
    <n v="33000"/>
    <m/>
  </r>
  <r>
    <x v="1"/>
    <x v="0"/>
    <s v="Pago Cuota"/>
    <d v="2016-08-31T00:00:00"/>
    <s v="TR"/>
    <s v="Riñihue 6, Roberto Andrade"/>
    <m/>
    <n v="120006"/>
    <m/>
  </r>
  <r>
    <x v="2"/>
    <x v="0"/>
    <s v="Pago Cuota"/>
    <d v="2016-09-01T00:00:00"/>
    <s v="TR"/>
    <s v="Llanquihue 113, Pedro Ruz"/>
    <m/>
    <n v="20000"/>
    <m/>
  </r>
  <r>
    <x v="2"/>
    <x v="0"/>
    <s v="Pago Cuota"/>
    <d v="2016-09-01T00:00:00"/>
    <s v="TR"/>
    <s v="Puyehue 22, Cristina Olivares"/>
    <m/>
    <n v="20000"/>
    <m/>
  </r>
  <r>
    <x v="2"/>
    <x v="0"/>
    <s v="Pago Cuota"/>
    <d v="2016-09-01T00:00:00"/>
    <s v="TR"/>
    <s v="Villarrica 126, Ema Acevedo"/>
    <m/>
    <n v="40000"/>
    <m/>
  </r>
  <r>
    <x v="2"/>
    <x v="0"/>
    <s v="Pago Cuota"/>
    <d v="2016-09-01T00:00:00"/>
    <s v="D/CH"/>
    <s v="Calafquen 13, Enonito García"/>
    <m/>
    <n v="60000"/>
    <m/>
  </r>
  <r>
    <x v="2"/>
    <x v="0"/>
    <s v="Pago Cuota"/>
    <d v="2016-09-02T00:00:00"/>
    <s v="TR"/>
    <s v="Ranco 79, Ismelda Meza"/>
    <m/>
    <n v="20000"/>
    <m/>
  </r>
  <r>
    <x v="2"/>
    <x v="0"/>
    <s v="Pago Cuota"/>
    <d v="2016-09-02T00:00:00"/>
    <s v="TR"/>
    <s v="Ranco 50, Julia Parra"/>
    <m/>
    <n v="20000"/>
    <m/>
  </r>
  <r>
    <x v="2"/>
    <x v="0"/>
    <s v="Pago Cuota"/>
    <d v="2016-09-02T00:00:00"/>
    <s v="DEP/E"/>
    <s v="Villarrica 100, Julia Zuñiga"/>
    <m/>
    <n v="20100"/>
    <m/>
  </r>
  <r>
    <x v="2"/>
    <x v="0"/>
    <s v="Pago Cuota"/>
    <d v="2016-09-02T00:00:00"/>
    <s v="TR"/>
    <s v="Ranco 73, Juan Hernandez"/>
    <m/>
    <n v="120000"/>
    <m/>
  </r>
  <r>
    <x v="2"/>
    <x v="0"/>
    <s v="Pago Cuota"/>
    <d v="2016-09-05T00:00:00"/>
    <s v="TR"/>
    <s v="Villarica 129, Ricardo Figueroa"/>
    <m/>
    <n v="20000"/>
    <m/>
  </r>
  <r>
    <x v="2"/>
    <x v="0"/>
    <s v="Pago Cuota"/>
    <d v="2016-09-05T00:00:00"/>
    <s v="TR"/>
    <s v="Villarrica 122, Ema Valdes"/>
    <m/>
    <n v="20000"/>
    <m/>
  </r>
  <r>
    <x v="2"/>
    <x v="0"/>
    <s v="Pago Cuota"/>
    <d v="2016-09-05T00:00:00"/>
    <s v="TR"/>
    <s v="Llanquihue 103-105, Tatiana Tejos"/>
    <m/>
    <n v="40000"/>
    <m/>
  </r>
  <r>
    <x v="2"/>
    <x v="0"/>
    <s v="Pago Cuota"/>
    <d v="2016-09-05T00:00:00"/>
    <s v="TR"/>
    <s v="Puyehue 30, Jorge Carcasson"/>
    <m/>
    <n v="60030"/>
    <m/>
  </r>
  <r>
    <x v="2"/>
    <x v="0"/>
    <s v="Pago Cuota"/>
    <d v="2016-09-05T00:00:00"/>
    <s v="TR"/>
    <s v="Villarrica 107, Jose Navarro"/>
    <m/>
    <n v="120000"/>
    <m/>
  </r>
  <r>
    <x v="2"/>
    <x v="0"/>
    <s v="Pago Cuota"/>
    <d v="2016-09-07T00:00:00"/>
    <s v="DEP/E"/>
    <s v="Puyehue 39, Reigina Wenner"/>
    <m/>
    <n v="60039"/>
    <m/>
  </r>
  <r>
    <x v="2"/>
    <x v="0"/>
    <s v="Pago Cuota"/>
    <d v="2016-09-08T00:00:00"/>
    <s v="DEP/E"/>
    <s v="Riñihue 19, Diego Tapia"/>
    <m/>
    <n v="100021"/>
    <m/>
  </r>
  <r>
    <x v="2"/>
    <x v="0"/>
    <s v="Pago Cuota"/>
    <d v="2016-09-09T00:00:00"/>
    <s v="TR"/>
    <s v="Puyehue 36, Militza Cortes"/>
    <m/>
    <n v="20000"/>
    <m/>
  </r>
  <r>
    <x v="2"/>
    <x v="0"/>
    <s v="Pago Cuota"/>
    <d v="2016-09-09T00:00:00"/>
    <s v="TR"/>
    <s v="Llanquihue 19, Maria Madariaga"/>
    <m/>
    <n v="40000"/>
    <m/>
  </r>
  <r>
    <x v="2"/>
    <x v="0"/>
    <s v="Pago Cuota"/>
    <d v="2016-09-12T00:00:00"/>
    <s v="DEP/E"/>
    <s v="Ranco 83, Silvia Gonzalez"/>
    <m/>
    <n v="20000"/>
    <m/>
  </r>
  <r>
    <x v="2"/>
    <x v="0"/>
    <s v="Pago Cuota"/>
    <d v="2016-09-13T00:00:00"/>
    <s v="TR"/>
    <s v="Llanquihue 96, Carlos Alvarez"/>
    <m/>
    <n v="100096"/>
    <m/>
  </r>
  <r>
    <x v="2"/>
    <x v="0"/>
    <s v="Pago Cuota"/>
    <d v="2016-09-20T00:00:00"/>
    <s v="D/CH"/>
    <s v="Riñihue 25, Aurora Araya"/>
    <m/>
    <n v="70000"/>
    <m/>
  </r>
  <r>
    <x v="2"/>
    <x v="0"/>
    <s v="Pago Cuota"/>
    <d v="2016-09-20T00:00:00"/>
    <s v="D/CH"/>
    <s v="Villarrica 114, Hilda Alburquerque"/>
    <m/>
    <n v="100000"/>
    <m/>
  </r>
  <r>
    <x v="2"/>
    <x v="0"/>
    <s v="Pago Cuota"/>
    <d v="2016-09-21T00:00:00"/>
    <s v="DEP/E"/>
    <s v="Puyehue 28, Antonio Silva"/>
    <m/>
    <n v="20028"/>
    <m/>
  </r>
  <r>
    <x v="2"/>
    <x v="0"/>
    <s v="Pago Cuota"/>
    <d v="2016-09-22T00:00:00"/>
    <s v="TR"/>
    <s v="Ranco 75, Olga Hernandez"/>
    <m/>
    <n v="20000"/>
    <m/>
  </r>
  <r>
    <x v="2"/>
    <x v="0"/>
    <s v="Pago Cuota"/>
    <d v="2016-09-23T00:00:00"/>
    <s v="TR"/>
    <s v="Llanquihue 97 A, Patricia Castillo"/>
    <m/>
    <n v="40000"/>
    <m/>
  </r>
  <r>
    <x v="2"/>
    <x v="0"/>
    <s v="Pago Cuota"/>
    <d v="2016-09-26T00:00:00"/>
    <s v="TR"/>
    <s v="Puyehue 32, Ivonne Jorquera"/>
    <m/>
    <n v="20000"/>
    <m/>
  </r>
  <r>
    <x v="2"/>
    <x v="0"/>
    <s v="Pago Cuota"/>
    <d v="2016-09-26T00:00:00"/>
    <s v="DEP/E"/>
    <s v="Llanquihue 84, Jorge Marcich"/>
    <m/>
    <n v="40000"/>
    <m/>
  </r>
  <r>
    <x v="2"/>
    <x v="0"/>
    <s v="Pago Cuota"/>
    <d v="2016-09-26T00:00:00"/>
    <s v="TR"/>
    <s v="Villarrica 104, Sergio Lledó"/>
    <m/>
    <n v="120104"/>
    <m/>
  </r>
  <r>
    <x v="2"/>
    <x v="0"/>
    <s v="Pago Cuota"/>
    <d v="2016-09-26T00:00:00"/>
    <s v="TR"/>
    <s v="Villarrica 120, Ma. Eugenia Meza"/>
    <m/>
    <n v="160000"/>
    <m/>
  </r>
  <r>
    <x v="2"/>
    <x v="0"/>
    <s v="Pago Cuota"/>
    <d v="2016-09-27T00:00:00"/>
    <s v="TR"/>
    <s v="Llanquihue 113, Pedro Ruz"/>
    <m/>
    <n v="20000"/>
    <m/>
  </r>
  <r>
    <x v="2"/>
    <x v="0"/>
    <s v="Pago Cuota"/>
    <d v="2016-09-27T00:00:00"/>
    <s v="DEP/E"/>
    <s v="Llanquihue 109, Teresa Gatica"/>
    <m/>
    <n v="20109"/>
    <m/>
  </r>
  <r>
    <x v="2"/>
    <x v="0"/>
    <s v="Pago Cuota"/>
    <d v="2016-09-27T00:00:00"/>
    <s v="DEP/E"/>
    <s v="Villarrica 110, Victoria Valdes"/>
    <m/>
    <n v="20110"/>
    <m/>
  </r>
  <r>
    <x v="2"/>
    <x v="0"/>
    <s v="Pago Cuota"/>
    <d v="2016-09-27T00:00:00"/>
    <s v="DEP/E"/>
    <s v="Puyehue 43, Aurelio Sandoval"/>
    <m/>
    <n v="40043"/>
    <m/>
  </r>
  <r>
    <x v="2"/>
    <x v="0"/>
    <s v="Pago Cuota"/>
    <d v="2016-09-28T00:00:00"/>
    <s v="TR"/>
    <s v="Llanquihue 97 A, Patricia Castillo"/>
    <m/>
    <n v="20000"/>
    <m/>
  </r>
  <r>
    <x v="2"/>
    <x v="0"/>
    <s v="Pago Cuota"/>
    <d v="2016-09-28T00:00:00"/>
    <s v="DEP/E"/>
    <s v="Llanquihue 97, Rene Rivero"/>
    <m/>
    <n v="20097"/>
    <m/>
  </r>
  <r>
    <x v="2"/>
    <x v="0"/>
    <s v="Pago Cuota"/>
    <d v="2016-09-29T00:00:00"/>
    <s v="TR"/>
    <s v="Puyehue 37, Jorge Matamala"/>
    <m/>
    <n v="20037"/>
    <m/>
  </r>
  <r>
    <x v="2"/>
    <x v="0"/>
    <s v="Pago Cuota"/>
    <d v="2016-09-29T00:00:00"/>
    <s v="TR"/>
    <s v="Icalma 72, Jorge Matamala"/>
    <m/>
    <n v="20072"/>
    <m/>
  </r>
  <r>
    <x v="2"/>
    <x v="0"/>
    <s v="Pago Cuota"/>
    <d v="2016-09-30T00:00:00"/>
    <m/>
    <s v="Vuelto Caja Chica "/>
    <m/>
    <n v="14340"/>
    <m/>
  </r>
  <r>
    <x v="2"/>
    <x v="0"/>
    <s v="Pago Cuota"/>
    <d v="2016-09-30T00:00:00"/>
    <m/>
    <s v="Villarrica 123, Omar Sepulveda"/>
    <m/>
    <n v="20000"/>
    <m/>
  </r>
  <r>
    <x v="2"/>
    <x v="0"/>
    <s v="Pago Cuota"/>
    <d v="2016-09-30T00:00:00"/>
    <s v="DEP/E"/>
    <s v="Llanquihue 80, Sergio Ibaceta"/>
    <m/>
    <n v="20080"/>
    <m/>
  </r>
  <r>
    <x v="3"/>
    <x v="0"/>
    <s v="Pago Cuota"/>
    <d v="2016-10-03T00:00:00"/>
    <s v="TR"/>
    <s v="Puyehue 24, Liliana Tureuna Fuentes"/>
    <m/>
    <n v="20000"/>
    <m/>
  </r>
  <r>
    <x v="3"/>
    <x v="0"/>
    <s v="Pago Cuota"/>
    <d v="2016-10-03T00:00:00"/>
    <s v="DEP/E"/>
    <s v="Puyehue 24, Cuota 1/10 Plan de pago"/>
    <m/>
    <n v="50000"/>
    <m/>
  </r>
  <r>
    <x v="3"/>
    <x v="0"/>
    <s v="Pago Cuota"/>
    <d v="2016-10-03T00:00:00"/>
    <s v="TR"/>
    <s v="Puyehue 22, Cristina Olivares"/>
    <m/>
    <n v="20000"/>
    <m/>
  </r>
  <r>
    <x v="3"/>
    <x v="0"/>
    <s v="Pago Cuota"/>
    <d v="2016-10-03T00:00:00"/>
    <s v="TR"/>
    <s v="Riñihue 10, Héctor Zúñiga"/>
    <m/>
    <n v="100000"/>
    <m/>
  </r>
  <r>
    <x v="3"/>
    <x v="0"/>
    <s v="Pago Cuota"/>
    <d v="2016-10-03T00:00:00"/>
    <s v="DEP/E"/>
    <s v="Llanquihue 94, Sucesion Valdes"/>
    <m/>
    <n v="20094"/>
    <m/>
  </r>
  <r>
    <x v="3"/>
    <x v="0"/>
    <s v="Pago Cuota"/>
    <d v="2016-10-03T00:00:00"/>
    <s v="DEP/CH"/>
    <s v="Calafquen 13, Enonito Garicía"/>
    <m/>
    <n v="60000"/>
    <m/>
  </r>
  <r>
    <x v="3"/>
    <x v="0"/>
    <s v="Pago Cuota"/>
    <d v="2016-10-04T00:00:00"/>
    <s v="DEP/E"/>
    <s v="Villarrica 100, Julia Zuñiga"/>
    <m/>
    <n v="20100"/>
    <m/>
  </r>
  <r>
    <x v="3"/>
    <x v="0"/>
    <s v="Pago Cuota"/>
    <d v="2016-10-05T00:00:00"/>
    <s v="TR"/>
    <s v="Llanquihue 82, Maria Molina"/>
    <m/>
    <n v="40000"/>
    <m/>
  </r>
  <r>
    <x v="3"/>
    <x v="0"/>
    <s v="Pago Cuota"/>
    <d v="2016-10-05T00:00:00"/>
    <s v="TR"/>
    <s v="Riñihue 10, Héctor Zúñiga"/>
    <m/>
    <n v="100000"/>
    <m/>
  </r>
  <r>
    <x v="3"/>
    <x v="0"/>
    <s v="Pago Cuota"/>
    <d v="2016-10-06T00:00:00"/>
    <s v="TR"/>
    <s v="Llanquihue 103-105, Tatiana Tejos"/>
    <m/>
    <n v="40000"/>
    <m/>
  </r>
  <r>
    <x v="3"/>
    <x v="0"/>
    <s v="Pago Cuota"/>
    <d v="2016-10-07T00:00:00"/>
    <s v="TR"/>
    <s v="Ranco 50, Julia Parra"/>
    <m/>
    <n v="20000"/>
    <m/>
  </r>
  <r>
    <x v="3"/>
    <x v="0"/>
    <s v="Pago Cuota"/>
    <d v="2016-10-07T00:00:00"/>
    <s v="TR"/>
    <s v="Ranco 79, Ismelda Meza"/>
    <m/>
    <n v="20000"/>
    <m/>
  </r>
  <r>
    <x v="3"/>
    <x v="0"/>
    <s v="Pago Cuota"/>
    <d v="2016-10-07T00:00:00"/>
    <s v="TR"/>
    <s v="Ranco 75, Olga Hernandez"/>
    <m/>
    <n v="20000"/>
    <m/>
  </r>
  <r>
    <x v="3"/>
    <x v="0"/>
    <s v="Pago Cuota"/>
    <d v="2016-10-11T00:00:00"/>
    <s v="TR"/>
    <s v="Calafquen 5, Marcos Briones"/>
    <m/>
    <n v="20000"/>
    <m/>
  </r>
  <r>
    <x v="3"/>
    <x v="0"/>
    <s v="Pago Cuota"/>
    <d v="2016-10-11T00:00:00"/>
    <s v="TR"/>
    <s v="Villarrica 126, Ema Acevedo"/>
    <m/>
    <n v="40000"/>
    <m/>
  </r>
  <r>
    <x v="3"/>
    <x v="0"/>
    <s v="Pago Cuota"/>
    <d v="2016-10-11T00:00:00"/>
    <s v="TR"/>
    <s v="Puyehue 36, Militza Cortes"/>
    <m/>
    <n v="20000"/>
    <m/>
  </r>
  <r>
    <x v="3"/>
    <x v="0"/>
    <s v="Pago Cuota"/>
    <d v="2016-10-12T00:00:00"/>
    <s v="DEP/E"/>
    <s v="N/N"/>
    <m/>
    <n v="20000"/>
    <m/>
  </r>
  <r>
    <x v="3"/>
    <x v="0"/>
    <s v="Pago Cuota"/>
    <d v="2016-10-12T00:00:00"/>
    <s v="DEP/CH"/>
    <s v="Ranco 38, Jose Luis Retamal"/>
    <m/>
    <n v="120000"/>
    <m/>
  </r>
  <r>
    <x v="3"/>
    <x v="0"/>
    <s v="Pago Cuota"/>
    <d v="2016-10-13T00:00:00"/>
    <s v="DEP/CH"/>
    <s v="Villarica 98, Anibal Vivavceta"/>
    <m/>
    <n v="60098"/>
    <m/>
  </r>
  <r>
    <x v="3"/>
    <x v="0"/>
    <s v="Pago Cuota"/>
    <d v="2016-10-15T00:00:00"/>
    <s v="TR"/>
    <s v="Llanquihue 74, Eliana Haro"/>
    <m/>
    <n v="20000"/>
    <m/>
  </r>
  <r>
    <x v="3"/>
    <x v="0"/>
    <s v="Pago Cuota"/>
    <d v="2016-10-18T00:00:00"/>
    <s v="TR"/>
    <s v="Puyehue 49, Hector Otárola"/>
    <m/>
    <n v="120049"/>
    <m/>
  </r>
  <r>
    <x v="3"/>
    <x v="0"/>
    <s v="Pago Cuota"/>
    <d v="2016-10-18T00:00:00"/>
    <s v="TR"/>
    <s v="Villarrica 129, Ricardo Figueroa"/>
    <m/>
    <n v="20000"/>
    <m/>
  </r>
  <r>
    <x v="3"/>
    <x v="0"/>
    <s v="Pago Cuota"/>
    <d v="2016-10-18T00:00:00"/>
    <s v="TR"/>
    <s v="Villarrica 129, Ema Valdes"/>
    <m/>
    <n v="20000"/>
    <m/>
  </r>
  <r>
    <x v="3"/>
    <x v="0"/>
    <s v="Pago Cuota"/>
    <d v="2016-10-18T00:00:00"/>
    <s v="DEP/CH"/>
    <s v="Llanquihue 90, Aurora Araya"/>
    <m/>
    <n v="70000"/>
    <m/>
  </r>
  <r>
    <x v="3"/>
    <x v="0"/>
    <s v="Pago Cuota"/>
    <d v="2016-10-21T00:00:00"/>
    <s v="DEP/E"/>
    <s v="Villarrica 102, Silvia Mancilla"/>
    <m/>
    <n v="70102"/>
    <m/>
  </r>
  <r>
    <x v="3"/>
    <x v="0"/>
    <s v="Pago Cuota"/>
    <d v="2016-10-24T00:00:00"/>
    <s v="TR"/>
    <s v="Ranco 81, Marcela Cubillos"/>
    <m/>
    <n v="80000"/>
    <m/>
  </r>
  <r>
    <x v="3"/>
    <x v="0"/>
    <s v="Pago Cuota"/>
    <d v="2016-10-24T00:00:00"/>
    <s v="DEP/E"/>
    <s v="Llanquihue 84, Jorge Marcich"/>
    <m/>
    <n v="40000"/>
    <m/>
  </r>
  <r>
    <x v="3"/>
    <x v="0"/>
    <s v="Pago Cuota"/>
    <d v="2016-10-24T00:00:00"/>
    <s v="TR"/>
    <s v="Llanquihue 88, Pedro Flores"/>
    <m/>
    <n v="80088"/>
    <m/>
  </r>
  <r>
    <x v="3"/>
    <x v="0"/>
    <s v="Pago Cuota"/>
    <d v="2016-10-24T00:00:00"/>
    <s v="TR"/>
    <s v="Llanquihue 88, Pedro Flores"/>
    <m/>
    <n v="60088"/>
    <m/>
  </r>
  <r>
    <x v="3"/>
    <x v="0"/>
    <s v="Pago Cuota"/>
    <d v="2016-10-24T00:00:00"/>
    <s v="DEP/E"/>
    <s v="Riñihue 10, Héctor Zúñiga"/>
    <m/>
    <n v="20000"/>
    <m/>
  </r>
  <r>
    <x v="3"/>
    <x v="0"/>
    <s v="Pago Cuota"/>
    <d v="2016-10-24T00:00:00"/>
    <s v="DEP/E"/>
    <s v="Riñihue 10, Héctor Zúñiga"/>
    <m/>
    <n v="20000"/>
    <m/>
  </r>
  <r>
    <x v="3"/>
    <x v="0"/>
    <s v="Pago Cuota"/>
    <d v="2016-10-24T00:00:00"/>
    <s v="TR"/>
    <s v="Puyehue 32, Ivonne Jorquera"/>
    <m/>
    <n v="20000"/>
    <m/>
  </r>
  <r>
    <x v="3"/>
    <x v="0"/>
    <s v="Pago Cuota"/>
    <d v="2016-10-25T00:00:00"/>
    <s v="DEP/E"/>
    <s v="Puyehue 28, Antonio Silva"/>
    <m/>
    <n v="20028"/>
    <m/>
  </r>
  <r>
    <x v="3"/>
    <x v="0"/>
    <s v="Pago Cuota"/>
    <d v="2016-10-26T00:00:00"/>
    <s v="TR"/>
    <s v="Riñihue 25, Juan Gonzalez"/>
    <m/>
    <n v="60025"/>
    <m/>
  </r>
  <r>
    <x v="3"/>
    <x v="0"/>
    <s v="Pago Cuota"/>
    <d v="2016-10-26T00:00:00"/>
    <s v="TR"/>
    <s v="Llanquihue 96, Carlos Alvarez"/>
    <m/>
    <n v="20096"/>
    <m/>
  </r>
  <r>
    <x v="3"/>
    <x v="0"/>
    <s v="Pago Cuota"/>
    <d v="2016-10-26T00:00:00"/>
    <s v="TR"/>
    <s v="Llanquihue 113, Pedro Ruz"/>
    <m/>
    <n v="20000"/>
    <m/>
  </r>
  <r>
    <x v="3"/>
    <x v="0"/>
    <s v="Pago Cuota"/>
    <d v="2016-10-28T00:00:00"/>
    <s v="DEP/E"/>
    <s v="Llanquihue 109, Teresa Gatica"/>
    <m/>
    <n v="20109"/>
    <m/>
  </r>
  <r>
    <x v="3"/>
    <x v="0"/>
    <s v="Pago Cuota"/>
    <d v="2016-10-28T00:00:00"/>
    <s v="TR"/>
    <s v="Villarrica 123, Omar Sepulveda"/>
    <m/>
    <n v="20000"/>
    <m/>
  </r>
  <r>
    <x v="3"/>
    <x v="0"/>
    <s v="Pago Cuota"/>
    <d v="2016-10-28T00:00:00"/>
    <s v="TR"/>
    <s v="Puyeue 37, Jorge Matamala"/>
    <m/>
    <n v="20037"/>
    <m/>
  </r>
  <r>
    <x v="3"/>
    <x v="0"/>
    <s v="Pago Cuota"/>
    <d v="2016-10-28T00:00:00"/>
    <s v="TR"/>
    <s v="Icalma 72, Jorge Matamala"/>
    <m/>
    <n v="20072"/>
    <m/>
  </r>
  <r>
    <x v="4"/>
    <x v="0"/>
    <s v="Pago Cuota"/>
    <d v="2016-11-02T00:00:00"/>
    <s v="D/E"/>
    <s v="Puyehue 24, Liliana Tureuna"/>
    <s v=" "/>
    <n v="20000"/>
    <m/>
  </r>
  <r>
    <x v="4"/>
    <x v="0"/>
    <s v="Pago Cuota"/>
    <d v="2016-11-02T00:00:00"/>
    <s v="TR"/>
    <s v="Puyehue 22, Cristina Olivares"/>
    <s v=" "/>
    <n v="20000"/>
    <m/>
  </r>
  <r>
    <x v="4"/>
    <x v="0"/>
    <s v="Pago Cuota"/>
    <d v="2016-11-03T00:00:00"/>
    <s v="TR"/>
    <s v="Villarrica 129, Ricardo Figueroa"/>
    <s v=" "/>
    <n v="20000"/>
    <m/>
  </r>
  <r>
    <x v="4"/>
    <x v="0"/>
    <s v="Pago Cuota"/>
    <d v="2016-11-03T00:00:00"/>
    <s v="TR"/>
    <s v="Villarica 122, Ema Valdes"/>
    <s v=" "/>
    <n v="20000"/>
    <m/>
  </r>
  <r>
    <x v="4"/>
    <x v="0"/>
    <s v="Pago Cuota"/>
    <d v="2016-11-07T00:00:00"/>
    <s v="D/E"/>
    <s v="Ranco 83, Silvia Gonzalez"/>
    <s v=" "/>
    <n v="20000"/>
    <m/>
  </r>
  <r>
    <x v="4"/>
    <x v="0"/>
    <s v="Pago Cuota"/>
    <d v="2016-11-07T00:00:00"/>
    <s v="D/E"/>
    <s v="Ranco 75, Olga Hernandez"/>
    <s v=" "/>
    <n v="20000"/>
    <m/>
  </r>
  <r>
    <x v="4"/>
    <x v="0"/>
    <s v="Pago Cuota"/>
    <d v="2016-11-07T00:00:00"/>
    <s v="TR"/>
    <s v="Llanquihue 82, Maria Molina"/>
    <s v=" "/>
    <n v="20000"/>
    <m/>
  </r>
  <r>
    <x v="4"/>
    <x v="0"/>
    <s v="Pago Cuota"/>
    <d v="2016-11-09T00:00:00"/>
    <s v="TR"/>
    <s v="Puyehue 30, Jorge Carcasson"/>
    <s v=" "/>
    <n v="20000"/>
    <m/>
  </r>
  <r>
    <x v="4"/>
    <x v="0"/>
    <s v="Pago Cuota"/>
    <d v="2016-11-02T00:00:00"/>
    <s v="D/E"/>
    <s v="Llanquihue 80, Sergio Ibaceta"/>
    <s v=" "/>
    <n v="20080"/>
    <m/>
  </r>
  <r>
    <x v="4"/>
    <x v="0"/>
    <s v="Pago Cuota"/>
    <d v="2016-11-02T00:00:00"/>
    <s v="D/E"/>
    <s v="Llanquihue 97, Rene Rivero"/>
    <s v=" "/>
    <n v="20097"/>
    <m/>
  </r>
  <r>
    <x v="4"/>
    <x v="0"/>
    <s v="Pago Cuota"/>
    <d v="2016-11-10T00:00:00"/>
    <s v="D/E"/>
    <s v="Villarrica 100, Julia Zuñiga"/>
    <s v=" "/>
    <n v="20100"/>
    <m/>
  </r>
  <r>
    <x v="4"/>
    <x v="0"/>
    <s v="caja chica"/>
    <d v="2016-11-02T00:00:00"/>
    <s v="TR"/>
    <s v="Saldo Caja chica Octubre devolucion"/>
    <s v=" "/>
    <n v="35740"/>
    <m/>
  </r>
  <r>
    <x v="4"/>
    <x v="0"/>
    <s v="Pago Cuota"/>
    <d v="2016-11-03T00:00:00"/>
    <s v="TR"/>
    <s v="Llanquihue 119, Maria Mangili"/>
    <s v=" "/>
    <n v="40000"/>
    <m/>
  </r>
  <r>
    <x v="4"/>
    <x v="0"/>
    <s v="Pago Cuota"/>
    <d v="2016-11-10T00:00:00"/>
    <s v="TR"/>
    <s v="Llanquihue 103-105, Tatiana Tejos"/>
    <s v=" "/>
    <n v="40000"/>
    <m/>
  </r>
  <r>
    <x v="4"/>
    <x v="0"/>
    <s v="Pago Cuota"/>
    <d v="2016-11-02T00:00:00"/>
    <s v="D/E"/>
    <s v="Puyehue 24, Convenio de pago"/>
    <s v=" "/>
    <n v="50000"/>
    <m/>
  </r>
  <r>
    <x v="4"/>
    <x v="0"/>
    <s v="Pago Cuota"/>
    <d v="2016-11-03T00:00:00"/>
    <s v="D/CH"/>
    <s v="Calafquen 13, Enonito Garcia"/>
    <s v=" "/>
    <n v="60000"/>
    <m/>
  </r>
  <r>
    <x v="4"/>
    <x v="0"/>
    <s v="Pago Cuota"/>
    <d v="2016-11-02T00:00:00"/>
    <s v="D/E"/>
    <s v="Ranco 48, Juana Jimenez"/>
    <s v=" "/>
    <n v="80000"/>
    <m/>
  </r>
  <r>
    <x v="4"/>
    <x v="0"/>
    <s v="Pago Cuota"/>
    <d v="2016-11-09T00:00:00"/>
    <s v="TR"/>
    <s v="Villarrica 118, Maria Burgos"/>
    <s v=" "/>
    <n v="100000"/>
    <m/>
  </r>
  <r>
    <x v="4"/>
    <x v="0"/>
    <s v="Pago Cuota"/>
    <d v="2016-11-09T00:00:00"/>
    <s v="TR"/>
    <s v="Ranco 52,  Nancy Paez"/>
    <s v=" "/>
    <n v="120000"/>
    <m/>
  </r>
  <r>
    <x v="4"/>
    <x v="0"/>
    <s v="Pago Cuota"/>
    <d v="2016-11-02T00:00:00"/>
    <s v="D/CH"/>
    <s v="Calafquen 3, Oscar Sanchez"/>
    <s v=" "/>
    <n v="140000"/>
    <m/>
  </r>
  <r>
    <x v="4"/>
    <x v="0"/>
    <s v="Pago Cuota"/>
    <d v="2016-11-18T00:00:00"/>
    <s v="TR"/>
    <s v="R.Figueroa Vuelto caja chica Nov."/>
    <m/>
    <n v="8170"/>
    <m/>
  </r>
  <r>
    <x v="4"/>
    <x v="0"/>
    <s v="Pago Cuota"/>
    <d v="2016-11-21T00:00:00"/>
    <s v="TR"/>
    <s v="Puyehue 36, Militza Cortes"/>
    <m/>
    <n v="20000"/>
    <m/>
  </r>
  <r>
    <x v="4"/>
    <x v="0"/>
    <s v="Pago Cuota"/>
    <d v="2016-11-23T00:00:00"/>
    <s v="TR"/>
    <s v="Puyehue 32, Ivonne Jorquera"/>
    <m/>
    <n v="20000"/>
    <m/>
  </r>
  <r>
    <x v="4"/>
    <x v="0"/>
    <s v="Pago Cuota"/>
    <d v="2016-11-25T00:00:00"/>
    <s v="TR"/>
    <s v="llanquihue 113, Pedro Ruz"/>
    <m/>
    <n v="20000"/>
    <m/>
  </r>
  <r>
    <x v="4"/>
    <x v="0"/>
    <s v="Pago Cuota"/>
    <d v="2016-11-25T00:00:00"/>
    <s v="TR"/>
    <s v="Ranco 50, Julia Parra"/>
    <m/>
    <n v="20000"/>
    <m/>
  </r>
  <r>
    <x v="4"/>
    <x v="0"/>
    <s v="Pago Cuota"/>
    <d v="2016-11-25T00:00:00"/>
    <s v="TR"/>
    <s v="Ranco 79, Ismelda Meza"/>
    <m/>
    <n v="20000"/>
    <m/>
  </r>
  <r>
    <x v="4"/>
    <x v="0"/>
    <s v="Pago Cuota"/>
    <d v="2016-11-28T00:00:00"/>
    <s v="DEP/E"/>
    <s v="Llanquihue 84, Jorge Marcich"/>
    <m/>
    <n v="20000"/>
    <m/>
  </r>
  <r>
    <x v="4"/>
    <x v="0"/>
    <s v="Pago Cuota"/>
    <d v="2016-11-30T00:00:00"/>
    <s v="TR"/>
    <s v="Villarrica 123, Omar Sepulveda"/>
    <m/>
    <n v="20000"/>
    <m/>
  </r>
  <r>
    <x v="4"/>
    <x v="0"/>
    <s v="Pago Cuota"/>
    <d v="2016-11-28T00:00:00"/>
    <s v="TR"/>
    <s v="Puyehue 37, Jorge Matamala"/>
    <m/>
    <n v="20037"/>
    <m/>
  </r>
  <r>
    <x v="4"/>
    <x v="0"/>
    <s v="Pago Cuota"/>
    <d v="2016-11-28T00:00:00"/>
    <s v="TR"/>
    <s v="Icalma 72, Jorge Matamala"/>
    <m/>
    <n v="20072"/>
    <m/>
  </r>
  <r>
    <x v="4"/>
    <x v="0"/>
    <s v="Pago Cuota"/>
    <d v="2016-11-22T00:00:00"/>
    <s v="TR"/>
    <s v="Llanquihue 74, Eliana Haro"/>
    <m/>
    <n v="40000"/>
    <m/>
  </r>
  <r>
    <x v="4"/>
    <x v="0"/>
    <s v="Pago Cuota"/>
    <d v="2016-11-21T00:00:00"/>
    <s v="D/E"/>
    <s v="Puyehue 43, Aurelio Sandoval"/>
    <m/>
    <n v="40043"/>
    <m/>
  </r>
  <r>
    <x v="4"/>
    <x v="0"/>
    <s v="Pago Cuota"/>
    <d v="2016-11-25T00:00:00"/>
    <s v="TR"/>
    <s v="Llanquihue 76, Monica Alvarez"/>
    <m/>
    <n v="42076"/>
    <m/>
  </r>
  <r>
    <x v="4"/>
    <x v="0"/>
    <s v="Pago Cuota"/>
    <d v="2016-11-11T00:00:00"/>
    <s v="TR"/>
    <s v="Ranco 46, Manuel Jorquera"/>
    <m/>
    <n v="60000"/>
    <m/>
  </r>
  <r>
    <x v="4"/>
    <x v="0"/>
    <s v="Pago Cuota"/>
    <d v="2016-11-11T00:00:00"/>
    <s v="TR"/>
    <s v="Ranco 46, Manuel Jorquera"/>
    <m/>
    <n v="60000"/>
    <m/>
  </r>
  <r>
    <x v="4"/>
    <x v="0"/>
    <s v="Pago Cuota"/>
    <d v="2016-11-14T00:00:00"/>
    <s v="D/E"/>
    <s v="Llanquihue 99, Luis Herrera"/>
    <m/>
    <n v="60000"/>
    <m/>
  </r>
  <r>
    <x v="4"/>
    <x v="0"/>
    <s v="Pago Cuota"/>
    <d v="2016-11-21T00:00:00"/>
    <s v="TR"/>
    <s v="Puyehue 34, Gladys Jorquera"/>
    <m/>
    <n v="80000"/>
    <m/>
  </r>
  <r>
    <x v="4"/>
    <x v="0"/>
    <s v="Pago Cuota"/>
    <d v="2016-11-14T00:00:00"/>
    <s v="TR"/>
    <s v="Villarrica 128, Marcela Ubilla"/>
    <m/>
    <n v="100000"/>
    <m/>
  </r>
  <r>
    <x v="4"/>
    <x v="0"/>
    <s v="Pago Cuota"/>
    <d v="2016-11-14T00:00:00"/>
    <s v="D/E"/>
    <s v="Llanquihue 92, Carlos Herrera"/>
    <m/>
    <n v="100000"/>
    <m/>
  </r>
  <r>
    <x v="4"/>
    <x v="0"/>
    <s v="Pago Cuota"/>
    <d v="2016-11-14T00:00:00"/>
    <s v="D/CH"/>
    <s v="Ranco 48,Juana Jimenez"/>
    <m/>
    <n v="100000"/>
    <m/>
  </r>
  <r>
    <x v="4"/>
    <x v="0"/>
    <s v="Pago Cuota"/>
    <d v="2016-11-21T00:00:00"/>
    <s v="D/E"/>
    <s v="Riñihue 10, Hector Zuñiga"/>
    <m/>
    <n v="100000"/>
    <m/>
  </r>
  <r>
    <x v="4"/>
    <x v="0"/>
    <s v="Pago Cuota"/>
    <d v="2016-11-21T00:00:00"/>
    <s v="D/E"/>
    <s v="Cristian Recabarren, Llanquihue 78"/>
    <m/>
    <n v="140000"/>
    <m/>
  </r>
  <r>
    <x v="4"/>
    <x v="0"/>
    <s v="Pago Cuota"/>
    <d v="2016-11-14T00:00:00"/>
    <s v="D/E"/>
    <s v="Ranco 87, Roxana Rivera"/>
    <m/>
    <n v="180000"/>
    <m/>
  </r>
  <r>
    <x v="4"/>
    <x v="0"/>
    <s v="Pago Cuota"/>
    <d v="2016-11-14T00:00:00"/>
    <s v="TR"/>
    <s v="Riñihue 27-29, Marta Manriquez"/>
    <m/>
    <n v="300000"/>
    <m/>
  </r>
  <r>
    <x v="4"/>
    <x v="0"/>
    <s v="Pago Cuota"/>
    <d v="2016-11-14T00:00:00"/>
    <s v="D/CH"/>
    <s v="Puyehue 45-47, Gladys Segovia"/>
    <m/>
    <n v="300000"/>
    <m/>
  </r>
  <r>
    <x v="5"/>
    <x v="0"/>
    <s v="Pago Cuota"/>
    <d v="2016-12-02T00:00:00"/>
    <s v="TR"/>
    <s v="Puyehue 22, Cristina Olivares"/>
    <s v=" "/>
    <n v="20000"/>
    <m/>
  </r>
  <r>
    <x v="5"/>
    <x v="0"/>
    <s v="Pago Cuota"/>
    <d v="2016-12-02T00:00:00"/>
    <s v="TR"/>
    <s v="Puyehue 28, Antonio Silva"/>
    <s v=" "/>
    <n v="20028"/>
    <m/>
  </r>
  <r>
    <x v="5"/>
    <x v="0"/>
    <s v="Pago Cuota"/>
    <d v="2016-12-02T00:00:00"/>
    <s v="TR"/>
    <s v="Llanquihue 94, Sucesion Valdes"/>
    <s v=" "/>
    <n v="20094"/>
    <m/>
  </r>
  <r>
    <x v="5"/>
    <x v="0"/>
    <s v="Pago Cuota"/>
    <d v="2016-12-02T00:00:00"/>
    <s v="TR"/>
    <s v="Llanquihue 97, Rene Rivero"/>
    <s v=" "/>
    <n v="20097"/>
    <m/>
  </r>
  <r>
    <x v="5"/>
    <x v="0"/>
    <s v="Pago Cuota"/>
    <d v="2016-12-02T00:00:00"/>
    <s v="TR"/>
    <s v="Lalnquihue 109, Teresa Gatica"/>
    <s v=" "/>
    <n v="20109"/>
    <m/>
  </r>
  <r>
    <x v="5"/>
    <x v="0"/>
    <s v="Pago Cuota"/>
    <d v="2016-12-02T00:00:00"/>
    <s v="D/CH"/>
    <s v="Calafquen 13, Enonito Garcia"/>
    <s v=" "/>
    <n v="60000"/>
    <m/>
  </r>
  <r>
    <x v="5"/>
    <x v="0"/>
    <s v="Pago Cuota"/>
    <d v="2016-12-05T00:00:00"/>
    <s v="TR"/>
    <s v="Llanquihue 115, Suc. Uribe"/>
    <s v=" "/>
    <n v="10000"/>
    <m/>
  </r>
  <r>
    <x v="5"/>
    <x v="0"/>
    <s v="Pago Cuota"/>
    <d v="2016-12-06T00:00:00"/>
    <s v="TR"/>
    <s v="Villarrica 122, Mirna Valdes"/>
    <s v=" "/>
    <n v="20000"/>
    <m/>
  </r>
  <r>
    <x v="5"/>
    <x v="0"/>
    <s v="Pago Cuota"/>
    <d v="2016-12-06T00:00:00"/>
    <s v="TR"/>
    <s v="Llanquihue 80, Sergio Ibaceta"/>
    <s v=" "/>
    <n v="20080"/>
    <m/>
  </r>
  <r>
    <x v="5"/>
    <x v="0"/>
    <s v="Pago Cuota"/>
    <d v="2016-12-06T00:00:00"/>
    <s v="TR"/>
    <s v="Riñihue 19, Teresa Peña"/>
    <s v=" "/>
    <n v="45000"/>
    <m/>
  </r>
  <r>
    <x v="5"/>
    <x v="0"/>
    <s v="Pago Cuota"/>
    <d v="2016-12-07T00:00:00"/>
    <s v="TR"/>
    <s v="Villarica 129, Ricardo Figueroa"/>
    <m/>
    <n v="20000"/>
    <m/>
  </r>
  <r>
    <x v="5"/>
    <x v="0"/>
    <s v="Pago Cuota"/>
    <d v="2016-12-07T00:00:00"/>
    <s v="TR"/>
    <s v="Ranco 54, Juan Montero"/>
    <s v=" "/>
    <n v="20054"/>
    <m/>
  </r>
  <r>
    <x v="5"/>
    <x v="0"/>
    <s v="Pago Cuota"/>
    <d v="2016-12-07T00:00:00"/>
    <s v="TR"/>
    <s v="Llanquihue 103-105, Tatiana Tejos"/>
    <s v=" "/>
    <n v="40000"/>
    <m/>
  </r>
  <r>
    <x v="5"/>
    <x v="0"/>
    <s v="Pago Cuota"/>
    <d v="2016-12-15T00:00:00"/>
    <s v="D/E"/>
    <s v="Puyehue 36, Militza Cortes"/>
    <s v=" "/>
    <n v="20000"/>
    <m/>
  </r>
  <r>
    <x v="5"/>
    <x v="0"/>
    <s v="Pago Cuota"/>
    <d v="2016-12-15T00:00:00"/>
    <s v="TR"/>
    <s v="Villarrica 100, Julia Zuñiga"/>
    <s v=" "/>
    <n v="20100"/>
    <m/>
  </r>
  <r>
    <x v="5"/>
    <x v="0"/>
    <s v="Pago Cuota"/>
    <d v="2016-12-19T00:00:00"/>
    <s v="D/E"/>
    <s v="Ranco 83, Silvia Gonzalez"/>
    <s v=" "/>
    <n v="20000"/>
    <m/>
  </r>
  <r>
    <x v="5"/>
    <x v="0"/>
    <s v="Pago Cuota"/>
    <d v="2016-12-19T00:00:00"/>
    <s v="TR"/>
    <s v="Llanquihue 109, Teresa gatica"/>
    <m/>
    <n v="20109"/>
    <m/>
  </r>
  <r>
    <x v="5"/>
    <x v="0"/>
    <s v="Pago Cuota"/>
    <d v="2016-12-19T00:00:00"/>
    <s v="TR"/>
    <s v="Llanquihue 74, Eliana Haro"/>
    <s v=" "/>
    <n v="40000"/>
    <m/>
  </r>
  <r>
    <x v="5"/>
    <x v="0"/>
    <s v="Pago Cuota"/>
    <d v="2016-12-20T00:00:00"/>
    <s v="D/E"/>
    <s v="Ranco 75, Olga Hernandez "/>
    <m/>
    <n v="20000"/>
    <m/>
  </r>
  <r>
    <x v="5"/>
    <x v="0"/>
    <s v="Pago Cuota"/>
    <d v="2016-12-21T00:00:00"/>
    <s v="TR"/>
    <s v="Puyehue 32, Ivonne Jorquera"/>
    <m/>
    <n v="20000"/>
    <m/>
  </r>
  <r>
    <x v="5"/>
    <x v="0"/>
    <s v="Pago Cuota"/>
    <d v="2016-12-21T00:00:00"/>
    <s v="TR"/>
    <s v="Llanquihue 113, Pedro Ruz"/>
    <m/>
    <n v="20000"/>
    <m/>
  </r>
  <r>
    <x v="5"/>
    <x v="0"/>
    <s v="Pago Cuota"/>
    <d v="2016-12-21T00:00:00"/>
    <s v="TR"/>
    <s v="Llanquihue 88, Pedro Flores"/>
    <m/>
    <n v="40000"/>
    <m/>
  </r>
  <r>
    <x v="5"/>
    <x v="0"/>
    <s v="Pago Cuota"/>
    <d v="2016-12-21T00:00:00"/>
    <s v="TR"/>
    <s v="Villarrica 110, Victoria Valdes"/>
    <m/>
    <n v="40000"/>
    <m/>
  </r>
  <r>
    <x v="5"/>
    <x v="0"/>
    <s v="Pago Cuota"/>
    <d v="2016-12-26T00:00:00"/>
    <s v="TR"/>
    <s v="Riñihue 10, Hector Zuñiga"/>
    <m/>
    <n v="100000"/>
    <m/>
  </r>
  <r>
    <x v="5"/>
    <x v="0"/>
    <s v="Pago Cuota"/>
    <d v="2016-12-27T00:00:00"/>
    <s v="TR"/>
    <s v="Puyehue 37, Jorge Matamala"/>
    <m/>
    <n v="20037"/>
    <m/>
  </r>
  <r>
    <x v="5"/>
    <x v="0"/>
    <s v="Pago Cuota"/>
    <d v="2016-12-27T00:00:00"/>
    <s v="TR"/>
    <s v="Icalma 72,Jorge Matamala"/>
    <m/>
    <n v="20072"/>
    <m/>
  </r>
  <r>
    <x v="5"/>
    <x v="0"/>
    <s v="Pago Cuota"/>
    <d v="2016-12-27T00:00:00"/>
    <s v="D/E"/>
    <s v="Riñihue 10, Hector Zuñiga"/>
    <m/>
    <n v="60000"/>
    <m/>
  </r>
  <r>
    <x v="5"/>
    <x v="0"/>
    <s v="Pago Cuota"/>
    <d v="2016-12-28T00:00:00"/>
    <s v="TR"/>
    <s v="Ranco 50, Julia Parra"/>
    <m/>
    <n v="20000"/>
    <m/>
  </r>
  <r>
    <x v="5"/>
    <x v="0"/>
    <s v="Pago Cuota"/>
    <d v="2016-12-28T00:00:00"/>
    <s v="TR"/>
    <s v="Ranco 79, Ismelda Meza"/>
    <m/>
    <n v="20000"/>
    <m/>
  </r>
  <r>
    <x v="5"/>
    <x v="0"/>
    <s v="Pago Cuota"/>
    <d v="2016-12-28T00:00:00"/>
    <s v="TR"/>
    <s v="Calafquen 5, Marcos Briones "/>
    <m/>
    <n v="20000"/>
    <m/>
  </r>
  <r>
    <x v="5"/>
    <x v="0"/>
    <s v="Pago Cuota"/>
    <d v="2016-12-28T00:00:00"/>
    <s v="D/E"/>
    <s v="Llanquihue 80, Sergio Ibaceta"/>
    <m/>
    <n v="20080"/>
    <m/>
  </r>
  <r>
    <x v="5"/>
    <x v="0"/>
    <s v="Pago Cuota"/>
    <d v="2016-12-28T00:00:00"/>
    <s v="D/E"/>
    <s v="Llanquihue 97, Rene Rivero"/>
    <m/>
    <n v="20097"/>
    <m/>
  </r>
  <r>
    <x v="5"/>
    <x v="0"/>
    <s v="Pago Cuota"/>
    <d v="2016-12-28T00:00:00"/>
    <s v="D/CH"/>
    <s v="Puyehue 39, Regina Wenner"/>
    <m/>
    <n v="60039"/>
    <m/>
  </r>
  <r>
    <x v="5"/>
    <x v="0"/>
    <s v="Pago Cuota"/>
    <d v="2016-12-28T00:00:00"/>
    <s v="TR"/>
    <s v="Llanquihue 96, Carlos Alvarez"/>
    <m/>
    <n v="60096"/>
    <m/>
  </r>
  <r>
    <x v="5"/>
    <x v="0"/>
    <s v="Pago Cuota"/>
    <d v="2016-12-29T00:00:00"/>
    <s v="TR"/>
    <s v="Ranco 54, Juan Montero"/>
    <m/>
    <n v="20054"/>
    <m/>
  </r>
  <r>
    <x v="5"/>
    <x v="0"/>
    <s v="caja chica"/>
    <d v="2016-12-30T00:00:00"/>
    <s v="PAGO"/>
    <s v="Devolución Seg. Cesantia"/>
    <m/>
    <n v="10747"/>
    <m/>
  </r>
  <r>
    <x v="5"/>
    <x v="0"/>
    <s v="Pago Cuota"/>
    <d v="2016-12-30T00:00:00"/>
    <s v="TR"/>
    <s v="Puyehue 53, Maria Vicencio"/>
    <m/>
    <n v="217000"/>
    <n v="11798398"/>
  </r>
  <r>
    <x v="6"/>
    <x v="0"/>
    <s v="Pago Cuota"/>
    <d v="2017-01-03T00:00:00"/>
    <s v="TR"/>
    <s v="Villarrica 123, Omar Sepulveda"/>
    <s v=" "/>
    <n v="20000"/>
    <m/>
  </r>
  <r>
    <x v="6"/>
    <x v="0"/>
    <s v="Pago Cuota"/>
    <d v="2017-01-03T00:00:00"/>
    <s v="D/E"/>
    <s v="Villarica 125, Marta Aguado"/>
    <s v=" "/>
    <n v="240000"/>
    <m/>
  </r>
  <r>
    <x v="6"/>
    <x v="0"/>
    <s v="Pago Cuota"/>
    <d v="2017-01-03T00:00:00"/>
    <s v="TR"/>
    <s v="C.Henriquez Vuelto Caja Chica Dic."/>
    <s v=" "/>
    <n v="8710"/>
    <m/>
  </r>
  <r>
    <x v="6"/>
    <x v="0"/>
    <s v="Pago Cuota"/>
    <d v="2017-01-03T00:00:00"/>
    <s v="TR"/>
    <s v="Puyehue 22, Cristina Olivares"/>
    <s v=" "/>
    <n v="20000"/>
    <m/>
  </r>
  <r>
    <x v="6"/>
    <x v="0"/>
    <s v="Pago Cuota"/>
    <d v="2017-01-03T00:00:00"/>
    <s v="D/E"/>
    <s v="Puyehue 28, Antonio Silva"/>
    <s v=" "/>
    <n v="20028"/>
    <m/>
  </r>
  <r>
    <x v="6"/>
    <x v="0"/>
    <s v="Pago Cuota"/>
    <d v="2017-01-04T00:00:00"/>
    <s v="D/E"/>
    <s v="Llanquihue 94, Suc. Valdes"/>
    <s v=" "/>
    <n v="20094"/>
    <m/>
  </r>
  <r>
    <x v="6"/>
    <x v="0"/>
    <s v="Pago Cuota"/>
    <d v="2017-01-06T00:00:00"/>
    <s v="TR"/>
    <s v="Llanquihue 103-105, Tatiana Tejos"/>
    <s v=" "/>
    <n v="40000"/>
    <m/>
  </r>
  <r>
    <x v="6"/>
    <x v="0"/>
    <s v="Pago Cuota"/>
    <d v="2017-01-09T00:00:00"/>
    <s v="TR"/>
    <s v="Puyehue 30, Jorge Carcasson"/>
    <s v=" "/>
    <n v="40030"/>
    <m/>
  </r>
  <r>
    <x v="6"/>
    <x v="0"/>
    <s v="Pago Cuota"/>
    <d v="2017-01-09T00:00:00"/>
    <s v="TR"/>
    <s v="Villarrica 129, Ricardo Figueroa"/>
    <m/>
    <n v="20000"/>
    <m/>
  </r>
  <r>
    <x v="6"/>
    <x v="0"/>
    <s v="Pago Cuota"/>
    <d v="2017-01-09T00:00:00"/>
    <s v="TR"/>
    <s v="Villarrica 122, Mirna Valdes"/>
    <s v=" "/>
    <n v="20000"/>
    <m/>
  </r>
  <r>
    <x v="6"/>
    <x v="0"/>
    <s v="Pago Cuota"/>
    <d v="2017-01-09T00:00:00"/>
    <s v="TR"/>
    <s v="Puyehue 41, Teresa Sepulveda"/>
    <s v=" "/>
    <n v="80000"/>
    <m/>
  </r>
  <r>
    <x v="6"/>
    <x v="0"/>
    <s v="Pago Cuota"/>
    <d v="2017-01-09T00:00:00"/>
    <s v="D/CH"/>
    <s v="Ranco 85, Hugo Flores"/>
    <m/>
    <n v="200000"/>
    <m/>
  </r>
  <r>
    <x v="6"/>
    <x v="0"/>
    <s v="Pago Cuota"/>
    <d v="2017-01-10T00:00:00"/>
    <s v="D/CH"/>
    <s v="Calafquen 13, Enonito Garcia"/>
    <m/>
    <n v="60000"/>
    <m/>
  </r>
  <r>
    <x v="6"/>
    <x v="0"/>
    <s v="Pago Cuota"/>
    <d v="2017-01-11T00:00:00"/>
    <s v="D/E"/>
    <s v="Villarrica 100, Julia Zuñiga"/>
    <m/>
    <n v="20100"/>
    <m/>
  </r>
  <r>
    <x v="6"/>
    <x v="0"/>
    <s v="Pago Cuota"/>
    <d v="2017-01-11T00:00:00"/>
    <s v="D/CH"/>
    <s v="Villarica 126-127, Suc. Ema Acevedo"/>
    <m/>
    <n v="480000"/>
    <m/>
  </r>
  <r>
    <x v="6"/>
    <x v="0"/>
    <s v="Pago Cuota"/>
    <d v="2017-01-11T00:00:00"/>
    <s v="D/CH"/>
    <s v="Ranco 91, Jeannette Ibarra"/>
    <m/>
    <n v="20000"/>
    <m/>
  </r>
  <r>
    <x v="6"/>
    <x v="0"/>
    <s v="Pago Cuota"/>
    <d v="2017-01-13T00:00:00"/>
    <s v="TR"/>
    <s v="Riñihue 19, Teresa Peña"/>
    <m/>
    <n v="30000"/>
    <m/>
  </r>
  <r>
    <x v="6"/>
    <x v="0"/>
    <s v="Pago Cuota"/>
    <d v="2017-01-16T00:00:00"/>
    <s v="D/E"/>
    <s v="Riñihue 27-29 Marta Manriquez"/>
    <m/>
    <n v="200000"/>
    <m/>
  </r>
  <r>
    <x v="6"/>
    <x v="0"/>
    <s v="Pago Cuota"/>
    <d v="2017-01-16T00:00:00"/>
    <s v="D/E"/>
    <s v="Llanquihue 78, Cristian Recabarren"/>
    <m/>
    <n v="130890"/>
    <m/>
  </r>
  <r>
    <x v="6"/>
    <x v="0"/>
    <s v="Pago Cuota"/>
    <d v="2017-01-16T00:00:00"/>
    <s v="D/E"/>
    <s v="Llanquihue 111, Walter Roccaro"/>
    <m/>
    <n v="245000"/>
    <m/>
  </r>
  <r>
    <x v="6"/>
    <x v="0"/>
    <s v="Pago Cuota"/>
    <d v="2017-01-16T00:00:00"/>
    <s v="D/E"/>
    <s v="Villarrica 112, Isabel Roccaro"/>
    <m/>
    <n v="115000"/>
    <m/>
  </r>
  <r>
    <x v="6"/>
    <x v="0"/>
    <s v="Pago Cuota"/>
    <d v="2017-01-16T00:00:00"/>
    <s v="D/CH"/>
    <s v="Villarrica 121, Gabriel Salazar"/>
    <m/>
    <n v="180000"/>
    <m/>
  </r>
  <r>
    <x v="6"/>
    <x v="0"/>
    <s v="Pago Cuota"/>
    <d v="2017-01-16T00:00:00"/>
    <s v="TR"/>
    <s v="Riñihue 25, Juan Gonzalez"/>
    <m/>
    <n v="60025"/>
    <m/>
  </r>
  <r>
    <x v="6"/>
    <x v="0"/>
    <s v="Pago Cuota"/>
    <d v="2017-01-20T00:00:00"/>
    <s v="TR"/>
    <s v="Llanquihue 82, Ma. Eugenia Molina"/>
    <m/>
    <n v="40000"/>
    <m/>
  </r>
  <r>
    <x v="6"/>
    <x v="0"/>
    <s v="Pago Cuota"/>
    <d v="2017-01-23T00:00:00"/>
    <s v="D/E"/>
    <s v="Ranco 83, Silvia Gonzalez"/>
    <m/>
    <n v="20000"/>
    <m/>
  </r>
  <r>
    <x v="6"/>
    <x v="0"/>
    <s v="Pago Cuota"/>
    <d v="2017-01-23T00:00:00"/>
    <s v="D/E"/>
    <s v="Llanquihue 92, Carlos Herrera"/>
    <m/>
    <n v="80000"/>
    <m/>
  </r>
  <r>
    <x v="6"/>
    <x v="0"/>
    <s v="Pago Cuota"/>
    <d v="2017-01-23T00:00:00"/>
    <s v="TR"/>
    <s v="Riñihue 6-8, Roberto Andrade"/>
    <m/>
    <n v="200006"/>
    <m/>
  </r>
  <r>
    <x v="6"/>
    <x v="0"/>
    <s v="Pago Cuota"/>
    <d v="2017-01-23T00:00:00"/>
    <s v="D/CH"/>
    <s v="Llanquihue 76, Glenda Alvarez"/>
    <m/>
    <n v="93076"/>
    <m/>
  </r>
  <r>
    <x v="6"/>
    <x v="0"/>
    <s v="Pago Cuota"/>
    <d v="2017-01-25T00:00:00"/>
    <s v="D/E"/>
    <s v="Llanquihue 80, Sergio Ibaceta"/>
    <m/>
    <n v="20080"/>
    <m/>
  </r>
  <r>
    <x v="6"/>
    <x v="0"/>
    <s v="Pago Cuota"/>
    <d v="2017-01-26T00:00:00"/>
    <s v="TR"/>
    <s v="Riñihue 19, Teresa Peña"/>
    <m/>
    <n v="310000"/>
    <m/>
  </r>
  <r>
    <x v="6"/>
    <x v="0"/>
    <s v="Pago Cuota"/>
    <d v="2017-01-26T00:00:00"/>
    <s v="TR"/>
    <s v="llanquihue 113, Pedro Ruz"/>
    <m/>
    <n v="20000"/>
    <m/>
  </r>
  <r>
    <x v="6"/>
    <x v="0"/>
    <s v="Pago Cuota"/>
    <d v="2017-01-27T00:00:00"/>
    <s v="TR"/>
    <s v="Puyehue 32, Ivonne Jorquera"/>
    <m/>
    <n v="20000"/>
    <m/>
  </r>
  <r>
    <x v="6"/>
    <x v="0"/>
    <s v="Pago Cuota"/>
    <d v="2017-01-30T00:00:00"/>
    <s v="D/E"/>
    <s v="Puyehue 26, Sergio Ballesteros"/>
    <m/>
    <n v="200000"/>
    <m/>
  </r>
  <r>
    <x v="6"/>
    <x v="0"/>
    <s v="Pago Cuota"/>
    <d v="2017-01-30T00:00:00"/>
    <s v="D/E"/>
    <s v="Llanquihue 97, Rene Rivero"/>
    <m/>
    <n v="20097"/>
    <m/>
  </r>
  <r>
    <x v="6"/>
    <x v="0"/>
    <s v="Pago Cuota"/>
    <d v="2017-01-30T00:00:00"/>
    <s v="D/CH"/>
    <s v="Calafquen 13, Enonito García"/>
    <m/>
    <n v="60000"/>
    <m/>
  </r>
  <r>
    <x v="6"/>
    <x v="0"/>
    <s v="Pago Cuota"/>
    <d v="2017-01-31T00:00:00"/>
    <s v="TR"/>
    <s v="Llanquihue 88, Pedro Flores"/>
    <m/>
    <n v="40000"/>
    <m/>
  </r>
  <r>
    <x v="6"/>
    <x v="0"/>
    <s v="Pago Cuota"/>
    <d v="2017-01-31T00:00:00"/>
    <s v="TR"/>
    <s v="Riñihue 190, Hector Zuñiga"/>
    <m/>
    <n v="100000"/>
    <m/>
  </r>
  <r>
    <x v="6"/>
    <x v="0"/>
    <s v="Pago Cuota"/>
    <d v="2017-01-31T00:00:00"/>
    <s v="TR"/>
    <s v="Icalma 72, Jorge Matamala"/>
    <m/>
    <n v="20072"/>
    <m/>
  </r>
  <r>
    <x v="6"/>
    <x v="0"/>
    <s v="Pago Cuota"/>
    <d v="2017-01-31T00:00:00"/>
    <s v="TR"/>
    <s v="Puyehue 37, Jorge Matamala"/>
    <m/>
    <n v="20037"/>
    <m/>
  </r>
  <r>
    <x v="6"/>
    <x v="0"/>
    <s v="Pago Cuota"/>
    <d v="2017-01-31T00:00:00"/>
    <s v="TR"/>
    <s v="Ranco 50, Julia Parra"/>
    <m/>
    <n v="40000"/>
    <m/>
  </r>
  <r>
    <x v="6"/>
    <x v="0"/>
    <s v="Pago Cuota"/>
    <d v="2017-01-31T00:00:00"/>
    <s v="TR"/>
    <s v="Ranco 79, Ismelda Meza"/>
    <m/>
    <n v="40000"/>
    <m/>
  </r>
  <r>
    <x v="6"/>
    <x v="0"/>
    <s v="Pago Cuota"/>
    <d v="2017-01-31T00:00:00"/>
    <s v="TR"/>
    <s v="Ranco 54, Juan Montero"/>
    <m/>
    <n v="20054"/>
    <m/>
  </r>
  <r>
    <x v="6"/>
    <x v="0"/>
    <s v="Pago Cuota"/>
    <d v="2017-01-31T00:00:00"/>
    <s v="TR"/>
    <s v="Villarrica 123, Omar Sepulveda"/>
    <m/>
    <n v="20000"/>
    <m/>
  </r>
  <r>
    <x v="7"/>
    <x v="0"/>
    <s v="Pago Cuota"/>
    <d v="2017-02-01T00:00:00"/>
    <s v="TR"/>
    <s v="Villarrica 98-B, Francisco Vergara"/>
    <s v=" "/>
    <n v="240000"/>
    <m/>
  </r>
  <r>
    <x v="7"/>
    <x v="0"/>
    <s v="Pago Cuota"/>
    <d v="2017-02-01T00:00:00"/>
    <s v="TR"/>
    <s v="Ranco 46, Manuel Jorquera"/>
    <s v=" "/>
    <n v="60000"/>
    <m/>
  </r>
  <r>
    <x v="7"/>
    <x v="0"/>
    <s v="Pago Cuota"/>
    <d v="2017-02-01T00:00:00"/>
    <s v="TR"/>
    <s v="Puyehue 22, Cristina Olivares"/>
    <s v=" "/>
    <n v="20000"/>
    <m/>
  </r>
  <r>
    <x v="7"/>
    <x v="0"/>
    <s v="Pago Cuota"/>
    <d v="2017-02-01T00:00:00"/>
    <s v="TR"/>
    <s v="Marcos Briones, Calafquen 5"/>
    <s v=" "/>
    <n v="40000"/>
    <m/>
  </r>
  <r>
    <x v="7"/>
    <x v="0"/>
    <s v="Pago Cuota"/>
    <d v="2017-02-01T00:00:00"/>
    <s v="D/E"/>
    <s v="Llanquihue 94, Sucesion Valdes"/>
    <s v=" "/>
    <n v="20094"/>
    <m/>
  </r>
  <r>
    <x v="7"/>
    <x v="0"/>
    <s v="Pago Cuota"/>
    <d v="2017-02-01T00:00:00"/>
    <s v="TR"/>
    <s v="Ranco 52, Nancy Paez"/>
    <s v=" "/>
    <n v="60000"/>
    <m/>
  </r>
  <r>
    <x v="7"/>
    <x v="0"/>
    <s v="Pago Cuota"/>
    <d v="2017-02-06T00:00:00"/>
    <s v="TR"/>
    <s v="Llanquihue 86, Jorge Zuñiga"/>
    <s v=" "/>
    <n v="80000"/>
    <m/>
  </r>
  <r>
    <x v="7"/>
    <x v="0"/>
    <s v="Pago Cuota"/>
    <d v="2017-02-06T00:00:00"/>
    <s v="TR"/>
    <s v="Ranco 73, Juan Hernandez"/>
    <s v=" "/>
    <n v="100000"/>
    <m/>
  </r>
  <r>
    <x v="7"/>
    <x v="0"/>
    <s v="Pago Cuota"/>
    <d v="2017-02-06T00:00:00"/>
    <s v="TR"/>
    <s v="Villarrica 120, Ma.Eugenia Meza"/>
    <s v=" "/>
    <n v="100000"/>
    <m/>
  </r>
  <r>
    <x v="7"/>
    <x v="0"/>
    <s v="Pago Cuota"/>
    <d v="2017-02-06T00:00:00"/>
    <s v="D/E"/>
    <s v="Llanquihue 101, Marcela Ortiz"/>
    <s v=" "/>
    <n v="110000"/>
    <m/>
  </r>
  <r>
    <x v="7"/>
    <x v="0"/>
    <s v="Pago Cuota"/>
    <d v="2017-02-06T00:00:00"/>
    <s v="D/E"/>
    <s v="Villarrica 110, Victoria Valdes"/>
    <s v=" "/>
    <n v="40000"/>
    <m/>
  </r>
  <r>
    <x v="7"/>
    <x v="0"/>
    <s v="Pago Cuota"/>
    <d v="2017-02-06T00:00:00"/>
    <s v="D/E"/>
    <s v="Puyehue 43, Aurelio Sandoval"/>
    <m/>
    <n v="40000"/>
    <m/>
  </r>
  <r>
    <x v="7"/>
    <x v="0"/>
    <s v="Pago Cuota"/>
    <d v="2017-02-06T00:00:00"/>
    <s v="D/E"/>
    <s v="Llanquhue 84, Jorge Marcich"/>
    <s v=" "/>
    <n v="10000"/>
    <m/>
  </r>
  <r>
    <x v="7"/>
    <x v="0"/>
    <s v="Pago Cuota"/>
    <d v="2017-02-06T00:00:00"/>
    <s v="D/E"/>
    <s v="Ranco 40, Eduardo Casademont"/>
    <s v=" "/>
    <n v="60000"/>
    <m/>
  </r>
  <r>
    <x v="7"/>
    <x v="0"/>
    <s v="Pago Cuota"/>
    <d v="2017-02-06T00:00:00"/>
    <s v="D/E"/>
    <s v="Llanquihue 119, Maria Madariaga"/>
    <m/>
    <n v="20000"/>
    <m/>
  </r>
  <r>
    <x v="7"/>
    <x v="0"/>
    <s v="Pago Cuota"/>
    <d v="2017-02-06T00:00:00"/>
    <s v="D/E"/>
    <s v="Villarrica 108, Sucesion Iturbe"/>
    <m/>
    <n v="240000"/>
    <m/>
  </r>
  <r>
    <x v="7"/>
    <x v="0"/>
    <s v="Pago Cuota"/>
    <d v="2017-02-06T00:00:00"/>
    <s v="D/E"/>
    <s v="Villarrica 102, Silvia Mancilla"/>
    <m/>
    <n v="50000"/>
    <m/>
  </r>
  <r>
    <x v="7"/>
    <x v="0"/>
    <s v="Pago Cuota"/>
    <d v="2017-02-06T00:00:00"/>
    <s v="D/E"/>
    <s v="Villarrica 130, Laura Bailac"/>
    <m/>
    <n v="40000"/>
    <m/>
  </r>
  <r>
    <x v="7"/>
    <x v="0"/>
    <s v="Pago Cuota"/>
    <d v="2017-02-06T00:00:00"/>
    <s v="D/E"/>
    <s v="Llanquihue 107, Jose Navarro"/>
    <m/>
    <n v="120000"/>
    <m/>
  </r>
  <r>
    <x v="7"/>
    <x v="0"/>
    <s v="Pago Cuota"/>
    <d v="2017-02-06T00:00:00"/>
    <s v="D/E"/>
    <s v="Puyehue 34, Gladys Jorquera"/>
    <m/>
    <n v="20000"/>
    <m/>
  </r>
  <r>
    <x v="7"/>
    <x v="0"/>
    <s v="Pago Cuota"/>
    <d v="2017-02-06T00:00:00"/>
    <s v="D/E"/>
    <s v="Ranco 87, Roxana Rivera"/>
    <m/>
    <n v="60000"/>
    <m/>
  </r>
  <r>
    <x v="7"/>
    <x v="0"/>
    <s v="Pago Cuota"/>
    <d v="2017-02-06T00:00:00"/>
    <s v="D/E"/>
    <s v="Llanquihue 109, Teresa Gatica"/>
    <m/>
    <n v="20000"/>
    <m/>
  </r>
  <r>
    <x v="7"/>
    <x v="0"/>
    <s v="Pago Cuota"/>
    <d v="2017-02-06T00:00:00"/>
    <s v="D/E"/>
    <s v="Ranco 77, Melinda Gonzalez"/>
    <m/>
    <n v="60000"/>
    <m/>
  </r>
  <r>
    <x v="7"/>
    <x v="0"/>
    <s v="Pago Cuota"/>
    <d v="2017-02-06T00:00:00"/>
    <s v="D/E"/>
    <s v="Ranco 56, Delia Quiroga"/>
    <m/>
    <n v="140000"/>
    <m/>
  </r>
  <r>
    <x v="7"/>
    <x v="0"/>
    <s v="Pago Cuota"/>
    <d v="2017-02-06T00:00:00"/>
    <s v="D/E"/>
    <s v="Ranco 83, Silvia Gonzalez"/>
    <m/>
    <n v="20000"/>
    <m/>
  </r>
  <r>
    <x v="7"/>
    <x v="0"/>
    <s v="Pago Cuota"/>
    <d v="2017-02-06T00:00:00"/>
    <s v="D/E"/>
    <s v="Puyehue 30, Jorge Carcasson"/>
    <m/>
    <n v="20000"/>
    <m/>
  </r>
  <r>
    <x v="7"/>
    <x v="0"/>
    <s v="Pago Cuota"/>
    <d v="2017-02-06T00:00:00"/>
    <s v="D/E"/>
    <s v="Puyehue 24, Liliana Tureuna"/>
    <m/>
    <n v="130000"/>
    <m/>
  </r>
  <r>
    <x v="7"/>
    <x v="0"/>
    <s v="Pago Cuota"/>
    <d v="2017-02-06T00:00:00"/>
    <s v="D/E"/>
    <s v="Puyehue 28, Antonio Silva"/>
    <m/>
    <n v="20028"/>
    <m/>
  </r>
  <r>
    <x v="7"/>
    <x v="0"/>
    <s v="Pago Cuota"/>
    <d v="2017-02-06T00:00:00"/>
    <s v="D/CH"/>
    <s v="Puyehue 36, Militza Cortes"/>
    <m/>
    <n v="40000"/>
    <m/>
  </r>
  <r>
    <x v="7"/>
    <x v="0"/>
    <s v="Pago Cuota"/>
    <d v="2017-02-06T00:00:00"/>
    <s v="D/CH"/>
    <s v="Puyehue 39, Regina Wenner"/>
    <m/>
    <n v="20000"/>
    <m/>
  </r>
  <r>
    <x v="7"/>
    <x v="0"/>
    <s v="Pago Cuota"/>
    <d v="2017-02-06T00:00:00"/>
    <s v="D/CH"/>
    <s v="Riñihue 27-29, Marta Manriquez"/>
    <m/>
    <n v="100000"/>
    <m/>
  </r>
  <r>
    <x v="7"/>
    <x v="0"/>
    <s v="Pago Cuota"/>
    <d v="2017-02-06T00:00:00"/>
    <s v="D/CH"/>
    <s v="Llanquihue 99, Luis Herrera"/>
    <m/>
    <n v="60000"/>
    <m/>
  </r>
  <r>
    <x v="7"/>
    <x v="0"/>
    <s v="Pago Cuota"/>
    <d v="2017-02-06T00:00:00"/>
    <s v="D/CH"/>
    <s v="Llanquihue 74, Eliana Haro"/>
    <m/>
    <n v="40000"/>
    <m/>
  </r>
  <r>
    <x v="7"/>
    <x v="0"/>
    <s v="Pago Cuota"/>
    <d v="2017-02-06T00:00:00"/>
    <s v="D/CH"/>
    <s v="Puyehue 45-47, Gladys Segovia"/>
    <m/>
    <n v="307195"/>
    <m/>
  </r>
  <r>
    <x v="7"/>
    <x v="0"/>
    <s v="Pago Cuota"/>
    <d v="2017-02-06T00:00:00"/>
    <s v="D/CH"/>
    <s v="Calafquen 3, Oscar Sanchez"/>
    <m/>
    <n v="80000"/>
    <m/>
  </r>
  <r>
    <x v="7"/>
    <x v="0"/>
    <s v="Pago Cuota"/>
    <d v="2017-02-06T00:00:00"/>
    <s v="D/CH"/>
    <s v="Llanquihue 97-A, Leonel Castillo"/>
    <m/>
    <n v="160000"/>
    <m/>
  </r>
  <r>
    <x v="7"/>
    <x v="0"/>
    <s v="Pago Cuota"/>
    <d v="2017-02-07T00:00:00"/>
    <s v="TR"/>
    <s v="Ranco 95, Desmalezacion Maria Ortiz"/>
    <m/>
    <n v="35000"/>
    <m/>
  </r>
  <r>
    <x v="7"/>
    <x v="0"/>
    <s v="Pago Cuota"/>
    <d v="2017-02-09T00:00:00"/>
    <s v="TR"/>
    <s v="Ranco 93, Margarita Muñoz"/>
    <m/>
    <n v="289100"/>
    <m/>
  </r>
  <r>
    <x v="7"/>
    <x v="0"/>
    <s v="Pago Cuota"/>
    <d v="2017-02-09T00:00:00"/>
    <s v="TR"/>
    <s v="Riñihue 19, Teresa Pena"/>
    <m/>
    <n v="20000"/>
    <m/>
  </r>
  <r>
    <x v="7"/>
    <x v="0"/>
    <s v="Pago Cuota"/>
    <d v="2017-02-09T00:00:00"/>
    <s v="D/E"/>
    <s v="Villarrica 100, Julia Zuñiga"/>
    <m/>
    <n v="20100"/>
    <m/>
  </r>
  <r>
    <x v="7"/>
    <x v="0"/>
    <s v="Pago Cuota"/>
    <d v="2017-02-10T00:00:00"/>
    <s v="TR"/>
    <s v="Ranco 81, Marcela Cubillos"/>
    <m/>
    <n v="60000"/>
    <m/>
  </r>
  <r>
    <x v="7"/>
    <x v="0"/>
    <s v="Pago Cuota"/>
    <d v="2017-02-10T00:00:00"/>
    <s v="TR"/>
    <s v="Ranco 75, Olga Hernandez"/>
    <m/>
    <n v="20000"/>
    <m/>
  </r>
  <r>
    <x v="7"/>
    <x v="0"/>
    <s v="Pago Cuota"/>
    <d v="2017-02-13T00:00:00"/>
    <s v="D/E"/>
    <s v="Ranco 89, Teresa Rojas Hasta Ene.17"/>
    <m/>
    <n v="800000"/>
    <m/>
  </r>
  <r>
    <x v="7"/>
    <x v="0"/>
    <s v="Pago Cuota"/>
    <d v="2017-02-13T00:00:00"/>
    <s v="D/E"/>
    <s v="Ranco 40, Eduardo Casademont"/>
    <m/>
    <n v="40000"/>
    <m/>
  </r>
  <r>
    <x v="7"/>
    <x v="0"/>
    <s v="Pago Cuota"/>
    <d v="2017-02-13T00:00:00"/>
    <s v="D/E"/>
    <s v="Ranco 44, Jose Ceferino"/>
    <m/>
    <n v="80000"/>
    <m/>
  </r>
  <r>
    <x v="7"/>
    <x v="0"/>
    <s v="Pago Cuota"/>
    <d v="2017-02-13T00:00:00"/>
    <s v="D/E"/>
    <s v="Ranco 48, Juana Jimenez"/>
    <m/>
    <n v="40000"/>
    <m/>
  </r>
  <r>
    <x v="7"/>
    <x v="0"/>
    <s v="Pago Cuota"/>
    <d v="2017-02-13T00:00:00"/>
    <s v="D/E"/>
    <s v="Ranco 44, Jose Ceferino"/>
    <m/>
    <n v="60000"/>
    <m/>
  </r>
  <r>
    <x v="7"/>
    <x v="0"/>
    <s v="Pago Cuota"/>
    <d v="2017-02-13T00:00:00"/>
    <s v="TR"/>
    <s v="Villarrica 122, Ema Valdes"/>
    <m/>
    <n v="20000"/>
    <m/>
  </r>
  <r>
    <x v="7"/>
    <x v="0"/>
    <s v="Pago Cuota"/>
    <d v="2017-02-13T00:00:00"/>
    <s v="TR"/>
    <s v="Villarrica 129, Rcardo Figueroa"/>
    <m/>
    <n v="20000"/>
    <m/>
  </r>
  <r>
    <x v="7"/>
    <x v="0"/>
    <s v="Pago Cuota"/>
    <d v="2017-02-13T00:00:00"/>
    <s v="D/CH"/>
    <s v="Ranco 38, Jose Luis Retamal"/>
    <m/>
    <n v="120000"/>
    <m/>
  </r>
  <r>
    <x v="7"/>
    <x v="0"/>
    <s v="Pago Cuota"/>
    <d v="2017-02-15T00:00:00"/>
    <s v="D/CH"/>
    <s v="Villarrica 98, Anibal Vivaceta"/>
    <m/>
    <n v="60098"/>
    <m/>
  </r>
  <r>
    <x v="7"/>
    <x v="0"/>
    <s v="Pago Cuota"/>
    <d v="2017-02-20T00:00:00"/>
    <s v="D/E"/>
    <s v="Llanquihue 117, Patricia Maluenda"/>
    <m/>
    <n v="60117"/>
    <m/>
  </r>
  <r>
    <x v="7"/>
    <x v="0"/>
    <s v="Pago Cuota"/>
    <d v="2017-02-20T00:00:00"/>
    <s v="D/E"/>
    <s v="Ranco 89, Teresa Rojas Feb.17"/>
    <m/>
    <n v="20000"/>
    <m/>
  </r>
  <r>
    <x v="7"/>
    <x v="0"/>
    <s v="Pago Cuota"/>
    <d v="2017-02-20T00:00:00"/>
    <s v="D/E"/>
    <s v="Villarrica 112, Isabel Rioccaro"/>
    <m/>
    <n v="110000"/>
    <m/>
  </r>
  <r>
    <x v="7"/>
    <x v="0"/>
    <s v="Pago Cuota"/>
    <d v="2017-02-20T00:00:00"/>
    <s v="D/E"/>
    <s v="Llanquihue 111, Walter Roccaro"/>
    <m/>
    <n v="190710"/>
    <m/>
  </r>
  <r>
    <x v="7"/>
    <x v="0"/>
    <s v="Pago Cuota"/>
    <d v="2017-02-22T00:00:00"/>
    <s v="D/E"/>
    <s v="Puyehue 28, Antonio Silva"/>
    <m/>
    <n v="20028"/>
    <m/>
  </r>
  <r>
    <x v="7"/>
    <x v="0"/>
    <s v="Pago Cuota"/>
    <d v="2017-02-24T00:00:00"/>
    <s v="TR"/>
    <s v="Villarrica 118, Ma. Pia Burgos"/>
    <m/>
    <n v="60000"/>
    <m/>
  </r>
  <r>
    <x v="7"/>
    <x v="0"/>
    <s v="Pago Cuota"/>
    <d v="2017-02-27T00:00:00"/>
    <s v="TR"/>
    <s v="Llanquihue 113, Pedro Ruz"/>
    <m/>
    <n v="20000"/>
    <m/>
  </r>
  <r>
    <x v="7"/>
    <x v="0"/>
    <s v="Pago Cuota"/>
    <d v="2017-02-27T00:00:00"/>
    <s v="TR"/>
    <s v="Llanquihue 119, Maria Madariaga"/>
    <m/>
    <n v="40000"/>
    <m/>
  </r>
  <r>
    <x v="7"/>
    <x v="0"/>
    <s v="Pago Cuota"/>
    <d v="2017-02-27T00:00:00"/>
    <s v="D/CH"/>
    <s v="Ranco 85, Hugo Flores"/>
    <m/>
    <n v="100000"/>
    <m/>
  </r>
  <r>
    <x v="7"/>
    <x v="0"/>
    <s v="Pago Cuota"/>
    <d v="2017-02-28T00:00:00"/>
    <s v="TR"/>
    <s v="Ranco 54, Juan Montero"/>
    <m/>
    <n v="20054"/>
    <m/>
  </r>
  <r>
    <x v="7"/>
    <x v="0"/>
    <s v="Pago Cuota"/>
    <d v="2017-02-28T00:00:00"/>
    <s v="TR"/>
    <s v="Villarrica 118, Pia Burgos"/>
    <m/>
    <n v="20000"/>
    <m/>
  </r>
  <r>
    <x v="7"/>
    <x v="0"/>
    <s v="Pago Cuota"/>
    <d v="2017-02-28T00:00:00"/>
    <s v="TR"/>
    <s v="Puyehue 32, Ivonne Jorquera"/>
    <m/>
    <n v="20000"/>
    <m/>
  </r>
  <r>
    <x v="7"/>
    <x v="0"/>
    <s v="Pago Cuota"/>
    <d v="2017-02-28T00:00:00"/>
    <s v="D/E"/>
    <s v="Villarrica 100, Julia Zuñiga"/>
    <m/>
    <n v="20100"/>
    <m/>
  </r>
  <r>
    <x v="7"/>
    <x v="0"/>
    <s v="Pago Cuota"/>
    <d v="2017-02-28T00:00:00"/>
    <s v="D/E"/>
    <s v="Llanquihue 80, Sergio Ibaceta"/>
    <m/>
    <n v="20080"/>
    <m/>
  </r>
  <r>
    <x v="7"/>
    <x v="0"/>
    <s v="Pago Cuota"/>
    <d v="2017-02-28T00:00:00"/>
    <s v="D/E"/>
    <s v="Vuelto Caja Chica (1) Febrero 2017 RF"/>
    <m/>
    <n v="12552"/>
    <m/>
  </r>
  <r>
    <x v="8"/>
    <x v="0"/>
    <s v="Pago Cuota"/>
    <d v="2017-03-01T00:00:00"/>
    <s v="TR"/>
    <s v="Villarrica 123 Omar Sepulveda"/>
    <s v=" "/>
    <n v="20000"/>
    <m/>
  </r>
  <r>
    <x v="8"/>
    <x v="0"/>
    <s v="Pago Cuota"/>
    <d v="2017-03-01T00:00:00"/>
    <s v="D/E"/>
    <s v="Llanquihue 94, Sucesion Valdes"/>
    <s v=" "/>
    <n v="20094"/>
    <m/>
  </r>
  <r>
    <x v="8"/>
    <x v="0"/>
    <s v="Pago Cuota"/>
    <d v="2017-03-01T00:00:00"/>
    <s v="TR"/>
    <s v="Puyehue 22, Cristina Olivares"/>
    <s v=" "/>
    <n v="20000"/>
    <m/>
  </r>
  <r>
    <x v="8"/>
    <x v="0"/>
    <s v="Pago Cuota"/>
    <d v="2017-03-01T00:00:00"/>
    <s v="TR"/>
    <s v="Puyehue 37, Jorge Matamala"/>
    <s v=" "/>
    <n v="20037"/>
    <m/>
  </r>
  <r>
    <x v="8"/>
    <x v="0"/>
    <s v="Pago Cuota"/>
    <d v="2017-03-01T00:00:00"/>
    <s v="TR"/>
    <s v="Puyehue 22, Cristina Olivares 1/5 Franja"/>
    <s v=" "/>
    <n v="200000"/>
    <m/>
  </r>
  <r>
    <x v="8"/>
    <x v="0"/>
    <s v="Pago Cuota"/>
    <d v="2017-03-01T00:00:00"/>
    <s v="TR"/>
    <s v="Icalma 72, Jorge Matamala"/>
    <s v=" "/>
    <n v="20072"/>
    <m/>
  </r>
  <r>
    <x v="8"/>
    <x v="0"/>
    <s v="Pago Cuota"/>
    <d v="2017-03-06T00:00:00"/>
    <s v="TR"/>
    <s v="Llanquihue 103, Tatiana Tejos"/>
    <s v=" "/>
    <n v="40000"/>
    <m/>
  </r>
  <r>
    <x v="8"/>
    <x v="0"/>
    <s v="Pago Cuota"/>
    <d v="2017-03-06T00:00:00"/>
    <s v="TR"/>
    <s v="Llanquihue 105, Tatiana Tejos"/>
    <s v=" "/>
    <n v="40000"/>
    <m/>
  </r>
  <r>
    <x v="8"/>
    <x v="0"/>
    <s v="Pago Cuota"/>
    <d v="2017-03-06T00:00:00"/>
    <s v="D/E"/>
    <s v="Villarrica 124, Francisco Peris"/>
    <s v=" "/>
    <n v="240000"/>
    <m/>
  </r>
  <r>
    <x v="8"/>
    <x v="0"/>
    <s v="Pago Cuota"/>
    <d v="2017-03-06T00:00:00"/>
    <s v="D/E"/>
    <s v="Carlos Henriquez vuelto c.chica suple"/>
    <s v=" "/>
    <n v="22500"/>
    <m/>
  </r>
  <r>
    <x v="8"/>
    <x v="0"/>
    <s v="Pago Cuota"/>
    <d v="2017-03-06T00:00:00"/>
    <s v="D/E"/>
    <s v="Puyehue 24, L. Tureuna 5/10 mas cuota"/>
    <s v=" "/>
    <n v="70000"/>
    <m/>
  </r>
  <r>
    <x v="8"/>
    <x v="0"/>
    <s v="Pago Cuota"/>
    <d v="2017-03-06T00:00:00"/>
    <s v="D/E"/>
    <s v="Glenda Alvarez devoluc. Desmalezacion"/>
    <s v=" "/>
    <n v="35000"/>
    <m/>
  </r>
  <r>
    <x v="8"/>
    <x v="0"/>
    <s v="Pago Cuota"/>
    <d v="2017-03-06T00:00:00"/>
    <s v="D/CH"/>
    <s v="Llanquihue 90, Aurora Araya"/>
    <s v=" "/>
    <n v="40000"/>
    <m/>
  </r>
  <r>
    <x v="8"/>
    <x v="0"/>
    <s v="Pago Cuota"/>
    <d v="2017-03-06T00:00:00"/>
    <s v="TR"/>
    <s v="Riñihue 19, Teresa Peña Romo"/>
    <s v=" "/>
    <n v="20000"/>
    <m/>
  </r>
  <r>
    <x v="8"/>
    <x v="0"/>
    <s v="Pago Cuota"/>
    <d v="2017-03-06T00:00:00"/>
    <s v="TR"/>
    <s v="Villarrica 129, Ricardo Figueroa"/>
    <m/>
    <n v="20000"/>
    <m/>
  </r>
  <r>
    <x v="8"/>
    <x v="0"/>
    <s v="Pago Cuota"/>
    <d v="2017-03-06T00:00:00"/>
    <s v="TR"/>
    <s v="Villarrica 122, Ema Valdes"/>
    <s v=" "/>
    <n v="20000"/>
    <m/>
  </r>
  <r>
    <x v="8"/>
    <x v="0"/>
    <s v="Pago Cuota"/>
    <d v="2017-03-06T00:00:00"/>
    <s v="D/E"/>
    <s v="Llanquihue 109, Teresa Gatica"/>
    <m/>
    <n v="20109"/>
    <m/>
  </r>
  <r>
    <x v="8"/>
    <x v="0"/>
    <s v="Pago Cuota"/>
    <d v="2017-03-09T00:00:00"/>
    <s v="D/CH"/>
    <s v="Calafquen 13, Enonito Garcia"/>
    <m/>
    <n v="60000"/>
    <m/>
  </r>
  <r>
    <x v="8"/>
    <x v="0"/>
    <s v="Pago Cuota"/>
    <d v="2017-03-09T00:00:00"/>
    <s v="TR"/>
    <s v="Puyehue 30, Jorge Carcasson"/>
    <m/>
    <n v="40000"/>
    <m/>
  </r>
  <r>
    <x v="8"/>
    <x v="0"/>
    <s v="Pago Cuota"/>
    <d v="2017-03-10T00:00:00"/>
    <s v="TR"/>
    <s v="Ranco 75, Olga Hernandez"/>
    <m/>
    <n v="20000"/>
    <m/>
  </r>
  <r>
    <x v="8"/>
    <x v="0"/>
    <s v="Pago Cuota"/>
    <d v="2017-03-13T00:00:00"/>
    <s v="TR"/>
    <s v="Llanquihue 97, Rene Rivero"/>
    <m/>
    <n v="20097"/>
    <m/>
  </r>
  <r>
    <x v="8"/>
    <x v="0"/>
    <s v="Pago Cuota"/>
    <d v="2017-03-13T00:00:00"/>
    <s v="TR"/>
    <s v="Llanquihue 88, Pedro Flores"/>
    <m/>
    <n v="20000"/>
    <m/>
  </r>
  <r>
    <x v="8"/>
    <x v="0"/>
    <s v="Pago Cuota"/>
    <d v="2017-03-15T00:00:00"/>
    <s v="TR"/>
    <s v="Calafquen 5, Marcos Briones"/>
    <m/>
    <n v="20000"/>
    <m/>
  </r>
  <r>
    <x v="8"/>
    <x v="0"/>
    <s v="deposito a plazo"/>
    <d v="2017-03-16T00:00:00"/>
    <s v="TR"/>
    <s v="Rescate Dep.Plazo"/>
    <m/>
    <n v="2996667"/>
    <m/>
  </r>
  <r>
    <x v="8"/>
    <x v="0"/>
    <s v="Pago Cuota"/>
    <d v="2017-03-17T00:00:00"/>
    <s v="TR"/>
    <s v="Llanquihue 119 Maria Madariaga"/>
    <m/>
    <n v="40000"/>
    <m/>
  </r>
  <r>
    <x v="8"/>
    <x v="0"/>
    <s v="Pago Cuota"/>
    <d v="2017-03-17T00:00:00"/>
    <s v="D/E"/>
    <s v="Llanquihue 97, Rene Rivero"/>
    <m/>
    <n v="20097"/>
    <m/>
  </r>
  <r>
    <x v="8"/>
    <x v="0"/>
    <s v="Pago Cuota"/>
    <d v="2017-03-17T00:00:00"/>
    <s v="TR"/>
    <s v="Llanquihue 82 Maria Molina"/>
    <m/>
    <n v="40000"/>
    <m/>
  </r>
  <r>
    <x v="8"/>
    <x v="0"/>
    <s v="Pago Cuota"/>
    <d v="2017-03-20T00:00:00"/>
    <s v="TR"/>
    <s v="Llanquihue 74, Eliana Haro"/>
    <m/>
    <n v="40000"/>
    <m/>
  </r>
  <r>
    <x v="8"/>
    <x v="0"/>
    <s v="Pago Cuota"/>
    <d v="2017-03-20T00:00:00"/>
    <s v="TR"/>
    <s v="Puyehue 36, Militza Cortes "/>
    <m/>
    <n v="20000"/>
    <m/>
  </r>
  <r>
    <x v="8"/>
    <x v="0"/>
    <s v="Pago Cuota"/>
    <d v="2017-03-20T00:00:00"/>
    <s v="TR"/>
    <s v="Villarrica 128, Claudia Ubilla"/>
    <m/>
    <n v="60000"/>
    <m/>
  </r>
  <r>
    <x v="8"/>
    <x v="0"/>
    <s v="Pago Cuota"/>
    <d v="2017-03-20T00:00:00"/>
    <s v="D/E"/>
    <s v="Ranco 83, Silvia Gonzalez"/>
    <m/>
    <n v="20000"/>
    <m/>
  </r>
  <r>
    <x v="8"/>
    <x v="0"/>
    <s v="Pago Cuota"/>
    <d v="2017-03-21T00:00:00"/>
    <s v="D/CH"/>
    <s v="Puyehue 39, Regina Wenner"/>
    <m/>
    <n v="40039"/>
    <m/>
  </r>
  <r>
    <x v="8"/>
    <x v="0"/>
    <s v="Pago Cuota"/>
    <d v="2017-03-22T00:00:00"/>
    <s v="TR"/>
    <s v="Ranco 79, Ismelda Meza"/>
    <m/>
    <n v="20000"/>
    <m/>
  </r>
  <r>
    <x v="8"/>
    <x v="0"/>
    <s v="Pago Cuota"/>
    <d v="2017-03-22T00:00:00"/>
    <s v="TR"/>
    <s v="Ranco 50, Julia Parra"/>
    <m/>
    <n v="20000"/>
    <m/>
  </r>
  <r>
    <x v="8"/>
    <x v="0"/>
    <s v="Pago Cuota"/>
    <d v="2017-03-23T00:00:00"/>
    <s v="TR"/>
    <s v="Villarrica 110, Victoria Valdes"/>
    <m/>
    <n v="20000"/>
    <m/>
  </r>
  <r>
    <x v="8"/>
    <x v="0"/>
    <s v="Pago Cuota"/>
    <d v="2017-03-27T00:00:00"/>
    <s v="TR"/>
    <s v="Llanquihue 97.-A, Patricia Castillo"/>
    <m/>
    <n v="20000"/>
    <m/>
  </r>
  <r>
    <x v="8"/>
    <x v="0"/>
    <s v="Pago Cuota"/>
    <d v="2017-03-27T00:00:00"/>
    <s v="D/E"/>
    <s v="Llanquihue 113, Pedro Ruz"/>
    <m/>
    <n v="20000"/>
    <m/>
  </r>
  <r>
    <x v="8"/>
    <x v="0"/>
    <s v="Pago Cuota"/>
    <d v="2017-03-27T00:00:00"/>
    <s v="D/E"/>
    <s v="Puyehue 43, Aurelio Sandoval"/>
    <m/>
    <n v="40043"/>
    <m/>
  </r>
  <r>
    <x v="8"/>
    <x v="0"/>
    <s v="Pago Cuota"/>
    <d v="2017-03-27T00:00:00"/>
    <s v="D/E"/>
    <s v="Puyehue 28, Antonio Silva"/>
    <m/>
    <n v="20028"/>
    <m/>
  </r>
  <r>
    <x v="8"/>
    <x v="0"/>
    <s v="Pago Cuota"/>
    <d v="2017-03-27T00:00:00"/>
    <s v="TR"/>
    <s v="Puyehue 32, Ivonne Jorquera"/>
    <m/>
    <n v="20000"/>
    <m/>
  </r>
  <r>
    <x v="8"/>
    <x v="0"/>
    <s v="Pago Cuota"/>
    <d v="2017-03-27T00:00:00"/>
    <s v="D/E"/>
    <s v="NN"/>
    <m/>
    <n v="20000"/>
    <m/>
  </r>
  <r>
    <x v="8"/>
    <x v="0"/>
    <s v="Pago Cuota"/>
    <d v="2017-03-29T00:00:00"/>
    <s v="D/E"/>
    <s v="Llanquihue 80, Sergio Ibaceta"/>
    <m/>
    <n v="20080"/>
    <m/>
  </r>
  <r>
    <x v="8"/>
    <x v="0"/>
    <s v="Pago Cuota"/>
    <d v="2017-03-29T00:00:00"/>
    <s v="D/E"/>
    <s v="Llanquihue 109, Teresa Gatica"/>
    <m/>
    <n v="20109"/>
    <m/>
  </r>
  <r>
    <x v="8"/>
    <x v="0"/>
    <s v="Pago Cuota"/>
    <d v="2017-03-28T00:00:00"/>
    <s v="TR"/>
    <s v="Ranco 54, Juan Montero"/>
    <m/>
    <n v="20054"/>
    <m/>
  </r>
  <r>
    <x v="8"/>
    <x v="0"/>
    <s v="Pago Cuota"/>
    <d v="2017-03-31T00:00:00"/>
    <s v="TR"/>
    <s v="Villarrica 123, Omar Sepulveda"/>
    <m/>
    <n v="20000"/>
    <m/>
  </r>
  <r>
    <x v="8"/>
    <x v="0"/>
    <s v="Pago Cuota"/>
    <d v="2017-03-31T00:00:00"/>
    <s v="TR"/>
    <s v="Puyehue 37, Jorge Matamala"/>
    <m/>
    <n v="20037"/>
    <m/>
  </r>
  <r>
    <x v="8"/>
    <x v="0"/>
    <s v="Pago Cuota"/>
    <d v="2017-03-31T00:00:00"/>
    <s v="TR"/>
    <s v="Icalma 72, Jorge Matamala"/>
    <m/>
    <n v="20072"/>
    <m/>
  </r>
  <r>
    <x v="8"/>
    <x v="0"/>
    <s v="Pago Cuota"/>
    <d v="2017-03-31T00:00:00"/>
    <s v="D/E"/>
    <s v="Llanquihue 94, Sucesion Valdes"/>
    <m/>
    <n v="20094"/>
    <m/>
  </r>
  <r>
    <x v="8"/>
    <x v="0"/>
    <s v="Pago Cuota"/>
    <d v="2017-03-31T00:00:00"/>
    <s v="D/E"/>
    <s v="R, Figueroa Caja Vuelto Chica Marzo.17"/>
    <m/>
    <n v="5662"/>
    <m/>
  </r>
  <r>
    <x v="9"/>
    <x v="0"/>
    <s v="Pago Cuota"/>
    <d v="2017-04-03T00:00:00"/>
    <s v="TR"/>
    <s v="Puyehue 22, Cristina Olivares"/>
    <s v=" "/>
    <n v="20000"/>
    <m/>
  </r>
  <r>
    <x v="9"/>
    <x v="0"/>
    <s v="Pago Cuota"/>
    <d v="2017-04-03T00:00:00"/>
    <s v="TR"/>
    <s v="Puyehue 22, Cuota 2/5 Franja"/>
    <s v=" "/>
    <n v="200000"/>
    <m/>
  </r>
  <r>
    <x v="9"/>
    <x v="0"/>
    <s v="Pago Cuota"/>
    <d v="2017-04-03T00:00:00"/>
    <s v="D/E"/>
    <s v="Puyehue 41, Teresa Sepulveda"/>
    <s v=" "/>
    <n v="100000"/>
    <m/>
  </r>
  <r>
    <x v="9"/>
    <x v="0"/>
    <s v="Pago Cuota"/>
    <d v="2017-04-03T00:00:00"/>
    <s v="D/E"/>
    <s v="Puyehue 24, Liliana Tureuna"/>
    <s v=" "/>
    <n v="70000"/>
    <m/>
  </r>
  <r>
    <x v="9"/>
    <x v="0"/>
    <s v="Pago Cuota"/>
    <d v="2017-04-03T00:00:00"/>
    <s v="D/E"/>
    <s v="NN"/>
    <s v=" "/>
    <n v="20000"/>
    <m/>
  </r>
  <r>
    <x v="9"/>
    <x v="0"/>
    <s v="Pago Cuota"/>
    <d v="2017-04-04T00:00:00"/>
    <s v="TR"/>
    <s v="Villarrica 129, Ricardo Figueroa"/>
    <s v=" "/>
    <n v="20000"/>
    <m/>
  </r>
  <r>
    <x v="9"/>
    <x v="0"/>
    <s v="Pago Cuota"/>
    <d v="2017-04-04T00:00:00"/>
    <s v="TR"/>
    <s v="Villarrica 122, Ema Valdes"/>
    <s v=" "/>
    <n v="20000"/>
    <m/>
  </r>
  <r>
    <x v="9"/>
    <x v="0"/>
    <s v="Pago Cuota"/>
    <d v="2017-04-04T00:00:00"/>
    <s v="TR"/>
    <s v="Riñihue 19, Teresa Peña"/>
    <s v=" "/>
    <n v="20000"/>
    <m/>
  </r>
  <r>
    <x v="9"/>
    <x v="0"/>
    <s v="Pago Cuota"/>
    <d v="2017-04-06T00:00:00"/>
    <s v="D/E"/>
    <s v="Ranco 73, Juan Hernandez"/>
    <m/>
    <n v="100000"/>
    <m/>
  </r>
  <r>
    <x v="9"/>
    <x v="0"/>
    <s v="Pago Cuota"/>
    <d v="2017-04-10T00:00:00"/>
    <s v="TR"/>
    <s v="Calafquen 5, Marcos Briones"/>
    <m/>
    <n v="40000"/>
    <m/>
  </r>
  <r>
    <x v="9"/>
    <x v="0"/>
    <s v="Pago Cuota"/>
    <d v="2017-04-10T00:00:00"/>
    <s v="TR"/>
    <s v="Ranco 75, Olga Hernandez"/>
    <m/>
    <n v="20000"/>
    <m/>
  </r>
  <r>
    <x v="9"/>
    <x v="0"/>
    <s v="Pago Cuota"/>
    <d v="2017-04-10T00:00:00"/>
    <s v="D/E"/>
    <s v="Villarrica 100, Julia Zuñiga"/>
    <m/>
    <n v="20100"/>
    <m/>
  </r>
  <r>
    <x v="9"/>
    <x v="0"/>
    <s v="Pago Cuota"/>
    <d v="2017-04-10T00:00:00"/>
    <s v="TR"/>
    <s v="Llanquihue 82, Maria Molina"/>
    <m/>
    <n v="40000"/>
    <m/>
  </r>
  <r>
    <x v="9"/>
    <x v="0"/>
    <s v="cesion Derecho"/>
    <d v="2017-04-10T00:00:00"/>
    <s v="D/CH"/>
    <s v="Cesion Franja Villarrica 121 Salazar"/>
    <m/>
    <n v="1942500"/>
    <m/>
  </r>
  <r>
    <x v="9"/>
    <x v="0"/>
    <s v="Pago Cuota"/>
    <d v="2017-04-17T00:00:00"/>
    <s v="TR"/>
    <s v="Villarrica 118, Pia Burgos"/>
    <m/>
    <n v="20000"/>
    <m/>
  </r>
  <r>
    <x v="9"/>
    <x v="0"/>
    <s v="Pago Cuota"/>
    <d v="2017-04-17T00:00:00"/>
    <s v="D/CH"/>
    <s v="Calafquen 13, Enonito Garcia"/>
    <m/>
    <n v="60000"/>
    <m/>
  </r>
  <r>
    <x v="9"/>
    <x v="0"/>
    <s v="Pago Cuota"/>
    <d v="2017-04-18T00:00:00"/>
    <s v="D/E"/>
    <s v="Llanquihue 117, Patricia Maluenda"/>
    <m/>
    <n v="60117"/>
    <m/>
  </r>
  <r>
    <x v="9"/>
    <x v="0"/>
    <s v="Pago Cuota"/>
    <d v="2017-04-20T00:00:00"/>
    <s v="D/E"/>
    <s v="Puyehue 28, Antonio Silva"/>
    <m/>
    <n v="20028"/>
    <m/>
  </r>
  <r>
    <x v="9"/>
    <x v="0"/>
    <s v="Pago Cuota"/>
    <d v="2017-04-24T00:00:00"/>
    <s v="TR"/>
    <s v="Puyehue 32, Ivonne Jorquera"/>
    <m/>
    <n v="20000"/>
    <m/>
  </r>
  <r>
    <x v="9"/>
    <x v="0"/>
    <s v="Pago Cuota"/>
    <d v="2017-04-25T00:00:00"/>
    <s v="TR"/>
    <s v="Riñihue 6-8, Roberto Andrade"/>
    <m/>
    <n v="120000"/>
    <m/>
  </r>
  <r>
    <x v="9"/>
    <x v="0"/>
    <s v="Pago Cuota"/>
    <d v="2017-04-25T00:00:00"/>
    <s v="TR"/>
    <s v="Llanquihue 113, Pedro Ruz"/>
    <m/>
    <n v="20000"/>
    <m/>
  </r>
  <r>
    <x v="9"/>
    <x v="0"/>
    <s v="cesion Derecho"/>
    <d v="2017-04-25T00:00:00"/>
    <s v="TR"/>
    <s v="Villarrica 98-A Cesion Franja"/>
    <m/>
    <n v="962500"/>
    <m/>
  </r>
  <r>
    <x v="9"/>
    <x v="0"/>
    <s v="Pago Cuota"/>
    <d v="2017-04-27T00:00:00"/>
    <s v="TR"/>
    <s v="Villarrica 118, Pia Burgos"/>
    <m/>
    <n v="20000"/>
    <m/>
  </r>
  <r>
    <x v="9"/>
    <x v="0"/>
    <s v="Pago Cuota"/>
    <d v="2017-04-27T00:00:00"/>
    <s v="TR"/>
    <s v="R, Figueroa vuelto Caja chica Abril"/>
    <m/>
    <n v="3660"/>
    <m/>
  </r>
  <r>
    <x v="9"/>
    <x v="0"/>
    <s v="Pago Cuota"/>
    <d v="2017-04-28T00:00:00"/>
    <s v="TR"/>
    <s v="Villarrica 123, Omar Sepulveda"/>
    <m/>
    <n v="20000"/>
    <m/>
  </r>
  <r>
    <x v="9"/>
    <x v="0"/>
    <s v="Pago Cuota"/>
    <d v="2017-04-28T00:00:00"/>
    <s v="TR"/>
    <s v="Ranco 50, Julia Parra"/>
    <m/>
    <n v="20000"/>
    <m/>
  </r>
  <r>
    <x v="9"/>
    <x v="0"/>
    <s v="Pago Cuota"/>
    <d v="2017-04-28T00:00:00"/>
    <s v="TR"/>
    <s v="Ranco 79, Ismelda Meza"/>
    <m/>
    <n v="20000"/>
    <m/>
  </r>
  <r>
    <x v="9"/>
    <x v="0"/>
    <s v="Pago Cuota"/>
    <d v="2017-04-28T00:00:00"/>
    <s v="TR"/>
    <s v="Puyehue 37, Jorge Matamala"/>
    <m/>
    <n v="20037"/>
    <m/>
  </r>
  <r>
    <x v="9"/>
    <x v="0"/>
    <s v="Pago Cuota"/>
    <d v="2017-04-28T00:00:00"/>
    <s v="TR"/>
    <s v="Icalma 72, Jorge Matamala"/>
    <m/>
    <n v="20072"/>
    <m/>
  </r>
  <r>
    <x v="9"/>
    <x v="0"/>
    <s v="Pago Cuota"/>
    <d v="2017-04-28T00:00:00"/>
    <s v="D/E"/>
    <s v="Llanquihue 94, Susesión Valdes"/>
    <m/>
    <n v="20094"/>
    <m/>
  </r>
  <r>
    <x v="10"/>
    <x v="0"/>
    <s v="Pago Cuota"/>
    <d v="2017-05-02T00:00:00"/>
    <s v="TR"/>
    <s v="Puyehue 22, Cristina Olivares Abril"/>
    <m/>
    <n v="20000"/>
    <m/>
  </r>
  <r>
    <x v="10"/>
    <x v="0"/>
    <s v="Pago Cuota"/>
    <d v="2017-05-02T00:00:00"/>
    <s v="D/E"/>
    <s v="Ranco 83, Silvia Gonzalez"/>
    <s v=" "/>
    <n v="20000"/>
    <m/>
  </r>
  <r>
    <x v="10"/>
    <x v="0"/>
    <s v="Pago Cuota"/>
    <d v="2017-05-02T00:00:00"/>
    <s v="D/E"/>
    <s v="Ranco 89, Teresa Rojas"/>
    <s v=" "/>
    <n v="20000"/>
    <m/>
  </r>
  <r>
    <x v="10"/>
    <x v="0"/>
    <s v="Pago Cuota"/>
    <d v="2017-05-02T00:00:00"/>
    <s v="D/E"/>
    <s v="Calafquen 5, Marcos Briones"/>
    <s v=" "/>
    <n v="20000"/>
    <m/>
  </r>
  <r>
    <x v="10"/>
    <x v="0"/>
    <s v="Pago Cuota"/>
    <d v="2017-05-03T00:00:00"/>
    <s v="TR"/>
    <s v="Llanquihue 88, Pedro Flores"/>
    <s v=" "/>
    <n v="20000"/>
    <m/>
  </r>
  <r>
    <x v="10"/>
    <x v="0"/>
    <s v="Pago Cuota"/>
    <d v="2017-05-05T00:00:00"/>
    <s v="TR"/>
    <s v="Riñihue 19, Teresa Peña"/>
    <s v=" "/>
    <n v="20000"/>
    <m/>
  </r>
  <r>
    <x v="10"/>
    <x v="0"/>
    <s v="Pago Cuota"/>
    <d v="2017-05-08T00:00:00"/>
    <s v="TR"/>
    <s v="Villarrica 129, Ricardo Figueroa"/>
    <m/>
    <n v="20000"/>
    <m/>
  </r>
  <r>
    <x v="10"/>
    <x v="0"/>
    <s v="Pago Cuota"/>
    <d v="2017-05-08T00:00:00"/>
    <s v="TR"/>
    <s v="Villarrica 129, Ema Valdes"/>
    <m/>
    <n v="20000"/>
    <m/>
  </r>
  <r>
    <x v="10"/>
    <x v="0"/>
    <s v="Pago Cuota"/>
    <d v="2017-05-12T00:00:00"/>
    <s v="TR"/>
    <s v="Ranco 75, Olga Hernandez"/>
    <m/>
    <n v="20000"/>
    <m/>
  </r>
  <r>
    <x v="10"/>
    <x v="0"/>
    <s v="Pago Cuota"/>
    <d v="2017-05-15T00:00:00"/>
    <s v="D/E"/>
    <s v="NN"/>
    <m/>
    <n v="20000"/>
    <m/>
  </r>
  <r>
    <x v="10"/>
    <x v="0"/>
    <s v="Pago Cuota"/>
    <d v="2017-05-25T00:00:00"/>
    <s v="TR"/>
    <s v="Puyehue 32, Ivonne Jorquera"/>
    <m/>
    <n v="20000"/>
    <m/>
  </r>
  <r>
    <x v="10"/>
    <x v="0"/>
    <s v="Pago Cuota"/>
    <d v="2017-05-25T00:00:00"/>
    <s v="TR"/>
    <s v="Calafquen 5, Marcos Briones"/>
    <m/>
    <n v="20000"/>
    <m/>
  </r>
  <r>
    <x v="10"/>
    <x v="0"/>
    <s v="Pago Cuota"/>
    <d v="2017-05-26T00:00:00"/>
    <s v="TR"/>
    <s v="Villarrica 129, Ricardo Figueroa"/>
    <m/>
    <n v="20000"/>
    <m/>
  </r>
  <r>
    <x v="10"/>
    <x v="0"/>
    <s v="Pago Cuota"/>
    <d v="2017-05-26T00:00:00"/>
    <s v="TR"/>
    <s v="Villarrica 122, Ema Valdes"/>
    <m/>
    <n v="20000"/>
    <m/>
  </r>
  <r>
    <x v="10"/>
    <x v="0"/>
    <s v="Pago Cuota"/>
    <d v="2017-05-26T00:00:00"/>
    <s v="TR"/>
    <s v="Llanquihue 113, Pedro Ruz"/>
    <m/>
    <n v="20000"/>
    <m/>
  </r>
  <r>
    <x v="10"/>
    <x v="0"/>
    <s v="Pago Cuota"/>
    <d v="2017-05-26T00:00:00"/>
    <s v="TR"/>
    <s v="Ranco 79, Ismelda Meza"/>
    <m/>
    <n v="20000"/>
    <m/>
  </r>
  <r>
    <x v="10"/>
    <x v="0"/>
    <s v="Pago Cuota"/>
    <d v="2017-05-26T00:00:00"/>
    <s v="TR"/>
    <s v="Ranco 50, Julia Parra"/>
    <m/>
    <n v="20000"/>
    <m/>
  </r>
  <r>
    <x v="10"/>
    <x v="0"/>
    <s v="Pago Cuota"/>
    <d v="2017-05-29T00:00:00"/>
    <s v="D/E"/>
    <s v="Ranco 89, Teresa Rojas"/>
    <m/>
    <n v="20000"/>
    <m/>
  </r>
  <r>
    <x v="10"/>
    <x v="0"/>
    <s v="Pago Cuota"/>
    <d v="2017-05-30T00:00:00"/>
    <s v="TR"/>
    <s v="NN"/>
    <m/>
    <n v="20000"/>
    <m/>
  </r>
  <r>
    <x v="10"/>
    <x v="0"/>
    <s v="Pago Cuota"/>
    <d v="2017-05-31T00:00:00"/>
    <s v="TR"/>
    <s v="Villarrica 123, Omar Sepulveda"/>
    <m/>
    <n v="20000"/>
    <m/>
  </r>
  <r>
    <x v="10"/>
    <x v="0"/>
    <s v="Pago Cuota"/>
    <d v="2017-05-19T00:00:00"/>
    <s v="D/E"/>
    <s v="Puyehue 28, Antonio Silva"/>
    <m/>
    <n v="20028"/>
    <m/>
  </r>
  <r>
    <x v="10"/>
    <x v="0"/>
    <s v="Pago Cuota"/>
    <d v="2017-05-31T00:00:00"/>
    <s v="TR"/>
    <s v="Puyehue 37, Jorge Matamala"/>
    <m/>
    <n v="20037"/>
    <m/>
  </r>
  <r>
    <x v="10"/>
    <x v="0"/>
    <s v="Pago Cuota"/>
    <d v="2017-05-02T00:00:00"/>
    <s v="TR"/>
    <s v="Ranco 54, Juan Montero"/>
    <s v=" "/>
    <n v="20054"/>
    <m/>
  </r>
  <r>
    <x v="10"/>
    <x v="0"/>
    <s v="Pago Cuota"/>
    <d v="2017-05-29T00:00:00"/>
    <s v="TR"/>
    <s v="Ranco 54, Juan Montero"/>
    <m/>
    <n v="20054"/>
    <m/>
  </r>
  <r>
    <x v="10"/>
    <x v="0"/>
    <s v="Pago Cuota"/>
    <d v="2017-05-31T00:00:00"/>
    <s v="TR"/>
    <s v="Icalma 72, Jorge Matamala"/>
    <m/>
    <n v="20072"/>
    <m/>
  </r>
  <r>
    <x v="10"/>
    <x v="0"/>
    <s v="Pago Cuota"/>
    <d v="2017-05-18T00:00:00"/>
    <s v="D/E"/>
    <s v="Llanquihue 80, Sergio Ibaceta"/>
    <m/>
    <n v="20080"/>
    <m/>
  </r>
  <r>
    <x v="10"/>
    <x v="0"/>
    <s v="Pago Cuota"/>
    <d v="2017-05-29T00:00:00"/>
    <s v="D/E"/>
    <s v="Llanquihue 80, Sergio Ibaceta"/>
    <m/>
    <n v="20080"/>
    <m/>
  </r>
  <r>
    <x v="10"/>
    <x v="0"/>
    <s v="Pago Cuota"/>
    <d v="2017-05-31T00:00:00"/>
    <s v="D/E"/>
    <s v="Llanquihue 94, Susesión Valdes"/>
    <m/>
    <n v="20094"/>
    <m/>
  </r>
  <r>
    <x v="10"/>
    <x v="0"/>
    <s v="Pago Cuota"/>
    <d v="2017-05-15T00:00:00"/>
    <s v="D/E"/>
    <s v="Llanquihue 97, Rene Rivero"/>
    <m/>
    <n v="20097"/>
    <m/>
  </r>
  <r>
    <x v="10"/>
    <x v="0"/>
    <s v="Pago Cuota"/>
    <d v="2017-05-08T00:00:00"/>
    <s v="D/E"/>
    <s v="Villarrica 100, Julia Zuñiga"/>
    <m/>
    <n v="20100"/>
    <m/>
  </r>
  <r>
    <x v="10"/>
    <x v="0"/>
    <s v="Pago Cuota"/>
    <d v="2017-05-03T00:00:00"/>
    <s v="D/E"/>
    <s v="Llanquihue 109, Teresa Gatica"/>
    <s v=" "/>
    <n v="20109"/>
    <m/>
  </r>
  <r>
    <x v="10"/>
    <x v="0"/>
    <s v="Pago Cuota"/>
    <d v="2017-05-23T00:00:00"/>
    <s v="TR"/>
    <s v="Llanquihue 74, Eliana Haro"/>
    <m/>
    <n v="40000"/>
    <m/>
  </r>
  <r>
    <x v="10"/>
    <x v="0"/>
    <s v="Pago Cuota"/>
    <d v="2017-05-22T00:00:00"/>
    <s v="D/CH"/>
    <s v="Puyehe 39, Regina Wenner"/>
    <m/>
    <n v="40039"/>
    <m/>
  </r>
  <r>
    <x v="10"/>
    <x v="0"/>
    <s v="Pago Cuota"/>
    <d v="2017-05-15T00:00:00"/>
    <s v="D/E"/>
    <s v="Puyehue 43, Aurelio Sandoval"/>
    <m/>
    <n v="40043"/>
    <m/>
  </r>
  <r>
    <x v="10"/>
    <x v="0"/>
    <s v="Devolucion caja"/>
    <d v="2017-05-30T00:00:00"/>
    <s v="D/E"/>
    <s v="R.Figueroa Vuelto caja chica Mayo"/>
    <m/>
    <n v="41850"/>
    <m/>
  </r>
  <r>
    <x v="10"/>
    <x v="0"/>
    <s v="Pago Cuota"/>
    <d v="2017-05-03T00:00:00"/>
    <s v="D/CH"/>
    <s v="Calafquen 13, Enonito Garcia"/>
    <s v=" "/>
    <n v="60000"/>
    <m/>
  </r>
  <r>
    <x v="10"/>
    <x v="0"/>
    <s v="Pago Cuota"/>
    <d v="2017-05-04T00:00:00"/>
    <s v="TR"/>
    <s v="Puyehue 36, Militza Cortes"/>
    <m/>
    <n v="60000"/>
    <m/>
  </r>
  <r>
    <x v="10"/>
    <x v="0"/>
    <s v="Pago Cuota"/>
    <d v="2017-05-08T00:00:00"/>
    <s v="TR"/>
    <s v="Ranco 73, Juan Hernandez"/>
    <m/>
    <n v="60000"/>
    <m/>
  </r>
  <r>
    <x v="10"/>
    <x v="0"/>
    <s v="Pago Cuota"/>
    <d v="2017-05-17T00:00:00"/>
    <s v="TR"/>
    <s v="Riñihue 25, Juan Gonzalez"/>
    <m/>
    <n v="60025"/>
    <m/>
  </r>
  <r>
    <x v="10"/>
    <x v="0"/>
    <s v="Pago Cuota"/>
    <d v="2017-05-09T00:00:00"/>
    <s v="D/CH"/>
    <s v="Villarrica 98, Anibal Vivaceta"/>
    <m/>
    <n v="60098"/>
    <m/>
  </r>
  <r>
    <x v="10"/>
    <x v="0"/>
    <s v="Pago Cuota"/>
    <d v="2017-05-12T00:00:00"/>
    <s v="TR"/>
    <s v="Ranco 81, Marcela Villegas"/>
    <m/>
    <n v="80000"/>
    <m/>
  </r>
  <r>
    <x v="10"/>
    <x v="0"/>
    <s v="Pago Cuota"/>
    <d v="2017-05-19T00:00:00"/>
    <s v="TR"/>
    <s v="Llanquihue 86, Jorge Zuñiga"/>
    <m/>
    <n v="80000"/>
    <m/>
  </r>
  <r>
    <x v="10"/>
    <x v="0"/>
    <s v="Pago Cuota"/>
    <d v="2017-05-24T00:00:00"/>
    <s v="TR"/>
    <s v="Llanquihue 103-105, Tatiana Tejos"/>
    <m/>
    <n v="80000"/>
    <m/>
  </r>
  <r>
    <x v="10"/>
    <x v="0"/>
    <s v="Pago Cuota"/>
    <d v="2017-05-02T00:00:00"/>
    <s v="D/E"/>
    <s v="Ranco 56, Delia Quiroga"/>
    <s v=" "/>
    <n v="100000"/>
    <m/>
  </r>
  <r>
    <x v="10"/>
    <x v="0"/>
    <s v="Pago Cuota"/>
    <d v="2017-05-08T00:00:00"/>
    <s v="TR"/>
    <s v="Puyehue 49, Hector Otarola"/>
    <m/>
    <n v="120049"/>
    <m/>
  </r>
  <r>
    <x v="10"/>
    <x v="0"/>
    <s v="Pago Cuota"/>
    <d v="2017-05-02T00:00:00"/>
    <s v="TR"/>
    <s v="Puyehue 22, Cristina Olivares cuota 3/5"/>
    <s v=" "/>
    <n v="200000"/>
    <m/>
  </r>
  <r>
    <x v="10"/>
    <x v="0"/>
    <s v="cesion Derecho"/>
    <d v="2017-05-03T00:00:00"/>
    <s v="TR"/>
    <s v="Villarrica 104, Sergio Lledo"/>
    <s v=" "/>
    <n v="1200104"/>
    <m/>
  </r>
  <r>
    <x v="11"/>
    <x v="0"/>
    <s v="Pago Cuota"/>
    <d v="2017-06-05T00:00:00"/>
    <s v="D/CH"/>
    <s v="Calafquen 13, Enonito Garcia"/>
    <m/>
    <n v="60000"/>
    <m/>
  </r>
  <r>
    <x v="11"/>
    <x v="0"/>
    <s v="Pago Cuota"/>
    <d v="2017-06-29T00:00:00"/>
    <s v="TR"/>
    <s v="Icalma 72, Jorge Matamala"/>
    <m/>
    <n v="20072"/>
    <m/>
  </r>
  <r>
    <x v="11"/>
    <x v="0"/>
    <s v="Pago Cuota"/>
    <d v="2017-06-05T00:00:00"/>
    <s v="TR"/>
    <s v="Llanquihue 103-105, Tatiana Tejos"/>
    <m/>
    <n v="40000"/>
    <m/>
  </r>
  <r>
    <x v="11"/>
    <x v="0"/>
    <s v="Pago Cuota"/>
    <d v="2017-06-09T00:00:00"/>
    <s v="D/E"/>
    <s v="Llanquihue 109, Teresa Gatica"/>
    <m/>
    <n v="20109"/>
    <m/>
  </r>
  <r>
    <x v="11"/>
    <x v="0"/>
    <s v="Pago Cuota"/>
    <d v="2017-06-21T00:00:00"/>
    <s v="D/E"/>
    <s v="Llanquihue 109, Teresa Gatica"/>
    <m/>
    <n v="20109"/>
    <m/>
  </r>
  <r>
    <x v="11"/>
    <x v="0"/>
    <s v="Pago Cuota"/>
    <d v="2017-06-27T00:00:00"/>
    <s v="TR"/>
    <s v="Llanquihue 113, Pedro Ruz"/>
    <m/>
    <n v="20000"/>
    <m/>
  </r>
  <r>
    <x v="11"/>
    <x v="0"/>
    <s v="Pago Cuota"/>
    <d v="2017-06-20T00:00:00"/>
    <s v="TR"/>
    <s v="Llanquihue 119, Maria Madariaga"/>
    <m/>
    <n v="40000"/>
    <m/>
  </r>
  <r>
    <x v="11"/>
    <x v="0"/>
    <s v="Pago Cuota"/>
    <d v="2017-06-05T00:00:00"/>
    <s v="D/E"/>
    <s v="Llanquihue 84, Jorge Marcich"/>
    <m/>
    <n v="40000"/>
    <m/>
  </r>
  <r>
    <x v="11"/>
    <x v="0"/>
    <s v="Pago Cuota"/>
    <d v="2017-06-02T00:00:00"/>
    <s v="TR"/>
    <s v="Llanquihue 88, Pedro Flores"/>
    <m/>
    <n v="20000"/>
    <m/>
  </r>
  <r>
    <x v="11"/>
    <x v="0"/>
    <s v="Pago Cuota"/>
    <d v="2017-06-19T00:00:00"/>
    <s v="TR"/>
    <s v="Llanquihue 96, Carlos  Alvarez"/>
    <m/>
    <n v="80096"/>
    <m/>
  </r>
  <r>
    <x v="11"/>
    <x v="0"/>
    <s v="Pago Cuota"/>
    <d v="2017-06-09T00:00:00"/>
    <s v="D/E"/>
    <s v="Llanquihue 97, Rene Rivero"/>
    <m/>
    <n v="20097"/>
    <m/>
  </r>
  <r>
    <x v="11"/>
    <x v="0"/>
    <s v="Pago Cuota"/>
    <d v="2017-06-05T00:00:00"/>
    <s v="D/E"/>
    <s v="Llanquihue 97-A, 1/10 Cta. Plan Franja"/>
    <m/>
    <n v="100000"/>
    <m/>
  </r>
  <r>
    <x v="11"/>
    <x v="0"/>
    <s v="Pago Cuota"/>
    <d v="2017-06-12T00:00:00"/>
    <s v="D/E"/>
    <s v="NN"/>
    <m/>
    <n v="20000"/>
    <m/>
  </r>
  <r>
    <x v="11"/>
    <x v="0"/>
    <s v="Pago Cuota"/>
    <d v="2017-06-01T00:00:00"/>
    <s v="TR"/>
    <s v="Puyehue 22, Cristina Olivares"/>
    <m/>
    <n v="20000"/>
    <m/>
  </r>
  <r>
    <x v="11"/>
    <x v="0"/>
    <s v="Pago Cuota"/>
    <d v="2017-06-01T00:00:00"/>
    <s v="TR"/>
    <s v="Puyehue 22, Cristina Olivares cta. 4/5"/>
    <m/>
    <n v="200000"/>
    <m/>
  </r>
  <r>
    <x v="11"/>
    <x v="0"/>
    <s v="Pago Cuota"/>
    <d v="2017-06-05T00:00:00"/>
    <s v="D/E"/>
    <s v="Puyehue 24, 7/10 Plan de pago"/>
    <m/>
    <n v="50000"/>
    <m/>
  </r>
  <r>
    <x v="11"/>
    <x v="0"/>
    <s v="Pago Cuota"/>
    <d v="2017-06-05T00:00:00"/>
    <s v="D/E"/>
    <s v="Puyehue 24, Liliana Tureuna"/>
    <m/>
    <n v="20000"/>
    <m/>
  </r>
  <r>
    <x v="11"/>
    <x v="0"/>
    <s v="Pago Cuota"/>
    <d v="2017-06-27T00:00:00"/>
    <s v="D/E"/>
    <s v="Puyehue 28, Antonio Silva"/>
    <m/>
    <n v="20028"/>
    <m/>
  </r>
  <r>
    <x v="11"/>
    <x v="0"/>
    <s v="Pago Cuota"/>
    <d v="2017-06-12T00:00:00"/>
    <s v="TR"/>
    <s v="Puyehue 30, Jorge Carcasson"/>
    <m/>
    <n v="40030"/>
    <m/>
  </r>
  <r>
    <x v="11"/>
    <x v="0"/>
    <s v="Pago Cuota"/>
    <d v="2017-06-28T00:00:00"/>
    <s v="TR"/>
    <s v="Puyehue 32, Ivonne Jorquera"/>
    <m/>
    <n v="20000"/>
    <m/>
  </r>
  <r>
    <x v="11"/>
    <x v="0"/>
    <s v="Pago Cuota"/>
    <d v="2017-06-29T00:00:00"/>
    <s v="TR"/>
    <s v="Puyehue 37, Jorge Matamala"/>
    <m/>
    <n v="20037"/>
    <m/>
  </r>
  <r>
    <x v="11"/>
    <x v="0"/>
    <s v="Pago Cuota"/>
    <d v="2017-06-30T00:00:00"/>
    <s v="D/E"/>
    <s v="R.Figueroa Dev Caja Chica Junio"/>
    <m/>
    <n v="810"/>
    <m/>
  </r>
  <r>
    <x v="11"/>
    <x v="0"/>
    <s v="Pago Cuota"/>
    <d v="2017-06-30T00:00:00"/>
    <s v="TR"/>
    <s v="Ranco 50, Julia Parra"/>
    <m/>
    <n v="20000"/>
    <m/>
  </r>
  <r>
    <x v="11"/>
    <x v="0"/>
    <s v="Pago Cuota"/>
    <d v="2017-06-06T00:00:00"/>
    <s v="TR"/>
    <s v="Ranco 73, Juan Hernandez"/>
    <m/>
    <n v="60000"/>
    <m/>
  </r>
  <r>
    <x v="11"/>
    <x v="0"/>
    <s v="Pago Cuota"/>
    <d v="2017-06-23T00:00:00"/>
    <s v="TR"/>
    <s v="Ranco 75, Olga Hernandez"/>
    <m/>
    <n v="20000"/>
    <m/>
  </r>
  <r>
    <x v="11"/>
    <x v="0"/>
    <s v="Pago Cuota"/>
    <d v="2017-06-30T00:00:00"/>
    <s v="TR"/>
    <s v="Ranco 79, Ismelda Meza"/>
    <m/>
    <n v="20000"/>
    <m/>
  </r>
  <r>
    <x v="11"/>
    <x v="0"/>
    <s v="Pago Cuota"/>
    <d v="2017-06-05T00:00:00"/>
    <s v="TR"/>
    <s v="Riñihue 19, Teresa Peña"/>
    <m/>
    <n v="20000"/>
    <m/>
  </r>
  <r>
    <x v="11"/>
    <x v="0"/>
    <s v="Pago Cuota"/>
    <d v="2017-06-08T00:00:00"/>
    <s v="D/E"/>
    <s v="Villarrica 100, Julia Zuñiga"/>
    <m/>
    <n v="20100"/>
    <m/>
  </r>
  <r>
    <x v="11"/>
    <x v="0"/>
    <s v="Pago Cuota"/>
    <d v="2017-06-30T00:00:00"/>
    <s v="TR"/>
    <s v="Villarrica 123, Omar Sepulveda"/>
    <m/>
    <n v="20000"/>
    <m/>
  </r>
  <r>
    <x v="12"/>
    <x v="0"/>
    <s v="Pago Cuota"/>
    <d v="2017-07-03T00:00:00"/>
    <s v="D/CH"/>
    <s v="Calafquen 13, Enonito Garcia Plan"/>
    <m/>
    <n v="41000"/>
    <m/>
  </r>
  <r>
    <x v="12"/>
    <x v="0"/>
    <s v="Pago Cuota"/>
    <d v="2017-07-10T00:00:00"/>
    <s v="D/CH"/>
    <s v="Calafquen 3, Oscar Sanchez"/>
    <m/>
    <n v="80000"/>
    <m/>
  </r>
  <r>
    <x v="12"/>
    <x v="0"/>
    <s v="Pago Cuota"/>
    <d v="2017-07-03T00:00:00"/>
    <s v="TR"/>
    <s v="illarrica 123, Omar Sepulveda"/>
    <m/>
    <n v="20000"/>
    <m/>
  </r>
  <r>
    <x v="12"/>
    <x v="0"/>
    <s v="Pago Cuota"/>
    <d v="2017-07-19T00:00:00"/>
    <s v="D/E"/>
    <s v="Llanquihue 109, Teresa Gatica"/>
    <m/>
    <n v="20109"/>
    <m/>
  </r>
  <r>
    <x v="12"/>
    <x v="0"/>
    <s v="Pago Cuota"/>
    <d v="2017-07-03T00:00:00"/>
    <s v="D/E"/>
    <s v="Llanquihue 80, Sergio Ibaceta"/>
    <m/>
    <n v="20080"/>
    <m/>
  </r>
  <r>
    <x v="12"/>
    <x v="0"/>
    <s v="Pago Cuota"/>
    <d v="2017-07-17T00:00:00"/>
    <s v="D/E"/>
    <s v="Llanquihue 84, Jorrge Marcich"/>
    <m/>
    <n v="20000"/>
    <m/>
  </r>
  <r>
    <x v="12"/>
    <x v="0"/>
    <s v="Pago Cuota"/>
    <d v="2017-07-05T00:00:00"/>
    <s v="TR"/>
    <s v="Llanquihue 88, Pedro Flores"/>
    <m/>
    <n v="20000"/>
    <m/>
  </r>
  <r>
    <x v="12"/>
    <x v="0"/>
    <s v="Pago Cuota"/>
    <d v="2017-07-03T00:00:00"/>
    <s v="D/E"/>
    <s v="Llanquihue 94, Suc. Valdes"/>
    <m/>
    <n v="20094"/>
    <m/>
  </r>
  <r>
    <x v="12"/>
    <x v="0"/>
    <s v="Pago Cuota"/>
    <d v="2017-07-03T00:00:00"/>
    <s v="TR"/>
    <s v="Puyehue 22, Cristina Olivares"/>
    <m/>
    <n v="20000"/>
    <m/>
  </r>
  <r>
    <x v="12"/>
    <x v="0"/>
    <s v="Pago Cuota"/>
    <d v="2017-07-03T00:00:00"/>
    <s v="TR"/>
    <s v="Puyehue 22, Cristina Olivares cta. 4/5"/>
    <m/>
    <n v="200000"/>
    <m/>
  </r>
  <r>
    <x v="12"/>
    <x v="0"/>
    <s v="Pago Cuota"/>
    <d v="2017-07-03T00:00:00"/>
    <s v="D/E"/>
    <s v="Puyehue 24, L.Tureuna cta. Plan"/>
    <m/>
    <n v="40000"/>
    <m/>
  </r>
  <r>
    <x v="12"/>
    <x v="0"/>
    <s v="Pago Cuota"/>
    <d v="2017-07-03T00:00:00"/>
    <s v="D/E"/>
    <s v="Puyehue 24, Liliana Tureuna"/>
    <m/>
    <n v="20000"/>
    <m/>
  </r>
  <r>
    <x v="12"/>
    <x v="0"/>
    <s v="Pago Cuota"/>
    <d v="2017-07-07T00:00:00"/>
    <s v="TR"/>
    <s v="Puyehue 34, Gladys Jorquera"/>
    <m/>
    <n v="100000"/>
    <m/>
  </r>
  <r>
    <x v="12"/>
    <x v="0"/>
    <s v="Pago Cuota"/>
    <d v="2017-07-04T00:00:00"/>
    <s v="TR"/>
    <s v="Puyehue 36,Militza Cortes"/>
    <m/>
    <n v="20000"/>
    <m/>
  </r>
  <r>
    <x v="12"/>
    <x v="0"/>
    <s v="Pago Cuota"/>
    <d v="2017-07-10T00:00:00"/>
    <s v="D/E"/>
    <s v="Puyehue 43, Aurelio Sandoval"/>
    <m/>
    <n v="40043"/>
    <m/>
  </r>
  <r>
    <x v="12"/>
    <x v="0"/>
    <s v="Pago Cuota"/>
    <d v="2017-07-21T00:00:00"/>
    <s v="TR"/>
    <s v="Puyehue 45-47, Gladys Segovia"/>
    <m/>
    <n v="200000"/>
    <m/>
  </r>
  <r>
    <x v="12"/>
    <x v="0"/>
    <s v="Pago Cuota"/>
    <d v="2017-07-17T00:00:00"/>
    <s v="D/E"/>
    <s v="Puyehue 53, Ma.Teresa Vicencio"/>
    <m/>
    <n v="240000"/>
    <m/>
  </r>
  <r>
    <x v="12"/>
    <x v="0"/>
    <s v="Pago Cuota"/>
    <d v="2017-07-05T00:00:00"/>
    <s v="TR"/>
    <s v="Ranco 73, Juan Hernandez"/>
    <m/>
    <n v="60000"/>
    <m/>
  </r>
  <r>
    <x v="12"/>
    <x v="0"/>
    <s v="Pago Cuota"/>
    <d v="2017-07-10T00:00:00"/>
    <s v="TR"/>
    <s v="Ranco 75, Olga Hernandez"/>
    <m/>
    <n v="20000"/>
    <m/>
  </r>
  <r>
    <x v="12"/>
    <x v="0"/>
    <s v="Pago Cuota"/>
    <d v="2017-07-17T00:00:00"/>
    <s v="D/E"/>
    <s v="Ranco 83, Silvia Gonzalez"/>
    <m/>
    <n v="20000"/>
    <m/>
  </r>
  <r>
    <x v="12"/>
    <x v="0"/>
    <s v="Pago Cuota"/>
    <d v="2017-07-05T00:00:00"/>
    <s v="TR"/>
    <s v="Riñihue 19, Teresa Peña"/>
    <m/>
    <n v="20000"/>
    <m/>
  </r>
  <r>
    <x v="12"/>
    <x v="0"/>
    <s v="Pago Cuota"/>
    <d v="2017-07-11T00:00:00"/>
    <s v="D/E"/>
    <s v="Villarrica 100, Julia Zuñiga"/>
    <m/>
    <n v="20100"/>
    <m/>
  </r>
  <r>
    <x v="12"/>
    <x v="0"/>
    <s v="Pago Cuota"/>
    <d v="2017-07-10T00:00:00"/>
    <s v="TR"/>
    <s v="Villarrica 110, Victoria Valdes"/>
    <m/>
    <n v="40000"/>
    <m/>
  </r>
  <r>
    <x v="12"/>
    <x v="0"/>
    <s v="Pago Cuota"/>
    <d v="2017-07-03T00:00:00"/>
    <s v="TR"/>
    <s v="Villarrica 122, Ema Valdes"/>
    <m/>
    <n v="20000"/>
    <m/>
  </r>
  <r>
    <x v="12"/>
    <x v="0"/>
    <s v="Pago Cuota"/>
    <d v="2017-07-03T00:00:00"/>
    <s v="TR"/>
    <s v="Villarrica 129, Ricardo Figueroa"/>
    <m/>
    <n v="20000"/>
    <m/>
  </r>
  <r>
    <x v="12"/>
    <x v="0"/>
    <s v="Pago Cuota"/>
    <d v="2017-07-28T00:00:00"/>
    <s v="TR"/>
    <s v="Icalma 72, Jorge Matamala"/>
    <m/>
    <n v="20072"/>
    <m/>
  </r>
  <r>
    <x v="12"/>
    <x v="0"/>
    <s v="Pago Cuota"/>
    <d v="2017-07-24T00:00:00"/>
    <s v="D/E"/>
    <s v="Llanquihue 107, Jose Navarro"/>
    <m/>
    <n v="120000"/>
    <m/>
  </r>
  <r>
    <x v="12"/>
    <x v="0"/>
    <s v="Pago Cuota"/>
    <d v="2017-07-26T00:00:00"/>
    <s v="TR"/>
    <s v="Llanquihue 113, Pedro Ruz"/>
    <m/>
    <n v="20000"/>
    <m/>
  </r>
  <r>
    <x v="12"/>
    <x v="0"/>
    <s v="Pago Cuota"/>
    <d v="2017-07-24T00:00:00"/>
    <s v="TR"/>
    <s v="Llanquihue 74, Eliana Haro"/>
    <m/>
    <n v="40000"/>
    <m/>
  </r>
  <r>
    <x v="12"/>
    <x v="0"/>
    <s v="Pago Cuota"/>
    <d v="2017-07-26T00:00:00"/>
    <s v="D/E"/>
    <s v="Llanquihue 80, Sergio Ibaceta"/>
    <m/>
    <n v="20080"/>
    <m/>
  </r>
  <r>
    <x v="12"/>
    <x v="0"/>
    <s v="Pago Cuota"/>
    <d v="2017-07-31T00:00:00"/>
    <s v="TR"/>
    <s v="Llanquihue 88, Pedro Flores"/>
    <m/>
    <n v="20000"/>
    <m/>
  </r>
  <r>
    <x v="12"/>
    <x v="0"/>
    <s v="Pago Cuota"/>
    <d v="2017-07-24T00:00:00"/>
    <s v="D/CH"/>
    <s v="Llanquihue 97, Rene Rivero"/>
    <m/>
    <n v="20097"/>
    <m/>
  </r>
  <r>
    <x v="12"/>
    <x v="0"/>
    <s v="Pago Cuota"/>
    <d v="2017-07-25T00:00:00"/>
    <s v="TR"/>
    <s v="Llanquihue 97-A, 2/10 Cta. Plan Franja"/>
    <m/>
    <n v="100000"/>
    <m/>
  </r>
  <r>
    <x v="12"/>
    <x v="0"/>
    <s v="Pago Cuota"/>
    <d v="2017-07-31T00:00:00"/>
    <s v="TR"/>
    <s v="NN"/>
    <m/>
    <n v="20000"/>
    <m/>
  </r>
  <r>
    <x v="12"/>
    <x v="0"/>
    <s v="Pago Cuota"/>
    <d v="2017-07-21T00:00:00"/>
    <s v="D/E"/>
    <s v="Puyehue 28, Antonio Silva"/>
    <m/>
    <n v="20028"/>
    <m/>
  </r>
  <r>
    <x v="12"/>
    <x v="0"/>
    <s v="Pago Cuota"/>
    <d v="2017-07-24T00:00:00"/>
    <s v="TR"/>
    <s v="Puyehue 30, Jorge Carcasson"/>
    <m/>
    <n v="20000"/>
    <m/>
  </r>
  <r>
    <x v="12"/>
    <x v="0"/>
    <s v="Pago Cuota"/>
    <d v="2017-07-24T00:00:00"/>
    <s v="TR"/>
    <s v="Puyehue 32, Ivonne Jorquera"/>
    <m/>
    <n v="20000"/>
    <m/>
  </r>
  <r>
    <x v="12"/>
    <x v="0"/>
    <s v="Pago Cuota"/>
    <d v="2017-07-28T00:00:00"/>
    <s v="TR"/>
    <s v="Puyehue 37, Jorge Matamala"/>
    <m/>
    <n v="20037"/>
    <m/>
  </r>
  <r>
    <x v="12"/>
    <x v="0"/>
    <s v="Pago Cuota"/>
    <d v="2017-07-31T00:00:00"/>
    <s v="D/E"/>
    <s v="R. Figueroa vuelto caja chica Julio .17"/>
    <m/>
    <n v="2920"/>
    <m/>
  </r>
  <r>
    <x v="12"/>
    <x v="0"/>
    <s v="Pago Cuota"/>
    <d v="2017-07-31T00:00:00"/>
    <s v="TR"/>
    <s v="Ranco 50, Julia Parra"/>
    <m/>
    <n v="20000"/>
    <m/>
  </r>
  <r>
    <x v="12"/>
    <x v="0"/>
    <s v="Pago Cuota"/>
    <d v="2017-07-28T00:00:00"/>
    <s v="TR"/>
    <s v="Ranco 54, Juan Montero"/>
    <m/>
    <n v="20054"/>
    <m/>
  </r>
  <r>
    <x v="12"/>
    <x v="0"/>
    <s v="Pago Cuota"/>
    <d v="2017-07-31T00:00:00"/>
    <s v="TR"/>
    <s v="Ranco 79, Ismaleda Meza"/>
    <m/>
    <n v="20000"/>
    <m/>
  </r>
  <r>
    <x v="12"/>
    <x v="0"/>
    <s v="Pago Cuota"/>
    <d v="2017-07-31T00:00:00"/>
    <s v="TR"/>
    <s v="Villarrica 123, Omar Sepulveda"/>
    <m/>
    <n v="20000"/>
    <m/>
  </r>
  <r>
    <x v="12"/>
    <x v="0"/>
    <s v="Pago Cuota"/>
    <d v="2017-07-21T00:00:00"/>
    <s v="D/CH"/>
    <s v="Villarrica 98, Anibal Vivavceta"/>
    <m/>
    <n v="60098"/>
    <m/>
  </r>
  <r>
    <x v="13"/>
    <x v="0"/>
    <s v="Pago Cuota"/>
    <d v="2017-08-01T00:00:00"/>
    <s v="D/CH"/>
    <s v="Llanquihue 76, Glenda Alvarez"/>
    <m/>
    <n v="70000"/>
    <m/>
  </r>
  <r>
    <x v="13"/>
    <x v="0"/>
    <s v="Pago Cuota"/>
    <d v="2017-08-01T00:00:00"/>
    <s v="D/E"/>
    <s v="Llanquihue 94, Susesión Valdes"/>
    <s v=" "/>
    <n v="20094"/>
    <m/>
  </r>
  <r>
    <x v="13"/>
    <x v="0"/>
    <s v="Pago Cuota"/>
    <d v="2017-08-01T00:00:00"/>
    <s v="TR"/>
    <s v="Llanquihue 96, Carlos Alvarez"/>
    <s v=" "/>
    <n v="60096"/>
    <m/>
  </r>
  <r>
    <x v="13"/>
    <x v="0"/>
    <s v="Pago Cuota"/>
    <d v="2017-08-01T00:00:00"/>
    <s v="TR"/>
    <s v="Puyehue 22, Cristina Olivares"/>
    <s v=" "/>
    <n v="20000"/>
    <m/>
  </r>
  <r>
    <x v="13"/>
    <x v="0"/>
    <s v="Pago Cuota"/>
    <d v="2017-08-01T00:00:00"/>
    <s v="TR"/>
    <s v="Villarrica 122, Ema Valdes"/>
    <s v=" "/>
    <n v="20000"/>
    <m/>
  </r>
  <r>
    <x v="13"/>
    <x v="0"/>
    <s v="Pago Cuota"/>
    <d v="2017-08-01T00:00:00"/>
    <s v="TR"/>
    <s v="Villarrica 129, Ricardo Figueroa"/>
    <s v=" "/>
    <n v="20000"/>
    <m/>
  </r>
  <r>
    <x v="13"/>
    <x v="0"/>
    <s v="Pago Cuota"/>
    <d v="2017-08-03T00:00:00"/>
    <s v="D/CH"/>
    <s v="Llanquihue 97, Rene Rivero"/>
    <s v=" "/>
    <n v="20097"/>
    <m/>
  </r>
  <r>
    <x v="13"/>
    <x v="0"/>
    <s v="Pago Cuota"/>
    <d v="2017-08-03T00:00:00"/>
    <s v="TR"/>
    <s v="Ranco 52, Nancy Paez"/>
    <s v=" "/>
    <n v="80000"/>
    <m/>
  </r>
  <r>
    <x v="13"/>
    <x v="0"/>
    <s v="Pago Cuota"/>
    <d v="2017-08-03T00:00:00"/>
    <s v="TR"/>
    <s v="Riñinue 25, Juan Gonzalez"/>
    <s v=" "/>
    <n v="60025"/>
    <m/>
  </r>
  <r>
    <x v="13"/>
    <x v="0"/>
    <s v="Pago Cuota"/>
    <d v="2017-08-03T00:00:00"/>
    <s v="TR"/>
    <s v="Villarrica 110, Cta. Incorporación"/>
    <s v=" "/>
    <n v="200000"/>
    <m/>
  </r>
  <r>
    <x v="13"/>
    <x v="0"/>
    <s v="Pago Cuota"/>
    <d v="2017-08-04T00:00:00"/>
    <s v="D/E"/>
    <s v="Villarrica 100, Julia Zuñiga"/>
    <m/>
    <n v="20100"/>
    <m/>
  </r>
  <r>
    <x v="13"/>
    <x v="0"/>
    <s v="Pago Cuota"/>
    <d v="2017-08-07T00:00:00"/>
    <s v="TR"/>
    <s v="Ranco 75, Olga Hernandez"/>
    <m/>
    <n v="20000"/>
    <m/>
  </r>
  <r>
    <x v="13"/>
    <x v="0"/>
    <s v="Pago Cuota"/>
    <d v="2017-08-07T00:00:00"/>
    <s v="TR"/>
    <s v="Riñihue 19, Teresa Peña"/>
    <s v=" "/>
    <n v="20000"/>
    <m/>
  </r>
  <r>
    <x v="13"/>
    <x v="0"/>
    <s v="Pago Cuota"/>
    <d v="2017-08-08T00:00:00"/>
    <s v="TR"/>
    <s v="Llanquihue 119, Maria Madariaga"/>
    <m/>
    <n v="40000"/>
    <m/>
  </r>
  <r>
    <x v="13"/>
    <x v="0"/>
    <s v="Pago Cuota"/>
    <d v="2017-08-08T00:00:00"/>
    <s v="TR"/>
    <s v="Puyehue 36, Militza Cortes"/>
    <m/>
    <n v="20000"/>
    <m/>
  </r>
  <r>
    <x v="13"/>
    <x v="0"/>
    <s v="Pago Cuota"/>
    <d v="2017-08-10T00:00:00"/>
    <s v="D/E"/>
    <s v="Villarrica 110, Victoria Valdes"/>
    <m/>
    <n v="40000"/>
    <m/>
  </r>
  <r>
    <x v="13"/>
    <x v="0"/>
    <s v="Pago Cuota"/>
    <d v="2017-08-14T00:00:00"/>
    <s v="D/E"/>
    <s v="Riñihue 21, Diego Tapia"/>
    <m/>
    <n v="340021"/>
    <m/>
  </r>
  <r>
    <x v="13"/>
    <x v="0"/>
    <s v="Pago Cuota"/>
    <d v="2017-08-17T00:00:00"/>
    <s v="TR"/>
    <s v="Llanquihue 97-A, Catillo Olivera"/>
    <m/>
    <n v="40000"/>
    <m/>
  </r>
  <r>
    <x v="13"/>
    <x v="0"/>
    <s v="Pago Cuota"/>
    <d v="2017-08-17T00:00:00"/>
    <s v="TR"/>
    <s v="Ranco 81, Marcela Cubillos"/>
    <m/>
    <n v="80000"/>
    <m/>
  </r>
  <r>
    <x v="13"/>
    <x v="0"/>
    <s v="Pago Cuota"/>
    <d v="2017-08-17T00:00:00"/>
    <s v="TR"/>
    <s v="Calafquen 5, Marcos Briones"/>
    <m/>
    <n v="40000"/>
    <m/>
  </r>
  <r>
    <x v="13"/>
    <x v="0"/>
    <s v="Pago Cuota"/>
    <d v="2017-08-18T00:00:00"/>
    <s v="TR"/>
    <s v="Ranco 46, Manuel Jorquera"/>
    <m/>
    <n v="60000"/>
    <m/>
  </r>
  <r>
    <x v="13"/>
    <x v="0"/>
    <s v="Pago Cuota"/>
    <d v="2017-08-21T00:00:00"/>
    <s v="D/E"/>
    <s v="Llanquihue 117, Patricia Maluenda"/>
    <m/>
    <n v="120117"/>
    <m/>
  </r>
  <r>
    <x v="13"/>
    <x v="0"/>
    <s v="Pago Cuota"/>
    <d v="2017-08-21T00:00:00"/>
    <s v="D/E"/>
    <s v="Llanquihue 99, Luis Herrera"/>
    <m/>
    <n v="100000"/>
    <m/>
  </r>
  <r>
    <x v="13"/>
    <x v="0"/>
    <s v="Pago Cuota"/>
    <d v="2017-08-21T00:00:00"/>
    <s v="D/E"/>
    <s v="Puyehue 24, Lliana Tureuna cuota"/>
    <m/>
    <n v="20000"/>
    <m/>
  </r>
  <r>
    <x v="13"/>
    <x v="0"/>
    <s v="Pago Cuota"/>
    <d v="2017-08-21T00:00:00"/>
    <s v="D/E"/>
    <s v="Puyehue 24, Lliana Tureuna x convenio"/>
    <m/>
    <n v="10000"/>
    <m/>
  </r>
  <r>
    <x v="13"/>
    <x v="0"/>
    <s v="Pago Cuota"/>
    <d v="2017-08-21T00:00:00"/>
    <s v="TR"/>
    <s v="Ranco 46, Manuel Jorquera"/>
    <m/>
    <n v="60000"/>
    <m/>
  </r>
  <r>
    <x v="13"/>
    <x v="0"/>
    <s v="Pago Cuota"/>
    <d v="2017-08-21T00:00:00"/>
    <s v="D/E"/>
    <s v="Ranco 83, Silvia Gonzalez"/>
    <m/>
    <n v="20000"/>
    <m/>
  </r>
  <r>
    <x v="13"/>
    <x v="0"/>
    <s v="Pago Cuota"/>
    <d v="2017-08-21T00:00:00"/>
    <s v="D/E"/>
    <s v="Ranco 89, Teresa Rojas"/>
    <m/>
    <n v="20000"/>
    <m/>
  </r>
  <r>
    <x v="13"/>
    <x v="0"/>
    <s v="Pago Cuota"/>
    <d v="2017-08-23T00:00:00"/>
    <s v="D/E"/>
    <s v="Llanquihue 109, Teresa Gatica"/>
    <m/>
    <n v="20109"/>
    <m/>
  </r>
  <r>
    <x v="13"/>
    <x v="0"/>
    <s v="Pago Cuota"/>
    <d v="2017-08-25T00:00:00"/>
    <s v="TR"/>
    <s v="Llanquihue 113, Pedro Ruz"/>
    <m/>
    <n v="20000"/>
    <m/>
  </r>
  <r>
    <x v="13"/>
    <x v="0"/>
    <s v="Pago Cuota"/>
    <d v="2017-08-25T00:00:00"/>
    <s v="TR"/>
    <s v="Puyehue 51, Solange Aspee"/>
    <m/>
    <n v="227751"/>
    <m/>
  </r>
  <r>
    <x v="13"/>
    <x v="0"/>
    <s v="Pago Cuota"/>
    <d v="2017-08-25T00:00:00"/>
    <s v="TR"/>
    <s v="Ranco 52, Nancy Paez"/>
    <m/>
    <n v="60000"/>
    <m/>
  </r>
  <r>
    <x v="13"/>
    <x v="0"/>
    <s v="Pago Cuota"/>
    <d v="2017-08-25T00:00:00"/>
    <s v="TR"/>
    <s v="Villarrica 102, Silvia Mancilla"/>
    <m/>
    <n v="100102"/>
    <m/>
  </r>
  <r>
    <x v="13"/>
    <x v="0"/>
    <s v="Pago Cuota"/>
    <d v="2017-08-28T00:00:00"/>
    <s v="D/E"/>
    <s v="Llanquihue 84, Jorge Marcich"/>
    <m/>
    <n v="20000"/>
    <m/>
  </r>
  <r>
    <x v="13"/>
    <x v="0"/>
    <s v="Pago Cuota"/>
    <d v="2017-08-28T00:00:00"/>
    <s v="TR"/>
    <s v="Puyehue 30, Jorge Carcasson"/>
    <m/>
    <n v="20000"/>
    <m/>
  </r>
  <r>
    <x v="13"/>
    <x v="0"/>
    <s v="Pago Cuota"/>
    <d v="2017-08-28T00:00:00"/>
    <s v="TR"/>
    <s v="Ranco 50, Julia Parra"/>
    <m/>
    <n v="20000"/>
    <m/>
  </r>
  <r>
    <x v="13"/>
    <x v="0"/>
    <s v="Pago Cuota"/>
    <d v="2017-08-28T00:00:00"/>
    <s v="TR"/>
    <s v="Ranco 79, Ismelda Meza"/>
    <m/>
    <n v="20000"/>
    <m/>
  </r>
  <r>
    <x v="13"/>
    <x v="0"/>
    <s v="Pago Cuota"/>
    <d v="2017-08-29T00:00:00"/>
    <s v="TR"/>
    <s v="Icalma 72, Jorge Matamala"/>
    <m/>
    <n v="20037"/>
    <m/>
  </r>
  <r>
    <x v="13"/>
    <x v="0"/>
    <s v="Pago Cuota"/>
    <d v="2017-08-29T00:00:00"/>
    <s v="D/E"/>
    <s v="NN"/>
    <m/>
    <n v="23000"/>
    <m/>
  </r>
  <r>
    <x v="13"/>
    <x v="0"/>
    <s v="Pago Cuota"/>
    <d v="2017-08-29T00:00:00"/>
    <s v="TR"/>
    <s v="Puyehue 37, Jorge Matamala"/>
    <m/>
    <n v="20072"/>
    <m/>
  </r>
  <r>
    <x v="13"/>
    <x v="0"/>
    <s v="Pago Cuota"/>
    <d v="2017-08-29T00:00:00"/>
    <s v="D/E"/>
    <s v="R.Figuero vuelto Caja Chica Ago.17"/>
    <m/>
    <n v="5640"/>
    <m/>
  </r>
  <r>
    <x v="13"/>
    <x v="0"/>
    <s v="Pago Cuota"/>
    <d v="2017-08-29T00:00:00"/>
    <s v="TR"/>
    <s v="Villarrica 120, Ma. Eugenia Meza"/>
    <m/>
    <n v="240000"/>
    <m/>
  </r>
  <r>
    <x v="13"/>
    <x v="0"/>
    <s v="Pago Cuota"/>
    <d v="2017-08-30T00:00:00"/>
    <s v="TR"/>
    <s v="Ranco 54, Juan Montero"/>
    <m/>
    <n v="20054"/>
    <m/>
  </r>
  <r>
    <x v="13"/>
    <x v="0"/>
    <s v="Pago Cuota"/>
    <d v="2017-08-30T00:00:00"/>
    <s v="TR"/>
    <s v="Ranco 93, Margarita Muñoz"/>
    <m/>
    <n v="200093"/>
    <m/>
  </r>
  <r>
    <x v="13"/>
    <x v="0"/>
    <s v="Pago Cuota"/>
    <d v="2017-08-30T00:00:00"/>
    <s v="TR"/>
    <s v="Villarrica 122, Ema Valdes"/>
    <m/>
    <n v="20000"/>
    <m/>
  </r>
  <r>
    <x v="13"/>
    <x v="0"/>
    <s v="Pago Cuota"/>
    <d v="2017-08-30T00:00:00"/>
    <s v="TR"/>
    <s v="Villarrica 129, Ricardo Figueroa"/>
    <m/>
    <n v="20000"/>
    <m/>
  </r>
  <r>
    <x v="13"/>
    <x v="0"/>
    <s v="Pago Cuota"/>
    <d v="2017-08-30T00:00:00"/>
    <s v="TR"/>
    <s v="NN"/>
    <m/>
    <n v="20000"/>
    <m/>
  </r>
  <r>
    <x v="13"/>
    <x v="0"/>
    <s v="Pago Cuota"/>
    <d v="2017-08-30T00:00:00"/>
    <s v="D/E"/>
    <s v="Llanquihue 80, Sergo Ibaceta"/>
    <m/>
    <n v="20080"/>
    <m/>
  </r>
  <r>
    <x v="13"/>
    <x v="0"/>
    <s v="Pago Cuota"/>
    <d v="2017-08-31T00:00:00"/>
    <s v="TR"/>
    <s v="Villarrica 123, Omar Sepulveda"/>
    <m/>
    <n v="20000"/>
    <m/>
  </r>
  <r>
    <x v="13"/>
    <x v="0"/>
    <s v="Pago Cuota"/>
    <d v="2017-08-31T00:00:00"/>
    <s v="TR"/>
    <s v="Riñihue 10, Hector Zuñiga"/>
    <m/>
    <n v="80000"/>
    <m/>
  </r>
  <r>
    <x v="13"/>
    <x v="0"/>
    <s v="Pago Cuota"/>
    <d v="2017-08-31T00:00:00"/>
    <s v="TR"/>
    <s v="Riñihue 10, Hector Zuñiga"/>
    <m/>
    <n v="200000"/>
    <m/>
  </r>
  <r>
    <x v="14"/>
    <x v="0"/>
    <s v="Pago Cuota"/>
    <d v="2017-09-01T00:00:00"/>
    <s v="TR"/>
    <s v="Llanquihue 97-A Patricia Castillo"/>
    <m/>
    <n v="40000"/>
    <m/>
  </r>
  <r>
    <x v="14"/>
    <x v="0"/>
    <s v="Pago Cuota"/>
    <d v="2017-09-01T00:00:00"/>
    <s v="TR"/>
    <s v="Llanquihue 88, Pedro Flores"/>
    <m/>
    <n v="20000"/>
    <m/>
  </r>
  <r>
    <x v="14"/>
    <x v="0"/>
    <s v="Pago Cuota"/>
    <d v="2017-09-04T00:00:00"/>
    <s v="TR"/>
    <s v="Puyehue 22, Cristina Olivares"/>
    <m/>
    <n v="20000"/>
    <m/>
  </r>
  <r>
    <x v="14"/>
    <x v="0"/>
    <s v="Pago Cuota"/>
    <d v="2017-09-04T00:00:00"/>
    <s v="D/E"/>
    <s v="NN"/>
    <m/>
    <n v="20000"/>
    <m/>
  </r>
  <r>
    <x v="14"/>
    <x v="0"/>
    <s v="Pago Cuota"/>
    <d v="2017-09-05T00:00:00"/>
    <s v="TR"/>
    <s v="Riñihue 6, Roberto Andrade"/>
    <m/>
    <n v="200006"/>
    <m/>
  </r>
  <r>
    <x v="14"/>
    <x v="0"/>
    <s v="Pago Cuota"/>
    <d v="2017-09-05T00:00:00"/>
    <s v="D/E"/>
    <s v="Puyehue 34, Gladys Jorquera"/>
    <m/>
    <n v="40000"/>
    <m/>
  </r>
  <r>
    <x v="14"/>
    <x v="0"/>
    <s v="Pago Cuota"/>
    <d v="2017-09-05T00:00:00"/>
    <s v="D/E"/>
    <s v="Puyehue 32, Ivonne Jorquera"/>
    <m/>
    <n v="40000"/>
    <m/>
  </r>
  <r>
    <x v="14"/>
    <x v="0"/>
    <s v="Pago Cuota"/>
    <d v="2017-09-05T00:00:00"/>
    <s v="D/E"/>
    <s v="Riñihue 10, Hector Zuñiga"/>
    <m/>
    <n v="40000"/>
    <m/>
  </r>
  <r>
    <x v="14"/>
    <x v="0"/>
    <s v="Pago Cuota"/>
    <d v="2017-09-05T00:00:00"/>
    <s v="D/E"/>
    <s v="Llanquihue 92, Carlos Herrera"/>
    <m/>
    <n v="100000"/>
    <m/>
  </r>
  <r>
    <x v="14"/>
    <x v="0"/>
    <s v="Pago Cuota"/>
    <d v="2017-09-05T00:00:00"/>
    <s v="D/E"/>
    <s v="Riñihue 23, Sara Salgado"/>
    <m/>
    <n v="40000"/>
    <m/>
  </r>
  <r>
    <x v="14"/>
    <x v="0"/>
    <s v="Pago Cuota"/>
    <d v="2017-09-05T00:00:00"/>
    <s v="D/E"/>
    <s v="Ranco 87, Roxana Rivera"/>
    <m/>
    <n v="160000"/>
    <m/>
  </r>
  <r>
    <x v="14"/>
    <x v="0"/>
    <s v="Pago Cuota"/>
    <d v="2017-09-05T00:00:00"/>
    <s v="D/E"/>
    <s v="Llanquihue 86, Jorge Zuñiga"/>
    <m/>
    <n v="60000"/>
    <m/>
  </r>
  <r>
    <x v="14"/>
    <x v="0"/>
    <s v="Pago Cuota"/>
    <d v="2017-09-05T00:00:00"/>
    <s v="D/E"/>
    <s v="Llanquihue 101, Marcela Ortiz"/>
    <m/>
    <n v="150000"/>
    <m/>
  </r>
  <r>
    <x v="14"/>
    <x v="0"/>
    <s v="Pago Cuota"/>
    <d v="2017-09-05T00:00:00"/>
    <s v="D/E"/>
    <s v="Puyehue 53, Maria Vicencio"/>
    <m/>
    <n v="20700"/>
    <m/>
  </r>
  <r>
    <x v="14"/>
    <x v="0"/>
    <s v="Pago Cuota"/>
    <d v="2017-09-05T00:00:00"/>
    <s v="D/E"/>
    <s v="Puyehue 43, Aurelio Sandoval"/>
    <m/>
    <n v="40000"/>
    <m/>
  </r>
  <r>
    <x v="14"/>
    <x v="0"/>
    <s v="Pago Cuota"/>
    <d v="2017-09-05T00:00:00"/>
    <s v="D/E"/>
    <s v="Ranco 42, Octavio Arrue"/>
    <m/>
    <n v="160000"/>
    <m/>
  </r>
  <r>
    <x v="14"/>
    <x v="0"/>
    <s v="Pago Cuota"/>
    <d v="2017-09-05T00:00:00"/>
    <s v="D/E"/>
    <s v="Llanquihue 90, Aurorara Araya"/>
    <m/>
    <n v="80000"/>
    <m/>
  </r>
  <r>
    <x v="14"/>
    <x v="0"/>
    <s v="Pago Cuota"/>
    <d v="2017-09-05T00:00:00"/>
    <s v="D/E"/>
    <s v="Villarrica 110, Julia Valdes"/>
    <m/>
    <n v="20000"/>
    <m/>
  </r>
  <r>
    <x v="14"/>
    <x v="0"/>
    <s v="Pago Cuota"/>
    <d v="2017-09-05T00:00:00"/>
    <s v="D/E"/>
    <s v="Villarrica 102, Silvia Mancilla"/>
    <m/>
    <n v="200000"/>
    <m/>
  </r>
  <r>
    <x v="14"/>
    <x v="0"/>
    <s v="Pago Cuota"/>
    <d v="2017-09-05T00:00:00"/>
    <s v="D/E"/>
    <s v="Villarrica 106, Veronica Gettar"/>
    <m/>
    <n v="150000"/>
    <m/>
  </r>
  <r>
    <x v="14"/>
    <x v="0"/>
    <s v="Pago Cuota"/>
    <d v="2017-09-05T00:00:00"/>
    <s v="TR"/>
    <s v="Riñihue 19, Teresa Peña"/>
    <m/>
    <n v="20000"/>
    <m/>
  </r>
  <r>
    <x v="14"/>
    <x v="0"/>
    <s v="Pago Cuota"/>
    <d v="2017-09-05T00:00:00"/>
    <s v="TR"/>
    <s v="Ranco 73, Juan Fco. Hernandez "/>
    <m/>
    <n v="40000"/>
    <m/>
  </r>
  <r>
    <x v="14"/>
    <x v="0"/>
    <s v="Pago Cuota"/>
    <d v="2017-09-05T00:00:00"/>
    <s v="D/CH"/>
    <s v="Ranco 58, Juana Jimenez"/>
    <m/>
    <n v="120000"/>
    <m/>
  </r>
  <r>
    <x v="14"/>
    <x v="0"/>
    <s v="Pago Cuota"/>
    <d v="2017-09-05T00:00:00"/>
    <s v="D/CH"/>
    <s v="Puyehue 36, Militza Cortes"/>
    <m/>
    <n v="20000"/>
    <m/>
  </r>
  <r>
    <x v="14"/>
    <x v="0"/>
    <s v="Pago Cuota"/>
    <d v="2017-09-05T00:00:00"/>
    <s v="D/CH"/>
    <s v="Calafquen 13, Enrique Garcia"/>
    <m/>
    <n v="240000"/>
    <m/>
  </r>
  <r>
    <x v="14"/>
    <x v="0"/>
    <s v="Pago Cuota"/>
    <d v="2017-09-05T00:00:00"/>
    <s v="D/CH"/>
    <s v="Puyehue 45-47, Gladys Segovia"/>
    <m/>
    <n v="80000"/>
    <m/>
  </r>
  <r>
    <x v="14"/>
    <x v="0"/>
    <s v="Pago Cuota"/>
    <d v="2017-09-06T00:00:00"/>
    <s v="TR"/>
    <s v="Calafquen 5, Marcos Briones"/>
    <m/>
    <n v="60000"/>
    <m/>
  </r>
  <r>
    <x v="14"/>
    <x v="0"/>
    <s v="Pago Cuota"/>
    <d v="2017-09-08T00:00:00"/>
    <s v="D/E"/>
    <s v="Villarrica 100, Julia Zuñiga"/>
    <m/>
    <n v="20100"/>
    <m/>
  </r>
  <r>
    <x v="14"/>
    <x v="0"/>
    <s v="Pago Cuota"/>
    <d v="2017-09-11T00:00:00"/>
    <s v="TR"/>
    <s v="Llanquihue 119, Maria Madariaga"/>
    <m/>
    <n v="40000"/>
    <m/>
  </r>
  <r>
    <x v="14"/>
    <x v="0"/>
    <s v="Pago Cuota"/>
    <d v="2017-09-11T00:00:00"/>
    <s v="D/CH"/>
    <s v="Puyehue 39, Regina Wenner"/>
    <m/>
    <n v="40039"/>
    <m/>
  </r>
  <r>
    <x v="14"/>
    <x v="0"/>
    <s v="Pago Cuota"/>
    <d v="2017-09-11T00:00:00"/>
    <s v="TR"/>
    <s v="Llanquihue 76, Glenda Alvarez"/>
    <m/>
    <n v="17500"/>
    <m/>
  </r>
  <r>
    <x v="14"/>
    <x v="0"/>
    <s v="Pago Cuota"/>
    <d v="2017-09-11T00:00:00"/>
    <s v="D/E"/>
    <s v="NN"/>
    <m/>
    <n v="20000"/>
    <m/>
  </r>
  <r>
    <x v="14"/>
    <x v="0"/>
    <s v="Pago Cuota"/>
    <d v="2017-09-12T00:00:00"/>
    <s v="TR"/>
    <s v="Riñihue 10, Hector Zuñiga"/>
    <m/>
    <n v="100000"/>
    <m/>
  </r>
  <r>
    <x v="14"/>
    <x v="0"/>
    <s v="Pago Cuota"/>
    <d v="2017-09-15T00:00:00"/>
    <s v="TR"/>
    <s v="Llanquihue 97-A Patricia Castillo"/>
    <m/>
    <n v="40000"/>
    <m/>
  </r>
  <r>
    <x v="14"/>
    <x v="0"/>
    <s v="Pago Cuota"/>
    <d v="2017-09-15T00:00:00"/>
    <s v="TR"/>
    <s v="Llanquihue 94, Sucesion Valdes"/>
    <m/>
    <n v="20094"/>
    <m/>
  </r>
  <r>
    <x v="14"/>
    <x v="0"/>
    <s v="Pago Cuota"/>
    <d v="2017-09-21T00:00:00"/>
    <s v="TR"/>
    <s v="Llanquihue 80, Sergio Ibaceta"/>
    <m/>
    <n v="20080"/>
    <m/>
  </r>
  <r>
    <x v="14"/>
    <x v="0"/>
    <s v="Pago Cuota"/>
    <d v="2017-09-22T00:00:00"/>
    <s v="TR"/>
    <s v="Ranco 50, Julia Parra"/>
    <m/>
    <n v="20000"/>
    <m/>
  </r>
  <r>
    <x v="14"/>
    <x v="0"/>
    <s v="Pago Cuota"/>
    <d v="2017-09-22T00:00:00"/>
    <s v="TR"/>
    <s v="Ranco 79, Ismelda Meza"/>
    <m/>
    <n v="20000"/>
    <m/>
  </r>
  <r>
    <x v="14"/>
    <x v="0"/>
    <s v="Pago Cuota"/>
    <d v="2017-09-22T00:00:00"/>
    <s v="D/E"/>
    <s v="Villarrica 114, Hilda Alburquerque"/>
    <m/>
    <n v="240000"/>
    <m/>
  </r>
  <r>
    <x v="14"/>
    <x v="0"/>
    <s v="Pago Cuota"/>
    <d v="2017-09-22T00:00:00"/>
    <s v="D/E"/>
    <s v="Ranco 40, Eduardo Casedemont"/>
    <m/>
    <n v="140000"/>
    <m/>
  </r>
  <r>
    <x v="14"/>
    <x v="0"/>
    <s v="Pago Cuota"/>
    <d v="2017-09-22T00:00:00"/>
    <s v="D/E"/>
    <s v="Puyehue 28, Antonio Silva"/>
    <m/>
    <n v="20028"/>
    <m/>
  </r>
  <r>
    <x v="14"/>
    <x v="0"/>
    <s v="Pago Cuota"/>
    <d v="2017-09-25T00:00:00"/>
    <s v="TR"/>
    <s v="Ranco 75, Olga Hernandez"/>
    <m/>
    <n v="20000"/>
    <m/>
  </r>
  <r>
    <x v="14"/>
    <x v="0"/>
    <s v="Pago Cuota"/>
    <d v="2017-09-25T00:00:00"/>
    <s v="D/E"/>
    <s v="NN"/>
    <m/>
    <n v="20000"/>
    <m/>
  </r>
  <r>
    <x v="14"/>
    <x v="0"/>
    <s v="Pago Cuota"/>
    <d v="2017-09-25T00:00:00"/>
    <s v="TR"/>
    <s v="Llanquihue 82, Maria Molina"/>
    <m/>
    <n v="60000"/>
    <m/>
  </r>
  <r>
    <x v="14"/>
    <x v="0"/>
    <s v="Pago Cuota"/>
    <d v="2017-09-25T00:00:00"/>
    <s v="D/E"/>
    <s v="NN"/>
    <m/>
    <n v="20000"/>
    <m/>
  </r>
  <r>
    <x v="14"/>
    <x v="0"/>
    <s v="Pago Cuota"/>
    <d v="2017-09-25T00:00:00"/>
    <s v="D/E"/>
    <s v="NN"/>
    <m/>
    <n v="20000"/>
    <m/>
  </r>
  <r>
    <x v="14"/>
    <x v="0"/>
    <s v="Pago Cuota"/>
    <d v="2017-09-26T00:00:00"/>
    <s v="TR"/>
    <s v="Llanquihue 97-A P. Castillo /Convenio"/>
    <m/>
    <n v="400000"/>
    <m/>
  </r>
  <r>
    <x v="14"/>
    <x v="0"/>
    <s v="Pago Cuota"/>
    <d v="2017-09-26T00:00:00"/>
    <s v="TR"/>
    <s v="Llanquihue 113, Pedro Ruz"/>
    <m/>
    <n v="20000"/>
    <m/>
  </r>
  <r>
    <x v="14"/>
    <x v="0"/>
    <s v="Pago Cuota"/>
    <d v="2017-09-26T00:00:00"/>
    <s v="D/E"/>
    <s v="Llanquihue 109, Teresa Gatica"/>
    <m/>
    <n v="20109"/>
    <m/>
  </r>
  <r>
    <x v="14"/>
    <x v="0"/>
    <s v="Pago Cuota"/>
    <d v="2017-09-26T00:00:00"/>
    <s v="TR"/>
    <s v="Puyehue 32, Ivonne Jorquera"/>
    <m/>
    <n v="20000"/>
    <m/>
  </r>
  <r>
    <x v="14"/>
    <x v="0"/>
    <s v="Pago Cuota"/>
    <d v="2017-09-27T00:00:00"/>
    <s v="TR"/>
    <s v="Puyehue 51, Solange Aspee"/>
    <m/>
    <n v="20051"/>
    <m/>
  </r>
  <r>
    <x v="14"/>
    <x v="0"/>
    <s v="Pago Cuota"/>
    <d v="2017-09-27T00:00:00"/>
    <s v="TR"/>
    <s v="Villarrica 123, Omar Sepulveda"/>
    <m/>
    <n v="20000"/>
    <m/>
  </r>
  <r>
    <x v="14"/>
    <x v="0"/>
    <s v="Pago Cuota"/>
    <d v="2017-09-28T00:00:00"/>
    <s v="TR"/>
    <s v="Villarrica 128, Marcela Ubilla"/>
    <m/>
    <n v="240000"/>
    <m/>
  </r>
  <r>
    <x v="14"/>
    <x v="0"/>
    <s v="Pago Cuota"/>
    <d v="2017-09-29T00:00:00"/>
    <s v="TR"/>
    <s v="Icalma 72, Jorge Matamala"/>
    <m/>
    <n v="20072"/>
    <m/>
  </r>
  <r>
    <x v="14"/>
    <x v="0"/>
    <s v="Pago Cuota"/>
    <d v="2017-09-29T00:00:00"/>
    <s v="TR"/>
    <s v="Puyehue 37, Jorge Matamala"/>
    <m/>
    <n v="20037"/>
    <m/>
  </r>
  <r>
    <x v="14"/>
    <x v="0"/>
    <s v="Pago Cuota"/>
    <d v="2017-09-29T00:00:00"/>
    <s v="TR"/>
    <s v="Calafquen 5, Marcos Briones"/>
    <m/>
    <n v="20000"/>
    <m/>
  </r>
  <r>
    <x v="15"/>
    <x v="0"/>
    <s v="Pago Cuota"/>
    <d v="2017-10-02T00:00:00"/>
    <s v="TR"/>
    <s v="Villarrica 129, Ricardo Figueroa"/>
    <m/>
    <n v="20000"/>
    <m/>
  </r>
  <r>
    <x v="15"/>
    <x v="0"/>
    <s v="Pago Cuota"/>
    <d v="2017-10-02T00:00:00"/>
    <s v="TR"/>
    <s v="Villarrica 122, Ema Valdes"/>
    <m/>
    <n v="20000"/>
    <m/>
  </r>
  <r>
    <x v="15"/>
    <x v="0"/>
    <s v="Pago Cuota"/>
    <d v="2017-10-02T00:00:00"/>
    <s v="TR"/>
    <s v="R.Figueroa, vuelto caja chica Sep.17"/>
    <m/>
    <n v="15270"/>
    <m/>
  </r>
  <r>
    <x v="15"/>
    <x v="0"/>
    <s v="Pago Cuota"/>
    <d v="2017-10-02T00:00:00"/>
    <s v="TR"/>
    <s v="Llanquihue 97-A Patricia Castillo"/>
    <m/>
    <n v="20000"/>
    <m/>
  </r>
  <r>
    <x v="15"/>
    <x v="0"/>
    <s v="Pago Cuota"/>
    <d v="2017-10-02T00:00:00"/>
    <s v="TR"/>
    <s v="Ranco 54, Juan Montero"/>
    <m/>
    <n v="20054"/>
    <m/>
  </r>
  <r>
    <x v="15"/>
    <x v="0"/>
    <s v="Pago Cuota"/>
    <d v="2017-10-02T00:00:00"/>
    <s v="TR"/>
    <s v="Llanquihue 88, Pedro Flores"/>
    <m/>
    <n v="20000"/>
    <m/>
  </r>
  <r>
    <x v="15"/>
    <x v="0"/>
    <s v="Pago Cuota"/>
    <d v="2017-10-02T00:00:00"/>
    <s v="TR"/>
    <s v="Villarrica 118, Maria Pia Burgos"/>
    <m/>
    <n v="20000"/>
    <m/>
  </r>
  <r>
    <x v="15"/>
    <x v="0"/>
    <s v="Pago Cuota"/>
    <d v="2017-10-02T00:00:00"/>
    <s v="TR"/>
    <s v="Villarrica 104, Sergio Lledo"/>
    <m/>
    <n v="100104"/>
    <m/>
  </r>
  <r>
    <x v="15"/>
    <x v="0"/>
    <s v="Pago Cuota"/>
    <d v="2017-10-02T00:00:00"/>
    <s v="TR"/>
    <s v="Puyehue 36, Militza Cortes"/>
    <m/>
    <n v="20000"/>
    <m/>
  </r>
  <r>
    <x v="15"/>
    <x v="0"/>
    <s v="Pago Cuota"/>
    <d v="2017-10-02T00:00:00"/>
    <s v="TR"/>
    <s v="Puyehue 22, Cristina Olivares "/>
    <m/>
    <n v="20000"/>
    <m/>
  </r>
  <r>
    <x v="15"/>
    <x v="0"/>
    <s v="Pago Cuota"/>
    <d v="2017-10-03T00:00:00"/>
    <s v="TR"/>
    <s v="Puyejue 49, Hector Otarola"/>
    <m/>
    <n v="120049"/>
    <m/>
  </r>
  <r>
    <x v="15"/>
    <x v="0"/>
    <s v="Pago Cuota"/>
    <d v="2017-10-05T00:00:00"/>
    <s v="TR"/>
    <s v="Riñihue 19, Teresa Peña"/>
    <m/>
    <n v="20000"/>
    <m/>
  </r>
  <r>
    <x v="15"/>
    <x v="0"/>
    <s v="Pago Cuota"/>
    <d v="2017-10-05T00:00:00"/>
    <s v="D/E"/>
    <s v="Ranco 91, Jeannette Ibarra"/>
    <m/>
    <n v="20000"/>
    <m/>
  </r>
  <r>
    <x v="15"/>
    <x v="0"/>
    <s v="Pago Cuota"/>
    <d v="2017-10-05T00:00:00"/>
    <s v="D/CH"/>
    <s v="Allanquihue 90, Aurora Araya"/>
    <m/>
    <n v="40000"/>
    <m/>
  </r>
  <r>
    <x v="15"/>
    <x v="0"/>
    <s v="Pago Cuota"/>
    <d v="2017-10-05T00:00:00"/>
    <s v="D/CH"/>
    <s v="Riñihue 23, Sara Salgado"/>
    <m/>
    <n v="60000"/>
    <m/>
  </r>
  <r>
    <x v="15"/>
    <x v="0"/>
    <s v="Pago Cuota"/>
    <d v="2017-10-06T00:00:00"/>
    <s v="D/E"/>
    <s v="Puyehue 28, Antonio Silva"/>
    <m/>
    <n v="20028"/>
    <m/>
  </r>
  <r>
    <x v="15"/>
    <x v="0"/>
    <s v="Pago Cuota"/>
    <d v="2017-10-06T00:00:00"/>
    <s v="TR"/>
    <s v="Llanquihue 119, Maria Madariaga"/>
    <m/>
    <n v="20000"/>
    <m/>
  </r>
  <r>
    <x v="15"/>
    <x v="0"/>
    <s v="Pago Cuota"/>
    <d v="2017-10-10T00:00:00"/>
    <s v="TR"/>
    <s v="Ranco 75, Olga Hernandez"/>
    <m/>
    <n v="20000"/>
    <m/>
  </r>
  <r>
    <x v="15"/>
    <x v="0"/>
    <s v="Pago Cuota"/>
    <d v="2017-10-10T00:00:00"/>
    <s v="D/E"/>
    <s v="NN"/>
    <m/>
    <n v="20000"/>
    <m/>
  </r>
  <r>
    <x v="15"/>
    <x v="0"/>
    <s v="Pago Cuota"/>
    <d v="2017-10-10T00:00:00"/>
    <s v="D/E"/>
    <s v="Villarrica 100, Julia Zuñiga"/>
    <m/>
    <n v="20100"/>
    <m/>
  </r>
  <r>
    <x v="15"/>
    <x v="0"/>
    <s v="Pago Cuota"/>
    <d v="2017-10-11T00:00:00"/>
    <s v="TR"/>
    <s v="Llanquihue 97-A P. Castillo /Convenio"/>
    <m/>
    <n v="200000"/>
    <m/>
  </r>
  <r>
    <x v="15"/>
    <x v="0"/>
    <s v="Pago Cuota"/>
    <d v="2017-10-11T00:00:00"/>
    <s v="D/E"/>
    <s v="Ranco 91, Jeannette Ibarra"/>
    <m/>
    <n v="20000"/>
    <m/>
  </r>
  <r>
    <x v="15"/>
    <x v="0"/>
    <s v="Pago Cuota"/>
    <d v="2017-10-16T00:00:00"/>
    <s v="D/E"/>
    <s v="Ranco 44, Jose Mariano Martinez"/>
    <m/>
    <n v="160000"/>
    <m/>
  </r>
  <r>
    <x v="15"/>
    <x v="0"/>
    <s v="Pago Cuota"/>
    <d v="2017-10-16T00:00:00"/>
    <s v="D/E"/>
    <s v="Villarrica 110, Julia Valdes"/>
    <m/>
    <n v="40000"/>
    <m/>
  </r>
  <r>
    <x v="15"/>
    <x v="0"/>
    <s v="Pago Cuota"/>
    <d v="2017-10-17T00:00:00"/>
    <s v="D/E"/>
    <s v="Llanquihue 94, Suc. Valdes"/>
    <m/>
    <n v="40094"/>
    <m/>
  </r>
  <r>
    <x v="15"/>
    <x v="0"/>
    <s v="Pago Cuota"/>
    <d v="2017-10-20T00:00:00"/>
    <s v="D/E"/>
    <s v="Ranco 91, Jeannette Ibarra"/>
    <m/>
    <n v="20000"/>
    <m/>
  </r>
  <r>
    <x v="15"/>
    <x v="0"/>
    <s v="Pago Cuota"/>
    <d v="2017-10-20T00:00:00"/>
    <s v="D/CH"/>
    <s v="Puyehue 39, Regina Wegner"/>
    <m/>
    <n v="40039"/>
    <m/>
  </r>
  <r>
    <x v="15"/>
    <x v="0"/>
    <s v="Pago Cuota"/>
    <d v="2017-10-23T00:00:00"/>
    <s v="TR"/>
    <s v="Puyehue 32, Ivonne Jorquera"/>
    <m/>
    <n v="20000"/>
    <m/>
  </r>
  <r>
    <x v="15"/>
    <x v="0"/>
    <s v="cesion Derecho"/>
    <d v="2017-10-23T00:00:00"/>
    <s v="TR"/>
    <s v="Cesion Puyehue 53 - Franja"/>
    <m/>
    <n v="458270"/>
    <m/>
  </r>
  <r>
    <x v="15"/>
    <x v="0"/>
    <s v="Pago Cuota"/>
    <d v="2017-10-25T00:00:00"/>
    <s v="D/E"/>
    <s v="Ranco 91, Jeannette Ibarra"/>
    <m/>
    <n v="20000"/>
    <m/>
  </r>
  <r>
    <x v="15"/>
    <x v="0"/>
    <s v="Pago Cuota"/>
    <d v="2017-10-26T00:00:00"/>
    <s v="TR"/>
    <s v="Ranco 52, Nancy Paez"/>
    <m/>
    <n v="40000"/>
    <m/>
  </r>
  <r>
    <x v="15"/>
    <x v="0"/>
    <s v="Pago Cuota"/>
    <d v="2017-10-26T00:00:00"/>
    <s v="TR"/>
    <s v="Llanquhue 113, Pedro Ruz"/>
    <m/>
    <n v="20000"/>
    <m/>
  </r>
  <r>
    <x v="15"/>
    <x v="0"/>
    <s v="Pago Cuota"/>
    <d v="2017-10-26T00:00:00"/>
    <s v="D/E"/>
    <s v="Llanquihue 109, Teresa Gatica"/>
    <m/>
    <n v="20109"/>
    <m/>
  </r>
  <r>
    <x v="15"/>
    <x v="0"/>
    <s v="Pago Cuota"/>
    <d v="2017-10-30T00:00:00"/>
    <s v="TR"/>
    <s v="Ranco 54, Juan Montero"/>
    <m/>
    <n v="20054"/>
    <m/>
  </r>
  <r>
    <x v="15"/>
    <x v="0"/>
    <s v="Pago Cuota"/>
    <d v="2017-10-30T00:00:00"/>
    <s v="TR"/>
    <s v="Villarrica 118, Maria Pia Burgos"/>
    <m/>
    <n v="20000"/>
    <m/>
  </r>
  <r>
    <x v="15"/>
    <x v="0"/>
    <s v="Pago Cuota"/>
    <d v="2017-10-30T00:00:00"/>
    <s v="TR"/>
    <s v="Puyehue 37, Jorge Matamala"/>
    <m/>
    <n v="20037"/>
    <m/>
  </r>
  <r>
    <x v="15"/>
    <x v="0"/>
    <s v="Pago Cuota"/>
    <d v="2017-10-30T00:00:00"/>
    <s v="TR"/>
    <s v="Icalma 72, Jorge Matamala"/>
    <m/>
    <n v="20072"/>
    <m/>
  </r>
  <r>
    <x v="15"/>
    <x v="0"/>
    <s v="Pago Cuota"/>
    <d v="2017-10-30T00:00:00"/>
    <s v="TR"/>
    <s v="Llanquihue 88, Pedro Flores"/>
    <m/>
    <n v="20000"/>
    <m/>
  </r>
  <r>
    <x v="15"/>
    <x v="0"/>
    <s v="Pago Cuota"/>
    <d v="2017-10-31T00:00:00"/>
    <s v="TR"/>
    <s v="Villarrica 123, Omar Sepulveda"/>
    <m/>
    <n v="20000"/>
    <m/>
  </r>
  <r>
    <x v="15"/>
    <x v="0"/>
    <s v="Pago Cuota"/>
    <d v="2017-10-31T00:00:00"/>
    <s v="TR"/>
    <s v="Ranco 50, Julia Parra"/>
    <m/>
    <n v="20000"/>
    <m/>
  </r>
  <r>
    <x v="15"/>
    <x v="0"/>
    <s v="Pago Cuota"/>
    <d v="2017-10-31T00:00:00"/>
    <s v="TR"/>
    <s v="Ranco 79, Ismelda Meza"/>
    <m/>
    <n v="20000"/>
    <m/>
  </r>
  <r>
    <x v="16"/>
    <x v="0"/>
    <s v="Pago Cuota"/>
    <d v="2017-11-02T00:00:00"/>
    <s v="D/E"/>
    <s v="Ranco 91, Jeannette Ibarra"/>
    <m/>
    <n v="20000"/>
    <m/>
  </r>
  <r>
    <x v="16"/>
    <x v="0"/>
    <s v="Pago Cuota"/>
    <d v="2017-11-02T00:00:00"/>
    <s v="TR"/>
    <s v="Villarrica 122, Ema Valdes"/>
    <m/>
    <n v="20000"/>
    <m/>
  </r>
  <r>
    <x v="16"/>
    <x v="0"/>
    <s v="Pago Cuota"/>
    <d v="2017-11-02T00:00:00"/>
    <s v="TR"/>
    <s v="Villarrica 129, Ricardo Figueroa"/>
    <m/>
    <n v="20000"/>
    <m/>
  </r>
  <r>
    <x v="16"/>
    <x v="0"/>
    <s v="Pago Cuota"/>
    <d v="2017-11-02T00:00:00"/>
    <s v="TR"/>
    <s v="R.Figueroa, vuelto caja chica Sep.17"/>
    <m/>
    <n v="100000"/>
    <m/>
  </r>
  <r>
    <x v="16"/>
    <x v="0"/>
    <s v="Pago Cuota"/>
    <d v="2017-11-02T00:00:00"/>
    <s v="TR"/>
    <s v="Villarrica 102, Silvia Mancilla"/>
    <m/>
    <n v="20102"/>
    <m/>
  </r>
  <r>
    <x v="16"/>
    <x v="0"/>
    <s v="Pago Cuota"/>
    <d v="2017-11-02T00:00:00"/>
    <s v="TR"/>
    <s v="Puyehue 22, Cristina Olivares S."/>
    <m/>
    <n v="20000"/>
    <m/>
  </r>
  <r>
    <x v="16"/>
    <x v="0"/>
    <s v="Pago Cuota"/>
    <d v="2017-11-03T00:00:00"/>
    <s v="TR"/>
    <s v="Calafquen 5, Marcos Briones"/>
    <m/>
    <n v="20000"/>
    <m/>
  </r>
  <r>
    <x v="16"/>
    <x v="0"/>
    <s v="Pago Cuota"/>
    <d v="2017-11-06T00:00:00"/>
    <s v="TR"/>
    <s v="Riñihue 19, Teresa Peña"/>
    <m/>
    <n v="20000"/>
    <m/>
  </r>
  <r>
    <x v="16"/>
    <x v="0"/>
    <s v="Pago Cuota"/>
    <d v="2017-11-07T00:00:00"/>
    <s v="TR"/>
    <s v="Puyehue 36, Militza Cortes"/>
    <m/>
    <n v="20000"/>
    <m/>
  </r>
  <r>
    <x v="16"/>
    <x v="0"/>
    <s v="Pago Cuota"/>
    <d v="2017-11-07T00:00:00"/>
    <s v="D/CH"/>
    <s v="Llanquihue 90, Aurora Araya"/>
    <m/>
    <n v="40000"/>
    <m/>
  </r>
  <r>
    <x v="16"/>
    <x v="0"/>
    <s v="Pago Cuota"/>
    <d v="2017-11-07T00:00:00"/>
    <s v="D/CH"/>
    <s v="Riñihue 23, Sara Salgado"/>
    <m/>
    <n v="60000"/>
    <m/>
  </r>
  <r>
    <x v="16"/>
    <x v="0"/>
    <s v="Pago Cuota"/>
    <d v="2017-11-09T00:00:00"/>
    <s v="D/E"/>
    <s v="Riñihue 10, Hector Zuñiga"/>
    <m/>
    <n v="100000"/>
    <m/>
  </r>
  <r>
    <x v="16"/>
    <x v="0"/>
    <s v="Pago Cuota"/>
    <d v="2017-11-10T00:00:00"/>
    <s v="D/E"/>
    <s v="Puyehue 43, Aurelio Sandoval"/>
    <m/>
    <n v="40043"/>
    <m/>
  </r>
  <r>
    <x v="16"/>
    <x v="0"/>
    <s v="Pago Cuota"/>
    <d v="2017-11-10T00:00:00"/>
    <s v="D/E"/>
    <s v="Villarrica 100, Julia Zuñiga"/>
    <m/>
    <n v="20100"/>
    <m/>
  </r>
  <r>
    <x v="16"/>
    <x v="0"/>
    <s v="Pago Cuota"/>
    <d v="2017-11-13T00:00:00"/>
    <s v="TR"/>
    <s v="Puyehue 45-47, Gladys Segovia"/>
    <m/>
    <n v="80000"/>
    <m/>
  </r>
  <r>
    <x v="16"/>
    <x v="0"/>
    <s v="Pago Cuota"/>
    <d v="2017-11-13T00:00:00"/>
    <s v="TR"/>
    <s v="Ranco 75, Olga Hernandez"/>
    <m/>
    <n v="20000"/>
    <m/>
  </r>
  <r>
    <x v="16"/>
    <x v="0"/>
    <s v="Pago Cuota"/>
    <d v="2017-11-13T00:00:00"/>
    <s v="TR"/>
    <s v="Llanquihue 103-105, Tatiana Tejos"/>
    <m/>
    <n v="240000"/>
    <m/>
  </r>
  <r>
    <x v="16"/>
    <x v="0"/>
    <s v="Pago Cuota"/>
    <d v="2017-11-13T00:00:00"/>
    <s v="D/E"/>
    <s v="Ranco 83, Silvia Gonzalez"/>
    <m/>
    <n v="20000"/>
    <m/>
  </r>
  <r>
    <x v="16"/>
    <x v="0"/>
    <s v="Pago Cuota"/>
    <d v="2017-11-13T00:00:00"/>
    <s v="D/E"/>
    <s v="Puyehue 41, Teresa Sepulveda"/>
    <m/>
    <n v="120000"/>
    <m/>
  </r>
  <r>
    <x v="16"/>
    <x v="0"/>
    <s v="Pago Cuota"/>
    <d v="2017-11-13T00:00:00"/>
    <s v="D/E"/>
    <s v="Puyehue 28, Antonio Silva"/>
    <m/>
    <n v="20028"/>
    <m/>
  </r>
  <r>
    <x v="16"/>
    <x v="0"/>
    <s v="Pago Cuota"/>
    <d v="2017-11-14T00:00:00"/>
    <s v="TR"/>
    <s v="Ranco 46, Manuel Jorquera"/>
    <m/>
    <n v="60000"/>
    <m/>
  </r>
  <r>
    <x v="16"/>
    <x v="0"/>
    <s v="Pago Cuota"/>
    <d v="2017-11-17T00:00:00"/>
    <s v="TR"/>
    <s v="Riñihue 25, Juan Gonzalez"/>
    <m/>
    <n v="80025"/>
    <m/>
  </r>
  <r>
    <x v="16"/>
    <x v="0"/>
    <s v="Pago Cuota"/>
    <d v="2017-11-17T00:00:00"/>
    <s v="TR"/>
    <s v="Llanquihue 96, Carlos Alvarez"/>
    <m/>
    <n v="60096"/>
    <m/>
  </r>
  <r>
    <x v="16"/>
    <x v="0"/>
    <s v="Pago Cuota"/>
    <d v="2017-11-17T00:00:00"/>
    <s v="D/E"/>
    <s v="Riñihue 10, Hector Zuñiga"/>
    <m/>
    <n v="100000"/>
    <m/>
  </r>
  <r>
    <x v="16"/>
    <x v="0"/>
    <s v="Pago Cuota"/>
    <d v="2017-11-21T00:00:00"/>
    <s v="TR"/>
    <s v="Llanquihue 74, Eliana Haro"/>
    <m/>
    <n v="40000"/>
    <m/>
  </r>
  <r>
    <x v="16"/>
    <x v="0"/>
    <s v="Pago Cuota"/>
    <d v="2017-11-23T00:00:00"/>
    <s v="D/E"/>
    <s v="Llanquihue 109, Teresa Gatica"/>
    <m/>
    <n v="20109"/>
    <m/>
  </r>
  <r>
    <x v="16"/>
    <x v="0"/>
    <s v="Pago Cuota"/>
    <d v="2017-11-23T00:00:00"/>
    <s v="TR"/>
    <s v="Puyehue 32, Ivonne Jorquera"/>
    <m/>
    <n v="20000"/>
    <m/>
  </r>
  <r>
    <x v="16"/>
    <x v="0"/>
    <s v="Pago Cuota"/>
    <d v="2017-11-24T00:00:00"/>
    <s v="TR"/>
    <s v="Llanquihue 113, Pedro Ruz"/>
    <m/>
    <n v="20000"/>
    <m/>
  </r>
  <r>
    <x v="16"/>
    <x v="0"/>
    <s v="Pago Cuota"/>
    <d v="2017-11-28T00:00:00"/>
    <s v="TR"/>
    <s v="Llanquihue 80, Sergio Ibaceta"/>
    <m/>
    <n v="20080"/>
    <m/>
  </r>
  <r>
    <x v="16"/>
    <x v="0"/>
    <s v="Pago Cuota"/>
    <d v="2017-11-29T00:00:00"/>
    <s v="TR"/>
    <s v="Icalma 72, Jorge Matamala"/>
    <m/>
    <n v="20072"/>
    <m/>
  </r>
  <r>
    <x v="16"/>
    <x v="0"/>
    <s v="Pago Cuota"/>
    <d v="2017-11-29T00:00:00"/>
    <s v="TR"/>
    <s v="Puyehue 37, Jorge Matamala"/>
    <m/>
    <n v="20037"/>
    <m/>
  </r>
  <r>
    <x v="16"/>
    <x v="0"/>
    <s v="Pago Cuota"/>
    <d v="2017-11-29T00:00:00"/>
    <s v="D/E"/>
    <s v="Llanquihue 94, Suc.Carmela Valdes"/>
    <m/>
    <n v="20094"/>
    <m/>
  </r>
  <r>
    <x v="16"/>
    <x v="0"/>
    <s v="Pago Cuota"/>
    <d v="2017-11-29T00:00:00"/>
    <s v="TR"/>
    <s v="Villarrica 123, Omar Sepulveda"/>
    <m/>
    <n v="20000"/>
    <m/>
  </r>
  <r>
    <x v="16"/>
    <x v="0"/>
    <s v="Pago Cuota"/>
    <d v="2017-11-29T00:00:00"/>
    <s v="TR"/>
    <s v="Ranco 54, JuanMontero"/>
    <m/>
    <n v="20054"/>
    <m/>
  </r>
  <r>
    <x v="16"/>
    <x v="0"/>
    <s v="Pago Cuota"/>
    <d v="2017-11-29T00:00:00"/>
    <s v="TR"/>
    <s v="Villarrica 118, Ma. Pia Burgos"/>
    <m/>
    <n v="20000"/>
    <m/>
  </r>
  <r>
    <x v="17"/>
    <x v="0"/>
    <s v="Pago Cuota"/>
    <d v="2017-12-01T00:00:00"/>
    <s v="TR"/>
    <s v="Ranco 50, Julia Parra"/>
    <m/>
    <n v="20000"/>
    <m/>
  </r>
  <r>
    <x v="17"/>
    <x v="0"/>
    <s v="Pago Cuota"/>
    <d v="2017-12-01T00:00:00"/>
    <s v="TR"/>
    <s v="Ranco 79, Ismelda Meza"/>
    <m/>
    <n v="20000"/>
    <m/>
  </r>
  <r>
    <x v="17"/>
    <x v="0"/>
    <s v="Pago Cuota"/>
    <d v="2017-12-04T00:00:00"/>
    <s v="D/CH"/>
    <s v="Llanquihue 97, Rene Rivero"/>
    <m/>
    <n v="20097"/>
    <m/>
  </r>
  <r>
    <x v="17"/>
    <x v="0"/>
    <s v="Pago Cuota"/>
    <d v="2017-12-04T00:00:00"/>
    <s v="TR"/>
    <s v="Puyehue 22, Cristina Olivares "/>
    <m/>
    <n v="20000"/>
    <m/>
  </r>
  <r>
    <x v="17"/>
    <x v="0"/>
    <s v="Pago Cuota"/>
    <d v="2017-12-04T00:00:00"/>
    <s v="TR"/>
    <s v="Villarrica 122, Ema Valdes"/>
    <m/>
    <n v="20000"/>
    <m/>
  </r>
  <r>
    <x v="17"/>
    <x v="0"/>
    <s v="Pago Cuota"/>
    <d v="2017-12-04T00:00:00"/>
    <s v="TR"/>
    <s v="Villarrica 129, Ricardo Figueroa"/>
    <m/>
    <n v="20000"/>
    <m/>
  </r>
  <r>
    <x v="17"/>
    <x v="0"/>
    <s v="Pago Cuota"/>
    <d v="2017-12-05T00:00:00"/>
    <s v="TR"/>
    <s v="Riñihue 19, Teresa Peña"/>
    <m/>
    <n v="20000"/>
    <m/>
  </r>
  <r>
    <x v="17"/>
    <x v="0"/>
    <s v="Pago Cuota"/>
    <d v="2017-12-05T00:00:00"/>
    <s v="D/CH"/>
    <s v="Llanquihue 97, Rene Rivero"/>
    <m/>
    <n v="20097"/>
    <m/>
  </r>
  <r>
    <x v="17"/>
    <x v="0"/>
    <s v="Pago Cuota"/>
    <d v="2017-12-06T00:00:00"/>
    <s v="TR"/>
    <s v="Calafquen 5, Marcos Briones"/>
    <m/>
    <n v="20000"/>
    <m/>
  </r>
  <r>
    <x v="17"/>
    <x v="0"/>
    <s v="Pago Cuota"/>
    <d v="2017-12-11T00:00:00"/>
    <s v="TR"/>
    <s v="Villarrica 98, Anibal Vivaceta"/>
    <m/>
    <n v="60000"/>
    <m/>
  </r>
  <r>
    <x v="17"/>
    <x v="0"/>
    <s v="Pago Cuota"/>
    <d v="2017-12-11T00:00:00"/>
    <s v="D/E"/>
    <s v="Ranco 83, Silvia Gonzalez"/>
    <m/>
    <n v="8000"/>
    <m/>
  </r>
  <r>
    <x v="17"/>
    <x v="0"/>
    <s v="Pago Cuota"/>
    <d v="2017-12-11T00:00:00"/>
    <s v="TR"/>
    <s v="Llanquihue 82, Maria Molina"/>
    <m/>
    <n v="100000"/>
    <m/>
  </r>
  <r>
    <x v="17"/>
    <x v="0"/>
    <s v="Pago Cuota"/>
    <d v="2017-12-11T00:00:00"/>
    <s v="TR"/>
    <s v="Puyehue 30, Jorge Carcasson"/>
    <m/>
    <n v="40030"/>
    <m/>
  </r>
  <r>
    <x v="17"/>
    <x v="0"/>
    <s v="Pago Cuota"/>
    <d v="2017-12-11T00:00:00"/>
    <s v="TR"/>
    <s v="Llanquihue 74, Eliana Haro"/>
    <m/>
    <n v="40000"/>
    <m/>
  </r>
  <r>
    <x v="17"/>
    <x v="0"/>
    <s v="Pago Cuota"/>
    <d v="2017-12-11T00:00:00"/>
    <s v="D/CH"/>
    <s v="Ranco 83, Silvia Gonzalez"/>
    <m/>
    <n v="12000"/>
    <m/>
  </r>
  <r>
    <x v="17"/>
    <x v="0"/>
    <s v="Pago Cuota"/>
    <d v="2017-12-15T00:00:00"/>
    <s v="TR"/>
    <s v="Puyehue 30, Jorge Carcasson"/>
    <m/>
    <n v="20000"/>
    <m/>
  </r>
  <r>
    <x v="17"/>
    <x v="0"/>
    <s v="Pago Cuota"/>
    <d v="2017-12-18T00:00:00"/>
    <s v="D/CH"/>
    <s v="Riñihue 23, Sara Salgado"/>
    <m/>
    <n v="60000"/>
    <m/>
  </r>
  <r>
    <x v="17"/>
    <x v="0"/>
    <s v="Pago Cuota"/>
    <d v="2017-12-18T00:00:00"/>
    <s v="TR"/>
    <s v="Llanquihue 74, Eliana Haro"/>
    <m/>
    <n v="40000"/>
    <m/>
  </r>
  <r>
    <x v="17"/>
    <x v="0"/>
    <s v="Pago Cuota"/>
    <d v="2017-12-18T00:00:00"/>
    <s v="D/E"/>
    <s v="Ranco 56, Delia Quiroga"/>
    <m/>
    <n v="40000"/>
    <m/>
  </r>
  <r>
    <x v="17"/>
    <x v="0"/>
    <s v="Pago Cuota"/>
    <d v="2017-12-19T00:00:00"/>
    <s v="TR"/>
    <s v="Llanquihue 113, Pedro Ruz"/>
    <m/>
    <n v="20000"/>
    <m/>
  </r>
  <r>
    <x v="17"/>
    <x v="0"/>
    <s v="Pago Cuota"/>
    <d v="2017-12-19T00:00:00"/>
    <s v="TR"/>
    <s v="Puyehue 36, Militza Cortes"/>
    <m/>
    <n v="20000"/>
    <m/>
  </r>
  <r>
    <x v="17"/>
    <x v="0"/>
    <s v="Pago Cuota"/>
    <d v="2017-12-19T00:00:00"/>
    <s v="TR"/>
    <s v="Llanquihue 97 A , Patricia Castillo"/>
    <m/>
    <n v="40000"/>
    <m/>
  </r>
  <r>
    <x v="17"/>
    <x v="0"/>
    <s v="Pago Cuota"/>
    <d v="2017-12-19T00:00:00"/>
    <s v="D/E"/>
    <s v="Villarrica 100, Julia Zuñiga"/>
    <m/>
    <n v="20100"/>
    <m/>
  </r>
  <r>
    <x v="17"/>
    <x v="0"/>
    <s v="Pago Cuota"/>
    <d v="2017-12-26T00:00:00"/>
    <s v="TR"/>
    <s v="Ranco 54, Juan Montero"/>
    <m/>
    <n v="20054"/>
    <m/>
  </r>
  <r>
    <x v="17"/>
    <x v="0"/>
    <s v="Pago Cuota"/>
    <d v="2017-12-26T00:00:00"/>
    <s v="TR"/>
    <s v="Ranco 75, Olga Hernandez"/>
    <m/>
    <n v="20000"/>
    <m/>
  </r>
  <r>
    <x v="17"/>
    <x v="0"/>
    <s v="Pago Cuota"/>
    <d v="2017-12-26T00:00:00"/>
    <s v="TR"/>
    <s v="Llanquihue 88, Pedro Flores"/>
    <m/>
    <n v="40000"/>
    <m/>
  </r>
  <r>
    <x v="17"/>
    <x v="0"/>
    <s v="Pago Cuota"/>
    <d v="2017-12-26T00:00:00"/>
    <s v="TR"/>
    <s v="Puyehue 32, Ivonne Jorquera"/>
    <m/>
    <n v="20000"/>
    <m/>
  </r>
  <r>
    <x v="17"/>
    <x v="0"/>
    <s v="Pago Cuota"/>
    <d v="2017-12-26T00:00:00"/>
    <s v="D/CH"/>
    <s v="Llanquihue 97, Rene Rivero"/>
    <m/>
    <n v="20097"/>
    <m/>
  </r>
  <r>
    <x v="17"/>
    <x v="0"/>
    <s v="Pago Cuota"/>
    <d v="2017-12-27T00:00:00"/>
    <s v="TR"/>
    <s v="Ranco 50, Julia Parra"/>
    <m/>
    <n v="20000"/>
    <m/>
  </r>
  <r>
    <x v="17"/>
    <x v="0"/>
    <s v="Pago Cuota"/>
    <d v="2017-12-27T00:00:00"/>
    <s v="TR"/>
    <s v="Ranco 79, Ismelda Meza"/>
    <m/>
    <n v="20000"/>
    <m/>
  </r>
  <r>
    <x v="17"/>
    <x v="0"/>
    <s v="Pago Cuota"/>
    <d v="2017-12-27T00:00:00"/>
    <s v="TR"/>
    <s v="Icalma 72, Jorge Matamala"/>
    <m/>
    <n v="20072"/>
    <m/>
  </r>
  <r>
    <x v="17"/>
    <x v="0"/>
    <s v="Pago Cuota"/>
    <d v="2017-12-29T00:00:00"/>
    <s v="TR"/>
    <s v="Puyehue 37, Jorge Matamala"/>
    <m/>
    <n v="20037"/>
    <m/>
  </r>
  <r>
    <x v="17"/>
    <x v="0"/>
    <s v="Pago Cuota"/>
    <d v="2017-12-29T00:00:00"/>
    <s v="TR"/>
    <s v="Villarrica 123 Omar Sepulveda"/>
    <m/>
    <n v="20000"/>
    <m/>
  </r>
  <r>
    <x v="17"/>
    <x v="0"/>
    <s v="Pago Cuota"/>
    <d v="2017-12-29T00:00:00"/>
    <s v="TR"/>
    <s v="Villarrica 122, Ema Valdes"/>
    <m/>
    <n v="20000"/>
    <m/>
  </r>
  <r>
    <x v="17"/>
    <x v="0"/>
    <s v="Pago Cuota"/>
    <d v="2017-12-29T00:00:00"/>
    <s v="TR"/>
    <s v="Villarrica 129, Ricardo Figueroa"/>
    <m/>
    <n v="20000"/>
    <n v="34859875"/>
  </r>
  <r>
    <x v="18"/>
    <x v="0"/>
    <s v="Pago Cuota"/>
    <d v="2018-01-02T00:00:00"/>
    <s v="TR"/>
    <s v="Villarrica 118, Ma. Pia Burgos"/>
    <m/>
    <n v="20000"/>
    <m/>
  </r>
  <r>
    <x v="18"/>
    <x v="0"/>
    <s v="Pago Cuota"/>
    <d v="2018-01-02T00:00:00"/>
    <s v="TR"/>
    <s v="Puyehue 22, Cristina Olivares "/>
    <m/>
    <n v="20000"/>
    <m/>
  </r>
  <r>
    <x v="18"/>
    <x v="0"/>
    <s v="Pago Cuota"/>
    <d v="2018-01-02T00:00:00"/>
    <s v="TR"/>
    <s v="Llanquihue 80, Sergio Ibaceta"/>
    <m/>
    <n v="20080"/>
    <m/>
  </r>
  <r>
    <x v="18"/>
    <x v="0"/>
    <s v="Pago Cuota"/>
    <d v="2018-01-02T00:00:00"/>
    <s v="D/E"/>
    <s v="Llanquihue 109, Teresa Gatica"/>
    <m/>
    <n v="20109"/>
    <m/>
  </r>
  <r>
    <x v="18"/>
    <x v="0"/>
    <s v="Pago Cuota"/>
    <d v="2018-01-02T00:00:00"/>
    <s v="TR"/>
    <s v="Ranco 46, Manuel Jorquera"/>
    <m/>
    <n v="60000"/>
    <m/>
  </r>
  <r>
    <x v="18"/>
    <x v="0"/>
    <s v="Pago Cuota"/>
    <d v="2018-01-02T00:00:00"/>
    <s v="D/E"/>
    <s v="Llaqnquihue 99, Luisa Herrera"/>
    <m/>
    <n v="60000"/>
    <m/>
  </r>
  <r>
    <x v="18"/>
    <x v="0"/>
    <s v="Pago Cuota"/>
    <d v="2018-01-02T00:00:00"/>
    <s v="D/E"/>
    <s v="Riñihue 10, Hector Zuñiga "/>
    <m/>
    <n v="60000"/>
    <m/>
  </r>
  <r>
    <x v="18"/>
    <x v="0"/>
    <s v="Pago Cuota"/>
    <d v="2018-01-02T00:00:00"/>
    <s v="D/E"/>
    <s v="Riñihue 10, Hector Zuñiga "/>
    <m/>
    <n v="100000"/>
    <m/>
  </r>
  <r>
    <x v="18"/>
    <x v="0"/>
    <s v="Pago Cuota"/>
    <d v="2018-01-02T00:00:00"/>
    <s v="D/CH"/>
    <s v="Lalnquihue 76, Glenda Alvarez"/>
    <m/>
    <n v="100000"/>
    <m/>
  </r>
  <r>
    <x v="18"/>
    <x v="0"/>
    <s v="Pago Cuota"/>
    <d v="2018-01-04T00:00:00"/>
    <s v="D/E"/>
    <s v="Ranco 95, Carolina Ortiz"/>
    <m/>
    <n v="20095"/>
    <m/>
  </r>
  <r>
    <x v="18"/>
    <x v="0"/>
    <s v="Pago Cuota"/>
    <d v="2018-01-04T00:00:00"/>
    <s v="D/E"/>
    <s v="Villarrica 100, Julia Zuñiga"/>
    <m/>
    <n v="20100"/>
    <m/>
  </r>
  <r>
    <x v="18"/>
    <x v="0"/>
    <s v="Pago Cuota"/>
    <d v="2018-01-04T00:00:00"/>
    <s v="TR"/>
    <s v="Llanquihue 103 - 105, Tatiana Tejos"/>
    <m/>
    <n v="40000"/>
    <m/>
  </r>
  <r>
    <x v="18"/>
    <x v="0"/>
    <s v="Pago Cuota"/>
    <d v="2018-01-05T00:00:00"/>
    <m/>
    <s v="Riñihue 19, Teresa Peña"/>
    <m/>
    <n v="20000"/>
    <m/>
  </r>
  <r>
    <x v="18"/>
    <x v="0"/>
    <s v="Pago Cuota"/>
    <d v="2018-01-08T00:00:00"/>
    <s v="TR"/>
    <s v="Villarrica 102, Silvia Mancilla"/>
    <m/>
    <n v="20102"/>
    <m/>
  </r>
  <r>
    <x v="18"/>
    <x v="0"/>
    <s v="Pago Cuota"/>
    <d v="2018-01-08T00:00:00"/>
    <s v="TR"/>
    <s v="Villarrica 98, Anibal Vivaceta"/>
    <m/>
    <n v="60000"/>
    <m/>
  </r>
  <r>
    <x v="18"/>
    <x v="0"/>
    <s v="Pago Cuota"/>
    <d v="2018-01-08T00:00:00"/>
    <s v="D/E"/>
    <s v="Puyehue 41, Teresa Sepulveda"/>
    <m/>
    <n v="60000"/>
    <m/>
  </r>
  <r>
    <x v="18"/>
    <x v="0"/>
    <s v="Pago Cuota"/>
    <d v="2018-01-08T00:00:00"/>
    <s v="D/E"/>
    <s v="Puyehue 26, Sergio Ballesteros"/>
    <m/>
    <n v="200000"/>
    <m/>
  </r>
  <r>
    <x v="18"/>
    <x v="0"/>
    <s v="Pago Cuota"/>
    <d v="2018-01-08T00:00:00"/>
    <s v="TR"/>
    <s v="Riñihue 6, Roberto Andrade"/>
    <m/>
    <n v="200006"/>
    <m/>
  </r>
  <r>
    <x v="18"/>
    <x v="0"/>
    <s v="Pago Cuota"/>
    <d v="2018-01-10T00:00:00"/>
    <s v="TR"/>
    <s v="Ranco 75, Olga Hernandez"/>
    <m/>
    <n v="20000"/>
    <m/>
  </r>
  <r>
    <x v="18"/>
    <x v="0"/>
    <s v="Pago Cuota"/>
    <d v="2018-01-10T00:00:00"/>
    <s v="D/E"/>
    <s v="Puyehue 28, Antonio Silva "/>
    <m/>
    <n v="20000"/>
    <m/>
  </r>
  <r>
    <x v="18"/>
    <x v="0"/>
    <s v="Pago Cuota"/>
    <d v="2018-01-10T00:00:00"/>
    <s v="D/E"/>
    <s v="Puyehue 28, Antonio Silva "/>
    <m/>
    <n v="20000"/>
    <m/>
  </r>
  <r>
    <x v="18"/>
    <x v="0"/>
    <s v="Pago Cuota"/>
    <d v="2018-01-10T00:00:00"/>
    <s v="D/CH"/>
    <s v="Puyehue 39, Regina Wenner"/>
    <m/>
    <n v="40039"/>
    <m/>
  </r>
  <r>
    <x v="18"/>
    <x v="0"/>
    <s v="Pago Cuota"/>
    <d v="2018-01-10T00:00:00"/>
    <s v="TR"/>
    <s v="Ranco 81, Marcela Cubillos"/>
    <m/>
    <n v="60000"/>
    <m/>
  </r>
  <r>
    <x v="18"/>
    <x v="0"/>
    <s v="Pago Cuota"/>
    <d v="2018-01-10T00:00:00"/>
    <s v="D/CH"/>
    <s v="Riñihue 23, Sara Salgado"/>
    <m/>
    <n v="60000"/>
    <m/>
  </r>
  <r>
    <x v="18"/>
    <x v="0"/>
    <s v="Pago Cuota"/>
    <d v="2018-01-11T00:00:00"/>
    <s v="TR"/>
    <s v="Ranco 52, Nancy Paez"/>
    <m/>
    <n v="40000"/>
    <m/>
  </r>
  <r>
    <x v="18"/>
    <x v="0"/>
    <s v="Pago Cuota"/>
    <d v="2018-01-12T00:00:00"/>
    <s v="TR"/>
    <s v="Villarrica 130, Laura Bailac"/>
    <m/>
    <n v="80000"/>
    <m/>
  </r>
  <r>
    <x v="18"/>
    <x v="0"/>
    <s v="Pago Cuota"/>
    <d v="2018-01-15T00:00:00"/>
    <s v="D/E"/>
    <s v="Ranco 83, Silvia Gonzalez"/>
    <m/>
    <n v="20000"/>
    <m/>
  </r>
  <r>
    <x v="18"/>
    <x v="0"/>
    <s v="Pago Cuota"/>
    <d v="2018-01-15T00:00:00"/>
    <s v="D/E"/>
    <s v="Ranco 56, Delia Quiroga"/>
    <m/>
    <n v="40000"/>
    <m/>
  </r>
  <r>
    <x v="18"/>
    <x v="0"/>
    <s v="Pago Cuota"/>
    <d v="2018-01-15T00:00:00"/>
    <s v="D/E"/>
    <s v="Dev. Desmalezacion Villarrica 125"/>
    <m/>
    <n v="40000"/>
    <m/>
  </r>
  <r>
    <x v="18"/>
    <x v="0"/>
    <s v="Pago Cuota"/>
    <d v="2018-01-15T00:00:00"/>
    <s v="D/E"/>
    <s v="Ranco 77, Melinda Gonzalez"/>
    <m/>
    <n v="50000"/>
    <m/>
  </r>
  <r>
    <x v="18"/>
    <x v="0"/>
    <s v="Pago Cuota"/>
    <d v="2018-01-15T00:00:00"/>
    <s v="D/E"/>
    <s v="Llanquihue 90, Aurora Araya (cheques)"/>
    <m/>
    <n v="70000"/>
    <m/>
  </r>
  <r>
    <x v="18"/>
    <x v="0"/>
    <s v="Pago Cuota"/>
    <d v="2018-01-15T00:00:00"/>
    <s v="D/E"/>
    <s v="Llanquihue 78, Cristian Recabarren"/>
    <m/>
    <n v="154000"/>
    <m/>
  </r>
  <r>
    <x v="18"/>
    <x v="0"/>
    <s v="Pago Cuota"/>
    <d v="2018-01-15T00:00:00"/>
    <s v="D/E"/>
    <s v="Ranco 56, Delia Quiroga"/>
    <m/>
    <n v="210000"/>
    <m/>
  </r>
  <r>
    <x v="18"/>
    <x v="0"/>
    <s v="Pago Cuota"/>
    <d v="2018-01-17T00:00:00"/>
    <s v="TR"/>
    <s v="Puyehue 36, Militza Cortes"/>
    <m/>
    <n v="20000"/>
    <m/>
  </r>
  <r>
    <x v="18"/>
    <x v="0"/>
    <s v="Pago Cuota"/>
    <d v="2018-01-17T00:00:00"/>
    <s v="TR"/>
    <s v="Ranco 52, Nancy Paez"/>
    <m/>
    <n v="20000"/>
    <m/>
  </r>
  <r>
    <x v="18"/>
    <x v="0"/>
    <s v="Pago Cuota"/>
    <d v="2018-01-17T00:00:00"/>
    <s v="TR"/>
    <s v="Llanquihue 101, Marcela Ortiz"/>
    <m/>
    <n v="60000"/>
    <m/>
  </r>
  <r>
    <x v="18"/>
    <x v="0"/>
    <s v="cesion Derecho"/>
    <d v="2018-01-18T00:00:00"/>
    <s v="TR"/>
    <s v="Villarrica 126, Beltran de Ramon"/>
    <m/>
    <n v="480000"/>
    <m/>
  </r>
  <r>
    <x v="18"/>
    <x v="0"/>
    <s v="Pago Cuota"/>
    <d v="2018-01-22T00:00:00"/>
    <s v="TR"/>
    <s v="Llanquihe 97-A, Patricia Castillo O."/>
    <m/>
    <n v="20000"/>
    <m/>
  </r>
  <r>
    <x v="18"/>
    <x v="0"/>
    <s v="Pago Cuota"/>
    <d v="2018-01-22T00:00:00"/>
    <s v="TR"/>
    <s v="Puyehue 43, Aurelio Sandoval"/>
    <m/>
    <n v="40000"/>
    <m/>
  </r>
  <r>
    <x v="18"/>
    <x v="0"/>
    <s v="Pago Cuota"/>
    <d v="2018-01-22T00:00:00"/>
    <s v="TR"/>
    <s v="Llanquihue 101, Marcela Ortiz"/>
    <m/>
    <n v="80000"/>
    <m/>
  </r>
  <r>
    <x v="18"/>
    <x v="0"/>
    <s v="Pago Cuota"/>
    <d v="2018-01-22T00:00:00"/>
    <s v="D/CH"/>
    <s v="Ranco 85, Hugo Flores"/>
    <m/>
    <n v="140000"/>
    <m/>
  </r>
  <r>
    <x v="18"/>
    <x v="0"/>
    <s v="Pago Cuota"/>
    <d v="2018-01-22T00:00:00"/>
    <s v="TR"/>
    <s v="Puyehue 24, Lliana Tureuna"/>
    <m/>
    <n v="172000"/>
    <m/>
  </r>
  <r>
    <x v="18"/>
    <x v="0"/>
    <s v="Pago Cuota"/>
    <d v="2018-01-22T00:00:00"/>
    <s v="TR"/>
    <s v="Llanquihue 111, Walter Roccaro"/>
    <m/>
    <n v="181800"/>
    <m/>
  </r>
  <r>
    <x v="18"/>
    <x v="0"/>
    <s v="Pago Cuota"/>
    <d v="2018-01-22T00:00:00"/>
    <s v="TR"/>
    <s v="Villarrica 125, Marta Aguado"/>
    <m/>
    <n v="240000"/>
    <m/>
  </r>
  <r>
    <x v="18"/>
    <x v="0"/>
    <s v="Pago Cuota"/>
    <d v="2018-01-24T00:00:00"/>
    <s v="TR"/>
    <s v="Llanquihue 109, Teresa Gatica"/>
    <m/>
    <n v="20109"/>
    <m/>
  </r>
  <r>
    <x v="18"/>
    <x v="0"/>
    <s v="Pago Cuota"/>
    <d v="2018-01-24T00:00:00"/>
    <s v="TR"/>
    <s v="Puyehue 049, Hector Otarola"/>
    <m/>
    <n v="120049"/>
    <m/>
  </r>
  <r>
    <x v="18"/>
    <x v="0"/>
    <s v="Pago Cuota"/>
    <d v="2018-01-25T00:00:00"/>
    <s v="TR"/>
    <s v="Puyehue 24, Cta. Incorporac. Latapiat"/>
    <m/>
    <n v="200000"/>
    <m/>
  </r>
  <r>
    <x v="18"/>
    <x v="0"/>
    <s v="Pago Cuota"/>
    <d v="2018-01-29T00:00:00"/>
    <s v="TR"/>
    <s v="Llanquihue 113, Pedro Ruz"/>
    <m/>
    <n v="20000"/>
    <m/>
  </r>
  <r>
    <x v="18"/>
    <x v="0"/>
    <s v="Pago Cuota"/>
    <d v="2018-01-29T00:00:00"/>
    <s v="TR"/>
    <s v="Puyehue 32, Ivonne Jorquera"/>
    <m/>
    <n v="20000"/>
    <m/>
  </r>
  <r>
    <x v="18"/>
    <x v="0"/>
    <s v="Pago Cuota"/>
    <d v="2018-01-29T00:00:00"/>
    <s v="D/E"/>
    <s v="Riñihue 21, Diego Tapia"/>
    <m/>
    <n v="20021"/>
    <m/>
  </r>
  <r>
    <x v="18"/>
    <x v="0"/>
    <s v="Pago Cuota"/>
    <d v="2018-01-29T00:00:00"/>
    <s v="TR"/>
    <s v="Llanquihue 80, Sergio Ibaceta"/>
    <m/>
    <n v="20080"/>
    <m/>
  </r>
  <r>
    <x v="18"/>
    <x v="0"/>
    <s v="Pago Cuota"/>
    <d v="2018-01-29T00:00:00"/>
    <s v="D/E"/>
    <s v="Riñihue 27-29, Marta Manriquez"/>
    <m/>
    <n v="66000"/>
    <m/>
  </r>
  <r>
    <x v="18"/>
    <x v="0"/>
    <s v="Pago Cuota"/>
    <d v="2018-01-29T00:00:00"/>
    <s v="D/CH"/>
    <s v="Ranco 38, Jose L.Retamal"/>
    <m/>
    <n v="240000"/>
    <m/>
  </r>
  <r>
    <x v="18"/>
    <x v="0"/>
    <s v="Pago Cuota"/>
    <d v="2018-01-29T00:00:00"/>
    <s v="D/CH"/>
    <s v="Villarrica 121, Gabriel Salazar"/>
    <m/>
    <n v="248400"/>
    <m/>
  </r>
  <r>
    <x v="18"/>
    <x v="0"/>
    <s v="Pago Cuota"/>
    <d v="2018-01-29T00:00:00"/>
    <s v="D/E"/>
    <s v="Riñihue 27-29, Marta Manriquez"/>
    <m/>
    <n v="450000"/>
    <m/>
  </r>
  <r>
    <x v="18"/>
    <x v="0"/>
    <s v="Devolucion caja"/>
    <d v="2018-01-31T00:00:00"/>
    <s v="D/E"/>
    <s v="Vuelto Caja chica Ene.18"/>
    <m/>
    <n v="1540"/>
    <m/>
  </r>
  <r>
    <x v="18"/>
    <x v="0"/>
    <s v="Pago Cuota"/>
    <d v="2018-01-31T00:00:00"/>
    <s v="TR"/>
    <s v="Villarrica 123, Omar Sepulveda"/>
    <m/>
    <n v="20000"/>
    <m/>
  </r>
  <r>
    <x v="18"/>
    <x v="0"/>
    <s v="Pago Cuota"/>
    <d v="2018-01-31T00:00:00"/>
    <s v="TR"/>
    <s v="Puyehue 37,Jorge Matamala"/>
    <m/>
    <n v="20037"/>
    <m/>
  </r>
  <r>
    <x v="18"/>
    <x v="0"/>
    <s v="Pago Cuota"/>
    <d v="2018-01-31T00:00:00"/>
    <s v="TR"/>
    <s v="Ranco 54, Juan Montero"/>
    <m/>
    <n v="20054"/>
    <m/>
  </r>
  <r>
    <x v="18"/>
    <x v="0"/>
    <s v="Pago Cuota"/>
    <d v="2018-01-31T00:00:00"/>
    <s v="TR"/>
    <s v="Icalma 72, Jorge Matamala"/>
    <m/>
    <n v="20072"/>
    <m/>
  </r>
  <r>
    <x v="18"/>
    <x v="0"/>
    <s v="Pago Cuota"/>
    <d v="2018-01-31T00:00:00"/>
    <s v="TR"/>
    <s v="Puyehue 34, Gladys Jorquera"/>
    <m/>
    <n v="83000"/>
    <m/>
  </r>
  <r>
    <x v="18"/>
    <x v="0"/>
    <s v="Pago Cuota"/>
    <d v="2018-01-31T00:00:00"/>
    <s v="D/CH"/>
    <s v="Llanquihue 76, Glenda Alvarez"/>
    <m/>
    <n v="100000"/>
    <m/>
  </r>
  <r>
    <x v="19"/>
    <x v="0"/>
    <s v="Pago Cuota"/>
    <d v="2018-02-02T00:00:00"/>
    <s v="TR"/>
    <s v="Ranco 50, Julia Parra"/>
    <m/>
    <n v="20000"/>
    <m/>
  </r>
  <r>
    <x v="19"/>
    <x v="0"/>
    <s v="Pago Cuota"/>
    <d v="2018-02-02T00:00:00"/>
    <s v="TR"/>
    <s v="Ranco 79, Ismelda Meza"/>
    <m/>
    <n v="20000"/>
    <m/>
  </r>
  <r>
    <x v="19"/>
    <x v="0"/>
    <s v="Pago Cuota"/>
    <d v="2018-02-02T00:00:00"/>
    <s v="TR"/>
    <s v="Llanquihue 96, Carlos Alvarez"/>
    <m/>
    <n v="60096"/>
    <m/>
  </r>
  <r>
    <x v="19"/>
    <x v="0"/>
    <s v="Pago Cuota"/>
    <d v="2018-02-05T00:00:00"/>
    <s v="D/E"/>
    <s v="Llanquihue 119, Maria Madariaga"/>
    <m/>
    <n v="20000"/>
    <m/>
  </r>
  <r>
    <x v="19"/>
    <x v="0"/>
    <s v="Pago Cuota"/>
    <d v="2018-02-05T00:00:00"/>
    <s v="D/E"/>
    <s v="Villarrica 120, Maria Meza"/>
    <m/>
    <n v="20000"/>
    <m/>
  </r>
  <r>
    <x v="19"/>
    <x v="0"/>
    <s v="Pago Cuota"/>
    <d v="2018-02-05T00:00:00"/>
    <s v="D/E"/>
    <s v="Puyehue 53, Ma Vicencio Abono CBR"/>
    <m/>
    <n v="20000"/>
    <m/>
  </r>
  <r>
    <x v="19"/>
    <x v="0"/>
    <s v="Pago Cuota"/>
    <d v="2018-02-05T00:00:00"/>
    <s v="D/E"/>
    <s v="Villarrica 129, Ricardo Figueroa"/>
    <m/>
    <n v="20000"/>
    <m/>
  </r>
  <r>
    <x v="19"/>
    <x v="0"/>
    <s v="Pago Cuota"/>
    <d v="2018-02-05T00:00:00"/>
    <s v="D/E"/>
    <s v="Villarrica 122, Ema Valdes"/>
    <m/>
    <n v="20000"/>
    <m/>
  </r>
  <r>
    <x v="19"/>
    <x v="0"/>
    <s v="Pago Cuota"/>
    <d v="2018-02-05T00:00:00"/>
    <s v="TR"/>
    <s v="Riñihue 19, Teresa Peña"/>
    <m/>
    <n v="20000"/>
    <m/>
  </r>
  <r>
    <x v="19"/>
    <x v="0"/>
    <s v="Pago Cuota"/>
    <d v="2018-02-05T00:00:00"/>
    <s v="TR"/>
    <s v="Llanquihue 82, Maria Molina"/>
    <m/>
    <n v="20000"/>
    <m/>
  </r>
  <r>
    <x v="19"/>
    <x v="0"/>
    <s v="Pago Cuota"/>
    <d v="2018-02-05T00:00:00"/>
    <s v="D/CH"/>
    <s v="Llanquihue 97, Rene Rivero"/>
    <m/>
    <n v="20097"/>
    <m/>
  </r>
  <r>
    <x v="19"/>
    <x v="0"/>
    <s v="Pago Cuota"/>
    <d v="2018-02-05T00:00:00"/>
    <s v="D/E"/>
    <s v="Villarrica 130, Laura Bailac"/>
    <m/>
    <n v="40000"/>
    <m/>
  </r>
  <r>
    <x v="19"/>
    <x v="0"/>
    <s v="Pago Cuota"/>
    <d v="2018-02-05T00:00:00"/>
    <s v="D/E"/>
    <s v="Llanquihue 119, Maria Madariaga"/>
    <m/>
    <n v="50000"/>
    <m/>
  </r>
  <r>
    <x v="19"/>
    <x v="0"/>
    <s v="Pago Cuota"/>
    <d v="2018-02-05T00:00:00"/>
    <s v="D/E"/>
    <s v="Villarrica 126, Suc. Ema Acevedo"/>
    <m/>
    <n v="50000"/>
    <m/>
  </r>
  <r>
    <x v="19"/>
    <x v="0"/>
    <s v="Pago Cuota"/>
    <d v="2018-02-05T00:00:00"/>
    <s v="D/E"/>
    <s v="Llanquihue 90, Aurora Araya"/>
    <m/>
    <n v="50000"/>
    <m/>
  </r>
  <r>
    <x v="19"/>
    <x v="0"/>
    <s v="Pago Cuota"/>
    <d v="2018-02-05T00:00:00"/>
    <s v="D/E"/>
    <s v="Llanquihue 94, Suc. Carmela Valdes"/>
    <m/>
    <n v="50000"/>
    <m/>
  </r>
  <r>
    <x v="19"/>
    <x v="0"/>
    <s v="Pago Cuota"/>
    <d v="2018-02-05T00:00:00"/>
    <s v="D/E"/>
    <s v="Llanquihue 88, Pedro Flores"/>
    <m/>
    <n v="50000"/>
    <m/>
  </r>
  <r>
    <x v="19"/>
    <x v="0"/>
    <s v="Pago Cuota"/>
    <d v="2018-02-05T00:00:00"/>
    <s v="TR"/>
    <s v="Llanquihue 119, Maria Madariaga CBR"/>
    <m/>
    <n v="50000"/>
    <m/>
  </r>
  <r>
    <x v="19"/>
    <x v="0"/>
    <s v="Pago Cuota"/>
    <d v="2018-02-05T00:00:00"/>
    <s v="TR"/>
    <s v="Villarrica 126, Beltran Ramon CBR"/>
    <m/>
    <n v="50000"/>
    <m/>
  </r>
  <r>
    <x v="19"/>
    <x v="0"/>
    <s v="Pago Cuota"/>
    <d v="2018-02-05T00:00:00"/>
    <s v="TR"/>
    <s v="Calafquen5, Marcos Briones CBR"/>
    <m/>
    <n v="50000"/>
    <m/>
  </r>
  <r>
    <x v="19"/>
    <x v="0"/>
    <s v="Pago Cuota"/>
    <d v="2018-02-05T00:00:00"/>
    <s v="TR"/>
    <s v="Villarrica 127, Beltran de Ramon CBR"/>
    <m/>
    <n v="50000"/>
    <m/>
  </r>
  <r>
    <x v="19"/>
    <x v="0"/>
    <s v="Pago Cuota"/>
    <d v="2018-02-05T00:00:00"/>
    <s v="TR"/>
    <s v="Llanquihue 96, C.Alvarez CBR"/>
    <m/>
    <n v="50096"/>
    <m/>
  </r>
  <r>
    <x v="19"/>
    <x v="0"/>
    <s v="Pago Cuota"/>
    <d v="2018-02-05T00:00:00"/>
    <s v="D/E"/>
    <s v="Ranco 46, Manuel Jorquera"/>
    <m/>
    <n v="60000"/>
    <m/>
  </r>
  <r>
    <x v="19"/>
    <x v="0"/>
    <s v="Pago Cuota"/>
    <d v="2018-02-05T00:00:00"/>
    <s v="D/E"/>
    <s v="Ranco 40, Eduardo Casademont"/>
    <m/>
    <n v="60000"/>
    <m/>
  </r>
  <r>
    <x v="19"/>
    <x v="0"/>
    <s v="Pago Cuota"/>
    <d v="2018-02-05T00:00:00"/>
    <s v="D/E"/>
    <s v="Puyehue 53, Maria Vicencio"/>
    <m/>
    <n v="60000"/>
    <m/>
  </r>
  <r>
    <x v="19"/>
    <x v="0"/>
    <s v="Pago Cuota"/>
    <d v="2018-02-05T00:00:00"/>
    <s v="TR"/>
    <s v="Puyehue 36, M. Cortes cuota + CBR"/>
    <m/>
    <n v="70000"/>
    <m/>
  </r>
  <r>
    <x v="19"/>
    <x v="0"/>
    <s v="Pago Cuota"/>
    <d v="2018-02-05T00:00:00"/>
    <s v="D/E"/>
    <s v="Villarrica 110, Julia Valdes"/>
    <m/>
    <n v="80000"/>
    <m/>
  </r>
  <r>
    <x v="19"/>
    <x v="0"/>
    <s v="Pago Cuota"/>
    <d v="2018-02-05T00:00:00"/>
    <s v="D/CH"/>
    <s v="Puyehue 39, Regina Wenner"/>
    <m/>
    <n v="90000"/>
    <m/>
  </r>
  <r>
    <x v="19"/>
    <x v="0"/>
    <s v="Pago Cuota"/>
    <d v="2018-02-05T00:00:00"/>
    <s v="D/E"/>
    <s v="Calafquen 13, Enrique Garcia"/>
    <m/>
    <n v="120000"/>
    <m/>
  </r>
  <r>
    <x v="19"/>
    <x v="0"/>
    <s v="Pago Cuota"/>
    <d v="2018-02-05T00:00:00"/>
    <s v="D/E"/>
    <s v="Llanquihue 92, Carlos Herrera"/>
    <m/>
    <n v="120000"/>
    <m/>
  </r>
  <r>
    <x v="19"/>
    <x v="0"/>
    <s v="Pago Cuota"/>
    <d v="2018-02-05T00:00:00"/>
    <s v="D/CH"/>
    <s v="Puyehue 45-47 Gladys Segovia"/>
    <m/>
    <n v="120000"/>
    <m/>
  </r>
  <r>
    <x v="19"/>
    <x v="0"/>
    <s v="Pago Cuota"/>
    <d v="2018-02-05T00:00:00"/>
    <s v="D/CH"/>
    <s v="Ranco 48, Juana Jimenez"/>
    <m/>
    <n v="120000"/>
    <m/>
  </r>
  <r>
    <x v="19"/>
    <x v="0"/>
    <s v="Pago Cuota"/>
    <d v="2018-02-05T00:00:00"/>
    <s v="D/E"/>
    <s v="Ranco 87, Roxana Rivera"/>
    <m/>
    <n v="150000"/>
    <m/>
  </r>
  <r>
    <x v="19"/>
    <x v="0"/>
    <s v="Pago Cuota"/>
    <d v="2018-02-05T00:00:00"/>
    <s v="D/E"/>
    <s v="Llanquihue 107, Jose Navarro"/>
    <m/>
    <n v="170000"/>
    <m/>
  </r>
  <r>
    <x v="19"/>
    <x v="0"/>
    <s v="Pago Cuota"/>
    <d v="2018-02-05T00:00:00"/>
    <s v="D/E"/>
    <s v="Villarrica 112, Isabel Roccaro"/>
    <m/>
    <n v="180000"/>
    <m/>
  </r>
  <r>
    <x v="19"/>
    <x v="0"/>
    <s v="Pago Cuota"/>
    <d v="2018-02-05T00:00:00"/>
    <s v="D/CH"/>
    <s v="Calafquen 3, Oscar Sanchez"/>
    <m/>
    <n v="210000"/>
    <m/>
  </r>
  <r>
    <x v="19"/>
    <x v="0"/>
    <s v="Pago Cuota"/>
    <d v="2018-02-07T00:00:00"/>
    <s v="TR"/>
    <s v="Puyehue 22, Cristina Olivares"/>
    <m/>
    <n v="20000"/>
    <m/>
  </r>
  <r>
    <x v="19"/>
    <x v="0"/>
    <s v="Pago Cuota"/>
    <d v="2018-02-07T00:00:00"/>
    <s v="TR"/>
    <s v="Ranco 75, Olga Hernandez"/>
    <m/>
    <n v="20000"/>
    <m/>
  </r>
  <r>
    <x v="19"/>
    <x v="0"/>
    <s v="Pago Cuota"/>
    <d v="2018-02-07T00:00:00"/>
    <s v="D/E"/>
    <s v="Puyehue 30. Jorge Carcasson"/>
    <m/>
    <n v="20000"/>
    <m/>
  </r>
  <r>
    <x v="19"/>
    <x v="0"/>
    <s v="Pago Cuota"/>
    <d v="2018-02-07T00:00:00"/>
    <s v="D/E"/>
    <s v="Puyehue 30. Jorge Carcasson CBR"/>
    <m/>
    <n v="50000"/>
    <m/>
  </r>
  <r>
    <x v="19"/>
    <x v="0"/>
    <s v="Pago Cuota"/>
    <d v="2018-02-07T00:00:00"/>
    <s v="D/E"/>
    <s v="Llanquihue 111, Walter Roccaro"/>
    <m/>
    <n v="58875"/>
    <m/>
  </r>
  <r>
    <x v="19"/>
    <x v="0"/>
    <s v="Pago Cuota"/>
    <d v="2018-02-07T00:00:00"/>
    <s v="D/CH"/>
    <s v="Riñihue 23, Sara Salgado"/>
    <m/>
    <n v="60000"/>
    <m/>
  </r>
  <r>
    <x v="19"/>
    <x v="0"/>
    <s v="Pago Cuota"/>
    <d v="2018-02-07T00:00:00"/>
    <s v="TR"/>
    <s v="Riñihue 27-29, M.Henriquez CBR"/>
    <m/>
    <n v="90000"/>
    <m/>
  </r>
  <r>
    <x v="19"/>
    <x v="0"/>
    <s v="Pago Cuota"/>
    <d v="2018-02-12T00:00:00"/>
    <s v="D/E"/>
    <s v="Llanquihue 74, Eliana Haro"/>
    <m/>
    <n v="20000"/>
    <m/>
  </r>
  <r>
    <x v="19"/>
    <x v="0"/>
    <s v="Pago Cuota"/>
    <d v="2018-02-12T00:00:00"/>
    <s v="D/E"/>
    <s v="Llanquihue 74, Eliana Haro CBR abono"/>
    <m/>
    <n v="20000"/>
    <m/>
  </r>
  <r>
    <x v="19"/>
    <x v="0"/>
    <s v="Pago Cuota"/>
    <d v="2018-02-12T00:00:00"/>
    <s v="D/E"/>
    <s v="Villarrica 100, Julia Zuñiga"/>
    <m/>
    <n v="20000"/>
    <m/>
  </r>
  <r>
    <x v="19"/>
    <x v="0"/>
    <s v="Pago Cuota"/>
    <d v="2018-02-14T00:00:00"/>
    <s v="D/E"/>
    <s v="Llanquihue 78, Cristian Recabarren"/>
    <m/>
    <n v="60000"/>
    <m/>
  </r>
  <r>
    <x v="19"/>
    <x v="0"/>
    <s v="Pago Cuota"/>
    <d v="2018-02-15T00:00:00"/>
    <s v="D/E"/>
    <s v="Puyehue 28, Antonio Silva"/>
    <m/>
    <n v="20000"/>
    <m/>
  </r>
  <r>
    <x v="19"/>
    <x v="0"/>
    <s v="Pago Cuota"/>
    <d v="2018-02-15T00:00:00"/>
    <s v="TR"/>
    <s v="Ranco 48, Cta.Icorporac. C.Arriagada"/>
    <m/>
    <n v="200000"/>
    <m/>
  </r>
  <r>
    <x v="19"/>
    <x v="0"/>
    <s v="Pago Cuota"/>
    <d v="2018-02-19T00:00:00"/>
    <s v="TR"/>
    <s v="Puyehue 24, Manuel Latapiat "/>
    <m/>
    <n v="20000"/>
    <m/>
  </r>
  <r>
    <x v="19"/>
    <x v="0"/>
    <s v="Pago Cuota"/>
    <d v="2018-02-19T00:00:00"/>
    <s v="D/E"/>
    <s v="Ranco 56, Delia Quiroga"/>
    <m/>
    <n v="20000"/>
    <m/>
  </r>
  <r>
    <x v="19"/>
    <x v="0"/>
    <s v="Pago Cuota"/>
    <d v="2018-02-19T00:00:00"/>
    <s v="D/E"/>
    <s v="Ranco 83, Silvia Gonzalez"/>
    <m/>
    <n v="20000"/>
    <m/>
  </r>
  <r>
    <x v="19"/>
    <x v="0"/>
    <s v="Pago Cuota"/>
    <d v="2018-02-19T00:00:00"/>
    <s v="TR"/>
    <s v="Villarrica 102, Silvia Manclla"/>
    <m/>
    <n v="20102"/>
    <m/>
  </r>
  <r>
    <x v="19"/>
    <x v="0"/>
    <s v="Pago Cuota"/>
    <d v="2018-02-19T00:00:00"/>
    <s v="D/E"/>
    <s v="Puyehue 41, Teresa Sepulveda"/>
    <m/>
    <n v="40000"/>
    <m/>
  </r>
  <r>
    <x v="19"/>
    <x v="0"/>
    <s v="Pago Cuota"/>
    <d v="2018-02-19T00:00:00"/>
    <s v="D/E"/>
    <s v="Ranco 95, Maria C. Ortiz"/>
    <m/>
    <n v="40095"/>
    <m/>
  </r>
  <r>
    <x v="19"/>
    <x v="0"/>
    <s v="Pago Cuota"/>
    <d v="2018-02-19T00:00:00"/>
    <s v="TR"/>
    <s v="Puyehue 24, Manuel Latapiat CBR"/>
    <m/>
    <n v="50000"/>
    <m/>
  </r>
  <r>
    <x v="19"/>
    <x v="0"/>
    <s v="Pago Cuota"/>
    <d v="2018-02-19T00:00:00"/>
    <s v="D/E"/>
    <s v="Llanquihue 92, Carlos Herrera"/>
    <m/>
    <n v="50000"/>
    <m/>
  </r>
  <r>
    <x v="19"/>
    <x v="0"/>
    <s v="Pago Cuota"/>
    <d v="2018-02-19T00:00:00"/>
    <s v="D/E"/>
    <s v="Ranco 44, Jose Martinez"/>
    <m/>
    <n v="60000"/>
    <m/>
  </r>
  <r>
    <x v="19"/>
    <x v="0"/>
    <s v="Pago Cuota"/>
    <d v="2018-02-19T00:00:00"/>
    <s v="D/E"/>
    <s v="Ranco 77, Melinda Gonzalez"/>
    <m/>
    <n v="80000"/>
    <m/>
  </r>
  <r>
    <x v="19"/>
    <x v="0"/>
    <s v="Pago Cuota"/>
    <d v="2018-02-20T00:00:00"/>
    <s v="TR"/>
    <s v="Villarrica , Marcela Ubilla CBR"/>
    <m/>
    <n v="50000"/>
    <m/>
  </r>
  <r>
    <x v="19"/>
    <x v="0"/>
    <s v="Pago Cuota"/>
    <d v="2018-02-21T00:00:00"/>
    <s v="TR"/>
    <s v="Riñihue 25, Juan Gonzalez CBR"/>
    <m/>
    <n v="90025"/>
    <m/>
  </r>
  <r>
    <x v="19"/>
    <x v="0"/>
    <s v="Pago Cuota"/>
    <d v="2018-02-23T00:00:00"/>
    <s v="TR"/>
    <s v="Ranco 50, Julia Parra"/>
    <m/>
    <n v="20000"/>
    <m/>
  </r>
  <r>
    <x v="19"/>
    <x v="0"/>
    <s v="Pago Cuota"/>
    <d v="2018-02-23T00:00:00"/>
    <s v="TR"/>
    <s v="Ranco 79, Ismelda Meza"/>
    <m/>
    <n v="20000"/>
    <m/>
  </r>
  <r>
    <x v="19"/>
    <x v="0"/>
    <s v="Pago Cuota"/>
    <d v="2018-02-23T00:00:00"/>
    <s v="TR"/>
    <s v="Llanquihue 109, Teresa Gatica"/>
    <m/>
    <n v="20109"/>
    <m/>
  </r>
  <r>
    <x v="19"/>
    <x v="0"/>
    <s v="Pago Cuota"/>
    <d v="2018-02-23T00:00:00"/>
    <s v="TR"/>
    <s v="Puyehue 30, Jorge Carcasson"/>
    <m/>
    <n v="40030"/>
    <m/>
  </r>
  <r>
    <x v="19"/>
    <x v="0"/>
    <s v="Pago Cuota"/>
    <d v="2018-02-23T00:00:00"/>
    <s v="TR"/>
    <s v="Puyehue 51, Solange Aspee"/>
    <m/>
    <n v="103551"/>
    <m/>
  </r>
  <r>
    <x v="19"/>
    <x v="0"/>
    <s v="Pago Cuota"/>
    <d v="2018-02-26T00:00:00"/>
    <s v="TR"/>
    <s v="Puyehue 32, Ivonne Jorquera"/>
    <m/>
    <n v="20000"/>
    <m/>
  </r>
  <r>
    <x v="19"/>
    <x v="0"/>
    <s v="Pago Cuota"/>
    <d v="2018-02-26T00:00:00"/>
    <s v="TR"/>
    <s v="Llanquihue 113, Pedro Ruz"/>
    <m/>
    <n v="20000"/>
    <m/>
  </r>
  <r>
    <x v="19"/>
    <x v="0"/>
    <s v="Pago Cuota"/>
    <d v="2018-02-26T00:00:00"/>
    <s v="TR"/>
    <s v="Puyehue 34, Gladyz Jorquera"/>
    <m/>
    <n v="30000"/>
    <m/>
  </r>
  <r>
    <x v="19"/>
    <x v="0"/>
    <s v="Pago Cuota"/>
    <d v="2018-02-26T00:00:00"/>
    <s v="TR"/>
    <s v="Ranco 54, Juan Montero"/>
    <m/>
    <n v="30054"/>
    <m/>
  </r>
  <r>
    <x v="19"/>
    <x v="0"/>
    <s v="Pago Cuota"/>
    <d v="2018-02-26T00:00:00"/>
    <s v="TR"/>
    <s v="Llanquihue 103-105 Tatiana Tejos"/>
    <m/>
    <n v="80000"/>
    <m/>
  </r>
  <r>
    <x v="19"/>
    <x v="0"/>
    <s v="Pago Cuota"/>
    <d v="2018-02-26T00:00:00"/>
    <s v="TR"/>
    <s v="Ranco 95, Maria C. Ortiz"/>
    <m/>
    <n v="100000"/>
    <m/>
  </r>
  <r>
    <x v="19"/>
    <x v="0"/>
    <s v="Pago Cuota"/>
    <d v="2018-02-28T00:00:00"/>
    <s v="TR"/>
    <s v="Villarrica 123, Omar Sepulveda"/>
    <m/>
    <n v="20000"/>
    <m/>
  </r>
  <r>
    <x v="19"/>
    <x v="0"/>
    <s v="Pago Cuota"/>
    <d v="2018-02-28T00:00:00"/>
    <s v="TR"/>
    <s v="Llanquihue 80, Sergio Ibaceta"/>
    <m/>
    <n v="30080"/>
    <m/>
  </r>
  <r>
    <x v="19"/>
    <x v="0"/>
    <s v="Pago Cuota"/>
    <d v="2018-02-28T00:00:00"/>
    <m/>
    <s v="R.Figueroa, Vuelto Caja Chica Feb."/>
    <m/>
    <n v="56220"/>
    <m/>
  </r>
  <r>
    <x v="20"/>
    <x v="0"/>
    <s v="Pago Cuota"/>
    <d v="2018-03-28T00:00:00"/>
    <s v="D/E"/>
    <s v="R.Figueroa vuelto Caja Chica Marzo"/>
    <m/>
    <n v="10050"/>
    <m/>
  </r>
  <r>
    <x v="20"/>
    <x v="0"/>
    <s v="Pago Cuota"/>
    <d v="2018-03-01T00:00:00"/>
    <s v="TR"/>
    <s v="Puyehue 22, Cristina Olivares"/>
    <m/>
    <n v="20000"/>
    <m/>
  </r>
  <r>
    <x v="20"/>
    <x v="0"/>
    <s v="Pago Cuota"/>
    <d v="2018-03-01T00:00:00"/>
    <s v="TR"/>
    <s v="Villarrica 129, Ricardo Figueroa"/>
    <m/>
    <n v="20000"/>
    <m/>
  </r>
  <r>
    <x v="20"/>
    <x v="0"/>
    <s v="Pago Cuota"/>
    <d v="2018-03-01T00:00:00"/>
    <s v="TR"/>
    <s v="Villarrica 122, Ema Valdes"/>
    <m/>
    <n v="20000"/>
    <m/>
  </r>
  <r>
    <x v="20"/>
    <x v="0"/>
    <s v="Pago Cuota"/>
    <d v="2018-03-02T00:00:00"/>
    <s v="TR"/>
    <s v="Llanquihue 88, Pedro Flores"/>
    <m/>
    <n v="20000"/>
    <m/>
  </r>
  <r>
    <x v="20"/>
    <x v="0"/>
    <s v="Pago Cuota"/>
    <d v="2018-03-05T00:00:00"/>
    <s v="D/E"/>
    <s v="Llanquihue 74, Eliana Haro"/>
    <m/>
    <n v="20000"/>
    <m/>
  </r>
  <r>
    <x v="20"/>
    <x v="0"/>
    <s v="Pago Cuota"/>
    <d v="2018-03-05T00:00:00"/>
    <s v="D/E"/>
    <s v="Llanquihue 74, Eliana Haro CBR"/>
    <m/>
    <n v="20000"/>
    <m/>
  </r>
  <r>
    <x v="20"/>
    <x v="0"/>
    <s v="Pago Cuota"/>
    <d v="2018-03-05T00:00:00"/>
    <s v="TR"/>
    <s v="Riñihue 19, Teresa Romo"/>
    <m/>
    <n v="20000"/>
    <m/>
  </r>
  <r>
    <x v="20"/>
    <x v="0"/>
    <s v="Pago Cuota"/>
    <d v="2018-03-05T00:00:00"/>
    <s v="TR"/>
    <s v="Llanquihue 97-A Castillo Olivera CBR"/>
    <m/>
    <n v="20000"/>
    <m/>
  </r>
  <r>
    <x v="20"/>
    <x v="0"/>
    <s v="Pago Cuota"/>
    <d v="2018-03-16T00:00:00"/>
    <s v="TR"/>
    <s v="Puyehue 34, Gladys Jorquera"/>
    <m/>
    <n v="20000"/>
    <m/>
  </r>
  <r>
    <x v="20"/>
    <x v="0"/>
    <s v="Pago Cuota"/>
    <d v="2018-03-20T00:00:00"/>
    <s v="TR"/>
    <s v="Puyehue 36, Militza Cortes"/>
    <m/>
    <n v="20000"/>
    <m/>
  </r>
  <r>
    <x v="20"/>
    <x v="0"/>
    <s v="Pago Cuota"/>
    <d v="2018-03-20T00:00:00"/>
    <s v="TR"/>
    <s v="Ranco 75, Olga Hernandez"/>
    <m/>
    <n v="20000"/>
    <m/>
  </r>
  <r>
    <x v="20"/>
    <x v="0"/>
    <s v="Pago Cuota"/>
    <d v="2018-03-20T00:00:00"/>
    <s v="TR"/>
    <s v="Puyehue 24, Manuel Latapiat"/>
    <m/>
    <n v="20000"/>
    <m/>
  </r>
  <r>
    <x v="20"/>
    <x v="0"/>
    <s v="Pago Cuota"/>
    <d v="2018-03-23T00:00:00"/>
    <s v="D/E"/>
    <s v="Puyehue 32, Ivonne Jorquera"/>
    <m/>
    <n v="20000"/>
    <m/>
  </r>
  <r>
    <x v="20"/>
    <x v="0"/>
    <s v="Pago Cuota"/>
    <d v="2018-03-26T00:00:00"/>
    <s v="TR"/>
    <s v="Puyehue 28, Antonio Silva"/>
    <m/>
    <n v="20000"/>
    <m/>
  </r>
  <r>
    <x v="20"/>
    <x v="0"/>
    <s v="Pago Cuota"/>
    <d v="2018-03-26T00:00:00"/>
    <s v="TR"/>
    <s v="Llanquihue 113, Pedro Ruz"/>
    <m/>
    <n v="20000"/>
    <m/>
  </r>
  <r>
    <x v="20"/>
    <x v="0"/>
    <s v="Pago Cuota"/>
    <d v="2018-03-28T00:00:00"/>
    <s v="D/E"/>
    <s v="Villarrica 129, Ricardo Figueroa"/>
    <m/>
    <n v="20000"/>
    <m/>
  </r>
  <r>
    <x v="20"/>
    <x v="0"/>
    <s v="Pago Cuota"/>
    <d v="2018-03-28T00:00:00"/>
    <s v="D/E"/>
    <s v="Villarrica 122, Ema Valdes"/>
    <m/>
    <n v="20000"/>
    <m/>
  </r>
  <r>
    <x v="20"/>
    <x v="0"/>
    <s v="Pago Cuota"/>
    <d v="2018-03-29T00:00:00"/>
    <s v="TR"/>
    <s v="Riñihue 19, Teresa Peña"/>
    <m/>
    <n v="20000"/>
    <m/>
  </r>
  <r>
    <x v="20"/>
    <x v="0"/>
    <s v="Pago Cuota"/>
    <d v="2018-03-06T00:00:00"/>
    <s v="D/E"/>
    <s v="Riñihue 21, Diego Tapia"/>
    <m/>
    <n v="20021"/>
    <m/>
  </r>
  <r>
    <x v="20"/>
    <x v="0"/>
    <s v="Pago Cuota"/>
    <d v="2018-03-19T00:00:00"/>
    <s v="D/E"/>
    <s v="Riñihue 21, Diego Tapia"/>
    <m/>
    <n v="20021"/>
    <m/>
  </r>
  <r>
    <x v="20"/>
    <x v="0"/>
    <s v="Pago Cuota"/>
    <d v="2018-03-06T00:00:00"/>
    <s v="TR"/>
    <s v="Puyehue 37,Jorge Matamala"/>
    <m/>
    <n v="20037"/>
    <m/>
  </r>
  <r>
    <x v="20"/>
    <x v="0"/>
    <s v="Pago Cuota"/>
    <d v="2018-03-29T00:00:00"/>
    <s v="TR"/>
    <s v="Puyehue 37,Jorge Matamala"/>
    <m/>
    <n v="20037"/>
    <m/>
  </r>
  <r>
    <x v="20"/>
    <x v="0"/>
    <s v="Pago Cuota"/>
    <d v="2018-03-06T00:00:00"/>
    <s v="TR"/>
    <s v="Icalma 72, Jorge Matamala"/>
    <m/>
    <n v="20072"/>
    <m/>
  </r>
  <r>
    <x v="20"/>
    <x v="0"/>
    <s v="Pago Cuota"/>
    <d v="2018-03-29T00:00:00"/>
    <s v="TR"/>
    <s v="Icalma 72, Jorge Matamala"/>
    <m/>
    <n v="20072"/>
    <m/>
  </r>
  <r>
    <x v="20"/>
    <x v="0"/>
    <s v="Pago Cuota"/>
    <d v="2018-03-06T00:00:00"/>
    <s v="D/E"/>
    <s v="Llanquihue 97, Rene Rivero"/>
    <m/>
    <n v="20097"/>
    <m/>
  </r>
  <r>
    <x v="20"/>
    <x v="0"/>
    <s v="Pago Cuota"/>
    <d v="2018-03-06T00:00:00"/>
    <s v="D/E"/>
    <s v="Villarrica 100, Julia Zuñiga"/>
    <m/>
    <n v="20100"/>
    <m/>
  </r>
  <r>
    <x v="20"/>
    <x v="0"/>
    <s v="Pago Cuota"/>
    <d v="2018-03-26T00:00:00"/>
    <s v="TR"/>
    <s v="Villarrica 102, Silvia Mancilla"/>
    <m/>
    <n v="20102"/>
    <m/>
  </r>
  <r>
    <x v="20"/>
    <x v="0"/>
    <s v="Pago Cuota"/>
    <d v="2018-03-20T00:00:00"/>
    <s v="D/E"/>
    <s v="Llanquihue 109, Teresa Gatica"/>
    <m/>
    <n v="20109"/>
    <m/>
  </r>
  <r>
    <x v="20"/>
    <x v="0"/>
    <s v="Pago Cuota"/>
    <d v="2018-03-13T00:00:00"/>
    <s v="D/E"/>
    <s v="Ranco 48, Juana Jimenez Deuda Histor."/>
    <m/>
    <n v="21000"/>
    <m/>
  </r>
  <r>
    <x v="20"/>
    <x v="0"/>
    <s v="Pago Cuota"/>
    <d v="2018-03-16T00:00:00"/>
    <s v="TR"/>
    <s v="Llanquihue 86, Jorge Zuñiga"/>
    <m/>
    <n v="25000"/>
    <m/>
  </r>
  <r>
    <x v="20"/>
    <x v="0"/>
    <s v="Pago Cuota"/>
    <d v="2018-03-16T00:00:00"/>
    <s v="TR"/>
    <s v="Llanquihue 86, Jorge Zuñiga"/>
    <m/>
    <n v="25000"/>
    <m/>
  </r>
  <r>
    <x v="20"/>
    <x v="0"/>
    <s v="Pago Cuota"/>
    <d v="2018-03-06T00:00:00"/>
    <s v="D/E"/>
    <s v="Villarrica 100, Julia Zuñiga"/>
    <m/>
    <n v="25100"/>
    <m/>
  </r>
  <r>
    <x v="20"/>
    <x v="0"/>
    <s v="Pago Cuota"/>
    <d v="2018-03-16T00:00:00"/>
    <s v="TR"/>
    <s v="Llanquihue 82, Maria Molina"/>
    <m/>
    <n v="30000"/>
    <m/>
  </r>
  <r>
    <x v="20"/>
    <x v="0"/>
    <s v="Pago Cuota"/>
    <d v="2018-03-01T00:00:00"/>
    <s v="TR"/>
    <s v="Riñihue 27-29, M.Henriquez "/>
    <m/>
    <n v="40000"/>
    <m/>
  </r>
  <r>
    <x v="20"/>
    <x v="0"/>
    <s v="Pago Cuota"/>
    <d v="2018-03-05T00:00:00"/>
    <s v="D/E"/>
    <s v="Puyehue 43, Aurelio Sandoval"/>
    <m/>
    <n v="40000"/>
    <m/>
  </r>
  <r>
    <x v="20"/>
    <x v="0"/>
    <s v="Pago Cuota"/>
    <d v="2018-03-15T00:00:00"/>
    <s v="TR"/>
    <s v="Llanquihue 119, Maria Madariaga"/>
    <m/>
    <n v="40000"/>
    <m/>
  </r>
  <r>
    <x v="20"/>
    <x v="0"/>
    <s v="Pago Cuota"/>
    <d v="2018-03-16T00:00:00"/>
    <s v="D/E"/>
    <s v="Ranco 40, Eduardo Casademont"/>
    <m/>
    <n v="40040"/>
    <m/>
  </r>
  <r>
    <x v="20"/>
    <x v="0"/>
    <s v="Pago Cuota"/>
    <d v="2018-03-28T00:00:00"/>
    <s v="TR"/>
    <s v="Ranco 54, Juan Montero"/>
    <m/>
    <n v="40054"/>
    <m/>
  </r>
  <r>
    <x v="20"/>
    <x v="0"/>
    <s v="Pago Cuota"/>
    <d v="2018-03-29T00:00:00"/>
    <s v="TR"/>
    <s v="Llanquihue 80, Sergio Ibaceta"/>
    <m/>
    <n v="40080"/>
    <m/>
  </r>
  <r>
    <x v="20"/>
    <x v="0"/>
    <s v="Pago Cuota"/>
    <d v="2018-03-27T00:00:00"/>
    <s v="TR"/>
    <s v="Llanquihue 96, Carlos Alvarez"/>
    <m/>
    <n v="40096"/>
    <m/>
  </r>
  <r>
    <x v="20"/>
    <x v="0"/>
    <s v="Pago Cuota"/>
    <d v="2018-03-01T00:00:00"/>
    <s v="TR"/>
    <s v="Ranco 54, Juan Montero"/>
    <m/>
    <n v="44254"/>
    <m/>
  </r>
  <r>
    <x v="20"/>
    <x v="0"/>
    <s v="Pago Cuota"/>
    <d v="2018-03-02T00:00:00"/>
    <s v="TR"/>
    <s v="Villarrica 98-A - CBR"/>
    <m/>
    <n v="50000"/>
    <m/>
  </r>
  <r>
    <x v="20"/>
    <x v="0"/>
    <s v="Pago Cuota"/>
    <d v="2018-03-05T00:00:00"/>
    <s v="D/E"/>
    <s v="Llanquihuen 99, Luisa Herrera CBR"/>
    <m/>
    <n v="50000"/>
    <m/>
  </r>
  <r>
    <x v="20"/>
    <x v="0"/>
    <s v="Pago Cuota"/>
    <d v="2018-03-05T00:00:00"/>
    <s v="TR"/>
    <s v="Llanquihue 97-A Castillo Olivera CBR"/>
    <m/>
    <n v="50000"/>
    <m/>
  </r>
  <r>
    <x v="20"/>
    <x v="0"/>
    <s v="Pago Cuota"/>
    <d v="2018-03-05T00:00:00"/>
    <s v="TR"/>
    <s v="Puyehue 22, Cristina Olivares CBR"/>
    <m/>
    <n v="50000"/>
    <m/>
  </r>
  <r>
    <x v="20"/>
    <x v="0"/>
    <s v="Pago Cuota"/>
    <d v="2018-03-12T00:00:00"/>
    <s v="TR"/>
    <s v="Villarrica 104, Sergio Lledo CBR"/>
    <m/>
    <n v="50000"/>
    <m/>
  </r>
  <r>
    <x v="20"/>
    <x v="0"/>
    <s v="Pago Cuota"/>
    <d v="2018-03-12T00:00:00"/>
    <s v="D/E"/>
    <s v="Puyehue 43, Aurelio Sandoval CBR"/>
    <m/>
    <n v="50000"/>
    <m/>
  </r>
  <r>
    <x v="20"/>
    <x v="0"/>
    <s v="Pago Cuota"/>
    <d v="2018-03-13T00:00:00"/>
    <s v="D/E"/>
    <s v="Riñihue 10, Hector Zuñiga"/>
    <m/>
    <n v="50000"/>
    <m/>
  </r>
  <r>
    <x v="20"/>
    <x v="0"/>
    <s v="Pago Cuota"/>
    <d v="2018-03-14T00:00:00"/>
    <s v="TR"/>
    <s v="Ranco 38, Jose L.Retamal CBR"/>
    <m/>
    <n v="50000"/>
    <m/>
  </r>
  <r>
    <x v="20"/>
    <x v="0"/>
    <s v="Pago Cuota"/>
    <d v="2018-03-12T00:00:00"/>
    <s v="TR"/>
    <s v="Puyehue 49, Hector Otarola"/>
    <m/>
    <n v="50049"/>
    <m/>
  </r>
  <r>
    <x v="20"/>
    <x v="0"/>
    <s v="Pago Cuota"/>
    <d v="2018-03-28T00:00:00"/>
    <s v="TR"/>
    <s v="Puyehue 51, Solange Aspee CBR"/>
    <m/>
    <n v="50051"/>
    <m/>
  </r>
  <r>
    <x v="20"/>
    <x v="0"/>
    <s v="Pago Cuota"/>
    <d v="2018-03-13T00:00:00"/>
    <s v="D/CH"/>
    <s v="Riñihue 23, Sara Salgado CBR"/>
    <m/>
    <n v="53300"/>
    <m/>
  </r>
  <r>
    <x v="20"/>
    <x v="0"/>
    <s v="Pago Cuota"/>
    <d v="2018-03-02T00:00:00"/>
    <s v="TR"/>
    <s v="Villarrica 98-A"/>
    <m/>
    <n v="60000"/>
    <m/>
  </r>
  <r>
    <x v="20"/>
    <x v="0"/>
    <s v="Pago Cuota"/>
    <d v="2018-03-08T00:00:00"/>
    <s v="TR"/>
    <s v="Ranco 52, Nancy Paez CBR"/>
    <m/>
    <n v="60000"/>
    <m/>
  </r>
  <r>
    <x v="20"/>
    <x v="0"/>
    <s v="Pago Cuota"/>
    <d v="2018-03-12T00:00:00"/>
    <s v="D/E"/>
    <s v="Ranco 40, Eduardo Casademont"/>
    <m/>
    <n v="60000"/>
    <m/>
  </r>
  <r>
    <x v="20"/>
    <x v="0"/>
    <s v="Pago Cuota"/>
    <d v="2018-03-19T00:00:00"/>
    <s v="TR"/>
    <s v="Riñihue 10, Hector Zuñiga"/>
    <m/>
    <n v="60000"/>
    <m/>
  </r>
  <r>
    <x v="20"/>
    <x v="0"/>
    <s v="Pago Cuota"/>
    <d v="2018-03-14T00:00:00"/>
    <s v="TR"/>
    <s v="Villarrica 120, Ma.Eugenia Meza CBR"/>
    <m/>
    <n v="70000"/>
    <m/>
  </r>
  <r>
    <x v="20"/>
    <x v="0"/>
    <s v="Pago Cuota"/>
    <d v="2018-03-20T00:00:00"/>
    <s v="TR"/>
    <s v="Ranco 48, Carola Arriagada CBR"/>
    <m/>
    <n v="70000"/>
    <m/>
  </r>
  <r>
    <x v="20"/>
    <x v="0"/>
    <s v="Pago Cuota"/>
    <d v="2018-03-08T00:00:00"/>
    <s v="TR"/>
    <s v="Ranco 81, Marcela Cubillos CBR"/>
    <m/>
    <n v="100000"/>
    <m/>
  </r>
  <r>
    <x v="20"/>
    <x v="0"/>
    <s v="Pago Cuota"/>
    <d v="2018-03-15T00:00:00"/>
    <s v="TR"/>
    <s v="Riñihue 10, Hector Zuñiga"/>
    <m/>
    <n v="100000"/>
    <m/>
  </r>
  <r>
    <x v="21"/>
    <x v="0"/>
    <s v="Pago Cuota"/>
    <d v="2018-04-16T00:00:00"/>
    <s v="D/E"/>
    <s v="Ranco 83, Silvia Gonzalez"/>
    <m/>
    <n v="10400"/>
    <m/>
  </r>
  <r>
    <x v="21"/>
    <x v="0"/>
    <s v="Pago Cuota"/>
    <d v="2018-04-02T00:00:00"/>
    <s v="TR"/>
    <s v="Villarrica 123, Omar Sepulveda"/>
    <m/>
    <n v="20000"/>
    <m/>
  </r>
  <r>
    <x v="21"/>
    <x v="0"/>
    <s v="Pago Cuota"/>
    <d v="2018-04-02T00:00:00"/>
    <s v="TR"/>
    <s v="Llanquihue 88, Pedro Flores"/>
    <m/>
    <n v="20000"/>
    <m/>
  </r>
  <r>
    <x v="21"/>
    <x v="0"/>
    <s v="Pago Cuota"/>
    <d v="2018-04-02T00:00:00"/>
    <s v="TR"/>
    <s v="Ranco 50, Julia Parra"/>
    <m/>
    <n v="20000"/>
    <m/>
  </r>
  <r>
    <x v="21"/>
    <x v="0"/>
    <s v="Pago Cuota"/>
    <d v="2018-04-02T00:00:00"/>
    <s v="TR"/>
    <s v="Ranco 79, Ismelda Meza"/>
    <m/>
    <n v="20000"/>
    <m/>
  </r>
  <r>
    <x v="21"/>
    <x v="0"/>
    <s v="Pago Cuota"/>
    <d v="2018-04-02T00:00:00"/>
    <s v="TR"/>
    <s v="Villarrica 118, Pia Burgos"/>
    <m/>
    <n v="20000"/>
    <m/>
  </r>
  <r>
    <x v="21"/>
    <x v="0"/>
    <s v="Pago Cuota"/>
    <d v="2018-04-03T00:00:00"/>
    <s v="TR"/>
    <s v="Puyehue 22, Cristina Olivares"/>
    <m/>
    <n v="20000"/>
    <m/>
  </r>
  <r>
    <x v="21"/>
    <x v="0"/>
    <s v="Pago Cuota"/>
    <d v="2018-04-06T00:00:00"/>
    <s v="TR"/>
    <s v="Llanquihue 97-A, Patricia Castillo"/>
    <m/>
    <n v="20000"/>
    <m/>
  </r>
  <r>
    <x v="21"/>
    <x v="0"/>
    <s v="Pago Cuota"/>
    <d v="2018-04-09T00:00:00"/>
    <s v="D/E"/>
    <s v="Ranco 91, Jeannette Ibarra"/>
    <m/>
    <n v="20000"/>
    <m/>
  </r>
  <r>
    <x v="21"/>
    <x v="0"/>
    <s v="Pago Cuota"/>
    <d v="2018-04-09T00:00:00"/>
    <s v="D/E"/>
    <s v="Ranco 91, Jeannette Ibarra"/>
    <m/>
    <n v="20000"/>
    <m/>
  </r>
  <r>
    <x v="21"/>
    <x v="0"/>
    <s v="Pago Cuota"/>
    <d v="2018-04-09T00:00:00"/>
    <s v="D/E"/>
    <s v="Ranco 91, Jeannette Ibarra"/>
    <m/>
    <n v="20000"/>
    <m/>
  </r>
  <r>
    <x v="21"/>
    <x v="0"/>
    <s v="Pago Cuota"/>
    <d v="2018-04-09T00:00:00"/>
    <s v="D/E"/>
    <s v="Ranco 56, Delia Quiroga"/>
    <m/>
    <n v="20000"/>
    <m/>
  </r>
  <r>
    <x v="21"/>
    <x v="0"/>
    <s v="Pago Cuota"/>
    <d v="2018-04-12T00:00:00"/>
    <s v="TR"/>
    <s v="Ranco 75, Olga Hernandez"/>
    <m/>
    <n v="20000"/>
    <m/>
  </r>
  <r>
    <x v="21"/>
    <x v="0"/>
    <s v="Pago Cuota"/>
    <d v="2018-04-16T00:00:00"/>
    <s v="D/E"/>
    <s v="Ranco 91, Jeannette Ibarra"/>
    <m/>
    <n v="20000"/>
    <m/>
  </r>
  <r>
    <x v="21"/>
    <x v="0"/>
    <s v="Pago Cuota"/>
    <d v="2018-04-16T00:00:00"/>
    <s v="D/E"/>
    <s v="Ranco 91, Jeannette Ibarra"/>
    <m/>
    <n v="20000"/>
    <m/>
  </r>
  <r>
    <x v="21"/>
    <x v="0"/>
    <s v="Pago Cuota"/>
    <d v="2018-04-18T00:00:00"/>
    <s v="TR"/>
    <s v="Puyehue 38, Militza Cortes"/>
    <m/>
    <n v="20000"/>
    <m/>
  </r>
  <r>
    <x v="21"/>
    <x v="0"/>
    <s v="Pago Cuota"/>
    <d v="2018-04-19T00:00:00"/>
    <s v="D/E"/>
    <s v="Riñihue 10, Hector Zuñiga"/>
    <m/>
    <n v="20000"/>
    <m/>
  </r>
  <r>
    <x v="21"/>
    <x v="0"/>
    <s v="Pago Cuota"/>
    <d v="2018-04-23T00:00:00"/>
    <s v="TR"/>
    <s v="Puyehue 24, Manuel Latapiat"/>
    <m/>
    <n v="20000"/>
    <m/>
  </r>
  <r>
    <x v="21"/>
    <x v="0"/>
    <s v="Pago Cuota"/>
    <d v="2018-04-23T00:00:00"/>
    <s v="TR"/>
    <s v="Puyehue 32, Ivonne Jorquera"/>
    <m/>
    <n v="20000"/>
    <m/>
  </r>
  <r>
    <x v="21"/>
    <x v="0"/>
    <s v="Pago Cuota"/>
    <d v="2018-04-26T00:00:00"/>
    <s v="TR"/>
    <s v="Llanquihue 113, Pedro Ruz "/>
    <m/>
    <n v="20000"/>
    <m/>
  </r>
  <r>
    <x v="21"/>
    <x v="0"/>
    <s v="Pago Cuota"/>
    <d v="2018-04-30T00:00:00"/>
    <s v="TR"/>
    <s v="Villarrica 118, Pia Burgos"/>
    <m/>
    <n v="20000"/>
    <m/>
  </r>
  <r>
    <x v="21"/>
    <x v="0"/>
    <s v="Pago Cuota"/>
    <d v="2018-04-30T00:00:00"/>
    <s v="TR"/>
    <s v="Villarrica 123, Omar Sepulveda"/>
    <m/>
    <n v="20000"/>
    <m/>
  </r>
  <r>
    <x v="21"/>
    <x v="0"/>
    <s v="Pago Cuota"/>
    <d v="2018-04-26T00:00:00"/>
    <s v="TR"/>
    <s v="Puyehue 37,Jorge Matamala"/>
    <m/>
    <n v="20037"/>
    <m/>
  </r>
  <r>
    <x v="21"/>
    <x v="0"/>
    <s v="Pago Cuota"/>
    <d v="2018-04-26T00:00:00"/>
    <s v="TR"/>
    <s v="Icalma 72, Jorge Matamala"/>
    <m/>
    <n v="20072"/>
    <m/>
  </r>
  <r>
    <x v="21"/>
    <x v="0"/>
    <s v="Pago Cuota"/>
    <d v="2018-04-03T00:00:00"/>
    <s v="D/E"/>
    <s v="Llanquihue 97, Rene Rivero"/>
    <m/>
    <n v="20097"/>
    <m/>
  </r>
  <r>
    <x v="21"/>
    <x v="0"/>
    <s v="Pago Cuota"/>
    <d v="2018-04-13T00:00:00"/>
    <s v="D/E"/>
    <s v="Villarrica 100, Julia Zuñiga"/>
    <m/>
    <n v="20100"/>
    <m/>
  </r>
  <r>
    <x v="21"/>
    <x v="0"/>
    <s v="Pago Cuota"/>
    <d v="2018-04-26T00:00:00"/>
    <s v="D/E"/>
    <s v="Llanquihue 109, Teresa Gatica"/>
    <m/>
    <n v="20109"/>
    <m/>
  </r>
  <r>
    <x v="21"/>
    <x v="0"/>
    <s v="Pago Cuota"/>
    <d v="2018-04-16T00:00:00"/>
    <s v="D/CH"/>
    <s v="Ranco 83, Silvia Gonzalez"/>
    <m/>
    <n v="29600"/>
    <m/>
  </r>
  <r>
    <x v="21"/>
    <x v="0"/>
    <s v="Pago Cuota"/>
    <d v="2018-04-02T00:00:00"/>
    <s v="TR"/>
    <s v="R.Figueroa Enajenacion Estanque agua"/>
    <m/>
    <n v="30000"/>
    <m/>
  </r>
  <r>
    <x v="21"/>
    <x v="0"/>
    <s v="Pago Cuota"/>
    <d v="2018-04-09T00:00:00"/>
    <s v="D/E"/>
    <s v="Llanquihue 74, Eliana Haro CBR"/>
    <m/>
    <n v="30000"/>
    <m/>
  </r>
  <r>
    <x v="21"/>
    <x v="0"/>
    <s v="Pago Cuota"/>
    <d v="2018-04-19T00:00:00"/>
    <s v="TR"/>
    <s v="Llanquihue 82, Maria Molina"/>
    <m/>
    <n v="30000"/>
    <m/>
  </r>
  <r>
    <x v="21"/>
    <x v="0"/>
    <s v="Pago Cuota"/>
    <d v="2018-04-04T00:00:00"/>
    <s v="TR"/>
    <s v="Llanquihue 103-105, Tatiana Tejos "/>
    <m/>
    <n v="40000"/>
    <m/>
  </r>
  <r>
    <x v="21"/>
    <x v="0"/>
    <s v="Pago Cuota"/>
    <d v="2018-04-05T00:00:00"/>
    <s v="TR"/>
    <s v="Riñihue 27-29, Marta Manriquez"/>
    <m/>
    <n v="40000"/>
    <m/>
  </r>
  <r>
    <x v="21"/>
    <x v="0"/>
    <s v="Pago Cuota"/>
    <d v="2018-04-17T00:00:00"/>
    <s v="TR"/>
    <s v="Llanquihue 119, Maria Madariaga"/>
    <m/>
    <n v="40000"/>
    <m/>
  </r>
  <r>
    <x v="21"/>
    <x v="0"/>
    <s v="Pago Cuota"/>
    <d v="2018-04-30T00:00:00"/>
    <s v="TR"/>
    <s v="Ranco 54, Juan Montero"/>
    <m/>
    <n v="40054"/>
    <m/>
  </r>
  <r>
    <x v="21"/>
    <x v="0"/>
    <s v="Pago Cuota"/>
    <d v="2018-04-30T00:00:00"/>
    <s v="TR"/>
    <s v="Llanquihue 80, Sergio Ibaceta"/>
    <m/>
    <n v="40080"/>
    <m/>
  </r>
  <r>
    <x v="21"/>
    <x v="0"/>
    <s v="Pago Cuota"/>
    <d v="2018-04-02T00:00:00"/>
    <s v="D/E"/>
    <s v="Llanquihue 94, Sucesion Valdes"/>
    <m/>
    <n v="40094"/>
    <m/>
  </r>
  <r>
    <x v="21"/>
    <x v="0"/>
    <s v="Pago Cuota"/>
    <d v="2018-04-03T00:00:00"/>
    <s v="D/E"/>
    <s v="Villarrica 114, Hilda Alburquerque CBR"/>
    <m/>
    <n v="50000"/>
    <m/>
  </r>
  <r>
    <x v="21"/>
    <x v="0"/>
    <s v="Pago Cuota"/>
    <d v="2018-04-03T00:00:00"/>
    <s v="D/E"/>
    <s v="Llanquihue 78, Cristian Recabarren"/>
    <m/>
    <n v="50000"/>
    <m/>
  </r>
  <r>
    <x v="21"/>
    <x v="0"/>
    <s v="Pago Cuota"/>
    <d v="2018-04-04T00:00:00"/>
    <s v="TR"/>
    <s v="Llanquihue 103, Tatiana Tejos CBR"/>
    <m/>
    <n v="50000"/>
    <m/>
  </r>
  <r>
    <x v="21"/>
    <x v="0"/>
    <s v="Pago Cuota"/>
    <d v="2018-04-09T00:00:00"/>
    <s v="TR"/>
    <s v="Llanquihue 113, Pedro Ruz CBR"/>
    <m/>
    <n v="50000"/>
    <m/>
  </r>
  <r>
    <x v="21"/>
    <x v="0"/>
    <s v="Pago Cuota"/>
    <d v="2018-04-02T00:00:00"/>
    <s v="TR"/>
    <s v="Riñihue 23, Sara Salgado CBR"/>
    <m/>
    <n v="50023"/>
    <m/>
  </r>
  <r>
    <x v="21"/>
    <x v="0"/>
    <s v="Pago Cuota"/>
    <d v="2018-04-03T00:00:00"/>
    <s v="D/E"/>
    <s v="Villarrica 114, Hilda Alburquerque "/>
    <m/>
    <n v="60000"/>
    <m/>
  </r>
  <r>
    <x v="21"/>
    <x v="0"/>
    <s v="Pago Cuota"/>
    <d v="2018-04-13T00:00:00"/>
    <s v="TR"/>
    <s v="Riñihue25, Juan Gonzalez"/>
    <m/>
    <n v="60025"/>
    <m/>
  </r>
  <r>
    <x v="21"/>
    <x v="0"/>
    <s v="Pago Cuota"/>
    <d v="2018-04-09T00:00:00"/>
    <s v="D/E"/>
    <s v="Ranco 77, Melinda Gonzalez"/>
    <m/>
    <n v="70000"/>
    <m/>
  </r>
  <r>
    <x v="21"/>
    <x v="0"/>
    <s v="Pago Cuota"/>
    <d v="2018-04-19T00:00:00"/>
    <s v="TR"/>
    <s v="Villarrica 98, Anibal Vivavceta"/>
    <m/>
    <n v="90000"/>
    <m/>
  </r>
  <r>
    <x v="21"/>
    <x v="0"/>
    <s v="Pago Cuota"/>
    <d v="2018-04-10T00:00:00"/>
    <s v="D/CH"/>
    <s v="Llanquihue 76, Glenda Alvarez"/>
    <m/>
    <n v="100000"/>
    <m/>
  </r>
  <r>
    <x v="21"/>
    <x v="0"/>
    <s v="Pago Cuota"/>
    <d v="2018-04-06T00:00:00"/>
    <s v="TR"/>
    <s v="Ranco 73, Juan Hernandez Galdames"/>
    <m/>
    <n v="110000"/>
    <m/>
  </r>
  <r>
    <x v="21"/>
    <x v="0"/>
    <s v="Pago Cuota"/>
    <d v="2018-04-13T00:00:00"/>
    <s v="TR"/>
    <s v="Riñihue 6, Roberto Andrade"/>
    <m/>
    <n v="120006"/>
    <m/>
  </r>
  <r>
    <x v="21"/>
    <x v="0"/>
    <s v="Pago Cuota"/>
    <d v="2018-04-04T00:00:00"/>
    <s v="TR"/>
    <s v="Ranco 93, Margarita Muñoz CBR"/>
    <m/>
    <n v="170000"/>
    <m/>
  </r>
  <r>
    <x v="22"/>
    <x v="0"/>
    <s v="Pago Cuota"/>
    <d v="2018-05-31T00:00:00"/>
    <s v="D/E"/>
    <s v="R.Figueroa vuelto Caja Chica Mayo"/>
    <m/>
    <n v="700"/>
    <m/>
  </r>
  <r>
    <x v="22"/>
    <x v="0"/>
    <s v="Pago Cuota"/>
    <d v="2018-05-02T00:00:00"/>
    <s v="D/E"/>
    <s v="R.Figueroa, Vuelto caja Chica Abril"/>
    <m/>
    <n v="10540"/>
    <m/>
  </r>
  <r>
    <x v="22"/>
    <x v="0"/>
    <s v="Pago Cuota"/>
    <d v="2018-05-02T00:00:00"/>
    <s v="TR"/>
    <s v="Puyehue 22, Cristina Olivares"/>
    <m/>
    <n v="20000"/>
    <m/>
  </r>
  <r>
    <x v="22"/>
    <x v="0"/>
    <s v="Pago Cuota"/>
    <d v="2018-05-02T00:00:00"/>
    <s v="TR"/>
    <s v="Ranco 48, Carola Arriagada"/>
    <m/>
    <n v="20000"/>
    <m/>
  </r>
  <r>
    <x v="22"/>
    <x v="0"/>
    <s v="Pago Cuota"/>
    <d v="2018-05-02T00:00:00"/>
    <s v="TR"/>
    <s v="Llanquihue 97-A, Patricia Castillo"/>
    <m/>
    <n v="20000"/>
    <m/>
  </r>
  <r>
    <x v="22"/>
    <x v="0"/>
    <s v="Pago Cuota"/>
    <d v="2018-05-02T00:00:00"/>
    <s v="D/E"/>
    <s v="Villarrica 129, Ricardo Figueroa"/>
    <m/>
    <n v="20000"/>
    <m/>
  </r>
  <r>
    <x v="22"/>
    <x v="0"/>
    <s v="Pago Cuota"/>
    <d v="2018-05-02T00:00:00"/>
    <s v="D/E"/>
    <s v="Villarrica 122, Ema Valdes"/>
    <m/>
    <n v="20000"/>
    <m/>
  </r>
  <r>
    <x v="22"/>
    <x v="0"/>
    <s v="Pago Cuota"/>
    <d v="2018-05-03T00:00:00"/>
    <s v="TR"/>
    <s v="Riñihue 19, Teresa Peña"/>
    <m/>
    <n v="20000"/>
    <m/>
  </r>
  <r>
    <x v="22"/>
    <x v="0"/>
    <s v="Pago Cuota"/>
    <d v="2018-05-04T00:00:00"/>
    <s v="TR"/>
    <s v="Ranco 50, Julia Parra"/>
    <m/>
    <n v="20000"/>
    <m/>
  </r>
  <r>
    <x v="22"/>
    <x v="0"/>
    <s v="Pago Cuota"/>
    <d v="2018-05-04T00:00:00"/>
    <s v="TR"/>
    <s v="Ranco 79, Ismelda Meza"/>
    <m/>
    <n v="20000"/>
    <m/>
  </r>
  <r>
    <x v="22"/>
    <x v="0"/>
    <s v="Pago Cuota"/>
    <d v="2018-05-07T00:00:00"/>
    <s v="TR"/>
    <s v="Llanquihue 88, Pedro Flores"/>
    <m/>
    <n v="20000"/>
    <m/>
  </r>
  <r>
    <x v="22"/>
    <x v="0"/>
    <s v="Pago Cuota"/>
    <d v="2018-05-11T00:00:00"/>
    <s v="TR"/>
    <s v="Ranco 75, Olga Hernandez"/>
    <m/>
    <n v="20000"/>
    <m/>
  </r>
  <r>
    <x v="22"/>
    <x v="0"/>
    <s v="Pago Cuota"/>
    <d v="2018-05-14T00:00:00"/>
    <s v="D/E"/>
    <s v="Ranco 56, Delia Quiroga"/>
    <m/>
    <n v="20000"/>
    <m/>
  </r>
  <r>
    <x v="22"/>
    <x v="0"/>
    <s v="Pago Cuota"/>
    <d v="2018-05-14T00:00:00"/>
    <s v="D/E"/>
    <s v="Ranco 83, Silvia Gonzalez"/>
    <m/>
    <n v="20000"/>
    <m/>
  </r>
  <r>
    <x v="22"/>
    <x v="0"/>
    <s v="Pago Cuota"/>
    <d v="2018-05-14T00:00:00"/>
    <s v="D/E"/>
    <s v="Ranco 77, Melinda Gonzalez"/>
    <m/>
    <n v="20000"/>
    <m/>
  </r>
  <r>
    <x v="22"/>
    <x v="0"/>
    <s v="Pago Cuota"/>
    <d v="2018-05-17T00:00:00"/>
    <s v="D/E"/>
    <s v="Riñihue 10, Hector Zuñiga"/>
    <m/>
    <n v="20000"/>
    <m/>
  </r>
  <r>
    <x v="22"/>
    <x v="0"/>
    <s v="Pago Cuota"/>
    <d v="2018-05-18T00:00:00"/>
    <s v="TR"/>
    <s v="Puyehue 24, Manuel Latapiat"/>
    <m/>
    <n v="20000"/>
    <m/>
  </r>
  <r>
    <x v="22"/>
    <x v="0"/>
    <s v="Pago Cuota"/>
    <d v="2018-05-24T00:00:00"/>
    <s v="TR"/>
    <s v="Puyehue 32, Ivonne Jorquera"/>
    <m/>
    <n v="20000"/>
    <m/>
  </r>
  <r>
    <x v="22"/>
    <x v="0"/>
    <s v="Pago Cuota"/>
    <d v="2018-05-28T00:00:00"/>
    <s v="TR"/>
    <s v="Ranco 50, Julia Parra"/>
    <m/>
    <n v="20000"/>
    <m/>
  </r>
  <r>
    <x v="22"/>
    <x v="0"/>
    <s v="Pago Cuota"/>
    <d v="2018-05-28T00:00:00"/>
    <s v="TR"/>
    <s v="Ranco 79, Ismelda Meza"/>
    <m/>
    <n v="20000"/>
    <m/>
  </r>
  <r>
    <x v="22"/>
    <x v="0"/>
    <s v="Pago Cuota"/>
    <d v="2018-05-28T00:00:00"/>
    <s v="TR"/>
    <s v="Puyehue 28, Antonio Silva"/>
    <m/>
    <n v="20000"/>
    <m/>
  </r>
  <r>
    <x v="22"/>
    <x v="0"/>
    <s v="Pago Cuota"/>
    <d v="2018-05-28T00:00:00"/>
    <s v="TR"/>
    <s v="Llanquihue 113, Pedro Ruz"/>
    <m/>
    <n v="20000"/>
    <m/>
  </r>
  <r>
    <x v="22"/>
    <x v="0"/>
    <s v="Pago Cuota"/>
    <d v="2018-05-30T00:00:00"/>
    <s v="TR"/>
    <s v="Villarrica 118, Pia Burgos"/>
    <m/>
    <n v="20000"/>
    <m/>
  </r>
  <r>
    <x v="22"/>
    <x v="0"/>
    <s v="Pago Cuota"/>
    <d v="2018-05-31T00:00:00"/>
    <s v="TR"/>
    <s v="Villarrica 123, Omar Sepulveda"/>
    <m/>
    <n v="20000"/>
    <m/>
  </r>
  <r>
    <x v="22"/>
    <x v="0"/>
    <s v="Pago Cuota"/>
    <d v="2018-05-31T00:00:00"/>
    <s v="TR"/>
    <s v="Riñihue 19, Teresa Peña"/>
    <m/>
    <n v="20000"/>
    <m/>
  </r>
  <r>
    <x v="22"/>
    <x v="0"/>
    <s v="Pago Cuota"/>
    <d v="2018-05-31T00:00:00"/>
    <s v="D/E"/>
    <s v="Villarrica 129, Ricardo Figueroa"/>
    <m/>
    <n v="20000"/>
    <m/>
  </r>
  <r>
    <x v="22"/>
    <x v="0"/>
    <s v="Pago Cuota"/>
    <d v="2018-05-31T00:00:00"/>
    <s v="D/E"/>
    <s v="Villarrica 122, Ema Valdes"/>
    <m/>
    <n v="20000"/>
    <m/>
  </r>
  <r>
    <x v="22"/>
    <x v="0"/>
    <s v="Pago Cuota"/>
    <d v="2018-05-31T00:00:00"/>
    <s v="TR"/>
    <s v="Puyehue 37,Jorge Matamala"/>
    <m/>
    <n v="20037"/>
    <m/>
  </r>
  <r>
    <x v="22"/>
    <x v="0"/>
    <s v="Pago Cuota"/>
    <d v="2018-05-31T00:00:00"/>
    <s v="TR"/>
    <s v="Icalma 72, Jorge Matamala"/>
    <m/>
    <n v="20072"/>
    <m/>
  </r>
  <r>
    <x v="22"/>
    <x v="0"/>
    <s v="Pago Cuota"/>
    <d v="2018-05-28T00:00:00"/>
    <s v="TR"/>
    <s v="Llanquihue 80, Sergio Ibaceta"/>
    <m/>
    <n v="20080"/>
    <m/>
  </r>
  <r>
    <x v="22"/>
    <x v="0"/>
    <s v="Pago Cuota"/>
    <d v="2018-05-10T00:00:00"/>
    <s v="TR"/>
    <s v="Llanquihue 96, Carlos Alvarez"/>
    <m/>
    <n v="20096"/>
    <m/>
  </r>
  <r>
    <x v="22"/>
    <x v="0"/>
    <s v="Pago Cuota"/>
    <d v="2018-05-10T00:00:00"/>
    <s v="D/E"/>
    <s v="Villarrica 100, Julia Zuñiga"/>
    <m/>
    <n v="20100"/>
    <m/>
  </r>
  <r>
    <x v="22"/>
    <x v="0"/>
    <s v="Pago Cuota"/>
    <d v="2018-05-25T00:00:00"/>
    <s v="D/E"/>
    <s v="Llanquihue 109, Teresa Gatica"/>
    <m/>
    <n v="20109"/>
    <m/>
  </r>
  <r>
    <x v="22"/>
    <x v="0"/>
    <s v="Pago Cuota"/>
    <d v="2018-05-30T00:00:00"/>
    <s v="D/E"/>
    <s v="Aporte Paraiso x Limpieza Q.Sur"/>
    <m/>
    <n v="25000"/>
    <m/>
  </r>
  <r>
    <x v="22"/>
    <x v="0"/>
    <s v="Pago Cuota"/>
    <d v="2018-05-30T00:00:00"/>
    <s v="TR"/>
    <s v="Aporte Minerva x Limpieza Q.Sur"/>
    <m/>
    <n v="25000"/>
    <m/>
  </r>
  <r>
    <x v="22"/>
    <x v="0"/>
    <s v="Pago Cuota"/>
    <d v="2018-05-10T00:00:00"/>
    <s v="D/E"/>
    <s v="Villarrica 100, Julia Zuñiga"/>
    <m/>
    <n v="25100"/>
    <m/>
  </r>
  <r>
    <x v="22"/>
    <x v="0"/>
    <s v="Pago Cuota"/>
    <d v="2018-05-02T00:00:00"/>
    <s v="TR"/>
    <s v="Llanquihue 103-105, Tatiana Tejos"/>
    <m/>
    <n v="40000"/>
    <m/>
  </r>
  <r>
    <x v="22"/>
    <x v="0"/>
    <s v="Pago Cuota"/>
    <d v="2018-05-04T00:00:00"/>
    <s v="D/E"/>
    <s v="Puyehue 43, Aurelio Sandoval"/>
    <m/>
    <n v="40000"/>
    <m/>
  </r>
  <r>
    <x v="22"/>
    <x v="0"/>
    <s v="Pago Cuota"/>
    <d v="2018-05-08T00:00:00"/>
    <s v="TR"/>
    <s v="Riñihue 27-29, Marta Manriquez"/>
    <m/>
    <n v="40000"/>
    <m/>
  </r>
  <r>
    <x v="22"/>
    <x v="0"/>
    <s v="Pago Cuota"/>
    <d v="2018-05-29T00:00:00"/>
    <s v="TR"/>
    <s v="Calafquen 5, Marcos Briones"/>
    <m/>
    <n v="40000"/>
    <m/>
  </r>
  <r>
    <x v="22"/>
    <x v="0"/>
    <s v="Pago Cuota"/>
    <d v="2018-05-07T00:00:00"/>
    <s v="TR"/>
    <s v="Puyehue 30, Jorge Carcasson"/>
    <m/>
    <n v="40030"/>
    <m/>
  </r>
  <r>
    <x v="22"/>
    <x v="0"/>
    <s v="Pago Cuota"/>
    <d v="2018-05-30T00:00:00"/>
    <s v="D/CH"/>
    <s v="Puyehue 39 , Regina Wenner"/>
    <m/>
    <n v="40039"/>
    <m/>
  </r>
  <r>
    <x v="22"/>
    <x v="0"/>
    <s v="Pago Cuota"/>
    <d v="2018-05-30T00:00:00"/>
    <s v="TR"/>
    <s v="Ranco 54, Juan Montero"/>
    <m/>
    <n v="40054"/>
    <m/>
  </r>
  <r>
    <x v="22"/>
    <x v="0"/>
    <s v="Pago Cuota"/>
    <d v="2018-05-25T00:00:00"/>
    <s v="D/E"/>
    <s v="Llanquihue 94, Suc. Valdes"/>
    <m/>
    <n v="40094"/>
    <m/>
  </r>
  <r>
    <x v="22"/>
    <x v="0"/>
    <s v="Pago Cuota"/>
    <d v="2018-05-02T00:00:00"/>
    <s v="D/E"/>
    <s v="Ranco 40. E. Casademont CBR"/>
    <m/>
    <n v="50000"/>
    <m/>
  </r>
  <r>
    <x v="22"/>
    <x v="0"/>
    <s v="Pago Cuota"/>
    <d v="2018-05-22T00:00:00"/>
    <s v="D/E"/>
    <s v="Ranco 46, Manuel Jorquera CBR"/>
    <m/>
    <n v="50000"/>
    <m/>
  </r>
  <r>
    <x v="22"/>
    <x v="0"/>
    <s v="Pago Cuota"/>
    <d v="2018-05-25T00:00:00"/>
    <s v="D/E"/>
    <s v="Ranco 91, Jeannette Ibarra"/>
    <m/>
    <n v="50000"/>
    <m/>
  </r>
  <r>
    <x v="22"/>
    <x v="0"/>
    <s v="Pago Cuota"/>
    <d v="2018-05-04T00:00:00"/>
    <s v="TR"/>
    <s v="Ranco 73, Juan Hernandez"/>
    <m/>
    <n v="60000"/>
    <m/>
  </r>
  <r>
    <x v="22"/>
    <x v="0"/>
    <s v="Pago Cuota"/>
    <d v="2018-05-11T00:00:00"/>
    <s v="D/E"/>
    <s v="Villarrica 110, Julia Valdes"/>
    <m/>
    <n v="60110"/>
    <m/>
  </r>
  <r>
    <x v="22"/>
    <x v="0"/>
    <s v="Pago Cuota"/>
    <d v="2018-05-22T00:00:00"/>
    <s v="D/CH"/>
    <s v="Llanquihue 76, Glenda Alvarez"/>
    <m/>
    <n v="80000"/>
    <m/>
  </r>
  <r>
    <x v="22"/>
    <x v="0"/>
    <s v="Pago Cuota"/>
    <d v="2018-05-28T00:00:00"/>
    <s v="TR"/>
    <s v="Ranco 81, Marcela Cubillos"/>
    <m/>
    <n v="80000"/>
    <m/>
  </r>
  <r>
    <x v="22"/>
    <x v="0"/>
    <s v="Pago Cuota"/>
    <d v="2018-05-28T00:00:00"/>
    <s v="D/E"/>
    <s v="Llanquihue 84, Jorge Marcich"/>
    <m/>
    <n v="80000"/>
    <m/>
  </r>
  <r>
    <x v="22"/>
    <x v="0"/>
    <s v="Pago Cuota"/>
    <d v="2018-05-02T00:00:00"/>
    <s v="D/E"/>
    <s v="Riñihue 10, Hector Zuñiga"/>
    <m/>
    <n v="100000"/>
    <m/>
  </r>
  <r>
    <x v="22"/>
    <x v="0"/>
    <s v="Pago Cuota"/>
    <d v="2018-05-10T00:00:00"/>
    <s v="D/E"/>
    <s v="Llanquihue 117, Patricia Maluenda"/>
    <m/>
    <n v="150117"/>
    <m/>
  </r>
  <r>
    <x v="23"/>
    <x v="0"/>
    <s v="Pago Cuota"/>
    <d v="2018-06-29T00:00:00"/>
    <s v="TR"/>
    <s v="R.Figueroa vuelto caja chica Jun.18"/>
    <m/>
    <n v="8220"/>
    <m/>
  </r>
  <r>
    <x v="23"/>
    <x v="0"/>
    <s v="Pago Cuota"/>
    <d v="2018-06-04T00:00:00"/>
    <s v="TR"/>
    <s v="Llanquihue 88, Pedro Flores"/>
    <m/>
    <n v="20000"/>
    <m/>
  </r>
  <r>
    <x v="23"/>
    <x v="0"/>
    <s v="Pago Cuota"/>
    <d v="2018-06-04T00:00:00"/>
    <s v="TR"/>
    <s v="Puyehue 22, Cristina Olivares "/>
    <m/>
    <n v="20000"/>
    <m/>
  </r>
  <r>
    <x v="23"/>
    <x v="0"/>
    <s v="Pago Cuota"/>
    <d v="2018-06-11T00:00:00"/>
    <s v="D/E"/>
    <s v="Llanquihue 74, Eliana Haro"/>
    <m/>
    <n v="20000"/>
    <m/>
  </r>
  <r>
    <x v="23"/>
    <x v="0"/>
    <s v="Pago Cuota"/>
    <d v="2018-06-12T00:00:00"/>
    <s v="TR"/>
    <s v="Llanquihue 97-a, Patricia Castillo"/>
    <m/>
    <n v="20000"/>
    <m/>
  </r>
  <r>
    <x v="23"/>
    <x v="0"/>
    <s v="Pago Cuota"/>
    <d v="2018-06-18T00:00:00"/>
    <s v="D/E"/>
    <s v="Ranco 83, Silvia Gonzalez"/>
    <m/>
    <n v="20000"/>
    <m/>
  </r>
  <r>
    <x v="23"/>
    <x v="0"/>
    <s v="Pago Cuota"/>
    <d v="2018-06-19T00:00:00"/>
    <s v="TR"/>
    <s v="Ranco 75, Olga Hernandez"/>
    <m/>
    <n v="20000"/>
    <m/>
  </r>
  <r>
    <x v="23"/>
    <x v="0"/>
    <s v="Pago Cuota"/>
    <d v="2018-06-26T00:00:00"/>
    <s v="TR"/>
    <s v="Llanquihue 113, Pedro Ruz"/>
    <m/>
    <n v="20000"/>
    <m/>
  </r>
  <r>
    <x v="23"/>
    <x v="0"/>
    <s v="Pago Cuota"/>
    <d v="2018-06-26T00:00:00"/>
    <s v="TR"/>
    <s v="Puyehue 32, Ivonne Jorquera"/>
    <m/>
    <n v="20000"/>
    <m/>
  </r>
  <r>
    <x v="23"/>
    <x v="0"/>
    <s v="Pago Cuota"/>
    <d v="2018-06-29T00:00:00"/>
    <s v="TR"/>
    <s v="Villarrica 123, Omar Sepulveda"/>
    <m/>
    <n v="20000"/>
    <m/>
  </r>
  <r>
    <x v="23"/>
    <x v="0"/>
    <s v="Pago Cuota"/>
    <d v="2018-06-29T00:00:00"/>
    <s v="TR"/>
    <s v="Ranco 50, Julia Parra"/>
    <m/>
    <n v="20000"/>
    <m/>
  </r>
  <r>
    <x v="23"/>
    <x v="0"/>
    <s v="Pago Cuota"/>
    <d v="2018-06-29T00:00:00"/>
    <s v="TR"/>
    <s v="Ranco 79, Ismelda Meza"/>
    <m/>
    <n v="20000"/>
    <m/>
  </r>
  <r>
    <x v="23"/>
    <x v="0"/>
    <s v="Pago Cuota"/>
    <d v="2018-06-29T00:00:00"/>
    <s v="TR"/>
    <s v="Riñihue 19, Teresa Peña"/>
    <m/>
    <n v="20000"/>
    <m/>
  </r>
  <r>
    <x v="23"/>
    <x v="0"/>
    <s v="Pago Cuota"/>
    <d v="2018-06-29T00:00:00"/>
    <s v="TR"/>
    <s v="Puyehue 37,Jorge Matamala"/>
    <m/>
    <n v="20037"/>
    <m/>
  </r>
  <r>
    <x v="23"/>
    <x v="0"/>
    <s v="Pago Cuota"/>
    <d v="2018-06-29T00:00:00"/>
    <s v="TR"/>
    <s v="Icalma 72, Jorge Matamala"/>
    <m/>
    <n v="20072"/>
    <m/>
  </r>
  <r>
    <x v="23"/>
    <x v="0"/>
    <s v="Pago Cuota"/>
    <d v="2018-06-28T00:00:00"/>
    <s v="TR"/>
    <s v="Llanquihue 80, Sergio ibaceta"/>
    <m/>
    <n v="20080"/>
    <m/>
  </r>
  <r>
    <x v="23"/>
    <x v="0"/>
    <s v="Pago Cuota"/>
    <d v="2018-06-06T00:00:00"/>
    <s v="TR"/>
    <s v="Llanquihue 96, Carlos Alvarez"/>
    <m/>
    <n v="20096"/>
    <m/>
  </r>
  <r>
    <x v="23"/>
    <x v="0"/>
    <s v="Pago Cuota"/>
    <d v="2018-06-04T00:00:00"/>
    <s v="TR"/>
    <s v="Llanquihue 97, Rene Rivero"/>
    <m/>
    <n v="20097"/>
    <m/>
  </r>
  <r>
    <x v="23"/>
    <x v="0"/>
    <s v="Pago Cuota"/>
    <d v="2018-06-19T00:00:00"/>
    <s v="D/E"/>
    <s v="Llanquihue 109, Teresa Gatica"/>
    <m/>
    <n v="20109"/>
    <m/>
  </r>
  <r>
    <x v="23"/>
    <x v="0"/>
    <s v="Pago Cuota"/>
    <d v="2018-06-11T00:00:00"/>
    <s v="D/E"/>
    <s v="Villarrica 100, Julia Zuñiga"/>
    <m/>
    <n v="21000"/>
    <m/>
  </r>
  <r>
    <x v="23"/>
    <x v="0"/>
    <s v="Pago Cuota"/>
    <d v="2018-06-19T00:00:00"/>
    <s v="TR"/>
    <s v="Manantiales x limpieza C.Lluvia"/>
    <m/>
    <n v="25000"/>
    <m/>
  </r>
  <r>
    <x v="23"/>
    <x v="0"/>
    <s v="Pago Cuota"/>
    <d v="2018-06-04T00:00:00"/>
    <s v="TR"/>
    <s v="Riñihue 27-29, Marta Manriquez"/>
    <m/>
    <n v="40000"/>
    <m/>
  </r>
  <r>
    <x v="23"/>
    <x v="0"/>
    <s v="Pago Cuota"/>
    <d v="2018-06-04T00:00:00"/>
    <s v="TR"/>
    <s v="Puyehue 36, Militza Cortes"/>
    <m/>
    <n v="40000"/>
    <m/>
  </r>
  <r>
    <x v="23"/>
    <x v="0"/>
    <s v="Pago Cuota"/>
    <d v="2018-06-21T00:00:00"/>
    <s v="TR"/>
    <s v="Llanquihue 103-105, Tatiana Tejos"/>
    <m/>
    <n v="40000"/>
    <m/>
  </r>
  <r>
    <x v="23"/>
    <x v="0"/>
    <s v="Pago Cuota"/>
    <d v="2018-06-19T00:00:00"/>
    <s v="TR"/>
    <s v="Puyehue 30, Jorge Carcasson"/>
    <m/>
    <n v="40030"/>
    <m/>
  </r>
  <r>
    <x v="23"/>
    <x v="0"/>
    <s v="Pago Cuota"/>
    <d v="2018-06-08T00:00:00"/>
    <s v="D/E"/>
    <s v="Llanquihue 84, Jorge Marcich"/>
    <m/>
    <n v="50000"/>
    <m/>
  </r>
  <r>
    <x v="23"/>
    <x v="0"/>
    <s v="Pago Cuota"/>
    <d v="2018-06-29T00:00:00"/>
    <s v="TR"/>
    <s v="Villarrica 129, Ricardo Figueroa CBR"/>
    <m/>
    <n v="70000"/>
    <m/>
  </r>
  <r>
    <x v="23"/>
    <x v="0"/>
    <s v="Pago Cuota"/>
    <d v="2018-06-29T00:00:00"/>
    <s v="TR"/>
    <s v="Villarrica 122, Ema Valdes CBR"/>
    <m/>
    <n v="70000"/>
    <m/>
  </r>
  <r>
    <x v="23"/>
    <x v="0"/>
    <s v="Pago Cuota"/>
    <d v="2018-06-27T00:00:00"/>
    <s v="TR"/>
    <s v="Llanquihue 99, Luisa Herrera"/>
    <m/>
    <n v="142800"/>
    <m/>
  </r>
  <r>
    <x v="24"/>
    <x v="0"/>
    <s v="Pago Cuota"/>
    <d v="2018-07-03T00:00:00"/>
    <s v="TR"/>
    <s v="Villarrica 118, Pia Burgos"/>
    <m/>
    <n v="20000"/>
    <m/>
  </r>
  <r>
    <x v="24"/>
    <x v="0"/>
    <s v="Pago Cuota"/>
    <d v="2018-07-04T00:00:00"/>
    <s v="TR"/>
    <s v="Llanquihue 97-A, Patricia Castillo"/>
    <m/>
    <n v="20000"/>
    <m/>
  </r>
  <r>
    <x v="24"/>
    <x v="0"/>
    <s v="Pago Cuota"/>
    <d v="2018-07-05T00:00:00"/>
    <s v="TR"/>
    <s v="Puyehue 22, Cristina Olivares"/>
    <m/>
    <n v="20000"/>
    <m/>
  </r>
  <r>
    <x v="24"/>
    <x v="0"/>
    <s v="Pago Cuota"/>
    <d v="2018-07-10T00:00:00"/>
    <s v="TR"/>
    <s v="Puyehue 36, Militza Cortes"/>
    <m/>
    <n v="20000"/>
    <m/>
  </r>
  <r>
    <x v="24"/>
    <x v="0"/>
    <s v="Pago Cuota"/>
    <d v="2018-07-17T00:00:00"/>
    <s v="D/E"/>
    <s v="Ranco 56, Delia Quiroga"/>
    <m/>
    <n v="20000"/>
    <m/>
  </r>
  <r>
    <x v="24"/>
    <x v="0"/>
    <s v="Pago Cuota"/>
    <d v="2018-07-17T00:00:00"/>
    <s v="D/E"/>
    <s v="Ranco 77, Melinda Gonzalez"/>
    <m/>
    <n v="20000"/>
    <m/>
  </r>
  <r>
    <x v="24"/>
    <x v="0"/>
    <s v="Pago Cuota"/>
    <d v="2018-07-18T00:00:00"/>
    <s v="TR"/>
    <s v="Ranco 75, Olga Hernandez"/>
    <m/>
    <n v="20000"/>
    <m/>
  </r>
  <r>
    <x v="24"/>
    <x v="0"/>
    <s v="Pago Cuota"/>
    <d v="2018-07-20T00:00:00"/>
    <s v="D/E"/>
    <s v="NN"/>
    <m/>
    <n v="20000"/>
    <m/>
  </r>
  <r>
    <x v="24"/>
    <x v="0"/>
    <s v="Pago Cuota"/>
    <d v="2018-07-24T00:00:00"/>
    <s v="TR"/>
    <s v="Puyehue 24, Manuel Latapiat"/>
    <m/>
    <n v="20000"/>
    <m/>
  </r>
  <r>
    <x v="24"/>
    <x v="0"/>
    <s v="Pago Cuota"/>
    <d v="2018-07-24T00:00:00"/>
    <s v="TR"/>
    <s v="Puyehue 32, Ivonne Jorquerra"/>
    <m/>
    <n v="20000"/>
    <m/>
  </r>
  <r>
    <x v="24"/>
    <x v="0"/>
    <s v="Pago Cuota"/>
    <d v="2018-07-27T00:00:00"/>
    <s v="TR"/>
    <s v="Llanquihue 113, Pedro Ruz"/>
    <m/>
    <n v="20000"/>
    <m/>
  </r>
  <r>
    <x v="24"/>
    <x v="0"/>
    <s v="Pago Cuota"/>
    <d v="2018-07-30T00:00:00"/>
    <s v="TR"/>
    <s v="Llanquihue 88, Pedro Flores"/>
    <m/>
    <n v="20000"/>
    <m/>
  </r>
  <r>
    <x v="24"/>
    <x v="0"/>
    <s v="Pago Cuota"/>
    <d v="2018-07-30T00:00:00"/>
    <s v="TR"/>
    <s v="Villarrica 118, Pia Burgos"/>
    <m/>
    <n v="20000"/>
    <m/>
  </r>
  <r>
    <x v="24"/>
    <x v="0"/>
    <s v="Pago Cuota"/>
    <d v="2018-07-30T00:00:00"/>
    <s v="D/E"/>
    <s v="Ranco 91, Jeannette Ibarra"/>
    <m/>
    <n v="20000"/>
    <m/>
  </r>
  <r>
    <x v="24"/>
    <x v="0"/>
    <s v="Pago Cuota"/>
    <d v="2018-07-31T00:00:00"/>
    <s v="TR"/>
    <s v="Villarrica 129, Ricardo Figueroa "/>
    <m/>
    <n v="20000"/>
    <m/>
  </r>
  <r>
    <x v="24"/>
    <x v="0"/>
    <s v="Pago Cuota"/>
    <d v="2018-07-31T00:00:00"/>
    <s v="TR"/>
    <s v="Villarrica 122, Ema Valdes "/>
    <m/>
    <n v="20000"/>
    <m/>
  </r>
  <r>
    <x v="24"/>
    <x v="0"/>
    <s v="Pago Cuota"/>
    <d v="2018-07-31T00:00:00"/>
    <s v="TR"/>
    <s v="Villarrica 123, Omar Sepulveda"/>
    <m/>
    <n v="20000"/>
    <m/>
  </r>
  <r>
    <x v="24"/>
    <x v="0"/>
    <s v="Pago Cuota"/>
    <d v="2018-07-31T00:00:00"/>
    <s v="TR"/>
    <s v="Ranco 50, Julia Parra"/>
    <m/>
    <n v="20000"/>
    <m/>
  </r>
  <r>
    <x v="24"/>
    <x v="0"/>
    <s v="Pago Cuota"/>
    <d v="2018-07-31T00:00:00"/>
    <s v="TR"/>
    <s v="Ranco 79, Ismelda Meza"/>
    <m/>
    <n v="20000"/>
    <m/>
  </r>
  <r>
    <x v="24"/>
    <x v="0"/>
    <s v="Pago Cuota"/>
    <d v="2018-07-24T00:00:00"/>
    <s v="TR"/>
    <s v="Llanquihue 80, Sergio Ibaceta"/>
    <m/>
    <n v="20080"/>
    <m/>
  </r>
  <r>
    <x v="24"/>
    <x v="0"/>
    <s v="Pago Cuota"/>
    <d v="2018-07-09T00:00:00"/>
    <s v="TR"/>
    <s v="Llanquihue 96, Carlos Alvarez"/>
    <m/>
    <n v="20096"/>
    <m/>
  </r>
  <r>
    <x v="24"/>
    <x v="0"/>
    <s v="Pago Cuota"/>
    <d v="2018-07-05T00:00:00"/>
    <s v="D/E"/>
    <s v="Villarrica 100, Julia Zuñiga"/>
    <m/>
    <n v="20100"/>
    <m/>
  </r>
  <r>
    <x v="24"/>
    <x v="0"/>
    <s v="Pago Cuota"/>
    <d v="2018-07-24T00:00:00"/>
    <s v="D/E"/>
    <s v="Llanquihue 109, Teresa Gatica"/>
    <m/>
    <n v="20109"/>
    <m/>
  </r>
  <r>
    <x v="24"/>
    <x v="0"/>
    <s v="Pago Cuota"/>
    <d v="2018-07-04T00:00:00"/>
    <s v="TR"/>
    <s v="Ranco 54, Juan Montero"/>
    <m/>
    <n v="25000"/>
    <m/>
  </r>
  <r>
    <x v="24"/>
    <x v="0"/>
    <s v="Pago Cuota"/>
    <d v="2018-07-31T00:00:00"/>
    <s v="TR"/>
    <s v="R.Figueroa vuelto caja chica Julio"/>
    <m/>
    <n v="25860"/>
    <m/>
  </r>
  <r>
    <x v="24"/>
    <x v="0"/>
    <s v="Pago Cuota"/>
    <d v="2018-07-04T00:00:00"/>
    <s v="TR"/>
    <s v="Riñihue 27-29, Marta Manriquez"/>
    <m/>
    <n v="40000"/>
    <m/>
  </r>
  <r>
    <x v="24"/>
    <x v="0"/>
    <s v="Pago Cuota"/>
    <d v="2018-07-11T00:00:00"/>
    <s v="TR"/>
    <s v="Llanquihue 103-105, Tatiana Tejos"/>
    <m/>
    <n v="40000"/>
    <m/>
  </r>
  <r>
    <x v="24"/>
    <x v="0"/>
    <s v="Pago Cuota"/>
    <d v="2018-07-13T00:00:00"/>
    <s v="D/E"/>
    <s v="Puyehue 43, Aurelio Sandoval"/>
    <m/>
    <n v="40000"/>
    <m/>
  </r>
  <r>
    <x v="24"/>
    <x v="0"/>
    <s v="Pago Cuota"/>
    <d v="2018-07-17T00:00:00"/>
    <s v="TR"/>
    <s v="Llanquihue 119, Maria Madariaga"/>
    <m/>
    <n v="40000"/>
    <m/>
  </r>
  <r>
    <x v="24"/>
    <x v="0"/>
    <s v="Pago Cuota"/>
    <d v="2018-07-19T00:00:00"/>
    <s v="TR"/>
    <s v="Ranco 48, Carola Arriagada"/>
    <m/>
    <n v="40000"/>
    <m/>
  </r>
  <r>
    <x v="24"/>
    <x v="0"/>
    <s v="Pago Cuota"/>
    <d v="2018-07-20T00:00:00"/>
    <s v="D/E"/>
    <s v="Llanquihue 94, Suc. Carmela Valdes"/>
    <m/>
    <n v="40094"/>
    <m/>
  </r>
  <r>
    <x v="24"/>
    <x v="0"/>
    <s v="Pago Cuota"/>
    <d v="2018-07-24T00:00:00"/>
    <s v="TR"/>
    <s v="Ranco 46, Manuel Jorquera"/>
    <m/>
    <n v="60000"/>
    <m/>
  </r>
  <r>
    <x v="24"/>
    <x v="0"/>
    <s v="Pago Cuota"/>
    <d v="2018-07-20T00:00:00"/>
    <s v="TR"/>
    <s v="Villarrica 98, Anibal Vivavceta"/>
    <m/>
    <n v="90000"/>
    <m/>
  </r>
  <r>
    <x v="24"/>
    <x v="0"/>
    <s v="Pago Cuota"/>
    <d v="2018-07-03T00:00:00"/>
    <s v="D/E"/>
    <s v="Puyehue 41, Teresa Sepulveda CBR"/>
    <m/>
    <n v="110000"/>
    <m/>
  </r>
  <r>
    <x v="24"/>
    <x v="0"/>
    <s v="Pago Cuota"/>
    <d v="2018-07-13T00:00:00"/>
    <s v="TR"/>
    <s v="Puyehue 49, Hector Otarola"/>
    <m/>
    <n v="120049"/>
    <m/>
  </r>
  <r>
    <x v="24"/>
    <x v="0"/>
    <s v="Pago Cuota"/>
    <d v="2018-07-23T00:00:00"/>
    <s v="D/E"/>
    <s v="Llanquihue 90, Aurora Araya"/>
    <m/>
    <n v="150000"/>
    <m/>
  </r>
  <r>
    <x v="24"/>
    <x v="0"/>
    <s v="Pago Cuota"/>
    <d v="2018-07-23T00:00:00"/>
    <s v="D/CH"/>
    <s v="Ranco 85, Hugo Flores"/>
    <m/>
    <n v="150000"/>
    <m/>
  </r>
  <r>
    <x v="25"/>
    <x v="0"/>
    <s v="Pago Cuota"/>
    <d v="2018-08-30T00:00:00"/>
    <s v="D/E"/>
    <s v="RF. Vuelto caja chica agosto"/>
    <m/>
    <n v="13050"/>
    <m/>
  </r>
  <r>
    <x v="25"/>
    <x v="0"/>
    <s v="Pago Cuota"/>
    <d v="2018-08-01T00:00:00"/>
    <s v="TR"/>
    <s v="Puyehue 22, Cristina Olivares"/>
    <m/>
    <n v="20000"/>
    <m/>
  </r>
  <r>
    <x v="25"/>
    <x v="0"/>
    <s v="Pago Cuota"/>
    <d v="2018-08-02T00:00:00"/>
    <s v="D/E"/>
    <s v="Ranco 91, Jeannette Ibarra"/>
    <m/>
    <n v="20000"/>
    <m/>
  </r>
  <r>
    <x v="25"/>
    <x v="0"/>
    <s v="Pago Cuota"/>
    <d v="2018-08-06T00:00:00"/>
    <s v="D/E"/>
    <s v="Llanquihue 74, Eliana Haro"/>
    <m/>
    <n v="20000"/>
    <m/>
  </r>
  <r>
    <x v="25"/>
    <x v="0"/>
    <s v="Pago Cuota"/>
    <d v="2018-08-08T00:00:00"/>
    <s v="TR"/>
    <s v="Llanquihue 97 A, Patricia Castillo"/>
    <m/>
    <n v="20000"/>
    <m/>
  </r>
  <r>
    <x v="25"/>
    <x v="0"/>
    <s v="Pago Cuota"/>
    <d v="2018-08-08T00:00:00"/>
    <s v="TR"/>
    <s v="Llanquihue 97 A, Patricia Castillo"/>
    <m/>
    <n v="20000"/>
    <m/>
  </r>
  <r>
    <x v="25"/>
    <x v="0"/>
    <s v="Pago Cuota"/>
    <d v="2018-08-10T00:00:00"/>
    <s v="D/E"/>
    <s v="Ranco 91, Jeannette Ibarra"/>
    <m/>
    <n v="20000"/>
    <m/>
  </r>
  <r>
    <x v="25"/>
    <x v="0"/>
    <s v="Pago Cuota"/>
    <d v="2018-08-13T00:00:00"/>
    <s v="TR"/>
    <s v="Puyehue 36, Militza Cortes"/>
    <m/>
    <n v="20000"/>
    <m/>
  </r>
  <r>
    <x v="25"/>
    <x v="0"/>
    <s v="Pago Cuota"/>
    <d v="2018-08-16T00:00:00"/>
    <s v="TR"/>
    <s v="Riñihue 19, Teresa Peña"/>
    <m/>
    <n v="20000"/>
    <m/>
  </r>
  <r>
    <x v="25"/>
    <x v="0"/>
    <s v="Pago Cuota"/>
    <d v="2018-08-22T00:00:00"/>
    <s v="D/E"/>
    <s v="Ranco 91, Jeannette Ibarra"/>
    <m/>
    <n v="20000"/>
    <m/>
  </r>
  <r>
    <x v="25"/>
    <x v="0"/>
    <s v="Pago Cuota"/>
    <d v="2018-08-24T00:00:00"/>
    <s v="TR"/>
    <s v="Puyehue 32, Ivonne Jorquera"/>
    <m/>
    <n v="20000"/>
    <m/>
  </r>
  <r>
    <x v="25"/>
    <x v="0"/>
    <s v="Pago Cuota"/>
    <d v="2018-08-27T00:00:00"/>
    <s v="TR"/>
    <s v="Llanquihue 113, Pedro Ruz"/>
    <m/>
    <n v="20000"/>
    <m/>
  </r>
  <r>
    <x v="25"/>
    <x v="0"/>
    <s v="Pago Cuota"/>
    <d v="2018-08-30T00:00:00"/>
    <s v="TR"/>
    <s v="Villarrica 118, Maria Pia Burgos"/>
    <m/>
    <n v="20000"/>
    <m/>
  </r>
  <r>
    <x v="25"/>
    <x v="0"/>
    <s v="Pago Cuota"/>
    <d v="2018-08-31T00:00:00"/>
    <s v="TR"/>
    <s v="Villarrica 129, Ricardo Figueroa "/>
    <m/>
    <n v="20000"/>
    <m/>
  </r>
  <r>
    <x v="25"/>
    <x v="0"/>
    <s v="Pago Cuota"/>
    <d v="2018-08-31T00:00:00"/>
    <s v="TR"/>
    <s v="Villarrica 122, Ema Valdes "/>
    <m/>
    <n v="20000"/>
    <m/>
  </r>
  <r>
    <x v="25"/>
    <x v="0"/>
    <s v="Pago Cuota"/>
    <d v="2018-08-31T00:00:00"/>
    <s v="TR"/>
    <s v="Villarrica 123, Omar Sepulveda"/>
    <m/>
    <n v="20000"/>
    <m/>
  </r>
  <r>
    <x v="25"/>
    <x v="0"/>
    <s v="Pago Cuota"/>
    <d v="2018-08-03T00:00:00"/>
    <s v="TR"/>
    <s v="Puyehue 37,Jorge Matamala"/>
    <m/>
    <n v="20037"/>
    <m/>
  </r>
  <r>
    <x v="25"/>
    <x v="0"/>
    <s v="Pago Cuota"/>
    <d v="2018-08-31T00:00:00"/>
    <s v="TR"/>
    <s v="Puyehue 37,Jorge Matamala"/>
    <m/>
    <n v="20037"/>
    <m/>
  </r>
  <r>
    <x v="25"/>
    <x v="0"/>
    <s v="Pago Cuota"/>
    <d v="2018-08-03T00:00:00"/>
    <s v="TR"/>
    <s v="Icalma 72, Jorge Matamala"/>
    <m/>
    <n v="20072"/>
    <m/>
  </r>
  <r>
    <x v="25"/>
    <x v="0"/>
    <s v="Pago Cuota"/>
    <d v="2018-08-31T00:00:00"/>
    <s v="TR"/>
    <s v="Icalma 72, Jorge Matamala"/>
    <m/>
    <n v="20072"/>
    <m/>
  </r>
  <r>
    <x v="25"/>
    <x v="0"/>
    <s v="Pago Cuota"/>
    <d v="2018-08-20T00:00:00"/>
    <s v="TR"/>
    <s v="Llanquihue 80, Sergio Ibaceta"/>
    <m/>
    <n v="20080"/>
    <m/>
  </r>
  <r>
    <x v="25"/>
    <x v="0"/>
    <s v="Pago Cuota"/>
    <d v="2018-08-17T00:00:00"/>
    <s v="TR"/>
    <s v="Llanquihue 96, Carlos Alvarez"/>
    <m/>
    <n v="20096"/>
    <m/>
  </r>
  <r>
    <x v="25"/>
    <x v="0"/>
    <s v="Pago Cuota"/>
    <d v="2018-08-13T00:00:00"/>
    <s v="TR"/>
    <s v="Llanquihue 97, Rene Rivero"/>
    <m/>
    <n v="20097"/>
    <m/>
  </r>
  <r>
    <x v="25"/>
    <x v="0"/>
    <s v="Pago Cuota"/>
    <d v="2018-08-03T00:00:00"/>
    <s v="D/E"/>
    <s v="Villarrica 100, Julia Zuñiga"/>
    <m/>
    <n v="20100"/>
    <m/>
  </r>
  <r>
    <x v="25"/>
    <x v="0"/>
    <s v="Pago Cuota"/>
    <d v="2018-08-22T00:00:00"/>
    <s v="D/E"/>
    <s v="Llanquihue 109, Teresa Gatica"/>
    <m/>
    <n v="20109"/>
    <m/>
  </r>
  <r>
    <x v="25"/>
    <x v="0"/>
    <s v="Pago Cuota"/>
    <d v="2018-08-06T00:00:00"/>
    <s v="TR"/>
    <s v="Riñihue 27-29, Marta Manriquez"/>
    <m/>
    <n v="40000"/>
    <m/>
  </r>
  <r>
    <x v="25"/>
    <x v="0"/>
    <s v="Pago Cuota"/>
    <d v="2018-08-06T00:00:00"/>
    <s v="D/E"/>
    <s v="Ranco 83, Silvia Gonzalez"/>
    <m/>
    <n v="40000"/>
    <m/>
  </r>
  <r>
    <x v="25"/>
    <x v="0"/>
    <s v="Pago Cuota"/>
    <d v="2018-08-29T00:00:00"/>
    <s v="TR"/>
    <s v="Llanquihue 119, Maria Madariaga"/>
    <m/>
    <n v="40000"/>
    <m/>
  </r>
  <r>
    <x v="25"/>
    <x v="0"/>
    <s v="Pago Cuota"/>
    <d v="2018-08-21T00:00:00"/>
    <s v="TR"/>
    <s v="Ranco 54, Juan Montero"/>
    <m/>
    <n v="40054"/>
    <m/>
  </r>
  <r>
    <x v="25"/>
    <x v="0"/>
    <s v="Pago Cuota"/>
    <d v="2018-08-20T00:00:00"/>
    <s v="D/E"/>
    <s v="Llanquihue 94, Suc. Carmela Valdes"/>
    <m/>
    <n v="40094"/>
    <m/>
  </r>
  <r>
    <x v="25"/>
    <x v="0"/>
    <s v="Pago Cuota"/>
    <d v="2018-08-14T00:00:00"/>
    <s v="TR"/>
    <s v="Llanquihue 82, Maria Molina"/>
    <m/>
    <n v="80000"/>
    <m/>
  </r>
  <r>
    <x v="25"/>
    <x v="0"/>
    <s v="Pago Cuota"/>
    <d v="2018-08-21T00:00:00"/>
    <s v="TR"/>
    <s v="Riñihue 25, Juan Gonzalez"/>
    <m/>
    <n v="80025"/>
    <m/>
  </r>
  <r>
    <x v="25"/>
    <x v="0"/>
    <s v="Pago Cuota"/>
    <d v="2018-08-02T00:00:00"/>
    <s v="TR"/>
    <s v="Villarrica 98, Anibal Vivaceta"/>
    <m/>
    <n v="90000"/>
    <m/>
  </r>
  <r>
    <x v="25"/>
    <x v="0"/>
    <s v="Pago Cuota"/>
    <d v="2018-08-06T00:00:00"/>
    <s v="TR"/>
    <s v="Villarrica 104, Sergio Lledó"/>
    <m/>
    <n v="100000"/>
    <m/>
  </r>
  <r>
    <x v="25"/>
    <x v="0"/>
    <s v="Pago Cuota"/>
    <d v="2018-08-27T00:00:00"/>
    <s v="TR"/>
    <s v="Ranco 81, Marcela Cubillos"/>
    <m/>
    <n v="100000"/>
    <m/>
  </r>
  <r>
    <x v="25"/>
    <x v="0"/>
    <s v="Pago Cuota"/>
    <d v="2018-08-27T00:00:00"/>
    <s v="D/E"/>
    <s v="Llanquihue 107, Jose Navarro"/>
    <m/>
    <n v="120000"/>
    <m/>
  </r>
  <r>
    <x v="25"/>
    <x v="0"/>
    <s v="Pago Cuota"/>
    <d v="2018-08-02T00:00:00"/>
    <s v="TR"/>
    <s v="Llanquihue 86, Jorge Zuñiga"/>
    <m/>
    <n v="150000"/>
    <m/>
  </r>
  <r>
    <x v="25"/>
    <x v="0"/>
    <s v="Pago Cuota"/>
    <d v="2018-08-20T00:00:00"/>
    <s v="TR"/>
    <s v="Llanquihue 101, Marcela Ortiz CBR"/>
    <m/>
    <n v="150101"/>
    <m/>
  </r>
  <r>
    <x v="25"/>
    <x v="0"/>
    <s v="Pago Cuota"/>
    <d v="2018-08-20T00:00:00"/>
    <s v="TR"/>
    <s v="Villarrica 102, Silvia Mancilla"/>
    <m/>
    <n v="240102"/>
    <m/>
  </r>
  <r>
    <x v="26"/>
    <x v="0"/>
    <s v="Pago Cuota"/>
    <d v="2018-09-03T00:00:00"/>
    <s v="TR"/>
    <s v="Resto Dev. Caja chica RF agosto"/>
    <m/>
    <n v="800"/>
    <m/>
  </r>
  <r>
    <x v="26"/>
    <x v="0"/>
    <s v="Pago Cuota"/>
    <d v="2018-09-03T00:00:00"/>
    <s v="TR"/>
    <s v="Puyehue 22, Cristina Olivares"/>
    <m/>
    <n v="20000"/>
    <m/>
  </r>
  <r>
    <x v="26"/>
    <x v="0"/>
    <s v="Pago Cuota"/>
    <d v="2018-09-05T00:00:00"/>
    <s v="TR"/>
    <s v="Ranco 50, Julia Parra"/>
    <m/>
    <n v="20000"/>
    <m/>
  </r>
  <r>
    <x v="26"/>
    <x v="0"/>
    <s v="Pago Cuota"/>
    <d v="2018-09-05T00:00:00"/>
    <s v="TR"/>
    <s v="Ranco 79, Ismelda Meza"/>
    <m/>
    <n v="20000"/>
    <m/>
  </r>
  <r>
    <x v="26"/>
    <x v="0"/>
    <s v="Pago Cuota"/>
    <d v="2018-09-05T00:00:00"/>
    <s v="TR"/>
    <s v="Llanquihue 88, Pedro Flores"/>
    <m/>
    <n v="20000"/>
    <m/>
  </r>
  <r>
    <x v="26"/>
    <x v="0"/>
    <s v="Pago Cuota"/>
    <d v="2018-09-07T00:00:00"/>
    <s v="TR"/>
    <s v="Ranco 75, Olga Hernandez"/>
    <m/>
    <n v="20000"/>
    <m/>
  </r>
  <r>
    <x v="26"/>
    <x v="0"/>
    <s v="Pago Cuota"/>
    <d v="2018-09-10T00:00:00"/>
    <s v="D/E"/>
    <s v="Ranco 83, Silvia Gonzalez"/>
    <m/>
    <n v="20000"/>
    <m/>
  </r>
  <r>
    <x v="26"/>
    <x v="0"/>
    <s v="Pago Cuota"/>
    <d v="2018-09-14T00:00:00"/>
    <s v="TR"/>
    <s v="NN"/>
    <m/>
    <n v="20000"/>
    <m/>
  </r>
  <r>
    <x v="26"/>
    <x v="0"/>
    <s v="Pago Cuota"/>
    <d v="2018-09-21T00:00:00"/>
    <s v="D/E"/>
    <s v="Ranco 56, Delia Quiroga"/>
    <m/>
    <n v="20000"/>
    <m/>
  </r>
  <r>
    <x v="26"/>
    <x v="0"/>
    <s v="Pago Cuota"/>
    <d v="2018-09-26T00:00:00"/>
    <s v="TR"/>
    <s v="Llanquihue 113, Pedro Ruz"/>
    <m/>
    <n v="20000"/>
    <m/>
  </r>
  <r>
    <x v="26"/>
    <x v="0"/>
    <s v="Pago Cuota"/>
    <d v="2018-09-27T00:00:00"/>
    <s v="TR"/>
    <s v="Puyehue 32, Ivonne Jorquera"/>
    <m/>
    <n v="20000"/>
    <m/>
  </r>
  <r>
    <x v="26"/>
    <x v="0"/>
    <s v="Pago Cuota"/>
    <d v="2018-09-28T00:00:00"/>
    <s v="TR"/>
    <s v="Villarrica 123, Omar Sepulveda"/>
    <m/>
    <n v="20000"/>
    <m/>
  </r>
  <r>
    <x v="26"/>
    <x v="0"/>
    <s v="Pago Cuota"/>
    <d v="2018-09-28T00:00:00"/>
    <s v="TR"/>
    <s v="Riñihue 19, Teresa Peña"/>
    <m/>
    <n v="20000"/>
    <m/>
  </r>
  <r>
    <x v="26"/>
    <x v="0"/>
    <s v="Pago Cuota"/>
    <d v="2018-09-28T00:00:00"/>
    <s v="TR"/>
    <s v="Ranco 50, Julia Parra"/>
    <m/>
    <n v="20000"/>
    <m/>
  </r>
  <r>
    <x v="26"/>
    <x v="0"/>
    <s v="Pago Cuota"/>
    <d v="2018-09-28T00:00:00"/>
    <s v="TR"/>
    <s v="Ranco 79, Ismelda Meza"/>
    <m/>
    <n v="20000"/>
    <m/>
  </r>
  <r>
    <x v="26"/>
    <x v="0"/>
    <s v="Pago Cuota"/>
    <d v="2018-09-28T00:00:00"/>
    <s v="D/E"/>
    <s v="NN"/>
    <m/>
    <n v="20000"/>
    <m/>
  </r>
  <r>
    <x v="26"/>
    <x v="0"/>
    <s v="Pago Cuota"/>
    <d v="2018-09-26T00:00:00"/>
    <s v="TR"/>
    <s v="Puyehue 37,Jorge Matamala"/>
    <m/>
    <n v="20037"/>
    <m/>
  </r>
  <r>
    <x v="26"/>
    <x v="0"/>
    <s v="Pago Cuota"/>
    <d v="2018-09-26T00:00:00"/>
    <s v="TR"/>
    <s v="Icalma 72, Jorge Matamala"/>
    <m/>
    <n v="20072"/>
    <m/>
  </r>
  <r>
    <x v="26"/>
    <x v="0"/>
    <s v="Pago Cuota"/>
    <d v="2018-09-20T00:00:00"/>
    <s v="TR"/>
    <s v="Llanquihue 80, Sergio ibaceta"/>
    <m/>
    <n v="20080"/>
    <m/>
  </r>
  <r>
    <x v="26"/>
    <x v="0"/>
    <s v="Pago Cuota"/>
    <d v="2018-09-07T00:00:00"/>
    <s v="D/E"/>
    <s v="Villarrica 100, Julia Zuñiga"/>
    <m/>
    <n v="20100"/>
    <m/>
  </r>
  <r>
    <x v="26"/>
    <x v="0"/>
    <s v="Pago Cuota"/>
    <d v="2018-09-05T00:00:00"/>
    <s v="TR"/>
    <s v="Ranco 75, Olga Hernandez"/>
    <m/>
    <n v="40000"/>
    <m/>
  </r>
  <r>
    <x v="26"/>
    <x v="0"/>
    <s v="Pago Cuota"/>
    <d v="2018-09-10T00:00:00"/>
    <s v="D/E"/>
    <s v="Llanquihue 74, Eliana Haro"/>
    <m/>
    <n v="40000"/>
    <m/>
  </r>
  <r>
    <x v="26"/>
    <x v="0"/>
    <s v="Pago Cuota"/>
    <d v="2018-09-10T00:00:00"/>
    <s v="TR"/>
    <s v="Riñihue 27-29, Marta Manriquez"/>
    <m/>
    <n v="40000"/>
    <m/>
  </r>
  <r>
    <x v="26"/>
    <x v="0"/>
    <s v="Pago Cuota"/>
    <d v="2018-09-21T00:00:00"/>
    <s v="D/E"/>
    <s v="Puyehue 43, Aurelio Sandoval"/>
    <m/>
    <n v="40000"/>
    <m/>
  </r>
  <r>
    <x v="26"/>
    <x v="0"/>
    <s v="Pago Cuota"/>
    <d v="2018-09-21T00:00:00"/>
    <s v="D/E"/>
    <s v="Ranco 77, Melinda Gonzalez"/>
    <m/>
    <n v="40000"/>
    <m/>
  </r>
  <r>
    <x v="26"/>
    <x v="0"/>
    <s v="Pago Cuota"/>
    <d v="2018-09-21T00:00:00"/>
    <s v="TR"/>
    <s v="Ranco 48, Carola Arriagada"/>
    <m/>
    <n v="47140"/>
    <m/>
  </r>
  <r>
    <x v="26"/>
    <x v="0"/>
    <s v="Pago Cuota"/>
    <d v="2018-09-05T00:00:00"/>
    <s v="TR"/>
    <s v="Puyehue 24, Manuel Latapiat"/>
    <m/>
    <n v="60000"/>
    <m/>
  </r>
  <r>
    <x v="26"/>
    <x v="0"/>
    <s v="Pago Cuota"/>
    <d v="2018-09-10T00:00:00"/>
    <s v="TR"/>
    <s v="Llanquihue 119, Maria Madariaga"/>
    <m/>
    <n v="60000"/>
    <m/>
  </r>
  <r>
    <x v="26"/>
    <x v="0"/>
    <s v="Pago Cuota"/>
    <d v="2018-09-10T00:00:00"/>
    <s v="D/CH"/>
    <s v="Llanquihue 76, Glenda Alvarez"/>
    <m/>
    <n v="60000"/>
    <m/>
  </r>
  <r>
    <x v="26"/>
    <x v="0"/>
    <s v="Pago Cuota"/>
    <d v="2018-09-07T00:00:00"/>
    <s v="TR"/>
    <s v="Puyehue 30, Jorge Carcasson"/>
    <m/>
    <n v="60030"/>
    <m/>
  </r>
  <r>
    <x v="26"/>
    <x v="0"/>
    <s v="Pago Cuota"/>
    <d v="2018-09-05T00:00:00"/>
    <s v="D/CH"/>
    <s v="Puyehue 39, Regina Wenner"/>
    <m/>
    <n v="60039"/>
    <m/>
  </r>
  <r>
    <x v="26"/>
    <x v="0"/>
    <s v="Pago Cuota"/>
    <d v="2018-09-21T00:00:00"/>
    <s v="D/E"/>
    <s v="Ranco 40, Edo. Casademont"/>
    <m/>
    <n v="80000"/>
    <m/>
  </r>
  <r>
    <x v="26"/>
    <x v="0"/>
    <s v="Pago Cuota"/>
    <d v="2018-09-28T00:00:00"/>
    <s v="TR"/>
    <s v="R.F. Vuelto caja chica sep."/>
    <m/>
    <n v="93840"/>
    <m/>
  </r>
  <r>
    <x v="26"/>
    <x v="0"/>
    <s v="Pago Cuota"/>
    <d v="2018-09-11T00:00:00"/>
    <s v="TR"/>
    <s v="Puyehue 34, Gladys Joruquera"/>
    <m/>
    <n v="117000"/>
    <m/>
  </r>
  <r>
    <x v="26"/>
    <x v="0"/>
    <s v="Pago Cuota"/>
    <d v="2018-09-10T00:00:00"/>
    <s v="D/CH"/>
    <s v="Calafquen 3, Oscar Sanchez"/>
    <m/>
    <n v="120000"/>
    <m/>
  </r>
  <r>
    <x v="26"/>
    <x v="0"/>
    <s v="Pago Cuota"/>
    <d v="2018-09-14T00:00:00"/>
    <s v="D/E"/>
    <s v="Riñihue 21, Diego Tapia"/>
    <m/>
    <n v="120021"/>
    <m/>
  </r>
  <r>
    <x v="26"/>
    <x v="0"/>
    <s v="Pago Cuota"/>
    <d v="2018-09-21T00:00:00"/>
    <s v="D/CH"/>
    <s v="Villarrica 121, Gabriel Salazar"/>
    <m/>
    <n v="240000"/>
    <m/>
  </r>
  <r>
    <x v="27"/>
    <x v="0"/>
    <s v="Pago Cuota"/>
    <d v="2018-10-01T00:00:00"/>
    <s v="TR"/>
    <s v="Villarrica 118, Pia Burgos"/>
    <m/>
    <n v="20000"/>
    <m/>
  </r>
  <r>
    <x v="27"/>
    <x v="0"/>
    <s v="Pago Cuota"/>
    <d v="2018-10-01T00:00:00"/>
    <s v="TR"/>
    <s v="Villarrica 129, Ricardo Figueroa "/>
    <m/>
    <n v="20000"/>
    <m/>
  </r>
  <r>
    <x v="27"/>
    <x v="0"/>
    <s v="Pago Cuota"/>
    <d v="2018-10-01T00:00:00"/>
    <s v="TR"/>
    <s v="Villarrica 122, Ema Valdes "/>
    <m/>
    <n v="20000"/>
    <m/>
  </r>
  <r>
    <x v="27"/>
    <x v="0"/>
    <s v="Pago Cuota"/>
    <d v="2018-10-01T00:00:00"/>
    <s v="TR"/>
    <s v="Ranco 54, Juan Montero"/>
    <m/>
    <n v="20054"/>
    <m/>
  </r>
  <r>
    <x v="27"/>
    <x v="0"/>
    <s v="Pago Cuota"/>
    <d v="2018-10-01T00:00:00"/>
    <s v="D/E"/>
    <s v="Llanquihue 109, Teresa Gatica"/>
    <m/>
    <n v="20109"/>
    <m/>
  </r>
  <r>
    <x v="27"/>
    <x v="0"/>
    <s v="Pago Cuota"/>
    <d v="2018-10-03T00:00:00"/>
    <s v="TR"/>
    <s v="Puyehue 22, Cristina Olivares"/>
    <m/>
    <n v="20000"/>
    <m/>
  </r>
  <r>
    <x v="27"/>
    <x v="0"/>
    <s v="Pago Cuota"/>
    <d v="2018-10-03T00:00:00"/>
    <s v="TR"/>
    <s v="Puyehue 36, Militza Cortes"/>
    <m/>
    <n v="20000"/>
    <m/>
  </r>
  <r>
    <x v="27"/>
    <x v="0"/>
    <s v="Pago Cuota"/>
    <d v="2018-10-03T00:00:00"/>
    <s v="TR"/>
    <s v="Puyehue 24, Manuel Latapiat"/>
    <m/>
    <n v="20000"/>
    <m/>
  </r>
  <r>
    <x v="27"/>
    <x v="0"/>
    <s v="Pago Cuota"/>
    <d v="2018-10-03T00:00:00"/>
    <s v="TR"/>
    <s v="Llanquihue 88, Pedro Flores"/>
    <m/>
    <n v="20000"/>
    <m/>
  </r>
  <r>
    <x v="27"/>
    <x v="0"/>
    <s v="Pago Cuota"/>
    <d v="2018-10-04T00:00:00"/>
    <s v="TR"/>
    <s v="Ranco 52, Nancy Paez"/>
    <m/>
    <n v="140000"/>
    <m/>
  </r>
  <r>
    <x v="27"/>
    <x v="0"/>
    <s v="Pago Cuota"/>
    <d v="2018-10-08T00:00:00"/>
    <s v="TR"/>
    <s v="Ranco 75, Olga Hernandez"/>
    <m/>
    <n v="20000"/>
    <m/>
  </r>
  <r>
    <x v="27"/>
    <x v="0"/>
    <s v="Pago Cuota"/>
    <d v="2018-10-08T00:00:00"/>
    <s v="D/E"/>
    <s v="Villarrica 100, Julia Zuñiga"/>
    <m/>
    <n v="20100"/>
    <m/>
  </r>
  <r>
    <x v="27"/>
    <x v="0"/>
    <s v="Pago Cuota"/>
    <d v="2018-10-08T00:00:00"/>
    <s v="D/E"/>
    <s v="Riñihue 10, Hector Zuñiga"/>
    <m/>
    <n v="40000"/>
    <m/>
  </r>
  <r>
    <x v="27"/>
    <x v="0"/>
    <s v="Pago Cuota"/>
    <d v="2018-10-08T00:00:00"/>
    <s v="TR"/>
    <s v="Llanquihue 96, Carlos Alvarez"/>
    <m/>
    <n v="40096"/>
    <m/>
  </r>
  <r>
    <x v="27"/>
    <x v="0"/>
    <s v="Pago Cuota"/>
    <d v="2018-10-08T00:00:00"/>
    <s v="D/CH"/>
    <s v="Puyehue 45-47 Gladys Segovia"/>
    <m/>
    <n v="160000"/>
    <m/>
  </r>
  <r>
    <x v="27"/>
    <x v="0"/>
    <s v="Pago Cuota"/>
    <d v="2018-10-12T00:00:00"/>
    <s v="TR"/>
    <s v="Llanquihue 76, Glenda Alvarez"/>
    <m/>
    <n v="42076"/>
    <m/>
  </r>
  <r>
    <x v="27"/>
    <x v="0"/>
    <s v="Pago Cuota"/>
    <d v="2018-10-12T00:00:00"/>
    <s v="D/E"/>
    <s v="Villarrica 110, Julia Valdes"/>
    <m/>
    <n v="60110"/>
    <m/>
  </r>
  <r>
    <x v="27"/>
    <x v="0"/>
    <s v="Pago Cuota"/>
    <d v="2018-10-16T00:00:00"/>
    <s v="D/E"/>
    <s v="Llanquihue 74, Eliana Haro"/>
    <m/>
    <n v="20000"/>
    <m/>
  </r>
  <r>
    <x v="27"/>
    <x v="0"/>
    <s v="Pago Cuota"/>
    <d v="2018-10-16T00:00:00"/>
    <s v="D/E"/>
    <s v="NN"/>
    <m/>
    <n v="20000"/>
    <m/>
  </r>
  <r>
    <x v="27"/>
    <x v="0"/>
    <s v="Pago Cuota"/>
    <d v="2018-10-16T00:00:00"/>
    <s v="TR"/>
    <s v="Ranco 46, Manuel Jorquera"/>
    <m/>
    <n v="60000"/>
    <m/>
  </r>
  <r>
    <x v="27"/>
    <x v="0"/>
    <s v="Pago Cuota"/>
    <d v="2018-10-17T00:00:00"/>
    <s v="D/E"/>
    <s v="Ranco 44, Jose Martinez"/>
    <m/>
    <n v="167660"/>
    <m/>
  </r>
  <r>
    <x v="27"/>
    <x v="0"/>
    <s v="Pago Cuota"/>
    <d v="2018-10-22T00:00:00"/>
    <s v="D/E"/>
    <s v="NN"/>
    <m/>
    <n v="20000"/>
    <m/>
  </r>
  <r>
    <x v="27"/>
    <x v="0"/>
    <s v="Pago Cuota"/>
    <d v="2018-10-22T00:00:00"/>
    <s v="TR"/>
    <s v="Llanquihue 80, Sergio Ibaceta"/>
    <m/>
    <n v="20080"/>
    <m/>
  </r>
  <r>
    <x v="27"/>
    <x v="0"/>
    <s v="Pago Cuota"/>
    <d v="2018-10-24T00:00:00"/>
    <s v="TR"/>
    <s v="Puyehue 32, Ivonne Jorquera"/>
    <m/>
    <n v="20000"/>
    <m/>
  </r>
  <r>
    <x v="27"/>
    <x v="0"/>
    <s v="Pago Cuota"/>
    <d v="2018-10-25T00:00:00"/>
    <s v="TR"/>
    <s v="Calafquen 5, Marcos Briones"/>
    <m/>
    <n v="140000"/>
    <m/>
  </r>
  <r>
    <x v="27"/>
    <x v="0"/>
    <s v="Pago Cuota"/>
    <d v="2018-10-26T00:00:00"/>
    <s v="TR"/>
    <s v="Riñihue 27-29 Marta Manriquez"/>
    <m/>
    <n v="40000"/>
    <m/>
  </r>
  <r>
    <x v="27"/>
    <x v="0"/>
    <s v="Pago Cuota"/>
    <d v="2018-10-29T00:00:00"/>
    <s v="TR"/>
    <s v="Llanquihue 113, Pedro Ruz"/>
    <m/>
    <n v="20000"/>
    <m/>
  </r>
  <r>
    <x v="27"/>
    <x v="0"/>
    <s v="Pago Cuota"/>
    <d v="2018-10-29T00:00:00"/>
    <s v="DI/E"/>
    <s v="Llanquihue 76, Glenda Alvarez"/>
    <m/>
    <n v="60000"/>
    <m/>
  </r>
  <r>
    <x v="27"/>
    <x v="0"/>
    <s v="Pago Cuota"/>
    <d v="2018-10-29T00:00:00"/>
    <s v="TR"/>
    <s v="Ranco 93, Margarita Muñoz"/>
    <m/>
    <n v="120000"/>
    <m/>
  </r>
  <r>
    <x v="27"/>
    <x v="0"/>
    <s v="Pago Cuota"/>
    <d v="2018-10-29T00:00:00"/>
    <s v="TR"/>
    <s v="Puyehue 51, Solange Aspee"/>
    <m/>
    <n v="160000"/>
    <m/>
  </r>
  <r>
    <x v="27"/>
    <x v="0"/>
    <s v="Pago Cuota"/>
    <d v="2018-10-29T00:00:00"/>
    <s v="TR"/>
    <s v="Villarrica 128, Claudia Ubilla"/>
    <m/>
    <n v="240000"/>
    <m/>
  </r>
  <r>
    <x v="27"/>
    <x v="0"/>
    <s v="Pago Cuota"/>
    <d v="2018-10-30T00:00:00"/>
    <s v="TR"/>
    <s v="Villarrica 118, Pia Burgos"/>
    <m/>
    <n v="20000"/>
    <m/>
  </r>
  <r>
    <x v="27"/>
    <x v="0"/>
    <s v="Pago Cuota"/>
    <d v="2018-10-30T00:00:00"/>
    <s v="TR"/>
    <s v="Llanquihue 97, Rene Rivero CBR"/>
    <m/>
    <n v="50000"/>
    <m/>
  </r>
  <r>
    <x v="27"/>
    <x v="0"/>
    <s v="Pago Cuota"/>
    <d v="2018-10-31T00:00:00"/>
    <s v="D/E"/>
    <s v="R.Figueroa vuelto caja chica"/>
    <m/>
    <n v="180"/>
    <m/>
  </r>
  <r>
    <x v="27"/>
    <x v="0"/>
    <s v="Pago Cuota"/>
    <d v="2018-10-31T00:00:00"/>
    <s v="TR"/>
    <s v="Villarrica 129, Ricardo Figueroa "/>
    <m/>
    <n v="20000"/>
    <m/>
  </r>
  <r>
    <x v="27"/>
    <x v="0"/>
    <s v="Pago Cuota"/>
    <d v="2018-10-31T00:00:00"/>
    <s v="TR"/>
    <s v="Villarrica 122, Ema Valdes "/>
    <m/>
    <n v="20000"/>
    <m/>
  </r>
  <r>
    <x v="27"/>
    <x v="0"/>
    <s v="Pago Cuota"/>
    <d v="2018-10-31T00:00:00"/>
    <s v="TR"/>
    <s v="Villarrica 123, Omar Sepulveda"/>
    <m/>
    <n v="20000"/>
    <m/>
  </r>
  <r>
    <x v="27"/>
    <x v="0"/>
    <s v="Pago Cuota"/>
    <d v="2018-10-31T00:00:00"/>
    <s v="TR"/>
    <s v="Ranco 50, Julia Parra"/>
    <m/>
    <n v="20000"/>
    <m/>
  </r>
  <r>
    <x v="27"/>
    <x v="0"/>
    <s v="Pago Cuota"/>
    <d v="2018-10-31T00:00:00"/>
    <s v="TR"/>
    <s v="Ranco 79, Ismelda Meza"/>
    <m/>
    <n v="20000"/>
    <m/>
  </r>
  <r>
    <x v="27"/>
    <x v="0"/>
    <s v="Pago Cuota"/>
    <d v="2018-10-31T00:00:00"/>
    <s v="TR"/>
    <s v="Puyehue 37,Jorge Matamala"/>
    <m/>
    <n v="20037"/>
    <m/>
  </r>
  <r>
    <x v="27"/>
    <x v="0"/>
    <s v="Pago Cuota"/>
    <d v="2018-10-31T00:00:00"/>
    <s v="TR"/>
    <s v="Icalma 72, Jorge Matamala"/>
    <m/>
    <n v="20072"/>
    <m/>
  </r>
  <r>
    <x v="27"/>
    <x v="0"/>
    <s v="Pago Cuota"/>
    <d v="2018-10-31T00:00:00"/>
    <s v="D/E"/>
    <s v="Villarrica 100, Julia Zuñiga"/>
    <m/>
    <n v="20100"/>
    <m/>
  </r>
  <r>
    <x v="27"/>
    <x v="0"/>
    <s v="Pago Cuota"/>
    <d v="2018-10-31T00:00:00"/>
    <s v="TR"/>
    <s v="Villarrica 98-A, Francisco Vergara"/>
    <m/>
    <n v="180000"/>
    <m/>
  </r>
  <r>
    <x v="28"/>
    <x v="0"/>
    <s v="Pago Cuota"/>
    <d v="2018-11-05T00:00:00"/>
    <s v="TR"/>
    <s v="Llanquihue 76, Glenda Alvarez"/>
    <m/>
    <n v="3576"/>
    <m/>
  </r>
  <r>
    <x v="28"/>
    <x v="0"/>
    <s v="Pago Cuota"/>
    <d v="2018-11-22T00:00:00"/>
    <s v="TR"/>
    <s v="Llanquihue 76, Glenda Alvarez"/>
    <m/>
    <n v="9076"/>
    <m/>
  </r>
  <r>
    <x v="28"/>
    <x v="0"/>
    <s v="Pago Cuota"/>
    <d v="2018-11-05T00:00:00"/>
    <s v="TR"/>
    <s v="Llanquihue 88, Pedro Flores"/>
    <m/>
    <n v="20000"/>
    <m/>
  </r>
  <r>
    <x v="28"/>
    <x v="0"/>
    <s v="Pago Cuota"/>
    <d v="2018-11-05T00:00:00"/>
    <s v="TR"/>
    <s v="Puyehue 22, Cristina Olivares "/>
    <m/>
    <n v="20000"/>
    <m/>
  </r>
  <r>
    <x v="28"/>
    <x v="0"/>
    <s v="Pago Cuota"/>
    <d v="2018-11-07T00:00:00"/>
    <s v="TR"/>
    <s v="Ranco 52, Nancy Paez"/>
    <m/>
    <n v="20000"/>
    <m/>
  </r>
  <r>
    <x v="28"/>
    <x v="0"/>
    <s v="Pago Cuota"/>
    <d v="2018-11-09T00:00:00"/>
    <s v="TR"/>
    <s v="Ranco 75, Olga Hernandez"/>
    <m/>
    <n v="20000"/>
    <m/>
  </r>
  <r>
    <x v="28"/>
    <x v="0"/>
    <s v="Pago Cuota"/>
    <d v="2018-11-12T00:00:00"/>
    <s v="TR"/>
    <s v="Llanquihue 97-A Leonel y Patricia Cast."/>
    <m/>
    <n v="20000"/>
    <m/>
  </r>
  <r>
    <x v="28"/>
    <x v="0"/>
    <s v="Pago Cuota"/>
    <d v="2018-11-12T00:00:00"/>
    <s v="TR"/>
    <s v="Llanquihue 97-A Leonel y Patricia Cast."/>
    <m/>
    <n v="20000"/>
    <m/>
  </r>
  <r>
    <x v="28"/>
    <x v="0"/>
    <s v="Pago Cuota"/>
    <d v="2018-11-14T00:00:00"/>
    <s v="TR"/>
    <s v="Llanquihue 97, Rene Rivero"/>
    <m/>
    <n v="20000"/>
    <m/>
  </r>
  <r>
    <x v="28"/>
    <x v="0"/>
    <s v="Pago Cuota"/>
    <d v="2018-11-16T00:00:00"/>
    <s v="TR"/>
    <s v="Riñihue 19, Teresa Peña"/>
    <m/>
    <n v="20000"/>
    <m/>
  </r>
  <r>
    <x v="28"/>
    <x v="0"/>
    <s v="Pago Cuota"/>
    <d v="2018-11-19T00:00:00"/>
    <s v="D/E"/>
    <s v="Ranco 83, Silvia Gonzalez"/>
    <m/>
    <n v="20000"/>
    <m/>
  </r>
  <r>
    <x v="28"/>
    <x v="0"/>
    <s v="Pago Cuota"/>
    <d v="2018-11-21T00:00:00"/>
    <s v="TR"/>
    <s v="Ranco 50, Julia Parra"/>
    <m/>
    <n v="20000"/>
    <m/>
  </r>
  <r>
    <x v="28"/>
    <x v="0"/>
    <s v="Pago Cuota"/>
    <d v="2018-11-21T00:00:00"/>
    <s v="TR"/>
    <s v="Ranco 79, Ismelda Meza"/>
    <m/>
    <n v="20000"/>
    <m/>
  </r>
  <r>
    <x v="28"/>
    <x v="0"/>
    <s v="Pago Cuota"/>
    <d v="2018-11-23T00:00:00"/>
    <s v="TR"/>
    <s v="Puyehue 24, Manuel Latapiat"/>
    <m/>
    <n v="20000"/>
    <m/>
  </r>
  <r>
    <x v="28"/>
    <x v="0"/>
    <s v="Pago Cuota"/>
    <d v="2018-11-23T00:00:00"/>
    <s v="TR"/>
    <s v="Villarrica 129, Ricardo Figueroa "/>
    <m/>
    <n v="20000"/>
    <m/>
  </r>
  <r>
    <x v="28"/>
    <x v="0"/>
    <s v="Pago Cuota"/>
    <d v="2018-11-23T00:00:00"/>
    <s v="TR"/>
    <s v="Villarrica 122, Ema Valdes "/>
    <m/>
    <n v="20000"/>
    <m/>
  </r>
  <r>
    <x v="28"/>
    <x v="0"/>
    <s v="Pago Cuota"/>
    <d v="2018-11-26T00:00:00"/>
    <s v="D/E"/>
    <s v="Ranco 89, Teresa Rojas"/>
    <m/>
    <n v="20000"/>
    <m/>
  </r>
  <r>
    <x v="28"/>
    <x v="0"/>
    <s v="Pago Cuota"/>
    <d v="2018-11-26T00:00:00"/>
    <s v="D/E"/>
    <s v="Puyehue 32, Ivonne Jorquera"/>
    <m/>
    <n v="20000"/>
    <m/>
  </r>
  <r>
    <x v="28"/>
    <x v="0"/>
    <s v="Pago Cuota"/>
    <d v="2018-11-26T00:00:00"/>
    <s v="D/E"/>
    <s v="Riñihue 10, Hector Zuñiga"/>
    <m/>
    <n v="20000"/>
    <m/>
  </r>
  <r>
    <x v="28"/>
    <x v="0"/>
    <s v="Pago Cuota"/>
    <d v="2018-11-26T00:00:00"/>
    <s v="TR"/>
    <s v="Llanquihue 113, Pedro Ruz"/>
    <m/>
    <n v="20000"/>
    <m/>
  </r>
  <r>
    <x v="28"/>
    <x v="0"/>
    <s v="Pago Cuota"/>
    <d v="2018-11-26T00:00:00"/>
    <s v="D/CH"/>
    <s v="Villarrica 123, Omar Sepulveda"/>
    <m/>
    <n v="20000"/>
    <m/>
  </r>
  <r>
    <x v="28"/>
    <x v="0"/>
    <s v="Pago Cuota"/>
    <d v="2018-11-30T00:00:00"/>
    <s v="TR"/>
    <s v="Villarrica 118, Pia Burgos"/>
    <m/>
    <n v="20000"/>
    <m/>
  </r>
  <r>
    <x v="28"/>
    <x v="0"/>
    <s v="Pago Cuota"/>
    <d v="2018-11-05T00:00:00"/>
    <s v="TR"/>
    <s v="Ranco 54, Juan Montero"/>
    <m/>
    <n v="20054"/>
    <m/>
  </r>
  <r>
    <x v="28"/>
    <x v="0"/>
    <s v="Pago Cuota"/>
    <d v="2018-11-23T00:00:00"/>
    <s v="TR"/>
    <s v="Ranco 5, Juan Montero"/>
    <m/>
    <n v="20054"/>
    <m/>
  </r>
  <r>
    <x v="28"/>
    <x v="0"/>
    <s v="Pago Cuota"/>
    <d v="2018-11-22T00:00:00"/>
    <s v="TR"/>
    <s v="Llanquihue 80, Sergio Ibaceta"/>
    <m/>
    <n v="20080"/>
    <m/>
  </r>
  <r>
    <x v="28"/>
    <x v="0"/>
    <s v="Pago Cuota"/>
    <d v="2018-11-05T00:00:00"/>
    <s v="D/E"/>
    <s v="Llanquihue 109, Teresa Gatica"/>
    <m/>
    <n v="20109"/>
    <m/>
  </r>
  <r>
    <x v="28"/>
    <x v="0"/>
    <s v="Pago Cuota"/>
    <d v="2018-11-28T00:00:00"/>
    <s v="D/E"/>
    <s v="Llanquihue , Teresa Gatica"/>
    <m/>
    <n v="20109"/>
    <m/>
  </r>
  <r>
    <x v="28"/>
    <x v="0"/>
    <s v="Pago Cuota"/>
    <d v="2018-11-26T00:00:00"/>
    <s v="D/E"/>
    <s v="Riñihue 27-29, Marta Manriquez"/>
    <m/>
    <n v="22500"/>
    <m/>
  </r>
  <r>
    <x v="28"/>
    <x v="0"/>
    <s v="Pago Cuota"/>
    <d v="2018-11-26T00:00:00"/>
    <s v="D/E"/>
    <s v="Ranco 56, Delia Quiroga"/>
    <m/>
    <n v="30000"/>
    <m/>
  </r>
  <r>
    <x v="28"/>
    <x v="0"/>
    <s v="Pago Cuota"/>
    <d v="2018-11-06T00:00:00"/>
    <s v="D/E"/>
    <s v="Puyehue 43, Aurelio Sandoval"/>
    <m/>
    <n v="40000"/>
    <m/>
  </r>
  <r>
    <x v="28"/>
    <x v="0"/>
    <s v="Pago Cuota"/>
    <d v="2018-11-07T00:00:00"/>
    <s v="TR"/>
    <s v="Puyehue 36, Militza Cortes"/>
    <m/>
    <n v="40000"/>
    <m/>
  </r>
  <r>
    <x v="28"/>
    <x v="0"/>
    <s v="Pago Cuota"/>
    <d v="2018-11-20T00:00:00"/>
    <s v="TR"/>
    <s v="Ranco 48, Carola Arriagada"/>
    <m/>
    <n v="40000"/>
    <m/>
  </r>
  <r>
    <x v="28"/>
    <x v="0"/>
    <s v="Pago Cuota"/>
    <d v="2018-11-23T00:00:00"/>
    <s v="TR"/>
    <s v="Puyehue 22, Cristina Olivares "/>
    <m/>
    <n v="40000"/>
    <m/>
  </r>
  <r>
    <x v="28"/>
    <x v="0"/>
    <s v="Pago Cuota"/>
    <d v="2018-11-26T00:00:00"/>
    <s v="D/E"/>
    <s v="Ranco 77, Melinda Gonzalez"/>
    <m/>
    <n v="40000"/>
    <m/>
  </r>
  <r>
    <x v="28"/>
    <x v="0"/>
    <s v="Pago Cuota"/>
    <d v="2018-11-26T00:00:00"/>
    <s v="D/E"/>
    <s v="Llanquihue 74, Eliana Haro"/>
    <m/>
    <n v="40000"/>
    <m/>
  </r>
  <r>
    <x v="28"/>
    <x v="0"/>
    <s v="Pago Cuota"/>
    <d v="2018-11-26T00:00:00"/>
    <s v="D/E"/>
    <s v="Llanquihue 88, Pedro Flores"/>
    <m/>
    <n v="40000"/>
    <m/>
  </r>
  <r>
    <x v="28"/>
    <x v="0"/>
    <s v="Pago Cuota"/>
    <d v="2018-11-26T00:00:00"/>
    <s v="TR"/>
    <s v="Riñihue 27-29, Marta Manriquez"/>
    <m/>
    <n v="40000"/>
    <m/>
  </r>
  <r>
    <x v="28"/>
    <x v="0"/>
    <s v="Pago Cuota"/>
    <d v="2018-11-12T00:00:00"/>
    <s v="TR"/>
    <s v="Puyehue 30, Jorge Carcasson"/>
    <m/>
    <n v="40030"/>
    <m/>
  </r>
  <r>
    <x v="28"/>
    <x v="0"/>
    <s v="Pago Cuota"/>
    <d v="2018-11-05T00:00:00"/>
    <s v="TR"/>
    <s v="Llanquihue 96, Carlos Alvarez"/>
    <m/>
    <n v="40096"/>
    <m/>
  </r>
  <r>
    <x v="28"/>
    <x v="0"/>
    <s v="Pago Cuota"/>
    <d v="2018-11-13T00:00:00"/>
    <s v="D/CH"/>
    <s v="Riñihue 23, Sara Salgado"/>
    <m/>
    <n v="50000"/>
    <m/>
  </r>
  <r>
    <x v="28"/>
    <x v="0"/>
    <s v="Pago Cuota"/>
    <d v="2018-11-23T00:00:00"/>
    <s v="TR"/>
    <s v="Riñihue 19, Teresa Peña CBR"/>
    <m/>
    <n v="50000"/>
    <m/>
  </r>
  <r>
    <x v="28"/>
    <x v="0"/>
    <s v="Pago Cuota"/>
    <d v="2018-11-26T00:00:00"/>
    <s v="D/E"/>
    <s v="Ranco 50, Julia Parra CBR"/>
    <m/>
    <n v="50000"/>
    <m/>
  </r>
  <r>
    <x v="28"/>
    <x v="0"/>
    <s v="Pago Cuota"/>
    <d v="2018-11-26T00:00:00"/>
    <s v="D/E"/>
    <s v="Ranco 9, Ismelda Meza CBR"/>
    <m/>
    <n v="50000"/>
    <m/>
  </r>
  <r>
    <x v="28"/>
    <x v="0"/>
    <s v="Pago Cuota"/>
    <d v="2018-11-22T00:00:00"/>
    <s v="TR"/>
    <s v="Ranco 46, Manuel Jorquera"/>
    <m/>
    <n v="60000"/>
    <m/>
  </r>
  <r>
    <x v="28"/>
    <x v="0"/>
    <s v="Pago Cuota"/>
    <d v="2018-11-26T00:00:00"/>
    <s v="D/E"/>
    <s v="Puyehue 34, Gladys Jorquera"/>
    <m/>
    <n v="60000"/>
    <m/>
  </r>
  <r>
    <x v="28"/>
    <x v="0"/>
    <s v="Pago Cuota"/>
    <d v="2018-11-30T00:00:00"/>
    <s v="D/CH"/>
    <s v="Llanquihue 76, Glenda Alvarez"/>
    <m/>
    <n v="60000"/>
    <m/>
  </r>
  <r>
    <x v="28"/>
    <x v="0"/>
    <s v="Pago Cuota"/>
    <d v="2018-11-26T00:00:00"/>
    <s v="D/CH"/>
    <s v="Puyehue 39, Regina Wenner"/>
    <m/>
    <n v="80039"/>
    <m/>
  </r>
  <r>
    <x v="28"/>
    <x v="0"/>
    <s v="Pago Cuota"/>
    <d v="2018-11-19T00:00:00"/>
    <s v="TR"/>
    <s v="Llanquihue 99, Luis Herrera"/>
    <m/>
    <n v="80099"/>
    <m/>
  </r>
  <r>
    <x v="28"/>
    <x v="0"/>
    <s v="Pago Cuota"/>
    <d v="2018-11-26T00:00:00"/>
    <s v="D/E"/>
    <s v="Puyehue 53, Ma. Teresa Vicencio"/>
    <m/>
    <n v="100000"/>
    <m/>
  </r>
  <r>
    <x v="28"/>
    <x v="0"/>
    <s v="Pago Cuota"/>
    <d v="2018-11-26T00:00:00"/>
    <s v="D/E"/>
    <s v="Llanquihue 101, Marcela Ortiz"/>
    <m/>
    <n v="100000"/>
    <m/>
  </r>
  <r>
    <x v="28"/>
    <x v="0"/>
    <s v="Pago Cuota"/>
    <d v="2018-11-05T00:00:00"/>
    <s v="TR"/>
    <s v="Villarrica 120, Ma. Eugenia Meza"/>
    <m/>
    <n v="120000"/>
    <m/>
  </r>
  <r>
    <x v="28"/>
    <x v="0"/>
    <s v="Pago Cuota"/>
    <d v="2018-11-26T00:00:00"/>
    <s v="D/E"/>
    <s v="Llanquihue 117, Patricia Maluenda"/>
    <m/>
    <n v="140000"/>
    <m/>
  </r>
  <r>
    <x v="28"/>
    <x v="0"/>
    <s v="Pago Cuota"/>
    <d v="2018-11-23T00:00:00"/>
    <s v="TR"/>
    <s v="Llanquihue 103-105, Tatiana Tejos"/>
    <m/>
    <n v="160000"/>
    <m/>
  </r>
  <r>
    <x v="28"/>
    <x v="0"/>
    <s v="Pago Cuota"/>
    <d v="2018-11-26T00:00:00"/>
    <s v="D/E"/>
    <s v="Llanquihue 90, Aurora Araya"/>
    <m/>
    <n v="200000"/>
    <m/>
  </r>
  <r>
    <x v="28"/>
    <x v="0"/>
    <s v="Pago Cuota"/>
    <d v="2018-11-05T00:00:00"/>
    <s v="D/E"/>
    <s v="Villarrica 124, Fco. Peris"/>
    <m/>
    <n v="240000"/>
    <m/>
  </r>
  <r>
    <x v="28"/>
    <x v="0"/>
    <s v="Pago Cuota"/>
    <d v="2018-11-26T00:00:00"/>
    <s v="D/E"/>
    <s v="Villarrica 102, Silvia Mancilla"/>
    <m/>
    <n v="240000"/>
    <m/>
  </r>
  <r>
    <x v="28"/>
    <x v="0"/>
    <s v="Pago Cuota"/>
    <d v="2018-11-05T00:00:00"/>
    <s v="TR"/>
    <s v="Vilarrica 102, Silvia Mancilla"/>
    <m/>
    <n v="240102"/>
    <m/>
  </r>
  <r>
    <x v="28"/>
    <x v="0"/>
    <s v="Pago Cuota"/>
    <d v="2018-11-26T00:00:00"/>
    <s v="D/E"/>
    <s v="Calafquen 13, Enonito Garcia"/>
    <m/>
    <n v="250000"/>
    <m/>
  </r>
  <r>
    <x v="28"/>
    <x v="0"/>
    <s v="Pago Cuota"/>
    <d v="2018-11-20T00:00:00"/>
    <s v="D/CH"/>
    <s v="Llanquihue 84, Jorge Marcich"/>
    <m/>
    <n v="260000"/>
    <m/>
  </r>
  <r>
    <x v="28"/>
    <x v="0"/>
    <s v="Pago Cuota"/>
    <d v="2018-11-26T00:00:00"/>
    <s v="D/CH"/>
    <s v="Ranco 91, Jeannette Ibarra"/>
    <m/>
    <n v="260000"/>
    <m/>
  </r>
  <r>
    <x v="29"/>
    <x v="0"/>
    <s v="Pago Cuota"/>
    <d v="2018-12-03T00:00:00"/>
    <s v="TR"/>
    <s v="Villarrica 123, Omar Sepulveda"/>
    <m/>
    <n v="20000"/>
    <m/>
  </r>
  <r>
    <x v="29"/>
    <x v="0"/>
    <s v="Pago Cuota"/>
    <d v="2018-12-03T00:00:00"/>
    <s v="TR"/>
    <s v="Llanquihue 88, Pedro Flores"/>
    <m/>
    <n v="20000"/>
    <m/>
  </r>
  <r>
    <x v="29"/>
    <x v="0"/>
    <s v="Pago Cuota"/>
    <d v="2018-12-03T00:00:00"/>
    <s v="D/E"/>
    <s v="Ranco 83, Silvia Gonzalez"/>
    <m/>
    <n v="20000"/>
    <m/>
  </r>
  <r>
    <x v="29"/>
    <x v="0"/>
    <s v="Pago Cuota"/>
    <d v="2018-12-03T00:00:00"/>
    <s v="TR"/>
    <s v="Ranco 54, Juan Montero"/>
    <m/>
    <n v="20054"/>
    <m/>
  </r>
  <r>
    <x v="29"/>
    <x v="0"/>
    <s v="Pago Cuota"/>
    <d v="2018-12-03T00:00:00"/>
    <s v="TR"/>
    <s v="Llanquihue 82, Maria Molina"/>
    <m/>
    <n v="80000"/>
    <m/>
  </r>
  <r>
    <x v="29"/>
    <x v="0"/>
    <s v="Pago Cuota"/>
    <d v="2018-12-04T00:00:00"/>
    <s v="TR"/>
    <s v="Puyehue 37,Jorge Matamala"/>
    <m/>
    <n v="20037"/>
    <m/>
  </r>
  <r>
    <x v="29"/>
    <x v="0"/>
    <s v="Pago Cuota"/>
    <d v="2018-12-04T00:00:00"/>
    <s v="TR"/>
    <s v="Icalma 72, Jorge Matamala"/>
    <m/>
    <n v="20072"/>
    <m/>
  </r>
  <r>
    <x v="29"/>
    <x v="0"/>
    <s v="Pago Cuota"/>
    <d v="2018-12-04T00:00:00"/>
    <s v="TR"/>
    <s v="Puyehue 37,Jorge Matamala CBR"/>
    <m/>
    <n v="50000"/>
    <m/>
  </r>
  <r>
    <x v="29"/>
    <x v="0"/>
    <s v="Pago Cuota"/>
    <d v="2018-12-05T00:00:00"/>
    <s v="TR"/>
    <s v="R.Figuero, vuelto caja chica"/>
    <m/>
    <n v="1430"/>
    <m/>
  </r>
  <r>
    <x v="29"/>
    <x v="0"/>
    <s v="Pago Cuota"/>
    <d v="2018-12-05T00:00:00"/>
    <s v="TR"/>
    <s v="Ranco 73, Juan Hernandez"/>
    <m/>
    <n v="20000"/>
    <m/>
  </r>
  <r>
    <x v="29"/>
    <x v="0"/>
    <s v="Pago Cuota"/>
    <d v="2018-12-05T00:00:00"/>
    <s v="D/CH"/>
    <s v="Riñihue 23, Sara Salgado"/>
    <m/>
    <n v="50000"/>
    <m/>
  </r>
  <r>
    <x v="29"/>
    <x v="0"/>
    <s v="Pago Cuota"/>
    <d v="2018-12-06T00:00:00"/>
    <s v="D/CH"/>
    <s v="Ranco 73, Juan Hernandez Plan 1/3"/>
    <m/>
    <n v="77500"/>
    <m/>
  </r>
  <r>
    <x v="29"/>
    <x v="0"/>
    <s v="Pago Cuota"/>
    <d v="2018-12-10T00:00:00"/>
    <s v="TR"/>
    <s v="Puyehue 36, Militza Cortes"/>
    <m/>
    <n v="20000"/>
    <m/>
  </r>
  <r>
    <x v="29"/>
    <x v="0"/>
    <s v="Pago Cuota"/>
    <d v="2018-12-10T00:00:00"/>
    <s v="D/E"/>
    <s v="Villarrica 100, Julia Zuñiga"/>
    <m/>
    <n v="20100"/>
    <m/>
  </r>
  <r>
    <x v="29"/>
    <x v="0"/>
    <s v="Pago Cuota"/>
    <d v="2018-12-11T00:00:00"/>
    <s v="TR"/>
    <s v="Ranco 52, Nancy Paez"/>
    <m/>
    <n v="20000"/>
    <m/>
  </r>
  <r>
    <x v="29"/>
    <x v="0"/>
    <s v="Pago Cuota"/>
    <d v="2018-12-11T00:00:00"/>
    <s v="D/CH"/>
    <s v="Ranco 91, Jeanette Ibarra"/>
    <m/>
    <n v="20000"/>
    <m/>
  </r>
  <r>
    <x v="29"/>
    <x v="0"/>
    <s v="Pago Cuota"/>
    <d v="2018-12-14T00:00:00"/>
    <s v="TR"/>
    <s v="Riñihue 19, Teresa Peña"/>
    <m/>
    <n v="20000"/>
    <m/>
  </r>
  <r>
    <x v="29"/>
    <x v="0"/>
    <s v="Pago Cuota"/>
    <d v="2018-12-17T00:00:00"/>
    <s v="TR"/>
    <s v="Riñihue 6-8, Roberto Andrade"/>
    <m/>
    <n v="200006"/>
    <m/>
  </r>
  <r>
    <x v="29"/>
    <x v="0"/>
    <s v="Pago Cuota"/>
    <d v="2018-12-19T00:00:00"/>
    <s v="TR"/>
    <s v="Llanquihue 103-105, Tatiana Tejos"/>
    <m/>
    <n v="40000"/>
    <m/>
  </r>
  <r>
    <x v="29"/>
    <x v="0"/>
    <s v="Pago Cuota"/>
    <d v="2018-12-20T00:00:00"/>
    <s v="TR"/>
    <s v="Ranco 48, Carola Arriagada"/>
    <m/>
    <n v="20000"/>
    <m/>
  </r>
  <r>
    <x v="29"/>
    <x v="0"/>
    <s v="Pago Cuota"/>
    <d v="2018-12-20T00:00:00"/>
    <s v="D/E"/>
    <s v="NN"/>
    <m/>
    <n v="100020"/>
    <m/>
  </r>
  <r>
    <x v="29"/>
    <x v="0"/>
    <s v="Pago Cuota"/>
    <d v="2018-12-21T00:00:00"/>
    <s v="TR"/>
    <s v="Llanquihue 113, Pedro Ruz"/>
    <m/>
    <n v="20000"/>
    <m/>
  </r>
  <r>
    <x v="29"/>
    <x v="0"/>
    <s v="Pago Cuota"/>
    <d v="2018-12-21T00:00:00"/>
    <s v="D/E"/>
    <s v="Llanquihue 109, Teresa Gatica"/>
    <m/>
    <n v="20109"/>
    <m/>
  </r>
  <r>
    <x v="29"/>
    <x v="0"/>
    <s v="Pago Cuota"/>
    <d v="2018-12-24T00:00:00"/>
    <s v="TR"/>
    <s v="Llanquihue 80, Sergio Ibaceta"/>
    <m/>
    <n v="20"/>
    <m/>
  </r>
  <r>
    <x v="29"/>
    <x v="0"/>
    <s v="Pago Cuota"/>
    <d v="2018-12-24T00:00:00"/>
    <s v="TR"/>
    <s v="Llanquihue 80, Sergio Ibaceta"/>
    <m/>
    <n v="20080"/>
    <m/>
  </r>
  <r>
    <x v="29"/>
    <x v="0"/>
    <s v="Pago Cuota"/>
    <d v="2018-12-26T00:00:00"/>
    <s v="TR"/>
    <s v="Puyehue 22, Cristina Olivares"/>
    <m/>
    <n v="20000"/>
    <m/>
  </r>
  <r>
    <x v="29"/>
    <x v="0"/>
    <s v="Pago Cuota"/>
    <d v="2018-12-26T00:00:00"/>
    <s v="TR"/>
    <s v="Riñihue 25, Juan Gonzalez"/>
    <m/>
    <n v="60025"/>
    <m/>
  </r>
  <r>
    <x v="29"/>
    <x v="0"/>
    <s v="Pago Cuota"/>
    <d v="2018-12-27T00:00:00"/>
    <s v="TR"/>
    <s v="Puyehue 32, Ivonne Jorquera"/>
    <m/>
    <n v="20000"/>
    <m/>
  </r>
  <r>
    <x v="29"/>
    <x v="0"/>
    <s v="Pago Cuota"/>
    <d v="2018-12-28T00:00:00"/>
    <s v="TR"/>
    <s v="Villarrica 123, Omar Sepulveda"/>
    <m/>
    <n v="20000"/>
    <m/>
  </r>
  <r>
    <x v="29"/>
    <x v="0"/>
    <s v="Pago Cuota"/>
    <d v="2018-12-28T00:00:00"/>
    <s v="TR"/>
    <s v="Riñihue 19, Teresa Peña"/>
    <m/>
    <n v="20000"/>
    <m/>
  </r>
  <r>
    <x v="29"/>
    <x v="0"/>
    <s v="Pago Cuota"/>
    <d v="2018-12-28T00:00:00"/>
    <s v="TR"/>
    <s v="Puyehue 37,Jorge Matamala"/>
    <m/>
    <n v="20037"/>
    <m/>
  </r>
  <r>
    <x v="29"/>
    <x v="0"/>
    <s v="Pago Cuota"/>
    <d v="2018-12-28T00:00:00"/>
    <s v="TR"/>
    <s v="Icalma 72, Jorge Matamala"/>
    <m/>
    <n v="20072"/>
    <m/>
  </r>
  <r>
    <x v="29"/>
    <x v="0"/>
    <s v="Pago Cuota"/>
    <d v="2018-12-28T00:00:00"/>
    <s v="D/E"/>
    <s v="Vuelto caja chica RF"/>
    <m/>
    <n v="23000"/>
    <n v="28231214"/>
  </r>
  <r>
    <x v="30"/>
    <x v="0"/>
    <s v="Pago Cuota"/>
    <d v="2019-01-02T00:00:00"/>
    <s v="TR"/>
    <s v="Ricardo Figueroa vuleto caja chica dif"/>
    <m/>
    <n v="60"/>
    <m/>
  </r>
  <r>
    <x v="30"/>
    <x v="0"/>
    <s v="Pago Cuota"/>
    <d v="2019-01-02T00:00:00"/>
    <s v="TR"/>
    <s v="Villarrica 118, Pia Burgos"/>
    <m/>
    <n v="20000"/>
    <m/>
  </r>
  <r>
    <x v="30"/>
    <x v="0"/>
    <s v="Pago Cuota"/>
    <d v="2019-01-02T00:00:00"/>
    <s v="TR"/>
    <s v="Villarrica 129, Ricardo Figueroa"/>
    <m/>
    <n v="20000"/>
    <m/>
  </r>
  <r>
    <x v="30"/>
    <x v="0"/>
    <s v="Pago Cuota"/>
    <d v="2019-01-02T00:00:00"/>
    <s v="TR"/>
    <s v="Villarrica 122, Ema Valdes"/>
    <m/>
    <n v="20000"/>
    <m/>
  </r>
  <r>
    <x v="30"/>
    <x v="0"/>
    <s v="Pago Cuota"/>
    <d v="2019-01-02T00:00:00"/>
    <s v="TR"/>
    <s v="Llanquihue 97 Rene Rivero"/>
    <m/>
    <n v="20000"/>
    <m/>
  </r>
  <r>
    <x v="30"/>
    <x v="0"/>
    <s v="Pago Cuota"/>
    <d v="2019-01-02T00:00:00"/>
    <s v="D/E"/>
    <s v="Ranco 83,Silvia Gonzalez"/>
    <m/>
    <n v="20000"/>
    <m/>
  </r>
  <r>
    <x v="30"/>
    <x v="0"/>
    <s v="Pago Cuota"/>
    <d v="2019-01-02T00:00:00"/>
    <s v="D/E"/>
    <s v="Llanquihue 84, Jorge Marcich"/>
    <m/>
    <n v="20000"/>
    <m/>
  </r>
  <r>
    <x v="30"/>
    <x v="0"/>
    <s v="Pago Cuota"/>
    <d v="2019-01-02T00:00:00"/>
    <s v="D/E"/>
    <s v="Llanquihue 78, Cristian Recabarren"/>
    <m/>
    <n v="137200"/>
    <m/>
  </r>
  <r>
    <x v="30"/>
    <x v="0"/>
    <s v="Pago Cuota"/>
    <d v="2019-01-03T00:00:00"/>
    <s v="TR"/>
    <s v="Ranco 50, Julia Parra"/>
    <m/>
    <n v="20000"/>
    <m/>
  </r>
  <r>
    <x v="30"/>
    <x v="0"/>
    <s v="Pago Cuota"/>
    <d v="2019-01-03T00:00:00"/>
    <s v="TR"/>
    <s v="Ranco 79, Ismelda Meza"/>
    <m/>
    <n v="20000"/>
    <m/>
  </r>
  <r>
    <x v="30"/>
    <x v="0"/>
    <s v="Pago Cuota"/>
    <d v="2019-01-03T00:00:00"/>
    <s v="TR"/>
    <s v="Puyehue 24, Manuel Latapiat"/>
    <m/>
    <n v="40000"/>
    <m/>
  </r>
  <r>
    <x v="30"/>
    <x v="0"/>
    <s v="Pago Cuota"/>
    <d v="2019-01-03T00:00:00"/>
    <s v="TR"/>
    <s v="Calafquen 5, Marcos Briones"/>
    <m/>
    <n v="60000"/>
    <m/>
  </r>
  <r>
    <x v="30"/>
    <x v="0"/>
    <s v="Pago Cuota"/>
    <d v="2019-01-03T00:00:00"/>
    <s v="TR"/>
    <s v="Villarrica 126-127 Beltran de Ramon"/>
    <m/>
    <n v="240000"/>
    <m/>
  </r>
  <r>
    <x v="30"/>
    <x v="0"/>
    <s v="Pago Cuota"/>
    <d v="2019-01-04T00:00:00"/>
    <s v="D/E"/>
    <s v="Puyehue 43, Aurelio Sandoval"/>
    <m/>
    <n v="40000"/>
    <m/>
  </r>
  <r>
    <x v="30"/>
    <x v="0"/>
    <s v="Pago Cuota"/>
    <d v="2019-01-07T00:00:00"/>
    <s v="D/E"/>
    <s v="Ranco 83,Silvia Gonzalez"/>
    <m/>
    <n v="20000"/>
    <m/>
  </r>
  <r>
    <x v="30"/>
    <x v="0"/>
    <s v="Pago Cuota"/>
    <d v="2019-01-07T00:00:00"/>
    <s v="TR"/>
    <s v="Ranco 73, Juan  Francisco Hernandez"/>
    <m/>
    <n v="20000"/>
    <m/>
  </r>
  <r>
    <x v="30"/>
    <x v="0"/>
    <s v="Pago Cuota"/>
    <d v="2019-01-07T00:00:00"/>
    <s v="D/CH"/>
    <s v="Puyehue 39, Regina Wenner"/>
    <m/>
    <n v="60039"/>
    <m/>
  </r>
  <r>
    <x v="30"/>
    <x v="0"/>
    <s v="Pago Cuota"/>
    <d v="2019-01-07T00:00:00"/>
    <s v="D/CH"/>
    <s v="Ranco 73, Juan  Fco. Hernandez 2/3"/>
    <m/>
    <n v="77500"/>
    <m/>
  </r>
  <r>
    <x v="30"/>
    <x v="0"/>
    <s v="Pago Cuota"/>
    <d v="2019-01-10T00:00:00"/>
    <s v="TR"/>
    <s v="Llanquihue 96, Carlos Alvarez"/>
    <m/>
    <n v="40096"/>
    <m/>
  </r>
  <r>
    <x v="30"/>
    <x v="0"/>
    <s v="Pago Cuota"/>
    <d v="2019-01-14T00:00:00"/>
    <s v="D/E"/>
    <s v="Llanquihue 78, Cristian Recabarren"/>
    <m/>
    <n v="40000"/>
    <m/>
  </r>
  <r>
    <x v="30"/>
    <x v="0"/>
    <s v="Pago Cuota"/>
    <d v="2019-01-14T00:00:00"/>
    <s v="TR"/>
    <s v="Llanquihue 97-A, Patricia Castillo"/>
    <m/>
    <n v="60000"/>
    <m/>
  </r>
  <r>
    <x v="30"/>
    <x v="0"/>
    <s v="Pago Cuota"/>
    <d v="2019-01-14T00:00:00"/>
    <s v="D/E"/>
    <s v="Ranco 44, Jose Fco Martinez"/>
    <m/>
    <n v="64000"/>
    <m/>
  </r>
  <r>
    <x v="30"/>
    <x v="0"/>
    <s v="Pago Cuota"/>
    <d v="2019-01-14T00:00:00"/>
    <s v="D/E"/>
    <s v="Puyehue 26, Sergio Ballesteros CBR"/>
    <m/>
    <n v="190000"/>
    <m/>
  </r>
  <r>
    <x v="30"/>
    <x v="0"/>
    <s v="Pago Cuota"/>
    <d v="2019-01-14T00:00:00"/>
    <s v="D/E"/>
    <s v="Puyehue 26, Sergio Ballesteros"/>
    <m/>
    <n v="200000"/>
    <m/>
  </r>
  <r>
    <x v="30"/>
    <x v="0"/>
    <s v="Pago Cuota"/>
    <d v="2019-01-14T00:00:00"/>
    <s v="D/E"/>
    <s v="Villarrica 108, Suc. Iturbide CBR"/>
    <m/>
    <n v="290000"/>
    <m/>
  </r>
  <r>
    <x v="30"/>
    <x v="0"/>
    <s v="Pago Cuota"/>
    <d v="2019-01-15T00:00:00"/>
    <s v="D/E"/>
    <s v="Villarrica 100, Julia Zúñiga"/>
    <m/>
    <n v="20100"/>
    <m/>
  </r>
  <r>
    <x v="30"/>
    <x v="0"/>
    <s v="Pago Cuota"/>
    <d v="2019-01-21T00:00:00"/>
    <s v="TR"/>
    <s v="Puyehue 30, Jorge Carcasson"/>
    <m/>
    <n v="40030"/>
    <m/>
  </r>
  <r>
    <x v="30"/>
    <x v="0"/>
    <s v="Pago Cuota"/>
    <d v="2019-01-21T00:00:00"/>
    <s v="D/E"/>
    <s v="Ranco 56, Delia Quiroga"/>
    <m/>
    <n v="60000"/>
    <m/>
  </r>
  <r>
    <x v="30"/>
    <x v="0"/>
    <s v="Pago Cuota"/>
    <d v="2019-01-21T00:00:00"/>
    <s v="TR"/>
    <s v="Puyehue 51, Solange Aspee"/>
    <m/>
    <n v="60051"/>
    <m/>
  </r>
  <r>
    <x v="30"/>
    <x v="0"/>
    <s v="Pago Cuota"/>
    <d v="2019-01-21T00:00:00"/>
    <s v="D/E"/>
    <s v="Ranco 77, Melinda Gonzalez"/>
    <m/>
    <n v="100000"/>
    <m/>
  </r>
  <r>
    <x v="30"/>
    <x v="0"/>
    <s v="Pago Cuota"/>
    <d v="2019-01-22T00:00:00"/>
    <s v="TR"/>
    <s v="Puyehue 36, Militza Cortes"/>
    <m/>
    <n v="20000"/>
    <m/>
  </r>
  <r>
    <x v="30"/>
    <x v="0"/>
    <s v="Pago Cuota"/>
    <d v="2019-01-22T00:00:00"/>
    <s v="TR"/>
    <s v="Llanquihue 80, Sergio Ibaceta"/>
    <m/>
    <n v="20080"/>
    <m/>
  </r>
  <r>
    <x v="30"/>
    <x v="0"/>
    <s v="Pago Cuota"/>
    <d v="2019-01-22T00:00:00"/>
    <s v="D/E"/>
    <s v="Llanquihue 78, Cristian Recabarren"/>
    <m/>
    <n v="40000"/>
    <m/>
  </r>
  <r>
    <x v="30"/>
    <x v="0"/>
    <s v="Pago Cuota"/>
    <d v="2019-01-22T00:00:00"/>
    <s v="D/CH"/>
    <s v="Ranco 38, J.Luis Retamal"/>
    <m/>
    <n v="170000"/>
    <m/>
  </r>
  <r>
    <x v="30"/>
    <x v="0"/>
    <s v="Pago Cuota"/>
    <d v="2019-01-23T00:00:00"/>
    <s v="TR"/>
    <s v="Llanquihue 82, Maria Molina"/>
    <m/>
    <n v="50000"/>
    <m/>
  </r>
  <r>
    <x v="30"/>
    <x v="0"/>
    <s v="Pago Cuota"/>
    <d v="2019-01-25T00:00:00"/>
    <s v="TR"/>
    <s v="Llanquihue 113, Pedro Ruz"/>
    <m/>
    <n v="20000"/>
    <m/>
  </r>
  <r>
    <x v="30"/>
    <x v="0"/>
    <s v="Pago Cuota"/>
    <d v="2019-01-25T00:00:00"/>
    <s v="TR"/>
    <s v="Puyehue 32, Ivonne Jorquera"/>
    <m/>
    <n v="20000"/>
    <m/>
  </r>
  <r>
    <x v="30"/>
    <x v="0"/>
    <s v="Pago Cuota"/>
    <d v="2019-01-25T00:00:00"/>
    <s v="D/E"/>
    <s v="Llanquihue 109, Teresa Gatica"/>
    <m/>
    <n v="20109"/>
    <m/>
  </r>
  <r>
    <x v="30"/>
    <x v="0"/>
    <s v="Pago Cuota"/>
    <d v="2019-01-28T00:00:00"/>
    <s v="D/E"/>
    <s v="Ranco 83,Silvia Gonzalez"/>
    <m/>
    <n v="20000"/>
    <m/>
  </r>
  <r>
    <x v="30"/>
    <x v="0"/>
    <s v="Pago Cuota"/>
    <d v="2019-01-28T00:00:00"/>
    <s v="D/E"/>
    <s v="Villarrica 125, Dev. Desmalezacion"/>
    <m/>
    <n v="35000"/>
    <m/>
  </r>
  <r>
    <x v="30"/>
    <x v="0"/>
    <s v="Pago Cuota"/>
    <d v="2019-01-28T00:00:00"/>
    <s v="D/E"/>
    <s v="Villarrica 125, Marta Aguado"/>
    <m/>
    <n v="240000"/>
    <m/>
  </r>
  <r>
    <x v="30"/>
    <x v="0"/>
    <s v="Pago Cuota"/>
    <d v="2019-01-29T00:00:00"/>
    <s v="TR"/>
    <s v="Llanquihue 88, Pedro Flores"/>
    <m/>
    <n v="20000"/>
    <m/>
  </r>
  <r>
    <x v="30"/>
    <x v="0"/>
    <s v="Pago Cuota"/>
    <d v="2019-01-30T00:00:00"/>
    <s v="TR"/>
    <s v="Puyehue 37,Jorge Matamala"/>
    <m/>
    <n v="20037"/>
    <m/>
  </r>
  <r>
    <x v="30"/>
    <x v="0"/>
    <s v="Pago Cuota"/>
    <d v="2019-01-30T00:00:00"/>
    <s v="TR"/>
    <s v="Icalma 72, Jorge Matamala"/>
    <m/>
    <n v="20072"/>
    <m/>
  </r>
  <r>
    <x v="30"/>
    <x v="0"/>
    <s v="Pago Cuota"/>
    <d v="2019-01-30T00:00:00"/>
    <s v="D/E"/>
    <s v="Villarrica 100, Julia Zuñiga"/>
    <m/>
    <n v="20100"/>
    <m/>
  </r>
  <r>
    <x v="30"/>
    <x v="0"/>
    <s v="Pago Cuota"/>
    <d v="2019-01-30T00:00:00"/>
    <s v="TR"/>
    <s v="Villarrica 98-A, Francisco Vergara"/>
    <m/>
    <n v="240000"/>
    <m/>
  </r>
  <r>
    <x v="30"/>
    <x v="0"/>
    <s v="Pago Cuota"/>
    <d v="2019-01-31T00:00:00"/>
    <s v="TR"/>
    <s v="Calafquen 5, Marcos Briones"/>
    <m/>
    <n v="20000"/>
    <m/>
  </r>
  <r>
    <x v="30"/>
    <x v="0"/>
    <s v="Pago Cuota"/>
    <d v="2019-01-31T00:00:00"/>
    <s v="TR"/>
    <s v="Villarrica 123, Omar Sepulveda"/>
    <m/>
    <n v="20000"/>
    <m/>
  </r>
  <r>
    <x v="30"/>
    <x v="0"/>
    <s v="Pago Cuota"/>
    <d v="2019-01-31T00:00:00"/>
    <s v="TR"/>
    <s v="Ranco 48, Carola Arriagada"/>
    <m/>
    <n v="20000"/>
    <m/>
  </r>
  <r>
    <x v="30"/>
    <x v="0"/>
    <s v="Pago Cuota"/>
    <d v="2019-01-31T00:00:00"/>
    <s v="TR"/>
    <s v="Riñihue 19, Teresa Peña"/>
    <m/>
    <n v="20000"/>
    <m/>
  </r>
  <r>
    <x v="30"/>
    <x v="0"/>
    <s v="Pago Cuota"/>
    <d v="2019-01-31T00:00:00"/>
    <s v="TR"/>
    <s v="Llanquihue 97, Rene Rivero"/>
    <m/>
    <n v="20000"/>
    <m/>
  </r>
  <r>
    <x v="31"/>
    <x v="0"/>
    <s v="Pago Cuota"/>
    <d v="2019-02-01T00:00:00"/>
    <s v="TR"/>
    <s v="Villarrica 118, Pia Burgos"/>
    <m/>
    <n v="20000"/>
    <m/>
  </r>
  <r>
    <x v="31"/>
    <x v="0"/>
    <s v="Pago Cuota"/>
    <d v="2019-02-01T00:00:00"/>
    <s v="TR"/>
    <s v="Villarica 126, Ema de Ramon"/>
    <m/>
    <n v="240000"/>
    <m/>
  </r>
  <r>
    <x v="31"/>
    <x v="0"/>
    <s v="Pago Cuota"/>
    <d v="2019-02-04T00:00:00"/>
    <s v="D/E"/>
    <s v="Riñihue 25, Juan González"/>
    <m/>
    <n v="3000"/>
    <m/>
  </r>
  <r>
    <x v="31"/>
    <x v="0"/>
    <s v="Pago Cuota"/>
    <d v="2019-02-04T00:00:00"/>
    <s v="D/E"/>
    <s v="Villarrica 129, Ricardo Figueroa"/>
    <m/>
    <n v="20000"/>
    <m/>
  </r>
  <r>
    <x v="31"/>
    <x v="0"/>
    <s v="Pago Cuota"/>
    <d v="2019-02-04T00:00:00"/>
    <s v="D/E"/>
    <s v="Villarrica 122, Ema Valdes"/>
    <m/>
    <n v="20000"/>
    <m/>
  </r>
  <r>
    <x v="31"/>
    <x v="0"/>
    <s v="Pago Cuota"/>
    <d v="2019-02-04T00:00:00"/>
    <s v="D/E"/>
    <s v="Llanquihue 90, Aurora Araya"/>
    <m/>
    <n v="20000"/>
    <m/>
  </r>
  <r>
    <x v="31"/>
    <x v="0"/>
    <s v="Pago Cuota"/>
    <d v="2019-02-04T00:00:00"/>
    <s v="D/E"/>
    <s v="Puyehue 24, Manuel Latapiat"/>
    <m/>
    <n v="20000"/>
    <m/>
  </r>
  <r>
    <x v="31"/>
    <x v="0"/>
    <s v="Pago Cuota"/>
    <d v="2019-02-04T00:00:00"/>
    <s v="D/E"/>
    <s v="Villarrica 104, Sergio Lledo"/>
    <m/>
    <n v="20000"/>
    <m/>
  </r>
  <r>
    <x v="31"/>
    <x v="0"/>
    <s v="Pago Cuota"/>
    <d v="2019-02-04T00:00:00"/>
    <s v="D/E"/>
    <s v="Puyehue 43, Aurelio Sandoval"/>
    <m/>
    <n v="40000"/>
    <m/>
  </r>
  <r>
    <x v="31"/>
    <x v="0"/>
    <s v="Pago Cuota"/>
    <d v="2019-02-04T00:00:00"/>
    <s v="D/E"/>
    <s v="Villarrica 130, Laura Bailac"/>
    <m/>
    <n v="40000"/>
    <m/>
  </r>
  <r>
    <x v="31"/>
    <x v="0"/>
    <s v="Pago Cuota"/>
    <d v="2019-02-04T00:00:00"/>
    <s v="D/E"/>
    <s v="Llanquihue 76, Glenda Alvarez"/>
    <m/>
    <n v="48000"/>
    <m/>
  </r>
  <r>
    <x v="31"/>
    <x v="0"/>
    <s v="Pago Cuota"/>
    <d v="2019-02-04T00:00:00"/>
    <s v="D/E"/>
    <s v="Riñihue 25, Juan González"/>
    <m/>
    <n v="50000"/>
    <m/>
  </r>
  <r>
    <x v="31"/>
    <x v="0"/>
    <s v="Pago Cuota"/>
    <d v="2019-02-04T00:00:00"/>
    <s v="D/E"/>
    <s v="Calafquen 13, Enonito García"/>
    <m/>
    <n v="60000"/>
    <m/>
  </r>
  <r>
    <x v="31"/>
    <x v="0"/>
    <s v="Pago Cuota"/>
    <d v="2019-02-04T00:00:00"/>
    <s v="D/E"/>
    <s v="Ranco 40, Eduardo Casademot"/>
    <m/>
    <n v="60000"/>
    <m/>
  </r>
  <r>
    <x v="31"/>
    <x v="0"/>
    <s v="Pago Cuota"/>
    <d v="2019-02-04T00:00:00"/>
    <s v="D/E"/>
    <s v="Puyehue 34, Gladys Jorquera"/>
    <m/>
    <n v="80000"/>
    <m/>
  </r>
  <r>
    <x v="31"/>
    <x v="0"/>
    <s v="Pago Cuota"/>
    <d v="2019-02-04T00:00:00"/>
    <s v="D/E"/>
    <s v="Ranco 89,  Teresa Rojas"/>
    <m/>
    <n v="100000"/>
    <m/>
  </r>
  <r>
    <x v="31"/>
    <x v="0"/>
    <s v="Pago Cuota"/>
    <d v="2019-02-04T00:00:00"/>
    <s v="D/E"/>
    <s v="Villarrica 112, Isabel Roccaro"/>
    <m/>
    <n v="100000"/>
    <m/>
  </r>
  <r>
    <x v="31"/>
    <x v="0"/>
    <s v="Pago Cuota"/>
    <d v="2019-02-04T00:00:00"/>
    <s v="D/E"/>
    <s v="Villarrica 110, Julia Valdes"/>
    <m/>
    <n v="100000"/>
    <m/>
  </r>
  <r>
    <x v="31"/>
    <x v="0"/>
    <s v="Pago Cuota"/>
    <d v="2019-02-04T00:00:00"/>
    <s v="D/E"/>
    <s v="Llanquihue 107, Jose Navarro"/>
    <m/>
    <n v="120000"/>
    <m/>
  </r>
  <r>
    <x v="31"/>
    <x v="0"/>
    <s v="Pago Cuota"/>
    <d v="2019-02-04T00:00:00"/>
    <s v="TR"/>
    <s v="Villarrica 120, Ma. Eugenia Meza"/>
    <m/>
    <n v="126000"/>
    <m/>
  </r>
  <r>
    <x v="31"/>
    <x v="0"/>
    <s v="Pago Cuota"/>
    <d v="2019-02-04T00:00:00"/>
    <s v="TR"/>
    <s v="Villarrica 102 Ximena Mancilla"/>
    <m/>
    <n v="180000"/>
    <m/>
  </r>
  <r>
    <x v="31"/>
    <x v="0"/>
    <s v="Pago Cuota"/>
    <d v="2019-02-04T00:00:00"/>
    <s v="D/E"/>
    <s v="Llanquihue 92, Carlos Herrera"/>
    <m/>
    <n v="240000"/>
    <m/>
  </r>
  <r>
    <x v="31"/>
    <x v="0"/>
    <s v="Pago Cuota"/>
    <d v="2019-02-05T00:00:00"/>
    <s v="TR"/>
    <s v="Riñihue 27-29, Marta Manriquez"/>
    <m/>
    <n v="40000"/>
    <m/>
  </r>
  <r>
    <x v="31"/>
    <x v="0"/>
    <s v="Pago Cuota"/>
    <d v="2019-02-05T00:00:00"/>
    <s v="D/CH"/>
    <s v="Villarrica 114, Hilda Alburquerque"/>
    <m/>
    <n v="60000"/>
    <m/>
  </r>
  <r>
    <x v="31"/>
    <x v="0"/>
    <s v="Pago Cuota"/>
    <d v="2019-02-05T00:00:00"/>
    <s v="D/CH"/>
    <s v="Ranco 87, Roxana Rivera"/>
    <m/>
    <n v="200000"/>
    <m/>
  </r>
  <r>
    <x v="31"/>
    <x v="0"/>
    <s v="Pago Cuota"/>
    <d v="2019-02-05T00:00:00"/>
    <s v="D/CH"/>
    <s v="Ranco 85, Hugo Flores"/>
    <m/>
    <n v="200000"/>
    <m/>
  </r>
  <r>
    <x v="31"/>
    <x v="0"/>
    <s v="Pago Cuota"/>
    <d v="2019-02-05T00:00:00"/>
    <s v="D/CH"/>
    <s v="Puyehue 45-47, Gladys Segovia"/>
    <m/>
    <n v="420000"/>
    <m/>
  </r>
  <r>
    <x v="31"/>
    <x v="0"/>
    <s v="Pago Cuota"/>
    <d v="2019-02-06T00:00:00"/>
    <s v="TR"/>
    <s v="Puyehue 22, Cristina Olivares"/>
    <m/>
    <n v="20000"/>
    <m/>
  </r>
  <r>
    <x v="31"/>
    <x v="0"/>
    <s v="Pago Cuota"/>
    <d v="2019-02-06T00:00:00"/>
    <s v="TR"/>
    <s v="Ranco 73, Fco. Hernandez"/>
    <m/>
    <n v="20000"/>
    <m/>
  </r>
  <r>
    <x v="31"/>
    <x v="0"/>
    <s v="Pago Cuota"/>
    <d v="2019-02-06T00:00:00"/>
    <s v="TR"/>
    <s v="Ranco 50, Julia Parra"/>
    <m/>
    <n v="20000"/>
    <m/>
  </r>
  <r>
    <x v="31"/>
    <x v="0"/>
    <s v="Pago Cuota"/>
    <d v="2019-02-06T00:00:00"/>
    <s v="TR"/>
    <s v="Ranco 79, Ismelda Meza"/>
    <m/>
    <n v="20000"/>
    <m/>
  </r>
  <r>
    <x v="31"/>
    <x v="0"/>
    <s v="Pago Cuota"/>
    <d v="2019-02-06T00:00:00"/>
    <s v="D/CH"/>
    <s v="Ranco 73, Fco. Hernandez"/>
    <m/>
    <n v="77500"/>
    <m/>
  </r>
  <r>
    <x v="31"/>
    <x v="0"/>
    <s v="Pago Cuota"/>
    <d v="2019-02-07T00:00:00"/>
    <s v="TR"/>
    <s v="Riñihue 27-29, Marta Manriquez"/>
    <m/>
    <n v="40000"/>
    <m/>
  </r>
  <r>
    <x v="31"/>
    <x v="0"/>
    <s v="Pago Cuota"/>
    <d v="2019-02-08T00:00:00"/>
    <s v="TR"/>
    <s v="Llanquihue 119, Maria Madariaga"/>
    <m/>
    <n v="20000"/>
    <m/>
  </r>
  <r>
    <x v="31"/>
    <x v="0"/>
    <s v="Pago Cuota"/>
    <d v="2019-02-11T00:00:00"/>
    <s v="D/E"/>
    <s v="RF Devolucion caja chica"/>
    <m/>
    <n v="9100"/>
    <m/>
  </r>
  <r>
    <x v="31"/>
    <x v="0"/>
    <s v="Pago Cuota"/>
    <d v="2019-02-11T00:00:00"/>
    <s v="D/E"/>
    <s v="Llanquihue 74, Eliana Haro"/>
    <m/>
    <n v="20000"/>
    <m/>
  </r>
  <r>
    <x v="31"/>
    <x v="0"/>
    <s v="Pago Cuota"/>
    <d v="2019-02-11T00:00:00"/>
    <s v="D/E"/>
    <s v="Llanquihue 74, Eliana Haro"/>
    <m/>
    <n v="20000"/>
    <m/>
  </r>
  <r>
    <x v="31"/>
    <x v="0"/>
    <s v="Pago Cuota"/>
    <d v="2019-02-11T00:00:00"/>
    <s v="TR"/>
    <s v="Ranco 75, Olga Hernandez"/>
    <m/>
    <n v="20000"/>
    <m/>
  </r>
  <r>
    <x v="31"/>
    <x v="0"/>
    <s v="Pago Cuota"/>
    <d v="2019-02-11T00:00:00"/>
    <s v="D/E"/>
    <s v="Puyehue 41, Teresa Sepulveda"/>
    <m/>
    <n v="80000"/>
    <m/>
  </r>
  <r>
    <x v="31"/>
    <x v="0"/>
    <s v="Pago Cuota"/>
    <d v="2019-02-11T00:00:00"/>
    <s v="D/E"/>
    <s v="Llanquihue 111, Walter Roccaro"/>
    <m/>
    <n v="160000"/>
    <m/>
  </r>
  <r>
    <x v="31"/>
    <x v="0"/>
    <s v="Pago Cuota"/>
    <d v="2019-02-15T00:00:00"/>
    <s v="D/CH"/>
    <s v="Regina Werner"/>
    <m/>
    <n v="40039"/>
    <m/>
  </r>
  <r>
    <x v="31"/>
    <x v="0"/>
    <s v="Pago Cuota"/>
    <d v="2019-02-18T00:00:00"/>
    <s v="D/E"/>
    <s v="Villarrica 124"/>
    <m/>
    <n v="270000"/>
    <m/>
  </r>
  <r>
    <x v="31"/>
    <x v="0"/>
    <s v="Pago Cuota"/>
    <d v="2019-02-22T00:00:00"/>
    <s v="TR"/>
    <s v="Llanquihue 80, Sergio ibaceta"/>
    <m/>
    <n v="20080"/>
    <m/>
  </r>
  <r>
    <x v="31"/>
    <x v="0"/>
    <s v="Pago Cuota"/>
    <d v="2019-02-22T00:00:00"/>
    <s v="D/CH"/>
    <s v="Ranco 95, Carolina Ortiz"/>
    <m/>
    <n v="831605"/>
    <m/>
  </r>
  <r>
    <x v="31"/>
    <x v="0"/>
    <s v="Pago Cuota"/>
    <d v="2019-02-25T00:00:00"/>
    <s v="TR"/>
    <s v="Ranco 48, Carola Arriagada"/>
    <m/>
    <n v="20000"/>
    <m/>
  </r>
  <r>
    <x v="31"/>
    <x v="0"/>
    <s v="Pago Cuota"/>
    <d v="2019-02-25T00:00:00"/>
    <s v="TR"/>
    <s v="Llanquihue 109, Teresa Gatica"/>
    <m/>
    <n v="20109"/>
    <m/>
  </r>
  <r>
    <x v="31"/>
    <x v="0"/>
    <s v="Pago Cuota"/>
    <d v="2019-02-25T00:00:00"/>
    <s v="D/E"/>
    <s v="Villarrica 124, Titulo Dominio"/>
    <m/>
    <n v="50000"/>
    <m/>
  </r>
  <r>
    <x v="31"/>
    <x v="0"/>
    <s v="Pago Cuota"/>
    <d v="2019-02-25T00:00:00"/>
    <s v="D/E"/>
    <s v="Ranco 77, Melinda Gonzalez"/>
    <m/>
    <n v="140000"/>
    <m/>
  </r>
  <r>
    <x v="31"/>
    <x v="0"/>
    <s v="Pago Cuota"/>
    <d v="2019-02-26T00:00:00"/>
    <s v="TR"/>
    <s v="Llanquihue 113, Pedro Ruz"/>
    <m/>
    <n v="20000"/>
    <m/>
  </r>
  <r>
    <x v="31"/>
    <x v="0"/>
    <s v="Pago Cuota"/>
    <d v="2019-02-26T00:00:00"/>
    <s v="TR"/>
    <s v="Ranco 50, Julia Parra"/>
    <m/>
    <n v="20000"/>
    <m/>
  </r>
  <r>
    <x v="31"/>
    <x v="0"/>
    <s v="Pago Cuota"/>
    <d v="2019-02-26T00:00:00"/>
    <s v="TR"/>
    <s v="Ranco 79, Ismelda Meza"/>
    <m/>
    <n v="20000"/>
    <m/>
  </r>
  <r>
    <x v="31"/>
    <x v="0"/>
    <s v="Pago Cuota"/>
    <d v="2019-02-26T00:00:00"/>
    <s v="TR"/>
    <s v="Villarrica 98-A, Francisco Vergara"/>
    <m/>
    <n v="30000"/>
    <m/>
  </r>
  <r>
    <x v="31"/>
    <x v="0"/>
    <s v="Pago Cuota"/>
    <d v="2019-02-28T00:00:00"/>
    <s v="D/E"/>
    <s v="Rfigueroa vuelto caja chica"/>
    <m/>
    <n v="2780"/>
    <m/>
  </r>
  <r>
    <x v="31"/>
    <x v="0"/>
    <s v="Pago Cuota"/>
    <d v="2019-02-28T00:00:00"/>
    <s v="TR"/>
    <s v="Villarrica 123, Omar Sepulveda"/>
    <m/>
    <n v="20000"/>
    <m/>
  </r>
  <r>
    <x v="31"/>
    <x v="0"/>
    <s v="Pago Cuota"/>
    <d v="2019-02-28T00:00:00"/>
    <s v="D/E"/>
    <s v="Villarrica 19, Ricardo Figueroa"/>
    <m/>
    <n v="20000"/>
    <m/>
  </r>
  <r>
    <x v="31"/>
    <x v="0"/>
    <s v="Pago Cuota"/>
    <d v="2019-02-28T00:00:00"/>
    <s v="D/E"/>
    <s v="Villarrica 122, Ema Valdes"/>
    <m/>
    <n v="20000"/>
    <m/>
  </r>
  <r>
    <x v="32"/>
    <x v="0"/>
    <s v="Pago Cuota"/>
    <d v="2019-03-01T00:00:00"/>
    <s v="TR"/>
    <s v="Llanquihue 97, Rene Rivero"/>
    <m/>
    <n v="20000"/>
    <m/>
  </r>
  <r>
    <x v="32"/>
    <x v="0"/>
    <s v="Pago Cuota"/>
    <d v="2019-03-01T00:00:00"/>
    <s v="TR"/>
    <s v="Llanquihue 103-105, Tatiana Tejos"/>
    <m/>
    <n v="120000"/>
    <m/>
  </r>
  <r>
    <x v="32"/>
    <x v="0"/>
    <s v="Pago Cuota"/>
    <d v="2019-03-01T00:00:00"/>
    <s v="TR"/>
    <s v="Riñihue 6-8, Roberto Andrade"/>
    <m/>
    <n v="210006"/>
    <m/>
  </r>
  <r>
    <x v="32"/>
    <x v="0"/>
    <s v="Pago Cuota"/>
    <d v="2019-03-04T00:00:00"/>
    <s v="D/E"/>
    <s v="Ranco 40, Eduardo Casademont"/>
    <m/>
    <n v="3000"/>
    <m/>
  </r>
  <r>
    <x v="32"/>
    <x v="0"/>
    <s v="Pago Cuota"/>
    <d v="2019-03-04T00:00:00"/>
    <s v="TR"/>
    <s v="Puyehue 32, Ivonne Jorquera"/>
    <m/>
    <n v="20000"/>
    <m/>
  </r>
  <r>
    <x v="32"/>
    <x v="0"/>
    <s v="Pago Cuota"/>
    <d v="2019-03-04T00:00:00"/>
    <s v="TR"/>
    <s v="Puyehue 37,Jorge Matamala"/>
    <m/>
    <n v="20037"/>
    <m/>
  </r>
  <r>
    <x v="32"/>
    <x v="0"/>
    <s v="Pago Cuota"/>
    <d v="2019-03-04T00:00:00"/>
    <s v="TR"/>
    <s v="Ranco 54, Juan Montero"/>
    <m/>
    <n v="20054"/>
    <m/>
  </r>
  <r>
    <x v="32"/>
    <x v="0"/>
    <s v="Pago Cuota"/>
    <d v="2019-03-04T00:00:00"/>
    <s v="TR"/>
    <s v="Icalma 72, Jorge Matamala"/>
    <m/>
    <n v="20072"/>
    <m/>
  </r>
  <r>
    <x v="32"/>
    <x v="0"/>
    <s v="Pago Cuota"/>
    <d v="2019-03-04T00:00:00"/>
    <s v="TR"/>
    <s v="Puyehue 22,Cristina Olivares"/>
    <m/>
    <n v="23000"/>
    <m/>
  </r>
  <r>
    <x v="32"/>
    <x v="0"/>
    <s v="Pago Cuota"/>
    <d v="2019-03-04T00:00:00"/>
    <s v="D/E"/>
    <s v="Villarrica 100, Julia Zuñiga"/>
    <m/>
    <n v="23100"/>
    <m/>
  </r>
  <r>
    <x v="32"/>
    <x v="0"/>
    <s v="Pago Cuota"/>
    <d v="2019-03-04T00:00:00"/>
    <s v="D/CH"/>
    <s v="Rene Rivero"/>
    <m/>
    <n v="30000"/>
    <m/>
  </r>
  <r>
    <x v="32"/>
    <x v="0"/>
    <s v="Pago Cuota"/>
    <d v="2019-03-04T00:00:00"/>
    <s v="TR"/>
    <s v="Riñinue 27-29, Marta Manriquez"/>
    <m/>
    <n v="40000"/>
    <m/>
  </r>
  <r>
    <x v="32"/>
    <x v="0"/>
    <s v="Pago Cuota"/>
    <d v="2019-03-04T00:00:00"/>
    <s v="D/CH"/>
    <s v="Villarrica 114, Hilda Alburquerque"/>
    <m/>
    <n v="60000"/>
    <m/>
  </r>
  <r>
    <x v="32"/>
    <x v="0"/>
    <s v="Pago Cuota"/>
    <d v="2019-03-06T00:00:00"/>
    <s v="D/E"/>
    <s v="Aurelio Sandoval"/>
    <m/>
    <n v="46000"/>
    <m/>
  </r>
  <r>
    <x v="32"/>
    <x v="0"/>
    <s v="Pago Cuota"/>
    <d v="2019-03-06T00:00:00"/>
    <s v="TR"/>
    <s v="Ranco 93, Margarita Muñoz"/>
    <m/>
    <n v="138000"/>
    <m/>
  </r>
  <r>
    <x v="32"/>
    <x v="0"/>
    <s v="Pago Cuota"/>
    <d v="2019-03-07T00:00:00"/>
    <s v="TR"/>
    <s v="Ranco 95, Carolina Ortiz"/>
    <m/>
    <n v="20000"/>
    <m/>
  </r>
  <r>
    <x v="32"/>
    <x v="0"/>
    <s v="Pago Cuota"/>
    <d v="2019-03-07T00:00:00"/>
    <s v="TR"/>
    <s v="Llanquihue 96, Carlos Alvarez"/>
    <m/>
    <n v="23096"/>
    <m/>
  </r>
  <r>
    <x v="32"/>
    <x v="0"/>
    <s v="Pago Cuota"/>
    <d v="2019-03-07T00:00:00"/>
    <s v="TR"/>
    <s v="Llanquihue 84, Paola Delgado"/>
    <m/>
    <n v="80000"/>
    <m/>
  </r>
  <r>
    <x v="32"/>
    <x v="0"/>
    <s v="Pago Cuota"/>
    <d v="2019-03-07T00:00:00"/>
    <s v="D/CH"/>
    <s v="Villarrica 130, Laura Bailac"/>
    <m/>
    <n v="102000"/>
    <m/>
  </r>
  <r>
    <x v="32"/>
    <x v="0"/>
    <s v="Pago Cuota"/>
    <d v="2019-03-11T00:00:00"/>
    <s v="TR"/>
    <s v="Ranco 52,Nancy Paez"/>
    <m/>
    <n v="83000"/>
    <m/>
  </r>
  <r>
    <x v="32"/>
    <x v="0"/>
    <s v="Pago Cuota"/>
    <d v="2019-03-11T00:00:00"/>
    <s v="TR"/>
    <s v="Llanquihue 86, Jorge Zuñiga"/>
    <m/>
    <n v="120000"/>
    <m/>
  </r>
  <r>
    <x v="32"/>
    <x v="0"/>
    <s v="Pago Cuota"/>
    <d v="2019-03-13T00:00:00"/>
    <s v="TR"/>
    <s v="Puyehue 36, Militza Cortes"/>
    <m/>
    <n v="40000"/>
    <m/>
  </r>
  <r>
    <x v="32"/>
    <x v="0"/>
    <s v="Pago Cuota"/>
    <d v="2019-03-14T00:00:00"/>
    <s v="TR"/>
    <s v="Riñihe 25, Juan Gonzalez"/>
    <m/>
    <n v="60025"/>
    <m/>
  </r>
  <r>
    <x v="32"/>
    <x v="0"/>
    <s v="Pago Cuota"/>
    <d v="2019-03-15T00:00:00"/>
    <s v="TR"/>
    <s v="Riñihue 19 Teresa Peña"/>
    <m/>
    <n v="23000"/>
    <m/>
  </r>
  <r>
    <x v="32"/>
    <x v="0"/>
    <s v="Pago Cuota"/>
    <d v="2019-03-18T00:00:00"/>
    <s v="D/E"/>
    <s v="Ranco 83,Silvia Gonzalez"/>
    <m/>
    <n v="20000"/>
    <m/>
  </r>
  <r>
    <x v="32"/>
    <x v="0"/>
    <s v="Pago Cuota"/>
    <d v="2019-03-18T00:00:00"/>
    <s v="D/E"/>
    <s v="Ranco 56, Delia Quiroga"/>
    <m/>
    <n v="40000"/>
    <m/>
  </r>
  <r>
    <x v="32"/>
    <x v="0"/>
    <s v="Pago Cuota"/>
    <d v="2019-03-18T00:00:00"/>
    <s v="D/E"/>
    <s v="Ranco 77, Melinda Gonzalez"/>
    <m/>
    <n v="43000"/>
    <m/>
  </r>
  <r>
    <x v="32"/>
    <x v="0"/>
    <s v="Pago Cuota"/>
    <d v="2019-03-19T00:00:00"/>
    <s v="TR"/>
    <s v="Llanquihue 119, Maria Madariaga"/>
    <m/>
    <n v="40000"/>
    <m/>
  </r>
  <r>
    <x v="32"/>
    <x v="0"/>
    <s v="Pago Cuota"/>
    <d v="2019-03-22T00:00:00"/>
    <s v="TR"/>
    <s v="Puyehue 32 , Ivonne Jorquera"/>
    <m/>
    <n v="20000"/>
    <m/>
  </r>
  <r>
    <x v="32"/>
    <x v="0"/>
    <s v="Pago Cuota"/>
    <d v="2019-03-25T00:00:00"/>
    <s v="TR"/>
    <s v="Llaqnquihue 113 Pedro Ruz"/>
    <m/>
    <n v="20000"/>
    <m/>
  </r>
  <r>
    <x v="32"/>
    <x v="0"/>
    <s v="Pago Cuota"/>
    <d v="2019-03-27T00:00:00"/>
    <s v="D/E"/>
    <s v="Llanquihue 109, Teresa Gatica"/>
    <m/>
    <n v="20109"/>
    <m/>
  </r>
  <r>
    <x v="32"/>
    <x v="0"/>
    <s v="Pago Cuota"/>
    <d v="2019-03-28T00:00:00"/>
    <s v="TR"/>
    <s v="Ranco 50, Julia Parra"/>
    <m/>
    <n v="20000"/>
    <m/>
  </r>
  <r>
    <x v="32"/>
    <x v="0"/>
    <s v="Pago Cuota"/>
    <d v="2019-03-28T00:00:00"/>
    <s v="TR"/>
    <s v="Ranco 79, Ismelda Meza"/>
    <m/>
    <n v="20000"/>
    <m/>
  </r>
  <r>
    <x v="32"/>
    <x v="0"/>
    <s v="Pago Cuota"/>
    <d v="2019-03-29T00:00:00"/>
    <s v="TR"/>
    <s v="Puyehue 37,Jorge Matamala"/>
    <m/>
    <n v="20037"/>
    <m/>
  </r>
  <r>
    <x v="32"/>
    <x v="0"/>
    <s v="Pago Cuota"/>
    <d v="2019-03-29T00:00:00"/>
    <s v="TR"/>
    <s v="Icalma 72, Jorge Matamala"/>
    <m/>
    <n v="20072"/>
    <m/>
  </r>
  <r>
    <x v="32"/>
    <x v="0"/>
    <s v="Pago Cuota"/>
    <d v="2019-03-29T00:00:00"/>
    <s v="TR"/>
    <s v="Riñihue 19 Teresa Peña"/>
    <m/>
    <n v="23000"/>
    <m/>
  </r>
  <r>
    <x v="32"/>
    <x v="0"/>
    <s v="Pago Cuota"/>
    <d v="2019-03-29T00:00:00"/>
    <s v="TR"/>
    <s v="Llanquihue 80, Sergio Ibaceta"/>
    <m/>
    <n v="23080"/>
    <m/>
  </r>
  <r>
    <x v="32"/>
    <x v="0"/>
    <s v="Pago Cuota"/>
    <d v="2019-03-29T00:00:00"/>
    <s v="D/E"/>
    <s v="Villarrica 100, Julia Zuñiga"/>
    <m/>
    <n v="23100"/>
    <m/>
  </r>
  <r>
    <x v="33"/>
    <x v="0"/>
    <s v="Pago Cuota"/>
    <d v="2019-04-01T00:00:00"/>
    <s v="TR"/>
    <s v="Villarrica 123, Omar Sepulveda"/>
    <m/>
    <n v="20000"/>
    <m/>
  </r>
  <r>
    <x v="33"/>
    <x v="0"/>
    <s v="Pago Cuota"/>
    <d v="2019-04-01T00:00:00"/>
    <s v="TR"/>
    <s v="Villarrica 129, Ricardo Figueroa"/>
    <m/>
    <n v="23000"/>
    <m/>
  </r>
  <r>
    <x v="33"/>
    <x v="0"/>
    <s v="Pago Cuota"/>
    <d v="2019-04-01T00:00:00"/>
    <s v="TR"/>
    <s v="Villarrica 122, Ema Valdes"/>
    <m/>
    <n v="23000"/>
    <m/>
  </r>
  <r>
    <x v="33"/>
    <x v="0"/>
    <s v="Pago Cuota"/>
    <d v="2019-04-01T00:00:00"/>
    <s v="TR"/>
    <s v="Llanquihue 97, Rene Rivero"/>
    <m/>
    <n v="23000"/>
    <m/>
  </r>
  <r>
    <x v="33"/>
    <x v="0"/>
    <s v="Pago Cuota"/>
    <d v="2019-04-01T00:00:00"/>
    <s v="TR"/>
    <s v="Ranco 95, Charles Beecher"/>
    <m/>
    <n v="23095"/>
    <m/>
  </r>
  <r>
    <x v="33"/>
    <x v="0"/>
    <s v="Pago Cuota"/>
    <d v="2019-04-01T00:00:00"/>
    <s v="D/E"/>
    <s v="Puyehue 30, Jorge Carcasson"/>
    <m/>
    <n v="40000"/>
    <m/>
  </r>
  <r>
    <x v="33"/>
    <x v="0"/>
    <s v="Pago Cuota"/>
    <d v="2019-04-02T00:00:00"/>
    <s v="TR"/>
    <s v="Puyehue 22, Cristina Olivares"/>
    <m/>
    <n v="23000"/>
    <m/>
  </r>
  <r>
    <x v="33"/>
    <x v="0"/>
    <s v="Pago Cuota"/>
    <d v="2019-04-02T00:00:00"/>
    <s v="TR"/>
    <s v="Ranco 75, Olga Hernandez"/>
    <m/>
    <n v="40000"/>
    <m/>
  </r>
  <r>
    <x v="33"/>
    <x v="0"/>
    <s v="Pago Cuota"/>
    <d v="2019-04-03T00:00:00"/>
    <s v="TR"/>
    <s v="Llanquihue 88, Pedro Flores"/>
    <m/>
    <n v="20000"/>
    <m/>
  </r>
  <r>
    <x v="33"/>
    <x v="0"/>
    <s v="Pago Cuota"/>
    <d v="2019-04-03T00:00:00"/>
    <s v="TR"/>
    <s v="Ranco 48, Carola Arriagada"/>
    <m/>
    <n v="20000"/>
    <m/>
  </r>
  <r>
    <x v="33"/>
    <x v="0"/>
    <s v="Pago Cuota"/>
    <d v="2019-04-03T00:00:00"/>
    <s v="TR"/>
    <s v="Ranco 73, Juan Hernandez"/>
    <m/>
    <n v="20073"/>
    <m/>
  </r>
  <r>
    <x v="33"/>
    <x v="0"/>
    <s v="Pago Cuota"/>
    <d v="2019-04-03T00:00:00"/>
    <s v="TR"/>
    <s v="Llanquihue 86, Jorge Zuñiga"/>
    <m/>
    <n v="120000"/>
    <m/>
  </r>
  <r>
    <x v="33"/>
    <x v="0"/>
    <s v="Pago Cuota"/>
    <d v="2019-04-04T00:00:00"/>
    <s v="TR"/>
    <s v="Villarrica 128, Marcela Ubilla"/>
    <m/>
    <n v="32000"/>
    <m/>
  </r>
  <r>
    <x v="33"/>
    <x v="0"/>
    <s v="Pago Cuota"/>
    <d v="2019-04-04T00:00:00"/>
    <s v="D/CH"/>
    <s v="Villarrica 114, H. Alburque Bol. 12779"/>
    <m/>
    <n v="60000"/>
    <m/>
  </r>
  <r>
    <x v="33"/>
    <x v="0"/>
    <s v="Pago Cuota"/>
    <d v="2019-04-05T00:00:00"/>
    <s v="D/CH"/>
    <s v="Llanquihue 97, Rene Rivero Bol.12831"/>
    <m/>
    <n v="30000"/>
    <m/>
  </r>
  <r>
    <x v="33"/>
    <x v="0"/>
    <s v="Pago Cuota"/>
    <d v="2019-04-08T00:00:00"/>
    <s v="D/E"/>
    <s v="R.Figueroa vuelto caja chica marzo"/>
    <m/>
    <n v="12260"/>
    <m/>
  </r>
  <r>
    <x v="33"/>
    <x v="0"/>
    <s v="Pago Cuota"/>
    <d v="2019-04-08T00:00:00"/>
    <s v="D/E"/>
    <s v="Llanquihue 74, Eiana Haro"/>
    <m/>
    <n v="20000"/>
    <m/>
  </r>
  <r>
    <x v="33"/>
    <x v="0"/>
    <s v="Pago Cuota"/>
    <d v="2019-04-08T00:00:00"/>
    <s v="D/E"/>
    <s v="Ranco 83, Silvia Gonzalez"/>
    <m/>
    <n v="23000"/>
    <m/>
  </r>
  <r>
    <x v="33"/>
    <x v="0"/>
    <s v="Pago Cuota"/>
    <d v="2019-04-08T00:00:00"/>
    <s v="TR"/>
    <s v="Calafquen 5, Marcos Briones"/>
    <m/>
    <n v="60000"/>
    <m/>
  </r>
  <r>
    <x v="33"/>
    <x v="0"/>
    <s v="Pago Cuota"/>
    <d v="2019-04-08T00:00:00"/>
    <s v="D/CH"/>
    <s v="Villarrica 130, Laura Bailac Bol. 12774"/>
    <m/>
    <n v="102000"/>
    <m/>
  </r>
  <r>
    <x v="33"/>
    <x v="0"/>
    <s v="Pago Cuota"/>
    <d v="2019-04-11T00:00:00"/>
    <s v="TR"/>
    <s v="Llanquihue 96, Carlos Alvares"/>
    <m/>
    <n v="23096"/>
    <m/>
  </r>
  <r>
    <x v="33"/>
    <x v="0"/>
    <s v="Pago Cuota"/>
    <d v="2019-04-12T00:00:00"/>
    <s v="TR"/>
    <s v="Llanquihue 97-A, Castillo Olivera"/>
    <m/>
    <n v="20000"/>
    <m/>
  </r>
  <r>
    <x v="33"/>
    <x v="0"/>
    <s v="Pago Cuota"/>
    <d v="2019-04-12T00:00:00"/>
    <s v="TR"/>
    <s v="Llanquihue 97-A, Castillo Olivera"/>
    <m/>
    <n v="23000"/>
    <m/>
  </r>
  <r>
    <x v="33"/>
    <x v="0"/>
    <s v="Pago Cuota"/>
    <d v="2019-04-12T00:00:00"/>
    <s v="TR"/>
    <s v="Llanquihue 97-A, Castillo Olivera"/>
    <m/>
    <n v="23000"/>
    <m/>
  </r>
  <r>
    <x v="33"/>
    <x v="0"/>
    <s v="Pago Cuota"/>
    <d v="2019-04-15T00:00:00"/>
    <s v="TR"/>
    <s v="Riñihue 27-29, Marta Manriquez"/>
    <m/>
    <n v="46000"/>
    <m/>
  </r>
  <r>
    <x v="33"/>
    <x v="0"/>
    <s v="Pago Cuota"/>
    <d v="2019-04-15T00:00:00"/>
    <s v="D/CH"/>
    <s v="Riñihue 23, Sara Salgado"/>
    <m/>
    <n v="100000"/>
    <m/>
  </r>
  <r>
    <x v="33"/>
    <x v="0"/>
    <s v="Pago Cuota"/>
    <d v="2019-04-15T00:00:00"/>
    <s v="TR"/>
    <s v="Puyehue 53, Ma.Teresa Vicencio"/>
    <m/>
    <n v="143000"/>
    <m/>
  </r>
  <r>
    <x v="33"/>
    <x v="0"/>
    <s v="Pago Cuota"/>
    <d v="2019-04-16T00:00:00"/>
    <s v="TR"/>
    <s v="Ranco 81, Marcel Cubillos"/>
    <m/>
    <n v="72000"/>
    <m/>
  </r>
  <r>
    <x v="33"/>
    <x v="0"/>
    <s v="Pago Cuota"/>
    <d v="2019-04-22T00:00:00"/>
    <s v="TR"/>
    <s v="Puyehue 36, Militza Cortes"/>
    <m/>
    <n v="20000"/>
    <m/>
  </r>
  <r>
    <x v="33"/>
    <x v="0"/>
    <s v="Pago Cuota"/>
    <d v="2019-04-22T00:00:00"/>
    <s v="TR"/>
    <s v="Llanquihue 80, Sergio Ibaceta"/>
    <m/>
    <n v="23000"/>
    <m/>
  </r>
  <r>
    <x v="33"/>
    <x v="0"/>
    <s v="Pago Cuota"/>
    <d v="2019-04-22T00:00:00"/>
    <s v="D/E"/>
    <s v="Ranco 77, Melinda Gonzalez"/>
    <m/>
    <n v="23000"/>
    <m/>
  </r>
  <r>
    <x v="33"/>
    <x v="0"/>
    <s v="Pago Cuota"/>
    <d v="2019-04-22T00:00:00"/>
    <s v="D/CH"/>
    <s v="Puyehue 39, Regina Wenner"/>
    <m/>
    <n v="40039"/>
    <m/>
  </r>
  <r>
    <x v="33"/>
    <x v="0"/>
    <s v="Pago Cuota"/>
    <d v="2019-04-22T00:00:00"/>
    <s v="D/E"/>
    <s v="Ranco 77, Melinda Gonzalez"/>
    <m/>
    <n v="50000"/>
    <m/>
  </r>
  <r>
    <x v="33"/>
    <x v="0"/>
    <s v="Pago Cuota"/>
    <d v="2019-04-22T00:00:00"/>
    <s v="TR"/>
    <s v="Llanquihue 82, Maria Molina"/>
    <m/>
    <n v="66000"/>
    <m/>
  </r>
  <r>
    <x v="33"/>
    <x v="0"/>
    <s v="Pago Cuota"/>
    <d v="2019-04-22T00:00:00"/>
    <s v="D/CH"/>
    <s v="Villarrica 121, Gabriel Salazar"/>
    <m/>
    <n v="136000"/>
    <m/>
  </r>
  <r>
    <x v="33"/>
    <x v="0"/>
    <s v="Pago Cuota"/>
    <d v="2019-04-23T00:00:00"/>
    <s v="TR"/>
    <s v="Puyehue 32, Ivonne Jorquera"/>
    <m/>
    <n v="20000"/>
    <m/>
  </r>
  <r>
    <x v="33"/>
    <x v="0"/>
    <s v="Pago Cuota"/>
    <d v="2019-04-23T00:00:00"/>
    <s v="TR"/>
    <s v="Puyehue 36, Militza Cortes"/>
    <m/>
    <n v="26000"/>
    <m/>
  </r>
  <r>
    <x v="33"/>
    <x v="0"/>
    <s v="Pago Cuota"/>
    <d v="2019-04-24T00:00:00"/>
    <s v="TR"/>
    <s v="Puyehue 49, Hector Otarola"/>
    <m/>
    <n v="120049"/>
    <m/>
  </r>
  <r>
    <x v="33"/>
    <x v="0"/>
    <s v="Pago Cuota"/>
    <d v="2019-04-25T00:00:00"/>
    <s v="TR"/>
    <s v="Ranco 50, Julia Parra"/>
    <m/>
    <n v="20000"/>
    <m/>
  </r>
  <r>
    <x v="33"/>
    <x v="0"/>
    <s v="Pago Cuota"/>
    <d v="2019-04-25T00:00:00"/>
    <s v="TR"/>
    <s v="Ranco 79, Ismelda Meza"/>
    <m/>
    <n v="20000"/>
    <m/>
  </r>
  <r>
    <x v="33"/>
    <x v="0"/>
    <s v="Pago Cuota"/>
    <d v="2019-04-25T00:00:00"/>
    <s v="TR"/>
    <s v="Llanquihue 113, Pedro Ruz"/>
    <m/>
    <n v="20000"/>
    <m/>
  </r>
  <r>
    <x v="33"/>
    <x v="0"/>
    <s v="Pago Cuota"/>
    <d v="2019-04-25T00:00:00"/>
    <s v="TR"/>
    <s v="Llanquihue 103-105 Tatiana Tejos"/>
    <m/>
    <n v="90000"/>
    <m/>
  </r>
  <r>
    <x v="33"/>
    <x v="0"/>
    <s v="Pago Cuota"/>
    <d v="2019-04-26T00:00:00"/>
    <s v="TR"/>
    <s v="Llanquihue 109, Teresa Gatica"/>
    <m/>
    <n v="20109"/>
    <m/>
  </r>
  <r>
    <x v="33"/>
    <x v="0"/>
    <s v="Pago Cuota"/>
    <d v="2019-04-30T00:00:00"/>
    <s v="TR"/>
    <s v="Villarrica 123, Omar Sepulveda"/>
    <m/>
    <n v="20000"/>
    <m/>
  </r>
  <r>
    <x v="33"/>
    <x v="0"/>
    <s v="Pago Cuota"/>
    <d v="2019-04-30T00:00:00"/>
    <s v="TR"/>
    <s v="Puyehue 37,Jorge Matamala"/>
    <m/>
    <n v="20037"/>
    <m/>
  </r>
  <r>
    <x v="33"/>
    <x v="0"/>
    <s v="Pago Cuota"/>
    <d v="2019-04-30T00:00:00"/>
    <s v="TR"/>
    <s v="Icalma 72, Jorge Matamala"/>
    <m/>
    <n v="20072"/>
    <m/>
  </r>
  <r>
    <x v="33"/>
    <x v="0"/>
    <s v="Pago Cuota"/>
    <d v="2019-04-30T00:00:00"/>
    <s v="TR"/>
    <s v="Riñihue 19, Teresa Peña"/>
    <m/>
    <n v="23000"/>
    <m/>
  </r>
  <r>
    <x v="33"/>
    <x v="0"/>
    <s v="Pago Cuota"/>
    <d v="2019-04-30T00:00:00"/>
    <s v="TR"/>
    <s v="Ranco 56, Manuel Jorquera"/>
    <m/>
    <n v="60000"/>
    <m/>
  </r>
  <r>
    <x v="34"/>
    <x v="0"/>
    <s v="Pago Cuota"/>
    <d v="2019-05-02T00:00:00"/>
    <s v="TR"/>
    <s v="R.Figueroa vuelto caja chica abril"/>
    <m/>
    <n v="1100"/>
    <m/>
  </r>
  <r>
    <x v="34"/>
    <x v="0"/>
    <s v="Pago Cuota"/>
    <d v="2019-05-02T00:00:00"/>
    <s v="TR"/>
    <s v="Llanquihue 88, Pedro Flores"/>
    <m/>
    <n v="20000"/>
    <m/>
  </r>
  <r>
    <x v="34"/>
    <x v="0"/>
    <s v="Pago Cuota"/>
    <d v="2019-05-02T00:00:00"/>
    <s v="TR"/>
    <s v="Llanquihue 97, Rene Rivero"/>
    <m/>
    <n v="23000"/>
    <m/>
  </r>
  <r>
    <x v="34"/>
    <x v="0"/>
    <s v="Pago Cuota"/>
    <d v="2019-05-02T00:00:00"/>
    <s v="TR"/>
    <s v="Villarrica 128, Claudia Ubilla"/>
    <m/>
    <n v="23000"/>
    <m/>
  </r>
  <r>
    <x v="34"/>
    <x v="0"/>
    <s v="Pago Cuota"/>
    <d v="2019-05-03T00:00:00"/>
    <s v="TR"/>
    <s v="Ranco 73, Juan Hernandez"/>
    <m/>
    <n v="20073"/>
    <m/>
  </r>
  <r>
    <x v="34"/>
    <x v="0"/>
    <s v="Pago Cuota"/>
    <d v="2019-05-06T00:00:00"/>
    <s v="D/E"/>
    <s v="Villarrica 100, Julia Zuñiga"/>
    <m/>
    <n v="23100"/>
    <m/>
  </r>
  <r>
    <x v="34"/>
    <x v="0"/>
    <s v="Pago Cuota"/>
    <d v="2019-05-06T00:00:00"/>
    <s v="D/CH"/>
    <s v="Llanquihue 97, Rene Rivero 3/6"/>
    <m/>
    <n v="30000"/>
    <m/>
  </r>
  <r>
    <x v="34"/>
    <x v="0"/>
    <s v="Pago Cuota"/>
    <d v="2019-05-06T00:00:00"/>
    <s v="D/CH"/>
    <s v="Villarrica 114, Hilda Alburquerque 4/4"/>
    <m/>
    <n v="60000"/>
    <m/>
  </r>
  <r>
    <x v="34"/>
    <x v="0"/>
    <s v="Pago Cuota"/>
    <d v="2019-05-06T00:00:00"/>
    <s v="D/CH"/>
    <s v="Calafquen  3 Oscar Sanchez"/>
    <m/>
    <n v="166000"/>
    <m/>
  </r>
  <r>
    <x v="34"/>
    <x v="0"/>
    <s v="Pago Cuota"/>
    <d v="2019-05-06T00:00:00"/>
    <s v="D/CH"/>
    <s v="Calafquen  3 Oscar Sanchez"/>
    <m/>
    <n v="184000"/>
    <m/>
  </r>
  <r>
    <x v="34"/>
    <x v="0"/>
    <s v="Pago Cuota"/>
    <d v="2019-05-07T00:00:00"/>
    <s v="TR"/>
    <s v="Puyehue 22, Cristina Olivares"/>
    <m/>
    <n v="23000"/>
    <m/>
  </r>
  <r>
    <x v="34"/>
    <x v="0"/>
    <s v="Pago Cuota"/>
    <d v="2019-05-07T00:00:00"/>
    <s v="D/CH"/>
    <s v="Villarrica 130, Laura Bailac 3/5"/>
    <m/>
    <n v="102000"/>
    <m/>
  </r>
  <r>
    <x v="34"/>
    <x v="0"/>
    <s v="Pago Cuota"/>
    <d v="2019-05-08T00:00:00"/>
    <s v="D/E"/>
    <s v="Puyehue 43 Aurelio Sandoval"/>
    <m/>
    <n v="46000"/>
    <m/>
  </r>
  <r>
    <x v="34"/>
    <x v="0"/>
    <s v="Pago Cuota"/>
    <d v="2019-05-09T00:00:00"/>
    <s v="D/CH"/>
    <s v="Riñihue 23, Sara Salgado"/>
    <m/>
    <n v="50000"/>
    <m/>
  </r>
  <r>
    <x v="34"/>
    <x v="0"/>
    <s v="Pago Cuota"/>
    <d v="2019-05-13T00:00:00"/>
    <s v="D/E"/>
    <s v="Ranco 56, Delia Quiroga"/>
    <m/>
    <n v="23000"/>
    <m/>
  </r>
  <r>
    <x v="34"/>
    <x v="0"/>
    <s v="Pago Cuota"/>
    <d v="2019-05-13T00:00:00"/>
    <s v="D/E"/>
    <s v="Llanquihue 74, Eliana Haro"/>
    <m/>
    <n v="46000"/>
    <m/>
  </r>
  <r>
    <x v="34"/>
    <x v="0"/>
    <s v="Pago Cuota"/>
    <d v="2019-05-13T00:00:00"/>
    <s v="TR"/>
    <s v="Llanquihue 103-105, Tatiana Tejos"/>
    <m/>
    <n v="52000"/>
    <m/>
  </r>
  <r>
    <x v="34"/>
    <x v="0"/>
    <s v="Pago Cuota"/>
    <d v="2019-05-16T00:00:00"/>
    <s v="TR"/>
    <s v="Llanquihue 96, Carlos Alvarez"/>
    <m/>
    <n v="23096"/>
    <m/>
  </r>
  <r>
    <x v="34"/>
    <x v="0"/>
    <s v="Pago Cuota"/>
    <d v="2019-05-17T00:00:00"/>
    <s v="TR"/>
    <s v="Llanquihue 99, Luisa Herrera"/>
    <m/>
    <n v="270099"/>
    <m/>
  </r>
  <r>
    <x v="34"/>
    <x v="0"/>
    <s v="Pago Cuota"/>
    <d v="2019-05-22T00:00:00"/>
    <s v="TR"/>
    <s v="Ranco 75, Olga Hernandez"/>
    <m/>
    <n v="20000"/>
    <m/>
  </r>
  <r>
    <x v="34"/>
    <x v="0"/>
    <s v="Pago Cuota"/>
    <d v="2019-05-22T00:00:00"/>
    <s v="D/E"/>
    <s v="Ranco 83, Silvia Gonzalez"/>
    <m/>
    <n v="23000"/>
    <m/>
  </r>
  <r>
    <x v="34"/>
    <x v="0"/>
    <s v="Pago Cuota"/>
    <d v="2019-05-22T00:00:00"/>
    <s v="TR"/>
    <s v="Villarrica 118, Ma. Pia Burgos"/>
    <m/>
    <n v="36370"/>
    <m/>
  </r>
  <r>
    <x v="34"/>
    <x v="0"/>
    <s v="Pago Cuota"/>
    <d v="2019-05-22T00:00:00"/>
    <s v="D/E"/>
    <s v="Ranco 83, Silvia Gonzalez CBR"/>
    <m/>
    <n v="50000"/>
    <m/>
  </r>
  <r>
    <x v="34"/>
    <x v="0"/>
    <s v="Pago Cuota"/>
    <d v="2019-05-23T00:00:00"/>
    <s v="TR"/>
    <s v="Llanquihue 80 Sergio Ibaceta"/>
    <m/>
    <n v="23080"/>
    <m/>
  </r>
  <r>
    <x v="34"/>
    <x v="0"/>
    <s v="Pago Cuota"/>
    <d v="2019-05-27T00:00:00"/>
    <s v="TR"/>
    <s v="Llanquihue 113, Pedro Ruz"/>
    <m/>
    <n v="20000"/>
    <m/>
  </r>
  <r>
    <x v="34"/>
    <x v="0"/>
    <s v="Pago Cuota"/>
    <d v="2019-05-27T00:00:00"/>
    <s v="TR"/>
    <s v="Puyehue 22, Cristina Olivares Jun."/>
    <m/>
    <n v="23000"/>
    <m/>
  </r>
  <r>
    <x v="34"/>
    <x v="0"/>
    <s v="Pago Cuota"/>
    <d v="2019-05-27T00:00:00"/>
    <s v="TR"/>
    <s v="Puyehue 24, Manuel Latapiat"/>
    <m/>
    <n v="46000"/>
    <m/>
  </r>
  <r>
    <x v="34"/>
    <x v="0"/>
    <s v="Pago Cuota"/>
    <d v="2019-05-27T00:00:00"/>
    <s v="D/CH"/>
    <s v="Ranco 91, Jeanette Ibarra "/>
    <m/>
    <n v="86000"/>
    <m/>
  </r>
  <r>
    <x v="34"/>
    <x v="0"/>
    <s v="Pago Cuota"/>
    <d v="2019-05-28T00:00:00"/>
    <s v="TR"/>
    <s v="Llanquihue 82, Maria Molina"/>
    <m/>
    <n v="23000"/>
    <m/>
  </r>
  <r>
    <x v="34"/>
    <x v="0"/>
    <s v="Pago Cuota"/>
    <d v="2019-05-30T00:00:00"/>
    <s v="TR"/>
    <s v="Llanquihue 88, Pedro Flores"/>
    <m/>
    <n v="20000"/>
    <m/>
  </r>
  <r>
    <x v="34"/>
    <x v="0"/>
    <s v="Pago Cuota"/>
    <d v="2019-05-30T00:00:00"/>
    <s v="TR"/>
    <s v="Puyehue 34, Gladys Jorquera"/>
    <m/>
    <n v="76000"/>
    <m/>
  </r>
  <r>
    <x v="34"/>
    <x v="0"/>
    <s v="Pago Cuota"/>
    <d v="2019-05-31T00:00:00"/>
    <s v="TR"/>
    <s v="R. Figueroa vuelto caja chica"/>
    <m/>
    <n v="4380"/>
    <m/>
  </r>
  <r>
    <x v="34"/>
    <x v="0"/>
    <s v="Pago Cuota"/>
    <d v="2019-05-31T00:00:00"/>
    <s v="TR"/>
    <s v="Puyehue 37,Jorge Matamala"/>
    <m/>
    <n v="6000"/>
    <m/>
  </r>
  <r>
    <x v="34"/>
    <x v="0"/>
    <s v="Pago Cuota"/>
    <d v="2019-05-31T00:00:00"/>
    <s v="TR"/>
    <s v="Riñihue 19, Teresa Peña"/>
    <m/>
    <n v="23000"/>
    <m/>
  </r>
  <r>
    <x v="34"/>
    <x v="0"/>
    <s v="Pago Cuota"/>
    <d v="2019-05-31T00:00:00"/>
    <s v="TR"/>
    <s v="Villarrica 129, Ricardo Figueroa"/>
    <m/>
    <n v="23000"/>
    <m/>
  </r>
  <r>
    <x v="34"/>
    <x v="0"/>
    <s v="Pago Cuota"/>
    <d v="2019-05-31T00:00:00"/>
    <s v="TR"/>
    <s v="Villarrica 122, Ema Valdes"/>
    <m/>
    <n v="23000"/>
    <m/>
  </r>
  <r>
    <x v="34"/>
    <x v="0"/>
    <s v="Pago Cuota"/>
    <d v="2019-05-31T00:00:00"/>
    <s v="TR"/>
    <s v="Puyehue 32, Ivonne Jorquera"/>
    <m/>
    <n v="23000"/>
    <m/>
  </r>
  <r>
    <x v="34"/>
    <x v="0"/>
    <s v="Pago Cuota"/>
    <d v="2019-05-31T00:00:00"/>
    <s v="TR"/>
    <s v="Puyehue 37,Jorge Matamala"/>
    <m/>
    <n v="23037"/>
    <m/>
  </r>
  <r>
    <x v="34"/>
    <x v="0"/>
    <s v="Pago Cuota"/>
    <d v="2019-05-31T00:00:00"/>
    <s v="TR"/>
    <s v="Icalma 72, Jorge Matamala"/>
    <m/>
    <n v="23072"/>
    <m/>
  </r>
  <r>
    <x v="34"/>
    <x v="0"/>
    <s v="Pago Cuota"/>
    <d v="2019-05-31T00:00:00"/>
    <s v="TR"/>
    <s v="Ranco 95, Charles Beecher"/>
    <m/>
    <n v="23095"/>
    <m/>
  </r>
  <r>
    <x v="34"/>
    <x v="0"/>
    <s v="Pago Cuota"/>
    <d v="2019-05-31T00:00:00"/>
    <s v="TR"/>
    <s v="Icalma 72, Jorge Matamala, CBR"/>
    <m/>
    <n v="50000"/>
    <m/>
  </r>
  <r>
    <x v="34"/>
    <x v="0"/>
    <s v="Pago Cuota"/>
    <d v="2019-05-31T00:00:00"/>
    <s v="TR"/>
    <s v="Puyehue 32, Ivonne Jorquera"/>
    <m/>
    <n v="56000"/>
    <m/>
  </r>
  <r>
    <x v="34"/>
    <x v="0"/>
    <s v="Pago Cuota"/>
    <d v="2019-05-31T00:00:00"/>
    <s v="D/CH"/>
    <s v="Llanquihue 76, G. Alvarez BOL.12898"/>
    <m/>
    <n v="70000"/>
    <m/>
  </r>
  <r>
    <x v="35"/>
    <x v="0"/>
    <s v="Pago Cuota"/>
    <d v="2019-06-03T00:00:00"/>
    <s v="TR"/>
    <s v="Villarrica 123, Omar Sepulveda"/>
    <m/>
    <n v="20000"/>
    <m/>
  </r>
  <r>
    <x v="35"/>
    <x v="0"/>
    <s v="Pago Cuota"/>
    <d v="2019-06-03T00:00:00"/>
    <s v="TR"/>
    <s v="Llanquihue 97, Rene Rivero "/>
    <m/>
    <n v="23000"/>
    <m/>
  </r>
  <r>
    <x v="35"/>
    <x v="0"/>
    <s v="Pago Cuota"/>
    <d v="2019-06-03T00:00:00"/>
    <s v="TR"/>
    <s v="Villarrica 128, Claudia Ubilla"/>
    <m/>
    <n v="23000"/>
    <m/>
  </r>
  <r>
    <x v="35"/>
    <x v="0"/>
    <s v="Pago Cuota"/>
    <d v="2019-06-03T00:00:00"/>
    <s v="TR"/>
    <s v="Ranco 48, Carola Arriagada"/>
    <m/>
    <n v="40000"/>
    <m/>
  </r>
  <r>
    <x v="35"/>
    <x v="0"/>
    <s v="Pago Cuota"/>
    <d v="2019-06-04T00:00:00"/>
    <s v="TR"/>
    <s v="Llanquihue 96, Carlos Alvarez"/>
    <m/>
    <n v="23096"/>
    <m/>
  </r>
  <r>
    <x v="35"/>
    <x v="0"/>
    <s v="Pago Cuota"/>
    <d v="2019-06-05T00:00:00"/>
    <s v="TR"/>
    <s v="Llanquihue 97 , P.y Leonel Castillo"/>
    <m/>
    <n v="23000"/>
    <m/>
  </r>
  <r>
    <x v="35"/>
    <x v="0"/>
    <s v="Pago Cuota"/>
    <d v="2019-06-05T00:00:00"/>
    <s v="TR"/>
    <s v="Llanquihue 109 Teresa Gatica"/>
    <m/>
    <n v="23109"/>
    <m/>
  </r>
  <r>
    <x v="35"/>
    <x v="0"/>
    <s v="Pago Cuota"/>
    <d v="2019-06-05T00:00:00"/>
    <s v="D/CH"/>
    <s v="Llanquihue 97, Rene Rivero 4/6"/>
    <m/>
    <n v="30000"/>
    <m/>
  </r>
  <r>
    <x v="35"/>
    <x v="0"/>
    <s v="Pago Cuota"/>
    <d v="2019-06-05T00:00:00"/>
    <s v="TR"/>
    <s v="Puyehue 51, Solange Aspee"/>
    <m/>
    <n v="129051"/>
    <m/>
  </r>
  <r>
    <x v="35"/>
    <x v="0"/>
    <s v="Pago Cuota"/>
    <d v="2019-06-06T00:00:00"/>
    <s v="D/CH"/>
    <s v="Villarrica 130, Laura Bailac 4/5"/>
    <m/>
    <n v="102000"/>
    <m/>
  </r>
  <r>
    <x v="35"/>
    <x v="0"/>
    <s v="Pago Cuota"/>
    <d v="2019-06-06T00:00:00"/>
    <s v="TR"/>
    <s v="Puyehue 28, Veronica Silva"/>
    <m/>
    <n v="123000"/>
    <m/>
  </r>
  <r>
    <x v="35"/>
    <x v="0"/>
    <s v="Pago Cuota"/>
    <d v="2019-06-10T00:00:00"/>
    <s v="TR"/>
    <s v="Ranco 50, Julia Parra"/>
    <m/>
    <n v="20000"/>
    <m/>
  </r>
  <r>
    <x v="35"/>
    <x v="0"/>
    <s v="Pago Cuota"/>
    <d v="2019-06-10T00:00:00"/>
    <s v="TR"/>
    <s v="Ranco 79, Ismelda Meza"/>
    <m/>
    <n v="20000"/>
    <m/>
  </r>
  <r>
    <x v="35"/>
    <x v="0"/>
    <s v="Pago Cuota"/>
    <d v="2019-06-10T00:00:00"/>
    <s v="TR"/>
    <s v="Riñihue 25, Juan Gonzalez"/>
    <m/>
    <n v="69025"/>
    <m/>
  </r>
  <r>
    <x v="35"/>
    <x v="0"/>
    <s v="Pago Cuota"/>
    <d v="2019-06-17T00:00:00"/>
    <s v="D/E"/>
    <s v="Villarrica 100, Julia Zuñiga"/>
    <m/>
    <n v="23100"/>
    <m/>
  </r>
  <r>
    <x v="35"/>
    <x v="0"/>
    <s v="Pago Cuota"/>
    <d v="2019-06-19T00:00:00"/>
    <s v="TR"/>
    <s v="Riñihue 27,29 Marta Manriquez"/>
    <m/>
    <n v="46000"/>
    <m/>
  </r>
  <r>
    <x v="35"/>
    <x v="0"/>
    <s v="Pago Cuota"/>
    <d v="2019-06-21T00:00:00"/>
    <s v="TR"/>
    <s v="Llanquihue 119, Maria Madariaga"/>
    <m/>
    <n v="46000"/>
    <m/>
  </r>
  <r>
    <x v="35"/>
    <x v="0"/>
    <s v="Pago Cuota"/>
    <d v="2019-06-24T00:00:00"/>
    <s v="D/E"/>
    <s v="Ranco 83, Silvia Gonzalez"/>
    <m/>
    <n v="23000"/>
    <m/>
  </r>
  <r>
    <x v="35"/>
    <x v="0"/>
    <s v="Pago Cuota"/>
    <d v="2019-06-24T00:00:00"/>
    <s v="TR"/>
    <s v="Llanquihue 80, Sergio Ibaceta"/>
    <m/>
    <n v="23080"/>
    <m/>
  </r>
  <r>
    <x v="35"/>
    <x v="0"/>
    <s v="Pago Cuota"/>
    <d v="2019-06-25T00:00:00"/>
    <s v="TR"/>
    <s v="Llanquihue 97 A, Patricia Castillo"/>
    <m/>
    <n v="23000"/>
    <m/>
  </r>
  <r>
    <x v="35"/>
    <x v="0"/>
    <s v="Pago Cuota"/>
    <d v="2019-06-25T00:00:00"/>
    <s v="TR"/>
    <s v="Puyehue 37,Jorge Matamala"/>
    <m/>
    <n v="23037"/>
    <m/>
  </r>
  <r>
    <x v="35"/>
    <x v="0"/>
    <s v="Pago Cuota"/>
    <d v="2019-06-25T00:00:00"/>
    <s v="TR"/>
    <s v="Icalma 72, Jorge Matamala"/>
    <m/>
    <n v="23072"/>
    <m/>
  </r>
  <r>
    <x v="35"/>
    <x v="0"/>
    <s v="Pago Cuota"/>
    <d v="2019-06-25T00:00:00"/>
    <s v="TR"/>
    <s v="Llanquihue 113, Pedro Ruz"/>
    <m/>
    <n v="35000"/>
    <m/>
  </r>
  <r>
    <x v="35"/>
    <x v="0"/>
    <s v="Pago Cuota"/>
    <d v="2019-06-28T00:00:00"/>
    <s v="TR"/>
    <s v="Villarrica 123, Omar Sepulveda"/>
    <m/>
    <n v="20000"/>
    <m/>
  </r>
  <r>
    <x v="35"/>
    <x v="0"/>
    <s v="Pago Cuota"/>
    <d v="2019-06-28T00:00:00"/>
    <s v="TR"/>
    <s v="Llanquihue 82, Maria Molina"/>
    <m/>
    <n v="23000"/>
    <m/>
  </r>
  <r>
    <x v="35"/>
    <x v="0"/>
    <s v="Pago Cuota"/>
    <d v="2019-06-28T00:00:00"/>
    <s v="TR"/>
    <s v="Puyehue 30, Jorge Carcasson"/>
    <m/>
    <n v="46000"/>
    <m/>
  </r>
  <r>
    <x v="35"/>
    <x v="0"/>
    <s v="Pago Cuota"/>
    <d v="2019-06-28T00:00:00"/>
    <s v="D/E"/>
    <s v="Riñihue 21, Diego Tapia"/>
    <m/>
    <n v="200000"/>
    <m/>
  </r>
  <r>
    <x v="36"/>
    <x v="0"/>
    <s v="Pago Cuota"/>
    <d v="2019-07-01T00:00:00"/>
    <s v="TR"/>
    <s v="Villarrica 118, Pia Burgos"/>
    <m/>
    <n v="20000"/>
    <m/>
  </r>
  <r>
    <x v="36"/>
    <x v="0"/>
    <s v="Pago Cuota"/>
    <d v="2019-07-01T00:00:00"/>
    <s v="TR"/>
    <s v="Llanquihue 88, Pedro Flores"/>
    <m/>
    <n v="20000"/>
    <m/>
  </r>
  <r>
    <x v="36"/>
    <x v="0"/>
    <s v="Pago Cuota"/>
    <d v="2019-07-01T00:00:00"/>
    <s v="TR"/>
    <s v="Villarrica 229, Ricardo Figueroa"/>
    <m/>
    <n v="23000"/>
    <m/>
  </r>
  <r>
    <x v="36"/>
    <x v="0"/>
    <s v="Pago Cuota"/>
    <d v="2019-07-01T00:00:00"/>
    <s v="TR"/>
    <s v="Villarrica 122, Ema Valdes"/>
    <m/>
    <n v="23000"/>
    <m/>
  </r>
  <r>
    <x v="36"/>
    <x v="0"/>
    <s v="Pago Cuota"/>
    <d v="2019-07-01T00:00:00"/>
    <s v="TR"/>
    <s v="Llanquihue 97, Rene Rivero "/>
    <m/>
    <n v="23000"/>
    <m/>
  </r>
  <r>
    <x v="36"/>
    <x v="0"/>
    <s v="Pago Cuota"/>
    <d v="2019-07-01T00:00:00"/>
    <s v="TR"/>
    <s v="Puyehue 22, Cristina Olivares"/>
    <m/>
    <n v="23000"/>
    <m/>
  </r>
  <r>
    <x v="36"/>
    <x v="0"/>
    <s v="Pago Cuota"/>
    <d v="2019-07-01T00:00:00"/>
    <s v="TR"/>
    <s v="Villarrica 128, Claudia Ubilla"/>
    <m/>
    <n v="23000"/>
    <m/>
  </r>
  <r>
    <x v="36"/>
    <x v="0"/>
    <s v="Pago Cuota"/>
    <d v="2019-07-01T00:00:00"/>
    <s v="TR"/>
    <s v="R.Figueroa vuelto Caja chica Junio"/>
    <m/>
    <n v="39030"/>
    <m/>
  </r>
  <r>
    <x v="36"/>
    <x v="0"/>
    <s v="Pago Cuota"/>
    <d v="2019-07-01T00:00:00"/>
    <s v="D/CH"/>
    <s v="Puyehue 39, Regina Wenner"/>
    <m/>
    <n v="40039"/>
    <m/>
  </r>
  <r>
    <x v="36"/>
    <x v="0"/>
    <s v="Pago Cuota"/>
    <d v="2019-07-01T00:00:00"/>
    <s v="TR"/>
    <s v="Puyehue 28, Veronica Silva"/>
    <m/>
    <n v="123000"/>
    <m/>
  </r>
  <r>
    <x v="36"/>
    <x v="0"/>
    <s v="Pago Cuota"/>
    <d v="2019-07-02T00:00:00"/>
    <s v="D/E"/>
    <s v="Villarrica 100, Julia Zuñiga"/>
    <m/>
    <n v="23100"/>
    <m/>
  </r>
  <r>
    <x v="36"/>
    <x v="0"/>
    <s v="Pago Cuota"/>
    <d v="2019-07-02T00:00:00"/>
    <s v="D/E"/>
    <s v="Llanquihue 109, Teresa Gatica"/>
    <m/>
    <n v="23109"/>
    <m/>
  </r>
  <r>
    <x v="36"/>
    <x v="0"/>
    <s v="Pago Cuota"/>
    <d v="2019-07-02T00:00:00"/>
    <s v="TR"/>
    <s v="Riñinue 6-8, Roberto Andrade"/>
    <m/>
    <n v="69006"/>
    <m/>
  </r>
  <r>
    <x v="36"/>
    <x v="0"/>
    <s v="Pago Cuota"/>
    <d v="2019-07-03T00:00:00"/>
    <s v="TR"/>
    <s v="Ranco 50, Julia Parra"/>
    <m/>
    <n v="20000"/>
    <m/>
  </r>
  <r>
    <x v="36"/>
    <x v="0"/>
    <s v="Pago Cuota"/>
    <d v="2019-07-03T00:00:00"/>
    <s v="TR"/>
    <s v="Ranco 79, Ismelda Meza"/>
    <m/>
    <n v="20000"/>
    <m/>
  </r>
  <r>
    <x v="36"/>
    <x v="0"/>
    <s v="Pago Cuota"/>
    <d v="2019-07-03T00:00:00"/>
    <s v="TR"/>
    <s v="Llanquihue 96, Carlos Alvarez"/>
    <m/>
    <n v="23096"/>
    <m/>
  </r>
  <r>
    <x v="36"/>
    <x v="0"/>
    <s v="Pago Cuota"/>
    <d v="2019-07-03T00:00:00"/>
    <s v="TR"/>
    <s v="Llanquihue 84, Paola Delgado"/>
    <m/>
    <n v="72000"/>
    <m/>
  </r>
  <r>
    <x v="36"/>
    <x v="0"/>
    <s v="Pago Cuota"/>
    <d v="2019-07-05T00:00:00"/>
    <s v="TR"/>
    <s v="Puyehue 32 , Ivonne Jorquera"/>
    <m/>
    <n v="23000"/>
    <m/>
  </r>
  <r>
    <x v="36"/>
    <x v="0"/>
    <s v="Pago Cuota"/>
    <d v="2019-07-08T00:00:00"/>
    <s v="D/E"/>
    <s v="Ranco 83, Silvia Gonzalez"/>
    <m/>
    <n v="23000"/>
    <m/>
  </r>
  <r>
    <x v="36"/>
    <x v="0"/>
    <s v="Pago Cuota"/>
    <d v="2019-07-08T00:00:00"/>
    <s v="D/E"/>
    <s v="Llanquihue 74, Eliana Haro"/>
    <m/>
    <n v="23000"/>
    <m/>
  </r>
  <r>
    <x v="36"/>
    <x v="0"/>
    <s v="Pago Cuota"/>
    <d v="2019-07-08T00:00:00"/>
    <s v="TR"/>
    <s v="Riñihue 19, Teresa Peña"/>
    <m/>
    <n v="23000"/>
    <m/>
  </r>
  <r>
    <x v="36"/>
    <x v="0"/>
    <s v="Pago Cuota"/>
    <d v="2019-07-08T00:00:00"/>
    <s v="D/CH"/>
    <s v="Llanquihue  Rene Rivero 5/6 Bol."/>
    <m/>
    <n v="30000"/>
    <m/>
  </r>
  <r>
    <x v="36"/>
    <x v="0"/>
    <s v="Pago Cuota"/>
    <d v="2019-07-08T00:00:00"/>
    <s v="TR"/>
    <s v="Riñihue 27-29  Marta Manriquez"/>
    <m/>
    <n v="46000"/>
    <m/>
  </r>
  <r>
    <x v="36"/>
    <x v="0"/>
    <s v="Pago Cuota"/>
    <d v="2019-07-08T00:00:00"/>
    <s v="D/E"/>
    <s v="Ranco 56, Delia Quiroga"/>
    <m/>
    <n v="46000"/>
    <m/>
  </r>
  <r>
    <x v="36"/>
    <x v="0"/>
    <s v="Pago Cuota"/>
    <d v="2019-07-08T00:00:00"/>
    <s v="D/E"/>
    <s v="Ranco 77, Melinda Gonzalez"/>
    <m/>
    <n v="46000"/>
    <m/>
  </r>
  <r>
    <x v="36"/>
    <x v="0"/>
    <s v="Pago Cuota"/>
    <d v="2019-07-08T00:00:00"/>
    <s v="D/CH"/>
    <s v="Riñihue 23, Sara Salgado"/>
    <m/>
    <n v="50000"/>
    <m/>
  </r>
  <r>
    <x v="36"/>
    <x v="0"/>
    <s v="Pago Cuota"/>
    <d v="2019-07-08T00:00:00"/>
    <s v="D/CH"/>
    <s v="Villarrica  Laura Bailac"/>
    <m/>
    <n v="102000"/>
    <m/>
  </r>
  <r>
    <x v="36"/>
    <x v="0"/>
    <s v="Pago Cuota"/>
    <d v="2019-07-10T00:00:00"/>
    <s v="TR"/>
    <s v="Ranco 48, Carola Arriagada"/>
    <m/>
    <n v="40000"/>
    <m/>
  </r>
  <r>
    <x v="36"/>
    <x v="0"/>
    <s v="Pago Cuota"/>
    <d v="2019-07-10T00:00:00"/>
    <s v="TR"/>
    <s v="Puyehue 36, Militza Cortes"/>
    <m/>
    <n v="46000"/>
    <m/>
  </r>
  <r>
    <x v="36"/>
    <x v="0"/>
    <s v="Pago Cuota"/>
    <d v="2019-07-17T00:00:00"/>
    <s v="D/E"/>
    <s v="Puyehue 30, Jorge Carcasson"/>
    <m/>
    <n v="23000"/>
    <m/>
  </r>
  <r>
    <x v="36"/>
    <x v="0"/>
    <s v="Pago Cuota"/>
    <d v="2019-07-22T00:00:00"/>
    <s v="TR"/>
    <s v="Ranco 75, Olga Hernandez"/>
    <m/>
    <n v="20000"/>
    <m/>
  </r>
  <r>
    <x v="36"/>
    <x v="0"/>
    <s v="Pago Cuota"/>
    <d v="2019-07-22T00:00:00"/>
    <s v="TR"/>
    <s v="Llanquihue 97-A Patricia Castillo Olivera"/>
    <m/>
    <n v="23000"/>
    <m/>
  </r>
  <r>
    <x v="36"/>
    <x v="0"/>
    <s v="Pago Cuota"/>
    <d v="2019-07-24T00:00:00"/>
    <s v="TR"/>
    <s v="Llanquihue 80, Sergio Ibaceta"/>
    <m/>
    <n v="23080"/>
    <m/>
  </r>
  <r>
    <x v="36"/>
    <x v="0"/>
    <s v="Pago Cuota"/>
    <d v="2019-07-24T00:00:00"/>
    <s v="TR"/>
    <s v="Llanquihue 76, Glenda Alvarez"/>
    <m/>
    <n v="28076"/>
    <m/>
  </r>
  <r>
    <x v="36"/>
    <x v="0"/>
    <s v="Pago Cuota"/>
    <d v="2019-07-24T00:00:00"/>
    <s v="D/E"/>
    <s v="Puyehue 43 , Aurelio Sandoval"/>
    <m/>
    <n v="46000"/>
    <m/>
  </r>
  <r>
    <x v="36"/>
    <x v="0"/>
    <s v="Pago Cuota"/>
    <d v="2019-07-25T00:00:00"/>
    <s v="TR"/>
    <s v="Ranco 54, Juan Montero"/>
    <m/>
    <n v="20054"/>
    <m/>
  </r>
  <r>
    <x v="36"/>
    <x v="0"/>
    <s v="Pago Cuota"/>
    <d v="2019-07-25T00:00:00"/>
    <s v="TR"/>
    <s v="Llanquihue 113, Pedro Ruz"/>
    <m/>
    <n v="23000"/>
    <m/>
  </r>
  <r>
    <x v="36"/>
    <x v="0"/>
    <s v="Pago Cuota"/>
    <d v="2019-07-25T00:00:00"/>
    <s v="TR"/>
    <s v="Puyehue 32, Ivonne Jorquera"/>
    <m/>
    <n v="23000"/>
    <m/>
  </r>
  <r>
    <x v="36"/>
    <x v="0"/>
    <s v="Pago Cuota"/>
    <d v="2019-07-29T00:00:00"/>
    <s v="D/E"/>
    <s v="dif. Vuelto caja chica"/>
    <m/>
    <n v="2120"/>
    <m/>
  </r>
  <r>
    <x v="36"/>
    <x v="0"/>
    <s v="Pago Cuota"/>
    <d v="2019-07-29T00:00:00"/>
    <s v="D/E"/>
    <s v="vuelto caja chica jul"/>
    <m/>
    <n v="7600"/>
    <m/>
  </r>
  <r>
    <x v="36"/>
    <x v="0"/>
    <s v="Pago Cuota"/>
    <d v="2019-07-29T00:00:00"/>
    <s v="TR"/>
    <s v="Villarrica 118, Pia Burgos"/>
    <m/>
    <n v="20000"/>
    <m/>
  </r>
  <r>
    <x v="36"/>
    <x v="0"/>
    <s v="Pago Cuota"/>
    <d v="2019-07-29T00:00:00"/>
    <s v="TR"/>
    <s v="Ranco 50, Julia Parra"/>
    <m/>
    <n v="20000"/>
    <m/>
  </r>
  <r>
    <x v="36"/>
    <x v="0"/>
    <s v="Pago Cuota"/>
    <d v="2019-07-29T00:00:00"/>
    <s v="TR"/>
    <s v="Ranco 79, Ismelda Meza"/>
    <m/>
    <n v="20000"/>
    <m/>
  </r>
  <r>
    <x v="36"/>
    <x v="0"/>
    <s v="Pago Cuota"/>
    <d v="2019-07-30T00:00:00"/>
    <s v="TR"/>
    <s v="Villarrica 118, Pia Burgos"/>
    <m/>
    <n v="20000"/>
    <m/>
  </r>
  <r>
    <x v="36"/>
    <x v="0"/>
    <s v="Pago Cuota"/>
    <d v="2019-07-30T00:00:00"/>
    <s v="TR"/>
    <s v="Villarrica 129, Ricardo Figueroa"/>
    <m/>
    <n v="23000"/>
    <m/>
  </r>
  <r>
    <x v="36"/>
    <x v="0"/>
    <s v="Pago Cuota"/>
    <d v="2019-07-30T00:00:00"/>
    <s v="TR"/>
    <s v="Villarrica 122, Ema Valdes"/>
    <m/>
    <n v="23000"/>
    <m/>
  </r>
  <r>
    <x v="36"/>
    <x v="0"/>
    <s v="Pago Cuota"/>
    <d v="2019-07-31T00:00:00"/>
    <s v="TR"/>
    <s v="Villarrica 123, Omar Sepulveda"/>
    <m/>
    <n v="20000"/>
    <m/>
  </r>
  <r>
    <x v="36"/>
    <x v="0"/>
    <s v="Pago Cuota"/>
    <d v="2019-07-31T00:00:00"/>
    <s v="TR"/>
    <s v="Puyehue 37,Jorge Matamala"/>
    <m/>
    <n v="23037"/>
    <m/>
  </r>
  <r>
    <x v="36"/>
    <x v="0"/>
    <s v="Pago Cuota"/>
    <d v="2019-07-31T00:00:00"/>
    <s v="TR"/>
    <s v="Icalma 72, Jorge Matamala"/>
    <m/>
    <n v="23072"/>
    <m/>
  </r>
  <r>
    <x v="36"/>
    <x v="0"/>
    <s v="Pago Cuota"/>
    <d v="2019-07-31T00:00:00"/>
    <s v="TR"/>
    <s v="Puyehue 24, Manuel Latapiat"/>
    <m/>
    <n v="69000"/>
    <m/>
  </r>
  <r>
    <x v="36"/>
    <x v="0"/>
    <s v="Pago Cuota"/>
    <d v="2019-07-31T00:00:00"/>
    <s v="TR"/>
    <s v="Llanquihue 103-105, Tatiana Tejos"/>
    <m/>
    <n v="92000"/>
    <m/>
  </r>
  <r>
    <x v="36"/>
    <x v="0"/>
    <s v="Pago Cuota"/>
    <d v="2019-07-31T00:00:00"/>
    <s v="TR"/>
    <s v="Ranco 93, Margarita Muñoz"/>
    <m/>
    <n v="138000"/>
    <m/>
  </r>
  <r>
    <x v="37"/>
    <x v="0"/>
    <s v="Pago Cuota"/>
    <d v="2019-08-02T00:00:00"/>
    <s v="TR"/>
    <s v="Llanquihue 88, Pedro Flores"/>
    <m/>
    <n v="20000"/>
    <m/>
  </r>
  <r>
    <x v="37"/>
    <x v="0"/>
    <s v="Pago Cuota"/>
    <d v="2019-08-02T00:00:00"/>
    <s v="TR"/>
    <s v="Llanquihue 97, Rene Rivero"/>
    <m/>
    <n v="23000"/>
    <m/>
  </r>
  <r>
    <x v="37"/>
    <x v="0"/>
    <s v="Pago Cuota"/>
    <d v="2019-08-02T00:00:00"/>
    <s v="TR"/>
    <s v="Villarrica 128, Claudia Ubilla"/>
    <m/>
    <n v="23000"/>
    <m/>
  </r>
  <r>
    <x v="37"/>
    <x v="0"/>
    <s v="Pago Cuota"/>
    <d v="2019-08-05T00:00:00"/>
    <s v="TR"/>
    <s v="Puyehue 22, Cristina Olivares"/>
    <m/>
    <n v="23000"/>
    <m/>
  </r>
  <r>
    <x v="37"/>
    <x v="0"/>
    <s v="Pago Cuota"/>
    <d v="2019-08-05T00:00:00"/>
    <s v="TR"/>
    <s v="Llanquihue 74, Eliana Haro"/>
    <m/>
    <n v="25000"/>
    <m/>
  </r>
  <r>
    <x v="37"/>
    <x v="0"/>
    <s v="Pago Cuota"/>
    <d v="2019-08-05T00:00:00"/>
    <s v="D/CH"/>
    <s v="Llanquihue 97, Rene Rivero"/>
    <m/>
    <n v="30000"/>
    <m/>
  </r>
  <r>
    <x v="37"/>
    <x v="0"/>
    <s v="Pago Cuota"/>
    <d v="2019-08-05T00:00:00"/>
    <s v="TR"/>
    <s v="Riñihue 6-8, Roberto Andrade"/>
    <m/>
    <n v="46006"/>
    <m/>
  </r>
  <r>
    <x v="37"/>
    <x v="0"/>
    <s v="Pago Cuota"/>
    <d v="2019-08-07T00:00:00"/>
    <s v="TR"/>
    <s v="Llanquihue 82, Maria Molina"/>
    <m/>
    <n v="23000"/>
    <m/>
  </r>
  <r>
    <x v="37"/>
    <x v="0"/>
    <s v="Pago Cuota"/>
    <d v="2019-08-12T00:00:00"/>
    <s v="D/E"/>
    <s v="Ranco 83, Silvia Gonzalez"/>
    <m/>
    <n v="23000"/>
    <m/>
  </r>
  <r>
    <x v="37"/>
    <x v="0"/>
    <s v="Pago Cuota"/>
    <d v="2019-08-12T00:00:00"/>
    <s v="TR"/>
    <s v="Riñihue 27-29, Marta Manriquez"/>
    <m/>
    <n v="46000"/>
    <m/>
  </r>
  <r>
    <x v="37"/>
    <x v="0"/>
    <s v="Pago Cuota"/>
    <d v="2019-08-12T00:00:00"/>
    <s v="TR"/>
    <s v="NN"/>
    <m/>
    <n v="80000"/>
    <m/>
  </r>
  <r>
    <x v="37"/>
    <x v="0"/>
    <s v="Pago Cuota"/>
    <d v="2019-08-14T00:00:00"/>
    <s v="TR"/>
    <s v="Riñihue 19, Teresa Peña"/>
    <m/>
    <n v="23000"/>
    <m/>
  </r>
  <r>
    <x v="37"/>
    <x v="0"/>
    <s v="Pago Cuota"/>
    <d v="2019-08-14T00:00:00"/>
    <s v="D/E"/>
    <s v="Julia Zuñiga, Villarrica 100"/>
    <m/>
    <n v="23100"/>
    <m/>
  </r>
  <r>
    <x v="37"/>
    <x v="0"/>
    <s v="Pago Cuota"/>
    <d v="2019-08-16T00:00:00"/>
    <s v="TR"/>
    <s v="Olga Hernandez, Ranco 75"/>
    <m/>
    <n v="20000"/>
    <m/>
  </r>
  <r>
    <x v="37"/>
    <x v="0"/>
    <s v="Pago Cuota"/>
    <d v="2019-08-16T00:00:00"/>
    <s v="TR"/>
    <s v="Puyehue 36, Militza Cortes"/>
    <m/>
    <n v="23000"/>
    <m/>
  </r>
  <r>
    <x v="37"/>
    <x v="0"/>
    <s v="Pago Cuota"/>
    <d v="2019-08-16T00:00:00"/>
    <s v="TR"/>
    <s v="Llanquihue 119, Maria Madariaga"/>
    <m/>
    <n v="26000"/>
    <m/>
  </r>
  <r>
    <x v="37"/>
    <x v="0"/>
    <s v="Pago Cuota"/>
    <d v="2019-08-16T00:00:00"/>
    <s v="TR"/>
    <s v="Ranco 54, Juan montero"/>
    <m/>
    <n v="112000"/>
    <m/>
  </r>
  <r>
    <x v="37"/>
    <x v="0"/>
    <s v="Pago Cuota"/>
    <d v="2019-08-19T00:00:00"/>
    <s v="D/E"/>
    <s v="Ranco 77, Melinda Gonzalez"/>
    <m/>
    <n v="23000"/>
    <m/>
  </r>
  <r>
    <x v="37"/>
    <x v="0"/>
    <s v="Pago Cuota"/>
    <d v="2019-08-19T00:00:00"/>
    <s v="D/E"/>
    <s v="Ranco 56, Delia Quiroga"/>
    <m/>
    <n v="46000"/>
    <m/>
  </r>
  <r>
    <x v="37"/>
    <x v="0"/>
    <s v="Pago Cuota"/>
    <d v="2019-08-22T00:00:00"/>
    <s v="TR"/>
    <s v="Lanquihue 80, Sergio Ibaceta"/>
    <m/>
    <n v="20080"/>
    <m/>
  </r>
  <r>
    <x v="37"/>
    <x v="0"/>
    <s v="Pago Cuota"/>
    <d v="2019-08-23T00:00:00"/>
    <s v="TR"/>
    <s v="Llanquihue 113, Pedro Ruz"/>
    <m/>
    <n v="23000"/>
    <m/>
  </r>
  <r>
    <x v="37"/>
    <x v="0"/>
    <s v="Pago Cuota"/>
    <d v="2019-08-23T00:00:00"/>
    <s v="TR"/>
    <s v="Puyehue 32, Ivonne Jorquera"/>
    <m/>
    <n v="23000"/>
    <m/>
  </r>
  <r>
    <x v="37"/>
    <x v="0"/>
    <s v="Pago Cuota"/>
    <d v="2019-08-26T00:00:00"/>
    <s v="TR"/>
    <s v="Llanquihue 97 A, Patricia Castillo"/>
    <m/>
    <n v="23000"/>
    <m/>
  </r>
  <r>
    <x v="37"/>
    <x v="0"/>
    <s v="Pago Cuota"/>
    <d v="2019-08-26T00:00:00"/>
    <s v="TR"/>
    <s v="Llanquihue 109, Teresa Gatica"/>
    <m/>
    <n v="23109"/>
    <m/>
  </r>
  <r>
    <x v="37"/>
    <x v="0"/>
    <s v="Pago Cuota"/>
    <d v="2019-08-26T00:00:00"/>
    <s v="TR"/>
    <s v="Ranco 81, Marcela Cubillos"/>
    <m/>
    <n v="138000"/>
    <m/>
  </r>
  <r>
    <x v="37"/>
    <x v="0"/>
    <s v="Pago Cuota"/>
    <d v="2019-08-28T00:00:00"/>
    <s v="TR"/>
    <s v="Ranco 54, Juan montero"/>
    <m/>
    <n v="20054"/>
    <m/>
  </r>
  <r>
    <x v="37"/>
    <x v="0"/>
    <s v="Pago Cuota"/>
    <d v="2019-08-29T00:00:00"/>
    <s v="TR"/>
    <s v="Llanquihue 82, Maria Molina"/>
    <m/>
    <n v="23000"/>
    <m/>
  </r>
  <r>
    <x v="37"/>
    <x v="0"/>
    <s v="Pago Cuota"/>
    <d v="2019-08-29T00:00:00"/>
    <s v="TR"/>
    <s v="Villarrica 129, Ricardo Figueroa"/>
    <m/>
    <n v="23000"/>
    <m/>
  </r>
  <r>
    <x v="37"/>
    <x v="0"/>
    <s v="Pago Cuota"/>
    <d v="2019-08-29T00:00:00"/>
    <s v="TR"/>
    <s v="Villarrica 122, Ema Valdes"/>
    <m/>
    <n v="23000"/>
    <m/>
  </r>
  <r>
    <x v="37"/>
    <x v="0"/>
    <s v="Pago Cuota"/>
    <d v="2019-08-30T00:00:00"/>
    <s v="TR"/>
    <s v="Villarrica 118, Pia Burgos"/>
    <m/>
    <n v="20000"/>
    <m/>
  </r>
  <r>
    <x v="37"/>
    <x v="0"/>
    <s v="Pago Cuota"/>
    <d v="2019-08-30T00:00:00"/>
    <s v="TR"/>
    <s v="Villarrica 123, Omar Sepulveda"/>
    <m/>
    <n v="20000"/>
    <m/>
  </r>
  <r>
    <x v="37"/>
    <x v="0"/>
    <s v="Pago Cuota"/>
    <d v="2019-08-30T00:00:00"/>
    <s v="TR"/>
    <s v="Puyehue 37,Jorge Matamala"/>
    <m/>
    <n v="23037"/>
    <m/>
  </r>
  <r>
    <x v="37"/>
    <x v="0"/>
    <s v="Pago Cuota"/>
    <d v="2019-08-30T00:00:00"/>
    <s v="TR"/>
    <s v="Icalma 72, Jorge Matamala"/>
    <m/>
    <n v="23072"/>
    <m/>
  </r>
  <r>
    <x v="37"/>
    <x v="0"/>
    <s v="Pago Cuota"/>
    <d v="2019-08-30T00:00:00"/>
    <s v="TR"/>
    <s v="Ranco 48, Carola Arriagada Melo"/>
    <m/>
    <n v="35000"/>
    <m/>
  </r>
  <r>
    <x v="37"/>
    <x v="0"/>
    <s v="Pago Cuota"/>
    <d v="2019-08-30T00:00:00"/>
    <s v="TR"/>
    <s v="Llanquihue 103-105, Tatiana Tejos"/>
    <m/>
    <n v="46000"/>
    <m/>
  </r>
  <r>
    <x v="38"/>
    <x v="0"/>
    <s v="Pago Cuota"/>
    <d v="2019-09-02T00:00:00"/>
    <s v="TR"/>
    <s v="Ranco 50, Julia Parra"/>
    <m/>
    <n v="20000"/>
    <m/>
  </r>
  <r>
    <x v="38"/>
    <x v="0"/>
    <s v="Pago Cuota"/>
    <d v="2019-09-02T00:00:00"/>
    <s v="TR"/>
    <s v="Ranco 79, Ismelda Meza"/>
    <m/>
    <n v="20000"/>
    <m/>
  </r>
  <r>
    <x v="38"/>
    <x v="0"/>
    <s v="Pago Cuota"/>
    <d v="2019-09-02T00:00:00"/>
    <s v="D/E"/>
    <s v="Vuelto Caja Chica Agosto"/>
    <m/>
    <n v="22600"/>
    <m/>
  </r>
  <r>
    <x v="38"/>
    <x v="0"/>
    <s v="Pago Cuota"/>
    <d v="2019-09-02T00:00:00"/>
    <s v="TR"/>
    <s v="Llanquihue 97, Rene Rivero"/>
    <m/>
    <n v="23000"/>
    <m/>
  </r>
  <r>
    <x v="38"/>
    <x v="0"/>
    <s v="Pago Cuota"/>
    <d v="2019-09-02T00:00:00"/>
    <s v="TR"/>
    <s v="Villarrica 128, Claudia Ubilla"/>
    <m/>
    <n v="23000"/>
    <m/>
  </r>
  <r>
    <x v="38"/>
    <x v="0"/>
    <s v="Pago Cuota"/>
    <d v="2019-09-02T00:00:00"/>
    <s v="D/E"/>
    <s v="Puyehue 30, Jorge Carcasson"/>
    <m/>
    <n v="23000"/>
    <m/>
  </r>
  <r>
    <x v="38"/>
    <x v="0"/>
    <s v="Pago Cuota"/>
    <d v="2019-09-02T00:00:00"/>
    <s v="TR"/>
    <s v="Riñihue 19, Teresa Peña"/>
    <m/>
    <n v="23000"/>
    <m/>
  </r>
  <r>
    <x v="38"/>
    <x v="0"/>
    <s v="Pago Cuota"/>
    <d v="2019-09-02T00:00:00"/>
    <s v="TR"/>
    <s v="Puyehue 22, Cristina Olivares"/>
    <m/>
    <n v="23000"/>
    <m/>
  </r>
  <r>
    <x v="38"/>
    <x v="0"/>
    <s v="Pago Cuota"/>
    <d v="2019-09-03T00:00:00"/>
    <s v="TR"/>
    <s v="Ranco 95, Charles Beecher"/>
    <m/>
    <n v="23095"/>
    <m/>
  </r>
  <r>
    <x v="38"/>
    <x v="0"/>
    <s v="Pago Cuota"/>
    <d v="2019-09-03T00:00:00"/>
    <s v="TR"/>
    <s v="Ranco 95, Charles Beecher"/>
    <m/>
    <n v="23095"/>
    <m/>
  </r>
  <r>
    <x v="38"/>
    <x v="0"/>
    <s v="Pago Cuota"/>
    <d v="2019-09-03T00:00:00"/>
    <s v="TR"/>
    <s v="Ranco 95, Charles Beecher"/>
    <m/>
    <n v="23095"/>
    <m/>
  </r>
  <r>
    <x v="38"/>
    <x v="0"/>
    <s v="Pago Cuota"/>
    <d v="2019-09-03T00:00:00"/>
    <s v="TR"/>
    <s v="Ranco 95, Charles Beecher"/>
    <m/>
    <n v="23095"/>
    <m/>
  </r>
  <r>
    <x v="38"/>
    <x v="0"/>
    <s v="Pago Cuota"/>
    <d v="2019-09-03T00:00:00"/>
    <s v="D/CH"/>
    <s v="Llanquihue 76, Glenda Alvarez"/>
    <m/>
    <n v="98000"/>
    <m/>
  </r>
  <r>
    <x v="38"/>
    <x v="0"/>
    <s v="Pago Cuota"/>
    <d v="2019-09-04T00:00:00"/>
    <s v="TR"/>
    <s v="Riñihue -27-29, Marta Manriquez"/>
    <m/>
    <n v="46000"/>
    <m/>
  </r>
  <r>
    <x v="38"/>
    <x v="0"/>
    <s v="Pago Cuota"/>
    <d v="2019-09-04T00:00:00"/>
    <s v="D/E"/>
    <s v="Villarrica 110, Julia Valdes"/>
    <m/>
    <n v="220110"/>
    <m/>
  </r>
  <r>
    <x v="38"/>
    <x v="0"/>
    <s v="Pago Cuota"/>
    <d v="2019-09-09T00:00:00"/>
    <s v="TR"/>
    <s v="Ranco 75, Olga Hernandez"/>
    <m/>
    <n v="20000"/>
    <m/>
  </r>
  <r>
    <x v="38"/>
    <x v="0"/>
    <s v="Pago Cuota"/>
    <d v="2019-09-09T00:00:00"/>
    <s v="TR"/>
    <s v="Puyehue 30, Jorge Carcasson"/>
    <m/>
    <n v="46000"/>
    <m/>
  </r>
  <r>
    <x v="38"/>
    <x v="0"/>
    <s v="Pago Cuota"/>
    <d v="2019-09-09T00:00:00"/>
    <s v="TR"/>
    <s v="Llanquihue 103-105, Tatiana Tejos"/>
    <m/>
    <n v="46000"/>
    <m/>
  </r>
  <r>
    <x v="38"/>
    <x v="0"/>
    <s v="Pago Cuota"/>
    <d v="2019-09-10T00:00:00"/>
    <s v="TR"/>
    <s v="Llanquihue 88, Pedro Flores"/>
    <m/>
    <n v="20000"/>
    <m/>
  </r>
  <r>
    <x v="38"/>
    <x v="0"/>
    <s v="Pago Cuota"/>
    <d v="2019-09-10T00:00:00"/>
    <s v="TR"/>
    <s v="Riñihue 27-29, Marta Manriquez"/>
    <m/>
    <n v="46000"/>
    <m/>
  </r>
  <r>
    <x v="38"/>
    <x v="0"/>
    <s v="Pago Cuota"/>
    <d v="2019-09-10T00:00:00"/>
    <s v="TR"/>
    <s v="Llanquihue 96, Carlos Alvarez"/>
    <m/>
    <n v="46096"/>
    <m/>
  </r>
  <r>
    <x v="38"/>
    <x v="0"/>
    <s v="Pago Cuota"/>
    <d v="2019-09-11T00:00:00"/>
    <s v="TR"/>
    <s v="Ranco 52, Nancy Paez"/>
    <m/>
    <n v="23000"/>
    <m/>
  </r>
  <r>
    <x v="38"/>
    <x v="0"/>
    <s v="Pago Cuota"/>
    <d v="2019-09-11T00:00:00"/>
    <s v="TR"/>
    <s v="Ranco 52, Nancy Paez"/>
    <m/>
    <n v="92000"/>
    <m/>
  </r>
  <r>
    <x v="38"/>
    <x v="0"/>
    <s v="Pago Cuota"/>
    <d v="2019-09-12T00:00:00"/>
    <s v="TR"/>
    <s v="Villarrica 102, Ma.Eugenia Meza"/>
    <m/>
    <n v="112000"/>
    <m/>
  </r>
  <r>
    <x v="38"/>
    <x v="0"/>
    <s v="Pago Cuota"/>
    <d v="2019-09-13T00:00:00"/>
    <s v="D/E"/>
    <s v="Villarrica 100, Julia Zuñiga"/>
    <m/>
    <n v="23100"/>
    <m/>
  </r>
  <r>
    <x v="38"/>
    <x v="0"/>
    <s v="Pago Cuota"/>
    <d v="2019-09-16T00:00:00"/>
    <s v="TR"/>
    <s v="Llanquihue 119, Maria Madariaga"/>
    <m/>
    <n v="23000"/>
    <m/>
  </r>
  <r>
    <x v="38"/>
    <x v="0"/>
    <s v="Pago Cuota"/>
    <d v="2019-09-17T00:00:00"/>
    <s v="TR"/>
    <s v="Ranco 50 Julia Parra"/>
    <m/>
    <n v="20000"/>
    <m/>
  </r>
  <r>
    <x v="38"/>
    <x v="0"/>
    <s v="Pago Cuota"/>
    <d v="2019-09-17T00:00:00"/>
    <s v="TR"/>
    <s v="Ranco79 Ismelda Meza"/>
    <m/>
    <n v="20000"/>
    <m/>
  </r>
  <r>
    <x v="38"/>
    <x v="0"/>
    <s v="Pago Cuota"/>
    <d v="2019-09-23T00:00:00"/>
    <s v="D/E"/>
    <s v="Ranco 83, Silvia Gonzalez"/>
    <m/>
    <n v="23000"/>
    <m/>
  </r>
  <r>
    <x v="38"/>
    <x v="0"/>
    <s v="Pago Cuota"/>
    <d v="2019-09-23T00:00:00"/>
    <s v="TR"/>
    <s v="Puyehue 32 Ivonne Jorquera"/>
    <m/>
    <n v="23000"/>
    <m/>
  </r>
  <r>
    <x v="38"/>
    <x v="0"/>
    <s v="Pago Cuota"/>
    <d v="2019-09-23T00:00:00"/>
    <s v="TR"/>
    <s v="Llanquihue 80 Sergio Ibaceta"/>
    <m/>
    <n v="23080"/>
    <m/>
  </r>
  <r>
    <x v="38"/>
    <x v="0"/>
    <s v="Pago Cuota"/>
    <d v="2019-09-23T00:00:00"/>
    <s v="D/E"/>
    <s v="Llanquihue 92, Carlos Herrera"/>
    <m/>
    <n v="181000"/>
    <m/>
  </r>
  <r>
    <x v="38"/>
    <x v="0"/>
    <s v="Pago Cuota"/>
    <d v="2019-09-24T00:00:00"/>
    <s v="TR"/>
    <s v="Llanquihue 97A Castillo Olivera"/>
    <m/>
    <n v="23000"/>
    <m/>
  </r>
  <r>
    <x v="38"/>
    <x v="0"/>
    <s v="Pago Cuota"/>
    <d v="2019-09-25T00:00:00"/>
    <s v="TR"/>
    <s v="Ranco 46 Manuel Jorquera"/>
    <m/>
    <n v="69000"/>
    <m/>
  </r>
  <r>
    <x v="38"/>
    <x v="0"/>
    <s v="Pago Cuota"/>
    <d v="2019-09-25T00:00:00"/>
    <s v="TR"/>
    <s v="Ranco 46 Manuel Jorquera"/>
    <m/>
    <n v="69000"/>
    <m/>
  </r>
  <r>
    <x v="38"/>
    <x v="0"/>
    <s v="Pago Cuota"/>
    <d v="2019-09-26T00:00:00"/>
    <s v="TR"/>
    <s v="Llanquihue 113 Pedro Ruz"/>
    <m/>
    <n v="23000"/>
    <m/>
  </r>
  <r>
    <x v="38"/>
    <x v="0"/>
    <s v="Pago Cuota"/>
    <d v="2019-09-27T00:00:00"/>
    <s v="TR"/>
    <s v="Ranco 54 Juan Montero"/>
    <m/>
    <n v="20054"/>
    <m/>
  </r>
  <r>
    <x v="38"/>
    <x v="0"/>
    <s v="Pago Cuota"/>
    <d v="2019-09-27T00:00:00"/>
    <s v="TR"/>
    <s v="Llanquihue 82 Mara Molina"/>
    <m/>
    <n v="23000"/>
    <m/>
  </r>
  <r>
    <x v="38"/>
    <x v="0"/>
    <s v="Pago Cuota"/>
    <d v="2019-09-30T00:00:00"/>
    <s v="TR"/>
    <s v="Villarrica 123 Omar Sepulveda"/>
    <m/>
    <n v="20000"/>
    <m/>
  </r>
  <r>
    <x v="38"/>
    <x v="0"/>
    <s v="Pago Cuota"/>
    <d v="2019-09-30T00:00:00"/>
    <s v="TR"/>
    <s v="Villarrica 118, Pia Burgos"/>
    <m/>
    <n v="20000"/>
    <m/>
  </r>
  <r>
    <x v="38"/>
    <x v="0"/>
    <s v="Pago Cuota"/>
    <d v="2019-09-30T00:00:00"/>
    <s v="TR"/>
    <s v="Villarrica 129, Ricardo Figueroa"/>
    <m/>
    <n v="23000"/>
    <m/>
  </r>
  <r>
    <x v="38"/>
    <x v="0"/>
    <s v="Pago Cuota"/>
    <d v="2019-09-30T00:00:00"/>
    <s v="TR"/>
    <s v="Villarrica 122, Ema Valdes"/>
    <m/>
    <n v="23000"/>
    <m/>
  </r>
  <r>
    <x v="38"/>
    <x v="0"/>
    <s v="Pago Cuota"/>
    <d v="2019-09-30T00:00:00"/>
    <s v="TR"/>
    <s v="Llanquihue 97, Rene Rivero"/>
    <m/>
    <n v="23000"/>
    <m/>
  </r>
  <r>
    <x v="38"/>
    <x v="0"/>
    <s v="Pago Cuota"/>
    <d v="2019-09-30T00:00:00"/>
    <s v="TR"/>
    <s v="Puyehue 37,Jorge Matamala"/>
    <m/>
    <n v="23037"/>
    <m/>
  </r>
  <r>
    <x v="38"/>
    <x v="0"/>
    <s v="Pago Cuota"/>
    <d v="2019-09-30T00:00:00"/>
    <s v="TR"/>
    <s v="Icalma 72, Jorge Matamala"/>
    <m/>
    <n v="23072"/>
    <m/>
  </r>
  <r>
    <x v="38"/>
    <x v="0"/>
    <s v="Pago Cuota"/>
    <d v="2019-09-30T00:00:00"/>
    <s v="TR"/>
    <s v="Llanquihue 103-105, Tatiana Tejos"/>
    <m/>
    <n v="46000"/>
    <m/>
  </r>
  <r>
    <x v="38"/>
    <x v="0"/>
    <s v="Pago Cuota"/>
    <d v="2019-09-30T00:00:00"/>
    <s v="TR"/>
    <s v="Riñihue 6, Roberto Andrade"/>
    <m/>
    <n v="46006"/>
    <m/>
  </r>
  <r>
    <x v="39"/>
    <x v="0"/>
    <s v="Pago Cuota"/>
    <d v="2019-10-01T00:00:00"/>
    <s v="TR"/>
    <s v="Ranco 48. Carola Arriagada"/>
    <m/>
    <n v="23000"/>
    <m/>
  </r>
  <r>
    <x v="39"/>
    <x v="0"/>
    <s v="Pago Cuota"/>
    <d v="2019-10-01T00:00:00"/>
    <s v="TR"/>
    <s v="Villarrica 128, Claudia Ubilla"/>
    <m/>
    <n v="23000"/>
    <m/>
  </r>
  <r>
    <x v="39"/>
    <x v="0"/>
    <s v="Pago Cuota"/>
    <d v="2019-10-01T00:00:00"/>
    <s v="TR"/>
    <s v="R.Figueroa vuelto caja chica sep"/>
    <m/>
    <n v="73450"/>
    <m/>
  </r>
  <r>
    <x v="39"/>
    <x v="0"/>
    <s v="Pago Cuota"/>
    <d v="2019-10-03T00:00:00"/>
    <s v="TR"/>
    <s v="Llanquihue 88, Pedro Flores"/>
    <m/>
    <n v="20000"/>
    <m/>
  </r>
  <r>
    <x v="39"/>
    <x v="0"/>
    <s v="Pago Cuota"/>
    <d v="2019-10-03T00:00:00"/>
    <s v="TR"/>
    <s v="Puyehue , Cristina Olivares"/>
    <m/>
    <n v="23000"/>
    <m/>
  </r>
  <r>
    <x v="39"/>
    <x v="0"/>
    <s v="Pago Cuota"/>
    <d v="2019-10-04T00:00:00"/>
    <s v="TR"/>
    <s v="Llanquihue 109, Teresa Gatica"/>
    <m/>
    <n v="23109"/>
    <m/>
  </r>
  <r>
    <x v="39"/>
    <x v="0"/>
    <s v="Pago Cuota"/>
    <d v="2019-10-07T00:00:00"/>
    <s v="D/E"/>
    <s v="Puyehue 30, Jorge Carcasson"/>
    <m/>
    <n v="23000"/>
    <m/>
  </r>
  <r>
    <x v="39"/>
    <x v="0"/>
    <s v="Pago Cuota"/>
    <d v="2019-10-07T00:00:00"/>
    <s v="D/E"/>
    <s v="Ranco 77, Melinda Gonzalez"/>
    <m/>
    <n v="23000"/>
    <m/>
  </r>
  <r>
    <x v="39"/>
    <x v="0"/>
    <s v="Pago Cuota"/>
    <d v="2019-10-07T00:00:00"/>
    <s v="D/E"/>
    <s v="Llanquihue 74, Eliana Haro"/>
    <m/>
    <n v="44000"/>
    <m/>
  </r>
  <r>
    <x v="39"/>
    <x v="0"/>
    <s v="Pago Cuota"/>
    <d v="2019-10-09T00:00:00"/>
    <s v="TR"/>
    <s v="Llanquihue 96, Carlos Alvarez"/>
    <m/>
    <n v="23096"/>
    <m/>
  </r>
  <r>
    <x v="39"/>
    <x v="0"/>
    <s v="Pago Cuota"/>
    <d v="2019-10-09T00:00:00"/>
    <s v="D/CH"/>
    <s v="Puyehue 39, Regina Wenner"/>
    <m/>
    <n v="40039"/>
    <m/>
  </r>
  <r>
    <x v="39"/>
    <x v="0"/>
    <s v="Pago Cuota"/>
    <d v="2019-10-09T00:00:00"/>
    <s v="TR"/>
    <s v="Llanquihue 82 - Error de deposito"/>
    <m/>
    <n v="500000"/>
    <m/>
  </r>
  <r>
    <x v="39"/>
    <x v="0"/>
    <s v="Pago Cuota"/>
    <d v="2019-10-11T00:00:00"/>
    <s v="TR"/>
    <s v="Ranco 75, Olga Hernandez"/>
    <m/>
    <n v="20000"/>
    <m/>
  </r>
  <r>
    <x v="39"/>
    <x v="0"/>
    <s v="Pago Cuota"/>
    <d v="2019-10-11T00:00:00"/>
    <s v="D/E"/>
    <s v="Puyehue 43, Aurelio Sandoval"/>
    <m/>
    <n v="46000"/>
    <m/>
  </r>
  <r>
    <x v="39"/>
    <x v="0"/>
    <s v="Pago Cuota"/>
    <d v="2019-10-14T00:00:00"/>
    <s v="D/E"/>
    <s v="Ranco 83, Silvia Gonzalez"/>
    <m/>
    <n v="23000"/>
    <m/>
  </r>
  <r>
    <x v="39"/>
    <x v="0"/>
    <s v="Pago Cuota"/>
    <d v="2019-10-14T00:00:00"/>
    <s v="D/E"/>
    <s v="Ranco77, Melinda Gonzalez"/>
    <m/>
    <n v="23000"/>
    <m/>
  </r>
  <r>
    <x v="39"/>
    <x v="0"/>
    <s v="Pago Cuota"/>
    <d v="2019-10-14T00:00:00"/>
    <s v="D/E"/>
    <s v="Ranco 56, Delia Quiroga"/>
    <m/>
    <n v="23000"/>
    <m/>
  </r>
  <r>
    <x v="39"/>
    <x v="0"/>
    <s v="Pago Cuota"/>
    <d v="2019-10-14T00:00:00"/>
    <s v="D/E"/>
    <s v="Ranco 40, Eduardo Casademont"/>
    <m/>
    <n v="207000"/>
    <m/>
  </r>
  <r>
    <x v="39"/>
    <x v="0"/>
    <s v="Pago Cuota"/>
    <d v="2019-10-15T00:00:00"/>
    <s v="D/E"/>
    <s v="Villarrica 100, Julia Zuñiga"/>
    <m/>
    <n v="23100"/>
    <m/>
  </r>
  <r>
    <x v="39"/>
    <x v="0"/>
    <s v="Pago Cuota"/>
    <d v="2019-10-16T00:00:00"/>
    <s v="TR"/>
    <s v="Llanquihue 119, Maria Madariaga"/>
    <m/>
    <n v="23000"/>
    <m/>
  </r>
  <r>
    <x v="39"/>
    <x v="0"/>
    <s v="Pago Cuota"/>
    <d v="2019-10-18T00:00:00"/>
    <s v="TR"/>
    <s v="Ranco 52, Nancy Paez"/>
    <m/>
    <n v="23000"/>
    <m/>
  </r>
  <r>
    <x v="39"/>
    <x v="0"/>
    <s v="Pago Cuota"/>
    <d v="2019-10-22T00:00:00"/>
    <s v="TR"/>
    <s v="Lalnquihue 80, Sergio Ibaceta"/>
    <m/>
    <n v="23080"/>
    <m/>
  </r>
  <r>
    <x v="39"/>
    <x v="0"/>
    <s v="Pago Cuota"/>
    <d v="2019-10-23T00:00:00"/>
    <s v="TR"/>
    <s v="Puyehue 32, Ivonne Jorquera"/>
    <m/>
    <n v="23000"/>
    <m/>
  </r>
  <r>
    <x v="39"/>
    <x v="0"/>
    <s v="Pago Cuota"/>
    <d v="2019-10-23T00:00:00"/>
    <s v="TR"/>
    <s v="Llanquihue 113, Pedro Ruz"/>
    <m/>
    <n v="23000"/>
    <m/>
  </r>
  <r>
    <x v="39"/>
    <x v="0"/>
    <s v="Pago Cuota"/>
    <d v="2019-10-23T00:00:00"/>
    <s v="D/E"/>
    <s v="Ranco 89. Teresa Rojas"/>
    <m/>
    <n v="69000"/>
    <m/>
  </r>
  <r>
    <x v="39"/>
    <x v="0"/>
    <s v="Pago Cuota"/>
    <d v="2019-10-28T00:00:00"/>
    <s v="D/E"/>
    <s v="Ranco 89, Teresa Rojas"/>
    <m/>
    <n v="23000"/>
    <m/>
  </r>
  <r>
    <x v="39"/>
    <x v="0"/>
    <s v="Pago Cuota"/>
    <d v="2019-10-28T00:00:00"/>
    <s v="TR"/>
    <s v="Riñihue 25, Juan Gonzalez"/>
    <m/>
    <n v="23025"/>
    <m/>
  </r>
  <r>
    <x v="39"/>
    <x v="0"/>
    <s v="Pago Cuota"/>
    <d v="2019-10-29T00:00:00"/>
    <s v="TR"/>
    <s v="Llanquihue 97, Patricia Castillo"/>
    <m/>
    <n v="23000"/>
    <m/>
  </r>
  <r>
    <x v="39"/>
    <x v="0"/>
    <s v="Pago Cuota"/>
    <d v="2019-10-29T00:00:00"/>
    <s v="TR"/>
    <s v="Llanquihue 82, Maria Molina"/>
    <m/>
    <n v="23000"/>
    <m/>
  </r>
  <r>
    <x v="39"/>
    <x v="0"/>
    <s v="Pago Cuota"/>
    <d v="2019-10-30T00:00:00"/>
    <s v="TR"/>
    <s v="Villarrica 118 , Pia Burgos"/>
    <m/>
    <n v="20000"/>
    <m/>
  </r>
  <r>
    <x v="39"/>
    <x v="0"/>
    <s v="Pago Cuota"/>
    <d v="2019-10-30T00:00:00"/>
    <s v="TR"/>
    <s v="Villarrica 123, Omar Sepulveda"/>
    <m/>
    <n v="20000"/>
    <m/>
  </r>
  <r>
    <x v="40"/>
    <x v="0"/>
    <s v="Pago Cuota"/>
    <d v="2019-11-04T00:00:00"/>
    <s v="TR"/>
    <s v="Ranco 79, Ismelda Meza"/>
    <m/>
    <n v="20000"/>
    <m/>
  </r>
  <r>
    <x v="40"/>
    <x v="0"/>
    <s v="Pago Cuota"/>
    <d v="2019-11-04T00:00:00"/>
    <s v="TR"/>
    <s v="Ranco 50, Julia Parra"/>
    <m/>
    <n v="20000"/>
    <m/>
  </r>
  <r>
    <x v="40"/>
    <x v="0"/>
    <s v="Pago Cuota"/>
    <d v="2019-11-04T00:00:00"/>
    <s v="TR"/>
    <s v="Llanquihue 88, Pedro Flores"/>
    <m/>
    <n v="20000"/>
    <m/>
  </r>
  <r>
    <x v="40"/>
    <x v="0"/>
    <s v="Pago Cuota"/>
    <d v="2019-11-04T00:00:00"/>
    <s v="TR"/>
    <s v="Ranco 54, Juan Montero"/>
    <m/>
    <n v="20054"/>
    <m/>
  </r>
  <r>
    <x v="40"/>
    <x v="0"/>
    <s v="Pago Cuota"/>
    <d v="2019-11-04T00:00:00"/>
    <s v="TR"/>
    <s v="Villarrica 129, Ricardo Figueroa"/>
    <m/>
    <n v="23000"/>
    <m/>
  </r>
  <r>
    <x v="40"/>
    <x v="0"/>
    <s v="Pago Cuota"/>
    <d v="2019-11-04T00:00:00"/>
    <s v="TR"/>
    <s v="Villarrica 122, Ema Valdes"/>
    <m/>
    <n v="23000"/>
    <m/>
  </r>
  <r>
    <x v="40"/>
    <x v="0"/>
    <s v="Pago Cuota"/>
    <d v="2019-11-04T00:00:00"/>
    <s v="TR"/>
    <s v="Lalnquihue 97, Rene Rivero"/>
    <m/>
    <n v="23000"/>
    <m/>
  </r>
  <r>
    <x v="40"/>
    <x v="0"/>
    <s v="Pago Cuota"/>
    <d v="2019-11-04T00:00:00"/>
    <s v="TR"/>
    <s v="Villarrica 128, Claudia Ubilla"/>
    <m/>
    <n v="23000"/>
    <m/>
  </r>
  <r>
    <x v="40"/>
    <x v="0"/>
    <s v="Pago Cuota"/>
    <d v="2019-11-04T00:00:00"/>
    <s v="TR"/>
    <s v="Puyehue 22, Cristina Olivares"/>
    <m/>
    <n v="23000"/>
    <m/>
  </r>
  <r>
    <x v="40"/>
    <x v="0"/>
    <s v="Pago Cuota"/>
    <d v="2019-11-04T00:00:00"/>
    <s v="D/E"/>
    <s v="Ranco 83, Silvia Gonzalez"/>
    <m/>
    <n v="23000"/>
    <m/>
  </r>
  <r>
    <x v="40"/>
    <x v="0"/>
    <s v="Pago Cuota"/>
    <d v="2019-11-04T00:00:00"/>
    <s v="TR"/>
    <s v="Puyehue 37,Jorge Matamala"/>
    <m/>
    <n v="23037"/>
    <m/>
  </r>
  <r>
    <x v="40"/>
    <x v="0"/>
    <s v="Pago Cuota"/>
    <d v="2019-11-04T00:00:00"/>
    <s v="TR"/>
    <s v="Icalma 72, Jorge Matamala"/>
    <m/>
    <n v="23072"/>
    <m/>
  </r>
  <r>
    <x v="40"/>
    <x v="0"/>
    <s v="Pago Cuota"/>
    <d v="2019-11-04T00:00:00"/>
    <s v="TR"/>
    <s v="ERROR DE TRANSFERENCIA QUIROZ"/>
    <m/>
    <n v="59300"/>
    <m/>
  </r>
  <r>
    <x v="40"/>
    <x v="0"/>
    <s v="Pago Cuota"/>
    <d v="2019-11-04T00:00:00"/>
    <s v="TR"/>
    <s v="Ricardo Figueroa dev caja chica oct."/>
    <m/>
    <n v="100000"/>
    <m/>
  </r>
  <r>
    <x v="40"/>
    <x v="0"/>
    <s v="Pago Cuota"/>
    <d v="2019-11-05T00:00:00"/>
    <s v="TR"/>
    <s v="Puyehue 51, Soange Aspee"/>
    <m/>
    <n v="92051"/>
    <m/>
  </r>
  <r>
    <x v="40"/>
    <x v="0"/>
    <s v="Pago Cuota"/>
    <d v="2019-11-07T00:00:00"/>
    <s v="TR"/>
    <s v="Llanquihue 109, Teresa Gatica"/>
    <m/>
    <n v="23109"/>
    <m/>
  </r>
  <r>
    <x v="40"/>
    <x v="0"/>
    <s v="Pago Cuota"/>
    <d v="2019-11-07T00:00:00"/>
    <s v="TR"/>
    <s v="Puyehue 24 Manuel Latapiat"/>
    <m/>
    <n v="92000"/>
    <m/>
  </r>
  <r>
    <x v="40"/>
    <x v="0"/>
    <s v="Pago Cuota"/>
    <d v="2019-11-08T00:00:00"/>
    <s v="TR"/>
    <s v="Riñihue 19, Teresa Peña"/>
    <m/>
    <n v="23000"/>
    <m/>
  </r>
  <r>
    <x v="40"/>
    <x v="0"/>
    <s v="Pago Cuota"/>
    <d v="2019-11-08T00:00:00"/>
    <s v="D/E"/>
    <s v="Villarrica 100, Julia Zuñiga"/>
    <m/>
    <n v="23100"/>
    <m/>
  </r>
  <r>
    <x v="40"/>
    <x v="0"/>
    <s v="Pago Cuota"/>
    <d v="2019-11-11T00:00:00"/>
    <s v="TR"/>
    <s v="Ranco 77, Melinda Gonzalez"/>
    <m/>
    <n v="23000"/>
    <m/>
  </r>
  <r>
    <x v="40"/>
    <x v="0"/>
    <s v="Pago Cuota"/>
    <d v="2019-11-12T00:00:00"/>
    <s v="TR"/>
    <s v="Ranco 48, Carola Arriagada"/>
    <m/>
    <n v="23000"/>
    <m/>
  </r>
  <r>
    <x v="40"/>
    <x v="0"/>
    <s v="Pago Cuota"/>
    <d v="2019-11-14T00:00:00"/>
    <s v="TR"/>
    <s v="Llanquihue 119, Maria Madariaga"/>
    <m/>
    <n v="46000"/>
    <m/>
  </r>
  <r>
    <x v="40"/>
    <x v="0"/>
    <s v="Pago Cuota"/>
    <d v="2019-11-18T00:00:00"/>
    <s v="TR"/>
    <s v="Llanquihue 113, Pedro Ruz"/>
    <m/>
    <n v="23000"/>
    <m/>
  </r>
  <r>
    <x v="40"/>
    <x v="0"/>
    <s v="Pago Cuota"/>
    <d v="2019-11-18T00:00:00"/>
    <s v="TR"/>
    <s v="Llanquihue 97 A, Patricia Castillo"/>
    <m/>
    <n v="23000"/>
    <m/>
  </r>
  <r>
    <x v="40"/>
    <x v="0"/>
    <s v="Pago Cuota"/>
    <d v="2019-11-18T00:00:00"/>
    <s v="TR"/>
    <s v="Riñihue 25, Juan Gonzalez"/>
    <m/>
    <n v="46025"/>
    <m/>
  </r>
  <r>
    <x v="40"/>
    <x v="0"/>
    <s v="Pago Cuota"/>
    <d v="2019-11-21T00:00:00"/>
    <s v="TR"/>
    <s v="Llanquihue 96, Carlos Alvarez"/>
    <m/>
    <n v="23096"/>
    <m/>
  </r>
  <r>
    <x v="40"/>
    <x v="0"/>
    <s v="Pago Cuota"/>
    <d v="2019-11-25T00:00:00"/>
    <s v="TR"/>
    <s v="Ranco 50 Julia Parra"/>
    <m/>
    <n v="20000"/>
    <m/>
  </r>
  <r>
    <x v="40"/>
    <x v="0"/>
    <s v="Pago Cuota"/>
    <d v="2019-11-25T00:00:00"/>
    <s v="TR"/>
    <s v="Ranco79 Ismelda Meza"/>
    <m/>
    <n v="20000"/>
    <m/>
  </r>
  <r>
    <x v="40"/>
    <x v="0"/>
    <s v="Pago Cuota"/>
    <d v="2019-11-25T00:00:00"/>
    <s v="TR"/>
    <s v="Puyehue 32, Ivonne Jorquera"/>
    <m/>
    <n v="23000"/>
    <m/>
  </r>
  <r>
    <x v="40"/>
    <x v="0"/>
    <s v="Pago Cuota"/>
    <d v="2019-11-25T00:00:00"/>
    <s v="TR"/>
    <s v="Llanquihue 80, Sergio Ibaceta"/>
    <m/>
    <n v="23080"/>
    <m/>
  </r>
  <r>
    <x v="40"/>
    <x v="0"/>
    <s v="Pago Cuota"/>
    <d v="2019-11-25T00:00:00"/>
    <s v="D/E"/>
    <s v="Ranco 89, Teresa Rojas"/>
    <m/>
    <n v="50000"/>
    <m/>
  </r>
  <r>
    <x v="40"/>
    <x v="0"/>
    <s v="Pago Cuota"/>
    <d v="2019-11-25T00:00:00"/>
    <s v="TR"/>
    <s v="Puyehue 36, Militza Cortes"/>
    <m/>
    <n v="69000"/>
    <m/>
  </r>
  <r>
    <x v="40"/>
    <x v="0"/>
    <s v="Pago Cuota"/>
    <d v="2019-11-28T00:00:00"/>
    <s v="TR"/>
    <s v="Villarrica 123, Omar Sepulveda"/>
    <m/>
    <n v="20000"/>
    <m/>
  </r>
  <r>
    <x v="40"/>
    <x v="0"/>
    <s v="Pago Cuota"/>
    <d v="2019-11-28T00:00:00"/>
    <s v="TR"/>
    <s v="Villarrica 129, Ricardo Figueroa"/>
    <m/>
    <n v="23000"/>
    <m/>
  </r>
  <r>
    <x v="40"/>
    <x v="0"/>
    <s v="Pago Cuota"/>
    <d v="2019-11-28T00:00:00"/>
    <s v="TR"/>
    <s v="Villarrica 122, Ema Valdes"/>
    <m/>
    <n v="23000"/>
    <m/>
  </r>
  <r>
    <x v="40"/>
    <x v="0"/>
    <s v="Pago Cuota"/>
    <d v="2019-11-28T00:00:00"/>
    <s v="TR"/>
    <s v="Llanquihue 82, Maria Molina"/>
    <m/>
    <n v="23000"/>
    <m/>
  </r>
  <r>
    <x v="40"/>
    <x v="0"/>
    <s v="Pago Cuota"/>
    <d v="2019-11-28T00:00:00"/>
    <s v="TR"/>
    <s v="Llanquihue 109, Teresa Gatica"/>
    <m/>
    <n v="23109"/>
    <m/>
  </r>
  <r>
    <x v="41"/>
    <x v="0"/>
    <s v="Pago Cuota"/>
    <d v="2019-12-02T00:00:00"/>
    <s v="TR"/>
    <s v="Villarrica 118, Pia Burgos"/>
    <m/>
    <n v="20000"/>
    <m/>
  </r>
  <r>
    <x v="41"/>
    <x v="0"/>
    <s v="Pago Cuota"/>
    <d v="2019-12-02T00:00:00"/>
    <s v="TR"/>
    <s v="Llanquihue 88, Pedro Flores"/>
    <m/>
    <n v="20000"/>
    <m/>
  </r>
  <r>
    <x v="41"/>
    <x v="0"/>
    <s v="Pago Cuota"/>
    <d v="2019-12-02T00:00:00"/>
    <s v="TR"/>
    <s v="Llanquihue 97, Rene Rivero"/>
    <m/>
    <n v="23000"/>
    <m/>
  </r>
  <r>
    <x v="41"/>
    <x v="0"/>
    <s v="Pago Cuota"/>
    <d v="2019-12-02T00:00:00"/>
    <s v="TR"/>
    <s v="Villarrica 128, Claudia Ubilla"/>
    <m/>
    <n v="23000"/>
    <m/>
  </r>
  <r>
    <x v="41"/>
    <x v="0"/>
    <s v="Pago Cuota"/>
    <d v="2019-12-02T00:00:00"/>
    <s v="TR"/>
    <s v="Puyehue 22, Cristina Olivares"/>
    <m/>
    <n v="23000"/>
    <m/>
  </r>
  <r>
    <x v="41"/>
    <x v="0"/>
    <s v="Pago Cuota"/>
    <d v="2019-12-02T00:00:00"/>
    <s v="D/E"/>
    <s v="Riñihue 19, Teresa Peña"/>
    <m/>
    <n v="23000"/>
    <m/>
  </r>
  <r>
    <x v="41"/>
    <x v="0"/>
    <s v="Pago Cuota"/>
    <d v="2019-12-02T00:00:00"/>
    <s v="TR"/>
    <s v="Puyehue 37,Jorge Matamala"/>
    <m/>
    <n v="23037"/>
    <m/>
  </r>
  <r>
    <x v="41"/>
    <x v="0"/>
    <s v="Pago Cuota"/>
    <d v="2019-12-02T00:00:00"/>
    <s v="TR"/>
    <s v="Icalma 72, Jorge Matamala"/>
    <m/>
    <n v="23072"/>
    <m/>
  </r>
  <r>
    <x v="41"/>
    <x v="0"/>
    <s v="Pago Cuota"/>
    <d v="2019-12-02T00:00:00"/>
    <s v="TR"/>
    <s v="Villarrica 100, Julia Zuñiga"/>
    <m/>
    <n v="23100"/>
    <m/>
  </r>
  <r>
    <x v="41"/>
    <x v="0"/>
    <s v="Pago Cuota"/>
    <d v="2019-12-02T00:00:00"/>
    <s v="TR"/>
    <s v="R.Figueroa vuelto caja chica"/>
    <m/>
    <n v="30380"/>
    <m/>
  </r>
  <r>
    <x v="41"/>
    <x v="0"/>
    <s v="Pago Cuota"/>
    <d v="2019-12-05T00:00:00"/>
    <s v="TR"/>
    <s v="Riñihue 27-29, Marta Manriquez"/>
    <m/>
    <n v="46000"/>
    <m/>
  </r>
  <r>
    <x v="41"/>
    <x v="0"/>
    <s v="Pago Cuota"/>
    <d v="2019-12-06T00:00:00"/>
    <s v="TR"/>
    <s v="Puyehue 49, Hector Otarola"/>
    <m/>
    <n v="138049"/>
    <m/>
  </r>
  <r>
    <x v="41"/>
    <x v="0"/>
    <s v="Pago Cuota"/>
    <d v="2019-12-09T00:00:00"/>
    <s v="D/E"/>
    <s v="Ranco 83, Silvia Gonzalez   13156"/>
    <m/>
    <n v="23000"/>
    <m/>
  </r>
  <r>
    <x v="41"/>
    <x v="0"/>
    <s v="Pago Cuota"/>
    <d v="2019-12-09T00:00:00"/>
    <s v="D/E"/>
    <s v="Puyehue 41, Teresa Sepulveda  13157"/>
    <m/>
    <n v="40000"/>
    <m/>
  </r>
  <r>
    <x v="41"/>
    <x v="0"/>
    <s v="Pago Cuota"/>
    <d v="2019-12-09T00:00:00"/>
    <s v="D/CH"/>
    <s v="Ranco 85, hugo Flores   13155"/>
    <m/>
    <n v="230000"/>
    <m/>
  </r>
  <r>
    <x v="41"/>
    <x v="0"/>
    <s v="Pago Cuota"/>
    <d v="2019-12-10T00:00:00"/>
    <s v="D/E"/>
    <s v="Puyehue 43, Aurelio Sandoval"/>
    <m/>
    <n v="46000"/>
    <m/>
  </r>
  <r>
    <x v="41"/>
    <x v="0"/>
    <s v="Pago Cuota"/>
    <d v="2019-12-10T00:00:00"/>
    <s v="D/E"/>
    <s v="NN"/>
    <m/>
    <n v="270120"/>
    <m/>
  </r>
  <r>
    <x v="41"/>
    <x v="0"/>
    <s v="Pago Cuota"/>
    <d v="2019-12-13T00:00:00"/>
    <s v="TR"/>
    <s v="Llanquihue 119, Maria Madariaga"/>
    <m/>
    <n v="40000"/>
    <m/>
  </r>
  <r>
    <x v="41"/>
    <x v="0"/>
    <s v="Pago Cuota"/>
    <d v="2019-12-13T00:00:00"/>
    <s v="TR"/>
    <s v="NN"/>
    <m/>
    <n v="92000"/>
    <m/>
  </r>
  <r>
    <x v="41"/>
    <x v="0"/>
    <s v="Pago Cuota"/>
    <d v="2019-12-16T00:00:00"/>
    <s v="TR"/>
    <s v="Ranco 48, Carola Arriagada"/>
    <m/>
    <n v="23000"/>
    <m/>
  </r>
  <r>
    <x v="41"/>
    <x v="0"/>
    <s v="Pago Cuota"/>
    <d v="2019-12-16T00:00:00"/>
    <s v="D/E"/>
    <s v="Pyehue 30, Jorge Carcasson"/>
    <m/>
    <n v="23000"/>
    <m/>
  </r>
  <r>
    <x v="41"/>
    <x v="0"/>
    <s v="Pago Cuota"/>
    <d v="2019-12-16T00:00:00"/>
    <s v="TR"/>
    <s v="Puyehue 51, Solange Aspee"/>
    <m/>
    <n v="46051"/>
    <m/>
  </r>
  <r>
    <x v="41"/>
    <x v="0"/>
    <s v="Pago Cuota"/>
    <d v="2019-12-17T00:00:00"/>
    <s v="TR"/>
    <s v="Ranco 52, Nancy Paez"/>
    <m/>
    <n v="46000"/>
    <m/>
  </r>
  <r>
    <x v="41"/>
    <x v="0"/>
    <s v="Pago Cuota"/>
    <d v="2019-12-17T00:00:00"/>
    <s v="D/CH"/>
    <s v="Puyehue 45-47, Gladys Segovia"/>
    <m/>
    <n v="454000"/>
    <m/>
  </r>
  <r>
    <x v="41"/>
    <x v="0"/>
    <s v="Pago Cuota"/>
    <d v="2019-12-19T00:00:00"/>
    <s v="TR"/>
    <s v="Llanquihue 113, Pedro Ruz"/>
    <m/>
    <n v="23000"/>
    <m/>
  </r>
  <r>
    <x v="41"/>
    <x v="0"/>
    <s v="Pago Cuota"/>
    <d v="2019-12-19T00:00:00"/>
    <s v="TR"/>
    <s v="Lalnquihue 97 A, Patricio Castillo"/>
    <m/>
    <n v="23000"/>
    <m/>
  </r>
  <r>
    <x v="41"/>
    <x v="0"/>
    <s v="Pago Cuota"/>
    <d v="2019-12-19T00:00:00"/>
    <s v="TR"/>
    <s v="Calafquen 5, Marcos Briones"/>
    <m/>
    <n v="100000"/>
    <m/>
  </r>
  <r>
    <x v="41"/>
    <x v="0"/>
    <s v="Pago Cuota"/>
    <d v="2019-12-19T00:00:00"/>
    <s v="D/E"/>
    <s v="Villarrica 106, Veronica Gettar"/>
    <m/>
    <n v="904000"/>
    <m/>
  </r>
  <r>
    <x v="41"/>
    <x v="0"/>
    <s v="Pago Cuota"/>
    <d v="2019-12-20T00:00:00"/>
    <s v="TR"/>
    <s v="Riñihue 19, Teresa Peña"/>
    <m/>
    <n v="23000"/>
    <m/>
  </r>
  <r>
    <x v="41"/>
    <x v="0"/>
    <s v="Pago Cuota"/>
    <d v="2019-12-23T00:00:00"/>
    <s v="D/E"/>
    <s v="Llanquihue 74, Eliana Haro"/>
    <m/>
    <n v="23000"/>
    <m/>
  </r>
  <r>
    <x v="41"/>
    <x v="0"/>
    <s v="Pago Cuota"/>
    <d v="2019-12-23T00:00:00"/>
    <s v="TR"/>
    <s v="Puyehue 32, Ivonne Jorquera"/>
    <m/>
    <n v="23000"/>
    <m/>
  </r>
  <r>
    <x v="41"/>
    <x v="0"/>
    <s v="Pago Cuota"/>
    <d v="2019-12-23T00:00:00"/>
    <s v="TR"/>
    <s v="Llanquihhue 80, Sergio Ibaceta"/>
    <m/>
    <n v="23080"/>
    <m/>
  </r>
  <r>
    <x v="41"/>
    <x v="0"/>
    <s v="Pago Cuota"/>
    <d v="2019-12-23T00:00:00"/>
    <s v="D/E"/>
    <s v="Ranco 89, Teresa Rojas"/>
    <m/>
    <n v="50000"/>
    <m/>
  </r>
  <r>
    <x v="41"/>
    <x v="0"/>
    <s v="Pago Cuota"/>
    <d v="2019-12-24T00:00:00"/>
    <s v="TR"/>
    <s v="Puyehue 36, Militza Cortes"/>
    <m/>
    <n v="23000"/>
    <m/>
  </r>
  <r>
    <x v="41"/>
    <x v="0"/>
    <s v="Pago Cuota"/>
    <d v="2019-12-24T00:00:00"/>
    <s v="TR"/>
    <s v="Riñihue 27-29, Marta Manriquez"/>
    <m/>
    <n v="46000"/>
    <m/>
  </r>
  <r>
    <x v="41"/>
    <x v="0"/>
    <s v="Pago Cuota"/>
    <d v="2019-12-30T00:00:00"/>
    <s v="TR"/>
    <s v="Villarrica 123, Omar Sepulveda"/>
    <m/>
    <n v="20000"/>
    <m/>
  </r>
  <r>
    <x v="41"/>
    <x v="0"/>
    <s v="Pago Cuota"/>
    <d v="2019-12-30T00:00:00"/>
    <s v="TR"/>
    <s v="CASTAÑEDA"/>
    <m/>
    <n v="20000"/>
    <m/>
  </r>
  <r>
    <x v="41"/>
    <x v="0"/>
    <s v="Pago Cuota"/>
    <d v="2019-12-30T00:00:00"/>
    <s v="TR"/>
    <s v="Ranco 79, Ismelda Meza"/>
    <m/>
    <n v="20000"/>
    <m/>
  </r>
  <r>
    <x v="41"/>
    <x v="0"/>
    <s v="Pago Cuota"/>
    <d v="2019-12-30T00:00:00"/>
    <s v="TR"/>
    <s v="Ranco 50, Julia Parra"/>
    <m/>
    <n v="20000"/>
    <m/>
  </r>
  <r>
    <x v="41"/>
    <x v="0"/>
    <s v="Pago Cuota"/>
    <d v="2019-12-30T00:00:00"/>
    <s v="TR"/>
    <s v="Llanquihue 82, Maria Molina"/>
    <m/>
    <n v="23000"/>
    <m/>
  </r>
  <r>
    <x v="41"/>
    <x v="0"/>
    <s v="Pago Cuota"/>
    <d v="2019-12-30T00:00:00"/>
    <s v="D/E"/>
    <s v="Ranco 83, Silvia Gonzalez"/>
    <m/>
    <n v="23000"/>
    <m/>
  </r>
  <r>
    <x v="41"/>
    <x v="0"/>
    <s v="Pago Cuota"/>
    <d v="2019-12-30T00:00:00"/>
    <s v="TR"/>
    <s v="Puyehue 37,Jorge Matamala"/>
    <m/>
    <n v="23037"/>
    <m/>
  </r>
  <r>
    <x v="41"/>
    <x v="0"/>
    <s v="Pago Cuota"/>
    <d v="2019-12-30T00:00:00"/>
    <s v="TR"/>
    <s v="Icalma 72, Jorge Matamala"/>
    <m/>
    <n v="23072"/>
    <m/>
  </r>
  <r>
    <x v="41"/>
    <x v="0"/>
    <s v="Pago Cuota"/>
    <d v="2019-12-30T00:00:00"/>
    <s v="TR"/>
    <s v="Llanquihue 96, Carlos Alvarez"/>
    <m/>
    <n v="23096"/>
    <m/>
  </r>
  <r>
    <x v="41"/>
    <x v="0"/>
    <s v="Pago Cuota"/>
    <d v="2019-12-30T00:00:00"/>
    <s v="TR"/>
    <s v="Manantiales Fact.311 Recupero lote i06"/>
    <m/>
    <n v="28008"/>
    <m/>
  </r>
  <r>
    <x v="41"/>
    <x v="0"/>
    <s v="Pago Cuota"/>
    <d v="2019-12-30T00:00:00"/>
    <s v="D/E"/>
    <s v="Ranco 77, Melinda Gonzalez"/>
    <m/>
    <n v="46000"/>
    <m/>
  </r>
  <r>
    <x v="41"/>
    <x v="0"/>
    <s v="Pago Cuota"/>
    <d v="2019-12-30T00:00:00"/>
    <s v="TR"/>
    <s v="Riñihue 25, Juan Gonzalez"/>
    <m/>
    <n v="69025"/>
    <m/>
  </r>
  <r>
    <x v="41"/>
    <x v="0"/>
    <s v="Pago Cuota"/>
    <d v="2019-12-30T00:00:00"/>
    <s v="TR"/>
    <s v="Puyehue 53, Maria Vicencio"/>
    <m/>
    <n v="207000"/>
    <n v="25884848"/>
  </r>
  <r>
    <x v="42"/>
    <x v="0"/>
    <s v="Pago Cuota"/>
    <d v="2020-01-02T00:00:00"/>
    <s v="TR"/>
    <s v="Villarrica 128, Claudia Ubilla"/>
    <m/>
    <n v="23000"/>
    <m/>
  </r>
  <r>
    <x v="42"/>
    <x v="0"/>
    <s v="Pago Cuota"/>
    <d v="2020-01-02T00:00:00"/>
    <s v="TR"/>
    <s v="Ranco 95, Charles Becher"/>
    <m/>
    <n v="23095"/>
    <m/>
  </r>
  <r>
    <x v="42"/>
    <x v="0"/>
    <s v="Pago Cuota"/>
    <d v="2020-01-02T00:00:00"/>
    <s v="TR"/>
    <s v="Ranco 95, Charles Becher"/>
    <m/>
    <n v="23095"/>
    <m/>
  </r>
  <r>
    <x v="42"/>
    <x v="0"/>
    <s v="Pago Cuota"/>
    <d v="2020-01-02T00:00:00"/>
    <s v="TR"/>
    <s v="Ranco 95, Charles Becher"/>
    <m/>
    <n v="23095"/>
    <m/>
  </r>
  <r>
    <x v="42"/>
    <x v="0"/>
    <s v="Pago Cuota"/>
    <d v="2020-01-02T00:00:00"/>
    <s v="TR"/>
    <s v="Ranco 95, Charles Becher"/>
    <m/>
    <n v="23095"/>
    <m/>
  </r>
  <r>
    <x v="42"/>
    <x v="0"/>
    <s v="Pago Cuota"/>
    <d v="2020-01-02T00:00:00"/>
    <s v="TR"/>
    <s v="Villarica 129, Ricardo Figueroa"/>
    <m/>
    <n v="46000"/>
    <m/>
  </r>
  <r>
    <x v="42"/>
    <x v="0"/>
    <s v="Pago Cuota"/>
    <d v="2020-01-02T00:00:00"/>
    <s v="TR"/>
    <s v="Villarrica 122, Ema Valdes"/>
    <m/>
    <n v="46000"/>
    <m/>
  </r>
  <r>
    <x v="42"/>
    <x v="0"/>
    <s v="Pago Cuota"/>
    <d v="2020-01-02T00:00:00"/>
    <s v="TR"/>
    <s v="Riñihue 6-8, Roberto Andrade"/>
    <m/>
    <n v="46000"/>
    <m/>
  </r>
  <r>
    <x v="42"/>
    <x v="0"/>
    <s v="Pago Cuota"/>
    <d v="2020-01-02T00:00:00"/>
    <s v="TR"/>
    <s v="R.Figueroa vuelto caja chica"/>
    <m/>
    <n v="78400"/>
    <m/>
  </r>
  <r>
    <x v="42"/>
    <x v="0"/>
    <s v="Pago Cuota"/>
    <d v="2020-01-02T00:00:00"/>
    <s v="TR"/>
    <s v="Llanquihue 84, Paola Delgado"/>
    <m/>
    <n v="115000"/>
    <m/>
  </r>
  <r>
    <x v="42"/>
    <x v="0"/>
    <s v="Pago Cuota"/>
    <d v="2020-01-03T00:00:00"/>
    <s v="TR"/>
    <s v="Llanquihue 97, Rene Rivero"/>
    <m/>
    <n v="23000"/>
    <m/>
  </r>
  <r>
    <x v="42"/>
    <x v="0"/>
    <s v="Pago Cuota"/>
    <d v="2020-01-03T00:00:00"/>
    <s v="D/E"/>
    <s v="Llanquihue 109, Teresa Gatica"/>
    <m/>
    <n v="23109"/>
    <m/>
  </r>
  <r>
    <x v="42"/>
    <x v="0"/>
    <s v="Pago Cuota"/>
    <d v="2020-01-03T00:00:00"/>
    <s v="TR"/>
    <s v="Marta Manriquez, Riñihue 27-29"/>
    <m/>
    <n v="46000"/>
    <m/>
  </r>
  <r>
    <x v="42"/>
    <x v="0"/>
    <s v="Pago Cuota"/>
    <d v="2020-01-03T00:00:00"/>
    <s v="TR"/>
    <s v="Ranco 73, Juan Hernandez"/>
    <m/>
    <n v="60000"/>
    <m/>
  </r>
  <r>
    <x v="42"/>
    <x v="0"/>
    <s v="Pago Cuota"/>
    <d v="2020-01-03T00:00:00"/>
    <s v="TR"/>
    <s v="Puyehue 34, Gladys Jorquera"/>
    <m/>
    <n v="131000"/>
    <m/>
  </r>
  <r>
    <x v="42"/>
    <x v="0"/>
    <s v="Pago Cuota"/>
    <d v="2020-01-06T00:00:00"/>
    <s v="D/E"/>
    <s v="Llanquihue 74, Eliana Haro"/>
    <m/>
    <n v="23000"/>
    <m/>
  </r>
  <r>
    <x v="42"/>
    <x v="0"/>
    <s v="Pago Cuota"/>
    <d v="2020-01-06T00:00:00"/>
    <s v="D/E"/>
    <s v="Calafquen 13, Enonito Garcia"/>
    <m/>
    <n v="210000"/>
    <m/>
  </r>
  <r>
    <x v="42"/>
    <x v="0"/>
    <s v="Pago Cuota"/>
    <d v="2020-01-07T00:00:00"/>
    <s v="TR"/>
    <s v="Llanquihue 88, Pedro Flores"/>
    <m/>
    <n v="20000"/>
    <m/>
  </r>
  <r>
    <x v="42"/>
    <x v="0"/>
    <s v="Pago Cuota"/>
    <d v="2020-01-07T00:00:00"/>
    <s v="TR"/>
    <s v="Puyehue 22, Cristina Olivares"/>
    <m/>
    <n v="23000"/>
    <m/>
  </r>
  <r>
    <x v="42"/>
    <x v="0"/>
    <s v="Pago Cuota"/>
    <d v="2020-01-08T00:00:00"/>
    <s v="TR"/>
    <s v="Riñihue 27-29, Marta Manriquez"/>
    <m/>
    <n v="46000"/>
    <m/>
  </r>
  <r>
    <x v="42"/>
    <x v="0"/>
    <s v="Pago Cuota"/>
    <d v="2020-01-08T00:00:00"/>
    <s v="TR"/>
    <s v="Puyehue 53, Ma.Teresa Vicencio"/>
    <m/>
    <n v="69000"/>
    <m/>
  </r>
  <r>
    <x v="42"/>
    <x v="0"/>
    <s v="Pago Cuota"/>
    <d v="2020-01-08T00:00:00"/>
    <s v="TR"/>
    <s v="Riñihue 10, Hector Zuñiga"/>
    <m/>
    <n v="247000"/>
    <m/>
  </r>
  <r>
    <x v="42"/>
    <x v="0"/>
    <s v="Pago Cuota"/>
    <d v="2020-01-10T00:00:00"/>
    <s v="TR"/>
    <s v="Llanquihue 115, Desmalezado"/>
    <m/>
    <n v="30115"/>
    <m/>
  </r>
  <r>
    <x v="42"/>
    <x v="0"/>
    <s v="Pago Cuota"/>
    <d v="2020-01-13T00:00:00"/>
    <s v="TR"/>
    <s v="Puyehue 36, Militza Cortes"/>
    <m/>
    <n v="23000"/>
    <m/>
  </r>
  <r>
    <x v="42"/>
    <x v="0"/>
    <s v="Pago Cuota"/>
    <d v="2020-01-13T00:00:00"/>
    <s v="D/E"/>
    <s v="Puyehue 30 Jorge Carcasson"/>
    <m/>
    <n v="46000"/>
    <m/>
  </r>
  <r>
    <x v="42"/>
    <x v="0"/>
    <s v="Pago Cuota"/>
    <d v="2020-01-13T00:00:00"/>
    <s v="D/E"/>
    <s v="Puyehue 41, Teresa Sepulveda"/>
    <m/>
    <n v="255000"/>
    <m/>
  </r>
  <r>
    <x v="42"/>
    <x v="0"/>
    <s v="Pago Cuota"/>
    <d v="2020-01-13T00:00:00"/>
    <s v="TR"/>
    <s v="Francisco Vergara x Cierro Quebrada"/>
    <m/>
    <n v="295000"/>
    <m/>
  </r>
  <r>
    <x v="42"/>
    <x v="0"/>
    <s v="Pago Cuota"/>
    <d v="2020-01-16T00:00:00"/>
    <s v="TR"/>
    <s v="Ranco 48, Carola Arriagada Melo"/>
    <m/>
    <n v="23000"/>
    <m/>
  </r>
  <r>
    <x v="42"/>
    <x v="0"/>
    <s v="Pago Cuota"/>
    <d v="2020-01-16T00:00:00"/>
    <s v="D/E"/>
    <s v="Villarrica 100, Julia Zuñiga"/>
    <m/>
    <n v="23100"/>
    <m/>
  </r>
  <r>
    <x v="42"/>
    <x v="0"/>
    <s v="Pago Cuota"/>
    <d v="2020-01-16T00:00:00"/>
    <s v="TR"/>
    <s v="Ranco 52, Nancy Paez"/>
    <m/>
    <n v="46000"/>
    <m/>
  </r>
  <r>
    <x v="42"/>
    <x v="0"/>
    <s v="Pago Cuota"/>
    <d v="2020-01-16T00:00:00"/>
    <s v="TR"/>
    <s v="Llanquihue 119, Maria Madariaga"/>
    <m/>
    <n v="46000"/>
    <m/>
  </r>
  <r>
    <x v="42"/>
    <x v="0"/>
    <s v="Pago Cuota"/>
    <d v="2020-01-16T00:00:00"/>
    <s v="TR"/>
    <s v="Llanquihue 101, Marcela Ortiz"/>
    <m/>
    <n v="100000"/>
    <m/>
  </r>
  <r>
    <x v="42"/>
    <x v="0"/>
    <s v="Pago Cuota"/>
    <d v="2020-01-16T00:00:00"/>
    <s v="TR"/>
    <s v="Ranco 75, Olga Hernandez"/>
    <m/>
    <n v="104000"/>
    <m/>
  </r>
  <r>
    <x v="42"/>
    <x v="0"/>
    <s v="Pago Cuota"/>
    <d v="2020-01-20T00:00:00"/>
    <s v="D/E"/>
    <s v="Llanquihue 78, Cristian Recabarren"/>
    <m/>
    <n v="100000"/>
    <m/>
  </r>
  <r>
    <x v="42"/>
    <x v="0"/>
    <s v="Pago Cuota"/>
    <d v="2020-01-20T00:00:00"/>
    <s v="D/E"/>
    <s v="Villarrica 112, Isabel Roccaro"/>
    <m/>
    <n v="130000"/>
    <m/>
  </r>
  <r>
    <x v="42"/>
    <x v="0"/>
    <s v="Pago Cuota"/>
    <d v="2020-01-20T00:00:00"/>
    <s v="TR"/>
    <s v="Llanquihue 101, Marcela Ortiz"/>
    <m/>
    <n v="187000"/>
    <m/>
  </r>
  <r>
    <x v="42"/>
    <x v="0"/>
    <s v="Pago Cuota"/>
    <d v="2020-01-20T00:00:00"/>
    <s v="D/E"/>
    <s v="Villarrica 112, Isabel Roccaro"/>
    <m/>
    <n v="200000"/>
    <m/>
  </r>
  <r>
    <x v="42"/>
    <x v="0"/>
    <s v="Pago Cuota"/>
    <d v="2020-01-20T00:00:00"/>
    <s v="D/E"/>
    <s v="Llanquihue 111, Walter Roccaro"/>
    <m/>
    <n v="220000"/>
    <m/>
  </r>
  <r>
    <x v="42"/>
    <x v="0"/>
    <s v="Pago Cuota"/>
    <d v="2020-01-20T00:00:00"/>
    <s v="D/E"/>
    <s v="Villarrica 124, Fco. Peris"/>
    <m/>
    <n v="270000"/>
    <m/>
  </r>
  <r>
    <x v="42"/>
    <x v="0"/>
    <s v="Pago Cuota"/>
    <d v="2020-01-20T00:00:00"/>
    <s v="D/E"/>
    <s v="Villarrica 125, Marta Aguado"/>
    <m/>
    <n v="320000"/>
    <m/>
  </r>
  <r>
    <x v="42"/>
    <x v="0"/>
    <s v="Pago Cuota"/>
    <d v="2020-01-20T00:00:00"/>
    <s v="D/E"/>
    <s v="Puyehue 26, Sergio Ballesteros"/>
    <m/>
    <n v="322000"/>
    <m/>
  </r>
  <r>
    <x v="42"/>
    <x v="0"/>
    <s v="Pago Cuota"/>
    <d v="2020-01-21T00:00:00"/>
    <s v="TR"/>
    <s v="Llanquihue 96, Carlos Alvarez"/>
    <m/>
    <n v="46096"/>
    <m/>
  </r>
  <r>
    <x v="42"/>
    <x v="0"/>
    <s v="Pago Cuota"/>
    <d v="2020-01-21T00:00:00"/>
    <s v="TR"/>
    <s v="Puyehue 24, Manuel Latapiat"/>
    <m/>
    <n v="69000"/>
    <m/>
  </r>
  <r>
    <x v="42"/>
    <x v="0"/>
    <s v="Pago Cuota"/>
    <d v="2020-01-21T00:00:00"/>
    <s v="TR"/>
    <s v="Ranco  46,Manuel Jorquera"/>
    <m/>
    <n v="69000"/>
    <m/>
  </r>
  <r>
    <x v="42"/>
    <x v="0"/>
    <s v="Pago Cuota"/>
    <d v="2020-01-22T00:00:00"/>
    <s v="TR"/>
    <s v="Puyehue 32, Ivonne Jorquera"/>
    <m/>
    <n v="23000"/>
    <m/>
  </r>
  <r>
    <x v="42"/>
    <x v="0"/>
    <s v="Pago Cuota"/>
    <d v="2020-01-22T00:00:00"/>
    <s v="TR"/>
    <s v="Llanquihue 80, Sergio iBaceta"/>
    <m/>
    <n v="23080"/>
    <m/>
  </r>
  <r>
    <x v="42"/>
    <x v="0"/>
    <s v="Pago Cuota"/>
    <d v="2020-01-22T00:00:00"/>
    <s v="D/CH"/>
    <s v="Ranco 85, Hugo Flores"/>
    <m/>
    <n v="115000"/>
    <m/>
  </r>
  <r>
    <x v="42"/>
    <x v="0"/>
    <s v="Pago Cuota"/>
    <d v="2020-01-24T00:00:00"/>
    <s v="TR"/>
    <s v="Llanquihue 113, Pedro Ruz"/>
    <m/>
    <n v="23000"/>
    <m/>
  </r>
  <r>
    <x v="42"/>
    <x v="0"/>
    <s v="Pago Cuota"/>
    <d v="2020-01-27T00:00:00"/>
    <s v="TR"/>
    <s v="Riñihue 19, Teresa Peña"/>
    <m/>
    <n v="23000"/>
    <m/>
  </r>
  <r>
    <x v="42"/>
    <x v="0"/>
    <s v="Pago Cuota"/>
    <d v="2020-01-27T00:00:00"/>
    <s v="D/CH"/>
    <s v="Calafquen 3, Oscar Sanchez"/>
    <m/>
    <n v="69000"/>
    <m/>
  </r>
  <r>
    <x v="42"/>
    <x v="0"/>
    <s v="Pago Cuota"/>
    <d v="2020-01-27T00:00:00"/>
    <s v="D/E"/>
    <s v="Ranco 89, Teresa Rojas"/>
    <m/>
    <n v="119000"/>
    <m/>
  </r>
  <r>
    <x v="42"/>
    <x v="0"/>
    <s v="Pago Cuota"/>
    <d v="2020-01-27T00:00:00"/>
    <s v="TR"/>
    <s v="Llanquihue 103-105, Tatiana Tejos"/>
    <m/>
    <n v="142000"/>
    <m/>
  </r>
  <r>
    <x v="42"/>
    <x v="0"/>
    <s v="Pago Cuota"/>
    <d v="2020-01-28T00:00:00"/>
    <s v="TR"/>
    <s v="Ranco 54, Juan Montero"/>
    <m/>
    <n v="20054"/>
    <m/>
  </r>
  <r>
    <x v="42"/>
    <x v="0"/>
    <s v="Pago Cuota"/>
    <d v="2020-01-29T00:00:00"/>
    <s v="TR"/>
    <s v="Llanquihue 82, Maria Molina"/>
    <m/>
    <n v="23000"/>
    <m/>
  </r>
  <r>
    <x v="42"/>
    <x v="0"/>
    <s v="Pago Cuota"/>
    <d v="2020-01-29T00:00:00"/>
    <s v="D/E"/>
    <s v="Villarrica 122, Ema Valdes"/>
    <m/>
    <n v="23000"/>
    <m/>
  </r>
  <r>
    <x v="42"/>
    <x v="0"/>
    <s v="Pago Cuota"/>
    <d v="2020-01-29T00:00:00"/>
    <s v="D/E"/>
    <s v="Villarrica 129, Ricardo Figueroa"/>
    <m/>
    <n v="23000"/>
    <m/>
  </r>
  <r>
    <x v="42"/>
    <x v="0"/>
    <s v="Pago Cuota"/>
    <d v="2020-01-29T00:00:00"/>
    <s v="TR"/>
    <s v="Puyehue 37,Jorge Matamala"/>
    <m/>
    <n v="23037"/>
    <m/>
  </r>
  <r>
    <x v="42"/>
    <x v="0"/>
    <s v="Pago Cuota"/>
    <d v="2020-01-29T00:00:00"/>
    <s v="TR"/>
    <s v="Icalma 72, Jorge Matamala"/>
    <m/>
    <n v="23072"/>
    <m/>
  </r>
  <r>
    <x v="42"/>
    <x v="0"/>
    <s v="Pago Cuota"/>
    <d v="2020-01-29T00:00:00"/>
    <s v="D/E"/>
    <s v="Llanquihueb 111, Walter Roccaro"/>
    <m/>
    <n v="116710"/>
    <m/>
  </r>
  <r>
    <x v="42"/>
    <x v="0"/>
    <s v="Pago Cuota"/>
    <d v="2020-01-30T00:00:00"/>
    <s v="TR"/>
    <s v="Villarrica 118, Pia Burgos"/>
    <m/>
    <n v="20000"/>
    <m/>
  </r>
  <r>
    <x v="42"/>
    <x v="0"/>
    <s v="Pago Cuota"/>
    <d v="2020-01-30T00:00:00"/>
    <s v="D/CH"/>
    <s v="Ranco 38, Jose Luis Retamal"/>
    <m/>
    <n v="198000"/>
    <m/>
  </r>
  <r>
    <x v="42"/>
    <x v="0"/>
    <s v="Pago Cuota"/>
    <d v="2020-01-31T00:00:00"/>
    <s v="TR"/>
    <s v="Villarrica 123, Omar Sepulveda"/>
    <m/>
    <n v="20000"/>
    <m/>
  </r>
  <r>
    <x v="42"/>
    <x v="0"/>
    <s v="Pago Cuota"/>
    <d v="2020-01-31T00:00:00"/>
    <s v="TR"/>
    <s v="Ranco 54, Juan Montero"/>
    <m/>
    <n v="58000"/>
    <m/>
  </r>
  <r>
    <x v="42"/>
    <x v="0"/>
    <s v="Pago Cuota"/>
    <d v="2020-01-31T00:00:00"/>
    <s v="TR"/>
    <s v="Ranco 73, Juan Hernandez"/>
    <m/>
    <n v="92000"/>
    <n v="5469153"/>
  </r>
  <r>
    <x v="43"/>
    <x v="0"/>
    <s v="Pago Cuota"/>
    <d v="2020-02-01T00:00:00"/>
    <s v="TR"/>
    <s v="Ricardo Figueroa vuelto caja chica"/>
    <m/>
    <n v="4740"/>
    <m/>
  </r>
  <r>
    <x v="43"/>
    <x v="0"/>
    <s v="Pago Cuota"/>
    <d v="2020-02-01T00:00:00"/>
    <s v="TR"/>
    <s v="Riñihue 27-29, Marta Manriquez"/>
    <m/>
    <n v="23000"/>
    <m/>
  </r>
  <r>
    <x v="43"/>
    <x v="0"/>
    <s v="Pago Cuota"/>
    <d v="2020-02-01T00:00:00"/>
    <s v="TR"/>
    <s v="Villarrica 128, Claudia Ubilla"/>
    <m/>
    <n v="23000"/>
    <m/>
  </r>
  <r>
    <x v="43"/>
    <x v="0"/>
    <s v="Pago Cuota"/>
    <d v="2020-02-03T00:00:00"/>
    <s v="TR"/>
    <s v="Llanquihue 97, Rene Rivero"/>
    <m/>
    <n v="23000"/>
    <m/>
  </r>
  <r>
    <x v="43"/>
    <x v="0"/>
    <s v="Pago Cuota"/>
    <d v="2020-02-03T00:00:00"/>
    <s v="D/CH"/>
    <s v="Ranco 91, J. Ibarra"/>
    <m/>
    <n v="150000"/>
    <m/>
  </r>
  <r>
    <x v="43"/>
    <x v="0"/>
    <s v="Pago Cuota"/>
    <d v="2020-02-03T00:00:00"/>
    <s v="D/CH"/>
    <s v="Villarrica 121, Gabriel Salazar"/>
    <m/>
    <n v="207000"/>
    <m/>
  </r>
  <r>
    <x v="43"/>
    <x v="0"/>
    <s v="Pago Cuota"/>
    <d v="2020-02-03T00:00:00"/>
    <s v="TR"/>
    <s v="Llanquihue 98-A, Francisco Vergara"/>
    <m/>
    <n v="240000"/>
    <m/>
  </r>
  <r>
    <x v="43"/>
    <x v="0"/>
    <s v="Pago Cuota"/>
    <d v="2020-02-03T00:00:00"/>
    <s v="D/E"/>
    <s v="Ranco 44, Jose Martinez"/>
    <m/>
    <n v="272000"/>
    <m/>
  </r>
  <r>
    <x v="43"/>
    <x v="0"/>
    <s v="Pago Cuota"/>
    <d v="2020-02-03T00:00:00"/>
    <s v="TR"/>
    <s v="Villarrica 126, B.de Ramon x Franja"/>
    <m/>
    <n v="1000000"/>
    <m/>
  </r>
  <r>
    <x v="43"/>
    <x v="0"/>
    <s v="Pago Cuota"/>
    <d v="2020-02-05T00:00:00"/>
    <s v="TR"/>
    <s v="Llanquihue 88, pedro flores"/>
    <m/>
    <n v="20000"/>
    <m/>
  </r>
  <r>
    <x v="43"/>
    <x v="0"/>
    <s v="Pago Cuota"/>
    <d v="2020-02-07T00:00:00"/>
    <s v="TR"/>
    <s v="Villarrica 127 mas abono franja "/>
    <m/>
    <n v="776000"/>
    <m/>
  </r>
  <r>
    <x v="43"/>
    <x v="0"/>
    <s v="Pago Cuota"/>
    <d v="2020-02-10T00:00:00"/>
    <s v="TR"/>
    <s v="Puyehue 36, Militza Cortes"/>
    <m/>
    <n v="23000"/>
    <m/>
  </r>
  <r>
    <x v="43"/>
    <x v="0"/>
    <s v="Pago Cuota"/>
    <d v="2020-02-10T00:00:00"/>
    <s v="TR"/>
    <s v="Puyehue 30, Jorge Carcasson"/>
    <m/>
    <n v="23000"/>
    <m/>
  </r>
  <r>
    <x v="43"/>
    <x v="0"/>
    <s v="Pago Cuota"/>
    <d v="2020-02-10T00:00:00"/>
    <s v="D/E"/>
    <s v="Ranco 83, Silvia Gonzalez"/>
    <m/>
    <n v="23000"/>
    <m/>
  </r>
  <r>
    <x v="43"/>
    <x v="0"/>
    <s v="Pago Cuota"/>
    <d v="2020-02-10T00:00:00"/>
    <s v="D/E"/>
    <s v="Llanquihue 74, Eliana Haro"/>
    <m/>
    <n v="23000"/>
    <m/>
  </r>
  <r>
    <x v="43"/>
    <x v="0"/>
    <s v="Pago Cuota"/>
    <d v="2020-02-10T00:00:00"/>
    <s v="D/E"/>
    <s v="Ranco 77, Melinda Gonzalez"/>
    <m/>
    <n v="23000"/>
    <m/>
  </r>
  <r>
    <x v="43"/>
    <x v="0"/>
    <s v="Pago Cuota"/>
    <d v="2020-02-10T00:00:00"/>
    <s v="D/E"/>
    <s v="Llanquihue 97-A, Leonel Castillo"/>
    <m/>
    <n v="23000"/>
    <m/>
  </r>
  <r>
    <x v="43"/>
    <x v="0"/>
    <s v="Pago Cuota"/>
    <d v="2020-02-10T00:00:00"/>
    <s v="D/E"/>
    <s v="Llanquihue 109, Teresa Gatica"/>
    <m/>
    <n v="23109"/>
    <m/>
  </r>
  <r>
    <x v="43"/>
    <x v="0"/>
    <s v="Pago Cuota"/>
    <d v="2020-02-10T00:00:00"/>
    <s v="TR"/>
    <s v="Ranco 48, Carola Arriagada"/>
    <m/>
    <n v="46000"/>
    <m/>
  </r>
  <r>
    <x v="43"/>
    <x v="0"/>
    <s v="Pago Cuota"/>
    <d v="2020-02-10T00:00:00"/>
    <s v="D/E"/>
    <s v="Puyehue 43, Aurelio Sandoval"/>
    <m/>
    <n v="46000"/>
    <m/>
  </r>
  <r>
    <x v="43"/>
    <x v="0"/>
    <s v="Pago Cuota"/>
    <d v="2020-02-10T00:00:00"/>
    <s v="D/E"/>
    <s v="Ranco 81, Marcela Cubillos"/>
    <m/>
    <n v="46000"/>
    <m/>
  </r>
  <r>
    <x v="43"/>
    <x v="0"/>
    <s v="Pago Cuota"/>
    <d v="2020-02-10T00:00:00"/>
    <s v="D/E"/>
    <s v="Villarrica 114, Hilda Alburquerque"/>
    <m/>
    <n v="53000"/>
    <m/>
  </r>
  <r>
    <x v="43"/>
    <x v="0"/>
    <s v="Pago Cuota"/>
    <d v="2020-02-10T00:00:00"/>
    <s v="D/E"/>
    <s v="Puyehue 34, Gladys Jorquera"/>
    <m/>
    <n v="69000"/>
    <m/>
  </r>
  <r>
    <x v="43"/>
    <x v="0"/>
    <s v="Pago Cuota"/>
    <d v="2020-02-10T00:00:00"/>
    <s v="TR"/>
    <s v="Ranco 73, Juan Hernandez"/>
    <m/>
    <n v="81000"/>
    <m/>
  </r>
  <r>
    <x v="43"/>
    <x v="0"/>
    <s v="Pago Cuota"/>
    <d v="2020-02-10T00:00:00"/>
    <s v="D/E"/>
    <s v="Calafquen 13, Enonito Garcia"/>
    <m/>
    <n v="92000"/>
    <m/>
  </r>
  <r>
    <x v="43"/>
    <x v="0"/>
    <s v="Pago Cuota"/>
    <d v="2020-02-10T00:00:00"/>
    <s v="D/E"/>
    <s v="Riñihue 23, Sara Salgado"/>
    <m/>
    <n v="100000"/>
    <m/>
  </r>
  <r>
    <x v="43"/>
    <x v="0"/>
    <s v="Pago Cuota"/>
    <d v="2020-02-10T00:00:00"/>
    <s v="D/E"/>
    <s v="Llanquihue 90, Aurora Araya"/>
    <m/>
    <n v="100000"/>
    <m/>
  </r>
  <r>
    <x v="43"/>
    <x v="0"/>
    <s v="Pago Cuota"/>
    <d v="2020-02-10T00:00:00"/>
    <s v="TR"/>
    <s v="Villarrica 120, Ma. Eugenia Meza"/>
    <m/>
    <n v="115000"/>
    <m/>
  </r>
  <r>
    <x v="43"/>
    <x v="0"/>
    <s v="Pago Cuota"/>
    <d v="2020-02-10T00:00:00"/>
    <s v="D/E"/>
    <s v="Ranco 56, Delia Quiroga"/>
    <m/>
    <n v="115000"/>
    <m/>
  </r>
  <r>
    <x v="43"/>
    <x v="0"/>
    <s v="Pago Cuota"/>
    <d v="2020-02-10T00:00:00"/>
    <s v="D/E"/>
    <s v="Llanquihue 92, Carlos Herrera"/>
    <m/>
    <n v="115000"/>
    <m/>
  </r>
  <r>
    <x v="43"/>
    <x v="0"/>
    <s v="Pago Cuota"/>
    <d v="2020-02-10T00:00:00"/>
    <s v="D/E"/>
    <s v="Riñihue 21, Diego Tapia"/>
    <m/>
    <n v="115000"/>
    <m/>
  </r>
  <r>
    <x v="43"/>
    <x v="0"/>
    <s v="Pago Cuota"/>
    <d v="2020-02-10T00:00:00"/>
    <s v="D/E"/>
    <s v="Riñihue 21, Diego Tapia"/>
    <m/>
    <n v="148000"/>
    <m/>
  </r>
  <r>
    <x v="43"/>
    <x v="0"/>
    <s v="Pago Cuota"/>
    <d v="2020-02-10T00:00:00"/>
    <s v="TR"/>
    <s v="Villarrica 130, Laura Bailac"/>
    <m/>
    <n v="161000"/>
    <m/>
  </r>
  <r>
    <x v="43"/>
    <x v="0"/>
    <s v="Pago Cuota"/>
    <d v="2020-02-10T00:00:00"/>
    <s v="TR"/>
    <s v="Riñinue 25, Juan Gonzalez"/>
    <m/>
    <n v="238000"/>
    <m/>
  </r>
  <r>
    <x v="43"/>
    <x v="0"/>
    <s v="Pago Cuota"/>
    <d v="2020-02-10T00:00:00"/>
    <s v="TR"/>
    <s v="Villarrica 98, Anibal Vivavceta"/>
    <m/>
    <n v="253000"/>
    <m/>
  </r>
  <r>
    <x v="43"/>
    <x v="0"/>
    <s v="Pago Cuota"/>
    <d v="2020-02-12T00:00:00"/>
    <s v="TR"/>
    <s v="Ranco 79, Ismelda Meza"/>
    <m/>
    <n v="20000"/>
    <m/>
  </r>
  <r>
    <x v="43"/>
    <x v="0"/>
    <s v="Pago Cuota"/>
    <d v="2020-02-12T00:00:00"/>
    <s v="TR"/>
    <s v="Ranco 50, Julia Parra"/>
    <m/>
    <n v="20000"/>
    <m/>
  </r>
  <r>
    <x v="43"/>
    <x v="0"/>
    <s v="Pago Cuota"/>
    <d v="2020-02-12T00:00:00"/>
    <s v="TR"/>
    <s v="NN"/>
    <m/>
    <n v="35000"/>
    <m/>
  </r>
  <r>
    <x v="43"/>
    <x v="0"/>
    <s v="Pago Cuota"/>
    <d v="2020-02-13T00:00:00"/>
    <s v="TR"/>
    <s v="Llanquihue 119. Maria Madariaga"/>
    <m/>
    <n v="6000"/>
    <m/>
  </r>
  <r>
    <x v="43"/>
    <x v="0"/>
    <s v="Pago Cuota"/>
    <d v="2020-02-17T00:00:00"/>
    <s v="TR"/>
    <s v="Llanquihue 119, Maria Madariaga"/>
    <m/>
    <n v="23000"/>
    <m/>
  </r>
  <r>
    <x v="43"/>
    <x v="0"/>
    <s v="Pago Cuota"/>
    <d v="2020-02-17T00:00:00"/>
    <s v="TR"/>
    <s v="Riñihue 19, Teresa Peña"/>
    <m/>
    <n v="23000"/>
    <m/>
  </r>
  <r>
    <x v="43"/>
    <x v="0"/>
    <s v="Pago Cuota"/>
    <d v="2020-02-17T00:00:00"/>
    <s v="D/E"/>
    <s v="Villarrica 100, Julia Zuñiga"/>
    <m/>
    <n v="23100"/>
    <m/>
  </r>
  <r>
    <x v="43"/>
    <x v="0"/>
    <s v="Pago Cuota"/>
    <d v="2020-02-18T00:00:00"/>
    <s v="TR"/>
    <s v="Villarrica 106, Carolina Uribe"/>
    <m/>
    <n v="23000"/>
    <m/>
  </r>
  <r>
    <x v="43"/>
    <x v="0"/>
    <s v="Pago Cuota"/>
    <d v="2020-02-19T00:00:00"/>
    <s v="TR"/>
    <s v="Comuniades  x Mural y Letreros"/>
    <m/>
    <n v="80000"/>
    <m/>
  </r>
  <r>
    <x v="43"/>
    <x v="0"/>
    <s v="Pago Cuota"/>
    <d v="2020-02-20T00:00:00"/>
    <s v="TR"/>
    <s v="Llanquihue 113, Rene Ruz"/>
    <m/>
    <n v="25000"/>
    <m/>
  </r>
  <r>
    <x v="43"/>
    <x v="0"/>
    <s v="Pago Cuota"/>
    <d v="2020-02-24T00:00:00"/>
    <s v="TR"/>
    <s v="Puyehue 32, Ivonne Jorquera"/>
    <m/>
    <n v="23000"/>
    <m/>
  </r>
  <r>
    <x v="43"/>
    <x v="0"/>
    <s v="Pago Cuota"/>
    <d v="2020-02-24T00:00:00"/>
    <s v="TR"/>
    <s v="Llanquihue 80, Sergio Ibaceta"/>
    <m/>
    <n v="23080"/>
    <m/>
  </r>
  <r>
    <x v="43"/>
    <x v="0"/>
    <s v="Pago Cuota"/>
    <d v="2020-02-24T00:00:00"/>
    <s v="D/CH"/>
    <s v="Villarrica 102, Silvia Mancilla"/>
    <m/>
    <n v="90000"/>
    <m/>
  </r>
  <r>
    <x v="43"/>
    <x v="0"/>
    <s v="Pago Cuota"/>
    <d v="2020-02-26T00:00:00"/>
    <s v="D/E"/>
    <s v="Ranco 40, Eduardo Casademont"/>
    <m/>
    <n v="69000"/>
    <m/>
  </r>
  <r>
    <x v="43"/>
    <x v="0"/>
    <s v="Pago Cuota"/>
    <d v="2020-02-26T00:00:00"/>
    <s v="D/E"/>
    <s v="Ranco 89, Teresa Rojas"/>
    <m/>
    <n v="73000"/>
    <m/>
  </r>
  <r>
    <x v="43"/>
    <x v="0"/>
    <s v="Pago Cuota"/>
    <d v="2020-02-27T00:00:00"/>
    <s v="D/E"/>
    <s v="R.Figueroa vuelto caja chica"/>
    <m/>
    <n v="2480"/>
    <m/>
  </r>
  <r>
    <x v="43"/>
    <x v="0"/>
    <s v="Pago Cuota"/>
    <d v="2020-02-28T00:00:00"/>
    <s v="TR"/>
    <s v="Riñihue 19, Teresa Peña"/>
    <m/>
    <n v="23000"/>
    <m/>
  </r>
  <r>
    <x v="43"/>
    <x v="0"/>
    <s v="Pago Cuota"/>
    <d v="2020-02-28T00:00:00"/>
    <s v="TR"/>
    <s v="Villarrica 123 Omar Sepulveda"/>
    <m/>
    <n v="27000"/>
    <n v="5401509"/>
  </r>
  <r>
    <x v="44"/>
    <x v="0"/>
    <s v="Pago Cuota"/>
    <d v="2020-03-02T00:00:00"/>
    <s v="TR"/>
    <s v="Villarrica 118, Pia Burgos"/>
    <m/>
    <n v="23000"/>
    <m/>
  </r>
  <r>
    <x v="44"/>
    <x v="0"/>
    <s v="Pago Cuota"/>
    <d v="2020-03-02T00:00:00"/>
    <s v="TR"/>
    <s v="Villarrica 128, Claudia Ubilla"/>
    <m/>
    <n v="23000"/>
    <m/>
  </r>
  <r>
    <x v="44"/>
    <x v="0"/>
    <s v="Pago Cuota"/>
    <d v="2020-03-02T00:00:00"/>
    <s v="TR"/>
    <s v="Villarrica 129, Ricardo Figueroa"/>
    <m/>
    <n v="23000"/>
    <m/>
  </r>
  <r>
    <x v="44"/>
    <x v="0"/>
    <s v="Pago Cuota"/>
    <d v="2020-03-02T00:00:00"/>
    <s v="TR"/>
    <s v="Villarrica 122, Ema Valdes"/>
    <m/>
    <n v="23000"/>
    <m/>
  </r>
  <r>
    <x v="44"/>
    <x v="0"/>
    <s v="Pago Cuota"/>
    <d v="2020-03-02T00:00:00"/>
    <s v="TR"/>
    <s v="Llanquihue 82, Maria Molina"/>
    <m/>
    <n v="23000"/>
    <m/>
  </r>
  <r>
    <x v="44"/>
    <x v="0"/>
    <s v="Pago Cuota"/>
    <d v="2020-03-02T00:00:00"/>
    <s v="TR"/>
    <s v="Puyehue 22, Cristina Olivares"/>
    <m/>
    <n v="23000"/>
    <m/>
  </r>
  <r>
    <x v="44"/>
    <x v="0"/>
    <s v="Pago Cuota"/>
    <d v="2020-03-02T00:00:00"/>
    <s v="D/E"/>
    <s v="Puyehue 41, Teresa Sepulveda"/>
    <m/>
    <n v="23000"/>
    <m/>
  </r>
  <r>
    <x v="44"/>
    <x v="0"/>
    <s v="Pago Cuota"/>
    <d v="2020-03-02T00:00:00"/>
    <s v="TR"/>
    <s v="Puyehue 37,Jorge Matamala"/>
    <m/>
    <n v="23037"/>
    <m/>
  </r>
  <r>
    <x v="44"/>
    <x v="0"/>
    <s v="Pago Cuota"/>
    <d v="2020-03-02T00:00:00"/>
    <s v="TR"/>
    <s v="Icalma 72, Jorge Matamala"/>
    <m/>
    <n v="23072"/>
    <m/>
  </r>
  <r>
    <x v="44"/>
    <x v="0"/>
    <s v="Pago Cuota"/>
    <d v="2020-03-02T00:00:00"/>
    <s v="TR"/>
    <s v="Riñihue 27-29 Marta Manriquez"/>
    <m/>
    <n v="46000"/>
    <m/>
  </r>
  <r>
    <x v="44"/>
    <x v="0"/>
    <s v="Pago Cuota"/>
    <d v="2020-03-02T00:00:00"/>
    <s v="D/E"/>
    <s v="Villarrica 112, Isabel Roccaro"/>
    <m/>
    <n v="100000"/>
    <m/>
  </r>
  <r>
    <x v="44"/>
    <x v="0"/>
    <s v="Pago Cuota"/>
    <d v="2020-03-02T00:00:00"/>
    <s v="D/E"/>
    <s v="Ranco 42, Octavio Arrue"/>
    <m/>
    <n v="324000"/>
    <m/>
  </r>
  <r>
    <x v="44"/>
    <x v="0"/>
    <s v="Pago Cuota"/>
    <d v="2020-03-04T00:00:00"/>
    <s v="TR"/>
    <s v="Llanquihue 97, Rene Rivero"/>
    <m/>
    <n v="23000"/>
    <m/>
  </r>
  <r>
    <x v="44"/>
    <x v="0"/>
    <s v="Pago Cuota"/>
    <d v="2020-03-04T00:00:00"/>
    <s v="D/CH"/>
    <s v="Villarrica 114, Hilda Alburquerque"/>
    <m/>
    <n v="50000"/>
    <m/>
  </r>
  <r>
    <x v="44"/>
    <x v="0"/>
    <s v="Pago Cuota"/>
    <d v="2020-03-05T00:00:00"/>
    <s v="TR"/>
    <s v="Riñihue 23, Sara Salgado"/>
    <m/>
    <n v="15000"/>
    <m/>
  </r>
  <r>
    <x v="44"/>
    <x v="0"/>
    <s v="Pago Cuota"/>
    <d v="2020-03-05T00:00:00"/>
    <s v="TR"/>
    <s v="Ranco 79, Ismelda Meza"/>
    <m/>
    <n v="20000"/>
    <m/>
  </r>
  <r>
    <x v="44"/>
    <x v="0"/>
    <s v="Pago Cuota"/>
    <d v="2020-03-05T00:00:00"/>
    <s v="TR"/>
    <s v="Ranco 50, Julia Parra"/>
    <m/>
    <n v="20000"/>
    <m/>
  </r>
  <r>
    <x v="44"/>
    <x v="0"/>
    <s v="Pago Cuota"/>
    <d v="2020-03-05T00:00:00"/>
    <s v="D/CH"/>
    <s v="Riñihue 23, Sara Salgado"/>
    <m/>
    <n v="50000"/>
    <m/>
  </r>
  <r>
    <x v="44"/>
    <x v="0"/>
    <s v="Pago Cuota"/>
    <d v="2020-03-06T00:00:00"/>
    <s v="TR"/>
    <s v="Ranco 93, Margarita Muñoz"/>
    <m/>
    <n v="138000"/>
    <m/>
  </r>
  <r>
    <x v="44"/>
    <x v="0"/>
    <s v="Pago Cuota"/>
    <d v="2020-03-09T00:00:00"/>
    <s v="D/E"/>
    <s v="Ranco 77, Melinda Gonzalez"/>
    <m/>
    <n v="23000"/>
    <m/>
  </r>
  <r>
    <x v="44"/>
    <x v="0"/>
    <s v="Pago Cuota"/>
    <d v="2020-03-09T00:00:00"/>
    <s v="D/E"/>
    <s v="Ranco 83, Silvia Gonzalez"/>
    <m/>
    <n v="23000"/>
    <m/>
  </r>
  <r>
    <x v="44"/>
    <x v="0"/>
    <s v="Pago Cuota"/>
    <d v="2020-03-09T00:00:00"/>
    <s v="TR"/>
    <s v="Puyehue 36 Militza Cortes"/>
    <m/>
    <n v="23000"/>
    <m/>
  </r>
  <r>
    <x v="44"/>
    <x v="0"/>
    <s v="Pago Cuota"/>
    <d v="2020-03-09T00:00:00"/>
    <s v="D/E"/>
    <s v="Villarrica 112, Isabel Roccaro"/>
    <m/>
    <n v="33018"/>
    <m/>
  </r>
  <r>
    <x v="44"/>
    <x v="0"/>
    <s v="Pago Cuota"/>
    <d v="2020-03-09T00:00:00"/>
    <s v="D/E"/>
    <s v="Villarrica 112, Isabel Roccaro"/>
    <m/>
    <n v="40000"/>
    <m/>
  </r>
  <r>
    <x v="44"/>
    <x v="0"/>
    <s v="Pago Cuota"/>
    <d v="2020-03-09T00:00:00"/>
    <s v="D/E"/>
    <s v="Ranco 56, Delia Quiroga"/>
    <m/>
    <n v="46000"/>
    <m/>
  </r>
  <r>
    <x v="44"/>
    <x v="0"/>
    <s v="Pago Cuota"/>
    <d v="2020-03-09T00:00:00"/>
    <s v="D/CH"/>
    <s v="Villarrica 102, Silvia Mancilla"/>
    <m/>
    <n v="90000"/>
    <m/>
  </r>
  <r>
    <x v="44"/>
    <x v="0"/>
    <s v="Pago Cuota"/>
    <d v="2020-03-09T00:00:00"/>
    <s v="D/E"/>
    <s v="Llanquihue 94, Suc. Carmela Valdes"/>
    <m/>
    <n v="280000"/>
    <m/>
  </r>
  <r>
    <x v="44"/>
    <x v="0"/>
    <s v="Pago Cuota"/>
    <d v="2020-03-11T00:00:00"/>
    <s v="TR"/>
    <s v="Puyehue 30, Jorge Carcasson"/>
    <m/>
    <n v="23000"/>
    <m/>
  </r>
  <r>
    <x v="44"/>
    <x v="0"/>
    <s v="Pago Cuota"/>
    <d v="2020-03-11T00:00:00"/>
    <s v="TR"/>
    <s v="Ranco 48, Carola Arriagada"/>
    <m/>
    <n v="23000"/>
    <m/>
  </r>
  <r>
    <x v="44"/>
    <x v="0"/>
    <s v="Pago Cuota"/>
    <d v="2020-03-12T00:00:00"/>
    <s v="TR"/>
    <s v="Llanquihue 88, Pedro Flores"/>
    <m/>
    <n v="20000"/>
    <m/>
  </r>
  <r>
    <x v="44"/>
    <x v="0"/>
    <s v="Pago Cuota"/>
    <d v="2020-03-13T00:00:00"/>
    <s v="TR"/>
    <s v="Llanquihue 103-105, Tatiana Tejos"/>
    <m/>
    <n v="46000"/>
    <m/>
  </r>
  <r>
    <x v="44"/>
    <x v="0"/>
    <s v="Pago Cuota"/>
    <d v="2020-03-13T00:00:00"/>
    <s v="D/E"/>
    <s v="Puyehue 43, Aurelio Sandoval"/>
    <m/>
    <n v="46000"/>
    <m/>
  </r>
  <r>
    <x v="44"/>
    <x v="0"/>
    <s v="Pago Cuota"/>
    <d v="2020-03-16T00:00:00"/>
    <s v="TR"/>
    <s v="Llanquihue 119, Maria Madariaga"/>
    <m/>
    <n v="23000"/>
    <m/>
  </r>
  <r>
    <x v="44"/>
    <x v="0"/>
    <s v="Pago Cuota"/>
    <d v="2020-03-16T00:00:00"/>
    <s v="D/E"/>
    <s v="Villarrica 100, Julia Zuñiga"/>
    <m/>
    <n v="23100"/>
    <m/>
  </r>
  <r>
    <x v="44"/>
    <x v="0"/>
    <s v="Pago Cuota"/>
    <d v="2020-03-19T00:00:00"/>
    <s v="D/E"/>
    <s v="Villarrica 109, Teresa Gatica"/>
    <m/>
    <n v="23109"/>
    <m/>
  </r>
  <r>
    <x v="44"/>
    <x v="0"/>
    <s v="Pago Cuota"/>
    <d v="2020-03-23T00:00:00"/>
    <s v="TR"/>
    <s v="Llanquihue 80, Sergio Ibaceta"/>
    <m/>
    <n v="23080"/>
    <m/>
  </r>
  <r>
    <x v="44"/>
    <x v="0"/>
    <s v="Pago Cuota"/>
    <d v="2020-03-23T00:00:00"/>
    <s v="TR"/>
    <s v="Villarrica 106, Carolina Uribe"/>
    <m/>
    <n v="23106"/>
    <m/>
  </r>
  <r>
    <x v="44"/>
    <x v="0"/>
    <s v="Pago Cuota"/>
    <d v="2020-03-23T00:00:00"/>
    <s v="TR"/>
    <s v="Llanquihue 113, Pedro Ruz"/>
    <m/>
    <n v="23113"/>
    <m/>
  </r>
  <r>
    <x v="44"/>
    <x v="0"/>
    <s v="Pago Cuota"/>
    <d v="2020-03-24T00:00:00"/>
    <s v="TR"/>
    <s v="Puyehue 32, Ivonne Jorquera"/>
    <m/>
    <n v="23000"/>
    <m/>
  </r>
  <r>
    <x v="44"/>
    <x v="0"/>
    <s v="Pago Cuota"/>
    <d v="2020-03-24T00:00:00"/>
    <s v="D/CH"/>
    <s v="Villarrica 102, Silvia Mancilla 13277"/>
    <m/>
    <n v="81000"/>
    <m/>
  </r>
  <r>
    <x v="44"/>
    <x v="0"/>
    <s v="Pago Cuota"/>
    <d v="2020-03-25T00:00:00"/>
    <s v="TR"/>
    <s v="Villarrica 129, Ricardo Figueroa"/>
    <m/>
    <n v="23000"/>
    <m/>
  </r>
  <r>
    <x v="44"/>
    <x v="0"/>
    <s v="Pago Cuota"/>
    <d v="2020-03-25T00:00:00"/>
    <s v="TR"/>
    <s v="Villarrica 122, Ema Valdes"/>
    <m/>
    <n v="23000"/>
    <m/>
  </r>
  <r>
    <x v="44"/>
    <x v="0"/>
    <s v="Pago Cuota"/>
    <d v="2020-03-30T00:00:00"/>
    <s v="TR"/>
    <s v="Villarrica 118, Pia Burgos"/>
    <m/>
    <n v="23000"/>
    <m/>
  </r>
  <r>
    <x v="44"/>
    <x v="0"/>
    <s v="Pago Cuota"/>
    <d v="2020-03-31T00:00:00"/>
    <s v="TR"/>
    <s v="Villarrica 123, Omar Sepulveda"/>
    <m/>
    <n v="23000"/>
    <m/>
  </r>
  <r>
    <x v="44"/>
    <x v="0"/>
    <s v="Pago Cuota"/>
    <d v="2020-03-31T00:00:00"/>
    <s v="TR"/>
    <s v="Puyehue 37,Jorge Matamala"/>
    <m/>
    <n v="23037"/>
    <m/>
  </r>
  <r>
    <x v="44"/>
    <x v="0"/>
    <s v="Pago Cuota"/>
    <d v="2020-03-31T00:00:00"/>
    <s v="TR"/>
    <s v="Icalma 72, Jorge Matamala"/>
    <m/>
    <n v="23072"/>
    <n v="2116744"/>
  </r>
  <r>
    <x v="45"/>
    <x v="0"/>
    <s v="Pago Cuota"/>
    <d v="2020-04-01T00:00:00"/>
    <s v="TR"/>
    <s v="Llanquihue 82, Maria Molina"/>
    <m/>
    <n v="23000"/>
    <m/>
  </r>
  <r>
    <x v="45"/>
    <x v="0"/>
    <s v="Pago Cuota"/>
    <d v="2020-04-01T00:00:00"/>
    <s v="TR"/>
    <s v="Villarrica 128, Claudia Ubilla"/>
    <m/>
    <n v="23000"/>
    <m/>
  </r>
  <r>
    <x v="45"/>
    <x v="0"/>
    <s v="Pago Cuota"/>
    <d v="2020-04-01T00:00:00"/>
    <s v="TR"/>
    <s v="Llanquihue 97, Rene Rivero"/>
    <m/>
    <n v="23000"/>
    <m/>
  </r>
  <r>
    <x v="45"/>
    <x v="0"/>
    <s v="Pago Cuota"/>
    <d v="2020-04-01T00:00:00"/>
    <s v="TR"/>
    <s v="Ranco 95, Charle Beecher"/>
    <m/>
    <n v="23095"/>
    <m/>
  </r>
  <r>
    <x v="45"/>
    <x v="0"/>
    <s v="Pago Cuota"/>
    <d v="2020-04-01T00:00:00"/>
    <s v="TR"/>
    <s v="Ranco 95, Charle Beecher"/>
    <m/>
    <n v="23095"/>
    <m/>
  </r>
  <r>
    <x v="45"/>
    <x v="0"/>
    <s v="Pago Cuota"/>
    <d v="2020-04-01T00:00:00"/>
    <s v="TR"/>
    <s v="Ranco 95, Charle Beecher"/>
    <m/>
    <n v="23095"/>
    <m/>
  </r>
  <r>
    <x v="45"/>
    <x v="0"/>
    <s v="Pago Cuota"/>
    <d v="2020-04-01T00:00:00"/>
    <s v="TR"/>
    <s v="Ranco 95, Charle Beecher"/>
    <m/>
    <n v="23095"/>
    <m/>
  </r>
  <r>
    <x v="45"/>
    <x v="0"/>
    <s v="Pago Cuota"/>
    <d v="2020-04-01T00:00:00"/>
    <s v="TR"/>
    <s v="R.Figueroa vuelto caja chica marzo"/>
    <m/>
    <n v="27600"/>
    <m/>
  </r>
  <r>
    <x v="45"/>
    <x v="0"/>
    <s v="Pago Cuota"/>
    <d v="2020-04-01T00:00:00"/>
    <s v="TR"/>
    <s v="Cristina Olivares, Puyehue 22"/>
    <m/>
    <n v="46000"/>
    <m/>
  </r>
  <r>
    <x v="45"/>
    <x v="0"/>
    <s v="Pago Cuota"/>
    <d v="2020-04-01T00:00:00"/>
    <s v="D/CH"/>
    <s v="Villarrica 114, Hilda Alburquerque"/>
    <m/>
    <n v="50000"/>
    <m/>
  </r>
  <r>
    <x v="45"/>
    <x v="0"/>
    <s v="Pago Cuota"/>
    <d v="2020-04-01T00:00:00"/>
    <s v="TR"/>
    <s v="Villarrica 98, Anibal Vivaceta"/>
    <m/>
    <n v="69000"/>
    <m/>
  </r>
  <r>
    <x v="45"/>
    <x v="0"/>
    <s v="Pago Cuota"/>
    <d v="2020-04-06T00:00:00"/>
    <s v="D/CH"/>
    <s v="Riñihue 23, Sara Salgado "/>
    <m/>
    <n v="50000"/>
    <m/>
  </r>
  <r>
    <x v="45"/>
    <x v="0"/>
    <s v="Pago Cuota"/>
    <d v="2020-04-08T00:00:00"/>
    <s v="TR"/>
    <s v="Ranco 48, Carola Arriagada"/>
    <m/>
    <n v="23000"/>
    <m/>
  </r>
  <r>
    <x v="45"/>
    <x v="0"/>
    <s v="Pago Cuota"/>
    <d v="2020-04-08T00:00:00"/>
    <s v="TR"/>
    <s v="Puyahue 30, Jorge Carcasson"/>
    <m/>
    <n v="23000"/>
    <m/>
  </r>
  <r>
    <x v="45"/>
    <x v="0"/>
    <s v="Pago Cuota"/>
    <d v="2020-04-08T00:00:00"/>
    <s v="TR"/>
    <s v="Llanquihue 96, Carlos Alvarez"/>
    <m/>
    <n v="23096"/>
    <m/>
  </r>
  <r>
    <x v="45"/>
    <x v="0"/>
    <s v="Pago Cuota"/>
    <d v="2020-04-08T00:00:00"/>
    <s v="TR"/>
    <s v="Llanquihue 103-105, Tatiana Tejos"/>
    <m/>
    <n v="46000"/>
    <m/>
  </r>
  <r>
    <x v="45"/>
    <x v="0"/>
    <s v="Pago Cuota"/>
    <d v="2020-04-13T00:00:00"/>
    <s v="TR"/>
    <s v="Puyehue 36, Militza Cortes"/>
    <m/>
    <n v="1000"/>
    <m/>
  </r>
  <r>
    <x v="45"/>
    <x v="0"/>
    <s v="Pago Cuota"/>
    <d v="2020-04-13T00:00:00"/>
    <s v="TR"/>
    <s v="Puyehue 36, Militza Cortes"/>
    <m/>
    <n v="22000"/>
    <m/>
  </r>
  <r>
    <x v="45"/>
    <x v="0"/>
    <s v="Pago Cuota"/>
    <d v="2020-04-14T00:00:00"/>
    <s v="TR"/>
    <s v="Ranco 73, Juan Hernandez"/>
    <m/>
    <n v="23000"/>
    <m/>
  </r>
  <r>
    <x v="45"/>
    <x v="0"/>
    <s v="Pago Cuota"/>
    <d v="2020-04-14T00:00:00"/>
    <s v="D/E"/>
    <s v="Ranco 42, Octavio Arrue"/>
    <m/>
    <n v="325000"/>
    <m/>
  </r>
  <r>
    <x v="45"/>
    <x v="0"/>
    <s v="Pago Cuota"/>
    <d v="2020-04-15T00:00:00"/>
    <s v="TR"/>
    <s v="Villarrica 100, Julia Zuñiga"/>
    <m/>
    <n v="23100"/>
    <m/>
  </r>
  <r>
    <x v="45"/>
    <x v="0"/>
    <s v="Pago Cuota"/>
    <d v="2020-04-16T00:00:00"/>
    <s v="TR"/>
    <s v="Llanquihue 74, Eliana Haro"/>
    <m/>
    <n v="46148"/>
    <m/>
  </r>
  <r>
    <x v="45"/>
    <x v="0"/>
    <s v="Pago Cuota"/>
    <d v="2020-04-20T00:00:00"/>
    <s v="TR"/>
    <s v="Ranco 50, Julia Parra"/>
    <m/>
    <n v="20000"/>
    <m/>
  </r>
  <r>
    <x v="45"/>
    <x v="0"/>
    <s v="Pago Cuota"/>
    <d v="2020-04-20T00:00:00"/>
    <s v="TR"/>
    <s v="Ranco 79, Ismelda Meza"/>
    <m/>
    <n v="20000"/>
    <m/>
  </r>
  <r>
    <x v="45"/>
    <x v="0"/>
    <s v="Pago Cuota"/>
    <d v="2020-04-20T00:00:00"/>
    <s v="TR"/>
    <s v="Llanquihue 119, Maria Madariaga"/>
    <m/>
    <n v="23000"/>
    <m/>
  </r>
  <r>
    <x v="45"/>
    <x v="0"/>
    <s v="Pago Cuota"/>
    <d v="2020-04-22T00:00:00"/>
    <s v="TR"/>
    <s v="Villarrica 106, Carolina Uribe"/>
    <m/>
    <n v="23106"/>
    <m/>
  </r>
  <r>
    <x v="45"/>
    <x v="0"/>
    <s v="Pago Cuota"/>
    <d v="2020-04-22T00:00:00"/>
    <s v="TR"/>
    <s v="Llanquihue 113, Pedro Ruz"/>
    <m/>
    <n v="23113"/>
    <m/>
  </r>
  <r>
    <x v="45"/>
    <x v="0"/>
    <s v="Pago Cuota"/>
    <d v="2020-04-23T00:00:00"/>
    <s v="TR"/>
    <s v="Puyehue 53, Maria Vicencio"/>
    <m/>
    <n v="23000"/>
    <m/>
  </r>
  <r>
    <x v="45"/>
    <x v="0"/>
    <s v="Pago Cuota"/>
    <d v="2020-04-23T00:00:00"/>
    <s v="TR"/>
    <s v="Puyehue 32, Ivonne Jorquera"/>
    <m/>
    <n v="23000"/>
    <m/>
  </r>
  <r>
    <x v="45"/>
    <x v="0"/>
    <s v="Pago Cuota"/>
    <d v="2020-04-24T00:00:00"/>
    <s v="TR"/>
    <s v="Llanquihue 80, Sergio Ibaceta"/>
    <m/>
    <n v="20080"/>
    <m/>
  </r>
  <r>
    <x v="45"/>
    <x v="0"/>
    <s v="Pago Cuota"/>
    <d v="2020-04-27T00:00:00"/>
    <s v="TR"/>
    <s v="Puyehue 37,Jorge Matamala"/>
    <m/>
    <n v="23037"/>
    <m/>
  </r>
  <r>
    <x v="45"/>
    <x v="0"/>
    <s v="Pago Cuota"/>
    <d v="2020-04-27T00:00:00"/>
    <s v="TR"/>
    <s v="Icalma 72, Jorge Matamala"/>
    <m/>
    <n v="23072"/>
    <m/>
  </r>
  <r>
    <x v="45"/>
    <x v="0"/>
    <s v="Pago Cuota"/>
    <d v="2020-04-27T00:00:00"/>
    <s v="TR"/>
    <s v="Villarrica 126, Ema de Ramon"/>
    <m/>
    <n v="276000"/>
    <m/>
  </r>
  <r>
    <x v="45"/>
    <x v="0"/>
    <s v="Pago Cuota"/>
    <d v="2020-04-28T00:00:00"/>
    <s v="TR"/>
    <s v="Llanquihue 103-105, Tatiana Tejos"/>
    <m/>
    <n v="46000"/>
    <m/>
  </r>
  <r>
    <x v="45"/>
    <x v="0"/>
    <s v="Pago Cuota"/>
    <d v="2020-04-28T00:00:00"/>
    <s v="TR"/>
    <s v="Calafquen 5, Marco Briones"/>
    <m/>
    <n v="90000"/>
    <m/>
  </r>
  <r>
    <x v="45"/>
    <x v="0"/>
    <s v="Pago Cuota"/>
    <d v="2020-04-29T00:00:00"/>
    <s v="TR"/>
    <s v="Ranco 54, Juan Montero"/>
    <m/>
    <n v="20054"/>
    <m/>
  </r>
  <r>
    <x v="45"/>
    <x v="0"/>
    <s v="Pago Cuota"/>
    <d v="2020-04-29T00:00:00"/>
    <s v="TR"/>
    <s v="Ranco 81, Marcela Cubillos"/>
    <m/>
    <n v="99000"/>
    <m/>
  </r>
  <r>
    <x v="45"/>
    <x v="0"/>
    <s v="Pago Cuota"/>
    <d v="2020-04-30T00:00:00"/>
    <s v="TR"/>
    <s v="Villarrica 129 R. Figueroa"/>
    <m/>
    <n v="23000"/>
    <m/>
  </r>
  <r>
    <x v="45"/>
    <x v="0"/>
    <s v="Pago Cuota"/>
    <d v="2020-04-30T00:00:00"/>
    <s v="TR"/>
    <s v="Villarrica 122 Ema Valdes"/>
    <m/>
    <n v="23000"/>
    <m/>
  </r>
  <r>
    <x v="45"/>
    <x v="0"/>
    <s v="Pago Cuota"/>
    <d v="2020-04-30T00:00:00"/>
    <s v="TR"/>
    <s v="Villarrica 118 , Pia Burgos"/>
    <m/>
    <n v="23000"/>
    <m/>
  </r>
  <r>
    <x v="45"/>
    <x v="0"/>
    <s v="Pago Cuota"/>
    <d v="2020-04-30T00:00:00"/>
    <s v="TR"/>
    <s v="Villarrica 123, omar Sepulveda"/>
    <m/>
    <n v="23000"/>
    <n v="1803786"/>
  </r>
  <r>
    <x v="46"/>
    <x v="0"/>
    <s v="Pago Cuota"/>
    <d v="2020-05-04T00:00:00"/>
    <s v="TR"/>
    <s v="R.Figueroa vuelto caja chica abril"/>
    <m/>
    <n v="20000"/>
    <m/>
  </r>
  <r>
    <x v="46"/>
    <x v="0"/>
    <s v="Pago Cuota"/>
    <d v="2020-05-04T00:00:00"/>
    <s v="D/CH"/>
    <s v="Riñihue 19, Teresa Peña"/>
    <m/>
    <n v="23000"/>
    <m/>
  </r>
  <r>
    <x v="46"/>
    <x v="0"/>
    <s v="Pago Cuota"/>
    <d v="2020-05-04T00:00:00"/>
    <s v="TR"/>
    <s v="Lñanquihue 97, Rene Rivero"/>
    <m/>
    <n v="23000"/>
    <m/>
  </r>
  <r>
    <x v="46"/>
    <x v="0"/>
    <s v="Pago Cuota"/>
    <d v="2020-05-04T00:00:00"/>
    <s v="TR"/>
    <s v="Villarrica 128, Claudia Ubilla"/>
    <m/>
    <n v="23000"/>
    <m/>
  </r>
  <r>
    <x v="46"/>
    <x v="0"/>
    <s v="Pago Cuota"/>
    <d v="2020-05-04T00:00:00"/>
    <s v="TR"/>
    <s v="Villarrica 102, Silvia Mancilla"/>
    <m/>
    <n v="46102"/>
    <m/>
  </r>
  <r>
    <x v="46"/>
    <x v="0"/>
    <s v="Pago Cuota"/>
    <d v="2020-05-05T00:00:00"/>
    <s v="TR"/>
    <s v="Puyahue 22, Cristina Olivares"/>
    <m/>
    <n v="23000"/>
    <m/>
  </r>
  <r>
    <x v="46"/>
    <x v="0"/>
    <s v="Pago Cuota"/>
    <d v="2020-05-05T00:00:00"/>
    <s v="D/CH"/>
    <s v="Riñihue 23, Sara Salgado"/>
    <m/>
    <n v="50000"/>
    <m/>
  </r>
  <r>
    <x v="46"/>
    <x v="0"/>
    <s v="Pago Cuota"/>
    <d v="2020-05-05T00:00:00"/>
    <s v="D/CH"/>
    <s v="Villarrica 114, Hilda Alburuqerque"/>
    <m/>
    <n v="50000"/>
    <m/>
  </r>
  <r>
    <x v="46"/>
    <x v="0"/>
    <s v="Pago Cuota"/>
    <d v="2020-05-07T00:00:00"/>
    <s v="TR"/>
    <s v="Riñihue 19, Teresa Peña"/>
    <m/>
    <n v="23000"/>
    <m/>
  </r>
  <r>
    <x v="46"/>
    <x v="0"/>
    <s v="Pago Cuota"/>
    <d v="2020-05-07T00:00:00"/>
    <s v="D/E"/>
    <s v="Ranco 42, Octavio Arrue"/>
    <m/>
    <n v="324000"/>
    <m/>
  </r>
  <r>
    <x v="46"/>
    <x v="0"/>
    <s v="Pago Cuota"/>
    <d v="2020-05-08T00:00:00"/>
    <s v="TR"/>
    <s v="Llanquihue 109, Teresa Gatica"/>
    <m/>
    <n v="23109"/>
    <m/>
  </r>
  <r>
    <x v="46"/>
    <x v="0"/>
    <s v="Pago Cuota"/>
    <d v="2020-05-11T00:00:00"/>
    <s v="TR"/>
    <s v="Ranco 79, Ismelda Meza"/>
    <m/>
    <n v="20000"/>
    <m/>
  </r>
  <r>
    <x v="46"/>
    <x v="0"/>
    <s v="Pago Cuota"/>
    <d v="2020-05-11T00:00:00"/>
    <s v="TR"/>
    <s v="Ranco 50, Julia Parra"/>
    <m/>
    <n v="20000"/>
    <m/>
  </r>
  <r>
    <x v="46"/>
    <x v="0"/>
    <s v="Pago Cuota"/>
    <d v="2020-05-11T00:00:00"/>
    <s v="TR"/>
    <s v="Llanquihue 96, Carlos Alvarez"/>
    <m/>
    <n v="23096"/>
    <m/>
  </r>
  <r>
    <x v="46"/>
    <x v="0"/>
    <s v="Pago Cuota"/>
    <d v="2020-05-11T00:00:00"/>
    <s v="TR"/>
    <s v="Ranco 52,  Nancy Paez"/>
    <m/>
    <n v="69000"/>
    <m/>
  </r>
  <r>
    <x v="46"/>
    <x v="0"/>
    <s v="Pago Cuota"/>
    <d v="2020-05-12T00:00:00"/>
    <s v="TR"/>
    <s v="Puyehue 36, Militza Cortes"/>
    <m/>
    <n v="23000"/>
    <m/>
  </r>
  <r>
    <x v="46"/>
    <x v="0"/>
    <s v="Pago Cuota"/>
    <d v="2020-05-12T00:00:00"/>
    <s v="TR"/>
    <s v="Villarrica 98 A, Francisco Vergara"/>
    <m/>
    <n v="36000"/>
    <m/>
  </r>
  <r>
    <x v="46"/>
    <x v="0"/>
    <s v="Pago Cuota"/>
    <d v="2020-05-13T00:00:00"/>
    <s v="TR"/>
    <s v="Puyehue 30, Ana Montenegro"/>
    <m/>
    <n v="23000"/>
    <m/>
  </r>
  <r>
    <x v="46"/>
    <x v="0"/>
    <s v="Pago Cuota"/>
    <d v="2020-05-15T00:00:00"/>
    <s v="TR"/>
    <s v="Llanquihue 119, Maria Madariaga"/>
    <m/>
    <n v="23000"/>
    <m/>
  </r>
  <r>
    <x v="46"/>
    <x v="0"/>
    <s v="Pago Cuota"/>
    <d v="2020-05-20T00:00:00"/>
    <s v="D/E"/>
    <s v="Villarrica 100, Julia Zuñiga"/>
    <m/>
    <n v="23100"/>
    <m/>
  </r>
  <r>
    <x v="46"/>
    <x v="0"/>
    <s v="Pago Cuota"/>
    <d v="2020-05-22T00:00:00"/>
    <s v="TR"/>
    <s v="Puyehue 24, Manuel Latapiat"/>
    <m/>
    <n v="46000"/>
    <m/>
  </r>
  <r>
    <x v="46"/>
    <x v="0"/>
    <s v="Pago Cuota"/>
    <d v="2020-05-22T00:00:00"/>
    <s v="TR"/>
    <s v="Llanquihue 74, Eliana Haro"/>
    <m/>
    <n v="46074"/>
    <m/>
  </r>
  <r>
    <x v="46"/>
    <x v="0"/>
    <s v="Pago Cuota"/>
    <d v="2020-05-25T00:00:00"/>
    <s v="TR"/>
    <s v="Llanquihue 80, Sergio Ibaceta"/>
    <m/>
    <n v="20080"/>
    <m/>
  </r>
  <r>
    <x v="46"/>
    <x v="0"/>
    <s v="Pago Cuota"/>
    <d v="2020-05-25T00:00:00"/>
    <s v="TR"/>
    <s v="Puyehue 53, Maria Vicencio"/>
    <m/>
    <n v="23000"/>
    <m/>
  </r>
  <r>
    <x v="46"/>
    <x v="0"/>
    <s v="Pago Cuota"/>
    <d v="2020-05-25T00:00:00"/>
    <s v="TR"/>
    <s v="Puuehue 32, Ivonne Jorquera"/>
    <m/>
    <n v="23000"/>
    <m/>
  </r>
  <r>
    <x v="46"/>
    <x v="0"/>
    <s v="Pago Cuota"/>
    <d v="2020-05-25T00:00:00"/>
    <s v="TR"/>
    <s v="Llanquihue 82, Maria Molina"/>
    <m/>
    <n v="23000"/>
    <m/>
  </r>
  <r>
    <x v="46"/>
    <x v="0"/>
    <s v="Pago Cuota"/>
    <d v="2020-05-25T00:00:00"/>
    <s v="TR"/>
    <s v="Llanquihue 113, Pedro Ruz"/>
    <m/>
    <n v="23113"/>
    <m/>
  </r>
  <r>
    <x v="46"/>
    <x v="0"/>
    <s v="Pago Cuota"/>
    <d v="2020-05-25T00:00:00"/>
    <s v="TR"/>
    <s v="Riñihue 27-29, Marta Manriquez"/>
    <m/>
    <n v="46000"/>
    <m/>
  </r>
  <r>
    <x v="46"/>
    <x v="0"/>
    <s v="Pago Cuota"/>
    <d v="2020-05-25T00:00:00"/>
    <s v="TR"/>
    <s v="Llanquihue 103-105, Tatiana Tejos"/>
    <m/>
    <n v="46000"/>
    <m/>
  </r>
  <r>
    <x v="46"/>
    <x v="0"/>
    <s v="Pago Cuota"/>
    <d v="2020-05-28T00:00:00"/>
    <s v="TR"/>
    <s v="R.Figueroa vuelto caja chica Mayo"/>
    <m/>
    <n v="8500"/>
    <m/>
  </r>
  <r>
    <x v="46"/>
    <x v="0"/>
    <s v="Pago Cuota"/>
    <d v="2020-05-28T00:00:00"/>
    <s v="TR"/>
    <s v="Villarrica 129, Ricardo Figueroa"/>
    <m/>
    <n v="23000"/>
    <m/>
  </r>
  <r>
    <x v="46"/>
    <x v="0"/>
    <s v="Pago Cuota"/>
    <d v="2020-05-28T00:00:00"/>
    <s v="TR"/>
    <s v="Villarrica 122, Ema Valdes"/>
    <m/>
    <n v="23000"/>
    <m/>
  </r>
  <r>
    <x v="46"/>
    <x v="0"/>
    <s v="Pago Cuota"/>
    <d v="2020-05-29T00:00:00"/>
    <s v="TR"/>
    <s v="Villarrica 123, Omar Sepulveda"/>
    <m/>
    <n v="23000"/>
    <n v="1262174"/>
  </r>
  <r>
    <x v="47"/>
    <x v="0"/>
    <s v="Pago Cuota"/>
    <d v="2020-06-01T00:00:00"/>
    <s v="TR"/>
    <s v="Llanquihue 88. Pedro Flores"/>
    <m/>
    <n v="20000"/>
    <m/>
  </r>
  <r>
    <x v="47"/>
    <x v="0"/>
    <s v="Pago Cuota"/>
    <d v="2020-06-01T00:00:00"/>
    <s v="TR"/>
    <s v="Riñihue 19, Teresa Peña"/>
    <m/>
    <n v="23000"/>
    <m/>
  </r>
  <r>
    <x v="47"/>
    <x v="0"/>
    <s v="Pago Cuota"/>
    <d v="2020-06-01T00:00:00"/>
    <s v="TR"/>
    <s v="Llanquihue 97, Rene Rivero"/>
    <m/>
    <n v="23000"/>
    <m/>
  </r>
  <r>
    <x v="47"/>
    <x v="0"/>
    <s v="Pago Cuota"/>
    <d v="2020-06-01T00:00:00"/>
    <s v="TR"/>
    <s v="Villarrica 128, Claudia Ubilla"/>
    <m/>
    <n v="23000"/>
    <m/>
  </r>
  <r>
    <x v="47"/>
    <x v="0"/>
    <s v="Pago Cuota"/>
    <d v="2020-06-01T00:00:00"/>
    <s v="TR"/>
    <s v="Icalma 72, Jorge Matamala"/>
    <m/>
    <n v="23072"/>
    <m/>
  </r>
  <r>
    <x v="47"/>
    <x v="0"/>
    <s v="Pago Cuota"/>
    <d v="2020-06-01T00:00:00"/>
    <s v="TR"/>
    <s v="Puyehue 37,Jorge Matamala"/>
    <m/>
    <n v="23072"/>
    <m/>
  </r>
  <r>
    <x v="47"/>
    <x v="0"/>
    <s v="Pago Cuota"/>
    <d v="2020-06-01T00:00:00"/>
    <s v="TR"/>
    <s v="Llanquihue 96, Carlos Alvarez"/>
    <m/>
    <n v="23096"/>
    <m/>
  </r>
  <r>
    <x v="47"/>
    <x v="0"/>
    <s v="Pago Cuota"/>
    <d v="2020-06-01T00:00:00"/>
    <s v="TR"/>
    <s v="Riñihue 27-29, Marta Manriquez"/>
    <m/>
    <n v="46000"/>
    <m/>
  </r>
  <r>
    <x v="47"/>
    <x v="0"/>
    <s v="Pago Cuota"/>
    <d v="2020-06-03T00:00:00"/>
    <s v="TR"/>
    <s v="Puyehue 22, Cristina Olibvares"/>
    <m/>
    <n v="23000"/>
    <m/>
  </r>
  <r>
    <x v="47"/>
    <x v="0"/>
    <s v="Pago Cuota"/>
    <d v="2020-06-04T00:00:00"/>
    <s v="D/E"/>
    <s v="Puyehue 43, Aurelio Sandoval"/>
    <m/>
    <n v="46000"/>
    <m/>
  </r>
  <r>
    <x v="47"/>
    <x v="0"/>
    <s v="Pago Cuota"/>
    <d v="2020-06-05T00:00:00"/>
    <s v="D/CH"/>
    <s v="Villarrica 114, Hilda Alburquerque"/>
    <m/>
    <n v="50000"/>
    <m/>
  </r>
  <r>
    <x v="47"/>
    <x v="0"/>
    <s v="Pago Cuota"/>
    <d v="2020-06-05T00:00:00"/>
    <s v="D/CH"/>
    <s v="Riñihue 23, Sara Salgado"/>
    <m/>
    <n v="50000"/>
    <m/>
  </r>
  <r>
    <x v="47"/>
    <x v="0"/>
    <s v="Pago Cuota"/>
    <d v="2020-06-08T00:00:00"/>
    <s v="TR"/>
    <s v="Puyehue 30, Ana Montenegro"/>
    <m/>
    <n v="23000"/>
    <m/>
  </r>
  <r>
    <x v="47"/>
    <x v="0"/>
    <s v="Pago Cuota"/>
    <d v="2020-06-08T00:00:00"/>
    <s v="TR"/>
    <s v="Llanquihue 109, Teresa Gatica"/>
    <m/>
    <n v="23109"/>
    <m/>
  </r>
  <r>
    <x v="47"/>
    <x v="0"/>
    <s v="Pago Cuota"/>
    <d v="2020-06-10T00:00:00"/>
    <s v="TR"/>
    <s v="Villarrica 102, Silvia Mancilla"/>
    <m/>
    <n v="23102"/>
    <m/>
  </r>
  <r>
    <x v="47"/>
    <x v="0"/>
    <s v="Pago Cuota"/>
    <d v="2020-06-12T00:00:00"/>
    <s v="TR"/>
    <s v="Puuehue 39, Regina Wenner"/>
    <m/>
    <n v="60000"/>
    <m/>
  </r>
  <r>
    <x v="47"/>
    <x v="0"/>
    <s v="Pago Cuota"/>
    <d v="2020-06-15T00:00:00"/>
    <s v="TR"/>
    <s v="Llanquihue 74, Eliana Haro"/>
    <m/>
    <n v="23074"/>
    <m/>
  </r>
  <r>
    <x v="47"/>
    <x v="0"/>
    <s v="Pago Cuota"/>
    <d v="2020-06-15T00:00:00"/>
    <s v="TR"/>
    <s v="Villarrica 100, Julia Zuñiga"/>
    <m/>
    <n v="23100"/>
    <m/>
  </r>
  <r>
    <x v="47"/>
    <x v="0"/>
    <s v="Pago Cuota"/>
    <d v="2020-06-15T00:00:00"/>
    <s v="TR"/>
    <s v="Llanquihue 99, Luisa Herrera"/>
    <m/>
    <n v="132299"/>
    <m/>
  </r>
  <r>
    <x v="47"/>
    <x v="0"/>
    <s v="Pago Cuota"/>
    <d v="2020-06-17T00:00:00"/>
    <s v="TR"/>
    <s v="Puyehue 36, Militza Cortes"/>
    <m/>
    <n v="23000"/>
    <m/>
  </r>
  <r>
    <x v="47"/>
    <x v="0"/>
    <s v="Pago Cuota"/>
    <d v="2020-06-18T00:00:00"/>
    <s v="TR"/>
    <s v="Ranco 50, Julia Parra"/>
    <m/>
    <n v="20000"/>
    <m/>
  </r>
  <r>
    <x v="47"/>
    <x v="0"/>
    <s v="Pago Cuota"/>
    <d v="2020-06-18T00:00:00"/>
    <s v="TR"/>
    <s v="Ranco 50, Julia Parra"/>
    <m/>
    <n v="20000"/>
    <m/>
  </r>
  <r>
    <x v="47"/>
    <x v="0"/>
    <s v="Pago Cuota"/>
    <d v="2020-06-18T00:00:00"/>
    <s v="TR"/>
    <s v="Ranco 79, Ismelda Meza"/>
    <m/>
    <n v="20000"/>
    <m/>
  </r>
  <r>
    <x v="47"/>
    <x v="0"/>
    <s v="Pago Cuota"/>
    <d v="2020-06-18T00:00:00"/>
    <s v="TR"/>
    <s v="Ranco 79, Ismelda Meza"/>
    <m/>
    <n v="20000"/>
    <m/>
  </r>
  <r>
    <x v="47"/>
    <x v="0"/>
    <s v="Pago Cuota"/>
    <d v="2020-06-18T00:00:00"/>
    <s v="TR"/>
    <s v="Llanquihue 119, Maria Madariaga"/>
    <m/>
    <n v="23000"/>
    <m/>
  </r>
  <r>
    <x v="47"/>
    <x v="0"/>
    <s v="Pago Cuota"/>
    <d v="2020-06-22T00:00:00"/>
    <s v="TR"/>
    <s v="Llanquihue 113, Pedro Ruz"/>
    <m/>
    <n v="23113"/>
    <m/>
  </r>
  <r>
    <x v="47"/>
    <x v="0"/>
    <s v="Pago Cuota"/>
    <d v="2020-06-22T00:00:00"/>
    <s v="TR"/>
    <s v="Puyehue 39, Regina Wenner"/>
    <m/>
    <n v="168000"/>
    <m/>
  </r>
  <r>
    <x v="47"/>
    <x v="0"/>
    <s v="Pago Cuota"/>
    <d v="2020-06-23T00:00:00"/>
    <s v="TR"/>
    <s v="Villarrica 129, Ricardo Figueroa"/>
    <m/>
    <n v="23000"/>
    <m/>
  </r>
  <r>
    <x v="47"/>
    <x v="0"/>
    <s v="Pago Cuota"/>
    <d v="2020-06-23T00:00:00"/>
    <s v="TR"/>
    <s v="Villarrica 122, Ema Valdes"/>
    <m/>
    <n v="23000"/>
    <m/>
  </r>
  <r>
    <x v="47"/>
    <x v="0"/>
    <s v="Pago Cuota"/>
    <d v="2020-06-23T00:00:00"/>
    <s v="TR"/>
    <s v="Puyehue 53, Maria Vicencio, Israel"/>
    <m/>
    <n v="23000"/>
    <m/>
  </r>
  <r>
    <x v="47"/>
    <x v="0"/>
    <s v="Pago Cuota"/>
    <d v="2020-06-24T00:00:00"/>
    <s v="TR"/>
    <s v="Llanquihue 80 Sergio Ibaceta"/>
    <m/>
    <n v="20080"/>
    <m/>
  </r>
  <r>
    <x v="47"/>
    <x v="0"/>
    <s v="Pago Cuota"/>
    <d v="2020-06-24T00:00:00"/>
    <s v="TR"/>
    <s v="Llanquihue 82, Maria Molina"/>
    <m/>
    <n v="23000"/>
    <m/>
  </r>
  <r>
    <x v="47"/>
    <x v="0"/>
    <s v="Pago Cuota"/>
    <d v="2020-06-26T00:00:00"/>
    <s v="TR"/>
    <s v="Puyehue 32, Ivonne Jorquera"/>
    <m/>
    <n v="23000"/>
    <m/>
  </r>
  <r>
    <x v="47"/>
    <x v="0"/>
    <s v="Pago Cuota"/>
    <d v="2020-06-30T00:00:00"/>
    <s v="TR"/>
    <s v="Villarrica 123, Omar Sepulveda"/>
    <m/>
    <n v="23000"/>
    <m/>
  </r>
  <r>
    <x v="47"/>
    <x v="0"/>
    <s v="Pago Cuota"/>
    <d v="2020-06-30T00:00:00"/>
    <s v="TR"/>
    <s v="Puyehue 37,Jorge Matamala"/>
    <m/>
    <n v="23032"/>
    <m/>
  </r>
  <r>
    <x v="47"/>
    <x v="0"/>
    <s v="Pago Cuota"/>
    <d v="2020-06-30T00:00:00"/>
    <s v="TR"/>
    <s v="Icalma 72, Jorge Matamala"/>
    <m/>
    <n v="23072"/>
    <m/>
  </r>
  <r>
    <x v="47"/>
    <x v="0"/>
    <s v="Pago Cuota"/>
    <d v="2020-06-30T00:00:00"/>
    <s v="TR"/>
    <s v="Llanquihue 96, Carlos Alvarez"/>
    <m/>
    <n v="23096"/>
    <m/>
  </r>
  <r>
    <x v="47"/>
    <x v="0"/>
    <s v="Pago Cuota"/>
    <d v="2020-06-30T00:00:00"/>
    <s v="TR"/>
    <s v="Villarrica 106, Carolina Uribe"/>
    <m/>
    <n v="23106"/>
    <m/>
  </r>
  <r>
    <x v="47"/>
    <x v="0"/>
    <s v="Pago Cuota"/>
    <d v="2020-06-30T00:00:00"/>
    <s v="TR"/>
    <s v="Villarrica 118, Pia Burgos"/>
    <m/>
    <n v="46000"/>
    <m/>
  </r>
  <r>
    <x v="47"/>
    <x v="0"/>
    <s v="Pago Cuota"/>
    <d v="2020-06-30T00:00:00"/>
    <s v="TR"/>
    <s v="Puyehue 49, Hector Otarola"/>
    <m/>
    <n v="127000"/>
    <m/>
  </r>
  <r>
    <x v="47"/>
    <x v="0"/>
    <s v="Pago Cuota"/>
    <d v="2020-06-30T00:00:00"/>
    <s v="TR"/>
    <s v="Ranco 81, Marcela Cubillos"/>
    <m/>
    <n v="131000"/>
    <m/>
  </r>
  <r>
    <x v="47"/>
    <x v="0"/>
    <s v="Pago Cuota"/>
    <d v="2020-06-30T00:00:00"/>
    <s v="TR"/>
    <s v="Puyehue 51, Solange Aspee"/>
    <m/>
    <n v="138051"/>
    <n v="1690474"/>
  </r>
  <r>
    <x v="48"/>
    <x v="0"/>
    <s v="Pago Cuota"/>
    <d v="2020-07-01T00:00:00"/>
    <s v="TR"/>
    <s v="Riñihue 19, Teresa Peña"/>
    <m/>
    <n v="23000"/>
    <m/>
  </r>
  <r>
    <x v="48"/>
    <x v="0"/>
    <s v="Pago Cuota"/>
    <d v="2020-07-01T00:00:00"/>
    <s v="TR"/>
    <s v="Villarrica 128, Claudia Ubilla"/>
    <m/>
    <n v="23000"/>
    <m/>
  </r>
  <r>
    <x v="48"/>
    <x v="0"/>
    <s v="Pago Cuota"/>
    <d v="2020-07-01T00:00:00"/>
    <s v="TR"/>
    <s v="Vuelto Caja Chica"/>
    <m/>
    <n v="23300"/>
    <m/>
  </r>
  <r>
    <x v="48"/>
    <x v="0"/>
    <s v="Pago Cuota"/>
    <d v="2020-07-01T00:00:00"/>
    <s v="TR"/>
    <s v="Villarrica 102, Silvia Mancilla"/>
    <m/>
    <n v="46102"/>
    <m/>
  </r>
  <r>
    <x v="48"/>
    <x v="0"/>
    <s v="Pago Cuota"/>
    <d v="2020-07-01T00:00:00"/>
    <s v="TR"/>
    <s v="Llanquihue 84, Paola Delgado"/>
    <m/>
    <n v="184000"/>
    <m/>
  </r>
  <r>
    <x v="48"/>
    <x v="0"/>
    <s v="Pago Cuota"/>
    <d v="2020-07-02T00:00:00"/>
    <s v="TR"/>
    <s v="Llanquihue 88, Pedro Flores"/>
    <m/>
    <n v="20000"/>
    <m/>
  </r>
  <r>
    <x v="48"/>
    <x v="0"/>
    <s v="Pago Cuota"/>
    <d v="2020-07-02T00:00:00"/>
    <s v="TR"/>
    <s v="Puyehue 22, Cristina Olivares"/>
    <m/>
    <n v="23000"/>
    <m/>
  </r>
  <r>
    <x v="48"/>
    <x v="0"/>
    <s v="Pago Cuota"/>
    <d v="2020-07-02T00:00:00"/>
    <s v="TR"/>
    <s v="Llanquihue 97, Rene Rivero"/>
    <m/>
    <n v="23000"/>
    <m/>
  </r>
  <r>
    <x v="48"/>
    <x v="0"/>
    <s v="Pago Cuota"/>
    <d v="2020-07-02T00:00:00"/>
    <s v="TR"/>
    <s v="Llanquihue 109, Teresa Gatica"/>
    <m/>
    <n v="23109"/>
    <m/>
  </r>
  <r>
    <x v="48"/>
    <x v="0"/>
    <s v="Pago Cuota"/>
    <d v="2020-07-02T00:00:00"/>
    <s v="TR"/>
    <s v="Ranco 40, Eduardo Casademont"/>
    <m/>
    <n v="100000"/>
    <m/>
  </r>
  <r>
    <x v="48"/>
    <x v="0"/>
    <s v="Pago Cuota"/>
    <d v="2020-07-02T00:00:00"/>
    <s v="TR"/>
    <s v="Ranco 40, Eduardo Casademont"/>
    <m/>
    <n v="103000"/>
    <m/>
  </r>
  <r>
    <x v="48"/>
    <x v="0"/>
    <s v="Pago Cuota"/>
    <d v="2020-07-03T00:00:00"/>
    <s v="TR"/>
    <s v="Ranco 52, Nancy Paez"/>
    <m/>
    <n v="46000"/>
    <m/>
  </r>
  <r>
    <x v="48"/>
    <x v="0"/>
    <s v="Pago Cuota"/>
    <d v="2020-07-03T00:00:00"/>
    <s v="TR"/>
    <s v="Riñihue 27-29, Marta Manriquez"/>
    <m/>
    <n v="46000"/>
    <m/>
  </r>
  <r>
    <x v="48"/>
    <x v="0"/>
    <s v="Pago Cuota"/>
    <d v="2020-07-06T00:00:00"/>
    <s v="TR"/>
    <s v="Riñihue 27-29, Marta Manriquez"/>
    <m/>
    <n v="161000"/>
    <m/>
  </r>
  <r>
    <x v="48"/>
    <x v="0"/>
    <s v="Pago Cuota"/>
    <d v="2020-07-07T00:00:00"/>
    <s v="TR"/>
    <s v="Llanquihue 74, Eliana Haro"/>
    <m/>
    <n v="23000"/>
    <m/>
  </r>
  <r>
    <x v="48"/>
    <x v="0"/>
    <s v="Pago Cuota"/>
    <d v="2020-07-07T00:00:00"/>
    <s v="TR"/>
    <s v="Puyehue 53, Ma.Teresa Vicencio"/>
    <m/>
    <n v="23000"/>
    <m/>
  </r>
  <r>
    <x v="48"/>
    <x v="0"/>
    <s v="Pago Cuota"/>
    <d v="2020-07-07T00:00:00"/>
    <s v="TR"/>
    <s v="Villarrica 104, Sergio Lledo"/>
    <m/>
    <n v="365000"/>
    <m/>
  </r>
  <r>
    <x v="48"/>
    <x v="0"/>
    <s v="Pago Cuota"/>
    <d v="2020-07-08T00:00:00"/>
    <s v="TR"/>
    <s v="Puyehue 30, Ana Montenegro"/>
    <m/>
    <n v="23000"/>
    <m/>
  </r>
  <r>
    <x v="48"/>
    <x v="0"/>
    <s v="Pago Cuota"/>
    <d v="2020-07-09T00:00:00"/>
    <s v="TR"/>
    <s v="Ranco 50, Julia Parra"/>
    <m/>
    <n v="20000"/>
    <m/>
  </r>
  <r>
    <x v="48"/>
    <x v="0"/>
    <s v="Pago Cuota"/>
    <d v="2020-07-09T00:00:00"/>
    <s v="TR"/>
    <s v="Ranco 50, Julia Parra"/>
    <m/>
    <n v="20000"/>
    <m/>
  </r>
  <r>
    <x v="48"/>
    <x v="0"/>
    <s v="Pago Cuota"/>
    <d v="2020-07-09T00:00:00"/>
    <s v="TR"/>
    <s v="Ranco 77, Melinda Gonzalez"/>
    <m/>
    <n v="100000"/>
    <m/>
  </r>
  <r>
    <x v="48"/>
    <x v="0"/>
    <s v="Pago Cuota"/>
    <d v="2020-07-10T00:00:00"/>
    <s v="TR"/>
    <s v="Ranco75, Olga Hernandez"/>
    <m/>
    <n v="161000"/>
    <m/>
  </r>
  <r>
    <x v="48"/>
    <x v="0"/>
    <s v="Pago Cuota"/>
    <d v="2020-07-13T00:00:00"/>
    <s v="TR"/>
    <s v="Ranco 77, Melinda Gonzalez"/>
    <m/>
    <n v="15000"/>
    <m/>
  </r>
  <r>
    <x v="48"/>
    <x v="0"/>
    <s v="Pago Cuota"/>
    <d v="2020-07-13T00:00:00"/>
    <s v="TR"/>
    <s v="Ranco 56, Delia Quiroga"/>
    <m/>
    <n v="46000"/>
    <m/>
  </r>
  <r>
    <x v="48"/>
    <x v="0"/>
    <s v="Pago Cuota"/>
    <d v="2020-07-14T00:00:00"/>
    <s v="TR"/>
    <s v="Puyehue 36, Militza Cortes"/>
    <m/>
    <n v="23000"/>
    <m/>
  </r>
  <r>
    <x v="48"/>
    <x v="0"/>
    <s v="Pago Cuota"/>
    <d v="2020-07-14T00:00:00"/>
    <s v="TR"/>
    <s v="Ranco 42, Octavio Arrue"/>
    <m/>
    <n v="46000"/>
    <m/>
  </r>
  <r>
    <x v="48"/>
    <x v="0"/>
    <s v="Pago Cuota"/>
    <d v="2020-07-14T00:00:00"/>
    <s v="TR"/>
    <s v="Ranco 93, Margarita Muñoz"/>
    <m/>
    <n v="138000"/>
    <m/>
  </r>
  <r>
    <x v="48"/>
    <x v="0"/>
    <s v="Pago Cuota"/>
    <d v="2020-07-15T00:00:00"/>
    <s v="D/E"/>
    <s v="Villarrica 100, Julia Zuñiga"/>
    <m/>
    <n v="23100"/>
    <m/>
  </r>
  <r>
    <x v="48"/>
    <x v="0"/>
    <s v="Pago Cuota"/>
    <d v="2020-07-20T00:00:00"/>
    <s v="TR"/>
    <s v="Llanquihue 103-105, Tatiana Tejos"/>
    <m/>
    <n v="46000"/>
    <m/>
  </r>
  <r>
    <x v="48"/>
    <x v="0"/>
    <s v="Pago Cuota"/>
    <d v="2020-07-20T00:00:00"/>
    <s v="TR"/>
    <s v="Ranco 46, Manuel Jorquera"/>
    <m/>
    <n v="69000"/>
    <m/>
  </r>
  <r>
    <x v="48"/>
    <x v="0"/>
    <s v="Pago Cuota"/>
    <d v="2020-07-20T00:00:00"/>
    <s v="TR"/>
    <s v="Calafquen 6-8, Roberto Andrade"/>
    <m/>
    <n v="138000"/>
    <m/>
  </r>
  <r>
    <x v="48"/>
    <x v="0"/>
    <s v="Pago Cuota"/>
    <d v="2020-07-21T00:00:00"/>
    <s v="TR"/>
    <s v="Llanquihue 113, Pedro Ruz"/>
    <m/>
    <n v="23113"/>
    <m/>
  </r>
  <r>
    <x v="48"/>
    <x v="0"/>
    <s v="Pago Cuota"/>
    <d v="2020-07-21T00:00:00"/>
    <s v="TR"/>
    <s v="Puyehue 24, Manuel Latapiat"/>
    <m/>
    <n v="46000"/>
    <m/>
  </r>
  <r>
    <x v="48"/>
    <x v="0"/>
    <s v="Pago Cuota"/>
    <d v="2020-07-21T00:00:00"/>
    <s v="TR"/>
    <s v="Ranco 46, Manuel Jorquera"/>
    <m/>
    <n v="69000"/>
    <m/>
  </r>
  <r>
    <x v="48"/>
    <x v="0"/>
    <s v="Pago Cuota"/>
    <d v="2020-07-22T00:00:00"/>
    <s v="TR"/>
    <s v="Llanquihue 80, Sergio Ibaceta"/>
    <m/>
    <n v="23080"/>
    <m/>
  </r>
  <r>
    <x v="48"/>
    <x v="0"/>
    <s v="Pago Cuota"/>
    <d v="2020-07-23T00:00:00"/>
    <s v="D/E"/>
    <s v="Oscar Sanchez aporte x emparejamiento"/>
    <m/>
    <n v="36000"/>
    <m/>
  </r>
  <r>
    <x v="48"/>
    <x v="0"/>
    <s v="Pago Cuota"/>
    <d v="2020-07-24T00:00:00"/>
    <s v="TR"/>
    <s v="Puyehue 32, Ivonne Jorquera"/>
    <m/>
    <n v="23000"/>
    <m/>
  </r>
  <r>
    <x v="48"/>
    <x v="0"/>
    <s v="Pago Cuota"/>
    <d v="2020-07-24T00:00:00"/>
    <s v="TR"/>
    <s v="Villarrica 129, Ricardo Figueroa"/>
    <m/>
    <n v="23000"/>
    <m/>
  </r>
  <r>
    <x v="48"/>
    <x v="0"/>
    <s v="Pago Cuota"/>
    <d v="2020-07-24T00:00:00"/>
    <s v="TR"/>
    <s v="Villarrica 122, Ema Valdes"/>
    <m/>
    <n v="23000"/>
    <m/>
  </r>
  <r>
    <x v="48"/>
    <x v="0"/>
    <s v="Pago Cuota"/>
    <d v="2020-07-24T00:00:00"/>
    <s v="D/CH"/>
    <s v="Calafque 3 Oscar Sanchez"/>
    <m/>
    <n v="92000"/>
    <m/>
  </r>
  <r>
    <x v="48"/>
    <x v="0"/>
    <s v="Pago Cuota"/>
    <d v="2020-07-31T00:00:00"/>
    <s v="TR"/>
    <s v="Ranco 54, Pablo Montero"/>
    <m/>
    <n v="20054"/>
    <m/>
  </r>
  <r>
    <x v="48"/>
    <x v="0"/>
    <s v="Pago Cuota"/>
    <d v="2020-07-31T00:00:00"/>
    <s v="TR"/>
    <s v="Villarrica 118, Pia Burgos"/>
    <m/>
    <n v="23000"/>
    <m/>
  </r>
  <r>
    <x v="48"/>
    <x v="0"/>
    <s v="Pago Cuota"/>
    <d v="2020-07-31T00:00:00"/>
    <s v="TR"/>
    <s v="Vuelto Caja Chica Jul"/>
    <m/>
    <n v="27000"/>
    <m/>
  </r>
  <r>
    <x v="48"/>
    <x v="0"/>
    <s v="Pago Cuota"/>
    <d v="2020-07-31T00:00:00"/>
    <s v="TR"/>
    <s v="Villarrica 123 Omar Sepulveda"/>
    <m/>
    <n v="68000"/>
    <m/>
  </r>
  <r>
    <x v="48"/>
    <x v="0"/>
    <s v="Pago Cuota"/>
    <d v="2020-07-31T00:00:00"/>
    <s v="TR"/>
    <s v="Riñihue 19. Teresa Peña"/>
    <m/>
    <n v="69000"/>
    <n v="2688858"/>
  </r>
  <r>
    <x v="49"/>
    <x v="0"/>
    <s v="Pago Cuota"/>
    <d v="2020-08-03T00:00:00"/>
    <s v="TR"/>
    <s v="Llanquihue 97, Rene Rivero"/>
    <m/>
    <n v="23000"/>
    <m/>
  </r>
  <r>
    <x v="49"/>
    <x v="0"/>
    <s v="Pago Cuota"/>
    <d v="2020-08-03T00:00:00"/>
    <s v="TR"/>
    <s v="Villarrica 128, Claudia Ubilla"/>
    <m/>
    <n v="23000"/>
    <m/>
  </r>
  <r>
    <x v="49"/>
    <x v="0"/>
    <s v="Pago Cuota"/>
    <d v="2020-08-03T00:00:00"/>
    <s v="TR"/>
    <s v="Ranco 52, Nancy Paez"/>
    <m/>
    <n v="23000"/>
    <m/>
  </r>
  <r>
    <x v="49"/>
    <x v="0"/>
    <s v="Pago Cuota"/>
    <d v="2020-08-03T00:00:00"/>
    <s v="TR"/>
    <s v="Villarrica 102, Ximena Mancilla"/>
    <m/>
    <n v="23102"/>
    <m/>
  </r>
  <r>
    <x v="49"/>
    <x v="0"/>
    <s v="Pago Cuota"/>
    <d v="2020-08-03T00:00:00"/>
    <s v="TR"/>
    <s v="Llanquihue 109, Teresa Gatica"/>
    <m/>
    <n v="23109"/>
    <m/>
  </r>
  <r>
    <x v="49"/>
    <x v="0"/>
    <s v="Pago Cuota"/>
    <d v="2020-08-04T00:00:00"/>
    <s v="TR"/>
    <s v="Llanquihue 113, Pedro Ruz"/>
    <m/>
    <n v="15113"/>
    <m/>
  </r>
  <r>
    <x v="49"/>
    <x v="0"/>
    <s v="Pago Cuota"/>
    <d v="2020-08-04T00:00:00"/>
    <s v="TR"/>
    <s v="Puyehue 22, Cristina Olivares"/>
    <m/>
    <n v="23000"/>
    <m/>
  </r>
  <r>
    <x v="49"/>
    <x v="0"/>
    <s v="Pago Cuota"/>
    <d v="2020-08-04T00:00:00"/>
    <s v="TR"/>
    <s v="Puyehue 37,Jorge Matamala"/>
    <m/>
    <n v="23032"/>
    <m/>
  </r>
  <r>
    <x v="49"/>
    <x v="0"/>
    <s v="Pago Cuota"/>
    <d v="2020-08-04T00:00:00"/>
    <s v="TR"/>
    <s v="Icalma 72, Jorge Matamala"/>
    <m/>
    <n v="23072"/>
    <m/>
  </r>
  <r>
    <x v="49"/>
    <x v="0"/>
    <s v="Pago Cuota"/>
    <d v="2020-08-04T00:00:00"/>
    <s v="TR"/>
    <s v="Llanquihue 96, Carlos Alvarez"/>
    <m/>
    <n v="46192"/>
    <m/>
  </r>
  <r>
    <x v="49"/>
    <x v="0"/>
    <s v="Pago Cuota"/>
    <d v="2020-08-04T00:00:00"/>
    <s v="TR"/>
    <s v="Villarrica 106, Carolina Uribe"/>
    <m/>
    <n v="69000"/>
    <m/>
  </r>
  <r>
    <x v="49"/>
    <x v="0"/>
    <s v="Pago Cuota"/>
    <d v="2020-08-07T00:00:00"/>
    <s v="TR"/>
    <s v="Llanquihue 74, Eliana Haro"/>
    <m/>
    <n v="23000"/>
    <m/>
  </r>
  <r>
    <x v="49"/>
    <x v="0"/>
    <s v="Pago Cuota"/>
    <d v="2020-08-07T00:00:00"/>
    <s v="TR"/>
    <s v="Puyehue 30, Ana Montenegro"/>
    <m/>
    <n v="23000"/>
    <m/>
  </r>
  <r>
    <x v="49"/>
    <x v="0"/>
    <s v="Pago Cuota"/>
    <d v="2020-08-07T00:00:00"/>
    <s v="TR"/>
    <s v="Puyehue 36, Militza Cortes"/>
    <m/>
    <n v="23000"/>
    <m/>
  </r>
  <r>
    <x v="49"/>
    <x v="0"/>
    <s v="Pago Cuota"/>
    <d v="2020-08-07T00:00:00"/>
    <s v="TR"/>
    <s v="Llanquihue 97-A, Castillo Olivera"/>
    <m/>
    <n v="138000"/>
    <m/>
  </r>
  <r>
    <x v="49"/>
    <x v="0"/>
    <s v="Pago Cuota"/>
    <d v="2020-08-10T00:00:00"/>
    <s v="TR"/>
    <s v="Llanquihue 119, Maria Madariaga"/>
    <m/>
    <n v="23000"/>
    <m/>
  </r>
  <r>
    <x v="49"/>
    <x v="0"/>
    <s v="Pago Cuota"/>
    <d v="2020-08-10T00:00:00"/>
    <s v="D/E"/>
    <s v="Veronica Silva, Puyehue 28"/>
    <m/>
    <n v="46000"/>
    <m/>
  </r>
  <r>
    <x v="49"/>
    <x v="0"/>
    <s v="Pago Cuota"/>
    <d v="2020-08-10T00:00:00"/>
    <s v="TR"/>
    <s v="Ranco 48, Carola Arriagada"/>
    <m/>
    <n v="92000"/>
    <m/>
  </r>
  <r>
    <x v="49"/>
    <x v="0"/>
    <s v="Pago Cuota"/>
    <d v="2020-08-10T00:00:00"/>
    <s v="D/E"/>
    <s v="Ranco 83, Silvia Gonzalez"/>
    <m/>
    <n v="120000"/>
    <m/>
  </r>
  <r>
    <x v="49"/>
    <x v="0"/>
    <s v="Pago Cuota"/>
    <d v="2020-08-11T00:00:00"/>
    <s v="TR"/>
    <s v="Villarrica 118, Pia Burgos"/>
    <m/>
    <n v="146000"/>
    <m/>
  </r>
  <r>
    <x v="49"/>
    <x v="0"/>
    <s v="Pago Cuota"/>
    <d v="2020-08-12T00:00:00"/>
    <s v="TR"/>
    <s v="Puyehue 53, Maria Vicencio"/>
    <m/>
    <n v="23000"/>
    <m/>
  </r>
  <r>
    <x v="49"/>
    <x v="0"/>
    <s v="Pago Cuota"/>
    <d v="2020-08-12T00:00:00"/>
    <s v="TR"/>
    <s v="Ranco 54, Juan Pablo Montero"/>
    <m/>
    <n v="98000"/>
    <m/>
  </r>
  <r>
    <x v="49"/>
    <x v="0"/>
    <s v="Pago Cuota"/>
    <d v="2020-08-17T00:00:00"/>
    <s v="TR"/>
    <s v="Llanquihue 119, Maria Madariaga"/>
    <m/>
    <n v="23000"/>
    <m/>
  </r>
  <r>
    <x v="49"/>
    <x v="0"/>
    <s v="Pago Cuota"/>
    <d v="2020-08-17T00:00:00"/>
    <s v="TR"/>
    <s v="Villarrica 100, Julia Zuñiga"/>
    <m/>
    <n v="23100"/>
    <m/>
  </r>
  <r>
    <x v="49"/>
    <x v="0"/>
    <s v="Pago Cuota"/>
    <d v="2020-08-17T00:00:00"/>
    <s v="TR"/>
    <s v="Puyehue 34, Gladys Jorquera"/>
    <m/>
    <n v="115000"/>
    <m/>
  </r>
  <r>
    <x v="49"/>
    <x v="0"/>
    <s v="Pago Cuota"/>
    <d v="2020-08-19T00:00:00"/>
    <s v="TR"/>
    <s v="Riñihue 10, Hector Zuñiga"/>
    <m/>
    <n v="115000"/>
    <m/>
  </r>
  <r>
    <x v="49"/>
    <x v="0"/>
    <s v="Pago Cuota"/>
    <d v="2020-08-20T00:00:00"/>
    <s v="TR"/>
    <s v="Llanquihue 113, Pedro Ruz"/>
    <m/>
    <n v="23113"/>
    <m/>
  </r>
  <r>
    <x v="49"/>
    <x v="0"/>
    <s v="Pago Cuota"/>
    <d v="2020-08-20T00:00:00"/>
    <s v="TR"/>
    <s v="Puyehue 24, Manuel Latapiat"/>
    <m/>
    <n v="46000"/>
    <m/>
  </r>
  <r>
    <x v="49"/>
    <x v="0"/>
    <s v="Pago Cuota"/>
    <d v="2020-08-20T00:00:00"/>
    <s v="TR"/>
    <s v="Llanquihue 103-105 Tatiana Tejos"/>
    <m/>
    <n v="46000"/>
    <m/>
  </r>
  <r>
    <x v="49"/>
    <x v="0"/>
    <s v="Pago Cuota"/>
    <d v="2020-08-21T00:00:00"/>
    <s v="TR"/>
    <s v="Ranco 50, Julia Parra"/>
    <m/>
    <n v="20000"/>
    <m/>
  </r>
  <r>
    <x v="49"/>
    <x v="0"/>
    <s v="Pago Cuota"/>
    <d v="2020-08-21T00:00:00"/>
    <s v="TR"/>
    <s v="Ranco 79, Ismelda Meza"/>
    <m/>
    <n v="20000"/>
    <m/>
  </r>
  <r>
    <x v="49"/>
    <x v="0"/>
    <s v="Pago Cuota"/>
    <d v="2020-08-24T00:00:00"/>
    <s v="TR"/>
    <s v="Puyehue 32, Ivonne Jorquera "/>
    <m/>
    <n v="23000"/>
    <m/>
  </r>
  <r>
    <x v="49"/>
    <x v="0"/>
    <s v="Pago Cuota"/>
    <d v="2020-08-24T00:00:00"/>
    <s v="TR"/>
    <s v="Ranco 42, Octavio Arrue"/>
    <m/>
    <n v="23000"/>
    <m/>
  </r>
  <r>
    <x v="49"/>
    <x v="0"/>
    <s v="Pago Cuota"/>
    <d v="2020-08-24T00:00:00"/>
    <s v="TR"/>
    <s v="Llanquihue 80, Sergio Ibaceta"/>
    <m/>
    <n v="23080"/>
    <m/>
  </r>
  <r>
    <x v="49"/>
    <x v="0"/>
    <s v="Pago Cuota"/>
    <d v="2020-08-24T00:00:00"/>
    <s v="TR"/>
    <s v="Ranco 50, Julia Parra"/>
    <m/>
    <n v="26000"/>
    <m/>
  </r>
  <r>
    <x v="49"/>
    <x v="0"/>
    <s v="Pago Cuota"/>
    <d v="2020-08-24T00:00:00"/>
    <s v="TR"/>
    <s v="Ranco 79, Ismelda Meza"/>
    <m/>
    <n v="26000"/>
    <m/>
  </r>
  <r>
    <x v="49"/>
    <x v="0"/>
    <s v="Pago Cuota"/>
    <d v="2020-08-24T00:00:00"/>
    <s v="TR"/>
    <s v="Ranco 89, Teresa Rojas"/>
    <m/>
    <n v="100000"/>
    <m/>
  </r>
  <r>
    <x v="49"/>
    <x v="0"/>
    <s v="Pago Cuota"/>
    <d v="2020-08-25T00:00:00"/>
    <s v="TR"/>
    <s v="Ranco 91, Jeanette Ibarra"/>
    <m/>
    <n v="11000"/>
    <m/>
  </r>
  <r>
    <x v="49"/>
    <x v="0"/>
    <s v="Pago Cuota"/>
    <d v="2020-08-26T00:00:00"/>
    <s v="TR"/>
    <s v="Ranco 91, Jeanette Ibarra"/>
    <m/>
    <n v="138000"/>
    <m/>
  </r>
  <r>
    <x v="49"/>
    <x v="0"/>
    <s v="Pago Cuota"/>
    <d v="2020-08-27T00:00:00"/>
    <s v="TR"/>
    <s v="Ranco 91, Jeanette Ibarra"/>
    <m/>
    <n v="69000"/>
    <m/>
  </r>
  <r>
    <x v="49"/>
    <x v="0"/>
    <s v="Pago Cuota"/>
    <d v="2020-08-28T00:00:00"/>
    <s v="TR"/>
    <s v="Ranco 95, Charles Beecher"/>
    <m/>
    <n v="23095"/>
    <m/>
  </r>
  <r>
    <x v="49"/>
    <x v="0"/>
    <s v="Pago Cuota"/>
    <d v="2020-08-28T00:00:00"/>
    <s v="TR"/>
    <s v="Ranco 95, Charles Beecher"/>
    <m/>
    <n v="23095"/>
    <m/>
  </r>
  <r>
    <x v="49"/>
    <x v="0"/>
    <s v="Pago Cuota"/>
    <d v="2020-08-28T00:00:00"/>
    <s v="TR"/>
    <s v="Ranco 95, Charles Beecher"/>
    <m/>
    <n v="23095"/>
    <m/>
  </r>
  <r>
    <x v="49"/>
    <x v="0"/>
    <s v="Pago Cuota"/>
    <d v="2020-08-28T00:00:00"/>
    <s v="TR"/>
    <s v="Ranco 95, Charles Beecher"/>
    <m/>
    <n v="23095"/>
    <m/>
  </r>
  <r>
    <x v="49"/>
    <x v="0"/>
    <s v="Pago Cuota"/>
    <d v="2020-08-28T00:00:00"/>
    <s v="TR"/>
    <s v="Ranco 95, Charles Beecher"/>
    <m/>
    <n v="23095"/>
    <m/>
  </r>
  <r>
    <x v="49"/>
    <x v="0"/>
    <s v="Pago Cuota"/>
    <d v="2020-08-28T00:00:00"/>
    <s v="TR"/>
    <s v="Puyehue 51, Solange Aspee"/>
    <m/>
    <n v="46051"/>
    <m/>
  </r>
  <r>
    <x v="49"/>
    <x v="0"/>
    <s v="Pago Cuota"/>
    <d v="2020-08-31T00:00:00"/>
    <s v="TR"/>
    <s v="Villarrica 118, Pia Burgos"/>
    <m/>
    <n v="23000"/>
    <m/>
  </r>
  <r>
    <x v="49"/>
    <x v="0"/>
    <s v="Pago Cuota"/>
    <d v="2020-08-31T00:00:00"/>
    <s v="TR"/>
    <s v="Villarrica 123, Omar Sepulveda"/>
    <m/>
    <n v="23000"/>
    <m/>
  </r>
  <r>
    <x v="49"/>
    <x v="0"/>
    <s v="Pago Cuota"/>
    <d v="2020-08-31T00:00:00"/>
    <s v="TR"/>
    <s v="Villarrica 129, Ricardo Figueroa"/>
    <m/>
    <n v="23000"/>
    <m/>
  </r>
  <r>
    <x v="49"/>
    <x v="0"/>
    <s v="Pago Cuota"/>
    <d v="2020-08-31T00:00:00"/>
    <s v="TR"/>
    <s v="Villarrica 122, Ema Valdes"/>
    <m/>
    <n v="23000"/>
    <m/>
  </r>
  <r>
    <x v="49"/>
    <x v="0"/>
    <s v="Pago Cuota"/>
    <d v="2020-08-31T00:00:00"/>
    <s v="TR"/>
    <s v="Puyehue 37, Jorge Matamala"/>
    <m/>
    <n v="23037"/>
    <m/>
  </r>
  <r>
    <x v="49"/>
    <x v="0"/>
    <s v="Pago Cuota"/>
    <d v="2020-08-31T00:00:00"/>
    <s v="TR"/>
    <s v="Icalma 72, Jorge Matamala"/>
    <m/>
    <n v="23072"/>
    <m/>
  </r>
  <r>
    <x v="49"/>
    <x v="0"/>
    <s v="Pago Cuota"/>
    <d v="2020-08-31T00:00:00"/>
    <s v="TR"/>
    <s v="Llanquihue 82, Maria Molina"/>
    <m/>
    <n v="69000"/>
    <m/>
  </r>
  <r>
    <x v="49"/>
    <x v="0"/>
    <s v="Pago Cuota"/>
    <d v="2020-08-31T00:00:00"/>
    <s v="TR"/>
    <s v="R.Figueroa vuelto caja chica"/>
    <m/>
    <n v="77620"/>
    <n v="2386168"/>
  </r>
  <r>
    <x v="50"/>
    <x v="0"/>
    <s v="Pago Cuota"/>
    <d v="2020-09-01T00:00:00"/>
    <s v="TR"/>
    <s v="Llanquihue 88, Pedro Flores"/>
    <m/>
    <n v="20000"/>
    <m/>
  </r>
  <r>
    <x v="50"/>
    <x v="0"/>
    <s v="Pago Cuota"/>
    <d v="2020-09-01T00:00:00"/>
    <s v="TR"/>
    <s v="Riñihue 19, Teresa Peña"/>
    <m/>
    <n v="23000"/>
    <m/>
  </r>
  <r>
    <x v="50"/>
    <x v="0"/>
    <s v="Pago Cuota"/>
    <d v="2020-09-01T00:00:00"/>
    <s v="TR"/>
    <s v="Llanquihue 97, Rene Rivero"/>
    <m/>
    <n v="23000"/>
    <m/>
  </r>
  <r>
    <x v="50"/>
    <x v="0"/>
    <s v="Pago Cuota"/>
    <d v="2020-09-01T00:00:00"/>
    <s v="TR"/>
    <s v="Villarrica 128, Claudia Ubilla"/>
    <m/>
    <n v="23000"/>
    <m/>
  </r>
  <r>
    <x v="50"/>
    <x v="0"/>
    <s v="Pago Cuota"/>
    <d v="2020-09-01T00:00:00"/>
    <s v="TR"/>
    <s v="Llanquihue 109, Teresa Gatica"/>
    <m/>
    <n v="23109"/>
    <m/>
  </r>
  <r>
    <x v="50"/>
    <x v="0"/>
    <s v="Pago Cuota"/>
    <d v="2020-09-02T00:00:00"/>
    <s v="TR"/>
    <s v="Puyehue 22, Cristina Olivares"/>
    <m/>
    <n v="23000"/>
    <m/>
  </r>
  <r>
    <x v="50"/>
    <x v="0"/>
    <s v="Pago Cuota"/>
    <d v="2020-09-03T00:00:00"/>
    <s v="TR"/>
    <s v="Villarica 102, Ximena Mancilla"/>
    <m/>
    <n v="23102"/>
    <m/>
  </r>
  <r>
    <x v="50"/>
    <x v="0"/>
    <s v="Pago Cuota"/>
    <d v="2020-09-03T00:00:00"/>
    <s v="TR"/>
    <s v="Ranco 52, Nancy Paez"/>
    <m/>
    <n v="46000"/>
    <m/>
  </r>
  <r>
    <x v="50"/>
    <x v="0"/>
    <s v="Pago Cuota"/>
    <d v="2020-09-08T00:00:00"/>
    <s v="TR"/>
    <s v="Ranco 91, Jeannette Ibarra"/>
    <m/>
    <n v="23000"/>
    <m/>
  </r>
  <r>
    <x v="50"/>
    <x v="0"/>
    <s v="Pago Cuota"/>
    <d v="2020-09-08T00:00:00"/>
    <s v="D/E"/>
    <s v="Llanquihue 107, Jose Navarro"/>
    <m/>
    <n v="260000"/>
    <m/>
  </r>
  <r>
    <x v="50"/>
    <x v="0"/>
    <s v="Pago Cuota"/>
    <d v="2020-09-09T00:00:00"/>
    <s v="TR"/>
    <s v="Riñihue 19, Teresa Peña"/>
    <m/>
    <n v="23000"/>
    <m/>
  </r>
  <r>
    <x v="50"/>
    <x v="0"/>
    <s v="Pago Cuota"/>
    <d v="2020-09-09T00:00:00"/>
    <s v="TR"/>
    <s v="Puyehue 30, Ana Montenegro"/>
    <m/>
    <n v="23000"/>
    <m/>
  </r>
  <r>
    <x v="50"/>
    <x v="0"/>
    <s v="Pago Cuota"/>
    <d v="2020-09-09T00:00:00"/>
    <s v="TR"/>
    <s v="Puyehue 43, Aurelio Sandoval"/>
    <m/>
    <n v="46000"/>
    <m/>
  </r>
  <r>
    <x v="50"/>
    <x v="0"/>
    <s v="Pago Cuota"/>
    <d v="2020-09-11T00:00:00"/>
    <s v="TR"/>
    <s v="Puyehue 36, Militza Cortes"/>
    <m/>
    <n v="23000"/>
    <m/>
  </r>
  <r>
    <x v="50"/>
    <x v="0"/>
    <s v="Pago Cuota"/>
    <d v="2020-09-11T00:00:00"/>
    <s v="TR"/>
    <s v="Llanquihue 103-105, Tatiana Tejos"/>
    <m/>
    <n v="46000"/>
    <m/>
  </r>
  <r>
    <x v="50"/>
    <x v="0"/>
    <s v="Pago Cuota"/>
    <d v="2020-09-14T00:00:00"/>
    <s v="TR"/>
    <s v="Ranco 77, Melinda Gonzalez"/>
    <m/>
    <n v="23000"/>
    <m/>
  </r>
  <r>
    <x v="50"/>
    <x v="0"/>
    <s v="Pago Cuota"/>
    <d v="2020-09-14T00:00:00"/>
    <s v="TR"/>
    <s v="Riñihue 27-29, Marta Manriquez"/>
    <m/>
    <n v="46000"/>
    <m/>
  </r>
  <r>
    <x v="50"/>
    <x v="0"/>
    <s v="Pago Cuota"/>
    <d v="2020-09-15T00:00:00"/>
    <s v="D/E"/>
    <s v="Villarrica 100, Julia Zuñiga"/>
    <m/>
    <n v="23100"/>
    <m/>
  </r>
  <r>
    <x v="50"/>
    <x v="0"/>
    <s v="Pago Cuota"/>
    <d v="2020-09-16T00:00:00"/>
    <s v="TR"/>
    <s v="Llanquihue 119. Maria Madariaga"/>
    <m/>
    <n v="46000"/>
    <m/>
  </r>
  <r>
    <x v="50"/>
    <x v="0"/>
    <s v="Pago Cuota"/>
    <d v="2020-09-16T00:00:00"/>
    <s v="TR"/>
    <s v="Puyehue 24, Manuel Latapiat"/>
    <m/>
    <n v="46000"/>
    <m/>
  </r>
  <r>
    <x v="50"/>
    <x v="0"/>
    <s v="Pago Cuota"/>
    <d v="2020-09-16T00:00:00"/>
    <s v="TR"/>
    <s v="Ranco 56, Delia Quiroga"/>
    <m/>
    <n v="46000"/>
    <m/>
  </r>
  <r>
    <x v="50"/>
    <x v="0"/>
    <s v="Pago Cuota"/>
    <d v="2020-09-22T00:00:00"/>
    <s v="TR"/>
    <s v="Llanquihue 80, Sergio Ibaceta"/>
    <m/>
    <n v="23080"/>
    <m/>
  </r>
  <r>
    <x v="50"/>
    <x v="0"/>
    <s v="Pago Cuota"/>
    <d v="2020-09-22T00:00:00"/>
    <s v="TR"/>
    <s v="Llanquihue 113, Pedro Ruz"/>
    <m/>
    <n v="23113"/>
    <m/>
  </r>
  <r>
    <x v="50"/>
    <x v="0"/>
    <s v="Pago Cuota"/>
    <d v="2020-09-23T00:00:00"/>
    <s v="TR"/>
    <s v="Puyehue 32, Ivonne Jorquera"/>
    <m/>
    <n v="23000"/>
    <m/>
  </r>
  <r>
    <x v="50"/>
    <x v="0"/>
    <s v="Pago Cuota"/>
    <d v="2020-09-23T00:00:00"/>
    <s v="TR"/>
    <s v="Ranco 42, Octavo Arrue"/>
    <m/>
    <n v="46000"/>
    <m/>
  </r>
  <r>
    <x v="50"/>
    <x v="0"/>
    <s v="Pago Cuota"/>
    <d v="2020-09-28T00:00:00"/>
    <s v="TR"/>
    <s v="Llanquihue 109, Teresa Gatica"/>
    <m/>
    <n v="23109"/>
    <m/>
  </r>
  <r>
    <x v="50"/>
    <x v="0"/>
    <s v="Pago Cuota"/>
    <d v="2020-09-28T00:00:00"/>
    <s v="TR"/>
    <s v="Puyehue 53, Maria Vicencio"/>
    <m/>
    <n v="69000"/>
    <m/>
  </r>
  <r>
    <x v="50"/>
    <x v="0"/>
    <s v="Pago Cuota"/>
    <d v="2020-09-28T00:00:00"/>
    <s v="TR"/>
    <s v="Villarrica 098, Anibal Vivaceta"/>
    <m/>
    <n v="138000"/>
    <m/>
  </r>
  <r>
    <x v="50"/>
    <x v="0"/>
    <s v="Pago Cuota"/>
    <d v="2020-09-29T00:00:00"/>
    <s v="TR"/>
    <s v="Villarrica 118, Pia Burgos"/>
    <m/>
    <n v="23000"/>
    <m/>
  </r>
  <r>
    <x v="50"/>
    <x v="0"/>
    <s v="Pago Cuota"/>
    <d v="2020-09-30T00:00:00"/>
    <s v="TR"/>
    <s v="Puyehue 37, Jorge Matamala"/>
    <m/>
    <n v="23000"/>
    <m/>
  </r>
  <r>
    <x v="50"/>
    <x v="0"/>
    <s v="Pago Cuota"/>
    <d v="2020-09-30T00:00:00"/>
    <s v="TR"/>
    <s v="Icalma 72, Jorge Matamala"/>
    <m/>
    <n v="23000"/>
    <m/>
  </r>
  <r>
    <x v="50"/>
    <x v="0"/>
    <s v="Pago Cuota"/>
    <d v="2020-09-30T00:00:00"/>
    <s v="TR"/>
    <s v="Villarrica 123, Omar Sepulveda"/>
    <m/>
    <n v="23000"/>
    <m/>
  </r>
  <r>
    <x v="50"/>
    <x v="0"/>
    <s v="Pago Cuota"/>
    <d v="2020-09-30T00:00:00"/>
    <s v="TR"/>
    <s v="Riñihue 19, Teresa Peña"/>
    <m/>
    <n v="23000"/>
    <n v="1338613"/>
  </r>
  <r>
    <x v="51"/>
    <x v="0"/>
    <s v="Pago Cuota"/>
    <d v="2020-10-01T00:00:00"/>
    <s v="TR"/>
    <s v="R.Figueroa vuelto caja chica"/>
    <m/>
    <n v="2910"/>
    <m/>
  </r>
  <r>
    <x v="51"/>
    <x v="0"/>
    <s v="Pago Cuota"/>
    <d v="2020-10-01T00:00:00"/>
    <s v="TR"/>
    <s v="Villarrica 106, Carolina Uribe"/>
    <m/>
    <n v="23000"/>
    <m/>
  </r>
  <r>
    <x v="51"/>
    <x v="0"/>
    <s v="Pago Cuota"/>
    <d v="2020-10-01T00:00:00"/>
    <s v="TR"/>
    <s v="Villarrica 129, Ricardo Figueroa"/>
    <m/>
    <n v="23000"/>
    <m/>
  </r>
  <r>
    <x v="51"/>
    <x v="0"/>
    <s v="Pago Cuota"/>
    <d v="2020-10-01T00:00:00"/>
    <s v="TR"/>
    <s v="Villarrica 122, Ema Valdes"/>
    <m/>
    <n v="23000"/>
    <m/>
  </r>
  <r>
    <x v="51"/>
    <x v="0"/>
    <s v="Pago Cuota"/>
    <d v="2020-10-01T00:00:00"/>
    <s v="TR"/>
    <s v="Villarrica 128, Claudia Ubilla"/>
    <m/>
    <n v="23000"/>
    <m/>
  </r>
  <r>
    <x v="51"/>
    <x v="0"/>
    <s v="Pago Cuota"/>
    <d v="2020-10-01T00:00:00"/>
    <s v="TR"/>
    <s v="Puyehue 22, Cristina Olivares"/>
    <m/>
    <n v="69000"/>
    <m/>
  </r>
  <r>
    <x v="51"/>
    <x v="0"/>
    <s v="Pago Cuota"/>
    <d v="2020-10-02T00:00:00"/>
    <s v="TR"/>
    <s v="Ranco 77, Melinda Gonzalez"/>
    <m/>
    <n v="23000"/>
    <m/>
  </r>
  <r>
    <x v="51"/>
    <x v="0"/>
    <s v="Pago Cuota"/>
    <d v="2020-10-02T00:00:00"/>
    <s v="TR"/>
    <s v="Llanquihue 97, Rene Rivero"/>
    <m/>
    <n v="23000"/>
    <m/>
  </r>
  <r>
    <x v="51"/>
    <x v="0"/>
    <s v="Pago Cuota"/>
    <d v="2020-10-02T00:00:00"/>
    <s v="TR"/>
    <s v="Ranco 50, Julia Parra"/>
    <m/>
    <n v="23000"/>
    <m/>
  </r>
  <r>
    <x v="51"/>
    <x v="0"/>
    <s v="Pago Cuota"/>
    <d v="2020-10-02T00:00:00"/>
    <s v="TR"/>
    <s v="Ranco 79, Ismelda Meza"/>
    <m/>
    <n v="23000"/>
    <m/>
  </r>
  <r>
    <x v="51"/>
    <x v="0"/>
    <s v="Pago Cuota"/>
    <d v="2020-10-02T00:00:00"/>
    <s v="TR"/>
    <s v="Villarrica 102, Ximena Mancilla"/>
    <m/>
    <n v="23102"/>
    <m/>
  </r>
  <r>
    <x v="51"/>
    <x v="0"/>
    <s v="Pago Cuota"/>
    <d v="2020-10-05T00:00:00"/>
    <s v="TR"/>
    <s v="Llanquihue 88, Pedro Flores"/>
    <m/>
    <n v="20000"/>
    <m/>
  </r>
  <r>
    <x v="51"/>
    <x v="0"/>
    <s v="Pago Cuota"/>
    <d v="2020-10-05T00:00:00"/>
    <s v="TR"/>
    <s v="Ranco 91, Jeannette Ibarra"/>
    <m/>
    <n v="23000"/>
    <m/>
  </r>
  <r>
    <x v="51"/>
    <x v="0"/>
    <s v="Pago Cuota"/>
    <d v="2020-10-05T00:00:00"/>
    <s v="TR"/>
    <s v="Inostroza e"/>
    <m/>
    <n v="477000"/>
    <m/>
  </r>
  <r>
    <x v="51"/>
    <x v="0"/>
    <s v="Pago Cuota"/>
    <d v="2020-10-06T00:00:00"/>
    <s v="D/E"/>
    <s v="Ranco 83, Silvia Gonzalez"/>
    <m/>
    <n v="23000"/>
    <m/>
  </r>
  <r>
    <x v="51"/>
    <x v="0"/>
    <s v="Pago Cuota"/>
    <d v="2020-10-06T00:00:00"/>
    <s v="D/E"/>
    <s v="Llanquihue 74, Eliana Haro"/>
    <m/>
    <n v="46000"/>
    <m/>
  </r>
  <r>
    <x v="51"/>
    <x v="0"/>
    <s v="Pago Cuota"/>
    <d v="2020-10-06T00:00:00"/>
    <s v="D/E"/>
    <s v="Ranco 89, Teresa Rojas"/>
    <m/>
    <n v="61000"/>
    <m/>
  </r>
  <r>
    <x v="51"/>
    <x v="0"/>
    <s v="Pago Cuota"/>
    <d v="2020-10-07T00:00:00"/>
    <s v="TR"/>
    <s v="Puyehue 30, Jorge Carcasson"/>
    <m/>
    <n v="23000"/>
    <m/>
  </r>
  <r>
    <x v="51"/>
    <x v="0"/>
    <s v="Pago Cuota"/>
    <d v="2020-10-08T00:00:00"/>
    <s v="TR"/>
    <s v="Ranco 75. Olga Hernandez"/>
    <m/>
    <n v="69000"/>
    <m/>
  </r>
  <r>
    <x v="51"/>
    <x v="0"/>
    <s v="Pago Cuota"/>
    <d v="2020-10-09T00:00:00"/>
    <s v="TR"/>
    <s v="Ranco 56, Delia Quiroga"/>
    <m/>
    <n v="23000"/>
    <m/>
  </r>
  <r>
    <x v="51"/>
    <x v="0"/>
    <s v="Pago Cuota"/>
    <d v="2020-10-13T00:00:00"/>
    <s v="TR"/>
    <s v="Ranco 48, Carola Arriagada"/>
    <m/>
    <n v="23000"/>
    <m/>
  </r>
  <r>
    <x v="51"/>
    <x v="0"/>
    <s v="Pago Cuota"/>
    <d v="2020-10-14T00:00:00"/>
    <s v="TR"/>
    <s v="Puyehue 36, Militza Cortes"/>
    <m/>
    <n v="23000"/>
    <m/>
  </r>
  <r>
    <x v="51"/>
    <x v="0"/>
    <s v="Pago Cuota"/>
    <d v="2020-10-15T00:00:00"/>
    <s v="TR"/>
    <s v="Llanquihue 119. Maria Madariaga"/>
    <m/>
    <n v="23000"/>
    <m/>
  </r>
  <r>
    <x v="51"/>
    <x v="0"/>
    <s v="Pago Cuota"/>
    <d v="2020-10-15T00:00:00"/>
    <s v="D/E"/>
    <s v="Villarrica  100, Julia Zuñiga"/>
    <m/>
    <n v="23100"/>
    <m/>
  </r>
  <r>
    <x v="51"/>
    <x v="0"/>
    <s v="Pago Cuota"/>
    <d v="2020-10-15T00:00:00"/>
    <s v="TR"/>
    <s v="Llanquihue 90, Aurora Araya"/>
    <m/>
    <n v="170000"/>
    <m/>
  </r>
  <r>
    <x v="51"/>
    <x v="0"/>
    <s v="Pago Cuota"/>
    <d v="2020-10-16T00:00:00"/>
    <s v="TR"/>
    <s v="Riñihue 27-29, Marta Manriquez"/>
    <m/>
    <n v="46000"/>
    <m/>
  </r>
  <r>
    <x v="51"/>
    <x v="0"/>
    <s v="Pago Cuota"/>
    <d v="2020-10-19T00:00:00"/>
    <s v="TR"/>
    <s v="Puyehue 24, Manuel Latapiat"/>
    <m/>
    <n v="23000"/>
    <m/>
  </r>
  <r>
    <x v="51"/>
    <x v="0"/>
    <s v="Pago Cuota"/>
    <d v="2020-10-20T00:00:00"/>
    <s v="TR"/>
    <s v="Llanquihue 82, Maria Molina"/>
    <m/>
    <n v="23000"/>
    <m/>
  </r>
  <r>
    <x v="51"/>
    <x v="0"/>
    <s v="Pago Cuota"/>
    <d v="2020-10-21T00:00:00"/>
    <s v="TR"/>
    <s v="Llanquihue 113, Pedro Ruz"/>
    <m/>
    <n v="23113"/>
    <m/>
  </r>
  <r>
    <x v="51"/>
    <x v="0"/>
    <s v="Pago Cuota"/>
    <d v="2020-10-22T00:00:00"/>
    <s v="TR"/>
    <s v="Llanquihue 80, Sergio ibaceta"/>
    <m/>
    <n v="23080"/>
    <m/>
  </r>
  <r>
    <x v="51"/>
    <x v="0"/>
    <s v="Pago Cuota"/>
    <d v="2020-10-26T00:00:00"/>
    <s v="TR"/>
    <s v="Puyehue 32, Ivonne Jorquera"/>
    <m/>
    <n v="23000"/>
    <m/>
  </r>
  <r>
    <x v="51"/>
    <x v="0"/>
    <s v="Pago Cuota"/>
    <d v="2020-10-26T00:00:00"/>
    <s v="TR"/>
    <s v="Puyehue 37,Jorge Matamala"/>
    <m/>
    <n v="23037"/>
    <m/>
  </r>
  <r>
    <x v="51"/>
    <x v="0"/>
    <s v="Pago Cuota"/>
    <d v="2020-10-26T00:00:00"/>
    <s v="TR"/>
    <s v="Icalma 72, Jorge Matamala"/>
    <m/>
    <n v="23072"/>
    <m/>
  </r>
  <r>
    <x v="51"/>
    <x v="0"/>
    <s v="Pago Cuota"/>
    <d v="2020-10-26T00:00:00"/>
    <s v="TR"/>
    <s v="Villarrica 102, Ximena Mancilla"/>
    <m/>
    <n v="23102"/>
    <m/>
  </r>
  <r>
    <x v="51"/>
    <x v="0"/>
    <s v="Pago Cuota"/>
    <d v="2020-10-27T00:00:00"/>
    <s v="TR"/>
    <s v="Puyehue 43, Aurelio Sandoval"/>
    <m/>
    <n v="46000"/>
    <m/>
  </r>
  <r>
    <x v="51"/>
    <x v="0"/>
    <s v="Pago Cuota"/>
    <d v="2020-10-28T00:00:00"/>
    <s v="TR"/>
    <s v="Llanquihue 88, Pedro Flores"/>
    <m/>
    <n v="20000"/>
    <m/>
  </r>
  <r>
    <x v="51"/>
    <x v="0"/>
    <s v="Pago Cuota"/>
    <d v="2020-10-28T00:00:00"/>
    <s v="TR"/>
    <s v="Riñihue 6-8, Roberto Andrade"/>
    <m/>
    <n v="92006"/>
    <m/>
  </r>
  <r>
    <x v="51"/>
    <x v="0"/>
    <s v="Pago Cuota"/>
    <d v="2020-10-28T00:00:00"/>
    <s v="TR"/>
    <s v="Llanquihue 99, Luisa Herrera"/>
    <m/>
    <n v="138000"/>
    <m/>
  </r>
  <r>
    <x v="51"/>
    <x v="0"/>
    <s v="Pago Cuota"/>
    <d v="2020-10-29T00:00:00"/>
    <s v="TR"/>
    <s v="Ranco 50, Julia Parra"/>
    <m/>
    <n v="23000"/>
    <m/>
  </r>
  <r>
    <x v="51"/>
    <x v="0"/>
    <s v="Pago Cuota"/>
    <d v="2020-10-29T00:00:00"/>
    <s v="TR"/>
    <s v="Ranco 79, Ismelda Meza"/>
    <m/>
    <n v="23000"/>
    <m/>
  </r>
  <r>
    <x v="51"/>
    <x v="0"/>
    <s v="Pago Cuota"/>
    <d v="2020-10-29T00:00:00"/>
    <s v="TR"/>
    <s v="Ranco 77, Melinda Gonzalez"/>
    <m/>
    <n v="23000"/>
    <n v="1901522"/>
  </r>
  <r>
    <x v="52"/>
    <x v="0"/>
    <s v="Pago Cuota"/>
    <d v="2020-11-02T00:00:00"/>
    <s v="TR"/>
    <s v="Villarrica 123 Omar Sepulveda"/>
    <m/>
    <n v="23000"/>
    <m/>
  </r>
  <r>
    <x v="52"/>
    <x v="0"/>
    <s v="Pago Cuota"/>
    <d v="2020-11-02T00:00:00"/>
    <s v="TR"/>
    <s v="Villarrica 129, Ricardo Figueroa"/>
    <m/>
    <n v="23000"/>
    <m/>
  </r>
  <r>
    <x v="52"/>
    <x v="0"/>
    <s v="Pago Cuota"/>
    <d v="2020-11-02T00:00:00"/>
    <s v="TR"/>
    <s v="Villarrica 122, Ema Valdes"/>
    <m/>
    <n v="23000"/>
    <m/>
  </r>
  <r>
    <x v="52"/>
    <x v="0"/>
    <s v="Pago Cuota"/>
    <d v="2020-11-02T00:00:00"/>
    <s v="TR"/>
    <s v="Llanquihue 97, Rene Rivero"/>
    <m/>
    <n v="23000"/>
    <m/>
  </r>
  <r>
    <x v="52"/>
    <x v="0"/>
    <s v="Pago Cuota"/>
    <d v="2020-11-02T00:00:00"/>
    <s v="TR"/>
    <s v="Villarrica 128, Claudia Ubilla"/>
    <m/>
    <n v="23000"/>
    <m/>
  </r>
  <r>
    <x v="52"/>
    <x v="0"/>
    <s v="Pago Cuota"/>
    <d v="2020-11-02T00:00:00"/>
    <s v="TR"/>
    <s v="Llanquihue 82, Maria Molina"/>
    <m/>
    <n v="23000"/>
    <m/>
  </r>
  <r>
    <x v="52"/>
    <x v="0"/>
    <s v="Pago Cuota"/>
    <d v="2020-11-02T00:00:00"/>
    <s v="TR"/>
    <s v="Llanquihue 96, Carlos Alvarez"/>
    <m/>
    <n v="23096"/>
    <m/>
  </r>
  <r>
    <x v="52"/>
    <x v="0"/>
    <s v="Pago Cuota"/>
    <d v="2020-11-02T00:00:00"/>
    <s v="TR"/>
    <s v="R.Figueroa vuelto caja chica Oct."/>
    <m/>
    <n v="85880"/>
    <m/>
  </r>
  <r>
    <x v="52"/>
    <x v="0"/>
    <s v="Pago Cuota"/>
    <d v="2020-11-03T00:00:00"/>
    <s v="TR"/>
    <s v="Riñihue 19, Teresa Peña"/>
    <m/>
    <n v="23000"/>
    <m/>
  </r>
  <r>
    <x v="52"/>
    <x v="0"/>
    <s v="Pago Cuota"/>
    <d v="2020-11-04T00:00:00"/>
    <s v="TR"/>
    <s v="Llanquihue 84, Paola Delgado"/>
    <m/>
    <n v="115000"/>
    <m/>
  </r>
  <r>
    <x v="52"/>
    <x v="0"/>
    <s v="Pago Cuota"/>
    <d v="2020-11-05T00:00:00"/>
    <s v="TR"/>
    <s v="Villarrica 109, Teresa Gatica "/>
    <m/>
    <n v="23109"/>
    <m/>
  </r>
  <r>
    <x v="52"/>
    <x v="0"/>
    <s v="Pago Cuota"/>
    <d v="2020-11-05T00:00:00"/>
    <s v="TR"/>
    <s v="Puyehue 51, Solange Aspee"/>
    <m/>
    <n v="115051"/>
    <m/>
  </r>
  <r>
    <x v="52"/>
    <x v="0"/>
    <s v="Pago Cuota"/>
    <d v="2020-11-09T00:00:00"/>
    <s v="TR"/>
    <s v="Ranco 75, Olga Hernandez"/>
    <m/>
    <n v="23000"/>
    <m/>
  </r>
  <r>
    <x v="52"/>
    <x v="0"/>
    <s v="Pago Cuota"/>
    <d v="2020-11-09T00:00:00"/>
    <s v="TR"/>
    <s v="Ranco 42, Octavio Arrue"/>
    <m/>
    <n v="25000"/>
    <m/>
  </r>
  <r>
    <x v="52"/>
    <x v="0"/>
    <s v="Pago Cuota"/>
    <d v="2020-11-12T00:00:00"/>
    <s v="TR"/>
    <s v="Ranco 56, Delia Quiroga"/>
    <m/>
    <n v="46000"/>
    <m/>
  </r>
  <r>
    <x v="52"/>
    <x v="0"/>
    <s v="deposito a plazo"/>
    <d v="2020-11-12T00:00:00"/>
    <s v="TR"/>
    <s v="Rescate Deposito a Plazo"/>
    <m/>
    <n v="3261296"/>
    <m/>
  </r>
  <r>
    <x v="52"/>
    <x v="0"/>
    <s v="deposito a plazo"/>
    <d v="2020-11-12T00:00:00"/>
    <s v="TR"/>
    <s v="Rescate Deposito a Plazo"/>
    <m/>
    <n v="12781238"/>
    <m/>
  </r>
  <r>
    <x v="52"/>
    <x v="0"/>
    <s v="Pago Cuota"/>
    <d v="2020-11-13T00:00:00"/>
    <s v="TR"/>
    <s v="Puyehue 36, Militza Cortes"/>
    <m/>
    <n v="23000"/>
    <m/>
  </r>
  <r>
    <x v="52"/>
    <x v="0"/>
    <s v="Pago Cuota"/>
    <d v="2020-11-13T00:00:00"/>
    <s v="TR"/>
    <s v="Rescate Deposito a Plazo"/>
    <m/>
    <n v="795784"/>
    <m/>
  </r>
  <r>
    <x v="52"/>
    <x v="0"/>
    <s v="deposito a plazo"/>
    <d v="2020-11-13T00:00:00"/>
    <s v="TR"/>
    <s v="Rescate Deposito a Plazo"/>
    <m/>
    <n v="11399283"/>
    <m/>
  </r>
  <r>
    <x v="52"/>
    <x v="0"/>
    <s v="Pago Cuota"/>
    <d v="2020-11-16T00:00:00"/>
    <s v="TR"/>
    <s v="Puyehue 30, Jorge Carcasson"/>
    <m/>
    <n v="23000"/>
    <m/>
  </r>
  <r>
    <x v="52"/>
    <x v="0"/>
    <s v="Pago Cuota"/>
    <d v="2020-11-16T00:00:00"/>
    <s v="TR"/>
    <s v="Puyehue 24, Manuel Latapiat"/>
    <m/>
    <n v="23000"/>
    <m/>
  </r>
  <r>
    <x v="52"/>
    <x v="0"/>
    <s v="Pago Cuota"/>
    <d v="2020-11-16T00:00:00"/>
    <s v="TR"/>
    <s v="Puyehue 30, Jorge Carcasson"/>
    <m/>
    <n v="23000"/>
    <m/>
  </r>
  <r>
    <x v="52"/>
    <x v="0"/>
    <s v="Pago Cuota"/>
    <d v="2020-11-16T00:00:00"/>
    <s v="TR"/>
    <s v="Puyehue 30, Jorge Carcasson"/>
    <m/>
    <n v="23000"/>
    <m/>
  </r>
  <r>
    <x v="52"/>
    <x v="0"/>
    <s v="Pago Cuota"/>
    <d v="2020-11-16T00:00:00"/>
    <s v="TR"/>
    <s v="Ranco 83, Silvia Gonzalez"/>
    <m/>
    <n v="23000"/>
    <m/>
  </r>
  <r>
    <x v="52"/>
    <x v="0"/>
    <s v="Pago Cuota"/>
    <d v="2020-11-16T00:00:00"/>
    <s v="TR"/>
    <s v="Puyehue 41, Teresa Sepulveda"/>
    <m/>
    <n v="60000"/>
    <m/>
  </r>
  <r>
    <x v="52"/>
    <x v="0"/>
    <s v="Pago Cuota"/>
    <d v="2020-11-17T00:00:00"/>
    <s v="TR"/>
    <s v="Villarrica 100, Julia Zuñiga"/>
    <m/>
    <n v="23100"/>
    <m/>
  </r>
  <r>
    <x v="52"/>
    <x v="0"/>
    <s v="Pago Cuota"/>
    <d v="2020-11-20T00:00:00"/>
    <s v="TR"/>
    <s v="Llanquihue 113, Pedro Ruz"/>
    <m/>
    <n v="23113"/>
    <m/>
  </r>
  <r>
    <x v="52"/>
    <x v="0"/>
    <s v="Pago Cuota"/>
    <d v="2020-11-23T00:00:00"/>
    <s v="TR"/>
    <s v="Ranco 48, Carola Arriagada"/>
    <m/>
    <n v="23000"/>
    <m/>
  </r>
  <r>
    <x v="52"/>
    <x v="0"/>
    <s v="Pago Cuota"/>
    <d v="2020-11-23T00:00:00"/>
    <s v="TR"/>
    <s v="Ranco 50, Julia Parra"/>
    <m/>
    <n v="23000"/>
    <m/>
  </r>
  <r>
    <x v="52"/>
    <x v="0"/>
    <s v="Pago Cuota"/>
    <d v="2020-11-23T00:00:00"/>
    <s v="TR"/>
    <s v="Ranco 79, Ismelda Meza"/>
    <m/>
    <n v="23000"/>
    <m/>
  </r>
  <r>
    <x v="52"/>
    <x v="0"/>
    <s v="Pago Cuota"/>
    <d v="2020-11-24T00:00:00"/>
    <s v="TR"/>
    <s v="Llanquihue 80, Sergio iBaceta"/>
    <m/>
    <n v="20080"/>
    <m/>
  </r>
  <r>
    <x v="52"/>
    <x v="0"/>
    <s v="Pago Cuota"/>
    <d v="2020-11-25T00:00:00"/>
    <s v="TR"/>
    <s v="Puyehue32, Ivonne Jorquera"/>
    <m/>
    <n v="23000"/>
    <m/>
  </r>
  <r>
    <x v="52"/>
    <x v="0"/>
    <s v="Pago Cuota"/>
    <d v="2020-11-25T00:00:00"/>
    <s v="TR"/>
    <s v="Llanquihue 82, Maria Molina"/>
    <m/>
    <n v="23000"/>
    <m/>
  </r>
  <r>
    <x v="52"/>
    <x v="0"/>
    <s v="Pago Cuota"/>
    <d v="2020-11-25T00:00:00"/>
    <s v="TR"/>
    <s v="Puyehue 45-47, Gladys Segovia"/>
    <m/>
    <n v="552000"/>
    <m/>
  </r>
  <r>
    <x v="52"/>
    <x v="0"/>
    <s v="Pago Cuota"/>
    <d v="2020-11-27T00:00:00"/>
    <s v="TR"/>
    <s v="Riñihue 10, Hector Zuñiga"/>
    <m/>
    <n v="92000"/>
    <m/>
  </r>
  <r>
    <x v="52"/>
    <x v="0"/>
    <s v="Pago Cuota"/>
    <d v="2020-11-30T00:00:00"/>
    <s v="TR"/>
    <s v="Llanquihue 88, Pedro Flores"/>
    <m/>
    <n v="20000"/>
    <m/>
  </r>
  <r>
    <x v="52"/>
    <x v="0"/>
    <s v="Pago Cuota"/>
    <d v="2020-11-30T00:00:00"/>
    <s v="TR"/>
    <s v="Riñihue 19, Teresa Peña"/>
    <m/>
    <n v="23000"/>
    <m/>
  </r>
  <r>
    <x v="52"/>
    <x v="0"/>
    <s v="Pago Cuota"/>
    <d v="2020-11-30T00:00:00"/>
    <s v="TR"/>
    <s v="Villarrica 123, Omar Sepulveda"/>
    <m/>
    <n v="23000"/>
    <m/>
  </r>
  <r>
    <x v="52"/>
    <x v="0"/>
    <s v="Pago Cuota"/>
    <d v="2020-11-30T00:00:00"/>
    <s v="TR"/>
    <s v="Puyehue 37,Jorge Matamala"/>
    <m/>
    <n v="23000"/>
    <m/>
  </r>
  <r>
    <x v="52"/>
    <x v="0"/>
    <s v="Pago Cuota"/>
    <d v="2020-11-30T00:00:00"/>
    <s v="TR"/>
    <s v="Icalma 72, Jorge Matamala"/>
    <m/>
    <n v="23000"/>
    <m/>
  </r>
  <r>
    <x v="52"/>
    <x v="0"/>
    <s v="Pago Cuota"/>
    <d v="2020-11-30T00:00:00"/>
    <s v="TR"/>
    <s v="Villarrica 106, Carolina Uribe"/>
    <m/>
    <n v="23000"/>
    <m/>
  </r>
  <r>
    <x v="52"/>
    <x v="0"/>
    <s v="Pago Cuota"/>
    <d v="2020-11-30T00:00:00"/>
    <s v="TR"/>
    <s v="Villarrica 129, Ricardo Figueroa"/>
    <m/>
    <n v="23000"/>
    <m/>
  </r>
  <r>
    <x v="52"/>
    <x v="0"/>
    <s v="Pago Cuota"/>
    <d v="2020-11-30T00:00:00"/>
    <s v="TR"/>
    <s v="Villarrica 122, Ema Valdes"/>
    <m/>
    <n v="23000"/>
    <n v="30059030"/>
  </r>
  <r>
    <x v="53"/>
    <x v="0"/>
    <s v="Pago Cuota"/>
    <d v="2020-12-01T00:00:00"/>
    <s v="TR"/>
    <s v="R.Figueroa vuelto caja chica Oct."/>
    <m/>
    <n v="2090"/>
    <m/>
  </r>
  <r>
    <x v="53"/>
    <x v="0"/>
    <s v="Pago Cuota"/>
    <d v="2020-12-01T00:00:00"/>
    <s v="TR"/>
    <s v="Ranco 77, Melinda Gonzalez"/>
    <m/>
    <n v="23000"/>
    <m/>
  </r>
  <r>
    <x v="53"/>
    <x v="0"/>
    <s v="Pago Cuota"/>
    <d v="2020-12-01T00:00:00"/>
    <s v="TR"/>
    <s v="Ranco 91, Jeanette Ibarra"/>
    <m/>
    <n v="23000"/>
    <m/>
  </r>
  <r>
    <x v="53"/>
    <x v="0"/>
    <s v="Pago Cuota"/>
    <d v="2020-12-01T00:00:00"/>
    <s v="TR"/>
    <s v="Villarrica 128, Claudia ubilla"/>
    <m/>
    <n v="23000"/>
    <m/>
  </r>
  <r>
    <x v="53"/>
    <x v="0"/>
    <s v="Pago Cuota"/>
    <d v="2020-12-01T00:00:00"/>
    <s v="D/E"/>
    <s v="Villarrica 100, Julia Zuñiga"/>
    <m/>
    <n v="23100"/>
    <m/>
  </r>
  <r>
    <x v="53"/>
    <x v="0"/>
    <s v="Pago Cuota"/>
    <d v="2020-12-01T00:00:00"/>
    <s v="TR"/>
    <s v="Villarrica 102, Ximena Mancilla"/>
    <m/>
    <n v="23102"/>
    <m/>
  </r>
  <r>
    <x v="53"/>
    <x v="0"/>
    <s v="Pago Cuota"/>
    <d v="2020-12-03T00:00:00"/>
    <s v="D/E"/>
    <s v="Llanquihue 74, Eliana Haro"/>
    <m/>
    <n v="23000"/>
    <m/>
  </r>
  <r>
    <x v="53"/>
    <x v="0"/>
    <s v="Pago Cuota"/>
    <d v="2020-12-03T00:00:00"/>
    <s v="D/E"/>
    <s v="Ranco 83, Silvia Gonzalez"/>
    <m/>
    <n v="23000"/>
    <m/>
  </r>
  <r>
    <x v="53"/>
    <x v="0"/>
    <s v="Pago Cuota"/>
    <d v="2020-12-07T00:00:00"/>
    <s v="TR"/>
    <s v="Ranco 75, Olga Hernandez"/>
    <m/>
    <n v="23000"/>
    <m/>
  </r>
  <r>
    <x v="53"/>
    <x v="0"/>
    <s v="Pago Cuota"/>
    <d v="2020-12-07T00:00:00"/>
    <s v="TR"/>
    <s v="Llanquihue 97, Rene Rivero"/>
    <m/>
    <n v="23000"/>
    <m/>
  </r>
  <r>
    <x v="53"/>
    <x v="0"/>
    <s v="Pago Cuota"/>
    <d v="2020-12-07T00:00:00"/>
    <s v="TR"/>
    <s v="Llanquihue 76, Glenda Alvarez"/>
    <m/>
    <n v="48076"/>
    <m/>
  </r>
  <r>
    <x v="53"/>
    <x v="0"/>
    <s v="Pago Cuota"/>
    <d v="2020-12-07T00:00:00"/>
    <s v="TR"/>
    <s v="Puyehue 41, Teresa Sepulveda"/>
    <m/>
    <n v="105000"/>
    <m/>
  </r>
  <r>
    <x v="53"/>
    <x v="0"/>
    <s v="Pago Cuota"/>
    <d v="2020-12-07T00:00:00"/>
    <s v="TR"/>
    <s v="Puyehue 34, Gladys Jorquera"/>
    <m/>
    <n v="115000"/>
    <m/>
  </r>
  <r>
    <x v="53"/>
    <x v="0"/>
    <s v="Pago Cuota"/>
    <d v="2020-12-09T00:00:00"/>
    <s v="TR"/>
    <s v="Puyehue 43, Aurelio Sandoval"/>
    <m/>
    <n v="46000"/>
    <m/>
  </r>
  <r>
    <x v="53"/>
    <x v="0"/>
    <s v="Pago Cuota"/>
    <d v="2020-12-09T00:00:00"/>
    <s v="TR"/>
    <s v="Llanquihue 76, Glenda Alvarez"/>
    <m/>
    <n v="99076"/>
    <m/>
  </r>
  <r>
    <x v="53"/>
    <x v="0"/>
    <s v="Pago Cuota"/>
    <d v="2020-12-10T00:00:00"/>
    <s v="TR"/>
    <s v="Llanquihue 96, Carlos Alvarez"/>
    <m/>
    <n v="23096"/>
    <m/>
  </r>
  <r>
    <x v="53"/>
    <x v="0"/>
    <s v="Pago Cuota"/>
    <d v="2020-12-11T00:00:00"/>
    <s v="TR"/>
    <s v="Ranco 48, Carola Arriagada"/>
    <m/>
    <n v="23000"/>
    <m/>
  </r>
  <r>
    <x v="53"/>
    <x v="0"/>
    <s v="Pago Cuota"/>
    <d v="2020-12-11T00:00:00"/>
    <s v="TR"/>
    <s v="Puyehue 53, Maria Vicencio"/>
    <m/>
    <n v="92000"/>
    <m/>
  </r>
  <r>
    <x v="53"/>
    <x v="0"/>
    <s v="Pago Cuota"/>
    <d v="2020-12-14T00:00:00"/>
    <s v="TR"/>
    <s v="Riñihue 27-29, Marta Manriquez"/>
    <m/>
    <n v="46000"/>
    <m/>
  </r>
  <r>
    <x v="53"/>
    <x v="0"/>
    <s v="Pago Cuota"/>
    <d v="2020-12-14T00:00:00"/>
    <s v="TR"/>
    <s v="Ranco 46, Manuel Jorquera"/>
    <m/>
    <n v="69000"/>
    <m/>
  </r>
  <r>
    <x v="53"/>
    <x v="0"/>
    <s v="Pago Cuota"/>
    <d v="2020-12-16T00:00:00"/>
    <s v="TR"/>
    <s v="Ranco 95, Charles Beecher"/>
    <m/>
    <n v="23095"/>
    <m/>
  </r>
  <r>
    <x v="53"/>
    <x v="0"/>
    <s v="Pago Cuota"/>
    <d v="2020-12-16T00:00:00"/>
    <s v="TR"/>
    <s v="Ranco 95, Charles Beecher"/>
    <m/>
    <n v="23095"/>
    <m/>
  </r>
  <r>
    <x v="53"/>
    <x v="0"/>
    <s v="Pago Cuota"/>
    <d v="2020-12-16T00:00:00"/>
    <s v="TR"/>
    <s v="Ranco 95, Charles Beecher"/>
    <m/>
    <n v="23095"/>
    <m/>
  </r>
  <r>
    <x v="53"/>
    <x v="0"/>
    <s v="Pago Cuota"/>
    <d v="2020-12-17T00:00:00"/>
    <s v="TR"/>
    <s v="Riñihue 27-29, Marta Manriquez"/>
    <m/>
    <n v="46000"/>
    <m/>
  </r>
  <r>
    <x v="53"/>
    <x v="0"/>
    <s v="Pago Cuota"/>
    <d v="2020-12-18T00:00:00"/>
    <s v="TR"/>
    <s v="Ranco 54, Juan Pablo Montero"/>
    <m/>
    <n v="23054"/>
    <m/>
  </r>
  <r>
    <x v="53"/>
    <x v="0"/>
    <s v="Pago Cuota"/>
    <d v="2020-12-21T00:00:00"/>
    <s v="TR"/>
    <s v="Puyehue 24, Manuel Latapiat"/>
    <m/>
    <n v="23000"/>
    <m/>
  </r>
  <r>
    <x v="53"/>
    <x v="0"/>
    <s v="Pago Cuota"/>
    <d v="2020-12-22T00:00:00"/>
    <s v="TR"/>
    <s v="Llanquihue 113, Pedro Ruz"/>
    <m/>
    <n v="23113"/>
    <m/>
  </r>
  <r>
    <x v="53"/>
    <x v="0"/>
    <s v="Pago Cuota"/>
    <d v="2020-12-23T00:00:00"/>
    <s v="TR"/>
    <s v="Ranco 73, Juan Fco. Hernandez"/>
    <m/>
    <n v="161073"/>
    <m/>
  </r>
  <r>
    <x v="53"/>
    <x v="0"/>
    <s v="Pago Cuota"/>
    <d v="2020-12-28T00:00:00"/>
    <s v="TR"/>
    <s v="Villarrica 129, Ricardo Figueroa"/>
    <m/>
    <n v="23000"/>
    <m/>
  </r>
  <r>
    <x v="53"/>
    <x v="0"/>
    <s v="Pago Cuota"/>
    <d v="2020-12-28T00:00:00"/>
    <s v="TR"/>
    <s v="Villarrica 122, Ema Valdes"/>
    <m/>
    <n v="23000"/>
    <m/>
  </r>
  <r>
    <x v="53"/>
    <x v="0"/>
    <s v="Pago Cuota"/>
    <d v="2020-12-28T00:00:00"/>
    <s v="TR"/>
    <s v="Puyehue 32, Ivonne Jorquera"/>
    <m/>
    <n v="23000"/>
    <m/>
  </r>
  <r>
    <x v="53"/>
    <x v="0"/>
    <s v="Pago Cuota"/>
    <d v="2020-12-28T00:00:00"/>
    <s v="TR"/>
    <s v="Ranco 50, Julia Parra"/>
    <m/>
    <n v="23000"/>
    <m/>
  </r>
  <r>
    <x v="53"/>
    <x v="0"/>
    <s v="Pago Cuota"/>
    <d v="2020-12-28T00:00:00"/>
    <s v="TR"/>
    <s v="Ranco 79, Ismelda Meza"/>
    <m/>
    <n v="23000"/>
    <m/>
  </r>
  <r>
    <x v="53"/>
    <x v="0"/>
    <s v="Pago Cuota"/>
    <d v="2020-12-28T00:00:00"/>
    <s v="TR"/>
    <s v="Ranco 91, Jeanette Ibarra"/>
    <m/>
    <n v="23000"/>
    <m/>
  </r>
  <r>
    <x v="53"/>
    <x v="0"/>
    <s v="Pago Cuota"/>
    <d v="2020-12-28T00:00:00"/>
    <s v="TR"/>
    <s v="Llanquihue 80, Sergio Ibaceta"/>
    <m/>
    <n v="23080"/>
    <m/>
  </r>
  <r>
    <x v="53"/>
    <x v="0"/>
    <s v="Pago Cuota"/>
    <d v="2020-12-28T00:00:00"/>
    <s v="TR"/>
    <s v="Villarrica 102, Ximena Mancilla"/>
    <m/>
    <n v="23102"/>
    <m/>
  </r>
  <r>
    <x v="53"/>
    <x v="0"/>
    <s v="Pago Cuota"/>
    <d v="2020-12-28T00:00:00"/>
    <s v="D/E"/>
    <s v="Llanquihue 109, Teresa Gatica"/>
    <m/>
    <n v="23109"/>
    <m/>
  </r>
  <r>
    <x v="53"/>
    <x v="0"/>
    <s v="Pago Cuota"/>
    <d v="2020-12-28T00:00:00"/>
    <s v="TR"/>
    <s v="Villarrica 118, Pia Burgos"/>
    <m/>
    <n v="46000"/>
    <m/>
  </r>
  <r>
    <x v="53"/>
    <x v="0"/>
    <s v="Pago Cuota"/>
    <d v="2020-12-28T00:00:00"/>
    <s v="TR"/>
    <s v="Ranco 87, Roxana Rivera"/>
    <m/>
    <n v="69000"/>
    <m/>
  </r>
  <r>
    <x v="53"/>
    <x v="0"/>
    <s v="Pago Cuota"/>
    <d v="2020-12-28T00:00:00"/>
    <s v="TR"/>
    <s v="Puyehue 49, Hector Otarola"/>
    <m/>
    <n v="161000"/>
    <m/>
  </r>
  <r>
    <x v="53"/>
    <x v="0"/>
    <s v="Pago Cuota"/>
    <d v="2020-12-30T00:00:00"/>
    <s v="TR"/>
    <s v="Villarrica 106, Carolina Uribe"/>
    <m/>
    <n v="23000"/>
    <m/>
  </r>
  <r>
    <x v="53"/>
    <x v="0"/>
    <s v="Pago Cuota"/>
    <d v="2020-12-30T00:00:00"/>
    <s v="TR"/>
    <s v="Puyehue 47, Andrea Valdivia"/>
    <m/>
    <n v="23000"/>
    <m/>
  </r>
  <r>
    <x v="53"/>
    <x v="0"/>
    <s v="Pago Cuota"/>
    <d v="2020-12-30T00:00:00"/>
    <s v="TR"/>
    <s v="Villarrica 123, Omar Sepulveda"/>
    <m/>
    <n v="23000"/>
    <m/>
  </r>
  <r>
    <x v="53"/>
    <x v="0"/>
    <s v="Pago Cuota"/>
    <d v="2020-12-30T00:00:00"/>
    <s v="TR"/>
    <s v="Riñihue 19, Teresa Peña"/>
    <m/>
    <n v="23000"/>
    <m/>
  </r>
  <r>
    <x v="53"/>
    <x v="0"/>
    <s v="Pago Cuota"/>
    <d v="2020-12-30T00:00:00"/>
    <s v="D/E"/>
    <s v="Ranco 89, Teresa Rojas"/>
    <m/>
    <n v="69000"/>
    <n v="57956387"/>
  </r>
  <r>
    <x v="54"/>
    <x v="0"/>
    <s v="Pago Cuota"/>
    <d v="2021-01-04T00:00:00"/>
    <s v="TR"/>
    <s v="Icalma 72, J.Matamala"/>
    <n v="0"/>
    <n v="23000"/>
    <m/>
  </r>
  <r>
    <x v="54"/>
    <x v="0"/>
    <s v="Pago Cuota"/>
    <d v="2021-01-04T00:00:00"/>
    <s v="TR"/>
    <s v="Llanquihue 101, Marcela Ortiz"/>
    <m/>
    <n v="290000"/>
    <m/>
  </r>
  <r>
    <x v="54"/>
    <x v="0"/>
    <s v="Pago Cuota"/>
    <d v="2021-01-04T00:00:00"/>
    <s v="TR"/>
    <s v="Llanquihue 82, Maria Molina"/>
    <m/>
    <n v="23000"/>
    <m/>
  </r>
  <r>
    <x v="54"/>
    <x v="0"/>
    <s v="Pago Cuota"/>
    <d v="2021-01-04T00:00:00"/>
    <s v="TR"/>
    <s v="Llanquihue 96, Carlos Alvarez"/>
    <m/>
    <n v="23096"/>
    <m/>
  </r>
  <r>
    <x v="54"/>
    <x v="0"/>
    <s v="Pago Cuota"/>
    <d v="2021-01-04T00:00:00"/>
    <s v="TR"/>
    <s v="Llanquihue 97, Rene Rivero"/>
    <m/>
    <n v="23000"/>
    <m/>
  </r>
  <r>
    <x v="54"/>
    <x v="0"/>
    <s v="Pago Cuota"/>
    <d v="2021-01-04T00:00:00"/>
    <s v="TR"/>
    <s v="Puyehue 22, Cristina Olivares "/>
    <m/>
    <n v="115000"/>
    <m/>
  </r>
  <r>
    <x v="54"/>
    <x v="0"/>
    <s v="Pago Cuota"/>
    <d v="2021-01-04T00:00:00"/>
    <s v="TR"/>
    <s v="Puyehue 37, J.Matamala"/>
    <m/>
    <n v="6000"/>
    <m/>
  </r>
  <r>
    <x v="54"/>
    <x v="0"/>
    <s v="Pago Cuota"/>
    <d v="2021-01-04T00:00:00"/>
    <s v="TR"/>
    <s v="Puyehue 37, J.Matamala"/>
    <m/>
    <n v="23000"/>
    <m/>
  </r>
  <r>
    <x v="54"/>
    <x v="0"/>
    <s v="Pago Cuota"/>
    <d v="2021-01-04T00:00:00"/>
    <s v="TR"/>
    <s v="R.Figueroa vuelto caja chica dic."/>
    <m/>
    <n v="42830"/>
    <m/>
  </r>
  <r>
    <x v="54"/>
    <x v="0"/>
    <s v="Pago Cuota"/>
    <d v="2021-01-04T00:00:00"/>
    <s v="D/E"/>
    <s v="Ranco 52, Nancy Paez"/>
    <m/>
    <n v="23000"/>
    <m/>
  </r>
  <r>
    <x v="54"/>
    <x v="0"/>
    <s v="Pago Cuota"/>
    <d v="2021-01-04T00:00:00"/>
    <s v="TR"/>
    <s v="Ranco 77, Melinda Gonzalez"/>
    <m/>
    <n v="23000"/>
    <m/>
  </r>
  <r>
    <x v="54"/>
    <x v="0"/>
    <s v="Pago Cuota"/>
    <d v="2021-01-04T00:00:00"/>
    <s v="TR"/>
    <s v="Ranco 81, Marcela Cubillos"/>
    <m/>
    <n v="138000"/>
    <m/>
  </r>
  <r>
    <x v="54"/>
    <x v="0"/>
    <s v="Pago Cuota"/>
    <d v="2021-01-04T00:00:00"/>
    <s v="TR"/>
    <s v="Villarrica 128, Claudia Ubilla"/>
    <m/>
    <n v="23000"/>
    <m/>
  </r>
  <r>
    <x v="54"/>
    <x v="0"/>
    <s v="Pago Cuota"/>
    <d v="2021-01-05T00:00:00"/>
    <s v="TR"/>
    <s v="Llanquihue 97 A, Castillo Olivera"/>
    <m/>
    <n v="115000"/>
    <m/>
  </r>
  <r>
    <x v="54"/>
    <x v="0"/>
    <s v="Pago Cuota"/>
    <d v="2021-01-05T00:00:00"/>
    <s v="D/E"/>
    <s v="Ranco 83, Silvia Gonzalez"/>
    <m/>
    <n v="23000"/>
    <m/>
  </r>
  <r>
    <x v="54"/>
    <x v="0"/>
    <s v="Pago Cuota"/>
    <d v="2021-01-05T00:00:00"/>
    <s v="D/E"/>
    <s v="Villarrica 100, Julia Zuñiga"/>
    <m/>
    <n v="23100"/>
    <m/>
  </r>
  <r>
    <x v="54"/>
    <x v="0"/>
    <s v="Pago Cuota"/>
    <d v="2021-01-07T00:00:00"/>
    <s v="TR"/>
    <s v="Riñihue 27-29, Marta Manriquez"/>
    <m/>
    <n v="46000"/>
    <m/>
  </r>
  <r>
    <x v="54"/>
    <x v="0"/>
    <s v="Pago Cuota"/>
    <d v="2021-01-08T00:00:00"/>
    <s v="TR"/>
    <s v="Llanquihue 119, Maria Madariaga"/>
    <m/>
    <n v="46000"/>
    <m/>
  </r>
  <r>
    <x v="54"/>
    <x v="0"/>
    <s v="Pago Cuota"/>
    <d v="2021-01-08T00:00:00"/>
    <s v="TR"/>
    <s v="Llanquihue 88, Pedro Flores"/>
    <m/>
    <n v="20000"/>
    <m/>
  </r>
  <r>
    <x v="54"/>
    <x v="0"/>
    <s v="Pago Cuota"/>
    <d v="2021-01-11T00:00:00"/>
    <s v="TR"/>
    <s v="Ranco 42, Octavio Arrue"/>
    <m/>
    <n v="46000"/>
    <m/>
  </r>
  <r>
    <x v="54"/>
    <x v="0"/>
    <s v="Pago Cuota"/>
    <d v="2021-01-11T00:00:00"/>
    <s v="TR"/>
    <s v="Ranco 93, Margarita Muñoz"/>
    <m/>
    <n v="138000"/>
    <m/>
  </r>
  <r>
    <x v="54"/>
    <x v="0"/>
    <s v="Pago Cuota"/>
    <d v="2021-01-12T00:00:00"/>
    <s v="TR"/>
    <s v="Ranco 91, Jeanette Ibarra"/>
    <m/>
    <n v="23000"/>
    <m/>
  </r>
  <r>
    <x v="54"/>
    <x v="0"/>
    <s v="Pago Cuota"/>
    <d v="2021-01-13T00:00:00"/>
    <s v="TR"/>
    <s v="Ranco 56, Delia Quiroga"/>
    <m/>
    <n v="46000"/>
    <m/>
  </r>
  <r>
    <x v="54"/>
    <x v="0"/>
    <s v="Pago Cuota"/>
    <d v="2021-01-14T00:00:00"/>
    <s v="TR"/>
    <s v="Puyehue 36, Militza Cortes"/>
    <m/>
    <n v="23000"/>
    <m/>
  </r>
  <r>
    <x v="54"/>
    <x v="0"/>
    <s v="Pago Cuota"/>
    <d v="2021-01-15T00:00:00"/>
    <s v="TR"/>
    <s v="Llanquihue 86, Jorge zuñiga"/>
    <m/>
    <n v="250000"/>
    <m/>
  </r>
  <r>
    <x v="54"/>
    <x v="0"/>
    <s v="Pago Cuota"/>
    <d v="2021-01-15T00:00:00"/>
    <s v="TR"/>
    <s v="Llanquihue 86, Jorge zuñiga"/>
    <m/>
    <n v="288000"/>
    <m/>
  </r>
  <r>
    <x v="54"/>
    <x v="0"/>
    <s v="Pago Cuota"/>
    <d v="2021-01-15T00:00:00"/>
    <s v="D/E"/>
    <s v="Villarrica 110, Julia Valdes"/>
    <m/>
    <n v="200110"/>
    <m/>
  </r>
  <r>
    <x v="54"/>
    <x v="0"/>
    <s v="Pago Cuota"/>
    <d v="2021-01-19T00:00:00"/>
    <s v="TR"/>
    <s v="DEPOSITO X ERROR 1"/>
    <m/>
    <n v="226000"/>
    <m/>
  </r>
  <r>
    <x v="54"/>
    <x v="0"/>
    <s v="Pago Cuota"/>
    <d v="2021-01-19T00:00:00"/>
    <s v="TR"/>
    <s v="Icalma 72, J.Matamala"/>
    <m/>
    <n v="23000"/>
    <m/>
  </r>
  <r>
    <x v="54"/>
    <x v="0"/>
    <s v="Pago Cuota"/>
    <d v="2021-01-19T00:00:00"/>
    <s v="TR"/>
    <s v="Llanquihue 113, Pedro Ruz"/>
    <m/>
    <n v="23113"/>
    <m/>
  </r>
  <r>
    <x v="54"/>
    <x v="0"/>
    <s v="Pago Cuota"/>
    <d v="2021-01-19T00:00:00"/>
    <s v="TR"/>
    <s v="Llanquihue 117. Patricia Malenda"/>
    <m/>
    <n v="300120"/>
    <m/>
  </r>
  <r>
    <x v="54"/>
    <x v="0"/>
    <s v="Pago Cuota"/>
    <d v="2021-01-19T00:00:00"/>
    <s v="TR"/>
    <s v="Puyehue 37, J.Matamala"/>
    <m/>
    <n v="23000"/>
    <m/>
  </r>
  <r>
    <x v="54"/>
    <x v="0"/>
    <s v="Pago Cuota"/>
    <d v="2021-01-20T00:00:00"/>
    <s v="TR"/>
    <s v="Llanquihue 86, Jorge zuñiga"/>
    <m/>
    <n v="38000"/>
    <m/>
  </r>
  <r>
    <x v="54"/>
    <x v="0"/>
    <s v="Pago Cuota"/>
    <d v="2021-01-21T00:00:00"/>
    <s v="TR"/>
    <s v="Calafquen 13, Enrique García"/>
    <m/>
    <n v="184000"/>
    <m/>
  </r>
  <r>
    <x v="54"/>
    <x v="0"/>
    <s v="Pago Cuota"/>
    <d v="2021-01-21T00:00:00"/>
    <s v="TR"/>
    <s v="DEPOSITO X ERROR 2"/>
    <m/>
    <n v="100000"/>
    <m/>
  </r>
  <r>
    <x v="54"/>
    <x v="0"/>
    <s v="Pago Cuota"/>
    <d v="2021-01-21T00:00:00"/>
    <s v="TR"/>
    <s v="Llanquihue 74, Eliana Haro"/>
    <m/>
    <n v="46000"/>
    <m/>
  </r>
  <r>
    <x v="54"/>
    <x v="0"/>
    <s v="Pago Cuota"/>
    <d v="2021-01-21T00:00:00"/>
    <s v="TR"/>
    <s v="Llanquihue 99, Luisa Herrera"/>
    <m/>
    <n v="161000"/>
    <m/>
  </r>
  <r>
    <x v="54"/>
    <x v="0"/>
    <s v="Pago Cuota"/>
    <d v="2021-01-21T00:00:00"/>
    <s v="TR"/>
    <s v="Ranco 89, Teresa Rojas"/>
    <m/>
    <n v="200000"/>
    <m/>
  </r>
  <r>
    <x v="54"/>
    <x v="0"/>
    <s v="Pago Cuota"/>
    <d v="2021-01-22T00:00:00"/>
    <s v="TR"/>
    <s v="Saldo Polígono 80 m2, Villarrica 126"/>
    <m/>
    <n v="1674600"/>
    <m/>
  </r>
  <r>
    <x v="54"/>
    <x v="0"/>
    <s v="Pago Cuota"/>
    <d v="2021-01-22T00:00:00"/>
    <s v="TR"/>
    <s v="Villarrica 126, Emma de Ramon"/>
    <m/>
    <n v="276000"/>
    <m/>
  </r>
  <r>
    <x v="54"/>
    <x v="0"/>
    <s v="Pago Cuota"/>
    <d v="2021-01-22T00:00:00"/>
    <s v="TR"/>
    <s v="Villarrica 127, Beltran de Ramon"/>
    <m/>
    <n v="276000"/>
    <m/>
  </r>
  <r>
    <x v="54"/>
    <x v="0"/>
    <s v="Pago Cuota"/>
    <d v="2021-01-22T00:00:00"/>
    <s v="TR"/>
    <s v="Villarrica 130, Laura Bailac"/>
    <m/>
    <n v="115130"/>
    <m/>
  </r>
  <r>
    <x v="54"/>
    <x v="0"/>
    <s v="Pago Cuota"/>
    <d v="2021-01-25T00:00:00"/>
    <s v="TR"/>
    <s v="Llanquihue 109, Teresa Gatica"/>
    <m/>
    <n v="23109"/>
    <m/>
  </r>
  <r>
    <x v="54"/>
    <x v="0"/>
    <s v="Pago Cuota"/>
    <d v="2021-01-25T00:00:00"/>
    <s v="TR"/>
    <s v="Llanquihue 80, Sergio Ibaceta"/>
    <m/>
    <n v="23080"/>
    <m/>
  </r>
  <r>
    <x v="54"/>
    <x v="0"/>
    <s v="Pago Cuota"/>
    <d v="2021-01-25T00:00:00"/>
    <s v="TR"/>
    <s v="Puyehue 24, Manuel Latapiat"/>
    <m/>
    <n v="46000"/>
    <m/>
  </r>
  <r>
    <x v="54"/>
    <x v="0"/>
    <s v="Pago Cuota"/>
    <d v="2021-01-25T00:00:00"/>
    <s v="TR"/>
    <s v="Puyehue 32, Ivonne Jorquera"/>
    <m/>
    <n v="23000"/>
    <m/>
  </r>
  <r>
    <x v="54"/>
    <x v="0"/>
    <s v="Pago Cuota"/>
    <d v="2021-01-26T00:00:00"/>
    <s v="D/CH"/>
    <s v="Ranco 85, Hugo Flores"/>
    <m/>
    <n v="230000"/>
    <m/>
  </r>
  <r>
    <x v="54"/>
    <x v="0"/>
    <s v="Pago Cuota"/>
    <d v="2021-01-26T00:00:00"/>
    <s v="TR"/>
    <s v="Villarrica 102, Ximena Mancilla"/>
    <m/>
    <n v="23102"/>
    <m/>
  </r>
  <r>
    <x v="54"/>
    <x v="0"/>
    <s v="Pago Cuota"/>
    <d v="2021-01-27T00:00:00"/>
    <s v="TR"/>
    <s v="Villarrica 118, Pia Burgos"/>
    <m/>
    <n v="23000"/>
    <m/>
  </r>
  <r>
    <x v="54"/>
    <x v="0"/>
    <s v="Pago Cuota"/>
    <d v="2021-01-28T00:00:00"/>
    <s v="TR"/>
    <s v="Puyehue 47, Andrea Valdivia"/>
    <m/>
    <n v="23000"/>
    <m/>
  </r>
  <r>
    <x v="54"/>
    <x v="0"/>
    <s v="Pago Cuota"/>
    <d v="2021-01-28T00:00:00"/>
    <s v="TR"/>
    <s v="Ranco 73, Fco. Hernandez"/>
    <m/>
    <n v="60000"/>
    <m/>
  </r>
  <r>
    <x v="54"/>
    <x v="0"/>
    <s v="Pago Cuota"/>
    <d v="2021-01-29T00:00:00"/>
    <s v="TR"/>
    <s v="Llanquihue 097-A Castillo Olivera"/>
    <m/>
    <n v="23000"/>
    <m/>
  </r>
  <r>
    <x v="54"/>
    <x v="0"/>
    <s v="Pago Cuota"/>
    <d v="2021-01-29T00:00:00"/>
    <s v="TR"/>
    <s v="Villarrica 123, Omar Sepulveda"/>
    <m/>
    <n v="23000"/>
    <m/>
  </r>
  <r>
    <x v="55"/>
    <x v="0"/>
    <s v="Pago Cuota"/>
    <d v="2021-02-01T00:00:00"/>
    <s v="TR"/>
    <s v="Llanquihue 115, Suc. Zaida Uribe "/>
    <s v="1 cuota"/>
    <n v="150115"/>
    <m/>
  </r>
  <r>
    <x v="55"/>
    <x v="0"/>
    <s v="Pago Cuota"/>
    <d v="2021-02-01T00:00:00"/>
    <s v="TR"/>
    <s v="Ranco 52, Nancy Paez"/>
    <m/>
    <n v="69000"/>
    <m/>
  </r>
  <r>
    <x v="55"/>
    <x v="0"/>
    <s v="Pago Cuota"/>
    <d v="2021-02-01T00:00:00"/>
    <s v="TR"/>
    <s v="Riñihue 19, Teresa Peña"/>
    <m/>
    <n v="23000"/>
    <m/>
  </r>
  <r>
    <x v="55"/>
    <x v="0"/>
    <s v="Pago Cuota"/>
    <d v="2021-02-01T00:00:00"/>
    <s v="TR"/>
    <s v="Villarrica 106, Carolina Uribe"/>
    <m/>
    <n v="23000"/>
    <m/>
  </r>
  <r>
    <x v="55"/>
    <x v="0"/>
    <s v="Pago Cuota"/>
    <d v="2021-02-01T00:00:00"/>
    <s v="TR"/>
    <s v="Villarrica 122, Ema Valdes"/>
    <m/>
    <n v="23000"/>
    <m/>
  </r>
  <r>
    <x v="55"/>
    <x v="0"/>
    <s v="Pago Cuota"/>
    <d v="2021-02-01T00:00:00"/>
    <s v="TR"/>
    <s v="Villarrica 128, Claudia Ubilla"/>
    <m/>
    <n v="23000"/>
    <m/>
  </r>
  <r>
    <x v="55"/>
    <x v="0"/>
    <s v="Pago Cuota"/>
    <d v="2021-02-01T00:00:00"/>
    <s v="TR"/>
    <s v="Villarrica 129, Ricardo Figueroa"/>
    <m/>
    <n v="23000"/>
    <m/>
  </r>
  <r>
    <x v="55"/>
    <x v="0"/>
    <s v="Pago Cuota"/>
    <d v="2021-02-01T00:00:00"/>
    <s v="TR"/>
    <s v="Vuelto caja chica RF"/>
    <m/>
    <n v="48670"/>
    <m/>
  </r>
  <r>
    <x v="55"/>
    <x v="0"/>
    <s v="Pago Cuota"/>
    <d v="2021-02-02T00:00:00"/>
    <s v="TR"/>
    <s v="Villarrica 130, Laura Bailac"/>
    <m/>
    <n v="115130"/>
    <m/>
  </r>
  <r>
    <x v="55"/>
    <x v="0"/>
    <s v="Pago Cuota"/>
    <d v="2021-02-03T00:00:00"/>
    <s v="TR"/>
    <s v="Llanquihue 88, Pedro Flores"/>
    <m/>
    <n v="20000"/>
    <m/>
  </r>
  <r>
    <x v="55"/>
    <x v="0"/>
    <s v="Pago Cuota"/>
    <d v="2021-02-03T00:00:00"/>
    <s v="TR"/>
    <s v="Llanquihue 96, Carlos Alvarez"/>
    <m/>
    <n v="23096"/>
    <m/>
  </r>
  <r>
    <x v="55"/>
    <x v="0"/>
    <s v="Pago Cuota"/>
    <d v="2021-02-03T00:00:00"/>
    <s v="TR"/>
    <s v="Ranco 77, Melinda Gonzalez"/>
    <m/>
    <n v="23000"/>
    <m/>
  </r>
  <r>
    <x v="55"/>
    <x v="0"/>
    <s v="Pago Cuota"/>
    <d v="2021-02-03T00:00:00"/>
    <s v="D/E"/>
    <s v="Villarrica 100, Julia Zuñiga"/>
    <m/>
    <n v="23100"/>
    <m/>
  </r>
  <r>
    <x v="55"/>
    <x v="0"/>
    <s v="Pago Cuota"/>
    <d v="2021-02-04T00:00:00"/>
    <s v="D/E"/>
    <s v="Puyehue 43, Aurelio Sandoval"/>
    <m/>
    <n v="46000"/>
    <m/>
  </r>
  <r>
    <x v="55"/>
    <x v="0"/>
    <s v="Pago Cuota"/>
    <d v="2021-02-04T00:00:00"/>
    <s v="TR"/>
    <s v="Ranco 46, Manuel Jorquera"/>
    <m/>
    <n v="69000"/>
    <m/>
  </r>
  <r>
    <x v="55"/>
    <x v="0"/>
    <s v="Pago Cuota"/>
    <d v="2021-02-04T00:00:00"/>
    <s v="TR"/>
    <s v="Ranco 48, Carola Arriagada"/>
    <m/>
    <n v="46000"/>
    <m/>
  </r>
  <r>
    <x v="55"/>
    <x v="0"/>
    <s v="Pago Cuota"/>
    <d v="2021-02-04T00:00:00"/>
    <s v="TR"/>
    <s v="Ranco 50, Julia Parra"/>
    <m/>
    <n v="23000"/>
    <m/>
  </r>
  <r>
    <x v="55"/>
    <x v="0"/>
    <s v="Pago Cuota"/>
    <d v="2021-02-04T00:00:00"/>
    <s v="TR"/>
    <s v="Ranco 79, Ismelda Meza"/>
    <m/>
    <n v="23000"/>
    <m/>
  </r>
  <r>
    <x v="55"/>
    <x v="0"/>
    <s v="Pago Cuota"/>
    <d v="2021-02-04T00:00:00"/>
    <s v="D/E"/>
    <s v="Ranco 89, Teresa Rojas"/>
    <m/>
    <n v="50000"/>
    <m/>
  </r>
  <r>
    <x v="55"/>
    <x v="0"/>
    <s v="Pago Cuota"/>
    <d v="2021-02-05T00:00:00"/>
    <s v="TR"/>
    <s v="Llanquihue 103-105, Tatiana Tejos"/>
    <m/>
    <n v="230000"/>
    <m/>
  </r>
  <r>
    <x v="55"/>
    <x v="0"/>
    <s v="Pago Cuota"/>
    <d v="2021-02-05T00:00:00"/>
    <s v="TR"/>
    <s v="Llanquihue 97, Rene Rivero"/>
    <m/>
    <n v="23000"/>
    <m/>
  </r>
  <r>
    <x v="55"/>
    <x v="0"/>
    <s v="Pago Cuota"/>
    <d v="2021-02-08T00:00:00"/>
    <s v="TR"/>
    <s v="Puyehue 30 Ana Montenegro"/>
    <m/>
    <n v="23000"/>
    <m/>
  </r>
  <r>
    <x v="55"/>
    <x v="0"/>
    <s v="Pago Cuota"/>
    <d v="2021-02-08T00:00:00"/>
    <s v="TR"/>
    <s v="Riñihue 27-29, Marta Manriquez"/>
    <m/>
    <n v="46000"/>
    <m/>
  </r>
  <r>
    <x v="55"/>
    <x v="0"/>
    <s v="Pago Cuota"/>
    <d v="2021-02-09T00:00:00"/>
    <s v="D/E"/>
    <s v="Llanquihue 74, Eliana Haro"/>
    <m/>
    <n v="23000"/>
    <m/>
  </r>
  <r>
    <x v="55"/>
    <x v="0"/>
    <s v="Pago Cuota"/>
    <d v="2021-02-09T00:00:00"/>
    <s v="TR"/>
    <s v="Llanquihue 92, Carlos Herrera"/>
    <m/>
    <n v="100000"/>
    <m/>
  </r>
  <r>
    <x v="55"/>
    <x v="0"/>
    <s v="Pago Cuota"/>
    <d v="2021-02-09T00:00:00"/>
    <s v="D/E"/>
    <s v="Ranco 83, Silvia Gonzalez"/>
    <m/>
    <n v="23000"/>
    <m/>
  </r>
  <r>
    <x v="55"/>
    <x v="0"/>
    <s v="Pago Cuota"/>
    <d v="2021-02-10T00:00:00"/>
    <s v="TR"/>
    <s v="Llanquihue 92, Carlos Herrera"/>
    <m/>
    <n v="153000"/>
    <m/>
  </r>
  <r>
    <x v="55"/>
    <x v="0"/>
    <s v="Pago Cuota"/>
    <d v="2021-02-10T00:00:00"/>
    <s v="TR"/>
    <s v="Ranco 91, Jeannette Ibarra"/>
    <m/>
    <n v="23000"/>
    <m/>
  </r>
  <r>
    <x v="55"/>
    <x v="0"/>
    <s v="Pago Cuota"/>
    <d v="2021-02-11T00:00:00"/>
    <s v="TR"/>
    <s v="Puyehue 28, Veronica Silva"/>
    <m/>
    <n v="487000"/>
    <m/>
  </r>
  <r>
    <x v="55"/>
    <x v="0"/>
    <s v="Pago Cuota"/>
    <d v="2021-02-11T00:00:00"/>
    <s v="TR"/>
    <s v="Ranco 56, Suc.Rigoberto Gonzalez"/>
    <m/>
    <n v="46000"/>
    <m/>
  </r>
  <r>
    <x v="55"/>
    <x v="0"/>
    <s v="Pago Cuota"/>
    <d v="2021-02-15T00:00:00"/>
    <s v="TR"/>
    <s v="Llanquihue 119, Maria Madariaga"/>
    <m/>
    <n v="46000"/>
    <m/>
  </r>
  <r>
    <x v="55"/>
    <x v="0"/>
    <s v="Pago Cuota"/>
    <d v="2021-02-15T00:00:00"/>
    <s v="TR"/>
    <s v="Ranco 42, Octavio Arrue"/>
    <m/>
    <n v="46000"/>
    <m/>
  </r>
  <r>
    <x v="55"/>
    <x v="0"/>
    <s v="Pago Cuota"/>
    <d v="2021-02-15T00:00:00"/>
    <s v="TR"/>
    <s v="Ranco 50, Julia Parra"/>
    <m/>
    <n v="23000"/>
    <m/>
  </r>
  <r>
    <x v="55"/>
    <x v="0"/>
    <s v="Pago Cuota"/>
    <d v="2021-02-15T00:00:00"/>
    <s v="TR"/>
    <s v="Ranco 79, Ismelda Meza"/>
    <m/>
    <n v="23000"/>
    <m/>
  </r>
  <r>
    <x v="55"/>
    <x v="0"/>
    <s v="Pago Cuota"/>
    <d v="2021-02-15T00:00:00"/>
    <s v="D/E"/>
    <s v="Riñihue 21, Diego Tapia "/>
    <m/>
    <n v="200000"/>
    <m/>
  </r>
  <r>
    <x v="55"/>
    <x v="0"/>
    <s v="Pago Cuota"/>
    <d v="2021-02-15T00:00:00"/>
    <s v="TR"/>
    <s v="Villarrica 114, Hilda Alburquerque"/>
    <m/>
    <n v="200000"/>
    <m/>
  </r>
  <r>
    <x v="55"/>
    <x v="0"/>
    <s v="Pago Cuota"/>
    <d v="2021-02-18T00:00:00"/>
    <s v="TR"/>
    <s v="Llanquihue 76, Glenda Alvarez"/>
    <m/>
    <n v="48076"/>
    <m/>
  </r>
  <r>
    <x v="55"/>
    <x v="0"/>
    <s v="Pago Cuota"/>
    <d v="2021-02-18T00:00:00"/>
    <s v="TR"/>
    <s v="Puyehue 36, Militza Cortes"/>
    <m/>
    <n v="23000"/>
    <m/>
  </r>
  <r>
    <x v="55"/>
    <x v="0"/>
    <s v="Pago Cuota"/>
    <d v="2021-02-18T00:00:00"/>
    <s v="TR"/>
    <s v="Puyehue 51, Solange Aspee"/>
    <m/>
    <n v="46051"/>
    <m/>
  </r>
  <r>
    <x v="55"/>
    <x v="0"/>
    <s v="Pago Cuota"/>
    <d v="2021-02-19T00:00:00"/>
    <s v="TR"/>
    <s v="Llanquihue 113, Pedsro Ruz"/>
    <m/>
    <n v="23113"/>
    <m/>
  </r>
  <r>
    <x v="55"/>
    <x v="0"/>
    <s v="Pago Cuota"/>
    <d v="2021-02-22T00:00:00"/>
    <s v="TR"/>
    <s v="Icalma 72, J.Matamala"/>
    <m/>
    <n v="23000"/>
    <m/>
  </r>
  <r>
    <x v="55"/>
    <x v="0"/>
    <s v="Pago Cuota"/>
    <d v="2021-02-22T00:00:00"/>
    <s v="TR"/>
    <s v="Puyehue 24, Manuel Latapiat"/>
    <m/>
    <n v="23000"/>
    <m/>
  </r>
  <r>
    <x v="55"/>
    <x v="0"/>
    <s v="Pago Cuota"/>
    <d v="2021-02-22T00:00:00"/>
    <s v="TR"/>
    <s v="Puyehue 37, J.Matamala"/>
    <m/>
    <n v="23000"/>
    <m/>
  </r>
  <r>
    <x v="55"/>
    <x v="0"/>
    <s v="Pago Cuota"/>
    <d v="2021-02-22T00:00:00"/>
    <s v="TR"/>
    <s v="Villarrica 102, Ximena Mancilla"/>
    <m/>
    <n v="23102"/>
    <m/>
  </r>
  <r>
    <x v="55"/>
    <x v="0"/>
    <s v="Pago Cuota"/>
    <d v="2021-02-23T00:00:00"/>
    <s v="TR"/>
    <s v="Llanquihue 80, Sergio Ibaceta"/>
    <m/>
    <n v="23080"/>
    <m/>
  </r>
  <r>
    <x v="55"/>
    <x v="0"/>
    <s v="Pago Cuota"/>
    <d v="2021-02-23T00:00:00"/>
    <s v="TR"/>
    <s v="Puyehue 32, Ivonne Jorquera"/>
    <m/>
    <n v="23000"/>
    <m/>
  </r>
  <r>
    <x v="55"/>
    <x v="0"/>
    <s v="Pago Cuota"/>
    <d v="2021-02-24T00:00:00"/>
    <s v="D/CH"/>
    <s v="Calafquen 3, Oscar Sanchez"/>
    <m/>
    <n v="276000"/>
    <m/>
  </r>
  <r>
    <x v="55"/>
    <x v="0"/>
    <s v="Pago Cuota"/>
    <d v="2021-02-24T00:00:00"/>
    <s v="D/E"/>
    <s v="Ranco 89, Treresa Rojas"/>
    <m/>
    <n v="23000"/>
    <m/>
  </r>
  <r>
    <x v="55"/>
    <x v="0"/>
    <s v="Pago Cuota"/>
    <d v="2021-02-24T00:00:00"/>
    <s v="D/CH"/>
    <s v="Villarrica 121, Gabriel Salazar"/>
    <m/>
    <n v="299000"/>
    <m/>
  </r>
  <r>
    <x v="55"/>
    <x v="0"/>
    <s v="Pago Cuota"/>
    <d v="2021-02-26T00:00:00"/>
    <s v="TR"/>
    <s v="Villarrica 118, Pia Burgos"/>
    <m/>
    <n v="23000"/>
    <m/>
  </r>
  <r>
    <x v="55"/>
    <x v="0"/>
    <s v="Pago Cuota"/>
    <d v="2021-02-26T00:00:00"/>
    <s v="TR"/>
    <s v="Villarrica 123, Omar Sepulveda"/>
    <m/>
    <n v="23000"/>
    <m/>
  </r>
  <r>
    <x v="55"/>
    <x v="0"/>
    <s v="Pago Cuota"/>
    <d v="2021-02-26T00:00:00"/>
    <s v="TR"/>
    <s v="Llanquihue 115, Suc. Zaida Uribe "/>
    <s v="2 cuota"/>
    <n v="150115"/>
    <m/>
  </r>
  <r>
    <x v="56"/>
    <x v="0"/>
    <s v="Pago Cuota"/>
    <d v="2021-03-01T00:00:00"/>
    <s v="TR"/>
    <s v="Puyehue 47, Andrea Valdivia"/>
    <m/>
    <n v="23000"/>
    <m/>
  </r>
  <r>
    <x v="56"/>
    <x v="0"/>
    <s v="Pago Cuota"/>
    <d v="2021-03-01T00:00:00"/>
    <s v="TR"/>
    <s v="Llanquihue  109, Teresa Gatica"/>
    <m/>
    <n v="23109"/>
    <m/>
  </r>
  <r>
    <x v="56"/>
    <x v="0"/>
    <s v="Pago Cuota"/>
    <d v="2021-03-01T00:00:00"/>
    <s v="TR"/>
    <s v="Villarrica 106, Carolina Uribe"/>
    <m/>
    <n v="23000"/>
    <m/>
  </r>
  <r>
    <x v="56"/>
    <x v="0"/>
    <s v="Pago Cuota"/>
    <d v="2021-03-01T00:00:00"/>
    <s v="TR"/>
    <s v="Villarrica 122, Ema Valdes"/>
    <m/>
    <n v="23000"/>
    <m/>
  </r>
  <r>
    <x v="56"/>
    <x v="0"/>
    <s v="Pago Cuota"/>
    <d v="2021-03-01T00:00:00"/>
    <s v="TR"/>
    <s v="Villarrica 128, Cludia Ubilla"/>
    <m/>
    <n v="23000"/>
    <m/>
  </r>
  <r>
    <x v="56"/>
    <x v="0"/>
    <s v="Pago Cuota"/>
    <d v="2021-03-01T00:00:00"/>
    <s v="TR"/>
    <s v="Villarrica 129. R. Figueroa"/>
    <m/>
    <n v="23000"/>
    <m/>
  </r>
  <r>
    <x v="56"/>
    <x v="0"/>
    <s v="Pago Cuota"/>
    <d v="2021-03-01T00:00:00"/>
    <s v="TR"/>
    <s v="Vuelto C.Chica RF"/>
    <m/>
    <n v="74000"/>
    <m/>
  </r>
  <r>
    <x v="56"/>
    <x v="0"/>
    <s v="Pago Cuota"/>
    <d v="2021-03-02T00:00:00"/>
    <s v="TR"/>
    <s v="Llanquihue 97, Rene Rivero"/>
    <m/>
    <n v="23000"/>
    <m/>
  </r>
  <r>
    <x v="56"/>
    <x v="0"/>
    <s v="Pago Cuota"/>
    <d v="2021-03-02T00:00:00"/>
    <s v="TR"/>
    <s v="Ranco 77, Melinda Gonzalez"/>
    <m/>
    <n v="23000"/>
    <m/>
  </r>
  <r>
    <x v="56"/>
    <x v="0"/>
    <s v="Pago Cuota"/>
    <d v="2021-03-03T00:00:00"/>
    <s v="TR"/>
    <s v="Riñihue 19, Teresa Peña"/>
    <m/>
    <n v="23000"/>
    <m/>
  </r>
  <r>
    <x v="56"/>
    <x v="0"/>
    <s v="Pago Cuota"/>
    <d v="2021-03-05T00:00:00"/>
    <s v="TR"/>
    <s v="Dev. Cierre Puyehue 39"/>
    <m/>
    <n v="300000"/>
    <m/>
  </r>
  <r>
    <x v="56"/>
    <x v="0"/>
    <s v="Pago Cuota"/>
    <d v="2021-03-05T00:00:00"/>
    <s v="TR"/>
    <s v="Puyehue 30, Jorge Carcassonm"/>
    <m/>
    <n v="23000"/>
    <m/>
  </r>
  <r>
    <x v="56"/>
    <x v="0"/>
    <s v="Pago Cuota"/>
    <d v="2021-03-08T00:00:00"/>
    <s v="TR"/>
    <s v="Llanquihue 88, Pedro Flores"/>
    <m/>
    <n v="20000"/>
    <m/>
  </r>
  <r>
    <x v="56"/>
    <x v="0"/>
    <s v="Pago Cuota"/>
    <d v="2021-03-08T00:00:00"/>
    <s v="TR"/>
    <s v="Puyehue 39, Felipe Gallardo"/>
    <m/>
    <n v="46000"/>
    <m/>
  </r>
  <r>
    <x v="56"/>
    <x v="0"/>
    <s v="Pago Cuota"/>
    <d v="2021-03-08T00:00:00"/>
    <s v="TR"/>
    <s v="Ranco 91, Jeanette Ibarra"/>
    <m/>
    <n v="23000"/>
    <m/>
  </r>
  <r>
    <x v="56"/>
    <x v="0"/>
    <s v="Pago Cuota"/>
    <d v="2021-03-08T00:00:00"/>
    <s v="TR"/>
    <s v="Riñihue 27-29, Marta Manriquez"/>
    <m/>
    <n v="46000"/>
    <m/>
  </r>
  <r>
    <x v="56"/>
    <x v="0"/>
    <s v="Pago Cuota"/>
    <d v="2021-03-09T00:00:00"/>
    <s v="TR"/>
    <s v="Llanquihue 103-105, Tatiana Tejos"/>
    <m/>
    <n v="46000"/>
    <m/>
  </r>
  <r>
    <x v="56"/>
    <x v="0"/>
    <s v="Pago Cuota"/>
    <d v="2021-03-09T00:00:00"/>
    <s v="TR"/>
    <s v="Llanquihue 86, Jorge zuñiga"/>
    <m/>
    <n v="23000"/>
    <m/>
  </r>
  <r>
    <x v="56"/>
    <x v="0"/>
    <s v="Pago Cuota"/>
    <d v="2021-03-09T00:00:00"/>
    <s v="TR"/>
    <s v="Llanquihue 97 A, Patricia Castillo"/>
    <m/>
    <n v="23000"/>
    <m/>
  </r>
  <r>
    <x v="56"/>
    <x v="0"/>
    <s v="Pago Cuota"/>
    <d v="2021-03-09T00:00:00"/>
    <s v="TR"/>
    <s v="Villarrica 98 A, Francisco Vergara"/>
    <m/>
    <n v="276000"/>
    <m/>
  </r>
  <r>
    <x v="56"/>
    <x v="0"/>
    <s v="Pago Cuota"/>
    <d v="2021-03-10T00:00:00"/>
    <s v="D/E"/>
    <s v="Llanquihue 74, Eliana Haro"/>
    <m/>
    <n v="23000"/>
    <m/>
  </r>
  <r>
    <x v="56"/>
    <x v="0"/>
    <s v="Pago Cuota"/>
    <d v="2021-03-10T00:00:00"/>
    <s v="D/E"/>
    <s v="Puyehue 34, Gladys Jorquera"/>
    <m/>
    <n v="69000"/>
    <m/>
  </r>
  <r>
    <x v="56"/>
    <x v="0"/>
    <s v="Pago Cuota"/>
    <d v="2021-03-10T00:00:00"/>
    <s v="D/E"/>
    <s v="Villarrica 100, Julia Zuñiga"/>
    <m/>
    <n v="23000"/>
    <m/>
  </r>
  <r>
    <x v="56"/>
    <x v="0"/>
    <s v="Pago Cuota"/>
    <d v="2021-03-12T00:00:00"/>
    <s v="TR"/>
    <s v="Depósito x Error de Comunidad"/>
    <m/>
    <n v="182000"/>
    <m/>
  </r>
  <r>
    <x v="56"/>
    <x v="0"/>
    <s v="Pago Cuota"/>
    <d v="2021-03-12T00:00:00"/>
    <s v="TR"/>
    <s v="Puyehue 36, Militza Cortes"/>
    <m/>
    <n v="23000"/>
    <m/>
  </r>
  <r>
    <x v="56"/>
    <x v="0"/>
    <s v="Pago Cuota"/>
    <d v="2021-03-15T00:00:00"/>
    <s v="TR"/>
    <s v="Llanquihue 88, Pedro Flores"/>
    <m/>
    <n v="196000"/>
    <m/>
  </r>
  <r>
    <x v="56"/>
    <x v="0"/>
    <s v="Pago Cuota"/>
    <d v="2021-03-16T00:00:00"/>
    <s v="TR"/>
    <s v="Llanquihue 96, Carlos Alvarez"/>
    <m/>
    <n v="23096"/>
    <m/>
  </r>
  <r>
    <x v="56"/>
    <x v="0"/>
    <s v="Pago Cuota"/>
    <d v="2021-03-19T00:00:00"/>
    <s v="D/E"/>
    <s v="Ranco 83, Silvia Gonzalez"/>
    <m/>
    <n v="23000"/>
    <m/>
  </r>
  <r>
    <x v="56"/>
    <x v="0"/>
    <s v="Pago Cuota"/>
    <d v="2021-03-22T00:00:00"/>
    <s v="TR"/>
    <s v="Llanquihue 113, Pedro Ruz"/>
    <m/>
    <n v="23113"/>
    <m/>
  </r>
  <r>
    <x v="56"/>
    <x v="0"/>
    <s v="Pago Cuota"/>
    <d v="2021-03-22T00:00:00"/>
    <s v="TR"/>
    <s v="Llanquihue 80 Sergio Ibaceta"/>
    <m/>
    <n v="23080"/>
    <m/>
  </r>
  <r>
    <x v="56"/>
    <x v="0"/>
    <s v="Pago Cuota"/>
    <d v="2021-03-22T00:00:00"/>
    <s v="TR"/>
    <s v="Ranco 42, Octavio Arrue"/>
    <m/>
    <n v="23000"/>
    <m/>
  </r>
  <r>
    <x v="56"/>
    <x v="0"/>
    <s v="Pago Cuota"/>
    <d v="2021-03-24T00:00:00"/>
    <s v="TR"/>
    <s v="Puyehue 32, Ivonne Jorquera"/>
    <m/>
    <n v="23000"/>
    <m/>
  </r>
  <r>
    <x v="56"/>
    <x v="0"/>
    <s v="Pago Cuota"/>
    <d v="2021-03-24T00:00:00"/>
    <s v="TR"/>
    <s v="Villarrica 102, Ximena Mancilla"/>
    <m/>
    <n v="23102"/>
    <m/>
  </r>
  <r>
    <x v="56"/>
    <x v="0"/>
    <s v="Pago Cuota"/>
    <d v="2021-03-25T00:00:00"/>
    <s v="TR"/>
    <s v="Puyehue 24, Manuel Latapiat"/>
    <m/>
    <n v="23000"/>
    <m/>
  </r>
  <r>
    <x v="56"/>
    <x v="0"/>
    <s v="Pago Cuota"/>
    <d v="2021-03-25T00:00:00"/>
    <s v="TR"/>
    <s v="Ranco 50, Julia Parra"/>
    <m/>
    <n v="23000"/>
    <m/>
  </r>
  <r>
    <x v="56"/>
    <x v="0"/>
    <s v="Pago Cuota"/>
    <d v="2021-03-25T00:00:00"/>
    <s v="TR"/>
    <s v="Ranco 79, Ismelda Meza"/>
    <m/>
    <n v="23000"/>
    <m/>
  </r>
  <r>
    <x v="56"/>
    <x v="0"/>
    <s v="Pago Cuota"/>
    <d v="2021-03-26T00:00:00"/>
    <s v="TR"/>
    <s v="Riñihue 25, Juan Gonzalez"/>
    <m/>
    <n v="23025"/>
    <m/>
  </r>
  <r>
    <x v="56"/>
    <x v="0"/>
    <s v="Pago Cuota"/>
    <d v="2021-03-29T00:00:00"/>
    <s v="TR"/>
    <s v="Llanquihue 103-105, Tatiana Tejos"/>
    <m/>
    <n v="46000"/>
    <m/>
  </r>
  <r>
    <x v="56"/>
    <x v="0"/>
    <s v="Pago Cuota"/>
    <d v="2021-03-29T00:00:00"/>
    <s v="TR"/>
    <s v="Llanquihue 109, Teresa Gatica"/>
    <m/>
    <n v="23109"/>
    <m/>
  </r>
  <r>
    <x v="56"/>
    <x v="0"/>
    <s v="Pago Cuota"/>
    <d v="2021-03-29T00:00:00"/>
    <s v="TR"/>
    <s v="Puyehue 47, Andrea Valdivia"/>
    <m/>
    <n v="23000"/>
    <m/>
  </r>
  <r>
    <x v="56"/>
    <x v="0"/>
    <s v="Pago Cuota"/>
    <d v="2021-03-30T00:00:00"/>
    <s v="TR"/>
    <s v="Llanquihue 115, Suc. Zaida Uribe "/>
    <s v="3 cuota"/>
    <n v="150115"/>
    <m/>
  </r>
  <r>
    <x v="56"/>
    <x v="0"/>
    <s v="Pago Cuota"/>
    <d v="2021-03-30T00:00:00"/>
    <s v="TR"/>
    <s v="R. Figueroa Vuelto cajachica Marzo"/>
    <m/>
    <n v="24000"/>
    <m/>
  </r>
  <r>
    <x v="56"/>
    <x v="0"/>
    <s v="Pago Cuota"/>
    <d v="2021-03-30T00:00:00"/>
    <s v="TR"/>
    <s v="Villarrica 122, Ema Valdes"/>
    <m/>
    <n v="23000"/>
    <m/>
  </r>
  <r>
    <x v="56"/>
    <x v="0"/>
    <s v="Pago Cuota"/>
    <d v="2021-03-30T00:00:00"/>
    <s v="TR"/>
    <s v="Villarrica 129. R. Figueroa"/>
    <m/>
    <n v="23000"/>
    <m/>
  </r>
  <r>
    <x v="56"/>
    <x v="0"/>
    <s v="Pago Cuota"/>
    <d v="2021-03-31T00:00:00"/>
    <s v="TR"/>
    <s v="Icalma 72, Jorge Matamala"/>
    <m/>
    <n v="23000"/>
    <m/>
  </r>
  <r>
    <x v="56"/>
    <x v="0"/>
    <s v="Pago Cuota"/>
    <d v="2021-03-31T00:00:00"/>
    <s v="TR"/>
    <s v="Puyehue 37, Jorge Matamala"/>
    <m/>
    <n v="23000"/>
    <m/>
  </r>
  <r>
    <x v="56"/>
    <x v="0"/>
    <s v="Pago Cuota"/>
    <d v="2021-03-31T00:00:00"/>
    <s v="TR"/>
    <s v="Villarica 123, Omar Sepulveda"/>
    <m/>
    <n v="23000"/>
    <m/>
  </r>
  <r>
    <x v="56"/>
    <x v="0"/>
    <s v="Pago Cuota"/>
    <d v="2021-03-31T00:00:00"/>
    <s v="TR"/>
    <s v="Villarrica 118, Pia Burgos"/>
    <m/>
    <n v="23000"/>
    <m/>
  </r>
  <r>
    <x v="57"/>
    <x v="0"/>
    <s v="Pago Cuota"/>
    <d v="2021-04-01T00:00:00"/>
    <s v="TR"/>
    <s v="Llanquihue 97 A, Castillo Olivera"/>
    <m/>
    <n v="23000"/>
    <m/>
  </r>
  <r>
    <x v="57"/>
    <x v="0"/>
    <s v="Pago Cuota"/>
    <d v="2021-04-01T00:00:00"/>
    <s v="TR"/>
    <s v="Riñihue 19, Teresa Peña"/>
    <m/>
    <n v="23000"/>
    <m/>
  </r>
  <r>
    <x v="57"/>
    <x v="0"/>
    <s v="Pago Cuota"/>
    <d v="2021-04-01T00:00:00"/>
    <s v="TR"/>
    <s v="Villarrica 106, Carolina Uribe"/>
    <m/>
    <n v="23000"/>
    <m/>
  </r>
  <r>
    <x v="57"/>
    <x v="0"/>
    <s v="Pago Cuota"/>
    <d v="2021-04-01T00:00:00"/>
    <s v="TR"/>
    <s v="Villarrica 128, Claudia Ubilla"/>
    <m/>
    <n v="23000"/>
    <m/>
  </r>
  <r>
    <x v="57"/>
    <x v="0"/>
    <s v="Pago Cuota"/>
    <d v="2021-04-05T00:00:00"/>
    <s v="TR"/>
    <s v="Llanquihue 92, Carlos Herrera"/>
    <m/>
    <n v="24000"/>
    <m/>
  </r>
  <r>
    <x v="57"/>
    <x v="0"/>
    <s v="Pago Cuota"/>
    <d v="2021-04-05T00:00:00"/>
    <s v="TR"/>
    <s v="Llanquihue 97, Rene Rivero"/>
    <m/>
    <n v="23000"/>
    <m/>
  </r>
  <r>
    <x v="57"/>
    <x v="0"/>
    <s v="Pago Cuota"/>
    <d v="2021-04-06T00:00:00"/>
    <s v="TR"/>
    <s v="Llanquihue 82, Maria Molina"/>
    <m/>
    <n v="66000"/>
    <m/>
  </r>
  <r>
    <x v="57"/>
    <x v="0"/>
    <s v="Pago Cuota"/>
    <d v="2021-04-07T00:00:00"/>
    <s v="TR"/>
    <s v="Puyuehue 30, Jorge Carcasson"/>
    <m/>
    <n v="23000"/>
    <m/>
  </r>
  <r>
    <x v="57"/>
    <x v="0"/>
    <s v="Pago Cuota"/>
    <d v="2021-04-07T00:00:00"/>
    <s v="TR"/>
    <s v="Ranco 77, Melinda Gonzalez"/>
    <m/>
    <n v="23000"/>
    <m/>
  </r>
  <r>
    <x v="57"/>
    <x v="0"/>
    <s v="Pago Cuota"/>
    <d v="2021-04-08T00:00:00"/>
    <s v="TR"/>
    <s v="Llanquihue 90, Aurora Araya"/>
    <s v="CUOTA 1/7"/>
    <n v="50000"/>
    <m/>
  </r>
  <r>
    <x v="57"/>
    <x v="0"/>
    <s v="Pago Cuota"/>
    <d v="2021-04-08T00:00:00"/>
    <s v="TR"/>
    <s v="Llanquihue 96, Carlos Alvarez"/>
    <m/>
    <n v="23096"/>
    <m/>
  </r>
  <r>
    <x v="57"/>
    <x v="0"/>
    <s v="Pago Cuota"/>
    <d v="2021-04-09T00:00:00"/>
    <s v="TR"/>
    <s v="Ranco 91, Jeanette Ibarra"/>
    <m/>
    <n v="23000"/>
    <m/>
  </r>
  <r>
    <x v="57"/>
    <x v="0"/>
    <s v="Pago Cuota"/>
    <d v="2021-04-12T00:00:00"/>
    <s v="TR"/>
    <s v="Puyehue 39, Felipe Gallardo"/>
    <m/>
    <n v="46000"/>
    <m/>
  </r>
  <r>
    <x v="57"/>
    <x v="0"/>
    <s v="Pago Cuota"/>
    <d v="2021-04-13T00:00:00"/>
    <s v="TR"/>
    <s v="Ranco 42, Octavio Arrue"/>
    <m/>
    <n v="46000"/>
    <m/>
  </r>
  <r>
    <x v="57"/>
    <x v="0"/>
    <s v="Pago Cuota"/>
    <d v="2021-04-14T00:00:00"/>
    <s v="TR"/>
    <s v="Ranco 54, Juan Montero"/>
    <m/>
    <n v="184000"/>
    <m/>
  </r>
  <r>
    <x v="57"/>
    <x v="0"/>
    <s v="Pago Cuota"/>
    <d v="2021-04-15T00:00:00"/>
    <s v="TR"/>
    <s v="Ranco 48, Carola Arriagada"/>
    <m/>
    <n v="46000"/>
    <m/>
  </r>
  <r>
    <x v="57"/>
    <x v="0"/>
    <s v="Pago Cuota"/>
    <d v="2021-04-15T00:00:00"/>
    <s v="TR"/>
    <s v="Ranco 77, Suc.Rigoberto Gonzalez"/>
    <m/>
    <n v="46000"/>
    <m/>
  </r>
  <r>
    <x v="57"/>
    <x v="0"/>
    <s v="Pago Cuota"/>
    <d v="2021-04-19T00:00:00"/>
    <s v="TR"/>
    <s v="Llanquihue 113, Pedro Ruz"/>
    <m/>
    <n v="23113"/>
    <m/>
  </r>
  <r>
    <x v="57"/>
    <x v="0"/>
    <s v="Pago Cuota"/>
    <d v="2021-04-22T00:00:00"/>
    <s v="TR"/>
    <s v="Villarrica 102, Ximena Mancilla"/>
    <m/>
    <n v="23102"/>
    <m/>
  </r>
  <r>
    <x v="57"/>
    <x v="0"/>
    <s v="Pago Cuota"/>
    <d v="2021-04-23T00:00:00"/>
    <s v="TR"/>
    <s v="Puyehue 47, Andrea Valdivia"/>
    <m/>
    <n v="23000"/>
    <m/>
  </r>
  <r>
    <x v="57"/>
    <x v="0"/>
    <s v="Pago Cuota"/>
    <d v="2021-04-26T00:00:00"/>
    <s v="TR"/>
    <s v="Llanquihue 119, Maria Madariaga"/>
    <m/>
    <n v="46000"/>
    <m/>
  </r>
  <r>
    <x v="57"/>
    <x v="0"/>
    <s v="Pago Cuota"/>
    <d v="2021-04-26T00:00:00"/>
    <s v="TR"/>
    <s v="Llanquihue 80, Sergio Ibaceta"/>
    <m/>
    <n v="23080"/>
    <m/>
  </r>
  <r>
    <x v="57"/>
    <x v="0"/>
    <s v="Pago Cuota"/>
    <d v="2021-04-26T00:00:00"/>
    <s v="TR"/>
    <s v="Puyehue 24, Manuel Latapiat"/>
    <m/>
    <n v="23000"/>
    <m/>
  </r>
  <r>
    <x v="57"/>
    <x v="0"/>
    <s v="Pago Cuota"/>
    <d v="2021-04-26T00:00:00"/>
    <s v="TR"/>
    <s v="Puyehue 32, Ivone Jorquera"/>
    <m/>
    <n v="23000"/>
    <m/>
  </r>
  <r>
    <x v="57"/>
    <x v="0"/>
    <s v="Pago Cuota"/>
    <d v="2021-04-26T00:00:00"/>
    <s v="TR"/>
    <s v="Ranco 95, Charles Becheer"/>
    <m/>
    <n v="161000"/>
    <m/>
  </r>
  <r>
    <x v="57"/>
    <x v="0"/>
    <s v="Pago Cuota"/>
    <d v="2021-04-27T00:00:00"/>
    <s v="TR"/>
    <s v="Llanquihue 97 A, Castillo Olivera"/>
    <m/>
    <n v="23000"/>
    <m/>
  </r>
  <r>
    <x v="57"/>
    <x v="0"/>
    <s v="Pago Cuota"/>
    <d v="2021-04-28T00:00:00"/>
    <s v="TR"/>
    <s v="Icalma 72, J.Matamala"/>
    <m/>
    <n v="23000"/>
    <m/>
  </r>
  <r>
    <x v="57"/>
    <x v="0"/>
    <s v="Pago Cuota"/>
    <d v="2021-04-28T00:00:00"/>
    <s v="TR"/>
    <s v="Llanquihue 103-105, Tatiana Tejos"/>
    <m/>
    <n v="46000"/>
    <m/>
  </r>
  <r>
    <x v="57"/>
    <x v="0"/>
    <s v="Pago Cuota"/>
    <d v="2021-04-28T00:00:00"/>
    <s v="TR"/>
    <s v="Puyehue 37, J.Matamala"/>
    <m/>
    <n v="23000"/>
    <m/>
  </r>
  <r>
    <x v="57"/>
    <x v="0"/>
    <s v="Pago Cuota"/>
    <d v="2021-04-30T00:00:00"/>
    <s v="TR"/>
    <s v="Puyehue 43, Aurelio Sandoval"/>
    <m/>
    <n v="46000"/>
    <m/>
  </r>
  <r>
    <x v="57"/>
    <x v="0"/>
    <s v="Pago Cuota"/>
    <d v="2021-04-30T00:00:00"/>
    <s v="TR"/>
    <s v="Ranco 50, Julia Parra"/>
    <m/>
    <n v="23000"/>
    <m/>
  </r>
  <r>
    <x v="57"/>
    <x v="0"/>
    <s v="Pago Cuota"/>
    <d v="2021-04-30T00:00:00"/>
    <s v="TR"/>
    <s v="Ranco 79, Ismelda Meza"/>
    <m/>
    <n v="23000"/>
    <m/>
  </r>
  <r>
    <x v="57"/>
    <x v="0"/>
    <s v="Pago Cuota"/>
    <d v="2021-04-30T00:00:00"/>
    <s v="TR"/>
    <s v="Villarrica 123, Omar Sepulveda"/>
    <m/>
    <n v="23000"/>
    <m/>
  </r>
  <r>
    <x v="57"/>
    <x v="0"/>
    <s v="Pago Cuota"/>
    <d v="2021-04-30T00:00:00"/>
    <s v="TR"/>
    <s v="Villarrica 122-  129, Ricardo Figueroa"/>
    <m/>
    <n v="46000"/>
    <m/>
  </r>
  <r>
    <x v="57"/>
    <x v="0"/>
    <s v="Pago Cuota"/>
    <d v="2021-04-30T00:00:00"/>
    <s v="TR"/>
    <s v="Vuelto Caja Chica"/>
    <m/>
    <n v="55532"/>
    <m/>
  </r>
  <r>
    <x v="58"/>
    <x v="0"/>
    <s v="Pago Cuota"/>
    <d v="2021-05-03T00:00:00"/>
    <s v="TR"/>
    <s v="Llanquihue 109, Teresa Gatica"/>
    <m/>
    <n v="23109"/>
    <m/>
  </r>
  <r>
    <x v="58"/>
    <x v="0"/>
    <s v="Pago Cuota"/>
    <d v="2021-05-03T00:00:00"/>
    <s v="TR"/>
    <s v="Puyehue 36, Militza Cortes "/>
    <m/>
    <n v="23000"/>
    <m/>
  </r>
  <r>
    <x v="58"/>
    <x v="0"/>
    <s v="Pago Cuota"/>
    <d v="2021-05-03T00:00:00"/>
    <s v="TR"/>
    <s v="Puyehue 39, Felipe Gallardo"/>
    <m/>
    <n v="46000"/>
    <m/>
  </r>
  <r>
    <x v="58"/>
    <x v="0"/>
    <s v="Pago Cuota"/>
    <d v="2021-05-03T00:00:00"/>
    <s v="TR"/>
    <s v="Riñihue 25, Juan Gonzalez"/>
    <m/>
    <n v="23025"/>
    <m/>
  </r>
  <r>
    <x v="58"/>
    <x v="0"/>
    <s v="Pago Cuota"/>
    <d v="2021-05-03T00:00:00"/>
    <s v="TR"/>
    <s v="Villarrica 128, Claudia Ubilla"/>
    <m/>
    <n v="23000"/>
    <m/>
  </r>
  <r>
    <x v="58"/>
    <x v="0"/>
    <s v="Pago Cuota"/>
    <d v="2021-05-04T00:00:00"/>
    <s v="TR"/>
    <s v="Llanquihue 88, Pedro Flores"/>
    <m/>
    <n v="23000"/>
    <m/>
  </r>
  <r>
    <x v="58"/>
    <x v="0"/>
    <s v="Pago Cuota"/>
    <d v="2021-05-05T00:00:00"/>
    <s v="TR"/>
    <s v="Villarrica 100, Julia Zuñiga"/>
    <m/>
    <n v="23100"/>
    <m/>
  </r>
  <r>
    <x v="58"/>
    <x v="0"/>
    <s v="Pago Cuota"/>
    <d v="2021-05-06T00:00:00"/>
    <s v="TR"/>
    <s v="Llanquihue 74, Eliana Haro"/>
    <m/>
    <n v="23000"/>
    <m/>
  </r>
  <r>
    <x v="58"/>
    <x v="0"/>
    <s v="Pago Cuota"/>
    <d v="2021-05-06T00:00:00"/>
    <s v="TR"/>
    <s v="Ranco 83, Silvia Gonzalez"/>
    <m/>
    <n v="23000"/>
    <m/>
  </r>
  <r>
    <x v="58"/>
    <x v="0"/>
    <s v="Pago Cuota"/>
    <d v="2021-05-06T00:00:00"/>
    <s v="TR"/>
    <s v="Ranco 89, Teresa Rojas Abril"/>
    <m/>
    <n v="23000"/>
    <m/>
  </r>
  <r>
    <x v="58"/>
    <x v="0"/>
    <s v="Pago Cuota"/>
    <d v="2021-05-06T00:00:00"/>
    <s v="TR"/>
    <s v="Ranco 89, Teresa Rojas Marzo"/>
    <m/>
    <n v="23000"/>
    <m/>
  </r>
  <r>
    <x v="58"/>
    <x v="0"/>
    <s v="Pago Cuota"/>
    <d v="2021-05-06T00:00:00"/>
    <s v="TR"/>
    <s v="Villarrica 100, Julia Zuñiga"/>
    <m/>
    <n v="23000"/>
    <m/>
  </r>
  <r>
    <x v="58"/>
    <x v="0"/>
    <s v="Pago Cuota"/>
    <d v="2021-05-07T00:00:00"/>
    <s v="TR"/>
    <s v="Llanquihue 96, Carlos Alvarez"/>
    <m/>
    <n v="23096"/>
    <m/>
  </r>
  <r>
    <x v="58"/>
    <x v="0"/>
    <s v="Pago Cuota"/>
    <d v="2021-05-10T00:00:00"/>
    <s v="TR"/>
    <s v="Fco Martinez"/>
    <m/>
    <n v="10"/>
    <m/>
  </r>
  <r>
    <x v="58"/>
    <x v="0"/>
    <s v="Pago Cuota"/>
    <d v="2021-05-10T00:00:00"/>
    <s v="TR"/>
    <s v="Llanquihue 97. Rene Rivero"/>
    <m/>
    <n v="23000"/>
    <m/>
  </r>
  <r>
    <x v="58"/>
    <x v="0"/>
    <s v="Pago Cuota"/>
    <d v="2021-05-10T00:00:00"/>
    <s v="TR"/>
    <s v="Puyehue 30, J.Carcasson"/>
    <m/>
    <n v="23000"/>
    <m/>
  </r>
  <r>
    <x v="58"/>
    <x v="0"/>
    <s v="Pago Cuota"/>
    <d v="2021-05-10T00:00:00"/>
    <s v="TR"/>
    <s v="Ranco 91, Jeannette Ibarra"/>
    <m/>
    <n v="23000"/>
    <m/>
  </r>
  <r>
    <x v="58"/>
    <x v="0"/>
    <s v="Pago Cuota"/>
    <d v="2021-05-10T00:00:00"/>
    <s v="TR"/>
    <s v="Riñihue 27-29, Marta Manriquez"/>
    <m/>
    <n v="46000"/>
    <m/>
  </r>
  <r>
    <x v="58"/>
    <x v="0"/>
    <s v="Pago Cuota"/>
    <d v="2021-05-11T00:00:00"/>
    <s v="TR"/>
    <s v="Llanquihue 115, Suc. Zaida Uribe"/>
    <s v="4 cuota"/>
    <n v="150115"/>
    <m/>
  </r>
  <r>
    <x v="58"/>
    <x v="0"/>
    <s v="Pago Cuota"/>
    <d v="2021-05-11T00:00:00"/>
    <s v="TR"/>
    <s v="Ranco 42, Octavio Arrue"/>
    <m/>
    <n v="23000"/>
    <m/>
  </r>
  <r>
    <x v="58"/>
    <x v="0"/>
    <s v="Pago Cuota"/>
    <d v="2021-05-11T00:00:00"/>
    <s v="TR"/>
    <s v="Ranco 46, Manuel Jorquera"/>
    <m/>
    <n v="69000"/>
    <m/>
  </r>
  <r>
    <x v="58"/>
    <x v="0"/>
    <s v="Pago Cuota"/>
    <d v="2021-05-12T00:00:00"/>
    <s v="TR"/>
    <s v="Ranco 40, Francisco Martinez"/>
    <m/>
    <n v="273000"/>
    <m/>
  </r>
  <r>
    <x v="58"/>
    <x v="0"/>
    <s v="Pago Cuota"/>
    <d v="2021-05-13T00:00:00"/>
    <s v="TR"/>
    <s v="Ranco 77, Melinda Gonzalez"/>
    <m/>
    <n v="23000"/>
    <m/>
  </r>
  <r>
    <x v="58"/>
    <x v="0"/>
    <s v="Pago Cuota"/>
    <d v="2021-05-17T00:00:00"/>
    <s v="TR"/>
    <s v="Villarrica 106, Carolina Uribe"/>
    <m/>
    <n v="23000"/>
    <m/>
  </r>
  <r>
    <x v="58"/>
    <x v="0"/>
    <s v="Pago Cuota"/>
    <d v="2021-05-18T00:00:00"/>
    <s v="TR"/>
    <s v="Puyehue 53, Maria Vicencio"/>
    <m/>
    <n v="69000"/>
    <m/>
  </r>
  <r>
    <x v="58"/>
    <x v="0"/>
    <s v="Pago Cuota"/>
    <d v="2021-05-19T00:00:00"/>
    <s v="TR"/>
    <s v="Llanquihue 113. Pedro Ruz"/>
    <m/>
    <n v="23113"/>
    <m/>
  </r>
  <r>
    <x v="58"/>
    <x v="0"/>
    <s v="Pago Cuota"/>
    <d v="2021-05-20T00:00:00"/>
    <s v="TR"/>
    <s v="Ranco 52, Nancy Paez"/>
    <m/>
    <n v="92000"/>
    <m/>
  </r>
  <r>
    <x v="58"/>
    <x v="0"/>
    <s v="Pago Cuota"/>
    <d v="2021-05-24T00:00:00"/>
    <s v="TR"/>
    <s v="Llanquihue 80, Sergio Ibaceta"/>
    <m/>
    <n v="23080"/>
    <m/>
  </r>
  <r>
    <x v="58"/>
    <x v="0"/>
    <s v="Pago Cuota"/>
    <d v="2021-05-24T00:00:00"/>
    <s v="TR"/>
    <s v="Puyehue 24, Manuel Latapiat"/>
    <m/>
    <n v="46000"/>
    <m/>
  </r>
  <r>
    <x v="58"/>
    <x v="0"/>
    <s v="Pago Cuota"/>
    <d v="2021-05-24T00:00:00"/>
    <s v="TR"/>
    <s v="Ranco 54, Juan Montero"/>
    <m/>
    <n v="23000"/>
    <m/>
  </r>
  <r>
    <x v="58"/>
    <x v="0"/>
    <s v="Pago Cuota"/>
    <d v="2021-05-24T00:00:00"/>
    <s v="TR"/>
    <s v="Villarrica 118, Pia Burgos"/>
    <m/>
    <n v="46000"/>
    <m/>
  </r>
  <r>
    <x v="58"/>
    <x v="0"/>
    <s v="Pago Cuota"/>
    <d v="2021-05-25T00:00:00"/>
    <s v="TR"/>
    <s v="Puyehue 32, Ivonne Jorquera"/>
    <m/>
    <n v="23000"/>
    <m/>
  </r>
  <r>
    <x v="58"/>
    <x v="0"/>
    <s v="Pago Cuota"/>
    <d v="2021-05-26T00:00:00"/>
    <s v="TR"/>
    <s v="Puyehue 47, Andrea Valdivia"/>
    <m/>
    <n v="23000"/>
    <m/>
  </r>
  <r>
    <x v="58"/>
    <x v="0"/>
    <s v="Pago Cuota"/>
    <d v="2021-05-27T00:00:00"/>
    <s v="TR"/>
    <s v="Llanquihue 109, Teresa Gatica"/>
    <m/>
    <n v="23109"/>
    <m/>
  </r>
  <r>
    <x v="58"/>
    <x v="0"/>
    <s v="Pago Cuota"/>
    <d v="2021-05-27T00:00:00"/>
    <s v="TR"/>
    <s v="Villarrica 102, Ximena Mancilla"/>
    <m/>
    <n v="23102"/>
    <m/>
  </r>
  <r>
    <x v="58"/>
    <x v="0"/>
    <s v="Pago Cuota"/>
    <d v="2021-05-28T00:00:00"/>
    <s v="TR"/>
    <s v="Icalma 72, J.Matamala"/>
    <m/>
    <n v="23000"/>
    <m/>
  </r>
  <r>
    <x v="58"/>
    <x v="0"/>
    <s v="Pago Cuota"/>
    <d v="2021-05-28T00:00:00"/>
    <s v="TR"/>
    <s v="Puyehue 36, Militza Cortes "/>
    <m/>
    <n v="23000"/>
    <m/>
  </r>
  <r>
    <x v="58"/>
    <x v="0"/>
    <s v="Pago Cuota"/>
    <d v="2021-05-28T00:00:00"/>
    <s v="TR"/>
    <s v="Puyehue 37, J.Matamala"/>
    <m/>
    <n v="23000"/>
    <m/>
  </r>
  <r>
    <x v="58"/>
    <x v="0"/>
    <s v="Pago Cuota"/>
    <d v="2021-05-31T00:00:00"/>
    <s v="TR"/>
    <s v="Llanquihue 78, Cristian Recabarren"/>
    <m/>
    <n v="519078"/>
    <m/>
  </r>
  <r>
    <x v="58"/>
    <x v="0"/>
    <s v="Pago Cuota"/>
    <d v="2021-05-31T00:00:00"/>
    <s v="TR"/>
    <s v="Ranco 50, Julia Parra"/>
    <m/>
    <n v="23000"/>
    <m/>
  </r>
  <r>
    <x v="58"/>
    <x v="0"/>
    <s v="Pago Cuota"/>
    <d v="2021-05-31T00:00:00"/>
    <s v="TR"/>
    <s v="Ranco 79, Ismelda Meza"/>
    <m/>
    <n v="23000"/>
    <m/>
  </r>
  <r>
    <x v="58"/>
    <x v="0"/>
    <s v="Pago Cuota"/>
    <d v="2021-05-31T00:00:00"/>
    <s v="TR"/>
    <s v="Villarrica 106, Carolina Uribe"/>
    <m/>
    <n v="23000"/>
    <m/>
  </r>
  <r>
    <x v="58"/>
    <x v="0"/>
    <s v="Pago Cuota"/>
    <d v="2021-05-31T00:00:00"/>
    <s v="TR"/>
    <s v="Villarrica 123, Omar Sepulveda"/>
    <m/>
    <n v="23000"/>
    <m/>
  </r>
  <r>
    <x v="58"/>
    <x v="0"/>
    <s v="Pago Cuota"/>
    <d v="2021-05-31T00:00:00"/>
    <s v="TR"/>
    <s v="Llanquihue 97-A, Castillo Olivera"/>
    <m/>
    <n v="23000"/>
    <m/>
  </r>
  <r>
    <x v="59"/>
    <x v="0"/>
    <s v="Pago Cuota"/>
    <d v="2021-06-01T00:00:00"/>
    <s v="TR"/>
    <s v="Puyehue 22, Cristina Olivares"/>
    <m/>
    <n v="23000"/>
    <m/>
  </r>
  <r>
    <x v="59"/>
    <x v="0"/>
    <s v="Pago Cuota"/>
    <d v="2021-06-01T00:00:00"/>
    <s v="TR"/>
    <s v="R.Figueroa vuelto caja chica mayo"/>
    <m/>
    <n v="18200"/>
    <m/>
  </r>
  <r>
    <x v="59"/>
    <x v="0"/>
    <s v="Pago Cuota"/>
    <d v="2021-06-01T00:00:00"/>
    <s v="TR"/>
    <s v="Ranco 77, Melinda Gonzalez"/>
    <m/>
    <n v="23000"/>
    <m/>
  </r>
  <r>
    <x v="59"/>
    <x v="0"/>
    <s v="Pago Cuota"/>
    <d v="2021-06-01T00:00:00"/>
    <s v="TR"/>
    <s v="Villarrica 122, Ema Valdes"/>
    <m/>
    <n v="23000"/>
    <m/>
  </r>
  <r>
    <x v="59"/>
    <x v="0"/>
    <s v="Pago Cuota"/>
    <d v="2021-06-01T00:00:00"/>
    <s v="TR"/>
    <s v="Villarrica 128. Claudia Ubilla"/>
    <m/>
    <n v="23000"/>
    <m/>
  </r>
  <r>
    <x v="59"/>
    <x v="0"/>
    <s v="Pago Cuota"/>
    <d v="2021-06-01T00:00:00"/>
    <s v="TR"/>
    <s v="Villarrica 129, Ricardo Figueroa"/>
    <m/>
    <n v="23000"/>
    <m/>
  </r>
  <r>
    <x v="59"/>
    <x v="0"/>
    <s v="Pago Cuota"/>
    <d v="2021-06-02T00:00:00"/>
    <s v="TR"/>
    <s v="Llanquihue 88, Pedro Flores"/>
    <m/>
    <n v="23000"/>
    <m/>
  </r>
  <r>
    <x v="59"/>
    <x v="0"/>
    <s v="Pago Cuota"/>
    <d v="2021-06-02T00:00:00"/>
    <s v="TR"/>
    <s v="Riñihue 19, Teresa Peña"/>
    <m/>
    <n v="23000"/>
    <m/>
  </r>
  <r>
    <x v="59"/>
    <x v="0"/>
    <s v="Pago Cuota"/>
    <d v="2021-06-03T00:00:00"/>
    <s v="TR"/>
    <s v="Llanquihue 82, Maria Molina"/>
    <m/>
    <n v="23000"/>
    <m/>
  </r>
  <r>
    <x v="59"/>
    <x v="0"/>
    <s v="Pago Cuota"/>
    <d v="2021-06-03T00:00:00"/>
    <s v="TR"/>
    <s v="Llanquihue 97, Rene Rivero"/>
    <m/>
    <n v="23000"/>
    <m/>
  </r>
  <r>
    <x v="59"/>
    <x v="0"/>
    <s v="Pago Cuota"/>
    <d v="2021-06-04T00:00:00"/>
    <s v="TR"/>
    <s v="Llanquihue 105-105, Tatiana Tejos"/>
    <m/>
    <n v="46000"/>
    <m/>
  </r>
  <r>
    <x v="59"/>
    <x v="0"/>
    <s v="Pago Cuota"/>
    <d v="2021-06-04T00:00:00"/>
    <s v="TR"/>
    <s v="Puyehue 26, Sergio Ballesteros"/>
    <m/>
    <n v="138000"/>
    <m/>
  </r>
  <r>
    <x v="59"/>
    <x v="0"/>
    <s v="Pago Cuota"/>
    <d v="2021-06-04T00:00:00"/>
    <s v="TR"/>
    <s v="Ranco 48, Carola Arriagada"/>
    <m/>
    <n v="46000"/>
    <m/>
  </r>
  <r>
    <x v="59"/>
    <x v="0"/>
    <s v="Pago Cuota"/>
    <d v="2021-06-04T00:00:00"/>
    <s v="TR"/>
    <s v="Riñihue 25, Juan Gonzalez"/>
    <m/>
    <n v="46025"/>
    <m/>
  </r>
  <r>
    <x v="59"/>
    <x v="0"/>
    <s v="Pago Cuota"/>
    <d v="2021-06-07T00:00:00"/>
    <s v="TR"/>
    <s v="Llanquihue 115, Suc. Zaida Uribe "/>
    <s v="5 cuota"/>
    <n v="150115"/>
    <m/>
  </r>
  <r>
    <x v="59"/>
    <x v="0"/>
    <s v="Pago Cuota"/>
    <d v="2021-06-07T00:00:00"/>
    <s v="TR"/>
    <s v="Puyehue 39, Felipe Gallardo"/>
    <m/>
    <n v="46000"/>
    <m/>
  </r>
  <r>
    <x v="59"/>
    <x v="0"/>
    <s v="Pago Cuota"/>
    <d v="2021-06-07T00:00:00"/>
    <s v="TR"/>
    <s v="Ranco 54, Marion Pacheco"/>
    <m/>
    <n v="30420"/>
    <m/>
  </r>
  <r>
    <x v="59"/>
    <x v="0"/>
    <s v="Pago Cuota"/>
    <d v="2021-06-07T00:00:00"/>
    <s v="TR"/>
    <s v="Ranco 91, Jeannette Ibarra"/>
    <m/>
    <n v="23000"/>
    <m/>
  </r>
  <r>
    <x v="59"/>
    <x v="0"/>
    <s v="Pago Cuota"/>
    <d v="2021-06-07T00:00:00"/>
    <s v="TR"/>
    <s v="Villarrica 100, Julia Zuñiga"/>
    <m/>
    <n v="23100"/>
    <m/>
  </r>
  <r>
    <x v="59"/>
    <x v="0"/>
    <s v="Pago Cuota"/>
    <d v="2021-06-08T00:00:00"/>
    <s v="TR"/>
    <s v="Puyehue 30, Jorge Carcasson"/>
    <m/>
    <n v="23000"/>
    <m/>
  </r>
  <r>
    <x v="59"/>
    <x v="0"/>
    <s v="Pago Cuota"/>
    <d v="2021-06-08T00:00:00"/>
    <s v="TR"/>
    <s v="Ranco 56, Suc. Rigoberto Gonzalez"/>
    <m/>
    <n v="46000"/>
    <m/>
  </r>
  <r>
    <x v="59"/>
    <x v="0"/>
    <s v="Pago Cuota"/>
    <d v="2021-06-09T00:00:00"/>
    <s v="TR"/>
    <s v="Ranco 42, Octavio Arrue"/>
    <m/>
    <n v="23000"/>
    <m/>
  </r>
  <r>
    <x v="59"/>
    <x v="0"/>
    <s v="Pago Cuota"/>
    <d v="2021-06-09T00:00:00"/>
    <s v="TR"/>
    <s v="Ranco 75, Olga Hernandez"/>
    <m/>
    <n v="234000"/>
    <m/>
  </r>
  <r>
    <x v="59"/>
    <x v="0"/>
    <s v="Pago Cuota"/>
    <d v="2021-06-11T00:00:00"/>
    <s v="TR"/>
    <s v="Puyehue 45, Gladys Segovia"/>
    <m/>
    <n v="40000"/>
    <m/>
  </r>
  <r>
    <x v="59"/>
    <x v="0"/>
    <s v="Pago Cuota"/>
    <d v="2021-06-11T00:00:00"/>
    <s v="TR"/>
    <s v="Villarrica 114, Hilda Alburquerque"/>
    <m/>
    <n v="100114"/>
    <m/>
  </r>
  <r>
    <x v="59"/>
    <x v="0"/>
    <s v="Pago Cuota"/>
    <d v="2021-06-14T00:00:00"/>
    <s v="TR"/>
    <s v="Llanquihue 90, Aurora Araya"/>
    <m/>
    <n v="100000"/>
    <m/>
  </r>
  <r>
    <x v="59"/>
    <x v="0"/>
    <s v="Pago Cuota"/>
    <d v="2021-06-15T00:00:00"/>
    <s v="TR"/>
    <s v="Parte bol. 29069"/>
    <m/>
    <n v="2400"/>
    <m/>
  </r>
  <r>
    <x v="59"/>
    <x v="0"/>
    <s v="Pago Cuota"/>
    <d v="2021-06-16T00:00:00"/>
    <s v="TR"/>
    <s v="Puyehue 49, Hector Otarola"/>
    <m/>
    <n v="138049"/>
    <m/>
  </r>
  <r>
    <x v="59"/>
    <x v="0"/>
    <s v="Pago Cuota"/>
    <d v="2021-06-17T00:00:00"/>
    <s v="TR"/>
    <s v="Llanquihuen 96, Carlos Alvarez"/>
    <m/>
    <n v="23096"/>
    <m/>
  </r>
  <r>
    <x v="59"/>
    <x v="0"/>
    <s v="Pago Cuota"/>
    <d v="2021-06-22T00:00:00"/>
    <s v="TR"/>
    <s v="Llanquihue 103-105, Tatiana Tejos"/>
    <m/>
    <n v="46000"/>
    <m/>
  </r>
  <r>
    <x v="59"/>
    <x v="0"/>
    <s v="Pago Cuota"/>
    <d v="2021-06-22T00:00:00"/>
    <s v="TR"/>
    <s v="Llanquihue 80, Sergio Ibaceta"/>
    <m/>
    <n v="23080"/>
    <m/>
  </r>
  <r>
    <x v="59"/>
    <x v="0"/>
    <s v="Pago Cuota"/>
    <d v="2021-06-22T00:00:00"/>
    <s v="TR"/>
    <s v="Riñihue 10, Hector Zuñiga"/>
    <m/>
    <n v="92000"/>
    <m/>
  </r>
  <r>
    <x v="59"/>
    <x v="0"/>
    <s v="Pago Cuota"/>
    <d v="2021-06-22T00:00:00"/>
    <s v="D/E"/>
    <s v="Traspaso Dep. Plazo"/>
    <m/>
    <n v="180870"/>
    <m/>
  </r>
  <r>
    <x v="59"/>
    <x v="0"/>
    <s v="Pago Cuota"/>
    <d v="2021-06-23T00:00:00"/>
    <s v="TR"/>
    <s v="Llanquihue 113, Pedro Ruz"/>
    <m/>
    <n v="23113"/>
    <m/>
  </r>
  <r>
    <x v="59"/>
    <x v="0"/>
    <s v="Pago Cuota"/>
    <d v="2021-06-23T00:00:00"/>
    <s v="TR"/>
    <s v="Puyehue 32, Ivonne Jorquera"/>
    <m/>
    <n v="23000"/>
    <m/>
  </r>
  <r>
    <x v="59"/>
    <x v="0"/>
    <s v="Pago Cuota"/>
    <d v="2021-06-29T00:00:00"/>
    <s v="TR"/>
    <s v="Dev. Caja Chica"/>
    <m/>
    <n v="100000"/>
    <m/>
  </r>
  <r>
    <x v="59"/>
    <x v="0"/>
    <s v="Pago Cuota"/>
    <d v="2021-06-29T00:00:00"/>
    <s v="TR"/>
    <s v="Icalma 72, J.Matamala"/>
    <m/>
    <n v="23000"/>
    <m/>
  </r>
  <r>
    <x v="59"/>
    <x v="0"/>
    <s v="Pago Cuota"/>
    <d v="2021-06-29T00:00:00"/>
    <s v="TR"/>
    <s v="Llanquihue 109, Teresa Gatica"/>
    <m/>
    <n v="23109"/>
    <m/>
  </r>
  <r>
    <x v="59"/>
    <x v="0"/>
    <s v="Pago Cuota"/>
    <d v="2021-06-29T00:00:00"/>
    <s v="TR"/>
    <s v="Puyehue 37, J.Matamala"/>
    <m/>
    <n v="23000"/>
    <m/>
  </r>
  <r>
    <x v="59"/>
    <x v="0"/>
    <s v="Pago Cuota"/>
    <d v="2021-06-29T00:00:00"/>
    <s v="TR"/>
    <s v="Puyehue 43, Aurelio Sandoval"/>
    <m/>
    <n v="46000"/>
    <m/>
  </r>
  <r>
    <x v="59"/>
    <x v="0"/>
    <s v="Pago Cuota"/>
    <d v="2021-06-29T00:00:00"/>
    <s v="TR"/>
    <s v="Puyehue 47, Andrea Valdivia"/>
    <m/>
    <n v="23000"/>
    <m/>
  </r>
  <r>
    <x v="59"/>
    <x v="0"/>
    <s v="Pago Cuota"/>
    <d v="2021-06-29T00:00:00"/>
    <s v="TR"/>
    <s v="Riñihue 27-29, Marta Manriquez"/>
    <m/>
    <n v="138000"/>
    <m/>
  </r>
  <r>
    <x v="59"/>
    <x v="0"/>
    <s v="Pago Cuota"/>
    <d v="2021-06-29T00:00:00"/>
    <s v="TR"/>
    <s v="Villarrica 118, Pia Burgos"/>
    <m/>
    <n v="23000"/>
    <m/>
  </r>
  <r>
    <x v="59"/>
    <x v="0"/>
    <s v="Pago Cuota"/>
    <d v="2021-06-29T00:00:00"/>
    <s v="TR"/>
    <s v="Villarrica 123, Omar Sepulveda"/>
    <m/>
    <n v="23000"/>
    <m/>
  </r>
  <r>
    <x v="59"/>
    <x v="0"/>
    <s v="Pago Cuota"/>
    <d v="2021-06-30T00:00:00"/>
    <s v="D/E"/>
    <s v="Llanquihue 74, Eliana Haro"/>
    <m/>
    <n v="23000"/>
    <m/>
  </r>
  <r>
    <x v="59"/>
    <x v="0"/>
    <s v="Pago Cuota"/>
    <d v="2021-06-30T00:00:00"/>
    <s v="D/E"/>
    <s v="Llanquihue 74, Eliana Haro"/>
    <m/>
    <n v="23000"/>
    <m/>
  </r>
  <r>
    <x v="59"/>
    <x v="0"/>
    <s v="Pago Cuota"/>
    <d v="2021-06-30T00:00:00"/>
    <s v="TR"/>
    <s v="Llanquihue 97-A, Castiillo Olivera"/>
    <m/>
    <n v="23000"/>
    <m/>
  </r>
  <r>
    <x v="59"/>
    <x v="0"/>
    <s v="Pago Cuota"/>
    <d v="2021-06-30T00:00:00"/>
    <s v="D/E"/>
    <s v="Ranco 83, Silvia Gonzalez"/>
    <m/>
    <n v="23000"/>
    <m/>
  </r>
  <r>
    <x v="59"/>
    <x v="0"/>
    <s v="Pago Cuota"/>
    <d v="2021-06-30T00:00:00"/>
    <s v="D/E"/>
    <s v="Ranco 83, Silvia Gonzalez"/>
    <m/>
    <n v="23000"/>
    <m/>
  </r>
  <r>
    <x v="59"/>
    <x v="0"/>
    <s v="Pago Cuota"/>
    <d v="2021-06-30T00:00:00"/>
    <s v="D/E"/>
    <s v="Ranco 89, Teresa Rojas"/>
    <m/>
    <n v="46000"/>
    <m/>
  </r>
  <r>
    <x v="60"/>
    <x v="0"/>
    <s v="Pago Cuota"/>
    <d v="2021-07-01T00:00:00"/>
    <s v="TR"/>
    <s v="Llanquihue 82, Maria Molina"/>
    <m/>
    <n v="23000"/>
    <m/>
  </r>
  <r>
    <x v="60"/>
    <x v="0"/>
    <s v="Pago Cuota"/>
    <d v="2021-07-01T00:00:00"/>
    <s v="TR"/>
    <s v="Puyehue 51, Solange Aspee"/>
    <m/>
    <n v="69051"/>
    <m/>
  </r>
  <r>
    <x v="60"/>
    <x v="0"/>
    <s v="Pago Cuota"/>
    <d v="2021-07-01T00:00:00"/>
    <s v="TR"/>
    <s v="Ranco 77, Melinda Gonzalez"/>
    <m/>
    <n v="23000"/>
    <m/>
  </r>
  <r>
    <x v="60"/>
    <x v="0"/>
    <s v="Pago Cuota"/>
    <d v="2021-07-01T00:00:00"/>
    <s v="TR"/>
    <s v="Ranco 79, Ismelda Meza"/>
    <m/>
    <n v="23000"/>
    <m/>
  </r>
  <r>
    <x v="60"/>
    <x v="0"/>
    <s v="Pago Cuota"/>
    <d v="2021-07-01T00:00:00"/>
    <s v="TR"/>
    <s v="Villarrica 106, Cartolina Uribe"/>
    <m/>
    <n v="23000"/>
    <m/>
  </r>
  <r>
    <x v="60"/>
    <x v="0"/>
    <s v="Pago Cuota"/>
    <d v="2021-07-01T00:00:00"/>
    <s v="TR"/>
    <s v="Villarrica 122, Ema Valdes"/>
    <m/>
    <n v="23000"/>
    <m/>
  </r>
  <r>
    <x v="60"/>
    <x v="0"/>
    <s v="Pago Cuota"/>
    <d v="2021-07-01T00:00:00"/>
    <s v="TR"/>
    <s v="Villarrica 128, Claudia Ubilla"/>
    <m/>
    <n v="23000"/>
    <m/>
  </r>
  <r>
    <x v="60"/>
    <x v="0"/>
    <s v="Pago Cuota"/>
    <d v="2021-07-01T00:00:00"/>
    <s v="TR"/>
    <s v="Villarrica 129, Ricardo Figueroa"/>
    <m/>
    <n v="23000"/>
    <m/>
  </r>
  <r>
    <x v="60"/>
    <x v="0"/>
    <s v="Pago Cuota"/>
    <d v="2021-07-02T00:00:00"/>
    <s v="TR"/>
    <s v="Ranco 50, Julia Parra"/>
    <m/>
    <n v="23000"/>
    <m/>
  </r>
  <r>
    <x v="60"/>
    <x v="0"/>
    <s v="Pago Cuota"/>
    <d v="2021-07-05T00:00:00"/>
    <s v="TR"/>
    <s v="Llanquihue 88, Pedro Flores"/>
    <m/>
    <n v="23000"/>
    <m/>
  </r>
  <r>
    <x v="60"/>
    <x v="0"/>
    <s v="Pago Cuota"/>
    <d v="2021-07-05T00:00:00"/>
    <s v="TR"/>
    <s v="Puyehue 22, Cristina Olivares"/>
    <m/>
    <n v="23000"/>
    <m/>
  </r>
  <r>
    <x v="60"/>
    <x v="0"/>
    <s v="Pago Cuota"/>
    <d v="2021-07-05T00:00:00"/>
    <s v="TR"/>
    <s v="Puyehue 30, Jorge Carcasson"/>
    <m/>
    <n v="23000"/>
    <m/>
  </r>
  <r>
    <x v="60"/>
    <x v="0"/>
    <s v="Pago Cuota"/>
    <d v="2021-07-05T00:00:00"/>
    <s v="TR"/>
    <s v="Puyehue 36, Militza Cortes"/>
    <m/>
    <n v="46000"/>
    <m/>
  </r>
  <r>
    <x v="60"/>
    <x v="0"/>
    <s v="Pago Cuota"/>
    <d v="2021-07-05T00:00:00"/>
    <s v="TR"/>
    <s v="Puyehue 39, Felipe Gallardo "/>
    <m/>
    <n v="46000"/>
    <m/>
  </r>
  <r>
    <x v="60"/>
    <x v="0"/>
    <s v="Pago Cuota"/>
    <d v="2021-07-05T00:00:00"/>
    <s v="TR"/>
    <s v="Puyehue 53, Maria Vicencio"/>
    <m/>
    <n v="46000"/>
    <m/>
  </r>
  <r>
    <x v="60"/>
    <x v="0"/>
    <s v="Pago Cuota"/>
    <d v="2021-07-05T00:00:00"/>
    <s v="TR"/>
    <s v="Ranco 38, Jose Luis Retamal"/>
    <m/>
    <n v="198000"/>
    <m/>
  </r>
  <r>
    <x v="60"/>
    <x v="0"/>
    <s v="Pago Cuota"/>
    <d v="2021-07-05T00:00:00"/>
    <s v="TR"/>
    <s v="Ranco 75, Olga Hernandez"/>
    <m/>
    <n v="23000"/>
    <m/>
  </r>
  <r>
    <x v="60"/>
    <x v="0"/>
    <s v="Pago Cuota"/>
    <d v="2021-07-05T00:00:00"/>
    <s v="TR"/>
    <s v="Ranco 81, Marcela Cubillos"/>
    <m/>
    <n v="138000"/>
    <m/>
  </r>
  <r>
    <x v="60"/>
    <x v="0"/>
    <s v="Pago Cuota"/>
    <d v="2021-07-05T00:00:00"/>
    <s v="TR"/>
    <s v="Villarrica 102 dif., Ximena Mancilla"/>
    <m/>
    <n v="3102"/>
    <m/>
  </r>
  <r>
    <x v="60"/>
    <x v="0"/>
    <s v="Pago Cuota"/>
    <d v="2021-07-05T00:00:00"/>
    <s v="TR"/>
    <s v="Villarrica 102, Ximena Manicilla"/>
    <m/>
    <n v="20102"/>
    <m/>
  </r>
  <r>
    <x v="60"/>
    <x v="0"/>
    <s v="Pago Cuota"/>
    <d v="2021-07-06T00:00:00"/>
    <s v="TR"/>
    <s v="Riñihue 6-8, Roberto Andrade"/>
    <m/>
    <n v="207006"/>
    <m/>
  </r>
  <r>
    <x v="60"/>
    <x v="0"/>
    <s v="Pago Cuota"/>
    <d v="2021-07-07T00:00:00"/>
    <s v="TR"/>
    <s v="Llanquihue 97, Rene Rivero"/>
    <m/>
    <n v="23000"/>
    <m/>
  </r>
  <r>
    <x v="60"/>
    <x v="0"/>
    <s v="Pago Cuota"/>
    <d v="2021-07-08T00:00:00"/>
    <s v="TR"/>
    <s v="Llanquihue 86, Jorge zuñiga"/>
    <m/>
    <n v="115000"/>
    <m/>
  </r>
  <r>
    <x v="60"/>
    <x v="0"/>
    <s v="Pago Cuota"/>
    <d v="2021-07-08T00:00:00"/>
    <s v="TR"/>
    <s v="Llanquihue 96, Carlos Alvarez"/>
    <m/>
    <n v="23096"/>
    <m/>
  </r>
  <r>
    <x v="60"/>
    <x v="0"/>
    <s v="Pago Cuota"/>
    <d v="2021-07-08T00:00:00"/>
    <s v="TR"/>
    <s v="Puyehue 34, Gladys Jorquera"/>
    <m/>
    <n v="92000"/>
    <m/>
  </r>
  <r>
    <x v="60"/>
    <x v="0"/>
    <s v="Pago Cuota"/>
    <d v="2021-07-08T00:00:00"/>
    <s v="TR"/>
    <s v="Ranco 42, Octavio Arrue"/>
    <m/>
    <n v="23000"/>
    <m/>
  </r>
  <r>
    <x v="60"/>
    <x v="0"/>
    <s v="Pago Cuota"/>
    <d v="2021-07-08T00:00:00"/>
    <s v="TR"/>
    <s v="Ranco 48, Carola Arriagada"/>
    <m/>
    <n v="46000"/>
    <m/>
  </r>
  <r>
    <x v="60"/>
    <x v="0"/>
    <s v="Pago Cuota"/>
    <d v="2021-07-08T00:00:00"/>
    <s v="TR"/>
    <s v="Ranco 91, Jeanette Ibarra"/>
    <m/>
    <n v="23000"/>
    <m/>
  </r>
  <r>
    <x v="60"/>
    <x v="0"/>
    <s v="Pago Cuota"/>
    <d v="2021-07-08T00:00:00"/>
    <s v="TR"/>
    <s v="Villarrica 100, Julia Zuñiga"/>
    <m/>
    <n v="23100"/>
    <m/>
  </r>
  <r>
    <x v="60"/>
    <x v="0"/>
    <s v="Pago Cuota"/>
    <d v="2021-07-12T00:00:00"/>
    <s v="TR"/>
    <s v="Llanquihue 115, Suc. Zaida Uribe"/>
    <s v="6 cuota"/>
    <n v="150115"/>
    <m/>
  </r>
  <r>
    <x v="60"/>
    <x v="0"/>
    <s v="Pago Cuota"/>
    <d v="2021-07-15T00:00:00"/>
    <s v="TR"/>
    <s v="Riñihue 21, Diego Tapia "/>
    <m/>
    <n v="200000"/>
    <m/>
  </r>
  <r>
    <x v="60"/>
    <x v="0"/>
    <s v="Pago Cuota"/>
    <d v="2021-07-19T00:00:00"/>
    <s v="TR"/>
    <s v="Llanquihue 119, María Madariaga"/>
    <m/>
    <n v="46000"/>
    <m/>
  </r>
  <r>
    <x v="60"/>
    <x v="0"/>
    <s v="Pago Cuota"/>
    <d v="2021-07-19T00:00:00"/>
    <s v="TR"/>
    <s v="Llanquihue 84, Paola Delgado"/>
    <m/>
    <n v="161000"/>
    <m/>
  </r>
  <r>
    <x v="60"/>
    <x v="0"/>
    <s v="Pago Cuota"/>
    <d v="2021-07-20T00:00:00"/>
    <s v="TR"/>
    <s v="Ranco 54, Marion Pacheco"/>
    <m/>
    <n v="23000"/>
    <m/>
  </r>
  <r>
    <x v="60"/>
    <x v="0"/>
    <s v="Pago Cuota"/>
    <d v="2021-07-21T00:00:00"/>
    <s v="TR"/>
    <s v="Llanquihue 74, Eliana Haro"/>
    <m/>
    <n v="23000"/>
    <m/>
  </r>
  <r>
    <x v="60"/>
    <x v="0"/>
    <s v="Pago Cuota"/>
    <d v="2021-07-21T00:00:00"/>
    <s v="TR"/>
    <s v="Ranco 83, Silvia Gonzalez "/>
    <m/>
    <n v="23000"/>
    <m/>
  </r>
  <r>
    <x v="60"/>
    <x v="0"/>
    <s v="Pago Cuota"/>
    <d v="2021-07-21T00:00:00"/>
    <s v="TR"/>
    <s v="Ranco 85, Hugo Flores"/>
    <m/>
    <n v="138000"/>
    <m/>
  </r>
  <r>
    <x v="60"/>
    <x v="0"/>
    <s v="Pago Cuota"/>
    <d v="2021-07-23T00:00:00"/>
    <s v="TR"/>
    <s v="Llanquihue 80, Sergio Ibaceta"/>
    <m/>
    <n v="23080"/>
    <m/>
  </r>
  <r>
    <x v="60"/>
    <x v="0"/>
    <s v="Pago Cuota"/>
    <d v="2021-07-26T00:00:00"/>
    <s v="TR"/>
    <s v="Llanquihue 113, Pedro Ruz"/>
    <m/>
    <n v="23113"/>
    <m/>
  </r>
  <r>
    <x v="60"/>
    <x v="0"/>
    <s v="Pago Cuota"/>
    <d v="2021-07-26T00:00:00"/>
    <s v="TR"/>
    <s v="Puyehue 32, Ivonne Jorquera"/>
    <m/>
    <n v="23000"/>
    <m/>
  </r>
  <r>
    <x v="60"/>
    <x v="0"/>
    <s v="Pago Cuota"/>
    <d v="2021-07-26T00:00:00"/>
    <s v="TR"/>
    <s v="Puyehue 47, Andrea Valvivia"/>
    <m/>
    <n v="23000"/>
    <m/>
  </r>
  <r>
    <x v="60"/>
    <x v="0"/>
    <s v="Pago Cuota"/>
    <d v="2021-07-27T00:00:00"/>
    <s v="TR"/>
    <s v="Llanquihue 76, Glenda Alvarez"/>
    <m/>
    <n v="40076"/>
    <m/>
  </r>
  <r>
    <x v="60"/>
    <x v="0"/>
    <s v="Pago Cuota"/>
    <d v="2021-07-27T00:00:00"/>
    <s v="TR"/>
    <s v="Ranco 93, Margarita Muñoz"/>
    <m/>
    <n v="138000"/>
    <m/>
  </r>
  <r>
    <x v="60"/>
    <x v="0"/>
    <s v="Pago Cuota"/>
    <d v="2021-07-28T00:00:00"/>
    <s v="TR"/>
    <s v="Icalma 72, J.Matamala"/>
    <m/>
    <n v="23000"/>
    <m/>
  </r>
  <r>
    <x v="60"/>
    <x v="0"/>
    <s v="Pago Cuota"/>
    <d v="2021-07-28T00:00:00"/>
    <s v="TR"/>
    <s v="Llanquihue 82, Maria Molina"/>
    <m/>
    <n v="23000"/>
    <m/>
  </r>
  <r>
    <x v="60"/>
    <x v="0"/>
    <s v="Pago Cuota"/>
    <d v="2021-07-28T00:00:00"/>
    <s v="TR"/>
    <s v="Puyehue 37, J.Matamala"/>
    <m/>
    <n v="23000"/>
    <m/>
  </r>
  <r>
    <x v="60"/>
    <x v="0"/>
    <s v="Pago Cuota"/>
    <d v="2021-07-29T00:00:00"/>
    <s v="TR"/>
    <s v="Llanquihue 76, Glenda Alvarez"/>
    <m/>
    <n v="45076"/>
    <m/>
  </r>
  <r>
    <x v="60"/>
    <x v="0"/>
    <s v="Pago Cuota"/>
    <d v="2021-07-29T00:00:00"/>
    <s v="TR"/>
    <s v="Llanquihue 76, Glenda Alvarez"/>
    <m/>
    <n v="25076"/>
    <m/>
  </r>
  <r>
    <x v="60"/>
    <x v="0"/>
    <s v="Pago Cuota"/>
    <d v="2021-07-29T00:00:00"/>
    <s v="TR"/>
    <s v="Llanquihue 94, Suc. Carmela Valdes"/>
    <m/>
    <n v="346000"/>
    <m/>
  </r>
  <r>
    <x v="60"/>
    <x v="0"/>
    <s v="Pago Cuota"/>
    <d v="2021-07-29T00:00:00"/>
    <s v="TR"/>
    <s v="Riñihue 19, Teresa Peña"/>
    <m/>
    <n v="23000"/>
    <m/>
  </r>
  <r>
    <x v="60"/>
    <x v="0"/>
    <s v="Pago Cuota"/>
    <d v="2021-07-30T00:00:00"/>
    <s v="TR"/>
    <s v="Puyehue 26, Manuel Latapiat"/>
    <m/>
    <n v="46000"/>
    <m/>
  </r>
  <r>
    <x v="60"/>
    <x v="0"/>
    <s v="Pago Cuota"/>
    <d v="2021-07-30T00:00:00"/>
    <s v="TR"/>
    <s v="Ranco 50, Julia Parra"/>
    <m/>
    <n v="23000"/>
    <m/>
  </r>
  <r>
    <x v="60"/>
    <x v="0"/>
    <s v="Pago Cuota"/>
    <d v="2021-07-30T00:00:00"/>
    <s v="TR"/>
    <s v="Ranco 79, Ismelda Meza"/>
    <m/>
    <n v="23000"/>
    <m/>
  </r>
  <r>
    <x v="60"/>
    <x v="0"/>
    <s v="Pago Cuota"/>
    <d v="2021-07-30T00:00:00"/>
    <s v="TR"/>
    <s v="Villarrica 102, Ximena Manicilla"/>
    <m/>
    <n v="23102"/>
    <m/>
  </r>
  <r>
    <x v="60"/>
    <x v="0"/>
    <s v="Pago Cuota"/>
    <d v="2021-07-30T00:00:00"/>
    <s v="TR"/>
    <s v="Villarrica 118, Pia Burgos"/>
    <m/>
    <n v="23000"/>
    <m/>
  </r>
  <r>
    <x v="60"/>
    <x v="0"/>
    <s v="Pago Cuota"/>
    <d v="2021-07-30T00:00:00"/>
    <s v="TR"/>
    <s v="Villarrica 123, Omar Sepulveda"/>
    <m/>
    <n v="23000"/>
    <m/>
  </r>
  <r>
    <x v="61"/>
    <x v="0"/>
    <s v="Pago Cuota"/>
    <d v="2021-08-02T00:00:00"/>
    <s v="TR"/>
    <s v="Diferencia Villarrica 122"/>
    <m/>
    <n v="11500"/>
    <m/>
  </r>
  <r>
    <x v="61"/>
    <x v="0"/>
    <s v="Pago Cuota"/>
    <d v="2021-08-02T00:00:00"/>
    <s v="TR"/>
    <s v="Llanquihue 109, Teresa Gatica "/>
    <m/>
    <n v="37609"/>
    <m/>
  </r>
  <r>
    <x v="61"/>
    <x v="0"/>
    <s v="Pago Cuota"/>
    <d v="2021-08-02T00:00:00"/>
    <s v="TR"/>
    <s v="Llanquihue 97- Patricia Castillo"/>
    <m/>
    <n v="23000"/>
    <m/>
  </r>
  <r>
    <x v="61"/>
    <x v="0"/>
    <s v="Pago Cuota"/>
    <d v="2021-08-02T00:00:00"/>
    <s v="TR"/>
    <s v="Puyehue 22, Cristina Olivares"/>
    <m/>
    <n v="23000"/>
    <m/>
  </r>
  <r>
    <x v="61"/>
    <x v="0"/>
    <s v="Pago Cuota"/>
    <d v="2021-08-02T00:00:00"/>
    <s v="TR"/>
    <s v="R. Figueroa vuelto caja chica jul.21"/>
    <m/>
    <n v="12230"/>
    <m/>
  </r>
  <r>
    <x v="61"/>
    <x v="0"/>
    <s v="Pago Cuota"/>
    <d v="2021-08-02T00:00:00"/>
    <s v="TR"/>
    <s v="Villarrica 122, Ema Valdes prop. Jul.21"/>
    <m/>
    <n v="11500"/>
    <m/>
  </r>
  <r>
    <x v="61"/>
    <x v="0"/>
    <s v="Pago Cuota"/>
    <d v="2021-08-02T00:00:00"/>
    <s v="TR"/>
    <s v="Villarrica 128, Claudia Ubilla"/>
    <m/>
    <n v="23000"/>
    <m/>
  </r>
  <r>
    <x v="61"/>
    <x v="0"/>
    <s v="Pago Cuota"/>
    <d v="2021-08-02T00:00:00"/>
    <s v="TR"/>
    <s v="Villarrica 129, R. Figueroa"/>
    <m/>
    <n v="23000"/>
    <m/>
  </r>
  <r>
    <x v="61"/>
    <x v="0"/>
    <s v="Pago Cuota"/>
    <d v="2021-08-03T00:00:00"/>
    <s v="TR"/>
    <s v="Llanquihue 115, Suc. Zaida Uribe"/>
    <s v="7 cuota"/>
    <n v="150115"/>
    <m/>
  </r>
  <r>
    <x v="61"/>
    <x v="0"/>
    <s v="Pago Cuota"/>
    <d v="2021-08-03T00:00:00"/>
    <s v="TR"/>
    <s v="llanquihue 76. Glenda Alvarez"/>
    <m/>
    <n v="116076"/>
    <m/>
  </r>
  <r>
    <x v="61"/>
    <x v="0"/>
    <s v="Pago Cuota"/>
    <d v="2021-08-03T00:00:00"/>
    <s v="TR"/>
    <s v="Llanquihue 88, Pedro Flores"/>
    <m/>
    <n v="23000"/>
    <m/>
  </r>
  <r>
    <x v="61"/>
    <x v="0"/>
    <s v="Pago Cuota"/>
    <d v="2021-08-03T00:00:00"/>
    <s v="TR"/>
    <s v="Puyehue 26, Sergio Ballesteros"/>
    <m/>
    <n v="23000"/>
    <m/>
  </r>
  <r>
    <x v="61"/>
    <x v="0"/>
    <s v="Pago Cuota"/>
    <d v="2021-08-03T00:00:00"/>
    <s v="TR"/>
    <s v="Villarrica 100, Julia Zuñiga"/>
    <m/>
    <n v="23100"/>
    <m/>
  </r>
  <r>
    <x v="61"/>
    <x v="0"/>
    <s v="Pago Cuota"/>
    <d v="2021-08-04T00:00:00"/>
    <s v="D/E"/>
    <s v="Llanquihue 94, Suc. Carmela Valdes"/>
    <m/>
    <n v="94000"/>
    <m/>
  </r>
  <r>
    <x v="61"/>
    <x v="0"/>
    <s v="Pago Cuota"/>
    <d v="2021-08-05T00:00:00"/>
    <s v="TR"/>
    <s v="Llanquihue 97, Rene Rivero"/>
    <m/>
    <n v="23000"/>
    <m/>
  </r>
  <r>
    <x v="61"/>
    <x v="0"/>
    <s v="Pago Cuota"/>
    <d v="2021-08-05T00:00:00"/>
    <s v="TR"/>
    <s v="Ranco 75, Olga Hernandez"/>
    <m/>
    <n v="23000"/>
    <m/>
  </r>
  <r>
    <x v="61"/>
    <x v="0"/>
    <s v="Pago Cuota"/>
    <d v="2021-08-05T00:00:00"/>
    <s v="TR"/>
    <s v="Ranco 77, Melinda Gonzalez"/>
    <m/>
    <n v="23000"/>
    <m/>
  </r>
  <r>
    <x v="61"/>
    <x v="0"/>
    <s v="Pago Cuota"/>
    <d v="2021-08-05T00:00:00"/>
    <s v="TR"/>
    <s v="Villarrica 122, Luis Sepulveda"/>
    <m/>
    <n v="23000"/>
    <m/>
  </r>
  <r>
    <x v="61"/>
    <x v="0"/>
    <s v="Pago Cuota"/>
    <d v="2021-08-06T00:00:00"/>
    <s v="TR"/>
    <s v="Llanquihue 96, Varlos Alvarez"/>
    <m/>
    <n v="23096"/>
    <m/>
  </r>
  <r>
    <x v="61"/>
    <x v="0"/>
    <s v="Pago Cuota"/>
    <d v="2021-08-06T00:00:00"/>
    <s v="TR"/>
    <s v="Puyehue 26, Juan Carreño"/>
    <m/>
    <n v="115000"/>
    <m/>
  </r>
  <r>
    <x v="61"/>
    <x v="0"/>
    <s v="Pago Cuota"/>
    <d v="2021-08-06T00:00:00"/>
    <s v="TR"/>
    <s v="Puyehue 30, Jorge Carcasson"/>
    <m/>
    <n v="23000"/>
    <m/>
  </r>
  <r>
    <x v="61"/>
    <x v="0"/>
    <s v="Pago Cuota"/>
    <d v="2021-08-06T00:00:00"/>
    <s v="TR"/>
    <s v="Ranco 91. Jeanette Ibarra"/>
    <m/>
    <n v="23000"/>
    <m/>
  </r>
  <r>
    <x v="61"/>
    <x v="0"/>
    <s v="Pago Cuota"/>
    <d v="2021-08-06T00:00:00"/>
    <s v="TR"/>
    <s v="Ranco 91. Jeanette Ibarra"/>
    <m/>
    <n v="23000"/>
    <m/>
  </r>
  <r>
    <x v="61"/>
    <x v="0"/>
    <s v="Pago Cuota"/>
    <d v="2021-08-09T00:00:00"/>
    <s v="TR"/>
    <s v="Riñihue 25, Juan Gonzalez"/>
    <m/>
    <n v="46025"/>
    <m/>
  </r>
  <r>
    <x v="61"/>
    <x v="0"/>
    <s v="Pago Cuota"/>
    <d v="2021-08-11T00:00:00"/>
    <s v="TR"/>
    <s v="Villarrica 106, Carolina Uribe"/>
    <m/>
    <n v="23000"/>
    <m/>
  </r>
  <r>
    <x v="61"/>
    <x v="0"/>
    <s v="Pago Cuota"/>
    <d v="2021-08-16T00:00:00"/>
    <s v="TR"/>
    <s v="Puyehue 36, Militza Cortes"/>
    <m/>
    <n v="46000"/>
    <m/>
  </r>
  <r>
    <x v="61"/>
    <x v="0"/>
    <s v="Pago Cuota"/>
    <d v="2021-08-16T00:00:00"/>
    <s v="TR"/>
    <s v="Puyehue 39. Felipe Gallardo"/>
    <m/>
    <n v="46000"/>
    <m/>
  </r>
  <r>
    <x v="61"/>
    <x v="0"/>
    <s v="Pago Cuota"/>
    <d v="2021-08-17T00:00:00"/>
    <s v="TR"/>
    <s v="Ranco 42, Octavio Arrue"/>
    <m/>
    <n v="23000"/>
    <m/>
  </r>
  <r>
    <x v="61"/>
    <x v="0"/>
    <s v="Pago Cuota"/>
    <d v="2021-08-19T00:00:00"/>
    <s v="TR"/>
    <s v="Llanquihue 113 Pedro Ruz"/>
    <m/>
    <n v="23113"/>
    <m/>
  </r>
  <r>
    <x v="61"/>
    <x v="0"/>
    <s v="Pago Cuota"/>
    <d v="2021-08-23T00:00:00"/>
    <s v="TR"/>
    <s v="Icalma 72, J.Matamala"/>
    <m/>
    <n v="23000"/>
    <m/>
  </r>
  <r>
    <x v="61"/>
    <x v="0"/>
    <s v="Pago Cuota"/>
    <d v="2021-08-23T00:00:00"/>
    <s v="TR"/>
    <s v="Ivonne Jorquera, Puyehue 32"/>
    <m/>
    <n v="23000"/>
    <m/>
  </r>
  <r>
    <x v="61"/>
    <x v="0"/>
    <s v="Pago Cuota"/>
    <d v="2021-08-23T00:00:00"/>
    <s v="TR"/>
    <s v="Llanquihue 109, Teresa Gatica "/>
    <m/>
    <n v="37609"/>
    <m/>
  </r>
  <r>
    <x v="61"/>
    <x v="0"/>
    <s v="Pago Cuota"/>
    <d v="2021-08-23T00:00:00"/>
    <s v="TR"/>
    <s v="Llanquihue 80, Sergio Ibaceta"/>
    <m/>
    <n v="23080"/>
    <m/>
  </r>
  <r>
    <x v="61"/>
    <x v="0"/>
    <s v="Pago Cuota"/>
    <d v="2021-08-23T00:00:00"/>
    <s v="TR"/>
    <s v="Puyehue 37, J.Matamala"/>
    <m/>
    <n v="23000"/>
    <m/>
  </r>
  <r>
    <x v="61"/>
    <x v="0"/>
    <s v="Pago Cuota"/>
    <d v="2021-08-23T00:00:00"/>
    <s v="TR"/>
    <s v="Puyehue 43, Aurelio Sandoval"/>
    <m/>
    <n v="46000"/>
    <m/>
  </r>
  <r>
    <x v="61"/>
    <x v="0"/>
    <s v="Pago Cuota"/>
    <d v="2021-08-23T00:00:00"/>
    <s v="TR"/>
    <s v="Villarrica 102, Ximena Mancilla"/>
    <m/>
    <n v="23102"/>
    <m/>
  </r>
  <r>
    <x v="61"/>
    <x v="0"/>
    <s v="Pago Cuota"/>
    <d v="2021-08-24T00:00:00"/>
    <s v="TR"/>
    <s v="Llanquihue 74, Eliana Haro 14031"/>
    <m/>
    <n v="23000"/>
    <m/>
  </r>
  <r>
    <x v="61"/>
    <x v="0"/>
    <s v="Pago Cuota"/>
    <d v="2021-08-24T00:00:00"/>
    <s v="TR"/>
    <s v="Ranco 54, Marion Pacheco"/>
    <m/>
    <n v="23000"/>
    <m/>
  </r>
  <r>
    <x v="61"/>
    <x v="0"/>
    <s v="Pago Cuota"/>
    <d v="2021-08-24T00:00:00"/>
    <s v="TR"/>
    <s v="Ranco 83, Silvia Gonzalez 14041"/>
    <m/>
    <n v="23000"/>
    <m/>
  </r>
  <r>
    <x v="61"/>
    <x v="0"/>
    <s v="Pago Cuota"/>
    <d v="2021-08-24T00:00:00"/>
    <s v="TR"/>
    <s v="Ranco 89, Teresa Rojas 14044"/>
    <m/>
    <n v="46000"/>
    <m/>
  </r>
  <r>
    <x v="61"/>
    <x v="0"/>
    <s v="Pago Cuota"/>
    <d v="2021-08-26T00:00:00"/>
    <s v="TR"/>
    <s v="Riñihue 23, Sara Salgado"/>
    <m/>
    <n v="92000"/>
    <m/>
  </r>
  <r>
    <x v="61"/>
    <x v="0"/>
    <s v="Pago Cuota"/>
    <d v="2021-08-26T00:00:00"/>
    <s v="TR"/>
    <s v="Villarrica 98, Anibal Vivaceta"/>
    <m/>
    <n v="230000"/>
    <m/>
  </r>
  <r>
    <x v="61"/>
    <x v="0"/>
    <s v="Pago Cuota"/>
    <d v="2021-08-27T00:00:00"/>
    <s v="TR"/>
    <s v="Puyehue 47, Andrea Valdivia"/>
    <m/>
    <n v="23000"/>
    <m/>
  </r>
  <r>
    <x v="61"/>
    <x v="0"/>
    <s v="Pago Cuota"/>
    <d v="2021-08-27T00:00:00"/>
    <s v="TR"/>
    <s v="Riñihue 23, Sara Salgado"/>
    <m/>
    <n v="92000"/>
    <m/>
  </r>
  <r>
    <x v="61"/>
    <x v="0"/>
    <s v="Pago Cuota"/>
    <d v="2021-08-30T00:00:00"/>
    <s v="TR"/>
    <s v="Llanquihue 82, Maria Molina"/>
    <m/>
    <n v="23000"/>
    <m/>
  </r>
  <r>
    <x v="61"/>
    <x v="0"/>
    <s v="Pago Cuota"/>
    <d v="2021-08-30T00:00:00"/>
    <s v="TR"/>
    <s v="R.Figueroa vuelto caja chica"/>
    <m/>
    <n v="51700"/>
    <m/>
  </r>
  <r>
    <x v="61"/>
    <x v="0"/>
    <s v="Pago Cuota"/>
    <d v="2021-08-30T00:00:00"/>
    <s v="TR"/>
    <s v="Ranco 52, Nancy Paez"/>
    <m/>
    <n v="69000"/>
    <m/>
  </r>
  <r>
    <x v="61"/>
    <x v="0"/>
    <s v="Pago Cuota"/>
    <d v="2021-08-30T00:00:00"/>
    <s v="TR"/>
    <s v="Riñihue 19, Teresa Peña"/>
    <m/>
    <n v="25000"/>
    <m/>
  </r>
  <r>
    <x v="61"/>
    <x v="0"/>
    <s v="Pago Cuota"/>
    <d v="2021-08-30T00:00:00"/>
    <s v="TR"/>
    <s v="Villarrica 123, Omar Sepulveda"/>
    <m/>
    <n v="23000"/>
    <m/>
  </r>
  <r>
    <x v="61"/>
    <x v="0"/>
    <s v="Pago Cuota"/>
    <d v="2021-08-30T00:00:00"/>
    <s v="TR"/>
    <s v="Villarrica 129, Ricardo Figueroa"/>
    <m/>
    <n v="23000"/>
    <m/>
  </r>
  <r>
    <x v="61"/>
    <x v="0"/>
    <s v="Pago Cuota"/>
    <d v="2021-08-31T00:00:00"/>
    <s v="TR"/>
    <s v="Llanquihue 10,-105, Tatiana Tejos"/>
    <m/>
    <n v="92000"/>
    <m/>
  </r>
  <r>
    <x v="61"/>
    <x v="0"/>
    <s v="Pago Cuota"/>
    <d v="2021-08-31T00:00:00"/>
    <s v="TR"/>
    <s v="Llanquihue 97 A, Castillo Olivera"/>
    <m/>
    <n v="23000"/>
    <m/>
  </r>
  <r>
    <x v="61"/>
    <x v="0"/>
    <s v="Pago Cuota"/>
    <d v="2021-08-31T00:00:00"/>
    <s v="TR"/>
    <s v="Ranco 50, Julia Parra"/>
    <m/>
    <n v="23000"/>
    <m/>
  </r>
  <r>
    <x v="61"/>
    <x v="0"/>
    <s v="Pago Cuota"/>
    <d v="2021-08-31T00:00:00"/>
    <s v="TR"/>
    <s v="Ranco 79, Ismelda Meza"/>
    <m/>
    <n v="23000"/>
    <m/>
  </r>
  <r>
    <x v="61"/>
    <x v="0"/>
    <s v="Pago Cuota"/>
    <d v="2021-08-31T00:00:00"/>
    <s v="TR"/>
    <s v="Villarrica 120, Maria Eugenia Basaure"/>
    <m/>
    <n v="66000"/>
    <m/>
  </r>
  <r>
    <x v="61"/>
    <x v="0"/>
    <s v="Pago Cuota"/>
    <d v="2021-08-31T00:00:00"/>
    <s v="TR"/>
    <s v="Villarrica 120, Maria Eugenia Basaure"/>
    <m/>
    <n v="3000"/>
    <m/>
  </r>
  <r>
    <x v="62"/>
    <x v="0"/>
    <s v="Pago Cuota"/>
    <d v="2021-09-01T00:00:00"/>
    <s v="TR"/>
    <s v="Llanquihue 119, Maria Madariaga"/>
    <m/>
    <n v="46000"/>
    <m/>
  </r>
  <r>
    <x v="62"/>
    <x v="0"/>
    <s v="Pago Cuota"/>
    <d v="2021-09-01T00:00:00"/>
    <s v="TR"/>
    <s v="Puyehue 22, Cristina Olivares"/>
    <m/>
    <n v="92000"/>
    <m/>
  </r>
  <r>
    <x v="62"/>
    <x v="0"/>
    <s v="Pago Cuota"/>
    <d v="2021-09-01T00:00:00"/>
    <s v="TR"/>
    <s v="Villarrica 128, Claudia Ubilla"/>
    <m/>
    <n v="23000"/>
    <m/>
  </r>
  <r>
    <x v="62"/>
    <x v="0"/>
    <s v="Pago Cuota"/>
    <d v="2021-09-03T00:00:00"/>
    <s v="TR"/>
    <s v="Ranco 77, Melinda Gonzalez"/>
    <m/>
    <n v="23000"/>
    <m/>
  </r>
  <r>
    <x v="62"/>
    <x v="0"/>
    <s v="Pago Cuota"/>
    <d v="2021-09-03T00:00:00"/>
    <s v="D/E"/>
    <s v="Villarrica 100, Julia Zuñiga"/>
    <m/>
    <n v="23100"/>
    <m/>
  </r>
  <r>
    <x v="62"/>
    <x v="0"/>
    <s v="Pago Cuota"/>
    <d v="2021-09-03T00:00:00"/>
    <s v="TR"/>
    <s v="Villarrica 122, Luis Sepulveda"/>
    <m/>
    <n v="23000"/>
    <m/>
  </r>
  <r>
    <x v="62"/>
    <x v="0"/>
    <s v="Pago Cuota"/>
    <d v="2021-09-06T00:00:00"/>
    <s v="TR"/>
    <s v="Llanquihue 115, Suc. Zaide Uribe"/>
    <s v="8 cuota"/>
    <n v="150115"/>
    <m/>
  </r>
  <r>
    <x v="62"/>
    <x v="0"/>
    <s v="Pago Cuota"/>
    <d v="2021-09-06T00:00:00"/>
    <s v="TR"/>
    <s v="Llanquihue 92, Carlos Herrera"/>
    <m/>
    <n v="50000"/>
    <m/>
  </r>
  <r>
    <x v="62"/>
    <x v="0"/>
    <s v="Pago Cuota"/>
    <d v="2021-09-06T00:00:00"/>
    <s v="TR"/>
    <s v="Llanquihue 97. Rene Rivero"/>
    <m/>
    <n v="23000"/>
    <m/>
  </r>
  <r>
    <x v="62"/>
    <x v="0"/>
    <s v="Pago Cuota"/>
    <d v="2021-09-06T00:00:00"/>
    <s v="TR"/>
    <s v="Ranco 56, Suc. Rigoberto Gonzalez"/>
    <m/>
    <n v="69000"/>
    <m/>
  </r>
  <r>
    <x v="62"/>
    <x v="0"/>
    <s v="Pago Cuota"/>
    <d v="2021-09-06T00:00:00"/>
    <s v="TR"/>
    <s v="Ranco 75, Olga Hernandez"/>
    <m/>
    <n v="23000"/>
    <m/>
  </r>
  <r>
    <x v="62"/>
    <x v="0"/>
    <s v="Pago Cuota"/>
    <d v="2021-09-06T00:00:00"/>
    <s v="TR"/>
    <s v="Villarrica 106, Carolina Uribe"/>
    <m/>
    <n v="23000"/>
    <m/>
  </r>
  <r>
    <x v="62"/>
    <x v="0"/>
    <s v="Pago Cuota"/>
    <d v="2021-09-06T00:00:00"/>
    <s v="TR"/>
    <s v="Villarrica 118, Pia Burgos"/>
    <m/>
    <n v="39362"/>
    <m/>
  </r>
  <r>
    <x v="62"/>
    <x v="0"/>
    <s v="Pago Cuota"/>
    <d v="2021-09-07T00:00:00"/>
    <s v="TR"/>
    <s v="Llanquihue 76, Glenda Alvarez"/>
    <m/>
    <n v="100000"/>
    <m/>
  </r>
  <r>
    <x v="62"/>
    <x v="0"/>
    <s v="Pago Cuota"/>
    <d v="2021-09-09T00:00:00"/>
    <s v="TR"/>
    <s v="Puyehue 30, Jorge Carcasson"/>
    <m/>
    <n v="23000"/>
    <m/>
  </r>
  <r>
    <x v="62"/>
    <x v="0"/>
    <s v="Pago Cuota"/>
    <d v="2021-09-09T00:00:00"/>
    <s v="TR"/>
    <s v="Ranco 48, Carola Arriagada"/>
    <m/>
    <n v="46000"/>
    <m/>
  </r>
  <r>
    <x v="62"/>
    <x v="0"/>
    <s v="Pago Cuota"/>
    <d v="2021-09-10T00:00:00"/>
    <s v="TR"/>
    <s v="Ranco 42, Octavio Arrue"/>
    <m/>
    <n v="23000"/>
    <m/>
  </r>
  <r>
    <x v="62"/>
    <x v="0"/>
    <s v="Pago Cuota"/>
    <d v="2021-09-13T00:00:00"/>
    <s v="TR"/>
    <s v="Llanquihue 88, Pedro Flores"/>
    <m/>
    <n v="23000"/>
    <m/>
  </r>
  <r>
    <x v="62"/>
    <x v="0"/>
    <s v="Pago Cuota"/>
    <d v="2021-09-13T00:00:00"/>
    <s v="TR"/>
    <s v="Puyehue 39, Felipe Gallardo"/>
    <m/>
    <n v="23000"/>
    <m/>
  </r>
  <r>
    <x v="62"/>
    <x v="0"/>
    <s v="Pago Cuota"/>
    <d v="2021-09-14T00:00:00"/>
    <s v="TR"/>
    <s v="Puyehue 24, Manuel Latapiat"/>
    <m/>
    <n v="69000"/>
    <m/>
  </r>
  <r>
    <x v="62"/>
    <x v="0"/>
    <s v="Pago Cuota"/>
    <d v="2021-09-20T00:00:00"/>
    <s v="TR"/>
    <s v="Llanquihue 113, Pedro Ruz"/>
    <m/>
    <n v="23113"/>
    <m/>
  </r>
  <r>
    <x v="62"/>
    <x v="0"/>
    <s v="Pago Cuota"/>
    <d v="2021-09-20T00:00:00"/>
    <s v="TR"/>
    <s v="Llanquihue 80, Sergio Ibaceta"/>
    <m/>
    <n v="23080"/>
    <m/>
  </r>
  <r>
    <x v="62"/>
    <x v="0"/>
    <s v="Pago Cuota"/>
    <d v="2021-09-20T00:00:00"/>
    <s v="TR"/>
    <s v="Ranco 54, Marion Pacheco"/>
    <m/>
    <n v="23000"/>
    <m/>
  </r>
  <r>
    <x v="62"/>
    <x v="0"/>
    <s v="Pago Cuota"/>
    <d v="2021-09-21T00:00:00"/>
    <s v="TR"/>
    <s v="Llanquihue 109, Teresa Gatica"/>
    <m/>
    <n v="23109"/>
    <m/>
  </r>
  <r>
    <x v="62"/>
    <x v="0"/>
    <s v="Pago Cuota"/>
    <d v="2021-09-21T00:00:00"/>
    <s v="TR"/>
    <s v="Llanquihue 109, Teresa Gatica"/>
    <m/>
    <n v="14500"/>
    <m/>
  </r>
  <r>
    <x v="62"/>
    <x v="0"/>
    <s v="Pago Cuota"/>
    <d v="2021-09-21T00:00:00"/>
    <s v="TR"/>
    <s v="Puyehue 32, Ivonne Jorquera"/>
    <m/>
    <n v="23000"/>
    <m/>
  </r>
  <r>
    <x v="62"/>
    <x v="0"/>
    <s v="Pago Cuota"/>
    <d v="2021-09-22T00:00:00"/>
    <s v="TR"/>
    <s v="Llanquihue 74, Eliana Haro"/>
    <m/>
    <n v="23000"/>
    <m/>
  </r>
  <r>
    <x v="62"/>
    <x v="0"/>
    <s v="Pago Cuota"/>
    <d v="2021-09-22T00:00:00"/>
    <s v="TR"/>
    <s v="Llanquihue 96, Carlos Alvarez"/>
    <m/>
    <n v="23096"/>
    <m/>
  </r>
  <r>
    <x v="62"/>
    <x v="0"/>
    <s v="Pago Cuota"/>
    <d v="2021-09-22T00:00:00"/>
    <s v="TR"/>
    <s v="Puyehue 36, Militza Cortes"/>
    <m/>
    <n v="23000"/>
    <m/>
  </r>
  <r>
    <x v="62"/>
    <x v="0"/>
    <s v="Pago Cuota"/>
    <d v="2021-09-22T00:00:00"/>
    <s v="TR"/>
    <s v="Puyehue 41, Teresa Sepulveda"/>
    <m/>
    <n v="100000"/>
    <m/>
  </r>
  <r>
    <x v="62"/>
    <x v="0"/>
    <s v="Pago Cuota"/>
    <d v="2021-09-22T00:00:00"/>
    <s v="TR"/>
    <s v="Ranco 83, Silvia Gonzalez"/>
    <m/>
    <n v="23000"/>
    <m/>
  </r>
  <r>
    <x v="62"/>
    <x v="0"/>
    <s v="Pago Cuota"/>
    <d v="2021-09-27T00:00:00"/>
    <s v="TR"/>
    <s v="Icalma 72, J.Matamala"/>
    <m/>
    <n v="23000"/>
    <m/>
  </r>
  <r>
    <x v="62"/>
    <x v="0"/>
    <s v="Pago Cuota"/>
    <d v="2021-09-27T00:00:00"/>
    <s v="TR"/>
    <s v="Puyehue 37, J.Matamala"/>
    <m/>
    <n v="23000"/>
    <m/>
  </r>
  <r>
    <x v="62"/>
    <x v="0"/>
    <s v="Pago Cuota"/>
    <d v="2021-09-29T00:00:00"/>
    <s v="TR"/>
    <s v="Llanquihue 103-105, Tatiana Tejos"/>
    <m/>
    <n v="46000"/>
    <m/>
  </r>
  <r>
    <x v="62"/>
    <x v="0"/>
    <s v="Pago Cuota"/>
    <d v="2021-09-29T00:00:00"/>
    <s v="TR"/>
    <s v="Llanquihue 97 A, Castillo Olivera"/>
    <m/>
    <n v="23000"/>
    <m/>
  </r>
  <r>
    <x v="62"/>
    <x v="0"/>
    <s v="Pago Cuota"/>
    <d v="2021-09-30T00:00:00"/>
    <s v="TR"/>
    <s v="Puyehue 47, Andrea Valdivia"/>
    <m/>
    <n v="23000"/>
    <m/>
  </r>
  <r>
    <x v="62"/>
    <x v="0"/>
    <s v="Pago Cuota"/>
    <d v="2021-09-30T00:00:00"/>
    <s v="TR"/>
    <s v="Riñihue 19, Teresa Peña"/>
    <m/>
    <n v="23000"/>
    <m/>
  </r>
  <r>
    <x v="62"/>
    <x v="0"/>
    <s v="Pago Cuota"/>
    <d v="2021-09-30T00:00:00"/>
    <s v="TR"/>
    <s v="Villarrica 106, Carolina Uribe"/>
    <m/>
    <n v="23000"/>
    <m/>
  </r>
  <r>
    <x v="62"/>
    <x v="0"/>
    <s v="Pago Cuota"/>
    <d v="2021-09-30T00:00:00"/>
    <s v="TR"/>
    <s v="Villarrica 118, Pia Burgos"/>
    <m/>
    <n v="23000"/>
    <m/>
  </r>
  <r>
    <x v="62"/>
    <x v="0"/>
    <s v="Pago Cuota"/>
    <d v="2021-09-30T00:00:00"/>
    <s v="TR"/>
    <s v="Villarrica 123, Omar Sepulveda"/>
    <m/>
    <n v="23000"/>
    <m/>
  </r>
  <r>
    <x v="62"/>
    <x v="0"/>
    <s v="Pago Cuota"/>
    <d v="2021-09-30T00:00:00"/>
    <s v="TR"/>
    <s v="Villarrica 129, Ricardo Sepulveda"/>
    <m/>
    <n v="23000"/>
    <m/>
  </r>
  <r>
    <x v="63"/>
    <x v="0"/>
    <s v="Pago Cuota"/>
    <d v="2021-10-01T00:00:00"/>
    <s v="TR"/>
    <s v="Llanquihue 76, Glenda Alvarez"/>
    <m/>
    <n v="24000"/>
    <m/>
  </r>
  <r>
    <x v="63"/>
    <x v="0"/>
    <s v="Pago Cuota"/>
    <d v="2021-10-01T00:00:00"/>
    <s v="TR"/>
    <s v="R.Figueroa vuelto caja chica"/>
    <m/>
    <n v="9600"/>
    <m/>
  </r>
  <r>
    <x v="63"/>
    <x v="0"/>
    <s v="Pago Cuota"/>
    <d v="2021-10-01T00:00:00"/>
    <s v="TR"/>
    <s v="Villarrica 128, Marcela Ubilla"/>
    <m/>
    <n v="23000"/>
    <m/>
  </r>
  <r>
    <x v="63"/>
    <x v="0"/>
    <s v="Pago Cuota"/>
    <d v="2021-10-04T00:00:00"/>
    <s v="TR"/>
    <s v="Villarrica 122, Luis Sepulveda"/>
    <m/>
    <n v="23000"/>
    <m/>
  </r>
  <r>
    <x v="63"/>
    <x v="0"/>
    <s v="Pago Cuota"/>
    <d v="2021-10-05T00:00:00"/>
    <s v="TR"/>
    <s v="Llanquihue 97, Rene Rivero"/>
    <m/>
    <n v="23000"/>
    <m/>
  </r>
  <r>
    <x v="63"/>
    <x v="0"/>
    <s v="Pago Cuota"/>
    <d v="2021-10-06T00:00:00"/>
    <s v="TR"/>
    <s v="Llanquihue 82, Maria Molina"/>
    <m/>
    <n v="23000"/>
    <m/>
  </r>
  <r>
    <x v="63"/>
    <x v="0"/>
    <s v="Pago Cuota"/>
    <d v="2021-10-06T00:00:00"/>
    <s v="TR"/>
    <s v="Puyehue 30, Jorge Carcasson"/>
    <m/>
    <n v="23000"/>
    <m/>
  </r>
  <r>
    <x v="63"/>
    <x v="0"/>
    <s v="Pago Cuota"/>
    <d v="2021-10-06T00:00:00"/>
    <s v="TR"/>
    <s v="Ranco 46, Manuel Jorquera"/>
    <m/>
    <n v="69000"/>
    <m/>
  </r>
  <r>
    <x v="63"/>
    <x v="0"/>
    <s v="Pago Cuota"/>
    <d v="2021-10-07T00:00:00"/>
    <s v="TR"/>
    <s v="Llanquihue 115, Suc. Zaide Uribe"/>
    <s v=" cuota 9"/>
    <n v="150115"/>
    <m/>
  </r>
  <r>
    <x v="63"/>
    <x v="0"/>
    <s v="Pago Cuota"/>
    <d v="2021-10-07T00:00:00"/>
    <s v="TR"/>
    <s v="Ranco 91, Jeannette Ibarra"/>
    <m/>
    <n v="23000"/>
    <m/>
  </r>
  <r>
    <x v="63"/>
    <x v="0"/>
    <s v="Pago Cuota"/>
    <d v="2021-10-07T00:00:00"/>
    <s v="D/E"/>
    <s v="Villarrica 100. Julia Zuñiga"/>
    <m/>
    <n v="23100"/>
    <m/>
  </r>
  <r>
    <x v="63"/>
    <x v="0"/>
    <s v="Pago Cuota"/>
    <d v="2021-10-08T00:00:00"/>
    <s v="TR"/>
    <s v="Llanquihue 117, Patricia Maluenda"/>
    <m/>
    <n v="200117"/>
    <m/>
  </r>
  <r>
    <x v="63"/>
    <x v="0"/>
    <s v="Pago Cuota"/>
    <d v="2021-10-08T00:00:00"/>
    <s v="TR"/>
    <s v="Riñihue 6-8, Roberto Andrade"/>
    <m/>
    <n v="46006"/>
    <m/>
  </r>
  <r>
    <x v="63"/>
    <x v="0"/>
    <s v="Pago Cuota"/>
    <d v="2021-10-12T00:00:00"/>
    <s v="TR"/>
    <s v="Puyehue 39, Felipe Gallardo"/>
    <m/>
    <n v="23000"/>
    <m/>
  </r>
  <r>
    <x v="63"/>
    <x v="0"/>
    <s v="Pago Cuota"/>
    <d v="2021-10-12T00:00:00"/>
    <s v="TR"/>
    <s v="Ranco 38, Jose Luis Retamal"/>
    <m/>
    <n v="220038"/>
    <m/>
  </r>
  <r>
    <x v="63"/>
    <x v="0"/>
    <s v="Pago Cuota"/>
    <d v="2021-10-15T00:00:00"/>
    <s v="TR"/>
    <s v="Llanquihue 96, Carlos Alvarez"/>
    <m/>
    <n v="23096"/>
    <m/>
  </r>
  <r>
    <x v="63"/>
    <x v="0"/>
    <s v="Pago Cuota"/>
    <d v="2021-10-15T00:00:00"/>
    <s v="TR"/>
    <s v="Riñihue 25, Juan Gonzalez"/>
    <m/>
    <n v="23025"/>
    <m/>
  </r>
  <r>
    <x v="63"/>
    <x v="0"/>
    <s v="Pago Cuota"/>
    <d v="2021-10-18T00:00:00"/>
    <s v="TR"/>
    <s v="Puyehue 28, Veronica Silva"/>
    <m/>
    <n v="253000"/>
    <m/>
  </r>
  <r>
    <x v="63"/>
    <x v="0"/>
    <s v="Pago Cuota"/>
    <d v="2021-10-18T00:00:00"/>
    <s v="TR"/>
    <s v="Puyehue 53, Maria Vicencio"/>
    <m/>
    <n v="69000"/>
    <m/>
  </r>
  <r>
    <x v="63"/>
    <x v="0"/>
    <s v="Pago Cuota"/>
    <d v="2021-10-18T00:00:00"/>
    <s v="TR"/>
    <s v="Ranco 77, Melinda Gonzalez"/>
    <m/>
    <n v="23000"/>
    <m/>
  </r>
  <r>
    <x v="63"/>
    <x v="0"/>
    <s v="Pago Cuota"/>
    <d v="2021-10-19T00:00:00"/>
    <s v="TR"/>
    <s v="Ranco 42, Octavio Arrue"/>
    <m/>
    <n v="23000"/>
    <m/>
  </r>
  <r>
    <x v="63"/>
    <x v="0"/>
    <s v="Pago Cuota"/>
    <d v="2021-10-20T00:00:00"/>
    <s v="TR"/>
    <s v="Ranco 54, Marion Pacheco"/>
    <m/>
    <n v="23000"/>
    <m/>
  </r>
  <r>
    <x v="63"/>
    <x v="0"/>
    <s v="Pago Cuota"/>
    <d v="2021-10-20T00:00:00"/>
    <s v="TR"/>
    <s v="Villarrica 120, Ma. Eugenia Meza"/>
    <m/>
    <n v="115000"/>
    <m/>
  </r>
  <r>
    <x v="63"/>
    <x v="0"/>
    <s v="Pago Cuota"/>
    <d v="2021-10-22T00:00:00"/>
    <s v="TR"/>
    <s v="Llanquihue 113, Pedro Ruz"/>
    <m/>
    <n v="23113"/>
    <m/>
  </r>
  <r>
    <x v="63"/>
    <x v="0"/>
    <s v="Pago Cuota"/>
    <d v="2021-10-22T00:00:00"/>
    <s v="TR"/>
    <s v="Llanquihue 80, Sergio Ibaceta"/>
    <m/>
    <n v="23080"/>
    <m/>
  </r>
  <r>
    <x v="63"/>
    <x v="0"/>
    <s v="Pago Cuota"/>
    <d v="2021-10-25T00:00:00"/>
    <s v="TR"/>
    <s v="Calafquen 5, Marcos Briones"/>
    <m/>
    <n v="100000"/>
    <m/>
  </r>
  <r>
    <x v="63"/>
    <x v="0"/>
    <s v="Pago Cuota"/>
    <d v="2021-10-25T00:00:00"/>
    <s v="TR"/>
    <s v="Llanquihue 119, Maria Madariaga"/>
    <m/>
    <n v="46000"/>
    <m/>
  </r>
  <r>
    <x v="63"/>
    <x v="0"/>
    <s v="Pago Cuota"/>
    <d v="2021-10-25T00:00:00"/>
    <s v="TR"/>
    <s v="Llanquihue 74, Eliana Haro"/>
    <m/>
    <n v="23000"/>
    <m/>
  </r>
  <r>
    <x v="63"/>
    <x v="0"/>
    <s v="Pago Cuota"/>
    <d v="2021-10-25T00:00:00"/>
    <s v="TR"/>
    <s v="Puyehue 32, Ivonne Jorquera"/>
    <m/>
    <n v="23000"/>
    <m/>
  </r>
  <r>
    <x v="63"/>
    <x v="0"/>
    <s v="Pago Cuota"/>
    <d v="2021-10-25T00:00:00"/>
    <s v="TR"/>
    <s v="Puyehue 34, Gladys Jorquera"/>
    <m/>
    <n v="69000"/>
    <m/>
  </r>
  <r>
    <x v="63"/>
    <x v="0"/>
    <s v="Pago Cuota"/>
    <d v="2021-10-25T00:00:00"/>
    <s v="TR"/>
    <s v="Ranco 44, Jose Martinez"/>
    <m/>
    <n v="483000"/>
    <m/>
  </r>
  <r>
    <x v="63"/>
    <x v="0"/>
    <s v="Pago Cuota"/>
    <d v="2021-10-25T00:00:00"/>
    <s v="TR"/>
    <s v="Ranco 50, Julia Parra"/>
    <m/>
    <n v="23000"/>
    <m/>
  </r>
  <r>
    <x v="63"/>
    <x v="0"/>
    <s v="Pago Cuota"/>
    <d v="2021-10-25T00:00:00"/>
    <s v="TR"/>
    <s v="Ranco 79, Ismelda Meza"/>
    <m/>
    <n v="23000"/>
    <m/>
  </r>
  <r>
    <x v="63"/>
    <x v="0"/>
    <s v="Pago Cuota"/>
    <d v="2021-10-25T00:00:00"/>
    <s v="TR"/>
    <s v="Ranco 83, Silvia Gonzalez"/>
    <m/>
    <n v="23000"/>
    <m/>
  </r>
  <r>
    <x v="63"/>
    <x v="0"/>
    <s v="Pago Cuota"/>
    <d v="2021-10-25T00:00:00"/>
    <s v="TR"/>
    <s v="Ranco 89, Teresa Rojas"/>
    <m/>
    <n v="46000"/>
    <m/>
  </r>
  <r>
    <x v="63"/>
    <x v="0"/>
    <s v="Pago Cuota"/>
    <d v="2021-10-25T00:00:00"/>
    <s v="TR"/>
    <s v="Villarrica 102, Ximena Mancilla"/>
    <m/>
    <n v="23102"/>
    <m/>
  </r>
  <r>
    <x v="63"/>
    <x v="0"/>
    <s v="Pago Cuota"/>
    <d v="2021-10-25T00:00:00"/>
    <s v="TR"/>
    <s v="Villarrica 102, Ximena Mancilla"/>
    <m/>
    <n v="23102"/>
    <m/>
  </r>
  <r>
    <x v="63"/>
    <x v="0"/>
    <s v="Pago Cuota"/>
    <d v="2021-10-25T00:00:00"/>
    <s v="TR"/>
    <s v="Villarrica 112 - Llanquihue 111, Roccaro"/>
    <m/>
    <n v="342880"/>
    <m/>
  </r>
  <r>
    <x v="63"/>
    <x v="0"/>
    <s v="Pago Cuota"/>
    <d v="2021-10-26T00:00:00"/>
    <s v="TR"/>
    <s v="Icalma 72, J.Matamala"/>
    <m/>
    <n v="23000"/>
    <m/>
  </r>
  <r>
    <x v="63"/>
    <x v="0"/>
    <s v="Pago Cuota"/>
    <d v="2021-10-26T00:00:00"/>
    <s v="TR"/>
    <s v="Puyehue 37, J.Matamala"/>
    <m/>
    <n v="23000"/>
    <m/>
  </r>
  <r>
    <x v="63"/>
    <x v="0"/>
    <s v="Pago Cuota"/>
    <d v="2021-10-27T00:00:00"/>
    <s v="TR"/>
    <s v="Llanquihue 107, Jose Navarro"/>
    <m/>
    <n v="362000"/>
    <m/>
  </r>
  <r>
    <x v="63"/>
    <x v="0"/>
    <s v="Pago Cuota"/>
    <d v="2021-10-27T00:00:00"/>
    <s v="TR"/>
    <s v="Llanquihue 109, Teresa Gatica"/>
    <m/>
    <n v="37609"/>
    <m/>
  </r>
  <r>
    <x v="63"/>
    <x v="0"/>
    <s v="Pago Cuota"/>
    <d v="2021-10-27T00:00:00"/>
    <s v="TR"/>
    <s v="Puyehue 47, Andrea Valdivia"/>
    <m/>
    <n v="23000"/>
    <m/>
  </r>
  <r>
    <x v="63"/>
    <x v="0"/>
    <s v="Pago Cuota"/>
    <d v="2021-10-28T00:00:00"/>
    <s v="TR"/>
    <s v="Villarrica 118, Pia Burgos"/>
    <m/>
    <n v="23000"/>
    <m/>
  </r>
  <r>
    <x v="63"/>
    <x v="0"/>
    <s v="Pago Cuota"/>
    <d v="2021-10-28T00:00:00"/>
    <s v="TR"/>
    <s v="Villarrica 129, Ricardo Figueroa"/>
    <m/>
    <n v="23000"/>
    <m/>
  </r>
  <r>
    <x v="63"/>
    <x v="0"/>
    <s v="Pago Cuota"/>
    <d v="2021-10-29T00:00:00"/>
    <s v="TR"/>
    <s v="Llanquihue 82, Maria Molina"/>
    <m/>
    <n v="23000"/>
    <m/>
  </r>
  <r>
    <x v="63"/>
    <x v="0"/>
    <s v="Pago Cuota"/>
    <d v="2021-10-29T00:00:00"/>
    <s v="D/E"/>
    <s v="Puyehue 43, Aurelio Sandoval"/>
    <m/>
    <n v="46000"/>
    <m/>
  </r>
  <r>
    <x v="63"/>
    <x v="0"/>
    <s v="Pago Cuota"/>
    <d v="2021-10-29T00:00:00"/>
    <s v="TR"/>
    <s v="Villarrica 123, Omar Sepulveda"/>
    <m/>
    <n v="23000"/>
    <m/>
  </r>
  <r>
    <x v="64"/>
    <x v="0"/>
    <s v="Pago Cuota"/>
    <d v="2021-11-02T00:00:00"/>
    <s v="TR"/>
    <s v="Llanquihue 97-A, Patricia Castillo Olivera"/>
    <m/>
    <n v="23000"/>
    <m/>
  </r>
  <r>
    <x v="64"/>
    <x v="0"/>
    <s v="Pago Cuota"/>
    <d v="2021-11-02T00:00:00"/>
    <s v="TR"/>
    <s v="R.Figueroa vuelto caja chica"/>
    <m/>
    <n v="70000"/>
    <m/>
  </r>
  <r>
    <x v="64"/>
    <x v="0"/>
    <s v="Pago Cuota"/>
    <d v="2021-11-02T00:00:00"/>
    <s v="TR"/>
    <s v="Ranco 77, Melinda Gonzalez"/>
    <m/>
    <n v="23000"/>
    <m/>
  </r>
  <r>
    <x v="64"/>
    <x v="0"/>
    <s v="Pago Cuota"/>
    <d v="2021-11-02T00:00:00"/>
    <s v="TR"/>
    <s v="Riñihue 19, Teresa Peña"/>
    <m/>
    <n v="23000"/>
    <m/>
  </r>
  <r>
    <x v="64"/>
    <x v="0"/>
    <s v="Pago Cuota"/>
    <d v="2021-11-02T00:00:00"/>
    <s v="TR"/>
    <s v="Villarrica 106, Carolina Uribe"/>
    <m/>
    <n v="23000"/>
    <m/>
  </r>
  <r>
    <x v="64"/>
    <x v="0"/>
    <s v="Pago Cuota"/>
    <d v="2021-11-02T00:00:00"/>
    <s v="TR"/>
    <s v="Villarrica 128, Marcela Ubilla"/>
    <m/>
    <n v="23000"/>
    <m/>
  </r>
  <r>
    <x v="64"/>
    <x v="0"/>
    <s v="Pago Cuota"/>
    <d v="2021-11-03T00:00:00"/>
    <s v="TR"/>
    <s v="Llanquihue 86, Jorge zuñiga"/>
    <m/>
    <n v="115000"/>
    <m/>
  </r>
  <r>
    <x v="64"/>
    <x v="0"/>
    <s v="Pago Cuota"/>
    <d v="2021-11-03T00:00:00"/>
    <s v="TR"/>
    <s v="Villarrica 122, Luis Sepulveda"/>
    <m/>
    <n v="23000"/>
    <m/>
  </r>
  <r>
    <x v="64"/>
    <x v="0"/>
    <s v="Pago Cuota"/>
    <d v="2021-11-04T00:00:00"/>
    <s v="TR"/>
    <s v="Llanquihue 115, Suc. Zaida Uribe"/>
    <s v="cuota 10"/>
    <n v="150115"/>
    <m/>
  </r>
  <r>
    <x v="64"/>
    <x v="0"/>
    <s v="Pago Cuota"/>
    <d v="2021-11-05T00:00:00"/>
    <s v="TR"/>
    <s v="Llanquihue 76, Glenda Alvarez"/>
    <m/>
    <n v="60000"/>
    <m/>
  </r>
  <r>
    <x v="64"/>
    <x v="0"/>
    <s v="Pago Cuota"/>
    <d v="2021-11-08T00:00:00"/>
    <s v="TR"/>
    <s v="Llanquihue 97, Rene Rivero"/>
    <m/>
    <n v="23000"/>
    <m/>
  </r>
  <r>
    <x v="64"/>
    <x v="0"/>
    <s v="Pago Cuota"/>
    <d v="2021-11-08T00:00:00"/>
    <s v="TR"/>
    <s v="Puyehue 30, Jorge Carcasson"/>
    <m/>
    <n v="23000"/>
    <m/>
  </r>
  <r>
    <x v="64"/>
    <x v="0"/>
    <s v="Pago Cuota"/>
    <d v="2021-11-08T00:00:00"/>
    <s v="TR"/>
    <s v="Puyehue 39, Felipe Gallardo"/>
    <m/>
    <n v="23000"/>
    <m/>
  </r>
  <r>
    <x v="64"/>
    <x v="0"/>
    <s v="Pago Cuota"/>
    <d v="2021-11-08T00:00:00"/>
    <s v="TR"/>
    <s v="Ranco 75, Olga Hernandez"/>
    <m/>
    <n v="23000"/>
    <m/>
  </r>
  <r>
    <x v="64"/>
    <x v="0"/>
    <s v="Pago Cuota"/>
    <d v="2021-11-08T00:00:00"/>
    <s v="TR"/>
    <s v="Villarrica 100, Julia Zuñiga"/>
    <m/>
    <n v="23100"/>
    <m/>
  </r>
  <r>
    <x v="64"/>
    <x v="0"/>
    <s v="Pago Cuota"/>
    <d v="2021-11-09T00:00:00"/>
    <s v="TR"/>
    <s v="Villarrica 108, Dsuc. Iturbide"/>
    <m/>
    <n v="314240"/>
    <m/>
  </r>
  <r>
    <x v="64"/>
    <x v="0"/>
    <s v="Pago Cuota"/>
    <d v="2021-11-12T00:00:00"/>
    <s v="TR"/>
    <s v="Ranco 91, Jeanette Ibarra"/>
    <m/>
    <n v="23000"/>
    <m/>
  </r>
  <r>
    <x v="64"/>
    <x v="0"/>
    <s v="Pago Cuota"/>
    <d v="2021-11-12T00:00:00"/>
    <s v="TR"/>
    <s v="Riñihue 25, Juan Gonzalez"/>
    <m/>
    <n v="46025"/>
    <m/>
  </r>
  <r>
    <x v="64"/>
    <x v="0"/>
    <s v="Pago Cuota"/>
    <d v="2021-11-15T00:00:00"/>
    <s v="TR"/>
    <s v="Llanquihue 88, Pedro Flores"/>
    <m/>
    <n v="23000"/>
    <m/>
  </r>
  <r>
    <x v="64"/>
    <x v="0"/>
    <s v="Pago Cuota"/>
    <d v="2021-11-15T00:00:00"/>
    <s v="TR"/>
    <s v="Ranco 87, Roxana Rivera"/>
    <m/>
    <n v="276000"/>
    <m/>
  </r>
  <r>
    <x v="64"/>
    <x v="0"/>
    <s v="Pago Cuota"/>
    <d v="2021-11-17T00:00:00"/>
    <s v="TR"/>
    <s v="Puyehue 41, Teresa Sepulveda 14164"/>
    <m/>
    <n v="100000"/>
    <m/>
  </r>
  <r>
    <x v="64"/>
    <x v="0"/>
    <s v="Pago Cuota"/>
    <d v="2021-11-17T00:00:00"/>
    <s v="TR"/>
    <s v="Ranco 83, Silvia Gonzalez 14169"/>
    <m/>
    <n v="23000"/>
    <m/>
  </r>
  <r>
    <x v="64"/>
    <x v="0"/>
    <s v="Pago Cuota"/>
    <d v="2021-11-18T00:00:00"/>
    <s v="TR"/>
    <s v="Puyehue 36, Militza Cortes"/>
    <m/>
    <n v="23000"/>
    <m/>
  </r>
  <r>
    <x v="64"/>
    <x v="0"/>
    <s v="Pago Cuota"/>
    <d v="2021-11-19T00:00:00"/>
    <s v="TR"/>
    <s v="Ranco 54, Marion Pacheco"/>
    <m/>
    <n v="23000"/>
    <m/>
  </r>
  <r>
    <x v="64"/>
    <x v="0"/>
    <s v="Pago Cuota"/>
    <d v="2021-11-22T00:00:00"/>
    <s v="TR"/>
    <s v="Llanquihue 80, Sergio Ibaceta"/>
    <m/>
    <n v="23080"/>
    <m/>
  </r>
  <r>
    <x v="64"/>
    <x v="0"/>
    <s v="Pago Cuota"/>
    <d v="2021-11-23T00:00:00"/>
    <s v="TR"/>
    <s v="Llanquihue 113, Pedro Ruz"/>
    <m/>
    <n v="23113"/>
    <m/>
  </r>
  <r>
    <x v="64"/>
    <x v="0"/>
    <s v="Pago Cuota"/>
    <d v="2021-11-24T00:00:00"/>
    <s v="TR"/>
    <s v="Riñihue 10, Hector Zuñiga"/>
    <m/>
    <n v="115000"/>
    <m/>
  </r>
  <r>
    <x v="64"/>
    <x v="0"/>
    <s v="Pago Cuota"/>
    <d v="2021-11-25T00:00:00"/>
    <s v="TR"/>
    <s v="Puyehue 32, Ivonne Jorquera"/>
    <m/>
    <n v="23000"/>
    <m/>
  </r>
  <r>
    <x v="64"/>
    <x v="0"/>
    <s v="Pago Cuota"/>
    <d v="2021-11-25T00:00:00"/>
    <s v="TR"/>
    <s v="Ranco 73, Juan Hernandez"/>
    <m/>
    <n v="160000"/>
    <m/>
  </r>
  <r>
    <x v="64"/>
    <x v="0"/>
    <s v="Pago Cuota"/>
    <d v="2021-11-26T00:00:00"/>
    <s v="TR"/>
    <s v="Llanquihue 96, Carlos Alvarez"/>
    <m/>
    <n v="23096"/>
    <m/>
  </r>
  <r>
    <x v="64"/>
    <x v="0"/>
    <s v="Pago Cuota"/>
    <d v="2021-11-26T00:00:00"/>
    <s v="TR"/>
    <s v="Ranco 42, Octavio Arrue"/>
    <m/>
    <n v="23000"/>
    <m/>
  </r>
  <r>
    <x v="64"/>
    <x v="0"/>
    <s v="Pago Cuota"/>
    <d v="2021-11-29T00:00:00"/>
    <s v="TR"/>
    <s v="Icalma 72, J.Matamala"/>
    <m/>
    <n v="23000"/>
    <m/>
  </r>
  <r>
    <x v="64"/>
    <x v="0"/>
    <s v="Pago Cuota"/>
    <d v="2021-11-29T00:00:00"/>
    <s v="TR"/>
    <s v="Llanquihue 109, Teresa Gatica"/>
    <m/>
    <n v="37609"/>
    <m/>
  </r>
  <r>
    <x v="64"/>
    <x v="0"/>
    <s v="Pago Cuota"/>
    <d v="2021-11-29T00:00:00"/>
    <s v="TR"/>
    <s v="Llanquihue 97-A, Patricia Castillo Olivera"/>
    <m/>
    <n v="23000"/>
    <m/>
  </r>
  <r>
    <x v="64"/>
    <x v="0"/>
    <s v="Pago Cuota"/>
    <d v="2021-11-29T00:00:00"/>
    <s v="TR"/>
    <s v="Puyehue 37, J.Matamala"/>
    <m/>
    <n v="23000"/>
    <m/>
  </r>
  <r>
    <x v="64"/>
    <x v="0"/>
    <s v="Pago Cuota"/>
    <d v="2021-11-29T00:00:00"/>
    <s v="TR"/>
    <s v="Puyehue 47, Andrea Valdivia"/>
    <m/>
    <n v="23000"/>
    <m/>
  </r>
  <r>
    <x v="64"/>
    <x v="0"/>
    <s v="Pago Cuota"/>
    <d v="2021-11-29T00:00:00"/>
    <s v="TR"/>
    <s v="Villarrica 118, Pia Burgos"/>
    <m/>
    <n v="23000"/>
    <m/>
  </r>
  <r>
    <x v="64"/>
    <x v="0"/>
    <s v="Pago Cuota"/>
    <d v="2021-11-30T00:00:00"/>
    <s v="TR"/>
    <s v="Llanquihue 82, Maria Molina"/>
    <m/>
    <n v="23000"/>
    <m/>
  </r>
  <r>
    <x v="64"/>
    <x v="0"/>
    <s v="Pago Cuota"/>
    <d v="2021-11-30T00:00:00"/>
    <s v="TR"/>
    <s v="Ranco 46, Manuel Jorquera"/>
    <m/>
    <n v="69000"/>
    <m/>
  </r>
  <r>
    <x v="64"/>
    <x v="0"/>
    <s v="Pago Cuota"/>
    <d v="2021-11-30T00:00:00"/>
    <s v="TR"/>
    <s v="Villarrica 102, Ximena Mancilla"/>
    <m/>
    <n v="23102"/>
    <m/>
  </r>
  <r>
    <x v="64"/>
    <x v="0"/>
    <s v="Pago Cuota"/>
    <d v="2021-11-30T00:00:00"/>
    <s v="TR"/>
    <s v="Villarrica 122, Luis Sepulveda"/>
    <m/>
    <n v="23000"/>
    <m/>
  </r>
  <r>
    <x v="64"/>
    <x v="0"/>
    <s v="Pago Cuota"/>
    <d v="2021-11-30T00:00:00"/>
    <s v="TR"/>
    <s v="Villarrica 123, Omar Sepulveda"/>
    <m/>
    <n v="23000"/>
    <m/>
  </r>
  <r>
    <x v="65"/>
    <x v="0"/>
    <s v="Pago Cuota"/>
    <d v="2021-12-01T00:00:00"/>
    <s v="TR"/>
    <s v="R. Figueroa Poligono adicional Borde Costa"/>
    <m/>
    <n v="515892"/>
    <m/>
  </r>
  <r>
    <x v="65"/>
    <x v="0"/>
    <s v="Pago Cuota"/>
    <d v="2021-12-01T00:00:00"/>
    <s v="TR"/>
    <s v="Ricardo Figueroa vuelta Caja Chica Nov.21"/>
    <m/>
    <n v="16800"/>
    <m/>
  </r>
  <r>
    <x v="65"/>
    <x v="0"/>
    <s v="Pago Cuota"/>
    <d v="2021-12-01T00:00:00"/>
    <s v="TR"/>
    <s v="Villarrica 100, Julia Zuñiga "/>
    <m/>
    <n v="23100"/>
    <m/>
  </r>
  <r>
    <x v="65"/>
    <x v="0"/>
    <s v="Pago Cuota"/>
    <d v="2021-12-01T00:00:00"/>
    <s v="TR"/>
    <s v="Villarrica 128, Marcela Ubilla"/>
    <m/>
    <n v="23000"/>
    <m/>
  </r>
  <r>
    <x v="65"/>
    <x v="0"/>
    <s v="Pago Cuota"/>
    <d v="2021-12-01T00:00:00"/>
    <s v="TR"/>
    <s v="Villarrica 129, Ricardo Figueroa"/>
    <m/>
    <n v="23000"/>
    <m/>
  </r>
  <r>
    <x v="65"/>
    <x v="0"/>
    <s v="Pago Cuota"/>
    <d v="2021-12-02T00:00:00"/>
    <s v="TR"/>
    <s v="Llanquihue 88, Pedro Flores"/>
    <m/>
    <n v="23000"/>
    <m/>
  </r>
  <r>
    <x v="65"/>
    <x v="0"/>
    <s v="Pago Cuota"/>
    <d v="2021-12-03T00:00:00"/>
    <s v="TR"/>
    <s v="Llanquihue 76, Glenda Alvarez"/>
    <m/>
    <n v="66000"/>
    <m/>
  </r>
  <r>
    <x v="65"/>
    <x v="0"/>
    <s v="Pago Cuota"/>
    <d v="2021-12-03T00:00:00"/>
    <s v="TR"/>
    <s v="Llanquihue 97, Rene Rivero"/>
    <m/>
    <n v="23000"/>
    <m/>
  </r>
  <r>
    <x v="65"/>
    <x v="0"/>
    <s v="Pago Cuota"/>
    <d v="2021-12-03T00:00:00"/>
    <s v="TR"/>
    <s v="Puyehue 53, Maria Vicencio"/>
    <m/>
    <n v="92000"/>
    <m/>
  </r>
  <r>
    <x v="65"/>
    <x v="0"/>
    <s v="Pago Cuota"/>
    <d v="2021-12-03T00:00:00"/>
    <s v="TR"/>
    <s v="Ranco 73, Juan Francisco Hernandez"/>
    <m/>
    <n v="125000"/>
    <m/>
  </r>
  <r>
    <x v="65"/>
    <x v="0"/>
    <s v="Pago Cuota"/>
    <d v="2021-12-03T00:00:00"/>
    <s v="TR"/>
    <s v="Riñihue 23, Sara Salgado"/>
    <m/>
    <n v="184000"/>
    <m/>
  </r>
  <r>
    <x v="65"/>
    <x v="0"/>
    <s v="Pago Cuota"/>
    <d v="2021-12-06T00:00:00"/>
    <s v="TR"/>
    <s v="Puyehue 30, Jorge Carcasson"/>
    <m/>
    <n v="23000"/>
    <m/>
  </r>
  <r>
    <x v="65"/>
    <x v="0"/>
    <s v="Pago Cuota"/>
    <d v="2021-12-06T00:00:00"/>
    <s v="TR"/>
    <s v="Puyehue 36, Militza Cortes"/>
    <m/>
    <n v="46000"/>
    <m/>
  </r>
  <r>
    <x v="65"/>
    <x v="0"/>
    <s v="Pago Cuota"/>
    <d v="2021-12-06T00:00:00"/>
    <s v="TR"/>
    <s v="Puyehue 39, Felipe Gallardo"/>
    <m/>
    <n v="23000"/>
    <m/>
  </r>
  <r>
    <x v="65"/>
    <x v="0"/>
    <s v="Pago Cuota"/>
    <d v="2021-12-07T00:00:00"/>
    <s v="TR"/>
    <s v="Ranco 91, Jeanette Ibarra"/>
    <m/>
    <n v="23000"/>
    <m/>
  </r>
  <r>
    <x v="65"/>
    <x v="0"/>
    <s v="Pago Cuota"/>
    <d v="2021-12-09T00:00:00"/>
    <s v="TR"/>
    <s v="Ranco 48, Carola Arriagada"/>
    <m/>
    <n v="69000"/>
    <m/>
  </r>
  <r>
    <x v="65"/>
    <x v="0"/>
    <s v="Pago Cuota"/>
    <d v="2021-12-09T00:00:00"/>
    <s v="TR"/>
    <s v="Riñihue 21, Diego Tapia"/>
    <m/>
    <n v="100000"/>
    <m/>
  </r>
  <r>
    <x v="65"/>
    <x v="0"/>
    <s v="Pago Cuota"/>
    <d v="2021-12-10T00:00:00"/>
    <s v="TR"/>
    <s v="Llanquihue 103-105, Tatiana Tejos"/>
    <m/>
    <n v="92000"/>
    <m/>
  </r>
  <r>
    <x v="65"/>
    <x v="0"/>
    <s v="Pago Cuota"/>
    <d v="2021-12-10T00:00:00"/>
    <s v="TR"/>
    <s v="Ranco 77, Melinda Gonzalez"/>
    <m/>
    <n v="23000"/>
    <m/>
  </r>
  <r>
    <x v="65"/>
    <x v="0"/>
    <s v="Pago Cuota"/>
    <d v="2021-12-13T00:00:00"/>
    <s v="TR"/>
    <s v="Ranco 56, Suc. Rigoberto Gonzalez"/>
    <m/>
    <n v="69000"/>
    <m/>
  </r>
  <r>
    <x v="65"/>
    <x v="0"/>
    <s v="Pago Cuota"/>
    <d v="2021-12-14T00:00:00"/>
    <s v="TR"/>
    <s v="Puyehue 51, Solange Aspee"/>
    <m/>
    <n v="161051"/>
    <m/>
  </r>
  <r>
    <x v="65"/>
    <x v="0"/>
    <s v="Pago Cuota"/>
    <d v="2021-12-20T00:00:00"/>
    <s v="D/E"/>
    <s v="Llanquihue 74, Eliana Haro"/>
    <m/>
    <n v="23000"/>
    <m/>
  </r>
  <r>
    <x v="65"/>
    <x v="0"/>
    <s v="Pago Cuota"/>
    <d v="2021-12-20T00:00:00"/>
    <s v="TR"/>
    <s v="Puyehue 39, Desmalezacion"/>
    <m/>
    <n v="50000"/>
    <m/>
  </r>
  <r>
    <x v="65"/>
    <x v="0"/>
    <s v="Pago Cuota"/>
    <d v="2021-12-20T00:00:00"/>
    <s v="D/E"/>
    <s v="Ranco 83, Silvia Gonzalez"/>
    <m/>
    <n v="23000"/>
    <m/>
  </r>
  <r>
    <x v="65"/>
    <x v="0"/>
    <s v="Pago Cuota"/>
    <d v="2021-12-20T00:00:00"/>
    <s v="D/E"/>
    <s v="Ranco 89, Teresa Rojas"/>
    <m/>
    <n v="23000"/>
    <m/>
  </r>
  <r>
    <x v="65"/>
    <x v="0"/>
    <s v="Pago Cuota"/>
    <d v="2021-12-20T00:00:00"/>
    <s v="TR"/>
    <s v="Riñihue 27-29, Marta Manriquez"/>
    <m/>
    <n v="276000"/>
    <m/>
  </r>
  <r>
    <x v="65"/>
    <x v="0"/>
    <s v="Pago Cuota"/>
    <d v="2021-12-20T00:00:00"/>
    <s v="D/E"/>
    <s v="Villarrica 110, Julia Valdes"/>
    <m/>
    <n v="432000"/>
    <m/>
  </r>
  <r>
    <x v="65"/>
    <x v="0"/>
    <s v="Pago Cuota"/>
    <d v="2021-12-22T00:00:00"/>
    <s v="TR"/>
    <s v="Llanquihue 80, Sergio Ibaceta"/>
    <m/>
    <n v="23080"/>
    <m/>
  </r>
  <r>
    <x v="65"/>
    <x v="0"/>
    <s v="Pago Cuota"/>
    <d v="2021-12-22T00:00:00"/>
    <s v="TR"/>
    <s v="Puyehue 32, Ivonne Jorquera"/>
    <m/>
    <n v="23000"/>
    <m/>
  </r>
  <r>
    <x v="65"/>
    <x v="0"/>
    <s v="Pago Cuota"/>
    <d v="2021-12-22T00:00:00"/>
    <s v="TR"/>
    <s v="Puyehue 43, Aurelio Sandoval"/>
    <m/>
    <n v="46000"/>
    <m/>
  </r>
  <r>
    <x v="65"/>
    <x v="0"/>
    <s v="Pago Cuota"/>
    <d v="2021-12-22T00:00:00"/>
    <s v="TR"/>
    <s v="Ranco 54, Marion Pacheco"/>
    <m/>
    <n v="23000"/>
    <m/>
  </r>
  <r>
    <x v="65"/>
    <x v="0"/>
    <s v="Pago Cuota"/>
    <d v="2021-12-23T00:00:00"/>
    <s v="TR"/>
    <s v="Calafquen 5, Marcos Briones"/>
    <m/>
    <n v="50000"/>
    <m/>
  </r>
  <r>
    <x v="65"/>
    <x v="0"/>
    <s v="Pago Cuota"/>
    <d v="2021-12-23T00:00:00"/>
    <s v="TR"/>
    <s v="Llanquihue 113, Pedro Ruz"/>
    <m/>
    <n v="23113"/>
    <m/>
  </r>
  <r>
    <x v="65"/>
    <x v="0"/>
    <s v="Pago Cuota"/>
    <d v="2021-12-23T00:00:00"/>
    <s v="D/E"/>
    <s v="Riñihue 21, Diego Tapia"/>
    <m/>
    <n v="100000"/>
    <m/>
  </r>
  <r>
    <x v="65"/>
    <x v="0"/>
    <s v="Pago Cuota"/>
    <d v="2021-12-23T00:00:00"/>
    <s v="TR"/>
    <s v="Villarrica 102, Ximena Mancilla"/>
    <m/>
    <n v="23102"/>
    <m/>
  </r>
  <r>
    <x v="65"/>
    <x v="0"/>
    <s v="Pago Cuota"/>
    <d v="2021-12-27T00:00:00"/>
    <s v="TR"/>
    <s v="Icalma 72, J.Matamala"/>
    <m/>
    <n v="23000"/>
    <m/>
  </r>
  <r>
    <x v="65"/>
    <x v="0"/>
    <s v="Pago Cuota"/>
    <d v="2021-12-27T00:00:00"/>
    <s v="TR"/>
    <s v="Puyehue 37, J.Matamala"/>
    <m/>
    <n v="23000"/>
    <m/>
  </r>
  <r>
    <x v="65"/>
    <x v="0"/>
    <s v="Pago Cuota"/>
    <d v="2021-12-27T00:00:00"/>
    <s v="TR"/>
    <s v="Ranco 50, Julia Parra"/>
    <m/>
    <n v="23000"/>
    <m/>
  </r>
  <r>
    <x v="65"/>
    <x v="0"/>
    <s v="Pago Cuota"/>
    <d v="2021-12-27T00:00:00"/>
    <s v="TR"/>
    <s v="Ranco 79, Ismelda Meza"/>
    <m/>
    <n v="23000"/>
    <m/>
  </r>
  <r>
    <x v="65"/>
    <x v="0"/>
    <s v="Pago Cuota"/>
    <d v="2021-12-28T00:00:00"/>
    <s v="TR"/>
    <s v="Llanquihue 109, Teresa Gatica"/>
    <m/>
    <n v="37609"/>
    <m/>
  </r>
  <r>
    <x v="65"/>
    <x v="0"/>
    <s v="Pago Cuota"/>
    <d v="2021-12-28T00:00:00"/>
    <s v="TR"/>
    <s v="Puyehue 24, Manuel Latapiat"/>
    <m/>
    <n v="69000"/>
    <m/>
  </r>
  <r>
    <x v="65"/>
    <x v="0"/>
    <s v="Pago Cuota"/>
    <d v="2021-12-28T00:00:00"/>
    <s v="TR"/>
    <s v="Ranco 50, Julia Parra"/>
    <m/>
    <n v="23000"/>
    <m/>
  </r>
  <r>
    <x v="65"/>
    <x v="0"/>
    <s v="Pago Cuota"/>
    <d v="2021-12-28T00:00:00"/>
    <s v="TR"/>
    <s v="Ranco 50, Julia Parra"/>
    <m/>
    <n v="23000"/>
    <m/>
  </r>
  <r>
    <x v="65"/>
    <x v="0"/>
    <s v="Pago Cuota"/>
    <d v="2021-12-28T00:00:00"/>
    <s v="TR"/>
    <s v="Ranco 79, Ismelda Meza"/>
    <m/>
    <n v="23000"/>
    <m/>
  </r>
  <r>
    <x v="65"/>
    <x v="0"/>
    <s v="Pago Cuota"/>
    <d v="2021-12-28T00:00:00"/>
    <s v="TR"/>
    <s v="Ranco 79, Ismelda Meza"/>
    <m/>
    <n v="23000"/>
    <m/>
  </r>
  <r>
    <x v="65"/>
    <x v="0"/>
    <s v="Pago Cuota"/>
    <d v="2021-12-28T00:00:00"/>
    <s v="TR"/>
    <s v="Villarrica 118, Pia Burgos"/>
    <m/>
    <n v="23000"/>
    <m/>
  </r>
  <r>
    <x v="65"/>
    <x v="0"/>
    <s v="Pago Cuota"/>
    <d v="2021-12-30T00:00:00"/>
    <s v="TR"/>
    <s v="R. Figueroa Vuelto caja Chica"/>
    <m/>
    <n v="81700"/>
    <m/>
  </r>
  <r>
    <x v="65"/>
    <x v="0"/>
    <s v="Pago Cuota"/>
    <d v="2021-12-30T00:00:00"/>
    <s v="TR"/>
    <s v="Ranco 50, Julia Parra"/>
    <m/>
    <n v="23000"/>
    <m/>
  </r>
  <r>
    <x v="65"/>
    <x v="0"/>
    <s v="Pago Cuota"/>
    <d v="2021-12-30T00:00:00"/>
    <s v="TR"/>
    <s v="Ranco 79, Ismelda Meza"/>
    <m/>
    <n v="23000"/>
    <m/>
  </r>
  <r>
    <x v="65"/>
    <x v="0"/>
    <s v="Pago Cuota"/>
    <d v="2021-12-30T00:00:00"/>
    <s v="TR"/>
    <s v="Villarrica 123, Omar Sepulveda"/>
    <m/>
    <n v="23000"/>
    <m/>
  </r>
  <r>
    <x v="65"/>
    <x v="0"/>
    <s v="Pago Cuota"/>
    <d v="2021-12-30T00:00:00"/>
    <s v="TR"/>
    <s v="Villarrica 129, Ricardo Figueroa"/>
    <m/>
    <n v="23000"/>
    <n v="33979673"/>
  </r>
  <r>
    <x v="66"/>
    <x v="0"/>
    <s v="Pago Cuota"/>
    <d v="2022-01-03T00:00:00"/>
    <s v="TR"/>
    <s v="Llanquihue 82, Maria Molina"/>
    <n v="0"/>
    <n v="23000"/>
    <m/>
  </r>
  <r>
    <x v="66"/>
    <x v="0"/>
    <s v="Pago Cuota"/>
    <d v="2022-01-03T00:00:00"/>
    <s v="TR"/>
    <s v="Llanquihue 97 A, Castillo Olivera"/>
    <m/>
    <n v="23000"/>
    <m/>
  </r>
  <r>
    <x v="66"/>
    <x v="0"/>
    <s v="Pago Cuota"/>
    <d v="2022-01-03T00:00:00"/>
    <s v="TR"/>
    <s v="Puyehue 47, Andrea Valdivia"/>
    <m/>
    <n v="23000"/>
    <m/>
  </r>
  <r>
    <x v="66"/>
    <x v="0"/>
    <s v="Pago Cuota"/>
    <d v="2022-01-03T00:00:00"/>
    <s v="TR"/>
    <s v="Villarrica 128, Claudia Ubilla"/>
    <m/>
    <n v="23000"/>
    <m/>
  </r>
  <r>
    <x v="66"/>
    <x v="0"/>
    <s v="Pago Cuota"/>
    <d v="2022-01-03T00:00:00"/>
    <s v="TR"/>
    <s v="Ranco 77, Melinda Gonzalez"/>
    <m/>
    <n v="23000"/>
    <m/>
  </r>
  <r>
    <x v="66"/>
    <x v="0"/>
    <s v="Pago Cuota"/>
    <d v="2022-01-03T00:00:00"/>
    <s v="TR"/>
    <s v="Llanquihue 96, Carlos Alvarez"/>
    <m/>
    <n v="23096"/>
    <m/>
  </r>
  <r>
    <x v="66"/>
    <x v="0"/>
    <s v="Pago Cuota"/>
    <d v="2022-01-03T00:00:00"/>
    <s v="TR"/>
    <s v="Llanquihue 103-105, Tatiana Tejos"/>
    <m/>
    <n v="46000"/>
    <m/>
  </r>
  <r>
    <x v="66"/>
    <x v="0"/>
    <s v="Pago Cuota"/>
    <d v="2022-01-03T00:00:00"/>
    <s v="TR"/>
    <s v="Ranco 46, Manuel Jorquera"/>
    <m/>
    <n v="69000"/>
    <m/>
  </r>
  <r>
    <x v="66"/>
    <x v="0"/>
    <s v="Pago Cuota"/>
    <d v="2022-01-03T00:00:00"/>
    <s v="TR"/>
    <s v="Rñihue 23, Sara Salgado"/>
    <m/>
    <n v="92000"/>
    <m/>
  </r>
  <r>
    <x v="66"/>
    <x v="0"/>
    <s v="Pago Cuota"/>
    <d v="2022-01-04T00:00:00"/>
    <s v="TR"/>
    <s v="Puyehue 22, Cristina Olivares"/>
    <m/>
    <n v="46000"/>
    <m/>
  </r>
  <r>
    <x v="66"/>
    <x v="0"/>
    <s v="Pago Cuota"/>
    <d v="2022-01-04T00:00:00"/>
    <s v="TR"/>
    <s v="Llanquihue 115, Suc. Zaida Uribe"/>
    <m/>
    <n v="150115"/>
    <m/>
  </r>
  <r>
    <x v="66"/>
    <x v="0"/>
    <s v="Pago Cuota"/>
    <d v="2022-01-05T00:00:00"/>
    <s v="TR"/>
    <s v="Llanquihue 97, Rene Rivero"/>
    <m/>
    <n v="23000"/>
    <m/>
  </r>
  <r>
    <x v="66"/>
    <x v="0"/>
    <s v="Pago Cuota"/>
    <d v="2022-01-05T00:00:00"/>
    <s v="TR"/>
    <s v="Llanquihue 117, Patricia Maluenda"/>
    <m/>
    <n v="92117"/>
    <m/>
  </r>
  <r>
    <x v="66"/>
    <x v="0"/>
    <s v="Pago Cuota"/>
    <d v="2022-01-05T00:00:00"/>
    <s v="TR"/>
    <s v="Puyehue 26, Juan Carreño"/>
    <m/>
    <n v="276000"/>
    <m/>
  </r>
  <r>
    <x v="66"/>
    <x v="0"/>
    <s v="Pago Cuota"/>
    <d v="2022-01-06T00:00:00"/>
    <s v="D/E"/>
    <s v="Villarrica 100, Julia Zuñiga"/>
    <m/>
    <n v="23100"/>
    <m/>
  </r>
  <r>
    <x v="66"/>
    <x v="0"/>
    <s v="Pago Cuota"/>
    <d v="2022-01-06T00:00:00"/>
    <s v="TR"/>
    <s v="Riñihue 25, Juan Gonzalez"/>
    <m/>
    <n v="46025"/>
    <m/>
  </r>
  <r>
    <x v="66"/>
    <x v="0"/>
    <s v="Pago Cuota"/>
    <d v="2022-01-06T00:00:00"/>
    <s v="TR"/>
    <s v="Riñihue 25, Juan Gonzalez"/>
    <m/>
    <n v="46025"/>
    <m/>
  </r>
  <r>
    <x v="66"/>
    <x v="0"/>
    <s v="Pago Cuota"/>
    <d v="2022-01-07T00:00:00"/>
    <s v="TR"/>
    <s v="Ranco 81, Marcel Cubillos"/>
    <m/>
    <n v="138000"/>
    <m/>
  </r>
  <r>
    <x v="66"/>
    <x v="0"/>
    <s v="Pago Cuota"/>
    <d v="2022-01-10T00:00:00"/>
    <s v="TR"/>
    <s v="Ranco 91, Jeanette Ibarra"/>
    <m/>
    <n v="23000"/>
    <m/>
  </r>
  <r>
    <x v="66"/>
    <x v="0"/>
    <s v="Pago Cuota"/>
    <d v="2022-01-10T00:00:00"/>
    <s v="TR"/>
    <s v="Puyehue 39, Felipe Gallardo"/>
    <m/>
    <n v="23000"/>
    <m/>
  </r>
  <r>
    <x v="66"/>
    <x v="0"/>
    <s v="Pago Cuota"/>
    <d v="2022-01-10T00:00:00"/>
    <s v="TR"/>
    <s v="Ranco 56, Suc. Rigoberto Gonzalez"/>
    <m/>
    <n v="23000"/>
    <m/>
  </r>
  <r>
    <x v="66"/>
    <x v="0"/>
    <s v="Pago Cuota"/>
    <d v="2022-01-14T00:00:00"/>
    <s v="TR"/>
    <s v="Villarrica 106, Carolina Uribe"/>
    <m/>
    <n v="23000"/>
    <m/>
  </r>
  <r>
    <x v="66"/>
    <x v="0"/>
    <s v="Pago Cuota"/>
    <d v="2022-01-17T00:00:00"/>
    <s v="TR"/>
    <s v="Ranco 52, Nancy Paez"/>
    <m/>
    <n v="92000"/>
    <m/>
  </r>
  <r>
    <x v="66"/>
    <x v="0"/>
    <s v="Pago Cuota"/>
    <d v="2022-01-17T00:00:00"/>
    <s v="TR"/>
    <s v="Villarrica 98 A, Francisco Vergara"/>
    <m/>
    <n v="276000"/>
    <m/>
  </r>
  <r>
    <x v="66"/>
    <x v="0"/>
    <s v="Pago Cuota"/>
    <d v="2022-01-18T00:00:00"/>
    <s v="TR"/>
    <s v="Puyehue 30, Jorge Carcasson"/>
    <m/>
    <n v="23000"/>
    <m/>
  </r>
  <r>
    <x v="66"/>
    <x v="0"/>
    <s v="Pago Cuota"/>
    <d v="2022-01-18T00:00:00"/>
    <s v="TR"/>
    <s v="Llanquihue 94, Suc. Carmela Valdes"/>
    <m/>
    <n v="125000"/>
    <m/>
  </r>
  <r>
    <x v="66"/>
    <x v="0"/>
    <s v="Pago Cuota"/>
    <d v="2022-01-19T00:00:00"/>
    <s v="TR"/>
    <s v="Puyehue 36, Militza Cortes"/>
    <m/>
    <n v="23000"/>
    <m/>
  </r>
  <r>
    <x v="66"/>
    <x v="0"/>
    <s v="Pago Cuota"/>
    <d v="2022-01-19T00:00:00"/>
    <s v="TR"/>
    <s v="Ranco 54, Marion Pacheco"/>
    <m/>
    <n v="23000"/>
    <m/>
  </r>
  <r>
    <x v="66"/>
    <x v="0"/>
    <s v="Pago Cuota"/>
    <d v="2022-01-21T00:00:00"/>
    <s v="TR"/>
    <s v="Ranco 83, Silvia Gonzalez"/>
    <m/>
    <n v="23000"/>
    <m/>
  </r>
  <r>
    <x v="66"/>
    <x v="0"/>
    <s v="Pago Cuota"/>
    <d v="2022-01-21T00:00:00"/>
    <s v="TR"/>
    <s v="Llanquihue 113, Pedro Ruz"/>
    <m/>
    <n v="23113"/>
    <m/>
  </r>
  <r>
    <x v="66"/>
    <x v="0"/>
    <s v="Pago Cuota"/>
    <d v="2022-01-21T00:00:00"/>
    <s v="D/E"/>
    <s v="Ranco 89, Teresa Rojas"/>
    <m/>
    <n v="46000"/>
    <m/>
  </r>
  <r>
    <x v="66"/>
    <x v="0"/>
    <s v="Pago Cuota"/>
    <d v="2022-01-21T00:00:00"/>
    <s v="D/E"/>
    <s v="Llanquihue 74, Eliana Haro"/>
    <m/>
    <n v="46000"/>
    <m/>
  </r>
  <r>
    <x v="66"/>
    <x v="0"/>
    <s v="Pago Cuota"/>
    <d v="2022-01-21T00:00:00"/>
    <s v="TR"/>
    <s v="Puyehue 41, Teresa Sepulveda"/>
    <m/>
    <n v="99000"/>
    <m/>
  </r>
  <r>
    <x v="66"/>
    <x v="0"/>
    <s v="Pago Cuota"/>
    <d v="2022-01-21T00:00:00"/>
    <s v="TR"/>
    <s v="Villarrica 124, Francisco Peris"/>
    <m/>
    <n v="552000"/>
    <m/>
  </r>
  <r>
    <x v="66"/>
    <x v="0"/>
    <s v="Pago Cuota"/>
    <d v="2022-01-24T00:00:00"/>
    <s v="TR"/>
    <s v="Puyehue 32, Ivon Jorquera"/>
    <m/>
    <n v="23000"/>
    <m/>
  </r>
  <r>
    <x v="66"/>
    <x v="0"/>
    <s v="Pago Cuota"/>
    <d v="2022-01-24T00:00:00"/>
    <s v="TR"/>
    <s v="Llanquihue 80, Sergio Ibaceta"/>
    <m/>
    <n v="23080"/>
    <m/>
  </r>
  <r>
    <x v="66"/>
    <x v="0"/>
    <s v="Pago Cuota"/>
    <d v="2022-01-24T00:00:00"/>
    <s v="TR"/>
    <s v="Villarrica 127, Beltran de Ramon"/>
    <m/>
    <n v="276000"/>
    <m/>
  </r>
  <r>
    <x v="66"/>
    <x v="0"/>
    <s v="Pago Cuota"/>
    <d v="2022-01-26T00:00:00"/>
    <s v="D/E"/>
    <s v="Ranco 42, Octavio Arrue"/>
    <m/>
    <n v="23000"/>
    <m/>
  </r>
  <r>
    <x v="66"/>
    <x v="0"/>
    <s v="Pago Cuota"/>
    <d v="2022-01-26T00:00:00"/>
    <s v="TR"/>
    <s v="Puyehue 34, Gladys Jorquera"/>
    <m/>
    <n v="115000"/>
    <m/>
  </r>
  <r>
    <x v="66"/>
    <x v="0"/>
    <s v="Pago Cuota"/>
    <d v="2022-01-28T00:00:00"/>
    <s v="TR"/>
    <s v="Llanquihue 96, Carlos Alvarez"/>
    <m/>
    <n v="23096"/>
    <m/>
  </r>
  <r>
    <x v="66"/>
    <x v="0"/>
    <s v="Pago Cuota"/>
    <d v="2022-01-28T00:00:00"/>
    <s v="TR"/>
    <s v="Puyehue 28, Veronica Silva"/>
    <m/>
    <n v="46000"/>
    <m/>
  </r>
  <r>
    <x v="66"/>
    <x v="0"/>
    <s v="Pago Cuota"/>
    <d v="2022-01-31T00:00:00"/>
    <s v="TR"/>
    <s v="Vuelto Caja Chica R. Figueroa"/>
    <m/>
    <n v="11650"/>
    <m/>
  </r>
  <r>
    <x v="66"/>
    <x v="0"/>
    <s v="Pago Cuota"/>
    <d v="2022-01-31T00:00:00"/>
    <s v="TR"/>
    <s v="Llanquihue 82, Maria Molina"/>
    <m/>
    <n v="23000"/>
    <m/>
  </r>
  <r>
    <x v="66"/>
    <x v="0"/>
    <s v="Pago Cuota"/>
    <d v="2022-01-31T00:00:00"/>
    <s v="TR"/>
    <s v="Villarrica 118, Pia Burgos"/>
    <m/>
    <n v="23000"/>
    <m/>
  </r>
  <r>
    <x v="66"/>
    <x v="0"/>
    <s v="Pago Cuota"/>
    <d v="2022-01-31T00:00:00"/>
    <s v="TR"/>
    <s v="Villarrica 123, Omar Sepulveda"/>
    <m/>
    <n v="23000"/>
    <m/>
  </r>
  <r>
    <x v="66"/>
    <x v="0"/>
    <s v="Pago Cuota"/>
    <d v="2022-01-31T00:00:00"/>
    <s v="TR"/>
    <s v="Villarrica 122, Luis Sepulveda"/>
    <m/>
    <n v="23000"/>
    <m/>
  </r>
  <r>
    <x v="66"/>
    <x v="0"/>
    <s v="Pago Cuota"/>
    <d v="2022-01-31T00:00:00"/>
    <s v="TR"/>
    <s v="Ranco 50, Julia Parra"/>
    <m/>
    <n v="23000"/>
    <m/>
  </r>
  <r>
    <x v="66"/>
    <x v="0"/>
    <s v="Pago Cuota"/>
    <d v="2022-01-31T00:00:00"/>
    <s v="TR"/>
    <s v="Ranco 79, Ismelda Meza"/>
    <m/>
    <n v="23000"/>
    <m/>
  </r>
  <r>
    <x v="66"/>
    <x v="0"/>
    <s v="Pago Cuota"/>
    <d v="2022-01-31T00:00:00"/>
    <s v="TR"/>
    <s v="Llanquihue 97 A, Castillo Olivera"/>
    <m/>
    <n v="23000"/>
    <m/>
  </r>
  <r>
    <x v="66"/>
    <x v="0"/>
    <s v="Pago Cuota"/>
    <d v="2022-01-31T00:00:00"/>
    <s v="TR"/>
    <s v="Llanquihue 109, Teresa Gatica"/>
    <m/>
    <n v="37609"/>
    <m/>
  </r>
  <r>
    <x v="66"/>
    <x v="0"/>
    <s v="Pago Cuota"/>
    <d v="2022-01-31T00:00:00"/>
    <s v="TR"/>
    <s v="Llanquihue 84, Paola Delgado"/>
    <m/>
    <n v="161000"/>
    <m/>
  </r>
  <r>
    <x v="67"/>
    <x v="0"/>
    <s v="Pago Cuota"/>
    <d v="2022-02-01T00:00:00"/>
    <s v="TR"/>
    <s v="Puyehue 47, Andrea Valdivia"/>
    <m/>
    <n v="23000"/>
    <m/>
  </r>
  <r>
    <x v="67"/>
    <x v="0"/>
    <s v="Pago Cuota"/>
    <d v="2022-02-01T00:00:00"/>
    <s v="TR"/>
    <s v="Ranco 77, Melinda Gonzalez"/>
    <m/>
    <n v="23000"/>
    <m/>
  </r>
  <r>
    <x v="67"/>
    <x v="0"/>
    <s v="Pago Cuota"/>
    <d v="2022-02-01T00:00:00"/>
    <s v="TR"/>
    <s v="Villarrica 128, Marcela Ubilla"/>
    <m/>
    <n v="23000"/>
    <m/>
  </r>
  <r>
    <x v="67"/>
    <x v="0"/>
    <s v="Pago Cuota"/>
    <d v="2022-02-01T00:00:00"/>
    <s v="TR"/>
    <s v="Villarrica 102, Ximena Mancilla"/>
    <m/>
    <n v="23102"/>
    <m/>
  </r>
  <r>
    <x v="67"/>
    <x v="0"/>
    <s v="Pago Cuota"/>
    <d v="2022-02-01T00:00:00"/>
    <s v="TR"/>
    <s v="Calafquen 5, Marcos Briones"/>
    <m/>
    <n v="126000"/>
    <m/>
  </r>
  <r>
    <x v="67"/>
    <x v="0"/>
    <s v="Pago Cuota"/>
    <d v="2022-02-01T00:00:00"/>
    <s v="TR"/>
    <s v="Villarrica 130, laura Bailac"/>
    <m/>
    <n v="391130"/>
    <m/>
  </r>
  <r>
    <x v="67"/>
    <x v="0"/>
    <s v="Pago Cuota"/>
    <d v="2022-02-02T00:00:00"/>
    <s v="TR"/>
    <s v="Villarrica 118, Pia Burgos"/>
    <m/>
    <n v="7000"/>
    <m/>
  </r>
  <r>
    <x v="67"/>
    <x v="0"/>
    <s v="Pago Cuota"/>
    <d v="2022-02-02T00:00:00"/>
    <s v="TR"/>
    <s v="Ranco 75, Olga Hernandez"/>
    <m/>
    <n v="69000"/>
    <m/>
  </r>
  <r>
    <x v="67"/>
    <x v="0"/>
    <s v="Pago Cuota"/>
    <d v="2022-02-03T00:00:00"/>
    <s v="TR"/>
    <s v="Ranco 91, Jeanette Ibarra"/>
    <m/>
    <n v="23000"/>
    <m/>
  </r>
  <r>
    <x v="67"/>
    <x v="0"/>
    <s v="Pago Cuota"/>
    <d v="2022-02-03T00:00:00"/>
    <s v="TR"/>
    <s v="Llanquihue 94, Suc. Carmela Valdes"/>
    <m/>
    <n v="46000"/>
    <m/>
  </r>
  <r>
    <x v="67"/>
    <x v="0"/>
    <s v="Pago Cuota"/>
    <d v="2022-02-03T00:00:00"/>
    <s v="TR"/>
    <s v="Llanquihue 92, Carlos Herrera"/>
    <m/>
    <n v="56000"/>
    <m/>
  </r>
  <r>
    <x v="67"/>
    <x v="0"/>
    <s v="Pago Cuota"/>
    <d v="2022-02-04T00:00:00"/>
    <s v="TR"/>
    <s v="Llanquihue 97, Rene Rivero"/>
    <m/>
    <n v="1000"/>
    <m/>
  </r>
  <r>
    <x v="67"/>
    <x v="0"/>
    <s v="Pago Cuota"/>
    <d v="2022-02-04T00:00:00"/>
    <s v="TR"/>
    <s v="Llanquihue 97, Rene Rivero"/>
    <m/>
    <n v="22000"/>
    <m/>
  </r>
  <r>
    <x v="67"/>
    <x v="0"/>
    <s v="Pago Cuota"/>
    <d v="2022-02-04T00:00:00"/>
    <s v="TR"/>
    <s v="Villarrica 126, Ema de Ramon"/>
    <m/>
    <n v="23000"/>
    <m/>
  </r>
  <r>
    <x v="67"/>
    <x v="0"/>
    <s v="Pago Cuota"/>
    <d v="2022-02-04T00:00:00"/>
    <s v="TR"/>
    <s v="Villarrica 129, Ricardo Figueroa"/>
    <m/>
    <n v="23000"/>
    <m/>
  </r>
  <r>
    <x v="67"/>
    <x v="0"/>
    <s v="Pago Cuota"/>
    <d v="2022-02-04T00:00:00"/>
    <s v="TR"/>
    <s v="Llanquihue 94, Suc. Carmela Valdes"/>
    <m/>
    <n v="23000"/>
    <m/>
  </r>
  <r>
    <x v="67"/>
    <x v="0"/>
    <s v="Pago Cuota"/>
    <d v="2022-02-04T00:00:00"/>
    <s v="TR"/>
    <s v="Llanquihue 74, Eliana Haro"/>
    <m/>
    <n v="23000"/>
    <m/>
  </r>
  <r>
    <x v="67"/>
    <x v="0"/>
    <s v="Pago Cuota"/>
    <d v="2022-02-04T00:00:00"/>
    <s v="TR"/>
    <s v="Llanquihue 111, Walter Roccaro"/>
    <m/>
    <n v="253000"/>
    <m/>
  </r>
  <r>
    <x v="67"/>
    <x v="0"/>
    <s v="Pago Cuota"/>
    <d v="2022-02-04T00:00:00"/>
    <s v="TR"/>
    <s v="Villarrica 112, Isabel Roccaro"/>
    <m/>
    <n v="368000"/>
    <m/>
  </r>
  <r>
    <x v="67"/>
    <x v="0"/>
    <s v="Pago Cuota"/>
    <d v="2022-02-04T00:00:00"/>
    <s v="TR"/>
    <s v="Villarrica 125, Marta Aguado"/>
    <m/>
    <n v="552000"/>
    <m/>
  </r>
  <r>
    <x v="67"/>
    <x v="0"/>
    <s v="Pago Cuota"/>
    <d v="2022-02-07T00:00:00"/>
    <s v="TR"/>
    <s v="Puyehue 39, Felipe Gallardo"/>
    <m/>
    <n v="23000"/>
    <m/>
  </r>
  <r>
    <x v="67"/>
    <x v="0"/>
    <s v="Pago Cuota"/>
    <d v="2022-02-07T00:00:00"/>
    <s v="TR"/>
    <s v="Llanquihue 88, Pedro Flores"/>
    <m/>
    <n v="23000"/>
    <m/>
  </r>
  <r>
    <x v="67"/>
    <x v="0"/>
    <s v="Pago Cuota"/>
    <d v="2022-02-07T00:00:00"/>
    <s v="TR"/>
    <s v="Llanquihue 119, Maria Madariaga"/>
    <m/>
    <n v="46000"/>
    <m/>
  </r>
  <r>
    <x v="67"/>
    <x v="0"/>
    <s v="Pago Cuota"/>
    <d v="2022-02-08T00:00:00"/>
    <s v="TR"/>
    <s v="Puyehue 30, Jorge Carcasson"/>
    <m/>
    <n v="23000"/>
    <m/>
  </r>
  <r>
    <x v="67"/>
    <x v="0"/>
    <s v="Pago Cuota"/>
    <d v="2022-02-08T00:00:00"/>
    <s v="TR"/>
    <s v="Villarrica 100, Julia Zuñiga"/>
    <m/>
    <n v="23100"/>
    <m/>
  </r>
  <r>
    <x v="67"/>
    <x v="0"/>
    <s v="Pago Cuota"/>
    <d v="2022-02-08T00:00:00"/>
    <s v="TR"/>
    <s v="Villarrica 122, Gabriel Salazar"/>
    <m/>
    <n v="276000"/>
    <m/>
  </r>
  <r>
    <x v="67"/>
    <x v="0"/>
    <s v="Pago Cuota"/>
    <d v="2022-02-10T00:00:00"/>
    <s v="TR"/>
    <s v="Llanquihue 92, Carlos Herrera"/>
    <m/>
    <n v="25000"/>
    <m/>
  </r>
  <r>
    <x v="67"/>
    <x v="0"/>
    <s v="Pago Cuota"/>
    <d v="2022-02-11T00:00:00"/>
    <s v="TR"/>
    <s v="Llanquihue 96, Carlos Alvarez"/>
    <m/>
    <n v="23096"/>
    <m/>
  </r>
  <r>
    <x v="67"/>
    <x v="0"/>
    <s v="Pago Cuota"/>
    <d v="2022-02-11T00:00:00"/>
    <s v="TR"/>
    <s v="Ranco 48, Carola Arriagada"/>
    <m/>
    <n v="46000"/>
    <m/>
  </r>
  <r>
    <x v="67"/>
    <x v="0"/>
    <s v="Pago Cuota"/>
    <d v="2022-02-14T00:00:00"/>
    <s v="TR"/>
    <s v="Puyehue 37 , Jorge Matamala"/>
    <m/>
    <n v="23000"/>
    <m/>
  </r>
  <r>
    <x v="67"/>
    <x v="0"/>
    <s v="Pago Cuota"/>
    <d v="2022-02-14T00:00:00"/>
    <s v="TR"/>
    <s v="Icalma 72, Jorge Matamala"/>
    <m/>
    <n v="23000"/>
    <m/>
  </r>
  <r>
    <x v="67"/>
    <x v="0"/>
    <s v="Pago Cuota"/>
    <d v="2022-02-14T00:00:00"/>
    <s v="TR"/>
    <s v="Llanquihue 76, Glenda Alvarez"/>
    <m/>
    <n v="46000"/>
    <m/>
  </r>
  <r>
    <x v="67"/>
    <x v="0"/>
    <s v="Pago Cuota"/>
    <d v="2022-02-15T00:00:00"/>
    <s v="TR"/>
    <s v="Ranco 50, Julia Parra"/>
    <m/>
    <n v="23000"/>
    <m/>
  </r>
  <r>
    <x v="67"/>
    <x v="0"/>
    <s v="Pago Cuota"/>
    <d v="2022-02-15T00:00:00"/>
    <s v="TR"/>
    <s v="Ranco 79, Ismelda Meza"/>
    <m/>
    <n v="23000"/>
    <m/>
  </r>
  <r>
    <x v="67"/>
    <x v="0"/>
    <s v="Pago Cuota"/>
    <d v="2022-02-15T00:00:00"/>
    <s v="TR"/>
    <s v="Puyehue 36, Militza Cortes"/>
    <m/>
    <n v="23000"/>
    <m/>
  </r>
  <r>
    <x v="67"/>
    <x v="0"/>
    <s v="Pago Cuota"/>
    <d v="2022-02-16T00:00:00"/>
    <s v="TR"/>
    <s v="Puyehue 43, Aurelio Sandoval"/>
    <m/>
    <n v="46000"/>
    <m/>
  </r>
  <r>
    <x v="67"/>
    <x v="0"/>
    <s v="Pago Cuota"/>
    <d v="2022-02-18T00:00:00"/>
    <s v="TR"/>
    <s v="Ranco 93, Margarita Muñoz"/>
    <m/>
    <n v="138000"/>
    <m/>
  </r>
  <r>
    <x v="67"/>
    <x v="0"/>
    <s v="Pago Cuota"/>
    <d v="2022-02-21T00:00:00"/>
    <s v="TR"/>
    <s v="Ranco 54, Marion Pacheco"/>
    <m/>
    <n v="23000"/>
    <m/>
  </r>
  <r>
    <x v="67"/>
    <x v="0"/>
    <s v="Pago Cuota"/>
    <d v="2022-02-21T00:00:00"/>
    <s v="TR"/>
    <s v="Villarrica 126, Ema de Ramon"/>
    <m/>
    <n v="23000"/>
    <m/>
  </r>
  <r>
    <x v="67"/>
    <x v="0"/>
    <s v="Pago Cuota"/>
    <d v="2022-02-21T00:00:00"/>
    <s v="D/E"/>
    <s v="Ranco 42, Octavio Arrue"/>
    <m/>
    <n v="46000"/>
    <m/>
  </r>
  <r>
    <x v="67"/>
    <x v="0"/>
    <s v="Pago Cuota"/>
    <d v="2022-02-22T00:00:00"/>
    <s v="TR"/>
    <s v="Villarrica 129, Ricardo Figueroa"/>
    <m/>
    <n v="23000"/>
    <m/>
  </r>
  <r>
    <x v="67"/>
    <x v="0"/>
    <s v="Pago Cuota"/>
    <d v="2022-02-22T00:00:00"/>
    <s v="TR"/>
    <s v="Llanquihue 113, Pedro Ruz"/>
    <m/>
    <n v="23113"/>
    <m/>
  </r>
  <r>
    <x v="67"/>
    <x v="0"/>
    <s v="Pago Cuota"/>
    <d v="2022-02-23T00:00:00"/>
    <s v="D/E"/>
    <s v="Ranco 83, Silvia Gonzalez"/>
    <m/>
    <n v="23000"/>
    <m/>
  </r>
  <r>
    <x v="67"/>
    <x v="0"/>
    <s v="Pago Cuota"/>
    <d v="2022-02-23T00:00:00"/>
    <s v="TR"/>
    <s v="Puyehue 32, Ivonne Jorquera"/>
    <m/>
    <n v="23000"/>
    <m/>
  </r>
  <r>
    <x v="67"/>
    <x v="0"/>
    <s v="Pago Cuota"/>
    <d v="2022-02-23T00:00:00"/>
    <s v="TR"/>
    <s v="Icalma 72, Jorge Matamala"/>
    <m/>
    <n v="23000"/>
    <m/>
  </r>
  <r>
    <x v="67"/>
    <x v="0"/>
    <s v="Pago Cuota"/>
    <d v="2022-02-23T00:00:00"/>
    <s v="TR"/>
    <s v="Puyehue 37 , Jorge Matamala"/>
    <m/>
    <n v="23000"/>
    <m/>
  </r>
  <r>
    <x v="67"/>
    <x v="0"/>
    <s v="Pago Cuota"/>
    <d v="2022-02-23T00:00:00"/>
    <s v="TR"/>
    <s v="Llanquihue 80, Sergio Ibaceta"/>
    <m/>
    <n v="23080"/>
    <m/>
  </r>
  <r>
    <x v="67"/>
    <x v="0"/>
    <s v="Pago Cuota"/>
    <d v="2022-02-23T00:00:00"/>
    <s v="D/E"/>
    <s v="Llanquihue 111, Walter Roccaro"/>
    <m/>
    <n v="115000"/>
    <m/>
  </r>
  <r>
    <x v="67"/>
    <x v="0"/>
    <s v="Pago Cuota"/>
    <d v="2022-02-24T00:00:00"/>
    <s v="TR"/>
    <s v="Villarrica 102, Ximena Mancilla"/>
    <m/>
    <n v="23102"/>
    <m/>
  </r>
  <r>
    <x v="67"/>
    <x v="0"/>
    <s v="Pago Cuota"/>
    <d v="2022-02-24T00:00:00"/>
    <s v="TR"/>
    <s v="Puyehue 24, Manuel Latapiat"/>
    <m/>
    <n v="69000"/>
    <m/>
  </r>
  <r>
    <x v="67"/>
    <x v="0"/>
    <s v="Pago Cuota"/>
    <d v="2022-02-25T00:00:00"/>
    <s v="TR"/>
    <s v="Luisa Herrera, Llanquihue 99"/>
    <m/>
    <n v="184099"/>
    <m/>
  </r>
  <r>
    <x v="67"/>
    <x v="0"/>
    <s v="Pago Cuota"/>
    <d v="2022-02-28T00:00:00"/>
    <s v="TR"/>
    <s v="Villarrica 118, Pia Burgos"/>
    <m/>
    <n v="23000"/>
    <m/>
  </r>
  <r>
    <x v="67"/>
    <x v="0"/>
    <s v="Pago Cuota"/>
    <d v="2022-02-28T00:00:00"/>
    <s v="TR"/>
    <s v="Villarrica 123, Omar Sepulveda"/>
    <m/>
    <n v="23000"/>
    <m/>
  </r>
  <r>
    <x v="67"/>
    <x v="0"/>
    <s v="Pago Cuota"/>
    <d v="2022-02-28T00:00:00"/>
    <s v="TR"/>
    <s v="Llanquihue 109, Teresa Gatica"/>
    <m/>
    <n v="37609"/>
    <m/>
  </r>
  <r>
    <x v="67"/>
    <x v="0"/>
    <s v="Pago Cuota"/>
    <d v="2022-02-28T00:00:00"/>
    <s v="TR"/>
    <s v="Ranco 40, Francisco Martinez"/>
    <m/>
    <n v="276040"/>
    <m/>
  </r>
  <r>
    <x v="68"/>
    <x v="0"/>
    <s v="Pago Cuota"/>
    <d v="2022-03-01T00:00:00"/>
    <s v="TR"/>
    <s v="Llanquihue 82, Maria Molina"/>
    <m/>
    <n v="23000"/>
    <m/>
  </r>
  <r>
    <x v="68"/>
    <x v="0"/>
    <s v="Pago Cuota"/>
    <d v="2022-03-01T00:00:00"/>
    <s v="TR"/>
    <s v="Villarrica 106, Carolina Uribe"/>
    <m/>
    <n v="23000"/>
    <m/>
  </r>
  <r>
    <x v="68"/>
    <x v="0"/>
    <s v="Pago Cuota"/>
    <d v="2022-03-01T00:00:00"/>
    <s v="TR"/>
    <s v="Puyehue 36, Militza Cortes"/>
    <m/>
    <n v="23000"/>
    <m/>
  </r>
  <r>
    <x v="68"/>
    <x v="0"/>
    <s v="Pago Cuota"/>
    <d v="2022-03-01T00:00:00"/>
    <s v="TR"/>
    <s v="Villarrica 128, Claudia Ubilla"/>
    <m/>
    <n v="23000"/>
    <m/>
  </r>
  <r>
    <x v="68"/>
    <x v="0"/>
    <s v="Pago Cuota"/>
    <d v="2022-03-01T00:00:00"/>
    <s v="TR"/>
    <s v="Calafquen 5, Marcos Briones"/>
    <m/>
    <n v="100000"/>
    <m/>
  </r>
  <r>
    <x v="68"/>
    <x v="0"/>
    <s v="Pago Cuota"/>
    <d v="2022-03-02T00:00:00"/>
    <s v="TR"/>
    <s v="Castillo Olivera"/>
    <m/>
    <n v="23000"/>
    <m/>
  </r>
  <r>
    <x v="68"/>
    <x v="0"/>
    <s v="Pago Cuota"/>
    <d v="2022-03-02T00:00:00"/>
    <s v="TR"/>
    <s v="Llanquihue 88, Pedro Flores"/>
    <m/>
    <n v="23000"/>
    <m/>
  </r>
  <r>
    <x v="68"/>
    <x v="0"/>
    <s v="Pago Cuota"/>
    <d v="2022-03-02T00:00:00"/>
    <s v="TR"/>
    <s v="Villrrica 100, Julia Zuñiga"/>
    <m/>
    <n v="23100"/>
    <m/>
  </r>
  <r>
    <x v="68"/>
    <x v="0"/>
    <s v="Pago Cuota"/>
    <d v="2022-03-02T00:00:00"/>
    <s v="TR"/>
    <s v="Vuelto C.Chica Feb.22 R. Figueroa"/>
    <m/>
    <n v="58050"/>
    <m/>
  </r>
  <r>
    <x v="68"/>
    <x v="0"/>
    <s v="Pago Cuota"/>
    <d v="2022-03-03T00:00:00"/>
    <s v="TR"/>
    <s v="Puyehue 47, Andrea Valdivia"/>
    <m/>
    <n v="23000"/>
    <m/>
  </r>
  <r>
    <x v="68"/>
    <x v="0"/>
    <s v="Pago Cuota"/>
    <d v="2022-03-03T00:00:00"/>
    <s v="TR"/>
    <s v="Llanquihue 97, Rene Rivero"/>
    <m/>
    <n v="23000"/>
    <m/>
  </r>
  <r>
    <x v="68"/>
    <x v="0"/>
    <s v="Pago Cuota"/>
    <d v="2022-03-03T00:00:00"/>
    <s v="TR"/>
    <s v="Riñihue 19, Teresa Peña"/>
    <m/>
    <n v="23000"/>
    <m/>
  </r>
  <r>
    <x v="68"/>
    <x v="0"/>
    <s v="Pago Cuota"/>
    <d v="2022-03-03T00:00:00"/>
    <s v="TR"/>
    <s v="Puyehue 22, Cristina Olivares"/>
    <m/>
    <n v="46000"/>
    <m/>
  </r>
  <r>
    <x v="68"/>
    <x v="0"/>
    <s v="Pago Cuota"/>
    <d v="2022-03-07T00:00:00"/>
    <s v="TR"/>
    <s v="Ranco 77, Melinda Gonzalez"/>
    <m/>
    <n v="23000"/>
    <m/>
  </r>
  <r>
    <x v="68"/>
    <x v="0"/>
    <s v="Pago Cuota"/>
    <d v="2022-03-07T00:00:00"/>
    <s v="TR"/>
    <s v="Ranco 91, Jeanette Ibarra"/>
    <m/>
    <n v="23000"/>
    <m/>
  </r>
  <r>
    <x v="68"/>
    <x v="0"/>
    <s v="Pago Cuota"/>
    <d v="2022-03-08T00:00:00"/>
    <s v="TR"/>
    <s v="Puyehue 30, Jorge Carcasson"/>
    <m/>
    <n v="23000"/>
    <m/>
  </r>
  <r>
    <x v="68"/>
    <x v="0"/>
    <s v="Pago Cuota"/>
    <d v="2022-03-09T00:00:00"/>
    <s v="TR"/>
    <s v="Ranco 75, Olga Hernandez"/>
    <m/>
    <n v="23000"/>
    <m/>
  </r>
  <r>
    <x v="68"/>
    <x v="0"/>
    <s v="Pago Cuota"/>
    <d v="2022-03-10T00:00:00"/>
    <s v="TR"/>
    <s v="Ranco 83, Silvia Gonzalez"/>
    <m/>
    <n v="23000"/>
    <m/>
  </r>
  <r>
    <x v="68"/>
    <x v="0"/>
    <s v="Pago Cuota"/>
    <d v="2022-03-10T00:00:00"/>
    <s v="TR"/>
    <s v="Ranco 89, Teresa Rojas"/>
    <m/>
    <n v="23000"/>
    <m/>
  </r>
  <r>
    <x v="68"/>
    <x v="0"/>
    <s v="Pago Cuota"/>
    <d v="2022-03-10T00:00:00"/>
    <s v="TR"/>
    <s v="Puyehue 41, Teresa Sepulveda"/>
    <m/>
    <n v="23000"/>
    <m/>
  </r>
  <r>
    <x v="68"/>
    <x v="0"/>
    <s v="Pago Cuota"/>
    <d v="2022-03-10T00:00:00"/>
    <s v="TR"/>
    <s v="Villarrica 122, Luis Sepulveda"/>
    <m/>
    <n v="23000"/>
    <m/>
  </r>
  <r>
    <x v="68"/>
    <x v="0"/>
    <s v="Pago Cuota"/>
    <d v="2022-03-10T00:00:00"/>
    <s v="TR"/>
    <s v="Ranco 44, Jose Martinez"/>
    <m/>
    <n v="92000"/>
    <m/>
  </r>
  <r>
    <x v="68"/>
    <x v="0"/>
    <s v="Pago Cuota"/>
    <d v="2022-03-14T00:00:00"/>
    <s v="TR"/>
    <s v="Llanquihue 119, Maria Madariaga"/>
    <m/>
    <n v="46000"/>
    <m/>
  </r>
  <r>
    <x v="68"/>
    <x v="0"/>
    <s v="Pago Cuota"/>
    <d v="2022-03-14T00:00:00"/>
    <s v="TR"/>
    <s v="Llanquihue 119, Maria Madariaga"/>
    <m/>
    <n v="46000"/>
    <m/>
  </r>
  <r>
    <x v="68"/>
    <x v="0"/>
    <s v="Pago Cuota"/>
    <d v="2022-03-16T00:00:00"/>
    <s v="TR"/>
    <s v="Villarrica 110, Julia Valdes"/>
    <m/>
    <n v="69000"/>
    <m/>
  </r>
  <r>
    <x v="68"/>
    <x v="0"/>
    <s v="Pago Cuota"/>
    <d v="2022-03-17T00:00:00"/>
    <s v="TR"/>
    <s v="Riñihue 25, Juan Gonzalez"/>
    <m/>
    <n v="46025"/>
    <m/>
  </r>
  <r>
    <x v="68"/>
    <x v="0"/>
    <s v="Pago Cuota"/>
    <d v="2022-03-18T00:00:00"/>
    <s v="TR"/>
    <s v="Puyehue 28, Veronica Silva"/>
    <m/>
    <n v="23000"/>
    <m/>
  </r>
  <r>
    <x v="68"/>
    <x v="0"/>
    <s v="Pago Cuota"/>
    <d v="2022-03-21T00:00:00"/>
    <s v="TR"/>
    <s v="Ranco 54, Marion Pacheco"/>
    <m/>
    <n v="23000"/>
    <m/>
  </r>
  <r>
    <x v="68"/>
    <x v="0"/>
    <s v="Pago Cuota"/>
    <d v="2022-03-21T00:00:00"/>
    <s v="TR"/>
    <s v="Villarrica 126, Ema de Ramon"/>
    <m/>
    <n v="23000"/>
    <m/>
  </r>
  <r>
    <x v="68"/>
    <x v="0"/>
    <s v="Pago Cuota"/>
    <d v="2022-03-21T00:00:00"/>
    <s v="TR"/>
    <s v="Ranco 50, Julia Parra"/>
    <m/>
    <n v="23000"/>
    <m/>
  </r>
  <r>
    <x v="68"/>
    <x v="0"/>
    <s v="Pago Cuota"/>
    <d v="2022-03-21T00:00:00"/>
    <s v="TR"/>
    <s v="Ranco 79, Ismelda Meza"/>
    <m/>
    <n v="23000"/>
    <m/>
  </r>
  <r>
    <x v="68"/>
    <x v="0"/>
    <s v="Pago Cuota"/>
    <d v="2022-03-21T00:00:00"/>
    <s v="TR"/>
    <s v="Villarrica 102, Ximena Mancilla"/>
    <m/>
    <n v="23102"/>
    <m/>
  </r>
  <r>
    <x v="68"/>
    <x v="0"/>
    <s v="Pago Cuota"/>
    <d v="2022-03-22T00:00:00"/>
    <s v="TR"/>
    <s v="Llanquihue 80, Sergio Ibaceta"/>
    <m/>
    <n v="23080"/>
    <m/>
  </r>
  <r>
    <x v="68"/>
    <x v="0"/>
    <s v="Pago Cuota"/>
    <d v="2022-03-22T00:00:00"/>
    <s v="TR"/>
    <s v="Llanquihue 113, Pedro Ruz"/>
    <m/>
    <n v="23113"/>
    <m/>
  </r>
  <r>
    <x v="68"/>
    <x v="0"/>
    <s v="Pago Cuota"/>
    <d v="2022-03-23T00:00:00"/>
    <s v="TR"/>
    <s v="Puyehue 32, Ivonne Jorquera"/>
    <m/>
    <n v="23000"/>
    <m/>
  </r>
  <r>
    <x v="68"/>
    <x v="0"/>
    <s v="Pago Cuota"/>
    <d v="2022-03-23T00:00:00"/>
    <s v="TR"/>
    <s v="Ranco 95, Charles Beecher"/>
    <m/>
    <n v="184000"/>
    <m/>
  </r>
  <r>
    <x v="68"/>
    <x v="0"/>
    <s v="Pago Cuota"/>
    <d v="2022-03-24T00:00:00"/>
    <s v="TR"/>
    <s v="Llanquihue 97 A, Castillo Olivera"/>
    <m/>
    <n v="23000"/>
    <m/>
  </r>
  <r>
    <x v="68"/>
    <x v="0"/>
    <s v="Pago Cuota"/>
    <d v="2022-03-25T00:00:00"/>
    <s v="TR"/>
    <s v="Llanquihue 86, Jorge Zuñiga"/>
    <m/>
    <n v="46000"/>
    <m/>
  </r>
  <r>
    <x v="68"/>
    <x v="0"/>
    <s v="Pago Cuota"/>
    <d v="2022-03-28T00:00:00"/>
    <s v="TR"/>
    <s v="Villarrica 129, Ricardo Figueroa"/>
    <m/>
    <n v="23000"/>
    <m/>
  </r>
  <r>
    <x v="68"/>
    <x v="0"/>
    <s v="Pago Cuota"/>
    <d v="2022-03-28T00:00:00"/>
    <s v="TR"/>
    <s v="Llanquihue 96, Carlos Alvarez"/>
    <m/>
    <n v="23096"/>
    <m/>
  </r>
  <r>
    <x v="68"/>
    <x v="0"/>
    <s v="Pago Cuota"/>
    <d v="2022-03-28T00:00:00"/>
    <s v="NN"/>
    <s v="MANUEL GUEVARA ALVAREZ"/>
    <m/>
    <n v="122000"/>
    <m/>
  </r>
  <r>
    <x v="68"/>
    <x v="0"/>
    <s v="Pago Cuota"/>
    <d v="2022-03-29T00:00:00"/>
    <s v="TR"/>
    <s v="Villarrica 122, Luis Sepulveda"/>
    <m/>
    <n v="23000"/>
    <m/>
  </r>
  <r>
    <x v="68"/>
    <x v="0"/>
    <s v="Pago Cuota"/>
    <d v="2022-03-29T00:00:00"/>
    <s v="TR"/>
    <s v="Puyehue 47, Andrea Valdivia"/>
    <m/>
    <n v="23000"/>
    <m/>
  </r>
  <r>
    <x v="68"/>
    <x v="0"/>
    <s v="Pago Cuota"/>
    <d v="2022-03-30T00:00:00"/>
    <s v="D/E"/>
    <s v="Icalma 72, Jorge Matamala"/>
    <m/>
    <n v="23000"/>
    <m/>
  </r>
  <r>
    <x v="68"/>
    <x v="0"/>
    <s v="Pago Cuota"/>
    <d v="2022-03-30T00:00:00"/>
    <s v="TR"/>
    <s v="Puyehue 37 , Jorge Matamala"/>
    <m/>
    <n v="23000"/>
    <m/>
  </r>
  <r>
    <x v="68"/>
    <x v="0"/>
    <s v="Pago Cuota"/>
    <d v="2022-03-30T00:00:00"/>
    <s v="TR"/>
    <s v="Llanquihue 74, Eliana Haro"/>
    <m/>
    <n v="23000"/>
    <m/>
  </r>
  <r>
    <x v="68"/>
    <x v="0"/>
    <s v="Pago Cuota"/>
    <d v="2022-03-30T00:00:00"/>
    <s v="TR"/>
    <s v="Puyehue 41, Teresa Sepulveda"/>
    <m/>
    <n v="23000"/>
    <m/>
  </r>
  <r>
    <x v="68"/>
    <x v="0"/>
    <s v="Pago Cuota"/>
    <d v="2022-03-30T00:00:00"/>
    <s v="TR"/>
    <s v="Llanquihue 111, Walter Roccaro"/>
    <m/>
    <n v="80000"/>
    <m/>
  </r>
  <r>
    <x v="68"/>
    <x v="0"/>
    <s v="Pago Cuota"/>
    <d v="2022-03-30T00:00:00"/>
    <s v="TR"/>
    <s v="Calafquen 3, Oscar Sanchez"/>
    <m/>
    <n v="391000"/>
    <m/>
  </r>
  <r>
    <x v="68"/>
    <x v="0"/>
    <s v="Pago Cuota"/>
    <d v="2022-03-31T00:00:00"/>
    <s v="TR"/>
    <s v="Villarrica 118, Pia Burgos"/>
    <m/>
    <n v="23000"/>
    <m/>
  </r>
  <r>
    <x v="68"/>
    <x v="0"/>
    <s v="Pago Cuota"/>
    <d v="2022-03-31T00:00:00"/>
    <s v="TR"/>
    <s v="Llanquihue 82, Maria Molina"/>
    <m/>
    <n v="23000"/>
    <m/>
  </r>
  <r>
    <x v="68"/>
    <x v="0"/>
    <s v="Pago Cuota"/>
    <d v="2022-03-31T00:00:00"/>
    <s v="TR"/>
    <s v="Ranco 38 , Jose Luis Retamal"/>
    <m/>
    <n v="220000"/>
    <m/>
  </r>
  <r>
    <x v="69"/>
    <x v="0"/>
    <s v="Pago Cuota"/>
    <d v="2022-04-01T00:00:00"/>
    <s v="TR"/>
    <s v="Villarrica 106, Carolina Uribe"/>
    <m/>
    <n v="23000"/>
    <m/>
  </r>
  <r>
    <x v="69"/>
    <x v="0"/>
    <s v="Pago Cuota"/>
    <d v="2022-04-01T00:00:00"/>
    <s v="TR"/>
    <s v="Ranco 77, melinda Gonzalez"/>
    <m/>
    <n v="23000"/>
    <m/>
  </r>
  <r>
    <x v="69"/>
    <x v="0"/>
    <s v="Pago Cuota"/>
    <d v="2022-04-01T00:00:00"/>
    <s v="TR"/>
    <s v="Villarrica 128, Claudia Ubilla"/>
    <m/>
    <n v="23000"/>
    <m/>
  </r>
  <r>
    <x v="69"/>
    <x v="0"/>
    <s v="Pago Cuota"/>
    <d v="2022-04-01T00:00:00"/>
    <s v="TR"/>
    <s v="Puyehue 36, Militza Cortes"/>
    <m/>
    <n v="23000"/>
    <m/>
  </r>
  <r>
    <x v="69"/>
    <x v="0"/>
    <s v="Pago Cuota"/>
    <d v="2022-04-01T00:00:00"/>
    <s v="TR"/>
    <s v="Villarrica 123, Omar Sepulveda"/>
    <m/>
    <n v="23000"/>
    <m/>
  </r>
  <r>
    <x v="69"/>
    <x v="0"/>
    <s v="Pago Cuota"/>
    <d v="2022-04-01T00:00:00"/>
    <s v="TR"/>
    <s v="Llanquihue 109, Teresa Gatica"/>
    <m/>
    <n v="37609"/>
    <m/>
  </r>
  <r>
    <x v="69"/>
    <x v="0"/>
    <s v="Pago Cuota"/>
    <d v="2022-04-01T00:00:00"/>
    <s v="TR"/>
    <s v="Puyehue 53, Maria Vicencio"/>
    <m/>
    <n v="46000"/>
    <m/>
  </r>
  <r>
    <x v="69"/>
    <x v="0"/>
    <s v="Pago Cuota"/>
    <d v="2022-04-04T00:00:00"/>
    <s v="TR"/>
    <s v="Riñihue 19, Teresa Peña"/>
    <m/>
    <n v="23000"/>
    <m/>
  </r>
  <r>
    <x v="69"/>
    <x v="0"/>
    <s v="Pago Cuota"/>
    <d v="2022-04-04T00:00:00"/>
    <s v="TR"/>
    <s v="Riñihue 19, Teresa Peña"/>
    <m/>
    <n v="23000"/>
    <m/>
  </r>
  <r>
    <x v="69"/>
    <x v="0"/>
    <s v="Pago Cuota"/>
    <d v="2022-04-04T00:00:00"/>
    <s v="TR"/>
    <s v="Ranco 91, Jeanette Ibarra"/>
    <m/>
    <n v="23000"/>
    <m/>
  </r>
  <r>
    <x v="69"/>
    <x v="0"/>
    <s v="Pago Cuota"/>
    <d v="2022-04-04T00:00:00"/>
    <s v="TR"/>
    <s v="Ranco 91, Jeanette Ibarra"/>
    <m/>
    <n v="46000"/>
    <m/>
  </r>
  <r>
    <x v="69"/>
    <x v="0"/>
    <s v="Pago Cuota"/>
    <d v="2022-04-07T00:00:00"/>
    <s v="TR"/>
    <s v="Puyehue 30, Jorge Carcasson"/>
    <m/>
    <n v="23000"/>
    <m/>
  </r>
  <r>
    <x v="69"/>
    <x v="0"/>
    <s v="Pago Cuota"/>
    <d v="2022-04-07T00:00:00"/>
    <s v="TR"/>
    <s v="Villarrica 114, Hilda Alburquerque"/>
    <m/>
    <n v="152114"/>
    <m/>
  </r>
  <r>
    <x v="69"/>
    <x v="0"/>
    <s v="Pago Cuota"/>
    <d v="2022-04-08T00:00:00"/>
    <s v="D/E"/>
    <s v="Ranco 83, Silvia Gonzalez"/>
    <m/>
    <n v="23000"/>
    <m/>
  </r>
  <r>
    <x v="69"/>
    <x v="0"/>
    <s v="Pago Cuota"/>
    <d v="2022-04-08T00:00:00"/>
    <s v="TR"/>
    <s v="Villarrica 100, Julia Zuñiga"/>
    <m/>
    <n v="23100"/>
    <m/>
  </r>
  <r>
    <x v="69"/>
    <x v="0"/>
    <s v="Pago Cuota"/>
    <d v="2022-04-08T00:00:00"/>
    <s v="TR"/>
    <s v="Ranco 48, Carola Arriagada"/>
    <m/>
    <n v="46000"/>
    <m/>
  </r>
  <r>
    <x v="69"/>
    <x v="0"/>
    <s v="Pago Cuota"/>
    <d v="2022-04-11T00:00:00"/>
    <s v="TR"/>
    <s v="Ranco 56, Suc. Rigoberto Gonzalez"/>
    <m/>
    <n v="46000"/>
    <m/>
  </r>
  <r>
    <x v="69"/>
    <x v="0"/>
    <s v="Pago Cuota"/>
    <d v="2022-04-12T00:00:00"/>
    <s v="TR"/>
    <s v="Llanquihue 97, Rene Rivero"/>
    <m/>
    <n v="23000"/>
    <m/>
  </r>
  <r>
    <x v="69"/>
    <x v="0"/>
    <s v="Pago Cuota"/>
    <d v="2022-04-12T00:00:00"/>
    <s v="TR"/>
    <s v="Llanquihue 96, Carlos Alvarez"/>
    <m/>
    <n v="23096"/>
    <m/>
  </r>
  <r>
    <x v="69"/>
    <x v="0"/>
    <s v="Pago Cuota"/>
    <d v="2022-04-14T00:00:00"/>
    <s v="TR"/>
    <s v="Ranco 42, Octavio Arrue"/>
    <m/>
    <n v="46000"/>
    <m/>
  </r>
  <r>
    <x v="69"/>
    <x v="0"/>
    <s v="Pago Cuota"/>
    <d v="2022-04-14T00:00:00"/>
    <s v="TR"/>
    <s v="Calafquen 5, Marcos Briones"/>
    <m/>
    <n v="100000"/>
    <m/>
  </r>
  <r>
    <x v="69"/>
    <x v="0"/>
    <s v="Pago Cuota"/>
    <d v="2022-04-18T00:00:00"/>
    <s v="TR"/>
    <s v="Riñihue 23, Sara Salgado"/>
    <m/>
    <n v="69000"/>
    <m/>
  </r>
  <r>
    <x v="69"/>
    <x v="0"/>
    <s v="Pago Cuota"/>
    <d v="2022-04-18T00:00:00"/>
    <s v="TR"/>
    <s v="Puyehue 51, Solange Aspee"/>
    <m/>
    <n v="92051"/>
    <m/>
  </r>
  <r>
    <x v="69"/>
    <x v="0"/>
    <s v="Pago Cuota"/>
    <d v="2022-04-20T00:00:00"/>
    <s v="TR"/>
    <s v="Ranco 54, Marion Pacheco"/>
    <m/>
    <n v="23000"/>
    <m/>
  </r>
  <r>
    <x v="69"/>
    <x v="0"/>
    <s v="Pago Cuota"/>
    <d v="2022-04-20T00:00:00"/>
    <s v="TR"/>
    <s v="Villarrica 126, Ema de Ramon"/>
    <m/>
    <n v="23000"/>
    <m/>
  </r>
  <r>
    <x v="69"/>
    <x v="0"/>
    <s v="Pago Cuota"/>
    <d v="2022-04-20T00:00:00"/>
    <s v="TR"/>
    <s v="Villarrica 102, Ximena Mancilla"/>
    <m/>
    <n v="23102"/>
    <m/>
  </r>
  <r>
    <x v="69"/>
    <x v="0"/>
    <s v="Pago Cuota"/>
    <d v="2022-04-21T00:00:00"/>
    <s v="TR"/>
    <s v="Llanquihue 113, Pedro Ruz"/>
    <m/>
    <n v="23113"/>
    <m/>
  </r>
  <r>
    <x v="69"/>
    <x v="0"/>
    <s v="Pago Cuota"/>
    <d v="2022-04-21T00:00:00"/>
    <s v="TR"/>
    <s v="Llanquihue 107, Jose Navarro"/>
    <m/>
    <n v="276000"/>
    <m/>
  </r>
  <r>
    <x v="69"/>
    <x v="0"/>
    <s v="Pago Cuota"/>
    <d v="2022-04-21T00:00:00"/>
    <s v="TR"/>
    <s v="Villarrica 108, Suc. Angela Iturbide"/>
    <m/>
    <n v="599800"/>
    <m/>
  </r>
  <r>
    <x v="69"/>
    <x v="0"/>
    <s v="Pago Cuota"/>
    <d v="2022-04-22T00:00:00"/>
    <s v="TR"/>
    <s v="Llanquihue 80, Sergio Ibaceta"/>
    <m/>
    <n v="23080"/>
    <m/>
  </r>
  <r>
    <x v="69"/>
    <x v="0"/>
    <s v="Pago Cuota"/>
    <d v="2022-04-25T00:00:00"/>
    <s v="TR"/>
    <s v="Icalma 72, Jorge Matamala"/>
    <m/>
    <n v="23000"/>
    <m/>
  </r>
  <r>
    <x v="69"/>
    <x v="0"/>
    <s v="Pago Cuota"/>
    <d v="2022-04-25T00:00:00"/>
    <s v="TR"/>
    <s v="Puyehue 37 , Jorge Matamala"/>
    <m/>
    <n v="23000"/>
    <m/>
  </r>
  <r>
    <x v="69"/>
    <x v="0"/>
    <s v="Pago Cuota"/>
    <d v="2022-04-25T00:00:00"/>
    <s v="TR"/>
    <s v="Puyehue 32, Ivonne Jorquera"/>
    <m/>
    <n v="23000"/>
    <m/>
  </r>
  <r>
    <x v="69"/>
    <x v="0"/>
    <s v="Pago Cuota"/>
    <d v="2022-04-25T00:00:00"/>
    <s v="TR"/>
    <s v="Llanquihue 117, Patricia Maluenda"/>
    <m/>
    <n v="115117"/>
    <m/>
  </r>
  <r>
    <x v="69"/>
    <x v="0"/>
    <s v="Pago Cuota"/>
    <d v="2022-04-27T00:00:00"/>
    <s v="TR"/>
    <s v="Calafquen 5, Marcos Briones"/>
    <m/>
    <n v="100000"/>
    <m/>
  </r>
  <r>
    <x v="69"/>
    <x v="0"/>
    <s v="Pago Cuota"/>
    <d v="2022-04-28T00:00:00"/>
    <s v="TR"/>
    <s v="Ranco 46, Manuel Jorquera"/>
    <m/>
    <n v="69000"/>
    <m/>
  </r>
  <r>
    <x v="69"/>
    <x v="0"/>
    <s v="Pago Cuota"/>
    <d v="2022-04-28T00:00:00"/>
    <s v="TR"/>
    <s v="Villarrica 114, Hilda Alburquerque"/>
    <m/>
    <n v="146114"/>
    <m/>
  </r>
  <r>
    <x v="69"/>
    <x v="0"/>
    <s v="Pago Cuota"/>
    <d v="2022-04-29T00:00:00"/>
    <s v="TR"/>
    <s v="Vuelto Caja Chica Abr. R. Figueroa"/>
    <m/>
    <n v="8650"/>
    <m/>
  </r>
  <r>
    <x v="69"/>
    <x v="0"/>
    <s v="Pago Cuota"/>
    <d v="2022-04-29T00:00:00"/>
    <s v="TR"/>
    <s v="Villarrica 118, Pia Burgos"/>
    <m/>
    <n v="23000"/>
    <m/>
  </r>
  <r>
    <x v="69"/>
    <x v="0"/>
    <s v="Pago Cuota"/>
    <d v="2022-04-29T00:00:00"/>
    <s v="TR"/>
    <s v="Villarrica 123, Omar Sepulveda"/>
    <m/>
    <n v="23000"/>
    <m/>
  </r>
  <r>
    <x v="69"/>
    <x v="0"/>
    <s v="Pago Cuota"/>
    <d v="2022-04-29T00:00:00"/>
    <s v="TR"/>
    <s v="Llanquihue 97-A, Patricia Castillo"/>
    <m/>
    <n v="23000"/>
    <m/>
  </r>
  <r>
    <x v="69"/>
    <x v="0"/>
    <s v="Pago Cuota"/>
    <d v="2022-04-29T00:00:00"/>
    <s v="TR"/>
    <s v="Llanquihue 109, Teresa Gatica"/>
    <m/>
    <n v="37609"/>
    <m/>
  </r>
  <r>
    <x v="70"/>
    <x v="0"/>
    <s v="Pago Cuota"/>
    <d v="2022-05-02T00:00:00"/>
    <s v="TR"/>
    <s v="Llanquihue 82, Maria Molina"/>
    <m/>
    <n v="23000"/>
    <m/>
  </r>
  <r>
    <x v="70"/>
    <x v="0"/>
    <s v="Pago Cuota"/>
    <d v="2022-05-02T00:00:00"/>
    <s v="TR"/>
    <s v="Ranco 50, Julia Parra"/>
    <m/>
    <n v="23000"/>
    <m/>
  </r>
  <r>
    <x v="70"/>
    <x v="0"/>
    <s v="Pago Cuota"/>
    <d v="2022-05-02T00:00:00"/>
    <s v="TR"/>
    <s v="Ranco 79, Ismelda Meza"/>
    <m/>
    <n v="23000"/>
    <m/>
  </r>
  <r>
    <x v="70"/>
    <x v="0"/>
    <s v="Pago Cuota"/>
    <d v="2022-05-02T00:00:00"/>
    <s v="TR"/>
    <s v="Villarrica 128, Claudia Ubilla"/>
    <m/>
    <n v="23000"/>
    <m/>
  </r>
  <r>
    <x v="70"/>
    <x v="0"/>
    <s v="Pago Cuota"/>
    <d v="2022-05-02T00:00:00"/>
    <s v="TR"/>
    <s v="Puyehue 36, Militza Cortes"/>
    <m/>
    <n v="23000"/>
    <m/>
  </r>
  <r>
    <x v="70"/>
    <x v="0"/>
    <s v="Pago Cuota"/>
    <d v="2022-05-02T00:00:00"/>
    <s v="TR"/>
    <s v="Villarrica 129, Ricardo Figueroa"/>
    <m/>
    <n v="23000"/>
    <m/>
  </r>
  <r>
    <x v="70"/>
    <x v="0"/>
    <s v="Pago Cuota"/>
    <d v="2022-05-02T00:00:00"/>
    <s v="TR"/>
    <s v="Puyehue 47, Andrea Valdivia"/>
    <m/>
    <n v="23000"/>
    <m/>
  </r>
  <r>
    <x v="70"/>
    <x v="0"/>
    <s v="Pago Cuota"/>
    <d v="2022-05-02T00:00:00"/>
    <s v="D/E"/>
    <s v="Villarrica 100, Julia Zuñiga"/>
    <m/>
    <n v="23100"/>
    <m/>
  </r>
  <r>
    <x v="70"/>
    <x v="0"/>
    <s v="Pago Cuota"/>
    <d v="2022-05-03T00:00:00"/>
    <s v="TR"/>
    <s v="Ranco 77, Melinda Gonzalez"/>
    <m/>
    <n v="23000"/>
    <m/>
  </r>
  <r>
    <x v="70"/>
    <x v="0"/>
    <s v="Pago Cuota"/>
    <d v="2022-05-03T00:00:00"/>
    <s v="TR"/>
    <s v="Puyehue 22, Cristina Olivares "/>
    <m/>
    <n v="23000"/>
    <m/>
  </r>
  <r>
    <x v="70"/>
    <x v="0"/>
    <s v="Pago Cuota"/>
    <d v="2022-05-03T00:00:00"/>
    <s v="D/E"/>
    <s v="Puyehue 43, Aurelio Sandoval"/>
    <m/>
    <n v="46000"/>
    <m/>
  </r>
  <r>
    <x v="70"/>
    <x v="0"/>
    <s v="Pago Cuota"/>
    <d v="2022-05-04T00:00:00"/>
    <s v="TR"/>
    <s v="Riñihue 19, Teresa Peña"/>
    <m/>
    <n v="23000"/>
    <m/>
  </r>
  <r>
    <x v="70"/>
    <x v="0"/>
    <s v="Pago Cuota"/>
    <d v="2022-05-04T00:00:00"/>
    <s v="TR"/>
    <s v="Villarrica 106, Carolina Uribe"/>
    <m/>
    <n v="23000"/>
    <m/>
  </r>
  <r>
    <x v="70"/>
    <x v="0"/>
    <s v="Pago Cuota"/>
    <d v="2022-05-06T00:00:00"/>
    <s v="TR"/>
    <s v="Llanquihue 76, Glenda Alvarez"/>
    <m/>
    <n v="69000"/>
    <m/>
  </r>
  <r>
    <x v="70"/>
    <x v="0"/>
    <s v="Pago Cuota"/>
    <d v="2022-05-09T00:00:00"/>
    <s v="TR"/>
    <s v="Ranco 48, Carola Arriagada"/>
    <m/>
    <n v="23000"/>
    <m/>
  </r>
  <r>
    <x v="70"/>
    <x v="0"/>
    <s v="Pago Cuota"/>
    <d v="2022-05-09T00:00:00"/>
    <s v="TR"/>
    <s v="Llanquihue 97, Rene Rivero"/>
    <m/>
    <n v="23000"/>
    <m/>
  </r>
  <r>
    <x v="70"/>
    <x v="0"/>
    <s v="Pago Cuota"/>
    <d v="2022-05-09T00:00:00"/>
    <s v="TR"/>
    <s v="Puyehue 30, Jorge Carcasson"/>
    <m/>
    <n v="23000"/>
    <m/>
  </r>
  <r>
    <x v="70"/>
    <x v="0"/>
    <s v="Pago Cuota"/>
    <d v="2022-05-09T00:00:00"/>
    <s v="D/E"/>
    <s v="Llanquihue 96, Carlos Alvarez"/>
    <m/>
    <n v="23096"/>
    <m/>
  </r>
  <r>
    <x v="70"/>
    <x v="0"/>
    <s v="Pago Cuota"/>
    <d v="2022-05-10T00:00:00"/>
    <s v="TR"/>
    <s v="Llanquihue 84, Paola Delgado"/>
    <m/>
    <n v="46000"/>
    <m/>
  </r>
  <r>
    <x v="70"/>
    <x v="0"/>
    <s v="Pago Cuota"/>
    <d v="2022-05-10T00:00:00"/>
    <s v="TR"/>
    <s v="Ranco 75, Olga Hernandez"/>
    <m/>
    <n v="69000"/>
    <m/>
  </r>
  <r>
    <x v="70"/>
    <x v="0"/>
    <s v="Pago Cuota"/>
    <d v="2022-05-10T00:00:00"/>
    <s v="TR"/>
    <s v="Ranco 52, Nancy Paez"/>
    <m/>
    <n v="92000"/>
    <m/>
  </r>
  <r>
    <x v="70"/>
    <x v="0"/>
    <s v="Pago Cuota"/>
    <d v="2022-05-12T00:00:00"/>
    <s v="TR"/>
    <s v="Llanquihue 74, Eliana Haro"/>
    <m/>
    <n v="46000"/>
    <m/>
  </r>
  <r>
    <x v="70"/>
    <x v="0"/>
    <s v="Pago Cuota"/>
    <d v="2022-05-12T00:00:00"/>
    <s v="TR"/>
    <s v="Villarrica 104, Sergio Lledo"/>
    <m/>
    <n v="529000"/>
    <m/>
  </r>
  <r>
    <x v="70"/>
    <x v="0"/>
    <s v="Pago Cuota"/>
    <d v="2022-05-16T00:00:00"/>
    <s v="TR"/>
    <s v="Ranco 56, Suc. Rigoberto Gonzalez"/>
    <m/>
    <n v="23000"/>
    <m/>
  </r>
  <r>
    <x v="70"/>
    <x v="0"/>
    <s v="Pago Cuota"/>
    <d v="2022-05-16T00:00:00"/>
    <s v="TR"/>
    <s v="Puyehue 39, Felipe Gallardo"/>
    <m/>
    <n v="23000"/>
    <m/>
  </r>
  <r>
    <x v="70"/>
    <x v="0"/>
    <s v="Pago Cuota"/>
    <d v="2022-05-17T00:00:00"/>
    <s v="TR"/>
    <s v="Llanquihue 115, Suc. Zaida Uribe"/>
    <m/>
    <n v="167000"/>
    <m/>
  </r>
  <r>
    <x v="70"/>
    <x v="0"/>
    <s v="Pago Cuota"/>
    <d v="2022-05-18T00:00:00"/>
    <s v="TR"/>
    <s v="Puyehue 49, Hector Otarola"/>
    <m/>
    <n v="276000"/>
    <m/>
  </r>
  <r>
    <x v="70"/>
    <x v="0"/>
    <s v="Pago Cuota"/>
    <d v="2022-05-18T00:00:00"/>
    <s v="TR"/>
    <s v="Villarrica 120, Maria E. Meza"/>
    <m/>
    <n v="391000"/>
    <m/>
  </r>
  <r>
    <x v="70"/>
    <x v="0"/>
    <s v="Pago Cuota"/>
    <d v="2022-05-19T00:00:00"/>
    <s v="TR"/>
    <s v="Villarrica 126, Ema de Ramon"/>
    <m/>
    <n v="23000"/>
    <m/>
  </r>
  <r>
    <x v="70"/>
    <x v="0"/>
    <s v="Pago Cuota"/>
    <d v="2022-05-19T00:00:00"/>
    <s v="TR"/>
    <s v="Llanquihue 119, Maria Madariaga"/>
    <m/>
    <n v="46000"/>
    <m/>
  </r>
  <r>
    <x v="70"/>
    <x v="0"/>
    <s v="Pago Cuota"/>
    <d v="2022-05-19T00:00:00"/>
    <s v="TR"/>
    <s v="Villarrica 120, Maria E. Meza"/>
    <m/>
    <n v="69000"/>
    <m/>
  </r>
  <r>
    <x v="70"/>
    <x v="0"/>
    <s v="Pago Cuota"/>
    <d v="2022-05-20T00:00:00"/>
    <s v="TR"/>
    <s v="Llanquihue 113, Pedro Ruz"/>
    <m/>
    <n v="23113"/>
    <m/>
  </r>
  <r>
    <x v="70"/>
    <x v="0"/>
    <s v="Pago Cuota"/>
    <d v="2022-05-20T00:00:00"/>
    <s v="TR"/>
    <s v="Riñihue 27-29, Marta Manriquez"/>
    <m/>
    <n v="92000"/>
    <m/>
  </r>
  <r>
    <x v="70"/>
    <x v="0"/>
    <s v="Pago Cuota"/>
    <d v="2022-05-20T00:00:00"/>
    <s v="TR"/>
    <s v="Ranco 87, Roxana Rivera"/>
    <m/>
    <n v="115000"/>
    <m/>
  </r>
  <r>
    <x v="70"/>
    <x v="0"/>
    <s v="Pago Cuota"/>
    <d v="2022-05-20T00:00:00"/>
    <s v="TR"/>
    <s v="Puyehue 45, Gladys Segovia"/>
    <m/>
    <n v="434000"/>
    <m/>
  </r>
  <r>
    <x v="70"/>
    <x v="0"/>
    <s v="Pago Cuota"/>
    <d v="2022-05-23T00:00:00"/>
    <s v="TR"/>
    <s v="Villarrica 122, Luis Sepulveda"/>
    <m/>
    <n v="23000"/>
    <m/>
  </r>
  <r>
    <x v="70"/>
    <x v="0"/>
    <s v="Pago Cuota"/>
    <d v="2022-05-23T00:00:00"/>
    <s v="TR"/>
    <s v="Llanquihue 80, Sergio Ibaceta"/>
    <m/>
    <n v="23080"/>
    <m/>
  </r>
  <r>
    <x v="70"/>
    <x v="0"/>
    <s v="Pago Cuota"/>
    <d v="2022-05-23T00:00:00"/>
    <s v="TR"/>
    <s v="Puyehue 22, Cristina Olivares "/>
    <m/>
    <n v="161000"/>
    <m/>
  </r>
  <r>
    <x v="70"/>
    <x v="0"/>
    <s v="Pago Cuota"/>
    <d v="2022-05-23T00:00:00"/>
    <s v="TR"/>
    <s v="villarrica 98, Anibal Vivaceta"/>
    <m/>
    <n v="184000"/>
    <m/>
  </r>
  <r>
    <x v="70"/>
    <x v="0"/>
    <s v="Pago Cuota"/>
    <d v="2022-05-24T00:00:00"/>
    <s v="TR"/>
    <s v="Puyehue 32, Ivonne Jorquera"/>
    <m/>
    <n v="23000"/>
    <m/>
  </r>
  <r>
    <x v="70"/>
    <x v="0"/>
    <s v="Pago Cuota"/>
    <d v="2022-05-24T00:00:00"/>
    <s v="D/E"/>
    <s v="Ranco 83, Silvia Gonzalez"/>
    <m/>
    <n v="23000"/>
    <m/>
  </r>
  <r>
    <x v="70"/>
    <x v="0"/>
    <s v="Pago Cuota"/>
    <d v="2022-05-24T00:00:00"/>
    <s v="D/E"/>
    <s v="Ranco 79, Ismelda Meza"/>
    <m/>
    <n v="23000"/>
    <m/>
  </r>
  <r>
    <x v="70"/>
    <x v="0"/>
    <s v="Pago Cuota"/>
    <d v="2022-05-24T00:00:00"/>
    <s v="D/E"/>
    <s v="Ranco 50, Julia Parra"/>
    <m/>
    <n v="23000"/>
    <m/>
  </r>
  <r>
    <x v="70"/>
    <x v="0"/>
    <s v="Pago Cuota"/>
    <d v="2022-05-24T00:00:00"/>
    <s v="D/E"/>
    <s v="Puyehue 41, Teresa Sepulveda"/>
    <m/>
    <n v="23000"/>
    <m/>
  </r>
  <r>
    <x v="70"/>
    <x v="0"/>
    <s v="Pago Cuota"/>
    <d v="2022-05-24T00:00:00"/>
    <s v="TR"/>
    <s v="Villarrica 102, Ximena Mancilla"/>
    <m/>
    <n v="23102"/>
    <m/>
  </r>
  <r>
    <x v="70"/>
    <x v="0"/>
    <s v="Pago Cuota"/>
    <d v="2022-05-24T00:00:00"/>
    <s v="D/E"/>
    <s v="Ranco 89, Teresa Rojas"/>
    <m/>
    <n v="46000"/>
    <m/>
  </r>
  <r>
    <x v="70"/>
    <x v="0"/>
    <s v="Pago Cuota"/>
    <d v="2022-05-24T00:00:00"/>
    <s v="D/E"/>
    <s v="Llanquihue 94, Suc. Carmela Valdes"/>
    <m/>
    <n v="46000"/>
    <m/>
  </r>
  <r>
    <x v="70"/>
    <x v="0"/>
    <s v="Pago Cuota"/>
    <d v="2022-05-24T00:00:00"/>
    <s v="D/E"/>
    <s v="Puyehue 34, Gladys Jorquera"/>
    <m/>
    <n v="46000"/>
    <m/>
  </r>
  <r>
    <x v="70"/>
    <x v="0"/>
    <s v="Pago Cuota"/>
    <d v="2022-05-24T00:00:00"/>
    <s v="D/E"/>
    <s v="Calafquen 5, Marcos Briones"/>
    <m/>
    <n v="68000"/>
    <m/>
  </r>
  <r>
    <x v="70"/>
    <x v="0"/>
    <s v="Pago Cuota"/>
    <d v="2022-05-24T00:00:00"/>
    <s v="D/E"/>
    <s v="Ranco 46, Manuel Jorquera"/>
    <m/>
    <n v="101000"/>
    <m/>
  </r>
  <r>
    <x v="70"/>
    <x v="0"/>
    <s v="Pago Cuota"/>
    <d v="2022-05-24T00:00:00"/>
    <s v="D/E"/>
    <s v="Calafquen 13, Enrique Garcia"/>
    <m/>
    <n v="368000"/>
    <m/>
  </r>
  <r>
    <x v="70"/>
    <x v="0"/>
    <s v="Pago Cuota"/>
    <d v="2022-05-25T00:00:00"/>
    <s v="TR"/>
    <s v="Puyehue 47, Andrea Valdivia"/>
    <m/>
    <n v="23000"/>
    <m/>
  </r>
  <r>
    <x v="70"/>
    <x v="0"/>
    <s v="Pago Cuota"/>
    <d v="2022-05-25T00:00:00"/>
    <s v="TR"/>
    <s v="Villarrica 129, Ricardo Figueroa"/>
    <m/>
    <n v="161000"/>
    <m/>
  </r>
  <r>
    <x v="70"/>
    <x v="0"/>
    <s v="Pago Cuota"/>
    <d v="2022-05-26T00:00:00"/>
    <s v="TR"/>
    <s v="Villarrica 129, Ricardo Figueroa"/>
    <m/>
    <n v="23000"/>
    <m/>
  </r>
  <r>
    <x v="70"/>
    <x v="0"/>
    <s v="Pago Cuota"/>
    <d v="2022-05-26T00:00:00"/>
    <s v="TR"/>
    <s v="Icalma 72, Jorge Matamala"/>
    <m/>
    <n v="26000"/>
    <m/>
  </r>
  <r>
    <x v="70"/>
    <x v="0"/>
    <s v="Pago Cuota"/>
    <d v="2022-05-26T00:00:00"/>
    <s v="TR"/>
    <s v="Puyehue 37 , Jorge Matamala"/>
    <m/>
    <n v="26000"/>
    <m/>
  </r>
  <r>
    <x v="70"/>
    <x v="0"/>
    <s v="Pago Cuota"/>
    <d v="2022-05-27T00:00:00"/>
    <s v="TR"/>
    <s v="Llanquihue 103-105, Tatiana Tejos"/>
    <m/>
    <n v="230000"/>
    <m/>
  </r>
  <r>
    <x v="70"/>
    <x v="0"/>
    <s v="Pago Cuota"/>
    <d v="2022-05-30T00:00:00"/>
    <s v="TR"/>
    <s v="Villarrica 122, Luis Sepulveda"/>
    <m/>
    <n v="23000"/>
    <m/>
  </r>
  <r>
    <x v="70"/>
    <x v="0"/>
    <s v="Pago Cuota"/>
    <d v="2022-05-30T00:00:00"/>
    <s v="TR"/>
    <s v="Ranco 77, Melinda Gonzalez"/>
    <m/>
    <n v="23000"/>
    <m/>
  </r>
  <r>
    <x v="70"/>
    <x v="0"/>
    <s v="Pago Cuota"/>
    <d v="2022-05-31T00:00:00"/>
    <s v="TR"/>
    <s v="R. Figueroa vuelto caja chica Mayo 2022"/>
    <m/>
    <n v="21095"/>
    <m/>
  </r>
  <r>
    <x v="70"/>
    <x v="0"/>
    <s v="Pago Cuota"/>
    <d v="2022-05-31T00:00:00"/>
    <s v="TR"/>
    <s v="Villarrica 118, Pia Burgos"/>
    <m/>
    <n v="23000"/>
    <m/>
  </r>
  <r>
    <x v="70"/>
    <x v="0"/>
    <s v="Pago Cuota"/>
    <d v="2022-05-31T00:00:00"/>
    <s v="TR"/>
    <s v="Ranco 48, Carola Arriagada"/>
    <m/>
    <n v="23000"/>
    <m/>
  </r>
  <r>
    <x v="70"/>
    <x v="0"/>
    <s v="Pago Cuota"/>
    <d v="2022-05-31T00:00:00"/>
    <s v="TR"/>
    <s v="Villarrica 123, Omar Sepulveda"/>
    <m/>
    <n v="26000"/>
    <m/>
  </r>
  <r>
    <x v="71"/>
    <x v="0"/>
    <s v="Pago Cuota"/>
    <d v="2022-06-01T00:00:00"/>
    <s v="TR"/>
    <s v="Villarrica 106, Carolina Uribe"/>
    <m/>
    <n v="23000"/>
    <m/>
  </r>
  <r>
    <x v="71"/>
    <x v="0"/>
    <s v="Pago Cuota"/>
    <d v="2022-06-01T00:00:00"/>
    <s v="TR"/>
    <s v="Villarrica 128, Marcela Ubilla"/>
    <m/>
    <n v="23000"/>
    <m/>
  </r>
  <r>
    <x v="71"/>
    <x v="0"/>
    <s v="Pago Cuota"/>
    <d v="2022-06-01T00:00:00"/>
    <s v="TR"/>
    <s v="Puyehue 36, Militza Cortes"/>
    <m/>
    <n v="23000"/>
    <m/>
  </r>
  <r>
    <x v="71"/>
    <x v="0"/>
    <s v="Pago Cuota"/>
    <d v="2022-06-01T00:00:00"/>
    <s v="TR"/>
    <s v="Llanquihue 97-A, Patricia Castillo Olivera"/>
    <m/>
    <n v="23000"/>
    <m/>
  </r>
  <r>
    <x v="71"/>
    <x v="0"/>
    <s v="Pago Cuota"/>
    <d v="2022-06-01T00:00:00"/>
    <s v="TR"/>
    <s v="Villarrica 114, Hilda Alburquerque"/>
    <m/>
    <n v="46114"/>
    <m/>
  </r>
  <r>
    <x v="71"/>
    <x v="0"/>
    <s v="Pago Cuota"/>
    <d v="2022-06-02T00:00:00"/>
    <s v="TR"/>
    <s v="Llanquihue 82, Maria Molina"/>
    <m/>
    <n v="23000"/>
    <m/>
  </r>
  <r>
    <x v="71"/>
    <x v="0"/>
    <s v="Pago Cuota"/>
    <d v="2022-06-02T00:00:00"/>
    <s v="TR"/>
    <s v="Llanquihue 88, Pedro Flores"/>
    <m/>
    <n v="26000"/>
    <m/>
  </r>
  <r>
    <x v="71"/>
    <x v="0"/>
    <s v="Pago Cuota"/>
    <d v="2022-06-03T00:00:00"/>
    <s v="TR"/>
    <s v="Saldo Franja Villarrica 129"/>
    <m/>
    <n v="120938"/>
    <m/>
  </r>
  <r>
    <x v="71"/>
    <x v="0"/>
    <s v="Pago Cuota"/>
    <d v="2022-06-06T00:00:00"/>
    <s v="TR"/>
    <s v="Villarrica 108, Suc. Angela Iturbide"/>
    <m/>
    <n v="23000"/>
    <m/>
  </r>
  <r>
    <x v="71"/>
    <x v="0"/>
    <s v="Pago Cuota"/>
    <d v="2022-06-06T00:00:00"/>
    <s v="TR"/>
    <s v="Puyehue 30, Jorge Carcasson"/>
    <m/>
    <n v="23000"/>
    <m/>
  </r>
  <r>
    <x v="71"/>
    <x v="0"/>
    <s v="Pago Cuota"/>
    <d v="2022-06-06T00:00:00"/>
    <s v="D/E"/>
    <s v="Puyehue 43, Aurelio Sandoval"/>
    <m/>
    <n v="46000"/>
    <m/>
  </r>
  <r>
    <x v="71"/>
    <x v="0"/>
    <s v="Pago Cuota"/>
    <d v="2022-06-06T00:00:00"/>
    <s v="TR"/>
    <s v="Ranco 73, Francisco Hernandez"/>
    <m/>
    <n v="92000"/>
    <m/>
  </r>
  <r>
    <x v="71"/>
    <x v="0"/>
    <s v="Pago Cuota"/>
    <d v="2022-06-13T00:00:00"/>
    <s v="TR"/>
    <s v="Llanquihue 97, Rene Rivero"/>
    <m/>
    <n v="23000"/>
    <m/>
  </r>
  <r>
    <x v="71"/>
    <x v="0"/>
    <s v="Pago Cuota"/>
    <d v="2022-06-13T00:00:00"/>
    <s v="TR"/>
    <s v="Villarrica 100, Julia Zuñiga"/>
    <m/>
    <n v="23100"/>
    <m/>
  </r>
  <r>
    <x v="71"/>
    <x v="0"/>
    <s v="Pago Cuota"/>
    <d v="2022-06-13T00:00:00"/>
    <s v="TR"/>
    <s v="Puyehue 39, Felipe Gallardo"/>
    <m/>
    <n v="92000"/>
    <m/>
  </r>
  <r>
    <x v="71"/>
    <x v="0"/>
    <s v="Pago Cuota"/>
    <d v="2022-06-14T00:00:00"/>
    <s v="TR"/>
    <s v="Ranco 42, Octavio Arrue"/>
    <m/>
    <n v="26000"/>
    <m/>
  </r>
  <r>
    <x v="71"/>
    <x v="0"/>
    <s v="Pago Cuota"/>
    <d v="2022-06-16T00:00:00"/>
    <s v="TR"/>
    <s v="Devolucion rep. Llave Villarrica 120"/>
    <m/>
    <n v="16450"/>
    <m/>
  </r>
  <r>
    <x v="71"/>
    <x v="0"/>
    <s v="Pago Cuota"/>
    <d v="2022-06-18T00:00:00"/>
    <s v="TR"/>
    <s v="Llanquihue 109, Teresa Gatica"/>
    <m/>
    <n v="23109"/>
    <m/>
  </r>
  <r>
    <x v="71"/>
    <x v="0"/>
    <s v="Pago Cuota"/>
    <d v="2022-06-20T00:00:00"/>
    <s v="TR"/>
    <s v="Puyehue 30, Jorge Carcasson"/>
    <m/>
    <n v="23000"/>
    <m/>
  </r>
  <r>
    <x v="71"/>
    <x v="0"/>
    <s v="Pago Cuota"/>
    <d v="2022-06-20T00:00:00"/>
    <s v="TR"/>
    <s v="Villarrica 126, Ema de Ramon"/>
    <m/>
    <n v="23000"/>
    <m/>
  </r>
  <r>
    <x v="71"/>
    <x v="0"/>
    <s v="Pago Cuota"/>
    <d v="2022-06-20T00:00:00"/>
    <s v="TR"/>
    <s v="Llanquihue 113, Pedro Ruz"/>
    <m/>
    <n v="26113"/>
    <m/>
  </r>
  <r>
    <x v="71"/>
    <x v="0"/>
    <s v="Pago Cuota"/>
    <d v="2022-06-20T00:00:00"/>
    <s v="TR"/>
    <s v="Ranco 54, Marion Pacheco"/>
    <m/>
    <n v="49000"/>
    <m/>
  </r>
  <r>
    <x v="71"/>
    <x v="0"/>
    <s v="Pago Cuota"/>
    <d v="2022-06-20T00:00:00"/>
    <s v="TR"/>
    <s v="Puyehue 53, Vicencio"/>
    <m/>
    <n v="78000"/>
    <m/>
  </r>
  <r>
    <x v="71"/>
    <x v="0"/>
    <s v="Pago Cuota"/>
    <d v="2022-06-22T00:00:00"/>
    <s v="D/E"/>
    <s v="Llanquihue 74, Eliana Haro"/>
    <m/>
    <n v="23000"/>
    <m/>
  </r>
  <r>
    <x v="71"/>
    <x v="0"/>
    <s v="Pago Cuota"/>
    <d v="2022-06-22T00:00:00"/>
    <s v="D/E"/>
    <s v="Ranco 83, Silvia Gonzalez"/>
    <m/>
    <n v="23000"/>
    <m/>
  </r>
  <r>
    <x v="71"/>
    <x v="0"/>
    <s v="Pago Cuota"/>
    <d v="2022-06-22T00:00:00"/>
    <s v="D/E"/>
    <s v="Llanquihue 80, Sergio Ibaceta"/>
    <m/>
    <n v="26080"/>
    <m/>
  </r>
  <r>
    <x v="71"/>
    <x v="0"/>
    <s v="Pago Cuota"/>
    <d v="2022-06-22T00:00:00"/>
    <s v="D/E"/>
    <s v="Ranco 44, Jose Martinez"/>
    <m/>
    <n v="69000"/>
    <m/>
  </r>
  <r>
    <x v="71"/>
    <x v="0"/>
    <s v="Pago Cuota"/>
    <d v="2022-06-22T00:00:00"/>
    <s v="D/E"/>
    <s v="Llanquihue 90, Aurora Araya"/>
    <m/>
    <n v="80000"/>
    <m/>
  </r>
  <r>
    <x v="71"/>
    <x v="0"/>
    <s v="Pago Cuota"/>
    <d v="2022-06-22T00:00:00"/>
    <s v="D/E"/>
    <s v="Riñihue 10, Hector Zuñiga"/>
    <m/>
    <n v="161000"/>
    <m/>
  </r>
  <r>
    <x v="71"/>
    <x v="0"/>
    <s v="Pago Cuota"/>
    <d v="2022-06-23T00:00:00"/>
    <s v="TR"/>
    <s v="Llanquihue 80, Sergio Ibaceta"/>
    <m/>
    <n v="6000"/>
    <m/>
  </r>
  <r>
    <x v="71"/>
    <x v="0"/>
    <s v="Pago Cuota"/>
    <d v="2022-06-23T00:00:00"/>
    <s v="TR"/>
    <s v="Ranco 56, Suc. Rigoberto Gonzalez"/>
    <m/>
    <n v="49000"/>
    <m/>
  </r>
  <r>
    <x v="71"/>
    <x v="0"/>
    <s v="Pago Cuota"/>
    <d v="2022-06-24T00:00:00"/>
    <s v="TR"/>
    <s v="Puyehue 34, Gladys Jorquera"/>
    <m/>
    <n v="26000"/>
    <m/>
  </r>
  <r>
    <x v="71"/>
    <x v="0"/>
    <s v="Pago Cuota"/>
    <d v="2022-06-24T00:00:00"/>
    <s v="TR"/>
    <s v="Llanquihue 97-A, Patricia Castillo Olivera"/>
    <m/>
    <n v="26000"/>
    <m/>
  </r>
  <r>
    <x v="71"/>
    <x v="0"/>
    <s v="Pago Cuota"/>
    <d v="2022-06-24T00:00:00"/>
    <s v="TR"/>
    <s v="Calafquen 5, Marcos Briones"/>
    <m/>
    <n v="48000"/>
    <m/>
  </r>
  <r>
    <x v="71"/>
    <x v="0"/>
    <s v="Pago Cuota"/>
    <d v="2022-06-28T00:00:00"/>
    <s v="TR"/>
    <s v="Ranco 50, Julia Parra"/>
    <m/>
    <n v="26000"/>
    <m/>
  </r>
  <r>
    <x v="71"/>
    <x v="0"/>
    <s v="Pago Cuota"/>
    <d v="2022-06-28T00:00:00"/>
    <s v="TR"/>
    <s v="Ranco 79, Ismelda Meza"/>
    <m/>
    <n v="26000"/>
    <m/>
  </r>
  <r>
    <x v="71"/>
    <x v="0"/>
    <s v="Pago Cuota"/>
    <d v="2022-06-28T00:00:00"/>
    <s v="TR"/>
    <s v="Villarrica 122, Luis Sepulveda"/>
    <m/>
    <n v="26000"/>
    <m/>
  </r>
  <r>
    <x v="71"/>
    <x v="0"/>
    <s v="Pago Cuota"/>
    <d v="2022-06-30T00:00:00"/>
    <m/>
    <s v="Villarrica 118, Pia Burgos"/>
    <m/>
    <n v="23000"/>
    <m/>
  </r>
  <r>
    <x v="71"/>
    <x v="0"/>
    <s v="Pago Cuota"/>
    <d v="2022-06-30T00:00:00"/>
    <m/>
    <s v="Villarrica 106, Carolina Uribe"/>
    <m/>
    <n v="26000"/>
    <m/>
  </r>
  <r>
    <x v="71"/>
    <x v="0"/>
    <s v="Pago Cuota"/>
    <d v="2022-06-30T00:00:00"/>
    <m/>
    <s v="Villarrica 123, Omar Sepulveda"/>
    <m/>
    <n v="26000"/>
    <m/>
  </r>
  <r>
    <x v="71"/>
    <x v="0"/>
    <s v="Pago Cuota"/>
    <d v="2022-06-30T00:00:00"/>
    <m/>
    <s v="Llanquihue 82, Maria Molina"/>
    <m/>
    <n v="26000"/>
    <m/>
  </r>
  <r>
    <x v="71"/>
    <x v="0"/>
    <s v="Pago Cuota"/>
    <d v="2022-06-30T00:00:00"/>
    <m/>
    <s v="Riñihue 23, Sara Salgado"/>
    <m/>
    <n v="46000"/>
    <m/>
  </r>
  <r>
    <x v="72"/>
    <x v="0"/>
    <s v="Pago Cuota"/>
    <d v="2022-07-01T00:00:00"/>
    <s v="TR"/>
    <s v="Villarrica 128, Marcela Ubilla"/>
    <m/>
    <n v="23000"/>
    <m/>
  </r>
  <r>
    <x v="72"/>
    <x v="0"/>
    <s v="Pago Cuota"/>
    <d v="2022-07-01T00:00:00"/>
    <s v="TR"/>
    <s v="Puyehue 47, Andrea Valdivia"/>
    <m/>
    <n v="23000"/>
    <m/>
  </r>
  <r>
    <x v="72"/>
    <x v="0"/>
    <s v="Pago Cuota"/>
    <d v="2022-07-01T00:00:00"/>
    <s v="TR"/>
    <s v="Puyehue 36, Militza Cortes"/>
    <m/>
    <n v="23000"/>
    <m/>
  </r>
  <r>
    <x v="72"/>
    <x v="0"/>
    <s v="Pago Cuota"/>
    <d v="2022-07-01T00:00:00"/>
    <s v="TR"/>
    <s v="Ranco 77, Melinda Gonzalez"/>
    <m/>
    <n v="26000"/>
    <m/>
  </r>
  <r>
    <x v="72"/>
    <x v="0"/>
    <s v="Pago Cuota"/>
    <d v="2022-07-01T00:00:00"/>
    <s v="TR"/>
    <s v="R.Figueroa vuelto Caja chica Jun.22"/>
    <m/>
    <n v="27500"/>
    <m/>
  </r>
  <r>
    <x v="72"/>
    <x v="0"/>
    <s v="Pago Cuota"/>
    <d v="2022-07-04T00:00:00"/>
    <s v="TR"/>
    <s v="Villarrica 118, Pia Burgos"/>
    <m/>
    <n v="3000"/>
    <m/>
  </r>
  <r>
    <x v="72"/>
    <x v="0"/>
    <s v="Pago Cuota"/>
    <d v="2022-07-04T00:00:00"/>
    <s v="TR"/>
    <s v="Puyehue 36, Militza Cortes"/>
    <m/>
    <n v="6000"/>
    <m/>
  </r>
  <r>
    <x v="72"/>
    <x v="0"/>
    <s v="Pago Cuota"/>
    <d v="2022-07-04T00:00:00"/>
    <s v="TR"/>
    <s v="Villarrica 128, Marcela Ubilla"/>
    <m/>
    <n v="6000"/>
    <m/>
  </r>
  <r>
    <x v="72"/>
    <x v="0"/>
    <s v="Pago Cuota"/>
    <d v="2022-07-04T00:00:00"/>
    <s v="TR"/>
    <s v="Llanquihue 88, Pedro Flores"/>
    <m/>
    <n v="23000"/>
    <m/>
  </r>
  <r>
    <x v="72"/>
    <x v="0"/>
    <s v="Pago Cuota"/>
    <d v="2022-07-04T00:00:00"/>
    <s v="TR"/>
    <s v="Ranco 48, Carola Arriagada"/>
    <m/>
    <n v="26000"/>
    <m/>
  </r>
  <r>
    <x v="72"/>
    <x v="0"/>
    <s v="Pago Cuota"/>
    <d v="2022-07-04T00:00:00"/>
    <s v="TR"/>
    <s v="Villarrica 102, Ximena Mancilla"/>
    <m/>
    <n v="26102"/>
    <m/>
  </r>
  <r>
    <x v="72"/>
    <x v="0"/>
    <s v="Pago Cuota"/>
    <d v="2022-07-05T00:00:00"/>
    <s v="D/E"/>
    <s v="Villarrica 100, Julia Zuñiga"/>
    <m/>
    <n v="26100"/>
    <m/>
  </r>
  <r>
    <x v="72"/>
    <x v="0"/>
    <s v="Pago Cuota"/>
    <d v="2022-07-05T00:00:00"/>
    <s v="TR"/>
    <s v="Llanquihue 109, Teresa Gatica"/>
    <m/>
    <n v="26109"/>
    <m/>
  </r>
  <r>
    <x v="72"/>
    <x v="0"/>
    <s v="Pago Cuota"/>
    <d v="2022-07-05T00:00:00"/>
    <s v="D/E"/>
    <s v="Villarrica 98, Anibal Vivaceta"/>
    <m/>
    <n v="46000"/>
    <m/>
  </r>
  <r>
    <x v="72"/>
    <x v="0"/>
    <s v="Pago Cuota"/>
    <d v="2022-07-06T00:00:00"/>
    <s v="TR"/>
    <s v="Ranco 75, Olga Hernandez"/>
    <m/>
    <n v="26000"/>
    <m/>
  </r>
  <r>
    <x v="72"/>
    <x v="0"/>
    <s v="Pago Cuota"/>
    <d v="2022-07-06T00:00:00"/>
    <s v="TR"/>
    <s v="Llanquihue 119, Maria Madariaga"/>
    <m/>
    <n v="26000"/>
    <m/>
  </r>
  <r>
    <x v="72"/>
    <x v="0"/>
    <s v="Pago Cuota"/>
    <d v="2022-07-06T00:00:00"/>
    <s v="TR"/>
    <s v="Ranco 75, Olga Hernandez"/>
    <m/>
    <n v="49000"/>
    <m/>
  </r>
  <r>
    <x v="72"/>
    <x v="0"/>
    <s v="Pago Cuota"/>
    <d v="2022-07-07T00:00:00"/>
    <s v="TR"/>
    <s v="Ranco 91, Jeannette Ibarra"/>
    <m/>
    <n v="26000"/>
    <m/>
  </r>
  <r>
    <x v="72"/>
    <x v="0"/>
    <s v="Pago Cuota"/>
    <d v="2022-07-08T00:00:00"/>
    <s v="TR"/>
    <s v="Llanquihue 97, Rene Rivero"/>
    <m/>
    <n v="26000"/>
    <m/>
  </r>
  <r>
    <x v="72"/>
    <x v="0"/>
    <s v="Pago Cuota"/>
    <d v="2022-07-14T00:00:00"/>
    <s v="TR"/>
    <s v="Llanquihue 86, Jorge Zuñiga"/>
    <m/>
    <n v="118000"/>
    <m/>
  </r>
  <r>
    <x v="72"/>
    <x v="0"/>
    <s v="Pago Cuota"/>
    <d v="2022-07-18T00:00:00"/>
    <s v="TR"/>
    <s v="Icalma 72, Jorge Matamala"/>
    <m/>
    <n v="23000"/>
    <m/>
  </r>
  <r>
    <x v="72"/>
    <x v="0"/>
    <s v="Pago Cuota"/>
    <d v="2022-07-18T00:00:00"/>
    <s v="TR"/>
    <s v="Puyehue 37 , Jorge Matamala"/>
    <m/>
    <n v="23000"/>
    <m/>
  </r>
  <r>
    <x v="72"/>
    <x v="0"/>
    <s v="Pago Cuota"/>
    <d v="2022-07-18T00:00:00"/>
    <s v="TR"/>
    <s v="Ranco 81, Marcela Cubillos"/>
    <m/>
    <n v="156000"/>
    <m/>
  </r>
  <r>
    <x v="72"/>
    <x v="0"/>
    <s v="Pago Cuota"/>
    <d v="2022-07-19T00:00:00"/>
    <s v="TR"/>
    <s v="Puyehue 30, Jorge Carcasson"/>
    <m/>
    <n v="29000"/>
    <m/>
  </r>
  <r>
    <x v="72"/>
    <x v="0"/>
    <s v="Pago Cuota"/>
    <d v="2022-07-20T00:00:00"/>
    <s v="TR"/>
    <s v="Villarrica 126, Ema de Ramon"/>
    <m/>
    <n v="23000"/>
    <m/>
  </r>
  <r>
    <x v="72"/>
    <x v="0"/>
    <s v="Pago Cuota"/>
    <d v="2022-07-20T00:00:00"/>
    <s v="TR"/>
    <s v="Llanquihue 113, Pedro Ruz"/>
    <m/>
    <n v="26113"/>
    <m/>
  </r>
  <r>
    <x v="72"/>
    <x v="0"/>
    <s v="Pago Cuota"/>
    <d v="2022-07-21T00:00:00"/>
    <s v="TR"/>
    <s v="Riñihue 25, Juan Gonzalez"/>
    <m/>
    <n v="26000"/>
    <m/>
  </r>
  <r>
    <x v="72"/>
    <x v="0"/>
    <s v="Pago Cuota"/>
    <d v="2022-07-21T00:00:00"/>
    <s v="TR"/>
    <s v="Riñihue 25, Juan Gonzalez"/>
    <m/>
    <n v="52000"/>
    <m/>
  </r>
  <r>
    <x v="72"/>
    <x v="0"/>
    <s v="Pago Cuota"/>
    <d v="2022-07-22T00:00:00"/>
    <s v="TR"/>
    <s v="Ranco 42, Octavio Arrue"/>
    <m/>
    <n v="26000"/>
    <m/>
  </r>
  <r>
    <x v="72"/>
    <x v="0"/>
    <s v="Pago Cuota"/>
    <d v="2022-07-22T00:00:00"/>
    <s v="TR"/>
    <s v="Llanquihue 80, Sergio ibaceta"/>
    <m/>
    <n v="26080"/>
    <m/>
  </r>
  <r>
    <x v="72"/>
    <x v="0"/>
    <s v="Pago Cuota"/>
    <d v="2022-07-25T00:00:00"/>
    <s v="TR"/>
    <s v="Llanquihue 97-A, Patricia Castillo Olivera"/>
    <m/>
    <n v="26000"/>
    <m/>
  </r>
  <r>
    <x v="72"/>
    <x v="0"/>
    <s v="Pago Cuota"/>
    <d v="2022-07-26T00:00:00"/>
    <s v="TR"/>
    <s v="Puyehue 47, Andrea Valdivia"/>
    <m/>
    <n v="23000"/>
    <m/>
  </r>
  <r>
    <x v="72"/>
    <x v="0"/>
    <s v="Pago Cuota"/>
    <d v="2022-07-27T00:00:00"/>
    <s v="TR"/>
    <s v="Llanquihue 74, Eliana Haro 14564"/>
    <m/>
    <n v="26000"/>
    <m/>
  </r>
  <r>
    <x v="72"/>
    <x v="0"/>
    <s v="Pago Cuota"/>
    <d v="2022-07-27T00:00:00"/>
    <s v="TR"/>
    <s v="Ranco 83, Silvia Gonzalez 14565"/>
    <m/>
    <n v="26000"/>
    <m/>
  </r>
  <r>
    <x v="72"/>
    <x v="0"/>
    <s v="Pago Cuota"/>
    <d v="2022-07-27T00:00:00"/>
    <s v="TR"/>
    <s v="Puyehue 41, Teresa Sepulveda 14536"/>
    <m/>
    <n v="30000"/>
    <m/>
  </r>
  <r>
    <x v="72"/>
    <x v="0"/>
    <s v="Pago Cuota"/>
    <d v="2022-07-27T00:00:00"/>
    <s v="TR"/>
    <s v="Ranco 89, Teresa Rojas 14540"/>
    <m/>
    <n v="49000"/>
    <m/>
  </r>
  <r>
    <x v="72"/>
    <x v="0"/>
    <s v="Pago Cuota"/>
    <d v="2022-07-27T00:00:00"/>
    <s v="TR"/>
    <s v="Llanquihue 99, Luisa Herrera 14567"/>
    <m/>
    <n v="121000"/>
    <m/>
  </r>
  <r>
    <x v="72"/>
    <x v="0"/>
    <s v="Pago Cuota"/>
    <d v="2022-07-27T00:00:00"/>
    <s v="TR"/>
    <s v="Ranco 85, Hugo Flores 14573"/>
    <m/>
    <n v="251000"/>
    <m/>
  </r>
  <r>
    <x v="72"/>
    <x v="0"/>
    <s v="Pago Cuota"/>
    <d v="2022-07-28T00:00:00"/>
    <s v="TR"/>
    <s v="Riñihue 19, Teresa Peña"/>
    <m/>
    <n v="23000"/>
    <m/>
  </r>
  <r>
    <x v="72"/>
    <x v="0"/>
    <s v="Pago Cuota"/>
    <d v="2022-07-29T00:00:00"/>
    <s v="TR"/>
    <s v="Villarrica 118, Pia Burgos"/>
    <m/>
    <n v="26000"/>
    <m/>
  </r>
  <r>
    <x v="72"/>
    <x v="0"/>
    <s v="Pago Cuota"/>
    <d v="2022-07-29T00:00:00"/>
    <s v="TR"/>
    <s v="Villarrica 123, Omar Sepulveda"/>
    <m/>
    <n v="26000"/>
    <m/>
  </r>
  <r>
    <x v="72"/>
    <x v="0"/>
    <s v="Pago Cuota"/>
    <d v="2022-07-29T00:00:00"/>
    <s v="TR"/>
    <s v="Ranco 77, Melinda Gonzalez"/>
    <m/>
    <n v="26000"/>
    <m/>
  </r>
  <r>
    <x v="72"/>
    <x v="0"/>
    <s v="Pago Cuota"/>
    <d v="2022-07-29T00:00:00"/>
    <s v="TR"/>
    <s v="Villarrica 106, Carolina Uribe"/>
    <m/>
    <n v="26000"/>
    <m/>
  </r>
  <r>
    <x v="72"/>
    <x v="0"/>
    <s v="Pago Cuota"/>
    <d v="2022-07-29T00:00:00"/>
    <s v="TR"/>
    <s v="Villarrica 102, Ximena Mancilla"/>
    <m/>
    <n v="26102"/>
    <m/>
  </r>
  <r>
    <x v="72"/>
    <x v="0"/>
    <s v="Pago Cuota"/>
    <d v="2022-07-29T00:00:00"/>
    <s v="TR"/>
    <s v="Riñihue 23, Sara Salgado"/>
    <m/>
    <n v="42000"/>
    <m/>
  </r>
  <r>
    <x v="73"/>
    <x v="0"/>
    <s v="Pago Cuota"/>
    <d v="2022-08-01T00:00:00"/>
    <s v="TR"/>
    <s v="R.Figueroa vuelto caja chica Juliio"/>
    <m/>
    <n v="3880"/>
    <m/>
  </r>
  <r>
    <x v="73"/>
    <x v="0"/>
    <s v="Pago Cuota"/>
    <d v="2022-08-01T00:00:00"/>
    <s v="TR"/>
    <s v="Puyehue 47, Andrea Valdivia"/>
    <m/>
    <n v="6000"/>
    <m/>
  </r>
  <r>
    <x v="73"/>
    <x v="0"/>
    <s v="Pago Cuota"/>
    <d v="2022-08-01T00:00:00"/>
    <s v="TR"/>
    <s v="Calafquen 5, Marcos Briones"/>
    <m/>
    <n v="23000"/>
    <m/>
  </r>
  <r>
    <x v="73"/>
    <x v="0"/>
    <s v="Pago Cuota"/>
    <d v="2022-08-01T00:00:00"/>
    <s v="TR"/>
    <s v="Llanquihue 97, Rene Rivero"/>
    <m/>
    <n v="26000"/>
    <m/>
  </r>
  <r>
    <x v="73"/>
    <x v="0"/>
    <s v="Pago Cuota"/>
    <d v="2022-08-01T00:00:00"/>
    <s v="TR"/>
    <s v="Puyehue 32, Ivonne Jorquera"/>
    <m/>
    <n v="26000"/>
    <m/>
  </r>
  <r>
    <x v="73"/>
    <x v="0"/>
    <s v="Pago Cuota"/>
    <d v="2022-08-01T00:00:00"/>
    <s v="TR"/>
    <s v="Ranco 54, Marion Pacheco"/>
    <m/>
    <n v="26000"/>
    <m/>
  </r>
  <r>
    <x v="73"/>
    <x v="0"/>
    <s v="Pago Cuota"/>
    <d v="2022-08-01T00:00:00"/>
    <s v="TR"/>
    <s v="Icalma 72, Jorge Matamala"/>
    <m/>
    <n v="26000"/>
    <m/>
  </r>
  <r>
    <x v="73"/>
    <x v="0"/>
    <s v="Pago Cuota"/>
    <d v="2022-08-01T00:00:00"/>
    <s v="TR"/>
    <s v="Puyehue 37 , Jorge Matamala"/>
    <m/>
    <n v="26000"/>
    <m/>
  </r>
  <r>
    <x v="73"/>
    <x v="0"/>
    <s v="Pago Cuota"/>
    <d v="2022-08-01T00:00:00"/>
    <s v="TR"/>
    <s v="Puyehue 36, Militza Cortes"/>
    <m/>
    <n v="26000"/>
    <m/>
  </r>
  <r>
    <x v="73"/>
    <x v="0"/>
    <s v="Pago Cuota"/>
    <d v="2022-08-01T00:00:00"/>
    <s v="TR"/>
    <s v="Villarrica 128, Claudia Ubilla"/>
    <m/>
    <n v="26000"/>
    <m/>
  </r>
  <r>
    <x v="73"/>
    <x v="0"/>
    <s v="Pago Cuota"/>
    <d v="2022-08-02T00:00:00"/>
    <s v="TR"/>
    <s v="Ranco 48, Carola Arriagada"/>
    <m/>
    <n v="26000"/>
    <m/>
  </r>
  <r>
    <x v="73"/>
    <x v="0"/>
    <s v="Pago Cuota"/>
    <d v="2022-08-02T00:00:00"/>
    <s v="TR"/>
    <s v="Llanquihue 88, Pedro Flores"/>
    <m/>
    <n v="26000"/>
    <m/>
  </r>
  <r>
    <x v="73"/>
    <x v="0"/>
    <s v="Pago Cuota"/>
    <d v="2022-08-03T00:00:00"/>
    <s v="TR"/>
    <s v="Llanquihue 109, Teresa Gatica"/>
    <m/>
    <n v="26109"/>
    <m/>
  </r>
  <r>
    <x v="73"/>
    <x v="0"/>
    <s v="Pago Cuota"/>
    <d v="2022-08-04T00:00:00"/>
    <s v="TR"/>
    <s v="Llanquihue 82, Maria Molina"/>
    <m/>
    <n v="26000"/>
    <m/>
  </r>
  <r>
    <x v="73"/>
    <x v="0"/>
    <s v="Pago Cuota"/>
    <d v="2022-08-04T00:00:00"/>
    <s v="TR"/>
    <s v="Puyehue 24, Manuel Latapiat"/>
    <m/>
    <n v="78000"/>
    <m/>
  </r>
  <r>
    <x v="73"/>
    <x v="0"/>
    <s v="Pago Cuota"/>
    <d v="2022-08-08T00:00:00"/>
    <s v="TR"/>
    <s v="Villarrica 122, Luis Sepulveda"/>
    <m/>
    <n v="26000"/>
    <m/>
  </r>
  <r>
    <x v="73"/>
    <x v="0"/>
    <s v="Pago Cuota"/>
    <d v="2022-08-08T00:00:00"/>
    <s v="TR"/>
    <s v="Ranco 91, Jeanette Ibarra"/>
    <m/>
    <n v="26000"/>
    <m/>
  </r>
  <r>
    <x v="73"/>
    <x v="0"/>
    <s v="Pago Cuota"/>
    <d v="2022-08-08T00:00:00"/>
    <s v="TR"/>
    <s v="Ranco 50, Julia Parra"/>
    <m/>
    <n v="26000"/>
    <m/>
  </r>
  <r>
    <x v="73"/>
    <x v="0"/>
    <s v="Pago Cuota"/>
    <d v="2022-08-08T00:00:00"/>
    <s v="TR"/>
    <s v="Ranco 79, Ismelda Meza"/>
    <m/>
    <n v="26000"/>
    <m/>
  </r>
  <r>
    <x v="73"/>
    <x v="0"/>
    <s v="Pago Cuota"/>
    <d v="2022-08-08T00:00:00"/>
    <s v="TR"/>
    <s v="Llanquihue 76, Glenda Alvarez"/>
    <m/>
    <n v="78000"/>
    <m/>
  </r>
  <r>
    <x v="73"/>
    <x v="0"/>
    <s v="Pago Cuota"/>
    <d v="2022-08-11T00:00:00"/>
    <s v="D/E"/>
    <s v="Llanquihue 94, Suc. Carmela Valdes 14609"/>
    <m/>
    <n v="46000"/>
    <m/>
  </r>
  <r>
    <x v="73"/>
    <x v="0"/>
    <s v="Pago Cuota"/>
    <d v="2022-08-12T00:00:00"/>
    <s v="D/E"/>
    <s v="Llanquihue 94, Suc. Carmela Valdes 14610"/>
    <m/>
    <n v="6000"/>
    <m/>
  </r>
  <r>
    <x v="73"/>
    <x v="0"/>
    <s v="Pago Cuota"/>
    <d v="2022-08-12T00:00:00"/>
    <s v="TR"/>
    <s v="Villarrica 108, Suc. Angela Itiurbide"/>
    <m/>
    <n v="6000"/>
    <m/>
  </r>
  <r>
    <x v="73"/>
    <x v="0"/>
    <s v="Pago Cuota"/>
    <d v="2022-08-12T00:00:00"/>
    <s v="D/E"/>
    <s v="Villarrica 100, Julia Zuñiga"/>
    <m/>
    <n v="26100"/>
    <m/>
  </r>
  <r>
    <x v="73"/>
    <x v="0"/>
    <s v="Pago Cuota"/>
    <d v="2022-08-12T00:00:00"/>
    <s v="TR"/>
    <s v="Villarrica 108, Suc. Angela Itiurbide"/>
    <m/>
    <n v="46000"/>
    <m/>
  </r>
  <r>
    <x v="73"/>
    <x v="0"/>
    <s v="Pago Cuota"/>
    <d v="2022-08-16T00:00:00"/>
    <s v="TR"/>
    <s v="Puyehue 39, Felipe Gallardo"/>
    <m/>
    <n v="26000"/>
    <m/>
  </r>
  <r>
    <x v="73"/>
    <x v="0"/>
    <s v="Pago Cuota"/>
    <d v="2022-08-16T00:00:00"/>
    <s v="TR"/>
    <s v="Ranco 52, Nancy Paez"/>
    <m/>
    <n v="101000"/>
    <m/>
  </r>
  <r>
    <x v="73"/>
    <x v="0"/>
    <s v="Pago Cuota"/>
    <d v="2022-08-16T00:00:00"/>
    <s v="TR"/>
    <s v="Llanquihue 84, Paola Delgado"/>
    <m/>
    <n v="111000"/>
    <m/>
  </r>
  <r>
    <x v="73"/>
    <x v="0"/>
    <s v="Pago Cuota"/>
    <d v="2022-08-16T00:00:00"/>
    <s v="TR"/>
    <s v="Llanquihue 88, Pedro Flores"/>
    <m/>
    <n v="118000"/>
    <m/>
  </r>
  <r>
    <x v="73"/>
    <x v="0"/>
    <s v="Pago Cuota"/>
    <d v="2022-08-16T00:00:00"/>
    <s v="TR"/>
    <s v="Puyehue 28, Veronica Silva"/>
    <m/>
    <n v="124000"/>
    <m/>
  </r>
  <r>
    <x v="73"/>
    <x v="0"/>
    <s v="Pago Cuota"/>
    <d v="2022-08-16T00:00:00"/>
    <s v="TR"/>
    <s v="Riñihue 27-29, Marta Manriquez"/>
    <m/>
    <n v="294000"/>
    <m/>
  </r>
  <r>
    <x v="73"/>
    <x v="0"/>
    <s v="Pago Cuota"/>
    <d v="2022-08-17T00:00:00"/>
    <s v="TR"/>
    <s v="Villarrica 121, Gabriel Salazar"/>
    <m/>
    <n v="274000"/>
    <m/>
  </r>
  <r>
    <x v="73"/>
    <x v="0"/>
    <s v="Pago Cuota"/>
    <d v="2022-08-17T00:00:00"/>
    <s v="TR"/>
    <s v="Riñihue 6-8, Roberto Andrade"/>
    <m/>
    <n v="285006"/>
    <m/>
  </r>
  <r>
    <x v="73"/>
    <x v="0"/>
    <s v="Pago Cuota"/>
    <d v="2022-08-18T00:00:00"/>
    <s v="TR"/>
    <s v="Riñihue 19, Teresa Peña"/>
    <m/>
    <n v="95000"/>
    <m/>
  </r>
  <r>
    <x v="73"/>
    <x v="0"/>
    <s v="Pago Cuota"/>
    <d v="2022-08-22T00:00:00"/>
    <s v="TR"/>
    <s v="Villarrica 126, Ema de Ramon"/>
    <m/>
    <n v="23000"/>
    <m/>
  </r>
  <r>
    <x v="73"/>
    <x v="0"/>
    <s v="Pago Cuota"/>
    <d v="2022-08-22T00:00:00"/>
    <s v="TR"/>
    <s v="Puyehue 30, Ana Montenegro"/>
    <m/>
    <n v="26000"/>
    <m/>
  </r>
  <r>
    <x v="73"/>
    <x v="0"/>
    <s v="Pago Cuota"/>
    <d v="2022-08-22T00:00:00"/>
    <s v="TR"/>
    <s v="Llanquihue 113, Pedro Ruz"/>
    <m/>
    <n v="26113"/>
    <m/>
  </r>
  <r>
    <x v="73"/>
    <x v="0"/>
    <s v="Pago Cuota"/>
    <d v="2022-08-23T00:00:00"/>
    <s v="TR"/>
    <s v="Llanquihue 80, Sergio Ibaceta"/>
    <m/>
    <n v="26080"/>
    <m/>
  </r>
  <r>
    <x v="73"/>
    <x v="0"/>
    <s v="Pago Cuota"/>
    <d v="2022-08-23T00:00:00"/>
    <s v="TR"/>
    <s v="Riñihue 10, Hector Zuñiga"/>
    <m/>
    <n v="115000"/>
    <m/>
  </r>
  <r>
    <x v="73"/>
    <x v="0"/>
    <s v="Pago Cuota"/>
    <d v="2022-08-24T00:00:00"/>
    <s v="TR"/>
    <s v="Llanquihue 74, Eliana Haro 14600"/>
    <m/>
    <n v="26000"/>
    <m/>
  </r>
  <r>
    <x v="73"/>
    <x v="0"/>
    <s v="Pago Cuota"/>
    <d v="2022-08-24T00:00:00"/>
    <s v="TR"/>
    <s v="Ranco 83, Silvia Gonzalez 14599"/>
    <m/>
    <n v="26000"/>
    <m/>
  </r>
  <r>
    <x v="73"/>
    <x v="0"/>
    <s v="Pago Cuota"/>
    <d v="2022-08-24T00:00:00"/>
    <s v="TR"/>
    <s v="Ranco 89, Teresa Rojas 14588"/>
    <m/>
    <n v="26000"/>
    <m/>
  </r>
  <r>
    <x v="73"/>
    <x v="0"/>
    <s v="Pago Cuota"/>
    <d v="2022-08-24T00:00:00"/>
    <s v="TR"/>
    <s v="Llanquihue 97-A, Castillo Olivera"/>
    <m/>
    <n v="26000"/>
    <m/>
  </r>
  <r>
    <x v="73"/>
    <x v="0"/>
    <s v="Pago Cuota"/>
    <d v="2022-08-24T00:00:00"/>
    <s v="D/E"/>
    <s v="Llanquihue 94, Suc. Carmela Valdes 14630"/>
    <m/>
    <n v="26000"/>
    <m/>
  </r>
  <r>
    <x v="73"/>
    <x v="0"/>
    <s v="Pago Cuota"/>
    <d v="2022-08-24T00:00:00"/>
    <s v="TR"/>
    <s v="Villarrica 102, Ximena Mancilla"/>
    <m/>
    <n v="26102"/>
    <m/>
  </r>
  <r>
    <x v="73"/>
    <x v="0"/>
    <s v="Pago Cuota"/>
    <d v="2022-08-24T00:00:00"/>
    <s v="TR"/>
    <s v="Llanquihue 109, Teresa Gatica"/>
    <m/>
    <n v="26109"/>
    <m/>
  </r>
  <r>
    <x v="73"/>
    <x v="0"/>
    <s v="Pago Cuota"/>
    <d v="2022-08-25T00:00:00"/>
    <s v="TR"/>
    <s v="Puyehue 32, Ivonne Jorquera"/>
    <m/>
    <n v="26000"/>
    <m/>
  </r>
  <r>
    <x v="73"/>
    <x v="0"/>
    <s v="Pago Cuota"/>
    <d v="2022-08-29T00:00:00"/>
    <s v="TR"/>
    <s v="Calafquen 5, Marcos Briones"/>
    <m/>
    <n v="26000"/>
    <m/>
  </r>
  <r>
    <x v="73"/>
    <x v="0"/>
    <s v="Pago Cuota"/>
    <d v="2022-08-29T00:00:00"/>
    <s v="TR"/>
    <s v="Llanquihue 82, Maria Molina"/>
    <m/>
    <n v="26000"/>
    <m/>
  </r>
  <r>
    <x v="73"/>
    <x v="0"/>
    <s v="Pago Cuota"/>
    <d v="2022-08-29T00:00:00"/>
    <s v="TR"/>
    <s v="Icalma 72, Jorge Matamala"/>
    <m/>
    <n v="26000"/>
    <m/>
  </r>
  <r>
    <x v="73"/>
    <x v="0"/>
    <s v="Pago Cuota"/>
    <d v="2022-08-29T00:00:00"/>
    <s v="TR"/>
    <s v="Puyehue 37 , Jorge Matamala"/>
    <m/>
    <n v="26000"/>
    <m/>
  </r>
  <r>
    <x v="73"/>
    <x v="0"/>
    <s v="Pago Cuota"/>
    <d v="2022-08-30T00:00:00"/>
    <s v="TR"/>
    <s v="Calafquen 5, Marcos Briones"/>
    <m/>
    <n v="4000"/>
    <m/>
  </r>
  <r>
    <x v="73"/>
    <x v="0"/>
    <s v="Pago Cuota"/>
    <d v="2022-08-30T00:00:00"/>
    <s v="TR"/>
    <s v="Villarrica 122, Luis Sepulveda"/>
    <m/>
    <n v="26000"/>
    <m/>
  </r>
  <r>
    <x v="73"/>
    <x v="0"/>
    <s v="Pago Cuota"/>
    <d v="2022-08-30T00:00:00"/>
    <s v="TR"/>
    <s v="Ranco 77, Melinda Gonzalez"/>
    <m/>
    <n v="26000"/>
    <m/>
  </r>
  <r>
    <x v="73"/>
    <x v="0"/>
    <s v="Pago Cuota"/>
    <d v="2022-08-31T00:00:00"/>
    <s v="TR"/>
    <s v="Ranco 50, Julia Parra"/>
    <m/>
    <n v="26000"/>
    <m/>
  </r>
  <r>
    <x v="73"/>
    <x v="0"/>
    <s v="Pago Cuota"/>
    <d v="2022-08-31T00:00:00"/>
    <s v="TR"/>
    <s v="Ranco 79, Ismelda Meza"/>
    <m/>
    <n v="26000"/>
    <m/>
  </r>
  <r>
    <x v="73"/>
    <x v="0"/>
    <s v="Pago Cuota"/>
    <d v="2022-08-31T00:00:00"/>
    <s v="TR"/>
    <s v="Villarrica 118, Pia Burgos"/>
    <m/>
    <n v="26000"/>
    <m/>
  </r>
  <r>
    <x v="73"/>
    <x v="0"/>
    <s v="Pago Cuota"/>
    <d v="2022-08-31T00:00:00"/>
    <s v="TR"/>
    <s v="Villarrica 123, Omar Sepulveda"/>
    <m/>
    <n v="26000"/>
    <m/>
  </r>
  <r>
    <x v="73"/>
    <x v="0"/>
    <s v="Pago Cuota"/>
    <d v="2022-08-31T00:00:00"/>
    <s v="TR"/>
    <s v="R.Figueroa vuelto caja chica Agosto"/>
    <m/>
    <n v="45340"/>
    <m/>
  </r>
  <r>
    <x v="73"/>
    <x v="0"/>
    <s v="Pago Cuota"/>
    <d v="2022-08-31T00:00:00"/>
    <s v="TR"/>
    <s v="Riñihue 19, Teresa Peña"/>
    <m/>
    <n v="52000"/>
    <m/>
  </r>
  <r>
    <x v="74"/>
    <x v="0"/>
    <s v="Pago Cuota"/>
    <d v="2022-09-01T00:00:00"/>
    <s v="TR"/>
    <s v="Villarrica 128, Claudia Ubilla"/>
    <m/>
    <n v="26000"/>
    <m/>
  </r>
  <r>
    <x v="74"/>
    <x v="0"/>
    <s v="Pago Cuota"/>
    <d v="2022-09-01T00:00:00"/>
    <s v="TR"/>
    <s v="Puyehue 36, Militza Cortes"/>
    <m/>
    <n v="26000"/>
    <m/>
  </r>
  <r>
    <x v="74"/>
    <x v="0"/>
    <s v="Pago Cuota"/>
    <d v="2022-09-01T00:00:00"/>
    <s v="TR"/>
    <s v="Suc. Angela Iturbide Villarrica 108"/>
    <m/>
    <n v="26000"/>
    <m/>
  </r>
  <r>
    <x v="74"/>
    <x v="0"/>
    <s v="Pago Cuota"/>
    <d v="2022-09-02T00:00:00"/>
    <s v="TR"/>
    <s v="Puyehue 47, Andrea Valdivia"/>
    <m/>
    <n v="26000"/>
    <m/>
  </r>
  <r>
    <x v="74"/>
    <x v="0"/>
    <s v="Pago Cuota"/>
    <d v="2022-09-02T00:00:00"/>
    <s v="D/E"/>
    <s v="Puyehue 43, Aurelio Sandoval"/>
    <m/>
    <n v="55000"/>
    <m/>
  </r>
  <r>
    <x v="74"/>
    <x v="0"/>
    <s v="Pago Cuota"/>
    <d v="2022-09-05T00:00:00"/>
    <s v="TR"/>
    <s v="Llanquihue 76, Glenda Alvarez"/>
    <m/>
    <n v="26000"/>
    <m/>
  </r>
  <r>
    <x v="74"/>
    <x v="0"/>
    <s v="Pago Cuota"/>
    <d v="2022-09-05T00:00:00"/>
    <s v="TR"/>
    <s v="Ranco 48, Carola Arriagada"/>
    <m/>
    <n v="26000"/>
    <m/>
  </r>
  <r>
    <x v="74"/>
    <x v="0"/>
    <s v="Pago Cuota"/>
    <d v="2022-09-06T00:00:00"/>
    <s v="TR"/>
    <s v="Llanquihue 97, Rene rivero"/>
    <m/>
    <n v="26000"/>
    <m/>
  </r>
  <r>
    <x v="74"/>
    <x v="0"/>
    <s v="Pago Cuota"/>
    <d v="2022-09-06T00:00:00"/>
    <s v="TR"/>
    <s v="Villarrica 106, Carolina Uribe"/>
    <m/>
    <n v="26000"/>
    <m/>
  </r>
  <r>
    <x v="74"/>
    <x v="0"/>
    <s v="Pago Cuota"/>
    <d v="2022-09-06T00:00:00"/>
    <s v="TR"/>
    <s v="Llanquihue 74, Eliana Haro 14646"/>
    <m/>
    <n v="26000"/>
    <m/>
  </r>
  <r>
    <x v="74"/>
    <x v="0"/>
    <s v="Pago Cuota"/>
    <d v="2022-09-06T00:00:00"/>
    <s v="TR"/>
    <s v="Ranco 89, Teresa Rojas 14648"/>
    <m/>
    <n v="26000"/>
    <m/>
  </r>
  <r>
    <x v="74"/>
    <x v="0"/>
    <s v="Pago Cuota"/>
    <d v="2022-09-06T00:00:00"/>
    <s v="TR"/>
    <s v="Ranco 83, Silvia Gonzalez 14647"/>
    <m/>
    <n v="26000"/>
    <m/>
  </r>
  <r>
    <x v="74"/>
    <x v="0"/>
    <s v="Pago Cuota"/>
    <d v="2022-09-06T00:00:00"/>
    <s v="TR"/>
    <s v="Llanquihue 119, Maria Madariaga"/>
    <m/>
    <n v="78000"/>
    <m/>
  </r>
  <r>
    <x v="74"/>
    <x v="0"/>
    <s v="Pago Cuota"/>
    <d v="2022-09-06T00:00:00"/>
    <s v="TR"/>
    <s v="Llanquihue 96, Carlos Alvarez"/>
    <m/>
    <n v="78096"/>
    <m/>
  </r>
  <r>
    <x v="74"/>
    <x v="0"/>
    <s v="Pago Cuota"/>
    <d v="2022-09-07T00:00:00"/>
    <s v="D/E"/>
    <s v="Villarrica 100, Julia Zuñiga"/>
    <m/>
    <n v="26100"/>
    <m/>
  </r>
  <r>
    <x v="74"/>
    <x v="0"/>
    <s v="Pago Cuota"/>
    <d v="2022-09-08T00:00:00"/>
    <s v="TR"/>
    <s v="Ranco 91, Jeanette Ibarra"/>
    <m/>
    <n v="26000"/>
    <m/>
  </r>
  <r>
    <x v="74"/>
    <x v="0"/>
    <s v="Pago Cuota"/>
    <d v="2022-09-09T00:00:00"/>
    <s v="TR"/>
    <s v="Llanquihue 101, Marcela Ortiz"/>
    <m/>
    <n v="100000"/>
    <m/>
  </r>
  <r>
    <x v="74"/>
    <x v="0"/>
    <s v="Pago Cuota"/>
    <d v="2022-09-12T00:00:00"/>
    <s v="TR"/>
    <s v="Puyehue 39, Felipe Gallardo"/>
    <m/>
    <n v="26000"/>
    <m/>
  </r>
  <r>
    <x v="74"/>
    <x v="0"/>
    <s v="Pago Cuota"/>
    <d v="2022-09-12T00:00:00"/>
    <s v="TR"/>
    <s v="Ranco 42, Ocatvio Arrue"/>
    <m/>
    <n v="52000"/>
    <m/>
  </r>
  <r>
    <x v="74"/>
    <x v="0"/>
    <s v="Pago Cuota"/>
    <d v="2022-09-20T00:00:00"/>
    <s v="TR"/>
    <s v="Villarrica 126, Ema de Ramon"/>
    <m/>
    <n v="23000"/>
    <m/>
  </r>
  <r>
    <x v="74"/>
    <x v="0"/>
    <s v="Pago Cuota"/>
    <d v="2022-09-20T00:00:00"/>
    <s v="TR"/>
    <s v="Puyehue 30, Jorge Carcasson"/>
    <m/>
    <n v="26000"/>
    <m/>
  </r>
  <r>
    <x v="74"/>
    <x v="0"/>
    <s v="Pago Cuota"/>
    <d v="2022-09-20T00:00:00"/>
    <s v="TR"/>
    <s v="Llanquihue 113, Pedro Ruz"/>
    <m/>
    <n v="26113"/>
    <m/>
  </r>
  <r>
    <x v="74"/>
    <x v="0"/>
    <s v="Pago Cuota"/>
    <d v="2022-09-20T00:00:00"/>
    <s v="TR"/>
    <s v="Llanquihue 101, Marcela Ortiz"/>
    <m/>
    <n v="100000"/>
    <m/>
  </r>
  <r>
    <x v="74"/>
    <x v="0"/>
    <s v="Pago Cuota"/>
    <d v="2022-09-21T00:00:00"/>
    <s v="TR"/>
    <s v="Llanquihue 103-105, Tatiana Tejos"/>
    <m/>
    <n v="208000"/>
    <m/>
  </r>
  <r>
    <x v="74"/>
    <x v="0"/>
    <s v="Pago Cuota"/>
    <d v="2022-09-22T00:00:00"/>
    <s v="TR"/>
    <s v="Ranco 54, Marion Pacheco"/>
    <m/>
    <n v="26000"/>
    <m/>
  </r>
  <r>
    <x v="74"/>
    <x v="0"/>
    <s v="Pago Cuota"/>
    <d v="2022-09-22T00:00:00"/>
    <s v="TR"/>
    <s v="Villarrica 102, Ximena Mancilla"/>
    <m/>
    <n v="26102"/>
    <m/>
  </r>
  <r>
    <x v="74"/>
    <x v="0"/>
    <s v="Pago Cuota"/>
    <d v="2022-09-22T00:00:00"/>
    <s v="D/E"/>
    <s v="Villarrica 110, Julia Valdes"/>
    <m/>
    <n v="138000"/>
    <m/>
  </r>
  <r>
    <x v="74"/>
    <x v="0"/>
    <s v="Pago Cuota"/>
    <d v="2022-09-23T00:00:00"/>
    <s v="TR"/>
    <s v="Llanquihue 97- A, Castillo Olivera"/>
    <m/>
    <n v="26000"/>
    <m/>
  </r>
  <r>
    <x v="74"/>
    <x v="0"/>
    <s v="Pago Cuota"/>
    <d v="2022-09-23T00:00:00"/>
    <s v="TR"/>
    <s v="Ranco 54, Marion Pacheco"/>
    <m/>
    <n v="26000"/>
    <m/>
  </r>
  <r>
    <x v="74"/>
    <x v="0"/>
    <s v="Pago Cuota"/>
    <d v="2022-09-23T00:00:00"/>
    <s v="TR"/>
    <s v="Llanquihue 80, Sergio Ibaceta"/>
    <m/>
    <n v="26080"/>
    <m/>
  </r>
  <r>
    <x v="74"/>
    <x v="0"/>
    <s v="Pago Cuota"/>
    <d v="2022-09-26T00:00:00"/>
    <s v="TR"/>
    <s v="Ranco 52, Nancy Paez"/>
    <m/>
    <n v="26000"/>
    <m/>
  </r>
  <r>
    <x v="74"/>
    <x v="0"/>
    <s v="Pago Cuota"/>
    <d v="2022-09-26T00:00:00"/>
    <s v="TR"/>
    <s v="Llanquihue 109, Teresa Gatica"/>
    <m/>
    <n v="26109"/>
    <m/>
  </r>
  <r>
    <x v="74"/>
    <x v="0"/>
    <s v="Pago Cuota"/>
    <d v="2022-09-27T00:00:00"/>
    <s v="TR"/>
    <s v="Icalma 72, Jorge Matamala"/>
    <m/>
    <n v="26000"/>
    <m/>
  </r>
  <r>
    <x v="74"/>
    <x v="0"/>
    <s v="Pago Cuota"/>
    <d v="2022-09-27T00:00:00"/>
    <s v="TR"/>
    <s v="Puyehue 37 , Jorge Matamala"/>
    <m/>
    <n v="26000"/>
    <m/>
  </r>
  <r>
    <x v="74"/>
    <x v="0"/>
    <s v="Pago Cuota"/>
    <d v="2022-09-27T00:00:00"/>
    <s v="D/E"/>
    <s v="Llanquihue 94, Suc. Carmela Valdes"/>
    <m/>
    <n v="26000"/>
    <m/>
  </r>
  <r>
    <x v="74"/>
    <x v="0"/>
    <s v="Pago Cuota"/>
    <d v="2022-09-27T00:00:00"/>
    <s v="TR"/>
    <s v="Rescate Dep. Plazo"/>
    <m/>
    <n v="864759"/>
    <m/>
  </r>
  <r>
    <x v="74"/>
    <x v="0"/>
    <s v="Pago Cuota"/>
    <d v="2022-09-27T00:00:00"/>
    <s v="TR"/>
    <s v="Rescate Dep. Plazo"/>
    <m/>
    <n v="3819144"/>
    <m/>
  </r>
  <r>
    <x v="74"/>
    <x v="0"/>
    <s v="Pago Cuota"/>
    <d v="2022-09-28T00:00:00"/>
    <s v="TR"/>
    <s v="Puyehue 32, Ivonne Jorquera"/>
    <m/>
    <n v="27000"/>
    <m/>
  </r>
  <r>
    <x v="74"/>
    <x v="0"/>
    <s v="Pago Cuota"/>
    <d v="2022-09-28T00:00:00"/>
    <s v="TR"/>
    <s v="Riñihue 23, Sara Salgado"/>
    <m/>
    <n v="49000"/>
    <m/>
  </r>
  <r>
    <x v="74"/>
    <x v="0"/>
    <s v="Pago Cuota"/>
    <d v="2022-09-29T00:00:00"/>
    <s v="TR"/>
    <s v="Ranco 77, Melinda Gonzalez"/>
    <m/>
    <n v="26000"/>
    <m/>
  </r>
  <r>
    <x v="74"/>
    <x v="0"/>
    <s v="Pago Cuota"/>
    <d v="2022-09-29T00:00:00"/>
    <s v="TR"/>
    <s v="Ranco 50, Julia Parra"/>
    <m/>
    <n v="26000"/>
    <m/>
  </r>
  <r>
    <x v="74"/>
    <x v="0"/>
    <s v="Pago Cuota"/>
    <d v="2022-09-29T00:00:00"/>
    <s v="TR"/>
    <s v="Ranco 79, Ismelda Meza"/>
    <m/>
    <n v="26000"/>
    <m/>
  </r>
  <r>
    <x v="74"/>
    <x v="0"/>
    <s v="Pago Cuota"/>
    <d v="2022-09-29T00:00:00"/>
    <s v="TR"/>
    <s v="Llanquihue 88, Pedro Flores"/>
    <m/>
    <n v="26000"/>
    <m/>
  </r>
  <r>
    <x v="74"/>
    <x v="0"/>
    <s v="Pago Cuota"/>
    <d v="2022-09-30T00:00:00"/>
    <m/>
    <s v="Riñihue 19, Teresa Peña"/>
    <m/>
    <n v="26000"/>
    <m/>
  </r>
  <r>
    <x v="74"/>
    <x v="0"/>
    <s v="Pago Cuota"/>
    <d v="2022-09-30T00:00:00"/>
    <m/>
    <s v="Villarrica 118, Pia Burgos"/>
    <m/>
    <n v="26000"/>
    <m/>
  </r>
  <r>
    <x v="74"/>
    <x v="0"/>
    <s v="Pago Cuota"/>
    <d v="2022-09-30T00:00:00"/>
    <m/>
    <s v="Villarrica 123, Omar Sepulveda"/>
    <m/>
    <n v="26000"/>
    <m/>
  </r>
  <r>
    <x v="74"/>
    <x v="0"/>
    <s v="Pago Cuota"/>
    <d v="2022-09-30T00:00:00"/>
    <m/>
    <s v="Villarrica 106, Carolina Uribe"/>
    <m/>
    <n v="26000"/>
    <m/>
  </r>
  <r>
    <x v="74"/>
    <x v="0"/>
    <s v="Pago Cuota"/>
    <d v="2022-09-30T00:00:00"/>
    <m/>
    <s v="Llanquihue 101, Marcela Ortiz"/>
    <m/>
    <n v="50000"/>
    <m/>
  </r>
  <r>
    <x v="75"/>
    <x v="0"/>
    <s v="Pago Cuota"/>
    <d v="2022-10-03T00:00:00"/>
    <s v="TR"/>
    <s v="Vuelto Caja Chica Sep. 22"/>
    <m/>
    <n v="3752"/>
    <m/>
  </r>
  <r>
    <x v="75"/>
    <x v="0"/>
    <s v="Pago Cuota"/>
    <d v="2022-10-03T00:00:00"/>
    <s v="TR"/>
    <s v="Villarrica 106, Carolina Uribe"/>
    <m/>
    <n v="10000"/>
    <m/>
  </r>
  <r>
    <x v="75"/>
    <x v="0"/>
    <s v="Pago Cuota"/>
    <d v="2022-10-03T00:00:00"/>
    <s v="TR"/>
    <s v="Villarrica 128, Marcela Ubilla"/>
    <m/>
    <n v="26000"/>
    <m/>
  </r>
  <r>
    <x v="75"/>
    <x v="0"/>
    <s v="Pago Cuota"/>
    <d v="2022-10-03T00:00:00"/>
    <s v="TR"/>
    <s v="Villarrica 108, Suc. Angela Iturbide"/>
    <m/>
    <n v="26000"/>
    <m/>
  </r>
  <r>
    <x v="75"/>
    <x v="0"/>
    <s v="Pago Cuota"/>
    <d v="2022-10-03T00:00:00"/>
    <s v="TR"/>
    <s v="Puyehue 36, Militza Cortes"/>
    <m/>
    <n v="26000"/>
    <m/>
  </r>
  <r>
    <x v="75"/>
    <x v="0"/>
    <s v="Pago Cuota"/>
    <d v="2022-10-03T00:00:00"/>
    <s v="TR"/>
    <s v="Puyehue 47, Andrea Valdivia"/>
    <m/>
    <n v="26000"/>
    <m/>
  </r>
  <r>
    <x v="75"/>
    <x v="0"/>
    <s v="Pago Cuota"/>
    <d v="2022-10-03T00:00:00"/>
    <s v="TR"/>
    <s v="Llanquihue 82, Maria Molina"/>
    <m/>
    <n v="26000"/>
    <m/>
  </r>
  <r>
    <x v="75"/>
    <x v="0"/>
    <s v="Pago Cuota"/>
    <d v="2022-10-05T00:00:00"/>
    <s v="TR"/>
    <s v="Ranco 48, Carola Arriagada"/>
    <m/>
    <n v="26000"/>
    <m/>
  </r>
  <r>
    <x v="75"/>
    <x v="0"/>
    <s v="Pago Cuota"/>
    <d v="2022-10-06T00:00:00"/>
    <s v="TR"/>
    <s v="Llanquihue 76, Glenda Alvarez BASURA"/>
    <m/>
    <n v="10000"/>
    <m/>
  </r>
  <r>
    <x v="75"/>
    <x v="0"/>
    <s v="Pago Cuota"/>
    <d v="2022-10-06T00:00:00"/>
    <s v="TR"/>
    <s v="Llanquihue 76, Glenda Alvarez"/>
    <m/>
    <n v="26000"/>
    <m/>
  </r>
  <r>
    <x v="75"/>
    <x v="0"/>
    <s v="Pago Cuota"/>
    <d v="2022-10-06T00:00:00"/>
    <s v="TR"/>
    <s v="Ranco 91, Jeanette Ibarra"/>
    <m/>
    <n v="26000"/>
    <m/>
  </r>
  <r>
    <x v="75"/>
    <x v="0"/>
    <s v="Pago Cuota"/>
    <d v="2022-10-06T00:00:00"/>
    <s v="TR"/>
    <s v="Llanquihue 86, Jorge Zuñiga"/>
    <m/>
    <n v="52000"/>
    <m/>
  </r>
  <r>
    <x v="75"/>
    <x v="0"/>
    <s v="Pago Cuota"/>
    <d v="2022-10-11T00:00:00"/>
    <s v="TR"/>
    <s v="Villarrica 122, Luis Sepulveda"/>
    <m/>
    <n v="26000"/>
    <m/>
  </r>
  <r>
    <x v="75"/>
    <x v="0"/>
    <s v="Pago Cuota"/>
    <d v="2022-10-11T00:00:00"/>
    <s v="TR"/>
    <s v="Puyehue 28, Veronica Silva"/>
    <m/>
    <n v="52000"/>
    <m/>
  </r>
  <r>
    <x v="75"/>
    <x v="0"/>
    <s v="Pago Cuota"/>
    <d v="2022-10-11T00:00:00"/>
    <s v="TR"/>
    <s v="Puyehue 51, Solange Aspee"/>
    <m/>
    <n v="138051"/>
    <m/>
  </r>
  <r>
    <x v="75"/>
    <x v="0"/>
    <s v="Pago Cuota"/>
    <d v="2022-10-12T00:00:00"/>
    <s v="TR"/>
    <s v="Ranco 54, Marion Pacheco"/>
    <m/>
    <n v="26000"/>
    <m/>
  </r>
  <r>
    <x v="75"/>
    <x v="0"/>
    <s v="Pago Cuota"/>
    <d v="2022-10-12T00:00:00"/>
    <s v="TR"/>
    <s v="Villarrica 100, Julia Zuñiga"/>
    <m/>
    <n v="26100"/>
    <m/>
  </r>
  <r>
    <x v="75"/>
    <x v="0"/>
    <s v="Pago Cuota"/>
    <d v="2022-10-13T00:00:00"/>
    <s v="TR"/>
    <s v="Ranco 56, Suc. Rigoberto Gonzalez"/>
    <m/>
    <n v="78000"/>
    <m/>
  </r>
  <r>
    <x v="75"/>
    <x v="0"/>
    <s v="Pago Cuota"/>
    <d v="2022-10-14T00:00:00"/>
    <s v="TR"/>
    <s v="Llanquihue 97, Rene Rivero"/>
    <m/>
    <n v="26000"/>
    <m/>
  </r>
  <r>
    <x v="75"/>
    <x v="0"/>
    <s v="Pago Cuota"/>
    <d v="2022-10-14T00:00:00"/>
    <s v="TR"/>
    <s v="Ranco 75, Olga Hernandez"/>
    <m/>
    <n v="55000"/>
    <m/>
  </r>
  <r>
    <x v="75"/>
    <x v="0"/>
    <s v="Pago Cuota"/>
    <d v="2022-10-14T00:00:00"/>
    <s v="TR"/>
    <s v="Llanquihue 101, Marcela Ortiz"/>
    <m/>
    <n v="200000"/>
    <m/>
  </r>
  <r>
    <x v="75"/>
    <x v="0"/>
    <s v="Pago Cuota"/>
    <d v="2022-10-17T00:00:00"/>
    <s v="TR"/>
    <s v="Puyehue 39, Felipe Gallardo"/>
    <m/>
    <n v="26000"/>
    <m/>
  </r>
  <r>
    <x v="75"/>
    <x v="0"/>
    <s v="Pago Cuota"/>
    <d v="2022-10-17T00:00:00"/>
    <s v="TR"/>
    <s v="Riñihue 10, Hector Zuñiga"/>
    <m/>
    <n v="78000"/>
    <m/>
  </r>
  <r>
    <x v="75"/>
    <x v="0"/>
    <s v="Pago Cuota"/>
    <d v="2022-10-17T00:00:00"/>
    <s v="TR"/>
    <s v="Ranco 95, Charles Beecher"/>
    <m/>
    <n v="234000"/>
    <m/>
  </r>
  <r>
    <x v="75"/>
    <x v="0"/>
    <s v="Pago Cuota"/>
    <d v="2022-10-19T00:00:00"/>
    <s v="TR"/>
    <s v="Villarrica 114, Hilda Alburquerque"/>
    <m/>
    <n v="107114"/>
    <m/>
  </r>
  <r>
    <x v="75"/>
    <x v="0"/>
    <s v="Pago Cuota"/>
    <d v="2022-10-20T00:00:00"/>
    <s v="TR"/>
    <s v="Llanquihue 113, Pedro Ruz"/>
    <m/>
    <n v="3000"/>
    <m/>
  </r>
  <r>
    <x v="75"/>
    <x v="0"/>
    <s v="Pago Cuota"/>
    <d v="2022-10-20T00:00:00"/>
    <s v="TR"/>
    <s v="Villarrica 126, Ema de Ramon"/>
    <m/>
    <n v="23000"/>
    <m/>
  </r>
  <r>
    <x v="75"/>
    <x v="0"/>
    <s v="Pago Cuota"/>
    <d v="2022-10-20T00:00:00"/>
    <s v="TR"/>
    <s v="Llanquihue 113, Pedro Ruz"/>
    <m/>
    <n v="23113"/>
    <m/>
  </r>
  <r>
    <x v="75"/>
    <x v="0"/>
    <s v="Pago Cuota"/>
    <d v="2022-10-20T00:00:00"/>
    <s v="TR"/>
    <s v="Llanquihue 101, Marcela Ortiz"/>
    <m/>
    <n v="50000"/>
    <m/>
  </r>
  <r>
    <x v="75"/>
    <x v="0"/>
    <s v="Pago Cuota"/>
    <d v="2022-10-20T00:00:00"/>
    <s v="TR"/>
    <s v="Llanquihue 101, Marcela Ortiz"/>
    <m/>
    <n v="55000"/>
    <m/>
  </r>
  <r>
    <x v="75"/>
    <x v="0"/>
    <s v="Pago Cuota"/>
    <d v="2022-10-21T00:00:00"/>
    <s v="TR"/>
    <s v="Puyehue 30, Jorge Carcasson"/>
    <m/>
    <n v="26000"/>
    <m/>
  </r>
  <r>
    <x v="75"/>
    <x v="0"/>
    <s v="Pago Cuota"/>
    <d v="2022-10-24T00:00:00"/>
    <s v="TR"/>
    <s v="Villarrica 126, Ema de Ramon"/>
    <m/>
    <n v="12000"/>
    <m/>
  </r>
  <r>
    <x v="75"/>
    <x v="0"/>
    <s v="Pago Cuota"/>
    <d v="2022-10-24T00:00:00"/>
    <s v="TR"/>
    <s v="Riñihue 23, Sara Salgado"/>
    <m/>
    <n v="26000"/>
    <m/>
  </r>
  <r>
    <x v="75"/>
    <x v="0"/>
    <s v="Pago Cuota"/>
    <d v="2022-10-24T00:00:00"/>
    <s v="TR"/>
    <s v="Llanquihue 97-A, Castillo Olivera"/>
    <m/>
    <n v="26000"/>
    <m/>
  </r>
  <r>
    <x v="75"/>
    <x v="0"/>
    <s v="Pago Cuota"/>
    <d v="2022-10-24T00:00:00"/>
    <s v="TR"/>
    <s v="Puyehue 32, Ivonne Jorquera"/>
    <m/>
    <n v="26000"/>
    <m/>
  </r>
  <r>
    <x v="75"/>
    <x v="0"/>
    <s v="Pago Cuota"/>
    <d v="2022-10-24T00:00:00"/>
    <s v="TR"/>
    <s v="Riñihue 25, Juan Gonzalez"/>
    <m/>
    <n v="26025"/>
    <m/>
  </r>
  <r>
    <x v="75"/>
    <x v="0"/>
    <s v="Pago Cuota"/>
    <d v="2022-10-24T00:00:00"/>
    <s v="TR"/>
    <s v="Llanquihue 80, Sergio Ibaceta"/>
    <m/>
    <n v="26080"/>
    <m/>
  </r>
  <r>
    <x v="75"/>
    <x v="0"/>
    <s v="Pago Cuota"/>
    <d v="2022-10-25T00:00:00"/>
    <s v="TR"/>
    <s v="Llanquihue 82, Maria Molina"/>
    <m/>
    <n v="26000"/>
    <m/>
  </r>
  <r>
    <x v="75"/>
    <x v="0"/>
    <s v="Pago Cuota"/>
    <d v="2022-10-25T00:00:00"/>
    <s v="TR"/>
    <s v="Llanquihue 94, Suc. Carmela Valdes"/>
    <m/>
    <n v="52000"/>
    <m/>
  </r>
  <r>
    <x v="75"/>
    <x v="0"/>
    <s v="Pago Cuota"/>
    <d v="2022-10-25T00:00:00"/>
    <s v="TR"/>
    <s v="Llanquihue 96, Carlos Alvarez"/>
    <m/>
    <n v="52096"/>
    <m/>
  </r>
  <r>
    <x v="75"/>
    <x v="0"/>
    <s v="Pago Cuota"/>
    <d v="2022-10-27T00:00:00"/>
    <s v="TR"/>
    <s v="Villarrica 102, Ximena Mancilla"/>
    <m/>
    <n v="26102"/>
    <m/>
  </r>
  <r>
    <x v="75"/>
    <x v="0"/>
    <s v="Pago Cuota"/>
    <d v="2022-10-27T00:00:00"/>
    <s v="TR"/>
    <s v="Llanquihue 109, Teresa Gatica"/>
    <m/>
    <n v="26109"/>
    <m/>
  </r>
  <r>
    <x v="75"/>
    <x v="0"/>
    <s v="Pago Cuota"/>
    <d v="2022-10-27T00:00:00"/>
    <s v="TR"/>
    <s v="Puyehue 43, Aurelio Sandoval"/>
    <m/>
    <n v="52000"/>
    <m/>
  </r>
  <r>
    <x v="75"/>
    <x v="0"/>
    <s v="Pago Cuota"/>
    <d v="2022-10-28T00:00:00"/>
    <s v="TR"/>
    <s v="Villarrica 122, Luis Sepulveda"/>
    <m/>
    <n v="26000"/>
    <m/>
  </r>
  <r>
    <x v="75"/>
    <x v="0"/>
    <s v="Pago Cuota"/>
    <d v="2022-10-28T00:00:00"/>
    <s v="TR"/>
    <s v="Ranco 50, Julia Parra"/>
    <m/>
    <n v="26000"/>
    <m/>
  </r>
  <r>
    <x v="75"/>
    <x v="0"/>
    <s v="Pago Cuota"/>
    <d v="2022-10-28T00:00:00"/>
    <s v="TR"/>
    <s v="Ranco 79, Ismelda Meza"/>
    <m/>
    <n v="26000"/>
    <m/>
  </r>
  <r>
    <x v="75"/>
    <x v="0"/>
    <s v="Pago Cuota"/>
    <d v="2022-10-28T00:00:00"/>
    <s v="TR"/>
    <s v="Villarrica 123, Omar Sepulveda"/>
    <m/>
    <n v="26000"/>
    <m/>
  </r>
  <r>
    <x v="76"/>
    <x v="0"/>
    <s v="Pago Cuota"/>
    <d v="2022-11-02T00:00:00"/>
    <s v="TR"/>
    <s v="Vuelto C.Chica R. Figueroa Oct.22"/>
    <m/>
    <n v="6977"/>
    <m/>
  </r>
  <r>
    <x v="76"/>
    <x v="0"/>
    <s v="Pago Cuota"/>
    <d v="2022-11-02T00:00:00"/>
    <s v="TR"/>
    <s v="Ranco 77, Melinda Gonzalez"/>
    <m/>
    <n v="26000"/>
    <m/>
  </r>
  <r>
    <x v="76"/>
    <x v="0"/>
    <s v="Pago Cuota"/>
    <d v="2022-11-02T00:00:00"/>
    <s v="TR"/>
    <s v="Villarrica 118, Pia Burgos"/>
    <m/>
    <n v="26000"/>
    <m/>
  </r>
  <r>
    <x v="76"/>
    <x v="0"/>
    <s v="Pago Cuota"/>
    <d v="2022-11-02T00:00:00"/>
    <s v="TR"/>
    <s v="Puyehue 47, Andrea Valdivia"/>
    <m/>
    <n v="26000"/>
    <m/>
  </r>
  <r>
    <x v="76"/>
    <x v="0"/>
    <s v="Pago Cuota"/>
    <d v="2022-11-02T00:00:00"/>
    <s v="TR"/>
    <s v="Villarrica 128, Marcela Ubilla"/>
    <m/>
    <n v="26000"/>
    <m/>
  </r>
  <r>
    <x v="76"/>
    <x v="0"/>
    <s v="Pago Cuota"/>
    <d v="2022-11-02T00:00:00"/>
    <s v="TR"/>
    <s v="Puyehue 36, Militza Cortes"/>
    <m/>
    <n v="26000"/>
    <m/>
  </r>
  <r>
    <x v="76"/>
    <x v="0"/>
    <s v="Pago Cuota"/>
    <d v="2022-11-02T00:00:00"/>
    <s v="TR"/>
    <s v="Villarrica 108, Marcelo Pasten"/>
    <m/>
    <n v="26000"/>
    <m/>
  </r>
  <r>
    <x v="76"/>
    <x v="0"/>
    <s v="Pago Cuota"/>
    <d v="2022-11-02T00:00:00"/>
    <s v="TR"/>
    <s v="Puyehue 39, Felipe Gallardo"/>
    <m/>
    <n v="26000"/>
    <m/>
  </r>
  <r>
    <x v="76"/>
    <x v="0"/>
    <s v="Pago Cuota"/>
    <d v="2022-11-02T00:00:00"/>
    <s v="TR"/>
    <s v="Icalma 72, Jorge Matamala"/>
    <m/>
    <n v="26000"/>
    <m/>
  </r>
  <r>
    <x v="76"/>
    <x v="0"/>
    <s v="Pago Cuota"/>
    <d v="2022-11-02T00:00:00"/>
    <s v="TR"/>
    <s v="Puyehue 37 , Jorge Matamala"/>
    <m/>
    <n v="26000"/>
    <m/>
  </r>
  <r>
    <x v="76"/>
    <x v="0"/>
    <s v="Pago Cuota"/>
    <d v="2022-11-02T00:00:00"/>
    <s v="TR"/>
    <s v="Villarrica 106, Carolina Uribe"/>
    <m/>
    <n v="36000"/>
    <m/>
  </r>
  <r>
    <x v="76"/>
    <x v="0"/>
    <s v="Pago Cuota"/>
    <d v="2022-11-04T00:00:00"/>
    <s v="TR"/>
    <s v="Llanquihue 88, Pedro Flores"/>
    <m/>
    <n v="26000"/>
    <m/>
  </r>
  <r>
    <x v="76"/>
    <x v="0"/>
    <s v="Pago Cuota"/>
    <d v="2022-11-04T00:00:00"/>
    <s v="TR"/>
    <s v="Llanquihue 76, Glenda Alvarez"/>
    <m/>
    <n v="26000"/>
    <m/>
  </r>
  <r>
    <x v="76"/>
    <x v="0"/>
    <s v="Pago Cuota"/>
    <d v="2022-11-07T00:00:00"/>
    <s v="TR"/>
    <s v="Ranco 48, Carola Arriagada"/>
    <m/>
    <n v="26000"/>
    <m/>
  </r>
  <r>
    <x v="76"/>
    <x v="0"/>
    <s v="Pago Cuota"/>
    <d v="2022-11-07T00:00:00"/>
    <s v="TR"/>
    <s v="Llanquihue 97, Rene Rivero"/>
    <m/>
    <n v="26000"/>
    <m/>
  </r>
  <r>
    <x v="76"/>
    <x v="0"/>
    <s v="Pago Cuota"/>
    <d v="2022-11-07T00:00:00"/>
    <s v="TR"/>
    <s v="Ranco 91, Jeanette Ibarra"/>
    <m/>
    <n v="26000"/>
    <m/>
  </r>
  <r>
    <x v="76"/>
    <x v="0"/>
    <s v="Pago Cuota"/>
    <d v="2022-11-07T00:00:00"/>
    <s v="D/E"/>
    <s v="Ranco 89, Teresa Rojas Bol 14648"/>
    <m/>
    <n v="26000"/>
    <m/>
  </r>
  <r>
    <x v="76"/>
    <x v="0"/>
    <s v="Pago Cuota"/>
    <d v="2022-11-07T00:00:00"/>
    <s v="D/E"/>
    <s v="Ranco 83, Silvia Gonzalez 14647"/>
    <m/>
    <n v="26000"/>
    <m/>
  </r>
  <r>
    <x v="76"/>
    <x v="0"/>
    <s v="Pago Cuota"/>
    <d v="2022-11-07T00:00:00"/>
    <s v="D/E"/>
    <s v="Llanquihue 74, Eliana Haro Bol. 14646"/>
    <m/>
    <n v="26000"/>
    <m/>
  </r>
  <r>
    <x v="76"/>
    <x v="0"/>
    <s v="Pago Cuota"/>
    <d v="2022-11-07T00:00:00"/>
    <s v="D/E"/>
    <s v="Ranco 89, Teresa Rojas Bol 14727"/>
    <m/>
    <n v="26000"/>
    <m/>
  </r>
  <r>
    <x v="76"/>
    <x v="0"/>
    <s v="Pago Cuota"/>
    <d v="2022-11-07T00:00:00"/>
    <s v="TR"/>
    <s v="Llanquihue 103-105, Tatiana Tejos"/>
    <m/>
    <n v="52000"/>
    <m/>
  </r>
  <r>
    <x v="76"/>
    <x v="0"/>
    <s v="Pago Cuota"/>
    <d v="2022-11-07T00:00:00"/>
    <s v="TR"/>
    <s v="Ranco 73, Francisco Hernandez"/>
    <m/>
    <n v="100000"/>
    <m/>
  </r>
  <r>
    <x v="76"/>
    <x v="0"/>
    <s v="Pago Cuota"/>
    <d v="2022-11-07T00:00:00"/>
    <s v="D/E"/>
    <s v="Puyehue 41, Teresa Sepulveda Bol 14748"/>
    <m/>
    <n v="149000"/>
    <m/>
  </r>
  <r>
    <x v="76"/>
    <x v="0"/>
    <s v="Pago Cuota"/>
    <d v="2022-11-07T00:00:00"/>
    <s v="D/CH"/>
    <s v="Calafquen 13, Enrique Garcia Bol 14743"/>
    <m/>
    <n v="231000"/>
    <m/>
  </r>
  <r>
    <x v="76"/>
    <x v="0"/>
    <s v="Pago Cuota"/>
    <d v="2022-11-08T00:00:00"/>
    <s v="TR"/>
    <s v="Villarrica 100, Julia Zuñiga"/>
    <m/>
    <n v="26100"/>
    <m/>
  </r>
  <r>
    <x v="76"/>
    <x v="0"/>
    <s v="Pago Cuota"/>
    <d v="2022-11-09T00:00:00"/>
    <s v="TR"/>
    <s v="Calafquen 5, Marcos Briones"/>
    <m/>
    <n v="52000"/>
    <m/>
  </r>
  <r>
    <x v="76"/>
    <x v="0"/>
    <s v="Pago Cuota"/>
    <d v="2022-11-09T00:00:00"/>
    <s v="TR"/>
    <s v="Ranco 56, Suc, Rigoberto Gonzalez"/>
    <m/>
    <n v="52000"/>
    <m/>
  </r>
  <r>
    <x v="76"/>
    <x v="0"/>
    <s v="Pago Cuota"/>
    <d v="2022-11-11T00:00:00"/>
    <s v="TR"/>
    <s v="Ranco 52, Hernan Wilson"/>
    <m/>
    <n v="26000"/>
    <m/>
  </r>
  <r>
    <x v="76"/>
    <x v="0"/>
    <s v="Pago Cuota"/>
    <d v="2022-11-18T00:00:00"/>
    <s v="TR"/>
    <s v="Villarrica 126, Ema de Ramon"/>
    <m/>
    <n v="26000"/>
    <m/>
  </r>
  <r>
    <x v="76"/>
    <x v="0"/>
    <s v="Pago Cuota"/>
    <d v="2022-11-21T00:00:00"/>
    <s v="TR"/>
    <s v="Ranco 54, Marion Pacheco"/>
    <m/>
    <n v="26000"/>
    <m/>
  </r>
  <r>
    <x v="76"/>
    <x v="0"/>
    <s v="Pago Cuota"/>
    <d v="2022-11-21T00:00:00"/>
    <s v="TR"/>
    <s v="Puyehue 30, Jorge Carcasson"/>
    <m/>
    <n v="26000"/>
    <m/>
  </r>
  <r>
    <x v="76"/>
    <x v="0"/>
    <s v="Pago Cuota"/>
    <d v="2022-11-21T00:00:00"/>
    <s v="TR"/>
    <s v="Llanquihue 109, Teresa Gatica"/>
    <m/>
    <n v="26109"/>
    <m/>
  </r>
  <r>
    <x v="76"/>
    <x v="0"/>
    <s v="Pago Cuota"/>
    <d v="2022-11-21T00:00:00"/>
    <s v="TR"/>
    <s v="Villarrica 108, Marcelo Pasten"/>
    <m/>
    <n v="100000"/>
    <m/>
  </r>
  <r>
    <x v="76"/>
    <x v="0"/>
    <s v="Pago Cuota"/>
    <d v="2022-11-22T00:00:00"/>
    <s v="D/E"/>
    <s v="Ranco 83, Silvia Gonzalez 14757"/>
    <m/>
    <n v="26000"/>
    <m/>
  </r>
  <r>
    <x v="76"/>
    <x v="0"/>
    <s v="Pago Cuota"/>
    <d v="2022-11-22T00:00:00"/>
    <s v="TR"/>
    <s v="Llanquihue 80, Sergio ibaceta"/>
    <m/>
    <n v="26080"/>
    <m/>
  </r>
  <r>
    <x v="76"/>
    <x v="0"/>
    <s v="Pago Cuota"/>
    <d v="2022-11-22T00:00:00"/>
    <s v="TR"/>
    <s v="Ranco 42, Octavio Arrue"/>
    <m/>
    <n v="52000"/>
    <m/>
  </r>
  <r>
    <x v="76"/>
    <x v="0"/>
    <s v="Pago Cuota"/>
    <d v="2022-11-22T00:00:00"/>
    <s v="D/CH"/>
    <s v="Llanquihue 99, Luisa Herrera bol 14762"/>
    <m/>
    <n v="130000"/>
    <m/>
  </r>
  <r>
    <x v="76"/>
    <x v="0"/>
    <s v="Pago Cuota"/>
    <d v="2022-11-23T00:00:00"/>
    <s v="TR"/>
    <s v="Llanquihue 97 A, Patricia Castillo"/>
    <m/>
    <n v="26000"/>
    <m/>
  </r>
  <r>
    <x v="76"/>
    <x v="0"/>
    <s v="Pago Cuota"/>
    <d v="2022-11-23T00:00:00"/>
    <s v="TR"/>
    <s v="Villarrica 102, Ximena Mancilla"/>
    <m/>
    <n v="26102"/>
    <m/>
  </r>
  <r>
    <x v="76"/>
    <x v="0"/>
    <s v="Pago Cuota"/>
    <d v="2022-11-23T00:00:00"/>
    <s v="TR"/>
    <s v="Llanquihue 113, Pedro Ruz"/>
    <m/>
    <n v="26113"/>
    <m/>
  </r>
  <r>
    <x v="76"/>
    <x v="0"/>
    <s v="Pago Cuota"/>
    <d v="2022-11-28T00:00:00"/>
    <s v="TR"/>
    <s v="Puyehue 47, Andrea Valdivia"/>
    <m/>
    <n v="26000"/>
    <m/>
  </r>
  <r>
    <x v="76"/>
    <x v="0"/>
    <s v="Pago Cuota"/>
    <d v="2022-11-29T00:00:00"/>
    <s v="TR"/>
    <s v="Icalma 72, Jorge Matamala"/>
    <m/>
    <n v="26000"/>
    <m/>
  </r>
  <r>
    <x v="76"/>
    <x v="0"/>
    <s v="Pago Cuota"/>
    <d v="2022-11-29T00:00:00"/>
    <s v="TR"/>
    <s v="Puyehue 37 , Jorge Matamala"/>
    <m/>
    <n v="26000"/>
    <m/>
  </r>
  <r>
    <x v="76"/>
    <x v="0"/>
    <s v="Pago Cuota"/>
    <d v="2022-11-29T00:00:00"/>
    <s v="TR"/>
    <s v="Llanquihue 82, Maria Molina"/>
    <m/>
    <n v="26000"/>
    <m/>
  </r>
  <r>
    <x v="76"/>
    <x v="0"/>
    <s v="Pago Cuota"/>
    <d v="2022-11-30T00:00:00"/>
    <s v="TR"/>
    <s v="Ranco 77, Melinda Gonzalez"/>
    <m/>
    <n v="26000"/>
    <m/>
  </r>
  <r>
    <x v="76"/>
    <x v="0"/>
    <s v="Pago Cuota"/>
    <d v="2022-11-30T00:00:00"/>
    <s v="TR"/>
    <s v="Villarrica 118, Pia Burgos"/>
    <m/>
    <n v="26000"/>
    <m/>
  </r>
  <r>
    <x v="76"/>
    <x v="0"/>
    <s v="Pago Cuota"/>
    <d v="2022-11-30T00:00:00"/>
    <s v="TR"/>
    <s v="Villarrica 106, Carolina Uribe"/>
    <m/>
    <n v="36000"/>
    <m/>
  </r>
  <r>
    <x v="76"/>
    <x v="0"/>
    <s v="Pago Cuota"/>
    <d v="2022-11-30T00:00:00"/>
    <s v="TR"/>
    <s v="Riñihue 23, Sara Salgado"/>
    <m/>
    <n v="52000"/>
    <m/>
  </r>
  <r>
    <x v="77"/>
    <x v="0"/>
    <s v="Pago Cuota"/>
    <d v="2022-12-01T00:00:00"/>
    <s v="TR"/>
    <s v="Vuelto C. Chica R. Figueroa"/>
    <m/>
    <n v="15650"/>
    <m/>
  </r>
  <r>
    <x v="77"/>
    <x v="0"/>
    <s v="Pago Cuota"/>
    <d v="2022-12-01T00:00:00"/>
    <s v="TR"/>
    <s v="Llanquihue 88, Pedro Flores"/>
    <m/>
    <n v="26000"/>
    <m/>
  </r>
  <r>
    <x v="77"/>
    <x v="0"/>
    <s v="Pago Cuota"/>
    <d v="2022-12-01T00:00:00"/>
    <s v="TR"/>
    <s v="Puyehue 32, Ivon Jorquera"/>
    <m/>
    <n v="26000"/>
    <m/>
  </r>
  <r>
    <x v="77"/>
    <x v="0"/>
    <s v="Pago Cuota"/>
    <d v="2022-12-01T00:00:00"/>
    <s v="TR"/>
    <s v="Villarrica 123, Omar Sepulveda"/>
    <m/>
    <n v="26000"/>
    <m/>
  </r>
  <r>
    <x v="77"/>
    <x v="0"/>
    <s v="Pago Cuota"/>
    <d v="2022-12-01T00:00:00"/>
    <s v="TR"/>
    <s v="Villarrica 128, Marcela Ubilla"/>
    <m/>
    <n v="26000"/>
    <m/>
  </r>
  <r>
    <x v="77"/>
    <x v="0"/>
    <s v="Pago Cuota"/>
    <d v="2022-12-01T00:00:00"/>
    <s v="TR"/>
    <s v="Villarrica 108, Suc. Angela Iturbide"/>
    <m/>
    <n v="26000"/>
    <m/>
  </r>
  <r>
    <x v="77"/>
    <x v="0"/>
    <s v="Pago Cuota"/>
    <d v="2022-12-01T00:00:00"/>
    <s v="TR"/>
    <s v="Puyehue 36, Militza Cortes"/>
    <m/>
    <n v="26000"/>
    <m/>
  </r>
  <r>
    <x v="77"/>
    <x v="0"/>
    <s v="Pago Cuota"/>
    <d v="2022-12-01T00:00:00"/>
    <s v="TR"/>
    <s v="Puyehue 34, Gladys Jorquera"/>
    <m/>
    <n v="104000"/>
    <m/>
  </r>
  <r>
    <x v="77"/>
    <x v="0"/>
    <s v="Pago Cuota"/>
    <d v="2022-12-05T00:00:00"/>
    <s v="TR"/>
    <s v="Villarrica 122, Luis Sepulveda"/>
    <m/>
    <n v="26000"/>
    <m/>
  </r>
  <r>
    <x v="77"/>
    <x v="0"/>
    <s v="Pago Cuota"/>
    <d v="2022-12-05T00:00:00"/>
    <s v="TR"/>
    <s v="Riñihue 25, Juan Gonzalez"/>
    <m/>
    <n v="26025"/>
    <m/>
  </r>
  <r>
    <x v="77"/>
    <x v="0"/>
    <s v="Pago Cuota"/>
    <d v="2022-12-05T00:00:00"/>
    <s v="TR"/>
    <s v="Ranco 46, Manuel Jorquera"/>
    <m/>
    <n v="78000"/>
    <m/>
  </r>
  <r>
    <x v="77"/>
    <x v="0"/>
    <s v="Pago Cuota"/>
    <d v="2022-12-06T00:00:00"/>
    <s v="TR"/>
    <s v="Ranco 91, Jeanette Ibarra"/>
    <m/>
    <n v="26000"/>
    <m/>
  </r>
  <r>
    <x v="77"/>
    <x v="0"/>
    <s v="Pago Cuota"/>
    <d v="2022-12-06T00:00:00"/>
    <s v="TR"/>
    <s v="Riñihue 27-29, Marta Manriquez"/>
    <m/>
    <n v="156000"/>
    <m/>
  </r>
  <r>
    <x v="77"/>
    <x v="0"/>
    <s v="Pago Cuota"/>
    <d v="2022-12-07T00:00:00"/>
    <s v="TR"/>
    <s v="Puyehue 28, Veronica Silva"/>
    <m/>
    <n v="52000"/>
    <m/>
  </r>
  <r>
    <x v="77"/>
    <x v="0"/>
    <s v="Pago Cuota"/>
    <d v="2022-12-07T00:00:00"/>
    <s v="TR"/>
    <s v="Riñihue 19, Teresa Peña"/>
    <m/>
    <n v="130000"/>
    <m/>
  </r>
  <r>
    <x v="77"/>
    <x v="0"/>
    <s v="Pago Cuota"/>
    <d v="2022-12-09T00:00:00"/>
    <s v="TR"/>
    <s v="Puyehue 26, Juan Carreño"/>
    <m/>
    <n v="312000"/>
    <m/>
  </r>
  <r>
    <x v="77"/>
    <x v="0"/>
    <s v="Pago Cuota"/>
    <d v="2022-12-12T00:00:00"/>
    <s v="TR"/>
    <s v="Puyehue 39, Felipe Gallardo"/>
    <m/>
    <n v="26000"/>
    <m/>
  </r>
  <r>
    <x v="77"/>
    <x v="0"/>
    <s v="Pago Cuota"/>
    <d v="2022-12-12T00:00:00"/>
    <s v="TR"/>
    <s v="Calafquen 5 Marcos Briones"/>
    <m/>
    <n v="26000"/>
    <m/>
  </r>
  <r>
    <x v="77"/>
    <x v="0"/>
    <s v="Pago Cuota"/>
    <d v="2022-12-12T00:00:00"/>
    <s v="D/E"/>
    <s v="Villarrica 100, Julia Zuñiga"/>
    <m/>
    <n v="26100"/>
    <m/>
  </r>
  <r>
    <x v="77"/>
    <x v="0"/>
    <s v="Pago Cuota"/>
    <d v="2022-12-12T00:00:00"/>
    <s v="TR"/>
    <s v="Ranco 75, Olga Hernandez"/>
    <m/>
    <n v="78000"/>
    <m/>
  </r>
  <r>
    <x v="77"/>
    <x v="0"/>
    <s v="Pago Cuota"/>
    <d v="2022-12-13T00:00:00"/>
    <s v="TR"/>
    <s v="Ranco 48, Carola Arriagada"/>
    <m/>
    <n v="26000"/>
    <m/>
  </r>
  <r>
    <x v="77"/>
    <x v="0"/>
    <s v="Pago Cuota"/>
    <d v="2022-12-13T00:00:00"/>
    <s v="TR"/>
    <s v="Ranco 52, Hernan Videla"/>
    <m/>
    <n v="26000"/>
    <m/>
  </r>
  <r>
    <x v="77"/>
    <x v="0"/>
    <s v="Pago Cuota"/>
    <d v="2022-12-13T00:00:00"/>
    <s v="D/E"/>
    <s v="Ranco 89, Teresa Rojas 14770"/>
    <m/>
    <n v="26000"/>
    <m/>
  </r>
  <r>
    <x v="77"/>
    <x v="0"/>
    <s v="Pago Cuota"/>
    <d v="2022-12-13T00:00:00"/>
    <s v="D/E"/>
    <s v="Llanquihue 74, Eliana Haro 14774"/>
    <m/>
    <n v="26000"/>
    <m/>
  </r>
  <r>
    <x v="77"/>
    <x v="0"/>
    <s v="Pago Cuota"/>
    <d v="2022-12-13T00:00:00"/>
    <s v="D/E"/>
    <s v="Ranco 83, Silvia Gonzalez 14792"/>
    <m/>
    <n v="26000"/>
    <m/>
  </r>
  <r>
    <x v="77"/>
    <x v="0"/>
    <s v="Pago Cuota"/>
    <d v="2022-12-14T00:00:00"/>
    <s v="TR"/>
    <s v="Ranco 73, Juan Fco. Hernandez"/>
    <m/>
    <n v="108000"/>
    <m/>
  </r>
  <r>
    <x v="77"/>
    <x v="0"/>
    <s v="Pago Cuota"/>
    <d v="2022-12-15T00:00:00"/>
    <s v="TR"/>
    <s v="Puyehue 24, Manuel Latapiat"/>
    <m/>
    <n v="78000"/>
    <m/>
  </r>
  <r>
    <x v="77"/>
    <x v="0"/>
    <s v="Pago Cuota"/>
    <d v="2022-12-16T00:00:00"/>
    <s v="TR"/>
    <s v="Ranco 54, Marion Pacheco"/>
    <m/>
    <n v="26000"/>
    <m/>
  </r>
  <r>
    <x v="77"/>
    <x v="0"/>
    <s v="Pago Cuota"/>
    <d v="2022-12-19T00:00:00"/>
    <s v="TR"/>
    <s v="Llanquihue 101, Marcela Ortiz"/>
    <m/>
    <n v="26000"/>
    <m/>
  </r>
  <r>
    <x v="77"/>
    <x v="0"/>
    <s v="Pago Cuota"/>
    <d v="2022-12-19T00:00:00"/>
    <s v="TR"/>
    <s v="Villarrica 126, Ema de Ramon"/>
    <m/>
    <n v="26000"/>
    <m/>
  </r>
  <r>
    <x v="77"/>
    <x v="0"/>
    <s v="Pago Cuota"/>
    <d v="2022-12-19T00:00:00"/>
    <s v="TR"/>
    <s v="Puyehue 30, Jorge Carcasson"/>
    <m/>
    <n v="26000"/>
    <m/>
  </r>
  <r>
    <x v="77"/>
    <x v="0"/>
    <s v="Pago Cuota"/>
    <d v="2022-12-19T00:00:00"/>
    <s v="TR"/>
    <s v="Villarrica 120, Ma. Eugenia Meza"/>
    <m/>
    <n v="182000"/>
    <m/>
  </r>
  <r>
    <x v="77"/>
    <x v="0"/>
    <s v="Pago Cuota"/>
    <d v="2022-12-20T00:00:00"/>
    <s v="TR"/>
    <s v="Llanquihue 113, Pedro Ruz"/>
    <m/>
    <n v="26113"/>
    <m/>
  </r>
  <r>
    <x v="77"/>
    <x v="0"/>
    <s v="Pago Cuota"/>
    <d v="2022-12-20T00:00:00"/>
    <s v="D/E"/>
    <s v="Puyehue 43, Aurelio Sandoval"/>
    <m/>
    <n v="52000"/>
    <m/>
  </r>
  <r>
    <x v="77"/>
    <x v="0"/>
    <s v="Pago Cuota"/>
    <d v="2022-12-20T00:00:00"/>
    <s v="TR"/>
    <s v="Villarrica 98, Anibal Vivaceta"/>
    <m/>
    <n v="189000"/>
    <m/>
  </r>
  <r>
    <x v="77"/>
    <x v="0"/>
    <s v="Pago Cuota"/>
    <d v="2022-12-22T00:00:00"/>
    <s v="TR"/>
    <s v="Llanquihue 97 A, Castillo Olivera"/>
    <m/>
    <n v="26000"/>
    <m/>
  </r>
  <r>
    <x v="77"/>
    <x v="0"/>
    <s v="Pago Cuota"/>
    <d v="2022-12-23T00:00:00"/>
    <s v="TR"/>
    <s v="Icalma 72, Jorge Matamala"/>
    <m/>
    <n v="26000"/>
    <m/>
  </r>
  <r>
    <x v="77"/>
    <x v="0"/>
    <s v="Pago Cuota"/>
    <d v="2022-12-23T00:00:00"/>
    <s v="TR"/>
    <s v="Puyehue 37 , Jorge Matamala"/>
    <m/>
    <n v="26000"/>
    <m/>
  </r>
  <r>
    <x v="77"/>
    <x v="0"/>
    <s v="Pago Cuota"/>
    <d v="2022-12-23T00:00:00"/>
    <s v="TR"/>
    <s v="Llanquihue 80, Sergio Ibaceta"/>
    <m/>
    <n v="26080"/>
    <m/>
  </r>
  <r>
    <x v="77"/>
    <x v="0"/>
    <s v="Pago Cuota"/>
    <d v="2022-12-26T00:00:00"/>
    <s v="TR"/>
    <s v="Ranco 50, Julia Parra"/>
    <m/>
    <n v="26000"/>
    <m/>
  </r>
  <r>
    <x v="77"/>
    <x v="0"/>
    <s v="Pago Cuota"/>
    <d v="2022-12-26T00:00:00"/>
    <s v="TR"/>
    <s v="Ranco 79, Ismelda Meza"/>
    <m/>
    <n v="26000"/>
    <m/>
  </r>
  <r>
    <x v="77"/>
    <x v="0"/>
    <s v="Pago Cuota"/>
    <d v="2022-12-26T00:00:00"/>
    <s v="TR"/>
    <s v="Ivonne Jorquera, Puyehue 32"/>
    <m/>
    <n v="26000"/>
    <m/>
  </r>
  <r>
    <x v="77"/>
    <x v="0"/>
    <s v="Pago Cuota"/>
    <d v="2022-12-26T00:00:00"/>
    <s v="TR"/>
    <s v="Llanquihue 76, Glenda Alvarez"/>
    <m/>
    <n v="26000"/>
    <m/>
  </r>
  <r>
    <x v="77"/>
    <x v="0"/>
    <s v="Pago Cuota"/>
    <d v="2022-12-27T00:00:00"/>
    <s v="TR"/>
    <s v="Villarrica 102, Silvia Ximena Mancilla"/>
    <m/>
    <n v="26102"/>
    <m/>
  </r>
  <r>
    <x v="77"/>
    <x v="0"/>
    <s v="Pago Cuota"/>
    <d v="2022-12-27T00:00:00"/>
    <s v="TR"/>
    <s v="Llanwuihue 96, Carlos Alvarez"/>
    <m/>
    <n v="52096"/>
    <m/>
  </r>
  <r>
    <x v="77"/>
    <x v="0"/>
    <s v="Pago Cuota"/>
    <d v="2022-12-27T00:00:00"/>
    <s v="TR"/>
    <s v="Puyehue 22, Cristina Olivares año 2023"/>
    <m/>
    <n v="312000"/>
    <m/>
  </r>
  <r>
    <x v="77"/>
    <x v="0"/>
    <s v="Pago Cuota"/>
    <d v="2022-12-28T00:00:00"/>
    <s v="TR"/>
    <s v="Calafquen 5, Marcos Briones"/>
    <m/>
    <n v="26000"/>
    <m/>
  </r>
  <r>
    <x v="77"/>
    <x v="0"/>
    <s v="Pago Cuota"/>
    <d v="2022-12-28T00:00:00"/>
    <s v="TR"/>
    <s v="Riñihue 23, Sara Salgado"/>
    <m/>
    <n v="26000"/>
    <m/>
  </r>
  <r>
    <x v="77"/>
    <x v="0"/>
    <s v="Pago Cuota"/>
    <d v="2022-12-28T00:00:00"/>
    <s v="TR"/>
    <s v="Ranco 77, Melinda Gonzalez"/>
    <m/>
    <n v="26000"/>
    <m/>
  </r>
  <r>
    <x v="77"/>
    <x v="0"/>
    <s v="Pago Cuota"/>
    <d v="2022-12-30T00:00:00"/>
    <s v="TR"/>
    <s v="R. Figueroa Vuelto  Caja chica Dic.22"/>
    <m/>
    <n v="570"/>
    <m/>
  </r>
  <r>
    <x v="77"/>
    <x v="0"/>
    <s v="Pago Cuota"/>
    <d v="2022-12-30T00:00:00"/>
    <s v="TR"/>
    <s v="Ranco 91, Jeanette Ibarra"/>
    <m/>
    <n v="26000"/>
    <m/>
  </r>
  <r>
    <x v="77"/>
    <x v="0"/>
    <s v="Pago Cuota"/>
    <d v="2022-12-30T00:00:00"/>
    <s v="TR"/>
    <s v="Villarrica 118, Pia Burgos"/>
    <m/>
    <n v="26000"/>
    <m/>
  </r>
  <r>
    <x v="77"/>
    <x v="0"/>
    <s v="Pago Cuota"/>
    <d v="2022-12-30T00:00:00"/>
    <s v="TR"/>
    <s v="Llanquihue 82, Maria Molina"/>
    <m/>
    <n v="26000"/>
    <m/>
  </r>
  <r>
    <x v="77"/>
    <x v="0"/>
    <s v="Pago Cuota"/>
    <d v="2022-12-30T00:00:00"/>
    <s v="TR"/>
    <s v="Villarrica 123, Omar Sepulveda"/>
    <m/>
    <n v="26000"/>
    <m/>
  </r>
  <r>
    <x v="77"/>
    <x v="0"/>
    <s v="Pago Cuota"/>
    <d v="2022-12-30T00:00:00"/>
    <s v="TR"/>
    <s v="Villarrica 106, Carolina Uribe"/>
    <m/>
    <n v="36000"/>
    <m/>
  </r>
  <r>
    <x v="77"/>
    <x v="0"/>
    <s v="Pago Cuota"/>
    <d v="2022-12-30T00:00:00"/>
    <s v="TR"/>
    <s v="Riñihue 19, Teresa Peña"/>
    <m/>
    <n v="43000"/>
    <m/>
  </r>
  <r>
    <x v="77"/>
    <x v="0"/>
    <s v="Pago Cuota"/>
    <d v="2022-12-30T00:00:00"/>
    <s v="TR"/>
    <s v="Llanquihue 86, Jorge Zuñiga"/>
    <m/>
    <n v="104000"/>
    <m/>
  </r>
  <r>
    <x v="77"/>
    <x v="0"/>
    <s v="Pago Cuota"/>
    <d v="2022-12-30T00:00:00"/>
    <s v="TR"/>
    <s v="Ranco 87, Roxana Rivera"/>
    <m/>
    <n v="182000"/>
    <n v="37344315"/>
  </r>
  <r>
    <x v="78"/>
    <x v="0"/>
    <s v="Pago Cuota"/>
    <d v="2023-01-03T00:00:00"/>
    <s v="TR"/>
    <s v="Villarrica 128, Marcela Ubilla"/>
    <m/>
    <n v="26000"/>
    <m/>
  </r>
  <r>
    <x v="78"/>
    <x v="0"/>
    <s v="Pago Cuota"/>
    <d v="2023-01-03T00:00:00"/>
    <s v="TR"/>
    <s v="Puyehue 36, Militza Cortes"/>
    <m/>
    <n v="26000"/>
    <m/>
  </r>
  <r>
    <x v="78"/>
    <x v="0"/>
    <s v="Pago Cuota"/>
    <d v="2023-01-03T00:00:00"/>
    <s v="TR"/>
    <s v="Villarrica 108, Suc. Angela Iturbide"/>
    <m/>
    <n v="26000"/>
    <m/>
  </r>
  <r>
    <x v="78"/>
    <x v="0"/>
    <s v="Pago Cuota"/>
    <d v="2023-01-03T00:00:00"/>
    <s v="TR"/>
    <s v="Puyehue 47, Andrea Valdivia"/>
    <m/>
    <n v="26000"/>
    <m/>
  </r>
  <r>
    <x v="78"/>
    <x v="0"/>
    <s v="Pago Cuota"/>
    <d v="2023-01-03T00:00:00"/>
    <s v="TR"/>
    <s v="Villarrica 122, Luis Sepulveda"/>
    <m/>
    <n v="26000"/>
    <m/>
  </r>
  <r>
    <x v="78"/>
    <x v="0"/>
    <s v="Pago Cuota"/>
    <d v="2023-01-03T00:00:00"/>
    <s v="TR"/>
    <s v="Ranco 75, Olga Hernandez"/>
    <m/>
    <n v="52000"/>
    <m/>
  </r>
  <r>
    <x v="78"/>
    <x v="0"/>
    <s v="Pago Cuota"/>
    <d v="2023-01-04T00:00:00"/>
    <s v="TR"/>
    <s v="Llanquihue 88, Pedro Flores"/>
    <m/>
    <n v="26000"/>
    <m/>
  </r>
  <r>
    <x v="78"/>
    <x v="0"/>
    <s v="Pago Cuota"/>
    <d v="2023-01-05T00:00:00"/>
    <s v="TR"/>
    <s v="Riñihue 25, Juan Gonzalez"/>
    <m/>
    <n v="26025"/>
    <m/>
  </r>
  <r>
    <x v="78"/>
    <x v="0"/>
    <s v="Pago Cuota"/>
    <d v="2023-01-05T00:00:00"/>
    <s v="TR"/>
    <s v="Llanquihue 109, Teresa Gatica"/>
    <m/>
    <n v="26109"/>
    <m/>
  </r>
  <r>
    <x v="78"/>
    <x v="0"/>
    <s v="Pago Cuota"/>
    <d v="2023-01-09T00:00:00"/>
    <s v="TR"/>
    <s v="Ranco 54, Marion Pacheco"/>
    <m/>
    <n v="26000"/>
    <m/>
  </r>
  <r>
    <x v="78"/>
    <x v="0"/>
    <s v="Pago Cuota"/>
    <d v="2023-01-09T00:00:00"/>
    <s v="TR"/>
    <s v="Puyehue 39, Felipe Gallardo"/>
    <m/>
    <n v="26000"/>
    <m/>
  </r>
  <r>
    <x v="78"/>
    <x v="0"/>
    <s v="Pago Cuota"/>
    <d v="2023-01-09T00:00:00"/>
    <s v="TR"/>
    <s v="Ranco 42, Octavio Arrue"/>
    <m/>
    <n v="26000"/>
    <m/>
  </r>
  <r>
    <x v="78"/>
    <x v="0"/>
    <s v="Pago Cuota"/>
    <d v="2023-01-09T00:00:00"/>
    <s v="TR"/>
    <s v="Ranco 89, Teresa Rojas  bol 14844"/>
    <m/>
    <n v="26000"/>
    <m/>
  </r>
  <r>
    <x v="78"/>
    <x v="0"/>
    <s v="Pago Cuota"/>
    <d v="2023-01-09T00:00:00"/>
    <s v="TR"/>
    <s v="Llanquihue 74, Eliana Haro bol 14816"/>
    <m/>
    <n v="26000"/>
    <m/>
  </r>
  <r>
    <x v="78"/>
    <x v="0"/>
    <s v="Pago Cuota"/>
    <d v="2023-01-09T00:00:00"/>
    <s v="TR"/>
    <s v="Ranco 83, Silvia Gonzalez bol 14831"/>
    <m/>
    <n v="26000"/>
    <m/>
  </r>
  <r>
    <x v="78"/>
    <x v="0"/>
    <s v="Pago Cuota"/>
    <d v="2023-01-09T00:00:00"/>
    <s v="TR"/>
    <s v="Llaqnquihue 74, Eliana Haro bol. 14846"/>
    <m/>
    <n v="26000"/>
    <m/>
  </r>
  <r>
    <x v="78"/>
    <x v="0"/>
    <s v="Pago Cuota"/>
    <d v="2023-01-10T00:00:00"/>
    <s v="TR"/>
    <s v="Ranco 52, Hernan Wilson"/>
    <m/>
    <n v="26000"/>
    <m/>
  </r>
  <r>
    <x v="78"/>
    <x v="0"/>
    <s v="Pago Cuota"/>
    <d v="2023-01-11T00:00:00"/>
    <s v="TR"/>
    <s v="Puyehue 36, Militza Cortes"/>
    <m/>
    <n v="23000"/>
    <m/>
  </r>
  <r>
    <x v="78"/>
    <x v="0"/>
    <s v="Pago Cuota"/>
    <d v="2023-01-11T00:00:00"/>
    <s v="D/E"/>
    <s v="Ranco 44, Jose M.Martinez bol 14853"/>
    <m/>
    <n v="338000"/>
    <m/>
  </r>
  <r>
    <x v="78"/>
    <x v="0"/>
    <s v="Pago Cuota"/>
    <d v="2023-01-11T00:00:00"/>
    <s v="d/ DOC"/>
    <s v="Rescate Deposito a Plazo"/>
    <m/>
    <n v="1714857"/>
    <m/>
  </r>
  <r>
    <x v="78"/>
    <x v="0"/>
    <s v="Pago Cuota"/>
    <d v="2023-01-12T00:00:00"/>
    <s v="D/E"/>
    <s v="Villarrica 100, Julia Zuñiga"/>
    <m/>
    <n v="3100"/>
    <m/>
  </r>
  <r>
    <x v="78"/>
    <x v="0"/>
    <s v="Pago Cuota"/>
    <d v="2023-01-12T00:00:00"/>
    <s v="D/E"/>
    <s v="Villarrica 100, Julia Zuñiga"/>
    <m/>
    <n v="26100"/>
    <m/>
  </r>
  <r>
    <x v="78"/>
    <x v="0"/>
    <s v="Pago Cuota"/>
    <d v="2023-01-13T00:00:00"/>
    <s v="TR"/>
    <s v="Llanquihue 84, Paola Delgado"/>
    <m/>
    <n v="130000"/>
    <m/>
  </r>
  <r>
    <x v="78"/>
    <x v="0"/>
    <s v="Pago Cuota"/>
    <d v="2023-01-16T00:00:00"/>
    <s v="TR"/>
    <s v="Ranco 56, Suc. Rigoberto Gonzalez"/>
    <m/>
    <n v="52000"/>
    <m/>
  </r>
  <r>
    <x v="78"/>
    <x v="0"/>
    <s v="Pago Cuota"/>
    <d v="2023-01-16T00:00:00"/>
    <s v="TR"/>
    <s v="Riñihue 23, Sara Salgado"/>
    <m/>
    <n v="52000"/>
    <m/>
  </r>
  <r>
    <x v="78"/>
    <x v="0"/>
    <s v="Pago Cuota"/>
    <d v="2023-01-16T00:00:00"/>
    <s v="TR"/>
    <s v="Ranco 81, Marcela Cubillos"/>
    <m/>
    <n v="260000"/>
    <m/>
  </r>
  <r>
    <x v="78"/>
    <x v="0"/>
    <s v="Pago Cuota"/>
    <d v="2023-01-17T00:00:00"/>
    <s v="TR"/>
    <s v="Llanquihue 94, Suc. Carmela Valdes"/>
    <m/>
    <n v="78000"/>
    <m/>
  </r>
  <r>
    <x v="78"/>
    <x v="0"/>
    <s v="Pago Cuota"/>
    <d v="2023-01-18T00:00:00"/>
    <s v="TR"/>
    <s v="Ranco 48, Carola Arriagada"/>
    <m/>
    <n v="26000"/>
    <m/>
  </r>
  <r>
    <x v="78"/>
    <x v="0"/>
    <s v="Pago Cuota"/>
    <d v="2023-01-18T00:00:00"/>
    <s v="TR"/>
    <s v="Villarrica 126, Ema de Ramon"/>
    <m/>
    <n v="26000"/>
    <m/>
  </r>
  <r>
    <x v="78"/>
    <x v="0"/>
    <s v="Pago Cuota"/>
    <d v="2023-01-19T00:00:00"/>
    <s v="TR"/>
    <s v="Llanquihue 113, Pedro Ruz"/>
    <m/>
    <n v="26113"/>
    <m/>
  </r>
  <r>
    <x v="78"/>
    <x v="0"/>
    <s v="Pago Cuota"/>
    <d v="2023-01-23T00:00:00"/>
    <s v="TR"/>
    <s v="Puyehue 32, Ivonne Jorquera"/>
    <m/>
    <n v="25000"/>
    <m/>
  </r>
  <r>
    <x v="78"/>
    <x v="0"/>
    <s v="Pago Cuota"/>
    <d v="2023-01-23T00:00:00"/>
    <s v="TR"/>
    <s v="Puyehue 32, Ivonne Jorquera"/>
    <m/>
    <n v="26000"/>
    <m/>
  </r>
  <r>
    <x v="78"/>
    <x v="0"/>
    <s v="Pago Cuota"/>
    <d v="2023-01-23T00:00:00"/>
    <s v="TR"/>
    <s v="Llanquihue 76, Glenda Alvarez"/>
    <m/>
    <n v="26000"/>
    <m/>
  </r>
  <r>
    <x v="78"/>
    <x v="0"/>
    <s v="Pago Cuota"/>
    <d v="2023-01-24T00:00:00"/>
    <s v="TR"/>
    <s v="Llanquihue 82, Maria Molina"/>
    <m/>
    <n v="26000"/>
    <m/>
  </r>
  <r>
    <x v="78"/>
    <x v="0"/>
    <s v="Pago Cuota"/>
    <d v="2023-01-24T00:00:00"/>
    <s v="TR"/>
    <s v="Llanquihue 94, Suc. Carmela Valdes"/>
    <m/>
    <n v="26000"/>
    <m/>
  </r>
  <r>
    <x v="78"/>
    <x v="0"/>
    <s v="Pago Cuota"/>
    <d v="2023-01-24T00:00:00"/>
    <s v="TR"/>
    <s v="Icalma 72, Jorge Matamala"/>
    <m/>
    <n v="26000"/>
    <m/>
  </r>
  <r>
    <x v="78"/>
    <x v="0"/>
    <s v="Pago Cuota"/>
    <d v="2023-01-24T00:00:00"/>
    <s v="TR"/>
    <s v="Puyehue 37, Jorge Matamala"/>
    <m/>
    <n v="26000"/>
    <m/>
  </r>
  <r>
    <x v="78"/>
    <x v="0"/>
    <s v="Pago Cuota"/>
    <d v="2023-01-24T00:00:00"/>
    <s v="TR"/>
    <s v="Villarrica 102, Ximena Mancilla"/>
    <m/>
    <n v="26102"/>
    <m/>
  </r>
  <r>
    <x v="78"/>
    <x v="0"/>
    <s v="Pago Cuota"/>
    <d v="2023-01-24T00:00:00"/>
    <s v="TR"/>
    <s v="Llanquihue 80, Sergio Ibaceta"/>
    <m/>
    <n v="36080"/>
    <m/>
  </r>
  <r>
    <x v="78"/>
    <x v="0"/>
    <s v="Pago Cuota"/>
    <d v="2023-01-24T00:00:00"/>
    <s v="TR"/>
    <s v="Llanquihue 119, Maria Madariaga"/>
    <m/>
    <n v="52000"/>
    <m/>
  </r>
  <r>
    <x v="78"/>
    <x v="0"/>
    <s v="Pago Cuota"/>
    <d v="2023-01-25T00:00:00"/>
    <s v="TR"/>
    <s v="Puyehue 45, Gladys Segovia"/>
    <m/>
    <n v="208000"/>
    <m/>
  </r>
  <r>
    <x v="78"/>
    <x v="0"/>
    <s v="Pago Cuota"/>
    <d v="2023-01-25T00:00:00"/>
    <s v="TR"/>
    <s v="Villarrica 129, Ricardo Figueroa"/>
    <m/>
    <n v="312000"/>
    <m/>
  </r>
  <r>
    <x v="78"/>
    <x v="0"/>
    <s v="Pago Cuota"/>
    <d v="2023-01-30T00:00:00"/>
    <s v="TR"/>
    <s v="Llanquihue 97 - A, Castillo Olivera"/>
    <m/>
    <n v="26000"/>
    <m/>
  </r>
  <r>
    <x v="78"/>
    <x v="0"/>
    <s v="Pago Cuota"/>
    <d v="2023-01-30T00:00:00"/>
    <s v="TR"/>
    <s v="Ranco 77, Melinda Gonzalez"/>
    <m/>
    <n v="26000"/>
    <m/>
  </r>
  <r>
    <x v="78"/>
    <x v="0"/>
    <s v="Pago Cuota"/>
    <d v="2023-01-30T00:00:00"/>
    <s v="TR"/>
    <s v="Riñihue 25, Juan Gonzalez"/>
    <m/>
    <n v="26025"/>
    <m/>
  </r>
  <r>
    <x v="78"/>
    <x v="0"/>
    <s v="Pago Cuota"/>
    <d v="2023-01-30T00:00:00"/>
    <s v="TR"/>
    <s v="Ranco 40, Francisco Martinez"/>
    <m/>
    <n v="312000"/>
    <m/>
  </r>
  <r>
    <x v="78"/>
    <x v="0"/>
    <s v="Pago Cuota"/>
    <d v="2023-01-31T00:00:00"/>
    <s v="TR"/>
    <s v="Vuelto Caja Chica Ene.23 R. Figueroa"/>
    <m/>
    <n v="880"/>
    <m/>
  </r>
  <r>
    <x v="78"/>
    <x v="0"/>
    <s v="Pago Cuota"/>
    <d v="2023-01-31T00:00:00"/>
    <s v="TR"/>
    <s v="Villarrica 118, Pia Burgos"/>
    <m/>
    <n v="26000"/>
    <m/>
  </r>
  <r>
    <x v="78"/>
    <x v="0"/>
    <s v="Pago Cuota"/>
    <d v="2023-01-31T00:00:00"/>
    <s v="TR"/>
    <s v="Villarrica 123, Omar Sepulveda"/>
    <m/>
    <n v="26000"/>
    <m/>
  </r>
  <r>
    <x v="78"/>
    <x v="0"/>
    <s v="Pago Cuota"/>
    <d v="2023-01-31T00:00:00"/>
    <s v="TR"/>
    <s v="Villarrica 106, Carolina Uribe"/>
    <m/>
    <n v="36000"/>
    <m/>
  </r>
  <r>
    <x v="78"/>
    <x v="0"/>
    <s v="Pago Cuota"/>
    <d v="2023-01-31T00:00:00"/>
    <s v="D/E"/>
    <s v="Villarrica 130, Laura Bailac bol 14866"/>
    <m/>
    <n v="100000"/>
    <m/>
  </r>
  <r>
    <x v="78"/>
    <x v="0"/>
    <s v="Pago Cuota"/>
    <d v="2023-01-31T00:00:00"/>
    <s v="D/E"/>
    <s v="Puyehue 41, Teresa Sepulveda bol14857"/>
    <m/>
    <n v="104000"/>
    <m/>
  </r>
  <r>
    <x v="78"/>
    <x v="0"/>
    <s v="Pago Cuota"/>
    <d v="2023-01-31T00:00:00"/>
    <s v="D/E"/>
    <s v="Villarrica 112, Isabel Rocarro Bol 14879"/>
    <m/>
    <n v="200000"/>
    <m/>
  </r>
  <r>
    <x v="78"/>
    <x v="0"/>
    <s v="Pago Cuota"/>
    <d v="2023-01-31T00:00:00"/>
    <s v="D/E"/>
    <s v="Llanquihue 78, Cristian Recabarren Bol 14869"/>
    <m/>
    <n v="488600"/>
    <m/>
  </r>
  <r>
    <x v="79"/>
    <x v="0"/>
    <s v="Pago Cuota"/>
    <d v="2023-02-01T00:00:00"/>
    <s v="TR"/>
    <s v="Puyehue 47, Andrea Valdivia"/>
    <m/>
    <n v="26000"/>
    <m/>
  </r>
  <r>
    <x v="79"/>
    <x v="0"/>
    <s v="Pago Cuota"/>
    <d v="2023-02-01T00:00:00"/>
    <s v="TR"/>
    <s v="Llanquihue 101, Marcela Ortiz"/>
    <m/>
    <n v="26000"/>
    <m/>
  </r>
  <r>
    <x v="79"/>
    <x v="0"/>
    <s v="Pago Cuota"/>
    <d v="2023-02-01T00:00:00"/>
    <s v="TR"/>
    <s v="Ranco 50, Julia Parra"/>
    <m/>
    <n v="26000"/>
    <m/>
  </r>
  <r>
    <x v="79"/>
    <x v="0"/>
    <s v="Pago Cuota"/>
    <d v="2023-02-01T00:00:00"/>
    <s v="TR"/>
    <s v="Ranco 79, Ismelda Meza"/>
    <m/>
    <n v="26000"/>
    <m/>
  </r>
  <r>
    <x v="79"/>
    <x v="0"/>
    <s v="Pago Cuota"/>
    <d v="2023-02-01T00:00:00"/>
    <s v="TR"/>
    <s v="Ranco 50, Julia Parra"/>
    <m/>
    <n v="26000"/>
    <m/>
  </r>
  <r>
    <x v="79"/>
    <x v="0"/>
    <s v="Pago Cuota"/>
    <d v="2023-02-01T00:00:00"/>
    <s v="TR"/>
    <s v="Ranco 79, Ismelda Meza"/>
    <m/>
    <n v="26000"/>
    <m/>
  </r>
  <r>
    <x v="79"/>
    <x v="0"/>
    <s v="Pago Cuota"/>
    <d v="2023-02-01T00:00:00"/>
    <s v="TR"/>
    <s v="Puyehue 30, Jorge Carcasson"/>
    <m/>
    <n v="26000"/>
    <m/>
  </r>
  <r>
    <x v="79"/>
    <x v="0"/>
    <s v="Pago Cuota"/>
    <d v="2023-02-01T00:00:00"/>
    <s v="TR"/>
    <s v="Puyehue 36, Militza Cortes"/>
    <m/>
    <n v="26000"/>
    <m/>
  </r>
  <r>
    <x v="79"/>
    <x v="0"/>
    <s v="Pago Cuota"/>
    <d v="2023-02-01T00:00:00"/>
    <s v="TR"/>
    <s v="Villarrica 128, Marcela Ubilla"/>
    <m/>
    <n v="26000"/>
    <m/>
  </r>
  <r>
    <x v="79"/>
    <x v="0"/>
    <s v="Pago Cuota"/>
    <d v="2023-02-01T00:00:00"/>
    <s v="TR"/>
    <s v="Villarrica 108, Suc. Angela Iturbide"/>
    <m/>
    <n v="26000"/>
    <m/>
  </r>
  <r>
    <x v="79"/>
    <x v="0"/>
    <s v="Pago Cuota"/>
    <d v="2023-02-01T00:00:00"/>
    <s v="TR"/>
    <s v="Villarrica 122, Luis Sepulveda"/>
    <m/>
    <n v="26000"/>
    <m/>
  </r>
  <r>
    <x v="79"/>
    <x v="0"/>
    <s v="Pago Cuota"/>
    <d v="2023-02-01T00:00:00"/>
    <s v="TR"/>
    <s v="Puyehue 49, Hector Otarola"/>
    <m/>
    <n v="118000"/>
    <m/>
  </r>
  <r>
    <x v="79"/>
    <x v="0"/>
    <s v="Pago Cuota"/>
    <d v="2023-02-03T00:00:00"/>
    <s v="TR"/>
    <s v="Ranco 91, Jeanette Ibarra"/>
    <m/>
    <n v="26000"/>
    <m/>
  </r>
  <r>
    <x v="79"/>
    <x v="0"/>
    <s v="Pago Cuota"/>
    <d v="2023-02-03T00:00:00"/>
    <s v="D/E"/>
    <s v="Puyehue 43, Aurelio Sandoval"/>
    <m/>
    <n v="52000"/>
    <m/>
  </r>
  <r>
    <x v="79"/>
    <x v="0"/>
    <s v="Pago Cuota"/>
    <d v="2023-02-03T00:00:00"/>
    <s v="TR"/>
    <s v="Riñihue 6, Roberto Andrade"/>
    <m/>
    <n v="104006"/>
    <m/>
  </r>
  <r>
    <x v="79"/>
    <x v="0"/>
    <s v="Pago Cuota"/>
    <d v="2023-02-03T00:00:00"/>
    <s v="TR"/>
    <s v="Llanquihue 92, Carlos Herrera"/>
    <m/>
    <n v="200000"/>
    <m/>
  </r>
  <r>
    <x v="79"/>
    <x v="0"/>
    <s v="Pago Cuota"/>
    <d v="2023-02-06T00:00:00"/>
    <s v="TR"/>
    <s v="Puyehue 39, Felipe Gallardo"/>
    <m/>
    <n v="26000"/>
    <m/>
  </r>
  <r>
    <x v="79"/>
    <x v="0"/>
    <s v="Pago Cuota"/>
    <d v="2023-02-06T00:00:00"/>
    <s v="TR"/>
    <s v="Llanquihue 109, Teresa Gatica"/>
    <m/>
    <n v="26109"/>
    <m/>
  </r>
  <r>
    <x v="79"/>
    <x v="0"/>
    <s v="Pago Cuota"/>
    <d v="2023-02-07T00:00:00"/>
    <s v="TR"/>
    <s v="Llanquihue 97, Rene Rivero"/>
    <m/>
    <n v="26000"/>
    <m/>
  </r>
  <r>
    <x v="79"/>
    <x v="0"/>
    <s v="Pago Cuota"/>
    <d v="2023-02-09T00:00:00"/>
    <s v="D/E"/>
    <s v="Llanquihue 74, Eliana Haro bol 14905"/>
    <m/>
    <n v="26000"/>
    <m/>
  </r>
  <r>
    <x v="79"/>
    <x v="0"/>
    <s v="Pago Cuota"/>
    <d v="2023-02-09T00:00:00"/>
    <s v="D/E"/>
    <s v="Ranco 83, Silvia Gonzalez bol 14897"/>
    <m/>
    <n v="26000"/>
    <m/>
  </r>
  <r>
    <x v="79"/>
    <x v="0"/>
    <s v="Pago Cuota"/>
    <d v="2023-02-09T00:00:00"/>
    <s v="D/E"/>
    <s v="Ranco 89, Teresa Rojas bol 14896"/>
    <m/>
    <n v="26000"/>
    <m/>
  </r>
  <r>
    <x v="79"/>
    <x v="0"/>
    <s v="Pago Cuota"/>
    <d v="2023-02-09T00:00:00"/>
    <s v="TR"/>
    <s v="Ranco 48, Carola Arriagada"/>
    <m/>
    <n v="26000"/>
    <m/>
  </r>
  <r>
    <x v="79"/>
    <x v="0"/>
    <s v="Pago Cuota"/>
    <d v="2023-02-09T00:00:00"/>
    <m/>
    <s v="Llanquihue 117, Patricia Maluenda"/>
    <m/>
    <n v="303117"/>
    <m/>
  </r>
  <r>
    <x v="79"/>
    <x v="0"/>
    <s v="Pago Cuota"/>
    <d v="2023-02-10T00:00:00"/>
    <s v="TR"/>
    <s v="Llanquihue 88, Pedro Flores"/>
    <m/>
    <n v="26000"/>
    <m/>
  </r>
  <r>
    <x v="79"/>
    <x v="0"/>
    <s v="Pago Cuota"/>
    <d v="2023-02-10T00:00:00"/>
    <s v="TR"/>
    <s v="Villarrica 100, Julia Zuñiga"/>
    <m/>
    <n v="26100"/>
    <m/>
  </r>
  <r>
    <x v="79"/>
    <x v="0"/>
    <s v="Pago Cuota"/>
    <d v="2023-02-10T00:00:00"/>
    <s v="D/E"/>
    <s v="Riñihue 21, Diego Tapia"/>
    <m/>
    <n v="280000"/>
    <m/>
  </r>
  <r>
    <x v="79"/>
    <x v="0"/>
    <s v="Pago Cuota"/>
    <d v="2023-02-14T00:00:00"/>
    <s v="TR"/>
    <s v="R. Figueroa Saldo Franja Villarrica 129"/>
    <m/>
    <n v="189858"/>
    <m/>
  </r>
  <r>
    <x v="79"/>
    <x v="0"/>
    <s v="Pago Cuota"/>
    <d v="2023-02-16T00:00:00"/>
    <s v="TR"/>
    <s v="Puyehue 24, Manuel Latapiat"/>
    <m/>
    <n v="78000"/>
    <m/>
  </r>
  <r>
    <x v="79"/>
    <x v="0"/>
    <s v="Pago Cuota"/>
    <d v="2023-02-17T00:00:00"/>
    <s v="TR"/>
    <s v="Riñihue 19, Teresa Peña"/>
    <m/>
    <n v="26000"/>
    <m/>
  </r>
  <r>
    <x v="79"/>
    <x v="0"/>
    <s v="Pago Cuota"/>
    <d v="2023-02-17T00:00:00"/>
    <s v="TR"/>
    <s v="Ranco 46, Manuel Jorquera"/>
    <m/>
    <n v="66000"/>
    <m/>
  </r>
  <r>
    <x v="79"/>
    <x v="0"/>
    <s v="Pago Cuota"/>
    <d v="2023-02-17T00:00:00"/>
    <s v="TR"/>
    <s v="Villarrica 127, Beltran de Ramon"/>
    <m/>
    <n v="312000"/>
    <m/>
  </r>
  <r>
    <x v="79"/>
    <x v="0"/>
    <s v="Pago Cuota"/>
    <d v="2023-02-20T00:00:00"/>
    <s v="TR"/>
    <s v="Ranco 46, Manuel Jorquera"/>
    <m/>
    <n v="6000"/>
    <m/>
  </r>
  <r>
    <x v="79"/>
    <x v="0"/>
    <s v="Pago Cuota"/>
    <d v="2023-02-20T00:00:00"/>
    <s v="TR"/>
    <s v="Llanquihue 82 , Maria Molina"/>
    <m/>
    <n v="23000"/>
    <m/>
  </r>
  <r>
    <x v="79"/>
    <x v="0"/>
    <s v="Pago Cuota"/>
    <d v="2023-02-20T00:00:00"/>
    <s v="TR"/>
    <s v="Ranco 52, Hernan Videla"/>
    <m/>
    <n v="26000"/>
    <m/>
  </r>
  <r>
    <x v="79"/>
    <x v="0"/>
    <s v="Pago Cuota"/>
    <d v="2023-02-20T00:00:00"/>
    <s v="TR"/>
    <s v="Villarrica 126, Ema de Ramon"/>
    <m/>
    <n v="26000"/>
    <m/>
  </r>
  <r>
    <x v="79"/>
    <x v="0"/>
    <s v="Pago Cuota"/>
    <d v="2023-02-20T00:00:00"/>
    <s v="TR"/>
    <s v="Llanquihue 76, Glenda Alvarez"/>
    <m/>
    <n v="26000"/>
    <m/>
  </r>
  <r>
    <x v="79"/>
    <x v="0"/>
    <s v="Pago Cuota"/>
    <d v="2023-02-20T00:00:00"/>
    <s v="TR"/>
    <s v="Llanquihue 97, Rene Rivero"/>
    <m/>
    <n v="26000"/>
    <m/>
  </r>
  <r>
    <x v="79"/>
    <x v="0"/>
    <s v="Pago Cuota"/>
    <d v="2023-02-20T00:00:00"/>
    <s v="TR"/>
    <s v="Puyehue 30, Jorge Carcasson"/>
    <m/>
    <n v="26000"/>
    <m/>
  </r>
  <r>
    <x v="79"/>
    <x v="0"/>
    <s v="Pago Cuota"/>
    <d v="2023-02-20T00:00:00"/>
    <s v="TR"/>
    <s v="Villarrica 102, Ximena Mancilla"/>
    <m/>
    <n v="26102"/>
    <m/>
  </r>
  <r>
    <x v="79"/>
    <x v="0"/>
    <s v="Pago Cuota"/>
    <d v="2023-02-20T00:00:00"/>
    <s v="TR"/>
    <s v="Llanquihue 109, Teresa Gatica"/>
    <m/>
    <n v="26109"/>
    <m/>
  </r>
  <r>
    <x v="79"/>
    <x v="0"/>
    <s v="Pago Cuota"/>
    <d v="2023-02-20T00:00:00"/>
    <s v="TR"/>
    <s v="Llanquihue 113, Pedro Ruz"/>
    <m/>
    <n v="26113"/>
    <m/>
  </r>
  <r>
    <x v="79"/>
    <x v="0"/>
    <s v="Pago Cuota"/>
    <d v="2023-02-20T00:00:00"/>
    <s v="TR"/>
    <s v="Puyehue 49, Hector Otarola"/>
    <m/>
    <n v="52000"/>
    <m/>
  </r>
  <r>
    <x v="79"/>
    <x v="0"/>
    <s v="Pago Cuota"/>
    <d v="2023-02-20T00:00:00"/>
    <s v="TR"/>
    <s v="Llanquihue 78, Cristina Recabarren"/>
    <m/>
    <n v="79000"/>
    <m/>
  </r>
  <r>
    <x v="79"/>
    <x v="0"/>
    <s v="Pago Cuota"/>
    <d v="2023-02-20T00:00:00"/>
    <s v="TR"/>
    <s v="Riñihue 10, Hector Zuñiga"/>
    <m/>
    <n v="104000"/>
    <m/>
  </r>
  <r>
    <x v="79"/>
    <x v="0"/>
    <s v="Pago Cuota"/>
    <d v="2023-02-20T00:00:00"/>
    <s v="TR"/>
    <s v="Puyehue 51, Solange Aspee"/>
    <m/>
    <n v="119000"/>
    <m/>
  </r>
  <r>
    <x v="79"/>
    <x v="0"/>
    <s v="Pago Cuota"/>
    <d v="2023-02-20T00:00:00"/>
    <s v="TR"/>
    <s v="Ranco 93, Margarita Muñoz"/>
    <m/>
    <n v="156000"/>
    <m/>
  </r>
  <r>
    <x v="79"/>
    <x v="0"/>
    <s v="Pago Cuota"/>
    <d v="2023-02-20T00:00:00"/>
    <s v="TR"/>
    <s v="Ranco 93, Margarita Muñoz"/>
    <m/>
    <n v="156000"/>
    <m/>
  </r>
  <r>
    <x v="79"/>
    <x v="0"/>
    <s v="Pago Cuota"/>
    <d v="2023-02-20T00:00:00"/>
    <s v="TR"/>
    <s v="Llanquihue 115, Suc. Zaida Uribe"/>
    <m/>
    <n v="257000"/>
    <m/>
  </r>
  <r>
    <x v="79"/>
    <x v="0"/>
    <s v="Pago Cuota"/>
    <d v="2023-02-21T00:00:00"/>
    <s v="D/E"/>
    <s v="Puyehue 34, Gladys Jorquera bol 14921"/>
    <m/>
    <n v="130000"/>
    <m/>
  </r>
  <r>
    <x v="79"/>
    <x v="0"/>
    <s v="Pago Cuota"/>
    <d v="2023-02-21T00:00:00"/>
    <s v="D/E"/>
    <s v="Villarrica 110, Julia Valdes bol 14919"/>
    <m/>
    <n v="142000"/>
    <m/>
  </r>
  <r>
    <x v="79"/>
    <x v="0"/>
    <s v="Pago Cuota"/>
    <d v="2023-02-21T00:00:00"/>
    <s v="D/E"/>
    <s v="Ranco 46, Manuel Jorquera bol 14922"/>
    <m/>
    <n v="156000"/>
    <m/>
  </r>
  <r>
    <x v="79"/>
    <x v="0"/>
    <s v="Pago Cuota"/>
    <d v="2023-02-21T00:00:00"/>
    <s v="D/E"/>
    <s v="Villarrica 125, Marta Aguado Bol 14911"/>
    <m/>
    <n v="312000"/>
    <m/>
  </r>
  <r>
    <x v="79"/>
    <x v="0"/>
    <s v="Pago Cuota"/>
    <d v="2023-02-22T00:00:00"/>
    <s v="TR"/>
    <s v="Llanquihue 86, Jorge Zuñiga"/>
    <m/>
    <n v="52000"/>
    <m/>
  </r>
  <r>
    <x v="79"/>
    <x v="0"/>
    <s v="Pago Cuota"/>
    <d v="2023-02-23T00:00:00"/>
    <s v="TR"/>
    <s v="Llanquihue 111, Walter Roccaro"/>
    <m/>
    <n v="319600"/>
    <m/>
  </r>
  <r>
    <x v="79"/>
    <x v="0"/>
    <s v="Pago Cuota"/>
    <d v="2023-02-24T00:00:00"/>
    <s v="TR"/>
    <s v="Llanquihue 80, Serghio ibaceta"/>
    <m/>
    <n v="16080"/>
    <m/>
  </r>
  <r>
    <x v="79"/>
    <x v="0"/>
    <s v="Pago Cuota"/>
    <d v="2023-02-24T00:00:00"/>
    <s v="TR"/>
    <s v="Llanquihue 82 , Maria Molina"/>
    <m/>
    <n v="26000"/>
    <m/>
  </r>
  <r>
    <x v="79"/>
    <x v="0"/>
    <s v="Pago Cuota"/>
    <d v="2023-02-24T00:00:00"/>
    <s v="TR"/>
    <s v="Villarrica 130, Laura Bailac"/>
    <m/>
    <n v="150130"/>
    <m/>
  </r>
  <r>
    <x v="79"/>
    <x v="0"/>
    <s v="Pago Cuota"/>
    <d v="2023-02-27T00:00:00"/>
    <s v="TR"/>
    <s v="Puyehue 32, Ivonne Jorquera"/>
    <m/>
    <n v="26000"/>
    <m/>
  </r>
  <r>
    <x v="79"/>
    <x v="0"/>
    <s v="Pago Cuota"/>
    <d v="2023-02-27T00:00:00"/>
    <s v="TR"/>
    <s v="Riñihue 25, Juan Gonzalez"/>
    <m/>
    <n v="26025"/>
    <m/>
  </r>
  <r>
    <x v="79"/>
    <x v="0"/>
    <s v="Pago Cuota"/>
    <d v="2023-02-28T00:00:00"/>
    <s v="TR"/>
    <s v="R. Figueroa Vuelto caja chica feb.23"/>
    <m/>
    <n v="5922"/>
    <m/>
  </r>
  <r>
    <x v="79"/>
    <x v="0"/>
    <s v="Pago Cuota"/>
    <d v="2023-02-28T00:00:00"/>
    <s v="TR"/>
    <s v="Villarrica 118, Pia Burgos"/>
    <m/>
    <n v="26000"/>
    <m/>
  </r>
  <r>
    <x v="79"/>
    <x v="0"/>
    <s v="Pago Cuota"/>
    <d v="2023-02-28T00:00:00"/>
    <s v="TR"/>
    <s v="Ranco 77, Melinda Gonzalez"/>
    <m/>
    <n v="26000"/>
    <m/>
  </r>
  <r>
    <x v="79"/>
    <x v="0"/>
    <s v="Pago Cuota"/>
    <d v="2023-02-28T00:00:00"/>
    <s v="TR"/>
    <s v="Villarrica 122, Luis Sepulveda"/>
    <m/>
    <n v="26000"/>
    <m/>
  </r>
  <r>
    <x v="79"/>
    <x v="0"/>
    <s v="Pago Cuota"/>
    <d v="2023-02-28T00:00:00"/>
    <s v="TR"/>
    <s v="Villarrica 123, Omar Sepulveda"/>
    <m/>
    <n v="26000"/>
    <m/>
  </r>
  <r>
    <x v="79"/>
    <x v="0"/>
    <s v="Pago Cuota"/>
    <d v="2023-02-28T00:00:00"/>
    <s v="TR"/>
    <s v="Ranco 50, Julia Parra"/>
    <m/>
    <n v="26000"/>
    <m/>
  </r>
  <r>
    <x v="79"/>
    <x v="0"/>
    <s v="Pago Cuota"/>
    <d v="2023-02-28T00:00:00"/>
    <s v="TR"/>
    <s v="Ranco 79, Ismelda Meza"/>
    <m/>
    <n v="26000"/>
    <m/>
  </r>
  <r>
    <x v="79"/>
    <x v="0"/>
    <s v="Pago Cuota"/>
    <d v="2023-02-28T00:00:00"/>
    <s v="TR"/>
    <s v="Riñihue 19, Teresa Peña"/>
    <m/>
    <n v="26000"/>
    <m/>
  </r>
  <r>
    <x v="80"/>
    <x v="0"/>
    <s v="Pago Cuota"/>
    <d v="2023-03-07T00:00:00"/>
    <s v="D/E"/>
    <s v="VILLARRICA 112, ISABEL ROCCARO 14941"/>
    <m/>
    <n v="26000"/>
    <m/>
  </r>
  <r>
    <x v="80"/>
    <x v="0"/>
    <s v="Pago Cuota"/>
    <d v="2023-03-07T00:00:00"/>
    <s v="D/E"/>
    <s v="LLANQUIHUE 111, WALTER ROCCARO 14936"/>
    <m/>
    <n v="26000"/>
    <m/>
  </r>
  <r>
    <x v="81"/>
    <x v="0"/>
    <s v="Pago Cuota"/>
    <d v="2023-03-01T00:00:00"/>
    <s v="TR"/>
    <s v="PUYEHUE 36, MILITZA CORTES"/>
    <m/>
    <n v="26000"/>
    <m/>
  </r>
  <r>
    <x v="81"/>
    <x v="0"/>
    <s v="Pago Cuota"/>
    <d v="2023-03-01T00:00:00"/>
    <s v="TR"/>
    <s v="VILLARRICA 108, SUC. ITURBIDE"/>
    <m/>
    <n v="36000"/>
    <m/>
  </r>
  <r>
    <x v="81"/>
    <x v="0"/>
    <s v="Pago Cuota"/>
    <d v="2023-03-01T00:00:00"/>
    <s v="TR"/>
    <s v="VILLARRICA 128, CLAUDIA UBILLA"/>
    <m/>
    <n v="26000"/>
    <m/>
  </r>
  <r>
    <x v="82"/>
    <x v="0"/>
    <s v="Pago Cuota"/>
    <d v="2023-03-02T00:00:00"/>
    <s v="TR"/>
    <s v="PUYEHUE 47, ANDREA VALDIVIA"/>
    <m/>
    <n v="208000"/>
    <m/>
  </r>
  <r>
    <x v="83"/>
    <x v="0"/>
    <s v="Pago Cuota"/>
    <d v="2023-03-06T00:00:00"/>
    <s v="TR"/>
    <s v="PUYEHUE 39, RODRIGO GALLARDO"/>
    <m/>
    <n v="26000"/>
    <m/>
  </r>
  <r>
    <x v="83"/>
    <x v="0"/>
    <s v="Pago Cuota"/>
    <d v="2023-03-06T00:00:00"/>
    <s v="TR"/>
    <s v="RANCO 91, JEANETTE IBARRA"/>
    <m/>
    <n v="26000"/>
    <m/>
  </r>
  <r>
    <x v="83"/>
    <x v="0"/>
    <s v="Pago Cuota"/>
    <d v="2023-03-06T00:00:00"/>
    <s v="TR"/>
    <s v="LLANQUIHUE 97 A , PATRICIA CASTILLO"/>
    <m/>
    <n v="26000"/>
    <m/>
  </r>
  <r>
    <x v="80"/>
    <x v="0"/>
    <s v="Pago Cuota"/>
    <d v="2023-03-07T00:00:00"/>
    <s v="TR"/>
    <s v="LLANQUIHUE 97, RENE RIVERO"/>
    <m/>
    <n v="30000"/>
    <m/>
  </r>
  <r>
    <x v="80"/>
    <x v="0"/>
    <s v="Pago Cuota"/>
    <d v="2023-03-07T00:00:00"/>
    <s v="D/E"/>
    <s v="RANCO 83, SILVIA GONZALEZ 14959"/>
    <m/>
    <n v="52000"/>
    <m/>
  </r>
  <r>
    <x v="80"/>
    <x v="0"/>
    <s v="Pago Cuota"/>
    <d v="2023-03-07T00:00:00"/>
    <s v="D/E"/>
    <s v="RANCO 89, TERESA ROJAS 14944"/>
    <m/>
    <n v="52000"/>
    <m/>
  </r>
  <r>
    <x v="84"/>
    <x v="0"/>
    <s v="Pago Cuota"/>
    <d v="2023-03-09T00:00:00"/>
    <s v="TR"/>
    <s v="RANCO 48, CAROLA ARRIAGADA"/>
    <m/>
    <n v="10000"/>
    <m/>
  </r>
  <r>
    <x v="85"/>
    <x v="0"/>
    <s v="Pago Cuota"/>
    <d v="2023-03-10T00:00:00"/>
    <s v="TR"/>
    <s v="RANCO 54, MARION PACHECO"/>
    <m/>
    <n v="15000"/>
    <m/>
  </r>
  <r>
    <x v="86"/>
    <x v="0"/>
    <s v="Pago Cuota"/>
    <d v="2023-03-13T00:00:00"/>
    <s v="TR"/>
    <s v="LLANQUIHUE 76, GLENDA ALVAREZ"/>
    <m/>
    <n v="26000"/>
    <m/>
  </r>
  <r>
    <x v="87"/>
    <x v="0"/>
    <s v="Pago Cuota"/>
    <d v="2023-03-17T00:00:00"/>
    <s v="TR"/>
    <s v="PUYEHUE 30, JORGE CARCASSON"/>
    <m/>
    <n v="26000"/>
    <m/>
  </r>
  <r>
    <x v="88"/>
    <x v="0"/>
    <s v="Pago Cuota"/>
    <d v="2023-03-20T00:00:00"/>
    <s v="TR"/>
    <s v="RANCO 56, SUC. RIGOBERTO GONZALEZ"/>
    <m/>
    <n v="26000"/>
    <m/>
  </r>
  <r>
    <x v="89"/>
    <x v="0"/>
    <s v="Pago Cuota"/>
    <d v="2023-03-21T00:00:00"/>
    <s v="TR"/>
    <s v="Icalma 72, Jorge Matamala"/>
    <m/>
    <n v="90000"/>
    <m/>
  </r>
  <r>
    <x v="89"/>
    <x v="0"/>
    <s v="Pago Cuota"/>
    <d v="2023-03-21T00:00:00"/>
    <s v="TR"/>
    <s v="Puyehue 37, Jorge Matamala"/>
    <m/>
    <n v="52000"/>
    <m/>
  </r>
  <r>
    <x v="90"/>
    <x v="0"/>
    <s v="Pago Cuota"/>
    <d v="2023-03-22T00:00:00"/>
    <s v="TR"/>
    <s v="LLANQUIHUE 97 RENE RIVERO"/>
    <m/>
    <n v="182000"/>
    <m/>
  </r>
  <r>
    <x v="90"/>
    <x v="0"/>
    <s v="Pago Cuota"/>
    <d v="2023-03-22T00:00:00"/>
    <s v="TR"/>
    <s v="LLANQUIHUE 101, MARCELA ORTIZ"/>
    <m/>
    <n v="334000"/>
    <m/>
  </r>
  <r>
    <x v="91"/>
    <x v="0"/>
    <s v="Pago Cuota"/>
    <d v="2023-03-27T00:00:00"/>
    <s v="TR"/>
    <s v="PUYEHUE 32, IVONNE JORQUERA"/>
    <m/>
    <n v="26000"/>
    <m/>
  </r>
  <r>
    <x v="92"/>
    <x v="0"/>
    <s v="Pago Cuota"/>
    <d v="2023-03-28T00:00:00"/>
    <s v="TR"/>
    <s v="VILLARRICA 118, PIA BURGOS"/>
    <m/>
    <n v="26100"/>
    <m/>
  </r>
  <r>
    <x v="92"/>
    <x v="0"/>
    <s v="Pago Cuota"/>
    <d v="2023-03-28T00:00:00"/>
    <s v="TR"/>
    <s v="PUYEHUE 47, ANDREA VALDIVIA"/>
    <m/>
    <n v="26000"/>
    <m/>
  </r>
  <r>
    <x v="92"/>
    <x v="0"/>
    <s v="Pago Cuota"/>
    <d v="2023-03-28T00:00:00"/>
    <s v="D/E"/>
    <s v="PUYEHUE 45, GLADYS SEGOVIA"/>
    <m/>
    <n v="26000"/>
    <m/>
  </r>
  <r>
    <x v="93"/>
    <x v="0"/>
    <s v="Pago Cuota"/>
    <d v="2023-03-31T00:00:00"/>
    <s v="TR"/>
    <s v="VILLARRICA 123, OMAR SEPULVEDA"/>
    <m/>
    <n v="52000"/>
    <m/>
  </r>
  <r>
    <x v="93"/>
    <x v="0"/>
    <s v="Pago Cuota"/>
    <d v="2023-03-31T00:00:00"/>
    <s v="TR"/>
    <s v="RIÑIHUE 19, TERESA PEÑA"/>
    <m/>
    <n v="26000"/>
    <m/>
  </r>
  <r>
    <x v="92"/>
    <x v="0"/>
    <s v="Pago Cuota"/>
    <d v="2023-03-28T00:00:00"/>
    <s v="D/E"/>
    <s v="RIÑIHUE 25, JUAN GONZALEZ"/>
    <m/>
    <n v="52000"/>
    <m/>
  </r>
  <r>
    <x v="90"/>
    <x v="0"/>
    <s v="Pago Cuota"/>
    <d v="2023-03-22T00:00:00"/>
    <s v="TR"/>
    <s v="LLANQUIHUE 80 SERGIO IBACETA"/>
    <m/>
    <n v="26000"/>
    <m/>
  </r>
  <r>
    <x v="84"/>
    <x v="0"/>
    <s v="Pago Cuota"/>
    <d v="2023-03-09T00:00:00"/>
    <s v="TR"/>
    <s v="VILLARRICA 100, JULIA ZUÑIGA"/>
    <m/>
    <n v="26000"/>
    <m/>
  </r>
  <r>
    <x v="89"/>
    <x v="0"/>
    <s v="Pago Cuota"/>
    <d v="2023-03-21T00:00:00"/>
    <s v="TR"/>
    <s v="VILLARRICA 102, XIMENA MANCILLA"/>
    <m/>
    <n v="26000"/>
    <m/>
  </r>
  <r>
    <x v="90"/>
    <x v="0"/>
    <s v="Pago Cuota"/>
    <d v="2023-03-22T00:00:00"/>
    <s v="TR"/>
    <s v="LLANQUIHUE 109, TERESA GATICA"/>
    <m/>
    <n v="26102"/>
    <m/>
  </r>
  <r>
    <x v="89"/>
    <x v="0"/>
    <s v="Pago Cuota"/>
    <d v="2023-03-21T00:00:00"/>
    <s v="TR"/>
    <s v="LLANQUIHUE 113, PEDRO RUZ"/>
    <m/>
    <n v="26113"/>
    <m/>
  </r>
  <r>
    <x v="83"/>
    <x v="0"/>
    <s v="Pago Cuota"/>
    <d v="2023-03-06T00:00:00"/>
    <s v="TR"/>
    <s v="LLANQUIHUE 92, CARLOS HERRERA"/>
    <m/>
    <n v="52000"/>
    <m/>
  </r>
  <r>
    <x v="81"/>
    <x v="0"/>
    <s v="Pago Cuota"/>
    <d v="2023-03-01T00:00:00"/>
    <s v="TR"/>
    <s v="VILLARRICA 106, CAROLINA URIBE"/>
    <m/>
    <n v="26000"/>
    <m/>
  </r>
  <r>
    <x v="93"/>
    <x v="0"/>
    <s v="Pago Cuota"/>
    <d v="2023-03-31T00:00:00"/>
    <s v="TR"/>
    <s v="VILLARRICA 106, CAROLINA URIBE"/>
    <m/>
    <n v="26000"/>
    <m/>
  </r>
  <r>
    <x v="83"/>
    <x v="0"/>
    <s v="Pago Cuota"/>
    <d v="2023-03-06T00:00:00"/>
    <s v="TR"/>
    <s v="RANCO 75, OLGA HERNANDEZ"/>
    <m/>
    <n v="26080"/>
    <m/>
  </r>
  <r>
    <x v="83"/>
    <x v="0"/>
    <s v="Pago Cuota"/>
    <d v="2023-03-06T00:00:00"/>
    <s v="TR"/>
    <s v="LLANQUIHUE 119, MARIA MADARIAGA"/>
    <m/>
    <n v="26109"/>
    <m/>
  </r>
  <r>
    <x v="94"/>
    <x v="0"/>
    <s v="Pago Cuota"/>
    <d v="2023-03-08T00:00:00"/>
    <s v="TR"/>
    <s v="RANCO 42, OCTAVIO ARRUE"/>
    <m/>
    <n v="52000"/>
    <m/>
  </r>
  <r>
    <x v="86"/>
    <x v="0"/>
    <s v="Pago Cuota"/>
    <d v="2023-03-13T00:00:00"/>
    <s v="TR"/>
    <s v="CALAFQUEN 5, MARCO BRIONES"/>
    <m/>
    <n v="26000"/>
    <m/>
  </r>
  <r>
    <x v="87"/>
    <x v="0"/>
    <s v="Pago Cuota"/>
    <d v="2023-03-17T00:00:00"/>
    <s v="TR"/>
    <s v="RIÑIHUE 23, SARA SALGADO"/>
    <m/>
    <n v="26000"/>
    <m/>
  </r>
  <r>
    <x v="89"/>
    <x v="0"/>
    <s v="Pago Cuota"/>
    <d v="2023-03-21T00:00:00"/>
    <s v="TR"/>
    <s v="RIÑIHUE 10, HECTOR ZUÑIGA"/>
    <m/>
    <n v="26000"/>
    <m/>
  </r>
  <r>
    <x v="95"/>
    <x v="0"/>
    <s v="Pago Cuota"/>
    <d v="2023-03-24T00:00:00"/>
    <s v="TR"/>
    <s v="LLANQUIHUE 103-105, TATIANA TEJOS"/>
    <m/>
    <n v="26000"/>
    <m/>
  </r>
  <r>
    <x v="80"/>
    <x v="0"/>
    <s v="Pago Cuota"/>
    <d v="2023-03-07T00:00:00"/>
    <s v="D/E"/>
    <s v="VILLARRICA 112, ISABEL ROCCARO 14941"/>
    <m/>
    <n v="26025"/>
    <m/>
  </r>
  <r>
    <x v="94"/>
    <x v="0"/>
    <s v="Pago Cuota"/>
    <d v="2023-03-08T00:00:00"/>
    <s v="TR"/>
    <s v="PUYEHUE 53, MARIA VICENCIO"/>
    <m/>
    <n v="26000"/>
    <m/>
  </r>
  <r>
    <x v="96"/>
    <x v="0"/>
    <s v="Pago Cuota"/>
    <d v="2023-03-03T00:00:00"/>
    <s v="TR"/>
    <s v="LLANQUIHUE 103-105, TATIANA TEJOS"/>
    <m/>
    <n v="26000"/>
    <m/>
  </r>
  <r>
    <x v="94"/>
    <x v="0"/>
    <s v="Pago Cuota"/>
    <d v="2023-03-08T00:00:00"/>
    <s v="D/CH"/>
    <s v="VILLARRICA 121, GABRIEL SALAZAR 14957"/>
    <m/>
    <n v="36000"/>
    <m/>
  </r>
  <r>
    <x v="97"/>
    <x v="0"/>
    <s v="Pago Cuota"/>
    <d v="2023-04-03T00:00:00"/>
    <s v="TR"/>
    <s v="VUELTO CAJA CHICA R. F. MARZO 2023"/>
    <m/>
    <n v="19880"/>
    <m/>
  </r>
  <r>
    <x v="98"/>
    <x v="0"/>
    <s v="Pago Cuota"/>
    <d v="2023-04-14T00:00:00"/>
    <s v="TR"/>
    <s v="RANCO 73 JUAN FCO. HERNANDEZ"/>
    <m/>
    <n v="26000"/>
    <m/>
  </r>
  <r>
    <x v="97"/>
    <x v="0"/>
    <s v="Pago Cuota"/>
    <d v="2023-04-03T00:00:00"/>
    <s v="TR"/>
    <s v="LLANQUIHUE 82, MARIA MOLINA"/>
    <m/>
    <n v="26000"/>
    <m/>
  </r>
  <r>
    <x v="97"/>
    <x v="0"/>
    <s v="Pago Cuota"/>
    <d v="2023-04-03T00:00:00"/>
    <s v="TR"/>
    <s v="VILLARRICA 128, MARCELA UBILLA"/>
    <m/>
    <n v="26000"/>
    <m/>
  </r>
  <r>
    <x v="97"/>
    <x v="0"/>
    <s v="Pago Cuota"/>
    <d v="2023-04-03T00:00:00"/>
    <s v="TR"/>
    <s v="VILLARRICA 108, SUC. ITURBIDE"/>
    <m/>
    <n v="26000"/>
    <m/>
  </r>
  <r>
    <x v="97"/>
    <x v="0"/>
    <s v="Pago Cuota"/>
    <d v="2023-04-03T00:00:00"/>
    <s v="TR"/>
    <s v="PUYEHUE 36, MILITZA CORTES"/>
    <m/>
    <n v="26000"/>
    <m/>
  </r>
  <r>
    <x v="97"/>
    <x v="0"/>
    <s v="Pago Cuota"/>
    <d v="2023-04-03T00:00:00"/>
    <s v="TR"/>
    <s v="RANCO 77, MELINDA GONZALEZ"/>
    <m/>
    <n v="26000"/>
    <m/>
  </r>
  <r>
    <x v="97"/>
    <x v="0"/>
    <s v="Pago Cuota"/>
    <d v="2023-04-03T00:00:00"/>
    <s v="TR"/>
    <s v="LLANQUIHUE 97 A , PATRICIA CASTILLO"/>
    <m/>
    <n v="26000"/>
    <m/>
  </r>
  <r>
    <x v="99"/>
    <x v="0"/>
    <s v="Pago Cuota"/>
    <d v="2023-04-04T00:00:00"/>
    <s v="TR"/>
    <s v="LLANQUIHUE 88, PEDRO FLORES"/>
    <m/>
    <n v="52000"/>
    <m/>
  </r>
  <r>
    <x v="100"/>
    <x v="0"/>
    <s v="Pago Cuota"/>
    <d v="2023-04-05T00:00:00"/>
    <s v="TR"/>
    <s v="RANCO 91, JEANETTE IBARRA"/>
    <m/>
    <n v="26000"/>
    <m/>
  </r>
  <r>
    <x v="100"/>
    <x v="0"/>
    <s v="Pago Cuota"/>
    <d v="2023-04-05T00:00:00"/>
    <s v="TR"/>
    <s v="LLANQUIHUE 97, RENE RIVERO"/>
    <m/>
    <n v="26000"/>
    <m/>
  </r>
  <r>
    <x v="101"/>
    <x v="0"/>
    <s v="Pago Cuota"/>
    <d v="2023-04-10T00:00:00"/>
    <s v="TR"/>
    <s v="RANCO 54, MARION PACHECO"/>
    <m/>
    <n v="30000"/>
    <m/>
  </r>
  <r>
    <x v="102"/>
    <x v="0"/>
    <s v="Pago Cuota"/>
    <d v="2023-04-18T00:00:00"/>
    <s v="TR"/>
    <s v="VILLARRICA 126, EMA DE RAMON"/>
    <m/>
    <n v="26000"/>
    <m/>
  </r>
  <r>
    <x v="102"/>
    <x v="0"/>
    <s v="Pago Cuota"/>
    <d v="2023-04-18T00:00:00"/>
    <s v="D/E"/>
    <s v="RANCO 89. TERESA ROJAS 14997"/>
    <m/>
    <n v="52000"/>
    <m/>
  </r>
  <r>
    <x v="102"/>
    <x v="0"/>
    <s v="Pago Cuota"/>
    <d v="2023-04-18T00:00:00"/>
    <s v="D/E"/>
    <s v="RANCO 83, SILVIA GONZALEZ 15011"/>
    <m/>
    <n v="170000"/>
    <m/>
  </r>
  <r>
    <x v="103"/>
    <x v="0"/>
    <s v="Pago Cuota"/>
    <d v="2023-04-21T00:00:00"/>
    <s v="TR"/>
    <s v="RANCO 48, CAROLA ARRIAGADA"/>
    <m/>
    <n v="26100"/>
    <m/>
  </r>
  <r>
    <x v="104"/>
    <x v="0"/>
    <s v="Pago Cuota"/>
    <d v="2023-04-24T00:00:00"/>
    <s v="TR"/>
    <s v="PUYEHUE 32, IVONNE JORQUERA"/>
    <m/>
    <n v="52000"/>
    <m/>
  </r>
  <r>
    <x v="104"/>
    <x v="0"/>
    <s v="Pago Cuota"/>
    <d v="2023-04-24T00:00:00"/>
    <s v="TR"/>
    <s v="LLANQUIHUE 76, GLENDA ALVAREZ"/>
    <m/>
    <n v="32000"/>
    <m/>
  </r>
  <r>
    <x v="105"/>
    <x v="0"/>
    <s v="Pago Cuota"/>
    <d v="2023-04-28T00:00:00"/>
    <s v="TR"/>
    <s v="VILLARRICA 118, PIA BURGOS"/>
    <m/>
    <n v="20000"/>
    <m/>
  </r>
  <r>
    <x v="105"/>
    <x v="0"/>
    <s v="Pago Cuota"/>
    <d v="2023-04-28T00:00:00"/>
    <s v="TR"/>
    <s v="VILLARRICA 123, OMAR SEPULVEDA"/>
    <m/>
    <n v="260000"/>
    <m/>
  </r>
  <r>
    <x v="105"/>
    <x v="0"/>
    <s v="Pago Cuota"/>
    <d v="2023-04-28T00:00:00"/>
    <s v="TR"/>
    <s v="RANCO 48, CAROLA ARRIAGADA"/>
    <m/>
    <n v="26000"/>
    <m/>
  </r>
  <r>
    <x v="105"/>
    <x v="0"/>
    <s v="Pago Cuota"/>
    <d v="2023-04-28T00:00:00"/>
    <s v="TR"/>
    <s v="PUYEHUE 47, ANDREA VALDIVIA"/>
    <m/>
    <n v="26000"/>
    <m/>
  </r>
  <r>
    <x v="106"/>
    <x v="0"/>
    <s v="Pago Cuota"/>
    <d v="2023-04-26T00:00:00"/>
    <s v="TR"/>
    <s v="RIÑIHUE 25, JUAN GONZALEZ"/>
    <m/>
    <n v="26000"/>
    <m/>
  </r>
  <r>
    <x v="104"/>
    <x v="0"/>
    <s v="Pago Cuota"/>
    <d v="2023-04-24T00:00:00"/>
    <s v="TR"/>
    <s v="LLANQUIHUE 80, SERGIO IBACETA"/>
    <m/>
    <n v="52000"/>
    <m/>
  </r>
  <r>
    <x v="107"/>
    <x v="0"/>
    <s v="Pago Cuota"/>
    <d v="2023-04-11T00:00:00"/>
    <s v="D/E"/>
    <s v="VILLARRICA 100, JULIA ZUÑIGA"/>
    <m/>
    <n v="52000"/>
    <m/>
  </r>
  <r>
    <x v="104"/>
    <x v="0"/>
    <s v="Pago Cuota"/>
    <d v="2023-04-24T00:00:00"/>
    <s v="TR"/>
    <s v="LLANQUIHUE 109, TERESA GATICA"/>
    <m/>
    <n v="912000"/>
    <m/>
  </r>
  <r>
    <x v="108"/>
    <x v="0"/>
    <s v="Pago Cuota"/>
    <d v="2023-04-20T00:00:00"/>
    <s v="TR"/>
    <s v="LLANQUIHUE 113 PEDRO RUZ"/>
    <m/>
    <n v="26113"/>
    <m/>
  </r>
  <r>
    <x v="100"/>
    <x v="0"/>
    <s v="Pago Cuota"/>
    <d v="2023-04-05T00:00:00"/>
    <s v="TR"/>
    <s v="LLANQUIHUE 92, CARLOS HERRERA"/>
    <m/>
    <n v="52000"/>
    <m/>
  </r>
  <r>
    <x v="109"/>
    <x v="0"/>
    <s v="Pago Cuota"/>
    <d v="2023-04-13T00:00:00"/>
    <s v="TR"/>
    <s v="RANCO 73 JUAN FCO. HERNANDEZ"/>
    <m/>
    <n v="52000"/>
    <m/>
  </r>
  <r>
    <x v="105"/>
    <x v="0"/>
    <s v="Pago Cuota"/>
    <d v="2023-04-28T00:00:00"/>
    <s v="TR"/>
    <s v="VILLARRICA 106, CAROLINA URIBE"/>
    <m/>
    <n v="26000"/>
    <m/>
  </r>
  <r>
    <x v="99"/>
    <x v="0"/>
    <s v="Pago Cuota"/>
    <d v="2023-04-04T00:00:00"/>
    <s v="TR"/>
    <s v="PUYEHUE 43, AURELIO SANDOVAL"/>
    <m/>
    <n v="52000"/>
    <m/>
  </r>
  <r>
    <x v="101"/>
    <x v="0"/>
    <s v="Pago Cuota"/>
    <d v="2023-04-10T00:00:00"/>
    <s v="TR"/>
    <s v="PUYEHUE 39, FELIPE GALLARDO"/>
    <m/>
    <n v="26000"/>
    <m/>
  </r>
  <r>
    <x v="110"/>
    <x v="0"/>
    <s v="Pago Cuota"/>
    <d v="2023-04-12T00:00:00"/>
    <s v="TR"/>
    <s v="RANCO 75, OLGA HERNANDEZ"/>
    <m/>
    <n v="26000"/>
    <m/>
  </r>
  <r>
    <x v="102"/>
    <x v="0"/>
    <s v="Pago Cuota"/>
    <d v="2023-04-18T00:00:00"/>
    <s v="D/E"/>
    <s v="PUYEHUE 41, TERESA SEPULVEDA 15009"/>
    <m/>
    <n v="26080"/>
    <m/>
  </r>
  <r>
    <x v="102"/>
    <x v="0"/>
    <s v="Pago Cuota"/>
    <d v="2023-04-18T00:00:00"/>
    <s v="D/E"/>
    <s v="LLANQUIHUE 74, ELIANA HARO 14973"/>
    <m/>
    <n v="26109"/>
    <m/>
  </r>
  <r>
    <x v="108"/>
    <x v="0"/>
    <s v="Pago Cuota"/>
    <d v="2023-04-20T00:00:00"/>
    <s v="TR"/>
    <s v="Icalma 72, PUYEHUE 37 Jorge Matamala"/>
    <m/>
    <n v="130000"/>
    <m/>
  </r>
  <r>
    <x v="108"/>
    <x v="0"/>
    <s v="Pago Cuota"/>
    <d v="2023-04-20T00:00:00"/>
    <s v="TR"/>
    <s v="Icalma 72, PUYEHUE 37 Jorge Matamala"/>
    <m/>
    <n v="26025"/>
    <m/>
  </r>
  <r>
    <x v="103"/>
    <x v="0"/>
    <s v="Pago Cuota"/>
    <d v="2023-04-21T00:00:00"/>
    <s v="TR"/>
    <s v="RIÑIHUE 23, SARA SALGADO"/>
    <m/>
    <n v="52000"/>
    <m/>
  </r>
  <r>
    <x v="111"/>
    <x v="0"/>
    <s v="Pago Cuota"/>
    <d v="2023-04-27T00:00:00"/>
    <s v="TR"/>
    <s v="CALAFQUEN 5, MARCOS BRIONES"/>
    <m/>
    <n v="486000"/>
    <m/>
  </r>
  <r>
    <x v="105"/>
    <x v="0"/>
    <s v="Pago Cuota"/>
    <d v="2023-04-28T00:00:00"/>
    <s v="TR"/>
    <s v="LLANQUIHUE 86, JORGE ZUÑIGA"/>
    <m/>
    <n v="26000"/>
    <m/>
  </r>
  <r>
    <x v="105"/>
    <x v="0"/>
    <s v="Pago Cuota"/>
    <d v="2023-04-28T00:00:00"/>
    <s v="TR"/>
    <s v="LLANQUIHUE 97 A , PATRICIA CASTILLO"/>
    <m/>
    <n v="26000"/>
    <m/>
  </r>
  <r>
    <x v="104"/>
    <x v="0"/>
    <s v="Pago Cuota"/>
    <d v="2023-04-24T00:00:00"/>
    <s v="TR"/>
    <s v="VILLARRICA 114, HILDA ALBURQUERQUE"/>
    <m/>
    <n v="26000"/>
    <m/>
  </r>
  <r>
    <x v="101"/>
    <x v="0"/>
    <s v="Pago Cuota"/>
    <d v="2023-04-10T00:00:00"/>
    <s v="D/E"/>
    <s v="LLANQUIHUE 90, AURORA ARAYA"/>
    <m/>
    <n v="26000"/>
    <m/>
  </r>
  <r>
    <x v="112"/>
    <x v="0"/>
    <s v="Pago Cuota"/>
    <d v="2023-04-17T00:00:00"/>
    <s v="TR"/>
    <s v="RIÑIHUE 27-29 MARTA MANRIQUEZ"/>
    <m/>
    <n v="36000"/>
    <m/>
  </r>
  <r>
    <x v="111"/>
    <x v="0"/>
    <s v="Pago Cuota"/>
    <d v="2023-04-27T00:00:00"/>
    <s v="TR"/>
    <s v="RANCO 38, JOSE LUIS RETAMAL"/>
    <m/>
    <n v="52000"/>
    <m/>
  </r>
  <r>
    <x v="102"/>
    <x v="0"/>
    <s v="Pago Cuota"/>
    <d v="2023-04-18T00:00:00"/>
    <s v="D/E"/>
    <s v="VILLARRICA 124. PATRICIA ROCCARO 15016"/>
    <m/>
    <n v="52000"/>
    <m/>
  </r>
  <r>
    <x v="113"/>
    <x v="0"/>
    <s v="Pago Cuota"/>
    <d v="2023-05-03T00:00:00"/>
    <s v="TR"/>
    <s v="VUELTO CAJA CHICA ABR. R. FIGUEROA"/>
    <m/>
    <n v="26000"/>
    <m/>
  </r>
  <r>
    <x v="114"/>
    <x v="0"/>
    <s v="Pago Cuota"/>
    <d v="2023-05-02T00:00:00"/>
    <s v="TR"/>
    <s v="LLANQUIHUE 82, MARIA MOLINA"/>
    <m/>
    <n v="26000"/>
    <m/>
  </r>
  <r>
    <x v="114"/>
    <x v="0"/>
    <s v="Pago Cuota"/>
    <d v="2023-05-02T00:00:00"/>
    <s v="TR"/>
    <s v="RANCO 42, OCTAVIO ARRUE"/>
    <m/>
    <n v="26000"/>
    <m/>
  </r>
  <r>
    <x v="114"/>
    <x v="0"/>
    <s v="Pago Cuota"/>
    <d v="2023-05-02T00:00:00"/>
    <s v="TR"/>
    <s v="VILLARRICA 108, SUC. ANGELA ITURBIDE"/>
    <m/>
    <n v="26000"/>
    <m/>
  </r>
  <r>
    <x v="114"/>
    <x v="0"/>
    <s v="Pago Cuota"/>
    <d v="2023-05-02T00:00:00"/>
    <s v="TR"/>
    <s v="PUYEHUE 36, MILITZA CORTES"/>
    <m/>
    <n v="26000"/>
    <m/>
  </r>
  <r>
    <x v="114"/>
    <x v="0"/>
    <s v="Pago Cuota"/>
    <d v="2023-05-02T00:00:00"/>
    <s v="TR"/>
    <s v="VILLARRICA 128, MARCELA UBILLA"/>
    <m/>
    <n v="26000"/>
    <m/>
  </r>
  <r>
    <x v="114"/>
    <x v="0"/>
    <s v="Pago Cuota"/>
    <d v="2023-05-02T00:00:00"/>
    <s v="TR"/>
    <s v="VILLARRICA 122, LUIS SEPULVEDA"/>
    <m/>
    <n v="26000"/>
    <m/>
  </r>
  <r>
    <x v="114"/>
    <x v="0"/>
    <s v="Pago Cuota"/>
    <d v="2023-05-02T00:00:00"/>
    <s v="TR"/>
    <s v="RANCO 77, MELINDA GONZALEZ"/>
    <m/>
    <n v="30000"/>
    <m/>
  </r>
  <r>
    <x v="115"/>
    <x v="0"/>
    <s v="Pago Cuota"/>
    <d v="2023-05-05T00:00:00"/>
    <s v="TR"/>
    <s v="LLANQUIHUE 97, RENE RIVERO"/>
    <m/>
    <n v="52000"/>
    <m/>
  </r>
  <r>
    <x v="115"/>
    <x v="0"/>
    <s v="Pago Cuota"/>
    <d v="2023-05-05T00:00:00"/>
    <s v="TR"/>
    <s v="LLANQUIHUE 88, PEDRO FLORES"/>
    <m/>
    <n v="156000"/>
    <m/>
  </r>
  <r>
    <x v="116"/>
    <x v="0"/>
    <s v="Pago Cuota"/>
    <d v="2023-05-08T00:00:00"/>
    <s v="TR"/>
    <s v="RANCO 91, JEANETTE IBARRA"/>
    <m/>
    <n v="5990"/>
    <m/>
  </r>
  <r>
    <x v="116"/>
    <x v="0"/>
    <s v="Pago Cuota"/>
    <d v="2023-05-08T00:00:00"/>
    <s v="TR"/>
    <s v="PUYEHUE 39, FELIPE GALLARDO"/>
    <m/>
    <n v="2039784"/>
    <m/>
  </r>
  <r>
    <x v="117"/>
    <x v="0"/>
    <s v="Pago Cuota"/>
    <d v="2023-05-16T00:00:00"/>
    <s v="TR"/>
    <s v="RANCO 50, JULIA PARRA"/>
    <m/>
    <n v="26000"/>
    <m/>
  </r>
  <r>
    <x v="117"/>
    <x v="0"/>
    <s v="Pago Cuota"/>
    <d v="2023-05-16T00:00:00"/>
    <s v="TR"/>
    <s v="RANCO 50, JULIA PARRA"/>
    <m/>
    <n v="26000"/>
    <m/>
  </r>
  <r>
    <x v="117"/>
    <x v="0"/>
    <s v="Pago Cuota"/>
    <d v="2023-05-16T00:00:00"/>
    <s v="TR"/>
    <s v="RANCO 79, ISMELDA MEZA"/>
    <m/>
    <n v="30000"/>
    <m/>
  </r>
  <r>
    <x v="117"/>
    <x v="0"/>
    <s v="Pago Cuota"/>
    <d v="2023-05-16T00:00:00"/>
    <s v="TR"/>
    <s v="RANCO 79, ISMELDA MEZA"/>
    <m/>
    <n v="26000"/>
    <m/>
  </r>
  <r>
    <x v="117"/>
    <x v="0"/>
    <s v="Pago Cuota"/>
    <d v="2023-05-16T00:00:00"/>
    <s v="D/E"/>
    <s v="VILLARRICA 126, EMA DE RAMON"/>
    <m/>
    <n v="26000"/>
    <m/>
  </r>
  <r>
    <x v="118"/>
    <x v="0"/>
    <s v="Pago Cuota"/>
    <d v="2023-05-22T00:00:00"/>
    <s v="TR"/>
    <s v="PUYEHUE 32, IVONNE JORQUERA"/>
    <m/>
    <n v="78000"/>
    <m/>
  </r>
  <r>
    <x v="118"/>
    <x v="0"/>
    <s v="Pago Cuota"/>
    <d v="2023-05-22T00:00:00"/>
    <s v="TR"/>
    <s v="RANCO 54, MARION PACHECO"/>
    <m/>
    <n v="52000"/>
    <m/>
  </r>
  <r>
    <x v="118"/>
    <x v="0"/>
    <s v="Pago Cuota"/>
    <d v="2023-05-22T00:00:00"/>
    <s v="TR"/>
    <s v="Icalma 72, PUYEHUE 37 Jorge Matamala"/>
    <m/>
    <n v="26100"/>
    <m/>
  </r>
  <r>
    <x v="118"/>
    <x v="0"/>
    <s v="Pago Cuota"/>
    <d v="2023-05-22T00:00:00"/>
    <s v="TR"/>
    <s v="Icalma 72, PUYEHUE 37 Jorge Matamala"/>
    <m/>
    <n v="26000"/>
    <m/>
  </r>
  <r>
    <x v="119"/>
    <x v="0"/>
    <s v="Pago Cuota"/>
    <d v="2023-05-25T00:00:00"/>
    <s v="TR"/>
    <s v="RIÑIHUE 23, SARA SALGADO"/>
    <m/>
    <n v="26000"/>
    <m/>
  </r>
  <r>
    <x v="119"/>
    <x v="0"/>
    <s v="Pago Cuota"/>
    <d v="2023-05-25T00:00:00"/>
    <s v="D/E"/>
    <s v="RANCO 89, TERESA ROJAS 15046"/>
    <m/>
    <n v="26000"/>
    <m/>
  </r>
  <r>
    <x v="119"/>
    <x v="0"/>
    <s v="Pago Cuota"/>
    <d v="2023-05-25T00:00:00"/>
    <s v="D/E"/>
    <s v="RANCO 83, SILVIA GONZALEZ 15047"/>
    <m/>
    <n v="26000"/>
    <m/>
  </r>
  <r>
    <x v="120"/>
    <x v="0"/>
    <s v="Pago Cuota"/>
    <d v="2023-05-26T00:00:00"/>
    <s v="TR"/>
    <s v="PUYEHUE 30, JORGE CARCASSON"/>
    <m/>
    <n v="26000"/>
    <m/>
  </r>
  <r>
    <x v="121"/>
    <x v="0"/>
    <s v="Pago Cuota"/>
    <d v="2023-05-29T00:00:00"/>
    <s v="TR"/>
    <s v="RANCO 48, CAROLA ARRIAGADA"/>
    <m/>
    <n v="52000"/>
    <m/>
  </r>
  <r>
    <x v="121"/>
    <x v="0"/>
    <s v="Pago Cuota"/>
    <d v="2023-05-29T00:00:00"/>
    <s v="TR"/>
    <s v="VILLARRICA 122, LUIS SEPULVEDA"/>
    <m/>
    <n v="130000"/>
    <m/>
  </r>
  <r>
    <x v="122"/>
    <x v="0"/>
    <s v="Pago Cuota"/>
    <d v="2023-05-30T00:00:00"/>
    <s v="TR"/>
    <s v="LLANQUIHUE 88, PEDRO FLORES"/>
    <m/>
    <n v="26113"/>
    <m/>
  </r>
  <r>
    <x v="122"/>
    <x v="0"/>
    <s v="Pago Cuota"/>
    <d v="2023-05-30T00:00:00"/>
    <s v="TR"/>
    <s v="LLANQUIHUE 76, GLENDA ALVAREZ"/>
    <m/>
    <n v="26000"/>
    <m/>
  </r>
  <r>
    <x v="123"/>
    <x v="0"/>
    <s v="Pago Cuota"/>
    <d v="2023-05-31T00:00:00"/>
    <s v="TR"/>
    <s v="LLANQUIHUE 82, MARIA MOLINA"/>
    <m/>
    <n v="26000"/>
    <m/>
  </r>
  <r>
    <x v="123"/>
    <x v="0"/>
    <s v="Pago Cuota"/>
    <d v="2023-05-31T00:00:00"/>
    <s v="TR"/>
    <s v="VILLARRICA 118, PIA BURGOS"/>
    <m/>
    <n v="26000"/>
    <m/>
  </r>
  <r>
    <x v="123"/>
    <x v="0"/>
    <s v="Pago Cuota"/>
    <d v="2023-05-31T00:00:00"/>
    <s v="TR"/>
    <s v="VILLARRICA 123, OMAR SEPULVEDA"/>
    <m/>
    <n v="26000"/>
    <m/>
  </r>
  <r>
    <x v="124"/>
    <x v="0"/>
    <s v="Pago Cuota"/>
    <d v="2023-05-23T00:00:00"/>
    <s v="TR"/>
    <s v="LLANQUIHUE 80, SERGIO IBACETA"/>
    <m/>
    <n v="26080"/>
    <m/>
  </r>
  <r>
    <x v="125"/>
    <x v="0"/>
    <s v="Pago Cuota"/>
    <d v="2023-05-12T00:00:00"/>
    <s v="TR"/>
    <s v="VILLARRICA 100, JULIA ZUÑIGA"/>
    <m/>
    <n v="52000"/>
    <m/>
  </r>
  <r>
    <x v="126"/>
    <x v="0"/>
    <s v="Pago Cuota"/>
    <d v="2023-05-19T00:00:00"/>
    <s v="TR"/>
    <s v="LLANQUIHUE 113, PEDRO RUZ"/>
    <m/>
    <n v="26000"/>
    <m/>
  </r>
  <r>
    <x v="114"/>
    <x v="0"/>
    <s v="Pago Cuota"/>
    <d v="2023-05-02T00:00:00"/>
    <s v="TR"/>
    <s v="RANCO 38 JOSE LUIS RETAMAL"/>
    <m/>
    <n v="26000"/>
    <m/>
  </r>
  <r>
    <x v="115"/>
    <x v="0"/>
    <s v="Pago Cuota"/>
    <d v="2023-05-05T00:00:00"/>
    <s v="TR"/>
    <s v="LLANQUIHUE 92, CARLOS HERRERA"/>
    <m/>
    <n v="26000"/>
    <m/>
  </r>
  <r>
    <x v="123"/>
    <x v="0"/>
    <s v="Pago Cuota"/>
    <d v="2023-05-31T00:00:00"/>
    <s v="TR"/>
    <s v="VILLARRICA 106, CAROLINA URIBE"/>
    <m/>
    <n v="26000"/>
    <m/>
  </r>
  <r>
    <x v="114"/>
    <x v="0"/>
    <s v="Pago Cuota"/>
    <d v="2023-05-02T00:00:00"/>
    <s v="TR"/>
    <s v="LLANQUIHUE 119, MARIA MADARIAGA"/>
    <m/>
    <n v="104000"/>
    <m/>
  </r>
  <r>
    <x v="127"/>
    <x v="0"/>
    <s v="Pago Cuota"/>
    <d v="2023-05-09T00:00:00"/>
    <s v="TR"/>
    <s v="RANCO 56, SUC. RIGOBERTO GONZALEZ"/>
    <m/>
    <n v="26000"/>
    <m/>
  </r>
  <r>
    <x v="117"/>
    <x v="0"/>
    <s v="Pago Cuota"/>
    <d v="2023-05-16T00:00:00"/>
    <s v="D/E"/>
    <s v="PUYEHUE 43, AURELIO SANDOVAL"/>
    <m/>
    <n v="26000"/>
    <m/>
  </r>
  <r>
    <x v="128"/>
    <x v="0"/>
    <s v="Pago Cuota"/>
    <d v="2023-05-24T00:00:00"/>
    <s v="TR"/>
    <s v="LLANQUIHUE 103-105, TATIANA TEJOS"/>
    <m/>
    <n v="104000"/>
    <m/>
  </r>
  <r>
    <x v="116"/>
    <x v="0"/>
    <s v="Pago Cuota"/>
    <d v="2023-05-08T00:00:00"/>
    <s v="TR"/>
    <s v="PUYEHUE 24, MANUEL LATAPIAT"/>
    <m/>
    <n v="26000"/>
    <m/>
  </r>
  <r>
    <x v="120"/>
    <x v="0"/>
    <s v="Pago Cuota"/>
    <d v="2023-05-26T00:00:00"/>
    <s v="TR"/>
    <s v="PUYEHUE 28, VERONICA SILVA"/>
    <m/>
    <n v="26000"/>
    <m/>
  </r>
  <r>
    <x v="121"/>
    <x v="0"/>
    <s v="Pago Cuota"/>
    <d v="2023-05-29T00:00:00"/>
    <s v="TR"/>
    <s v="PUYEHUE 53, MARIA VICENCIO"/>
    <m/>
    <n v="26000"/>
    <m/>
  </r>
  <r>
    <x v="117"/>
    <x v="0"/>
    <s v="Pago Cuota"/>
    <d v="2023-05-16T00:00:00"/>
    <s v="TR"/>
    <s v="RIÑIHUE 6-8, ROBERTO ANDRADE"/>
    <m/>
    <n v="26000"/>
    <m/>
  </r>
  <r>
    <x v="114"/>
    <x v="0"/>
    <s v="Pago Cuota"/>
    <d v="2023-05-02T00:00:00"/>
    <s v="TR"/>
    <s v="VILLARRICA 98, FRANCISCO VERGARA"/>
    <m/>
    <n v="26000"/>
    <m/>
  </r>
  <r>
    <x v="129"/>
    <x v="0"/>
    <s v="Pago Cuota"/>
    <d v="2023-05-04T00:00:00"/>
    <s v="TR"/>
    <s v="PAGO FRANJA ADICIONAL VILLARRICA 121"/>
    <m/>
    <n v="36000"/>
    <m/>
  </r>
  <r>
    <x v="130"/>
    <x v="0"/>
    <s v="Pago Cuota"/>
    <d v="2023-06-30T00:00:00"/>
    <s v="TR"/>
    <s v="VUELTO CAJA CHICA R. FIGUEROA"/>
    <m/>
    <n v="26000"/>
    <m/>
  </r>
  <r>
    <x v="131"/>
    <x v="0"/>
    <s v="Pago Cuota"/>
    <d v="2023-06-27T00:00:00"/>
    <s v="TR"/>
    <s v="VILLARRICA 102, XIMENA MANCILLA"/>
    <m/>
    <n v="26000"/>
    <m/>
  </r>
  <r>
    <x v="132"/>
    <x v="0"/>
    <s v="Pago Cuota"/>
    <d v="2023-06-01T00:00:00"/>
    <s v="TR"/>
    <s v="PUYEHUE 47, ANDREA VALDIVIA"/>
    <m/>
    <n v="26000"/>
    <m/>
  </r>
  <r>
    <x v="132"/>
    <x v="0"/>
    <s v="Pago Cuota"/>
    <d v="2023-06-01T00:00:00"/>
    <s v="TR"/>
    <s v="PUYEHUE 36, MILITZA CORTES"/>
    <m/>
    <n v="26000"/>
    <m/>
  </r>
  <r>
    <x v="132"/>
    <x v="0"/>
    <s v="Pago Cuota"/>
    <d v="2023-06-01T00:00:00"/>
    <s v="TR"/>
    <s v="VILLARRICA 128, CLAUDIA UBILLA"/>
    <m/>
    <n v="44070"/>
    <m/>
  </r>
  <r>
    <x v="132"/>
    <x v="0"/>
    <s v="Pago Cuota"/>
    <d v="2023-06-01T00:00:00"/>
    <s v="TR"/>
    <s v="VILLARRICA 108, SUC. ANGELA ITURBIDE"/>
    <m/>
    <n v="52000"/>
    <m/>
  </r>
  <r>
    <x v="133"/>
    <x v="0"/>
    <s v="Pago Cuota"/>
    <d v="2023-06-05T00:00:00"/>
    <s v="TR"/>
    <s v="RANCO 42, OCTAVIO ARRUE"/>
    <m/>
    <n v="26000"/>
    <m/>
  </r>
  <r>
    <x v="133"/>
    <x v="0"/>
    <s v="Pago Cuota"/>
    <d v="2023-06-05T00:00:00"/>
    <s v="TR"/>
    <s v="LLANQUIHUE 97, RENE RIVERO"/>
    <m/>
    <n v="26000"/>
    <m/>
  </r>
  <r>
    <x v="133"/>
    <x v="0"/>
    <s v="Pago Cuota"/>
    <d v="2023-06-05T00:00:00"/>
    <s v="TR"/>
    <s v="RANCO 89, TERESA ROJAS 15077"/>
    <m/>
    <n v="26000"/>
    <m/>
  </r>
  <r>
    <x v="134"/>
    <x v="0"/>
    <s v="Pago Cuota"/>
    <d v="2023-06-06T00:00:00"/>
    <s v="TR"/>
    <s v="RANCO 91, JEANETTE IBARRA"/>
    <m/>
    <n v="26025"/>
    <m/>
  </r>
  <r>
    <x v="134"/>
    <x v="0"/>
    <s v="Pago Cuota"/>
    <d v="2023-06-06T00:00:00"/>
    <s v="TR"/>
    <s v="RANCO 77, MELINDA GONZALEZ"/>
    <m/>
    <n v="30000"/>
    <m/>
  </r>
  <r>
    <x v="135"/>
    <x v="0"/>
    <s v="Pago Cuota"/>
    <d v="2023-06-12T00:00:00"/>
    <s v="TR"/>
    <s v="PUYEHUE 39, FELIPE GALLARDO"/>
    <m/>
    <n v="52000"/>
    <m/>
  </r>
  <r>
    <x v="136"/>
    <x v="0"/>
    <s v="Pago Cuota"/>
    <d v="2023-06-13T00:00:00"/>
    <s v="TR"/>
    <s v="RANCO 50, JULIA PARRA"/>
    <m/>
    <n v="1380000"/>
    <m/>
  </r>
  <r>
    <x v="136"/>
    <x v="0"/>
    <s v="Pago Cuota"/>
    <d v="2023-06-13T00:00:00"/>
    <s v="TR"/>
    <s v="RANCO 79, ISMELDA MEZA"/>
    <m/>
    <n v="26000"/>
    <m/>
  </r>
  <r>
    <x v="137"/>
    <x v="0"/>
    <s v="Pago Cuota"/>
    <d v="2023-06-16T00:00:00"/>
    <s v="TR"/>
    <s v="RANCO 54, MARION PACHECO"/>
    <m/>
    <n v="26000"/>
    <m/>
  </r>
  <r>
    <x v="138"/>
    <x v="0"/>
    <s v="Pago Cuota"/>
    <d v="2023-06-19T00:00:00"/>
    <s v="TR"/>
    <s v="VILLARRICA 126, EMA DE RAMON"/>
    <m/>
    <n v="225924"/>
    <m/>
  </r>
  <r>
    <x v="139"/>
    <x v="0"/>
    <s v="Pago Cuota"/>
    <d v="2023-06-20T00:00:00"/>
    <s v="D/E"/>
    <s v="RANCO 83, SILVIA GONZALEZ  15093"/>
    <m/>
    <n v="3511377"/>
    <m/>
  </r>
  <r>
    <x v="140"/>
    <x v="0"/>
    <s v="Pago Cuota"/>
    <d v="2023-06-22T00:00:00"/>
    <s v="TR"/>
    <s v="PUYEHUE 32, IVONNE JORQUERA"/>
    <m/>
    <n v="26100"/>
    <m/>
  </r>
  <r>
    <x v="141"/>
    <x v="0"/>
    <s v="Pago Cuota"/>
    <d v="2023-06-23T00:00:00"/>
    <s v="TR"/>
    <s v="PUYEHUE 45, SOLEDAD SCHWARZENBERG"/>
    <m/>
    <n v="136096"/>
    <m/>
  </r>
  <r>
    <x v="141"/>
    <x v="0"/>
    <s v="Pago Cuota"/>
    <d v="2023-06-23T00:00:00"/>
    <s v="TR"/>
    <s v="Icalma 72, PUYEHUE 37 Jorge Matamala"/>
    <m/>
    <n v="26000"/>
    <m/>
  </r>
  <r>
    <x v="141"/>
    <x v="0"/>
    <s v="Pago Cuota"/>
    <d v="2023-06-23T00:00:00"/>
    <s v="TR"/>
    <s v="Icalma 72, PUYEHUE 37 Jorge Matamala"/>
    <m/>
    <n v="26000"/>
    <m/>
  </r>
  <r>
    <x v="131"/>
    <x v="0"/>
    <s v="Pago Cuota"/>
    <d v="2023-06-27T00:00:00"/>
    <s v="TR"/>
    <s v="PUYEHUE 30, JORGE CARCASSON"/>
    <m/>
    <n v="26000"/>
    <m/>
  </r>
  <r>
    <x v="131"/>
    <x v="0"/>
    <s v="Pago Cuota"/>
    <d v="2023-06-27T00:00:00"/>
    <s v="TR"/>
    <s v="VILLARRICA 122, LUIS SEPULVEDA"/>
    <m/>
    <n v="52000"/>
    <m/>
  </r>
  <r>
    <x v="131"/>
    <x v="0"/>
    <s v="Pago Cuota"/>
    <d v="2023-06-27T00:00:00"/>
    <s v="TR"/>
    <s v="RIÑIHUE 23, SARA SALGADO"/>
    <m/>
    <n v="52000"/>
    <m/>
  </r>
  <r>
    <x v="131"/>
    <x v="0"/>
    <s v="Pago Cuota"/>
    <d v="2023-06-27T00:00:00"/>
    <s v="TR"/>
    <s v="RANCO 48, CAROLA ARRIAGADA"/>
    <m/>
    <n v="26000"/>
    <m/>
  </r>
  <r>
    <x v="130"/>
    <x v="0"/>
    <s v="Pago Cuota"/>
    <d v="2023-06-30T00:00:00"/>
    <s v="TR"/>
    <s v="VILLARRICA 118, PIA BURGOS"/>
    <m/>
    <n v="26000"/>
    <m/>
  </r>
  <r>
    <x v="130"/>
    <x v="0"/>
    <s v="Pago Cuota"/>
    <d v="2023-06-30T00:00:00"/>
    <s v="TR"/>
    <s v="VILLARRICA 123, OMAR SEPULVEDA"/>
    <m/>
    <n v="26000"/>
    <m/>
  </r>
  <r>
    <x v="133"/>
    <x v="0"/>
    <s v="Pago Cuota"/>
    <d v="2023-06-05T00:00:00"/>
    <s v="TR"/>
    <s v="RIÑIHUE 25, JUAN GONZALEZ"/>
    <m/>
    <n v="26113"/>
    <m/>
  </r>
  <r>
    <x v="140"/>
    <x v="0"/>
    <s v="Pago Cuota"/>
    <d v="2023-06-22T00:00:00"/>
    <s v="TR"/>
    <s v="LLANQUIHUE 80, SERGIO IBACETA"/>
    <m/>
    <n v="156000"/>
    <m/>
  </r>
  <r>
    <x v="142"/>
    <x v="0"/>
    <s v="Pago Cuota"/>
    <d v="2023-06-09T00:00:00"/>
    <s v="TR"/>
    <s v="VILLARRICA 100, JULIA ZUÑIGA"/>
    <m/>
    <n v="26000"/>
    <m/>
  </r>
  <r>
    <x v="139"/>
    <x v="0"/>
    <s v="Pago Cuota"/>
    <d v="2023-06-20T00:00:00"/>
    <s v="TR"/>
    <s v="LLANQUIHUE 113, PEDRO RUZ"/>
    <m/>
    <n v="26080"/>
    <m/>
  </r>
  <r>
    <x v="133"/>
    <x v="0"/>
    <s v="Pago Cuota"/>
    <d v="2023-06-05T00:00:00"/>
    <s v="TR"/>
    <s v="LLANQUIHUE 92, CARLOS HERRERA"/>
    <m/>
    <n v="312000"/>
    <m/>
  </r>
  <r>
    <x v="130"/>
    <x v="0"/>
    <s v="Pago Cuota"/>
    <d v="2023-06-30T00:00:00"/>
    <s v="TR"/>
    <s v="VILLARRICA 106, CAROLINA URIBE"/>
    <m/>
    <n v="26000"/>
    <m/>
  </r>
  <r>
    <x v="131"/>
    <x v="0"/>
    <s v="Pago Cuota"/>
    <d v="2023-06-27T00:00:00"/>
    <s v="TR"/>
    <s v="LLANQUIHUE 90, A. ARAYA P.CONVENIO 15113"/>
    <m/>
    <n v="26000"/>
    <m/>
  </r>
  <r>
    <x v="132"/>
    <x v="0"/>
    <s v="Pago Cuota"/>
    <d v="2023-06-01T00:00:00"/>
    <s v="TR"/>
    <s v="R. FIGUEROA VUELTO CAJA CHICA MAYO"/>
    <m/>
    <n v="26000"/>
    <m/>
  </r>
  <r>
    <x v="132"/>
    <x v="0"/>
    <s v="Pago Cuota"/>
    <d v="2023-06-01T00:00:00"/>
    <s v="TR"/>
    <s v="LLANQUIHUE 101, MARCELA ORTIZ"/>
    <m/>
    <n v="23102"/>
    <m/>
  </r>
  <r>
    <x v="133"/>
    <x v="0"/>
    <s v="Pago Cuota"/>
    <d v="2023-06-05T00:00:00"/>
    <s v="TR"/>
    <s v="LLANQUIHUE 74, ELIANA HARO 15073"/>
    <m/>
    <n v="26000"/>
    <m/>
  </r>
  <r>
    <x v="136"/>
    <x v="0"/>
    <s v="Pago Cuota"/>
    <d v="2023-06-13T00:00:00"/>
    <s v="TR"/>
    <s v="RANCO 75, OLGA HERNANDEZ"/>
    <m/>
    <n v="26000"/>
    <m/>
  </r>
  <r>
    <x v="143"/>
    <x v="0"/>
    <s v="Pago Cuota"/>
    <d v="2023-06-15T00:00:00"/>
    <s v="TR"/>
    <s v="PUYEHUE 28, VERONICA SILVA"/>
    <m/>
    <n v="26000"/>
    <m/>
  </r>
  <r>
    <x v="131"/>
    <x v="0"/>
    <s v="Pago Cuota"/>
    <d v="2023-06-27T00:00:00"/>
    <s v="TR"/>
    <s v="CALAFQUEN 5, MARCOS BRIONES"/>
    <m/>
    <n v="26000"/>
    <m/>
  </r>
  <r>
    <x v="131"/>
    <x v="0"/>
    <s v="Pago Cuota"/>
    <d v="2023-06-27T00:00:00"/>
    <s v="TR"/>
    <s v="PUYEHUE 45, SOLEDAD SCHWARZENBERG"/>
    <m/>
    <n v="40000"/>
    <m/>
  </r>
  <r>
    <x v="142"/>
    <x v="0"/>
    <s v="Pago Cuota"/>
    <d v="2023-06-09T00:00:00"/>
    <s v="TR"/>
    <s v="LLANQUIHUE 96, CARLOS ALVAREZ"/>
    <m/>
    <n v="52000"/>
    <m/>
  </r>
  <r>
    <x v="139"/>
    <x v="0"/>
    <s v="Pago Cuota"/>
    <d v="2023-06-20T00:00:00"/>
    <s v="TR"/>
    <s v="RANCO 93, MARGARITA MUÑOZ"/>
    <m/>
    <n v="104000"/>
    <m/>
  </r>
  <r>
    <x v="134"/>
    <x v="0"/>
    <s v="Pago Cuota"/>
    <d v="2023-06-06T00:00:00"/>
    <s v="TR"/>
    <s v="DEVOLUCION ASEO MUNICIPAL"/>
    <m/>
    <n v="9600"/>
    <m/>
  </r>
  <r>
    <x v="140"/>
    <x v="0"/>
    <s v="Pago Cuota"/>
    <d v="2023-06-22T00:00:00"/>
    <s v="D/CH"/>
    <s v="CALAQUEN 3, OSCAR SANCHEZ"/>
    <m/>
    <n v="26000"/>
    <m/>
  </r>
  <r>
    <x v="133"/>
    <x v="0"/>
    <s v="Pago Cuota"/>
    <d v="2023-06-05T00:00:00"/>
    <s v="TR"/>
    <s v="VILLARRICA 124, SALDO PAGO FRANJA ADIC."/>
    <m/>
    <n v="26000"/>
    <m/>
  </r>
  <r>
    <x v="134"/>
    <x v="0"/>
    <s v="Pago Cuota"/>
    <d v="2023-06-06T00:00:00"/>
    <s v="TR"/>
    <s v="PAGO FRANJA VILLARRICA 127"/>
    <m/>
    <n v="36000"/>
    <m/>
  </r>
  <r>
    <x v="144"/>
    <x v="0"/>
    <s v="Pago Cuota"/>
    <d v="2023-07-31T00:00:00"/>
    <s v="TR"/>
    <s v="VUELTO CAJA CHI JUL.23 R. FIGUEROA"/>
    <m/>
    <n v="26000"/>
    <m/>
  </r>
  <r>
    <x v="145"/>
    <x v="0"/>
    <s v="Pago Cuota"/>
    <d v="2023-07-20T00:00:00"/>
    <s v="TR"/>
    <s v="VILLARRICA 102, SILVIA MANCILLA"/>
    <m/>
    <n v="26000"/>
    <m/>
  </r>
  <r>
    <x v="146"/>
    <x v="0"/>
    <s v="Pago Cuota"/>
    <d v="2023-07-10T00:00:00"/>
    <s v="TR"/>
    <s v="RIÑIHUE 19, TERESA PEÑA"/>
    <m/>
    <n v="26000"/>
    <m/>
  </r>
  <r>
    <x v="145"/>
    <x v="0"/>
    <s v="Pago Cuota"/>
    <d v="2023-07-20T00:00:00"/>
    <s v="TR"/>
    <s v="VILLARRICA 102, SILVIA MANCILLA"/>
    <m/>
    <n v="26000"/>
    <m/>
  </r>
  <r>
    <x v="147"/>
    <x v="0"/>
    <s v="Pago Cuota"/>
    <d v="2023-07-03T00:00:00"/>
    <s v="TR"/>
    <s v="LLANQUIHUE 82, MARIA MOLINA"/>
    <m/>
    <n v="26000"/>
    <m/>
  </r>
  <r>
    <x v="147"/>
    <x v="0"/>
    <s v="Pago Cuota"/>
    <d v="2023-07-03T00:00:00"/>
    <s v="TR"/>
    <s v="VILLARRICA 128, MARCELA UBILLA"/>
    <m/>
    <n v="26025"/>
    <m/>
  </r>
  <r>
    <x v="147"/>
    <x v="0"/>
    <s v="Pago Cuota"/>
    <d v="2023-07-03T00:00:00"/>
    <s v="TR"/>
    <s v="PUYEHUE 36, MILITZA CORTES"/>
    <m/>
    <n v="26109"/>
    <m/>
  </r>
  <r>
    <x v="147"/>
    <x v="0"/>
    <s v="Pago Cuota"/>
    <d v="2023-07-03T00:00:00"/>
    <s v="TR"/>
    <s v="VILLARRICA 108, SUC. ANGELA ITURBIDE"/>
    <m/>
    <n v="26000"/>
    <m/>
  </r>
  <r>
    <x v="147"/>
    <x v="0"/>
    <s v="Pago Cuota"/>
    <d v="2023-07-03T00:00:00"/>
    <s v="TR"/>
    <s v="PUYEHUE 47, ANDREA VALDIVIA"/>
    <m/>
    <n v="26000"/>
    <m/>
  </r>
  <r>
    <x v="148"/>
    <x v="0"/>
    <s v="Pago Cuota"/>
    <d v="2023-07-04T00:00:00"/>
    <s v="TR"/>
    <s v="LLANQUIHUE 88, PEDRO FLORES"/>
    <m/>
    <n v="130000"/>
    <m/>
  </r>
  <r>
    <x v="148"/>
    <x v="0"/>
    <s v="Pago Cuota"/>
    <d v="2023-07-04T00:00:00"/>
    <s v="D/E"/>
    <s v="LLANQUIHUE 74, ELIANA HARO 15107"/>
    <m/>
    <n v="26000"/>
    <m/>
  </r>
  <r>
    <x v="149"/>
    <x v="0"/>
    <s v="Pago Cuota"/>
    <d v="2023-07-05T00:00:00"/>
    <s v="TR"/>
    <s v="LLANQUIHUE 97, RENE RIVERO"/>
    <m/>
    <n v="30000"/>
    <m/>
  </r>
  <r>
    <x v="150"/>
    <x v="0"/>
    <s v="Pago Cuota"/>
    <d v="2023-07-06T00:00:00"/>
    <s v="TR"/>
    <s v="RANCO 91, JEANETTE IBARRA"/>
    <m/>
    <n v="156000"/>
    <m/>
  </r>
  <r>
    <x v="151"/>
    <x v="0"/>
    <s v="Pago Cuota"/>
    <d v="2023-07-07T00:00:00"/>
    <s v="TR"/>
    <s v="LLANQUIHUE 76, GLENDA ALVAREZ"/>
    <m/>
    <n v="26000"/>
    <m/>
  </r>
  <r>
    <x v="146"/>
    <x v="0"/>
    <s v="Pago Cuota"/>
    <d v="2023-07-10T00:00:00"/>
    <s v="TR"/>
    <s v="RANCO 77, MELINDA GONZALEZ"/>
    <m/>
    <n v="78000"/>
    <m/>
  </r>
  <r>
    <x v="146"/>
    <x v="0"/>
    <s v="Pago Cuota"/>
    <d v="2023-07-10T00:00:00"/>
    <s v="TR"/>
    <s v="PUYEHUE 39, FELIPE GALLARDO"/>
    <m/>
    <n v="26000"/>
    <m/>
  </r>
  <r>
    <x v="152"/>
    <x v="0"/>
    <s v="Pago Cuota"/>
    <d v="2023-07-12T00:00:00"/>
    <s v="TR"/>
    <s v="RANDO 54, MARION PACHECO"/>
    <m/>
    <n v="12000"/>
    <m/>
  </r>
  <r>
    <x v="153"/>
    <x v="0"/>
    <s v="Pago Cuota"/>
    <d v="2023-07-17T00:00:00"/>
    <s v="TR"/>
    <s v="LLANQUIHUE 76, GLENDA ALVAREZ"/>
    <m/>
    <n v="26000"/>
    <m/>
  </r>
  <r>
    <x v="154"/>
    <x v="0"/>
    <s v="Pago Cuota"/>
    <d v="2023-07-18T00:00:00"/>
    <s v="TR"/>
    <s v="VILLARRICA 126, EMA DE RAMON"/>
    <m/>
    <n v="26000"/>
    <m/>
  </r>
  <r>
    <x v="155"/>
    <x v="0"/>
    <s v="Pago Cuota"/>
    <d v="2023-07-19T00:00:00"/>
    <s v="TR"/>
    <s v="RIÑIHUE 23, SARA SALGADO"/>
    <m/>
    <n v="26100"/>
    <m/>
  </r>
  <r>
    <x v="156"/>
    <x v="0"/>
    <s v="Pago Cuota"/>
    <d v="2023-07-24T00:00:00"/>
    <s v="TR"/>
    <s v="ICALMA 72, JORGE MATAMALA"/>
    <m/>
    <n v="52000"/>
    <m/>
  </r>
  <r>
    <x v="156"/>
    <x v="0"/>
    <s v="Pago Cuota"/>
    <d v="2023-07-24T00:00:00"/>
    <s v="TR"/>
    <s v="PUEYEHUE 37, JORGE MATAMALA"/>
    <m/>
    <n v="26000"/>
    <m/>
  </r>
  <r>
    <x v="156"/>
    <x v="0"/>
    <s v="Pago Cuota"/>
    <d v="2023-07-24T00:00:00"/>
    <s v="TR"/>
    <s v="RANCO 50, JULIA PARRA"/>
    <m/>
    <n v="26000"/>
    <m/>
  </r>
  <r>
    <x v="156"/>
    <x v="0"/>
    <s v="Pago Cuota"/>
    <d v="2023-07-24T00:00:00"/>
    <s v="TR"/>
    <s v="RANCO 50, JULIA PARRA"/>
    <m/>
    <n v="26000"/>
    <m/>
  </r>
  <r>
    <x v="156"/>
    <x v="0"/>
    <s v="Pago Cuota"/>
    <d v="2023-07-24T00:00:00"/>
    <s v="TR"/>
    <s v="RANCO 79, ISMELDA MEZA"/>
    <m/>
    <n v="26000"/>
    <m/>
  </r>
  <r>
    <x v="156"/>
    <x v="0"/>
    <s v="Pago Cuota"/>
    <d v="2023-07-24T00:00:00"/>
    <s v="TR"/>
    <s v="RANCO 79, ISMELDA MEZA"/>
    <m/>
    <n v="26113"/>
    <m/>
  </r>
  <r>
    <x v="157"/>
    <x v="0"/>
    <s v="Pago Cuota"/>
    <d v="2023-07-25T00:00:00"/>
    <s v="TR"/>
    <s v="PUYEHUE 32, IVONNE JORQUERA"/>
    <m/>
    <n v="6000"/>
    <m/>
  </r>
  <r>
    <x v="157"/>
    <x v="0"/>
    <s v="Pago Cuota"/>
    <d v="2023-07-25T00:00:00"/>
    <s v="TR"/>
    <s v="PUEYEHUE 30, ANA MONTENEGRO"/>
    <m/>
    <n v="23102"/>
    <m/>
  </r>
  <r>
    <x v="157"/>
    <x v="0"/>
    <s v="Pago Cuota"/>
    <d v="2023-07-25T00:00:00"/>
    <s v="TR"/>
    <s v="PUYEHUE 28, VERONICA SILVA"/>
    <m/>
    <n v="26102"/>
    <m/>
  </r>
  <r>
    <x v="158"/>
    <x v="0"/>
    <s v="Pago Cuota"/>
    <d v="2023-07-26T00:00:00"/>
    <s v="TR"/>
    <s v="RANCO 42, OCTAVIO ARRUE"/>
    <m/>
    <n v="26000"/>
    <m/>
  </r>
  <r>
    <x v="159"/>
    <x v="0"/>
    <s v="Pago Cuota"/>
    <d v="2023-07-28T00:00:00"/>
    <s v="TR"/>
    <s v="VILLARRICA 118, PIA BURGOS"/>
    <m/>
    <n v="26000"/>
    <m/>
  </r>
  <r>
    <x v="144"/>
    <x v="0"/>
    <s v="Pago Cuota"/>
    <d v="2023-07-31T00:00:00"/>
    <s v="TR"/>
    <s v="LLANQUIHUE 82, MARIA MOLINA"/>
    <m/>
    <n v="26000"/>
    <m/>
  </r>
  <r>
    <x v="144"/>
    <x v="0"/>
    <s v="Pago Cuota"/>
    <d v="2023-07-31T00:00:00"/>
    <s v="TR"/>
    <s v="VILLARRICA 123, OMAR SEPULVEDA"/>
    <m/>
    <n v="26000"/>
    <m/>
  </r>
  <r>
    <x v="144"/>
    <x v="0"/>
    <s v="Pago Cuota"/>
    <d v="2023-07-31T00:00:00"/>
    <s v="TR"/>
    <s v="RANCO 77, MELINDA GONZALEZ"/>
    <m/>
    <n v="26000"/>
    <m/>
  </r>
  <r>
    <x v="144"/>
    <x v="0"/>
    <s v="Pago Cuota"/>
    <d v="2023-07-31T00:00:00"/>
    <s v="TR"/>
    <s v="CALAFQUEN 5, MARCOS BRIONES"/>
    <m/>
    <n v="26000"/>
    <m/>
  </r>
  <r>
    <x v="147"/>
    <x v="0"/>
    <s v="Pago Cuota"/>
    <d v="2023-07-03T00:00:00"/>
    <s v="TR"/>
    <s v="RIÑIHUE 25, JUAN GONZALEZ"/>
    <m/>
    <n v="26080"/>
    <m/>
  </r>
  <r>
    <x v="156"/>
    <x v="0"/>
    <s v="Pago Cuota"/>
    <d v="2023-07-24T00:00:00"/>
    <s v="TR"/>
    <s v="LLANQUIHUE 80, SERGIO IBACETA"/>
    <m/>
    <n v="26000"/>
    <m/>
  </r>
  <r>
    <x v="146"/>
    <x v="0"/>
    <s v="Pago Cuota"/>
    <d v="2023-07-10T00:00:00"/>
    <s v="TR"/>
    <s v="VILLARRICA 100, JULIA ZUÑIGA"/>
    <m/>
    <n v="26000"/>
    <m/>
  </r>
  <r>
    <x v="160"/>
    <x v="0"/>
    <s v="Pago Cuota"/>
    <d v="2023-07-21T00:00:00"/>
    <s v="TR"/>
    <s v="VILLARRICA 102, SILVIA MANCILLA"/>
    <m/>
    <n v="26000"/>
    <m/>
  </r>
  <r>
    <x v="147"/>
    <x v="0"/>
    <s v="Pago Cuota"/>
    <d v="2023-07-03T00:00:00"/>
    <s v="TR"/>
    <s v="LLANQUIHUE 109, TERESA GATICA"/>
    <m/>
    <n v="130000"/>
    <m/>
  </r>
  <r>
    <x v="155"/>
    <x v="0"/>
    <s v="Pago Cuota"/>
    <d v="2023-07-19T00:00:00"/>
    <s v="TR"/>
    <s v="LLANQUIHUE 113, PEDRO RUZ"/>
    <m/>
    <n v="26000"/>
    <m/>
  </r>
  <r>
    <x v="149"/>
    <x v="0"/>
    <s v="Pago Cuota"/>
    <d v="2023-07-05T00:00:00"/>
    <s v="TR"/>
    <s v="LLANQUIHUE 92, CARLOS HERRERA"/>
    <m/>
    <n v="26000"/>
    <m/>
  </r>
  <r>
    <x v="146"/>
    <x v="0"/>
    <s v="Pago Cuota"/>
    <d v="2023-07-10T00:00:00"/>
    <s v="TR"/>
    <s v="RANCO 56, SUC. RIGOBERTO GONZALEZ"/>
    <m/>
    <n v="52000"/>
    <m/>
  </r>
  <r>
    <x v="159"/>
    <x v="0"/>
    <s v="Pago Cuota"/>
    <d v="2023-07-28T00:00:00"/>
    <s v="TR"/>
    <s v="LLANQUIHUE 119, MARIA MADARIAGA"/>
    <m/>
    <n v="240"/>
    <m/>
  </r>
  <r>
    <x v="150"/>
    <x v="0"/>
    <s v="Pago Cuota"/>
    <d v="2023-07-06T00:00:00"/>
    <s v="TR"/>
    <s v="LLANQUIHUE 97-A CASTILLO OLIVERA"/>
    <m/>
    <n v="26000"/>
    <m/>
  </r>
  <r>
    <x v="148"/>
    <x v="0"/>
    <s v="Pago Cuota"/>
    <d v="2023-07-04T00:00:00"/>
    <s v="D/E"/>
    <s v="LLANQUIHUE 90, A. ARAYA P.CONVENIO 15113"/>
    <m/>
    <n v="26000"/>
    <m/>
  </r>
  <r>
    <x v="157"/>
    <x v="0"/>
    <s v="Pago Cuota"/>
    <d v="2023-07-25T00:00:00"/>
    <s v="TR"/>
    <s v="PUYEHUE 53, MARIA VICENCIO"/>
    <m/>
    <n v="26000"/>
    <m/>
  </r>
  <r>
    <x v="149"/>
    <x v="0"/>
    <s v="Pago Cuota"/>
    <d v="2023-07-05T00:00:00"/>
    <s v="TR"/>
    <s v="LLANQUIHUE 84, PAOLA DELGADO"/>
    <m/>
    <n v="26000"/>
    <m/>
  </r>
  <r>
    <x v="161"/>
    <x v="0"/>
    <s v="Pago Cuota"/>
    <d v="2023-08-31T00:00:00"/>
    <s v="TR"/>
    <s v="VUELTO CAJA CHICA R. FIGUEROA AGO.23"/>
    <m/>
    <n v="26000"/>
    <m/>
  </r>
  <r>
    <x v="162"/>
    <x v="0"/>
    <s v="Pago Cuota"/>
    <d v="2023-08-01T00:00:00"/>
    <s v="TR"/>
    <s v="RANCO 48, CAROLA ARRIAGADA"/>
    <m/>
    <n v="26000"/>
    <m/>
  </r>
  <r>
    <x v="162"/>
    <x v="0"/>
    <s v="Pago Cuota"/>
    <d v="2023-08-01T00:00:00"/>
    <s v="TR"/>
    <s v="VILLARRICA 108, SUC. ANGELA ITURBIDE"/>
    <m/>
    <n v="26000"/>
    <m/>
  </r>
  <r>
    <x v="162"/>
    <x v="0"/>
    <s v="Pago Cuota"/>
    <d v="2023-08-01T00:00:00"/>
    <s v="TR"/>
    <s v="VILLARRICA 128, MARCELA UBILLA"/>
    <m/>
    <n v="26000"/>
    <m/>
  </r>
  <r>
    <x v="162"/>
    <x v="0"/>
    <s v="Pago Cuota"/>
    <d v="2023-08-01T00:00:00"/>
    <s v="TR"/>
    <s v="PUYEHUE 36, MILITZA CORTES"/>
    <m/>
    <n v="26000"/>
    <m/>
  </r>
  <r>
    <x v="163"/>
    <x v="0"/>
    <s v="Pago Cuota"/>
    <d v="2023-08-02T00:00:00"/>
    <s v="TR"/>
    <s v="PUYEHUE 47, ANDREA VALDIVIA"/>
    <m/>
    <n v="26000"/>
    <m/>
  </r>
  <r>
    <x v="163"/>
    <x v="0"/>
    <s v="Pago Cuota"/>
    <d v="2023-08-02T00:00:00"/>
    <s v="D/E"/>
    <s v="RANCO 89, TERESA ROJAS   15137"/>
    <m/>
    <n v="26000"/>
    <m/>
  </r>
  <r>
    <x v="163"/>
    <x v="0"/>
    <s v="Pago Cuota"/>
    <d v="2023-08-02T00:00:00"/>
    <s v="D/E"/>
    <s v="LLANQUIHUE 74, ELIANA HARO  15152"/>
    <m/>
    <n v="26000"/>
    <m/>
  </r>
  <r>
    <x v="163"/>
    <x v="0"/>
    <s v="Pago Cuota"/>
    <d v="2023-08-02T00:00:00"/>
    <s v="D/E"/>
    <s v="RANCO 83, SILVIA GONZALEZ  15133"/>
    <m/>
    <n v="26000"/>
    <m/>
  </r>
  <r>
    <x v="163"/>
    <x v="0"/>
    <s v="Pago Cuota"/>
    <d v="2023-08-02T00:00:00"/>
    <s v="TR"/>
    <s v="LLANQUIHUE 76, GLENDA ALVAREZ"/>
    <m/>
    <n v="36000"/>
    <m/>
  </r>
  <r>
    <x v="164"/>
    <x v="0"/>
    <s v="Pago Cuota"/>
    <d v="2023-08-03T00:00:00"/>
    <s v="TR"/>
    <s v="VILLARRICA 122, LUIS SEPULVEDA"/>
    <m/>
    <n v="78000"/>
    <m/>
  </r>
  <r>
    <x v="165"/>
    <x v="0"/>
    <s v="Pago Cuota"/>
    <d v="2023-08-07T00:00:00"/>
    <s v="TR"/>
    <s v="RANCO 91, JEANETTE IBARRA"/>
    <m/>
    <n v="26000"/>
    <m/>
  </r>
  <r>
    <x v="165"/>
    <x v="0"/>
    <s v="Pago Cuota"/>
    <d v="2023-08-07T00:00:00"/>
    <s v="TR"/>
    <s v="PUYEHUE 39, FELIPE GALLARDO"/>
    <m/>
    <n v="52000"/>
    <m/>
  </r>
  <r>
    <x v="165"/>
    <x v="0"/>
    <s v="Pago Cuota"/>
    <d v="2023-08-07T00:00:00"/>
    <s v="TR"/>
    <s v="LLANQUIHUE 97, RENE RIVERO"/>
    <m/>
    <n v="52025"/>
    <m/>
  </r>
  <r>
    <x v="166"/>
    <x v="0"/>
    <s v="Pago Cuota"/>
    <d v="2023-08-10T00:00:00"/>
    <s v="TR"/>
    <s v="RANCO 54, MARION PACHECO"/>
    <m/>
    <n v="26000"/>
    <m/>
  </r>
  <r>
    <x v="167"/>
    <x v="0"/>
    <s v="Pago Cuota"/>
    <d v="2023-08-17T00:00:00"/>
    <s v="TR"/>
    <s v="RINIÑIHUE 19, TERESA PEÑA"/>
    <m/>
    <n v="26000"/>
    <m/>
  </r>
  <r>
    <x v="168"/>
    <x v="0"/>
    <s v="Pago Cuota"/>
    <d v="2023-08-18T00:00:00"/>
    <s v="TR"/>
    <s v="VILLARRICA 126, EMA DE RAMON"/>
    <m/>
    <n v="26000"/>
    <m/>
  </r>
  <r>
    <x v="169"/>
    <x v="0"/>
    <s v="Pago Cuota"/>
    <d v="2023-08-21T00:00:00"/>
    <s v="TR"/>
    <s v="PUEHUE 28, VERONICA SILVA"/>
    <m/>
    <n v="26109"/>
    <m/>
  </r>
  <r>
    <x v="169"/>
    <x v="0"/>
    <s v="Pago Cuota"/>
    <d v="2023-08-21T00:00:00"/>
    <s v="D/E"/>
    <s v="RANCO 83, SILVIA GONZALEZ  15186"/>
    <m/>
    <n v="50000"/>
    <m/>
  </r>
  <r>
    <x v="170"/>
    <x v="0"/>
    <s v="Pago Cuota"/>
    <d v="2023-08-22T00:00:00"/>
    <s v="TR"/>
    <s v="RIÑIHUE 23, SARA SALGADO"/>
    <m/>
    <n v="100000"/>
    <m/>
  </r>
  <r>
    <x v="170"/>
    <x v="0"/>
    <s v="Pago Cuota"/>
    <d v="2023-08-22T00:00:00"/>
    <s v="TR"/>
    <s v="PUYEHUE 32, IVONNE JORQUERA"/>
    <m/>
    <n v="100000"/>
    <m/>
  </r>
  <r>
    <x v="171"/>
    <x v="0"/>
    <s v="Pago Cuota"/>
    <d v="2023-08-23T00:00:00"/>
    <s v="TR"/>
    <s v="ICALMA 72, JORGE MATAMALA"/>
    <m/>
    <n v="26000"/>
    <m/>
  </r>
  <r>
    <x v="171"/>
    <x v="0"/>
    <s v="Pago Cuota"/>
    <d v="2023-08-23T00:00:00"/>
    <s v="TR"/>
    <s v="PUEYEHUE 37, JORGE MATAMALA"/>
    <m/>
    <n v="26100"/>
    <m/>
  </r>
  <r>
    <x v="172"/>
    <x v="0"/>
    <s v="Pago Cuota"/>
    <d v="2023-08-24T00:00:00"/>
    <s v="TR"/>
    <s v="PUYEHUE 30, JORGE CARCASSON"/>
    <m/>
    <n v="52000"/>
    <m/>
  </r>
  <r>
    <x v="173"/>
    <x v="0"/>
    <s v="Pago Cuota"/>
    <d v="2023-08-25T00:00:00"/>
    <s v="TR"/>
    <s v="PUYEHUE 47, ANDREA VALDIVIA"/>
    <m/>
    <n v="104000"/>
    <m/>
  </r>
  <r>
    <x v="174"/>
    <x v="0"/>
    <s v="Pago Cuota"/>
    <d v="2023-08-30T00:00:00"/>
    <s v="TR"/>
    <s v="LLANQUIHUE 88, PEDRO FLORES"/>
    <m/>
    <n v="26000"/>
    <m/>
  </r>
  <r>
    <x v="174"/>
    <x v="0"/>
    <s v="Pago Cuota"/>
    <d v="2023-08-30T00:00:00"/>
    <s v="TR"/>
    <s v="VILLARRICA 122, LUIS SEPULVEDA"/>
    <m/>
    <n v="26000"/>
    <m/>
  </r>
  <r>
    <x v="161"/>
    <x v="0"/>
    <s v="Pago Cuota"/>
    <d v="2023-08-31T00:00:00"/>
    <s v="TR"/>
    <s v="LLANQUIHUE 82, MARIA MOLINA"/>
    <m/>
    <n v="52000"/>
    <m/>
  </r>
  <r>
    <x v="161"/>
    <x v="0"/>
    <s v="Pago Cuota"/>
    <d v="2023-08-31T00:00:00"/>
    <s v="TR"/>
    <s v="VILLARRICA 118, PIA BURGOS"/>
    <m/>
    <n v="52117"/>
    <m/>
  </r>
  <r>
    <x v="161"/>
    <x v="0"/>
    <s v="Pago Cuota"/>
    <d v="2023-08-31T00:00:00"/>
    <s v="TR"/>
    <s v="VILLARRICA 123, OMAR SEPULVEDA"/>
    <m/>
    <n v="130051"/>
    <m/>
  </r>
  <r>
    <x v="171"/>
    <x v="0"/>
    <s v="Pago Cuota"/>
    <d v="2023-08-23T00:00:00"/>
    <s v="TR"/>
    <s v="LLANQUIHUE 80, SERGIO IBACETA"/>
    <m/>
    <n v="26000"/>
    <m/>
  </r>
  <r>
    <x v="175"/>
    <x v="0"/>
    <s v="Pago Cuota"/>
    <d v="2023-08-11T00:00:00"/>
    <s v="TR"/>
    <s v="VILLARRICA 100, JULIA ZUÑIGA"/>
    <m/>
    <n v="26000"/>
    <m/>
  </r>
  <r>
    <x v="161"/>
    <x v="0"/>
    <s v="Pago Cuota"/>
    <d v="2023-08-31T00:00:00"/>
    <s v="TR"/>
    <s v="VILLARRICA 102, XIMENA MANCILLA"/>
    <m/>
    <n v="26113"/>
    <m/>
  </r>
  <r>
    <x v="165"/>
    <x v="0"/>
    <s v="Pago Cuota"/>
    <d v="2023-08-07T00:00:00"/>
    <s v="TR"/>
    <s v="LLANQUIHUE 109, TERESA GATICA"/>
    <m/>
    <n v="26000"/>
    <m/>
  </r>
  <r>
    <x v="174"/>
    <x v="0"/>
    <s v="Pago Cuota"/>
    <d v="2023-08-30T00:00:00"/>
    <s v="TR"/>
    <s v="LLANQUIHUE 109, TERESA GATICA"/>
    <m/>
    <n v="26000"/>
    <m/>
  </r>
  <r>
    <x v="169"/>
    <x v="0"/>
    <s v="Pago Cuota"/>
    <d v="2023-08-21T00:00:00"/>
    <s v="TR"/>
    <s v="PEDRO RUZ. LLANQUIHUE 113"/>
    <m/>
    <n v="78000"/>
    <m/>
  </r>
  <r>
    <x v="176"/>
    <x v="0"/>
    <s v="Pago Cuota"/>
    <d v="2023-08-28T00:00:00"/>
    <s v="TR"/>
    <s v="PUYEHUE 45, SOLEDAD SCHWARZENBERG"/>
    <m/>
    <n v="26000"/>
    <m/>
  </r>
  <r>
    <x v="163"/>
    <x v="0"/>
    <s v="Pago Cuota"/>
    <d v="2023-08-02T00:00:00"/>
    <s v="TR"/>
    <s v="VILLARRICA 106, CAROLINA URIBE"/>
    <m/>
    <n v="26000"/>
    <m/>
  </r>
  <r>
    <x v="165"/>
    <x v="0"/>
    <s v="Pago Cuota"/>
    <d v="2023-08-07T00:00:00"/>
    <s v="TR"/>
    <s v="LLANQUIHUE 92, CARLOS HERRERA 1/11"/>
    <m/>
    <n v="26080"/>
    <m/>
  </r>
  <r>
    <x v="177"/>
    <x v="0"/>
    <s v="Pago Cuota"/>
    <d v="2023-08-04T00:00:00"/>
    <s v="TR"/>
    <s v="RANCO 42, OCTAVIO ARRUE"/>
    <m/>
    <n v="26000"/>
    <m/>
  </r>
  <r>
    <x v="175"/>
    <x v="0"/>
    <s v="Pago Cuota"/>
    <d v="2023-08-11T00:00:00"/>
    <s v="D/E"/>
    <s v="PUYEHUE 43, AURELIO SANDOVAL"/>
    <m/>
    <n v="26000"/>
    <m/>
  </r>
  <r>
    <x v="168"/>
    <x v="0"/>
    <s v="Pago Cuota"/>
    <d v="2023-08-18T00:00:00"/>
    <s v="TR"/>
    <s v="LLANQUIHUE 94, SUC. CARMELA VALDES"/>
    <m/>
    <n v="156000"/>
    <m/>
  </r>
  <r>
    <x v="177"/>
    <x v="0"/>
    <s v="Pago Cuota"/>
    <d v="2023-08-04T00:00:00"/>
    <s v="TR"/>
    <s v="RIÑIHUE 25, JUAN GONZALEZ"/>
    <m/>
    <n v="30000"/>
    <m/>
  </r>
  <r>
    <x v="168"/>
    <x v="0"/>
    <s v="Pago Cuota"/>
    <d v="2023-08-18T00:00:00"/>
    <s v="TR"/>
    <s v="LLANQUIHUE 117, PATRICIA MALUENDA"/>
    <m/>
    <n v="26000"/>
    <m/>
  </r>
  <r>
    <x v="163"/>
    <x v="0"/>
    <s v="Pago Cuota"/>
    <d v="2023-08-02T00:00:00"/>
    <s v="D/E"/>
    <s v="RIÑIHUE 10, HECTOR ZUÑIGA   15148"/>
    <m/>
    <n v="26000"/>
    <m/>
  </r>
  <r>
    <x v="170"/>
    <x v="0"/>
    <s v="Pago Cuota"/>
    <d v="2023-08-22T00:00:00"/>
    <s v="TR"/>
    <s v="PUYEHUE 24, MANUEL LATAPIAT"/>
    <m/>
    <n v="26109"/>
    <m/>
  </r>
  <r>
    <x v="178"/>
    <x v="0"/>
    <s v="Pago Cuota"/>
    <d v="2023-08-08T00:00:00"/>
    <s v="TR"/>
    <s v="VILLARRICA 127 - PAGO ESC. FRANJA"/>
    <m/>
    <n v="18650"/>
    <m/>
  </r>
  <r>
    <x v="178"/>
    <x v="0"/>
    <s v="Pago Cuota"/>
    <d v="2023-08-08T00:00:00"/>
    <s v="TR"/>
    <s v="VILLARRICA 121 - PAGO ESC. FRANJA"/>
    <m/>
    <n v="26000"/>
    <m/>
  </r>
  <r>
    <x v="179"/>
    <x v="0"/>
    <s v="Pago Cuota"/>
    <d v="2023-08-14T00:00:00"/>
    <s v="TR"/>
    <s v="LLANQUIHUE 101, MARCELA ORTIZ"/>
    <m/>
    <n v="26000"/>
    <m/>
  </r>
  <r>
    <x v="168"/>
    <x v="0"/>
    <s v="Pago Cuota"/>
    <d v="2023-08-18T00:00:00"/>
    <s v="TR"/>
    <s v="PUYEHUE 51, SOLANGE ASPEE"/>
    <m/>
    <n v="26000"/>
    <m/>
  </r>
  <r>
    <x v="173"/>
    <x v="0"/>
    <s v="Pago Cuota"/>
    <d v="2023-08-25T00:00:00"/>
    <s v="TR"/>
    <s v="LLANQUIHUE 115, SUC. ZAIDA URIBE"/>
    <m/>
    <n v="26102"/>
    <m/>
  </r>
  <r>
    <x v="180"/>
    <x v="0"/>
    <s v="Pago Cuota"/>
    <d v="2023-09-01T00:00:00"/>
    <s v="TR"/>
    <s v="RANCO 48, CAROLA ARRIAGADA"/>
    <m/>
    <n v="26000"/>
    <m/>
  </r>
  <r>
    <x v="180"/>
    <x v="0"/>
    <s v="Pago Cuota"/>
    <d v="2023-09-01T00:00:00"/>
    <s v="TR"/>
    <s v="LLANQUIHUE 101 MARCELA ORTIZ"/>
    <m/>
    <n v="26000"/>
    <m/>
  </r>
  <r>
    <x v="180"/>
    <x v="0"/>
    <s v="Pago Cuota"/>
    <d v="2023-09-01T00:00:00"/>
    <s v="TR"/>
    <s v="VILLARRICA 108, SUC. ANGELA ITURBIDE"/>
    <m/>
    <n v="26000"/>
    <m/>
  </r>
  <r>
    <x v="180"/>
    <x v="0"/>
    <s v="Pago Cuota"/>
    <d v="2023-09-01T00:00:00"/>
    <s v="TR"/>
    <s v="PUYEHUE 36, MILITZA CORTES"/>
    <m/>
    <n v="26000"/>
    <m/>
  </r>
  <r>
    <x v="180"/>
    <x v="0"/>
    <s v="Pago Cuota"/>
    <d v="2023-09-01T00:00:00"/>
    <s v="TR"/>
    <s v="VILLARRICA 128, MARCELA UBILLA"/>
    <m/>
    <n v="26000"/>
    <m/>
  </r>
  <r>
    <x v="180"/>
    <x v="0"/>
    <s v="Pago Cuota"/>
    <d v="2023-09-01T00:00:00"/>
    <s v="TR"/>
    <s v="PUYEHUE 30, JORGE CARCASSON"/>
    <m/>
    <n v="26000"/>
    <m/>
  </r>
  <r>
    <x v="180"/>
    <x v="0"/>
    <s v="Pago Cuota"/>
    <d v="2023-09-01T00:00:00"/>
    <s v="TR"/>
    <s v="RANCO 77, MELINDA GONZALEZ"/>
    <m/>
    <n v="26000"/>
    <m/>
  </r>
  <r>
    <x v="180"/>
    <x v="0"/>
    <s v="Pago Cuota"/>
    <d v="2023-09-01T00:00:00"/>
    <s v="TR"/>
    <s v="LLANQUIHUE 88, PEDRO FLORES"/>
    <m/>
    <n v="26000"/>
    <m/>
  </r>
  <r>
    <x v="181"/>
    <x v="0"/>
    <s v="Pago Cuota"/>
    <d v="2023-09-04T00:00:00"/>
    <s v="TR"/>
    <s v="PUYEHUE 39, FELIPE GALLARDO"/>
    <m/>
    <n v="36000"/>
    <m/>
  </r>
  <r>
    <x v="182"/>
    <x v="0"/>
    <s v="Pago Cuota"/>
    <d v="2023-09-05T00:00:00"/>
    <s v="D/E"/>
    <s v="LLANQUIHUE 74, ELIANA HARO 15204"/>
    <m/>
    <n v="78000"/>
    <m/>
  </r>
  <r>
    <x v="183"/>
    <x v="0"/>
    <s v="Pago Cuota"/>
    <d v="2023-09-06T00:00:00"/>
    <s v="TR"/>
    <s v="LLANQUIHUE 97 A CASTILLO OLIVERA"/>
    <m/>
    <n v="104096"/>
    <m/>
  </r>
  <r>
    <x v="184"/>
    <x v="0"/>
    <s v="Pago Cuota"/>
    <d v="2023-09-07T00:00:00"/>
    <s v="TR"/>
    <s v="LLANQUIHUE 76, GLENDA ALVAREZ"/>
    <m/>
    <n v="178000"/>
    <m/>
  </r>
  <r>
    <x v="184"/>
    <x v="0"/>
    <s v="Pago Cuota"/>
    <d v="2023-09-07T00:00:00"/>
    <s v="TR"/>
    <s v="OLLANQUIHUE 97 RENE RIVERA"/>
    <m/>
    <n v="26000"/>
    <m/>
  </r>
  <r>
    <x v="184"/>
    <x v="0"/>
    <s v="Pago Cuota"/>
    <d v="2023-09-07T00:00:00"/>
    <s v="TR"/>
    <s v="RANCO 91, JEANETTE IBARRA"/>
    <m/>
    <n v="100000"/>
    <m/>
  </r>
  <r>
    <x v="185"/>
    <x v="0"/>
    <s v="Pago Cuota"/>
    <d v="2023-09-12T00:00:00"/>
    <s v="TR"/>
    <s v="RANCO 56, SUC. RIGOBERTO GONZALEZ"/>
    <m/>
    <n v="26000"/>
    <m/>
  </r>
  <r>
    <x v="186"/>
    <x v="0"/>
    <s v="Pago Cuota"/>
    <d v="2023-09-14T00:00:00"/>
    <s v="TR"/>
    <s v="RIÑIHUE 19, TERESA PEÑA"/>
    <m/>
    <n v="52000"/>
    <m/>
  </r>
  <r>
    <x v="187"/>
    <x v="0"/>
    <s v="Pago Cuota"/>
    <d v="2023-09-15T00:00:00"/>
    <s v="TR"/>
    <s v="PUYEHUE 28, VERONICA SILVA"/>
    <m/>
    <n v="52000"/>
    <m/>
  </r>
  <r>
    <x v="188"/>
    <x v="0"/>
    <s v="Pago Cuota"/>
    <d v="2023-09-20T00:00:00"/>
    <s v="TR"/>
    <s v="RANCO 54, MARION PACHECO"/>
    <m/>
    <n v="26000"/>
    <m/>
  </r>
  <r>
    <x v="188"/>
    <x v="0"/>
    <s v="Pago Cuota"/>
    <d v="2023-09-20T00:00:00"/>
    <s v="TR"/>
    <s v="VILLARRICA 126, EMA DE RAMON"/>
    <m/>
    <n v="50000"/>
    <m/>
  </r>
  <r>
    <x v="188"/>
    <x v="0"/>
    <s v="Pago Cuota"/>
    <d v="2023-09-20T00:00:00"/>
    <s v="TR"/>
    <s v="PUYEHUE 30, JORGE CARCASSON"/>
    <m/>
    <n v="26000"/>
    <m/>
  </r>
  <r>
    <x v="189"/>
    <x v="0"/>
    <s v="Pago Cuota"/>
    <d v="2023-09-22T00:00:00"/>
    <s v="TR"/>
    <s v="PUYEHUE 32, IVONNE JORQUERA"/>
    <m/>
    <n v="26000"/>
    <m/>
  </r>
  <r>
    <x v="190"/>
    <x v="0"/>
    <s v="Pago Cuota"/>
    <d v="2023-09-25T00:00:00"/>
    <s v="TR"/>
    <s v="ICALMA 72, JORGE MATAMALA"/>
    <m/>
    <n v="26000"/>
    <m/>
  </r>
  <r>
    <x v="190"/>
    <x v="0"/>
    <s v="Pago Cuota"/>
    <d v="2023-09-25T00:00:00"/>
    <s v="TR"/>
    <s v="PUEYEHUE 37, JORGE MATAMALA"/>
    <m/>
    <n v="26025"/>
    <m/>
  </r>
  <r>
    <x v="191"/>
    <x v="0"/>
    <s v="Pago Cuota"/>
    <d v="2023-09-26T00:00:00"/>
    <s v="TR"/>
    <s v="LLANQUIHUE 74, ELIANA HARO 15252"/>
    <m/>
    <n v="26000"/>
    <m/>
  </r>
  <r>
    <x v="192"/>
    <x v="0"/>
    <s v="Pago Cuota"/>
    <d v="2023-09-27T00:00:00"/>
    <s v="TR"/>
    <s v="RIÑIHUE 23, SARA SALGADO"/>
    <m/>
    <n v="156000"/>
    <m/>
  </r>
  <r>
    <x v="193"/>
    <x v="0"/>
    <s v="Pago Cuota"/>
    <d v="2023-09-29T00:00:00"/>
    <s v="TR"/>
    <s v="VILLARRICA 118, PIA BURGOS"/>
    <m/>
    <n v="26000"/>
    <m/>
  </r>
  <r>
    <x v="193"/>
    <x v="0"/>
    <s v="Pago Cuota"/>
    <d v="2023-09-29T00:00:00"/>
    <s v="TR"/>
    <s v="VILLARRICA 123, OMAR SEPULVEDA"/>
    <m/>
    <n v="26000"/>
    <m/>
  </r>
  <r>
    <x v="194"/>
    <x v="0"/>
    <s v="Pago Cuota"/>
    <d v="2023-09-08T00:00:00"/>
    <s v="TR"/>
    <s v="RIÑIHUE 25, JUAN GONZALEZ"/>
    <m/>
    <n v="26100"/>
    <m/>
  </r>
  <r>
    <x v="190"/>
    <x v="0"/>
    <s v="Pago Cuota"/>
    <d v="2023-09-25T00:00:00"/>
    <s v="TR"/>
    <s v="LLANQUIHUE 80, SERGIO IBACETA"/>
    <m/>
    <n v="104000"/>
    <m/>
  </r>
  <r>
    <x v="187"/>
    <x v="0"/>
    <s v="Pago Cuota"/>
    <d v="2023-09-15T00:00:00"/>
    <s v="TR"/>
    <s v="VILLARRICA 100, JULIA ZUÑIGA"/>
    <m/>
    <n v="26000"/>
    <m/>
  </r>
  <r>
    <x v="189"/>
    <x v="0"/>
    <s v="Pago Cuota"/>
    <d v="2023-09-22T00:00:00"/>
    <s v="TR"/>
    <s v="LLANQUIHUE 109, TERESA GATICA"/>
    <m/>
    <n v="26000"/>
    <m/>
  </r>
  <r>
    <x v="188"/>
    <x v="0"/>
    <s v="Pago Cuota"/>
    <d v="2023-09-20T00:00:00"/>
    <s v="TR"/>
    <s v="LLANQUIHUE 113, PEDRO RUZ"/>
    <m/>
    <n v="26000"/>
    <m/>
  </r>
  <r>
    <x v="180"/>
    <x v="0"/>
    <s v="Pago Cuota"/>
    <d v="2023-09-01T00:00:00"/>
    <s v="TR"/>
    <s v="VILLARRICA 106, CAROLINA URIBE"/>
    <m/>
    <n v="26113"/>
    <m/>
  </r>
  <r>
    <x v="193"/>
    <x v="0"/>
    <s v="Pago Cuota"/>
    <d v="2023-09-29T00:00:00"/>
    <s v="TR"/>
    <s v="VILLARRICA 106, CAROLINA URIBE"/>
    <m/>
    <n v="52000"/>
    <m/>
  </r>
  <r>
    <x v="183"/>
    <x v="0"/>
    <s v="Pago Cuota"/>
    <d v="2023-09-06T00:00:00"/>
    <s v="TR"/>
    <s v="LLANQUIHUE 92, CARLOS HERRERA"/>
    <m/>
    <n v="52000"/>
    <m/>
  </r>
  <r>
    <x v="182"/>
    <x v="0"/>
    <s v="Pago Cuota"/>
    <d v="2023-09-05T00:00:00"/>
    <s v="D/E"/>
    <s v="PUYEHUE 41, TERESA SEPULVEDA 15205"/>
    <m/>
    <n v="26000"/>
    <m/>
  </r>
  <r>
    <x v="182"/>
    <x v="0"/>
    <s v="Pago Cuota"/>
    <d v="2023-09-05T00:00:00"/>
    <s v="D/E"/>
    <s v="RANCO 89, TERESA ROJAS 15209"/>
    <m/>
    <n v="26109"/>
    <m/>
  </r>
  <r>
    <x v="188"/>
    <x v="0"/>
    <s v="Pago Cuota"/>
    <d v="2023-09-20T00:00:00"/>
    <s v="TR"/>
    <s v="CALAFQUEN 5, MARCOS BRIONES"/>
    <m/>
    <n v="26000"/>
    <m/>
  </r>
  <r>
    <x v="188"/>
    <x v="0"/>
    <s v="Pago Cuota"/>
    <d v="2023-09-20T00:00:00"/>
    <s v="TR"/>
    <s v="LLANQUIHUE 119, MARIA MADARIAGA"/>
    <m/>
    <n v="26000"/>
    <m/>
  </r>
  <r>
    <x v="191"/>
    <x v="0"/>
    <s v="Pago Cuota"/>
    <d v="2023-09-26T00:00:00"/>
    <s v="TR"/>
    <s v="PUYEHUE 41, TERESA SEPULVEDA 15251"/>
    <m/>
    <n v="26080"/>
    <m/>
  </r>
  <r>
    <x v="195"/>
    <x v="0"/>
    <s v="Pago Cuota"/>
    <d v="2023-09-28T00:00:00"/>
    <s v="TR"/>
    <s v="PUYEHUE 43, AURELIO SANDOVAL"/>
    <m/>
    <n v="182000"/>
    <m/>
  </r>
  <r>
    <x v="180"/>
    <x v="0"/>
    <s v="Pago Cuota"/>
    <d v="2023-09-01T00:00:00"/>
    <s v="TR"/>
    <s v="RANCO 75, OLGA HERNANDEZ"/>
    <m/>
    <n v="26000"/>
    <m/>
  </r>
  <r>
    <x v="181"/>
    <x v="0"/>
    <s v="Pago Cuota"/>
    <d v="2023-09-04T00:00:00"/>
    <s v="TR"/>
    <s v="VILLARRICA 129 - PAGO ESC. FRANJA"/>
    <m/>
    <n v="52000"/>
    <m/>
  </r>
  <r>
    <x v="187"/>
    <x v="0"/>
    <s v="Pago Cuota"/>
    <d v="2023-09-15T00:00:00"/>
    <s v="TR"/>
    <s v="RIÑIHUE 6, ROBERTO ANDRADE"/>
    <m/>
    <n v="26000"/>
    <m/>
  </r>
  <r>
    <x v="180"/>
    <x v="0"/>
    <s v="Pago Cuota"/>
    <d v="2023-09-01T00:00:00"/>
    <s v="TR"/>
    <s v="LLANQUIHUE 96, CARLOS ALVAREZ"/>
    <m/>
    <n v="372000"/>
    <m/>
  </r>
  <r>
    <x v="185"/>
    <x v="0"/>
    <s v="Pago Cuota"/>
    <d v="2023-09-12T00:00:00"/>
    <s v="TR"/>
    <s v="VILLARRICA 114, HILDA ALBURQUERQUE"/>
    <m/>
    <n v="52000"/>
    <m/>
  </r>
  <r>
    <x v="180"/>
    <x v="0"/>
    <s v="Pago Cuota"/>
    <d v="2023-09-01T00:00:00"/>
    <s v="TR"/>
    <s v="VILLARRICA 098, ANIBAL VIVACETA"/>
    <m/>
    <n v="26000"/>
    <m/>
  </r>
  <r>
    <x v="190"/>
    <x v="0"/>
    <s v="Pago Cuota"/>
    <d v="2023-09-25T00:00:00"/>
    <s v="D/E"/>
    <s v="RANCO 52, HERNAN VIDELA"/>
    <m/>
    <n v="26000"/>
    <m/>
  </r>
  <r>
    <x v="192"/>
    <x v="0"/>
    <s v="Pago Cuota"/>
    <d v="2023-09-27T00:00:00"/>
    <s v="TR"/>
    <s v="RANCO 85, HUGO FLORES 15253"/>
    <m/>
    <n v="36000"/>
    <m/>
  </r>
  <r>
    <x v="196"/>
    <x v="0"/>
    <s v="Pago Cuota"/>
    <d v="2023-10-02T00:00:00"/>
    <s v="TR"/>
    <s v="LLANQUIHUE 82, MARIA MOLINA"/>
    <m/>
    <n v="26000"/>
    <m/>
  </r>
  <r>
    <x v="196"/>
    <x v="0"/>
    <s v="Pago Cuota"/>
    <d v="2023-10-02T00:00:00"/>
    <s v="TR"/>
    <s v="RANCO 48, CAROLA ARRIAGADA"/>
    <m/>
    <n v="26000"/>
    <m/>
  </r>
  <r>
    <x v="196"/>
    <x v="0"/>
    <s v="Pago Cuota"/>
    <d v="2023-10-02T00:00:00"/>
    <s v="TR"/>
    <s v="PUYEHUE 36, MILITZA CORTES"/>
    <m/>
    <n v="26000"/>
    <m/>
  </r>
  <r>
    <x v="196"/>
    <x v="0"/>
    <s v="Pago Cuota"/>
    <d v="2023-10-02T00:00:00"/>
    <s v="TR"/>
    <s v="VILLARRICA 108, SUC. ANGELA ITURBIDE"/>
    <m/>
    <n v="26000"/>
    <m/>
  </r>
  <r>
    <x v="196"/>
    <x v="0"/>
    <s v="Pago Cuota"/>
    <d v="2023-10-02T00:00:00"/>
    <s v="TR"/>
    <s v="VILLARRICA 128, MARCELA UBILLA"/>
    <m/>
    <n v="26000"/>
    <m/>
  </r>
  <r>
    <x v="196"/>
    <x v="0"/>
    <s v="Pago Cuota"/>
    <d v="2023-10-02T00:00:00"/>
    <s v="TR"/>
    <s v="RANCO 77, MELINDA GONZALEZ"/>
    <m/>
    <n v="26000"/>
    <m/>
  </r>
  <r>
    <x v="196"/>
    <x v="0"/>
    <s v="Pago Cuota"/>
    <d v="2023-10-02T00:00:00"/>
    <s v="TR"/>
    <s v="PUYEHUE 47, ANDREA VALDIVIA"/>
    <m/>
    <n v="26000"/>
    <m/>
  </r>
  <r>
    <x v="197"/>
    <x v="0"/>
    <s v="Pago Cuota"/>
    <d v="2023-10-04T00:00:00"/>
    <s v="TR"/>
    <s v="LLANQUIHUE 101, MARCELA ORTIZ"/>
    <m/>
    <n v="156000"/>
    <m/>
  </r>
  <r>
    <x v="198"/>
    <x v="0"/>
    <s v="Pago Cuota"/>
    <d v="2023-10-05T00:00:00"/>
    <s v="TR"/>
    <s v="LLANQUIHUE 97, RENE RIVERO"/>
    <m/>
    <n v="260000"/>
    <m/>
  </r>
  <r>
    <x v="198"/>
    <x v="0"/>
    <s v="Pago Cuota"/>
    <d v="2023-10-05T00:00:00"/>
    <s v="TR"/>
    <s v="RIÑIHUE 25, JUAN GONZALEZ"/>
    <m/>
    <n v="26000"/>
    <m/>
  </r>
  <r>
    <x v="199"/>
    <x v="0"/>
    <s v="Pago Cuota"/>
    <d v="2023-10-06T00:00:00"/>
    <s v="TR"/>
    <s v="LLANQUIHUE 88, PEDRO FLORES"/>
    <m/>
    <n v="26000"/>
    <m/>
  </r>
  <r>
    <x v="199"/>
    <x v="0"/>
    <s v="Pago Cuota"/>
    <d v="2023-10-06T00:00:00"/>
    <s v="TR"/>
    <s v="RACO 56, SUC. RIGOBERTO GONZALEZ"/>
    <m/>
    <n v="26000"/>
    <m/>
  </r>
  <r>
    <x v="199"/>
    <x v="0"/>
    <s v="Pago Cuota"/>
    <d v="2023-10-06T00:00:00"/>
    <s v="TR"/>
    <s v="RANCO 91, JEANETTE IBARRA"/>
    <m/>
    <n v="50000"/>
    <m/>
  </r>
  <r>
    <x v="199"/>
    <x v="0"/>
    <s v="Pago Cuota"/>
    <d v="2023-10-06T00:00:00"/>
    <s v="TR"/>
    <s v="PUYEHUE 28, VERONICA SILVA"/>
    <m/>
    <n v="312000"/>
    <m/>
  </r>
  <r>
    <x v="200"/>
    <x v="0"/>
    <s v="Pago Cuota"/>
    <d v="2023-10-10T00:00:00"/>
    <s v="TR"/>
    <s v="PATRICIA CASTILLO, LLANQUIHUE 97 A"/>
    <m/>
    <n v="26000"/>
    <m/>
  </r>
  <r>
    <x v="200"/>
    <x v="0"/>
    <s v="Pago Cuota"/>
    <d v="2023-10-10T00:00:00"/>
    <s v="TR"/>
    <s v="RANCO 83, SILVIA GONZALEZ   13237"/>
    <m/>
    <n v="26000"/>
    <m/>
  </r>
  <r>
    <x v="200"/>
    <x v="0"/>
    <s v="Pago Cuota"/>
    <d v="2023-10-10T00:00:00"/>
    <s v="TR"/>
    <s v="RANCO 89, TERESA ROJAS 15254"/>
    <m/>
    <n v="26000"/>
    <m/>
  </r>
  <r>
    <x v="200"/>
    <x v="0"/>
    <s v="Pago Cuota"/>
    <d v="2023-10-10T00:00:00"/>
    <s v="TR"/>
    <s v="RANCO 83, SILVIA GONZALEZ   15284"/>
    <m/>
    <n v="26000"/>
    <m/>
  </r>
  <r>
    <x v="200"/>
    <x v="0"/>
    <s v="Pago Cuota"/>
    <d v="2023-10-10T00:00:00"/>
    <s v="TR"/>
    <s v="RIÑIHUE 10, HECTOR ZUÑIGA 15286"/>
    <m/>
    <n v="26000"/>
    <m/>
  </r>
  <r>
    <x v="201"/>
    <x v="0"/>
    <s v="Pago Cuota"/>
    <d v="2023-10-11T00:00:00"/>
    <s v="TR"/>
    <s v="RANCO 54, MARION PACHECO"/>
    <m/>
    <n v="26000"/>
    <m/>
  </r>
  <r>
    <x v="202"/>
    <x v="0"/>
    <s v="Pago Cuota"/>
    <d v="2023-10-13T00:00:00"/>
    <s v="TR"/>
    <s v="LLANQUIHUE 76, GLENDA ALVAREZ"/>
    <m/>
    <n v="26000"/>
    <m/>
  </r>
  <r>
    <x v="203"/>
    <x v="0"/>
    <s v="Pago Cuota"/>
    <d v="2023-10-16T00:00:00"/>
    <s v="TR"/>
    <s v="PUYEHUE 39, FELIPE GALLARDO"/>
    <m/>
    <n v="26000"/>
    <m/>
  </r>
  <r>
    <x v="203"/>
    <x v="0"/>
    <s v="Pago Cuota"/>
    <d v="2023-10-16T00:00:00"/>
    <s v="TR"/>
    <s v="TERESA PEÑA RIÑIHUE 19"/>
    <m/>
    <n v="26000"/>
    <m/>
  </r>
  <r>
    <x v="204"/>
    <x v="0"/>
    <s v="Pago Cuota"/>
    <d v="2023-10-18T00:00:00"/>
    <s v="TR"/>
    <s v="VILLARRICA 126, EMA DE RAMON"/>
    <m/>
    <n v="78000"/>
    <m/>
  </r>
  <r>
    <x v="204"/>
    <x v="0"/>
    <s v="Pago Cuota"/>
    <d v="2023-10-18T00:00:00"/>
    <s v="TR"/>
    <s v="RIÑIHUE 23, SARA SALGADO"/>
    <m/>
    <n v="78000"/>
    <m/>
  </r>
  <r>
    <x v="205"/>
    <x v="0"/>
    <s v="Pago Cuota"/>
    <d v="2023-10-19T00:00:00"/>
    <s v="TR"/>
    <s v="ICALMA 72, JORGE MATAMALA"/>
    <m/>
    <n v="182000"/>
    <m/>
  </r>
  <r>
    <x v="205"/>
    <x v="0"/>
    <s v="Pago Cuota"/>
    <d v="2023-10-19T00:00:00"/>
    <s v="TR"/>
    <s v="PUEYEHUE 37, JORGE MATAMALA"/>
    <m/>
    <n v="250000"/>
    <m/>
  </r>
  <r>
    <x v="206"/>
    <x v="0"/>
    <s v="Pago Cuota"/>
    <d v="2023-10-23T00:00:00"/>
    <s v="TR"/>
    <s v="PUYEHUE 30, JORGE CARCASSON"/>
    <m/>
    <n v="312000"/>
    <m/>
  </r>
  <r>
    <x v="206"/>
    <x v="0"/>
    <s v="Pago Cuota"/>
    <d v="2023-10-23T00:00:00"/>
    <s v="TR"/>
    <s v="PUYEHUE 32, IVONNE JORQUERA"/>
    <m/>
    <n v="26000"/>
    <m/>
  </r>
  <r>
    <x v="207"/>
    <x v="0"/>
    <s v="Pago Cuota"/>
    <d v="2023-10-24T00:00:00"/>
    <s v="TR"/>
    <s v="PUYEHUE 47, ANDREA VALDIVIA"/>
    <m/>
    <n v="52000"/>
    <m/>
  </r>
  <r>
    <x v="207"/>
    <x v="0"/>
    <s v="Pago Cuota"/>
    <d v="2023-10-24T00:00:00"/>
    <s v="TR"/>
    <s v="RANCO 50, JULIA PARRA"/>
    <m/>
    <n v="26000"/>
    <m/>
  </r>
  <r>
    <x v="207"/>
    <x v="0"/>
    <s v="Pago Cuota"/>
    <d v="2023-10-24T00:00:00"/>
    <s v="TR"/>
    <s v="RANCO 50, JULIA PARRA"/>
    <m/>
    <n v="26100"/>
    <m/>
  </r>
  <r>
    <x v="207"/>
    <x v="0"/>
    <s v="Pago Cuota"/>
    <d v="2023-10-24T00:00:00"/>
    <s v="TR"/>
    <s v="RANCO 50, JULIA PARRA"/>
    <m/>
    <n v="26000"/>
    <m/>
  </r>
  <r>
    <x v="207"/>
    <x v="0"/>
    <s v="Pago Cuota"/>
    <d v="2023-10-24T00:00:00"/>
    <s v="TR"/>
    <s v="RANCO 79, ISMELDA MEZA"/>
    <m/>
    <n v="26000"/>
    <m/>
  </r>
  <r>
    <x v="207"/>
    <x v="0"/>
    <s v="Pago Cuota"/>
    <d v="2023-10-24T00:00:00"/>
    <s v="TR"/>
    <s v="RANCO 79, ISMELDA MEZA"/>
    <m/>
    <n v="26000"/>
    <m/>
  </r>
  <r>
    <x v="207"/>
    <x v="0"/>
    <s v="Pago Cuota"/>
    <d v="2023-10-24T00:00:00"/>
    <s v="TR"/>
    <s v="RANCO 79, ISMELDA MEZA"/>
    <m/>
    <n v="26000"/>
    <m/>
  </r>
  <r>
    <x v="208"/>
    <x v="0"/>
    <s v="Pago Cuota"/>
    <d v="2023-10-30T00:00:00"/>
    <s v="TR"/>
    <s v="RANCO 77, MELINDA GONZALEZ"/>
    <m/>
    <n v="26000"/>
    <m/>
  </r>
  <r>
    <x v="209"/>
    <x v="0"/>
    <s v="Pago Cuota"/>
    <d v="2023-10-31T00:00:00"/>
    <s v="TR"/>
    <s v="VILLARRICA 118, PIA BURGOS"/>
    <m/>
    <n v="26000"/>
    <m/>
  </r>
  <r>
    <x v="209"/>
    <x v="0"/>
    <s v="Pago Cuota"/>
    <d v="2023-10-31T00:00:00"/>
    <s v="TR"/>
    <s v="VILLARRICA 123, OMAR SEPULVEDA"/>
    <m/>
    <n v="26000"/>
    <m/>
  </r>
  <r>
    <x v="209"/>
    <x v="0"/>
    <s v="Pago Cuota"/>
    <d v="2023-10-31T00:00:00"/>
    <s v="TR"/>
    <s v="RANCO 48, CAROLA ARRIAGADA"/>
    <m/>
    <n v="26000"/>
    <m/>
  </r>
  <r>
    <x v="206"/>
    <x v="0"/>
    <s v="Pago Cuota"/>
    <d v="2023-10-23T00:00:00"/>
    <s v="TR"/>
    <s v="LLANQUIHUE 80, SERGIO IBACETA"/>
    <m/>
    <n v="26080"/>
    <m/>
  </r>
  <r>
    <x v="202"/>
    <x v="0"/>
    <s v="Pago Cuota"/>
    <d v="2023-10-13T00:00:00"/>
    <s v="TR"/>
    <s v="VILLARRICA 100, JULIA ZUÑIGA"/>
    <m/>
    <n v="26113"/>
    <m/>
  </r>
  <r>
    <x v="209"/>
    <x v="0"/>
    <s v="Pago Cuota"/>
    <d v="2023-10-31T00:00:00"/>
    <s v="TR"/>
    <s v="LLANQUIHUE 109, TERESA GATICA"/>
    <m/>
    <n v="80325"/>
    <m/>
  </r>
  <r>
    <x v="206"/>
    <x v="0"/>
    <s v="Pago Cuota"/>
    <d v="2023-10-23T00:00:00"/>
    <s v="TR"/>
    <s v="LLANQUIHUE 113, PEDRO RUZ"/>
    <m/>
    <n v="100000"/>
    <m/>
  </r>
  <r>
    <x v="209"/>
    <x v="0"/>
    <s v="Pago Cuota"/>
    <d v="2023-10-31T00:00:00"/>
    <s v="TR"/>
    <s v="VILLARRICA 106, CAROLINA URIBE"/>
    <m/>
    <n v="234000"/>
    <m/>
  </r>
  <r>
    <x v="198"/>
    <x v="0"/>
    <s v="Pago Cuota"/>
    <d v="2023-10-05T00:00:00"/>
    <s v="TR"/>
    <s v="LLANQUIHUE 92, CARLOS HERRERA"/>
    <m/>
    <n v="246000"/>
    <m/>
  </r>
  <r>
    <x v="201"/>
    <x v="0"/>
    <s v="Pago Cuota"/>
    <d v="2023-10-11T00:00:00"/>
    <s v="TR"/>
    <s v="RANCO 42, OCTAVIO ARRUE"/>
    <m/>
    <n v="26000"/>
    <m/>
  </r>
  <r>
    <x v="208"/>
    <x v="0"/>
    <s v="Pago Cuota"/>
    <d v="2023-10-30T00:00:00"/>
    <s v="TR"/>
    <s v="VILLARRICA 122, LUIS SEPULVEDA"/>
    <m/>
    <n v="26000"/>
    <m/>
  </r>
  <r>
    <x v="200"/>
    <x v="0"/>
    <s v="Pago Cuota"/>
    <d v="2023-10-10T00:00:00"/>
    <s v="TR"/>
    <s v="PUYEHUE 34, GLADYS JORQUERA"/>
    <m/>
    <n v="26000"/>
    <m/>
  </r>
  <r>
    <x v="200"/>
    <x v="0"/>
    <s v="Pago Cuota"/>
    <d v="2023-10-10T00:00:00"/>
    <s v="TR"/>
    <s v="RANCO 44, JOSE MARTINEZ 15255"/>
    <m/>
    <n v="26000"/>
    <m/>
  </r>
  <r>
    <x v="207"/>
    <x v="0"/>
    <s v="Pago Cuota"/>
    <d v="2023-10-24T00:00:00"/>
    <s v="TR"/>
    <s v="PUYEHUE 24, MANUEL LATAPIAT"/>
    <m/>
    <n v="26000"/>
    <m/>
  </r>
  <r>
    <x v="209"/>
    <x v="0"/>
    <s v="Pago Cuota"/>
    <d v="2023-10-31T00:00:00"/>
    <s v="TR"/>
    <s v="PUYEHUE 34, GLAYDS JORQUERA"/>
    <m/>
    <n v="26000"/>
    <m/>
  </r>
  <r>
    <x v="206"/>
    <x v="0"/>
    <s v="Pago Cuota"/>
    <d v="2023-10-23T00:00:00"/>
    <s v="TR"/>
    <s v="VILLARRICA 124, PATRICIA ROCCARO  15300"/>
    <m/>
    <n v="26000"/>
    <m/>
  </r>
  <r>
    <x v="206"/>
    <x v="0"/>
    <s v="Pago Cuota"/>
    <d v="2023-10-23T00:00:00"/>
    <s v="TR"/>
    <s v="VILLARRICA 124, P. ROCCARO  15297  ESCRIT"/>
    <m/>
    <n v="78000"/>
    <m/>
  </r>
  <r>
    <x v="207"/>
    <x v="0"/>
    <s v="Pago Cuota"/>
    <d v="2023-10-24T00:00:00"/>
    <s v="TR"/>
    <s v="RANCO 73, JUAN HERNANDEZ"/>
    <m/>
    <n v="104000"/>
    <m/>
  </r>
  <r>
    <x v="196"/>
    <x v="0"/>
    <s v="Pago Cuota"/>
    <d v="2023-10-02T00:00:00"/>
    <s v="TR"/>
    <s v="VILLARRICA 98 A, FRANCISCO VERGARA"/>
    <m/>
    <n v="26000"/>
    <m/>
  </r>
  <r>
    <x v="200"/>
    <x v="0"/>
    <s v="Pago Cuota"/>
    <d v="2023-10-10T00:00:00"/>
    <s v="TR"/>
    <s v="VILLARRICA 110, JULIA VALDES"/>
    <m/>
    <n v="52000"/>
    <m/>
  </r>
  <r>
    <x v="206"/>
    <x v="0"/>
    <s v="Pago Cuota"/>
    <d v="2023-10-23T00:00:00"/>
    <s v="TR"/>
    <s v="LLANQUIHUE 111, WALTER ROCCARO 15298"/>
    <m/>
    <n v="26000"/>
    <m/>
  </r>
  <r>
    <x v="206"/>
    <x v="0"/>
    <s v="Pago Cuota"/>
    <d v="2023-10-23T00:00:00"/>
    <s v="TR"/>
    <s v="VILLARRICA 112, ISABEL ROCCARO 15299"/>
    <m/>
    <n v="26000"/>
    <m/>
  </r>
  <r>
    <x v="200"/>
    <x v="0"/>
    <s v="Pago Cuota"/>
    <d v="2023-10-10T00:00:00"/>
    <s v="TR"/>
    <s v="VILLARRICA 104, SERGIO LLEDO"/>
    <m/>
    <n v="26000"/>
    <m/>
  </r>
  <r>
    <x v="196"/>
    <x v="0"/>
    <s v="Pago Cuota"/>
    <d v="2023-10-02T00:00:00"/>
    <s v="TR"/>
    <s v="LLANQUIHUE 105-103, TATIANA TEJOS"/>
    <m/>
    <n v="26109"/>
    <m/>
  </r>
  <r>
    <x v="198"/>
    <x v="0"/>
    <s v="Pago Cuota"/>
    <d v="2023-10-05T00:00:00"/>
    <s v="TR"/>
    <s v="RIÑIHUE 27-29, MARTA MANRIQUEZ"/>
    <m/>
    <n v="36000"/>
    <m/>
  </r>
  <r>
    <x v="200"/>
    <x v="0"/>
    <s v="Pago Cuota"/>
    <d v="2023-10-10T00:00:00"/>
    <s v="TR"/>
    <s v="LLANQUIHUE 107, JOSE NAVARRO15285"/>
    <m/>
    <n v="78000"/>
    <m/>
  </r>
  <r>
    <x v="210"/>
    <x v="0"/>
    <s v="Pago Cuota"/>
    <d v="2023-11-22T00:00:00"/>
    <s v="D/E"/>
    <s v="LLANQUIHUE 94, SUC. CARMELA VALDES"/>
    <m/>
    <n v="26000"/>
    <m/>
  </r>
  <r>
    <x v="211"/>
    <x v="0"/>
    <s v="Pago Cuota"/>
    <d v="2023-11-02T00:00:00"/>
    <s v="TR"/>
    <s v="VILLARRICA 128 MARCELA UBILLA"/>
    <m/>
    <n v="26000"/>
    <m/>
  </r>
  <r>
    <x v="211"/>
    <x v="0"/>
    <s v="Pago Cuota"/>
    <d v="2023-11-02T00:00:00"/>
    <s v="TR"/>
    <s v="VILLARRICA 108, MARCELO PASTEN"/>
    <m/>
    <n v="26000"/>
    <m/>
  </r>
  <r>
    <x v="211"/>
    <x v="0"/>
    <s v="Pago Cuota"/>
    <d v="2023-11-02T00:00:00"/>
    <s v="TR"/>
    <s v="PUYEHUE 36, MILITZA CORTES"/>
    <m/>
    <n v="26000"/>
    <m/>
  </r>
  <r>
    <x v="211"/>
    <x v="0"/>
    <s v="Pago Cuota"/>
    <d v="2023-11-02T00:00:00"/>
    <s v="TR"/>
    <s v="LLANQUIHUE 82, MARIA MOLINA"/>
    <m/>
    <n v="65000"/>
    <m/>
  </r>
  <r>
    <x v="212"/>
    <x v="0"/>
    <s v="Pago Cuota"/>
    <d v="2023-11-03T00:00:00"/>
    <s v="TR"/>
    <s v="LLANQUIHUE 101, MARCELA ORTIZ"/>
    <m/>
    <n v="26000"/>
    <m/>
  </r>
  <r>
    <x v="212"/>
    <x v="0"/>
    <s v="Pago Cuota"/>
    <d v="2023-11-03T00:00:00"/>
    <s v="TR"/>
    <s v="PUYEHUE 28, VERONICA SILVA"/>
    <m/>
    <n v="26000"/>
    <m/>
  </r>
  <r>
    <x v="213"/>
    <x v="0"/>
    <s v="Pago Cuota"/>
    <d v="2023-11-07T00:00:00"/>
    <s v="TR"/>
    <s v="LLANQUIHUE 97, RENE RIVERO"/>
    <m/>
    <n v="50000"/>
    <m/>
  </r>
  <r>
    <x v="213"/>
    <x v="0"/>
    <s v="Pago Cuota"/>
    <d v="2023-11-07T00:00:00"/>
    <s v="TR"/>
    <s v="RANCO 54 MARION PACHECO"/>
    <m/>
    <n v="52000"/>
    <m/>
  </r>
  <r>
    <x v="214"/>
    <x v="0"/>
    <s v="Pago Cuota"/>
    <d v="2023-11-09T00:00:00"/>
    <s v="TR"/>
    <s v="RANCO 91, JEANETTE IBARRA"/>
    <m/>
    <n v="26000"/>
    <m/>
  </r>
  <r>
    <x v="215"/>
    <x v="0"/>
    <s v="Pago Cuota"/>
    <d v="2023-11-13T00:00:00"/>
    <s v="TR"/>
    <s v="PUYEHUE 39, FELIPE GALLARDO"/>
    <m/>
    <n v="26000"/>
    <m/>
  </r>
  <r>
    <x v="215"/>
    <x v="0"/>
    <s v="Pago Cuota"/>
    <d v="2023-11-13T00:00:00"/>
    <s v="TR"/>
    <s v="RANCO 89, TERESA ROJAS  15307"/>
    <m/>
    <n v="148860"/>
    <m/>
  </r>
  <r>
    <x v="215"/>
    <x v="0"/>
    <s v="Pago Cuota"/>
    <d v="2023-11-13T00:00:00"/>
    <s v="TR"/>
    <s v="RIÑIHUE 10, HECTOR ZUÑIGA 15332"/>
    <m/>
    <n v="26000"/>
    <m/>
  </r>
  <r>
    <x v="215"/>
    <x v="0"/>
    <s v="Pago Cuota"/>
    <d v="2023-11-13T00:00:00"/>
    <s v="TR"/>
    <s v="LLANQUIHUE 74 ELIANA HARO 15326"/>
    <m/>
    <n v="26000"/>
    <m/>
  </r>
  <r>
    <x v="215"/>
    <x v="0"/>
    <s v="Pago Cuota"/>
    <d v="2023-11-13T00:00:00"/>
    <s v="TR"/>
    <s v="LLANQUIHUE 76, GLENDA ALVAREZ"/>
    <m/>
    <n v="26000"/>
    <m/>
  </r>
  <r>
    <x v="216"/>
    <x v="0"/>
    <s v="Pago Cuota"/>
    <d v="2023-11-15T00:00:00"/>
    <s v="TR"/>
    <s v="RIÑIHUE 19, TERESA PEÑA"/>
    <m/>
    <n v="26000"/>
    <m/>
  </r>
  <r>
    <x v="217"/>
    <x v="0"/>
    <s v="Pago Cuota"/>
    <d v="2023-11-20T00:00:00"/>
    <s v="TR"/>
    <s v="VILLARRICA 126, EMA DE RAMON"/>
    <m/>
    <n v="26000"/>
    <m/>
  </r>
  <r>
    <x v="210"/>
    <x v="0"/>
    <s v="Pago Cuota"/>
    <d v="2023-11-22T00:00:00"/>
    <s v="TR"/>
    <s v="ICALMA 72, JORGE MATAMALA"/>
    <m/>
    <n v="26000"/>
    <m/>
  </r>
  <r>
    <x v="210"/>
    <x v="0"/>
    <s v="Pago Cuota"/>
    <d v="2023-11-22T00:00:00"/>
    <s v="TR"/>
    <s v="PUEYEHUE 37, JORGE MATAMALA"/>
    <m/>
    <n v="2007167"/>
    <m/>
  </r>
  <r>
    <x v="210"/>
    <x v="0"/>
    <s v="Pago Cuota"/>
    <d v="2023-11-22T00:00:00"/>
    <s v="TR"/>
    <s v="PUYEHUE 32, IVONNE JORQUERA"/>
    <m/>
    <n v="26000"/>
    <m/>
  </r>
  <r>
    <x v="210"/>
    <x v="0"/>
    <s v="Pago Cuota"/>
    <d v="2023-11-22T00:00:00"/>
    <s v="TR"/>
    <s v="PUYEHUE 30, JORGE CARCASSON"/>
    <m/>
    <n v="26100"/>
    <m/>
  </r>
  <r>
    <x v="218"/>
    <x v="0"/>
    <s v="Pago Cuota"/>
    <d v="2023-11-28T00:00:00"/>
    <s v="D/E"/>
    <s v="LLANQUIHUE 74 ELIANA HARO 15343"/>
    <m/>
    <n v="26000"/>
    <m/>
  </r>
  <r>
    <x v="218"/>
    <x v="0"/>
    <s v="Pago Cuota"/>
    <d v="2023-11-28T00:00:00"/>
    <s v="D/E"/>
    <s v="RIÑIHUE 10, HECTOR ZUÑIGA 15350"/>
    <m/>
    <n v="26113"/>
    <m/>
  </r>
  <r>
    <x v="218"/>
    <x v="0"/>
    <s v="Pago Cuota"/>
    <d v="2023-11-28T00:00:00"/>
    <s v="D/E"/>
    <s v="RANCO 83, SILVIA GONZALEZ 15337"/>
    <m/>
    <n v="26102"/>
    <m/>
  </r>
  <r>
    <x v="218"/>
    <x v="0"/>
    <s v="Pago Cuota"/>
    <d v="2023-11-28T00:00:00"/>
    <s v="TR"/>
    <s v="RIÑIHUE 23, SARA SALGADO"/>
    <m/>
    <n v="26109"/>
    <m/>
  </r>
  <r>
    <x v="219"/>
    <x v="0"/>
    <s v="Pago Cuota"/>
    <d v="2023-11-29T00:00:00"/>
    <s v="TR"/>
    <s v="RANCO 48, CAROLA ARRIAGADA"/>
    <m/>
    <n v="4000"/>
    <m/>
  </r>
  <r>
    <x v="220"/>
    <x v="0"/>
    <s v="Pago Cuota"/>
    <d v="2023-11-30T00:00:00"/>
    <s v="TR"/>
    <s v="PUYEHUE 47, ANDREA VALDIVIA"/>
    <m/>
    <n v="26000"/>
    <m/>
  </r>
  <r>
    <x v="220"/>
    <x v="0"/>
    <s v="Pago Cuota"/>
    <d v="2023-11-30T00:00:00"/>
    <s v="TR"/>
    <s v="VILLARRICA 118, PIA BURGOS"/>
    <m/>
    <n v="26000"/>
    <m/>
  </r>
  <r>
    <x v="220"/>
    <x v="0"/>
    <s v="Pago Cuota"/>
    <d v="2023-11-30T00:00:00"/>
    <s v="TR"/>
    <s v="VILLARRICA 123, OMAR SEPULVEDA"/>
    <m/>
    <n v="26000"/>
    <m/>
  </r>
  <r>
    <x v="221"/>
    <x v="0"/>
    <s v="Pago Cuota"/>
    <d v="2023-11-24T00:00:00"/>
    <s v="TR"/>
    <s v="LLANQUIHUE 80, SERGIO IBACETA"/>
    <m/>
    <n v="26000"/>
    <m/>
  </r>
  <r>
    <x v="216"/>
    <x v="0"/>
    <s v="Pago Cuota"/>
    <d v="2023-11-15T00:00:00"/>
    <s v="TR"/>
    <s v="VILLARRICA 100, JULIA ZUÑIGA"/>
    <m/>
    <n v="152000"/>
    <m/>
  </r>
  <r>
    <x v="222"/>
    <x v="0"/>
    <s v="Pago Cuota"/>
    <d v="2023-11-21T00:00:00"/>
    <s v="TR"/>
    <s v="VILLARRICA 102. SILVIA MANCILLA"/>
    <m/>
    <n v="26080"/>
    <m/>
  </r>
  <r>
    <x v="222"/>
    <x v="0"/>
    <s v="Pago Cuota"/>
    <d v="2023-11-21T00:00:00"/>
    <s v="TR"/>
    <s v="LLANQUIHUE 109, TERESA GATICA"/>
    <m/>
    <n v="26000"/>
    <m/>
  </r>
  <r>
    <x v="217"/>
    <x v="0"/>
    <s v="Pago Cuota"/>
    <d v="2023-11-20T00:00:00"/>
    <s v="TR"/>
    <s v="LLANQUIHUE 113, PEDRO RUZ"/>
    <m/>
    <n v="26000"/>
    <m/>
  </r>
  <r>
    <x v="220"/>
    <x v="0"/>
    <s v="Pago Cuota"/>
    <d v="2023-11-30T00:00:00"/>
    <s v="TR"/>
    <s v="VILLARRICA 106, CAROLINA URIBE"/>
    <m/>
    <n v="26000"/>
    <m/>
  </r>
  <r>
    <x v="212"/>
    <x v="0"/>
    <s v="Pago Cuota"/>
    <d v="2023-11-03T00:00:00"/>
    <s v="TR"/>
    <s v="LLANQUIHUE 92, CARLOS HERRERA"/>
    <m/>
    <n v="26000"/>
    <m/>
  </r>
  <r>
    <x v="212"/>
    <x v="0"/>
    <s v="Pago Cuota"/>
    <d v="2023-11-03T00:00:00"/>
    <s v="TR"/>
    <s v="RIÑIHUE 25,  JUAN GONZALEZ"/>
    <m/>
    <n v="312000"/>
    <m/>
  </r>
  <r>
    <x v="219"/>
    <x v="0"/>
    <s v="Pago Cuota"/>
    <d v="2023-11-29T00:00:00"/>
    <s v="TR"/>
    <s v="CALAFQUEN 5 MARCOS BRIONES"/>
    <m/>
    <n v="26000"/>
    <m/>
  </r>
  <r>
    <x v="220"/>
    <x v="0"/>
    <s v="Pago Cuota"/>
    <d v="2023-11-30T00:00:00"/>
    <s v="TR"/>
    <s v="RANCO 81, MARCELA CUBILLOS"/>
    <m/>
    <n v="52000"/>
    <m/>
  </r>
  <r>
    <x v="211"/>
    <x v="0"/>
    <s v="Pago Cuota"/>
    <d v="2023-11-02T00:00:00"/>
    <s v="TR"/>
    <s v="VUELTO CAJA CHICA R. FIGUEROA X OCT.23"/>
    <m/>
    <n v="26000"/>
    <m/>
  </r>
  <r>
    <x v="213"/>
    <x v="0"/>
    <s v="Pago Cuota"/>
    <d v="2023-11-07T00:00:00"/>
    <s v="TR"/>
    <s v="DEPOSITO X ERROR OCTAVIO ARRUE"/>
    <m/>
    <n v="26000"/>
    <m/>
  </r>
  <r>
    <x v="210"/>
    <x v="0"/>
    <s v="Pago Cuota"/>
    <d v="2023-11-22T00:00:00"/>
    <s v="D/E"/>
    <s v="LLANQUIHUE 94, SUC. CARMELA VALDES"/>
    <m/>
    <n v="26000"/>
    <m/>
  </r>
  <r>
    <x v="218"/>
    <x v="0"/>
    <s v="Pago Cuota"/>
    <d v="2023-11-28T00:00:00"/>
    <s v="D/CH"/>
    <s v="LLANQUIHUE 99, LUISA HERRERA 13349"/>
    <m/>
    <n v="36000"/>
    <m/>
  </r>
  <r>
    <x v="215"/>
    <x v="0"/>
    <s v="Pago Cuota"/>
    <d v="2023-11-13T00:00:00"/>
    <s v="D/E"/>
    <s v="RESCATE DEP. PLAZA PARTE"/>
    <m/>
    <n v="60000"/>
    <m/>
  </r>
  <r>
    <x v="223"/>
    <x v="0"/>
    <s v="Pago Cuota"/>
    <d v="2023-12-01T00:00:00"/>
    <s v="TR"/>
    <s v="LLANQUIHUE 101 MARCELA ORTIZ"/>
    <m/>
    <n v="26000"/>
    <n v="43714375"/>
  </r>
  <r>
    <x v="223"/>
    <x v="0"/>
    <s v="Pago Cuota"/>
    <d v="2023-12-01T00:00:00"/>
    <s v="TR"/>
    <s v="VILLARRICA 108, SUC. ANGELA ITURBIDE"/>
    <m/>
    <n v="26000"/>
    <m/>
  </r>
  <r>
    <x v="223"/>
    <x v="0"/>
    <s v="Pago Cuota"/>
    <d v="2023-12-01T00:00:00"/>
    <s v="TR"/>
    <s v="PUYEHUE 36, MILITZA CORTES"/>
    <m/>
    <n v="26000"/>
    <m/>
  </r>
  <r>
    <x v="223"/>
    <x v="0"/>
    <s v="Pago Cuota"/>
    <d v="2023-12-01T00:00:00"/>
    <s v="TR"/>
    <s v="VILLARRICA 128 CLAUDIA UBILLA"/>
    <m/>
    <n v="26000"/>
    <m/>
  </r>
  <r>
    <x v="223"/>
    <x v="0"/>
    <s v="Pago Cuota"/>
    <d v="2023-12-01T00:00:00"/>
    <s v="TR"/>
    <s v="LLANQUIHUE 82, MARIA MOLINA"/>
    <m/>
    <n v="26000"/>
    <m/>
  </r>
  <r>
    <x v="224"/>
    <x v="0"/>
    <s v="Pago Cuota"/>
    <d v="2023-12-04T00:00:00"/>
    <s v="TR"/>
    <s v="VILLARRICA 122, LUIS SEPULVEDA"/>
    <m/>
    <n v="52000"/>
    <m/>
  </r>
  <r>
    <x v="224"/>
    <x v="0"/>
    <s v="Pago Cuota"/>
    <d v="2023-12-04T00:00:00"/>
    <s v="TR"/>
    <s v="PUYEHUE 39, FELIPE GALLARDO"/>
    <m/>
    <n v="26000"/>
    <m/>
  </r>
  <r>
    <x v="225"/>
    <x v="0"/>
    <s v="Pago Cuota"/>
    <d v="2023-12-05T00:00:00"/>
    <s v="TR"/>
    <s v="RANCO 56, SUC. RIGOBERTO GONZALEZ"/>
    <m/>
    <n v="26000"/>
    <m/>
  </r>
  <r>
    <x v="226"/>
    <x v="0"/>
    <s v="Pago Cuota"/>
    <d v="2023-12-07T00:00:00"/>
    <s v="TR"/>
    <s v="LLANQUIHUE 76, GLENDA ALVAREZ"/>
    <m/>
    <n v="52000"/>
    <m/>
  </r>
  <r>
    <x v="227"/>
    <x v="0"/>
    <s v="Pago Cuota"/>
    <d v="2023-12-11T00:00:00"/>
    <s v="TR"/>
    <s v="RANCO 54, MARION PACHECO"/>
    <m/>
    <n v="52000"/>
    <m/>
  </r>
  <r>
    <x v="227"/>
    <x v="0"/>
    <s v="Pago Cuota"/>
    <d v="2023-12-11T00:00:00"/>
    <s v="TR"/>
    <s v="RANCO 91, JEANETTE IBARRA"/>
    <m/>
    <n v="26000"/>
    <m/>
  </r>
  <r>
    <x v="227"/>
    <x v="0"/>
    <s v="Pago Cuota"/>
    <d v="2023-12-11T00:00:00"/>
    <s v="TR"/>
    <s v="LLANQUIHUE 97 RENE RIVERO"/>
    <m/>
    <n v="50000"/>
    <m/>
  </r>
  <r>
    <x v="228"/>
    <x v="0"/>
    <s v="Pago Cuota"/>
    <d v="2023-12-18T00:00:00"/>
    <s v="TR"/>
    <s v="RANCO 77, MELINDA GONZALEZ"/>
    <m/>
    <n v="26000"/>
    <m/>
  </r>
  <r>
    <x v="228"/>
    <x v="0"/>
    <s v="Pago Cuota"/>
    <d v="2023-12-18T00:00:00"/>
    <s v="TR"/>
    <s v="PUYEHUE 28, VERONICA SILVA"/>
    <m/>
    <n v="78096"/>
    <m/>
  </r>
  <r>
    <x v="228"/>
    <x v="0"/>
    <s v="Pago Cuota"/>
    <d v="2023-12-18T00:00:00"/>
    <s v="TR"/>
    <s v="VILLARRICA 126, EMA DE RAMON"/>
    <m/>
    <n v="90000"/>
    <m/>
  </r>
  <r>
    <x v="229"/>
    <x v="0"/>
    <s v="Pago Cuota"/>
    <d v="2023-12-19T00:00:00"/>
    <s v="D/E"/>
    <s v="RANCO 83, SILVIA GONZALEZ 15381"/>
    <m/>
    <n v="130000"/>
    <m/>
  </r>
  <r>
    <x v="229"/>
    <x v="0"/>
    <s v="Pago Cuota"/>
    <d v="2023-12-19T00:00:00"/>
    <s v="TR"/>
    <s v="RANCO 89, TERESA ROJAS 15364"/>
    <m/>
    <n v="26000"/>
    <m/>
  </r>
  <r>
    <x v="230"/>
    <x v="0"/>
    <s v="Pago Cuota"/>
    <d v="2023-12-20T00:00:00"/>
    <s v="D/E"/>
    <s v="PUYEHUE 30, JORGE CARCASSON"/>
    <m/>
    <n v="26000"/>
    <m/>
  </r>
  <r>
    <x v="231"/>
    <x v="0"/>
    <s v="Pago Cuota"/>
    <d v="2023-12-22T00:00:00"/>
    <s v="TR"/>
    <s v="PUYEHUE 32, IVONNE JORQUERA"/>
    <m/>
    <n v="26000"/>
    <m/>
  </r>
  <r>
    <x v="232"/>
    <x v="0"/>
    <s v="Pago Cuota"/>
    <d v="2023-12-27T00:00:00"/>
    <s v="TR"/>
    <s v="ICALMA 72, JORGE MATAMALA"/>
    <m/>
    <n v="52000"/>
    <m/>
  </r>
  <r>
    <x v="232"/>
    <x v="0"/>
    <s v="Pago Cuota"/>
    <d v="2023-12-27T00:00:00"/>
    <s v="TR"/>
    <s v="PUEYEHUE 37, JORGE MATAMALA"/>
    <m/>
    <n v="286000"/>
    <m/>
  </r>
  <r>
    <x v="233"/>
    <x v="0"/>
    <s v="Pago Cuota"/>
    <d v="2023-12-28T00:00:00"/>
    <s v="TR"/>
    <s v="RIÑIHUE 23, SARA SALGADO"/>
    <m/>
    <n v="26100"/>
    <m/>
  </r>
  <r>
    <x v="234"/>
    <x v="0"/>
    <s v="Pago Cuota"/>
    <d v="2023-12-29T00:00:00"/>
    <s v="TR"/>
    <s v="VILLARRICA 118, PIA BURGOS"/>
    <m/>
    <n v="280000"/>
    <m/>
  </r>
  <r>
    <x v="234"/>
    <x v="0"/>
    <s v="Pago Cuota"/>
    <d v="2023-12-29T00:00:00"/>
    <s v="TR"/>
    <s v="RIÑIHUE 19. TERESA PEÑA"/>
    <m/>
    <n v="26000"/>
    <m/>
  </r>
  <r>
    <x v="235"/>
    <x v="0"/>
    <s v="Pago Cuota"/>
    <d v="2023-12-26T00:00:00"/>
    <s v="TR"/>
    <s v="LLANQUIHUE 80, SERGIO IBACETA"/>
    <m/>
    <n v="26000"/>
    <m/>
  </r>
  <r>
    <x v="236"/>
    <x v="0"/>
    <s v="Pago Cuota"/>
    <d v="2023-12-15T00:00:00"/>
    <s v="TR"/>
    <s v="VILLARRICA 100, JULIA ZUÑIGA"/>
    <m/>
    <n v="26000"/>
    <m/>
  </r>
  <r>
    <x v="235"/>
    <x v="0"/>
    <s v="Pago Cuota"/>
    <d v="2023-12-26T00:00:00"/>
    <s v="TR"/>
    <s v="LLANQUIHUE 109, TERESA GATICA"/>
    <m/>
    <n v="26000"/>
    <m/>
  </r>
  <r>
    <x v="230"/>
    <x v="0"/>
    <s v="Pago Cuota"/>
    <d v="2023-12-20T00:00:00"/>
    <s v="TR"/>
    <s v="LLANQUIHUE 113, PEDRO RUZ"/>
    <m/>
    <n v="26000"/>
    <m/>
  </r>
  <r>
    <x v="233"/>
    <x v="0"/>
    <s v="Pago Cuota"/>
    <d v="2023-12-28T00:00:00"/>
    <s v="TR"/>
    <s v="VILLARRICA 106, CAROLINA URIBE"/>
    <m/>
    <n v="312000"/>
    <m/>
  </r>
  <r>
    <x v="234"/>
    <x v="0"/>
    <s v="Pago Cuota"/>
    <d v="2023-12-29T00:00:00"/>
    <s v="TR"/>
    <s v="VILLARRICA 123, OMAR SEPULVEDA"/>
    <m/>
    <n v="26000"/>
    <m/>
  </r>
  <r>
    <x v="234"/>
    <x v="0"/>
    <s v="Pago Cuota"/>
    <d v="2023-12-29T00:00:00"/>
    <s v="TR"/>
    <s v="PUYEHUE 47, ANDREA VALDIVIA"/>
    <m/>
    <n v="26113"/>
    <m/>
  </r>
  <r>
    <x v="225"/>
    <x v="0"/>
    <s v="Pago Cuota"/>
    <d v="2023-12-05T00:00:00"/>
    <s v="TR"/>
    <s v="LLANQUIHUE 82, CARLOS HERRERA"/>
    <m/>
    <n v="26000"/>
    <m/>
  </r>
  <r>
    <x v="223"/>
    <x v="0"/>
    <s v="Pago Cuota"/>
    <d v="2023-12-01T00:00:00"/>
    <s v="TR"/>
    <s v="LLANQUIHUE 88, PEDRO FLORES"/>
    <m/>
    <n v="96117"/>
    <m/>
  </r>
  <r>
    <x v="224"/>
    <x v="0"/>
    <s v="Pago Cuota"/>
    <d v="2023-12-04T00:00:00"/>
    <s v="TR"/>
    <s v="RANCO 42, OCTAVIO ARRUE"/>
    <m/>
    <n v="26080"/>
    <m/>
  </r>
  <r>
    <x v="224"/>
    <x v="0"/>
    <s v="Pago Cuota"/>
    <d v="2023-12-04T00:00:00"/>
    <s v="D/E"/>
    <s v="PUYEHUE 43, AURELIO SANDOVAL"/>
    <m/>
    <n v="26109"/>
    <m/>
  </r>
  <r>
    <x v="227"/>
    <x v="0"/>
    <s v="Pago Cuota"/>
    <d v="2023-12-11T00:00:00"/>
    <s v="TR"/>
    <s v="LLANQUIHUE 97 A CASTILLO OLIVERA"/>
    <m/>
    <n v="100000"/>
    <m/>
  </r>
  <r>
    <x v="226"/>
    <x v="0"/>
    <s v="Pago Cuota"/>
    <d v="2023-12-07T00:00:00"/>
    <s v="TR"/>
    <s v="LLANQUIHUE 96, CARLOS ALVAREZ"/>
    <m/>
    <n v="360000"/>
    <m/>
  </r>
  <r>
    <x v="226"/>
    <x v="0"/>
    <s v="Pago Cuota"/>
    <d v="2023-12-07T00:00:00"/>
    <s v="TR"/>
    <s v="RANCO 46, MANUEL JORQUERA"/>
    <m/>
    <n v="26000"/>
    <m/>
  </r>
  <r>
    <x v="231"/>
    <x v="0"/>
    <s v="Pago Cuota"/>
    <d v="2023-12-22T00:00:00"/>
    <s v="TR"/>
    <s v="LLANQUIHUE 117, PATRICIA MALUENDA"/>
    <m/>
    <n v="26000"/>
    <m/>
  </r>
  <r>
    <x v="235"/>
    <x v="0"/>
    <s v="Pago Cuota"/>
    <d v="2023-12-26T00:00:00"/>
    <s v="TR"/>
    <s v="PUYEHUE 45, SOLEDAD SCHWARZENBERG"/>
    <m/>
    <n v="26000"/>
    <m/>
  </r>
  <r>
    <x v="233"/>
    <x v="0"/>
    <s v="Pago Cuota"/>
    <d v="2023-12-28T00:00:00"/>
    <s v="TR"/>
    <s v="RIÑIHUE 27-29, MARTA MANRIQUEZ"/>
    <m/>
    <n v="30000"/>
    <m/>
  </r>
  <r>
    <x v="226"/>
    <x v="0"/>
    <s v="Pago Cuota"/>
    <d v="2023-12-07T00:00:00"/>
    <s v="TR"/>
    <s v="RANCO 73, FRANCISCO HERNANDEZ"/>
    <m/>
    <n v="104000"/>
    <m/>
  </r>
  <r>
    <x v="233"/>
    <x v="0"/>
    <s v="Pago Cuota"/>
    <d v="2023-12-28T00:00:00"/>
    <s v="D/E"/>
    <s v="VILLARRICA 130, LAURA BAILAC"/>
    <m/>
    <n v="250000"/>
    <m/>
  </r>
  <r>
    <x v="236"/>
    <x v="0"/>
    <s v="Pago Cuota"/>
    <d v="2023-12-15T00:00:00"/>
    <s v="TR"/>
    <s v="RANCO 95, CHARLES BEECHER"/>
    <m/>
    <n v="26000"/>
    <m/>
  </r>
  <r>
    <x v="237"/>
    <x v="0"/>
    <s v="Pago Cuota"/>
    <d v="2023-12-13T00:00:00"/>
    <s v="TR"/>
    <s v="VILLARRICA 120, MA. EUGENIA MEZA"/>
    <m/>
    <n v="26000"/>
    <m/>
  </r>
  <r>
    <x v="229"/>
    <x v="0"/>
    <s v="Pago Cuota"/>
    <d v="2023-12-19T00:00:00"/>
    <s v="TR"/>
    <s v="CALAFQUEN 13, ENRIQUE GARCIA 15385"/>
    <m/>
    <n v="30000"/>
    <m/>
  </r>
  <r>
    <x v="235"/>
    <x v="0"/>
    <s v="Pago Cuota"/>
    <d v="2023-12-26T00:00:00"/>
    <s v="TR"/>
    <s v="PUEYEHUE 26, JUAN CARREÑO"/>
    <m/>
    <n v="30000"/>
    <m/>
  </r>
  <r>
    <x v="238"/>
    <x v="1"/>
    <s v="Concepto"/>
    <s v="Fecha"/>
    <s v="Forma de pago"/>
    <s v="Glosa"/>
    <s v="No documento"/>
    <s v="Monto"/>
    <s v="Columna1"/>
  </r>
  <r>
    <x v="0"/>
    <x v="2"/>
    <s v="Mantencion"/>
    <d v="2016-07-01T00:00:00"/>
    <s v="TRANSF"/>
    <s v="Ferretaria El Yeco Mat.Elect."/>
    <n v="155691"/>
    <n v="4475"/>
    <m/>
  </r>
  <r>
    <x v="0"/>
    <x v="2"/>
    <s v="Sueldos"/>
    <d v="2016-07-01T00:00:00"/>
    <s v="TRANSF"/>
    <s v="Liquidacion Carlos Henriquez Jun.16"/>
    <s v="JUNIO"/>
    <n v="178153"/>
    <m/>
  </r>
  <r>
    <x v="0"/>
    <x v="2"/>
    <s v="Mantencion"/>
    <d v="2016-07-01T00:00:00"/>
    <s v="TRANSF"/>
    <s v="Ferretaria El Yeco Mat. Mirador"/>
    <n v="155662"/>
    <n v="198020"/>
    <m/>
  </r>
  <r>
    <x v="0"/>
    <x v="2"/>
    <s v="Mantencion"/>
    <d v="2016-07-04T00:00:00"/>
    <s v="TRANSF"/>
    <s v="Abono Jorge Araneda, Tabique Of…."/>
    <m/>
    <n v="65000"/>
    <m/>
  </r>
  <r>
    <x v="0"/>
    <x v="2"/>
    <s v="Administracion"/>
    <d v="2016-07-04T00:00:00"/>
    <s v="TRANSF"/>
    <s v="Sra. Elizabeth Inf.Tesoreria Mar-Abr.16"/>
    <s v="MAR-ABR"/>
    <n v="70000"/>
    <m/>
  </r>
  <r>
    <x v="0"/>
    <x v="2"/>
    <s v="Celular"/>
    <d v="2016-07-05T00:00:00"/>
    <s v="TRANSF"/>
    <s v="Celular Cuidador, Entel"/>
    <s v="JUNIO"/>
    <n v="6990"/>
    <m/>
  </r>
  <r>
    <x v="0"/>
    <x v="2"/>
    <s v="Luz"/>
    <d v="2016-07-05T00:00:00"/>
    <s v="TRANSF"/>
    <s v="Chilectra 1"/>
    <n v="4998428"/>
    <n v="22114"/>
    <m/>
  </r>
  <r>
    <x v="0"/>
    <x v="2"/>
    <s v="Luz"/>
    <d v="2016-07-05T00:00:00"/>
    <s v="TRANSF"/>
    <s v="Chilectra 2"/>
    <n v="5004224"/>
    <n v="76019"/>
    <m/>
  </r>
  <r>
    <x v="0"/>
    <x v="2"/>
    <s v="Mantencion"/>
    <d v="2016-07-05T00:00:00"/>
    <s v="TRANSF"/>
    <s v="Ricardo Figueroa Caja Chica Julio .16"/>
    <s v=" "/>
    <n v="100000"/>
    <m/>
  </r>
  <r>
    <x v="0"/>
    <x v="2"/>
    <s v="Basura"/>
    <d v="2016-07-05T00:00:00"/>
    <s v="TRANSF"/>
    <s v="Julio Oyarce, Basura Junio .16"/>
    <s v="JUNIO"/>
    <n v="250000"/>
    <m/>
  </r>
  <r>
    <x v="0"/>
    <x v="2"/>
    <s v="Imposiciones"/>
    <d v="2016-07-06T00:00:00"/>
    <s v="TRANSF"/>
    <s v="Pago Previred"/>
    <n v="166512847"/>
    <n v="85884"/>
    <m/>
  </r>
  <r>
    <x v="0"/>
    <x v="2"/>
    <s v="Mantencion"/>
    <d v="2016-07-11T00:00:00"/>
    <s v="TRANSF"/>
    <s v="Jorge Araneda, Saldo trabajos Of."/>
    <m/>
    <n v="20000"/>
    <m/>
  </r>
  <r>
    <x v="0"/>
    <x v="2"/>
    <s v="Mantencion"/>
    <d v="2016-07-11T00:00:00"/>
    <s v="TRANSF"/>
    <s v="Cals Ltda. Herbicida"/>
    <m/>
    <n v="59300"/>
    <m/>
  </r>
  <r>
    <x v="0"/>
    <x v="2"/>
    <s v="Sueldos"/>
    <d v="2016-07-15T00:00:00"/>
    <s v="TRANSF"/>
    <s v="Adelanto Carlos Henriquez, Julio 2016"/>
    <m/>
    <n v="120000"/>
    <m/>
  </r>
  <r>
    <x v="0"/>
    <x v="2"/>
    <s v="Mantencion"/>
    <d v="2016-07-18T00:00:00"/>
    <s v="TRANSF"/>
    <s v="RF, Refuerzo Caja Chica julio 2016"/>
    <m/>
    <n v="100000"/>
    <m/>
  </r>
  <r>
    <x v="0"/>
    <x v="2"/>
    <s v="Mantencion"/>
    <d v="2016-07-21T00:00:00"/>
    <s v="TRANSF"/>
    <s v="Reactivos para muestras de Cloro"/>
    <m/>
    <n v="13566"/>
    <m/>
  </r>
  <r>
    <x v="0"/>
    <x v="2"/>
    <s v="Sueldos"/>
    <d v="2016-07-27T00:00:00"/>
    <s v="TRANSF"/>
    <s v="Liquidacion Carlos Henriquez Jul.16"/>
    <m/>
    <n v="178153"/>
    <m/>
  </r>
  <r>
    <x v="1"/>
    <x v="2"/>
    <s v="Celular"/>
    <d v="2016-08-02T00:00:00"/>
    <s v="TR"/>
    <s v="Cta. Celular Entel encargado"/>
    <s v=" "/>
    <n v="6990"/>
    <m/>
  </r>
  <r>
    <x v="1"/>
    <x v="2"/>
    <s v="Mantencion"/>
    <d v="2016-08-04T00:00:00"/>
    <s v="TR"/>
    <s v="Lamadrid, Notaria Cesion franja"/>
    <s v=" "/>
    <n v="15000"/>
    <m/>
  </r>
  <r>
    <x v="1"/>
    <x v="2"/>
    <s v="Mantencion"/>
    <d v="2016-08-29T00:00:00"/>
    <s v="TR"/>
    <s v="Ferreteria El Yeco- Linterna y otros"/>
    <n v="155748"/>
    <n v="15690"/>
    <m/>
  </r>
  <r>
    <x v="1"/>
    <x v="2"/>
    <s v="Luz"/>
    <d v="2016-08-02T00:00:00"/>
    <s v="TR"/>
    <s v="Litoral luz 3"/>
    <s v=" "/>
    <n v="23478"/>
    <m/>
  </r>
  <r>
    <x v="1"/>
    <x v="2"/>
    <s v="Mantencion"/>
    <d v="2016-08-09T00:00:00"/>
    <s v="TR"/>
    <s v="Dev. Manantiales x  aporte puente"/>
    <s v=" "/>
    <n v="27500"/>
    <m/>
  </r>
  <r>
    <x v="1"/>
    <x v="2"/>
    <s v="Administracion"/>
    <d v="2016-08-02T00:00:00"/>
    <s v="TR"/>
    <s v="Sra. Elizabeth, Tesorería Mayo-Junio.16"/>
    <s v=" "/>
    <n v="70000"/>
    <m/>
  </r>
  <r>
    <x v="1"/>
    <x v="2"/>
    <s v="Casilla Correo"/>
    <d v="2016-08-23T00:00:00"/>
    <s v="TR"/>
    <s v="Casilla Correo, El Ensueño"/>
    <m/>
    <n v="75120"/>
    <m/>
  </r>
  <r>
    <x v="1"/>
    <x v="2"/>
    <s v="Luz"/>
    <d v="2016-08-02T00:00:00"/>
    <s v="TR"/>
    <s v="Litoral luz 2"/>
    <s v=" "/>
    <n v="79969"/>
    <m/>
  </r>
  <r>
    <x v="1"/>
    <x v="2"/>
    <s v="Imposiciones"/>
    <d v="2016-08-02T00:00:00"/>
    <s v="TR"/>
    <s v="Previred"/>
    <s v=" "/>
    <n v="86840"/>
    <m/>
  </r>
  <r>
    <x v="1"/>
    <x v="2"/>
    <s v="Mantencion"/>
    <d v="2016-08-08T00:00:00"/>
    <s v="TR"/>
    <s v="Ferretería El Yeco, Pinturas y otros"/>
    <s v=" "/>
    <n v="87400"/>
    <m/>
  </r>
  <r>
    <x v="1"/>
    <x v="2"/>
    <s v="Mantencion"/>
    <d v="2016-08-02T00:00:00"/>
    <s v="TR"/>
    <s v="Caja Chica Agosto 2016"/>
    <s v=" "/>
    <n v="100000"/>
    <m/>
  </r>
  <r>
    <x v="1"/>
    <x v="2"/>
    <s v="Sueldos"/>
    <d v="2016-08-16T00:00:00"/>
    <s v="TR"/>
    <s v="Carlos Henriquez, adelanto sueldo"/>
    <s v=" "/>
    <n v="120000"/>
    <m/>
  </r>
  <r>
    <x v="2"/>
    <x v="2"/>
    <s v="Basura"/>
    <d v="2016-08-02T00:00:00"/>
    <s v="TR"/>
    <s v="Basura mes de agosto"/>
    <s v=" "/>
    <n v="250000"/>
    <m/>
  </r>
  <r>
    <x v="2"/>
    <x v="2"/>
    <s v="Celular"/>
    <d v="2016-09-01T00:00:00"/>
    <s v="TR"/>
    <s v="Celular Entel, encargado"/>
    <s v=" "/>
    <n v="6990"/>
    <m/>
  </r>
  <r>
    <x v="2"/>
    <x v="2"/>
    <s v="Luz"/>
    <d v="2016-09-01T00:00:00"/>
    <s v="TR"/>
    <s v="Luz Litoral (3)"/>
    <s v=" "/>
    <n v="34885"/>
    <m/>
  </r>
  <r>
    <x v="2"/>
    <x v="2"/>
    <s v="Imposiciones"/>
    <d v="2016-09-01T00:00:00"/>
    <s v="TR"/>
    <s v="Previred"/>
    <s v=" "/>
    <n v="86840"/>
    <m/>
  </r>
  <r>
    <x v="2"/>
    <x v="2"/>
    <s v="Luz"/>
    <d v="2016-09-01T00:00:00"/>
    <s v="TR"/>
    <s v="Luz Litoral (2)"/>
    <s v=" "/>
    <n v="89150"/>
    <m/>
  </r>
  <r>
    <x v="2"/>
    <x v="2"/>
    <s v="Mantencion"/>
    <d v="2016-09-01T00:00:00"/>
    <s v="TR"/>
    <s v="Ricardo Figueroa Caja Chica Sept.16"/>
    <s v=" "/>
    <n v="100000"/>
    <m/>
  </r>
  <r>
    <x v="2"/>
    <x v="2"/>
    <s v="Sueldos"/>
    <d v="2016-09-01T00:00:00"/>
    <s v="TR"/>
    <s v="Carlos Henriquez Liq. Sueldo Agosto"/>
    <s v=" "/>
    <n v="178153"/>
    <m/>
  </r>
  <r>
    <x v="2"/>
    <x v="2"/>
    <s v="Basura"/>
    <d v="2016-09-01T00:00:00"/>
    <s v="TR"/>
    <s v="Julio Oyarce, Retiro Basura Agosto"/>
    <s v=" "/>
    <n v="250000"/>
    <m/>
  </r>
  <r>
    <x v="2"/>
    <x v="2"/>
    <s v="Mantencion"/>
    <d v="2016-09-09T00:00:00"/>
    <s v="TR"/>
    <s v="Ferreteria Yeco, Pinturas y otros"/>
    <s v=" "/>
    <n v="24050"/>
    <m/>
  </r>
  <r>
    <x v="2"/>
    <x v="2"/>
    <s v="Sueldos"/>
    <d v="2016-09-15T00:00:00"/>
    <s v="TR"/>
    <s v="Carlos henriquez, aguinaldo "/>
    <s v=" "/>
    <n v="60000"/>
    <m/>
  </r>
  <r>
    <x v="2"/>
    <x v="2"/>
    <s v="Sueldos"/>
    <d v="2016-09-15T00:00:00"/>
    <s v="TR"/>
    <s v="Carlos Henriquez, adelanto Sueldo"/>
    <s v=" "/>
    <n v="120000"/>
    <m/>
  </r>
  <r>
    <x v="2"/>
    <x v="2"/>
    <s v="Mantencion"/>
    <d v="2016-09-16T00:00:00"/>
    <s v="TR"/>
    <s v="Ricardo Figueroa, Refuerzo Caja Chica"/>
    <s v=" "/>
    <n v="100000"/>
    <m/>
  </r>
  <r>
    <x v="2"/>
    <x v="2"/>
    <s v="Inversion"/>
    <d v="2016-09-28T00:00:00"/>
    <s v="TR"/>
    <s v="Pantalla Led PC de la Soc. Ensueño"/>
    <s v=" "/>
    <n v="40000"/>
    <m/>
  </r>
  <r>
    <x v="2"/>
    <x v="2"/>
    <s v="Mantencion"/>
    <d v="2016-09-30T00:00:00"/>
    <m/>
    <s v="Reparación Maq. Desbrozadora"/>
    <m/>
    <n v="25500"/>
    <m/>
  </r>
  <r>
    <x v="3"/>
    <x v="2"/>
    <s v="Sueldos"/>
    <d v="2016-10-03T00:00:00"/>
    <s v="TR"/>
    <s v="Liquidacion de Sueldo C.H. Septiembre"/>
    <s v=" "/>
    <n v="178189"/>
    <m/>
  </r>
  <r>
    <x v="3"/>
    <x v="2"/>
    <s v="Imposiciones"/>
    <d v="2016-10-03T00:00:00"/>
    <s v="TR"/>
    <s v="Previred"/>
    <s v=" "/>
    <n v="104326"/>
    <m/>
  </r>
  <r>
    <x v="3"/>
    <x v="2"/>
    <s v="Luz"/>
    <d v="2016-10-03T00:00:00"/>
    <s v="TR"/>
    <s v="Luz litoral"/>
    <s v=" "/>
    <n v="78113"/>
    <m/>
  </r>
  <r>
    <x v="3"/>
    <x v="2"/>
    <s v="Luz"/>
    <d v="2016-10-03T00:00:00"/>
    <s v="TR"/>
    <s v="Luz litoral"/>
    <s v=" "/>
    <n v="21485"/>
    <m/>
  </r>
  <r>
    <x v="3"/>
    <x v="2"/>
    <s v="Celular"/>
    <d v="2016-10-03T00:00:00"/>
    <s v="TR"/>
    <s v="Celular encargado"/>
    <s v=" "/>
    <n v="6990"/>
    <m/>
  </r>
  <r>
    <x v="3"/>
    <x v="2"/>
    <s v="Mantencion"/>
    <d v="2016-10-03T00:00:00"/>
    <s v="TR"/>
    <s v="Caja Chica Octubre, Ricardo Figueroa"/>
    <s v=" "/>
    <n v="100000"/>
    <m/>
  </r>
  <r>
    <x v="3"/>
    <x v="2"/>
    <s v="Basura"/>
    <d v="2016-10-03T00:00:00"/>
    <s v="TR"/>
    <s v="Retiro Basura Septiembre"/>
    <s v=" "/>
    <n v="250000"/>
    <m/>
  </r>
  <r>
    <x v="3"/>
    <x v="2"/>
    <s v="Inversion"/>
    <d v="2016-10-06T00:00:00"/>
    <s v="TR"/>
    <s v="Proyector Epson"/>
    <m/>
    <n v="274140"/>
    <m/>
  </r>
  <r>
    <x v="3"/>
    <x v="2"/>
    <s v="Mantencion"/>
    <d v="2016-10-14T00:00:00"/>
    <s v="TR"/>
    <s v="Lab.Químico Latorres Exámenes "/>
    <s v=" "/>
    <n v="149504"/>
    <m/>
  </r>
  <r>
    <x v="3"/>
    <x v="2"/>
    <s v="Mantencion"/>
    <d v="2016-10-15T00:00:00"/>
    <s v="TR"/>
    <s v="Ferreteria El Yeco Cerestain verde"/>
    <n v="159523"/>
    <n v="23650"/>
    <m/>
  </r>
  <r>
    <x v="3"/>
    <x v="2"/>
    <s v="Sueldos"/>
    <d v="2016-10-15T00:00:00"/>
    <s v="TR"/>
    <s v="C. Henriquez, Adelanto sueldo Oc.16"/>
    <s v=" "/>
    <n v="120000"/>
    <m/>
  </r>
  <r>
    <x v="4"/>
    <x v="2"/>
    <s v="Mantencion"/>
    <d v="2016-11-29T00:00:00"/>
    <s v="COM"/>
    <s v="Cobro Seguro fraude  Cta.cte."/>
    <m/>
    <n v="4543"/>
    <m/>
  </r>
  <r>
    <x v="4"/>
    <x v="2"/>
    <s v="Celular"/>
    <d v="2016-11-07T00:00:00"/>
    <s v="TR"/>
    <s v="Entel, Celular encargado"/>
    <s v=" "/>
    <n v="6990"/>
    <m/>
  </r>
  <r>
    <x v="4"/>
    <x v="2"/>
    <s v="Luz"/>
    <d v="2016-11-08T00:00:00"/>
    <s v="TR"/>
    <s v="Luz Litoral 1"/>
    <s v=" "/>
    <n v="23068"/>
    <m/>
  </r>
  <r>
    <x v="4"/>
    <x v="2"/>
    <s v="Administracion"/>
    <d v="2016-11-14T00:00:00"/>
    <n v="819"/>
    <s v="Arriendo Local de Asamblea"/>
    <m/>
    <n v="50000"/>
    <m/>
  </r>
  <r>
    <x v="4"/>
    <x v="2"/>
    <s v="Luz"/>
    <d v="2016-11-08T00:00:00"/>
    <s v="TR"/>
    <s v="Luz Litoral 2"/>
    <m/>
    <n v="60859"/>
    <m/>
  </r>
  <r>
    <x v="4"/>
    <x v="2"/>
    <s v="Mantencion"/>
    <d v="2016-11-17T00:00:00"/>
    <s v="TR"/>
    <s v="2 Cargas de Agua Cist.Dist. 20.000 lts"/>
    <m/>
    <n v="70000"/>
    <m/>
  </r>
  <r>
    <x v="4"/>
    <x v="2"/>
    <s v="Imposiciones"/>
    <d v="2016-11-08T00:00:00"/>
    <s v="TR"/>
    <s v="Previred"/>
    <s v=" "/>
    <n v="86840"/>
    <m/>
  </r>
  <r>
    <x v="4"/>
    <x v="2"/>
    <s v="Mantencion"/>
    <d v="2016-11-07T00:00:00"/>
    <s v="TR"/>
    <s v="R.Figueroa Caja Chica Nov. 2016"/>
    <m/>
    <n v="100000"/>
    <m/>
  </r>
  <r>
    <x v="4"/>
    <x v="2"/>
    <s v="Mantencion"/>
    <d v="2016-11-24T00:00:00"/>
    <s v="TR"/>
    <s v="3 Cargas de Agua Cist.Dist.30,000 lts"/>
    <m/>
    <n v="105000"/>
    <m/>
  </r>
  <r>
    <x v="4"/>
    <x v="2"/>
    <s v="Sueldos"/>
    <d v="2016-11-15T00:00:00"/>
    <s v="TR"/>
    <s v="Adelanto Sueldo C.Henriquez Nov.16"/>
    <m/>
    <n v="120000"/>
    <m/>
  </r>
  <r>
    <x v="4"/>
    <x v="2"/>
    <s v="Sueldos"/>
    <d v="2016-11-30T00:00:00"/>
    <s v="TR"/>
    <s v="E. Hernandez-Nelson G. Reemplazo"/>
    <m/>
    <n v="150000"/>
    <m/>
  </r>
  <r>
    <x v="4"/>
    <x v="2"/>
    <s v="Inversion"/>
    <d v="2016-11-11T00:00:00"/>
    <s v="TR"/>
    <s v="Equipo de audio y Micrófonos"/>
    <n v="978758"/>
    <n v="169980"/>
    <m/>
  </r>
  <r>
    <x v="4"/>
    <x v="2"/>
    <s v="Sueldos"/>
    <d v="2016-11-02T00:00:00"/>
    <s v="TR"/>
    <s v="Carlos Henriquez, Liq. Sueldo Octubre "/>
    <s v=" "/>
    <n v="178153"/>
    <m/>
  </r>
  <r>
    <x v="4"/>
    <x v="2"/>
    <s v="Basura"/>
    <d v="2016-11-08T00:00:00"/>
    <s v="TR"/>
    <s v="Basura Octubre"/>
    <s v=" "/>
    <n v="250000"/>
    <m/>
  </r>
  <r>
    <x v="4"/>
    <x v="2"/>
    <s v="Mantencion"/>
    <d v="2016-11-16T00:00:00"/>
    <s v="TR"/>
    <s v="Bomba Impulsora Cist.Acumulacion"/>
    <n v="51492"/>
    <n v="358085"/>
    <m/>
  </r>
  <r>
    <x v="5"/>
    <x v="2"/>
    <s v="Celular"/>
    <d v="2016-12-05T00:00:00"/>
    <s v="TR"/>
    <s v="Cta. Celular Encargado"/>
    <m/>
    <n v="6990"/>
    <m/>
  </r>
  <r>
    <x v="5"/>
    <x v="2"/>
    <s v="Administracion"/>
    <d v="2016-12-07T00:00:00"/>
    <s v="TR"/>
    <s v="Seguro"/>
    <m/>
    <n v="9740"/>
    <m/>
  </r>
  <r>
    <x v="5"/>
    <x v="2"/>
    <s v="Luz"/>
    <d v="2016-12-05T00:00:00"/>
    <s v="TR"/>
    <s v="Cta. Litotal 1"/>
    <m/>
    <n v="14357"/>
    <m/>
  </r>
  <r>
    <x v="5"/>
    <x v="2"/>
    <s v="Inversion"/>
    <d v="2016-12-27T00:00:00"/>
    <s v="TR"/>
    <s v="1/2 Cuota de Lienzo Mirador"/>
    <m/>
    <n v="15150"/>
    <m/>
  </r>
  <r>
    <x v="5"/>
    <x v="2"/>
    <s v="Inversion"/>
    <d v="2016-12-30T00:00:00"/>
    <s v="TR"/>
    <s v="Saldo Cuota Lienzo Mirador"/>
    <m/>
    <n v="15150"/>
    <m/>
  </r>
  <r>
    <x v="5"/>
    <x v="2"/>
    <s v="Mantencion"/>
    <d v="2016-12-15T00:00:00"/>
    <s v="TR"/>
    <s v="Camion Agua Cist. Distribucion"/>
    <m/>
    <n v="35000"/>
    <m/>
  </r>
  <r>
    <x v="5"/>
    <x v="2"/>
    <s v="Mantencion"/>
    <d v="2016-12-22T00:00:00"/>
    <s v="TR"/>
    <s v="Carga un camin agua Cist. Distribucion"/>
    <m/>
    <n v="35000"/>
    <m/>
  </r>
  <r>
    <x v="5"/>
    <x v="2"/>
    <s v="Mantencion"/>
    <d v="2016-12-29T00:00:00"/>
    <s v="TR"/>
    <s v="1 Camion de Agua Cist.Distribucion"/>
    <m/>
    <n v="35000"/>
    <m/>
  </r>
  <r>
    <x v="5"/>
    <x v="2"/>
    <s v="Mantencion"/>
    <d v="2016-12-02T00:00:00"/>
    <s v="TR"/>
    <s v="Carlos Henriquez, Caja Chica Suple"/>
    <m/>
    <n v="50000"/>
    <m/>
  </r>
  <r>
    <x v="5"/>
    <x v="2"/>
    <s v="Luz"/>
    <d v="2016-12-05T00:00:00"/>
    <s v="TR"/>
    <s v="Cta. Litoral 2"/>
    <m/>
    <n v="66814"/>
    <m/>
  </r>
  <r>
    <x v="5"/>
    <x v="2"/>
    <s v="Mantencion"/>
    <d v="2016-12-15T00:00:00"/>
    <s v="TR"/>
    <s v="2 Camiones de agua Cist.Dist."/>
    <m/>
    <n v="70000"/>
    <m/>
  </r>
  <r>
    <x v="5"/>
    <x v="2"/>
    <s v="Sueldos"/>
    <d v="2016-12-19T00:00:00"/>
    <s v="TR"/>
    <s v="Carlos Henriquez, Aguinaldo Navidad"/>
    <m/>
    <n v="70000"/>
    <m/>
  </r>
  <r>
    <x v="5"/>
    <x v="2"/>
    <s v="Sueldos"/>
    <d v="2016-12-15T00:00:00"/>
    <s v="TR"/>
    <s v="Carlos Henriquez, Adelanto sueldo Dic."/>
    <m/>
    <n v="120000"/>
    <m/>
  </r>
  <r>
    <x v="5"/>
    <x v="2"/>
    <s v="Imposiciones"/>
    <d v="2016-12-05T00:00:00"/>
    <s v="TR"/>
    <s v="Previred C. Henriquez-Nelson Gonzalez"/>
    <m/>
    <n v="148661"/>
    <m/>
  </r>
  <r>
    <x v="5"/>
    <x v="2"/>
    <s v="Sueldos"/>
    <d v="2016-12-30T00:00:00"/>
    <s v="TR"/>
    <s v="Carlos Henriquez, Liquidac. Diciembre"/>
    <m/>
    <n v="178155"/>
    <m/>
  </r>
  <r>
    <x v="5"/>
    <x v="2"/>
    <s v="Sueldos"/>
    <d v="2016-12-01T00:00:00"/>
    <s v="TR"/>
    <s v="Carlos Henriquez, Liq. Sueldo Nv.2016"/>
    <m/>
    <n v="238189"/>
    <m/>
  </r>
  <r>
    <x v="5"/>
    <x v="2"/>
    <s v="Basura"/>
    <d v="2016-12-05T00:00:00"/>
    <s v="TR"/>
    <s v="Retiro Basura"/>
    <m/>
    <n v="250000"/>
    <n v="8019350"/>
  </r>
  <r>
    <x v="6"/>
    <x v="2"/>
    <s v="Celular"/>
    <d v="2017-01-03T00:00:00"/>
    <s v="TR"/>
    <s v="Entel Teléfono Encargado"/>
    <s v=" "/>
    <n v="6990"/>
    <m/>
  </r>
  <r>
    <x v="6"/>
    <x v="2"/>
    <s v="Administracion"/>
    <d v="2017-01-06T00:00:00"/>
    <s v="TR"/>
    <s v="Cuota Seguro "/>
    <s v=" "/>
    <n v="9751"/>
    <m/>
  </r>
  <r>
    <x v="6"/>
    <x v="2"/>
    <s v="Luz"/>
    <d v="2017-01-03T00:00:00"/>
    <s v="TR"/>
    <s v="Luz Litoral 1"/>
    <s v=" "/>
    <n v="19145"/>
    <m/>
  </r>
  <r>
    <x v="6"/>
    <x v="2"/>
    <s v="Administracion"/>
    <d v="2017-01-09T00:00:00"/>
    <s v="TR"/>
    <s v="Notaria Montoya Esc.Acta reunion nov.16"/>
    <m/>
    <n v="25000"/>
    <m/>
  </r>
  <r>
    <x v="6"/>
    <x v="2"/>
    <s v="Administracion"/>
    <d v="2017-01-13T00:00:00"/>
    <s v="TR"/>
    <s v="Arriendo Sede Paraiso"/>
    <m/>
    <n v="30000"/>
    <m/>
  </r>
  <r>
    <x v="6"/>
    <x v="2"/>
    <s v="Agua"/>
    <d v="2017-01-13T00:00:00"/>
    <s v="TR"/>
    <s v="1 Camion de Agua Cis. Distribucion"/>
    <m/>
    <n v="35000"/>
    <m/>
  </r>
  <r>
    <x v="6"/>
    <x v="2"/>
    <s v="Mantencion"/>
    <d v="2017-01-03T00:00:00"/>
    <s v="TR"/>
    <s v="Reparacion Barrera Villarrica"/>
    <s v=" "/>
    <n v="50000"/>
    <m/>
  </r>
  <r>
    <x v="6"/>
    <x v="2"/>
    <s v="Mantencion"/>
    <d v="2017-01-16T00:00:00"/>
    <s v="TR"/>
    <s v="Ricardo Figueroa Caja Chica Suple"/>
    <m/>
    <n v="50000"/>
    <m/>
  </r>
  <r>
    <x v="6"/>
    <x v="2"/>
    <s v="Luz"/>
    <d v="2017-01-03T00:00:00"/>
    <s v="TR"/>
    <s v="Luz Litoral 2"/>
    <s v=" "/>
    <n v="58532"/>
    <m/>
  </r>
  <r>
    <x v="6"/>
    <x v="2"/>
    <s v="Agua"/>
    <d v="2017-01-09T00:00:00"/>
    <s v="TR"/>
    <s v="2 Camiones de Agua Cist. Dist."/>
    <s v=" "/>
    <n v="70000"/>
    <m/>
  </r>
  <r>
    <x v="6"/>
    <x v="2"/>
    <s v="Agua"/>
    <d v="2017-01-20T00:00:00"/>
    <s v="TR"/>
    <s v="2 Camiones de Agua Cist. Dist."/>
    <m/>
    <n v="70000"/>
    <m/>
  </r>
  <r>
    <x v="6"/>
    <x v="2"/>
    <s v="Agua"/>
    <d v="2017-01-27T00:00:00"/>
    <s v="TR"/>
    <s v="2 Caminones de Agua Cist. Distribucion"/>
    <m/>
    <n v="70000"/>
    <m/>
  </r>
  <r>
    <x v="6"/>
    <x v="2"/>
    <s v="Mantencion"/>
    <d v="2017-01-03T00:00:00"/>
    <s v="TR"/>
    <s v="Ricardo Figueroa Caja Chica Enero.17"/>
    <s v=" "/>
    <n v="100000"/>
    <m/>
  </r>
  <r>
    <x v="6"/>
    <x v="2"/>
    <s v="Imposiciones"/>
    <d v="2017-01-03T00:00:00"/>
    <s v="TR"/>
    <s v="Previred encargado"/>
    <s v=" "/>
    <n v="107230"/>
    <m/>
  </r>
  <r>
    <x v="6"/>
    <x v="2"/>
    <s v="Sueldos"/>
    <d v="2017-01-16T00:00:00"/>
    <s v="TR"/>
    <s v="Carlos Henriquez Adelanto sueldo"/>
    <m/>
    <n v="120000"/>
    <m/>
  </r>
  <r>
    <x v="6"/>
    <x v="2"/>
    <s v="Basura"/>
    <d v="2017-01-03T00:00:00"/>
    <s v="TR"/>
    <s v="Basura Dic.16 (-) aporte rep. Barrera"/>
    <s v=" "/>
    <n v="225000"/>
    <m/>
  </r>
  <r>
    <x v="7"/>
    <x v="2"/>
    <s v="Celular"/>
    <d v="2017-02-06T00:00:00"/>
    <s v="TR"/>
    <s v="Celular encargado"/>
    <m/>
    <n v="6990"/>
    <m/>
  </r>
  <r>
    <x v="7"/>
    <x v="2"/>
    <s v="Administracion"/>
    <d v="2017-02-01T00:00:00"/>
    <s v="COM"/>
    <s v="Seguro de fraude"/>
    <s v=" "/>
    <n v="9734"/>
    <m/>
  </r>
  <r>
    <x v="7"/>
    <x v="2"/>
    <s v="Mantencion"/>
    <d v="2017-02-14T00:00:00"/>
    <s v="TR"/>
    <s v="Jorge Araneda p./ Rep. Filtracion Ranco"/>
    <m/>
    <n v="10000"/>
    <m/>
  </r>
  <r>
    <x v="7"/>
    <x v="2"/>
    <s v="Agua"/>
    <d v="2017-02-14T00:00:00"/>
    <s v="TR"/>
    <s v="1/2 Camon Agua Cist. Distribucion"/>
    <m/>
    <n v="17000"/>
    <m/>
  </r>
  <r>
    <x v="7"/>
    <x v="2"/>
    <s v="Mantencion"/>
    <d v="2017-02-13T00:00:00"/>
    <s v="TR"/>
    <s v="Jorge Araneda p./ Rep. Filtracion Ranco"/>
    <m/>
    <n v="20000"/>
    <m/>
  </r>
  <r>
    <x v="7"/>
    <x v="2"/>
    <s v="Luz"/>
    <d v="2017-02-06T00:00:00"/>
    <s v="TR"/>
    <s v="Luz Litoral 2"/>
    <m/>
    <n v="20167"/>
    <m/>
  </r>
  <r>
    <x v="7"/>
    <x v="2"/>
    <s v="Mantencion"/>
    <d v="2017-02-20T00:00:00"/>
    <s v="TR"/>
    <s v="Ferreteria El Yeco, Carretilla trabajo"/>
    <m/>
    <n v="38500"/>
    <m/>
  </r>
  <r>
    <x v="7"/>
    <x v="2"/>
    <s v="Sueldos"/>
    <d v="2017-02-20T00:00:00"/>
    <s v="TR"/>
    <s v="Carlos Henriquez Caja Chica Suple. Feb"/>
    <m/>
    <n v="50000"/>
    <m/>
  </r>
  <r>
    <x v="7"/>
    <x v="2"/>
    <s v="Luz"/>
    <d v="2017-02-06T00:00:00"/>
    <s v="TR"/>
    <s v="Luz Litoral 1"/>
    <m/>
    <n v="61170"/>
    <m/>
  </r>
  <r>
    <x v="7"/>
    <x v="2"/>
    <s v="Agua"/>
    <d v="2017-02-01T00:00:00"/>
    <s v="TR"/>
    <s v="2 Camiones de agua Cist. Distribución"/>
    <s v=" "/>
    <n v="70000"/>
    <m/>
  </r>
  <r>
    <x v="7"/>
    <x v="2"/>
    <s v="Agua"/>
    <d v="2017-02-10T00:00:00"/>
    <s v="TR"/>
    <s v="2 Camiones de agua Cist. Distribución"/>
    <m/>
    <n v="70000"/>
    <m/>
  </r>
  <r>
    <x v="7"/>
    <x v="2"/>
    <s v="Agua"/>
    <d v="2017-02-24T00:00:00"/>
    <s v="TR"/>
    <s v="2 Camiones de agua Cist. Distribución"/>
    <m/>
    <n v="70000"/>
    <m/>
  </r>
  <r>
    <x v="7"/>
    <x v="2"/>
    <s v="Mantencion"/>
    <d v="2017-02-01T00:00:00"/>
    <s v="TR"/>
    <s v="R.Figueroa Caja Chica Febrero 2017"/>
    <s v=" "/>
    <n v="100000"/>
    <m/>
  </r>
  <r>
    <x v="7"/>
    <x v="2"/>
    <s v="Agua"/>
    <d v="2017-02-17T00:00:00"/>
    <s v="TR"/>
    <s v="3 Camiones de Agua Cist. Distribucion"/>
    <m/>
    <n v="105000"/>
    <m/>
  </r>
  <r>
    <x v="7"/>
    <x v="2"/>
    <s v="Imposiciones"/>
    <d v="2017-02-06T00:00:00"/>
    <s v="TR"/>
    <s v="Previred Carlos Henriquez"/>
    <m/>
    <n v="109839"/>
    <m/>
  </r>
  <r>
    <x v="7"/>
    <x v="2"/>
    <s v="Sueldos"/>
    <d v="2017-02-15T00:00:00"/>
    <s v="TR"/>
    <s v="Carlos Henriquez Adelanto Feb.17"/>
    <m/>
    <n v="120000"/>
    <m/>
  </r>
  <r>
    <x v="7"/>
    <x v="2"/>
    <s v="Mantencion"/>
    <d v="2017-02-01T00:00:00"/>
    <s v="TR"/>
    <s v="R.Figueroa x Caja Chica en contra "/>
    <s v=" "/>
    <n v="130932"/>
    <m/>
  </r>
  <r>
    <x v="7"/>
    <x v="2"/>
    <s v="Mantencion"/>
    <d v="2017-02-10T00:00:00"/>
    <s v="TR"/>
    <s v="Desmalezacion Quebrada Norte"/>
    <m/>
    <n v="250000"/>
    <m/>
  </r>
  <r>
    <x v="7"/>
    <x v="2"/>
    <s v="Sueldos"/>
    <d v="2017-02-01T00:00:00"/>
    <s v="TR"/>
    <s v="Carlos Henriquez Liq.Sueldo Enero .17"/>
    <s v=" "/>
    <n v="257112"/>
    <m/>
  </r>
  <r>
    <x v="7"/>
    <x v="2"/>
    <s v="Basura"/>
    <d v="2017-02-01T00:00:00"/>
    <s v="TR"/>
    <s v="Retiro Basura Enero 2017"/>
    <s v=" "/>
    <n v="700000"/>
    <m/>
  </r>
  <r>
    <x v="8"/>
    <x v="2"/>
    <s v="Mantencion"/>
    <d v="2017-03-27T00:00:00"/>
    <s v="TR"/>
    <s v="Ferreteria El Yeco, Pintura, Bolsas brocha"/>
    <m/>
    <n v="5600"/>
    <m/>
  </r>
  <r>
    <x v="8"/>
    <x v="2"/>
    <s v="Celular"/>
    <d v="2017-03-06T00:00:00"/>
    <s v="TR"/>
    <s v="Entel, Celular encargado"/>
    <m/>
    <n v="6990"/>
    <m/>
  </r>
  <r>
    <x v="8"/>
    <x v="2"/>
    <s v="Administracion"/>
    <d v="2017-03-03T00:00:00"/>
    <s v="COM"/>
    <s v="Pac Seguro"/>
    <s v=" "/>
    <n v="9776"/>
    <m/>
  </r>
  <r>
    <x v="8"/>
    <x v="2"/>
    <s v="Agua"/>
    <d v="2017-03-31T00:00:00"/>
    <s v="TR"/>
    <s v="Compra agua Ranco 77 Rotura cañeria"/>
    <m/>
    <n v="12000"/>
    <m/>
  </r>
  <r>
    <x v="8"/>
    <x v="2"/>
    <s v="Luz"/>
    <d v="2017-03-06T00:00:00"/>
    <s v="TR"/>
    <s v="Litoral 1"/>
    <m/>
    <n v="18218"/>
    <m/>
  </r>
  <r>
    <x v="8"/>
    <x v="2"/>
    <s v="Agua"/>
    <d v="2017-03-17T00:00:00"/>
    <s v="TR"/>
    <s v="1 Camion de Agua Cist. Distribucion"/>
    <m/>
    <n v="35000"/>
    <m/>
  </r>
  <r>
    <x v="8"/>
    <x v="2"/>
    <s v="Mantencion"/>
    <d v="2017-03-23T00:00:00"/>
    <s v="TR"/>
    <s v="Luis Pacheco, Mov. Tierra a Calafquen"/>
    <m/>
    <n v="50000"/>
    <m/>
  </r>
  <r>
    <x v="8"/>
    <x v="2"/>
    <s v="Mantencion"/>
    <d v="2017-03-31T00:00:00"/>
    <s v="TR"/>
    <s v="Luis Pacheco Mov.Maicillo Calafquen"/>
    <m/>
    <n v="60000"/>
    <m/>
  </r>
  <r>
    <x v="8"/>
    <x v="2"/>
    <s v="Agua"/>
    <d v="2017-03-03T00:00:00"/>
    <s v="TR"/>
    <s v="2 Camiones de Agua Cist. Distribucion"/>
    <s v=" "/>
    <n v="70000"/>
    <m/>
  </r>
  <r>
    <x v="8"/>
    <x v="2"/>
    <s v="Agua"/>
    <d v="2017-03-24T00:00:00"/>
    <s v="TR"/>
    <s v="2 Camiones agua Cist. Distribucion"/>
    <m/>
    <n v="70000"/>
    <m/>
  </r>
  <r>
    <x v="8"/>
    <x v="2"/>
    <s v="Agua"/>
    <d v="2017-03-31T00:00:00"/>
    <s v="TR"/>
    <s v="2 Camiones de Agua Cist. Distribucion"/>
    <m/>
    <n v="70000"/>
    <m/>
  </r>
  <r>
    <x v="8"/>
    <x v="2"/>
    <s v="Luz"/>
    <d v="2017-03-06T00:00:00"/>
    <s v="TR"/>
    <s v="Litoral 2, Incluye rep. corte elect."/>
    <m/>
    <n v="83999"/>
    <m/>
  </r>
  <r>
    <x v="8"/>
    <x v="2"/>
    <s v="Mantencion"/>
    <d v="2017-03-06T00:00:00"/>
    <s v="TR"/>
    <s v="Ricardo Figueroa Caja Chica Marzo.17"/>
    <m/>
    <n v="100000"/>
    <m/>
  </r>
  <r>
    <x v="8"/>
    <x v="2"/>
    <s v="Imposiciones"/>
    <d v="2017-03-06T00:00:00"/>
    <s v="TR"/>
    <s v="Previred encargado"/>
    <m/>
    <n v="112747"/>
    <m/>
  </r>
  <r>
    <x v="8"/>
    <x v="2"/>
    <s v="Sueldos"/>
    <d v="2017-03-15T00:00:00"/>
    <s v="TR"/>
    <s v="C. Henriquez adelanto sueldo Marzo"/>
    <m/>
    <n v="120000"/>
    <m/>
  </r>
  <r>
    <x v="8"/>
    <x v="2"/>
    <s v="Mantencion"/>
    <d v="2017-03-17T00:00:00"/>
    <s v="TR"/>
    <s v="Jorge Torres Limpieza Quebrada N."/>
    <m/>
    <n v="140000"/>
    <m/>
  </r>
  <r>
    <x v="8"/>
    <x v="2"/>
    <s v="Basura"/>
    <d v="2017-03-06T00:00:00"/>
    <s v="TR"/>
    <s v="Julio Oyarce parte Basura Feb.17"/>
    <s v=" "/>
    <n v="250000"/>
    <m/>
  </r>
  <r>
    <x v="8"/>
    <x v="2"/>
    <s v="Sueldos"/>
    <d v="2017-03-01T00:00:00"/>
    <s v="TR"/>
    <s v="C. Henriquez Liq.Sueldo Febrero .17"/>
    <s v=" "/>
    <n v="267097"/>
    <m/>
  </r>
  <r>
    <x v="8"/>
    <x v="2"/>
    <s v="Mantencion"/>
    <d v="2017-03-23T00:00:00"/>
    <s v="TR"/>
    <s v="Jeremy Ibañez Limpieza Quebrada N."/>
    <m/>
    <n v="320000"/>
    <m/>
  </r>
  <r>
    <x v="8"/>
    <x v="2"/>
    <s v="Mantencion"/>
    <d v="2017-03-23T00:00:00"/>
    <s v="TR"/>
    <s v="Jorge Torres Limpieza Quebrada N."/>
    <m/>
    <n v="380000"/>
    <m/>
  </r>
  <r>
    <x v="8"/>
    <x v="2"/>
    <s v="Basura"/>
    <d v="2017-03-06T00:00:00"/>
    <s v="TR"/>
    <s v="Julio Oyarce, Saldo Basura Feb.17"/>
    <m/>
    <n v="450000"/>
    <m/>
  </r>
  <r>
    <x v="8"/>
    <x v="2"/>
    <s v="deposito a plazo"/>
    <d v="2017-03-17T00:00:00"/>
    <s v="TR"/>
    <s v="Inversion Dep. Plazo"/>
    <m/>
    <n v="11000000"/>
    <m/>
  </r>
  <r>
    <x v="9"/>
    <x v="2"/>
    <s v="Mantencion"/>
    <d v="2017-04-10T00:00:00"/>
    <s v="TR"/>
    <s v="Ferreteria Yeco Met. X Rep. Filtracion"/>
    <m/>
    <n v="5250"/>
    <m/>
  </r>
  <r>
    <x v="9"/>
    <x v="2"/>
    <s v="Celular"/>
    <d v="2017-04-03T00:00:00"/>
    <s v="TR"/>
    <s v="Celular encargado"/>
    <s v=" "/>
    <n v="6990"/>
    <m/>
  </r>
  <r>
    <x v="9"/>
    <x v="2"/>
    <s v="Administracion"/>
    <d v="2017-04-05T00:00:00"/>
    <s v="TR"/>
    <s v="Seguro de Fraude Bco."/>
    <s v=" "/>
    <n v="9798"/>
    <m/>
  </r>
  <r>
    <x v="9"/>
    <x v="2"/>
    <s v="Mantencion"/>
    <d v="2017-04-05T00:00:00"/>
    <s v="D/E"/>
    <s v="R.Figueroa, Vuelto caja chica"/>
    <s v=" "/>
    <n v="12500"/>
    <m/>
  </r>
  <r>
    <x v="9"/>
    <x v="2"/>
    <s v="Mantencion"/>
    <d v="2017-04-24T00:00:00"/>
    <s v="TR"/>
    <s v="J.Araneda x Reparac. Filtracion Ranco"/>
    <m/>
    <n v="15000"/>
    <m/>
  </r>
  <r>
    <x v="9"/>
    <x v="2"/>
    <s v="Luz"/>
    <d v="2017-04-03T00:00:00"/>
    <s v="TR"/>
    <s v="Litoral 2"/>
    <s v=" "/>
    <n v="19658"/>
    <m/>
  </r>
  <r>
    <x v="9"/>
    <x v="2"/>
    <s v="Mantencion"/>
    <d v="2017-04-10T00:00:00"/>
    <s v="TR"/>
    <s v="Ferreteria Yeco Met. X Rep. Filtracion"/>
    <s v=" "/>
    <n v="22450"/>
    <m/>
  </r>
  <r>
    <x v="9"/>
    <x v="2"/>
    <s v="Agua"/>
    <d v="2017-04-07T00:00:00"/>
    <s v="TR"/>
    <s v="1 Camion Agua Cist. Distribucion"/>
    <s v=" "/>
    <n v="35000"/>
    <m/>
  </r>
  <r>
    <x v="9"/>
    <x v="2"/>
    <s v="Agua"/>
    <d v="2017-04-27T00:00:00"/>
    <s v="TR"/>
    <s v="1 Camion Agua Cist. Distribucion"/>
    <m/>
    <n v="35000"/>
    <m/>
  </r>
  <r>
    <x v="9"/>
    <x v="2"/>
    <s v="Agua"/>
    <d v="2017-04-21T00:00:00"/>
    <s v="TR"/>
    <s v="2 Camiones de agua Cist. Distribucion"/>
    <m/>
    <n v="70000"/>
    <m/>
  </r>
  <r>
    <x v="9"/>
    <x v="2"/>
    <s v="Luz"/>
    <d v="2017-04-03T00:00:00"/>
    <s v="TR"/>
    <s v="Litoral 1"/>
    <s v=" "/>
    <n v="72499"/>
    <m/>
  </r>
  <r>
    <x v="9"/>
    <x v="2"/>
    <s v="Mantencion"/>
    <d v="2017-04-10T00:00:00"/>
    <s v="TR"/>
    <s v="Maestero R.Cueto x Rep. Filtracion "/>
    <m/>
    <n v="81310"/>
    <m/>
  </r>
  <r>
    <x v="9"/>
    <x v="2"/>
    <s v="Imposiciones"/>
    <d v="2017-04-03T00:00:00"/>
    <s v="TR"/>
    <s v="Previred"/>
    <s v=" "/>
    <n v="89446"/>
    <m/>
  </r>
  <r>
    <x v="9"/>
    <x v="2"/>
    <s v="Mantencion"/>
    <d v="2017-04-03T00:00:00"/>
    <s v="TR"/>
    <s v="Ricardo Figueroa Caja Chica Abril"/>
    <s v=" "/>
    <n v="100000"/>
    <m/>
  </r>
  <r>
    <x v="9"/>
    <x v="2"/>
    <s v="Agua"/>
    <d v="2017-04-13T00:00:00"/>
    <s v="TR"/>
    <s v="3  Camiones de Agua diferidos Distrib."/>
    <m/>
    <n v="105000"/>
    <m/>
  </r>
  <r>
    <x v="9"/>
    <x v="2"/>
    <s v="Mantencion"/>
    <d v="2017-04-17T00:00:00"/>
    <s v="TR"/>
    <s v="Ferreteria Yeco Met. X Rep. Filtracion"/>
    <m/>
    <n v="105470"/>
    <m/>
  </r>
  <r>
    <x v="9"/>
    <x v="2"/>
    <s v="Sueldos"/>
    <d v="2017-04-13T00:00:00"/>
    <s v="TR"/>
    <s v="C.Henriquez, Adelanto Abril 2017"/>
    <m/>
    <n v="120000"/>
    <m/>
  </r>
  <r>
    <x v="9"/>
    <x v="2"/>
    <s v="Sueldos"/>
    <d v="2017-04-01T00:00:00"/>
    <s v="TR"/>
    <s v="C.Henriquez, Liq. Sueldo Marzo 2017"/>
    <m/>
    <n v="187097"/>
    <m/>
  </r>
  <r>
    <x v="9"/>
    <x v="2"/>
    <s v="Basura"/>
    <d v="2017-04-03T00:00:00"/>
    <s v="TR"/>
    <s v="Basura Marzo 2017"/>
    <s v=" "/>
    <n v="250000"/>
    <m/>
  </r>
  <r>
    <x v="9"/>
    <x v="2"/>
    <s v="Mantencion"/>
    <d v="2017-04-04T00:00:00"/>
    <s v="TR"/>
    <s v="Jorge Torres, Retroexcavaciones"/>
    <s v=" "/>
    <n v="270000"/>
    <m/>
  </r>
  <r>
    <x v="9"/>
    <x v="2"/>
    <s v="Mantencion"/>
    <d v="2017-04-24T00:00:00"/>
    <s v="TR"/>
    <s v="Juan Vera. Compra e Inst. Bomba n2"/>
    <m/>
    <n v="340000"/>
    <m/>
  </r>
  <r>
    <x v="10"/>
    <x v="2"/>
    <s v="Sueldos"/>
    <d v="2017-05-02T00:00:00"/>
    <s v="TR"/>
    <s v="C.Henriquez. Liq. Abril 2017"/>
    <s v=" "/>
    <n v="187097"/>
    <m/>
  </r>
  <r>
    <x v="10"/>
    <x v="2"/>
    <s v="Luz"/>
    <d v="2017-05-02T00:00:00"/>
    <s v="TR"/>
    <s v="Litoral 2"/>
    <s v=" "/>
    <n v="17821"/>
    <m/>
  </r>
  <r>
    <x v="10"/>
    <x v="2"/>
    <s v="Luz"/>
    <d v="2017-05-02T00:00:00"/>
    <s v="TR"/>
    <s v="Litoral 1"/>
    <s v=" "/>
    <n v="90499"/>
    <m/>
  </r>
  <r>
    <x v="10"/>
    <x v="2"/>
    <s v="Celular"/>
    <d v="2017-05-02T00:00:00"/>
    <s v="TR"/>
    <s v="Entel Celular encargado"/>
    <s v=" "/>
    <n v="6990"/>
    <m/>
  </r>
  <r>
    <x v="10"/>
    <x v="2"/>
    <s v="caja chica"/>
    <d v="2017-05-02T00:00:00"/>
    <s v="TR"/>
    <s v="R.Figueroa, Caja Chica Mayo 2017"/>
    <s v=" "/>
    <n v="100000"/>
    <m/>
  </r>
  <r>
    <x v="10"/>
    <x v="2"/>
    <s v="Mantencion"/>
    <d v="2017-05-02T00:00:00"/>
    <s v="TR"/>
    <s v="Retiro basura Abril 2017"/>
    <s v=" "/>
    <n v="250000"/>
    <m/>
  </r>
  <r>
    <x v="10"/>
    <x v="2"/>
    <s v="Imposiciones"/>
    <d v="2017-05-02T00:00:00"/>
    <s v="TR"/>
    <s v="Previred encargado"/>
    <s v=" "/>
    <n v="89446"/>
    <m/>
  </r>
  <r>
    <x v="10"/>
    <x v="2"/>
    <s v="Administracion"/>
    <d v="2017-05-04T00:00:00"/>
    <s v="TR"/>
    <s v="Sergio Lledo, Vuelto x error deposito"/>
    <s v=" "/>
    <n v="1000000"/>
    <m/>
  </r>
  <r>
    <x v="10"/>
    <x v="2"/>
    <s v="Administracion"/>
    <d v="2017-05-08T00:00:00"/>
    <s v="COM"/>
    <s v="Seguro Fraude"/>
    <m/>
    <n v="9836"/>
    <m/>
  </r>
  <r>
    <x v="10"/>
    <x v="2"/>
    <s v="Sueldos"/>
    <d v="2017-05-15T00:00:00"/>
    <s v="TR"/>
    <s v="Carlos Henriquez adelanto sueldo May"/>
    <m/>
    <n v="120000"/>
    <m/>
  </r>
  <r>
    <x v="10"/>
    <x v="2"/>
    <s v="Mantencion"/>
    <d v="2017-05-30T00:00:00"/>
    <s v="TR"/>
    <s v="Poda Arboles El Yeco. Raul Cueto"/>
    <m/>
    <n v="230000"/>
    <m/>
  </r>
  <r>
    <x v="10"/>
    <x v="2"/>
    <s v="Sueldos"/>
    <d v="2017-05-31T00:00:00"/>
    <s v="TR"/>
    <s v="C.Henriquez, Liq. Sueldo Mayo 2017"/>
    <m/>
    <n v="187098"/>
    <m/>
  </r>
  <r>
    <x v="11"/>
    <x v="2"/>
    <s v="Luz"/>
    <d v="2017-06-06T00:00:00"/>
    <s v="TR"/>
    <s v="Litoral 3"/>
    <m/>
    <n v="2"/>
    <m/>
  </r>
  <r>
    <x v="11"/>
    <x v="2"/>
    <s v="Celular"/>
    <d v="2017-06-06T00:00:00"/>
    <s v="TR"/>
    <s v="Entel Telefono encargado"/>
    <m/>
    <n v="6990"/>
    <m/>
  </r>
  <r>
    <x v="11"/>
    <x v="2"/>
    <s v="Administracion"/>
    <d v="2017-06-06T00:00:00"/>
    <s v="COM"/>
    <s v="Seguro Fraude"/>
    <m/>
    <n v="9857"/>
    <m/>
  </r>
  <r>
    <x v="11"/>
    <x v="2"/>
    <s v="Luz"/>
    <d v="2017-06-06T00:00:00"/>
    <s v="TR"/>
    <s v="Litoral 2"/>
    <m/>
    <n v="19553"/>
    <m/>
  </r>
  <r>
    <x v="11"/>
    <x v="2"/>
    <s v="Mantencion"/>
    <d v="2017-06-07T00:00:00"/>
    <s v="TR"/>
    <s v="C.Henriquez x Rep. Fuga Rando-Llanq."/>
    <m/>
    <n v="30000"/>
    <m/>
  </r>
  <r>
    <x v="11"/>
    <x v="2"/>
    <s v="Agua"/>
    <d v="2017-06-16T00:00:00"/>
    <s v="TR"/>
    <s v="1 Camion Agua Cs.Distribucion"/>
    <m/>
    <n v="35000"/>
    <m/>
  </r>
  <r>
    <x v="11"/>
    <x v="2"/>
    <s v="Mantencion"/>
    <d v="2017-06-29T00:00:00"/>
    <s v="TR"/>
    <s v="Rep. Y Const. Rejilla Riñihue - Libertador"/>
    <m/>
    <n v="40000"/>
    <m/>
  </r>
  <r>
    <x v="11"/>
    <x v="2"/>
    <s v="Luz"/>
    <d v="2017-06-06T00:00:00"/>
    <s v="TR"/>
    <s v="Litoral 1"/>
    <m/>
    <n v="84495"/>
    <m/>
  </r>
  <r>
    <x v="11"/>
    <x v="2"/>
    <s v="caja chica"/>
    <d v="2017-06-05T00:00:00"/>
    <s v="TR"/>
    <s v="R.Figueroa Caja Chica Junio 2017"/>
    <m/>
    <n v="100000"/>
    <m/>
  </r>
  <r>
    <x v="11"/>
    <x v="2"/>
    <s v="Imposiciones"/>
    <d v="2017-06-06T00:00:00"/>
    <s v="TR"/>
    <s v="Previred encargado"/>
    <m/>
    <n v="101373"/>
    <m/>
  </r>
  <r>
    <x v="11"/>
    <x v="2"/>
    <s v="Sueldos"/>
    <d v="2017-06-15T00:00:00"/>
    <s v="TR"/>
    <s v="C. Henriquez adelanto Junio 2017"/>
    <m/>
    <n v="150000"/>
    <m/>
  </r>
  <r>
    <x v="11"/>
    <x v="2"/>
    <s v="Basura"/>
    <d v="2017-06-06T00:00:00"/>
    <s v="TR"/>
    <s v="Julio Oyarce, Basura Mayo 2017"/>
    <m/>
    <n v="250000"/>
    <m/>
  </r>
  <r>
    <x v="12"/>
    <x v="2"/>
    <s v="Luz"/>
    <d v="2017-07-03T00:00:00"/>
    <s v="TR"/>
    <s v="Litoral 3"/>
    <m/>
    <n v="225"/>
    <m/>
  </r>
  <r>
    <x v="12"/>
    <x v="2"/>
    <s v="Celular"/>
    <d v="2017-07-03T00:00:00"/>
    <s v="TR"/>
    <s v="Teléfono Entel encargado"/>
    <m/>
    <n v="6990"/>
    <m/>
  </r>
  <r>
    <x v="12"/>
    <x v="2"/>
    <s v="Mantencion"/>
    <d v="2017-07-10T00:00:00"/>
    <s v="TR"/>
    <s v="Ferreteria El Yeco. Dif. X Compras "/>
    <m/>
    <n v="8550"/>
    <m/>
  </r>
  <r>
    <x v="12"/>
    <x v="2"/>
    <s v="Proy. TiT Dominio"/>
    <d v="2017-07-19T00:00:00"/>
    <s v="TR"/>
    <s v="Cbr Casablanca x Derecho de Agua"/>
    <m/>
    <n v="9000"/>
    <m/>
  </r>
  <r>
    <x v="12"/>
    <x v="2"/>
    <s v="Mantencion"/>
    <d v="2017-07-10T00:00:00"/>
    <s v="TR"/>
    <s v="Ferreteria El Yeco. Candadao Calafquen"/>
    <m/>
    <n v="9180"/>
    <m/>
  </r>
  <r>
    <x v="12"/>
    <x v="2"/>
    <s v="Administracion"/>
    <d v="2017-07-06T00:00:00"/>
    <s v="COM"/>
    <s v="Seguro Fraude"/>
    <m/>
    <n v="9868"/>
    <m/>
  </r>
  <r>
    <x v="12"/>
    <x v="2"/>
    <s v="Luz"/>
    <d v="2017-07-03T00:00:00"/>
    <s v="TR"/>
    <s v="Litoral 2"/>
    <m/>
    <n v="21405"/>
    <m/>
  </r>
  <r>
    <x v="12"/>
    <x v="2"/>
    <s v="Mantencion"/>
    <d v="2017-07-12T00:00:00"/>
    <s v="TR"/>
    <s v="Jorge Torres, Limp. Libertador- Riñihue"/>
    <m/>
    <n v="40000"/>
    <m/>
  </r>
  <r>
    <x v="12"/>
    <x v="2"/>
    <s v="Mantencion"/>
    <d v="2017-07-31T00:00:00"/>
    <s v="TR"/>
    <s v="C.Henriquez x Cierro icalma"/>
    <m/>
    <n v="60000"/>
    <m/>
  </r>
  <r>
    <x v="12"/>
    <x v="2"/>
    <s v="Mantencion"/>
    <d v="2017-07-10T00:00:00"/>
    <s v="TR"/>
    <s v="Ferreteria El Yeco. Malla perfil calafque"/>
    <m/>
    <n v="60800"/>
    <m/>
  </r>
  <r>
    <x v="12"/>
    <x v="2"/>
    <s v="Imposiciones"/>
    <d v="2017-07-03T00:00:00"/>
    <s v="TR"/>
    <s v="Previred encargado"/>
    <m/>
    <n v="89446"/>
    <m/>
  </r>
  <r>
    <x v="12"/>
    <x v="2"/>
    <s v="Luz"/>
    <d v="2017-07-03T00:00:00"/>
    <s v="TR"/>
    <s v="Litoral 1"/>
    <m/>
    <n v="91814"/>
    <m/>
  </r>
  <r>
    <x v="12"/>
    <x v="2"/>
    <s v="Mantencion"/>
    <d v="2017-07-19T00:00:00"/>
    <s v="TR"/>
    <s v="Ferreteria el Yeco x Cierro Icalma"/>
    <m/>
    <n v="96275"/>
    <m/>
  </r>
  <r>
    <x v="12"/>
    <x v="2"/>
    <s v="caja chica"/>
    <d v="2017-07-03T00:00:00"/>
    <s v="TR"/>
    <s v="R.Figueroa Caja chica Julio 2017"/>
    <m/>
    <n v="100000"/>
    <m/>
  </r>
  <r>
    <x v="12"/>
    <x v="2"/>
    <s v="Sueldos"/>
    <d v="2017-07-15T00:00:00"/>
    <s v="TR"/>
    <s v="C.Henriquez Liq. Adelanto  Julio"/>
    <m/>
    <n v="120000"/>
    <m/>
  </r>
  <r>
    <x v="12"/>
    <x v="2"/>
    <s v="Sueldos"/>
    <d v="2017-07-03T00:00:00"/>
    <s v="TR"/>
    <s v="C.Henriquez Liq. Sueldo Junio"/>
    <m/>
    <n v="157097"/>
    <m/>
  </r>
  <r>
    <x v="12"/>
    <x v="2"/>
    <s v="Basura"/>
    <d v="2017-07-03T00:00:00"/>
    <s v="TR"/>
    <s v="Julio oyarce Basura Junio 2017"/>
    <m/>
    <n v="250000"/>
    <m/>
  </r>
  <r>
    <x v="12"/>
    <x v="2"/>
    <s v="Administracion"/>
    <d v="2017-07-31T00:00:00"/>
    <s v="TR"/>
    <s v="Raul Cueto Abono x Muro Llanquihue "/>
    <m/>
    <n v="500000"/>
    <m/>
  </r>
  <r>
    <x v="13"/>
    <x v="2"/>
    <s v="Luz"/>
    <d v="2017-08-01T00:00:00"/>
    <s v="TR"/>
    <s v="Litoral 3"/>
    <s v=" "/>
    <n v="225"/>
    <m/>
  </r>
  <r>
    <x v="13"/>
    <x v="2"/>
    <s v="Celular"/>
    <d v="2017-08-01T00:00:00"/>
    <s v="TR"/>
    <s v="Celular Encargado"/>
    <s v=" "/>
    <n v="6990"/>
    <m/>
  </r>
  <r>
    <x v="13"/>
    <x v="2"/>
    <s v="Luz"/>
    <d v="2017-08-01T00:00:00"/>
    <s v="TR"/>
    <s v="Litoral 2"/>
    <s v=" "/>
    <n v="19253"/>
    <m/>
  </r>
  <r>
    <x v="13"/>
    <x v="2"/>
    <s v="Luz"/>
    <d v="2017-08-01T00:00:00"/>
    <s v="TR"/>
    <s v="Litoral 1"/>
    <s v=" "/>
    <n v="74727"/>
    <m/>
  </r>
  <r>
    <x v="13"/>
    <x v="2"/>
    <s v="Imposiciones"/>
    <d v="2017-08-01T00:00:00"/>
    <s v="TR"/>
    <s v="Previred"/>
    <s v=" "/>
    <n v="89446"/>
    <m/>
  </r>
  <r>
    <x v="13"/>
    <x v="2"/>
    <s v="caja chica"/>
    <d v="2017-08-01T00:00:00"/>
    <s v="TR"/>
    <s v="R.Figueroa Caja Chica Ago. 2017"/>
    <s v=" "/>
    <n v="100000"/>
    <m/>
  </r>
  <r>
    <x v="13"/>
    <x v="2"/>
    <s v="Sueldos"/>
    <d v="2017-08-01T00:00:00"/>
    <s v="TR"/>
    <s v="C.Henriquez. Liq. Sueldo Julio 2017"/>
    <s v=" "/>
    <n v="187097"/>
    <m/>
  </r>
  <r>
    <x v="13"/>
    <x v="2"/>
    <s v="Basura"/>
    <d v="2017-08-01T00:00:00"/>
    <s v="TR"/>
    <s v="J.Oyarce Retiro Basura Julio 2017"/>
    <s v=" "/>
    <n v="250000"/>
    <m/>
  </r>
  <r>
    <x v="13"/>
    <x v="2"/>
    <s v="Administracion"/>
    <d v="2017-08-07T00:00:00"/>
    <s v="COM"/>
    <s v="Seguro Fraude"/>
    <s v=" "/>
    <n v="9833"/>
    <m/>
  </r>
  <r>
    <x v="13"/>
    <x v="2"/>
    <s v="caja chica"/>
    <d v="2017-08-07T00:00:00"/>
    <s v="TR"/>
    <s v="R.Figueroa Suple C.Chica x Casilla correo"/>
    <m/>
    <n v="80000"/>
    <m/>
  </r>
  <r>
    <x v="13"/>
    <x v="2"/>
    <s v="Sueldos"/>
    <d v="2017-08-14T00:00:00"/>
    <s v="TR"/>
    <s v="C.Henriquez.  Adelanto Ago. 2017"/>
    <m/>
    <n v="120000"/>
    <m/>
  </r>
  <r>
    <x v="13"/>
    <x v="2"/>
    <s v="caja chica"/>
    <d v="2017-08-17T00:00:00"/>
    <s v="TR"/>
    <s v="R.Figueroa ampliacion Caja Chica Ago"/>
    <m/>
    <n v="150000"/>
    <m/>
  </r>
  <r>
    <x v="13"/>
    <x v="2"/>
    <s v="Proy. TiT Dominio"/>
    <d v="2017-08-17T00:00:00"/>
    <n v="6820"/>
    <s v="Municipalidad Algarrobo P.Edificacion"/>
    <m/>
    <n v="1362750"/>
    <m/>
  </r>
  <r>
    <x v="13"/>
    <x v="2"/>
    <s v="Mantencion"/>
    <d v="2017-08-23T00:00:00"/>
    <s v="TR"/>
    <s v="Juan Aldana, 50% Señaleticas calles"/>
    <m/>
    <n v="45000"/>
    <m/>
  </r>
  <r>
    <x v="13"/>
    <x v="2"/>
    <s v="Administracion"/>
    <d v="2017-08-23T00:00:00"/>
    <s v="TR"/>
    <s v="Juan Aldana, 50% Señaleticas calles"/>
    <m/>
    <n v="45000"/>
    <m/>
  </r>
  <r>
    <x v="13"/>
    <x v="2"/>
    <s v="Proy. TiT Dominio"/>
    <d v="2017-08-24T00:00:00"/>
    <s v="TR"/>
    <s v="A. Paredes, Permiso Edif. Sitio 1 Calaf."/>
    <m/>
    <n v="95075"/>
    <m/>
  </r>
  <r>
    <x v="13"/>
    <x v="2"/>
    <s v="Sueldos"/>
    <d v="2017-08-25T00:00:00"/>
    <s v="TR"/>
    <s v="C.Henriquez adelanto sueldo ago.17"/>
    <m/>
    <n v="30000"/>
    <m/>
  </r>
  <r>
    <x v="13"/>
    <x v="2"/>
    <s v="Mantencion"/>
    <d v="2017-08-25T00:00:00"/>
    <s v="TR"/>
    <s v="Luis Marchant Demolicion monolito"/>
    <m/>
    <n v="60000"/>
    <m/>
  </r>
  <r>
    <x v="13"/>
    <x v="2"/>
    <s v="Proy. TiT Dominio"/>
    <d v="2017-08-29T00:00:00"/>
    <s v="TR"/>
    <s v="Digitalización Documentos Regulariz."/>
    <m/>
    <n v="4900"/>
    <m/>
  </r>
  <r>
    <x v="14"/>
    <x v="2"/>
    <s v="Sueldos"/>
    <d v="2017-09-01T00:00:00"/>
    <s v="TR"/>
    <s v="C.Henriquez. Liq. Sueldo Ago.17"/>
    <s v=" "/>
    <n v="157097"/>
    <m/>
  </r>
  <r>
    <x v="14"/>
    <x v="2"/>
    <s v="Administracion"/>
    <d v="2017-09-03T00:00:00"/>
    <n v="6822"/>
    <s v="Arriendo Local Reunion, Serrano 232"/>
    <m/>
    <n v="50000"/>
    <m/>
  </r>
  <r>
    <x v="14"/>
    <x v="2"/>
    <s v="Administracion"/>
    <d v="2017-09-04T00:00:00"/>
    <s v="TR"/>
    <s v="Armando Lopez, Analisis Tecnico Agua"/>
    <s v=" "/>
    <n v="350000"/>
    <m/>
  </r>
  <r>
    <x v="14"/>
    <x v="2"/>
    <s v="Proy. TiT Dominio"/>
    <d v="2017-09-04T00:00:00"/>
    <s v="TR"/>
    <s v="Antonio Paredes, Saldo Reg. Condominio"/>
    <s v=" "/>
    <n v="4200000"/>
    <m/>
  </r>
  <r>
    <x v="14"/>
    <x v="2"/>
    <s v="Luz"/>
    <d v="2017-09-04T00:00:00"/>
    <s v="TR"/>
    <s v="Litoral 3"/>
    <s v=" "/>
    <n v="225"/>
    <m/>
  </r>
  <r>
    <x v="14"/>
    <x v="2"/>
    <s v="Luz"/>
    <d v="2017-09-04T00:00:00"/>
    <s v="TR"/>
    <s v="Litoral 1"/>
    <m/>
    <n v="110312"/>
    <m/>
  </r>
  <r>
    <x v="14"/>
    <x v="2"/>
    <s v="Luz"/>
    <d v="2017-09-04T00:00:00"/>
    <s v="TR"/>
    <s v="Litoral 2"/>
    <m/>
    <n v="19177"/>
    <m/>
  </r>
  <r>
    <x v="14"/>
    <x v="2"/>
    <s v="Celular"/>
    <d v="2017-09-04T00:00:00"/>
    <s v="TR"/>
    <s v="Entel Celular Encargado"/>
    <m/>
    <n v="6990"/>
    <m/>
  </r>
  <r>
    <x v="14"/>
    <x v="2"/>
    <s v="caja chica"/>
    <d v="2017-09-04T00:00:00"/>
    <s v="TR"/>
    <s v="R. Figueroa Caja chica Septiembre"/>
    <s v=" "/>
    <n v="100000"/>
    <m/>
  </r>
  <r>
    <x v="14"/>
    <x v="2"/>
    <s v="Basura"/>
    <d v="2017-09-04T00:00:00"/>
    <s v="TR"/>
    <s v="Oyarce, Retiro Basura Agosto"/>
    <m/>
    <n v="250000"/>
    <m/>
  </r>
  <r>
    <x v="14"/>
    <x v="2"/>
    <s v="Imposiciones"/>
    <d v="2017-09-04T00:00:00"/>
    <s v="TR"/>
    <s v="Previred encargado"/>
    <s v=" "/>
    <n v="89446"/>
    <m/>
  </r>
  <r>
    <x v="14"/>
    <x v="2"/>
    <s v="Administracion"/>
    <d v="2017-09-06T00:00:00"/>
    <s v="COM"/>
    <s v="Seguro Fraude"/>
    <m/>
    <n v="9847"/>
    <m/>
  </r>
  <r>
    <x v="14"/>
    <x v="2"/>
    <s v="Mantencion"/>
    <d v="2017-09-08T00:00:00"/>
    <s v="TR"/>
    <s v="R.Cueto-Saldo Muro 1 y Muro Llanquihue"/>
    <s v=" "/>
    <n v="500000"/>
    <m/>
  </r>
  <r>
    <x v="14"/>
    <x v="2"/>
    <s v="Proy. TiT Dominio"/>
    <d v="2017-09-11T00:00:00"/>
    <s v="TR"/>
    <s v="Munic. Algarrobo - Cert de Numero"/>
    <m/>
    <n v="4700"/>
    <m/>
  </r>
  <r>
    <x v="14"/>
    <x v="2"/>
    <s v="Sueldos"/>
    <d v="2017-09-15T00:00:00"/>
    <s v="TR"/>
    <s v="C.Henriquez. Adelanto Sueldo Sep.17"/>
    <m/>
    <n v="120000"/>
    <m/>
  </r>
  <r>
    <x v="14"/>
    <x v="2"/>
    <s v="Sueldos"/>
    <d v="2017-09-15T00:00:00"/>
    <s v="TR"/>
    <s v="C.Henriquez Aguinaldo F.Patrias"/>
    <s v=" "/>
    <n v="70000"/>
    <m/>
  </r>
  <r>
    <x v="14"/>
    <x v="2"/>
    <s v="Proy. TiT Dominio"/>
    <d v="2017-09-25T00:00:00"/>
    <s v="TR"/>
    <s v="CBR Casablanca Copia de Dominio"/>
    <s v=" "/>
    <n v="9000"/>
    <m/>
  </r>
  <r>
    <x v="14"/>
    <x v="2"/>
    <s v="Proy. TiT Dominio"/>
    <d v="2017-09-26T00:00:00"/>
    <s v="TR"/>
    <s v="CBR Casablanca Saldo Plano loteo"/>
    <m/>
    <n v="10000"/>
    <m/>
  </r>
  <r>
    <x v="14"/>
    <x v="2"/>
    <s v="Administracion"/>
    <d v="2017-09-29T00:00:00"/>
    <s v="TR"/>
    <s v="Hosting Pag. Web El Ensueño"/>
    <m/>
    <n v="35343"/>
    <m/>
  </r>
  <r>
    <x v="15"/>
    <x v="2"/>
    <s v="Sueldos"/>
    <d v="2017-10-02T00:00:00"/>
    <s v="TR"/>
    <s v="C.Henriqez Liq. Sueldo Sep.17"/>
    <m/>
    <n v="187104"/>
    <m/>
  </r>
  <r>
    <x v="15"/>
    <x v="2"/>
    <s v="Luz"/>
    <d v="2017-10-03T00:00:00"/>
    <s v="TR"/>
    <s v="Litoral 2"/>
    <m/>
    <n v="19293"/>
    <m/>
  </r>
  <r>
    <x v="15"/>
    <x v="2"/>
    <s v="Luz"/>
    <d v="2017-10-03T00:00:00"/>
    <s v="TR"/>
    <s v="Litoral 1"/>
    <m/>
    <n v="82173"/>
    <m/>
  </r>
  <r>
    <x v="15"/>
    <x v="2"/>
    <s v="Luz"/>
    <d v="2017-10-03T00:00:00"/>
    <s v="TR"/>
    <s v="Litoral 3"/>
    <m/>
    <n v="225"/>
    <m/>
  </r>
  <r>
    <x v="15"/>
    <x v="2"/>
    <s v="Celular"/>
    <d v="2017-10-03T00:00:00"/>
    <s v="TR"/>
    <s v="Celular entel encargado"/>
    <m/>
    <n v="6990"/>
    <m/>
  </r>
  <r>
    <x v="15"/>
    <x v="2"/>
    <s v="Basura"/>
    <d v="2017-10-03T00:00:00"/>
    <s v="TR"/>
    <s v="Retiro basura Sep. Oyarce"/>
    <m/>
    <n v="250000"/>
    <m/>
  </r>
  <r>
    <x v="15"/>
    <x v="2"/>
    <s v="caja chica"/>
    <d v="2017-10-03T00:00:00"/>
    <s v="TR"/>
    <s v="R.Figueroa Caja chica Octubre 2017"/>
    <m/>
    <n v="100000"/>
    <m/>
  </r>
  <r>
    <x v="15"/>
    <x v="2"/>
    <s v="Imposiciones"/>
    <d v="2017-10-03T00:00:00"/>
    <s v="TR"/>
    <s v="Previred encargado"/>
    <m/>
    <n v="109837"/>
    <m/>
  </r>
  <r>
    <x v="15"/>
    <x v="2"/>
    <s v="Administracion"/>
    <d v="2017-10-05T00:00:00"/>
    <s v="TR"/>
    <s v="Seguro fraude"/>
    <m/>
    <n v="9867"/>
    <m/>
  </r>
  <r>
    <x v="15"/>
    <x v="2"/>
    <s v="Mantencion"/>
    <d v="2017-10-06T00:00:00"/>
    <s v="TR"/>
    <s v="Alex Castañeda x Rep. Barrera Villarrica"/>
    <m/>
    <n v="20000"/>
    <m/>
  </r>
  <r>
    <x v="15"/>
    <x v="2"/>
    <s v="Mantencion"/>
    <d v="2017-10-16T00:00:00"/>
    <s v="TR"/>
    <s v="Ferreteria El Yeco Pintura calle"/>
    <m/>
    <n v="13500"/>
    <m/>
  </r>
  <r>
    <x v="15"/>
    <x v="2"/>
    <s v="Mantencion"/>
    <d v="2017-10-16T00:00:00"/>
    <s v="TR"/>
    <s v="Ferreteria El Yeco Cerestain y otros"/>
    <m/>
    <n v="42900"/>
    <m/>
  </r>
  <r>
    <x v="15"/>
    <x v="2"/>
    <s v="Sueldos"/>
    <d v="2017-10-16T00:00:00"/>
    <s v="TR"/>
    <s v="C.Henriqez adelanto Sueldo Oct.17"/>
    <m/>
    <n v="120000"/>
    <m/>
  </r>
  <r>
    <x v="15"/>
    <x v="2"/>
    <s v="Mantencion"/>
    <d v="2017-10-19T00:00:00"/>
    <s v="TR"/>
    <s v="Matamaleza"/>
    <m/>
    <n v="97908"/>
    <m/>
  </r>
  <r>
    <x v="15"/>
    <x v="2"/>
    <s v="Mantencion"/>
    <d v="2017-10-30T00:00:00"/>
    <s v="TR"/>
    <s v="Barniz comedor mirador"/>
    <m/>
    <n v="13800"/>
    <m/>
  </r>
  <r>
    <x v="16"/>
    <x v="2"/>
    <s v="Sueldos"/>
    <d v="2017-11-02T00:00:00"/>
    <s v="TR"/>
    <s v="C.Henriqez Liq. Sueldo  Oct.17"/>
    <m/>
    <n v="187097"/>
    <m/>
  </r>
  <r>
    <x v="16"/>
    <x v="2"/>
    <s v="Luz"/>
    <d v="2017-11-02T00:00:00"/>
    <s v="TR"/>
    <s v="Litoral 1"/>
    <m/>
    <n v="67378"/>
    <m/>
  </r>
  <r>
    <x v="16"/>
    <x v="2"/>
    <s v="Luz"/>
    <d v="2017-11-02T00:00:00"/>
    <s v="TR"/>
    <s v="Litoral 3"/>
    <m/>
    <n v="225"/>
    <m/>
  </r>
  <r>
    <x v="16"/>
    <x v="2"/>
    <s v="Celular"/>
    <d v="2017-11-02T00:00:00"/>
    <s v="TR"/>
    <s v="Entel Celular encargado"/>
    <m/>
    <n v="6990"/>
    <m/>
  </r>
  <r>
    <x v="16"/>
    <x v="2"/>
    <s v="caja chica"/>
    <d v="2017-11-02T00:00:00"/>
    <s v="TR"/>
    <s v="R.Figueroa Caja Chica Noviembre"/>
    <m/>
    <n v="100000"/>
    <m/>
  </r>
  <r>
    <x v="16"/>
    <x v="2"/>
    <s v="Basura"/>
    <d v="2017-11-02T00:00:00"/>
    <s v="TR"/>
    <s v="Oyarce, Retri Basura Octubre"/>
    <m/>
    <n v="250000"/>
    <m/>
  </r>
  <r>
    <x v="16"/>
    <x v="2"/>
    <s v="Imposiciones"/>
    <d v="2017-11-02T00:00:00"/>
    <s v="TR"/>
    <s v="Previred encargado"/>
    <m/>
    <n v="89446"/>
    <m/>
  </r>
  <r>
    <x v="16"/>
    <x v="2"/>
    <s v="Mantencion"/>
    <d v="2017-11-03T00:00:00"/>
    <s v="TR"/>
    <s v="Pintura muros mirador"/>
    <m/>
    <n v="47580"/>
    <m/>
  </r>
  <r>
    <x v="16"/>
    <x v="2"/>
    <s v="Mantencion"/>
    <d v="2017-11-06T00:00:00"/>
    <s v="TR"/>
    <s v="Seguro Fraude"/>
    <m/>
    <n v="9851"/>
    <m/>
  </r>
  <r>
    <x v="16"/>
    <x v="2"/>
    <s v="Luz"/>
    <d v="2017-11-06T00:00:00"/>
    <s v="TR"/>
    <s v="Litoral 2"/>
    <m/>
    <n v="150457"/>
    <m/>
  </r>
  <r>
    <x v="16"/>
    <x v="2"/>
    <s v="Administracion"/>
    <d v="2017-11-07T00:00:00"/>
    <s v="xx"/>
    <s v="Dev. Cheque x Falta de Fondos"/>
    <m/>
    <n v="40000"/>
    <m/>
  </r>
  <r>
    <x v="16"/>
    <x v="2"/>
    <s v="caja chica"/>
    <d v="2017-11-14T00:00:00"/>
    <s v="TR"/>
    <s v="R.Figueroa suple Caja Chica Noviembre.17"/>
    <m/>
    <n v="50000"/>
    <m/>
  </r>
  <r>
    <x v="16"/>
    <x v="2"/>
    <s v="Sueldos"/>
    <d v="2017-11-14T00:00:00"/>
    <s v="TR"/>
    <s v="C.Henriquez adelanto sueldo"/>
    <m/>
    <n v="120000"/>
    <m/>
  </r>
  <r>
    <x v="16"/>
    <x v="2"/>
    <s v="Sueldos"/>
    <d v="2017-11-16T00:00:00"/>
    <s v="TR"/>
    <s v="C.Henriquez Bono meta cumplida"/>
    <m/>
    <n v="201880"/>
    <m/>
  </r>
  <r>
    <x v="16"/>
    <x v="2"/>
    <s v="Administracion"/>
    <d v="2017-11-17T00:00:00"/>
    <s v="TR"/>
    <s v="Notaria Montoya, Escritura Acta reunion"/>
    <m/>
    <n v="25000"/>
    <m/>
  </r>
  <r>
    <x v="16"/>
    <x v="2"/>
    <s v="Mantencion"/>
    <d v="2017-11-21T00:00:00"/>
    <s v="TR"/>
    <s v="Lab. Quimico analisis de agua"/>
    <m/>
    <n v="196408"/>
    <m/>
  </r>
  <r>
    <x v="16"/>
    <x v="2"/>
    <s v="Mantencion"/>
    <d v="2017-11-24T00:00:00"/>
    <s v="TR"/>
    <s v="Ferreteria El Yeco, Cierro Llanquihue"/>
    <m/>
    <n v="58400"/>
    <m/>
  </r>
  <r>
    <x v="17"/>
    <x v="2"/>
    <s v="Sueldos"/>
    <d v="2017-12-01T00:00:00"/>
    <s v="TR"/>
    <s v="C.Henriquez Liq. Sueldo  Nov17"/>
    <s v=" "/>
    <n v="187097"/>
    <m/>
  </r>
  <r>
    <x v="17"/>
    <x v="2"/>
    <s v="Mantencion"/>
    <d v="2017-12-04T00:00:00"/>
    <s v="TR"/>
    <s v="Desmalezacion Villarrica 125"/>
    <m/>
    <n v="40000"/>
    <m/>
  </r>
  <r>
    <x v="17"/>
    <x v="2"/>
    <s v="Luz"/>
    <d v="2017-12-05T00:00:00"/>
    <s v="TR"/>
    <s v="Litoral 2"/>
    <s v=" "/>
    <n v="43816"/>
    <m/>
  </r>
  <r>
    <x v="17"/>
    <x v="2"/>
    <s v="Luz"/>
    <d v="2017-12-05T00:00:00"/>
    <s v="TR"/>
    <s v="Litoral 1"/>
    <s v=" "/>
    <n v="72315"/>
    <m/>
  </r>
  <r>
    <x v="17"/>
    <x v="2"/>
    <s v="Luz"/>
    <d v="2017-12-05T00:00:00"/>
    <s v="TR"/>
    <s v="Litoral 3"/>
    <s v=" "/>
    <n v="225"/>
    <m/>
  </r>
  <r>
    <x v="17"/>
    <x v="2"/>
    <s v="Celular"/>
    <d v="2017-12-05T00:00:00"/>
    <s v="TR"/>
    <s v="Celular Encargado"/>
    <m/>
    <n v="6990"/>
    <m/>
  </r>
  <r>
    <x v="17"/>
    <x v="2"/>
    <s v="caja chica"/>
    <d v="2017-12-05T00:00:00"/>
    <s v="TR"/>
    <s v="R.Figueroa Caja Chica Diciembre"/>
    <m/>
    <n v="100000"/>
    <m/>
  </r>
  <r>
    <x v="17"/>
    <x v="2"/>
    <s v="Basura"/>
    <d v="2017-12-05T00:00:00"/>
    <s v="TR"/>
    <s v="Oyarce Retiro Basura Nov.17"/>
    <m/>
    <n v="250000"/>
    <m/>
  </r>
  <r>
    <x v="17"/>
    <x v="2"/>
    <s v="Imposiciones"/>
    <d v="2017-12-05T00:00:00"/>
    <s v="TR"/>
    <s v="Previred encargado"/>
    <s v=" "/>
    <n v="148246"/>
    <m/>
  </r>
  <r>
    <x v="17"/>
    <x v="2"/>
    <s v="Administracion"/>
    <d v="2017-12-06T00:00:00"/>
    <s v="COM"/>
    <s v="Seguro Fraude"/>
    <m/>
    <n v="9902"/>
    <m/>
  </r>
  <r>
    <x v="17"/>
    <x v="2"/>
    <s v="Sueldos"/>
    <d v="2017-12-14T00:00:00"/>
    <s v="TR"/>
    <s v="C.Henriquez - aguinaldo"/>
    <s v=" "/>
    <n v="63000"/>
    <m/>
  </r>
  <r>
    <x v="17"/>
    <x v="2"/>
    <s v="Sueldos"/>
    <d v="2017-12-15T00:00:00"/>
    <s v="TR"/>
    <s v="C.Henriquez Adelanto Sueldo"/>
    <m/>
    <n v="120000"/>
    <m/>
  </r>
  <r>
    <x v="17"/>
    <x v="2"/>
    <s v="Mantencion"/>
    <d v="2017-12-18T00:00:00"/>
    <s v="TR"/>
    <s v="Ferreteria El Yeco - Esmalte y otros"/>
    <s v=" "/>
    <n v="17700"/>
    <m/>
  </r>
  <r>
    <x v="17"/>
    <x v="2"/>
    <s v="caja chica"/>
    <d v="2017-12-19T00:00:00"/>
    <s v="TR"/>
    <s v="R.Figueroa Caja Chica en contra Nov.2017"/>
    <m/>
    <n v="95440"/>
    <n v="36245167"/>
  </r>
  <r>
    <x v="18"/>
    <x v="2"/>
    <s v="Sueldos"/>
    <d v="2018-01-02T00:00:00"/>
    <s v="TR"/>
    <s v="C.Henriquez Liq. Sueldo  Dic17"/>
    <m/>
    <n v="187097"/>
    <m/>
  </r>
  <r>
    <x v="18"/>
    <x v="2"/>
    <s v="Mantencion"/>
    <d v="2018-01-02T00:00:00"/>
    <s v="TR"/>
    <s v="Ferreteria El Yeco - varios"/>
    <m/>
    <n v="10900"/>
    <m/>
  </r>
  <r>
    <x v="18"/>
    <x v="2"/>
    <s v="Luz"/>
    <d v="2018-01-02T00:00:00"/>
    <s v="TR"/>
    <s v="Litoral 2"/>
    <m/>
    <n v="45943"/>
    <m/>
  </r>
  <r>
    <x v="18"/>
    <x v="2"/>
    <s v="Luz"/>
    <d v="2018-01-02T00:00:00"/>
    <s v="TR"/>
    <s v="Litoral 1"/>
    <m/>
    <n v="66044"/>
    <m/>
  </r>
  <r>
    <x v="18"/>
    <x v="2"/>
    <s v="Luz"/>
    <d v="2018-01-02T00:00:00"/>
    <s v="TR"/>
    <s v="Litoral 3"/>
    <m/>
    <n v="225"/>
    <m/>
  </r>
  <r>
    <x v="18"/>
    <x v="2"/>
    <s v="Celular"/>
    <d v="2018-01-02T00:00:00"/>
    <s v="TR"/>
    <s v="Cta. Enetel telefono encargado"/>
    <m/>
    <n v="6956"/>
    <m/>
  </r>
  <r>
    <x v="18"/>
    <x v="2"/>
    <s v="Devolucion caja"/>
    <d v="2018-01-02T00:00:00"/>
    <s v="TR"/>
    <s v="R.Figueroa Caja Chica Ene.18"/>
    <m/>
    <n v="100000"/>
    <m/>
  </r>
  <r>
    <x v="18"/>
    <x v="2"/>
    <s v="Basura"/>
    <d v="2018-01-02T00:00:00"/>
    <s v="TR"/>
    <s v="Julio Oyarce retiro basura Dic.17"/>
    <m/>
    <n v="250000"/>
    <m/>
  </r>
  <r>
    <x v="18"/>
    <x v="2"/>
    <s v="Sueldos"/>
    <d v="2018-01-02T00:00:00"/>
    <s v="TR"/>
    <s v="Previred encargado"/>
    <m/>
    <n v="107795"/>
    <m/>
  </r>
  <r>
    <x v="18"/>
    <x v="2"/>
    <s v="Administracion"/>
    <d v="2018-01-08T00:00:00"/>
    <s v="COM"/>
    <s v="Seguro Fraude"/>
    <m/>
    <n v="9917"/>
    <m/>
  </r>
  <r>
    <x v="18"/>
    <x v="2"/>
    <s v="Sueldos"/>
    <d v="2018-01-15T00:00:00"/>
    <s v="TR"/>
    <s v="C.Henriquez Adelanto Sueldo  Ene.18"/>
    <m/>
    <n v="120000"/>
    <m/>
  </r>
  <r>
    <x v="18"/>
    <x v="2"/>
    <s v="Agua"/>
    <d v="2018-01-15T00:00:00"/>
    <s v="TR"/>
    <s v="Fco.Ordenes 2 Camiones de Agua"/>
    <m/>
    <n v="70000"/>
    <m/>
  </r>
  <r>
    <x v="18"/>
    <x v="2"/>
    <s v="Mantencion"/>
    <d v="2018-01-16T00:00:00"/>
    <s v="TR"/>
    <s v="Rafael Hernandez Desmalez. Norte"/>
    <m/>
    <n v="70000"/>
    <m/>
  </r>
  <r>
    <x v="18"/>
    <x v="2"/>
    <s v="Agua"/>
    <d v="2018-01-29T00:00:00"/>
    <s v="TR"/>
    <s v="2 Camiones de Agua Cist.Distrib."/>
    <m/>
    <n v="70000"/>
    <m/>
  </r>
  <r>
    <x v="18"/>
    <x v="2"/>
    <s v="Agua"/>
    <d v="2018-01-19T00:00:00"/>
    <s v="TR"/>
    <s v="Fco.Ordenes 2 Camiones de Agua"/>
    <m/>
    <n v="70000"/>
    <m/>
  </r>
  <r>
    <x v="18"/>
    <x v="2"/>
    <s v="caja chica"/>
    <d v="2018-01-19T00:00:00"/>
    <s v="TR"/>
    <s v="R. Figueroa Caja Chica Suple Enero 18"/>
    <m/>
    <n v="100000"/>
    <m/>
  </r>
  <r>
    <x v="18"/>
    <x v="2"/>
    <s v="Proy. TiT Dominio"/>
    <d v="2018-01-19T00:00:00"/>
    <s v="TR"/>
    <s v="CBR Casablanca Insc.Planos y Cert."/>
    <m/>
    <n v="45000"/>
    <m/>
  </r>
  <r>
    <x v="19"/>
    <x v="2"/>
    <s v="Luz"/>
    <d v="2018-02-01T00:00:00"/>
    <s v="TR"/>
    <s v="Litoral 2"/>
    <m/>
    <n v="67872"/>
    <m/>
  </r>
  <r>
    <x v="19"/>
    <x v="2"/>
    <s v="Luz"/>
    <d v="2018-02-01T00:00:00"/>
    <s v="TR"/>
    <s v="Litoral 1"/>
    <m/>
    <n v="109521"/>
    <m/>
  </r>
  <r>
    <x v="19"/>
    <x v="2"/>
    <s v="Celular"/>
    <d v="2018-02-01T00:00:00"/>
    <s v="TR"/>
    <s v="Centel. Celular encargado"/>
    <m/>
    <n v="6990"/>
    <m/>
  </r>
  <r>
    <x v="19"/>
    <x v="2"/>
    <s v="caja chica"/>
    <d v="2018-02-01T00:00:00"/>
    <s v="TR"/>
    <s v="R.Figueroa Caja chica Feb. 2018"/>
    <m/>
    <n v="100000"/>
    <m/>
  </r>
  <r>
    <x v="19"/>
    <x v="2"/>
    <s v="Basura"/>
    <d v="2018-02-01T00:00:00"/>
    <s v="TR"/>
    <s v="Oyarce. Retiro Basura Enero 2018"/>
    <m/>
    <n v="700000"/>
    <m/>
  </r>
  <r>
    <x v="19"/>
    <x v="2"/>
    <s v="Sueldos"/>
    <d v="2018-02-01T00:00:00"/>
    <s v="TR"/>
    <s v="C.Henriquez. Liq. Sueldo Enero 2018"/>
    <m/>
    <n v="204520"/>
    <m/>
  </r>
  <r>
    <x v="19"/>
    <x v="2"/>
    <s v="Sueldos"/>
    <d v="2018-02-01T00:00:00"/>
    <s v="TR"/>
    <s v="Previred  C.Henriquez"/>
    <m/>
    <n v="94440"/>
    <m/>
  </r>
  <r>
    <x v="19"/>
    <x v="2"/>
    <s v="Luz"/>
    <d v="2018-02-01T00:00:00"/>
    <s v="TR"/>
    <s v="Litoral 3"/>
    <m/>
    <n v="154"/>
    <m/>
  </r>
  <r>
    <x v="19"/>
    <x v="2"/>
    <s v="Agua"/>
    <d v="2018-02-02T00:00:00"/>
    <s v="TR"/>
    <s v="1 Camion Agua Cist.Distribución"/>
    <m/>
    <n v="35000"/>
    <m/>
  </r>
  <r>
    <x v="19"/>
    <x v="2"/>
    <s v="Proy. TiT Dominio"/>
    <d v="2018-02-05T00:00:00"/>
    <n v="146"/>
    <s v="CBR Casablanca 1° Escritura insc."/>
    <m/>
    <n v="190000"/>
    <m/>
  </r>
  <r>
    <x v="19"/>
    <x v="2"/>
    <s v="Administracion"/>
    <d v="2018-02-05T00:00:00"/>
    <s v="COM"/>
    <s v="Seguro de Fraude"/>
    <m/>
    <n v="9927"/>
    <m/>
  </r>
  <r>
    <x v="19"/>
    <x v="2"/>
    <s v="caja chica"/>
    <d v="2018-02-12T00:00:00"/>
    <s v="TR"/>
    <s v="R.Figueroa Suple C.Chica Feb.18"/>
    <m/>
    <n v="200000"/>
    <m/>
  </r>
  <r>
    <x v="19"/>
    <x v="2"/>
    <s v="Sueldos"/>
    <d v="2018-02-15T00:00:00"/>
    <s v="TR"/>
    <s v="C.Henriquez Adelanto sueldo Feb.18"/>
    <m/>
    <n v="120000"/>
    <m/>
  </r>
  <r>
    <x v="20"/>
    <x v="2"/>
    <s v="Sueldos"/>
    <d v="2018-03-01T00:00:00"/>
    <s v="TR"/>
    <s v="C.Henriquez. Liq. Sueldo Feb 2018"/>
    <m/>
    <n v="204520"/>
    <m/>
  </r>
  <r>
    <x v="20"/>
    <x v="2"/>
    <s v="Luz"/>
    <d v="2018-03-01T00:00:00"/>
    <s v="TR"/>
    <s v="Litoral 1"/>
    <m/>
    <n v="30377"/>
    <m/>
  </r>
  <r>
    <x v="20"/>
    <x v="2"/>
    <s v="Luz"/>
    <d v="2018-03-01T00:00:00"/>
    <s v="TR"/>
    <s v="Litoral 2"/>
    <m/>
    <n v="68859"/>
    <m/>
  </r>
  <r>
    <x v="20"/>
    <x v="2"/>
    <s v="Luz"/>
    <d v="2018-03-01T00:00:00"/>
    <s v="TR"/>
    <s v="Litoral 3"/>
    <m/>
    <n v="225"/>
    <m/>
  </r>
  <r>
    <x v="20"/>
    <x v="2"/>
    <s v="Celular"/>
    <d v="2018-03-01T00:00:00"/>
    <s v="TR"/>
    <s v="Celular encargado"/>
    <m/>
    <n v="6990"/>
    <m/>
  </r>
  <r>
    <x v="20"/>
    <x v="2"/>
    <s v="caja chica"/>
    <d v="2018-03-01T00:00:00"/>
    <s v="TR"/>
    <s v="R.Figueroa  Caja Chica Marzo 2018"/>
    <m/>
    <n v="100000"/>
    <m/>
  </r>
  <r>
    <x v="20"/>
    <x v="2"/>
    <s v="Basura"/>
    <d v="2018-03-01T00:00:00"/>
    <s v="TR"/>
    <s v="J.Oyarce Retiro Basura Febrero.18"/>
    <m/>
    <n v="700000"/>
    <m/>
  </r>
  <r>
    <x v="20"/>
    <x v="2"/>
    <s v="Sueldos"/>
    <d v="2018-03-02T00:00:00"/>
    <s v="TR"/>
    <s v="C.Henriquez.  Saldo Liq. Feb 2018"/>
    <m/>
    <n v="160000"/>
    <m/>
  </r>
  <r>
    <x v="20"/>
    <x v="2"/>
    <s v="Sueldos"/>
    <d v="2018-03-05T00:00:00"/>
    <s v="TR"/>
    <s v="Previred Encargado"/>
    <m/>
    <n v="141002"/>
    <m/>
  </r>
  <r>
    <x v="20"/>
    <x v="2"/>
    <s v="Administracion"/>
    <d v="2018-03-05T00:00:00"/>
    <s v="COM"/>
    <s v="Seguro fraude"/>
    <m/>
    <n v="9972"/>
    <m/>
  </r>
  <r>
    <x v="20"/>
    <x v="2"/>
    <s v="Mantencion"/>
    <d v="2018-03-12T00:00:00"/>
    <s v="TR"/>
    <s v="Juan C.Vera Reparación Bomba Pozo"/>
    <m/>
    <n v="40000"/>
    <m/>
  </r>
  <r>
    <x v="20"/>
    <x v="2"/>
    <s v="caja chica"/>
    <d v="2018-03-12T00:00:00"/>
    <s v="TR"/>
    <s v="R.Figueroa  Suple C. Chica Marzo 2018"/>
    <m/>
    <n v="100000"/>
    <m/>
  </r>
  <r>
    <x v="20"/>
    <x v="2"/>
    <s v="Proy. TiT Dominio"/>
    <d v="2018-03-12T00:00:00"/>
    <s v="TR"/>
    <s v="Salvador Espinoza-Gastos CBR y otros"/>
    <m/>
    <n v="24000"/>
    <m/>
  </r>
  <r>
    <x v="20"/>
    <x v="2"/>
    <s v="Proy. TiT Dominio"/>
    <d v="2018-03-12T00:00:00"/>
    <s v="TR"/>
    <s v="Salvador Espinoza Abono Serv.Profes."/>
    <m/>
    <n v="1000000"/>
    <m/>
  </r>
  <r>
    <x v="20"/>
    <x v="2"/>
    <s v="Agua"/>
    <d v="2018-03-16T00:00:00"/>
    <s v="TR"/>
    <s v="1 Camion de agua Cist. Distribucion"/>
    <m/>
    <n v="35000"/>
    <m/>
  </r>
  <r>
    <x v="20"/>
    <x v="2"/>
    <s v="Sueldos"/>
    <d v="2018-03-16T00:00:00"/>
    <s v="TR"/>
    <s v="C.Henriquez adelanto sueldo Marzo"/>
    <m/>
    <n v="120000"/>
    <m/>
  </r>
  <r>
    <x v="20"/>
    <x v="2"/>
    <s v="Mantencion"/>
    <d v="2018-03-16T00:00:00"/>
    <s v="TR"/>
    <s v="C.Henriquez Limpieza Cist.Acumul."/>
    <m/>
    <n v="60000"/>
    <m/>
  </r>
  <r>
    <x v="20"/>
    <x v="2"/>
    <s v="Agua"/>
    <d v="2018-03-23T00:00:00"/>
    <s v="TR"/>
    <s v="2 Camiones de Agua Cist. Distribucion"/>
    <m/>
    <n v="70000"/>
    <m/>
  </r>
  <r>
    <x v="20"/>
    <x v="2"/>
    <s v="Proy. TiT Dominio"/>
    <d v="2018-03-27T00:00:00"/>
    <n v="6824"/>
    <s v="CBR Insc Esc. Casablanca (7)"/>
    <m/>
    <n v="266000"/>
    <m/>
  </r>
  <r>
    <x v="20"/>
    <x v="2"/>
    <s v="Agua"/>
    <d v="2018-03-29T00:00:00"/>
    <s v="TR"/>
    <s v="2 Camiones de Agua Cist. Distribucion"/>
    <m/>
    <n v="70000"/>
    <m/>
  </r>
  <r>
    <x v="20"/>
    <x v="2"/>
    <s v="Mantencion"/>
    <d v="2018-03-29T00:00:00"/>
    <s v="TR"/>
    <s v="Edwards Cabrera. Rep Barrera Puyehue"/>
    <m/>
    <n v="10000"/>
    <m/>
  </r>
  <r>
    <x v="21"/>
    <x v="2"/>
    <s v="Luz"/>
    <d v="2018-04-03T00:00:00"/>
    <s v="TR"/>
    <s v="Litoral 2"/>
    <m/>
    <n v="44898"/>
    <m/>
  </r>
  <r>
    <x v="21"/>
    <x v="2"/>
    <s v="Luz"/>
    <d v="2018-04-03T00:00:00"/>
    <s v="TR"/>
    <s v="Litoral 1"/>
    <m/>
    <n v="77488"/>
    <m/>
  </r>
  <r>
    <x v="21"/>
    <x v="2"/>
    <s v="Luz"/>
    <d v="2018-04-03T00:00:00"/>
    <s v="TR"/>
    <s v="Litoral 3"/>
    <m/>
    <n v="225"/>
    <m/>
  </r>
  <r>
    <x v="21"/>
    <x v="2"/>
    <s v="Celular"/>
    <d v="2018-04-03T00:00:00"/>
    <s v="TR"/>
    <s v="Celular encargado"/>
    <m/>
    <n v="6990"/>
    <m/>
  </r>
  <r>
    <x v="21"/>
    <x v="2"/>
    <s v="Sueldos"/>
    <d v="2018-04-03T00:00:00"/>
    <s v="TR"/>
    <s v="C.Henriquez. Liq. De Sueldo Marzo"/>
    <m/>
    <n v="204520"/>
    <m/>
  </r>
  <r>
    <x v="21"/>
    <x v="2"/>
    <s v="caja chica"/>
    <d v="2018-04-03T00:00:00"/>
    <s v="TR"/>
    <s v="R.Figueroa Caja Chica Abril"/>
    <m/>
    <n v="100000"/>
    <m/>
  </r>
  <r>
    <x v="21"/>
    <x v="2"/>
    <s v="Basura"/>
    <d v="2018-04-03T00:00:00"/>
    <s v="TR"/>
    <s v="Retiro Basura Marzo"/>
    <m/>
    <n v="250000"/>
    <m/>
  </r>
  <r>
    <x v="21"/>
    <x v="2"/>
    <s v="Sueldos"/>
    <d v="2018-04-03T00:00:00"/>
    <s v="TR"/>
    <s v="Previred encargado"/>
    <m/>
    <n v="94440"/>
    <m/>
  </r>
  <r>
    <x v="21"/>
    <x v="2"/>
    <s v="Administracion"/>
    <d v="2018-04-06T00:00:00"/>
    <s v="COM"/>
    <s v="Seguro Fraude"/>
    <m/>
    <n v="9978"/>
    <m/>
  </r>
  <r>
    <x v="21"/>
    <x v="2"/>
    <s v="Proy. TiT Dominio"/>
    <d v="2018-04-13T00:00:00"/>
    <s v="TR"/>
    <s v="S.Espinoza - Notaria Escrituras Dominio"/>
    <m/>
    <n v="1300000"/>
    <m/>
  </r>
  <r>
    <x v="21"/>
    <x v="2"/>
    <s v="Proy. TiT Dominio"/>
    <d v="2018-04-13T00:00:00"/>
    <s v="TR"/>
    <s v="Salvador Espinoza x ransporte CBR"/>
    <m/>
    <n v="68000"/>
    <m/>
  </r>
  <r>
    <x v="21"/>
    <x v="2"/>
    <s v="Agua"/>
    <d v="2018-04-13T00:00:00"/>
    <s v="TR"/>
    <s v="1 Camion Agua Cist. Distribucion"/>
    <m/>
    <n v="35000"/>
    <m/>
  </r>
  <r>
    <x v="21"/>
    <x v="2"/>
    <s v="Sueldos"/>
    <d v="2018-04-16T00:00:00"/>
    <s v="TR"/>
    <s v="C.Henriquez.  Adelanto Sueldo"/>
    <m/>
    <n v="120000"/>
    <m/>
  </r>
  <r>
    <x v="21"/>
    <x v="2"/>
    <s v="Agua"/>
    <d v="2018-04-20T00:00:00"/>
    <s v="TR"/>
    <s v="1 Camion Agua Cist. Distribucion"/>
    <m/>
    <n v="35000"/>
    <m/>
  </r>
  <r>
    <x v="21"/>
    <x v="2"/>
    <s v="Agua"/>
    <d v="2018-04-26T00:00:00"/>
    <s v="TR"/>
    <s v="1 Camion Agua Cist. Distribucion"/>
    <m/>
    <n v="35000"/>
    <m/>
  </r>
  <r>
    <x v="21"/>
    <x v="2"/>
    <s v="Proy. TiT Dominio"/>
    <d v="2018-04-30T00:00:00"/>
    <s v="TR"/>
    <s v="R.Figueroa x pago CBR Dif.Insc. Escrit."/>
    <m/>
    <n v="350000"/>
    <m/>
  </r>
  <r>
    <x v="21"/>
    <x v="2"/>
    <s v="Sueldos"/>
    <d v="2018-04-30T00:00:00"/>
    <s v="TR"/>
    <s v="C.Henriquez Liq. Sueldo abril 2018"/>
    <m/>
    <n v="204520"/>
    <m/>
  </r>
  <r>
    <x v="22"/>
    <x v="2"/>
    <s v="caja chica"/>
    <d v="2018-05-02T00:00:00"/>
    <s v="TR"/>
    <s v="R. Figueroa Caja Chica Mayo 2018"/>
    <m/>
    <n v="100000"/>
    <m/>
  </r>
  <r>
    <x v="22"/>
    <x v="2"/>
    <s v="Basura"/>
    <d v="2018-05-02T00:00:00"/>
    <s v="TR"/>
    <s v="J.Oyarce. Retiro basura Abril 2018"/>
    <m/>
    <n v="250000"/>
    <m/>
  </r>
  <r>
    <x v="22"/>
    <x v="2"/>
    <s v="Luz"/>
    <d v="2018-05-02T00:00:00"/>
    <s v="TR"/>
    <s v="Litoral 2"/>
    <m/>
    <n v="21981"/>
    <m/>
  </r>
  <r>
    <x v="22"/>
    <x v="2"/>
    <s v="Luz"/>
    <d v="2018-05-02T00:00:00"/>
    <s v="TR"/>
    <s v="Litoral 1"/>
    <m/>
    <n v="85054"/>
    <m/>
  </r>
  <r>
    <x v="22"/>
    <x v="2"/>
    <s v="Luz"/>
    <d v="2018-05-02T00:00:00"/>
    <s v="TR"/>
    <s v="Litoral 3"/>
    <m/>
    <n v="2963"/>
    <m/>
  </r>
  <r>
    <x v="22"/>
    <x v="2"/>
    <s v="Celular"/>
    <d v="2018-05-02T00:00:00"/>
    <s v="TR"/>
    <s v="Celular encargado. Entel"/>
    <m/>
    <n v="6990"/>
    <m/>
  </r>
  <r>
    <x v="22"/>
    <x v="2"/>
    <s v="Sueldos"/>
    <d v="2018-05-02T00:00:00"/>
    <s v="TR"/>
    <s v="Previred encargado"/>
    <m/>
    <n v="94440"/>
    <m/>
  </r>
  <r>
    <x v="22"/>
    <x v="2"/>
    <s v="Agua"/>
    <d v="2018-05-02T00:00:00"/>
    <s v="TR"/>
    <s v="1 Camion de Agua Cist. Distribucion"/>
    <m/>
    <n v="35000"/>
    <m/>
  </r>
  <r>
    <x v="22"/>
    <x v="2"/>
    <s v="Basura"/>
    <d v="2018-05-04T00:00:00"/>
    <s v="TR"/>
    <s v="ED. CABRERA. ABONO BASURA MAY 18"/>
    <m/>
    <n v="75000"/>
    <m/>
  </r>
  <r>
    <x v="22"/>
    <x v="2"/>
    <s v="Proy. TiT Dominio"/>
    <d v="2018-05-07T00:00:00"/>
    <n v="6825"/>
    <s v="CBR Insc. 7 Escrituras (x3)"/>
    <m/>
    <n v="360000"/>
    <m/>
  </r>
  <r>
    <x v="22"/>
    <x v="2"/>
    <s v="Administracion"/>
    <d v="2018-05-07T00:00:00"/>
    <s v="COM"/>
    <s v="Seguro Fraude"/>
    <m/>
    <n v="9996"/>
    <m/>
  </r>
  <r>
    <x v="22"/>
    <x v="2"/>
    <s v="Proy. TiT Dominio"/>
    <d v="2018-05-08T00:00:00"/>
    <s v="TR"/>
    <s v="Salvador Espinoza x Notaria 9 Escrituras"/>
    <m/>
    <n v="900000"/>
    <m/>
  </r>
  <r>
    <x v="22"/>
    <x v="2"/>
    <s v="Proy. TiT Dominio"/>
    <d v="2018-05-08T00:00:00"/>
    <s v="TR"/>
    <s v="R.Figueroa x CBR rect.7 Insc. Dominio"/>
    <m/>
    <n v="105000"/>
    <m/>
  </r>
  <r>
    <x v="22"/>
    <x v="2"/>
    <s v="Agua"/>
    <d v="2018-05-11T00:00:00"/>
    <s v="TR"/>
    <s v="2 Camiones de Agua Cist. Distribucion"/>
    <m/>
    <n v="70000"/>
    <m/>
  </r>
  <r>
    <x v="22"/>
    <x v="2"/>
    <s v="Sueldos"/>
    <d v="2018-05-15T00:00:00"/>
    <s v="TR"/>
    <s v="C.Henriquez adelanto sueldo Mayo"/>
    <m/>
    <n v="120000"/>
    <m/>
  </r>
  <r>
    <x v="22"/>
    <x v="2"/>
    <s v="Agua"/>
    <d v="2018-05-18T00:00:00"/>
    <s v="TR"/>
    <s v="2 Camiones de Agua Cist. Dist."/>
    <m/>
    <n v="70000"/>
    <m/>
  </r>
  <r>
    <x v="22"/>
    <x v="2"/>
    <s v="caja chica"/>
    <d v="2018-05-22T00:00:00"/>
    <s v="TR"/>
    <s v="R. Figueroa Suple Caja Chica Mayo"/>
    <m/>
    <n v="100000"/>
    <m/>
  </r>
  <r>
    <x v="22"/>
    <x v="2"/>
    <s v="Sueldos"/>
    <d v="2018-05-22T00:00:00"/>
    <s v="TR"/>
    <s v="Gaston Meneses x Reemplazo CH"/>
    <m/>
    <n v="200000"/>
    <m/>
  </r>
  <r>
    <x v="22"/>
    <x v="2"/>
    <s v="Mantencion"/>
    <d v="2018-05-25T00:00:00"/>
    <s v="TR"/>
    <s v="50% Limpieza Quebrada sur"/>
    <m/>
    <n v="50000"/>
    <m/>
  </r>
  <r>
    <x v="22"/>
    <x v="2"/>
    <s v="Mantencion"/>
    <d v="2018-05-25T00:00:00"/>
    <s v="TR"/>
    <s v="50% Limpieza Quebrada sur"/>
    <m/>
    <n v="50000"/>
    <m/>
  </r>
  <r>
    <x v="22"/>
    <x v="2"/>
    <s v="Basura"/>
    <d v="2018-05-31T00:00:00"/>
    <s v="TR"/>
    <s v="ED. CABRERA. SALDO BASURA MAY 18"/>
    <m/>
    <n v="75000"/>
    <m/>
  </r>
  <r>
    <x v="22"/>
    <x v="2"/>
    <s v="Sueldos"/>
    <d v="2018-05-31T00:00:00"/>
    <s v="TR"/>
    <s v="C.Henriquez Liq.Sueldo  Mayo"/>
    <m/>
    <n v="204520"/>
    <m/>
  </r>
  <r>
    <x v="23"/>
    <x v="2"/>
    <s v="Mantencion"/>
    <d v="2018-06-04T00:00:00"/>
    <s v="TR"/>
    <s v="Ferreteria El Yeco, Art. Aseo"/>
    <m/>
    <n v="8200"/>
    <m/>
  </r>
  <r>
    <x v="23"/>
    <x v="2"/>
    <s v="caja chica"/>
    <d v="2018-06-04T00:00:00"/>
    <s v="TR"/>
    <s v="R.Figueroa Caja Chica Junio"/>
    <m/>
    <n v="100000"/>
    <m/>
  </r>
  <r>
    <x v="23"/>
    <x v="2"/>
    <s v="Celular"/>
    <d v="2018-06-04T00:00:00"/>
    <s v="TR"/>
    <s v="Celular Entel Encargado"/>
    <m/>
    <n v="6990"/>
    <m/>
  </r>
  <r>
    <x v="23"/>
    <x v="2"/>
    <s v="Luz"/>
    <d v="2018-06-04T00:00:00"/>
    <s v="TR"/>
    <s v="Litoral 3"/>
    <m/>
    <n v="2903"/>
    <m/>
  </r>
  <r>
    <x v="23"/>
    <x v="2"/>
    <s v="Luz"/>
    <d v="2018-06-04T00:00:00"/>
    <s v="TR"/>
    <s v="Litoral 1"/>
    <m/>
    <n v="99858"/>
    <m/>
  </r>
  <r>
    <x v="23"/>
    <x v="2"/>
    <s v="Luz"/>
    <d v="2018-06-04T00:00:00"/>
    <s v="TR"/>
    <s v="Litoral 2"/>
    <m/>
    <n v="1582"/>
    <m/>
  </r>
  <r>
    <x v="23"/>
    <x v="2"/>
    <s v="Sueldos"/>
    <d v="2018-06-04T00:00:00"/>
    <s v="TR"/>
    <s v="Previred encargado"/>
    <m/>
    <n v="149949"/>
    <m/>
  </r>
  <r>
    <x v="23"/>
    <x v="2"/>
    <s v="Administracion"/>
    <d v="2018-06-06T00:00:00"/>
    <s v="COM"/>
    <s v="Seguro Fraude"/>
    <m/>
    <n v="10025"/>
    <m/>
  </r>
  <r>
    <x v="23"/>
    <x v="2"/>
    <s v="Mantencion"/>
    <d v="2018-06-13T00:00:00"/>
    <s v="TR"/>
    <s v="Edwards Cabrera. Poda arbol Ranco"/>
    <m/>
    <n v="15000"/>
    <m/>
  </r>
  <r>
    <x v="23"/>
    <x v="2"/>
    <s v="Mantencion"/>
    <d v="2018-06-15T00:00:00"/>
    <s v="TR"/>
    <s v="Edwards Cabrera. Retiro maleza 2 viajes"/>
    <m/>
    <n v="30000"/>
    <m/>
  </r>
  <r>
    <x v="23"/>
    <x v="2"/>
    <s v="Sueldos"/>
    <d v="2018-06-15T00:00:00"/>
    <s v="TR"/>
    <s v="C.Henriquez adelanto sueldo"/>
    <m/>
    <n v="120000"/>
    <m/>
  </r>
  <r>
    <x v="23"/>
    <x v="2"/>
    <s v="Mantencion"/>
    <d v="2018-06-15T00:00:00"/>
    <s v="TR"/>
    <s v="Edwards Cabrera  x retiro basura Jun"/>
    <m/>
    <n v="75000"/>
    <m/>
  </r>
  <r>
    <x v="23"/>
    <x v="2"/>
    <s v="Administracion"/>
    <d v="2018-06-19T00:00:00"/>
    <s v="TR"/>
    <s v="PC Lenovo Com. El Ensueño"/>
    <m/>
    <n v="349990"/>
    <m/>
  </r>
  <r>
    <x v="23"/>
    <x v="2"/>
    <s v="Mantencion"/>
    <d v="2018-06-25T00:00:00"/>
    <s v="TR"/>
    <s v="Ed. Cabrera abono anclaje comedor"/>
    <m/>
    <n v="25000"/>
    <m/>
  </r>
  <r>
    <x v="23"/>
    <x v="2"/>
    <s v="Mantencion"/>
    <d v="2018-06-29T00:00:00"/>
    <s v="TR"/>
    <s v="Ed. Cabrera saldo anclaje comedor"/>
    <m/>
    <n v="20000"/>
    <m/>
  </r>
  <r>
    <x v="23"/>
    <x v="2"/>
    <s v="Basura"/>
    <d v="2018-06-29T00:00:00"/>
    <s v="TR"/>
    <s v="Ed.Cabrera saldo Retiro Basura Jun.18"/>
    <m/>
    <n v="75000"/>
    <m/>
  </r>
  <r>
    <x v="23"/>
    <x v="2"/>
    <s v="Sueldos"/>
    <d v="2018-06-29T00:00:00"/>
    <s v="TR"/>
    <s v="C.Henriquez Liq. Sueldo Jun. 18"/>
    <m/>
    <n v="204520"/>
    <m/>
  </r>
  <r>
    <x v="23"/>
    <x v="2"/>
    <s v="caja chica"/>
    <d v="2018-06-25T00:00:00"/>
    <s v="TR"/>
    <s v="R.Figueroa Suple Caja Chica "/>
    <m/>
    <n v="50000"/>
    <m/>
  </r>
  <r>
    <x v="24"/>
    <x v="2"/>
    <s v="caja chica"/>
    <d v="2018-07-04T00:00:00"/>
    <s v="TR"/>
    <s v="R. Figueroa Caja chica Julio 2018"/>
    <m/>
    <n v="150000"/>
    <m/>
  </r>
  <r>
    <x v="24"/>
    <x v="2"/>
    <s v="Luz"/>
    <d v="2018-07-04T00:00:00"/>
    <s v="PAGO"/>
    <s v="Litoral 2"/>
    <m/>
    <n v="39661"/>
    <m/>
  </r>
  <r>
    <x v="24"/>
    <x v="2"/>
    <s v="Luz"/>
    <d v="2018-07-04T00:00:00"/>
    <s v="PAGO"/>
    <s v="Litoral 1"/>
    <m/>
    <n v="94862"/>
    <m/>
  </r>
  <r>
    <x v="24"/>
    <x v="2"/>
    <s v="Luz"/>
    <d v="2018-07-04T00:00:00"/>
    <s v="PAGO"/>
    <s v="Litoral 3"/>
    <m/>
    <n v="2183"/>
    <m/>
  </r>
  <r>
    <x v="24"/>
    <x v="2"/>
    <s v="Celular"/>
    <d v="2018-07-04T00:00:00"/>
    <s v="PAGO"/>
    <s v="Celular encargado"/>
    <m/>
    <n v="6990"/>
    <m/>
  </r>
  <r>
    <x v="24"/>
    <x v="2"/>
    <s v="Sueldos"/>
    <d v="2018-07-04T00:00:00"/>
    <s v="PAGO"/>
    <s v="Previred encargado"/>
    <m/>
    <n v="94440"/>
    <m/>
  </r>
  <r>
    <x v="24"/>
    <x v="2"/>
    <s v="Administracion"/>
    <d v="2018-07-06T00:00:00"/>
    <s v="COM"/>
    <s v="Seguro Fraude"/>
    <m/>
    <n v="10055"/>
    <m/>
  </r>
  <r>
    <x v="24"/>
    <x v="2"/>
    <s v="Mantencion"/>
    <d v="2018-07-09T00:00:00"/>
    <s v="TR"/>
    <s v="Juan C.Vera Rep. Sist.Elect Bomba Pozo P."/>
    <m/>
    <n v="75000"/>
    <m/>
  </r>
  <r>
    <x v="24"/>
    <x v="2"/>
    <s v="Agua"/>
    <d v="2018-07-10T00:00:00"/>
    <s v="TR"/>
    <s v="1 Camion Agua Cist. Distribucion"/>
    <m/>
    <n v="35000"/>
    <m/>
  </r>
  <r>
    <x v="24"/>
    <x v="2"/>
    <s v="Mantencion"/>
    <d v="2018-07-13T00:00:00"/>
    <s v="TR"/>
    <s v="Edwards Cabrera, anclaje mesa Mirador"/>
    <m/>
    <n v="15000"/>
    <m/>
  </r>
  <r>
    <x v="24"/>
    <x v="2"/>
    <s v="Basura"/>
    <d v="2018-07-13T00:00:00"/>
    <s v="TR"/>
    <s v="Edwards Cabrera. Retiro basura"/>
    <m/>
    <n v="75000"/>
    <m/>
  </r>
  <r>
    <x v="24"/>
    <x v="2"/>
    <s v="Sueldos"/>
    <d v="2018-07-17T00:00:00"/>
    <s v="TR"/>
    <s v="C.Henriquez adelanto sueldo"/>
    <m/>
    <n v="120000"/>
    <m/>
  </r>
  <r>
    <x v="24"/>
    <x v="2"/>
    <s v="Mantencion"/>
    <d v="2018-07-17T00:00:00"/>
    <s v="TR"/>
    <s v="Julio Vera, Reparacion Bomba Pozo"/>
    <m/>
    <n v="25000"/>
    <m/>
  </r>
  <r>
    <x v="24"/>
    <x v="2"/>
    <s v="Agua"/>
    <d v="2018-07-19T00:00:00"/>
    <s v="TR"/>
    <s v="2 Camiones de Agua cis. Distrib."/>
    <m/>
    <n v="70000"/>
    <m/>
  </r>
  <r>
    <x v="24"/>
    <x v="2"/>
    <s v="Mantencion"/>
    <d v="2018-07-23T00:00:00"/>
    <s v="TR"/>
    <s v="Ed. Cabrera abono porton Villarrica"/>
    <m/>
    <n v="50000"/>
    <m/>
  </r>
  <r>
    <x v="24"/>
    <x v="2"/>
    <s v="Agua"/>
    <d v="2018-07-26T00:00:00"/>
    <s v="TR"/>
    <s v="2 Camiones de Agua cis. Distrib."/>
    <m/>
    <n v="70000"/>
    <m/>
  </r>
  <r>
    <x v="24"/>
    <x v="2"/>
    <s v="Mantencion"/>
    <d v="2018-07-27T00:00:00"/>
    <s v="TR"/>
    <s v="Ed. Cabrera abono porton Villarrica"/>
    <m/>
    <n v="50000"/>
    <m/>
  </r>
  <r>
    <x v="24"/>
    <x v="2"/>
    <s v="Mantencion"/>
    <d v="2018-07-30T00:00:00"/>
    <s v="TR"/>
    <s v="E.Cabrera saldo Porton Villarrica"/>
    <m/>
    <n v="30000"/>
    <m/>
  </r>
  <r>
    <x v="25"/>
    <x v="2"/>
    <s v="Basura"/>
    <d v="2018-08-01T00:00:00"/>
    <s v="TR"/>
    <s v="E.Cabrera x Retiro Basura"/>
    <m/>
    <n v="75000"/>
    <m/>
  </r>
  <r>
    <x v="25"/>
    <x v="2"/>
    <s v="Sueldos"/>
    <d v="2018-08-01T00:00:00"/>
    <s v="TR"/>
    <s v="C.Henriquez Liq.Sueldo Julio 2018"/>
    <m/>
    <n v="204520"/>
    <m/>
  </r>
  <r>
    <x v="25"/>
    <x v="2"/>
    <s v="caja chica"/>
    <d v="2018-08-01T00:00:00"/>
    <s v="TR"/>
    <s v="R.Figueroa Caja Chica Agosto 2018"/>
    <m/>
    <n v="100000"/>
    <m/>
  </r>
  <r>
    <x v="25"/>
    <x v="2"/>
    <s v="Celular"/>
    <d v="2018-08-01T00:00:00"/>
    <s v="TR"/>
    <s v="Celular Entel encargado"/>
    <m/>
    <n v="6990"/>
    <m/>
  </r>
  <r>
    <x v="25"/>
    <x v="2"/>
    <s v="Sueldos"/>
    <d v="2018-08-01T00:00:00"/>
    <s v="TR"/>
    <s v="Previred encargado"/>
    <m/>
    <n v="94920"/>
    <m/>
  </r>
  <r>
    <x v="25"/>
    <x v="2"/>
    <s v="Luz"/>
    <d v="2018-08-01T00:00:00"/>
    <s v="TR"/>
    <s v="Litoral 2"/>
    <m/>
    <n v="87023"/>
    <m/>
  </r>
  <r>
    <x v="25"/>
    <x v="2"/>
    <s v="Luz"/>
    <d v="2018-08-01T00:00:00"/>
    <s v="TR"/>
    <s v="Litoral 1"/>
    <m/>
    <n v="2219"/>
    <m/>
  </r>
  <r>
    <x v="25"/>
    <x v="2"/>
    <s v="Agua"/>
    <d v="2018-08-02T00:00:00"/>
    <s v="TR"/>
    <s v="2 Camiones de agua Cist. Distr."/>
    <m/>
    <n v="70000"/>
    <m/>
  </r>
  <r>
    <x v="25"/>
    <x v="2"/>
    <s v="Mantencion"/>
    <d v="2018-08-06T00:00:00"/>
    <s v="TR"/>
    <s v="E.Cabrera Soldaduras Barrera y otros"/>
    <m/>
    <n v="35000"/>
    <m/>
  </r>
  <r>
    <x v="25"/>
    <x v="2"/>
    <s v="Administracion"/>
    <d v="2018-08-06T00:00:00"/>
    <s v="TR"/>
    <s v="Seguro fraude"/>
    <m/>
    <n v="10067"/>
    <m/>
  </r>
  <r>
    <x v="25"/>
    <x v="2"/>
    <s v="Administracion"/>
    <d v="2018-08-06T00:00:00"/>
    <s v="TR"/>
    <s v="C.Henriquez Prestamo"/>
    <m/>
    <n v="200000"/>
    <m/>
  </r>
  <r>
    <x v="25"/>
    <x v="2"/>
    <s v="Mantencion"/>
    <d v="2018-08-08T00:00:00"/>
    <s v="TR"/>
    <s v="E.Cabrera abono x Portones (3)"/>
    <m/>
    <n v="250000"/>
    <m/>
  </r>
  <r>
    <x v="25"/>
    <x v="2"/>
    <s v="Agua"/>
    <d v="2018-08-09T00:00:00"/>
    <s v="TR"/>
    <s v="1 Camion de agua cist.distrib"/>
    <m/>
    <n v="35000"/>
    <m/>
  </r>
  <r>
    <x v="25"/>
    <x v="2"/>
    <s v="Sueldos"/>
    <d v="2018-08-16T00:00:00"/>
    <s v="TR"/>
    <s v="C.Henriquez adelanto sueldo"/>
    <m/>
    <n v="120000"/>
    <m/>
  </r>
  <r>
    <x v="25"/>
    <x v="2"/>
    <s v="Basura"/>
    <d v="2018-08-16T00:00:00"/>
    <s v="TR"/>
    <s v="E.Cabrera adelanto retiro basura"/>
    <m/>
    <n v="75000"/>
    <m/>
  </r>
  <r>
    <x v="25"/>
    <x v="2"/>
    <s v="Administracion"/>
    <d v="2018-08-16T00:00:00"/>
    <s v="TR"/>
    <s v="Renovación Hosting"/>
    <m/>
    <n v="35343"/>
    <m/>
  </r>
  <r>
    <x v="25"/>
    <x v="2"/>
    <s v="Mantencion"/>
    <d v="2018-08-20T00:00:00"/>
    <s v="TR"/>
    <s v="E.Cabrera abono x Portones (3)"/>
    <m/>
    <n v="100000"/>
    <m/>
  </r>
  <r>
    <x v="25"/>
    <x v="2"/>
    <s v="Mantencion"/>
    <d v="2018-08-20T00:00:00"/>
    <s v="TR"/>
    <s v="Ferrreteria, Fumigadora y otros"/>
    <m/>
    <n v="55440"/>
    <m/>
  </r>
  <r>
    <x v="25"/>
    <x v="2"/>
    <s v="Proy. TiT Dominio"/>
    <d v="2018-08-20T00:00:00"/>
    <s v="TR"/>
    <s v="A.Paredes Reg. Ranco 83 Munic."/>
    <m/>
    <n v="400000"/>
    <m/>
  </r>
  <r>
    <x v="25"/>
    <x v="2"/>
    <s v="Mantencion"/>
    <d v="2018-08-20T00:00:00"/>
    <s v="TR"/>
    <s v="E.Cabrera saldox Portones (3)"/>
    <m/>
    <n v="150000"/>
    <m/>
  </r>
  <r>
    <x v="25"/>
    <x v="2"/>
    <s v="Mantencion"/>
    <d v="2018-08-20T00:00:00"/>
    <s v="TR"/>
    <s v="E. Cabrera corte soporte barreras"/>
    <m/>
    <n v="40000"/>
    <m/>
  </r>
  <r>
    <x v="25"/>
    <x v="2"/>
    <s v="Luz"/>
    <d v="2018-08-20T00:00:00"/>
    <s v="TR"/>
    <s v="Cta. Litotral 1, Julio 2018"/>
    <m/>
    <n v="333318"/>
    <m/>
  </r>
  <r>
    <x v="25"/>
    <x v="2"/>
    <s v="Agua"/>
    <d v="2018-08-27T00:00:00"/>
    <s v="TR"/>
    <s v="2 Camiones de agua Cist. Distr."/>
    <m/>
    <n v="70000"/>
    <m/>
  </r>
  <r>
    <x v="25"/>
    <x v="2"/>
    <s v="Mantencion"/>
    <d v="2018-08-27T00:00:00"/>
    <s v="TR"/>
    <s v="Juan C.Vera Rep. Elect. Bomba Pozo 1"/>
    <m/>
    <n v="15000"/>
    <m/>
  </r>
  <r>
    <x v="25"/>
    <x v="2"/>
    <s v="Agua"/>
    <d v="2018-08-30T00:00:00"/>
    <s v="TR"/>
    <s v="1 Camion de agua cist.distrib"/>
    <m/>
    <n v="35000"/>
    <m/>
  </r>
  <r>
    <x v="25"/>
    <x v="2"/>
    <s v="Sueldos"/>
    <d v="2018-08-31T00:00:00"/>
    <s v="TR"/>
    <s v="C.Henriquez Liq. Sueldo Ago. 18"/>
    <m/>
    <n v="164520"/>
    <m/>
  </r>
  <r>
    <x v="25"/>
    <x v="2"/>
    <s v="Mantencion"/>
    <d v="2018-08-31T00:00:00"/>
    <s v="TR"/>
    <s v="Ferreteria El Yeco Pinturas"/>
    <m/>
    <n v="7700"/>
    <m/>
  </r>
  <r>
    <x v="25"/>
    <x v="2"/>
    <s v="Basura"/>
    <d v="2018-08-31T00:00:00"/>
    <s v="TR"/>
    <s v="E.Cabrera x Retiro Basura"/>
    <m/>
    <n v="75000"/>
    <m/>
  </r>
  <r>
    <x v="26"/>
    <x v="2"/>
    <s v="Luz"/>
    <d v="2018-09-04T00:00:00"/>
    <s v="TR"/>
    <s v="Litoral 2"/>
    <m/>
    <n v="48303"/>
    <m/>
  </r>
  <r>
    <x v="26"/>
    <x v="2"/>
    <s v="Luz"/>
    <d v="2018-09-04T00:00:00"/>
    <s v="TR"/>
    <s v="Litoral 1"/>
    <m/>
    <n v="93619"/>
    <m/>
  </r>
  <r>
    <x v="26"/>
    <x v="2"/>
    <s v="Luz"/>
    <d v="2018-09-04T00:00:00"/>
    <s v="TR"/>
    <s v="Litoral 3"/>
    <m/>
    <n v="3112"/>
    <m/>
  </r>
  <r>
    <x v="26"/>
    <x v="2"/>
    <s v="Celular"/>
    <d v="2018-09-04T00:00:00"/>
    <s v="TR"/>
    <s v="Celula Entel encargador "/>
    <m/>
    <n v="6990"/>
    <m/>
  </r>
  <r>
    <x v="26"/>
    <x v="2"/>
    <s v="caja chica"/>
    <d v="2018-09-04T00:00:00"/>
    <s v="TR"/>
    <s v="R.Figueroa Caja chica Sep."/>
    <m/>
    <n v="100000"/>
    <m/>
  </r>
  <r>
    <x v="26"/>
    <x v="2"/>
    <s v="Sueldos"/>
    <d v="2018-09-04T00:00:00"/>
    <s v="TR"/>
    <s v="Previred encargado"/>
    <m/>
    <n v="94920"/>
    <m/>
  </r>
  <r>
    <x v="26"/>
    <x v="2"/>
    <s v="Administracion"/>
    <d v="2018-09-06T00:00:00"/>
    <s v="COM"/>
    <s v="Seguro fraude"/>
    <m/>
    <n v="10104"/>
    <m/>
  </r>
  <r>
    <x v="26"/>
    <x v="2"/>
    <s v="Agua"/>
    <d v="2018-09-06T00:00:00"/>
    <s v="TR"/>
    <s v="2 Camiones agua cist. Dist,"/>
    <m/>
    <n v="70000"/>
    <m/>
  </r>
  <r>
    <x v="26"/>
    <x v="2"/>
    <s v="Mantencion"/>
    <d v="2018-09-07T00:00:00"/>
    <s v="TR"/>
    <s v="E.Cabrera x pibotes y allanar Ranco"/>
    <m/>
    <n v="50000"/>
    <m/>
  </r>
  <r>
    <x v="26"/>
    <x v="2"/>
    <s v="Agua"/>
    <d v="2018-09-14T00:00:00"/>
    <s v="TR"/>
    <s v="2 Camiones de Agua Cist. Dist"/>
    <m/>
    <n v="70000"/>
    <m/>
  </r>
  <r>
    <x v="26"/>
    <x v="2"/>
    <s v="Sueldos"/>
    <d v="2018-09-14T00:00:00"/>
    <s v="TR"/>
    <s v="C.Henriquez Adelanto sueldo"/>
    <m/>
    <n v="120000"/>
    <m/>
  </r>
  <r>
    <x v="26"/>
    <x v="2"/>
    <s v="Sueldos"/>
    <d v="2018-09-14T00:00:00"/>
    <s v="TR"/>
    <s v="C.Henriquez Aguinaldo Fiestas Patrias"/>
    <m/>
    <n v="80000"/>
    <m/>
  </r>
  <r>
    <x v="26"/>
    <x v="2"/>
    <s v="Basura"/>
    <d v="2018-09-14T00:00:00"/>
    <s v="TR"/>
    <s v="E.Cabrera x retiro basura"/>
    <m/>
    <n v="75000"/>
    <m/>
  </r>
  <r>
    <x v="26"/>
    <x v="2"/>
    <s v="Basura"/>
    <d v="2018-09-14T00:00:00"/>
    <s v="TR"/>
    <s v="E.Cabrera x sobrecargo basura Sept."/>
    <m/>
    <n v="50000"/>
    <m/>
  </r>
  <r>
    <x v="26"/>
    <x v="2"/>
    <s v="Mantencion"/>
    <d v="2018-09-20T00:00:00"/>
    <s v="TR"/>
    <s v="Ferretaria El eco materiales "/>
    <m/>
    <n v="6950"/>
    <m/>
  </r>
  <r>
    <x v="26"/>
    <x v="2"/>
    <s v="Mantencion"/>
    <d v="2018-09-20T00:00:00"/>
    <s v="TR"/>
    <s v="E. Cabrera soldadura porton Ranco"/>
    <m/>
    <n v="20000"/>
    <m/>
  </r>
  <r>
    <x v="26"/>
    <x v="2"/>
    <s v="Administracion"/>
    <d v="2018-09-21T00:00:00"/>
    <s v="TR"/>
    <s v="Restauracion Pag.Web"/>
    <m/>
    <n v="9950"/>
    <m/>
  </r>
  <r>
    <x v="26"/>
    <x v="2"/>
    <s v="Mantencion"/>
    <d v="2018-09-21T00:00:00"/>
    <s v="TR"/>
    <s v="Luis Pacheco, Perfilado Puyehue, Ranco"/>
    <m/>
    <n v="200000"/>
    <m/>
  </r>
  <r>
    <x v="26"/>
    <x v="2"/>
    <s v="Mantencion"/>
    <d v="2018-09-26T00:00:00"/>
    <s v="TR"/>
    <s v="E.Cabrera Rep.Poryon puyehe"/>
    <m/>
    <n v="15000"/>
    <m/>
  </r>
  <r>
    <x v="26"/>
    <x v="2"/>
    <s v="Agua"/>
    <d v="2018-09-26T00:00:00"/>
    <s v="TR"/>
    <s v="1 Camion agua Cist. Distribucion"/>
    <m/>
    <n v="35000"/>
    <m/>
  </r>
  <r>
    <x v="26"/>
    <x v="2"/>
    <s v="Proy. TiT Dominio"/>
    <d v="2018-09-28T00:00:00"/>
    <s v="TR"/>
    <s v="Salvador Espinoza Reg. Titulos de Dom."/>
    <m/>
    <n v="500000"/>
    <m/>
  </r>
  <r>
    <x v="26"/>
    <x v="2"/>
    <s v="Mantencion"/>
    <d v="2018-09-28T00:00:00"/>
    <s v="TR"/>
    <s v="E.Cabrera x refuerzo portones"/>
    <m/>
    <n v="15000"/>
    <m/>
  </r>
  <r>
    <x v="26"/>
    <x v="2"/>
    <s v="Sueldos"/>
    <d v="2018-09-28T00:00:00"/>
    <s v="TR"/>
    <s v="C.Henriquez, Liq. Sueldo Sep.18"/>
    <m/>
    <n v="164520"/>
    <m/>
  </r>
  <r>
    <x v="27"/>
    <x v="2"/>
    <s v="Basura"/>
    <d v="2018-10-01T00:00:00"/>
    <s v="TR"/>
    <s v="E. Cabrera x retiro basura"/>
    <m/>
    <n v="75000"/>
    <m/>
  </r>
  <r>
    <x v="27"/>
    <x v="2"/>
    <s v="Luz"/>
    <d v="2018-10-03T00:00:00"/>
    <s v="TR"/>
    <s v="Litoral 2"/>
    <m/>
    <n v="23792"/>
    <m/>
  </r>
  <r>
    <x v="27"/>
    <x v="2"/>
    <s v="Luz"/>
    <d v="2018-10-03T00:00:00"/>
    <s v="TR"/>
    <s v="Litoral 1"/>
    <m/>
    <n v="85549"/>
    <m/>
  </r>
  <r>
    <x v="27"/>
    <x v="2"/>
    <s v="Luz"/>
    <d v="2018-10-03T00:00:00"/>
    <s v="TR"/>
    <s v="Litoral 3"/>
    <m/>
    <n v="2085"/>
    <m/>
  </r>
  <r>
    <x v="27"/>
    <x v="2"/>
    <s v="Celular"/>
    <d v="2018-10-03T00:00:00"/>
    <s v="TR"/>
    <s v="Cecular encargado"/>
    <m/>
    <n v="6990"/>
    <m/>
  </r>
  <r>
    <x v="27"/>
    <x v="2"/>
    <s v="caja chica"/>
    <d v="2018-10-03T00:00:00"/>
    <s v="TR"/>
    <s v="R.Figueroa Caja chica"/>
    <m/>
    <n v="100000"/>
    <m/>
  </r>
  <r>
    <x v="27"/>
    <x v="2"/>
    <s v="Sueldos"/>
    <d v="2018-10-03T00:00:00"/>
    <s v="TR"/>
    <s v="Previred encargado"/>
    <m/>
    <n v="118321"/>
    <m/>
  </r>
  <r>
    <x v="27"/>
    <x v="2"/>
    <s v="Agua"/>
    <d v="2018-10-08T00:00:00"/>
    <s v="TR"/>
    <s v="1 Camion de Agua Cist. Distribucion"/>
    <m/>
    <n v="35000"/>
    <m/>
  </r>
  <r>
    <x v="27"/>
    <x v="2"/>
    <s v="Administracion"/>
    <d v="2018-10-08T00:00:00"/>
    <s v="COM"/>
    <s v="Seguro fraude"/>
    <m/>
    <n v="10126"/>
    <m/>
  </r>
  <r>
    <x v="27"/>
    <x v="2"/>
    <s v="Sueldos"/>
    <d v="2018-10-12T00:00:00"/>
    <s v="TR"/>
    <s v="C.Henriquez adelanto sueldo"/>
    <m/>
    <n v="120000"/>
    <m/>
  </r>
  <r>
    <x v="27"/>
    <x v="2"/>
    <s v="Basura"/>
    <d v="2018-10-12T00:00:00"/>
    <s v="TR"/>
    <s v="E.Cabrera retiro basura + dif. Rep.porton"/>
    <m/>
    <n v="85000"/>
    <m/>
  </r>
  <r>
    <x v="27"/>
    <x v="2"/>
    <s v="Agua"/>
    <d v="2018-10-19T00:00:00"/>
    <s v="TR"/>
    <s v="2 Camiones agua Cist. Distribucion"/>
    <m/>
    <n v="70000"/>
    <m/>
  </r>
  <r>
    <x v="27"/>
    <x v="2"/>
    <s v="Administracion"/>
    <d v="2018-10-23T00:00:00"/>
    <s v="TR"/>
    <s v="E.Cabrera Abono retiro basura"/>
    <m/>
    <n v="30000"/>
    <m/>
  </r>
  <r>
    <x v="27"/>
    <x v="2"/>
    <s v="Proy. TiT Dominio"/>
    <d v="2018-10-26T00:00:00"/>
    <n v="56826"/>
    <s v="CBR Casablanca ins. Escrituras"/>
    <m/>
    <n v="120000"/>
    <m/>
  </r>
  <r>
    <x v="27"/>
    <x v="2"/>
    <s v="Basura"/>
    <d v="2018-10-30T00:00:00"/>
    <s v="TR"/>
    <s v="E,Cabrera saldo retiro basura"/>
    <m/>
    <n v="45000"/>
    <m/>
  </r>
  <r>
    <x v="27"/>
    <x v="2"/>
    <s v="Sueldos"/>
    <d v="2018-10-31T00:00:00"/>
    <s v="TR"/>
    <s v="C.Henriquez Liq. Sueldo Oct.18"/>
    <m/>
    <n v="164520"/>
    <m/>
  </r>
  <r>
    <x v="27"/>
    <x v="2"/>
    <s v="Sueldos"/>
    <d v="2018-10-31T00:00:00"/>
    <s v="TR"/>
    <s v="Gaston Tejos Liq. Reemplazo parte"/>
    <m/>
    <n v="133333"/>
    <m/>
  </r>
  <r>
    <x v="28"/>
    <x v="2"/>
    <s v="Sueldos"/>
    <d v="2018-11-05T00:00:00"/>
    <s v="TR"/>
    <s v="Gastos Tejos Saldo Liq. Reemplazo"/>
    <m/>
    <n v="35000"/>
    <m/>
  </r>
  <r>
    <x v="28"/>
    <x v="2"/>
    <s v="caja chica"/>
    <d v="2018-11-05T00:00:00"/>
    <s v="TR"/>
    <s v="R.Figueroa Caja chica Nov.18 "/>
    <m/>
    <n v="150000"/>
    <m/>
  </r>
  <r>
    <x v="28"/>
    <x v="2"/>
    <s v="Mantencion"/>
    <d v="2018-11-05T00:00:00"/>
    <s v="TR"/>
    <s v="Ferreteria El Yeco, Malla portones"/>
    <m/>
    <n v="94130"/>
    <m/>
  </r>
  <r>
    <x v="28"/>
    <x v="2"/>
    <s v="Administracion"/>
    <d v="2018-11-06T00:00:00"/>
    <s v="TR"/>
    <s v="Notaria Escritura acta reunion"/>
    <m/>
    <n v="30000"/>
    <m/>
  </r>
  <r>
    <x v="28"/>
    <x v="2"/>
    <s v="Celular"/>
    <d v="2018-11-06T00:00:00"/>
    <s v="TR"/>
    <s v="Celular encargado Entel"/>
    <m/>
    <n v="6990"/>
    <m/>
  </r>
  <r>
    <x v="28"/>
    <x v="2"/>
    <s v="Luz"/>
    <d v="2018-11-06T00:00:00"/>
    <s v="TR"/>
    <s v="Litoral 2"/>
    <m/>
    <n v="9469"/>
    <m/>
  </r>
  <r>
    <x v="28"/>
    <x v="2"/>
    <s v="Luz"/>
    <d v="2018-11-06T00:00:00"/>
    <s v="TR"/>
    <s v="Litoral 1"/>
    <m/>
    <n v="37484"/>
    <m/>
  </r>
  <r>
    <x v="28"/>
    <x v="2"/>
    <s v="Luz"/>
    <d v="2018-11-06T00:00:00"/>
    <s v="TR"/>
    <s v="Litoral 3"/>
    <m/>
    <n v="404"/>
    <m/>
  </r>
  <r>
    <x v="28"/>
    <x v="2"/>
    <s v="Sueldos"/>
    <d v="2018-11-06T00:00:00"/>
    <s v="TR"/>
    <s v="Previred"/>
    <m/>
    <n v="96485"/>
    <m/>
  </r>
  <r>
    <x v="28"/>
    <x v="2"/>
    <s v="Administracion"/>
    <d v="2018-11-06T00:00:00"/>
    <s v="TR"/>
    <s v="Seguro fraude"/>
    <m/>
    <n v="10156"/>
    <m/>
  </r>
  <r>
    <x v="28"/>
    <x v="2"/>
    <s v="Agua"/>
    <d v="2018-11-08T00:00:00"/>
    <s v="TR"/>
    <s v="1 Camion de Agua Cist. Dist"/>
    <m/>
    <n v="35000"/>
    <m/>
  </r>
  <r>
    <x v="28"/>
    <x v="2"/>
    <s v="Mantencion"/>
    <d v="2018-11-09T00:00:00"/>
    <s v="TR"/>
    <s v="E.Cabrera Abono malla protecciones"/>
    <m/>
    <n v="50000"/>
    <m/>
  </r>
  <r>
    <x v="28"/>
    <x v="2"/>
    <s v="Mantencion"/>
    <d v="2018-11-12T00:00:00"/>
    <s v="TR"/>
    <s v="E.Cabrera Abono malla protecciones"/>
    <m/>
    <n v="30000"/>
    <m/>
  </r>
  <r>
    <x v="28"/>
    <x v="2"/>
    <s v="Administracion"/>
    <d v="2018-11-13T00:00:00"/>
    <s v="TR"/>
    <s v="Com. Paraiso - Arriendo Sede"/>
    <m/>
    <n v="40000"/>
    <m/>
  </r>
  <r>
    <x v="28"/>
    <x v="2"/>
    <s v="Administracion"/>
    <d v="2018-11-13T00:00:00"/>
    <s v="TR"/>
    <s v="R.Figueroa x Fotocopias Escrituras"/>
    <m/>
    <n v="100000"/>
    <m/>
  </r>
  <r>
    <x v="28"/>
    <x v="2"/>
    <s v="Mantencion"/>
    <d v="2018-11-15T00:00:00"/>
    <s v="TR"/>
    <s v="Raul Cueto, Camara pozo profundo"/>
    <m/>
    <n v="165000"/>
    <m/>
  </r>
  <r>
    <x v="28"/>
    <x v="2"/>
    <s v="Sueldos"/>
    <d v="2018-11-15T00:00:00"/>
    <s v="TR"/>
    <s v="C.Henriquez adelanto sueldo"/>
    <m/>
    <n v="120000"/>
    <m/>
  </r>
  <r>
    <x v="28"/>
    <x v="2"/>
    <s v="Agua"/>
    <d v="2018-11-16T00:00:00"/>
    <s v="TR"/>
    <s v="2 Camiones de Agua Cist. Dist."/>
    <m/>
    <n v="70000"/>
    <m/>
  </r>
  <r>
    <x v="28"/>
    <x v="2"/>
    <s v="Administracion"/>
    <d v="2018-11-19T00:00:00"/>
    <s v="TR"/>
    <s v="E.Cabrera Saldo Soldaduras varias"/>
    <m/>
    <n v="35000"/>
    <m/>
  </r>
  <r>
    <x v="28"/>
    <x v="2"/>
    <s v="Mantencion"/>
    <d v="2018-11-19T00:00:00"/>
    <s v="TR"/>
    <s v="Ferreteria El Yeco, "/>
    <m/>
    <n v="33250"/>
    <m/>
  </r>
  <r>
    <x v="28"/>
    <x v="2"/>
    <s v="Proy. TiT Dominio"/>
    <d v="2018-11-21T00:00:00"/>
    <n v="6827"/>
    <s v="CBR Casablanca Escrituras insc."/>
    <m/>
    <n v="40000"/>
    <m/>
  </r>
  <r>
    <x v="28"/>
    <x v="2"/>
    <s v="caja chica"/>
    <d v="2018-11-22T00:00:00"/>
    <s v="TR"/>
    <s v="R. Figueroa, Refuerzo C.Chica x Esc."/>
    <m/>
    <n v="100000"/>
    <m/>
  </r>
  <r>
    <x v="28"/>
    <x v="2"/>
    <s v="Agua"/>
    <d v="2018-11-23T00:00:00"/>
    <s v="TR"/>
    <s v="1 Camion de Agua Cist. Dist"/>
    <m/>
    <n v="35000"/>
    <m/>
  </r>
  <r>
    <x v="28"/>
    <x v="2"/>
    <s v="Basura"/>
    <d v="2018-11-14T00:00:00"/>
    <s v="TR"/>
    <s v="E.Cabrera x Retiro Basura"/>
    <m/>
    <n v="75000"/>
    <m/>
  </r>
  <r>
    <x v="28"/>
    <x v="2"/>
    <s v="Mantencion"/>
    <d v="2018-11-26T00:00:00"/>
    <s v="TR"/>
    <s v="R.Hernandez abono x desmalezacion"/>
    <m/>
    <n v="30000"/>
    <m/>
  </r>
  <r>
    <x v="28"/>
    <x v="2"/>
    <s v="Mantencion"/>
    <d v="2018-11-27T00:00:00"/>
    <s v="TR"/>
    <s v="E.Cabrera Rep. Porton riñihue"/>
    <m/>
    <n v="15000"/>
    <m/>
  </r>
  <r>
    <x v="28"/>
    <x v="2"/>
    <s v="Proy. TiT Dominio"/>
    <d v="2018-11-30T00:00:00"/>
    <s v="TR"/>
    <s v="CBR Casablanca ins. Escrituras"/>
    <m/>
    <n v="80000"/>
    <m/>
  </r>
  <r>
    <x v="28"/>
    <x v="2"/>
    <s v="Agua"/>
    <d v="2018-11-30T00:00:00"/>
    <s v="TR"/>
    <s v="1 Camion de agua Cist. Distribucion"/>
    <m/>
    <n v="35000"/>
    <m/>
  </r>
  <r>
    <x v="28"/>
    <x v="2"/>
    <s v="Basura"/>
    <d v="2018-11-30T00:00:00"/>
    <s v="TR"/>
    <s v="E. Cabrera x retiro basura"/>
    <m/>
    <n v="75000"/>
    <m/>
  </r>
  <r>
    <x v="29"/>
    <x v="2"/>
    <s v="Sueldos"/>
    <d v="2018-12-03T00:00:00"/>
    <s v="TR"/>
    <s v="C.Henriquez Liq. sueldo"/>
    <m/>
    <n v="194538"/>
    <m/>
  </r>
  <r>
    <x v="29"/>
    <x v="2"/>
    <s v="Sueldos"/>
    <d v="2018-12-03T00:00:00"/>
    <s v="TR"/>
    <s v="Previred C.Henriquez"/>
    <m/>
    <n v="103700"/>
    <m/>
  </r>
  <r>
    <x v="29"/>
    <x v="2"/>
    <s v="Luz"/>
    <d v="2018-12-03T00:00:00"/>
    <s v="TR"/>
    <s v="Litoral 2"/>
    <m/>
    <n v="27404"/>
    <m/>
  </r>
  <r>
    <x v="29"/>
    <x v="2"/>
    <s v="Luz"/>
    <d v="2018-12-03T00:00:00"/>
    <s v="TR"/>
    <s v="Litoral 1"/>
    <m/>
    <n v="61294"/>
    <m/>
  </r>
  <r>
    <x v="29"/>
    <x v="2"/>
    <s v="Luz"/>
    <d v="2018-12-03T00:00:00"/>
    <s v="TR"/>
    <s v="Litoral 3"/>
    <m/>
    <n v="2310"/>
    <m/>
  </r>
  <r>
    <x v="29"/>
    <x v="2"/>
    <s v="Celular"/>
    <d v="2018-12-03T00:00:00"/>
    <s v="TR"/>
    <s v="Celular C.H."/>
    <m/>
    <n v="6990"/>
    <m/>
  </r>
  <r>
    <x v="29"/>
    <x v="2"/>
    <s v="caja chica"/>
    <d v="2018-12-03T00:00:00"/>
    <s v="TR"/>
    <s v="R.Figueroa Caja Chica Dic.18"/>
    <m/>
    <n v="100000"/>
    <m/>
  </r>
  <r>
    <x v="29"/>
    <x v="2"/>
    <s v="Administracion"/>
    <d v="2018-12-03T00:00:00"/>
    <s v="TR"/>
    <s v="S.Espinoza x Cobranzas Extrajudiciales"/>
    <m/>
    <n v="386000"/>
    <m/>
  </r>
  <r>
    <x v="29"/>
    <x v="2"/>
    <s v="Proy. TiT Dominio"/>
    <d v="2018-12-05T00:00:00"/>
    <s v="TR"/>
    <s v="S.Espinoza x Notaria Escrituras"/>
    <m/>
    <n v="1020000"/>
    <m/>
  </r>
  <r>
    <x v="29"/>
    <x v="2"/>
    <s v="Administracion"/>
    <d v="2018-12-06T00:00:00"/>
    <s v="COM"/>
    <s v="Seguro Fraude"/>
    <m/>
    <n v="10195"/>
    <m/>
  </r>
  <r>
    <x v="29"/>
    <x v="2"/>
    <s v="Agua"/>
    <d v="2018-12-06T00:00:00"/>
    <s v="TR"/>
    <s v="1 Camion de Agua Cist. Dist."/>
    <m/>
    <n v="35000"/>
    <m/>
  </r>
  <r>
    <x v="29"/>
    <x v="2"/>
    <s v="Mantencion"/>
    <d v="2018-12-10T00:00:00"/>
    <s v="TR"/>
    <s v="R.Hernandez abono x desmalezacion"/>
    <m/>
    <n v="20000"/>
    <m/>
  </r>
  <r>
    <x v="29"/>
    <x v="2"/>
    <s v="Proy. TiT Dominio"/>
    <d v="2018-12-11T00:00:00"/>
    <n v="6828"/>
    <s v="CBR Insc. Escrituras"/>
    <m/>
    <n v="160000"/>
    <m/>
  </r>
  <r>
    <x v="29"/>
    <x v="2"/>
    <s v="Agua"/>
    <d v="2018-12-13T00:00:00"/>
    <s v="TR"/>
    <s v="1 Camion de Agua Cist. Dist."/>
    <m/>
    <n v="35000"/>
    <m/>
  </r>
  <r>
    <x v="29"/>
    <x v="2"/>
    <s v="Sueldos"/>
    <d v="2018-12-14T00:00:00"/>
    <s v="TR"/>
    <s v="C.Henriquez adelanto sueldo"/>
    <m/>
    <n v="120000"/>
    <m/>
  </r>
  <r>
    <x v="29"/>
    <x v="2"/>
    <s v="Mantencion"/>
    <d v="2018-12-14T00:00:00"/>
    <s v="TR"/>
    <s v="Ferreteria El Yeco pinturas"/>
    <m/>
    <n v="20520"/>
    <m/>
  </r>
  <r>
    <x v="29"/>
    <x v="2"/>
    <s v="Mantencion"/>
    <d v="2018-12-14T00:00:00"/>
    <s v="TR"/>
    <s v="Ferreteria El Yeco pinturas x mirador"/>
    <m/>
    <n v="17050"/>
    <m/>
  </r>
  <r>
    <x v="29"/>
    <x v="2"/>
    <s v="Basura"/>
    <d v="2018-12-17T00:00:00"/>
    <s v="TR"/>
    <s v="E.Cabrera x retiro basura"/>
    <m/>
    <n v="75000"/>
    <m/>
  </r>
  <r>
    <x v="29"/>
    <x v="2"/>
    <s v="Sueldos"/>
    <d v="2018-12-19T00:00:00"/>
    <s v="TR"/>
    <s v="C.Henriquez Aguinaldo"/>
    <m/>
    <n v="68000"/>
    <m/>
  </r>
  <r>
    <x v="29"/>
    <x v="2"/>
    <s v="Agua"/>
    <d v="2018-12-21T00:00:00"/>
    <s v="TR"/>
    <s v="2 Camiones agua Cist. Dist."/>
    <m/>
    <n v="70000"/>
    <m/>
  </r>
  <r>
    <x v="29"/>
    <x v="2"/>
    <s v="caja chica"/>
    <d v="2018-12-24T00:00:00"/>
    <s v="TR"/>
    <s v="R.Figueroa Suple Caja chica Dic.18"/>
    <m/>
    <n v="50000"/>
    <m/>
  </r>
  <r>
    <x v="29"/>
    <x v="2"/>
    <s v="Mantencion"/>
    <d v="2018-12-24T00:00:00"/>
    <s v="TR"/>
    <s v="Ferreteria El Yeco insumos cemento,etc"/>
    <m/>
    <n v="66800"/>
    <m/>
  </r>
  <r>
    <x v="29"/>
    <x v="2"/>
    <s v="Mantencion"/>
    <d v="2018-12-24T00:00:00"/>
    <s v="TR"/>
    <s v="R.Hernandez saldo x desmalezacion"/>
    <m/>
    <n v="100000"/>
    <m/>
  </r>
  <r>
    <x v="29"/>
    <x v="2"/>
    <s v="Administracion"/>
    <d v="2018-12-26T00:00:00"/>
    <s v="TR"/>
    <s v="Software Pc El Ensueño"/>
    <m/>
    <n v="87390"/>
    <m/>
  </r>
  <r>
    <x v="29"/>
    <x v="2"/>
    <s v="Agua"/>
    <d v="2018-12-28T00:00:00"/>
    <s v="TR"/>
    <s v="2  Camiones de Agua Cist. Dist."/>
    <m/>
    <n v="70000"/>
    <m/>
  </r>
  <r>
    <x v="29"/>
    <x v="2"/>
    <s v="Mantencion"/>
    <d v="2018-12-28T00:00:00"/>
    <s v="TR"/>
    <s v="Nibaldo Necuñir Rep. Portones"/>
    <m/>
    <n v="20000"/>
    <n v="25135260"/>
  </r>
  <r>
    <x v="30"/>
    <x v="2"/>
    <s v="Mantencion"/>
    <d v="2019-01-02T00:00:00"/>
    <s v="TR"/>
    <s v="Melinda Gonzalez Desmalez. Ranco 95"/>
    <m/>
    <n v="35000"/>
    <m/>
  </r>
  <r>
    <x v="30"/>
    <x v="2"/>
    <s v="Mantencion"/>
    <d v="2019-01-02T00:00:00"/>
    <s v="TR"/>
    <s v="Cueto (hijos) x Calle Llanquihue"/>
    <s v=" "/>
    <n v="120000"/>
    <m/>
  </r>
  <r>
    <x v="30"/>
    <x v="2"/>
    <s v="Sueldos"/>
    <d v="2019-01-02T00:00:00"/>
    <s v="TR"/>
    <s v="C. Henriquez Liq sueldo Dic. 2018"/>
    <s v=" "/>
    <n v="196541"/>
    <m/>
  </r>
  <r>
    <x v="30"/>
    <x v="2"/>
    <s v="Basura"/>
    <d v="2019-01-02T00:00:00"/>
    <s v="TR"/>
    <s v="Edwards Cabrera x retiro basura dic."/>
    <s v=" "/>
    <n v="75000"/>
    <m/>
  </r>
  <r>
    <x v="30"/>
    <x v="2"/>
    <s v="Mantencion"/>
    <d v="2019-01-02T00:00:00"/>
    <s v="TR"/>
    <s v="Luis Pacheco x aridos calle Llaqnuihue"/>
    <s v=" "/>
    <n v="32000"/>
    <m/>
  </r>
  <r>
    <x v="30"/>
    <x v="2"/>
    <s v="Basura"/>
    <d v="2019-01-02T00:00:00"/>
    <s v="TR"/>
    <s v="Eco Junior retiro 2 ene. 2019"/>
    <s v=" "/>
    <n v="295000"/>
    <m/>
  </r>
  <r>
    <x v="30"/>
    <x v="2"/>
    <s v="Mantencion"/>
    <d v="2019-01-03T00:00:00"/>
    <s v="TR"/>
    <s v="Melinda Gonzalez Desmalez. 125"/>
    <m/>
    <n v="35000"/>
    <m/>
  </r>
  <r>
    <x v="30"/>
    <x v="2"/>
    <s v="Agua"/>
    <d v="2019-01-03T00:00:00"/>
    <s v="TR"/>
    <s v="2 Camiones de Agua Cist. Dist."/>
    <m/>
    <n v="70000"/>
    <m/>
  </r>
  <r>
    <x v="30"/>
    <x v="2"/>
    <s v="Administracion"/>
    <d v="2019-01-07T00:00:00"/>
    <s v="COM"/>
    <s v="Seguro Fraude"/>
    <m/>
    <n v="10199"/>
    <m/>
  </r>
  <r>
    <x v="30"/>
    <x v="2"/>
    <s v="Luz"/>
    <d v="2019-01-07T00:00:00"/>
    <s v="TR"/>
    <s v="Litoral2"/>
    <m/>
    <n v="21811"/>
    <m/>
  </r>
  <r>
    <x v="30"/>
    <x v="2"/>
    <s v="Luz"/>
    <d v="2019-01-07T00:00:00"/>
    <s v="TR"/>
    <s v="Litoral 1"/>
    <m/>
    <n v="54295"/>
    <m/>
  </r>
  <r>
    <x v="30"/>
    <x v="2"/>
    <s v="Luz"/>
    <d v="2019-01-07T00:00:00"/>
    <s v="TR"/>
    <s v="Litoral 3"/>
    <m/>
    <n v="2166"/>
    <m/>
  </r>
  <r>
    <x v="30"/>
    <x v="2"/>
    <s v="Celular"/>
    <d v="2019-01-07T00:00:00"/>
    <s v="TR"/>
    <s v="Celular CH"/>
    <m/>
    <n v="6990"/>
    <m/>
  </r>
  <r>
    <x v="30"/>
    <x v="2"/>
    <s v="caja chica"/>
    <d v="2019-01-07T00:00:00"/>
    <s v="TR"/>
    <s v="R.Figueroa C. Chica Enero 2019"/>
    <m/>
    <n v="100000"/>
    <m/>
  </r>
  <r>
    <x v="30"/>
    <x v="2"/>
    <s v="Sueldos"/>
    <d v="2019-01-07T00:00:00"/>
    <s v="TR"/>
    <s v="Previred CH"/>
    <m/>
    <n v="124176"/>
    <m/>
  </r>
  <r>
    <x v="30"/>
    <x v="2"/>
    <s v="Basura"/>
    <d v="2019-01-08T00:00:00"/>
    <s v="TR"/>
    <s v="Eco Junior retiro 8 ene. 2019"/>
    <m/>
    <n v="295000"/>
    <m/>
  </r>
  <r>
    <x v="30"/>
    <x v="2"/>
    <s v="Administracion"/>
    <d v="2019-01-07T00:00:00"/>
    <s v="TR"/>
    <s v="REP. Y ACTUALIZ. PAG. WEB"/>
    <m/>
    <n v="75000"/>
    <m/>
  </r>
  <r>
    <x v="30"/>
    <x v="2"/>
    <s v="Agua"/>
    <d v="2019-01-11T00:00:00"/>
    <s v="TR"/>
    <s v="2 Camiones de Agua Cist. Dist."/>
    <m/>
    <n v="70000"/>
    <m/>
  </r>
  <r>
    <x v="30"/>
    <x v="2"/>
    <s v="Basura"/>
    <d v="2019-01-15T00:00:00"/>
    <s v="TR"/>
    <s v="Eco Junior retiro 14 ene. 2019"/>
    <m/>
    <n v="295000"/>
    <m/>
  </r>
  <r>
    <x v="30"/>
    <x v="2"/>
    <s v="Sueldos"/>
    <d v="2019-01-15T00:00:00"/>
    <s v="TR"/>
    <s v="CH adelanto sueldo"/>
    <m/>
    <n v="120000"/>
    <m/>
  </r>
  <r>
    <x v="30"/>
    <x v="2"/>
    <s v="Proy. TiT Dominio"/>
    <d v="2019-01-15T00:00:00"/>
    <n v="6829"/>
    <s v="CBR Insc. Escrituras"/>
    <m/>
    <n v="240000"/>
    <m/>
  </r>
  <r>
    <x v="30"/>
    <x v="2"/>
    <s v="Agua"/>
    <d v="2019-01-21T00:00:00"/>
    <s v="TR"/>
    <s v="1 Camion de agua cis. Dist."/>
    <m/>
    <n v="35000"/>
    <m/>
  </r>
  <r>
    <x v="30"/>
    <x v="2"/>
    <s v="Administracion"/>
    <d v="2019-01-21T00:00:00"/>
    <s v="TR"/>
    <s v="Arriendo Sede Paraiso"/>
    <m/>
    <n v="40000"/>
    <m/>
  </r>
  <r>
    <x v="30"/>
    <x v="2"/>
    <s v="Basura"/>
    <d v="2019-01-22T00:00:00"/>
    <s v="TR"/>
    <s v="Eco Junior retiro 21 ene. 2019"/>
    <m/>
    <n v="295000"/>
    <m/>
  </r>
  <r>
    <x v="30"/>
    <x v="2"/>
    <s v="Agua"/>
    <d v="2019-01-25T00:00:00"/>
    <s v="TR"/>
    <s v="2 Camiones de Agua Cist. Dist."/>
    <m/>
    <n v="70000"/>
    <m/>
  </r>
  <r>
    <x v="30"/>
    <x v="2"/>
    <s v="Agua"/>
    <d v="2019-01-30T00:00:00"/>
    <s v="TR"/>
    <s v="2 Camiones de Agua Cist. Dist."/>
    <m/>
    <n v="70000"/>
    <m/>
  </r>
  <r>
    <x v="30"/>
    <x v="2"/>
    <s v="Basura"/>
    <d v="2019-01-28T00:00:00"/>
    <s v="TR"/>
    <s v="Eco Junior retiro 28 ene. 2019"/>
    <m/>
    <n v="295000"/>
    <m/>
  </r>
  <r>
    <x v="31"/>
    <x v="2"/>
    <s v="Sueldos"/>
    <d v="2019-02-01T00:00:00"/>
    <s v="TR"/>
    <s v="LIQ.Sueldo Carlos Henriquez"/>
    <m/>
    <n v="366780"/>
    <m/>
  </r>
  <r>
    <x v="31"/>
    <x v="2"/>
    <s v="Mantencion"/>
    <d v="2019-02-04T00:00:00"/>
    <s v="TR"/>
    <s v="Maximiliano Marchant Desmalez. Sitio"/>
    <m/>
    <n v="120000"/>
    <m/>
  </r>
  <r>
    <x v="31"/>
    <x v="2"/>
    <s v="Basura"/>
    <d v="2019-02-05T00:00:00"/>
    <s v="TR"/>
    <s v="Eco Junior retiro 5 Feb. 2019"/>
    <m/>
    <n v="295000"/>
    <m/>
  </r>
  <r>
    <x v="31"/>
    <x v="2"/>
    <s v="Sueldos"/>
    <d v="2019-02-05T00:00:00"/>
    <s v="TR"/>
    <s v="Previred CH"/>
    <m/>
    <n v="142380"/>
    <m/>
  </r>
  <r>
    <x v="31"/>
    <x v="2"/>
    <s v="caja chica"/>
    <d v="2019-02-05T00:00:00"/>
    <s v="TR"/>
    <s v="Ricardo Figueroa Caja Chica Feb.19"/>
    <m/>
    <n v="100000"/>
    <m/>
  </r>
  <r>
    <x v="31"/>
    <x v="2"/>
    <s v="Luz"/>
    <d v="2019-02-05T00:00:00"/>
    <s v="TR"/>
    <s v="Litoral 2"/>
    <m/>
    <n v="20971"/>
    <m/>
  </r>
  <r>
    <x v="31"/>
    <x v="2"/>
    <s v="Luz"/>
    <d v="2019-02-05T00:00:00"/>
    <s v="TR"/>
    <s v="Litoral 1"/>
    <m/>
    <n v="63639"/>
    <m/>
  </r>
  <r>
    <x v="31"/>
    <x v="2"/>
    <s v="Luz"/>
    <d v="2019-02-05T00:00:00"/>
    <s v="TR"/>
    <s v="Litoral 3"/>
    <m/>
    <n v="2036"/>
    <m/>
  </r>
  <r>
    <x v="31"/>
    <x v="2"/>
    <s v="Celular"/>
    <d v="2019-02-05T00:00:00"/>
    <s v="TR"/>
    <s v="Celular CH"/>
    <m/>
    <n v="6990"/>
    <m/>
  </r>
  <r>
    <x v="31"/>
    <x v="2"/>
    <s v="Administracion"/>
    <d v="2019-02-06T00:00:00"/>
    <s v="COM"/>
    <s v="Seguro Fraude"/>
    <m/>
    <n v="10190"/>
    <m/>
  </r>
  <r>
    <x v="31"/>
    <x v="2"/>
    <s v="Agua"/>
    <d v="2019-02-07T00:00:00"/>
    <s v="TR"/>
    <s v="2 Camiones de Agua Cist. Dist"/>
    <m/>
    <n v="70000"/>
    <m/>
  </r>
  <r>
    <x v="31"/>
    <x v="2"/>
    <s v="Sueldos"/>
    <d v="2019-02-11T00:00:00"/>
    <s v="TR"/>
    <s v="Gastos Tejos x Custodia Condominio"/>
    <m/>
    <n v="100000"/>
    <m/>
  </r>
  <r>
    <x v="31"/>
    <x v="2"/>
    <s v="Basura"/>
    <d v="2019-02-11T00:00:00"/>
    <s v="TR"/>
    <s v="Eco Junior retiro 11 de Febrero. 2019"/>
    <m/>
    <n v="295000"/>
    <m/>
  </r>
  <r>
    <x v="31"/>
    <x v="2"/>
    <s v="Agua"/>
    <d v="2019-02-11T00:00:00"/>
    <s v="TR"/>
    <s v="2 Camiones de Agua Cist. Dist."/>
    <m/>
    <n v="70000"/>
    <m/>
  </r>
  <r>
    <x v="31"/>
    <x v="2"/>
    <s v="Sueldos"/>
    <d v="2019-02-11T00:00:00"/>
    <s v="TR"/>
    <s v="CH Adelanto sueldo"/>
    <m/>
    <n v="120000"/>
    <m/>
  </r>
  <r>
    <x v="31"/>
    <x v="2"/>
    <s v="Basura"/>
    <d v="2019-02-19T00:00:00"/>
    <s v="TR"/>
    <s v="Eco Junior retiro 18 de Febrero. 2019"/>
    <m/>
    <n v="295000"/>
    <m/>
  </r>
  <r>
    <x v="31"/>
    <x v="2"/>
    <s v="Administracion"/>
    <d v="2019-02-21T00:00:00"/>
    <s v="TR"/>
    <s v="Scanner HP x digitalizacion Doc."/>
    <m/>
    <n v="174510"/>
    <m/>
  </r>
  <r>
    <x v="31"/>
    <x v="2"/>
    <s v="Agua"/>
    <d v="2019-02-22T00:00:00"/>
    <s v="TR"/>
    <s v="2 Camiones de agua Cist. Dist"/>
    <m/>
    <n v="70000"/>
    <m/>
  </r>
  <r>
    <x v="31"/>
    <x v="2"/>
    <s v="Mantencion"/>
    <d v="2019-02-22T00:00:00"/>
    <s v="TR"/>
    <s v="Miguel Uribe rep. Cañerias d.110"/>
    <m/>
    <n v="15000"/>
    <m/>
  </r>
  <r>
    <x v="31"/>
    <x v="2"/>
    <s v="Mantencion"/>
    <d v="2019-02-22T00:00:00"/>
    <s v="TR"/>
    <s v="C.Henriquez x desmalezac. Lado sede"/>
    <m/>
    <n v="35000"/>
    <m/>
  </r>
  <r>
    <x v="31"/>
    <x v="2"/>
    <s v="Basura"/>
    <d v="2019-02-25T00:00:00"/>
    <s v="TR"/>
    <s v="Eco Junior retiro 25 de Febrero. 2019"/>
    <m/>
    <n v="295000"/>
    <m/>
  </r>
  <r>
    <x v="32"/>
    <x v="2"/>
    <s v="Sueldos"/>
    <d v="2019-03-01T00:00:00"/>
    <s v="TR"/>
    <s v="LIQ.Sueldo Carlos Henriquez"/>
    <m/>
    <n v="366780"/>
    <m/>
  </r>
  <r>
    <x v="32"/>
    <x v="2"/>
    <s v="Agua"/>
    <d v="2019-03-01T00:00:00"/>
    <s v="TR"/>
    <s v="2 Camiones de Agua Cist. Dist."/>
    <m/>
    <n v="70000"/>
    <m/>
  </r>
  <r>
    <x v="32"/>
    <x v="2"/>
    <s v="Luz"/>
    <d v="2019-03-04T00:00:00"/>
    <s v="TR"/>
    <s v="Litoral 2"/>
    <m/>
    <n v="19943"/>
    <m/>
  </r>
  <r>
    <x v="32"/>
    <x v="2"/>
    <s v="Luz"/>
    <d v="2019-03-04T00:00:00"/>
    <s v="TR"/>
    <s v="Litoral 1"/>
    <m/>
    <n v="56960"/>
    <m/>
  </r>
  <r>
    <x v="32"/>
    <x v="2"/>
    <s v="Luz"/>
    <d v="2019-03-04T00:00:00"/>
    <s v="TR"/>
    <s v="Litoral 3"/>
    <m/>
    <n v="1747"/>
    <m/>
  </r>
  <r>
    <x v="32"/>
    <x v="2"/>
    <s v="Celular"/>
    <d v="2019-03-04T00:00:00"/>
    <s v="TR"/>
    <s v="Celular CH"/>
    <m/>
    <n v="6990"/>
    <m/>
  </r>
  <r>
    <x v="32"/>
    <x v="2"/>
    <s v="caja chica"/>
    <d v="2019-03-04T00:00:00"/>
    <s v="TR"/>
    <s v="R.Figueroa Caja chica Marzo"/>
    <m/>
    <n v="100000"/>
    <m/>
  </r>
  <r>
    <x v="32"/>
    <x v="2"/>
    <s v="Sueldos"/>
    <d v="2019-03-04T00:00:00"/>
    <s v="TR"/>
    <s v="Previred CH"/>
    <m/>
    <n v="142380"/>
    <m/>
  </r>
  <r>
    <x v="32"/>
    <x v="2"/>
    <s v="Administracion"/>
    <d v="2019-03-06T00:00:00"/>
    <s v="COM"/>
    <s v="Seguro fraude"/>
    <m/>
    <n v="10198"/>
    <m/>
  </r>
  <r>
    <x v="32"/>
    <x v="2"/>
    <s v="Mantencion"/>
    <d v="2019-03-11T00:00:00"/>
    <s v="TR"/>
    <s v="Ferreteria El Yeco, materiales "/>
    <m/>
    <n v="24508"/>
    <m/>
  </r>
  <r>
    <x v="32"/>
    <x v="2"/>
    <s v="Mantencion"/>
    <d v="2019-03-11T00:00:00"/>
    <s v="TR"/>
    <s v="Ferreteria El Yeco, materiales "/>
    <m/>
    <n v="3990"/>
    <m/>
  </r>
  <r>
    <x v="32"/>
    <x v="2"/>
    <s v="Sueldos"/>
    <d v="2019-03-15T00:00:00"/>
    <s v="TR"/>
    <s v="C.Henriquez adelanto sueldo"/>
    <m/>
    <n v="120000"/>
    <m/>
  </r>
  <r>
    <x v="32"/>
    <x v="2"/>
    <s v="Proy. TiT Dominio"/>
    <d v="2019-03-15T00:00:00"/>
    <s v="TR"/>
    <s v="CBR Casablanca ingreso escrit."/>
    <m/>
    <n v="120000"/>
    <m/>
  </r>
  <r>
    <x v="32"/>
    <x v="2"/>
    <s v="Proy. TiT Dominio"/>
    <d v="2019-03-20T00:00:00"/>
    <s v="TR"/>
    <s v="S.Espinoza x Cancelacion Notaria Esc."/>
    <m/>
    <n v="1040000"/>
    <m/>
  </r>
  <r>
    <x v="32"/>
    <x v="2"/>
    <s v="Administracion"/>
    <d v="2019-03-28T00:00:00"/>
    <s v="TR"/>
    <s v="Notaria Rancagua, Acta Escritura"/>
    <m/>
    <n v="25000"/>
    <m/>
  </r>
  <r>
    <x v="32"/>
    <x v="2"/>
    <s v="Mantencion"/>
    <d v="2019-03-28T00:00:00"/>
    <s v="TR"/>
    <s v="Rep. Cadena Villarrica"/>
    <m/>
    <n v="10000"/>
    <m/>
  </r>
  <r>
    <x v="32"/>
    <x v="2"/>
    <s v="Basura"/>
    <d v="2019-03-28T00:00:00"/>
    <s v="TR"/>
    <s v="Retiro Basura Marzo "/>
    <m/>
    <n v="250000"/>
    <m/>
  </r>
  <r>
    <x v="32"/>
    <x v="2"/>
    <s v="Agua"/>
    <d v="2019-03-29T00:00:00"/>
    <s v="TR"/>
    <s v="parte  Camiones agua Cist. Dist."/>
    <m/>
    <n v="10000"/>
    <m/>
  </r>
  <r>
    <x v="32"/>
    <x v="2"/>
    <s v="Agua"/>
    <d v="2019-03-29T00:00:00"/>
    <s v="TR"/>
    <s v="parte  Camiones agua Cist. Dist."/>
    <m/>
    <n v="60000"/>
    <m/>
  </r>
  <r>
    <x v="33"/>
    <x v="2"/>
    <s v="Sueldos"/>
    <d v="2019-04-01T00:00:00"/>
    <s v="TR"/>
    <s v="Liq. Sueldo C.Henriquez"/>
    <m/>
    <n v="285650"/>
    <m/>
  </r>
  <r>
    <x v="33"/>
    <x v="2"/>
    <s v="Agua"/>
    <d v="2019-04-05T00:00:00"/>
    <s v="TR"/>
    <s v="2 Camiones de Agua Cist. Dist."/>
    <m/>
    <n v="70000"/>
    <m/>
  </r>
  <r>
    <x v="33"/>
    <x v="2"/>
    <s v="Administracion"/>
    <d v="2019-04-08T00:00:00"/>
    <s v="COM"/>
    <s v="Seguro Fraude"/>
    <m/>
    <n v="10199"/>
    <m/>
  </r>
  <r>
    <x v="33"/>
    <x v="2"/>
    <s v="Luz"/>
    <d v="2019-04-08T00:00:00"/>
    <s v="TR"/>
    <s v="Litorial "/>
    <m/>
    <n v="20871"/>
    <m/>
  </r>
  <r>
    <x v="33"/>
    <x v="2"/>
    <s v="Luz"/>
    <d v="2019-04-08T00:00:00"/>
    <s v="TR"/>
    <s v="Litoral "/>
    <m/>
    <n v="58477"/>
    <m/>
  </r>
  <r>
    <x v="33"/>
    <x v="2"/>
    <s v="Luz"/>
    <d v="2019-04-08T00:00:00"/>
    <s v="TR"/>
    <s v="Litoral "/>
    <m/>
    <n v="1602"/>
    <m/>
  </r>
  <r>
    <x v="33"/>
    <x v="2"/>
    <s v="Celular"/>
    <d v="2019-04-08T00:00:00"/>
    <s v="TR"/>
    <s v="Cecular Entel CH"/>
    <m/>
    <n v="6990"/>
    <m/>
  </r>
  <r>
    <x v="33"/>
    <x v="2"/>
    <s v="caja chica"/>
    <d v="2019-04-08T00:00:00"/>
    <s v="TR"/>
    <s v="R.Figueroa Caja chica Abril"/>
    <m/>
    <n v="100000"/>
    <m/>
  </r>
  <r>
    <x v="33"/>
    <x v="2"/>
    <s v="Sueldos"/>
    <d v="2019-04-08T00:00:00"/>
    <s v="TR"/>
    <s v="Previred CH"/>
    <m/>
    <n v="118650"/>
    <m/>
  </r>
  <r>
    <x v="33"/>
    <x v="2"/>
    <s v="Sueldos"/>
    <d v="2019-04-18T00:00:00"/>
    <s v="TR"/>
    <s v="C.Henriquez adelanto sueldo"/>
    <m/>
    <n v="120000"/>
    <m/>
  </r>
  <r>
    <x v="33"/>
    <x v="2"/>
    <s v="Agua"/>
    <d v="2019-04-18T00:00:00"/>
    <s v="TR"/>
    <s v="3 Camiones de Agua Cist. Dist."/>
    <m/>
    <n v="105000"/>
    <m/>
  </r>
  <r>
    <x v="33"/>
    <x v="2"/>
    <s v="Administracion"/>
    <d v="2019-04-25T00:00:00"/>
    <s v="TR"/>
    <s v="Digitalizacion Archivos El Ensueño"/>
    <m/>
    <n v="250000"/>
    <m/>
  </r>
  <r>
    <x v="33"/>
    <x v="2"/>
    <s v="Agua"/>
    <d v="2019-04-25T00:00:00"/>
    <s v="TR"/>
    <s v="2 Camiones de Agua Cist. Dist."/>
    <m/>
    <n v="70000"/>
    <m/>
  </r>
  <r>
    <x v="33"/>
    <x v="2"/>
    <s v="Mantencion"/>
    <d v="2019-04-25T00:00:00"/>
    <s v="TR"/>
    <s v="Ferreteria El Yeco varios"/>
    <m/>
    <n v="17530"/>
    <m/>
  </r>
  <r>
    <x v="33"/>
    <x v="2"/>
    <s v="Basura"/>
    <d v="2019-04-26T00:00:00"/>
    <s v="TR"/>
    <s v="Retiro Basura Abril mas dia Semana Sta."/>
    <m/>
    <n v="310000"/>
    <m/>
  </r>
  <r>
    <x v="34"/>
    <x v="2"/>
    <s v="Sueldos"/>
    <d v="2019-05-02T00:00:00"/>
    <s v="TR"/>
    <s v="C.Henriquez Liq. Sueldo abril"/>
    <m/>
    <n v="205650"/>
    <m/>
  </r>
  <r>
    <x v="34"/>
    <x v="2"/>
    <s v="caja chica"/>
    <d v="2019-05-02T00:00:00"/>
    <s v="TR"/>
    <s v="R.Figueroa Caja Chica Mayo"/>
    <m/>
    <n v="100000"/>
    <m/>
  </r>
  <r>
    <x v="34"/>
    <x v="2"/>
    <s v="Luz"/>
    <d v="2019-05-02T00:00:00"/>
    <s v="D/E"/>
    <s v="Litoral "/>
    <m/>
    <n v="19580"/>
    <m/>
  </r>
  <r>
    <x v="34"/>
    <x v="2"/>
    <s v="Luz"/>
    <d v="2019-05-02T00:00:00"/>
    <s v="TR"/>
    <s v="Litoral 1"/>
    <m/>
    <n v="81132"/>
    <m/>
  </r>
  <r>
    <x v="34"/>
    <x v="2"/>
    <s v="Luz"/>
    <d v="2019-05-02T00:00:00"/>
    <s v="TR"/>
    <s v="Litoral 3"/>
    <m/>
    <n v="1885"/>
    <m/>
  </r>
  <r>
    <x v="34"/>
    <x v="2"/>
    <s v="Celular"/>
    <d v="2019-05-02T00:00:00"/>
    <s v="TR"/>
    <s v="Celular Entel encargado"/>
    <m/>
    <n v="6990"/>
    <m/>
  </r>
  <r>
    <x v="34"/>
    <x v="2"/>
    <s v="Sueldos"/>
    <d v="2019-05-03T00:00:00"/>
    <s v="TR"/>
    <s v="Saldo Liq, sueldo C.Henriquez"/>
    <m/>
    <n v="80000"/>
    <m/>
  </r>
  <r>
    <x v="34"/>
    <x v="2"/>
    <s v="Administracion"/>
    <d v="2019-05-06T00:00:00"/>
    <s v="TR"/>
    <s v="Seguro Fraude"/>
    <m/>
    <n v="10245"/>
    <m/>
  </r>
  <r>
    <x v="34"/>
    <x v="2"/>
    <s v="Sueldos"/>
    <d v="2019-05-07T00:00:00"/>
    <s v="TR"/>
    <s v="Previred encargado"/>
    <m/>
    <n v="118650"/>
    <m/>
  </r>
  <r>
    <x v="34"/>
    <x v="2"/>
    <s v="Agua"/>
    <d v="2019-05-10T00:00:00"/>
    <s v="TR"/>
    <s v="2 Camiones agua Cist. Dist."/>
    <m/>
    <n v="70000"/>
    <m/>
  </r>
  <r>
    <x v="34"/>
    <x v="2"/>
    <s v="Mantencion"/>
    <d v="2019-05-16T00:00:00"/>
    <s v="TR"/>
    <s v="Ferreteria El Yeco, Pomelos y otros"/>
    <m/>
    <n v="14310"/>
    <m/>
  </r>
  <r>
    <x v="34"/>
    <x v="2"/>
    <s v="Agua"/>
    <d v="2019-05-16T00:00:00"/>
    <s v="TR"/>
    <s v="2 Camiones agua Cist. Dist."/>
    <m/>
    <n v="70000"/>
    <m/>
  </r>
  <r>
    <x v="34"/>
    <x v="2"/>
    <s v="Sueldos"/>
    <d v="2019-05-16T00:00:00"/>
    <s v="TR"/>
    <s v="C.Henriquez adelanto Sueldo "/>
    <m/>
    <n v="120000"/>
    <m/>
  </r>
  <r>
    <x v="34"/>
    <x v="2"/>
    <s v="Agua"/>
    <d v="2019-05-24T00:00:00"/>
    <s v="TR"/>
    <s v="1 Camion de agua Cist. Dist."/>
    <m/>
    <n v="35000"/>
    <m/>
  </r>
  <r>
    <x v="34"/>
    <x v="2"/>
    <s v="Basura"/>
    <d v="2019-05-27T00:00:00"/>
    <s v="TR"/>
    <s v="Retiro Basura Mayo 2019, Oyarce"/>
    <m/>
    <n v="250000"/>
    <m/>
  </r>
  <r>
    <x v="34"/>
    <x v="2"/>
    <s v="Agua"/>
    <d v="2019-05-30T00:00:00"/>
    <s v="TR"/>
    <s v="2 Camiones agua Cist. Dist."/>
    <m/>
    <n v="70000"/>
    <m/>
  </r>
  <r>
    <x v="34"/>
    <x v="2"/>
    <s v="Sueldos"/>
    <d v="2019-05-31T00:00:00"/>
    <s v="TR"/>
    <s v="C.Henriquez Liq. Sueldo Mayo"/>
    <m/>
    <n v="285650"/>
    <m/>
  </r>
  <r>
    <x v="34"/>
    <x v="2"/>
    <s v="Luz"/>
    <d v="2019-05-31T00:00:00"/>
    <s v="TR"/>
    <s v="Litoral 2"/>
    <m/>
    <n v="19143"/>
    <m/>
  </r>
  <r>
    <x v="34"/>
    <x v="2"/>
    <s v="Luz"/>
    <d v="2019-05-31T00:00:00"/>
    <s v="TR"/>
    <s v="Litoral 1"/>
    <m/>
    <n v="98963"/>
    <m/>
  </r>
  <r>
    <x v="34"/>
    <x v="2"/>
    <s v="Luz"/>
    <d v="2019-05-31T00:00:00"/>
    <s v="TR"/>
    <s v="Litoral 3"/>
    <m/>
    <n v="1628"/>
    <m/>
  </r>
  <r>
    <x v="34"/>
    <x v="2"/>
    <s v="Celular"/>
    <d v="2019-05-31T00:00:00"/>
    <s v="TR"/>
    <s v="Telefono CH"/>
    <m/>
    <n v="6990"/>
    <m/>
  </r>
  <r>
    <x v="34"/>
    <x v="2"/>
    <s v="caja chica"/>
    <d v="2019-05-31T00:00:00"/>
    <s v="TR"/>
    <s v="R.Figueroa Caja Chica Junio"/>
    <m/>
    <n v="100000"/>
    <m/>
  </r>
  <r>
    <x v="34"/>
    <x v="2"/>
    <s v="Sueldos"/>
    <d v="2019-05-31T00:00:00"/>
    <s v="TR"/>
    <s v="Previred encargado"/>
    <m/>
    <n v="118650"/>
    <m/>
  </r>
  <r>
    <x v="35"/>
    <x v="2"/>
    <s v="Mantencion"/>
    <d v="2019-06-03T00:00:00"/>
    <s v="TR"/>
    <s v="Ferreteria El Yeco"/>
    <m/>
    <n v="6000"/>
    <m/>
  </r>
  <r>
    <x v="35"/>
    <x v="2"/>
    <s v="Mantencion"/>
    <d v="2019-06-03T00:00:00"/>
    <s v="TR"/>
    <s v="Ferreteria El Yeco"/>
    <m/>
    <n v="11275"/>
    <m/>
  </r>
  <r>
    <x v="35"/>
    <x v="2"/>
    <s v="Mantencion"/>
    <d v="2019-06-06T00:00:00"/>
    <s v="COM"/>
    <s v="Seguro Fraude"/>
    <m/>
    <n v="10278"/>
    <m/>
  </r>
  <r>
    <x v="35"/>
    <x v="2"/>
    <s v="Agua"/>
    <d v="2019-06-06T00:00:00"/>
    <s v="TR"/>
    <s v="2 Camiones de Agua Cist.Dist."/>
    <m/>
    <n v="70000"/>
    <m/>
  </r>
  <r>
    <x v="35"/>
    <x v="2"/>
    <s v="Agua"/>
    <d v="2019-06-13T00:00:00"/>
    <s v="TR"/>
    <s v="2 Camiones de Agua Cist.Dist."/>
    <m/>
    <n v="70000"/>
    <m/>
  </r>
  <r>
    <x v="35"/>
    <x v="2"/>
    <s v="caja chica"/>
    <d v="2019-06-13T00:00:00"/>
    <s v="TR"/>
    <s v="R.Figueroa refuerzo Caja chica"/>
    <m/>
    <n v="50000"/>
    <m/>
  </r>
  <r>
    <x v="35"/>
    <x v="2"/>
    <s v="Sueldos"/>
    <d v="2019-06-17T00:00:00"/>
    <s v="TR"/>
    <s v="C.Henriquez adelanto sueldo"/>
    <m/>
    <n v="120000"/>
    <m/>
  </r>
  <r>
    <x v="35"/>
    <x v="2"/>
    <s v="Agua"/>
    <d v="2019-06-21T00:00:00"/>
    <s v="TR"/>
    <s v="1 Camion de agua Cist. Distribucion"/>
    <m/>
    <n v="35000"/>
    <m/>
  </r>
  <r>
    <x v="35"/>
    <x v="2"/>
    <s v="Agua"/>
    <d v="2019-06-28T00:00:00"/>
    <s v="TR"/>
    <s v="1 Camion de agua Cist. Distribucion"/>
    <m/>
    <n v="35000"/>
    <m/>
  </r>
  <r>
    <x v="36"/>
    <x v="2"/>
    <s v="Sueldos"/>
    <d v="2019-07-01T00:00:00"/>
    <s v="TR"/>
    <s v="C.Henriquez  Liq.sueldo"/>
    <m/>
    <n v="285650"/>
    <m/>
  </r>
  <r>
    <x v="36"/>
    <x v="2"/>
    <s v="Mantencion"/>
    <d v="2019-07-01T00:00:00"/>
    <s v="TR"/>
    <s v="Ferretaria El Yeco materiales"/>
    <m/>
    <n v="3800"/>
    <m/>
  </r>
  <r>
    <x v="36"/>
    <x v="2"/>
    <s v="Basura"/>
    <d v="2019-07-01T00:00:00"/>
    <s v="TR"/>
    <s v="Retiro Basura Junio 2019, Oyarce"/>
    <m/>
    <n v="250000"/>
    <m/>
  </r>
  <r>
    <x v="36"/>
    <x v="2"/>
    <s v="Luz"/>
    <d v="2019-07-01T00:00:00"/>
    <s v="TR"/>
    <s v="Litoral 2"/>
    <m/>
    <n v="20777"/>
    <m/>
  </r>
  <r>
    <x v="36"/>
    <x v="2"/>
    <s v="Luz"/>
    <d v="2019-07-01T00:00:00"/>
    <s v="TR"/>
    <s v="Litoral 1"/>
    <m/>
    <n v="121139"/>
    <m/>
  </r>
  <r>
    <x v="36"/>
    <x v="2"/>
    <s v="Luz"/>
    <d v="2019-07-01T00:00:00"/>
    <s v="TR"/>
    <s v="Litoral 3"/>
    <m/>
    <n v="1793"/>
    <m/>
  </r>
  <r>
    <x v="36"/>
    <x v="2"/>
    <s v="Celular"/>
    <d v="2019-07-01T00:00:00"/>
    <s v="TR"/>
    <s v="Celular CH"/>
    <m/>
    <n v="6990"/>
    <m/>
  </r>
  <r>
    <x v="36"/>
    <x v="2"/>
    <s v="caja chica"/>
    <d v="2019-07-01T00:00:00"/>
    <s v="TR"/>
    <s v="R.Figueroa  Caja chica"/>
    <m/>
    <n v="100000"/>
    <m/>
  </r>
  <r>
    <x v="36"/>
    <x v="2"/>
    <s v="Sueldos"/>
    <d v="2019-07-01T00:00:00"/>
    <s v="TR"/>
    <s v="Previred CH"/>
    <m/>
    <n v="118650"/>
    <m/>
  </r>
  <r>
    <x v="36"/>
    <x v="2"/>
    <s v="Agua"/>
    <d v="2019-07-05T00:00:00"/>
    <s v="TR"/>
    <s v="1 Camion Agua Cist. Dist."/>
    <m/>
    <n v="35000"/>
    <m/>
  </r>
  <r>
    <x v="36"/>
    <x v="2"/>
    <s v="Administracion"/>
    <d v="2019-07-08T00:00:00"/>
    <s v="COM"/>
    <s v="Seguro fraude"/>
    <m/>
    <n v="10337"/>
    <m/>
  </r>
  <r>
    <x v="36"/>
    <x v="2"/>
    <s v="Agua"/>
    <d v="2019-07-11T00:00:00"/>
    <s v="TR"/>
    <s v="2 Camiones de Agua Cist. Dist."/>
    <m/>
    <n v="70000"/>
    <m/>
  </r>
  <r>
    <x v="36"/>
    <x v="2"/>
    <s v="Sueldos"/>
    <d v="2019-07-15T00:00:00"/>
    <s v="TR"/>
    <s v="CH adelanto sueldo"/>
    <m/>
    <n v="120000"/>
    <m/>
  </r>
  <r>
    <x v="36"/>
    <x v="2"/>
    <s v="Agua"/>
    <d v="2019-07-18T00:00:00"/>
    <s v="TR"/>
    <s v="2 Camiones de Agua Cist. Dist."/>
    <m/>
    <n v="70000"/>
    <m/>
  </r>
  <r>
    <x v="36"/>
    <x v="2"/>
    <s v="Agua"/>
    <d v="2019-07-26T00:00:00"/>
    <s v="TR"/>
    <s v="2 Camiones de Agua Cist. Dist."/>
    <m/>
    <n v="70000"/>
    <m/>
  </r>
  <r>
    <x v="36"/>
    <x v="2"/>
    <s v="Agua"/>
    <d v="2019-07-31T00:00:00"/>
    <s v="TR"/>
    <s v="2 Camiones de Agua Cist. Dist."/>
    <m/>
    <n v="70000"/>
    <m/>
  </r>
  <r>
    <x v="36"/>
    <x v="2"/>
    <s v="Basura"/>
    <d v="2019-07-31T00:00:00"/>
    <s v="TR"/>
    <s v="Retiro Basura Julio + dia adic. Vacacion"/>
    <m/>
    <n v="330000"/>
    <m/>
  </r>
  <r>
    <x v="37"/>
    <x v="2"/>
    <s v="Sueldos"/>
    <d v="2019-08-02T00:00:00"/>
    <s v="TR"/>
    <s v="Liq. Sueldo Carlos Henriquez"/>
    <m/>
    <n v="285650"/>
    <m/>
  </r>
  <r>
    <x v="37"/>
    <x v="2"/>
    <s v="Administracion"/>
    <d v="2019-08-02T00:00:00"/>
    <s v="TR"/>
    <s v="Hosting Pag. Web"/>
    <m/>
    <n v="36405"/>
    <m/>
  </r>
  <r>
    <x v="37"/>
    <x v="2"/>
    <s v="Sueldos"/>
    <d v="2019-08-05T00:00:00"/>
    <s v="TR"/>
    <s v="Previred CH"/>
    <m/>
    <n v="118650"/>
    <m/>
  </r>
  <r>
    <x v="37"/>
    <x v="2"/>
    <s v="Luz"/>
    <d v="2019-08-05T00:00:00"/>
    <s v="TR"/>
    <s v="Litoral 2"/>
    <m/>
    <n v="17953"/>
    <m/>
  </r>
  <r>
    <x v="37"/>
    <x v="2"/>
    <s v="Luz"/>
    <d v="2019-08-05T00:00:00"/>
    <s v="TR"/>
    <s v="Litoral 1"/>
    <m/>
    <n v="82475"/>
    <m/>
  </r>
  <r>
    <x v="37"/>
    <x v="2"/>
    <s v="Luz"/>
    <d v="2019-08-05T00:00:00"/>
    <s v="TR"/>
    <s v="Litoral 3"/>
    <m/>
    <n v="1968"/>
    <m/>
  </r>
  <r>
    <x v="37"/>
    <x v="2"/>
    <s v="caja chica"/>
    <d v="2019-08-05T00:00:00"/>
    <s v="TR"/>
    <s v="Caja Chica Agosto"/>
    <m/>
    <n v="100000"/>
    <m/>
  </r>
  <r>
    <x v="37"/>
    <x v="2"/>
    <s v="Celular"/>
    <d v="2019-08-05T00:00:00"/>
    <s v="TR"/>
    <s v="Entel telefono CH"/>
    <m/>
    <n v="6990"/>
    <m/>
  </r>
  <r>
    <x v="37"/>
    <x v="2"/>
    <s v="Administracion"/>
    <d v="2019-08-06T00:00:00"/>
    <s v="COM"/>
    <s v="Seguro fraude"/>
    <m/>
    <n v="10343"/>
    <m/>
  </r>
  <r>
    <x v="37"/>
    <x v="2"/>
    <s v="Sueldos"/>
    <d v="2019-08-12T00:00:00"/>
    <s v="TR"/>
    <s v="CH X pago vacaciones 10 dias"/>
    <m/>
    <n v="202825"/>
    <m/>
  </r>
  <r>
    <x v="37"/>
    <x v="2"/>
    <s v="Agua"/>
    <d v="2019-08-13T00:00:00"/>
    <s v="TR"/>
    <s v="2 Camiones de Agua Cist. Dist."/>
    <m/>
    <n v="70000"/>
    <m/>
  </r>
  <r>
    <x v="37"/>
    <x v="2"/>
    <s v="Sueldos"/>
    <d v="2019-08-14T00:00:00"/>
    <s v="TR"/>
    <s v="C. Henriquez Adelanto sueldo"/>
    <m/>
    <n v="120000"/>
    <m/>
  </r>
  <r>
    <x v="37"/>
    <x v="2"/>
    <s v="contribuciones"/>
    <d v="2019-08-19T00:00:00"/>
    <s v="PAGO"/>
    <s v="Contrib. Sitio Estanque de Agua"/>
    <m/>
    <n v="352911"/>
    <m/>
  </r>
  <r>
    <x v="37"/>
    <x v="2"/>
    <s v="contribuciones"/>
    <d v="2019-08-19T00:00:00"/>
    <s v="PAGO"/>
    <s v="Contribuciones Sitio Mirador"/>
    <m/>
    <n v="202695"/>
    <m/>
  </r>
  <r>
    <x v="37"/>
    <x v="2"/>
    <s v="contribuciones"/>
    <d v="2019-08-19T00:00:00"/>
    <s v="PAGO"/>
    <s v="Contribuciones Sitio Calafquen"/>
    <m/>
    <n v="457221"/>
    <m/>
  </r>
  <r>
    <x v="37"/>
    <x v="2"/>
    <s v="contribuciones"/>
    <d v="2019-08-19T00:00:00"/>
    <s v="PAGO"/>
    <s v="Contrib. Sitio Estacionamiento Sitio 1"/>
    <m/>
    <n v="66051"/>
    <m/>
  </r>
  <r>
    <x v="37"/>
    <x v="2"/>
    <s v="contribuciones"/>
    <d v="2019-08-19T00:00:00"/>
    <s v="PAGO"/>
    <s v="Contrib. Sitio  Quebrada Calafquen"/>
    <m/>
    <n v="188714"/>
    <m/>
  </r>
  <r>
    <x v="37"/>
    <x v="2"/>
    <s v="contribuciones"/>
    <d v="2019-08-19T00:00:00"/>
    <s v="PAGO"/>
    <s v="Contrib. Sitio  Quebrada Icalma 309"/>
    <m/>
    <n v="188714"/>
    <m/>
  </r>
  <r>
    <x v="37"/>
    <x v="2"/>
    <s v="contribuciones"/>
    <d v="2019-08-19T00:00:00"/>
    <s v="PAGO"/>
    <s v="Contrib. Sitio Quebrada Icalma 305"/>
    <m/>
    <n v="188714"/>
    <m/>
  </r>
  <r>
    <x v="37"/>
    <x v="2"/>
    <s v="contribuciones"/>
    <d v="2019-08-19T00:00:00"/>
    <s v="PAGO"/>
    <s v="Contrib. Sitio Quebrada Llanquihue"/>
    <m/>
    <n v="284681"/>
    <m/>
  </r>
  <r>
    <x v="37"/>
    <x v="2"/>
    <s v="Administracion"/>
    <d v="2019-08-21T00:00:00"/>
    <s v="TR"/>
    <s v="Hosting Pag. Web"/>
    <m/>
    <n v="35343"/>
    <m/>
  </r>
  <r>
    <x v="37"/>
    <x v="2"/>
    <s v="Agua"/>
    <d v="2019-08-23T00:00:00"/>
    <s v="TR"/>
    <s v="2 Camiones de Agua Cist. Dist."/>
    <m/>
    <n v="70000"/>
    <m/>
  </r>
  <r>
    <x v="37"/>
    <x v="2"/>
    <s v="Proy. TiT Dominio"/>
    <d v="2019-08-27T00:00:00"/>
    <s v="TR"/>
    <s v="Salvador Espinoza x Notaria Escrituras"/>
    <m/>
    <n v="400000"/>
    <m/>
  </r>
  <r>
    <x v="37"/>
    <x v="2"/>
    <s v="Agua"/>
    <d v="2019-08-29T00:00:00"/>
    <s v="TR"/>
    <s v="2 Camiones de Agua Cist. Dist."/>
    <m/>
    <n v="70000"/>
    <m/>
  </r>
  <r>
    <x v="37"/>
    <x v="2"/>
    <s v="Mantencion"/>
    <d v="2019-08-29T00:00:00"/>
    <s v="TR"/>
    <s v="Aporte x Reparacion puente playa"/>
    <m/>
    <n v="40000"/>
    <m/>
  </r>
  <r>
    <x v="37"/>
    <x v="2"/>
    <s v="contribuciones"/>
    <d v="2019-08-29T00:00:00"/>
    <s v="TR"/>
    <s v="Contribuciones Cuotas 2018"/>
    <m/>
    <n v="562622"/>
    <m/>
  </r>
  <r>
    <x v="37"/>
    <x v="2"/>
    <s v="contribuciones"/>
    <d v="2019-08-29T00:00:00"/>
    <s v="TR"/>
    <s v="Contribuciones Cuotas 2018"/>
    <m/>
    <n v="1151484"/>
    <m/>
  </r>
  <r>
    <x v="37"/>
    <x v="2"/>
    <s v="Sueldos"/>
    <d v="2019-08-30T00:00:00"/>
    <s v="TR"/>
    <s v="C.Henriquez Liq. Sueldo"/>
    <m/>
    <n v="285650"/>
    <m/>
  </r>
  <r>
    <x v="37"/>
    <x v="2"/>
    <s v="Mantencion"/>
    <d v="2019-08-30T00:00:00"/>
    <s v="TR"/>
    <s v="Ferreteria El Yeco, Pinturas"/>
    <m/>
    <n v="77220"/>
    <m/>
  </r>
  <r>
    <x v="38"/>
    <x v="2"/>
    <s v="Basura"/>
    <d v="2019-09-04T00:00:00"/>
    <s v="TR"/>
    <s v="Retiro Basura Agosto"/>
    <m/>
    <n v="250000"/>
    <m/>
  </r>
  <r>
    <x v="38"/>
    <x v="2"/>
    <s v="caja chica"/>
    <d v="2019-09-04T00:00:00"/>
    <s v="TR"/>
    <s v="R. Figueroa Caja Chica Sep.19"/>
    <m/>
    <n v="100000"/>
    <m/>
  </r>
  <r>
    <x v="38"/>
    <x v="2"/>
    <s v="Luz"/>
    <d v="2019-09-04T00:00:00"/>
    <s v="TR"/>
    <s v="Litoral 2"/>
    <m/>
    <n v="17839"/>
    <m/>
  </r>
  <r>
    <x v="38"/>
    <x v="2"/>
    <s v="Luz"/>
    <d v="2019-09-04T00:00:00"/>
    <s v="TR"/>
    <s v="Litoral 1"/>
    <m/>
    <n v="80125"/>
    <m/>
  </r>
  <r>
    <x v="38"/>
    <x v="2"/>
    <s v="Luz"/>
    <d v="2019-09-04T00:00:00"/>
    <s v="TR"/>
    <s v="Litoral 3"/>
    <m/>
    <n v="1643"/>
    <m/>
  </r>
  <r>
    <x v="38"/>
    <x v="2"/>
    <s v="Celular"/>
    <d v="2019-09-04T00:00:00"/>
    <s v="TR"/>
    <s v="Celular CH"/>
    <m/>
    <n v="6990"/>
    <m/>
  </r>
  <r>
    <x v="38"/>
    <x v="2"/>
    <s v="Sueldos"/>
    <d v="2019-09-04T00:00:00"/>
    <s v="TR"/>
    <s v="Previred CH"/>
    <m/>
    <n v="148314"/>
    <m/>
  </r>
  <r>
    <x v="38"/>
    <x v="2"/>
    <s v="Agua"/>
    <d v="2019-09-04T00:00:00"/>
    <s v="TR"/>
    <s v="2 Camiones de Agua Cist. Dist."/>
    <m/>
    <n v="70000"/>
    <m/>
  </r>
  <r>
    <x v="38"/>
    <x v="2"/>
    <s v="Administracion"/>
    <d v="2019-09-06T00:00:00"/>
    <s v="COM"/>
    <s v="Seguro fraude"/>
    <m/>
    <n v="10361"/>
    <m/>
  </r>
  <r>
    <x v="38"/>
    <x v="2"/>
    <s v="Mantencion"/>
    <d v="2019-09-06T00:00:00"/>
    <s v="TR"/>
    <s v="C.Henriquez pago retiro maleza"/>
    <m/>
    <n v="15000"/>
    <m/>
  </r>
  <r>
    <x v="38"/>
    <x v="2"/>
    <s v="Agua"/>
    <d v="2019-09-10T00:00:00"/>
    <s v="TR"/>
    <s v="2 Camiones de Agua Cist. Dist."/>
    <m/>
    <n v="70000"/>
    <m/>
  </r>
  <r>
    <x v="38"/>
    <x v="2"/>
    <s v="Mantencion"/>
    <d v="2019-09-11T00:00:00"/>
    <s v="TR"/>
    <s v="Paulo Hernandez. Electrico Mirador"/>
    <m/>
    <n v="90000"/>
    <m/>
  </r>
  <r>
    <x v="38"/>
    <x v="2"/>
    <s v="Sueldos"/>
    <d v="2019-09-16T00:00:00"/>
    <s v="TR"/>
    <s v="C.H. Adelanto sueldo"/>
    <m/>
    <n v="120000"/>
    <m/>
  </r>
  <r>
    <x v="38"/>
    <x v="2"/>
    <s v="Sueldos"/>
    <d v="2019-09-16T00:00:00"/>
    <s v="TR"/>
    <s v="C:H:Aguinaldo"/>
    <m/>
    <n v="70000"/>
    <m/>
  </r>
  <r>
    <x v="38"/>
    <x v="2"/>
    <s v="Mantencion"/>
    <d v="2019-09-16T00:00:00"/>
    <s v="TR"/>
    <s v="Jorge Valenzuela. Letreros Portones"/>
    <m/>
    <n v="40000"/>
    <m/>
  </r>
  <r>
    <x v="38"/>
    <x v="2"/>
    <s v="Agua"/>
    <d v="2019-09-23T00:00:00"/>
    <s v="TR"/>
    <s v=" Camiones de Agua Cist. Dist."/>
    <m/>
    <n v="140000"/>
    <m/>
  </r>
  <r>
    <x v="38"/>
    <x v="2"/>
    <s v="Basura"/>
    <d v="2019-09-27T00:00:00"/>
    <s v="TR"/>
    <s v="Retiro Basura Sep. Mas un dia adicional"/>
    <m/>
    <n v="310000"/>
    <m/>
  </r>
  <r>
    <x v="38"/>
    <x v="2"/>
    <s v="Mantencion"/>
    <d v="2019-09-30T00:00:00"/>
    <s v="TR"/>
    <s v="Ferreteria El, Yeco varios insumos CH"/>
    <m/>
    <n v="9150"/>
    <m/>
  </r>
  <r>
    <x v="38"/>
    <x v="2"/>
    <s v="Mantencion"/>
    <d v="2019-09-30T00:00:00"/>
    <s v="TR"/>
    <s v="Pablo HenriquezFoco Ranco 89"/>
    <m/>
    <n v="67000"/>
    <m/>
  </r>
  <r>
    <x v="38"/>
    <x v="2"/>
    <s v="Mantencion"/>
    <d v="2019-09-30T00:00:00"/>
    <s v="TR"/>
    <s v="C.Henriquez x pago ferretaria En credito"/>
    <m/>
    <n v="9150"/>
    <m/>
  </r>
  <r>
    <x v="38"/>
    <x v="2"/>
    <s v="Sueldos"/>
    <d v="2019-09-30T00:00:00"/>
    <s v="TR"/>
    <s v="C.Henriquez Sueldo Sep.9"/>
    <m/>
    <n v="285650"/>
    <m/>
  </r>
  <r>
    <x v="39"/>
    <x v="2"/>
    <s v="Celular"/>
    <d v="2019-10-01T00:00:00"/>
    <s v="TR"/>
    <s v="Celular CH Entel"/>
    <m/>
    <n v="6990"/>
    <m/>
  </r>
  <r>
    <x v="39"/>
    <x v="2"/>
    <s v="caja chica"/>
    <d v="2019-10-01T00:00:00"/>
    <s v="TR"/>
    <s v="R.Figueroa Caja Chica"/>
    <m/>
    <n v="100000"/>
    <m/>
  </r>
  <r>
    <x v="39"/>
    <x v="2"/>
    <s v="Luz"/>
    <d v="2019-10-01T00:00:00"/>
    <s v="TR"/>
    <s v="Litoral 3"/>
    <m/>
    <n v="1601"/>
    <m/>
  </r>
  <r>
    <x v="39"/>
    <x v="2"/>
    <s v="Luz"/>
    <d v="2019-10-01T00:00:00"/>
    <s v="TR"/>
    <s v="Litoral 1"/>
    <m/>
    <n v="68644"/>
    <m/>
  </r>
  <r>
    <x v="39"/>
    <x v="2"/>
    <s v="Luz"/>
    <d v="2019-10-01T00:00:00"/>
    <s v="TR"/>
    <s v="Litoral 2"/>
    <m/>
    <n v="15048"/>
    <m/>
  </r>
  <r>
    <x v="39"/>
    <x v="2"/>
    <s v="Sueldos"/>
    <d v="2019-10-01T00:00:00"/>
    <s v="TR"/>
    <s v="Previred CH"/>
    <m/>
    <n v="157093"/>
    <m/>
  </r>
  <r>
    <x v="39"/>
    <x v="2"/>
    <s v="Agua"/>
    <d v="2019-10-03T00:00:00"/>
    <s v="TR"/>
    <s v="2 Camiones Agua Cist. Dist."/>
    <m/>
    <n v="70000"/>
    <m/>
  </r>
  <r>
    <x v="39"/>
    <x v="2"/>
    <s v="Administracion"/>
    <d v="2019-10-07T00:00:00"/>
    <s v="COM"/>
    <s v="Seguro Fraude"/>
    <m/>
    <n v="10382"/>
    <m/>
  </r>
  <r>
    <x v="39"/>
    <x v="2"/>
    <s v="Administracion"/>
    <d v="2019-10-09T00:00:00"/>
    <s v="TR"/>
    <s v="Parte devolución error Dep. 82"/>
    <m/>
    <n v="250000"/>
    <m/>
  </r>
  <r>
    <x v="39"/>
    <x v="2"/>
    <s v="Mantencion"/>
    <d v="2019-10-09T00:00:00"/>
    <s v="TR"/>
    <s v="Pablo Henriquez Inst. 8 Focos led"/>
    <m/>
    <n v="80000"/>
    <m/>
  </r>
  <r>
    <x v="39"/>
    <x v="2"/>
    <s v="Administracion"/>
    <d v="2019-10-10T00:00:00"/>
    <s v="TR"/>
    <s v="Saldo devolución error Dep. 82"/>
    <m/>
    <n v="250000"/>
    <m/>
  </r>
  <r>
    <x v="39"/>
    <x v="2"/>
    <s v="Agua"/>
    <d v="2019-10-10T00:00:00"/>
    <s v="TR"/>
    <s v="2 Camiones Agua Cist. Dist."/>
    <m/>
    <n v="80000"/>
    <m/>
  </r>
  <r>
    <x v="39"/>
    <x v="2"/>
    <s v="Sueldos"/>
    <d v="2019-10-15T00:00:00"/>
    <s v="TR"/>
    <s v="C.Henriquez adelanto sueldo"/>
    <m/>
    <n v="120000"/>
    <m/>
  </r>
  <r>
    <x v="39"/>
    <x v="2"/>
    <s v="Agua"/>
    <d v="2019-10-17T00:00:00"/>
    <s v="TR"/>
    <s v="2 Camiones Agua Cist. Dist."/>
    <m/>
    <n v="80000"/>
    <m/>
  </r>
  <r>
    <x v="39"/>
    <x v="2"/>
    <s v="Agua"/>
    <d v="2019-10-24T00:00:00"/>
    <s v="TR"/>
    <s v="2 Camiones Agua Cist. Dist."/>
    <m/>
    <n v="80000"/>
    <m/>
  </r>
  <r>
    <x v="39"/>
    <x v="2"/>
    <s v="Basura"/>
    <d v="2019-10-28T00:00:00"/>
    <s v="TR"/>
    <s v="Retiro de Basura Octubre"/>
    <m/>
    <n v="250000"/>
    <m/>
  </r>
  <r>
    <x v="39"/>
    <x v="2"/>
    <s v="Agua"/>
    <d v="2019-10-29T00:00:00"/>
    <s v="TR"/>
    <s v=" Camiones de Agua Cist. Dist."/>
    <m/>
    <n v="80000"/>
    <m/>
  </r>
  <r>
    <x v="39"/>
    <x v="2"/>
    <s v="Sueldos"/>
    <d v="2019-10-30T00:00:00"/>
    <s v="TR"/>
    <s v="C.Henriquez Liq. sueldo"/>
    <m/>
    <n v="285650"/>
    <m/>
  </r>
  <r>
    <x v="40"/>
    <x v="2"/>
    <s v="Administracion"/>
    <d v="2019-11-06T00:00:00"/>
    <s v="COM"/>
    <s v="Seguro Fraude"/>
    <m/>
    <n v="10384"/>
    <m/>
  </r>
  <r>
    <x v="40"/>
    <x v="2"/>
    <s v="caja chica"/>
    <d v="2019-11-06T00:00:00"/>
    <s v="TR"/>
    <s v="R. Figueroa Caja chica Nov.19"/>
    <m/>
    <n v="100000"/>
    <m/>
  </r>
  <r>
    <x v="40"/>
    <x v="2"/>
    <s v="Luz"/>
    <d v="2019-11-06T00:00:00"/>
    <s v="TR"/>
    <s v="Litoral 2"/>
    <m/>
    <n v="15902"/>
    <m/>
  </r>
  <r>
    <x v="40"/>
    <x v="2"/>
    <s v="Luz"/>
    <d v="2019-11-06T00:00:00"/>
    <s v="TR"/>
    <s v="Litoral 1"/>
    <m/>
    <n v="79641"/>
    <m/>
  </r>
  <r>
    <x v="40"/>
    <x v="2"/>
    <s v="Luz"/>
    <d v="2019-11-06T00:00:00"/>
    <s v="TR"/>
    <s v="Litoral 3"/>
    <m/>
    <n v="1486"/>
    <m/>
  </r>
  <r>
    <x v="40"/>
    <x v="2"/>
    <s v="Sueldos"/>
    <d v="2019-11-06T00:00:00"/>
    <s v="TR"/>
    <s v="Previred CH"/>
    <m/>
    <n v="127430"/>
    <m/>
  </r>
  <r>
    <x v="40"/>
    <x v="2"/>
    <s v="Celular"/>
    <d v="2019-11-07T00:00:00"/>
    <s v="TR"/>
    <s v="Entel celular CH"/>
    <m/>
    <n v="6990"/>
    <m/>
  </r>
  <r>
    <x v="40"/>
    <x v="2"/>
    <s v="Agua"/>
    <d v="2019-11-07T00:00:00"/>
    <s v="TR"/>
    <s v="2 Camiones de agua cist. Dist."/>
    <m/>
    <n v="80000"/>
    <m/>
  </r>
  <r>
    <x v="40"/>
    <x v="2"/>
    <s v="Administracion"/>
    <d v="2019-11-08T00:00:00"/>
    <s v="TR"/>
    <s v="Devolucion error"/>
    <m/>
    <n v="59300"/>
    <m/>
  </r>
  <r>
    <x v="40"/>
    <x v="2"/>
    <s v="Agua"/>
    <d v="2019-11-13T00:00:00"/>
    <s v="TR"/>
    <s v="2 Camiones de agua cist. Dist."/>
    <m/>
    <n v="80000"/>
    <m/>
  </r>
  <r>
    <x v="40"/>
    <x v="2"/>
    <s v="Sueldos"/>
    <d v="2019-11-15T00:00:00"/>
    <s v="TR"/>
    <s v="CH Adelanto sueldo"/>
    <m/>
    <n v="120000"/>
    <m/>
  </r>
  <r>
    <x v="40"/>
    <x v="2"/>
    <s v="Mantencion"/>
    <d v="2019-11-18T00:00:00"/>
    <s v="TR"/>
    <s v="Edwards Cabrera rep.porton Villarrica"/>
    <m/>
    <n v="5000"/>
    <m/>
  </r>
  <r>
    <x v="40"/>
    <x v="2"/>
    <s v="Mantencion"/>
    <d v="2019-11-18T00:00:00"/>
    <s v="TR"/>
    <s v="Hector Gonzalez p/Focos led calles"/>
    <m/>
    <n v="250000"/>
    <m/>
  </r>
  <r>
    <x v="40"/>
    <x v="2"/>
    <s v="Mantencion"/>
    <d v="2019-11-18T00:00:00"/>
    <s v="TR"/>
    <s v="Saldo Instalación focos Pablo Hernandez"/>
    <m/>
    <n v="33000"/>
    <m/>
  </r>
  <r>
    <x v="40"/>
    <x v="2"/>
    <s v="Mantencion"/>
    <d v="2019-11-18T00:00:00"/>
    <s v="TR"/>
    <s v="Hector Gonzalez Saldo /Focos led calles"/>
    <m/>
    <n v="549000"/>
    <m/>
  </r>
  <r>
    <x v="40"/>
    <x v="2"/>
    <s v="Agua"/>
    <d v="2019-11-18T00:00:00"/>
    <s v="TR"/>
    <s v="2 Camiones de agua cist. Dist."/>
    <m/>
    <n v="80000"/>
    <m/>
  </r>
  <r>
    <x v="40"/>
    <x v="2"/>
    <s v="contribuciones"/>
    <d v="2019-11-21T00:00:00"/>
    <s v="TR"/>
    <s v="Contribuciones sitios de Soc. 3-4/19"/>
    <m/>
    <n v="525078"/>
    <m/>
  </r>
  <r>
    <x v="40"/>
    <x v="2"/>
    <s v="Mantencion"/>
    <d v="2019-11-21T00:00:00"/>
    <s v="TR"/>
    <s v="José Catalan Noria 2"/>
    <m/>
    <n v="41650"/>
    <m/>
  </r>
  <r>
    <x v="40"/>
    <x v="2"/>
    <s v="Mantencion"/>
    <d v="2019-11-21T00:00:00"/>
    <s v="TR"/>
    <s v="Ferreteria articulos de pinturas"/>
    <m/>
    <n v="95090"/>
    <m/>
  </r>
  <r>
    <x v="40"/>
    <x v="2"/>
    <s v="Basura"/>
    <d v="2019-11-26T00:00:00"/>
    <s v="TR"/>
    <s v="Retiro de Basura Noviembre"/>
    <m/>
    <n v="250000"/>
    <m/>
  </r>
  <r>
    <x v="40"/>
    <x v="2"/>
    <s v="Agua"/>
    <d v="2019-11-28T00:00:00"/>
    <s v="TR"/>
    <s v="2 Camiones de agua cist. Dist."/>
    <m/>
    <n v="80000"/>
    <m/>
  </r>
  <r>
    <x v="41"/>
    <x v="2"/>
    <s v="Sueldos"/>
    <d v="2019-12-02T00:00:00"/>
    <s v="TR"/>
    <s v="CH Liq. Sueldo nov."/>
    <m/>
    <n v="285650"/>
    <m/>
  </r>
  <r>
    <x v="41"/>
    <x v="2"/>
    <s v="Administracion"/>
    <d v="2019-12-05T00:00:00"/>
    <s v="TR"/>
    <s v="C.Henriquez. Zapatos seguridad"/>
    <m/>
    <n v="29980"/>
    <m/>
  </r>
  <r>
    <x v="41"/>
    <x v="2"/>
    <s v="Agua"/>
    <d v="2019-12-05T00:00:00"/>
    <s v="TR"/>
    <s v="2 camiones de agua Cist. Dist."/>
    <m/>
    <n v="80000"/>
    <m/>
  </r>
  <r>
    <x v="41"/>
    <x v="2"/>
    <s v="Mantencion"/>
    <d v="2019-12-05T00:00:00"/>
    <s v="TR"/>
    <s v="Ferreteria El Yeco insumos"/>
    <m/>
    <n v="5900"/>
    <m/>
  </r>
  <r>
    <x v="41"/>
    <x v="2"/>
    <s v="Mantencion"/>
    <d v="2019-12-05T00:00:00"/>
    <s v="TR"/>
    <s v="Ferreteria El Yeco insumos"/>
    <m/>
    <n v="35800"/>
    <m/>
  </r>
  <r>
    <x v="41"/>
    <x v="2"/>
    <s v="Luz"/>
    <d v="2019-12-05T00:00:00"/>
    <s v="TR"/>
    <s v="Litoral 2"/>
    <m/>
    <n v="14669"/>
    <m/>
  </r>
  <r>
    <x v="41"/>
    <x v="2"/>
    <s v="Luz"/>
    <d v="2019-12-05T00:00:00"/>
    <s v="TR"/>
    <s v="Litoral 1"/>
    <m/>
    <n v="71611"/>
    <m/>
  </r>
  <r>
    <x v="41"/>
    <x v="2"/>
    <s v="Luz"/>
    <d v="2019-12-05T00:00:00"/>
    <s v="TR"/>
    <s v="Litoral 3"/>
    <m/>
    <n v="2135"/>
    <m/>
  </r>
  <r>
    <x v="41"/>
    <x v="2"/>
    <s v="Celular"/>
    <d v="2019-12-05T00:00:00"/>
    <s v="TR"/>
    <s v="Celular CH"/>
    <m/>
    <n v="6990"/>
    <m/>
  </r>
  <r>
    <x v="41"/>
    <x v="2"/>
    <s v="caja chica"/>
    <d v="2019-12-05T00:00:00"/>
    <s v="TR"/>
    <s v="R. Figueroa Caja chica Dic.19"/>
    <m/>
    <n v="100000"/>
    <m/>
  </r>
  <r>
    <x v="41"/>
    <x v="2"/>
    <s v="Sueldos"/>
    <d v="2019-12-05T00:00:00"/>
    <s v="TR"/>
    <s v="Previred CH"/>
    <m/>
    <n v="127430"/>
    <m/>
  </r>
  <r>
    <x v="41"/>
    <x v="2"/>
    <s v="Administracion"/>
    <d v="2019-12-06T00:00:00"/>
    <s v="COM"/>
    <s v="Seguro Fraude"/>
    <m/>
    <n v="10459"/>
    <m/>
  </r>
  <r>
    <x v="41"/>
    <x v="2"/>
    <s v="Agua"/>
    <d v="2019-12-12T00:00:00"/>
    <s v="TR"/>
    <s v="2 camiones de agua Cist. Dist."/>
    <m/>
    <n v="80000"/>
    <m/>
  </r>
  <r>
    <x v="41"/>
    <x v="2"/>
    <s v="Mantencion"/>
    <d v="2019-12-13T00:00:00"/>
    <s v="TR"/>
    <s v="Ferreteria El Yeco Cerestain"/>
    <m/>
    <n v="25990"/>
    <m/>
  </r>
  <r>
    <x v="41"/>
    <x v="2"/>
    <s v="Mantencion"/>
    <d v="2019-12-13T00:00:00"/>
    <s v="TR"/>
    <s v="Ferreteria El Yeco pinturas"/>
    <m/>
    <n v="19550"/>
    <m/>
  </r>
  <r>
    <x v="41"/>
    <x v="2"/>
    <s v="Mantencion"/>
    <d v="2019-12-13T00:00:00"/>
    <s v="TR"/>
    <s v="C.Henriquez, Desmalezacion 115"/>
    <m/>
    <n v="35000"/>
    <m/>
  </r>
  <r>
    <x v="41"/>
    <x v="2"/>
    <s v="Sueldos"/>
    <d v="2019-12-13T00:00:00"/>
    <s v="TR"/>
    <s v="C.Henriquez, adelanto sueldo"/>
    <m/>
    <n v="120000"/>
    <m/>
  </r>
  <r>
    <x v="41"/>
    <x v="2"/>
    <s v="Sueldos"/>
    <d v="2019-12-13T00:00:00"/>
    <s v="TR"/>
    <s v="Carlos Henriquez, Aguinaldo Navidad"/>
    <m/>
    <n v="70000"/>
    <m/>
  </r>
  <r>
    <x v="41"/>
    <x v="2"/>
    <s v="Proy. TiT Dominio"/>
    <d v="2019-12-16T00:00:00"/>
    <s v="TR"/>
    <s v="S. Espinoza Finiquito Gestion Juridica"/>
    <m/>
    <n v="3500000"/>
    <m/>
  </r>
  <r>
    <x v="41"/>
    <x v="2"/>
    <s v="Agua"/>
    <d v="2019-12-20T00:00:00"/>
    <s v="TR"/>
    <s v="2 Camiones de Agua Cist. Dist"/>
    <m/>
    <n v="80000"/>
    <m/>
  </r>
  <r>
    <x v="41"/>
    <x v="2"/>
    <s v="Mantencion"/>
    <d v="2019-12-23T00:00:00"/>
    <s v="TR"/>
    <s v="Luis Marchant Desmaelz. Quebrada N,"/>
    <m/>
    <n v="200000"/>
    <m/>
  </r>
  <r>
    <x v="41"/>
    <x v="2"/>
    <s v="Agua"/>
    <d v="2019-12-30T00:00:00"/>
    <s v="TR"/>
    <s v="2 Camiones de Agua Cist. Dist."/>
    <m/>
    <n v="80000"/>
    <m/>
  </r>
  <r>
    <x v="41"/>
    <x v="2"/>
    <s v="Sueldos"/>
    <d v="2019-12-30T00:00:00"/>
    <s v="TR"/>
    <s v="C.H. Liq. Sueldo"/>
    <m/>
    <n v="285650"/>
    <m/>
  </r>
  <r>
    <x v="41"/>
    <x v="2"/>
    <s v="Basura"/>
    <d v="2019-12-30T00:00:00"/>
    <s v="TR"/>
    <s v="Retiro basura dic.19"/>
    <m/>
    <n v="250000"/>
    <n v="31383968"/>
  </r>
  <r>
    <x v="42"/>
    <x v="2"/>
    <s v="Agua"/>
    <d v="2020-01-03T00:00:00"/>
    <s v="TR"/>
    <s v="3 Camiones de Agua Cist. Dist."/>
    <m/>
    <n v="120000"/>
    <m/>
  </r>
  <r>
    <x v="42"/>
    <x v="2"/>
    <s v="Basura"/>
    <d v="2020-01-03T00:00:00"/>
    <s v="TR"/>
    <s v="Retiro Basura 3 ene.20"/>
    <m/>
    <n v="125000"/>
    <m/>
  </r>
  <r>
    <x v="42"/>
    <x v="2"/>
    <s v="Administracion"/>
    <d v="2020-01-03T00:00:00"/>
    <s v="TR"/>
    <s v="Arriendo Sede Paraiso"/>
    <m/>
    <n v="60000"/>
    <m/>
  </r>
  <r>
    <x v="42"/>
    <x v="2"/>
    <s v="Administracion"/>
    <d v="2020-01-06T00:00:00"/>
    <s v="TR"/>
    <s v="Seguro Fraude"/>
    <m/>
    <n v="10477"/>
    <m/>
  </r>
  <r>
    <x v="42"/>
    <x v="2"/>
    <s v="Luz"/>
    <d v="2020-01-07T00:00:00"/>
    <s v="TR"/>
    <s v="Litoral 2"/>
    <m/>
    <n v="12924"/>
    <m/>
  </r>
  <r>
    <x v="42"/>
    <x v="2"/>
    <s v="Luz"/>
    <d v="2020-01-07T00:00:00"/>
    <s v="TR"/>
    <s v="Litoral 3"/>
    <m/>
    <n v="3118"/>
    <m/>
  </r>
  <r>
    <x v="42"/>
    <x v="2"/>
    <s v="Celular"/>
    <d v="2020-01-07T00:00:00"/>
    <s v="TR"/>
    <s v="Celular CH"/>
    <m/>
    <n v="6990"/>
    <m/>
  </r>
  <r>
    <x v="42"/>
    <x v="2"/>
    <s v="Luz"/>
    <d v="2020-01-07T00:00:00"/>
    <s v="TR"/>
    <s v="Litoral 1"/>
    <m/>
    <n v="95253"/>
    <m/>
  </r>
  <r>
    <x v="42"/>
    <x v="2"/>
    <s v="caja chica"/>
    <d v="2020-01-07T00:00:00"/>
    <s v="TR"/>
    <s v="R.Figueroa Caja chica"/>
    <m/>
    <n v="100000"/>
    <m/>
  </r>
  <r>
    <x v="42"/>
    <x v="2"/>
    <s v="Sueldos"/>
    <d v="2020-01-07T00:00:00"/>
    <s v="TR"/>
    <s v="Previred CH"/>
    <m/>
    <n v="139125"/>
    <m/>
  </r>
  <r>
    <x v="42"/>
    <x v="2"/>
    <s v="Mantencion"/>
    <d v="2020-01-07T00:00:00"/>
    <s v="TR"/>
    <s v="Richard Valenzuela Rep. Portones"/>
    <m/>
    <n v="20000"/>
    <m/>
  </r>
  <r>
    <x v="42"/>
    <x v="2"/>
    <s v="Agua"/>
    <d v="2020-01-10T00:00:00"/>
    <s v="TR"/>
    <s v="3 Camiones de Agua Cist. Dist."/>
    <m/>
    <n v="120000"/>
    <m/>
  </r>
  <r>
    <x v="42"/>
    <x v="2"/>
    <s v="Mantencion"/>
    <d v="2020-01-13T00:00:00"/>
    <s v="TR"/>
    <s v="FERRETERIA EL YECO ROLLIZOS CIERRO"/>
    <m/>
    <n v="215303"/>
    <m/>
  </r>
  <r>
    <x v="42"/>
    <x v="2"/>
    <s v="Mantencion"/>
    <d v="2020-01-13T00:00:00"/>
    <s v="TR"/>
    <s v="FERRETERIA EL YECO X CIERRO QUEBRAD"/>
    <m/>
    <n v="3140"/>
    <m/>
  </r>
  <r>
    <x v="42"/>
    <x v="2"/>
    <s v="Basura"/>
    <d v="2020-01-13T00:00:00"/>
    <s v="TR"/>
    <s v="RETIRO BASURA 7-10B ENERO"/>
    <m/>
    <n v="250000"/>
    <m/>
  </r>
  <r>
    <x v="42"/>
    <x v="2"/>
    <s v="Mantencion"/>
    <d v="2020-01-13T00:00:00"/>
    <s v="TR"/>
    <s v="FERRETERIA EL YECO X CIERRO QUEBRAD"/>
    <m/>
    <n v="25830"/>
    <m/>
  </r>
  <r>
    <x v="42"/>
    <x v="2"/>
    <s v="Mantencion"/>
    <d v="2020-01-13T00:00:00"/>
    <s v="TR"/>
    <s v="IVAN ALTAMIRANO CIERRO QUEBRADA"/>
    <m/>
    <n v="250000"/>
    <m/>
  </r>
  <r>
    <x v="42"/>
    <x v="2"/>
    <s v="Mantencion"/>
    <d v="2020-01-14T00:00:00"/>
    <s v="TR"/>
    <s v="Saldo Ivan Altamirano cierro quebrada"/>
    <m/>
    <n v="10000"/>
    <m/>
  </r>
  <r>
    <x v="42"/>
    <x v="2"/>
    <s v="Sueldos"/>
    <d v="2020-01-14T00:00:00"/>
    <s v="TR"/>
    <s v="C.Henriquez adelanto sueldo"/>
    <m/>
    <n v="120000"/>
    <m/>
  </r>
  <r>
    <x v="42"/>
    <x v="2"/>
    <s v="Agua"/>
    <d v="2020-01-16T00:00:00"/>
    <s v="TR"/>
    <s v="3 Camiones de Agua Cist.Dist."/>
    <m/>
    <n v="120000"/>
    <m/>
  </r>
  <r>
    <x v="42"/>
    <x v="2"/>
    <s v="Basura"/>
    <d v="2020-01-20T00:00:00"/>
    <s v="TR"/>
    <s v="RETIRO BASURA 14-17 ENERO"/>
    <m/>
    <n v="250000"/>
    <m/>
  </r>
  <r>
    <x v="42"/>
    <x v="2"/>
    <s v="Mantencion"/>
    <d v="2020-01-20T00:00:00"/>
    <s v="TR"/>
    <s v="Juan Carlos Estuco Pared entrada Yeco"/>
    <m/>
    <n v="60000"/>
    <m/>
  </r>
  <r>
    <x v="42"/>
    <x v="2"/>
    <s v="Agua"/>
    <d v="2020-01-24T00:00:00"/>
    <s v="TR"/>
    <s v="2 Camiones de Agua Cist. Dist."/>
    <m/>
    <n v="80000"/>
    <m/>
  </r>
  <r>
    <x v="42"/>
    <x v="2"/>
    <s v="Basura"/>
    <d v="2020-01-27T00:00:00"/>
    <s v="TR"/>
    <s v="RETIRO BASURA 21-24 ENERO"/>
    <m/>
    <n v="250000"/>
    <m/>
  </r>
  <r>
    <x v="42"/>
    <x v="2"/>
    <s v="Mantencion"/>
    <d v="2020-01-30T00:00:00"/>
    <s v="TR"/>
    <s v="E. Cabrera Desmalez. Llanquihue 76"/>
    <m/>
    <n v="40000"/>
    <m/>
  </r>
  <r>
    <x v="42"/>
    <x v="2"/>
    <s v="Sueldos"/>
    <d v="2020-01-30T00:00:00"/>
    <s v="TR"/>
    <s v="C.Henriquez Liq. Sueldo ene.20"/>
    <m/>
    <n v="385650"/>
    <m/>
  </r>
  <r>
    <x v="42"/>
    <x v="2"/>
    <s v="Agua"/>
    <d v="2020-01-31T00:00:00"/>
    <s v="TR"/>
    <s v="2 Camiones de Agua Cist. Dist."/>
    <m/>
    <n v="80000"/>
    <m/>
  </r>
  <r>
    <x v="42"/>
    <x v="2"/>
    <s v="Basura"/>
    <d v="2020-01-31T00:00:00"/>
    <s v="TR"/>
    <s v="RETIRO BASURA 28-31 ENERO"/>
    <m/>
    <n v="250000"/>
    <m/>
  </r>
  <r>
    <x v="43"/>
    <x v="2"/>
    <s v="Mantencion"/>
    <d v="2020-02-03T00:00:00"/>
    <s v="TR"/>
    <s v="E.. Cabrera Reparac. Ranco"/>
    <m/>
    <n v="15000"/>
    <m/>
  </r>
  <r>
    <x v="43"/>
    <x v="2"/>
    <s v="caja chica"/>
    <d v="2020-02-03T00:00:00"/>
    <s v="TR"/>
    <s v="R. Figueroa Caja Chica Feb. 20"/>
    <m/>
    <n v="100000"/>
    <m/>
  </r>
  <r>
    <x v="43"/>
    <x v="2"/>
    <s v="Agua"/>
    <d v="2020-02-06T00:00:00"/>
    <s v="TR"/>
    <s v="2 Camiones de Agus Cist. Dist."/>
    <m/>
    <n v="80000"/>
    <m/>
  </r>
  <r>
    <x v="43"/>
    <x v="2"/>
    <s v="Administracion"/>
    <d v="2020-02-07T00:00:00"/>
    <s v="COM"/>
    <s v="Seguro Fraude"/>
    <m/>
    <n v="10487"/>
    <m/>
  </r>
  <r>
    <x v="43"/>
    <x v="2"/>
    <s v="Basura"/>
    <d v="2020-02-10T00:00:00"/>
    <s v="TR"/>
    <s v="RETIRO BASURA 5-7 febrero"/>
    <m/>
    <n v="180000"/>
    <m/>
  </r>
  <r>
    <x v="43"/>
    <x v="2"/>
    <s v="Administracion"/>
    <d v="2020-02-10T00:00:00"/>
    <s v="TR"/>
    <s v="Cocktail Reunion 8 feb20"/>
    <m/>
    <n v="45000"/>
    <m/>
  </r>
  <r>
    <x v="43"/>
    <x v="2"/>
    <s v="Sueldos"/>
    <d v="2020-02-10T00:00:00"/>
    <s v="TR"/>
    <s v="Previred encargado"/>
    <m/>
    <n v="147899"/>
    <m/>
  </r>
  <r>
    <x v="43"/>
    <x v="2"/>
    <s v="Luz"/>
    <d v="2020-02-10T00:00:00"/>
    <s v="TR"/>
    <s v="Litoral 2"/>
    <m/>
    <n v="8893"/>
    <m/>
  </r>
  <r>
    <x v="43"/>
    <x v="2"/>
    <s v="Luz"/>
    <d v="2020-02-10T00:00:00"/>
    <s v="TR"/>
    <s v="Litoral 1"/>
    <m/>
    <n v="73438"/>
    <m/>
  </r>
  <r>
    <x v="43"/>
    <x v="2"/>
    <s v="Luz"/>
    <d v="2020-02-10T00:00:00"/>
    <s v="TR"/>
    <s v="Litoral 3"/>
    <m/>
    <n v="3070"/>
    <m/>
  </r>
  <r>
    <x v="43"/>
    <x v="2"/>
    <s v="Celular"/>
    <d v="2020-02-10T00:00:00"/>
    <s v="TR"/>
    <s v="Telefono Entel encargado"/>
    <m/>
    <n v="6990"/>
    <m/>
  </r>
  <r>
    <x v="43"/>
    <x v="2"/>
    <s v="caja chica"/>
    <d v="2020-02-10T00:00:00"/>
    <s v="TR"/>
    <s v="R.Figueroa, Refuerzo caja chica feb20"/>
    <m/>
    <n v="100000"/>
    <m/>
  </r>
  <r>
    <x v="43"/>
    <x v="2"/>
    <s v="Proy. TiT Dominio"/>
    <d v="2020-02-10T00:00:00"/>
    <n v="830"/>
    <s v="CBR Casablanca Inscrip. Prop."/>
    <m/>
    <n v="43000"/>
    <m/>
  </r>
  <r>
    <x v="43"/>
    <x v="2"/>
    <s v="Mantencion"/>
    <d v="2020-02-10T00:00:00"/>
    <s v="TR"/>
    <s v="Luis Pacheco 2 Camiones Tierra"/>
    <m/>
    <n v="86000"/>
    <m/>
  </r>
  <r>
    <x v="43"/>
    <x v="2"/>
    <s v="Agua"/>
    <d v="2020-02-14T00:00:00"/>
    <s v="TR"/>
    <s v=" Camiones de Agua Cist. Dist"/>
    <m/>
    <n v="120000"/>
    <m/>
  </r>
  <r>
    <x v="43"/>
    <x v="2"/>
    <s v="Sueldos"/>
    <d v="2020-02-14T00:00:00"/>
    <s v="TR"/>
    <s v="C.Henriquez adelanto sueldo"/>
    <m/>
    <n v="120000"/>
    <m/>
  </r>
  <r>
    <x v="43"/>
    <x v="2"/>
    <s v="Basura"/>
    <d v="2020-02-14T00:00:00"/>
    <s v="TR"/>
    <s v="RETIRO BASURA 11-14 febrero"/>
    <m/>
    <n v="250000"/>
    <m/>
  </r>
  <r>
    <x v="43"/>
    <x v="2"/>
    <s v="Agua"/>
    <d v="2020-02-21T00:00:00"/>
    <s v="TR"/>
    <s v="3 Camiones de Agua Cist. Dist."/>
    <m/>
    <n v="120000"/>
    <m/>
  </r>
  <r>
    <x v="43"/>
    <x v="2"/>
    <s v="Basura"/>
    <d v="2020-02-24T00:00:00"/>
    <s v="TR"/>
    <s v="RETIRO BASURA 18-21 febrero"/>
    <m/>
    <n v="250000"/>
    <m/>
  </r>
  <r>
    <x v="43"/>
    <x v="2"/>
    <s v="Agua"/>
    <d v="2020-02-28T00:00:00"/>
    <s v="TR"/>
    <s v="2 Camiones de Agua Cist. Dist."/>
    <m/>
    <n v="80000"/>
    <m/>
  </r>
  <r>
    <x v="44"/>
    <x v="2"/>
    <s v="Basura"/>
    <d v="2020-03-02T00:00:00"/>
    <s v="TR"/>
    <s v="RETIRO BASURA 25-28 febrero"/>
    <m/>
    <n v="250000"/>
    <m/>
  </r>
  <r>
    <x v="44"/>
    <x v="2"/>
    <s v="Sueldos"/>
    <d v="2020-03-02T00:00:00"/>
    <s v="TR"/>
    <s v="C.Henriquez, Liquidac. Sueldo"/>
    <m/>
    <n v="385650"/>
    <m/>
  </r>
  <r>
    <x v="44"/>
    <x v="2"/>
    <s v="Luz"/>
    <d v="2020-03-04T00:00:00"/>
    <s v="TR"/>
    <s v="Litoral 3"/>
    <m/>
    <n v="2798"/>
    <m/>
  </r>
  <r>
    <x v="44"/>
    <x v="2"/>
    <s v="Sueldos"/>
    <d v="2020-03-04T00:00:00"/>
    <s v="TR"/>
    <s v="Previred CH"/>
    <m/>
    <n v="147899"/>
    <m/>
  </r>
  <r>
    <x v="44"/>
    <x v="2"/>
    <s v="Celular"/>
    <d v="2020-03-04T00:00:00"/>
    <s v="TR"/>
    <s v="Celular CH"/>
    <m/>
    <n v="6990"/>
    <m/>
  </r>
  <r>
    <x v="44"/>
    <x v="2"/>
    <s v="caja chica"/>
    <d v="2020-03-04T00:00:00"/>
    <s v="TR"/>
    <s v="R.Figueroa Caja chica marzo"/>
    <m/>
    <n v="100000"/>
    <m/>
  </r>
  <r>
    <x v="44"/>
    <x v="2"/>
    <s v="Luz"/>
    <d v="2020-03-04T00:00:00"/>
    <s v="TR"/>
    <s v="Litoral 2"/>
    <m/>
    <n v="13516"/>
    <m/>
  </r>
  <r>
    <x v="44"/>
    <x v="2"/>
    <s v="Luz"/>
    <d v="2020-03-04T00:00:00"/>
    <s v="TR"/>
    <s v="Litoral 1"/>
    <m/>
    <n v="97378"/>
    <m/>
  </r>
  <r>
    <x v="44"/>
    <x v="2"/>
    <s v="Basura"/>
    <d v="2020-03-05T00:00:00"/>
    <s v="TR"/>
    <s v="RETIRO BASURA 3 Marzo"/>
    <m/>
    <n v="125000"/>
    <m/>
  </r>
  <r>
    <x v="44"/>
    <x v="2"/>
    <s v="Agua"/>
    <d v="2020-03-05T00:00:00"/>
    <s v="TR"/>
    <s v="2 Camiones de agua cist. Dist."/>
    <m/>
    <n v="80000"/>
    <m/>
  </r>
  <r>
    <x v="44"/>
    <x v="2"/>
    <s v="Administracion"/>
    <d v="2020-03-05T00:00:00"/>
    <s v="TR"/>
    <s v="Ranco 91, Rep Vehiculo x indeminaz."/>
    <m/>
    <n v="50000"/>
    <m/>
  </r>
  <r>
    <x v="44"/>
    <x v="2"/>
    <s v="Administracion"/>
    <d v="2020-03-09T00:00:00"/>
    <s v="COM"/>
    <s v="Seguro fraude"/>
    <m/>
    <n v="10545"/>
    <m/>
  </r>
  <r>
    <x v="44"/>
    <x v="2"/>
    <s v="Proy. TiT Dominio"/>
    <d v="2020-03-10T00:00:00"/>
    <s v="TR"/>
    <s v="Salvador Espinoza 3 Escrituras"/>
    <m/>
    <n v="300000"/>
    <m/>
  </r>
  <r>
    <x v="44"/>
    <x v="2"/>
    <s v="Basura"/>
    <d v="2020-03-13T00:00:00"/>
    <s v="TR"/>
    <s v="RETIRO BASURA 10 MARZO 2020"/>
    <m/>
    <n v="125000"/>
    <m/>
  </r>
  <r>
    <x v="44"/>
    <x v="2"/>
    <s v="Agua"/>
    <d v="2020-03-13T00:00:00"/>
    <s v="TR"/>
    <s v="2 Camiones de agua cist. Dist."/>
    <m/>
    <n v="80000"/>
    <m/>
  </r>
  <r>
    <x v="44"/>
    <x v="2"/>
    <s v="Sueldos"/>
    <d v="2020-03-13T00:00:00"/>
    <s v="TR"/>
    <s v="C.Henriquez, Adelanto. Sueldo"/>
    <m/>
    <n v="120000"/>
    <m/>
  </r>
  <r>
    <x v="44"/>
    <x v="2"/>
    <s v="Mantencion"/>
    <d v="2020-03-19T00:00:00"/>
    <s v="TR"/>
    <s v="Guantes y otros CH"/>
    <m/>
    <n v="15500"/>
    <m/>
  </r>
  <r>
    <x v="44"/>
    <x v="2"/>
    <s v="Agua"/>
    <d v="2020-03-19T00:00:00"/>
    <s v="TR"/>
    <s v="3 Camiones de Agua Cist. Dist."/>
    <m/>
    <n v="120000"/>
    <m/>
  </r>
  <r>
    <x v="44"/>
    <x v="2"/>
    <s v="Mantencion"/>
    <d v="2020-03-19T00:00:00"/>
    <s v="TR"/>
    <s v="Ferreteria El Yeco insumos varios"/>
    <m/>
    <n v="30380"/>
    <m/>
  </r>
  <r>
    <x v="44"/>
    <x v="2"/>
    <s v="Basura"/>
    <d v="2020-03-20T00:00:00"/>
    <s v="TR"/>
    <s v="Retiro Basura 17 Marzo 2020"/>
    <m/>
    <n v="125000"/>
    <m/>
  </r>
  <r>
    <x v="44"/>
    <x v="2"/>
    <s v="Mantencion"/>
    <d v="2020-03-24T00:00:00"/>
    <s v="TR"/>
    <s v="J.C.Vera rep. Elect. Bomba pozo"/>
    <m/>
    <n v="25000"/>
    <m/>
  </r>
  <r>
    <x v="44"/>
    <x v="2"/>
    <s v="Sueldos"/>
    <d v="2020-03-24T00:00:00"/>
    <s v="TR"/>
    <s v="Previred CH"/>
    <m/>
    <n v="118650"/>
    <m/>
  </r>
  <r>
    <x v="44"/>
    <x v="2"/>
    <s v="Agua"/>
    <d v="2020-03-26T00:00:00"/>
    <s v="TR"/>
    <s v="2 Camiones de agua cist. Dist."/>
    <m/>
    <n v="80000"/>
    <m/>
  </r>
  <r>
    <x v="44"/>
    <x v="2"/>
    <s v="Basura"/>
    <d v="2020-03-27T00:00:00"/>
    <s v="TR"/>
    <s v="Retiro Basura 24 Marzo"/>
    <m/>
    <n v="125000"/>
    <m/>
  </r>
  <r>
    <x v="44"/>
    <x v="2"/>
    <s v="Sueldos"/>
    <d v="2020-03-31T00:00:00"/>
    <s v="TR"/>
    <s v="C.Henriquez Lq. Sueldo"/>
    <m/>
    <n v="285650"/>
    <m/>
  </r>
  <r>
    <x v="44"/>
    <x v="2"/>
    <s v="caja chica"/>
    <d v="2020-03-31T00:00:00"/>
    <s v="TR"/>
    <s v="R.Figueroa Caja chica Abril"/>
    <m/>
    <n v="100000"/>
    <m/>
  </r>
  <r>
    <x v="44"/>
    <x v="2"/>
    <s v="Luz"/>
    <d v="2020-03-31T00:00:00"/>
    <s v="TR"/>
    <s v="Litoral 2"/>
    <m/>
    <n v="13888"/>
    <m/>
  </r>
  <r>
    <x v="44"/>
    <x v="2"/>
    <s v="Luz"/>
    <d v="2020-03-31T00:00:00"/>
    <s v="TR"/>
    <s v="Litoral 1"/>
    <m/>
    <n v="81595"/>
    <m/>
  </r>
  <r>
    <x v="44"/>
    <x v="2"/>
    <s v="Luz"/>
    <d v="2020-03-31T00:00:00"/>
    <s v="TR"/>
    <s v="Litoral 3"/>
    <m/>
    <n v="2359"/>
    <m/>
  </r>
  <r>
    <x v="44"/>
    <x v="2"/>
    <s v="Celular"/>
    <d v="2020-03-31T00:00:00"/>
    <s v="TR"/>
    <s v="Celular Encargado"/>
    <m/>
    <n v="6990"/>
    <m/>
  </r>
  <r>
    <x v="45"/>
    <x v="2"/>
    <s v="Mantencion"/>
    <d v="2020-04-01T00:00:00"/>
    <s v="TR"/>
    <s v="Juan C.Vera Bomba noria 1"/>
    <m/>
    <n v="563000"/>
    <m/>
  </r>
  <r>
    <x v="45"/>
    <x v="2"/>
    <s v="Basura"/>
    <d v="2020-04-03T00:00:00"/>
    <s v="TR"/>
    <s v="Retiro Basura 31 Marzo 2020"/>
    <m/>
    <n v="125000"/>
    <m/>
  </r>
  <r>
    <x v="45"/>
    <x v="2"/>
    <s v="Agua"/>
    <d v="2020-04-03T00:00:00"/>
    <s v="TR"/>
    <s v="2 Camiones de Agua Cist. Dist."/>
    <m/>
    <n v="80000"/>
    <m/>
  </r>
  <r>
    <x v="45"/>
    <x v="2"/>
    <s v="Administracion"/>
    <d v="2020-04-06T00:00:00"/>
    <s v="TR"/>
    <s v="Seguro Fraude"/>
    <m/>
    <n v="10589"/>
    <m/>
  </r>
  <r>
    <x v="45"/>
    <x v="2"/>
    <s v="Basura"/>
    <d v="2020-04-07T00:00:00"/>
    <s v="TR"/>
    <s v="Retiro Basura 7 Abril 2020"/>
    <m/>
    <n v="110000"/>
    <m/>
  </r>
  <r>
    <x v="45"/>
    <x v="2"/>
    <s v="Agua"/>
    <d v="2020-04-08T00:00:00"/>
    <s v="TR"/>
    <s v="2 Camiones de Agua Cist. Dist."/>
    <m/>
    <n v="80000"/>
    <m/>
  </r>
  <r>
    <x v="45"/>
    <x v="2"/>
    <s v="Mantencion"/>
    <d v="2020-04-09T00:00:00"/>
    <s v="TR"/>
    <s v="Reparacion Bomba Noria 2"/>
    <m/>
    <n v="310000"/>
    <m/>
  </r>
  <r>
    <x v="45"/>
    <x v="2"/>
    <s v="Mantencion"/>
    <d v="2020-04-13T00:00:00"/>
    <s v="TR"/>
    <s v="Pago pendiente Ferreteria El Yeco"/>
    <m/>
    <n v="14600"/>
    <m/>
  </r>
  <r>
    <x v="45"/>
    <x v="2"/>
    <s v="Mantencion"/>
    <d v="2020-04-15T00:00:00"/>
    <s v="TR"/>
    <s v="Ferreteria El Yeco varios"/>
    <m/>
    <n v="12070"/>
    <m/>
  </r>
  <r>
    <x v="45"/>
    <x v="2"/>
    <s v="Basura"/>
    <d v="2020-04-15T00:00:00"/>
    <s v="TR"/>
    <s v="Retiro Basura 13 abril "/>
    <m/>
    <n v="110000"/>
    <m/>
  </r>
  <r>
    <x v="45"/>
    <x v="2"/>
    <s v="Sueldos"/>
    <d v="2020-04-15T00:00:00"/>
    <s v="TR"/>
    <s v="CH adelanto sueldo"/>
    <m/>
    <n v="120000"/>
    <m/>
  </r>
  <r>
    <x v="45"/>
    <x v="2"/>
    <s v="Mantencion"/>
    <d v="2020-04-17T00:00:00"/>
    <s v="TR"/>
    <s v="Luis Pacheco, Allanamiento calle"/>
    <m/>
    <n v="80000"/>
    <m/>
  </r>
  <r>
    <x v="45"/>
    <x v="2"/>
    <s v="Agua"/>
    <d v="2020-04-17T00:00:00"/>
    <s v="TR"/>
    <s v="2 Camiones agua Cist. Dist."/>
    <m/>
    <n v="80000"/>
    <m/>
  </r>
  <r>
    <x v="45"/>
    <x v="2"/>
    <s v="Basura"/>
    <d v="2020-04-22T00:00:00"/>
    <s v="TR"/>
    <s v="Retiro Basura 20 abril"/>
    <m/>
    <n v="110000"/>
    <m/>
  </r>
  <r>
    <x v="45"/>
    <x v="2"/>
    <s v="Agua"/>
    <d v="2020-04-24T00:00:00"/>
    <s v="TR"/>
    <s v="2 Camiones de Agua Cist. Dist."/>
    <m/>
    <n v="80000"/>
    <m/>
  </r>
  <r>
    <x v="45"/>
    <x v="2"/>
    <s v="Mantencion"/>
    <d v="2020-04-24T00:00:00"/>
    <s v="TR"/>
    <s v="Ferreteria el Yeco Voucher 29484"/>
    <m/>
    <n v="12300"/>
    <m/>
  </r>
  <r>
    <x v="45"/>
    <x v="2"/>
    <s v="Basura"/>
    <d v="2020-04-29T00:00:00"/>
    <s v="TR"/>
    <s v="Retiro Basura 27 abril"/>
    <m/>
    <n v="110000"/>
    <m/>
  </r>
  <r>
    <x v="45"/>
    <x v="2"/>
    <s v="Sueldos"/>
    <d v="2020-04-29T00:00:00"/>
    <s v="TR"/>
    <s v="C.Henriquez liq. Sueldo"/>
    <m/>
    <n v="285650"/>
    <m/>
  </r>
  <r>
    <x v="46"/>
    <x v="2"/>
    <s v="Agua"/>
    <d v="2020-05-04T00:00:00"/>
    <s v="TR"/>
    <s v="2 Camiones de Agua Cist. Dist."/>
    <m/>
    <n v="80000"/>
    <m/>
  </r>
  <r>
    <x v="46"/>
    <x v="2"/>
    <s v="Mantencion"/>
    <d v="2020-05-04T00:00:00"/>
    <s v="TR"/>
    <s v="Ferreteria El Yeco, Malla y otros"/>
    <m/>
    <n v="197170"/>
    <m/>
  </r>
  <r>
    <x v="46"/>
    <x v="2"/>
    <s v="caja chica"/>
    <d v="2020-05-04T00:00:00"/>
    <s v="TR"/>
    <s v="R.Figueroa caja chica mayo"/>
    <m/>
    <n v="150000"/>
    <m/>
  </r>
  <r>
    <x v="46"/>
    <x v="2"/>
    <s v="Luz"/>
    <d v="2020-05-04T00:00:00"/>
    <s v="TR"/>
    <s v="Litoral 2"/>
    <m/>
    <n v="8340"/>
    <m/>
  </r>
  <r>
    <x v="46"/>
    <x v="2"/>
    <s v="Luz"/>
    <d v="2020-05-04T00:00:00"/>
    <s v="TR"/>
    <s v="Litoral 1"/>
    <m/>
    <n v="135166"/>
    <m/>
  </r>
  <r>
    <x v="46"/>
    <x v="2"/>
    <s v="Luz"/>
    <d v="2020-05-04T00:00:00"/>
    <s v="TR"/>
    <s v="Litoral 3"/>
    <m/>
    <n v="3549"/>
    <m/>
  </r>
  <r>
    <x v="46"/>
    <x v="2"/>
    <s v="Celular"/>
    <d v="2020-05-04T00:00:00"/>
    <s v="TR"/>
    <s v="Celular CH"/>
    <m/>
    <n v="6990"/>
    <m/>
  </r>
  <r>
    <x v="46"/>
    <x v="2"/>
    <s v="Administracion"/>
    <d v="2020-05-05T00:00:00"/>
    <s v="TR"/>
    <s v="Aporte Solidario Paulo Henriquez"/>
    <m/>
    <n v="100000"/>
    <m/>
  </r>
  <r>
    <x v="46"/>
    <x v="2"/>
    <s v="Sueldos"/>
    <d v="2020-05-05T00:00:00"/>
    <s v="TR"/>
    <s v="Previred c. Henriquez"/>
    <m/>
    <n v="118650"/>
    <m/>
  </r>
  <r>
    <x v="46"/>
    <x v="2"/>
    <s v="Administracion"/>
    <d v="2020-05-06T00:00:00"/>
    <s v="COM"/>
    <s v="Seguro Fraude"/>
    <m/>
    <n v="10622"/>
    <m/>
  </r>
  <r>
    <x v="46"/>
    <x v="2"/>
    <s v="Basura"/>
    <d v="2020-05-07T00:00:00"/>
    <s v="TR"/>
    <s v="Retiro Basura 5 de Mayo 2020"/>
    <m/>
    <n v="110000"/>
    <m/>
  </r>
  <r>
    <x v="46"/>
    <x v="2"/>
    <s v="Agua"/>
    <d v="2020-05-08T00:00:00"/>
    <s v="TR"/>
    <s v="2 Camiones de Agua Cist. Dist."/>
    <m/>
    <n v="80000"/>
    <m/>
  </r>
  <r>
    <x v="46"/>
    <x v="2"/>
    <s v="Mantencion"/>
    <d v="2020-05-11T00:00:00"/>
    <s v="TR"/>
    <s v="I.LABRA PARTE CIERRO QUEBRADA"/>
    <m/>
    <n v="250000"/>
    <m/>
  </r>
  <r>
    <x v="46"/>
    <x v="2"/>
    <s v="Mantencion"/>
    <d v="2020-05-11T00:00:00"/>
    <s v="TR"/>
    <s v="El Rayo,  3 Focos led x quebrada"/>
    <m/>
    <n v="222250"/>
    <m/>
  </r>
  <r>
    <x v="46"/>
    <x v="2"/>
    <s v="Mantencion"/>
    <d v="2020-05-11T00:00:00"/>
    <s v="TR"/>
    <s v="i.labra saldo Cierro Quebrada"/>
    <m/>
    <n v="150000"/>
    <m/>
  </r>
  <r>
    <x v="46"/>
    <x v="2"/>
    <s v="Mantencion"/>
    <d v="2020-05-14T00:00:00"/>
    <s v="TR"/>
    <s v="Ferreteria El Yeco, Mortero piso y otros"/>
    <m/>
    <n v="16780"/>
    <m/>
  </r>
  <r>
    <x v="46"/>
    <x v="2"/>
    <s v="Agua"/>
    <d v="2020-05-14T00:00:00"/>
    <s v="TR"/>
    <s v="2 Camiones de Agua Cist. Dist."/>
    <m/>
    <n v="80000"/>
    <m/>
  </r>
  <r>
    <x v="46"/>
    <x v="2"/>
    <s v="Basura"/>
    <d v="2020-05-14T00:00:00"/>
    <s v="TR"/>
    <s v="Retiro Basura 13 de Mayo 2020"/>
    <m/>
    <n v="110000"/>
    <m/>
  </r>
  <r>
    <x v="46"/>
    <x v="2"/>
    <s v="Sueldos"/>
    <d v="2020-05-15T00:00:00"/>
    <s v="TR"/>
    <s v="C.Henriquez adelanto sueldo"/>
    <m/>
    <n v="120000"/>
    <m/>
  </r>
  <r>
    <x v="46"/>
    <x v="2"/>
    <s v="Mantencion"/>
    <d v="2020-05-18T00:00:00"/>
    <s v="TR"/>
    <s v="I.Labra, saldo trabajo Poste y cierro"/>
    <m/>
    <n v="140000"/>
    <m/>
  </r>
  <r>
    <x v="46"/>
    <x v="2"/>
    <s v="Basura"/>
    <d v="2020-05-20T00:00:00"/>
    <s v="TR"/>
    <s v="Retiro Basura 19 de Mayo 2020"/>
    <m/>
    <n v="110000"/>
    <m/>
  </r>
  <r>
    <x v="46"/>
    <x v="2"/>
    <s v="Agua"/>
    <d v="2020-05-22T00:00:00"/>
    <s v="TR"/>
    <s v="2 Camiones de Agua Cist. Dist."/>
    <m/>
    <n v="80000"/>
    <m/>
  </r>
  <r>
    <x v="46"/>
    <x v="2"/>
    <s v="Mantencion"/>
    <d v="2020-05-22T00:00:00"/>
    <s v="TR"/>
    <s v="Luis Marchant, Retiro maleza"/>
    <m/>
    <n v="48000"/>
    <m/>
  </r>
  <r>
    <x v="46"/>
    <x v="2"/>
    <s v="Basura"/>
    <d v="2020-05-27T00:00:00"/>
    <s v="TR"/>
    <s v="Retiro Basura 19 de Mayo 2020"/>
    <m/>
    <n v="110000"/>
    <m/>
  </r>
  <r>
    <x v="46"/>
    <x v="2"/>
    <s v="Agua"/>
    <d v="2020-05-28T00:00:00"/>
    <s v="TR"/>
    <s v="2 Camiones de Agua Cist. Dist."/>
    <m/>
    <n v="80000"/>
    <m/>
  </r>
  <r>
    <x v="46"/>
    <x v="2"/>
    <s v="Mantencion"/>
    <d v="2020-05-28T00:00:00"/>
    <s v="TR"/>
    <s v="Luis Pacheco, Arena Gravilla"/>
    <m/>
    <n v="18000"/>
    <m/>
  </r>
  <r>
    <x v="46"/>
    <x v="2"/>
    <s v="Mantencion"/>
    <d v="2020-05-28T00:00:00"/>
    <s v="TR"/>
    <s v="Ferreteria El Yeco Rollizos -- Malla"/>
    <m/>
    <n v="223994"/>
    <m/>
  </r>
  <r>
    <x v="46"/>
    <x v="2"/>
    <s v="Sueldos"/>
    <d v="2020-05-29T00:00:00"/>
    <s v="TR"/>
    <s v="Liq. Sueldo C.Henriquez Mayo"/>
    <m/>
    <n v="285650"/>
    <m/>
  </r>
  <r>
    <x v="46"/>
    <x v="2"/>
    <s v="caja chica"/>
    <d v="2020-05-29T00:00:00"/>
    <s v="TR"/>
    <s v="R.Figueroa Caja Chica"/>
    <m/>
    <n v="100000"/>
    <m/>
  </r>
  <r>
    <x v="46"/>
    <x v="2"/>
    <s v="Luz"/>
    <d v="2020-05-29T00:00:00"/>
    <s v="TR"/>
    <s v="Litoral 2"/>
    <m/>
    <n v="8145"/>
    <m/>
  </r>
  <r>
    <x v="46"/>
    <x v="2"/>
    <s v="Luz"/>
    <d v="2020-05-29T00:00:00"/>
    <s v="TR"/>
    <s v="Litoral 1"/>
    <m/>
    <n v="111080"/>
    <m/>
  </r>
  <r>
    <x v="46"/>
    <x v="2"/>
    <s v="Luz"/>
    <d v="2020-05-29T00:00:00"/>
    <s v="TR"/>
    <s v="Litoral 3"/>
    <m/>
    <n v="3241"/>
    <m/>
  </r>
  <r>
    <x v="46"/>
    <x v="2"/>
    <s v="Celular"/>
    <d v="2020-05-29T00:00:00"/>
    <s v="TR"/>
    <s v="Celular CH"/>
    <m/>
    <n v="6990"/>
    <m/>
  </r>
  <r>
    <x v="47"/>
    <x v="2"/>
    <s v="Sueldos"/>
    <d v="2020-05-29T00:00:00"/>
    <s v="TR"/>
    <s v="Previred c. Henriquez"/>
    <m/>
    <n v="118650"/>
    <m/>
  </r>
  <r>
    <x v="47"/>
    <x v="2"/>
    <s v="Mantencion"/>
    <d v="2020-06-01T00:00:00"/>
    <s v="TR"/>
    <s v="Ivan Labra. Cierro  bajada Bosque"/>
    <m/>
    <n v="200000"/>
    <m/>
  </r>
  <r>
    <x v="47"/>
    <x v="2"/>
    <s v="Basura"/>
    <d v="2020-06-03T00:00:00"/>
    <s v="TR"/>
    <s v="Retiro Basura 2 Junio 2020"/>
    <m/>
    <n v="110000"/>
    <m/>
  </r>
  <r>
    <x v="47"/>
    <x v="2"/>
    <s v="contribuciones"/>
    <d v="2020-06-04T00:00:00"/>
    <s v="TR"/>
    <s v="Contribuciones 1-2 año 2020"/>
    <m/>
    <n v="548327"/>
    <m/>
  </r>
  <r>
    <x v="47"/>
    <x v="2"/>
    <s v="Agua"/>
    <d v="2020-06-04T00:00:00"/>
    <s v="TR"/>
    <s v="2 Camiones de Agua Cist. Dist."/>
    <m/>
    <n v="80000"/>
    <m/>
  </r>
  <r>
    <x v="47"/>
    <x v="2"/>
    <s v="Mantencion"/>
    <d v="2020-06-04T00:00:00"/>
    <s v="TR"/>
    <s v="Ferreteria El Yeco, Sanitizantes"/>
    <m/>
    <n v="12000"/>
    <m/>
  </r>
  <r>
    <x v="47"/>
    <x v="2"/>
    <s v="Mantencion"/>
    <d v="2020-06-08T00:00:00"/>
    <s v="TR"/>
    <s v="Ivan Labra dif. X Cierro y Poda"/>
    <m/>
    <n v="30000"/>
    <m/>
  </r>
  <r>
    <x v="47"/>
    <x v="2"/>
    <s v="seguridad"/>
    <d v="2020-06-09T00:00:00"/>
    <s v="TR"/>
    <s v="Aporte El Ensueño x Cuadrillas seguridad"/>
    <m/>
    <n v="100000"/>
    <m/>
  </r>
  <r>
    <x v="47"/>
    <x v="2"/>
    <s v="Basura"/>
    <d v="2020-06-11T00:00:00"/>
    <s v="TR"/>
    <s v="Retiro Basura 9 Junio 2020"/>
    <m/>
    <n v="110000"/>
    <m/>
  </r>
  <r>
    <x v="47"/>
    <x v="2"/>
    <s v="Agua"/>
    <d v="2020-06-12T00:00:00"/>
    <s v="TR"/>
    <s v="2 Camiones de Agua Cist. Dist."/>
    <m/>
    <n v="80000"/>
    <m/>
  </r>
  <r>
    <x v="47"/>
    <x v="2"/>
    <s v="Sueldos"/>
    <d v="2020-06-15T00:00:00"/>
    <s v="TR"/>
    <s v="C.Henriquez Adelanto sueldo"/>
    <m/>
    <n v="120000"/>
    <m/>
  </r>
  <r>
    <x v="47"/>
    <x v="2"/>
    <s v="Basura"/>
    <d v="2020-06-17T00:00:00"/>
    <s v="TR"/>
    <s v="Retiro Basura 16 Junio 2020"/>
    <m/>
    <n v="110000"/>
    <m/>
  </r>
  <r>
    <x v="47"/>
    <x v="2"/>
    <s v="Agua"/>
    <d v="2020-06-19T00:00:00"/>
    <s v="TR"/>
    <s v="1 Camion de agua Cist. Dst."/>
    <m/>
    <n v="40000"/>
    <m/>
  </r>
  <r>
    <x v="47"/>
    <x v="2"/>
    <s v="Administracion"/>
    <d v="2020-06-22T00:00:00"/>
    <s v="TR"/>
    <s v="Seguro Fraude"/>
    <m/>
    <n v="6442"/>
    <m/>
  </r>
  <r>
    <x v="47"/>
    <x v="2"/>
    <s v="Basura"/>
    <d v="2020-06-23T00:00:00"/>
    <s v="TR"/>
    <s v="Retiro Basura 23 Junio"/>
    <m/>
    <n v="110000"/>
    <m/>
  </r>
  <r>
    <x v="47"/>
    <x v="2"/>
    <s v="Sueldos"/>
    <d v="2020-06-30T00:00:00"/>
    <s v="TR"/>
    <s v="Liq. Sueldo C.Henriquez"/>
    <m/>
    <n v="285650"/>
    <m/>
  </r>
  <r>
    <x v="47"/>
    <x v="2"/>
    <s v="Basura"/>
    <d v="2020-06-30T00:00:00"/>
    <s v="TR"/>
    <s v="Retiro basura 30 junio"/>
    <m/>
    <n v="110000"/>
    <m/>
  </r>
  <r>
    <x v="48"/>
    <x v="2"/>
    <s v="Luz"/>
    <d v="2020-07-02T00:00:00"/>
    <s v="TR"/>
    <s v="Litoral 2"/>
    <m/>
    <n v="10750"/>
    <m/>
  </r>
  <r>
    <x v="48"/>
    <x v="2"/>
    <s v="Luz"/>
    <d v="2020-07-02T00:00:00"/>
    <s v="TR"/>
    <s v="Litoral 1"/>
    <m/>
    <n v="114828"/>
    <m/>
  </r>
  <r>
    <x v="48"/>
    <x v="2"/>
    <s v="Luz"/>
    <d v="2020-07-02T00:00:00"/>
    <s v="TR"/>
    <s v="Litoral 3"/>
    <m/>
    <n v="4172"/>
    <m/>
  </r>
  <r>
    <x v="48"/>
    <x v="2"/>
    <s v="Celular"/>
    <d v="2020-07-02T00:00:00"/>
    <s v="TR"/>
    <s v="Celular CH"/>
    <m/>
    <n v="6990"/>
    <m/>
  </r>
  <r>
    <x v="48"/>
    <x v="2"/>
    <s v="caja chica"/>
    <d v="2020-07-02T00:00:00"/>
    <s v="TR"/>
    <s v="R.Figueroa Caja Chica Julio"/>
    <m/>
    <n v="100000"/>
    <m/>
  </r>
  <r>
    <x v="48"/>
    <x v="2"/>
    <s v="Sueldos"/>
    <d v="2020-07-02T00:00:00"/>
    <s v="TR"/>
    <s v="Previred CH"/>
    <m/>
    <n v="118650"/>
    <m/>
  </r>
  <r>
    <x v="48"/>
    <x v="2"/>
    <s v="Administracion"/>
    <d v="2020-07-06T00:00:00"/>
    <s v="COM"/>
    <s v="SEG. FRAUDE"/>
    <m/>
    <n v="4022"/>
    <m/>
  </r>
  <r>
    <x v="48"/>
    <x v="2"/>
    <s v="Basura"/>
    <d v="2020-07-07T00:00:00"/>
    <s v="TR"/>
    <s v="Retiro Basura 7 julio 2020"/>
    <m/>
    <n v="110000"/>
    <m/>
  </r>
  <r>
    <x v="48"/>
    <x v="2"/>
    <s v="Mantencion"/>
    <d v="2020-07-13T00:00:00"/>
    <s v="TR"/>
    <s v="Luis Marchant Abono cierro ranco"/>
    <m/>
    <n v="50000"/>
    <m/>
  </r>
  <r>
    <x v="48"/>
    <x v="2"/>
    <s v="Mantencion"/>
    <d v="2020-07-13T00:00:00"/>
    <s v="TR"/>
    <s v="Electrico rep. Alumbrado publico"/>
    <m/>
    <n v="10000"/>
    <m/>
  </r>
  <r>
    <x v="48"/>
    <x v="2"/>
    <s v="Mantencion"/>
    <d v="2020-07-13T00:00:00"/>
    <s v="TR"/>
    <s v="Luis Marchant Saldo cierro ranco"/>
    <m/>
    <n v="100000"/>
    <m/>
  </r>
  <r>
    <x v="48"/>
    <x v="2"/>
    <s v="seguridad"/>
    <d v="2020-07-13T00:00:00"/>
    <s v="TR"/>
    <s v="Aporte El Ensueño x Cuadrillas seguridad"/>
    <m/>
    <n v="100000"/>
    <m/>
  </r>
  <r>
    <x v="48"/>
    <x v="2"/>
    <s v="Mantencion"/>
    <d v="2020-07-13T00:00:00"/>
    <s v="TR"/>
    <s v="Luis Pacheco Emparejamiento calle"/>
    <m/>
    <n v="136000"/>
    <m/>
  </r>
  <r>
    <x v="48"/>
    <x v="2"/>
    <s v="Mantencion"/>
    <d v="2020-07-13T00:00:00"/>
    <s v="TR"/>
    <s v="Abono x Rebaje de Eucaliptus"/>
    <m/>
    <n v="100000"/>
    <m/>
  </r>
  <r>
    <x v="48"/>
    <x v="2"/>
    <s v="Mantencion"/>
    <d v="2020-07-14T00:00:00"/>
    <s v="TR"/>
    <s v="c. Henriquez x copia de llaves "/>
    <m/>
    <n v="4500"/>
    <m/>
  </r>
  <r>
    <x v="48"/>
    <x v="2"/>
    <s v="Mantencion"/>
    <d v="2020-07-14T00:00:00"/>
    <s v="TR"/>
    <s v="Ferreteria El Yeco Cloro y otros"/>
    <m/>
    <n v="15900"/>
    <m/>
  </r>
  <r>
    <x v="48"/>
    <x v="2"/>
    <s v="Mantencion"/>
    <d v="2020-07-14T00:00:00"/>
    <s v="TR"/>
    <s v="Ferreteria El Yeco varios"/>
    <m/>
    <n v="5970"/>
    <m/>
  </r>
  <r>
    <x v="48"/>
    <x v="2"/>
    <s v="Mantencion"/>
    <d v="2020-07-14T00:00:00"/>
    <s v="TR"/>
    <s v="Saldo Rebaje Eucaliptus"/>
    <m/>
    <n v="250000"/>
    <m/>
  </r>
  <r>
    <x v="48"/>
    <x v="2"/>
    <s v="Sueldos"/>
    <d v="2020-07-15T00:00:00"/>
    <s v="TR"/>
    <s v="Adelanto CH"/>
    <m/>
    <n v="120000"/>
    <m/>
  </r>
  <r>
    <x v="48"/>
    <x v="2"/>
    <s v="Basura"/>
    <d v="2020-07-15T00:00:00"/>
    <s v="TR"/>
    <s v="Retiro Basura 14 julio 2020"/>
    <m/>
    <n v="110000"/>
    <m/>
  </r>
  <r>
    <x v="48"/>
    <x v="2"/>
    <s v="Mantencion"/>
    <d v="2020-07-15T00:00:00"/>
    <s v="TR"/>
    <s v="Ferretaria El Yeco varios"/>
    <m/>
    <n v="8660"/>
    <m/>
  </r>
  <r>
    <x v="48"/>
    <x v="2"/>
    <s v="Basura"/>
    <d v="2020-07-22T00:00:00"/>
    <s v="TR"/>
    <s v="Retiro Basura 22 Julio "/>
    <m/>
    <n v="110000"/>
    <m/>
  </r>
  <r>
    <x v="48"/>
    <x v="2"/>
    <s v="Mantencion"/>
    <d v="2020-07-24T00:00:00"/>
    <s v="TR"/>
    <s v="Reparac. Porton Riñihue"/>
    <m/>
    <n v="30000"/>
    <m/>
  </r>
  <r>
    <x v="48"/>
    <x v="2"/>
    <s v="Mantencion"/>
    <d v="2020-07-27T00:00:00"/>
    <s v="TR"/>
    <s v="Ferreteria El Yeco saldo Voucher ant."/>
    <m/>
    <n v="6400"/>
    <m/>
  </r>
  <r>
    <x v="48"/>
    <x v="2"/>
    <s v="Mantencion"/>
    <d v="2020-07-27T00:00:00"/>
    <s v="TR"/>
    <s v="Ferreteria El Yeco mallas y Rollizos"/>
    <m/>
    <n v="42850"/>
    <m/>
  </r>
  <r>
    <x v="48"/>
    <x v="2"/>
    <s v="Basura"/>
    <d v="2020-07-28T00:00:00"/>
    <s v="TR"/>
    <s v="Retiro Basura 28 Julio 2020"/>
    <m/>
    <n v="110000"/>
    <m/>
  </r>
  <r>
    <x v="48"/>
    <x v="2"/>
    <s v="Sueldos"/>
    <d v="2020-07-30T00:00:00"/>
    <s v="TR"/>
    <s v="Liq. CH Julio 2020"/>
    <m/>
    <n v="285650"/>
    <m/>
  </r>
  <r>
    <x v="49"/>
    <x v="2"/>
    <s v="Administracion"/>
    <d v="2020-08-04T00:00:00"/>
    <s v="TR"/>
    <s v="Hosting El Ensueño"/>
    <m/>
    <n v="38556"/>
    <m/>
  </r>
  <r>
    <x v="49"/>
    <x v="2"/>
    <s v="Luz"/>
    <d v="2020-08-04T00:00:00"/>
    <s v="TR"/>
    <s v="Litoral 2"/>
    <m/>
    <n v="14817"/>
    <m/>
  </r>
  <r>
    <x v="49"/>
    <x v="2"/>
    <s v="Luz"/>
    <d v="2020-08-04T00:00:00"/>
    <s v="TR"/>
    <s v="Litoral 1"/>
    <m/>
    <n v="130674"/>
    <m/>
  </r>
  <r>
    <x v="49"/>
    <x v="2"/>
    <s v="Luz"/>
    <d v="2020-08-04T00:00:00"/>
    <s v="TR"/>
    <s v="Litoral 3"/>
    <m/>
    <n v="9415"/>
    <m/>
  </r>
  <r>
    <x v="49"/>
    <x v="2"/>
    <s v="Celular"/>
    <d v="2020-08-04T00:00:00"/>
    <s v="TR"/>
    <s v="Celular CH"/>
    <m/>
    <n v="6990"/>
    <m/>
  </r>
  <r>
    <x v="49"/>
    <x v="2"/>
    <s v="caja chica"/>
    <d v="2020-08-04T00:00:00"/>
    <s v="TR"/>
    <s v="R.Figueroa Caja Chica Ago"/>
    <m/>
    <n v="100000"/>
    <m/>
  </r>
  <r>
    <x v="49"/>
    <x v="2"/>
    <s v="Administracion"/>
    <d v="2020-08-04T00:00:00"/>
    <s v="TR"/>
    <s v="Rep. Pagina WEB"/>
    <m/>
    <n v="45000"/>
    <m/>
  </r>
  <r>
    <x v="49"/>
    <x v="2"/>
    <s v="Basura"/>
    <d v="2020-08-04T00:00:00"/>
    <s v="TR"/>
    <s v="Retiro Basura 4 Agosto 2020"/>
    <m/>
    <n v="110000"/>
    <m/>
  </r>
  <r>
    <x v="49"/>
    <x v="2"/>
    <s v="Sueldos"/>
    <d v="2020-08-04T00:00:00"/>
    <s v="TR"/>
    <s v="Previred CH"/>
    <m/>
    <n v="120950"/>
    <m/>
  </r>
  <r>
    <x v="49"/>
    <x v="2"/>
    <s v="Administracion"/>
    <d v="2020-08-04T00:00:00"/>
    <s v="COM"/>
    <s v="Seguro Fraude"/>
    <m/>
    <n v="4018"/>
    <m/>
  </r>
  <r>
    <x v="49"/>
    <x v="2"/>
    <s v="Basura"/>
    <d v="2020-08-11T00:00:00"/>
    <s v="TR"/>
    <s v="Retiro Basura 11 Agosto 2020"/>
    <m/>
    <n v="110000"/>
    <m/>
  </r>
  <r>
    <x v="49"/>
    <x v="2"/>
    <s v="Sueldos"/>
    <d v="2020-08-14T00:00:00"/>
    <s v="TR"/>
    <s v="Adelanto sueldo CH"/>
    <m/>
    <n v="120000"/>
    <m/>
  </r>
  <r>
    <x v="49"/>
    <x v="2"/>
    <s v="Basura"/>
    <d v="2020-08-17T00:00:00"/>
    <s v="TR"/>
    <s v="Retiro basura 18 agosto 2020"/>
    <m/>
    <n v="110000"/>
    <m/>
  </r>
  <r>
    <x v="49"/>
    <x v="2"/>
    <s v="Agua"/>
    <d v="2020-08-20T00:00:00"/>
    <s v="TR"/>
    <s v="1 Camion de agua Cist. Dist."/>
    <m/>
    <n v="40000"/>
    <m/>
  </r>
  <r>
    <x v="49"/>
    <x v="2"/>
    <s v="Internet"/>
    <d v="2020-08-21T00:00:00"/>
    <s v="TR"/>
    <s v="Recarga Internet Entel"/>
    <m/>
    <n v="5000"/>
    <m/>
  </r>
  <r>
    <x v="49"/>
    <x v="2"/>
    <s v="Internet"/>
    <d v="2020-08-25T00:00:00"/>
    <s v="TR"/>
    <s v="Internet Entel"/>
    <m/>
    <n v="10000"/>
    <m/>
  </r>
  <r>
    <x v="49"/>
    <x v="2"/>
    <s v="Mantencion"/>
    <d v="2020-08-25T00:00:00"/>
    <s v="TR"/>
    <s v="Ferreteria El Yeco, Esmaltes y otros"/>
    <m/>
    <n v="74000"/>
    <m/>
  </r>
  <r>
    <x v="49"/>
    <x v="2"/>
    <s v="Mantencion"/>
    <d v="2020-08-26T00:00:00"/>
    <s v="TR"/>
    <s v="Hector Gonalez Parte Luminarias Led"/>
    <m/>
    <n v="250000"/>
    <m/>
  </r>
  <r>
    <x v="49"/>
    <x v="2"/>
    <s v="Basura"/>
    <d v="2020-08-27T00:00:00"/>
    <s v="TR"/>
    <s v="Retiro Basura 26 Ago.20"/>
    <m/>
    <n v="110000"/>
    <m/>
  </r>
  <r>
    <x v="49"/>
    <x v="2"/>
    <s v="Mantencion"/>
    <d v="2020-08-28T00:00:00"/>
    <s v="TR"/>
    <s v="Hector Gonalez Parte Luminarias Led"/>
    <m/>
    <n v="110000"/>
    <m/>
  </r>
  <r>
    <x v="49"/>
    <x v="2"/>
    <s v="Sueldos"/>
    <d v="2020-08-28T00:00:00"/>
    <s v="TR"/>
    <s v="Liq. Sueldo ago.20 CH"/>
    <m/>
    <n v="285650"/>
    <m/>
  </r>
  <r>
    <x v="49"/>
    <x v="2"/>
    <s v="Sueldos"/>
    <d v="2020-08-28T00:00:00"/>
    <s v="TR"/>
    <s v="CH x Vacaciones totales"/>
    <m/>
    <n v="256916"/>
    <m/>
  </r>
  <r>
    <x v="50"/>
    <x v="2"/>
    <s v="Luz"/>
    <d v="2020-09-02T00:00:00"/>
    <s v="TR"/>
    <s v="Litoral 3"/>
    <m/>
    <n v="10914"/>
    <m/>
  </r>
  <r>
    <x v="50"/>
    <x v="2"/>
    <s v="Luz"/>
    <d v="2020-09-02T00:00:00"/>
    <s v="TR"/>
    <s v="Litoral 1"/>
    <m/>
    <n v="120478"/>
    <m/>
  </r>
  <r>
    <x v="50"/>
    <x v="2"/>
    <s v="Luz"/>
    <d v="2020-09-02T00:00:00"/>
    <s v="TR"/>
    <s v="Litoral 2"/>
    <m/>
    <n v="5577"/>
    <m/>
  </r>
  <r>
    <x v="50"/>
    <x v="2"/>
    <s v="Celular"/>
    <d v="2020-09-02T00:00:00"/>
    <s v="TR"/>
    <s v="celular CH"/>
    <m/>
    <n v="6990"/>
    <m/>
  </r>
  <r>
    <x v="50"/>
    <x v="2"/>
    <s v="Basura"/>
    <d v="2020-09-02T00:00:00"/>
    <s v="TR"/>
    <s v="Retiro Basura 1 Sep.2020"/>
    <m/>
    <n v="120000"/>
    <m/>
  </r>
  <r>
    <x v="50"/>
    <x v="2"/>
    <s v="caja chica"/>
    <d v="2020-09-02T00:00:00"/>
    <s v="TR"/>
    <s v="Caja Chica R. Figueroa"/>
    <m/>
    <n v="100000"/>
    <m/>
  </r>
  <r>
    <x v="50"/>
    <x v="2"/>
    <s v="Sueldos"/>
    <d v="2020-09-02T00:00:00"/>
    <s v="TR"/>
    <s v="Previred CH"/>
    <m/>
    <n v="161268"/>
    <m/>
  </r>
  <r>
    <x v="50"/>
    <x v="2"/>
    <s v="Mantencion"/>
    <d v="2020-09-03T00:00:00"/>
    <s v="TR"/>
    <s v="Luis Marchant x trabajos varios"/>
    <m/>
    <n v="120000"/>
    <m/>
  </r>
  <r>
    <x v="50"/>
    <x v="2"/>
    <s v="Agua"/>
    <d v="2020-09-03T00:00:00"/>
    <s v="TR"/>
    <s v="2 Camiones de Agua Cist."/>
    <m/>
    <n v="80000"/>
    <m/>
  </r>
  <r>
    <x v="50"/>
    <x v="2"/>
    <s v="Administracion"/>
    <d v="2020-09-08T00:00:00"/>
    <s v="TR"/>
    <s v="Seg. Fraude"/>
    <m/>
    <n v="4022"/>
    <m/>
  </r>
  <r>
    <x v="50"/>
    <x v="2"/>
    <s v="Basura"/>
    <d v="2020-09-09T00:00:00"/>
    <s v="TR"/>
    <s v="Retiro Basura 8 Sep.2020"/>
    <m/>
    <n v="120000"/>
    <m/>
  </r>
  <r>
    <x v="50"/>
    <x v="2"/>
    <s v="contribuciones"/>
    <d v="2020-09-09T00:00:00"/>
    <s v="TR"/>
    <s v="Contribuc. El Ensueño 3-4 año 2020"/>
    <m/>
    <n v="554076"/>
    <m/>
  </r>
  <r>
    <x v="50"/>
    <x v="2"/>
    <s v="Mantencion"/>
    <d v="2020-09-09T00:00:00"/>
    <s v="TR"/>
    <s v="Ferreteria El Yeco, Aguarras y otros"/>
    <m/>
    <n v="7250"/>
    <m/>
  </r>
  <r>
    <x v="50"/>
    <x v="2"/>
    <s v="Agua"/>
    <d v="2020-09-11T00:00:00"/>
    <s v="TR"/>
    <s v="2 Camiones de Agua Cist."/>
    <m/>
    <n v="80000"/>
    <m/>
  </r>
  <r>
    <x v="50"/>
    <x v="2"/>
    <s v="Mantencion"/>
    <d v="2020-09-11T00:00:00"/>
    <s v="TR"/>
    <s v="Elementos electricos x focos led"/>
    <m/>
    <n v="22900"/>
    <m/>
  </r>
  <r>
    <x v="50"/>
    <x v="2"/>
    <s v="Sueldos"/>
    <d v="2020-09-15T00:00:00"/>
    <s v="TR"/>
    <s v="C.Henriquez adelanto sueldo"/>
    <m/>
    <n v="120000"/>
    <m/>
  </r>
  <r>
    <x v="50"/>
    <x v="2"/>
    <s v="Sueldos"/>
    <d v="2020-09-15T00:00:00"/>
    <s v="TR"/>
    <s v="C.Henriquez aguinaldo F.Patrias"/>
    <m/>
    <n v="70000"/>
    <m/>
  </r>
  <r>
    <x v="50"/>
    <x v="2"/>
    <s v="Agua"/>
    <d v="2020-09-16T00:00:00"/>
    <s v="TR"/>
    <s v="2 Camiones de Agua Cist."/>
    <m/>
    <n v="80000"/>
    <m/>
  </r>
  <r>
    <x v="50"/>
    <x v="2"/>
    <s v="Basura"/>
    <d v="2020-09-17T00:00:00"/>
    <s v="TR"/>
    <s v="Retiro de Basura 16 sep.20"/>
    <m/>
    <n v="120000"/>
    <m/>
  </r>
  <r>
    <x v="50"/>
    <x v="2"/>
    <s v="Basura"/>
    <d v="2020-09-22T00:00:00"/>
    <s v="TR"/>
    <s v="Retiro Basura 22 Sep.20"/>
    <m/>
    <n v="120000"/>
    <m/>
  </r>
  <r>
    <x v="50"/>
    <x v="2"/>
    <s v="Agua"/>
    <d v="2020-09-24T00:00:00"/>
    <s v="TR"/>
    <s v="2 Camionesde Agua Cist. Dist."/>
    <m/>
    <n v="80000"/>
    <m/>
  </r>
  <r>
    <x v="50"/>
    <x v="2"/>
    <s v="Mantencion"/>
    <d v="2020-09-28T00:00:00"/>
    <s v="TR"/>
    <s v="Angel x inst. Electrica"/>
    <m/>
    <n v="120000"/>
    <m/>
  </r>
  <r>
    <x v="50"/>
    <x v="2"/>
    <s v="Basura"/>
    <d v="2020-09-30T00:00:00"/>
    <s v="TR"/>
    <s v="Retiro Basura 29 sep.20"/>
    <m/>
    <n v="120000"/>
    <m/>
  </r>
  <r>
    <x v="50"/>
    <x v="2"/>
    <s v="Sueldos"/>
    <d v="2020-09-30T00:00:00"/>
    <s v="TR"/>
    <s v="Liq. CH Sep.2020"/>
    <m/>
    <n v="285650"/>
    <m/>
  </r>
  <r>
    <x v="50"/>
    <x v="2"/>
    <s v="Agua"/>
    <d v="2020-09-30T00:00:00"/>
    <s v="TR"/>
    <s v=" Camiones de agua cist. Dist"/>
    <m/>
    <n v="80000"/>
    <m/>
  </r>
  <r>
    <x v="51"/>
    <x v="2"/>
    <s v="Luz"/>
    <d v="2020-10-01T00:00:00"/>
    <s v="TR"/>
    <s v="Litoral 3"/>
    <m/>
    <n v="8959"/>
    <m/>
  </r>
  <r>
    <x v="51"/>
    <x v="2"/>
    <s v="Luz"/>
    <d v="2020-10-01T00:00:00"/>
    <s v="TR"/>
    <s v="Litoral 1"/>
    <m/>
    <n v="108633"/>
    <m/>
  </r>
  <r>
    <x v="51"/>
    <x v="2"/>
    <s v="Luz"/>
    <d v="2020-10-01T00:00:00"/>
    <s v="TR"/>
    <s v="Litoral 2"/>
    <m/>
    <n v="2393"/>
    <m/>
  </r>
  <r>
    <x v="51"/>
    <x v="2"/>
    <s v="Celular"/>
    <d v="2020-10-01T00:00:00"/>
    <s v="TR"/>
    <s v="Celular CH"/>
    <m/>
    <n v="6990"/>
    <m/>
  </r>
  <r>
    <x v="51"/>
    <x v="2"/>
    <s v="Sueldos"/>
    <d v="2020-10-01T00:00:00"/>
    <s v="TR"/>
    <s v="Previred CH"/>
    <m/>
    <n v="157235"/>
    <m/>
  </r>
  <r>
    <x v="51"/>
    <x v="2"/>
    <s v="Mantencion"/>
    <d v="2020-10-05T00:00:00"/>
    <s v="TR"/>
    <s v="Ferreteria El Yeco x Cierro lado sede"/>
    <m/>
    <n v="44780"/>
    <m/>
  </r>
  <r>
    <x v="51"/>
    <x v="2"/>
    <s v="Mantencion"/>
    <d v="2020-10-05T00:00:00"/>
    <s v="TR"/>
    <s v="Silvio Gonzalez Desmalezacion"/>
    <m/>
    <n v="40000"/>
    <m/>
  </r>
  <r>
    <x v="51"/>
    <x v="2"/>
    <s v="Mantencion"/>
    <d v="2020-10-06T00:00:00"/>
    <s v="TR"/>
    <s v="C.H. x Cierro lado Sede"/>
    <m/>
    <n v="30000"/>
    <m/>
  </r>
  <r>
    <x v="51"/>
    <x v="2"/>
    <s v="Administracion"/>
    <d v="2020-10-06T00:00:00"/>
    <s v="com."/>
    <s v="Seg. Fraude"/>
    <m/>
    <n v="4026"/>
    <m/>
  </r>
  <r>
    <x v="51"/>
    <x v="2"/>
    <s v="Agua"/>
    <d v="2020-10-08T00:00:00"/>
    <s v="TR"/>
    <s v="2 Camiones de Agua Cist. Dist."/>
    <m/>
    <n v="80000"/>
    <m/>
  </r>
  <r>
    <x v="51"/>
    <x v="2"/>
    <s v="Basura"/>
    <d v="2020-10-08T00:00:00"/>
    <s v="TR"/>
    <s v="Retiro Basura 6 Oct.20"/>
    <m/>
    <n v="120000"/>
    <m/>
  </r>
  <r>
    <x v="51"/>
    <x v="2"/>
    <s v="Basura"/>
    <d v="2020-10-14T00:00:00"/>
    <s v="TR"/>
    <s v="Retiro Basura 13 Oct.20"/>
    <m/>
    <n v="120000"/>
    <m/>
  </r>
  <r>
    <x v="51"/>
    <x v="2"/>
    <s v="Sueldos"/>
    <d v="2020-10-15T00:00:00"/>
    <s v="TR"/>
    <s v="Adelanto CH"/>
    <m/>
    <n v="120000"/>
    <m/>
  </r>
  <r>
    <x v="51"/>
    <x v="2"/>
    <s v="Agua"/>
    <d v="2020-10-16T00:00:00"/>
    <s v="TR"/>
    <s v="2 Camiones de Agua Cist. Dist."/>
    <m/>
    <n v="80000"/>
    <m/>
  </r>
  <r>
    <x v="51"/>
    <x v="2"/>
    <s v="Mantencion"/>
    <d v="2020-10-19T00:00:00"/>
    <s v="TR"/>
    <s v="Edwards x Rep. Porton Villarrica"/>
    <m/>
    <n v="15000"/>
    <m/>
  </r>
  <r>
    <x v="51"/>
    <x v="2"/>
    <s v="Basura"/>
    <d v="2020-10-21T00:00:00"/>
    <s v="TR"/>
    <s v="Retiro Basura 20 Oct. 2020"/>
    <m/>
    <n v="120000"/>
    <m/>
  </r>
  <r>
    <x v="51"/>
    <x v="2"/>
    <s v="Agua"/>
    <d v="2020-10-22T00:00:00"/>
    <s v="TR"/>
    <s v="2 Camiones de Agua Cist. Dist."/>
    <m/>
    <n v="80000"/>
    <m/>
  </r>
  <r>
    <x v="51"/>
    <x v="2"/>
    <s v="Mantencion"/>
    <d v="2020-10-23T00:00:00"/>
    <s v="TR"/>
    <s v="Ferreteria El Yeco x Art.Aseo"/>
    <m/>
    <n v="20650"/>
    <m/>
  </r>
  <r>
    <x v="51"/>
    <x v="2"/>
    <s v="caja chica"/>
    <d v="2020-10-26T00:00:00"/>
    <s v="TR"/>
    <s v="Caja Chica R.Figueroa oct."/>
    <m/>
    <n v="100000"/>
    <m/>
  </r>
  <r>
    <x v="51"/>
    <x v="2"/>
    <s v="Basura"/>
    <d v="2020-10-28T00:00:00"/>
    <s v="TR"/>
    <s v="Retiro Basura 27 Oct.20"/>
    <m/>
    <n v="120000"/>
    <m/>
  </r>
  <r>
    <x v="51"/>
    <x v="2"/>
    <s v="Sueldos"/>
    <d v="2020-10-28T00:00:00"/>
    <s v="TR"/>
    <s v="Liq. Sueldo CH"/>
    <m/>
    <n v="285650"/>
    <m/>
  </r>
  <r>
    <x v="51"/>
    <x v="2"/>
    <s v="Agua"/>
    <d v="2020-10-28T00:00:00"/>
    <s v="TR"/>
    <s v="2 Camiones de Agua Cist. Dist."/>
    <m/>
    <n v="80000"/>
    <m/>
  </r>
  <r>
    <x v="52"/>
    <x v="2"/>
    <s v="Luz"/>
    <d v="2020-11-02T00:00:00"/>
    <s v="TR"/>
    <s v="Litoral 3"/>
    <m/>
    <n v="32764"/>
    <m/>
  </r>
  <r>
    <x v="52"/>
    <x v="2"/>
    <s v="Luz"/>
    <d v="2020-11-02T00:00:00"/>
    <s v="TR"/>
    <s v="Litoral 2"/>
    <m/>
    <n v="179475"/>
    <m/>
  </r>
  <r>
    <x v="52"/>
    <x v="2"/>
    <s v="Luz"/>
    <d v="2020-11-02T00:00:00"/>
    <s v="TR"/>
    <s v="Litoral "/>
    <m/>
    <n v="2970"/>
    <m/>
  </r>
  <r>
    <x v="52"/>
    <x v="2"/>
    <s v="Internet"/>
    <d v="2020-11-02T00:00:00"/>
    <s v="TR"/>
    <s v="Entel encargado"/>
    <m/>
    <n v="6990"/>
    <m/>
  </r>
  <r>
    <x v="52"/>
    <x v="2"/>
    <s v="caja chica"/>
    <d v="2020-11-02T00:00:00"/>
    <s v="TR"/>
    <s v="Caja chica Noviembre RF"/>
    <m/>
    <n v="100000"/>
    <m/>
  </r>
  <r>
    <x v="52"/>
    <x v="2"/>
    <s v="Sueldos"/>
    <d v="2020-11-03T00:00:00"/>
    <s v="TR"/>
    <s v="Previred CH"/>
    <m/>
    <n v="141822"/>
    <m/>
  </r>
  <r>
    <x v="52"/>
    <x v="2"/>
    <s v="Basura"/>
    <d v="2020-11-04T00:00:00"/>
    <s v="TR"/>
    <s v="Retiro Basura 3 Nov.20"/>
    <m/>
    <n v="120000"/>
    <m/>
  </r>
  <r>
    <x v="52"/>
    <x v="2"/>
    <s v="Agua"/>
    <d v="2020-11-04T00:00:00"/>
    <s v="TR"/>
    <s v="2 Camiones de Agua Cist. Dist."/>
    <m/>
    <n v="80000"/>
    <m/>
  </r>
  <r>
    <x v="52"/>
    <x v="2"/>
    <s v="Administracion"/>
    <d v="2020-11-06T00:00:00"/>
    <s v="COM"/>
    <s v="Seg. Fraude"/>
    <m/>
    <n v="4048"/>
    <m/>
  </r>
  <r>
    <x v="52"/>
    <x v="2"/>
    <s v="Mantencion"/>
    <d v="2020-11-09T00:00:00"/>
    <s v="TR"/>
    <s v="Angel x Rep. Luminarias"/>
    <m/>
    <n v="15000"/>
    <m/>
  </r>
  <r>
    <x v="52"/>
    <x v="2"/>
    <s v="Basura"/>
    <d v="2020-11-09T00:00:00"/>
    <s v="TR"/>
    <s v="Retiro Basura 10 Nov.20"/>
    <m/>
    <n v="120000"/>
    <m/>
  </r>
  <r>
    <x v="52"/>
    <x v="2"/>
    <s v="Agua"/>
    <d v="2020-11-13T00:00:00"/>
    <s v="TR"/>
    <s v="2 Camiones de Agua Cist. Dist."/>
    <m/>
    <n v="80000"/>
    <m/>
  </r>
  <r>
    <x v="52"/>
    <x v="2"/>
    <s v="Sueldos"/>
    <d v="2020-11-16T00:00:00"/>
    <s v="TR"/>
    <s v="Adelanto CH. sueldo"/>
    <m/>
    <n v="120000"/>
    <m/>
  </r>
  <r>
    <x v="52"/>
    <x v="2"/>
    <s v="deposito a plazo"/>
    <d v="2020-11-17T00:00:00"/>
    <s v="TR"/>
    <s v="Deposito a plazo 90 dias"/>
    <m/>
    <n v="30000000"/>
    <m/>
  </r>
  <r>
    <x v="52"/>
    <x v="2"/>
    <s v="Basura"/>
    <d v="2020-11-19T00:00:00"/>
    <s v="TR"/>
    <s v="Retiro de Basura 18 Nov.20"/>
    <m/>
    <n v="120000"/>
    <m/>
  </r>
  <r>
    <x v="52"/>
    <x v="2"/>
    <s v="Agua"/>
    <d v="2020-11-20T00:00:00"/>
    <s v="TR"/>
    <s v="2 Camiones de Agua Cist. Dist."/>
    <m/>
    <n v="80000"/>
    <m/>
  </r>
  <r>
    <x v="52"/>
    <x v="2"/>
    <s v="Mantencion"/>
    <d v="2020-11-24T00:00:00"/>
    <s v="TR"/>
    <s v="Angel x Rep. Luminarias"/>
    <m/>
    <n v="25000"/>
    <m/>
  </r>
  <r>
    <x v="52"/>
    <x v="2"/>
    <s v="Basura"/>
    <d v="2020-11-25T00:00:00"/>
    <s v="TR"/>
    <s v="Retiro Basura 24 Nov.20"/>
    <m/>
    <n v="120000"/>
    <m/>
  </r>
  <r>
    <x v="52"/>
    <x v="2"/>
    <s v="Mantencion"/>
    <d v="2020-11-26T00:00:00"/>
    <s v="TR"/>
    <s v="Ferretaria El Yeco insumos"/>
    <m/>
    <n v="16300"/>
    <m/>
  </r>
  <r>
    <x v="52"/>
    <x v="2"/>
    <s v="Agua"/>
    <d v="2020-11-26T00:00:00"/>
    <s v="TR"/>
    <s v="2 Camiones de Agua Cist. Dist."/>
    <m/>
    <n v="80000"/>
    <m/>
  </r>
  <r>
    <x v="52"/>
    <x v="2"/>
    <s v="Sueldos"/>
    <d v="2020-11-30T00:00:00"/>
    <s v="TR"/>
    <s v="Liq. CH Nov.20"/>
    <m/>
    <n v="285650"/>
    <m/>
  </r>
  <r>
    <x v="53"/>
    <x v="2"/>
    <s v="Basura"/>
    <d v="2020-12-01T00:00:00"/>
    <s v="TR"/>
    <s v="Retiro Basura 1 Dic.20"/>
    <m/>
    <n v="120000"/>
    <m/>
  </r>
  <r>
    <x v="53"/>
    <x v="2"/>
    <s v="Luz"/>
    <d v="2020-12-02T00:00:00"/>
    <s v="TR"/>
    <s v="litoral "/>
    <m/>
    <n v="171493"/>
    <m/>
  </r>
  <r>
    <x v="53"/>
    <x v="2"/>
    <s v="Luz"/>
    <d v="2020-12-02T00:00:00"/>
    <s v="TR"/>
    <s v="litoral "/>
    <m/>
    <n v="36940"/>
    <m/>
  </r>
  <r>
    <x v="53"/>
    <x v="2"/>
    <s v="Luz"/>
    <d v="2020-12-02T00:00:00"/>
    <s v="TR"/>
    <s v="litoral "/>
    <m/>
    <n v="3019"/>
    <m/>
  </r>
  <r>
    <x v="53"/>
    <x v="2"/>
    <s v="Celular"/>
    <d v="2020-12-02T00:00:00"/>
    <s v="TR"/>
    <s v="Celular CH"/>
    <m/>
    <n v="6990"/>
    <m/>
  </r>
  <r>
    <x v="53"/>
    <x v="2"/>
    <s v="caja chica"/>
    <d v="2020-12-02T00:00:00"/>
    <s v="TR"/>
    <s v="Caja Chica R. Figueroa"/>
    <m/>
    <n v="100000"/>
    <m/>
  </r>
  <r>
    <x v="53"/>
    <x v="2"/>
    <s v="Sueldos"/>
    <d v="2020-12-02T00:00:00"/>
    <s v="TR"/>
    <s v="Previred CH"/>
    <m/>
    <n v="120950"/>
    <m/>
  </r>
  <r>
    <x v="53"/>
    <x v="2"/>
    <s v="Agua"/>
    <d v="2020-12-03T00:00:00"/>
    <s v="TR"/>
    <s v="2 Camiones de Agua Cist. Dist."/>
    <m/>
    <n v="80000"/>
    <m/>
  </r>
  <r>
    <x v="53"/>
    <x v="2"/>
    <s v="Administracion"/>
    <d v="2020-12-07T00:00:00"/>
    <s v="TR"/>
    <s v="Seg.Fraude"/>
    <m/>
    <n v="4076"/>
    <m/>
  </r>
  <r>
    <x v="53"/>
    <x v="2"/>
    <s v="Basura"/>
    <d v="2020-12-10T00:00:00"/>
    <s v="TR"/>
    <s v="Retiro Basura 9 Dic.20"/>
    <m/>
    <n v="120000"/>
    <m/>
  </r>
  <r>
    <x v="53"/>
    <x v="2"/>
    <s v="Agua"/>
    <d v="2020-12-11T00:00:00"/>
    <s v="TR"/>
    <s v="3 Camiones de Agua Cist. Dist."/>
    <m/>
    <n v="120000"/>
    <m/>
  </r>
  <r>
    <x v="53"/>
    <x v="2"/>
    <s v="Mantencion"/>
    <d v="2020-12-14T00:00:00"/>
    <s v="TR"/>
    <s v="Luis Marchant Rep Cañerias Norias"/>
    <m/>
    <n v="60000"/>
    <m/>
  </r>
  <r>
    <x v="53"/>
    <x v="2"/>
    <s v="Sueldos"/>
    <d v="2020-12-15T00:00:00"/>
    <s v="TR"/>
    <s v="C.Henriquez Adelanto sueldo"/>
    <m/>
    <n v="120000"/>
    <m/>
  </r>
  <r>
    <x v="53"/>
    <x v="2"/>
    <s v="Sueldos"/>
    <d v="2020-12-15T00:00:00"/>
    <s v="TR"/>
    <s v="C.Henriquez Aguinaldo Navidad"/>
    <m/>
    <n v="62000"/>
    <m/>
  </r>
  <r>
    <x v="53"/>
    <x v="2"/>
    <s v="Mantencion"/>
    <d v="2020-12-15T00:00:00"/>
    <s v="TR"/>
    <s v="Poleras de Trabajo CH"/>
    <m/>
    <n v="17800"/>
    <m/>
  </r>
  <r>
    <x v="53"/>
    <x v="2"/>
    <s v="Basura"/>
    <d v="2020-12-16T00:00:00"/>
    <s v="TR"/>
    <s v="Retiro Basura 15 Dic.2020"/>
    <m/>
    <n v="120000"/>
    <m/>
  </r>
  <r>
    <x v="53"/>
    <x v="2"/>
    <s v="Agua"/>
    <d v="2020-12-21T00:00:00"/>
    <s v="TR"/>
    <s v="2 Camiones de Agua Cist. Dist."/>
    <m/>
    <n v="80000"/>
    <m/>
  </r>
  <r>
    <x v="53"/>
    <x v="2"/>
    <s v="Basura"/>
    <d v="2020-12-23T00:00:00"/>
    <s v="TR"/>
    <s v="Retiro Basura 22 Dic,20"/>
    <m/>
    <n v="120000"/>
    <m/>
  </r>
  <r>
    <x v="53"/>
    <x v="2"/>
    <s v="Agua"/>
    <d v="2020-12-23T00:00:00"/>
    <s v="TR"/>
    <s v="2 Camiones de Agua Cist. Dist."/>
    <m/>
    <n v="80000"/>
    <m/>
  </r>
  <r>
    <x v="53"/>
    <x v="2"/>
    <s v="Basura"/>
    <d v="2020-12-28T00:00:00"/>
    <s v="TR"/>
    <s v="Retiro Basura 26 Dic.20"/>
    <m/>
    <n v="120000"/>
    <m/>
  </r>
  <r>
    <x v="53"/>
    <x v="2"/>
    <s v="Mantencion"/>
    <d v="2020-12-28T00:00:00"/>
    <s v="TR"/>
    <s v="Ferreteria El Yeco Palos Pendon"/>
    <m/>
    <n v="18180"/>
    <m/>
  </r>
  <r>
    <x v="53"/>
    <x v="2"/>
    <s v="Agua"/>
    <d v="2020-12-30T00:00:00"/>
    <s v="TR"/>
    <s v="2 Camiones de Agua Cist. Dist."/>
    <m/>
    <n v="80000"/>
    <m/>
  </r>
  <r>
    <x v="53"/>
    <x v="2"/>
    <s v="Basura"/>
    <d v="2020-12-30T00:00:00"/>
    <s v="TR"/>
    <s v="Retiro Basura 29 Dic.20"/>
    <m/>
    <n v="120000"/>
    <m/>
  </r>
  <r>
    <x v="53"/>
    <x v="2"/>
    <s v="Sueldos"/>
    <d v="2020-12-30T00:00:00"/>
    <s v="TR"/>
    <s v="CH Liq, sueldo Dic.20"/>
    <m/>
    <n v="285650"/>
    <n v="58284156"/>
  </r>
  <r>
    <x v="54"/>
    <x v="2"/>
    <s v="Basura"/>
    <d v="2021-01-04T00:00:00"/>
    <s v="TR"/>
    <s v="Retiro Basura 2 Ene.21"/>
    <m/>
    <n v="120000"/>
    <m/>
  </r>
  <r>
    <x v="54"/>
    <x v="2"/>
    <s v="Mantencion"/>
    <d v="2021-01-04T00:00:00"/>
    <s v="TR"/>
    <s v="Ferreteria El Yeco cemento"/>
    <m/>
    <n v="6200"/>
    <m/>
  </r>
  <r>
    <x v="54"/>
    <x v="2"/>
    <s v="Luz"/>
    <d v="2021-01-04T00:00:00"/>
    <s v="TR"/>
    <s v="Litoral 1"/>
    <m/>
    <n v="167687"/>
    <m/>
  </r>
  <r>
    <x v="54"/>
    <x v="2"/>
    <s v="Luz"/>
    <d v="2021-01-04T00:00:00"/>
    <s v="TR"/>
    <s v="Litoral 2"/>
    <m/>
    <n v="51273"/>
    <m/>
  </r>
  <r>
    <x v="54"/>
    <x v="2"/>
    <s v="Luz"/>
    <d v="2021-01-04T00:00:00"/>
    <s v="TR"/>
    <s v="Litoral 3"/>
    <m/>
    <n v="3105"/>
    <m/>
  </r>
  <r>
    <x v="54"/>
    <x v="2"/>
    <s v="Celular"/>
    <d v="2021-01-04T00:00:00"/>
    <s v="TR"/>
    <s v="Celular entel CH"/>
    <m/>
    <n v="6990"/>
    <m/>
  </r>
  <r>
    <x v="54"/>
    <x v="2"/>
    <s v="caja chica"/>
    <d v="2021-01-04T00:00:00"/>
    <s v="TR"/>
    <s v="Caja chica R. Figueroa"/>
    <m/>
    <n v="100000"/>
    <m/>
  </r>
  <r>
    <x v="54"/>
    <x v="2"/>
    <s v="Imposiciones"/>
    <d v="2021-01-04T00:00:00"/>
    <s v="TR"/>
    <s v="Previred CH"/>
    <m/>
    <n v="139437"/>
    <m/>
  </r>
  <r>
    <x v="54"/>
    <x v="2"/>
    <s v="Mantencion"/>
    <d v="2021-01-04T00:00:00"/>
    <s v="TR"/>
    <s v="Luis Marchant Inst.Pendon y rep.sillon"/>
    <m/>
    <n v="40000"/>
    <m/>
  </r>
  <r>
    <x v="54"/>
    <x v="2"/>
    <s v="Basura"/>
    <d v="2021-01-05T00:00:00"/>
    <s v="TR"/>
    <s v="Retiro Basura 5 Ene.21"/>
    <m/>
    <n v="120000"/>
    <m/>
  </r>
  <r>
    <x v="54"/>
    <x v="2"/>
    <s v="Administracion"/>
    <d v="2021-01-05T00:00:00"/>
    <s v="TR"/>
    <s v="Seguro Fraude"/>
    <m/>
    <n v="4075"/>
    <m/>
  </r>
  <r>
    <x v="54"/>
    <x v="2"/>
    <s v="Agua"/>
    <d v="2021-01-05T00:00:00"/>
    <s v="TR"/>
    <s v="2 Camiones de Agua Cist. Dist."/>
    <m/>
    <n v="80000"/>
    <m/>
  </r>
  <r>
    <x v="54"/>
    <x v="2"/>
    <s v="Basura"/>
    <d v="2021-01-08T00:00:00"/>
    <s v="TR"/>
    <s v="Retira Basura 8 Enero 2021"/>
    <m/>
    <n v="120000"/>
    <m/>
  </r>
  <r>
    <x v="54"/>
    <x v="2"/>
    <s v="Basura"/>
    <d v="2021-01-12T00:00:00"/>
    <s v="TR"/>
    <s v="Retiro Basura 12 Ene.21"/>
    <m/>
    <n v="120000"/>
    <m/>
  </r>
  <r>
    <x v="54"/>
    <x v="2"/>
    <s v="Agua"/>
    <d v="2021-01-13T00:00:00"/>
    <s v="TR"/>
    <s v="2 Camiones de Agua Cist. Dist."/>
    <m/>
    <n v="80000"/>
    <m/>
  </r>
  <r>
    <x v="54"/>
    <x v="2"/>
    <s v="Sueldos"/>
    <d v="2021-01-15T00:00:00"/>
    <s v="TR"/>
    <s v="Adelanto CH"/>
    <m/>
    <n v="120000"/>
    <m/>
  </r>
  <r>
    <x v="54"/>
    <x v="2"/>
    <s v="Sueldos"/>
    <d v="2021-01-15T00:00:00"/>
    <s v="TR"/>
    <s v="RetiroBasura 15 Ene.21"/>
    <m/>
    <n v="120000"/>
    <m/>
  </r>
  <r>
    <x v="54"/>
    <x v="2"/>
    <s v="Agua"/>
    <d v="2021-01-15T00:00:00"/>
    <s v="TR"/>
    <s v="2,000 lTs agua Rando 56-83"/>
    <m/>
    <n v="12000"/>
    <m/>
  </r>
  <r>
    <x v="54"/>
    <x v="2"/>
    <s v="Agua"/>
    <d v="2021-01-15T00:00:00"/>
    <s v="TR"/>
    <s v="Luis Pacheco 100,000 lts agua- Quebrada"/>
    <m/>
    <n v="500000"/>
    <m/>
  </r>
  <r>
    <x v="54"/>
    <x v="2"/>
    <s v="Basura"/>
    <d v="2021-01-20T00:00:00"/>
    <s v="TR"/>
    <s v="Retiro Basura 19 Ene,21"/>
    <m/>
    <n v="120000"/>
    <m/>
  </r>
  <r>
    <x v="54"/>
    <x v="2"/>
    <s v="Devolucion x error"/>
    <d v="2021-01-21T00:00:00"/>
    <s v="TR"/>
    <s v="Devolucion error 1"/>
    <m/>
    <n v="226000"/>
    <m/>
  </r>
  <r>
    <x v="54"/>
    <x v="2"/>
    <s v="Agua"/>
    <d v="2021-01-21T00:00:00"/>
    <s v="TR"/>
    <s v="2 Camiones de Agua Cist. Dist."/>
    <m/>
    <n v="80000"/>
    <m/>
  </r>
  <r>
    <x v="54"/>
    <x v="2"/>
    <s v="Mantencion"/>
    <d v="2021-01-21T00:00:00"/>
    <s v="TR"/>
    <s v="Ferreteria El Yeco cloro y otros"/>
    <m/>
    <n v="21700"/>
    <m/>
  </r>
  <r>
    <x v="54"/>
    <x v="2"/>
    <s v="Devolucion x error"/>
    <d v="2021-01-21T00:00:00"/>
    <s v="TR"/>
    <s v="Devolucion error 2"/>
    <m/>
    <n v="100000"/>
    <m/>
  </r>
  <r>
    <x v="54"/>
    <x v="2"/>
    <s v="Basura"/>
    <d v="2021-01-25T00:00:00"/>
    <s v="TR"/>
    <s v="Retira Basura 22 Enero 2021"/>
    <m/>
    <n v="120000"/>
    <m/>
  </r>
  <r>
    <x v="54"/>
    <x v="2"/>
    <s v="Basura"/>
    <d v="2021-01-27T00:00:00"/>
    <s v="TR"/>
    <s v="Retiro Basura 26 Ene.21"/>
    <m/>
    <n v="120000"/>
    <m/>
  </r>
  <r>
    <x v="54"/>
    <x v="2"/>
    <s v="Agua"/>
    <d v="2021-01-28T00:00:00"/>
    <s v="TR"/>
    <s v="2 Camiones de Agua Cist. Dist."/>
    <m/>
    <n v="80000"/>
    <m/>
  </r>
  <r>
    <x v="55"/>
    <x v="2"/>
    <s v="Basura"/>
    <d v="2021-02-01T00:00:00"/>
    <s v="TR"/>
    <s v="Retiro basura 29 Ene.21"/>
    <m/>
    <n v="120000"/>
    <m/>
  </r>
  <r>
    <x v="55"/>
    <x v="2"/>
    <s v="Sueldos"/>
    <d v="2021-02-01T00:00:00"/>
    <s v="TR"/>
    <s v="Liq. CH Enero"/>
    <m/>
    <n v="385650"/>
    <m/>
  </r>
  <r>
    <x v="55"/>
    <x v="2"/>
    <s v="Luz"/>
    <d v="2021-02-01T00:00:00"/>
    <s v="TR"/>
    <s v="Litoral 2"/>
    <m/>
    <n v="34985"/>
    <m/>
  </r>
  <r>
    <x v="55"/>
    <x v="2"/>
    <s v="Luz"/>
    <d v="2021-02-01T00:00:00"/>
    <s v="TR"/>
    <s v="Litoral 1"/>
    <m/>
    <n v="83190"/>
    <m/>
  </r>
  <r>
    <x v="55"/>
    <x v="2"/>
    <s v="Luz"/>
    <d v="2021-02-01T00:00:00"/>
    <s v="TR"/>
    <s v="Litoral 3"/>
    <m/>
    <n v="2909"/>
    <m/>
  </r>
  <r>
    <x v="55"/>
    <x v="2"/>
    <s v="Celular"/>
    <d v="2021-02-01T00:00:00"/>
    <s v="TR"/>
    <s v="Celular Enetel CH"/>
    <m/>
    <n v="6990"/>
    <m/>
  </r>
  <r>
    <x v="55"/>
    <x v="2"/>
    <s v="caja chica"/>
    <d v="2021-02-01T00:00:00"/>
    <s v="TR"/>
    <s v="Caja Chica Feb21 R.F."/>
    <m/>
    <n v="100000"/>
    <m/>
  </r>
  <r>
    <x v="55"/>
    <x v="2"/>
    <s v="Imposiciones"/>
    <d v="2021-02-01T00:00:00"/>
    <s v="TR"/>
    <s v="Previred CH"/>
    <m/>
    <n v="152698"/>
    <m/>
  </r>
  <r>
    <x v="55"/>
    <x v="2"/>
    <s v="Proy. TiT Dominio"/>
    <d v="2021-02-02T00:00:00"/>
    <s v="TR"/>
    <s v="Salvador Espinoza x Notaria Esc. Cesión "/>
    <m/>
    <n v="100000"/>
    <m/>
  </r>
  <r>
    <x v="55"/>
    <x v="2"/>
    <s v="Proy. TiT Dominio"/>
    <d v="2021-02-03T00:00:00"/>
    <s v="TR"/>
    <s v="Salvador Espinoza Serv.Prof. Cesión "/>
    <m/>
    <n v="100000"/>
    <m/>
  </r>
  <r>
    <x v="55"/>
    <x v="2"/>
    <s v="Basura"/>
    <d v="2021-02-03T00:00:00"/>
    <s v="TR"/>
    <s v="Retiro basura 2 de Feb.21"/>
    <m/>
    <n v="120000"/>
    <m/>
  </r>
  <r>
    <x v="55"/>
    <x v="2"/>
    <s v="Agua"/>
    <d v="2021-02-05T00:00:00"/>
    <s v="TR"/>
    <s v="2 Camiones de Agua Cist. Dist."/>
    <m/>
    <n v="90000"/>
    <m/>
  </r>
  <r>
    <x v="55"/>
    <x v="2"/>
    <s v="Basura"/>
    <d v="2021-02-08T00:00:00"/>
    <s v="TR"/>
    <s v="Retiro Basura 5 Feb.21"/>
    <m/>
    <n v="120000"/>
    <m/>
  </r>
  <r>
    <x v="55"/>
    <x v="2"/>
    <s v="Administracion"/>
    <d v="2021-02-09T00:00:00"/>
    <s v="TR"/>
    <s v="Seg. Fraude"/>
    <m/>
    <n v="4086"/>
    <m/>
  </r>
  <r>
    <x v="55"/>
    <x v="2"/>
    <s v="Basura"/>
    <d v="2021-02-09T00:00:00"/>
    <s v="TR"/>
    <s v="Retiro Basura 9 Feb.21"/>
    <m/>
    <n v="120000"/>
    <m/>
  </r>
  <r>
    <x v="55"/>
    <x v="2"/>
    <s v="Mantencion"/>
    <d v="2021-02-11T00:00:00"/>
    <s v="TR"/>
    <s v="Juan Carlos Vera. Rep. Bomba Noria 1"/>
    <m/>
    <n v="55000"/>
    <m/>
  </r>
  <r>
    <x v="55"/>
    <x v="2"/>
    <s v="Mantencion"/>
    <d v="2021-02-11T00:00:00"/>
    <s v="TR"/>
    <s v="Ferreteria el Yeco. Bolsas y otros"/>
    <m/>
    <n v="9240"/>
    <m/>
  </r>
  <r>
    <x v="55"/>
    <x v="2"/>
    <s v="Agua"/>
    <d v="2021-02-12T00:00:00"/>
    <s v="TR"/>
    <s v="2 Camiones de Agua Cist. Dist."/>
    <m/>
    <n v="90000"/>
    <m/>
  </r>
  <r>
    <x v="55"/>
    <x v="2"/>
    <s v="Mantencion"/>
    <d v="2021-02-12T00:00:00"/>
    <s v="TR"/>
    <s v="Ferreteria el Yeco. 2 ruedas carretilla"/>
    <m/>
    <n v="32000"/>
    <m/>
  </r>
  <r>
    <x v="55"/>
    <x v="2"/>
    <s v="Basura"/>
    <d v="2021-02-15T00:00:00"/>
    <s v="TR"/>
    <s v="Retiro Basura Vie.12 Feb.21"/>
    <m/>
    <n v="120000"/>
    <m/>
  </r>
  <r>
    <x v="55"/>
    <x v="2"/>
    <s v="Sueldos"/>
    <d v="2021-02-15T00:00:00"/>
    <s v="TR"/>
    <s v="CH adelanto sueldo"/>
    <m/>
    <n v="120000"/>
    <m/>
  </r>
  <r>
    <x v="55"/>
    <x v="2"/>
    <s v="Agua"/>
    <d v="2021-02-19T00:00:00"/>
    <s v="TR"/>
    <s v="2 Camiones de Agua Cist. Dist."/>
    <m/>
    <n v="90000"/>
    <m/>
  </r>
  <r>
    <x v="55"/>
    <x v="2"/>
    <s v="Basura"/>
    <d v="2021-02-22T00:00:00"/>
    <s v="TR"/>
    <s v="Retiro Basura 19 Feb.20"/>
    <m/>
    <n v="120000"/>
    <m/>
  </r>
  <r>
    <x v="55"/>
    <x v="2"/>
    <s v="Mantencion"/>
    <d v="2021-02-22T00:00:00"/>
    <s v="TR"/>
    <s v="Cierre Puyehue 39, Ivan Altamirano"/>
    <m/>
    <n v="300000"/>
    <m/>
  </r>
  <r>
    <x v="55"/>
    <x v="2"/>
    <s v="Mantencion"/>
    <d v="2021-02-23T00:00:00"/>
    <s v="TR"/>
    <s v="Angel. Electrico repuesto bomba"/>
    <m/>
    <n v="19800"/>
    <m/>
  </r>
  <r>
    <x v="55"/>
    <x v="2"/>
    <s v="Mantencion"/>
    <d v="2021-02-23T00:00:00"/>
    <s v="TR"/>
    <s v="Ivan Altamirano Rep. Cierre Riñihue 8"/>
    <m/>
    <n v="30000"/>
    <m/>
  </r>
  <r>
    <x v="55"/>
    <x v="2"/>
    <s v="Agua"/>
    <d v="2021-02-26T00:00:00"/>
    <s v="TR"/>
    <s v="2 Camiones de Agua Cist. Dist."/>
    <m/>
    <n v="90000"/>
    <m/>
  </r>
  <r>
    <x v="56"/>
    <x v="2"/>
    <s v="Sueldos"/>
    <d v="2021-03-01T00:00:00"/>
    <s v="TR"/>
    <s v="Liq. CH Febrero"/>
    <m/>
    <n v="405650"/>
    <m/>
  </r>
  <r>
    <x v="56"/>
    <x v="2"/>
    <s v="Basura"/>
    <d v="2021-03-01T00:00:00"/>
    <s v="TR"/>
    <s v="Retiro Basura 27  feb.21"/>
    <m/>
    <n v="120000"/>
    <m/>
  </r>
  <r>
    <x v="56"/>
    <x v="2"/>
    <s v="Mantencion"/>
    <d v="2021-03-03T00:00:00"/>
    <s v="TR"/>
    <s v="C.Henriquez fumigadores y otros"/>
    <m/>
    <n v="9200"/>
    <m/>
  </r>
  <r>
    <x v="56"/>
    <x v="2"/>
    <s v="Basura"/>
    <d v="2021-03-03T00:00:00"/>
    <s v="TR"/>
    <s v="Retiro Basura 2 Marzo 2021 "/>
    <m/>
    <n v="120000"/>
    <m/>
  </r>
  <r>
    <x v="56"/>
    <x v="2"/>
    <s v="Luz"/>
    <d v="2021-03-03T00:00:00"/>
    <s v="TR"/>
    <s v="Litoral 2"/>
    <m/>
    <n v="64267"/>
    <m/>
  </r>
  <r>
    <x v="56"/>
    <x v="2"/>
    <s v="Luz"/>
    <d v="2021-03-03T00:00:00"/>
    <s v="TR"/>
    <s v="Litoral 1"/>
    <m/>
    <n v="82213"/>
    <m/>
  </r>
  <r>
    <x v="56"/>
    <x v="2"/>
    <s v="Luz"/>
    <d v="2021-03-03T00:00:00"/>
    <s v="TR"/>
    <s v="Litoral 3"/>
    <m/>
    <n v="2962"/>
    <m/>
  </r>
  <r>
    <x v="56"/>
    <x v="2"/>
    <s v="Celular"/>
    <d v="2021-03-03T00:00:00"/>
    <s v="TR"/>
    <s v="Clelular CH"/>
    <m/>
    <n v="6990"/>
    <m/>
  </r>
  <r>
    <x v="56"/>
    <x v="2"/>
    <s v="caja chica"/>
    <d v="2021-03-03T00:00:00"/>
    <s v="TR"/>
    <s v="C. Chica R. Figueroa"/>
    <m/>
    <n v="100000"/>
    <m/>
  </r>
  <r>
    <x v="56"/>
    <x v="2"/>
    <s v="Imposiciones"/>
    <d v="2021-03-03T00:00:00"/>
    <s v="TR"/>
    <s v="Previred CH"/>
    <m/>
    <n v="158738"/>
    <m/>
  </r>
  <r>
    <x v="56"/>
    <x v="2"/>
    <s v="Agua"/>
    <d v="2021-03-04T00:00:00"/>
    <s v="TR"/>
    <s v="2 Camiones de agua cist. Dist."/>
    <m/>
    <n v="90000"/>
    <m/>
  </r>
  <r>
    <x v="56"/>
    <x v="2"/>
    <s v="Mantencion"/>
    <d v="2021-03-08T00:00:00"/>
    <s v="TR"/>
    <s v="Aporte Manantiales x poda arbol"/>
    <m/>
    <n v="70000"/>
    <m/>
  </r>
  <r>
    <x v="56"/>
    <x v="2"/>
    <s v="Administracion"/>
    <d v="2021-03-08T00:00:00"/>
    <s v="TR"/>
    <s v="Seguro fraude"/>
    <m/>
    <n v="4112"/>
    <m/>
  </r>
  <r>
    <x v="56"/>
    <x v="2"/>
    <s v="Basura"/>
    <d v="2021-03-09T00:00:00"/>
    <s v="TR"/>
    <s v="Retiro Basura 5 de Marzo 2021"/>
    <m/>
    <n v="120000"/>
    <m/>
  </r>
  <r>
    <x v="56"/>
    <x v="2"/>
    <s v="Basura"/>
    <d v="2021-03-09T00:00:00"/>
    <s v="TR"/>
    <s v="Retiro Basura 16 Feb.2021"/>
    <m/>
    <n v="120000"/>
    <m/>
  </r>
  <r>
    <x v="56"/>
    <x v="2"/>
    <s v="Basura"/>
    <d v="2021-03-09T00:00:00"/>
    <s v="TR"/>
    <s v="Retiro Basura 23 Febrero 2021"/>
    <m/>
    <n v="120000"/>
    <m/>
  </r>
  <r>
    <x v="56"/>
    <x v="2"/>
    <s v="Basura"/>
    <d v="2021-03-09T00:00:00"/>
    <s v="TR"/>
    <s v="Retiro Basura 9 Marzo 2021"/>
    <m/>
    <n v="120000"/>
    <m/>
  </r>
  <r>
    <x v="56"/>
    <x v="2"/>
    <s v="Agua"/>
    <d v="2021-03-12T00:00:00"/>
    <s v="TR"/>
    <s v="2 Camiones de agua cist. Dist."/>
    <m/>
    <n v="90000"/>
    <m/>
  </r>
  <r>
    <x v="56"/>
    <x v="2"/>
    <s v="Basura"/>
    <d v="2021-03-12T00:00:00"/>
    <s v="TR"/>
    <s v="Retiro Basura 12 Marzo 2021"/>
    <m/>
    <n v="120000"/>
    <m/>
  </r>
  <r>
    <x v="56"/>
    <x v="2"/>
    <s v="Sueldos"/>
    <d v="2021-03-15T00:00:00"/>
    <s v="TR"/>
    <s v="Adelanto sueldo CH"/>
    <m/>
    <n v="120000"/>
    <m/>
  </r>
  <r>
    <x v="56"/>
    <x v="2"/>
    <s v="Mantencion"/>
    <d v="2021-03-16T00:00:00"/>
    <s v="TR"/>
    <s v="Ferreteria El Yeco"/>
    <m/>
    <n v="15600"/>
    <m/>
  </r>
  <r>
    <x v="56"/>
    <x v="2"/>
    <s v="Mantencion"/>
    <d v="2021-03-16T00:00:00"/>
    <s v="TR"/>
    <s v="Juan C. Vera Rep Bomba"/>
    <m/>
    <n v="150000"/>
    <m/>
  </r>
  <r>
    <x v="56"/>
    <x v="2"/>
    <s v="Basura"/>
    <d v="2021-03-16T00:00:00"/>
    <s v="TR"/>
    <s v="Retiro Basura 16 Mar.21"/>
    <m/>
    <n v="120000"/>
    <m/>
  </r>
  <r>
    <x v="56"/>
    <x v="2"/>
    <s v="Devolucion x error"/>
    <d v="2021-03-17T00:00:00"/>
    <s v="TR"/>
    <s v="Dev. Deposito x Error"/>
    <m/>
    <n v="182000"/>
    <m/>
  </r>
  <r>
    <x v="56"/>
    <x v="2"/>
    <s v="Agua"/>
    <d v="2021-03-18T00:00:00"/>
    <s v="TR"/>
    <s v="2 Camiones de agua cist. Dist."/>
    <m/>
    <n v="90000"/>
    <m/>
  </r>
  <r>
    <x v="56"/>
    <x v="2"/>
    <s v="Basura"/>
    <d v="2021-03-24T00:00:00"/>
    <s v="TR"/>
    <s v="Retiro Basura 23 Marzo 2021"/>
    <m/>
    <n v="120000"/>
    <m/>
  </r>
  <r>
    <x v="56"/>
    <x v="2"/>
    <s v="Agua"/>
    <d v="2021-03-25T00:00:00"/>
    <s v="TR"/>
    <s v="2 Camiones de agua cist. Dist."/>
    <m/>
    <n v="90000"/>
    <m/>
  </r>
  <r>
    <x v="56"/>
    <x v="2"/>
    <s v="Mantencion"/>
    <d v="2021-03-25T00:00:00"/>
    <s v="TR"/>
    <s v="Insumos p. Electricidad Pozo"/>
    <m/>
    <n v="41750"/>
    <m/>
  </r>
  <r>
    <x v="56"/>
    <x v="2"/>
    <s v="Mantencion"/>
    <d v="2021-03-25T00:00:00"/>
    <s v="TR"/>
    <s v="Zanja Tema Elect. Pozo Profundo"/>
    <m/>
    <n v="20000"/>
    <m/>
  </r>
  <r>
    <x v="56"/>
    <x v="2"/>
    <s v="Agua"/>
    <d v="2021-03-26T00:00:00"/>
    <s v="TR"/>
    <s v="Abono Luis Pacheco 100.000 Ltas agua"/>
    <m/>
    <n v="250000"/>
    <m/>
  </r>
  <r>
    <x v="56"/>
    <x v="2"/>
    <s v="Agua"/>
    <d v="2021-03-29T00:00:00"/>
    <s v="TR"/>
    <s v="Saldo Luis Pacheco 100.000 Lts agua"/>
    <m/>
    <n v="200000"/>
    <m/>
  </r>
  <r>
    <x v="56"/>
    <x v="2"/>
    <s v="Basura"/>
    <d v="2021-03-31T00:00:00"/>
    <s v="TR"/>
    <s v="Retiro Basura 30 Marzo"/>
    <m/>
    <n v="120000"/>
    <m/>
  </r>
  <r>
    <x v="56"/>
    <x v="2"/>
    <s v="Sueldos"/>
    <d v="2021-03-31T00:00:00"/>
    <s v="TR"/>
    <s v="Liq. CH Marzo 2021"/>
    <m/>
    <n v="285650"/>
    <m/>
  </r>
  <r>
    <x v="57"/>
    <x v="2"/>
    <s v="Luz"/>
    <d v="2021-04-01T00:00:00"/>
    <s v="TR"/>
    <s v="Litoral 2"/>
    <m/>
    <n v="38727"/>
    <m/>
  </r>
  <r>
    <x v="57"/>
    <x v="2"/>
    <s v="Luz"/>
    <d v="2021-04-01T00:00:00"/>
    <s v="TR"/>
    <s v="Litoral 1"/>
    <m/>
    <n v="109935"/>
    <m/>
  </r>
  <r>
    <x v="57"/>
    <x v="2"/>
    <s v="Luz"/>
    <d v="2021-04-01T00:00:00"/>
    <s v="TR"/>
    <s v="Litoral 3"/>
    <m/>
    <n v="3128"/>
    <m/>
  </r>
  <r>
    <x v="57"/>
    <x v="2"/>
    <s v="Celular"/>
    <d v="2021-04-01T00:00:00"/>
    <s v="TR"/>
    <s v="Celular CH"/>
    <m/>
    <n v="6990"/>
    <m/>
  </r>
  <r>
    <x v="57"/>
    <x v="2"/>
    <s v="caja chica"/>
    <d v="2021-04-01T00:00:00"/>
    <s v="TR"/>
    <s v="Caja Chica R. Figueroa"/>
    <m/>
    <n v="100000"/>
    <m/>
  </r>
  <r>
    <x v="57"/>
    <x v="2"/>
    <s v="Imposiciones"/>
    <d v="2021-04-05T00:00:00"/>
    <s v="TR"/>
    <s v="Pevired CH"/>
    <m/>
    <n v="122500"/>
    <m/>
  </r>
  <r>
    <x v="57"/>
    <x v="2"/>
    <s v="Agua"/>
    <d v="2021-04-05T00:00:00"/>
    <s v="TR"/>
    <s v="2 Camiones de Agua Cist. Dist."/>
    <m/>
    <n v="90000"/>
    <m/>
  </r>
  <r>
    <x v="57"/>
    <x v="2"/>
    <s v="contribuciones"/>
    <d v="2021-04-06T00:00:00"/>
    <s v="TR"/>
    <s v="Contribuciones ctas 1-2 año 2021"/>
    <m/>
    <n v="804370"/>
    <m/>
  </r>
  <r>
    <x v="57"/>
    <x v="2"/>
    <s v="Agua"/>
    <d v="2021-04-06T00:00:00"/>
    <s v="TR"/>
    <s v="2 Camiones de Agua Cist. Dist."/>
    <m/>
    <n v="90000"/>
    <m/>
  </r>
  <r>
    <x v="57"/>
    <x v="2"/>
    <s v="Basura"/>
    <d v="2021-04-07T00:00:00"/>
    <s v="TR"/>
    <s v="Retiro Basura 6 Abril 2021"/>
    <m/>
    <n v="120000"/>
    <m/>
  </r>
  <r>
    <x v="57"/>
    <x v="2"/>
    <s v="Administracion"/>
    <d v="2021-04-07T00:00:00"/>
    <s v="TR"/>
    <s v="Seg. Fraude"/>
    <m/>
    <n v="4123"/>
    <m/>
  </r>
  <r>
    <x v="57"/>
    <x v="2"/>
    <s v="Mantencion"/>
    <d v="2021-04-09T00:00:00"/>
    <s v="TR"/>
    <s v="Angel Bruggendieck Tablero Elect.pozo"/>
    <m/>
    <n v="482129"/>
    <m/>
  </r>
  <r>
    <x v="57"/>
    <x v="2"/>
    <s v="Agua"/>
    <d v="2021-04-13T00:00:00"/>
    <s v="TR"/>
    <s v="2 Camiones de Agua Cist. Dist."/>
    <m/>
    <n v="90000"/>
    <m/>
  </r>
  <r>
    <x v="57"/>
    <x v="2"/>
    <s v="Basura"/>
    <d v="2021-04-15T00:00:00"/>
    <s v="TR"/>
    <s v="Retiro Basura 14 Abril 2021"/>
    <m/>
    <n v="120000"/>
    <m/>
  </r>
  <r>
    <x v="57"/>
    <x v="2"/>
    <s v="Mantencion"/>
    <d v="2021-04-15T00:00:00"/>
    <s v="TR"/>
    <s v="Retiro Maleza sede Luis Marchant"/>
    <m/>
    <n v="20000"/>
    <m/>
  </r>
  <r>
    <x v="57"/>
    <x v="2"/>
    <s v="Sueldos"/>
    <d v="2021-04-15T00:00:00"/>
    <s v="TR"/>
    <s v="Adelanto CH Abril"/>
    <m/>
    <n v="120000"/>
    <m/>
  </r>
  <r>
    <x v="57"/>
    <x v="2"/>
    <s v="Basura"/>
    <d v="2021-04-21T00:00:00"/>
    <s v="TR"/>
    <s v="Retiro Basura 20 Abril"/>
    <m/>
    <n v="120000"/>
    <m/>
  </r>
  <r>
    <x v="57"/>
    <x v="2"/>
    <s v="Agua"/>
    <d v="2021-04-26T00:00:00"/>
    <s v="TR"/>
    <s v="2 Camiones de Agua Cist. Dist."/>
    <m/>
    <n v="90000"/>
    <m/>
  </r>
  <r>
    <x v="57"/>
    <x v="2"/>
    <s v="Basura"/>
    <d v="2021-04-28T00:00:00"/>
    <s v="TR"/>
    <s v="Retiro Basura 27 Abril 2021"/>
    <m/>
    <n v="120000"/>
    <m/>
  </r>
  <r>
    <x v="57"/>
    <x v="2"/>
    <s v="Agua"/>
    <d v="2021-04-30T00:00:00"/>
    <s v="TR"/>
    <s v="2 Camiones de Agua Cist. Dist."/>
    <m/>
    <n v="90000"/>
    <m/>
  </r>
  <r>
    <x v="57"/>
    <x v="2"/>
    <s v="Sueldos"/>
    <d v="2021-04-30T00:00:00"/>
    <s v="TR"/>
    <s v="Liq. Sueldo CH"/>
    <m/>
    <n v="285650"/>
    <m/>
  </r>
  <r>
    <x v="58"/>
    <x v="2"/>
    <s v="Internet"/>
    <d v="2021-05-03T00:00:00"/>
    <s v="TR"/>
    <s v="Recarga Entel Internet"/>
    <m/>
    <n v="10000"/>
    <m/>
  </r>
  <r>
    <x v="58"/>
    <x v="2"/>
    <s v="Luz"/>
    <d v="2021-05-03T00:00:00"/>
    <s v="TR"/>
    <s v="Litoral 2"/>
    <m/>
    <n v="45236"/>
    <m/>
  </r>
  <r>
    <x v="58"/>
    <x v="2"/>
    <s v="Luz"/>
    <d v="2021-05-03T00:00:00"/>
    <s v="TR"/>
    <s v="Litoral 1"/>
    <m/>
    <n v="116457"/>
    <m/>
  </r>
  <r>
    <x v="58"/>
    <x v="2"/>
    <s v="Luz"/>
    <d v="2021-05-03T00:00:00"/>
    <s v="TR"/>
    <s v="Litoral 3"/>
    <m/>
    <n v="2965"/>
    <m/>
  </r>
  <r>
    <x v="58"/>
    <x v="2"/>
    <s v="Celular"/>
    <d v="2021-05-03T00:00:00"/>
    <s v="TR"/>
    <s v="Celular Entel CH"/>
    <m/>
    <n v="6990"/>
    <m/>
  </r>
  <r>
    <x v="58"/>
    <x v="2"/>
    <s v="caja chica"/>
    <d v="2021-05-03T00:00:00"/>
    <s v="TR"/>
    <s v="Caja Chica R. Figueroa Mayo"/>
    <m/>
    <n v="100000"/>
    <m/>
  </r>
  <r>
    <x v="58"/>
    <x v="2"/>
    <s v="Imposiciones"/>
    <d v="2021-05-03T00:00:00"/>
    <s v="TR"/>
    <s v="Previred CH"/>
    <m/>
    <n v="120700"/>
    <m/>
  </r>
  <r>
    <x v="58"/>
    <x v="2"/>
    <s v="Mantencion"/>
    <d v="2021-05-04T00:00:00"/>
    <s v="TR"/>
    <s v="Ferreteria El Yeco Pintura y otros"/>
    <m/>
    <n v="43630"/>
    <m/>
  </r>
  <r>
    <x v="58"/>
    <x v="2"/>
    <s v="Basura"/>
    <d v="2021-05-04T00:00:00"/>
    <s v="TR"/>
    <s v="Retiro Basura 4 Mayo 2021"/>
    <m/>
    <n v="120000"/>
    <m/>
  </r>
  <r>
    <x v="58"/>
    <x v="2"/>
    <s v="Administracion"/>
    <d v="2021-05-05T00:00:00"/>
    <s v="TR"/>
    <s v="Seg. Fraude"/>
    <m/>
    <n v="4138"/>
    <m/>
  </r>
  <r>
    <x v="58"/>
    <x v="2"/>
    <s v="Agua"/>
    <d v="2021-05-06T00:00:00"/>
    <s v="TR"/>
    <s v="2 Camiones de Agua Cist. Dist."/>
    <m/>
    <n v="90000"/>
    <m/>
  </r>
  <r>
    <x v="58"/>
    <x v="2"/>
    <s v="Basura"/>
    <d v="2021-05-11T00:00:00"/>
    <s v="TR"/>
    <s v="Retiro Basura 11 Mayo 2021"/>
    <m/>
    <n v="120000"/>
    <m/>
  </r>
  <r>
    <x v="58"/>
    <x v="2"/>
    <s v="Agua"/>
    <d v="2021-05-12T00:00:00"/>
    <s v="TR"/>
    <s v="2 Camiones de Agua Cist. Dist."/>
    <m/>
    <n v="90000"/>
    <m/>
  </r>
  <r>
    <x v="58"/>
    <x v="2"/>
    <s v="Sueldos"/>
    <d v="2021-05-17T00:00:00"/>
    <s v="TR"/>
    <s v="Adelanto sueldo C.Henriquez"/>
    <m/>
    <n v="120000"/>
    <m/>
  </r>
  <r>
    <x v="58"/>
    <x v="2"/>
    <s v="Basura"/>
    <d v="2021-05-18T00:00:00"/>
    <s v="TR"/>
    <s v="Retiro Basura 18 Mayo"/>
    <m/>
    <n v="120000"/>
    <m/>
  </r>
  <r>
    <x v="58"/>
    <x v="2"/>
    <s v="Mantencion"/>
    <d v="2021-05-19T00:00:00"/>
    <s v="TR"/>
    <s v="Amonio Cuaternario C.H."/>
    <m/>
    <n v="7314"/>
    <m/>
  </r>
  <r>
    <x v="58"/>
    <x v="2"/>
    <s v="Agua"/>
    <d v="2021-05-19T00:00:00"/>
    <s v="TR"/>
    <s v="2 Camiones de Agua Cist. Dist."/>
    <m/>
    <n v="90000"/>
    <m/>
  </r>
  <r>
    <x v="58"/>
    <x v="2"/>
    <s v="Internet"/>
    <d v="2021-05-24T00:00:00"/>
    <s v="TR"/>
    <s v="Recarga Entel Internet"/>
    <m/>
    <n v="10000"/>
    <m/>
  </r>
  <r>
    <x v="58"/>
    <x v="2"/>
    <s v="Basura"/>
    <d v="2021-05-26T00:00:00"/>
    <s v="TR"/>
    <s v="Retiro basura 25 mayo 2021"/>
    <m/>
    <n v="120000"/>
    <m/>
  </r>
  <r>
    <x v="58"/>
    <x v="2"/>
    <s v="ropa de trabajo"/>
    <d v="2021-05-27T00:00:00"/>
    <s v="TR"/>
    <s v="Pantalones de trabajo CH"/>
    <m/>
    <n v="19990"/>
    <m/>
  </r>
  <r>
    <x v="58"/>
    <x v="2"/>
    <s v="Agua"/>
    <d v="2021-05-27T00:00:00"/>
    <s v="TR"/>
    <s v="2 Camiones de Agua Cist. Dist."/>
    <m/>
    <n v="90000"/>
    <m/>
  </r>
  <r>
    <x v="58"/>
    <x v="2"/>
    <s v="Mantencion"/>
    <d v="2021-05-31T00:00:00"/>
    <s v="TR"/>
    <s v="Angel electrico Inst. Luminaria "/>
    <m/>
    <n v="70000"/>
    <m/>
  </r>
  <r>
    <x v="58"/>
    <x v="2"/>
    <s v="Sueldos"/>
    <d v="2021-05-31T00:00:00"/>
    <s v="TR"/>
    <s v="Liq. Sueldo Mayo CH"/>
    <m/>
    <n v="285650"/>
    <m/>
  </r>
  <r>
    <x v="59"/>
    <x v="2"/>
    <s v="Proy. TiT Dominio"/>
    <d v="2021-06-01T00:00:00"/>
    <s v="TR"/>
    <s v="Escritura Octavio Arrue Ranco 42"/>
    <m/>
    <n v="40000"/>
    <m/>
  </r>
  <r>
    <x v="59"/>
    <x v="2"/>
    <s v="Luz"/>
    <d v="2021-06-01T00:00:00"/>
    <s v="TR"/>
    <s v="Litoral 2"/>
    <m/>
    <n v="41332"/>
    <m/>
  </r>
  <r>
    <x v="59"/>
    <x v="2"/>
    <s v="Luz"/>
    <d v="2021-06-01T00:00:00"/>
    <s v="TR"/>
    <s v="Litoral 1"/>
    <m/>
    <n v="109773"/>
    <m/>
  </r>
  <r>
    <x v="59"/>
    <x v="2"/>
    <s v="Luz"/>
    <d v="2021-06-01T00:00:00"/>
    <s v="TR"/>
    <s v="Litoral 3"/>
    <m/>
    <n v="2803"/>
    <m/>
  </r>
  <r>
    <x v="59"/>
    <x v="2"/>
    <s v="Celular"/>
    <d v="2021-06-01T00:00:00"/>
    <s v="TR"/>
    <s v="Celular Entel"/>
    <m/>
    <n v="6990"/>
    <m/>
  </r>
  <r>
    <x v="59"/>
    <x v="2"/>
    <s v="caja chica"/>
    <d v="2021-06-01T00:00:00"/>
    <s v="TR"/>
    <s v="Caja chica R. Figueroa"/>
    <m/>
    <n v="100000"/>
    <m/>
  </r>
  <r>
    <x v="59"/>
    <x v="2"/>
    <s v="Imposiciones"/>
    <d v="2021-06-01T00:00:00"/>
    <s v="TR"/>
    <s v="Previred CH"/>
    <m/>
    <n v="120700"/>
    <m/>
  </r>
  <r>
    <x v="59"/>
    <x v="2"/>
    <s v="Basura"/>
    <d v="2021-06-01T00:00:00"/>
    <s v="TR"/>
    <s v="Retiro Basura 1 junio 2021"/>
    <m/>
    <n v="120000"/>
    <m/>
  </r>
  <r>
    <x v="59"/>
    <x v="2"/>
    <s v="Agua"/>
    <d v="2021-06-04T00:00:00"/>
    <s v="TR"/>
    <s v="2 Camiones de Agua Cist. Distribucion"/>
    <m/>
    <n v="90000"/>
    <m/>
  </r>
  <r>
    <x v="59"/>
    <x v="2"/>
    <s v="Administracion"/>
    <d v="2021-06-07T00:00:00"/>
    <s v="TR"/>
    <s v="Fraude seguro"/>
    <m/>
    <n v="4155"/>
    <m/>
  </r>
  <r>
    <x v="59"/>
    <x v="2"/>
    <s v="caja chica"/>
    <d v="2021-06-08T00:00:00"/>
    <s v="TR"/>
    <s v="Vuelto Ranco 54 Bol. 13909"/>
    <m/>
    <n v="7420"/>
    <m/>
  </r>
  <r>
    <x v="59"/>
    <x v="2"/>
    <s v="Basura"/>
    <d v="2021-06-08T00:00:00"/>
    <s v="TR"/>
    <s v="Retiro Basura 8 junio 2021"/>
    <m/>
    <n v="120000"/>
    <m/>
  </r>
  <r>
    <x v="59"/>
    <x v="2"/>
    <s v="Mantencion"/>
    <d v="2021-06-08T00:00:00"/>
    <s v="TR"/>
    <s v="Ferreteria Art. Aseo"/>
    <m/>
    <n v="18350"/>
    <m/>
  </r>
  <r>
    <x v="59"/>
    <x v="2"/>
    <s v="Internet"/>
    <d v="2021-06-10T00:00:00"/>
    <s v="TR"/>
    <s v="Recarga Internet"/>
    <m/>
    <n v="10000"/>
    <m/>
  </r>
  <r>
    <x v="59"/>
    <x v="2"/>
    <s v="Agua"/>
    <d v="2021-06-10T00:00:00"/>
    <s v="TR"/>
    <s v="2 Camiones de Agua Cist. Distribucion"/>
    <m/>
    <n v="90000"/>
    <m/>
  </r>
  <r>
    <x v="59"/>
    <x v="2"/>
    <s v="Mantencion"/>
    <d v="2021-06-15T00:00:00"/>
    <s v="TR"/>
    <s v="Ferreteria Yeco Vol.29069"/>
    <m/>
    <n v="40200"/>
    <m/>
  </r>
  <r>
    <x v="59"/>
    <x v="2"/>
    <s v="Sueldos"/>
    <d v="2021-06-15T00:00:00"/>
    <s v="TR"/>
    <s v="Adelanto CH"/>
    <m/>
    <n v="120000"/>
    <m/>
  </r>
  <r>
    <x v="59"/>
    <x v="2"/>
    <s v="Basura"/>
    <d v="2021-06-16T00:00:00"/>
    <s v="TR"/>
    <s v="Retiro basura 15 Junio 2021"/>
    <m/>
    <n v="120000"/>
    <m/>
  </r>
  <r>
    <x v="59"/>
    <x v="2"/>
    <s v="Agua"/>
    <d v="2021-06-18T00:00:00"/>
    <s v="TR"/>
    <s v="2 Camiones de Agua Cist. Distribucion"/>
    <m/>
    <n v="90000"/>
    <m/>
  </r>
  <r>
    <x v="59"/>
    <x v="2"/>
    <s v="Basura"/>
    <d v="2021-06-23T00:00:00"/>
    <s v="TR"/>
    <s v="Retiro Basura 22 Junio "/>
    <m/>
    <n v="120000"/>
    <m/>
  </r>
  <r>
    <x v="59"/>
    <x v="2"/>
    <s v="Agua"/>
    <d v="2021-06-24T00:00:00"/>
    <s v="TR"/>
    <s v="2 Camiones de Agua Cist. Distribucion"/>
    <m/>
    <n v="90000"/>
    <m/>
  </r>
  <r>
    <x v="59"/>
    <x v="2"/>
    <s v="Mantencion"/>
    <d v="2021-06-24T00:00:00"/>
    <s v="TR"/>
    <s v="Yeco Ferreteria varios"/>
    <m/>
    <n v="4450"/>
    <m/>
  </r>
  <r>
    <x v="59"/>
    <x v="2"/>
    <s v="Internet"/>
    <d v="2021-06-29T00:00:00"/>
    <s v="TR"/>
    <s v="Recarga Internet"/>
    <m/>
    <n v="10000"/>
    <m/>
  </r>
  <r>
    <x v="59"/>
    <x v="2"/>
    <s v="Basura"/>
    <d v="2021-06-30T00:00:00"/>
    <s v="TR"/>
    <s v="Retiro  Basura 30 Junio 2021"/>
    <m/>
    <n v="120000"/>
    <m/>
  </r>
  <r>
    <x v="60"/>
    <x v="2"/>
    <s v="Sueldos"/>
    <d v="2021-07-01T00:00:00"/>
    <s v="TR"/>
    <s v="Liq. Junio CH"/>
    <m/>
    <n v="285650"/>
    <m/>
  </r>
  <r>
    <x v="60"/>
    <x v="2"/>
    <s v="Luz"/>
    <d v="2021-07-01T00:00:00"/>
    <s v="TR"/>
    <s v="Litoral 2"/>
    <m/>
    <n v="52229"/>
    <m/>
  </r>
  <r>
    <x v="60"/>
    <x v="2"/>
    <s v="Luz"/>
    <d v="2021-07-01T00:00:00"/>
    <s v="TR"/>
    <s v="Litoral 1"/>
    <m/>
    <n v="164372"/>
    <m/>
  </r>
  <r>
    <x v="60"/>
    <x v="2"/>
    <s v="Luz"/>
    <d v="2021-07-01T00:00:00"/>
    <s v="TR"/>
    <s v="Litoral 3"/>
    <m/>
    <n v="2804"/>
    <m/>
  </r>
  <r>
    <x v="60"/>
    <x v="2"/>
    <s v="Celular"/>
    <d v="2021-07-01T00:00:00"/>
    <s v="TR"/>
    <s v="Entel CH (1 cuota)"/>
    <m/>
    <n v="13617"/>
    <m/>
  </r>
  <r>
    <x v="60"/>
    <x v="2"/>
    <s v="Agua"/>
    <d v="2021-07-01T00:00:00"/>
    <s v="TR"/>
    <s v="2 Camiones de agua Cist. Dist."/>
    <m/>
    <n v="90000"/>
    <m/>
  </r>
  <r>
    <x v="60"/>
    <x v="2"/>
    <s v="caja chica"/>
    <d v="2021-07-01T00:00:00"/>
    <s v="TR"/>
    <s v="Caja Chica Julio R. Figueroa"/>
    <m/>
    <n v="100000"/>
    <m/>
  </r>
  <r>
    <x v="60"/>
    <x v="2"/>
    <s v="Agua"/>
    <d v="2021-07-05T00:00:00"/>
    <s v="TR"/>
    <s v="2,500 lts agua Ranco 54"/>
    <m/>
    <n v="12000"/>
    <m/>
  </r>
  <r>
    <x v="60"/>
    <x v="2"/>
    <s v="Imposiciones"/>
    <d v="2021-07-05T00:00:00"/>
    <s v="TR"/>
    <s v="Previred CH"/>
    <m/>
    <n v="120700"/>
    <m/>
  </r>
  <r>
    <x v="60"/>
    <x v="2"/>
    <s v="Administracion"/>
    <d v="2021-07-05T00:00:00"/>
    <s v="TR"/>
    <s v="Seg. Fraude"/>
    <m/>
    <n v="4168"/>
    <m/>
  </r>
  <r>
    <x v="60"/>
    <x v="2"/>
    <s v="Basura"/>
    <d v="2021-07-06T00:00:00"/>
    <s v="TR"/>
    <s v="Retiro Basura 6 Julio 2021"/>
    <m/>
    <n v="120000"/>
    <m/>
  </r>
  <r>
    <x v="60"/>
    <x v="2"/>
    <s v="Agua"/>
    <d v="2021-07-07T00:00:00"/>
    <s v="TR"/>
    <s v="2 Camiones de agua Cist. Dist."/>
    <m/>
    <n v="90000"/>
    <m/>
  </r>
  <r>
    <x v="60"/>
    <x v="2"/>
    <s v="Mantencion"/>
    <d v="2021-07-13T00:00:00"/>
    <s v="TR"/>
    <s v="Ferreteria El Yeco"/>
    <m/>
    <n v="13700"/>
    <m/>
  </r>
  <r>
    <x v="60"/>
    <x v="2"/>
    <s v="Basura"/>
    <d v="2021-07-13T00:00:00"/>
    <s v="TR"/>
    <s v="Retiro Basura 13 Julio 2021"/>
    <m/>
    <n v="120000"/>
    <m/>
  </r>
  <r>
    <x v="60"/>
    <x v="2"/>
    <s v="Agua"/>
    <d v="2021-07-15T00:00:00"/>
    <s v="TR"/>
    <s v="2 Camiones de agua Cist. Dist."/>
    <m/>
    <n v="90000"/>
    <m/>
  </r>
  <r>
    <x v="60"/>
    <x v="2"/>
    <s v="Sueldos"/>
    <d v="2021-07-15T00:00:00"/>
    <s v="TR"/>
    <s v="Adelanto CH julio"/>
    <m/>
    <n v="120000"/>
    <m/>
  </r>
  <r>
    <x v="60"/>
    <x v="2"/>
    <s v="Mantencion"/>
    <d v="2021-07-19T00:00:00"/>
    <s v="TR"/>
    <s v="Luis Marchant Retiro maleza sede"/>
    <m/>
    <n v="8000"/>
    <m/>
  </r>
  <r>
    <x v="60"/>
    <x v="2"/>
    <s v="Internet"/>
    <d v="2021-07-20T00:00:00"/>
    <s v="TR"/>
    <s v="Recarga Internet"/>
    <m/>
    <n v="10000"/>
    <m/>
  </r>
  <r>
    <x v="60"/>
    <x v="2"/>
    <s v="Basura"/>
    <d v="2021-07-20T00:00:00"/>
    <s v="D/E"/>
    <s v="Reriro Basura 20 Jul.21"/>
    <m/>
    <n v="120000"/>
    <m/>
  </r>
  <r>
    <x v="60"/>
    <x v="2"/>
    <s v="Proy. TiT Dominio"/>
    <d v="2021-07-21T00:00:00"/>
    <s v="TR"/>
    <s v="Salvador Espinoza. Esc. Ranco 42"/>
    <m/>
    <n v="100000"/>
    <m/>
  </r>
  <r>
    <x v="60"/>
    <x v="2"/>
    <s v="Administracion"/>
    <d v="2021-07-21T00:00:00"/>
    <s v="TR"/>
    <s v="T. Tejos x Aporte Fallecimiento de menor"/>
    <m/>
    <n v="100000"/>
    <m/>
  </r>
  <r>
    <x v="60"/>
    <x v="2"/>
    <s v="Agua"/>
    <d v="2021-07-22T00:00:00"/>
    <s v="TR"/>
    <s v="2 Camiones de agua Cist. Dist."/>
    <m/>
    <n v="90000"/>
    <m/>
  </r>
  <r>
    <x v="60"/>
    <x v="2"/>
    <s v="Basura"/>
    <d v="2021-07-27T00:00:00"/>
    <s v="TR"/>
    <s v="2 Retiro Basura 27 Jul.21"/>
    <m/>
    <n v="120000"/>
    <m/>
  </r>
  <r>
    <x v="60"/>
    <x v="2"/>
    <s v="Mantencion"/>
    <d v="2021-07-29T00:00:00"/>
    <s v="TR"/>
    <s v="Amonio- Mascarillas"/>
    <m/>
    <n v="12900"/>
    <m/>
  </r>
  <r>
    <x v="60"/>
    <x v="2"/>
    <s v="Agua"/>
    <d v="2021-07-29T00:00:00"/>
    <s v="TR"/>
    <s v="2 Camiones de agua Cist. Dist."/>
    <m/>
    <n v="90000"/>
    <m/>
  </r>
  <r>
    <x v="61"/>
    <x v="2"/>
    <s v="Sueldos"/>
    <d v="2021-08-02T00:00:00"/>
    <s v="TR"/>
    <s v="Liq. CH mes de Julio"/>
    <m/>
    <n v="285650"/>
    <m/>
  </r>
  <r>
    <x v="61"/>
    <x v="2"/>
    <s v="Luz"/>
    <d v="2021-08-02T00:00:00"/>
    <s v="TR"/>
    <s v="Litoral 2"/>
    <m/>
    <n v="40028"/>
    <m/>
  </r>
  <r>
    <x v="61"/>
    <x v="2"/>
    <s v="Luz"/>
    <d v="2021-08-02T00:00:00"/>
    <s v="TR"/>
    <s v="Litoral 1"/>
    <m/>
    <n v="125878"/>
    <m/>
  </r>
  <r>
    <x v="61"/>
    <x v="2"/>
    <s v="Luz"/>
    <d v="2021-08-02T00:00:00"/>
    <s v="TR"/>
    <s v="Litoral 3"/>
    <m/>
    <n v="2641"/>
    <m/>
  </r>
  <r>
    <x v="61"/>
    <x v="2"/>
    <s v="Celular"/>
    <d v="2021-08-02T00:00:00"/>
    <s v="TR"/>
    <s v="Telefono entel ch (2 cuota)"/>
    <m/>
    <n v="16970"/>
    <m/>
  </r>
  <r>
    <x v="61"/>
    <x v="2"/>
    <s v="Agua"/>
    <d v="2021-08-02T00:00:00"/>
    <s v="TR"/>
    <s v="Luis Pacheco 10,000 lts. Agua cist. Ac."/>
    <m/>
    <n v="450000"/>
    <m/>
  </r>
  <r>
    <x v="61"/>
    <x v="2"/>
    <s v="caja chica"/>
    <d v="2021-08-02T00:00:00"/>
    <s v="TR"/>
    <s v="Caja chica Ricardo figueroa"/>
    <m/>
    <n v="100000"/>
    <m/>
  </r>
  <r>
    <x v="61"/>
    <x v="2"/>
    <s v="Imposiciones"/>
    <d v="2021-08-02T00:00:00"/>
    <s v="TR"/>
    <s v="Previred"/>
    <m/>
    <n v="122050"/>
    <m/>
  </r>
  <r>
    <x v="61"/>
    <x v="2"/>
    <s v="Basura"/>
    <d v="2021-08-04T00:00:00"/>
    <s v="TR"/>
    <s v="Retiro Basura 3 de Ago.21"/>
    <m/>
    <n v="120000"/>
    <m/>
  </r>
  <r>
    <x v="61"/>
    <x v="2"/>
    <s v="Agua"/>
    <d v="2021-08-04T00:00:00"/>
    <s v="TR"/>
    <s v="2 Camiones de Agua Cist. Dist."/>
    <m/>
    <n v="90000"/>
    <m/>
  </r>
  <r>
    <x v="61"/>
    <x v="2"/>
    <s v="Administracion"/>
    <d v="2021-08-06T00:00:00"/>
    <s v="TR"/>
    <s v="Seguro Fraude"/>
    <m/>
    <n v="4173"/>
    <m/>
  </r>
  <r>
    <x v="61"/>
    <x v="2"/>
    <s v="Mantencion"/>
    <d v="2021-08-09T00:00:00"/>
    <s v="TR"/>
    <s v="Ferreteria El Yeco insumos varios"/>
    <m/>
    <n v="19250"/>
    <m/>
  </r>
  <r>
    <x v="61"/>
    <x v="2"/>
    <s v="Mantencion"/>
    <d v="2021-08-09T00:00:00"/>
    <s v="TR"/>
    <s v="Ferreteria El Yeco insumos varios"/>
    <m/>
    <n v="7000"/>
    <m/>
  </r>
  <r>
    <x v="61"/>
    <x v="2"/>
    <s v="Celular"/>
    <d v="2021-08-09T00:00:00"/>
    <s v="TR"/>
    <s v="Recarga Celular"/>
    <m/>
    <n v="10000"/>
    <m/>
  </r>
  <r>
    <x v="61"/>
    <x v="2"/>
    <s v="Basura"/>
    <d v="2021-08-09T00:00:00"/>
    <s v="TR"/>
    <s v="Retiro Basura 9 de Ago.21"/>
    <m/>
    <n v="120000"/>
    <m/>
  </r>
  <r>
    <x v="61"/>
    <x v="2"/>
    <s v="Mantencion"/>
    <d v="2021-08-12T00:00:00"/>
    <s v="TR"/>
    <s v="Ferreteria El Yeco insumos varios"/>
    <m/>
    <n v="105950"/>
    <m/>
  </r>
  <r>
    <x v="61"/>
    <x v="2"/>
    <s v="Agua"/>
    <d v="2021-08-13T00:00:00"/>
    <s v="TR"/>
    <s v="2 Camiones de Agua Cist. Dist."/>
    <m/>
    <n v="90000"/>
    <m/>
  </r>
  <r>
    <x v="61"/>
    <x v="2"/>
    <s v="Sueldos"/>
    <d v="2021-08-16T00:00:00"/>
    <s v="TR"/>
    <s v="Adelanto sueldo CH Ago.21"/>
    <m/>
    <n v="120000"/>
    <m/>
  </r>
  <r>
    <x v="61"/>
    <x v="2"/>
    <s v="Sueldos"/>
    <d v="2021-08-16T00:00:00"/>
    <s v="TR"/>
    <s v="Bono Especial CH x Vacaciones 2020"/>
    <m/>
    <n v="94652"/>
    <m/>
  </r>
  <r>
    <x v="61"/>
    <x v="2"/>
    <s v="Basura"/>
    <d v="2021-08-18T00:00:00"/>
    <s v="TR"/>
    <s v="Retiro Basura 17 Agosto"/>
    <m/>
    <n v="120000"/>
    <m/>
  </r>
  <r>
    <x v="61"/>
    <x v="2"/>
    <s v="Agua"/>
    <d v="2021-08-18T00:00:00"/>
    <s v="TR"/>
    <s v="2 Camiones de Agua Cist. Dist."/>
    <m/>
    <n v="90000"/>
    <m/>
  </r>
  <r>
    <x v="61"/>
    <x v="2"/>
    <s v="Internet"/>
    <d v="2021-08-18T00:00:00"/>
    <s v="TR"/>
    <s v="RENOVACION HOSTING PAG. WEB"/>
    <m/>
    <n v="38556"/>
    <m/>
  </r>
  <r>
    <x v="61"/>
    <x v="2"/>
    <s v="Mantencion"/>
    <d v="2021-08-19T00:00:00"/>
    <s v="TR"/>
    <s v="Insumos x Cierre Icalma"/>
    <m/>
    <n v="11050"/>
    <m/>
  </r>
  <r>
    <x v="61"/>
    <x v="2"/>
    <s v="Mantencion"/>
    <d v="2021-08-19T00:00:00"/>
    <s v="TR"/>
    <s v="Obra de Mano Cierre de Icalma"/>
    <m/>
    <n v="120000"/>
    <m/>
  </r>
  <r>
    <x v="61"/>
    <x v="2"/>
    <s v="Mantencion"/>
    <d v="2021-08-23T00:00:00"/>
    <s v="TR"/>
    <s v="Rep Luminarias Angel Electrico"/>
    <m/>
    <n v="25000"/>
    <m/>
  </r>
  <r>
    <x v="61"/>
    <x v="2"/>
    <s v="deposito a plazo"/>
    <d v="2021-08-23T00:00:00"/>
    <s v="TR"/>
    <s v="Traspaso Deposito a Plazo"/>
    <m/>
    <n v="5000000"/>
    <m/>
  </r>
  <r>
    <x v="61"/>
    <x v="2"/>
    <s v="Basura"/>
    <d v="2021-08-24T00:00:00"/>
    <s v="TR"/>
    <s v="Retiro Basura 24 Agosto "/>
    <m/>
    <n v="120000"/>
    <m/>
  </r>
  <r>
    <x v="61"/>
    <x v="2"/>
    <s v="Internet"/>
    <d v="2021-08-27T00:00:00"/>
    <s v="TR"/>
    <s v="Recarga Internet Entel"/>
    <m/>
    <n v="10000"/>
    <m/>
  </r>
  <r>
    <x v="61"/>
    <x v="2"/>
    <s v="Agua"/>
    <d v="2021-08-30T00:00:00"/>
    <s v="TR"/>
    <s v="2 Camiones de Agua Cist. Dist."/>
    <m/>
    <n v="90000"/>
    <m/>
  </r>
  <r>
    <x v="61"/>
    <x v="2"/>
    <s v="Sueldos"/>
    <d v="2021-08-30T00:00:00"/>
    <s v="TR"/>
    <s v="Melinda Gonzalez Reemplazo CH"/>
    <m/>
    <n v="100000"/>
    <m/>
  </r>
  <r>
    <x v="62"/>
    <x v="2"/>
    <s v="Basura"/>
    <d v="2021-09-01T00:00:00"/>
    <s v="TR"/>
    <s v="Retiro Basura 31 Ago.21"/>
    <m/>
    <n v="120000"/>
    <m/>
  </r>
  <r>
    <x v="62"/>
    <x v="2"/>
    <s v="Sueldos"/>
    <d v="2021-09-01T00:00:00"/>
    <s v="TR"/>
    <s v="Liq. CH Agosto"/>
    <m/>
    <n v="285650"/>
    <m/>
  </r>
  <r>
    <x v="62"/>
    <x v="2"/>
    <s v="Luz"/>
    <d v="2021-09-01T00:00:00"/>
    <s v="TR"/>
    <s v="Litoral 2"/>
    <m/>
    <n v="39379"/>
    <m/>
  </r>
  <r>
    <x v="62"/>
    <x v="2"/>
    <s v="Luz"/>
    <d v="2021-09-01T00:00:00"/>
    <s v="TR"/>
    <s v="Litoral 1"/>
    <m/>
    <n v="113361"/>
    <m/>
  </r>
  <r>
    <x v="62"/>
    <x v="2"/>
    <s v="Luz"/>
    <d v="2021-09-01T00:00:00"/>
    <s v="TR"/>
    <s v="Litoral 3"/>
    <m/>
    <n v="2641"/>
    <m/>
  </r>
  <r>
    <x v="62"/>
    <x v="2"/>
    <s v="Celular"/>
    <d v="2021-09-01T00:00:00"/>
    <s v="TR"/>
    <s v="TELEFONO Enetel CH"/>
    <m/>
    <n v="16970"/>
    <m/>
  </r>
  <r>
    <x v="62"/>
    <x v="2"/>
    <s v="caja chica"/>
    <d v="2021-09-01T00:00:00"/>
    <s v="TR"/>
    <s v="Caja Chica R. Figueroa Sep.21"/>
    <m/>
    <n v="100000"/>
    <m/>
  </r>
  <r>
    <x v="62"/>
    <x v="2"/>
    <s v="contribuciones"/>
    <d v="2021-09-02T00:00:00"/>
    <s v="TR"/>
    <s v="Contribuciones cuotas 3-4 año 2021"/>
    <m/>
    <n v="820448"/>
    <m/>
  </r>
  <r>
    <x v="62"/>
    <x v="2"/>
    <s v="Imposiciones"/>
    <d v="2021-09-02T00:00:00"/>
    <s v="TR"/>
    <s v="Previred CH"/>
    <m/>
    <n v="150528"/>
    <m/>
  </r>
  <r>
    <x v="62"/>
    <x v="2"/>
    <s v="Agua"/>
    <d v="2021-09-03T00:00:00"/>
    <s v="TR"/>
    <s v="2 Camiones de Agua Cist. Distribucion"/>
    <m/>
    <n v="90000"/>
    <m/>
  </r>
  <r>
    <x v="62"/>
    <x v="2"/>
    <s v="Mantencion"/>
    <d v="2021-09-03T00:00:00"/>
    <s v="TR"/>
    <s v="Ferreteria El Yeco Insumos "/>
    <m/>
    <n v="73550"/>
    <m/>
  </r>
  <r>
    <x v="62"/>
    <x v="2"/>
    <s v="Mantencion"/>
    <d v="2021-09-06T00:00:00"/>
    <s v="TR"/>
    <s v="Reparacion Porton Villarrica"/>
    <m/>
    <n v="20000"/>
    <m/>
  </r>
  <r>
    <x v="62"/>
    <x v="2"/>
    <s v="Mantencion"/>
    <d v="2021-09-06T00:00:00"/>
    <s v="TR"/>
    <s v="Compra Bandera Mirador"/>
    <m/>
    <n v="7000"/>
    <m/>
  </r>
  <r>
    <x v="62"/>
    <x v="2"/>
    <s v="Administracion"/>
    <d v="2021-09-06T00:00:00"/>
    <s v="TR"/>
    <s v="Seguro Fraude"/>
    <m/>
    <n v="4203"/>
    <m/>
  </r>
  <r>
    <x v="62"/>
    <x v="2"/>
    <s v="Basura"/>
    <d v="2021-09-08T00:00:00"/>
    <s v="TR"/>
    <s v="Retiro Basura 7 Sep.21"/>
    <m/>
    <n v="120000"/>
    <m/>
  </r>
  <r>
    <x v="62"/>
    <x v="2"/>
    <s v="Agua"/>
    <d v="2021-09-10T00:00:00"/>
    <s v="TR"/>
    <s v="3 Camiones de Agua Cist. Dist."/>
    <m/>
    <n v="135000"/>
    <m/>
  </r>
  <r>
    <x v="62"/>
    <x v="2"/>
    <s v="Basura"/>
    <d v="2021-09-15T00:00:00"/>
    <s v="TR"/>
    <s v="Retiro Basura 14 Sep.21"/>
    <m/>
    <n v="120000"/>
    <m/>
  </r>
  <r>
    <x v="62"/>
    <x v="2"/>
    <s v="Sueldos"/>
    <d v="2021-09-15T00:00:00"/>
    <s v="TR"/>
    <s v="Adelanto sueldo CH"/>
    <m/>
    <n v="120000"/>
    <m/>
  </r>
  <r>
    <x v="62"/>
    <x v="2"/>
    <s v="Sueldos"/>
    <d v="2021-09-15T00:00:00"/>
    <s v="TR"/>
    <s v="Aguinaldo CH"/>
    <m/>
    <n v="75000"/>
    <m/>
  </r>
  <r>
    <x v="62"/>
    <x v="2"/>
    <s v="Agua"/>
    <d v="2021-09-15T00:00:00"/>
    <s v="TR"/>
    <s v="3 Camiones de Agua Cist. Dist."/>
    <m/>
    <n v="135000"/>
    <m/>
  </r>
  <r>
    <x v="62"/>
    <x v="2"/>
    <s v="Internet"/>
    <d v="2021-09-16T00:00:00"/>
    <s v="TR"/>
    <s v="Recarga Internet Entel"/>
    <m/>
    <n v="10000"/>
    <m/>
  </r>
  <r>
    <x v="62"/>
    <x v="2"/>
    <s v="Basura"/>
    <d v="2021-09-22T00:00:00"/>
    <s v="TR"/>
    <s v="Retiro Basura 21 Sep.21"/>
    <m/>
    <n v="120000"/>
    <m/>
  </r>
  <r>
    <x v="62"/>
    <x v="2"/>
    <s v="Agua"/>
    <d v="2021-09-22T00:00:00"/>
    <s v="TR"/>
    <s v="2 Camiones de Agua Cist. Distribucion"/>
    <m/>
    <n v="90000"/>
    <m/>
  </r>
  <r>
    <x v="62"/>
    <x v="2"/>
    <s v="caja chica"/>
    <d v="2021-09-27T00:00:00"/>
    <s v="TR"/>
    <s v="R.Figueroa Suplemento C.Chica Sep.21"/>
    <m/>
    <n v="50000"/>
    <m/>
  </r>
  <r>
    <x v="62"/>
    <x v="2"/>
    <s v="Basura"/>
    <d v="2021-09-29T00:00:00"/>
    <s v="TR"/>
    <s v="Retiro Basura 28 Sep. 21"/>
    <m/>
    <n v="120000"/>
    <m/>
  </r>
  <r>
    <x v="62"/>
    <x v="2"/>
    <s v="Agua"/>
    <d v="2021-09-30T00:00:00"/>
    <s v="TR"/>
    <s v="2 Camiones de Agua Cist. Distribucion"/>
    <m/>
    <n v="90000"/>
    <m/>
  </r>
  <r>
    <x v="63"/>
    <x v="2"/>
    <s v="Sueldos"/>
    <d v="2021-10-01T00:00:00"/>
    <s v="TR"/>
    <s v="Liq. CH Septiembre 2021"/>
    <m/>
    <n v="285650"/>
    <m/>
  </r>
  <r>
    <x v="63"/>
    <x v="2"/>
    <s v="Luz"/>
    <d v="2021-10-01T00:00:00"/>
    <s v="TR"/>
    <s v="Litoral 1"/>
    <m/>
    <n v="129831"/>
    <m/>
  </r>
  <r>
    <x v="63"/>
    <x v="2"/>
    <s v="Luz"/>
    <d v="2021-10-01T00:00:00"/>
    <s v="TR"/>
    <s v="Litoral 2"/>
    <m/>
    <n v="40679"/>
    <m/>
  </r>
  <r>
    <x v="63"/>
    <x v="2"/>
    <s v="Luz"/>
    <d v="2021-10-01T00:00:00"/>
    <s v="TR"/>
    <s v="Litoral 3"/>
    <m/>
    <n v="2642"/>
    <m/>
  </r>
  <r>
    <x v="63"/>
    <x v="2"/>
    <s v="Celular"/>
    <d v="2021-10-01T00:00:00"/>
    <s v="TR"/>
    <s v="Entel PCS CH"/>
    <m/>
    <n v="16970"/>
    <m/>
  </r>
  <r>
    <x v="63"/>
    <x v="2"/>
    <s v="caja chica"/>
    <d v="2021-10-01T00:00:00"/>
    <s v="TR"/>
    <s v="Caja Chica R, Figueroa"/>
    <m/>
    <n v="100000"/>
    <m/>
  </r>
  <r>
    <x v="63"/>
    <x v="2"/>
    <s v="Imposiciones"/>
    <d v="2021-10-01T00:00:00"/>
    <s v="TR"/>
    <s v="Previred CH "/>
    <m/>
    <n v="122050"/>
    <m/>
  </r>
  <r>
    <x v="63"/>
    <x v="2"/>
    <s v="Mantencion"/>
    <d v="2021-10-05T00:00:00"/>
    <s v="TR"/>
    <s v="Ivan Labra rep. Portones Villarrica. Otro"/>
    <m/>
    <n v="20000"/>
    <m/>
  </r>
  <r>
    <x v="63"/>
    <x v="2"/>
    <s v="Basura"/>
    <d v="2021-10-05T00:00:00"/>
    <s v="TR"/>
    <s v="Retiro Basura 5Oct.2021"/>
    <m/>
    <n v="120000"/>
    <m/>
  </r>
  <r>
    <x v="63"/>
    <x v="2"/>
    <s v="Internet"/>
    <d v="2021-10-05T00:00:00"/>
    <s v="TR"/>
    <s v="Recarga Internet entel"/>
    <m/>
    <n v="10000"/>
    <m/>
  </r>
  <r>
    <x v="63"/>
    <x v="2"/>
    <s v="Administracion"/>
    <d v="2021-10-06T00:00:00"/>
    <s v="TR"/>
    <s v="Seguro Fraude"/>
    <m/>
    <n v="4222"/>
    <m/>
  </r>
  <r>
    <x v="63"/>
    <x v="2"/>
    <s v="Agua"/>
    <d v="2021-10-07T00:00:00"/>
    <s v="TR"/>
    <s v="3 Camiones de agua Cist. Dist."/>
    <m/>
    <n v="135000"/>
    <m/>
  </r>
  <r>
    <x v="63"/>
    <x v="2"/>
    <s v="Mantencion"/>
    <d v="2021-10-08T00:00:00"/>
    <s v="TR"/>
    <s v="Ferreteria El Yeco Cloro y otros"/>
    <m/>
    <n v="12300"/>
    <m/>
  </r>
  <r>
    <x v="63"/>
    <x v="2"/>
    <s v="Agua"/>
    <d v="2021-10-12T00:00:00"/>
    <s v="TR"/>
    <s v="Compra agua Villarrica 121"/>
    <m/>
    <n v="14000"/>
    <m/>
  </r>
  <r>
    <x v="63"/>
    <x v="2"/>
    <s v="Basura"/>
    <d v="2021-10-13T00:00:00"/>
    <s v="TR"/>
    <s v="Retiro Basura  12 Oct.2021"/>
    <m/>
    <n v="120000"/>
    <m/>
  </r>
  <r>
    <x v="63"/>
    <x v="2"/>
    <s v="Agua"/>
    <d v="2021-10-14T00:00:00"/>
    <s v="TR"/>
    <s v="2 Camiones de Agua Cist. Dist."/>
    <m/>
    <n v="90000"/>
    <m/>
  </r>
  <r>
    <x v="63"/>
    <x v="2"/>
    <s v="Sueldos"/>
    <d v="2021-10-15T00:00:00"/>
    <s v="TR"/>
    <s v="Adelanto CH"/>
    <m/>
    <n v="120000"/>
    <m/>
  </r>
  <r>
    <x v="63"/>
    <x v="2"/>
    <s v="Basura"/>
    <d v="2021-10-19T00:00:00"/>
    <s v="TR"/>
    <s v="Retiro Basura 19 Oct.21"/>
    <m/>
    <n v="120000"/>
    <m/>
  </r>
  <r>
    <x v="63"/>
    <x v="2"/>
    <s v="Agua"/>
    <d v="2021-10-21T00:00:00"/>
    <s v="TR"/>
    <s v="2 Camiones de Agua Cist. Dist."/>
    <m/>
    <n v="90000"/>
    <m/>
  </r>
  <r>
    <x v="63"/>
    <x v="2"/>
    <s v="Internet"/>
    <d v="2021-10-26T00:00:00"/>
    <s v="TR"/>
    <s v="Recarga Internet entel"/>
    <m/>
    <n v="10000"/>
    <m/>
  </r>
  <r>
    <x v="63"/>
    <x v="2"/>
    <s v="Basura"/>
    <d v="2021-10-27T00:00:00"/>
    <s v="TR"/>
    <s v="Retiro Basura 26 Oct.21"/>
    <m/>
    <n v="120000"/>
    <m/>
  </r>
  <r>
    <x v="63"/>
    <x v="2"/>
    <s v="Agua"/>
    <d v="2021-10-29T00:00:00"/>
    <s v="TR"/>
    <s v="3 Camiones de agua Cist. Dist."/>
    <m/>
    <n v="135000"/>
    <m/>
  </r>
  <r>
    <x v="64"/>
    <x v="2"/>
    <s v="Sueldos"/>
    <d v="2021-11-02T00:00:00"/>
    <s v="TR"/>
    <s v="Liq. Oct. CH"/>
    <m/>
    <n v="285650"/>
    <m/>
  </r>
  <r>
    <x v="64"/>
    <x v="2"/>
    <s v="Mantencion"/>
    <d v="2021-11-02T00:00:00"/>
    <s v="TR"/>
    <s v="Ferreteria El Yeco insumos varios"/>
    <m/>
    <n v="42700"/>
    <m/>
  </r>
  <r>
    <x v="64"/>
    <x v="2"/>
    <s v="Luz"/>
    <d v="2021-11-02T00:00:00"/>
    <s v="TR"/>
    <s v="Litoral 2"/>
    <m/>
    <n v="42958"/>
    <m/>
  </r>
  <r>
    <x v="64"/>
    <x v="2"/>
    <s v="Luz"/>
    <d v="2021-11-02T00:00:00"/>
    <s v="TR"/>
    <s v="Litoral 1"/>
    <m/>
    <n v="111081"/>
    <m/>
  </r>
  <r>
    <x v="64"/>
    <x v="2"/>
    <s v="Luz"/>
    <d v="2021-11-02T00:00:00"/>
    <s v="TR"/>
    <s v="Litoral 3"/>
    <m/>
    <n v="2806"/>
    <m/>
  </r>
  <r>
    <x v="64"/>
    <x v="2"/>
    <s v="Celular"/>
    <d v="2021-11-02T00:00:00"/>
    <s v="TR"/>
    <s v="Entel Celular CH"/>
    <m/>
    <n v="16970"/>
    <m/>
  </r>
  <r>
    <x v="64"/>
    <x v="2"/>
    <s v="caja chica"/>
    <d v="2021-11-02T00:00:00"/>
    <s v="TR"/>
    <s v="Caja chica R. Figueroa Nov.21"/>
    <m/>
    <n v="100000"/>
    <m/>
  </r>
  <r>
    <x v="64"/>
    <x v="2"/>
    <s v="Basura"/>
    <d v="2021-11-03T00:00:00"/>
    <s v="TR"/>
    <s v="Retiro Basura 2 de nov.21"/>
    <m/>
    <n v="120000"/>
    <m/>
  </r>
  <r>
    <x v="64"/>
    <x v="2"/>
    <s v="Agua"/>
    <d v="2021-11-05T00:00:00"/>
    <s v="TR"/>
    <s v="2 Camiones de Agua Cist. Distribucion"/>
    <m/>
    <n v="90000"/>
    <m/>
  </r>
  <r>
    <x v="64"/>
    <x v="2"/>
    <s v="Administracion"/>
    <d v="2021-11-08T00:00:00"/>
    <s v="TR"/>
    <s v="Pac Fraude seguro"/>
    <m/>
    <n v="4269"/>
    <m/>
  </r>
  <r>
    <x v="64"/>
    <x v="2"/>
    <s v="Basura"/>
    <d v="2021-11-10T00:00:00"/>
    <s v="TR"/>
    <s v="Retiro Basura 9 de nov.21"/>
    <m/>
    <n v="120000"/>
    <m/>
  </r>
  <r>
    <x v="64"/>
    <x v="2"/>
    <s v="Agua"/>
    <d v="2021-11-11T00:00:00"/>
    <s v="TR"/>
    <s v="2 Camiones de Agua Cist. Distribucion"/>
    <m/>
    <n v="90000"/>
    <m/>
  </r>
  <r>
    <x v="64"/>
    <x v="2"/>
    <s v="Internet"/>
    <d v="2021-11-15T00:00:00"/>
    <s v="TR"/>
    <s v="Recarga Entel Internet"/>
    <m/>
    <n v="10000"/>
    <m/>
  </r>
  <r>
    <x v="64"/>
    <x v="2"/>
    <s v="Sueldos"/>
    <d v="2021-11-15T00:00:00"/>
    <s v="TR"/>
    <s v="Adelanto sueldo C.Henriquez"/>
    <m/>
    <n v="120000"/>
    <m/>
  </r>
  <r>
    <x v="64"/>
    <x v="2"/>
    <s v="Basura"/>
    <d v="2021-11-17T00:00:00"/>
    <s v="TR"/>
    <s v="Retiro Basura 16 Noviembre 2021"/>
    <m/>
    <n v="120000"/>
    <m/>
  </r>
  <r>
    <x v="64"/>
    <x v="2"/>
    <s v="Agua"/>
    <d v="2021-11-19T00:00:00"/>
    <s v="TR"/>
    <s v="2 Camiones de Agua Cist. Distribucion"/>
    <m/>
    <n v="90000"/>
    <m/>
  </r>
  <r>
    <x v="64"/>
    <x v="2"/>
    <s v="Mantencion"/>
    <d v="2021-11-19T00:00:00"/>
    <s v="TR"/>
    <s v="Ferreteria El Yeco insumos varios"/>
    <m/>
    <n v="76990"/>
    <m/>
  </r>
  <r>
    <x v="64"/>
    <x v="2"/>
    <s v="Agua"/>
    <d v="2021-11-23T00:00:00"/>
    <s v="TR"/>
    <s v="Luis Pacheco 100,000 lts agua Dist."/>
    <m/>
    <n v="450000"/>
    <m/>
  </r>
  <r>
    <x v="64"/>
    <x v="2"/>
    <s v="Basura"/>
    <d v="2021-11-23T00:00:00"/>
    <s v="TR"/>
    <s v="Retiro Basura 23 nov.21"/>
    <m/>
    <n v="120000"/>
    <m/>
  </r>
  <r>
    <x v="64"/>
    <x v="2"/>
    <s v="ropa de trabajo"/>
    <d v="2021-11-25T00:00:00"/>
    <s v="TR"/>
    <s v="Insumos y polera C.H. mascarilla guantes"/>
    <m/>
    <n v="27380"/>
    <m/>
  </r>
  <r>
    <x v="64"/>
    <x v="2"/>
    <s v="Agua"/>
    <d v="2021-11-25T00:00:00"/>
    <s v="TR"/>
    <s v="2 Camiones de Agua Cist. Distribucion"/>
    <m/>
    <n v="90000"/>
    <m/>
  </r>
  <r>
    <x v="64"/>
    <x v="2"/>
    <s v="Sueldos"/>
    <d v="2021-11-30T00:00:00"/>
    <s v="TR"/>
    <s v="LIQ. CH NOV.2021"/>
    <m/>
    <n v="285650"/>
    <m/>
  </r>
  <r>
    <x v="65"/>
    <x v="2"/>
    <s v="Basura"/>
    <d v="2021-12-02T00:00:00"/>
    <s v="TR"/>
    <s v="Retiro Basura 30 Nov.2021"/>
    <m/>
    <n v="120000"/>
    <m/>
  </r>
  <r>
    <x v="65"/>
    <x v="2"/>
    <s v="Mantencion"/>
    <d v="2021-12-03T00:00:00"/>
    <s v="TR"/>
    <s v="Luis Marchant Rep. Bancas Mirador"/>
    <m/>
    <n v="20000"/>
    <m/>
  </r>
  <r>
    <x v="65"/>
    <x v="2"/>
    <s v="Agua"/>
    <d v="2021-12-03T00:00:00"/>
    <s v="TR"/>
    <s v="3 Camiones de Agua Cist. Distribucion"/>
    <m/>
    <n v="135000"/>
    <m/>
  </r>
  <r>
    <x v="65"/>
    <x v="2"/>
    <s v="Luz"/>
    <d v="2021-12-06T00:00:00"/>
    <s v="TR"/>
    <s v="Litoral 1"/>
    <m/>
    <n v="38079"/>
    <m/>
  </r>
  <r>
    <x v="65"/>
    <x v="2"/>
    <s v="Luz"/>
    <d v="2021-12-06T00:00:00"/>
    <s v="TR"/>
    <s v="Litoral 2"/>
    <m/>
    <n v="25639"/>
    <m/>
  </r>
  <r>
    <x v="65"/>
    <x v="2"/>
    <s v="Luz"/>
    <d v="2021-12-06T00:00:00"/>
    <s v="TR"/>
    <s v="Litoral 3"/>
    <m/>
    <n v="2319"/>
    <m/>
  </r>
  <r>
    <x v="65"/>
    <x v="2"/>
    <s v="Celular"/>
    <d v="2021-12-06T00:00:00"/>
    <s v="TR"/>
    <s v="Entel pcs celu ch"/>
    <m/>
    <n v="16970"/>
    <m/>
  </r>
  <r>
    <x v="65"/>
    <x v="2"/>
    <s v="caja chica"/>
    <d v="2021-12-06T00:00:00"/>
    <s v="TR"/>
    <s v="Caja Chica R. Figueroa"/>
    <m/>
    <n v="100000"/>
    <m/>
  </r>
  <r>
    <x v="65"/>
    <x v="2"/>
    <s v="Imposiciones"/>
    <d v="2021-12-06T00:00:00"/>
    <s v="TR"/>
    <s v="Previred CH"/>
    <m/>
    <n v="120250"/>
    <m/>
  </r>
  <r>
    <x v="65"/>
    <x v="2"/>
    <s v="Administracion"/>
    <d v="2021-12-06T00:00:00"/>
    <s v="TR"/>
    <s v="Pac Seg Fraude"/>
    <m/>
    <n v="4324"/>
    <m/>
  </r>
  <r>
    <x v="65"/>
    <x v="2"/>
    <s v="Internet"/>
    <d v="2021-12-06T00:00:00"/>
    <s v="TR"/>
    <s v="Recarga Internet Entel"/>
    <m/>
    <n v="10000"/>
    <m/>
  </r>
  <r>
    <x v="65"/>
    <x v="2"/>
    <s v="Basura"/>
    <d v="2021-12-07T00:00:00"/>
    <s v="TR"/>
    <s v="Retiro Basura 7 de dic.2021"/>
    <m/>
    <n v="120000"/>
    <m/>
  </r>
  <r>
    <x v="65"/>
    <x v="2"/>
    <s v="Agua"/>
    <d v="2021-12-07T00:00:00"/>
    <s v="TR"/>
    <s v="2 Camiones de Agua Cist- Dist."/>
    <m/>
    <n v="90000"/>
    <m/>
  </r>
  <r>
    <x v="65"/>
    <x v="2"/>
    <s v="Basura"/>
    <d v="2021-12-15T00:00:00"/>
    <s v="TR"/>
    <s v="Retiro basura 14 dic.21"/>
    <m/>
    <n v="120000"/>
    <m/>
  </r>
  <r>
    <x v="65"/>
    <x v="2"/>
    <s v="Sueldos"/>
    <d v="2021-12-15T00:00:00"/>
    <s v="TR"/>
    <s v="Adelanto C.Henriquez"/>
    <m/>
    <n v="120000"/>
    <m/>
  </r>
  <r>
    <x v="65"/>
    <x v="2"/>
    <s v="Agua"/>
    <d v="2021-12-16T00:00:00"/>
    <s v="TR"/>
    <s v="2 Camiones de Agua Cist- Dist."/>
    <m/>
    <n v="135000"/>
    <m/>
  </r>
  <r>
    <x v="65"/>
    <x v="2"/>
    <s v="Mantencion"/>
    <d v="2021-12-16T00:00:00"/>
    <s v="TR"/>
    <s v="Ferreteria El Yeco varios"/>
    <m/>
    <n v="41050"/>
    <m/>
  </r>
  <r>
    <x v="65"/>
    <x v="2"/>
    <s v="Basura"/>
    <d v="2021-12-22T00:00:00"/>
    <s v="TR"/>
    <s v="Retiro Basura 21 de dic.21"/>
    <m/>
    <n v="120000"/>
    <m/>
  </r>
  <r>
    <x v="65"/>
    <x v="2"/>
    <s v="Sueldos"/>
    <d v="2021-12-22T00:00:00"/>
    <s v="TR"/>
    <s v="Aguinaldo C.Henriquez"/>
    <m/>
    <n v="65000"/>
    <m/>
  </r>
  <r>
    <x v="65"/>
    <x v="2"/>
    <s v="Agua"/>
    <d v="2021-12-22T00:00:00"/>
    <s v="TR"/>
    <s v="2 Camiones de Agua Cist- Dist."/>
    <m/>
    <n v="90000"/>
    <m/>
  </r>
  <r>
    <x v="65"/>
    <x v="2"/>
    <s v="Mantencion"/>
    <d v="2021-12-27T00:00:00"/>
    <s v="TR"/>
    <s v="Luis Marchant, Desmalezado Puyehue 39"/>
    <m/>
    <n v="50000"/>
    <m/>
  </r>
  <r>
    <x v="65"/>
    <x v="2"/>
    <s v="Mantencion"/>
    <d v="2021-12-27T00:00:00"/>
    <s v="TR"/>
    <s v="Luis Marchant, Desmalezado Puyehue 45"/>
    <m/>
    <n v="60000"/>
    <m/>
  </r>
  <r>
    <x v="65"/>
    <x v="2"/>
    <s v="Mantencion"/>
    <d v="2021-12-27T00:00:00"/>
    <s v="TR"/>
    <s v="Luis Marchant, retiro Maleza sede"/>
    <m/>
    <n v="10000"/>
    <m/>
  </r>
  <r>
    <x v="65"/>
    <x v="2"/>
    <s v="Basura"/>
    <d v="2021-12-29T00:00:00"/>
    <s v="TR"/>
    <s v="Retiro Basura 28 dic.21"/>
    <m/>
    <n v="120000"/>
    <m/>
  </r>
  <r>
    <x v="65"/>
    <x v="2"/>
    <s v="Sueldos"/>
    <d v="2021-12-30T00:00:00"/>
    <s v="TR"/>
    <s v="Liq. CH Diciembre 2021"/>
    <m/>
    <n v="285651"/>
    <m/>
  </r>
  <r>
    <x v="65"/>
    <x v="2"/>
    <s v="Agua"/>
    <d v="2021-12-30T00:00:00"/>
    <s v="TR"/>
    <s v="3 Camiones de Agua Cist. Distribucion"/>
    <m/>
    <n v="135000"/>
    <n v="34667740"/>
  </r>
  <r>
    <x v="66"/>
    <x v="2"/>
    <s v="Celular"/>
    <d v="2022-01-03T00:00:00"/>
    <s v="TR"/>
    <s v="Ente pcs"/>
    <m/>
    <n v="16970"/>
    <m/>
  </r>
  <r>
    <x v="66"/>
    <x v="2"/>
    <s v="caja chica"/>
    <d v="2022-01-03T00:00:00"/>
    <s v="TR"/>
    <s v="Caja Chica Ene.22 R. Figueroa"/>
    <m/>
    <n v="100000"/>
    <m/>
  </r>
  <r>
    <x v="66"/>
    <x v="2"/>
    <s v="Imposiciones"/>
    <d v="2022-01-03T00:00:00"/>
    <s v="TR"/>
    <s v="Previred Dic.21 CH"/>
    <m/>
    <n v="139519"/>
    <m/>
  </r>
  <r>
    <x v="66"/>
    <x v="2"/>
    <s v="Luz"/>
    <d v="2022-01-04T00:00:00"/>
    <s v="TR"/>
    <s v="Litoral 3"/>
    <m/>
    <n v="2647"/>
    <m/>
  </r>
  <r>
    <x v="66"/>
    <x v="2"/>
    <s v="Luz"/>
    <d v="2022-01-04T00:00:00"/>
    <s v="TR"/>
    <s v="Litoral 2"/>
    <m/>
    <n v="37430"/>
    <m/>
  </r>
  <r>
    <x v="66"/>
    <x v="2"/>
    <s v="Imposiciones"/>
    <d v="2022-01-04T00:00:00"/>
    <s v="TR"/>
    <s v="Previred Oct.21 CH"/>
    <m/>
    <n v="149685"/>
    <m/>
  </r>
  <r>
    <x v="66"/>
    <x v="2"/>
    <s v="Luz"/>
    <d v="2022-01-04T00:00:00"/>
    <s v="TR"/>
    <s v="Litoral 1"/>
    <m/>
    <n v="160827"/>
    <m/>
  </r>
  <r>
    <x v="66"/>
    <x v="2"/>
    <s v="Administracion"/>
    <d v="2022-01-06T00:00:00"/>
    <s v="TR"/>
    <s v="Seg. Fraude"/>
    <m/>
    <n v="4349"/>
    <m/>
  </r>
  <r>
    <x v="66"/>
    <x v="2"/>
    <s v="Basura"/>
    <d v="2022-01-06T00:00:00"/>
    <s v="TR"/>
    <s v="Retiro basura 4 ene.22"/>
    <m/>
    <n v="150000"/>
    <m/>
  </r>
  <r>
    <x v="66"/>
    <x v="2"/>
    <s v="Agua"/>
    <d v="2022-01-07T00:00:00"/>
    <s v="TR"/>
    <s v="3 Camiones de Agua Cist. Dist."/>
    <m/>
    <n v="135000"/>
    <m/>
  </r>
  <r>
    <x v="66"/>
    <x v="2"/>
    <s v="Basura"/>
    <d v="2022-01-10T00:00:00"/>
    <s v="TR"/>
    <s v="Retiro basura 7 ene.22"/>
    <m/>
    <n v="150000"/>
    <m/>
  </r>
  <r>
    <x v="66"/>
    <x v="2"/>
    <s v="Basura"/>
    <d v="2022-01-10T00:00:00"/>
    <s v="TR"/>
    <s v="Retiro Basura 11 ene.22"/>
    <m/>
    <n v="150000"/>
    <m/>
  </r>
  <r>
    <x v="66"/>
    <x v="2"/>
    <s v="Agua"/>
    <d v="2022-01-14T00:00:00"/>
    <s v="TR"/>
    <s v="3 Camiones de Agua Cist. Dist."/>
    <m/>
    <n v="135000"/>
    <m/>
  </r>
  <r>
    <x v="66"/>
    <x v="2"/>
    <s v="Basura"/>
    <d v="2022-01-14T00:00:00"/>
    <s v="TR"/>
    <s v="Retiro Basura 14 Ene,22"/>
    <m/>
    <n v="150000"/>
    <m/>
  </r>
  <r>
    <x v="66"/>
    <x v="2"/>
    <s v="Sueldos"/>
    <d v="2022-01-17T00:00:00"/>
    <s v="TR"/>
    <s v="Adelanto sueldo CH"/>
    <m/>
    <n v="120000"/>
    <m/>
  </r>
  <r>
    <x v="66"/>
    <x v="2"/>
    <s v="Basura"/>
    <d v="2022-01-19T00:00:00"/>
    <s v="TR"/>
    <s v="Parte Retiro basura 18 ene.22"/>
    <m/>
    <n v="120000"/>
    <m/>
  </r>
  <r>
    <x v="66"/>
    <x v="2"/>
    <s v="Basura"/>
    <d v="2022-01-21T00:00:00"/>
    <s v="D/E"/>
    <s v="Saldo retiro basura 18 ene.22"/>
    <m/>
    <n v="30000"/>
    <m/>
  </r>
  <r>
    <x v="66"/>
    <x v="2"/>
    <s v="Agua"/>
    <d v="2022-01-21T00:00:00"/>
    <s v="TR"/>
    <s v="2 Camiones de Agua Cist. Dist."/>
    <m/>
    <n v="135000"/>
    <m/>
  </r>
  <r>
    <x v="66"/>
    <x v="2"/>
    <s v="Basura"/>
    <d v="2022-01-21T00:00:00"/>
    <s v="D/E"/>
    <s v="Retiro basura 21 ene.22"/>
    <m/>
    <n v="150000"/>
    <m/>
  </r>
  <r>
    <x v="66"/>
    <x v="2"/>
    <s v="caja chica"/>
    <d v="2022-01-25T00:00:00"/>
    <s v="TR"/>
    <s v="R.Figueroa suple Caja Chica Enero"/>
    <m/>
    <n v="20000"/>
    <m/>
  </r>
  <r>
    <x v="66"/>
    <x v="2"/>
    <s v="Basura"/>
    <d v="2022-01-25T00:00:00"/>
    <s v="TR"/>
    <s v="Retiro basura 25 ene.22"/>
    <m/>
    <n v="150000"/>
    <m/>
  </r>
  <r>
    <x v="66"/>
    <x v="2"/>
    <s v="Mantencion"/>
    <d v="2022-01-27T00:00:00"/>
    <s v="TR"/>
    <s v="Desmalezado Quebrada Norte"/>
    <m/>
    <n v="30000"/>
    <m/>
  </r>
  <r>
    <x v="66"/>
    <x v="2"/>
    <s v="Agua"/>
    <d v="2022-01-28T00:00:00"/>
    <s v="TR"/>
    <s v="3 Camiones de Agua Cist. Dist."/>
    <m/>
    <n v="150000"/>
    <m/>
  </r>
  <r>
    <x v="66"/>
    <x v="2"/>
    <s v="Sueldos"/>
    <d v="2022-01-31T00:00:00"/>
    <s v="TR"/>
    <s v="C.H. Bono Verano 2022 Enero"/>
    <m/>
    <n v="100000"/>
    <m/>
  </r>
  <r>
    <x v="66"/>
    <x v="2"/>
    <s v="Basura"/>
    <d v="2022-01-31T00:00:00"/>
    <s v="TR"/>
    <s v="Retiro basura 28 ene.22"/>
    <m/>
    <n v="150000"/>
    <m/>
  </r>
  <r>
    <x v="66"/>
    <x v="2"/>
    <s v="Sueldos"/>
    <d v="2022-01-31T00:00:00"/>
    <s v="TR"/>
    <s v="Liquidacion CH enero.22"/>
    <m/>
    <n v="285650"/>
    <m/>
  </r>
  <r>
    <x v="67"/>
    <x v="2"/>
    <s v="Luz"/>
    <d v="2022-02-01T00:00:00"/>
    <s v="TR"/>
    <s v="Litoral 3"/>
    <m/>
    <n v="2810"/>
    <m/>
  </r>
  <r>
    <x v="67"/>
    <x v="2"/>
    <s v="Celular"/>
    <d v="2022-02-01T00:00:00"/>
    <s v="TR"/>
    <s v="Entel celular CH"/>
    <m/>
    <n v="16970"/>
    <m/>
  </r>
  <r>
    <x v="67"/>
    <x v="2"/>
    <s v="Luz"/>
    <d v="2022-02-01T00:00:00"/>
    <s v="TR"/>
    <s v="Litoral 2"/>
    <m/>
    <n v="44853"/>
    <m/>
  </r>
  <r>
    <x v="67"/>
    <x v="2"/>
    <s v="Luz"/>
    <d v="2022-02-01T00:00:00"/>
    <s v="TR"/>
    <s v="Litoral 1"/>
    <m/>
    <n v="84354"/>
    <m/>
  </r>
  <r>
    <x v="67"/>
    <x v="2"/>
    <s v="caja chica"/>
    <d v="2022-02-01T00:00:00"/>
    <s v="TR"/>
    <s v="R.Figueroa Caja chica Febrero 2022"/>
    <m/>
    <n v="100000"/>
    <m/>
  </r>
  <r>
    <x v="67"/>
    <x v="2"/>
    <s v="Basura"/>
    <d v="2022-02-01T00:00:00"/>
    <s v="TR"/>
    <s v="Retiro Basura 1 Febrero 2022"/>
    <m/>
    <n v="150000"/>
    <m/>
  </r>
  <r>
    <x v="67"/>
    <x v="2"/>
    <s v="Administracion"/>
    <d v="2022-02-03T00:00:00"/>
    <s v="TR"/>
    <s v="Ferretaria El Yeco insumos "/>
    <m/>
    <n v="16800"/>
    <m/>
  </r>
  <r>
    <x v="67"/>
    <x v="2"/>
    <s v="Imposiciones"/>
    <d v="2022-02-03T00:00:00"/>
    <s v="TR"/>
    <s v="Previred CH"/>
    <m/>
    <n v="149893"/>
    <m/>
  </r>
  <r>
    <x v="67"/>
    <x v="2"/>
    <s v="Agua"/>
    <d v="2022-02-04T00:00:00"/>
    <s v="TR"/>
    <s v="3 Camiones de Agua Cist. Dist. "/>
    <m/>
    <n v="150000"/>
    <m/>
  </r>
  <r>
    <x v="67"/>
    <x v="2"/>
    <s v="Administracion"/>
    <d v="2022-02-07T00:00:00"/>
    <s v="TR"/>
    <s v="Seguro Fraude"/>
    <m/>
    <n v="4383"/>
    <m/>
  </r>
  <r>
    <x v="67"/>
    <x v="2"/>
    <s v="Basura"/>
    <d v="2022-02-07T00:00:00"/>
    <s v="TR"/>
    <s v="Retiro Basura 4 Febrero 2022"/>
    <m/>
    <n v="150000"/>
    <m/>
  </r>
  <r>
    <x v="67"/>
    <x v="2"/>
    <s v="Basura"/>
    <d v="2022-02-08T00:00:00"/>
    <s v="TR"/>
    <s v="Retiro Basura 8 Feb.22"/>
    <m/>
    <n v="150000"/>
    <m/>
  </r>
  <r>
    <x v="67"/>
    <x v="2"/>
    <s v="Agua"/>
    <d v="2022-02-11T00:00:00"/>
    <s v="TR"/>
    <s v="2 Camiones de Agua Cist. Dist. "/>
    <m/>
    <n v="100000"/>
    <m/>
  </r>
  <r>
    <x v="67"/>
    <x v="2"/>
    <s v="Agua"/>
    <d v="2022-02-14T00:00:00"/>
    <s v="TR"/>
    <s v="Agua Puyehue 51"/>
    <m/>
    <n v="20000"/>
    <m/>
  </r>
  <r>
    <x v="67"/>
    <x v="2"/>
    <s v="Basura"/>
    <d v="2022-02-14T00:00:00"/>
    <s v="TR"/>
    <s v="Retiro Basura 11 Feb.22"/>
    <m/>
    <n v="150000"/>
    <m/>
  </r>
  <r>
    <x v="67"/>
    <x v="2"/>
    <s v="Sueldos"/>
    <d v="2022-02-15T00:00:00"/>
    <s v="TR"/>
    <s v="Adelanto CH feb.22"/>
    <m/>
    <n v="120000"/>
    <m/>
  </r>
  <r>
    <x v="67"/>
    <x v="2"/>
    <s v="Agua"/>
    <d v="2022-02-16T00:00:00"/>
    <s v="TR"/>
    <s v="Compra agua Villarrica 125"/>
    <m/>
    <n v="20000"/>
    <m/>
  </r>
  <r>
    <x v="67"/>
    <x v="2"/>
    <s v="Basura"/>
    <d v="2022-02-16T00:00:00"/>
    <s v="TR"/>
    <s v="Retiro basura Martes 15 feb.22"/>
    <m/>
    <n v="150000"/>
    <m/>
  </r>
  <r>
    <x v="67"/>
    <x v="2"/>
    <s v="Agua"/>
    <d v="2022-02-18T00:00:00"/>
    <s v="TR"/>
    <s v="4 Camiones de Agua Cist. Dist."/>
    <m/>
    <n v="200000"/>
    <m/>
  </r>
  <r>
    <x v="67"/>
    <x v="2"/>
    <s v="Basura"/>
    <d v="2022-02-22T00:00:00"/>
    <s v="TR"/>
    <s v="Retiro Basura Martes 22 feb.22 Feb.22"/>
    <m/>
    <n v="150000"/>
    <m/>
  </r>
  <r>
    <x v="67"/>
    <x v="2"/>
    <s v="Basura"/>
    <d v="2022-02-22T00:00:00"/>
    <s v="TR"/>
    <s v="Retiro Basura Vie. 18 Feb.22"/>
    <m/>
    <n v="150000"/>
    <m/>
  </r>
  <r>
    <x v="67"/>
    <x v="2"/>
    <s v="caja chica"/>
    <d v="2022-02-23T00:00:00"/>
    <s v="TR"/>
    <s v="R.Figueroa Suple Caja chica Febrero 2022"/>
    <m/>
    <n v="80000"/>
    <m/>
  </r>
  <r>
    <x v="67"/>
    <x v="2"/>
    <s v="Agua"/>
    <d v="2022-02-25T00:00:00"/>
    <s v="TR"/>
    <s v="4 Camiones de Agua Cist. Dist."/>
    <m/>
    <n v="200000"/>
    <m/>
  </r>
  <r>
    <x v="55"/>
    <x v="2"/>
    <s v="Basura"/>
    <d v="2022-02-28T00:00:00"/>
    <s v="TR"/>
    <s v="Retiro Basura 25 feb.22"/>
    <m/>
    <n v="150000"/>
    <m/>
  </r>
  <r>
    <x v="68"/>
    <x v="2"/>
    <s v="Luz"/>
    <d v="2022-03-01T00:00:00"/>
    <s v="TR"/>
    <s v="Litoral 3"/>
    <m/>
    <n v="2980"/>
    <m/>
  </r>
  <r>
    <x v="68"/>
    <x v="2"/>
    <s v="Celular"/>
    <d v="2022-03-01T00:00:00"/>
    <s v="TR"/>
    <s v="Celular entel ch"/>
    <m/>
    <n v="16970"/>
    <m/>
  </r>
  <r>
    <x v="68"/>
    <x v="2"/>
    <s v="Luz"/>
    <d v="2022-03-01T00:00:00"/>
    <s v="TR"/>
    <s v="Litoral 2"/>
    <m/>
    <n v="39714"/>
    <m/>
  </r>
  <r>
    <x v="68"/>
    <x v="2"/>
    <s v="Sueldos"/>
    <d v="2022-03-01T00:00:00"/>
    <s v="TR"/>
    <s v="Bono Vernano Feb. CH"/>
    <m/>
    <n v="100000"/>
    <m/>
  </r>
  <r>
    <x v="68"/>
    <x v="2"/>
    <s v="caja chica"/>
    <d v="2022-03-01T00:00:00"/>
    <s v="TR"/>
    <s v="Caja Chica R. Figueroa Marzo"/>
    <m/>
    <n v="100000"/>
    <m/>
  </r>
  <r>
    <x v="68"/>
    <x v="2"/>
    <s v="Luz"/>
    <d v="2022-03-01T00:00:00"/>
    <s v="TR"/>
    <s v="Litoral 1"/>
    <m/>
    <n v="101776"/>
    <m/>
  </r>
  <r>
    <x v="68"/>
    <x v="2"/>
    <s v="Sueldos"/>
    <d v="2022-03-01T00:00:00"/>
    <s v="TR"/>
    <s v="Liquidacion CH Feb.22"/>
    <m/>
    <n v="285650"/>
    <m/>
  </r>
  <r>
    <x v="68"/>
    <x v="2"/>
    <s v="Basura"/>
    <d v="2022-03-02T00:00:00"/>
    <s v="TR"/>
    <s v="Retira Busar 1 Mar.22"/>
    <m/>
    <n v="150000"/>
    <m/>
  </r>
  <r>
    <x v="68"/>
    <x v="2"/>
    <s v="Imposiciones"/>
    <d v="2022-03-03T00:00:00"/>
    <s v="TR"/>
    <s v="Previred CH"/>
    <m/>
    <n v="149893"/>
    <m/>
  </r>
  <r>
    <x v="68"/>
    <x v="2"/>
    <s v="Agua"/>
    <d v="2022-03-03T00:00:00"/>
    <s v="TR"/>
    <s v="3 Camiones de Agua Cist. Dist."/>
    <m/>
    <n v="150000"/>
    <m/>
  </r>
  <r>
    <x v="68"/>
    <x v="2"/>
    <s v="Administracion"/>
    <d v="2022-03-07T00:00:00"/>
    <s v="TR"/>
    <s v="Pac Fraude"/>
    <m/>
    <n v="4433"/>
    <m/>
  </r>
  <r>
    <x v="68"/>
    <x v="2"/>
    <s v="Basura"/>
    <d v="2022-03-09T00:00:00"/>
    <s v="TR"/>
    <s v="Retiro basura 8 de marzo 22"/>
    <m/>
    <n v="150000"/>
    <m/>
  </r>
  <r>
    <x v="68"/>
    <x v="2"/>
    <s v="Agua"/>
    <d v="2022-03-14T00:00:00"/>
    <s v="TR"/>
    <s v="3 Camiones de Agua Cist. Dist."/>
    <m/>
    <n v="150000"/>
    <m/>
  </r>
  <r>
    <x v="68"/>
    <x v="2"/>
    <s v="Sueldos"/>
    <d v="2022-03-15T00:00:00"/>
    <s v="TR"/>
    <s v="CH Adelanto sueldo Marzo"/>
    <m/>
    <n v="120000"/>
    <m/>
  </r>
  <r>
    <x v="68"/>
    <x v="2"/>
    <s v="Basura"/>
    <d v="2022-03-15T00:00:00"/>
    <s v="TR"/>
    <s v="Retiro basura 15 de marzo 22"/>
    <m/>
    <n v="150000"/>
    <m/>
  </r>
  <r>
    <x v="68"/>
    <x v="2"/>
    <s v="Mantencion"/>
    <d v="2022-03-18T00:00:00"/>
    <s v="TR"/>
    <s v="Rep. Porton Ranco y banquetas Mirador"/>
    <m/>
    <n v="100000"/>
    <m/>
  </r>
  <r>
    <x v="68"/>
    <x v="2"/>
    <s v="Agua"/>
    <d v="2022-03-18T00:00:00"/>
    <s v="TR"/>
    <s v="3 Camiones de Agua Cist. Dist."/>
    <m/>
    <n v="150000"/>
    <m/>
  </r>
  <r>
    <x v="68"/>
    <x v="2"/>
    <s v="Basura"/>
    <d v="2022-03-23T00:00:00"/>
    <s v="TR"/>
    <s v="Retiro Basura 22 Marzo 22"/>
    <m/>
    <n v="150000"/>
    <m/>
  </r>
  <r>
    <x v="68"/>
    <x v="2"/>
    <s v="Imposiciones"/>
    <d v="2022-03-25T00:00:00"/>
    <s v="TR"/>
    <s v="Previred CH"/>
    <m/>
    <n v="120250"/>
    <m/>
  </r>
  <r>
    <x v="68"/>
    <x v="2"/>
    <s v="Agua"/>
    <d v="2022-03-25T00:00:00"/>
    <s v="TR"/>
    <s v="3 Camiones de Agua Cist. Dist."/>
    <m/>
    <n v="150000"/>
    <m/>
  </r>
  <r>
    <x v="68"/>
    <x v="2"/>
    <s v="Basura"/>
    <d v="2022-03-29T00:00:00"/>
    <s v="D/E"/>
    <s v="Retiro Basura 29 Marzo 22"/>
    <m/>
    <n v="150000"/>
    <m/>
  </r>
  <r>
    <x v="68"/>
    <x v="2"/>
    <s v="Mantencion"/>
    <d v="2022-03-29T00:00:00"/>
    <s v="TR"/>
    <s v="Llave matriz calle Llanquihue"/>
    <m/>
    <n v="244612"/>
    <m/>
  </r>
  <r>
    <x v="68"/>
    <x v="2"/>
    <s v="Agua"/>
    <d v="2022-03-30T00:00:00"/>
    <s v="TR"/>
    <s v="100,000 lts agua Cist. Acumulacion A.Vera"/>
    <m/>
    <n v="500000"/>
    <m/>
  </r>
  <r>
    <x v="68"/>
    <x v="2"/>
    <s v="caja chica"/>
    <d v="2022-03-31T00:00:00"/>
    <s v="TR"/>
    <s v="Devolución dif. Caja Chica Marzo"/>
    <m/>
    <n v="8800"/>
    <m/>
  </r>
  <r>
    <x v="68"/>
    <x v="2"/>
    <s v="Mantencion"/>
    <d v="2022-03-31T00:00:00"/>
    <s v="TR"/>
    <s v="Bolsas basura Alcohol gel y otros CH"/>
    <m/>
    <n v="17290"/>
    <m/>
  </r>
  <r>
    <x v="68"/>
    <x v="2"/>
    <s v="Mantencion"/>
    <d v="2022-03-31T00:00:00"/>
    <s v="TR"/>
    <s v="Ferreteria El Yeco Insumos varios"/>
    <m/>
    <n v="60040"/>
    <m/>
  </r>
  <r>
    <x v="68"/>
    <x v="2"/>
    <s v="Sueldos"/>
    <d v="2022-03-31T00:00:00"/>
    <s v="TR"/>
    <s v="Ivan Jara. Reemplazo CH x Marzo proporc."/>
    <m/>
    <n v="150000"/>
    <m/>
  </r>
  <r>
    <x v="68"/>
    <x v="2"/>
    <s v="Sueldos"/>
    <d v="2022-03-31T00:00:00"/>
    <s v="TR"/>
    <s v="Liquidacion CH Mar.22"/>
    <m/>
    <n v="285650"/>
    <m/>
  </r>
  <r>
    <x v="69"/>
    <x v="2"/>
    <s v="Luz"/>
    <d v="2022-04-01T00:00:00"/>
    <s v="TR"/>
    <s v="Litoral 3"/>
    <m/>
    <n v="1511"/>
    <m/>
  </r>
  <r>
    <x v="69"/>
    <x v="2"/>
    <s v="Luz"/>
    <d v="2022-04-01T00:00:00"/>
    <s v="TR"/>
    <s v="Litoral 2"/>
    <m/>
    <n v="2654"/>
    <m/>
  </r>
  <r>
    <x v="69"/>
    <x v="2"/>
    <s v="Mantencion"/>
    <d v="2022-04-01T00:00:00"/>
    <s v="TR"/>
    <s v="Ferreteria El Yeco guantes y wd 40"/>
    <m/>
    <n v="6800"/>
    <m/>
  </r>
  <r>
    <x v="69"/>
    <x v="2"/>
    <s v="Celular"/>
    <d v="2022-04-01T00:00:00"/>
    <s v="TR"/>
    <s v="Enetel Celu encargado"/>
    <m/>
    <n v="16970"/>
    <m/>
  </r>
  <r>
    <x v="69"/>
    <x v="2"/>
    <s v="Luz"/>
    <d v="2022-04-01T00:00:00"/>
    <s v="TR"/>
    <s v="Litoral 1"/>
    <m/>
    <n v="41151"/>
    <m/>
  </r>
  <r>
    <x v="69"/>
    <x v="2"/>
    <s v="caja chica"/>
    <d v="2022-04-01T00:00:00"/>
    <s v="TR"/>
    <s v="Caja chica Abril R. Figueroa"/>
    <m/>
    <n v="100000"/>
    <m/>
  </r>
  <r>
    <x v="69"/>
    <x v="2"/>
    <s v="Agua"/>
    <d v="2022-04-01T00:00:00"/>
    <s v="TR"/>
    <s v="3 Camiones de Agua Cist. Dist."/>
    <m/>
    <n v="150000"/>
    <m/>
  </r>
  <r>
    <x v="69"/>
    <x v="2"/>
    <s v="Finiquito"/>
    <d v="2022-04-04T00:00:00"/>
    <n v="6831"/>
    <s v="Finiquito Carlos Henriquez"/>
    <m/>
    <n v="2821144"/>
    <m/>
  </r>
  <r>
    <x v="69"/>
    <x v="2"/>
    <s v="Basura"/>
    <d v="2022-04-05T00:00:00"/>
    <s v="TR"/>
    <s v="Retiro basura 5 marzo 2022"/>
    <m/>
    <n v="150000"/>
    <m/>
  </r>
  <r>
    <x v="69"/>
    <x v="2"/>
    <s v="Administracion"/>
    <d v="2022-04-06T00:00:00"/>
    <s v="TR"/>
    <s v="Pac seguro fraude"/>
    <m/>
    <n v="4451"/>
    <m/>
  </r>
  <r>
    <x v="69"/>
    <x v="2"/>
    <s v="Mantencion"/>
    <d v="2022-04-06T00:00:00"/>
    <s v="TR"/>
    <s v="Ferreteria El Yeco Pinturas"/>
    <m/>
    <n v="54690"/>
    <m/>
  </r>
  <r>
    <x v="69"/>
    <x v="2"/>
    <s v="Agua"/>
    <d v="2022-04-07T00:00:00"/>
    <s v="TR"/>
    <s v="3 Camiones de Agua Cist. Dist."/>
    <m/>
    <n v="150000"/>
    <m/>
  </r>
  <r>
    <x v="69"/>
    <x v="2"/>
    <s v="Mantencion"/>
    <d v="2022-04-11T00:00:00"/>
    <s v="TR"/>
    <s v="Ferreteria El Yeco Pinturas"/>
    <m/>
    <n v="91460"/>
    <m/>
  </r>
  <r>
    <x v="69"/>
    <x v="2"/>
    <s v="Mantencion"/>
    <d v="2022-04-12T00:00:00"/>
    <s v="TR"/>
    <s v="Mantencion Luminarias"/>
    <m/>
    <n v="15000"/>
    <m/>
  </r>
  <r>
    <x v="69"/>
    <x v="2"/>
    <s v="Sueldos"/>
    <d v="2022-04-12T00:00:00"/>
    <s v="TR"/>
    <s v="Bono Extraordinario a Ivan Jara"/>
    <m/>
    <n v="150000"/>
    <m/>
  </r>
  <r>
    <x v="69"/>
    <x v="2"/>
    <s v="Agua"/>
    <d v="2022-04-13T00:00:00"/>
    <s v="TR"/>
    <s v="3 Camiones de Agua Cist. Dist."/>
    <m/>
    <n v="150000"/>
    <m/>
  </r>
  <r>
    <x v="69"/>
    <x v="2"/>
    <s v="contribuciones"/>
    <d v="2022-04-13T00:00:00"/>
    <s v="TR"/>
    <s v="Contribuciones El Ensueño  1/2022"/>
    <m/>
    <n v="673731"/>
    <m/>
  </r>
  <r>
    <x v="69"/>
    <x v="2"/>
    <s v="contribuciones"/>
    <d v="2022-04-13T00:00:00"/>
    <s v="TR"/>
    <s v="Contribuciones El Ensueño  2/2022"/>
    <m/>
    <n v="673731"/>
    <m/>
  </r>
  <r>
    <x v="69"/>
    <x v="2"/>
    <s v="Sueldos"/>
    <d v="2022-04-14T00:00:00"/>
    <s v="TR"/>
    <s v="Bono Extraordinario a Ivan Jara"/>
    <m/>
    <n v="25000"/>
    <m/>
  </r>
  <r>
    <x v="69"/>
    <x v="2"/>
    <s v="Basura"/>
    <d v="2022-04-20T00:00:00"/>
    <s v="TR"/>
    <s v="Retiro Basura 19 abr.22"/>
    <m/>
    <n v="150000"/>
    <m/>
  </r>
  <r>
    <x v="69"/>
    <x v="2"/>
    <s v="Agua"/>
    <d v="2022-04-21T00:00:00"/>
    <s v="TR"/>
    <s v="3 Camiones de Agua Cist. Dist."/>
    <m/>
    <n v="150000"/>
    <m/>
  </r>
  <r>
    <x v="69"/>
    <x v="2"/>
    <s v="Proy. TiT Dominio"/>
    <d v="2022-04-21T00:00:00"/>
    <s v="TR"/>
    <s v="Salvador Espinoza x Esc. Villarrica 108"/>
    <m/>
    <n v="200000"/>
    <m/>
  </r>
  <r>
    <x v="69"/>
    <x v="2"/>
    <s v="caja chica"/>
    <d v="2022-04-22T00:00:00"/>
    <s v="TR"/>
    <s v="R. Figueroa Suple Caja Chica Abril"/>
    <m/>
    <n v="20000"/>
    <m/>
  </r>
  <r>
    <x v="69"/>
    <x v="2"/>
    <s v="Basura"/>
    <d v="2022-04-27T00:00:00"/>
    <s v="TR"/>
    <s v="Retiro Basura 27 abr.22"/>
    <m/>
    <n v="150000"/>
    <m/>
  </r>
  <r>
    <x v="69"/>
    <x v="2"/>
    <s v="Mantencion"/>
    <d v="2022-04-28T00:00:00"/>
    <s v="TR"/>
    <s v="Mantencion Luminaria publica"/>
    <m/>
    <n v="15000"/>
    <m/>
  </r>
  <r>
    <x v="69"/>
    <x v="2"/>
    <s v="Agua"/>
    <d v="2022-04-28T00:00:00"/>
    <s v="TR"/>
    <s v="3 Camiones de Agua Cist. Dist."/>
    <m/>
    <n v="150000"/>
    <m/>
  </r>
  <r>
    <x v="69"/>
    <x v="2"/>
    <s v="Sueldos"/>
    <d v="2022-04-29T00:00:00"/>
    <s v="TR"/>
    <s v="Liq. Abril 2022  Ivan Jara"/>
    <m/>
    <n v="400000"/>
    <m/>
  </r>
  <r>
    <x v="70"/>
    <x v="2"/>
    <s v="Luz"/>
    <d v="2022-05-03T00:00:00"/>
    <s v="TR"/>
    <s v="Litoral 3"/>
    <m/>
    <n v="2330"/>
    <m/>
  </r>
  <r>
    <x v="70"/>
    <x v="2"/>
    <s v="Celular"/>
    <d v="2022-05-03T00:00:00"/>
    <s v="TR"/>
    <s v="Celular Ivan Jara"/>
    <m/>
    <n v="16970"/>
    <m/>
  </r>
  <r>
    <x v="70"/>
    <x v="2"/>
    <s v="Luz"/>
    <d v="2022-05-03T00:00:00"/>
    <s v="TR"/>
    <s v="Litoral 2"/>
    <m/>
    <n v="41055"/>
    <m/>
  </r>
  <r>
    <x v="70"/>
    <x v="2"/>
    <s v="Luz"/>
    <d v="2022-05-03T00:00:00"/>
    <s v="TR"/>
    <s v="Litoral 1"/>
    <m/>
    <n v="81532"/>
    <m/>
  </r>
  <r>
    <x v="70"/>
    <x v="2"/>
    <s v="caja chica"/>
    <d v="2022-05-03T00:00:00"/>
    <s v="TR"/>
    <s v="Caja Chica R. Figueroa"/>
    <m/>
    <n v="100000"/>
    <m/>
  </r>
  <r>
    <x v="70"/>
    <x v="2"/>
    <s v="Agua"/>
    <d v="2022-05-04T00:00:00"/>
    <s v="TR"/>
    <s v="Wladimir CatalaN Deteccion de Agua"/>
    <m/>
    <n v="50000"/>
    <m/>
  </r>
  <r>
    <x v="70"/>
    <x v="2"/>
    <s v="Basura"/>
    <d v="2022-05-04T00:00:00"/>
    <s v="TR"/>
    <s v="Retiro Basura 3 de Mayo 2022"/>
    <m/>
    <n v="150000"/>
    <m/>
  </r>
  <r>
    <x v="70"/>
    <x v="2"/>
    <s v="Administracion"/>
    <d v="2022-05-06T00:00:00"/>
    <s v="TR"/>
    <s v="Pac Seguro Fraude"/>
    <m/>
    <n v="4528"/>
    <m/>
  </r>
  <r>
    <x v="70"/>
    <x v="2"/>
    <s v="Agua"/>
    <d v="2022-05-06T00:00:00"/>
    <s v="TR"/>
    <s v="3 Camiones de Agua Cist. Dist."/>
    <m/>
    <n v="150000"/>
    <m/>
  </r>
  <r>
    <x v="70"/>
    <x v="2"/>
    <s v="Basura"/>
    <d v="2022-05-10T00:00:00"/>
    <s v="TR"/>
    <s v="Retiro Basura 10 de Mayo 2022"/>
    <m/>
    <n v="150000"/>
    <m/>
  </r>
  <r>
    <x v="70"/>
    <x v="2"/>
    <s v="Mantencion"/>
    <d v="2022-05-10T00:00:00"/>
    <s v="TR"/>
    <s v="Parte Rep. Matriz agua Llanquihue Cueto"/>
    <m/>
    <n v="250000"/>
    <m/>
  </r>
  <r>
    <x v="70"/>
    <x v="2"/>
    <s v="Agua"/>
    <d v="2022-05-11T00:00:00"/>
    <s v="TR"/>
    <s v="2 Camiones de Agua Cist. Dist."/>
    <m/>
    <n v="100000"/>
    <m/>
  </r>
  <r>
    <x v="70"/>
    <x v="2"/>
    <s v="Mantencion"/>
    <d v="2022-05-12T00:00:00"/>
    <s v="TR"/>
    <s v="Saldo Rep. Matriz agua Llanquihue Cueto"/>
    <m/>
    <n v="150000"/>
    <m/>
  </r>
  <r>
    <x v="70"/>
    <x v="2"/>
    <s v="Basura"/>
    <d v="2022-05-16T00:00:00"/>
    <s v="TR"/>
    <s v="Saldo Retiro Basura 16 May.22"/>
    <m/>
    <n v="30000"/>
    <m/>
  </r>
  <r>
    <x v="70"/>
    <x v="2"/>
    <s v="Basura"/>
    <d v="2022-05-16T00:00:00"/>
    <s v="TR"/>
    <s v="Parte Retiro Basura 16 Mayo 22"/>
    <m/>
    <n v="120000"/>
    <m/>
  </r>
  <r>
    <x v="70"/>
    <x v="2"/>
    <s v="Mantencion"/>
    <d v="2022-05-17T00:00:00"/>
    <s v="TR"/>
    <s v="Bolsas basura, diluyente. Pilas"/>
    <m/>
    <n v="19250"/>
    <m/>
  </r>
  <r>
    <x v="70"/>
    <x v="2"/>
    <s v="ropa de trabajo"/>
    <d v="2022-05-17T00:00:00"/>
    <s v="TR"/>
    <s v="Ropa Ivan Jara"/>
    <m/>
    <n v="42000"/>
    <m/>
  </r>
  <r>
    <x v="70"/>
    <x v="2"/>
    <s v="Mantencion"/>
    <d v="2022-05-17T00:00:00"/>
    <s v="TR"/>
    <s v="Luis Pacheco x Aporte Aridos Libertador"/>
    <m/>
    <n v="75000"/>
    <m/>
  </r>
  <r>
    <x v="70"/>
    <x v="2"/>
    <s v="Administracion"/>
    <d v="2022-05-19T00:00:00"/>
    <s v="TR"/>
    <s v="Grabadora digital"/>
    <m/>
    <n v="19990"/>
    <m/>
  </r>
  <r>
    <x v="70"/>
    <x v="2"/>
    <s v="Agua"/>
    <d v="2022-05-19T00:00:00"/>
    <s v="TR"/>
    <s v="3 Camiones de Agua Cist. Dist."/>
    <m/>
    <n v="150000"/>
    <m/>
  </r>
  <r>
    <x v="70"/>
    <x v="2"/>
    <s v="caja chica"/>
    <d v="2022-05-20T00:00:00"/>
    <s v="TR"/>
    <s v="R.Figueroa Suplemento Caja Chica Mayo"/>
    <m/>
    <n v="100000"/>
    <m/>
  </r>
  <r>
    <x v="70"/>
    <x v="2"/>
    <s v="Administracion"/>
    <d v="2022-05-23T00:00:00"/>
    <s v="TR"/>
    <s v="Alargadores electricos"/>
    <m/>
    <n v="29392"/>
    <m/>
  </r>
  <r>
    <x v="70"/>
    <x v="2"/>
    <s v="Mantencion"/>
    <d v="2022-05-24T00:00:00"/>
    <s v="TR"/>
    <s v="10 Sacos Cemento x rep calle Libertador"/>
    <m/>
    <n v="39500"/>
    <m/>
  </r>
  <r>
    <x v="70"/>
    <x v="2"/>
    <s v="Agua"/>
    <d v="2022-05-26T00:00:00"/>
    <s v="TR"/>
    <s v="2 Camiones de Agua Cist. Dist."/>
    <m/>
    <n v="100000"/>
    <m/>
  </r>
  <r>
    <x v="70"/>
    <x v="2"/>
    <s v="Basura"/>
    <d v="2022-05-26T00:00:00"/>
    <s v="TR"/>
    <s v="Retiro basura 25 may.22"/>
    <m/>
    <n v="150000"/>
    <m/>
  </r>
  <r>
    <x v="70"/>
    <x v="2"/>
    <s v="Sueldos"/>
    <d v="2022-05-30T00:00:00"/>
    <s v="TR"/>
    <s v="Ivan Jara 8 días Mayo 2022"/>
    <m/>
    <n v="133333"/>
    <m/>
  </r>
  <r>
    <x v="70"/>
    <x v="2"/>
    <s v="Sueldos"/>
    <d v="2022-05-30T00:00:00"/>
    <s v="TR"/>
    <s v="Liq. Ivan Jara x Mayo 2022"/>
    <m/>
    <n v="296817"/>
    <m/>
  </r>
  <r>
    <x v="71"/>
    <x v="2"/>
    <s v="Luz"/>
    <d v="2022-06-02T00:00:00"/>
    <s v="TR"/>
    <s v="Litoral 3"/>
    <m/>
    <n v="2494"/>
    <m/>
  </r>
  <r>
    <x v="71"/>
    <x v="2"/>
    <s v="Celular"/>
    <d v="2022-06-02T00:00:00"/>
    <s v="TR"/>
    <s v="Celu encargado Entel"/>
    <m/>
    <n v="16970"/>
    <m/>
  </r>
  <r>
    <x v="71"/>
    <x v="2"/>
    <s v="Luz"/>
    <d v="2022-06-02T00:00:00"/>
    <s v="TR"/>
    <s v="Litoral 2"/>
    <m/>
    <n v="46358"/>
    <m/>
  </r>
  <r>
    <x v="71"/>
    <x v="2"/>
    <s v="Luz"/>
    <d v="2022-06-02T00:00:00"/>
    <s v="TR"/>
    <s v="Litoral 1"/>
    <m/>
    <n v="73694"/>
    <m/>
  </r>
  <r>
    <x v="71"/>
    <x v="2"/>
    <s v="Imposiciones"/>
    <d v="2022-06-02T00:00:00"/>
    <s v="TR"/>
    <s v="Previred I. Jara"/>
    <m/>
    <n v="88880"/>
    <m/>
  </r>
  <r>
    <x v="71"/>
    <x v="2"/>
    <s v="caja chica"/>
    <d v="2022-06-02T00:00:00"/>
    <s v="TR"/>
    <s v="R. Figueroa Caja chica Junio 2022"/>
    <m/>
    <n v="100000"/>
    <m/>
  </r>
  <r>
    <x v="71"/>
    <x v="2"/>
    <s v="Basura"/>
    <d v="2022-06-02T00:00:00"/>
    <s v="TR"/>
    <s v="Retiro Basura 31 may.22"/>
    <m/>
    <n v="150000"/>
    <m/>
  </r>
  <r>
    <x v="71"/>
    <x v="2"/>
    <s v="ropa de trabajo"/>
    <d v="2022-06-03T00:00:00"/>
    <s v="TR"/>
    <s v="I.Jara. Ropa de agua y Herramientas"/>
    <m/>
    <n v="85180"/>
    <m/>
  </r>
  <r>
    <x v="71"/>
    <x v="2"/>
    <s v="Agua"/>
    <d v="2022-06-03T00:00:00"/>
    <s v="TR"/>
    <s v="2 Camiones de Agua Cist. Dist."/>
    <m/>
    <n v="100000"/>
    <m/>
  </r>
  <r>
    <x v="71"/>
    <x v="2"/>
    <s v="Administracion"/>
    <d v="2022-06-06T00:00:00"/>
    <s v="TR"/>
    <s v="Seguro Fraude"/>
    <m/>
    <n v="4594"/>
    <m/>
  </r>
  <r>
    <x v="71"/>
    <x v="2"/>
    <s v="Basura"/>
    <d v="2022-06-07T00:00:00"/>
    <s v="TR"/>
    <s v="Retiro Basura 7 Junio 2022"/>
    <m/>
    <n v="150000"/>
    <m/>
  </r>
  <r>
    <x v="71"/>
    <x v="2"/>
    <s v="Agua"/>
    <d v="2022-06-08T00:00:00"/>
    <s v="TR"/>
    <s v="3 Camiones Agua Cist. Dist."/>
    <m/>
    <n v="150000"/>
    <m/>
  </r>
  <r>
    <x v="71"/>
    <x v="2"/>
    <s v="Mantencion"/>
    <d v="2022-06-08T00:00:00"/>
    <s v="TR"/>
    <s v="saldo Clorador con kit"/>
    <m/>
    <n v="212315"/>
    <m/>
  </r>
  <r>
    <x v="71"/>
    <x v="2"/>
    <s v="Mantencion"/>
    <d v="2022-06-08T00:00:00"/>
    <s v="TR"/>
    <s v="abono Clorador con Kit"/>
    <m/>
    <n v="250000"/>
    <m/>
  </r>
  <r>
    <x v="71"/>
    <x v="2"/>
    <s v="Sueldos"/>
    <d v="2022-06-13T00:00:00"/>
    <s v="TR"/>
    <s v="I. Jara Retiro ramas Llanquihue 90"/>
    <m/>
    <n v="10000"/>
    <m/>
  </r>
  <r>
    <x v="71"/>
    <x v="2"/>
    <s v="Agua"/>
    <d v="2022-06-15T00:00:00"/>
    <s v="TR"/>
    <s v="3 Camiones Agua Cist. Dist."/>
    <m/>
    <n v="150000"/>
    <m/>
  </r>
  <r>
    <x v="71"/>
    <x v="2"/>
    <s v="Basura"/>
    <d v="2022-06-15T00:00:00"/>
    <s v="TR"/>
    <s v="Retiro Basura 14 Junio 2022"/>
    <m/>
    <n v="150000"/>
    <m/>
  </r>
  <r>
    <x v="71"/>
    <x v="2"/>
    <s v="Mantencion"/>
    <d v="2022-06-16T00:00:00"/>
    <s v="TR"/>
    <s v="Reparacion llave Villarrica 120"/>
    <m/>
    <n v="16450"/>
    <m/>
  </r>
  <r>
    <x v="71"/>
    <x v="2"/>
    <s v="ropa de trabajo"/>
    <d v="2022-06-20T00:00:00"/>
    <s v="TR"/>
    <s v="Zapatos de Seguridad Ivan Jara"/>
    <m/>
    <n v="43480"/>
    <m/>
  </r>
  <r>
    <x v="71"/>
    <x v="2"/>
    <s v="Basura"/>
    <d v="2022-06-22T00:00:00"/>
    <s v="TR"/>
    <s v="Retiro Basura 21 Junio 2022"/>
    <m/>
    <n v="150000"/>
    <m/>
  </r>
  <r>
    <x v="71"/>
    <x v="2"/>
    <s v="Agua"/>
    <d v="2022-06-23T00:00:00"/>
    <s v="TR"/>
    <s v="3 Camiones Agua Cist. Dist."/>
    <m/>
    <n v="150000"/>
    <m/>
  </r>
  <r>
    <x v="71"/>
    <x v="2"/>
    <s v="caja chica"/>
    <d v="2022-06-24T00:00:00"/>
    <s v="TR"/>
    <s v="Suple c. chica Jun. R. Figueroa"/>
    <m/>
    <n v="50000"/>
    <m/>
  </r>
  <r>
    <x v="71"/>
    <x v="2"/>
    <s v="Mantencion"/>
    <d v="2022-06-28T00:00:00"/>
    <s v="TR"/>
    <s v="Angel x Rep. Luminaria Llanquihue"/>
    <m/>
    <n v="35000"/>
    <m/>
  </r>
  <r>
    <x v="71"/>
    <x v="2"/>
    <s v="Basura"/>
    <d v="2022-06-28T00:00:00"/>
    <s v="TR"/>
    <s v="Retiro Basura 28 Jun.22"/>
    <m/>
    <n v="150000"/>
    <m/>
  </r>
  <r>
    <x v="71"/>
    <x v="2"/>
    <s v="Sueldos"/>
    <d v="2022-06-30T00:00:00"/>
    <m/>
    <s v="Ivan Jara Junio 2022"/>
    <m/>
    <n v="484750"/>
    <m/>
  </r>
  <r>
    <x v="72"/>
    <x v="2"/>
    <s v="Luz"/>
    <d v="2022-07-01T00:00:00"/>
    <s v="TR"/>
    <s v="Litoral "/>
    <m/>
    <n v="2351"/>
    <m/>
  </r>
  <r>
    <x v="72"/>
    <x v="2"/>
    <s v="Celular"/>
    <d v="2022-07-01T00:00:00"/>
    <s v="TR"/>
    <s v="Entel celu encargado"/>
    <m/>
    <n v="10990"/>
    <m/>
  </r>
  <r>
    <x v="72"/>
    <x v="2"/>
    <s v="Luz"/>
    <d v="2022-07-01T00:00:00"/>
    <s v="TR"/>
    <s v="Litoral "/>
    <m/>
    <n v="39612"/>
    <m/>
  </r>
  <r>
    <x v="72"/>
    <x v="2"/>
    <s v="caja chica"/>
    <d v="2022-07-01T00:00:00"/>
    <s v="TR"/>
    <s v="R. Figueroa Caja Chica Julio 2022"/>
    <m/>
    <n v="100000"/>
    <m/>
  </r>
  <r>
    <x v="72"/>
    <x v="2"/>
    <s v="Agua"/>
    <d v="2022-07-01T00:00:00"/>
    <s v="TR"/>
    <s v="2 Camiones de Agua Cist. Dist."/>
    <m/>
    <n v="100000"/>
    <m/>
  </r>
  <r>
    <x v="72"/>
    <x v="2"/>
    <s v="Luz"/>
    <d v="2022-07-01T00:00:00"/>
    <s v="TR"/>
    <s v="Litoral "/>
    <m/>
    <n v="293178"/>
    <m/>
  </r>
  <r>
    <x v="72"/>
    <x v="2"/>
    <s v="sueldo administrador"/>
    <d v="2022-07-01T00:00:00"/>
    <s v="TR"/>
    <s v="Administracion Junio W.Tapia"/>
    <m/>
    <n v="569801"/>
    <m/>
  </r>
  <r>
    <x v="72"/>
    <x v="2"/>
    <s v="Imposiciones"/>
    <d v="2022-07-04T00:00:00"/>
    <s v="TR"/>
    <s v="Previred Ivan Jara"/>
    <m/>
    <n v="150456"/>
    <m/>
  </r>
  <r>
    <x v="72"/>
    <x v="2"/>
    <s v="Basura"/>
    <d v="2022-07-05T00:00:00"/>
    <s v="TR"/>
    <s v="Retiro Basura 5 Julio 22"/>
    <m/>
    <n v="150000"/>
    <m/>
  </r>
  <r>
    <x v="72"/>
    <x v="2"/>
    <s v="Administracion"/>
    <d v="2022-07-06T00:00:00"/>
    <s v="TR"/>
    <s v="Seguro Fraude"/>
    <m/>
    <n v="4650"/>
    <m/>
  </r>
  <r>
    <x v="72"/>
    <x v="2"/>
    <s v="Agua"/>
    <d v="2022-07-08T00:00:00"/>
    <s v="TR"/>
    <s v="2 Camiones de Agua Cist. Dist."/>
    <m/>
    <n v="100000"/>
    <m/>
  </r>
  <r>
    <x v="72"/>
    <x v="2"/>
    <s v="Sueldos"/>
    <d v="2022-07-13T00:00:00"/>
    <s v="TR"/>
    <s v="Ivan Jara Reparac. Filtracion Ranco 46"/>
    <m/>
    <n v="25000"/>
    <m/>
  </r>
  <r>
    <x v="72"/>
    <x v="2"/>
    <s v="Agua"/>
    <d v="2022-07-13T00:00:00"/>
    <s v="TR"/>
    <s v="2 Camiones de Agua Cist. Dist."/>
    <m/>
    <n v="100000"/>
    <m/>
  </r>
  <r>
    <x v="72"/>
    <x v="2"/>
    <s v="Basura"/>
    <d v="2022-07-13T00:00:00"/>
    <s v="TR"/>
    <s v="Retiro Basura 13 Julio 22"/>
    <m/>
    <n v="150000"/>
    <m/>
  </r>
  <r>
    <x v="72"/>
    <x v="2"/>
    <s v="Mantencion"/>
    <d v="2022-07-18T00:00:00"/>
    <s v="TR"/>
    <s v="Ferreteria El Yeco, Cloro y otros"/>
    <m/>
    <n v="26200"/>
    <m/>
  </r>
  <r>
    <x v="72"/>
    <x v="2"/>
    <s v="Basura"/>
    <d v="2022-07-19T00:00:00"/>
    <s v="TR"/>
    <s v="Retiro Basura 19 Julio 2022"/>
    <m/>
    <n v="150000"/>
    <m/>
  </r>
  <r>
    <x v="72"/>
    <x v="2"/>
    <s v="Sueldos"/>
    <d v="2022-07-20T00:00:00"/>
    <s v="TR"/>
    <s v="Adelanto sueldo Ivan Jara Julio 2022"/>
    <m/>
    <n v="100000"/>
    <m/>
  </r>
  <r>
    <x v="72"/>
    <x v="2"/>
    <s v="Basura"/>
    <d v="2022-07-26T00:00:00"/>
    <s v="TR"/>
    <s v="Retiro Basura 26 de Julio 2022"/>
    <m/>
    <n v="150000"/>
    <m/>
  </r>
  <r>
    <x v="72"/>
    <x v="2"/>
    <s v="sueldo administrador"/>
    <d v="2022-07-29T00:00:00"/>
    <s v="TR"/>
    <s v="W.Tapia Administracion Julio 2022"/>
    <m/>
    <n v="569801"/>
    <m/>
  </r>
  <r>
    <x v="73"/>
    <x v="2"/>
    <s v="Luz"/>
    <d v="2022-08-01T00:00:00"/>
    <s v="TR"/>
    <s v="Litoral 3"/>
    <m/>
    <n v="4363"/>
    <m/>
  </r>
  <r>
    <x v="73"/>
    <x v="2"/>
    <s v="Sueldos"/>
    <d v="2022-08-01T00:00:00"/>
    <s v="TR"/>
    <s v="Ivan Jara Retiro Ramas Villarrica 121"/>
    <m/>
    <n v="10000"/>
    <m/>
  </r>
  <r>
    <x v="73"/>
    <x v="2"/>
    <s v="Celular"/>
    <d v="2022-08-01T00:00:00"/>
    <s v="TR"/>
    <s v="Entel Celu encargado"/>
    <m/>
    <n v="10990"/>
    <m/>
  </r>
  <r>
    <x v="73"/>
    <x v="2"/>
    <s v="Administracion"/>
    <d v="2022-08-01T00:00:00"/>
    <s v="TR"/>
    <s v="Hosting Dominio Yeco.cl"/>
    <m/>
    <n v="38556"/>
    <m/>
  </r>
  <r>
    <x v="73"/>
    <x v="2"/>
    <s v="Luz"/>
    <d v="2022-08-01T00:00:00"/>
    <s v="TR"/>
    <s v="Litoral 2"/>
    <m/>
    <n v="55502"/>
    <m/>
  </r>
  <r>
    <x v="73"/>
    <x v="2"/>
    <s v="caja chica"/>
    <d v="2022-08-01T00:00:00"/>
    <s v="TR"/>
    <s v="Caja Chica R. Figueroa"/>
    <m/>
    <n v="100000"/>
    <m/>
  </r>
  <r>
    <x v="73"/>
    <x v="2"/>
    <s v="Luz"/>
    <d v="2022-08-01T00:00:00"/>
    <s v="TR"/>
    <s v="Litoral 1"/>
    <m/>
    <n v="152725"/>
    <m/>
  </r>
  <r>
    <x v="73"/>
    <x v="2"/>
    <s v="Sueldos"/>
    <d v="2022-08-01T00:00:00"/>
    <s v="TR"/>
    <s v="Liquidacion Julio Ivan Jara"/>
    <m/>
    <n v="304750"/>
    <m/>
  </r>
  <r>
    <x v="73"/>
    <x v="2"/>
    <s v="Sueldos"/>
    <d v="2022-08-01T00:00:00"/>
    <s v="TR"/>
    <s v="Prestamo Ivan Jara"/>
    <m/>
    <n v="800000"/>
    <m/>
  </r>
  <r>
    <x v="73"/>
    <x v="2"/>
    <s v="Imposiciones"/>
    <d v="2022-08-02T00:00:00"/>
    <s v="D/E"/>
    <s v="Previred I.Jara"/>
    <m/>
    <n v="121100"/>
    <m/>
  </r>
  <r>
    <x v="73"/>
    <x v="2"/>
    <s v="Basura"/>
    <d v="2022-08-02T00:00:00"/>
    <s v="D/E"/>
    <s v="Retiro Basura 2 de Agosto 2022"/>
    <m/>
    <n v="150000"/>
    <m/>
  </r>
  <r>
    <x v="73"/>
    <x v="2"/>
    <s v="Mantencion"/>
    <d v="2022-08-03T00:00:00"/>
    <s v="TR"/>
    <s v="Reactivos p. Clorador"/>
    <m/>
    <n v="25942"/>
    <m/>
  </r>
  <r>
    <x v="73"/>
    <x v="2"/>
    <s v="Mantencion"/>
    <d v="2022-08-04T00:00:00"/>
    <s v="TR"/>
    <s v="Agua Destilada - Guantes"/>
    <m/>
    <n v="15800"/>
    <m/>
  </r>
  <r>
    <x v="73"/>
    <x v="2"/>
    <s v="Mantencion"/>
    <d v="2022-08-05T00:00:00"/>
    <s v="TR"/>
    <s v="Retiro Escombros Llanquihue 84"/>
    <m/>
    <n v="10000"/>
    <m/>
  </r>
  <r>
    <x v="73"/>
    <x v="2"/>
    <s v="Administracion"/>
    <d v="2022-08-08T00:00:00"/>
    <s v="TR"/>
    <s v="Pac Fraude seguro"/>
    <m/>
    <n v="4693"/>
    <m/>
  </r>
  <r>
    <x v="73"/>
    <x v="2"/>
    <s v="Basura"/>
    <d v="2022-08-09T00:00:00"/>
    <s v="TR"/>
    <s v="Retiro Basura 9 de Agosto 2022"/>
    <m/>
    <n v="150000"/>
    <m/>
  </r>
  <r>
    <x v="73"/>
    <x v="2"/>
    <s v="caja chica"/>
    <d v="2022-08-16T00:00:00"/>
    <s v="TR"/>
    <s v="R.Figueroa Complemento C.Chica AGO.22"/>
    <m/>
    <n v="100000"/>
    <m/>
  </r>
  <r>
    <x v="73"/>
    <x v="2"/>
    <s v="Basura"/>
    <d v="2022-08-16T00:00:00"/>
    <s v="TR"/>
    <s v="Retiro Basura 16 ago.22"/>
    <m/>
    <n v="150000"/>
    <m/>
  </r>
  <r>
    <x v="73"/>
    <x v="2"/>
    <s v="Mantencion"/>
    <d v="2022-08-19T00:00:00"/>
    <s v="TR"/>
    <s v="Chapa puerta oficina - sede"/>
    <m/>
    <n v="15150"/>
    <m/>
  </r>
  <r>
    <x v="73"/>
    <x v="2"/>
    <s v="Nueva sede"/>
    <d v="2022-08-19T00:00:00"/>
    <s v="TR"/>
    <s v="Abono L.Marchant x Nueva Sede"/>
    <m/>
    <n v="300000"/>
    <m/>
  </r>
  <r>
    <x v="73"/>
    <x v="2"/>
    <s v="Luz"/>
    <d v="2022-08-24T00:00:00"/>
    <s v="TR"/>
    <s v="Maria Madariaga x Gasto de Electricidad"/>
    <m/>
    <n v="25000"/>
    <m/>
  </r>
  <r>
    <x v="73"/>
    <x v="2"/>
    <s v="Basura"/>
    <d v="2022-08-25T00:00:00"/>
    <s v="TR"/>
    <s v="Retiro Basura 24 Ago. 22"/>
    <m/>
    <n v="150000"/>
    <m/>
  </r>
  <r>
    <x v="73"/>
    <x v="2"/>
    <s v="Nueva sede"/>
    <d v="2022-08-26T00:00:00"/>
    <s v="TR"/>
    <s v="Abono L.Marchant x Nueva Sede"/>
    <m/>
    <n v="500000"/>
    <m/>
  </r>
  <r>
    <x v="73"/>
    <x v="2"/>
    <s v="Basura"/>
    <d v="2022-08-30T00:00:00"/>
    <s v="TR"/>
    <s v="Retiro Basura 30 Ago.22"/>
    <m/>
    <n v="150000"/>
    <m/>
  </r>
  <r>
    <x v="73"/>
    <x v="2"/>
    <s v="Sueldos"/>
    <d v="2022-08-31T00:00:00"/>
    <s v="TR"/>
    <s v="Liquidacion Ago.22 Ivan Jara"/>
    <m/>
    <n v="4750"/>
    <m/>
  </r>
  <r>
    <x v="73"/>
    <x v="2"/>
    <s v="sueldo administrador"/>
    <d v="2022-08-31T00:00:00"/>
    <s v="TR"/>
    <s v="Administ. Agosto W. Tapia"/>
    <m/>
    <n v="569801"/>
    <m/>
  </r>
  <r>
    <x v="74"/>
    <x v="2"/>
    <s v="Luz"/>
    <d v="2022-09-01T00:00:00"/>
    <s v="TR"/>
    <s v="Litoral 3"/>
    <m/>
    <n v="6712"/>
    <m/>
  </r>
  <r>
    <x v="74"/>
    <x v="2"/>
    <s v="Celular"/>
    <d v="2022-09-01T00:00:00"/>
    <s v="TR"/>
    <s v="Entel, Celular encargado"/>
    <m/>
    <n v="10990"/>
    <m/>
  </r>
  <r>
    <x v="74"/>
    <x v="2"/>
    <s v="Luz"/>
    <d v="2022-09-01T00:00:00"/>
    <s v="TR"/>
    <s v="Litoral 2"/>
    <m/>
    <n v="48007"/>
    <m/>
  </r>
  <r>
    <x v="74"/>
    <x v="2"/>
    <s v="Luz"/>
    <d v="2022-09-01T00:00:00"/>
    <s v="TR"/>
    <s v="Litoral 1"/>
    <m/>
    <n v="92023"/>
    <m/>
  </r>
  <r>
    <x v="74"/>
    <x v="2"/>
    <s v="caja chica"/>
    <d v="2022-09-01T00:00:00"/>
    <s v="TR"/>
    <s v="Caja Chica Septiembre R. Figueroa"/>
    <m/>
    <n v="100000"/>
    <m/>
  </r>
  <r>
    <x v="74"/>
    <x v="2"/>
    <s v="Imposiciones"/>
    <d v="2022-09-01T00:00:00"/>
    <s v="TR"/>
    <s v="Previred Ivan Jara"/>
    <m/>
    <n v="121100"/>
    <m/>
  </r>
  <r>
    <x v="74"/>
    <x v="2"/>
    <s v="Mantencion"/>
    <d v="2022-09-02T00:00:00"/>
    <s v="TR"/>
    <s v="Materiales Rep. Mirador"/>
    <m/>
    <n v="10450"/>
    <m/>
  </r>
  <r>
    <x v="74"/>
    <x v="2"/>
    <s v="Administracion"/>
    <d v="2022-09-05T00:00:00"/>
    <s v="TR"/>
    <s v="Apoyo El Yeco Ayuda Al Yeco. Comida"/>
    <m/>
    <n v="88546"/>
    <m/>
  </r>
  <r>
    <x v="74"/>
    <x v="2"/>
    <s v="Administracion"/>
    <d v="2022-09-06T00:00:00"/>
    <s v="TR"/>
    <s v="Seguro Fraude"/>
    <m/>
    <n v="4757"/>
    <m/>
  </r>
  <r>
    <x v="74"/>
    <x v="2"/>
    <s v="Agua"/>
    <d v="2022-09-07T00:00:00"/>
    <s v="TR"/>
    <s v="2 Camiones de Agua Cist. Dist."/>
    <m/>
    <n v="100000"/>
    <m/>
  </r>
  <r>
    <x v="74"/>
    <x v="2"/>
    <s v="Basura"/>
    <d v="2022-09-07T00:00:00"/>
    <s v="TR"/>
    <s v="Retiro Basura 6 sep. 222"/>
    <m/>
    <n v="150000"/>
    <m/>
  </r>
  <r>
    <x v="74"/>
    <x v="2"/>
    <s v="Mantencion"/>
    <d v="2022-09-08T00:00:00"/>
    <s v="TR"/>
    <s v="2 Sacos de Cemento Rep Mirador"/>
    <m/>
    <n v="7900"/>
    <m/>
  </r>
  <r>
    <x v="74"/>
    <x v="2"/>
    <s v="Nueva sede"/>
    <d v="2022-09-08T00:00:00"/>
    <s v="TR"/>
    <s v="Abono L.Marchant x Nueva Sede"/>
    <m/>
    <n v="500000"/>
    <m/>
  </r>
  <r>
    <x v="74"/>
    <x v="2"/>
    <s v="Sueldos"/>
    <d v="2022-09-12T00:00:00"/>
    <s v="TR"/>
    <s v="Día extra 19 sep.22. Ivan Jara"/>
    <m/>
    <n v="30000"/>
    <m/>
  </r>
  <r>
    <x v="74"/>
    <x v="2"/>
    <s v="caja chica"/>
    <d v="2022-09-12T00:00:00"/>
    <s v="TR"/>
    <s v="Suple caja chica Sep. R. Figueroa"/>
    <m/>
    <n v="50000"/>
    <m/>
  </r>
  <r>
    <x v="74"/>
    <x v="2"/>
    <s v="Sueldos"/>
    <d v="2022-09-12T00:00:00"/>
    <s v="TR"/>
    <s v="Aguinaldo Ivan Jara"/>
    <m/>
    <n v="70000"/>
    <m/>
  </r>
  <r>
    <x v="74"/>
    <x v="2"/>
    <s v="Mantencion"/>
    <d v="2022-09-13T00:00:00"/>
    <s v="TR"/>
    <s v="Ferreteria El Yeco pinturas"/>
    <m/>
    <n v="75880"/>
    <m/>
  </r>
  <r>
    <x v="74"/>
    <x v="2"/>
    <s v="Agua"/>
    <d v="2022-09-14T00:00:00"/>
    <s v="TR"/>
    <s v="3 Camiones de agua cist. Dist."/>
    <m/>
    <n v="150000"/>
    <m/>
  </r>
  <r>
    <x v="74"/>
    <x v="2"/>
    <s v="Basura"/>
    <d v="2022-09-14T00:00:00"/>
    <s v="TR"/>
    <s v="Retiro Basura 14 sep. 222"/>
    <m/>
    <n v="150000"/>
    <m/>
  </r>
  <r>
    <x v="74"/>
    <x v="2"/>
    <s v="Mantencion"/>
    <d v="2022-09-20T00:00:00"/>
    <s v="TR"/>
    <s v="ANGEL X REPARAC. LUMINIARIAS"/>
    <m/>
    <n v="100000"/>
    <m/>
  </r>
  <r>
    <x v="74"/>
    <x v="2"/>
    <s v="Basura"/>
    <d v="2022-09-20T00:00:00"/>
    <s v="TR"/>
    <s v="Retiro Basura 20 sep.22"/>
    <m/>
    <n v="150000"/>
    <m/>
  </r>
  <r>
    <x v="74"/>
    <x v="2"/>
    <s v="Agua"/>
    <d v="2022-09-22T00:00:00"/>
    <s v="TR"/>
    <s v="2 Camiones de Agua Cist. Dist."/>
    <m/>
    <n v="100000"/>
    <m/>
  </r>
  <r>
    <x v="74"/>
    <x v="2"/>
    <s v="Basura"/>
    <d v="2022-09-27T00:00:00"/>
    <s v="TR"/>
    <s v="Retiro Basura 27 Sep.22"/>
    <m/>
    <n v="150000"/>
    <m/>
  </r>
  <r>
    <x v="74"/>
    <x v="2"/>
    <s v="contribuciones"/>
    <d v="2022-09-27T00:00:00"/>
    <s v="TR"/>
    <s v="Contribuciones ctas 3-4 Sitios Ensueño"/>
    <m/>
    <n v="1750602"/>
    <m/>
  </r>
  <r>
    <x v="74"/>
    <x v="2"/>
    <s v="Proy. TiT Dominio"/>
    <d v="2022-09-29T00:00:00"/>
    <s v="TR"/>
    <s v="Transcripción Esc. Actas de Reunion"/>
    <m/>
    <n v="60000"/>
    <m/>
  </r>
  <r>
    <x v="74"/>
    <x v="2"/>
    <s v="Proy. TiT Dominio"/>
    <d v="2022-09-29T00:00:00"/>
    <s v="TR"/>
    <s v="Reduccion a Escritura Actas. Notaria "/>
    <m/>
    <n v="90000"/>
    <m/>
  </r>
  <r>
    <x v="74"/>
    <x v="2"/>
    <s v="Agua"/>
    <d v="2022-09-30T00:00:00"/>
    <s v="TR"/>
    <s v="2 Camiones de Agua Cist. Dist."/>
    <m/>
    <n v="100000"/>
    <m/>
  </r>
  <r>
    <x v="74"/>
    <x v="2"/>
    <s v="caja chica"/>
    <d v="2022-09-30T00:00:00"/>
    <s v="TR"/>
    <s v="R. Figueroa Caja Chica Octubre"/>
    <m/>
    <n v="165000"/>
    <m/>
  </r>
  <r>
    <x v="74"/>
    <x v="2"/>
    <s v="Sueldos"/>
    <d v="2022-09-30T00:00:00"/>
    <s v="TR"/>
    <s v="Liq. Ivan Jara Sep. 22"/>
    <m/>
    <n v="204751"/>
    <m/>
  </r>
  <r>
    <x v="74"/>
    <x v="2"/>
    <s v="sueldo administrador"/>
    <d v="2022-09-30T00:00:00"/>
    <s v="TR"/>
    <s v="Adnministración Wt Septiembre"/>
    <m/>
    <n v="569801"/>
    <m/>
  </r>
  <r>
    <x v="75"/>
    <x v="2"/>
    <s v="Luz"/>
    <d v="2022-10-03T00:00:00"/>
    <s v="TR"/>
    <s v="Litoral 3"/>
    <m/>
    <n v="4728"/>
    <m/>
  </r>
  <r>
    <x v="75"/>
    <x v="2"/>
    <s v="Celular"/>
    <d v="2022-10-03T00:00:00"/>
    <s v="TR"/>
    <s v="CeLular Entel Encargado"/>
    <m/>
    <n v="10990"/>
    <m/>
  </r>
  <r>
    <x v="75"/>
    <x v="2"/>
    <s v="Luz"/>
    <d v="2022-10-03T00:00:00"/>
    <s v="TR"/>
    <s v="Litoral 2"/>
    <m/>
    <n v="43620"/>
    <m/>
  </r>
  <r>
    <x v="75"/>
    <x v="2"/>
    <s v="Luz"/>
    <d v="2022-10-03T00:00:00"/>
    <s v="TR"/>
    <s v="Litoral 1"/>
    <m/>
    <n v="87643"/>
    <m/>
  </r>
  <r>
    <x v="75"/>
    <x v="2"/>
    <s v="Imposiciones"/>
    <d v="2022-10-03T00:00:00"/>
    <s v="D/E"/>
    <s v="Previred I. Jara"/>
    <m/>
    <n v="151020"/>
    <m/>
  </r>
  <r>
    <x v="75"/>
    <x v="2"/>
    <s v="Nueva sede"/>
    <d v="2022-10-04T00:00:00"/>
    <s v="TR"/>
    <s v="Luis Marchant Cambio llave paso N°47"/>
    <m/>
    <n v="17700"/>
    <m/>
  </r>
  <r>
    <x v="75"/>
    <x v="2"/>
    <s v="Basura"/>
    <d v="2022-10-04T00:00:00"/>
    <s v="TR"/>
    <s v="Retiro Basura 4 ocT.22"/>
    <m/>
    <n v="150000"/>
    <m/>
  </r>
  <r>
    <x v="75"/>
    <x v="2"/>
    <s v="Administracion"/>
    <d v="2022-10-06T00:00:00"/>
    <s v="TR"/>
    <s v="Seguro Fraude"/>
    <m/>
    <n v="4814"/>
    <m/>
  </r>
  <r>
    <x v="75"/>
    <x v="2"/>
    <s v="Agua"/>
    <d v="2022-10-06T00:00:00"/>
    <s v="TR"/>
    <s v="2 Camiones de Agua Cist. Dist."/>
    <m/>
    <n v="100000"/>
    <m/>
  </r>
  <r>
    <x v="75"/>
    <x v="2"/>
    <s v="Basura"/>
    <d v="2022-10-12T00:00:00"/>
    <s v="D/E"/>
    <s v="Retiro Basura 12 Oct.22"/>
    <m/>
    <n v="150000"/>
    <m/>
  </r>
  <r>
    <x v="75"/>
    <x v="2"/>
    <s v="Agua"/>
    <d v="2022-10-13T00:00:00"/>
    <s v="TR"/>
    <s v="2 Camiones de Agua Cist. Dist."/>
    <m/>
    <n v="100000"/>
    <m/>
  </r>
  <r>
    <x v="75"/>
    <x v="2"/>
    <s v="Mantencion"/>
    <d v="2022-10-14T00:00:00"/>
    <s v="TR"/>
    <s v="Saldo Trabajo Rep. Llave paso Puyehue 47"/>
    <m/>
    <n v="10000"/>
    <m/>
  </r>
  <r>
    <x v="75"/>
    <x v="2"/>
    <s v="Nueva sede"/>
    <d v="2022-10-14T00:00:00"/>
    <s v="TR"/>
    <s v="Abono L.Marchant x Nueva Sede"/>
    <m/>
    <n v="500000"/>
    <m/>
  </r>
  <r>
    <x v="75"/>
    <x v="2"/>
    <s v="Basura"/>
    <d v="2022-10-18T00:00:00"/>
    <s v="TR"/>
    <s v="Retiro Basura 18 Oct.22"/>
    <m/>
    <n v="150000"/>
    <m/>
  </r>
  <r>
    <x v="75"/>
    <x v="2"/>
    <s v="Agua"/>
    <d v="2022-10-20T00:00:00"/>
    <s v="TR"/>
    <s v="2 Camiones de Agua Cist. Dist."/>
    <m/>
    <n v="100000"/>
    <m/>
  </r>
  <r>
    <x v="75"/>
    <x v="2"/>
    <s v="Nueva sede"/>
    <d v="2022-10-24T00:00:00"/>
    <s v="TR"/>
    <s v="Abono L.Marchant x Nueva Sede"/>
    <m/>
    <n v="500000"/>
    <m/>
  </r>
  <r>
    <x v="75"/>
    <x v="2"/>
    <s v="Basura"/>
    <d v="2022-10-25T00:00:00"/>
    <s v="TR"/>
    <s v="Retiro Basura 25 Oct.22"/>
    <m/>
    <n v="150000"/>
    <m/>
  </r>
  <r>
    <x v="75"/>
    <x v="2"/>
    <s v="Nueva sede"/>
    <d v="2022-10-26T00:00:00"/>
    <s v="TR"/>
    <s v="Saldo Total L.Marchant x Nueva Sede"/>
    <m/>
    <n v="900000"/>
    <m/>
  </r>
  <r>
    <x v="75"/>
    <x v="2"/>
    <s v="Agua"/>
    <d v="2022-10-27T00:00:00"/>
    <s v="TR"/>
    <s v="3 Camiones de Agua Cist. Dist."/>
    <m/>
    <n v="150000"/>
    <m/>
  </r>
  <r>
    <x v="75"/>
    <x v="2"/>
    <s v="Mantencion"/>
    <d v="2022-10-28T00:00:00"/>
    <s v="TR"/>
    <s v="Angel x Rep. Foco Puyehue"/>
    <m/>
    <n v="30000"/>
    <m/>
  </r>
  <r>
    <x v="76"/>
    <x v="2"/>
    <s v="Luz"/>
    <d v="2022-11-02T00:00:00"/>
    <s v="TR"/>
    <s v="Litoral 3"/>
    <m/>
    <n v="2873"/>
    <m/>
  </r>
  <r>
    <x v="76"/>
    <x v="2"/>
    <s v="Celular"/>
    <d v="2022-11-02T00:00:00"/>
    <s v="TR"/>
    <s v="Entel Encargado"/>
    <m/>
    <n v="10990"/>
    <m/>
  </r>
  <r>
    <x v="76"/>
    <x v="2"/>
    <s v="Luz"/>
    <d v="2022-11-02T00:00:00"/>
    <s v="TR"/>
    <s v="Litoral 2"/>
    <m/>
    <n v="44296"/>
    <m/>
  </r>
  <r>
    <x v="76"/>
    <x v="2"/>
    <s v="caja chica"/>
    <d v="2022-11-02T00:00:00"/>
    <s v="D/E"/>
    <s v="Caja Chica Nov.22 R. Figueroa"/>
    <m/>
    <n v="100000"/>
    <m/>
  </r>
  <r>
    <x v="76"/>
    <x v="2"/>
    <s v="Luz"/>
    <d v="2022-11-02T00:00:00"/>
    <s v="TR"/>
    <s v="Litoral 1"/>
    <m/>
    <n v="105411"/>
    <m/>
  </r>
  <r>
    <x v="76"/>
    <x v="2"/>
    <s v="Imposiciones"/>
    <d v="2022-11-02T00:00:00"/>
    <s v="TR"/>
    <s v="Previred Ivan Jara"/>
    <m/>
    <n v="119600"/>
    <m/>
  </r>
  <r>
    <x v="76"/>
    <x v="2"/>
    <s v="Basura"/>
    <d v="2022-11-02T00:00:00"/>
    <s v="TR"/>
    <s v="Retiro Basura 1 de Nov.22"/>
    <m/>
    <n v="150000"/>
    <m/>
  </r>
  <r>
    <x v="76"/>
    <x v="2"/>
    <s v="Sueldos"/>
    <d v="2022-11-02T00:00:00"/>
    <s v="TR"/>
    <s v="LIQ. IVAN FIGUEROA OCT.22"/>
    <m/>
    <n v="204750"/>
    <m/>
  </r>
  <r>
    <x v="76"/>
    <x v="2"/>
    <s v="sueldo administrador"/>
    <d v="2022-11-02T00:00:00"/>
    <s v="TR"/>
    <s v="WT. ADMINISTRACION OCT.22"/>
    <m/>
    <n v="569801"/>
    <m/>
  </r>
  <r>
    <x v="76"/>
    <x v="2"/>
    <s v="Administracion"/>
    <d v="2022-11-07T00:00:00"/>
    <s v="TR"/>
    <s v="Pac Fraude seguro"/>
    <m/>
    <n v="4859"/>
    <m/>
  </r>
  <r>
    <x v="76"/>
    <x v="2"/>
    <s v="Agua"/>
    <d v="2022-11-07T00:00:00"/>
    <s v="TR"/>
    <s v="2 Camiones de agua Cist. Dist."/>
    <m/>
    <n v="100000"/>
    <m/>
  </r>
  <r>
    <x v="76"/>
    <x v="2"/>
    <s v="Basura"/>
    <d v="2022-11-09T00:00:00"/>
    <s v="TR"/>
    <s v="Retiro Basura 9 de Nov.22"/>
    <m/>
    <n v="150000"/>
    <m/>
  </r>
  <r>
    <x v="76"/>
    <x v="2"/>
    <s v="Agua"/>
    <d v="2022-11-10T00:00:00"/>
    <s v="TR"/>
    <s v="2 Camiones de agua Cist. Dist."/>
    <m/>
    <n v="100000"/>
    <m/>
  </r>
  <r>
    <x v="76"/>
    <x v="2"/>
    <s v="Basura"/>
    <d v="2022-11-15T00:00:00"/>
    <s v="TR"/>
    <s v="Retiro Basura 15 Nov.22"/>
    <m/>
    <n v="150000"/>
    <m/>
  </r>
  <r>
    <x v="76"/>
    <x v="2"/>
    <s v="Agua"/>
    <d v="2022-11-17T00:00:00"/>
    <s v="TR"/>
    <s v="2 Camiones de agua Cist. Dist."/>
    <m/>
    <n v="100000"/>
    <m/>
  </r>
  <r>
    <x v="76"/>
    <x v="2"/>
    <s v="Sueldos"/>
    <d v="2022-11-21T00:00:00"/>
    <s v="TR"/>
    <s v="Adelanto sueldo Ivan Jara"/>
    <m/>
    <n v="200000"/>
    <m/>
  </r>
  <r>
    <x v="76"/>
    <x v="2"/>
    <s v="Basura"/>
    <d v="2022-11-22T00:00:00"/>
    <s v="TR"/>
    <s v="Retiro Basura 21 Nov.22 "/>
    <m/>
    <n v="150000"/>
    <m/>
  </r>
  <r>
    <x v="76"/>
    <x v="2"/>
    <s v="Sueldos"/>
    <d v="2022-11-24T00:00:00"/>
    <s v="TR"/>
    <s v="I. Jara Reparación Porton Ranco"/>
    <m/>
    <n v="15000"/>
    <m/>
  </r>
  <r>
    <x v="76"/>
    <x v="2"/>
    <s v="Agua"/>
    <d v="2022-11-24T00:00:00"/>
    <s v="TR"/>
    <s v="2 Camiones de agua Cist. Dist."/>
    <m/>
    <n v="100000"/>
    <m/>
  </r>
  <r>
    <x v="76"/>
    <x v="2"/>
    <s v="Basura"/>
    <d v="2022-11-29T00:00:00"/>
    <s v="TR"/>
    <s v="Retiro Basura 29 nov.22"/>
    <m/>
    <n v="150000"/>
    <m/>
  </r>
  <r>
    <x v="76"/>
    <x v="2"/>
    <s v="Sueldos"/>
    <d v="2022-11-30T00:00:00"/>
    <s v="TR"/>
    <s v="Liq. Ivan Jara Nov.22"/>
    <m/>
    <n v="204750"/>
    <m/>
  </r>
  <r>
    <x v="76"/>
    <x v="2"/>
    <s v="sueldo administrador"/>
    <d v="2022-11-30T00:00:00"/>
    <s v="TR"/>
    <s v="Administracion Nov.22 W.Tapia"/>
    <m/>
    <n v="569801"/>
    <m/>
  </r>
  <r>
    <x v="77"/>
    <x v="2"/>
    <s v="Agua"/>
    <d v="2022-12-01T00:00:00"/>
    <s v="TR"/>
    <s v="2 Camiones de Agua Cist. Dist."/>
    <m/>
    <n v="100000"/>
    <m/>
  </r>
  <r>
    <x v="77"/>
    <x v="2"/>
    <s v="Celular"/>
    <d v="2022-12-02T00:00:00"/>
    <s v="TR"/>
    <s v="Entel celular encargado"/>
    <m/>
    <n v="10990"/>
    <m/>
  </r>
  <r>
    <x v="77"/>
    <x v="2"/>
    <s v="caja chica"/>
    <d v="2022-12-02T00:00:00"/>
    <s v="TR"/>
    <s v="R. Figueroa Caja chica Dic.22"/>
    <m/>
    <n v="100000"/>
    <m/>
  </r>
  <r>
    <x v="77"/>
    <x v="2"/>
    <s v="Imposiciones"/>
    <d v="2022-12-02T00:00:00"/>
    <s v="TR"/>
    <s v="Previred I. Jara"/>
    <m/>
    <n v="119600"/>
    <m/>
  </r>
  <r>
    <x v="77"/>
    <x v="2"/>
    <s v="Administracion"/>
    <d v="2022-12-06T00:00:00"/>
    <s v="COM"/>
    <s v="Seguro Fraude"/>
    <m/>
    <n v="4885"/>
    <m/>
  </r>
  <r>
    <x v="77"/>
    <x v="2"/>
    <s v="Basura"/>
    <d v="2022-12-06T00:00:00"/>
    <s v="TR"/>
    <s v="Retiro Basura 6 Dic.22"/>
    <m/>
    <n v="150000"/>
    <m/>
  </r>
  <r>
    <x v="77"/>
    <x v="2"/>
    <s v="Luz"/>
    <d v="2022-12-09T00:00:00"/>
    <s v="TR"/>
    <s v="Litoral 3"/>
    <m/>
    <n v="2538"/>
    <m/>
  </r>
  <r>
    <x v="77"/>
    <x v="2"/>
    <s v="Luz"/>
    <d v="2022-12-09T00:00:00"/>
    <s v="TR"/>
    <s v="Litoral 2"/>
    <m/>
    <n v="37528"/>
    <m/>
  </r>
  <r>
    <x v="77"/>
    <x v="2"/>
    <s v="Luz"/>
    <d v="2022-12-09T00:00:00"/>
    <s v="TR"/>
    <s v="Litoral 1"/>
    <m/>
    <n v="109981"/>
    <m/>
  </r>
  <r>
    <x v="77"/>
    <x v="2"/>
    <s v="Agua"/>
    <d v="2022-12-09T00:00:00"/>
    <s v="TR"/>
    <s v="3 Camiones de Agua Cist. Dist."/>
    <m/>
    <n v="150000"/>
    <m/>
  </r>
  <r>
    <x v="77"/>
    <x v="2"/>
    <s v="Mantencion"/>
    <d v="2022-12-12T00:00:00"/>
    <s v="TR"/>
    <s v="Reactivos de Cloro"/>
    <m/>
    <n v="34510"/>
    <m/>
  </r>
  <r>
    <x v="77"/>
    <x v="2"/>
    <s v="Basura"/>
    <d v="2022-12-14T00:00:00"/>
    <s v="TR"/>
    <s v="Retiro Basura 13 Dic.22"/>
    <m/>
    <n v="150000"/>
    <m/>
  </r>
  <r>
    <x v="77"/>
    <x v="2"/>
    <s v="Mantencion"/>
    <d v="2022-12-15T00:00:00"/>
    <s v="TR"/>
    <s v="Ferreteria El Yeco Bolsas y otros"/>
    <m/>
    <n v="27500"/>
    <m/>
  </r>
  <r>
    <x v="77"/>
    <x v="2"/>
    <s v="Mantencion"/>
    <d v="2022-12-15T00:00:00"/>
    <s v="TR"/>
    <s v="Desmalezacion Ranco 42"/>
    <m/>
    <n v="50000"/>
    <m/>
  </r>
  <r>
    <x v="77"/>
    <x v="2"/>
    <s v="Agua"/>
    <d v="2022-12-15T00:00:00"/>
    <s v="TR"/>
    <s v="2 Camiones de Agua Cist. Dist."/>
    <m/>
    <n v="100000"/>
    <m/>
  </r>
  <r>
    <x v="77"/>
    <x v="2"/>
    <s v="Mantencion"/>
    <d v="2022-12-20T00:00:00"/>
    <s v="TR"/>
    <s v="Dinaclor 120 Lts Cloro"/>
    <m/>
    <n v="71400"/>
    <m/>
  </r>
  <r>
    <x v="77"/>
    <x v="2"/>
    <s v="Mantencion"/>
    <d v="2022-12-20T00:00:00"/>
    <s v="TR"/>
    <s v="Desmalezado Quebrada Norte"/>
    <m/>
    <n v="100000"/>
    <m/>
  </r>
  <r>
    <x v="77"/>
    <x v="2"/>
    <s v="caja chica"/>
    <d v="2022-12-21T00:00:00"/>
    <s v="TR"/>
    <s v="Suple C.Chica Dic.22 . R.Figueroa"/>
    <m/>
    <n v="60000"/>
    <m/>
  </r>
  <r>
    <x v="77"/>
    <x v="2"/>
    <s v="Sueldos"/>
    <d v="2022-12-21T00:00:00"/>
    <s v="TR"/>
    <s v="Aguinaldo Navidad Ivan Jara"/>
    <m/>
    <n v="70000"/>
    <m/>
  </r>
  <r>
    <x v="77"/>
    <x v="2"/>
    <s v="Basura"/>
    <d v="2022-12-21T00:00:00"/>
    <s v="TR"/>
    <s v="Retiro Basura 20 Dic.22"/>
    <m/>
    <n v="150000"/>
    <m/>
  </r>
  <r>
    <x v="77"/>
    <x v="2"/>
    <s v="Agua"/>
    <d v="2022-12-21T00:00:00"/>
    <s v="TR"/>
    <s v="3 Camiones de Agua Cist. Dist."/>
    <m/>
    <n v="150000"/>
    <m/>
  </r>
  <r>
    <x v="77"/>
    <x v="2"/>
    <s v="Nueva sede"/>
    <d v="2022-12-22T00:00:00"/>
    <s v="TR"/>
    <s v="Focos para Sede"/>
    <m/>
    <n v="18980"/>
    <m/>
  </r>
  <r>
    <x v="77"/>
    <x v="2"/>
    <s v="Basura"/>
    <d v="2022-12-23T00:00:00"/>
    <s v="TR"/>
    <s v="Retiro Basura Vie.23 Dic.22"/>
    <m/>
    <n v="87500"/>
    <m/>
  </r>
  <r>
    <x v="77"/>
    <x v="2"/>
    <s v="Sueldos"/>
    <d v="2022-12-23T00:00:00"/>
    <s v="TR"/>
    <s v="Adelanto sueldo Dic. Ivan Jara"/>
    <m/>
    <n v="100000"/>
    <m/>
  </r>
  <r>
    <x v="77"/>
    <x v="2"/>
    <s v="Agua"/>
    <d v="2022-12-27T00:00:00"/>
    <s v="TR"/>
    <s v="2 Camiones de Agua Cist. Dist."/>
    <m/>
    <n v="100000"/>
    <m/>
  </r>
  <r>
    <x v="77"/>
    <x v="2"/>
    <s v="Basura"/>
    <d v="2022-12-28T00:00:00"/>
    <s v="TR"/>
    <s v="Retiro Basura 27 Dic.22"/>
    <m/>
    <n v="175000"/>
    <m/>
  </r>
  <r>
    <x v="77"/>
    <x v="2"/>
    <s v="Basura"/>
    <d v="2022-12-30T00:00:00"/>
    <s v="TR"/>
    <s v="Retiro Basura 30 Dic.22"/>
    <m/>
    <n v="175000"/>
    <m/>
  </r>
  <r>
    <x v="77"/>
    <x v="2"/>
    <s v="Sueldos"/>
    <d v="2022-12-30T00:00:00"/>
    <s v="TR"/>
    <s v="Liq. Diciembre Ivan Jara"/>
    <m/>
    <n v="304755"/>
    <n v="42315846"/>
  </r>
  <r>
    <x v="239"/>
    <x v="2"/>
    <s v="sueldo administrador"/>
    <d v="2023-01-03T00:00:00"/>
    <s v="TR"/>
    <s v="Administ. Dic.22 WT"/>
    <m/>
    <n v="569801"/>
    <m/>
  </r>
  <r>
    <x v="239"/>
    <x v="2"/>
    <s v="Luz"/>
    <d v="2023-01-03T00:00:00"/>
    <s v="TR"/>
    <s v="Litoral 3"/>
    <m/>
    <n v="2201"/>
    <m/>
  </r>
  <r>
    <x v="239"/>
    <x v="2"/>
    <s v="Luz"/>
    <d v="2023-01-03T00:00:00"/>
    <s v="TR"/>
    <s v="Litoral 1"/>
    <m/>
    <n v="51818"/>
    <m/>
  </r>
  <r>
    <x v="239"/>
    <x v="2"/>
    <s v="Luz"/>
    <d v="2023-01-03T00:00:00"/>
    <s v="TR"/>
    <s v="Litoral 2"/>
    <m/>
    <n v="36033"/>
    <m/>
  </r>
  <r>
    <x v="239"/>
    <x v="2"/>
    <s v="Celular"/>
    <d v="2023-01-03T00:00:00"/>
    <s v="TR"/>
    <s v="Entel Celular encargado"/>
    <m/>
    <n v="17204"/>
    <m/>
  </r>
  <r>
    <x v="239"/>
    <x v="2"/>
    <s v="caja chica"/>
    <d v="2023-01-03T00:00:00"/>
    <s v="TR"/>
    <s v="R. Figueroa Caja Chica Enero 2023"/>
    <m/>
    <n v="100000"/>
    <m/>
  </r>
  <r>
    <x v="239"/>
    <x v="2"/>
    <s v="Imposiciones"/>
    <d v="2023-01-03T00:00:00"/>
    <s v="TR"/>
    <s v="Previred I.Jara"/>
    <m/>
    <n v="140287"/>
    <m/>
  </r>
  <r>
    <x v="240"/>
    <x v="2"/>
    <s v="Basura"/>
    <d v="2023-01-04T00:00:00"/>
    <s v="TR"/>
    <s v="Retiro Basura 3 Enero 23"/>
    <m/>
    <n v="175000"/>
    <m/>
  </r>
  <r>
    <x v="241"/>
    <x v="2"/>
    <s v="Agua"/>
    <d v="2023-01-05T00:00:00"/>
    <s v="TR"/>
    <s v="3 Camiones de Agua Cist, Dist."/>
    <m/>
    <n v="150000"/>
    <m/>
  </r>
  <r>
    <x v="242"/>
    <x v="2"/>
    <s v="Administracion"/>
    <d v="2023-01-06T00:00:00"/>
    <s v="TR"/>
    <s v="Seguro Fraude"/>
    <m/>
    <n v="4932"/>
    <m/>
  </r>
  <r>
    <x v="243"/>
    <x v="2"/>
    <s v="Basura"/>
    <d v="2023-01-09T00:00:00"/>
    <s v="TR"/>
    <s v="Retiro Basura 6 Enero 23"/>
    <m/>
    <n v="175000"/>
    <m/>
  </r>
  <r>
    <x v="243"/>
    <x v="2"/>
    <s v="Mantencion"/>
    <d v="2023-01-09T00:00:00"/>
    <s v="TR"/>
    <s v="Ferreteria El Yeco Insumos varios"/>
    <m/>
    <n v="22950"/>
    <m/>
  </r>
  <r>
    <x v="244"/>
    <x v="2"/>
    <s v="Basura"/>
    <d v="2023-01-10T00:00:00"/>
    <s v="TR"/>
    <s v="Retiro Bassura 10 Enero 2023"/>
    <m/>
    <n v="175000"/>
    <m/>
  </r>
  <r>
    <x v="245"/>
    <x v="2"/>
    <s v="Agua"/>
    <d v="2023-01-11T00:00:00"/>
    <s v="D/E"/>
    <s v="2 Camiones de Agua Cist. Dist."/>
    <m/>
    <n v="100000"/>
    <m/>
  </r>
  <r>
    <x v="246"/>
    <x v="2"/>
    <s v="Administracion"/>
    <d v="2023-01-12T00:00:00"/>
    <s v="TR"/>
    <s v="4 Poleras Ivan Jara"/>
    <m/>
    <n v="20000"/>
    <m/>
  </r>
  <r>
    <x v="247"/>
    <x v="2"/>
    <s v="Basura"/>
    <d v="2023-01-13T00:00:00"/>
    <s v="TR"/>
    <s v="Retiro Basura 13 Enero 2023"/>
    <m/>
    <n v="175000"/>
    <m/>
  </r>
  <r>
    <x v="247"/>
    <x v="2"/>
    <s v="Sueldos"/>
    <d v="2023-01-13T00:00:00"/>
    <s v="TR"/>
    <s v="Adelanto sueldo Ivan Jara"/>
    <m/>
    <n v="200000"/>
    <m/>
  </r>
  <r>
    <x v="248"/>
    <x v="2"/>
    <s v="Basura"/>
    <d v="2023-01-17T00:00:00"/>
    <s v="TR"/>
    <s v="Retiro Basura 17 Ene.23"/>
    <m/>
    <n v="175000"/>
    <m/>
  </r>
  <r>
    <x v="249"/>
    <x v="2"/>
    <s v="Mantencion"/>
    <d v="2023-01-18T00:00:00"/>
    <s v="TR"/>
    <s v="Ferreteria Yeco Cemento x Mirador"/>
    <m/>
    <n v="7000"/>
    <m/>
  </r>
  <r>
    <x v="249"/>
    <x v="2"/>
    <s v="Mantencion"/>
    <d v="2023-01-18T00:00:00"/>
    <s v="TR"/>
    <s v="Ferreteria Yeco Cemento x Mirador"/>
    <m/>
    <n v="10500"/>
    <m/>
  </r>
  <r>
    <x v="250"/>
    <x v="2"/>
    <s v="Agua"/>
    <d v="2023-01-19T00:00:00"/>
    <s v="D/E"/>
    <s v="3 Camiones de Agua Cist, Dist."/>
    <m/>
    <n v="150000"/>
    <m/>
  </r>
  <r>
    <x v="251"/>
    <x v="2"/>
    <s v="Basura"/>
    <d v="2023-01-20T00:00:00"/>
    <s v="TR"/>
    <s v="Retiro de Basura 20 Ene.23"/>
    <m/>
    <n v="175000"/>
    <m/>
  </r>
  <r>
    <x v="252"/>
    <x v="2"/>
    <s v="Proy. TiT Dominio"/>
    <d v="2023-01-23T00:00:00"/>
    <s v="TR"/>
    <s v="Salvador Espinoza x Esc. Suc. C.Carvajal"/>
    <m/>
    <n v="100000"/>
    <m/>
  </r>
  <r>
    <x v="253"/>
    <x v="2"/>
    <s v="Proy. TiT Dominio"/>
    <d v="2023-01-24T00:00:00"/>
    <s v="TR"/>
    <s v="S. Espinoza x Esc. LLANQ.94- VILLARR.128"/>
    <m/>
    <n v="200000"/>
    <m/>
  </r>
  <r>
    <x v="253"/>
    <x v="2"/>
    <s v="Basura"/>
    <d v="2023-01-24T00:00:00"/>
    <s v="TR"/>
    <s v="Retiro Basura 24 Ene.23"/>
    <m/>
    <n v="175000"/>
    <m/>
  </r>
  <r>
    <x v="254"/>
    <x v="2"/>
    <s v="Agua"/>
    <d v="2023-01-25T00:00:00"/>
    <s v="TR"/>
    <s v="3 Camiones de Agua Cist, Dist."/>
    <m/>
    <n v="150000"/>
    <m/>
  </r>
  <r>
    <x v="255"/>
    <x v="2"/>
    <s v="Basura"/>
    <d v="2023-01-27T00:00:00"/>
    <s v="TR"/>
    <s v="Retiro basura 27 Enero 23"/>
    <m/>
    <n v="175000"/>
    <m/>
  </r>
  <r>
    <x v="256"/>
    <x v="2"/>
    <s v="Mantencion"/>
    <d v="2023-01-30T00:00:00"/>
    <s v="TR"/>
    <s v="Reparación Hosting pag. Web"/>
    <m/>
    <n v="111681"/>
    <m/>
  </r>
  <r>
    <x v="256"/>
    <x v="2"/>
    <s v="Proy. TiT Dominio"/>
    <d v="2023-01-30T00:00:00"/>
    <s v="TR"/>
    <s v="S. Espinoza x Esc. LLANQ.94- Rectificatoria"/>
    <m/>
    <n v="80000"/>
    <m/>
  </r>
  <r>
    <x v="257"/>
    <x v="2"/>
    <s v="Sueldos"/>
    <d v="2023-01-31T00:00:00"/>
    <s v="TR"/>
    <s v="Liq. Ivan Jara Ene.23"/>
    <m/>
    <n v="304752"/>
    <m/>
  </r>
  <r>
    <x v="257"/>
    <x v="2"/>
    <s v="sueldo administrador"/>
    <d v="2023-01-31T00:00:00"/>
    <s v="TR"/>
    <s v="Admnistración Ene.23 WT"/>
    <m/>
    <n v="574713"/>
    <m/>
  </r>
  <r>
    <x v="257"/>
    <x v="2"/>
    <s v="Basura"/>
    <d v="2023-01-31T00:00:00"/>
    <s v="TR"/>
    <s v="Retiro Basura 31 Enero 2023"/>
    <m/>
    <n v="175000"/>
    <m/>
  </r>
  <r>
    <x v="79"/>
    <x v="2"/>
    <s v="Luz"/>
    <d v="2023-02-01T00:00:00"/>
    <s v="TR"/>
    <s v="Litoral 3"/>
    <m/>
    <n v="2491"/>
    <m/>
  </r>
  <r>
    <x v="79"/>
    <x v="2"/>
    <s v="Luz"/>
    <d v="2023-02-01T00:00:00"/>
    <s v="TR"/>
    <s v="Litoral 1"/>
    <m/>
    <n v="98935"/>
    <m/>
  </r>
  <r>
    <x v="79"/>
    <x v="2"/>
    <s v="Luz"/>
    <d v="2023-02-01T00:00:00"/>
    <s v="TR"/>
    <s v="Litoral 2"/>
    <m/>
    <n v="38518"/>
    <m/>
  </r>
  <r>
    <x v="79"/>
    <x v="2"/>
    <s v="Celular"/>
    <d v="2023-02-01T00:00:00"/>
    <s v="TR"/>
    <s v="Entel Celular encargado"/>
    <m/>
    <n v="16970"/>
    <m/>
  </r>
  <r>
    <x v="79"/>
    <x v="2"/>
    <s v="caja chica"/>
    <d v="2023-02-01T00:00:00"/>
    <s v="TR"/>
    <s v="Caja chica Feb.23 R. Figueroa"/>
    <m/>
    <n v="100000"/>
    <m/>
  </r>
  <r>
    <x v="79"/>
    <x v="2"/>
    <s v="Imposiciones"/>
    <d v="2023-02-01T00:00:00"/>
    <s v="TR"/>
    <s v="Previred I. Jara"/>
    <m/>
    <n v="149212"/>
    <m/>
  </r>
  <r>
    <x v="79"/>
    <x v="2"/>
    <s v="Agua"/>
    <d v="2023-02-01T00:00:00"/>
    <s v="TR"/>
    <s v="2 Camiones de Agua Cist. De Distrubución"/>
    <m/>
    <n v="100000"/>
    <m/>
  </r>
  <r>
    <x v="258"/>
    <x v="2"/>
    <s v="Agua"/>
    <d v="2023-02-02T00:00:00"/>
    <s v="TR"/>
    <s v="5,000 Lts. Agua C.Ronda"/>
    <m/>
    <n v="25000"/>
    <m/>
  </r>
  <r>
    <x v="259"/>
    <x v="2"/>
    <s v="Basura"/>
    <d v="2023-02-03T00:00:00"/>
    <s v="TR"/>
    <s v="Retiro de Basura 3 Feb.23"/>
    <m/>
    <n v="175000"/>
    <m/>
  </r>
  <r>
    <x v="260"/>
    <x v="2"/>
    <s v="Administracion"/>
    <d v="2023-02-06T00:00:00"/>
    <s v="TR"/>
    <s v="Pac Fraude Seguro"/>
    <m/>
    <n v="4950"/>
    <m/>
  </r>
  <r>
    <x v="261"/>
    <x v="2"/>
    <s v="Basura"/>
    <d v="2023-02-07T00:00:00"/>
    <s v="TR"/>
    <s v="Retiro Basura 7 Feb.23"/>
    <m/>
    <n v="175000"/>
    <m/>
  </r>
  <r>
    <x v="262"/>
    <x v="2"/>
    <s v="Agua"/>
    <d v="2023-02-09T00:00:00"/>
    <s v="TR"/>
    <s v="3 Camiones de Agua Cist. Dist."/>
    <m/>
    <n v="150000"/>
    <m/>
  </r>
  <r>
    <x v="263"/>
    <x v="2"/>
    <s v="Basura"/>
    <d v="2023-02-13T00:00:00"/>
    <s v="TR"/>
    <s v="Retiro Basura 10 Feb.23"/>
    <m/>
    <n v="175000"/>
    <m/>
  </r>
  <r>
    <x v="264"/>
    <x v="2"/>
    <s v="sede"/>
    <d v="2023-02-14T00:00:00"/>
    <s v="TR"/>
    <s v="Abono Luis Marchant Trabajos bodega"/>
    <m/>
    <n v="150000"/>
    <m/>
  </r>
  <r>
    <x v="264"/>
    <x v="2"/>
    <s v="sede"/>
    <d v="2023-02-14T00:00:00"/>
    <s v="TR"/>
    <s v="Retiro Basura 14 Feb.23"/>
    <m/>
    <n v="175000"/>
    <m/>
  </r>
  <r>
    <x v="265"/>
    <x v="2"/>
    <s v="Sueldos"/>
    <d v="2023-02-15T00:00:00"/>
    <s v="TR"/>
    <s v="Adelanto sueldo Feb. 23 Ivan Jara "/>
    <m/>
    <n v="100000"/>
    <m/>
  </r>
  <r>
    <x v="266"/>
    <x v="2"/>
    <s v="Proy. TiT Dominio"/>
    <d v="2023-02-16T00:00:00"/>
    <s v="TR"/>
    <s v="CBR Casablanca Dom. "/>
    <m/>
    <n v="7000"/>
    <m/>
  </r>
  <r>
    <x v="266"/>
    <x v="2"/>
    <s v="sede"/>
    <d v="2023-02-16T00:00:00"/>
    <s v="TR"/>
    <s v="Luis Marchant Tabique adicional Bodega"/>
    <m/>
    <n v="27720"/>
    <m/>
  </r>
  <r>
    <x v="266"/>
    <x v="2"/>
    <s v="Agua"/>
    <d v="2023-02-16T00:00:00"/>
    <s v="TR"/>
    <s v="3 Camiones de Agua Cist. Dist."/>
    <m/>
    <n v="150000"/>
    <m/>
  </r>
  <r>
    <x v="267"/>
    <x v="2"/>
    <s v="Basura"/>
    <d v="2023-02-20T00:00:00"/>
    <s v="TR"/>
    <s v="Retiro Basura 17 Feb.23"/>
    <m/>
    <n v="175000"/>
    <m/>
  </r>
  <r>
    <x v="267"/>
    <x v="2"/>
    <s v="Mantencion"/>
    <d v="2023-02-20T00:00:00"/>
    <s v="TR"/>
    <s v="Salvador Espinoza Rect, Esc. C. Valdes"/>
    <m/>
    <n v="20000"/>
    <m/>
  </r>
  <r>
    <x v="267"/>
    <x v="2"/>
    <s v="Administracion"/>
    <d v="2023-02-20T00:00:00"/>
    <s v="TR"/>
    <s v="Arriendo Sede Paraiso"/>
    <m/>
    <n v="35000"/>
    <m/>
  </r>
  <r>
    <x v="267"/>
    <x v="2"/>
    <s v="Administracion"/>
    <d v="2023-02-20T00:00:00"/>
    <s v="TR"/>
    <s v="Javiera x Asistencia Reunion"/>
    <m/>
    <n v="20000"/>
    <m/>
  </r>
  <r>
    <x v="268"/>
    <x v="2"/>
    <s v="Basura"/>
    <d v="2023-02-21T00:00:00"/>
    <s v="TR"/>
    <s v="Retiro Basura 21 Feb.23"/>
    <m/>
    <n v="175000"/>
    <m/>
  </r>
  <r>
    <x v="269"/>
    <x v="2"/>
    <s v="caja chica"/>
    <d v="2023-02-23T00:00:00"/>
    <s v="TR"/>
    <s v="Suple Caja Chica R. Figueroa"/>
    <m/>
    <n v="30000"/>
    <m/>
  </r>
  <r>
    <x v="270"/>
    <x v="2"/>
    <s v="Agua"/>
    <d v="2023-02-24T00:00:00"/>
    <s v="TR"/>
    <s v="3 Camiones de Agua Cist. Dist."/>
    <m/>
    <n v="150000"/>
    <m/>
  </r>
  <r>
    <x v="270"/>
    <x v="2"/>
    <s v="Basura"/>
    <d v="2023-02-24T00:00:00"/>
    <s v="TR"/>
    <s v="Retiro Basura 24 Feb.23"/>
    <m/>
    <n v="175000"/>
    <m/>
  </r>
  <r>
    <x v="271"/>
    <x v="2"/>
    <s v="Sueldos"/>
    <d v="2023-02-28T00:00:00"/>
    <s v="TR"/>
    <s v="Liq. I. Jara Feb-23"/>
    <m/>
    <n v="404752"/>
    <m/>
  </r>
  <r>
    <x v="271"/>
    <x v="2"/>
    <s v="sueldo administrador"/>
    <d v="2023-02-28T00:00:00"/>
    <s v="TR"/>
    <s v="W- Tapia Administración Feb.23"/>
    <m/>
    <n v="574713"/>
    <m/>
  </r>
  <r>
    <x v="271"/>
    <x v="2"/>
    <s v="Basura"/>
    <d v="2023-02-28T00:00:00"/>
    <s v="TR"/>
    <s v="Retiro Basura 28 feb.23"/>
    <m/>
    <n v="175000"/>
    <m/>
  </r>
  <r>
    <x v="81"/>
    <x v="2"/>
    <s v="Luz"/>
    <d v="2023-03-01T00:00:00"/>
    <s v="TR"/>
    <s v="LITORAL 3"/>
    <m/>
    <n v="2156"/>
    <m/>
  </r>
  <r>
    <x v="81"/>
    <x v="2"/>
    <s v="Luz"/>
    <d v="2023-03-01T00:00:00"/>
    <s v="TR"/>
    <s v="LITORAL 1"/>
    <m/>
    <n v="78599"/>
    <m/>
  </r>
  <r>
    <x v="81"/>
    <x v="2"/>
    <s v="Luz"/>
    <d v="2023-03-01T00:00:00"/>
    <s v="TR"/>
    <s v="LITORAL 2"/>
    <m/>
    <n v="31225"/>
    <m/>
  </r>
  <r>
    <x v="81"/>
    <x v="2"/>
    <s v="Celular"/>
    <d v="2023-03-01T00:00:00"/>
    <s v="TR"/>
    <s v="ENTEL PCS"/>
    <m/>
    <n v="17970"/>
    <m/>
  </r>
  <r>
    <x v="81"/>
    <x v="2"/>
    <s v="caja chica"/>
    <d v="2023-03-01T00:00:00"/>
    <s v="TR"/>
    <s v="CAJA CHICA MARZO R. FIGUEROA"/>
    <m/>
    <n v="100000"/>
    <m/>
  </r>
  <r>
    <x v="81"/>
    <x v="2"/>
    <s v="Imposiciones"/>
    <d v="2023-03-01T00:00:00"/>
    <s v="TR"/>
    <s v="PREVIRED IVAN JARA"/>
    <m/>
    <n v="149212"/>
    <m/>
  </r>
  <r>
    <x v="82"/>
    <x v="2"/>
    <s v="sede"/>
    <d v="2023-03-02T00:00:00"/>
    <s v="TR"/>
    <s v="SALDO TRABAJO REP INTERIOR SEDE CONE"/>
    <m/>
    <n v="150000"/>
    <m/>
  </r>
  <r>
    <x v="82"/>
    <x v="2"/>
    <s v="Agua"/>
    <d v="2023-03-02T00:00:00"/>
    <s v="TR"/>
    <s v="3 CAMIONES DE AGUA CIT. DIST."/>
    <m/>
    <n v="165000"/>
    <m/>
  </r>
  <r>
    <x v="96"/>
    <x v="2"/>
    <s v="Mantencion"/>
    <d v="2023-03-03T00:00:00"/>
    <s v="TR"/>
    <s v="FERRETERIA EL YECO X REP. SEDE EXT."/>
    <m/>
    <n v="344230"/>
    <m/>
  </r>
  <r>
    <x v="96"/>
    <x v="2"/>
    <s v="Basura"/>
    <d v="2023-03-03T00:00:00"/>
    <s v="TR"/>
    <s v="RETIRO BASURA 3 MAR.23"/>
    <m/>
    <n v="75000"/>
    <m/>
  </r>
  <r>
    <x v="96"/>
    <x v="2"/>
    <s v="Basura"/>
    <d v="2023-03-03T00:00:00"/>
    <s v="TR"/>
    <s v="RETIRO BASURA 3 MAR.23 DIFERENCIA"/>
    <m/>
    <n v="25000"/>
    <m/>
  </r>
  <r>
    <x v="96"/>
    <x v="2"/>
    <s v="Mantencion"/>
    <d v="2023-03-03T00:00:00"/>
    <s v="TR"/>
    <s v="VENTANA SEDE"/>
    <m/>
    <n v="15000"/>
    <m/>
  </r>
  <r>
    <x v="83"/>
    <x v="2"/>
    <s v="Administracion"/>
    <d v="2023-03-06T00:00:00"/>
    <s v="TR"/>
    <s v="SEGURO FRAUDE"/>
    <m/>
    <n v="4987"/>
    <m/>
  </r>
  <r>
    <x v="94"/>
    <x v="2"/>
    <s v="Basura"/>
    <d v="2023-03-08T00:00:00"/>
    <s v="TR"/>
    <s v="RETIRO BASURA 8 DE MARZO 2023"/>
    <m/>
    <n v="170000"/>
    <m/>
  </r>
  <r>
    <x v="94"/>
    <x v="2"/>
    <s v="sede"/>
    <d v="2023-03-08T00:00:00"/>
    <s v="TR"/>
    <s v="PUERTA DE ENTRADA SEDE"/>
    <m/>
    <n v="84000"/>
    <m/>
  </r>
  <r>
    <x v="84"/>
    <x v="2"/>
    <s v="sede"/>
    <d v="2023-03-09T00:00:00"/>
    <s v="TR"/>
    <s v="ABONO L.MARCHANT REP.SEDE EXTERIOR"/>
    <m/>
    <n v="100000"/>
    <m/>
  </r>
  <r>
    <x v="85"/>
    <x v="2"/>
    <s v="Agua"/>
    <d v="2023-03-10T00:00:00"/>
    <s v="TR"/>
    <s v="3 CAMIONES DE AGUA CIST. DIST."/>
    <m/>
    <n v="165000"/>
    <m/>
  </r>
  <r>
    <x v="85"/>
    <x v="2"/>
    <s v="Mantencion"/>
    <d v="2023-03-10T00:00:00"/>
    <s v="TR"/>
    <s v="FERRETERIA TUNQUEN MADERA Y OTROS"/>
    <m/>
    <n v="120540"/>
    <m/>
  </r>
  <r>
    <x v="272"/>
    <x v="2"/>
    <s v="Basura"/>
    <d v="2023-03-15T00:00:00"/>
    <s v="TR"/>
    <s v="RETIRO BASURA 14 MAR.23"/>
    <m/>
    <n v="170000"/>
    <m/>
  </r>
  <r>
    <x v="272"/>
    <x v="2"/>
    <s v="Sueldos"/>
    <d v="2023-03-15T00:00:00"/>
    <s v="TR"/>
    <s v="ADELANTO SUELDO IVAN FIGUEROA"/>
    <m/>
    <n v="200000"/>
    <m/>
  </r>
  <r>
    <x v="87"/>
    <x v="2"/>
    <s v="sede"/>
    <d v="2023-03-17T00:00:00"/>
    <s v="TR"/>
    <s v="DIF. MATERIALES REP. SEDE"/>
    <m/>
    <n v="20000"/>
    <m/>
  </r>
  <r>
    <x v="87"/>
    <x v="2"/>
    <s v="sede"/>
    <d v="2023-03-17T00:00:00"/>
    <s v="TR"/>
    <s v="ABONO L.MARCHANT REP.SEDE EXTERIOR"/>
    <m/>
    <n v="100000"/>
    <m/>
  </r>
  <r>
    <x v="87"/>
    <x v="2"/>
    <s v="sede"/>
    <d v="2023-03-17T00:00:00"/>
    <s v="TR"/>
    <s v="FERRETERIA YECO CABALLETE SEDE"/>
    <m/>
    <n v="34000"/>
    <m/>
  </r>
  <r>
    <x v="87"/>
    <x v="2"/>
    <s v="Agua"/>
    <d v="2023-03-17T00:00:00"/>
    <s v="TR"/>
    <s v="3 CAMIONES DE AGUA CIST. DIST."/>
    <m/>
    <n v="165000"/>
    <m/>
  </r>
  <r>
    <x v="90"/>
    <x v="2"/>
    <s v="Basura"/>
    <d v="2023-03-22T00:00:00"/>
    <s v="TR"/>
    <s v="RETIRO BASURA 21 MAR.23"/>
    <m/>
    <n v="170000"/>
    <m/>
  </r>
  <r>
    <x v="90"/>
    <x v="2"/>
    <s v="Agua"/>
    <d v="2023-03-22T00:00:00"/>
    <s v="TR"/>
    <s v="3 CAMIONES DE AGUA CIST. DIST."/>
    <m/>
    <n v="165000"/>
    <m/>
  </r>
  <r>
    <x v="91"/>
    <x v="2"/>
    <s v="sede"/>
    <d v="2023-03-27T00:00:00"/>
    <s v="TR"/>
    <s v="SALDO L.MARCHANT REP.SEDE EXTERIOR"/>
    <m/>
    <n v="120000"/>
    <m/>
  </r>
  <r>
    <x v="91"/>
    <x v="2"/>
    <s v="sede"/>
    <d v="2023-03-27T00:00:00"/>
    <s v="TR"/>
    <s v="MAT. X REP. SEDE FERRETERIA EL YECO"/>
    <m/>
    <n v="348200"/>
    <m/>
  </r>
  <r>
    <x v="92"/>
    <x v="2"/>
    <s v="mayor"/>
    <d v="2023-03-28T00:00:00"/>
    <s v="TR"/>
    <s v="RETIRO BASURA 28 MAR-23"/>
    <m/>
    <n v="170000"/>
    <m/>
  </r>
  <r>
    <x v="92"/>
    <x v="2"/>
    <s v="sede"/>
    <d v="2023-03-28T00:00:00"/>
    <s v="TR"/>
    <s v="COMPRA PIZARREÑOS SEDE"/>
    <m/>
    <n v="30000"/>
    <m/>
  </r>
  <r>
    <x v="92"/>
    <x v="2"/>
    <s v="sede"/>
    <d v="2023-03-28T00:00:00"/>
    <s v="D/E"/>
    <s v="INSUMOS ELECTRICOS SEDE"/>
    <m/>
    <n v="60540"/>
    <m/>
  </r>
  <r>
    <x v="92"/>
    <x v="2"/>
    <s v="Agua"/>
    <d v="2023-03-28T00:00:00"/>
    <s v="D/E"/>
    <s v="3 CAMIONES DE AGUA CIST. DIST."/>
    <m/>
    <n v="165000"/>
    <m/>
  </r>
  <r>
    <x v="273"/>
    <x v="2"/>
    <s v="caja chica"/>
    <d v="2023-03-30T00:00:00"/>
    <s v="TR"/>
    <s v="R. FIGUEROA SUPLE CAJA CHICA MAR.23"/>
    <m/>
    <n v="20000"/>
    <m/>
  </r>
  <r>
    <x v="93"/>
    <x v="2"/>
    <s v="Sueldos"/>
    <d v="2023-03-31T00:00:00"/>
    <s v="TR"/>
    <s v="LIQUIDACION IVAN JARA MARZO.23"/>
    <m/>
    <n v="204750"/>
    <m/>
  </r>
  <r>
    <x v="93"/>
    <x v="2"/>
    <s v="sueldo administrador"/>
    <d v="2023-03-31T00:00:00"/>
    <s v="TR"/>
    <s v="WT X ADMINISTRACION MARZO 23"/>
    <m/>
    <n v="574713"/>
    <m/>
  </r>
  <r>
    <x v="97"/>
    <x v="2"/>
    <s v="sede"/>
    <d v="2023-04-03T00:00:00"/>
    <s v="TR"/>
    <s v="INSUMOS ELECTRICOS SEDE"/>
    <m/>
    <n v="33030"/>
    <m/>
  </r>
  <r>
    <x v="97"/>
    <x v="2"/>
    <s v="Luz"/>
    <d v="2023-04-03T00:00:00"/>
    <s v="TR"/>
    <s v="LITORAL  3"/>
    <m/>
    <n v="2471"/>
    <m/>
  </r>
  <r>
    <x v="97"/>
    <x v="2"/>
    <s v="Luz"/>
    <d v="2023-04-03T00:00:00"/>
    <s v="TR"/>
    <s v="LITORAL 1"/>
    <m/>
    <n v="90242"/>
    <m/>
  </r>
  <r>
    <x v="97"/>
    <x v="2"/>
    <s v="Luz"/>
    <d v="2023-04-03T00:00:00"/>
    <s v="TR"/>
    <s v="LITORAL 2"/>
    <m/>
    <n v="37206"/>
    <m/>
  </r>
  <r>
    <x v="97"/>
    <x v="2"/>
    <s v="caja chica"/>
    <d v="2023-04-03T00:00:00"/>
    <s v="TR"/>
    <s v="CAJA CHICA R. FIGUEROA ABRIL 2023"/>
    <m/>
    <n v="100000"/>
    <m/>
  </r>
  <r>
    <x v="97"/>
    <x v="2"/>
    <s v="sede"/>
    <d v="2023-04-03T00:00:00"/>
    <s v="TR"/>
    <s v="ABOBO LUIS MARCHANT X PAREDES SEDE"/>
    <m/>
    <n v="150000"/>
    <m/>
  </r>
  <r>
    <x v="97"/>
    <x v="2"/>
    <s v="Celular"/>
    <d v="2023-04-03T00:00:00"/>
    <s v="TR"/>
    <s v="CELULAR ENTEL ENCARGADO"/>
    <m/>
    <n v="17970"/>
    <m/>
  </r>
  <r>
    <x v="99"/>
    <x v="2"/>
    <s v="Basura"/>
    <d v="2023-04-04T00:00:00"/>
    <s v="TR"/>
    <s v="RETIRO BASURA 4 ABRIL 2023"/>
    <m/>
    <n v="170000"/>
    <m/>
  </r>
  <r>
    <x v="99"/>
    <x v="2"/>
    <s v="Imposiciones"/>
    <d v="2023-04-04T00:00:00"/>
    <s v="TR"/>
    <s v="PREVIRED I. JARA"/>
    <m/>
    <n v="119650"/>
    <m/>
  </r>
  <r>
    <x v="100"/>
    <x v="2"/>
    <s v="sede"/>
    <d v="2023-04-05T00:00:00"/>
    <s v="TR"/>
    <s v="SALO LUIS MARCHANT X PAREDES SEDE"/>
    <m/>
    <n v="100000"/>
    <m/>
  </r>
  <r>
    <x v="100"/>
    <x v="2"/>
    <s v="Agua"/>
    <d v="2023-04-05T00:00:00"/>
    <s v="TR"/>
    <s v="3 CAMIONES DE AGUA CIT. DIST"/>
    <m/>
    <n v="165000"/>
    <m/>
  </r>
  <r>
    <x v="100"/>
    <x v="2"/>
    <s v="Administracion"/>
    <d v="2023-04-05T00:00:00"/>
    <s v="TR"/>
    <s v="SEGURO FRAUDE"/>
    <m/>
    <n v="4987"/>
    <m/>
  </r>
  <r>
    <x v="107"/>
    <x v="2"/>
    <s v="Basura"/>
    <d v="2023-04-11T00:00:00"/>
    <s v="D/E"/>
    <s v="RETIRO BASURA 11 ABRIL 23"/>
    <m/>
    <n v="170000"/>
    <m/>
  </r>
  <r>
    <x v="98"/>
    <x v="2"/>
    <s v="Agua"/>
    <d v="2023-04-14T00:00:00"/>
    <s v="TR"/>
    <s v="2 CAMIONES DE AGUA CIST. DIST."/>
    <m/>
    <n v="110000"/>
    <m/>
  </r>
  <r>
    <x v="98"/>
    <x v="2"/>
    <s v="Sueldos"/>
    <d v="2023-04-14T00:00:00"/>
    <s v="TR"/>
    <s v="ADELANTO SUELDO I. JARA"/>
    <m/>
    <n v="100000"/>
    <m/>
  </r>
  <r>
    <x v="112"/>
    <x v="2"/>
    <s v="contribuciones"/>
    <d v="2023-04-17T00:00:00"/>
    <s v="TR"/>
    <s v="CONTRIBUCIONES 1/2023 SITIOS ENSUEÑO"/>
    <m/>
    <n v="1012588"/>
    <m/>
  </r>
  <r>
    <x v="274"/>
    <x v="2"/>
    <s v="Basura"/>
    <d v="2023-04-19T00:00:00"/>
    <s v="TR"/>
    <s v="RETIRO BASURA 18 ABR.23"/>
    <m/>
    <n v="170000"/>
    <m/>
  </r>
  <r>
    <x v="274"/>
    <x v="2"/>
    <s v="Agua"/>
    <d v="2023-04-19T00:00:00"/>
    <s v="TR"/>
    <s v="2 CAMIONES DE AGUA CIST. DIST."/>
    <m/>
    <n v="110000"/>
    <m/>
  </r>
  <r>
    <x v="104"/>
    <x v="2"/>
    <s v="reduc. acta"/>
    <d v="2023-04-24T00:00:00"/>
    <s v="TR"/>
    <s v="NOTARIA CASABLANCA REDUC. ACTA 18 FEB"/>
    <m/>
    <n v="60000"/>
    <m/>
  </r>
  <r>
    <x v="275"/>
    <x v="2"/>
    <s v="Basura"/>
    <d v="2023-04-25T00:00:00"/>
    <s v="TR"/>
    <s v="RETIRO BASURA 25 ABR.23"/>
    <m/>
    <n v="170000"/>
    <m/>
  </r>
  <r>
    <x v="106"/>
    <x v="2"/>
    <s v="Agua"/>
    <d v="2023-04-26T00:00:00"/>
    <s v="TR"/>
    <s v="3 CAMIONES DE AGUA CIT. DIST"/>
    <m/>
    <n v="165000"/>
    <m/>
  </r>
  <r>
    <x v="111"/>
    <x v="2"/>
    <s v="Sueldos"/>
    <d v="2023-04-27T00:00:00"/>
    <s v="TR"/>
    <s v="LIQ. IVAN JARA ABRIL"/>
    <m/>
    <n v="304750"/>
    <m/>
  </r>
  <r>
    <x v="111"/>
    <x v="2"/>
    <s v="sueldo administrador"/>
    <d v="2023-04-27T00:00:00"/>
    <s v="TR"/>
    <s v="ADMINISTRACION WT ABRIL"/>
    <m/>
    <n v="574713"/>
    <m/>
  </r>
  <r>
    <x v="114"/>
    <x v="2"/>
    <s v="Luz"/>
    <d v="2023-05-02T00:00:00"/>
    <s v="TR"/>
    <s v="LITORAL 3"/>
    <m/>
    <n v="2334"/>
    <m/>
  </r>
  <r>
    <x v="114"/>
    <x v="2"/>
    <s v="Luz"/>
    <d v="2023-05-02T00:00:00"/>
    <s v="TR"/>
    <s v="LITORAL 1"/>
    <m/>
    <n v="139856"/>
    <m/>
  </r>
  <r>
    <x v="114"/>
    <x v="2"/>
    <s v="Luz"/>
    <d v="2023-05-02T00:00:00"/>
    <s v="TR"/>
    <s v="LITORAL 2"/>
    <m/>
    <n v="41552"/>
    <m/>
  </r>
  <r>
    <x v="114"/>
    <x v="2"/>
    <s v="Celular"/>
    <d v="2023-05-02T00:00:00"/>
    <s v="TR"/>
    <s v="ENTEL CELULAR ENCARGADO"/>
    <m/>
    <n v="17970"/>
    <m/>
  </r>
  <r>
    <x v="114"/>
    <x v="2"/>
    <s v="caja chica"/>
    <d v="2023-05-02T00:00:00"/>
    <s v="TR"/>
    <s v="CAJA CHICA MAYO R. FIGUEROA"/>
    <m/>
    <n v="100000"/>
    <m/>
  </r>
  <r>
    <x v="114"/>
    <x v="2"/>
    <s v="Imposiciones"/>
    <d v="2023-05-02T00:00:00"/>
    <s v="TR"/>
    <s v="PREVIRED ENCARGADO"/>
    <m/>
    <n v="119950"/>
    <m/>
  </r>
  <r>
    <x v="114"/>
    <x v="2"/>
    <s v="Basura"/>
    <d v="2023-05-02T00:00:00"/>
    <s v="TR"/>
    <s v="RETIRO BASURA 2 MAYO 23"/>
    <m/>
    <n v="170000"/>
    <m/>
  </r>
  <r>
    <x v="113"/>
    <x v="2"/>
    <s v="Agua"/>
    <d v="2023-05-03T00:00:00"/>
    <s v="TR"/>
    <s v="REEMBOLSO AGUA X RANCO 38 RF"/>
    <m/>
    <n v="30000"/>
    <m/>
  </r>
  <r>
    <x v="129"/>
    <x v="2"/>
    <s v="Agua"/>
    <d v="2023-05-04T00:00:00"/>
    <s v="TR"/>
    <s v="1 CAMION DE AGUA CIST. DIST."/>
    <m/>
    <n v="55000"/>
    <m/>
  </r>
  <r>
    <x v="115"/>
    <x v="2"/>
    <s v="Administracion"/>
    <d v="2023-05-05T00:00:00"/>
    <s v="TR"/>
    <s v="PAC FRAUDE"/>
    <m/>
    <n v="5036"/>
    <m/>
  </r>
  <r>
    <x v="276"/>
    <x v="2"/>
    <s v="Basura"/>
    <d v="2023-05-10T00:00:00"/>
    <s v="TR"/>
    <s v="RETIRO BASURA 10 MAYO"/>
    <m/>
    <n v="170000"/>
    <m/>
  </r>
  <r>
    <x v="276"/>
    <x v="2"/>
    <s v="Agua"/>
    <d v="2023-05-10T00:00:00"/>
    <s v="TR"/>
    <s v="3 CAMIONES DE AGUA CIST. DIST."/>
    <m/>
    <n v="165000"/>
    <m/>
  </r>
  <r>
    <x v="277"/>
    <x v="2"/>
    <s v="Sueldos"/>
    <d v="2023-05-15T00:00:00"/>
    <s v="TR"/>
    <s v="ADELANTO SUELDO IVAN JARA MAY.23"/>
    <m/>
    <n v="100000"/>
    <m/>
  </r>
  <r>
    <x v="117"/>
    <x v="2"/>
    <s v="Basura"/>
    <d v="2023-05-16T00:00:00"/>
    <s v="TR"/>
    <s v="RETIRO BASURA 16 MAY.23"/>
    <m/>
    <n v="170000"/>
    <m/>
  </r>
  <r>
    <x v="278"/>
    <x v="2"/>
    <s v="Agua"/>
    <d v="2023-05-18T00:00:00"/>
    <s v="TR"/>
    <s v="2 CAMIONES DE AGUA CIST. DIST."/>
    <m/>
    <n v="110000"/>
    <m/>
  </r>
  <r>
    <x v="128"/>
    <x v="2"/>
    <s v="Basura"/>
    <d v="2023-05-24T00:00:00"/>
    <s v="TR"/>
    <s v="RETIRO BASURA 23 MAY.23"/>
    <m/>
    <n v="170000"/>
    <m/>
  </r>
  <r>
    <x v="128"/>
    <x v="2"/>
    <s v="Mantencion"/>
    <d v="2023-05-24T00:00:00"/>
    <s v="TR"/>
    <s v="REPARAC. LUMINARIAS RANCO"/>
    <m/>
    <n v="40000"/>
    <m/>
  </r>
  <r>
    <x v="119"/>
    <x v="2"/>
    <s v="Agua"/>
    <d v="2023-05-25T00:00:00"/>
    <s v="TR"/>
    <s v="3 CAMIONES DE AGUA CIST. DIST."/>
    <m/>
    <n v="165000"/>
    <m/>
  </r>
  <r>
    <x v="123"/>
    <x v="2"/>
    <s v="Sueldos"/>
    <d v="2023-05-31T00:00:00"/>
    <s v="TR"/>
    <s v="liq. Ivan jara x mayo 2023"/>
    <m/>
    <n v="345225"/>
    <m/>
  </r>
  <r>
    <x v="123"/>
    <x v="2"/>
    <s v="sueldo administrador"/>
    <d v="2023-05-31T00:00:00"/>
    <s v="TR"/>
    <s v="WT ADMINISTRACION MAYO"/>
    <m/>
    <n v="574713"/>
    <m/>
  </r>
  <r>
    <x v="123"/>
    <x v="2"/>
    <s v="Proy. TiT Dominio"/>
    <d v="2023-05-31T00:00:00"/>
    <s v="TR"/>
    <s v="CBR CASABLANCA X DELIA QUIROGA"/>
    <m/>
    <n v="20000"/>
    <m/>
  </r>
  <r>
    <x v="123"/>
    <x v="2"/>
    <s v="Basura"/>
    <d v="2023-05-31T00:00:00"/>
    <s v="TR"/>
    <s v="RETIRO BASURA 31 MAY.23"/>
    <m/>
    <n v="100000"/>
    <m/>
  </r>
  <r>
    <x v="132"/>
    <x v="2"/>
    <s v="Luz"/>
    <d v="2023-06-01T00:00:00"/>
    <s v="TR"/>
    <s v="LITORAL 3"/>
    <m/>
    <n v="2013"/>
    <m/>
  </r>
  <r>
    <x v="132"/>
    <x v="2"/>
    <s v="Luz"/>
    <d v="2023-06-01T00:00:00"/>
    <s v="TR"/>
    <s v="LITORAL 1"/>
    <m/>
    <n v="111749"/>
    <m/>
  </r>
  <r>
    <x v="132"/>
    <x v="2"/>
    <s v="Luz"/>
    <d v="2023-06-01T00:00:00"/>
    <s v="TR"/>
    <s v="LITORAL 2"/>
    <m/>
    <n v="41714"/>
    <m/>
  </r>
  <r>
    <x v="132"/>
    <x v="2"/>
    <s v="Celular"/>
    <d v="2023-06-01T00:00:00"/>
    <s v="TR"/>
    <s v="ENTEL PCS ENCARGADO"/>
    <m/>
    <n v="17598"/>
    <m/>
  </r>
  <r>
    <x v="132"/>
    <x v="2"/>
    <s v="caja chica"/>
    <d v="2023-06-01T00:00:00"/>
    <s v="TR"/>
    <s v="R. FIGUEROA CAJA CHICA JUNIO 2023"/>
    <m/>
    <n v="100000"/>
    <m/>
  </r>
  <r>
    <x v="132"/>
    <x v="2"/>
    <s v="Imposiciones"/>
    <d v="2023-06-01T00:00:00"/>
    <s v="TR"/>
    <s v="PREVIRED I. JARA"/>
    <m/>
    <n v="131945"/>
    <m/>
  </r>
  <r>
    <x v="132"/>
    <x v="2"/>
    <s v="Agua"/>
    <d v="2023-06-01T00:00:00"/>
    <s v="TR"/>
    <s v="2 CAMIONES DE AGUA CIST. DIST."/>
    <m/>
    <n v="110000"/>
    <m/>
  </r>
  <r>
    <x v="134"/>
    <x v="2"/>
    <s v="Administracion"/>
    <d v="2023-06-06T00:00:00"/>
    <s v="TR"/>
    <s v="PAC FRAUDE"/>
    <m/>
    <n v="5055"/>
    <m/>
  </r>
  <r>
    <x v="279"/>
    <x v="2"/>
    <s v="Basura"/>
    <d v="2023-06-07T00:00:00"/>
    <s v="TR"/>
    <s v="RETIRO BASURA 6 DE JUNIO 23"/>
    <m/>
    <n v="170000"/>
    <m/>
  </r>
  <r>
    <x v="280"/>
    <x v="2"/>
    <s v="Agua"/>
    <d v="2023-06-08T00:00:00"/>
    <s v="TR"/>
    <s v="2 CAMIONES DE AGUA CIST. DIST."/>
    <m/>
    <n v="110000"/>
    <m/>
  </r>
  <r>
    <x v="136"/>
    <x v="2"/>
    <s v="Sueldos"/>
    <d v="2023-06-13T00:00:00"/>
    <s v="TR"/>
    <s v="PAGO VACACIONES AÑO 2022 I. JARA"/>
    <m/>
    <n v="385039"/>
    <m/>
  </r>
  <r>
    <x v="136"/>
    <x v="2"/>
    <s v="Basura"/>
    <d v="2023-06-13T00:00:00"/>
    <s v="TR"/>
    <s v="RETIRO BASURA 13 DE JUNIO 23"/>
    <m/>
    <n v="170000"/>
    <m/>
  </r>
  <r>
    <x v="143"/>
    <x v="2"/>
    <s v="Agua"/>
    <d v="2023-06-15T00:00:00"/>
    <s v="TR"/>
    <s v="2 CAMIONES DE AGUA CIST. DIST."/>
    <m/>
    <n v="110000"/>
    <m/>
  </r>
  <r>
    <x v="143"/>
    <x v="2"/>
    <s v="Sueldos"/>
    <d v="2023-06-15T00:00:00"/>
    <s v="TR"/>
    <s v="ADELANTO SUELDO IVAN JARA"/>
    <m/>
    <n v="150000"/>
    <m/>
  </r>
  <r>
    <x v="137"/>
    <x v="2"/>
    <s v="contribuciones"/>
    <d v="2023-06-16T00:00:00"/>
    <s v="TR"/>
    <s v="CONTRIBUCIONES 2/23 EL ENSUEÑO"/>
    <m/>
    <n v="1012588"/>
    <m/>
  </r>
  <r>
    <x v="139"/>
    <x v="2"/>
    <s v="Basura"/>
    <d v="2023-06-20T00:00:00"/>
    <s v="TR"/>
    <s v="RETIRO BASURA 20 JUN.23"/>
    <m/>
    <n v="170000"/>
    <m/>
  </r>
  <r>
    <x v="141"/>
    <x v="2"/>
    <s v="Agua"/>
    <d v="2023-06-23T00:00:00"/>
    <s v="TR"/>
    <s v="3 CAMINONES DE AGUA CIST. DIST."/>
    <m/>
    <n v="165000"/>
    <m/>
  </r>
  <r>
    <x v="131"/>
    <x v="2"/>
    <s v="Basura"/>
    <d v="2023-06-27T00:00:00"/>
    <s v="TR"/>
    <s v="RETIRO BASURA 27 JUN.23"/>
    <m/>
    <n v="170000"/>
    <m/>
  </r>
  <r>
    <x v="130"/>
    <x v="2"/>
    <s v="Agua"/>
    <d v="2023-06-30T00:00:00"/>
    <s v="TR"/>
    <s v="3 CAMINONES DE AGUA CIST. DIST."/>
    <m/>
    <n v="165000"/>
    <m/>
  </r>
  <r>
    <x v="130"/>
    <x v="2"/>
    <s v="Sueldos"/>
    <d v="2023-06-30T00:00:00"/>
    <s v="TR"/>
    <s v="LIQUIDACION JUNIO IVAN JARA"/>
    <m/>
    <n v="295226"/>
    <m/>
  </r>
  <r>
    <x v="130"/>
    <x v="2"/>
    <s v="sueldo administrador"/>
    <d v="2023-06-30T00:00:00"/>
    <s v="TR"/>
    <s v="ADMINISTRACION JUNIO WT"/>
    <m/>
    <n v="574713"/>
    <m/>
  </r>
  <r>
    <x v="147"/>
    <x v="2"/>
    <s v="Luz"/>
    <d v="2023-07-03T00:00:00"/>
    <s v="TR"/>
    <s v="LITIRAL 3"/>
    <m/>
    <n v="1852"/>
    <m/>
  </r>
  <r>
    <x v="147"/>
    <x v="2"/>
    <s v="Luz"/>
    <d v="2023-07-03T00:00:00"/>
    <s v="TR"/>
    <s v="LITORAL 1"/>
    <m/>
    <n v="108206"/>
    <m/>
  </r>
  <r>
    <x v="147"/>
    <x v="2"/>
    <s v="Luz"/>
    <d v="2023-07-03T00:00:00"/>
    <s v="TR"/>
    <s v="LITORAL 2"/>
    <m/>
    <n v="39756"/>
    <m/>
  </r>
  <r>
    <x v="147"/>
    <x v="2"/>
    <s v="Celular"/>
    <d v="2023-07-03T00:00:00"/>
    <s v="TR"/>
    <s v="ENTEL PCS ENCARGADO"/>
    <m/>
    <n v="17970"/>
    <m/>
  </r>
  <r>
    <x v="147"/>
    <x v="2"/>
    <s v="caja chica"/>
    <d v="2023-07-03T00:00:00"/>
    <s v="TR"/>
    <s v="R. FIGUEROA CAJA CHICA JULIO"/>
    <m/>
    <n v="150000"/>
    <m/>
  </r>
  <r>
    <x v="148"/>
    <x v="2"/>
    <s v="Basura"/>
    <d v="2023-07-04T00:00:00"/>
    <s v="TR"/>
    <s v="RETIRO BASURA 4 DE JULIO 23"/>
    <m/>
    <n v="170000"/>
    <m/>
  </r>
  <r>
    <x v="149"/>
    <x v="2"/>
    <s v="Imposiciones"/>
    <d v="2023-07-05T00:00:00"/>
    <s v="TR"/>
    <s v="PREVIRED ENCARGADO"/>
    <m/>
    <n v="131945"/>
    <m/>
  </r>
  <r>
    <x v="150"/>
    <x v="2"/>
    <s v="Administracion"/>
    <d v="2023-07-06T00:00:00"/>
    <s v="TR"/>
    <s v="SEGURO FRAUDE"/>
    <m/>
    <n v="5061"/>
    <m/>
  </r>
  <r>
    <x v="151"/>
    <x v="2"/>
    <s v="Agua"/>
    <d v="2023-07-07T00:00:00"/>
    <s v="TR"/>
    <s v="2 CAMIONES DE AGUA CIST. DIST."/>
    <m/>
    <n v="110000"/>
    <m/>
  </r>
  <r>
    <x v="281"/>
    <x v="2"/>
    <s v="Basura"/>
    <d v="2023-07-11T00:00:00"/>
    <s v="TR"/>
    <s v="RETIRO BASURA 11 DE JULIO 23"/>
    <m/>
    <n v="170000"/>
    <m/>
  </r>
  <r>
    <x v="282"/>
    <x v="2"/>
    <s v="Agua"/>
    <d v="2023-07-14T00:00:00"/>
    <s v="TR"/>
    <s v="2 CAMIONES DE AGUA CIST. DIST."/>
    <m/>
    <n v="110000"/>
    <m/>
  </r>
  <r>
    <x v="282"/>
    <x v="2"/>
    <s v="Sueldos"/>
    <d v="2023-07-14T00:00:00"/>
    <s v="TR"/>
    <s v="ADELANTO SUELDO IVAN JARA"/>
    <m/>
    <n v="150000"/>
    <m/>
  </r>
  <r>
    <x v="153"/>
    <x v="2"/>
    <s v="Mantencion"/>
    <d v="2023-07-17T00:00:00"/>
    <s v="TR"/>
    <s v="DIFUSOR ELECT. NORIA 2"/>
    <m/>
    <n v="28000"/>
    <m/>
  </r>
  <r>
    <x v="153"/>
    <x v="2"/>
    <s v="sueldo administrador"/>
    <d v="2023-07-17T00:00:00"/>
    <s v="TR"/>
    <s v="LUIS MARCHANT REP.ELECT. NORIA 2"/>
    <m/>
    <n v="30000"/>
    <m/>
  </r>
  <r>
    <x v="154"/>
    <x v="2"/>
    <s v="Administracion"/>
    <d v="2023-07-18T00:00:00"/>
    <s v="TR"/>
    <s v="ARRIENDO SEDE PARAISO DESALINIZACION"/>
    <m/>
    <n v="20000"/>
    <m/>
  </r>
  <r>
    <x v="154"/>
    <x v="2"/>
    <s v="Basura"/>
    <d v="2023-07-18T00:00:00"/>
    <s v="TR"/>
    <s v="RETIRO BASURA 18 JUL.23"/>
    <m/>
    <n v="170000"/>
    <m/>
  </r>
  <r>
    <x v="145"/>
    <x v="2"/>
    <s v="Agua"/>
    <d v="2023-07-20T00:00:00"/>
    <s v="TR"/>
    <s v="2 CAMIONES DE AGUA CIST. DIST."/>
    <m/>
    <n v="110000"/>
    <m/>
  </r>
  <r>
    <x v="157"/>
    <x v="2"/>
    <s v="sede"/>
    <d v="2023-07-25T00:00:00"/>
    <s v="TR"/>
    <s v="ART. SOLDADURA EL ENSUEÑO"/>
    <m/>
    <n v="60900"/>
    <m/>
  </r>
  <r>
    <x v="157"/>
    <x v="2"/>
    <s v="Basura"/>
    <d v="2023-07-25T00:00:00"/>
    <s v="TR"/>
    <s v="RETIRO BASURA 25 JUL.23"/>
    <m/>
    <n v="170000"/>
    <m/>
  </r>
  <r>
    <x v="159"/>
    <x v="2"/>
    <s v="Agua"/>
    <d v="2023-07-28T00:00:00"/>
    <s v="TR"/>
    <s v="2 CAMIONES DE AGUA CIST. DIST."/>
    <m/>
    <n v="110000"/>
    <m/>
  </r>
  <r>
    <x v="144"/>
    <x v="2"/>
    <s v="Mantencion"/>
    <d v="2023-07-31T00:00:00"/>
    <s v="TR"/>
    <s v="SOLDADORA EL ENSUEÑO"/>
    <m/>
    <n v="60000"/>
    <m/>
  </r>
  <r>
    <x v="144"/>
    <x v="2"/>
    <s v="sueldo administrador"/>
    <d v="2023-07-31T00:00:00"/>
    <s v="TR"/>
    <s v="ADMINISTRACION JULIO WT"/>
    <m/>
    <n v="574713"/>
    <m/>
  </r>
  <r>
    <x v="144"/>
    <x v="2"/>
    <s v="Sueldos"/>
    <d v="2023-07-31T00:00:00"/>
    <s v="TR"/>
    <s v="LIQUIDACION SUELDO IVAN JARA JUL.23"/>
    <m/>
    <n v="295226"/>
    <m/>
  </r>
  <r>
    <x v="162"/>
    <x v="2"/>
    <s v="Mantencion"/>
    <d v="2023-08-01T00:00:00"/>
    <s v="TR"/>
    <s v="FERRETARIA TUNQUEN TIJERAS PODAR"/>
    <m/>
    <n v="34510"/>
    <m/>
  </r>
  <r>
    <x v="162"/>
    <x v="2"/>
    <s v="Basura"/>
    <d v="2023-08-01T00:00:00"/>
    <s v="TR"/>
    <s v="RETIRO BASURA 1 AGO.2023"/>
    <m/>
    <n v="170000"/>
    <m/>
  </r>
  <r>
    <x v="162"/>
    <x v="2"/>
    <s v="Luz"/>
    <d v="2023-08-01T00:00:00"/>
    <s v="TR"/>
    <s v="LITORAL 3"/>
    <m/>
    <n v="2002"/>
    <m/>
  </r>
  <r>
    <x v="162"/>
    <x v="2"/>
    <s v="Luz"/>
    <d v="2023-08-01T00:00:00"/>
    <s v="TR"/>
    <s v="LITORAL 1"/>
    <m/>
    <n v="154448"/>
    <m/>
  </r>
  <r>
    <x v="162"/>
    <x v="2"/>
    <s v="Luz"/>
    <d v="2023-08-01T00:00:00"/>
    <s v="TR"/>
    <s v="LITORAL 2"/>
    <m/>
    <n v="49854"/>
    <m/>
  </r>
  <r>
    <x v="162"/>
    <x v="2"/>
    <s v="Celular"/>
    <d v="2023-08-01T00:00:00"/>
    <s v="TR"/>
    <s v="ENTEL ENCARGADO"/>
    <m/>
    <n v="17970"/>
    <m/>
  </r>
  <r>
    <x v="162"/>
    <x v="2"/>
    <s v="caja chica"/>
    <d v="2023-08-01T00:00:00"/>
    <s v="TR"/>
    <s v="CAJA CHICA AGO. R. FIGUEROA"/>
    <m/>
    <n v="100000"/>
    <m/>
  </r>
  <r>
    <x v="162"/>
    <x v="2"/>
    <s v="Imposiciones"/>
    <d v="2023-08-01T00:00:00"/>
    <s v="TR"/>
    <s v="PREVIRED IVAN JARA"/>
    <m/>
    <n v="171895"/>
    <m/>
  </r>
  <r>
    <x v="164"/>
    <x v="2"/>
    <s v="Proy. TiT Dominio"/>
    <d v="2023-08-03T00:00:00"/>
    <s v="TR"/>
    <s v="SALVADOR ESPINOZA ESC. CESION FRANJAS"/>
    <m/>
    <n v="1200000"/>
    <m/>
  </r>
  <r>
    <x v="177"/>
    <x v="2"/>
    <s v="Agua"/>
    <d v="2023-08-04T00:00:00"/>
    <s v="TR"/>
    <s v="2 CAMIONES DE AGUA CIST. DIST."/>
    <m/>
    <n v="110000"/>
    <m/>
  </r>
  <r>
    <x v="165"/>
    <x v="2"/>
    <s v="Administracion"/>
    <d v="2023-08-07T00:00:00"/>
    <s v="TR"/>
    <s v="PAC FRAUDE"/>
    <m/>
    <n v="5052"/>
    <m/>
  </r>
  <r>
    <x v="165"/>
    <x v="2"/>
    <s v="Mantencion"/>
    <d v="2023-08-07T00:00:00"/>
    <s v="TR"/>
    <s v="FERRETERIA EL YECO INSUMOS X REP.MIRADOR"/>
    <m/>
    <n v="9800"/>
    <m/>
  </r>
  <r>
    <x v="178"/>
    <x v="2"/>
    <s v="Basura"/>
    <d v="2023-08-08T00:00:00"/>
    <s v="TR"/>
    <s v="RETIRO BASURA 8 AGO.2023"/>
    <m/>
    <n v="170000"/>
    <m/>
  </r>
  <r>
    <x v="166"/>
    <x v="2"/>
    <s v="Agua"/>
    <d v="2023-08-10T00:00:00"/>
    <s v="TR"/>
    <s v="2 CAMIONES DE AGUA CIST. DIST."/>
    <m/>
    <n v="110000"/>
    <m/>
  </r>
  <r>
    <x v="179"/>
    <x v="2"/>
    <s v="Sueldos"/>
    <d v="2023-08-14T00:00:00"/>
    <s v="TR"/>
    <s v="PRESTAMO IVAN JARA"/>
    <m/>
    <n v="300000"/>
    <m/>
  </r>
  <r>
    <x v="179"/>
    <x v="2"/>
    <s v="Internet"/>
    <d v="2023-08-14T00:00:00"/>
    <s v="TR"/>
    <s v="HOSTING ELYECO.CL"/>
    <m/>
    <n v="38556"/>
    <m/>
  </r>
  <r>
    <x v="179"/>
    <x v="2"/>
    <s v="Sueldos"/>
    <d v="2023-08-14T00:00:00"/>
    <s v="TR"/>
    <s v="ADELANTO SUELDO IVAN JARA"/>
    <m/>
    <n v="150000"/>
    <m/>
  </r>
  <r>
    <x v="283"/>
    <x v="2"/>
    <s v="Basura"/>
    <d v="2023-08-16T00:00:00"/>
    <s v="TR"/>
    <s v="RETIRO BASURA 15 AGO.23"/>
    <m/>
    <n v="170000"/>
    <m/>
  </r>
  <r>
    <x v="168"/>
    <x v="2"/>
    <s v="Agua"/>
    <d v="2023-08-18T00:00:00"/>
    <s v="TR"/>
    <s v="2 CAMIONES DE AGUA CIST. DIST."/>
    <m/>
    <n v="110000"/>
    <m/>
  </r>
  <r>
    <x v="172"/>
    <x v="2"/>
    <s v="Basura"/>
    <d v="2023-08-24T00:00:00"/>
    <s v="TR"/>
    <s v="RETIRO BASURA 24 AGO.23"/>
    <m/>
    <n v="170000"/>
    <m/>
  </r>
  <r>
    <x v="172"/>
    <x v="2"/>
    <s v="Agua"/>
    <d v="2023-08-24T00:00:00"/>
    <s v="TR"/>
    <s v="2 CAMIONES DE AGUA CIST. DIST."/>
    <m/>
    <n v="110000"/>
    <m/>
  </r>
  <r>
    <x v="173"/>
    <x v="2"/>
    <s v="Casilla Correo"/>
    <d v="2023-08-25T00:00:00"/>
    <s v="TR"/>
    <s v="DOMINIO EL ENSUEÑO X 4 AÑOS"/>
    <m/>
    <n v="43800"/>
    <m/>
  </r>
  <r>
    <x v="284"/>
    <x v="2"/>
    <s v="Basura"/>
    <d v="2023-08-29T00:00:00"/>
    <s v="TR"/>
    <s v="RETIRO BASURA 29 AGO.23"/>
    <m/>
    <n v="170000"/>
    <m/>
  </r>
  <r>
    <x v="161"/>
    <x v="2"/>
    <s v="Sueldos"/>
    <d v="2023-08-31T00:00:00"/>
    <s v="TR"/>
    <s v="LIQ. IVAN JARA AGO.23"/>
    <m/>
    <n v="295225"/>
    <m/>
  </r>
  <r>
    <x v="161"/>
    <x v="2"/>
    <s v="sueldo administrador"/>
    <d v="2023-08-31T00:00:00"/>
    <s v="TR"/>
    <s v="ADMINISTRACION AGO. WT"/>
    <m/>
    <n v="574713"/>
    <m/>
  </r>
  <r>
    <x v="161"/>
    <x v="2"/>
    <s v="Agua"/>
    <d v="2023-08-31T00:00:00"/>
    <s v="TR"/>
    <s v="1 CAMION DE AGUA CIST. DIST."/>
    <m/>
    <n v="55000"/>
    <m/>
  </r>
  <r>
    <x v="180"/>
    <x v="2"/>
    <s v="Mantencion"/>
    <d v="2023-09-01T00:00:00"/>
    <s v="TR"/>
    <s v="FERRETERIA EL YECO INSUMOS"/>
    <m/>
    <n v="93480"/>
    <m/>
  </r>
  <r>
    <x v="180"/>
    <x v="2"/>
    <s v="Luz"/>
    <d v="2023-09-01T00:00:00"/>
    <s v="TR"/>
    <s v="LITORAL 2"/>
    <m/>
    <n v="41394"/>
    <m/>
  </r>
  <r>
    <x v="180"/>
    <x v="2"/>
    <s v="Luz"/>
    <d v="2023-09-01T00:00:00"/>
    <s v="TR"/>
    <s v="LITORAL 1"/>
    <m/>
    <n v="116032"/>
    <m/>
  </r>
  <r>
    <x v="180"/>
    <x v="2"/>
    <s v="Luz"/>
    <d v="2023-09-01T00:00:00"/>
    <s v="TR"/>
    <s v="LITORAL 3"/>
    <m/>
    <n v="1999"/>
    <m/>
  </r>
  <r>
    <x v="180"/>
    <x v="2"/>
    <s v="Celular"/>
    <d v="2023-09-01T00:00:00"/>
    <s v="TR"/>
    <s v="ENTEL CELULAR ENCARGADO"/>
    <m/>
    <n v="17970"/>
    <m/>
  </r>
  <r>
    <x v="180"/>
    <x v="2"/>
    <s v="caja chica"/>
    <d v="2023-09-01T00:00:00"/>
    <s v="TR"/>
    <s v="R. FIGUEROA CAJA CHICA SEP.23"/>
    <m/>
    <n v="100000"/>
    <m/>
  </r>
  <r>
    <x v="180"/>
    <x v="2"/>
    <s v="Imposiciones"/>
    <d v="2023-09-01T00:00:00"/>
    <s v="TR"/>
    <s v="PREVIRED IVAN JARA"/>
    <m/>
    <n v="133430"/>
    <m/>
  </r>
  <r>
    <x v="180"/>
    <x v="2"/>
    <s v="Mantencion"/>
    <d v="2023-09-01T00:00:00"/>
    <s v="TR"/>
    <s v="RETIRO MALEZA Y RAMAS ARBOLES"/>
    <m/>
    <n v="25000"/>
    <m/>
  </r>
  <r>
    <x v="182"/>
    <x v="2"/>
    <s v="Basura"/>
    <d v="2023-09-05T00:00:00"/>
    <s v="TR"/>
    <s v="RETIRO BASURA 5 SEP.23"/>
    <m/>
    <n v="170000"/>
    <m/>
  </r>
  <r>
    <x v="183"/>
    <x v="2"/>
    <s v="Administracion"/>
    <d v="2023-09-06T00:00:00"/>
    <s v="TR"/>
    <s v="PAC FRAUDE"/>
    <m/>
    <n v="5069"/>
    <m/>
  </r>
  <r>
    <x v="194"/>
    <x v="2"/>
    <s v="Agua"/>
    <d v="2023-09-08T00:00:00"/>
    <s v="TR"/>
    <s v="2 CAMIONES DE AGUA CIST. DIST."/>
    <m/>
    <n v="110000"/>
    <m/>
  </r>
  <r>
    <x v="185"/>
    <x v="2"/>
    <s v="Basura"/>
    <d v="2023-09-12T00:00:00"/>
    <s v="TR"/>
    <s v="RETIRO BASURA 12 SEP.23"/>
    <m/>
    <n v="170000"/>
    <m/>
  </r>
  <r>
    <x v="186"/>
    <x v="2"/>
    <s v="Sueldos"/>
    <d v="2023-09-14T00:00:00"/>
    <s v="TR"/>
    <s v="AGUINALDO IVAN JARA"/>
    <m/>
    <n v="70000"/>
    <m/>
  </r>
  <r>
    <x v="186"/>
    <x v="2"/>
    <s v="Sueldos"/>
    <d v="2023-09-14T00:00:00"/>
    <s v="TR"/>
    <s v="ADELANTO SUELDO IVAN JARA"/>
    <m/>
    <n v="100000"/>
    <m/>
  </r>
  <r>
    <x v="188"/>
    <x v="2"/>
    <s v="Basura"/>
    <d v="2023-09-20T00:00:00"/>
    <s v="TR"/>
    <s v="RETIRO BASURA 19 SEP.23"/>
    <m/>
    <n v="170000"/>
    <m/>
  </r>
  <r>
    <x v="188"/>
    <x v="2"/>
    <s v="contribuciones"/>
    <d v="2023-09-20T00:00:00"/>
    <s v="TR"/>
    <s v="CONTRIBUCIONES CTA.3/4   2023"/>
    <m/>
    <n v="1066043"/>
    <m/>
  </r>
  <r>
    <x v="191"/>
    <x v="2"/>
    <s v="Basura"/>
    <d v="2023-09-26T00:00:00"/>
    <s v="TR"/>
    <s v="RETIRO BASURA 26 SEP.23"/>
    <m/>
    <n v="170000"/>
    <m/>
  </r>
  <r>
    <x v="195"/>
    <x v="2"/>
    <s v="Agua"/>
    <d v="2023-09-28T00:00:00"/>
    <s v="TR"/>
    <s v="1 CAMION DE AGUA CIST. }DIST."/>
    <m/>
    <n v="55000"/>
    <m/>
  </r>
  <r>
    <x v="193"/>
    <x v="2"/>
    <s v="caja chica"/>
    <d v="2023-09-29T00:00:00"/>
    <s v="TR"/>
    <s v="R. FIGUEROA SUPLE CAJA CHICA SEP.23"/>
    <m/>
    <n v="21359"/>
    <m/>
  </r>
  <r>
    <x v="193"/>
    <x v="2"/>
    <s v="sueldo administrador"/>
    <d v="2023-09-29T00:00:00"/>
    <s v="TR"/>
    <s v="ADMINISTRACION SEP. EL ENSUEÑO SEP.23"/>
    <m/>
    <n v="574713"/>
    <m/>
  </r>
  <r>
    <x v="193"/>
    <x v="2"/>
    <s v="Sueldos"/>
    <d v="2023-09-29T00:00:00"/>
    <s v="TR"/>
    <s v="LIQ. DE SUELDO I. JARA SEP.23"/>
    <m/>
    <n v="345239"/>
    <m/>
  </r>
  <r>
    <x v="196"/>
    <x v="2"/>
    <s v="Luz"/>
    <d v="2023-10-02T00:00:00"/>
    <s v="TR"/>
    <s v="LITORAL 3"/>
    <m/>
    <n v="2937"/>
    <m/>
  </r>
  <r>
    <x v="196"/>
    <x v="2"/>
    <s v="Luz"/>
    <d v="2023-10-02T00:00:00"/>
    <s v="TR"/>
    <s v="LITORAL 1"/>
    <m/>
    <n v="103144"/>
    <m/>
  </r>
  <r>
    <x v="196"/>
    <x v="2"/>
    <s v="Luz"/>
    <d v="2023-10-02T00:00:00"/>
    <s v="TR"/>
    <s v="LITORAL 2"/>
    <m/>
    <n v="33406"/>
    <m/>
  </r>
  <r>
    <x v="196"/>
    <x v="2"/>
    <s v="Celular"/>
    <d v="2023-10-02T00:00:00"/>
    <s v="TR"/>
    <s v="ENTEL CELULAR ENCARGADO"/>
    <m/>
    <n v="17970"/>
    <m/>
  </r>
  <r>
    <x v="196"/>
    <x v="2"/>
    <s v="caja chica"/>
    <d v="2023-10-02T00:00:00"/>
    <s v="TR"/>
    <s v="R. FIGUEROA CAJA CHICA OCT.23"/>
    <m/>
    <n v="100000"/>
    <m/>
  </r>
  <r>
    <x v="196"/>
    <x v="2"/>
    <s v="Imposiciones"/>
    <d v="2023-10-02T00:00:00"/>
    <s v="TR"/>
    <s v="PREVIRED ENCARGADO"/>
    <m/>
    <n v="169397"/>
    <m/>
  </r>
  <r>
    <x v="285"/>
    <x v="2"/>
    <s v="Basura"/>
    <d v="2023-10-03T00:00:00"/>
    <s v="TR"/>
    <s v="RETIRO BASURA 3 OCT.23"/>
    <m/>
    <n v="170000"/>
    <m/>
  </r>
  <r>
    <x v="199"/>
    <x v="2"/>
    <s v="Agua"/>
    <d v="2023-10-06T00:00:00"/>
    <s v="TR"/>
    <s v="2 CAMIONES DE AGUA CIST. DIST."/>
    <m/>
    <n v="110000"/>
    <m/>
  </r>
  <r>
    <x v="199"/>
    <x v="2"/>
    <s v="Administracion"/>
    <d v="2023-10-06T00:00:00"/>
    <s v="TR"/>
    <s v="PAC FRAUDE"/>
    <m/>
    <n v="5076"/>
    <m/>
  </r>
  <r>
    <x v="200"/>
    <x v="2"/>
    <s v="Basura"/>
    <d v="2023-10-10T00:00:00"/>
    <s v="TR"/>
    <s v="RETIRO BASURA MARTES 10 OCT.23"/>
    <m/>
    <n v="170000"/>
    <m/>
  </r>
  <r>
    <x v="202"/>
    <x v="2"/>
    <s v="Sueldos"/>
    <d v="2023-10-13T00:00:00"/>
    <s v="TR"/>
    <s v="ADELANTO SUELDO IVAN"/>
    <m/>
    <n v="100000"/>
    <m/>
  </r>
  <r>
    <x v="203"/>
    <x v="2"/>
    <s v="Agua"/>
    <d v="2023-10-16T00:00:00"/>
    <s v="TR"/>
    <s v="2 CAMIONES DE AGUA CIST. DIST."/>
    <m/>
    <n v="110000"/>
    <m/>
  </r>
  <r>
    <x v="286"/>
    <x v="2"/>
    <s v="Basura"/>
    <d v="2023-10-17T00:00:00"/>
    <s v="TR"/>
    <s v="RETIRO BASURA 17 OCT.23"/>
    <m/>
    <n v="170000"/>
    <m/>
  </r>
  <r>
    <x v="205"/>
    <x v="2"/>
    <s v="Agua"/>
    <d v="2023-10-19T00:00:00"/>
    <s v="TR"/>
    <s v="2 CAMIONES DE AGUA CIST. DIST."/>
    <m/>
    <n v="110000"/>
    <m/>
  </r>
  <r>
    <x v="207"/>
    <x v="2"/>
    <s v="Basura"/>
    <d v="2023-10-24T00:00:00"/>
    <s v="TR"/>
    <s v="RETIRO BASURA 24 OCT.23"/>
    <m/>
    <n v="170000"/>
    <m/>
  </r>
  <r>
    <x v="287"/>
    <x v="2"/>
    <s v="Mantencion"/>
    <d v="2023-10-25T00:00:00"/>
    <s v="TR"/>
    <s v="3 FOCOS LUMINARIAS HECTOR GONZALEZ"/>
    <m/>
    <n v="159000"/>
    <m/>
  </r>
  <r>
    <x v="288"/>
    <x v="2"/>
    <s v="Agua"/>
    <d v="2023-10-26T00:00:00"/>
    <s v="TR"/>
    <s v="3 CAMIONES DE AGUA CIST. DIST."/>
    <m/>
    <n v="165000"/>
    <m/>
  </r>
  <r>
    <x v="208"/>
    <x v="2"/>
    <s v="Mantencion"/>
    <d v="2023-10-30T00:00:00"/>
    <s v="TR"/>
    <s v="INSTALAC.LUMINARIAS ANGEL"/>
    <m/>
    <n v="60000"/>
    <m/>
  </r>
  <r>
    <x v="208"/>
    <x v="2"/>
    <s v="Basura"/>
    <d v="2023-10-30T00:00:00"/>
    <s v="TR"/>
    <s v="RETIRO BASURA 30 OCT.23"/>
    <m/>
    <n v="170000"/>
    <m/>
  </r>
  <r>
    <x v="208"/>
    <x v="2"/>
    <s v="Sueldos"/>
    <d v="2023-10-30T00:00:00"/>
    <s v="TR"/>
    <s v="LIQUIDACION SUELDO IVAN JARA OCT.23"/>
    <m/>
    <n v="345225"/>
    <m/>
  </r>
  <r>
    <x v="208"/>
    <x v="2"/>
    <s v="sueldo administrador"/>
    <d v="2023-10-30T00:00:00"/>
    <s v="TR"/>
    <s v="ADMINISTRACION OCT. WT"/>
    <m/>
    <n v="574713"/>
    <m/>
  </r>
  <r>
    <x v="211"/>
    <x v="2"/>
    <s v="Luz"/>
    <d v="2023-11-02T00:00:00"/>
    <s v="TR"/>
    <s v="LITORAL 1"/>
    <m/>
    <n v="85973"/>
    <m/>
  </r>
  <r>
    <x v="211"/>
    <x v="2"/>
    <s v="Luz"/>
    <d v="2023-11-02T00:00:00"/>
    <s v="TR"/>
    <s v="LITORAL 2"/>
    <m/>
    <n v="21349"/>
    <m/>
  </r>
  <r>
    <x v="211"/>
    <x v="2"/>
    <s v="Celular"/>
    <d v="2023-11-02T00:00:00"/>
    <s v="TR"/>
    <s v="CELULAR ENTEL ENCARGADO"/>
    <m/>
    <n v="17970"/>
    <m/>
  </r>
  <r>
    <x v="211"/>
    <x v="2"/>
    <s v="caja chica"/>
    <d v="2023-11-02T00:00:00"/>
    <s v="TR"/>
    <s v="CAJA CHICA NOV.23 R, FIGUEROA"/>
    <m/>
    <n v="100000"/>
    <m/>
  </r>
  <r>
    <x v="211"/>
    <x v="2"/>
    <s v="Imposiciones"/>
    <d v="2023-11-02T00:00:00"/>
    <s v="TR"/>
    <s v="PREVIRED I. JARA"/>
    <m/>
    <n v="145906"/>
    <m/>
  </r>
  <r>
    <x v="211"/>
    <x v="2"/>
    <s v="Luz"/>
    <d v="2023-11-02T00:00:00"/>
    <s v="TR"/>
    <s v="LITORAL 3"/>
    <m/>
    <n v="2468"/>
    <m/>
  </r>
  <r>
    <x v="212"/>
    <x v="2"/>
    <s v="Agua"/>
    <d v="2023-11-03T00:00:00"/>
    <s v="TR"/>
    <s v="2 CAMIONES DE AGUA CIST. DIST."/>
    <m/>
    <n v="120000"/>
    <m/>
  </r>
  <r>
    <x v="212"/>
    <x v="2"/>
    <s v="contribuciones"/>
    <d v="2023-11-03T00:00:00"/>
    <s v="TR"/>
    <s v="CONTRIBUCIONES CTA. 4/2023"/>
    <m/>
    <n v="1066043"/>
    <m/>
  </r>
  <r>
    <x v="289"/>
    <x v="2"/>
    <s v="Administracion"/>
    <d v="2023-11-06T00:00:00"/>
    <s v="TR"/>
    <s v="PAC FRAUDE "/>
    <m/>
    <n v="5108"/>
    <m/>
  </r>
  <r>
    <x v="213"/>
    <x v="2"/>
    <s v="pago cuotas"/>
    <d v="2023-11-07T00:00:00"/>
    <s v="TR"/>
    <s v="DEVOLUCION DEP. X ERROR O. ARRUE"/>
    <m/>
    <n v="148860"/>
    <m/>
  </r>
  <r>
    <x v="213"/>
    <x v="2"/>
    <s v="Basura"/>
    <d v="2023-11-07T00:00:00"/>
    <s v="TR"/>
    <s v="RETIRO BASURA 7 NOV.23"/>
    <m/>
    <n v="170000"/>
    <m/>
  </r>
  <r>
    <x v="290"/>
    <x v="2"/>
    <s v="Agua"/>
    <d v="2023-11-10T00:00:00"/>
    <s v="TR"/>
    <s v="2 CAMIONES DE AGUA CIST. DIST."/>
    <m/>
    <n v="120000"/>
    <m/>
  </r>
  <r>
    <x v="291"/>
    <x v="2"/>
    <s v="Basura"/>
    <d v="2023-11-14T00:00:00"/>
    <s v="TR"/>
    <s v="RETIRO BASURA 14 NOV.23"/>
    <m/>
    <n v="170000"/>
    <m/>
  </r>
  <r>
    <x v="216"/>
    <x v="2"/>
    <s v="Sueldos"/>
    <d v="2023-11-15T00:00:00"/>
    <s v="TR"/>
    <s v="IVAN JARA ADELANTO SUELDO NOV.23"/>
    <m/>
    <n v="150000"/>
    <m/>
  </r>
  <r>
    <x v="216"/>
    <x v="2"/>
    <s v="Agua"/>
    <d v="2023-11-15T00:00:00"/>
    <s v="TR"/>
    <s v="2 CAMIONES DE AGUA CIST. DIST."/>
    <m/>
    <n v="120000"/>
    <m/>
  </r>
  <r>
    <x v="222"/>
    <x v="2"/>
    <s v="Basura"/>
    <d v="2023-11-21T00:00:00"/>
    <s v="TR"/>
    <s v="RETIRO BASURA 21 NOV.23"/>
    <m/>
    <n v="170000"/>
    <m/>
  </r>
  <r>
    <x v="292"/>
    <x v="2"/>
    <s v="Agua"/>
    <d v="2023-11-23T00:00:00"/>
    <s v="TR"/>
    <s v="2 CAMIONES DE AGUA CIST. DIST."/>
    <m/>
    <n v="120000"/>
    <m/>
  </r>
  <r>
    <x v="218"/>
    <x v="2"/>
    <s v="Basura"/>
    <d v="2023-11-28T00:00:00"/>
    <s v="TR"/>
    <s v="RETIRO BASURA 28 NOV.23"/>
    <m/>
    <n v="170000"/>
    <m/>
  </r>
  <r>
    <x v="220"/>
    <x v="2"/>
    <s v="sueldo administrador"/>
    <d v="2023-11-30T00:00:00"/>
    <s v="TR"/>
    <s v="ADMINIST. NOV.23 WT"/>
    <m/>
    <n v="574713"/>
    <m/>
  </r>
  <r>
    <x v="220"/>
    <x v="2"/>
    <s v="Sueldos"/>
    <d v="2023-11-30T00:00:00"/>
    <s v="TR"/>
    <s v="LIQUIDACION NOV.23 IVAN JARA"/>
    <m/>
    <n v="295225"/>
    <m/>
  </r>
  <r>
    <x v="220"/>
    <x v="2"/>
    <s v="Mantencion"/>
    <d v="2023-11-30T00:00:00"/>
    <m/>
    <s v="DESMOCHE PINO RIÑIHUE I. JARA"/>
    <m/>
    <n v="50000"/>
    <m/>
  </r>
  <r>
    <x v="220"/>
    <x v="2"/>
    <s v="Mantencion"/>
    <d v="2023-11-30T00:00:00"/>
    <m/>
    <s v="PARTE DESMALEZADO QUEBRADA NORTE"/>
    <m/>
    <n v="100000"/>
    <m/>
  </r>
  <r>
    <x v="220"/>
    <x v="2"/>
    <s v="Mantencion"/>
    <d v="2023-11-30T00:00:00"/>
    <m/>
    <s v="SALDO DESMALEZADO QUEBRADA NORTE"/>
    <m/>
    <n v="50000"/>
    <m/>
  </r>
  <r>
    <x v="223"/>
    <x v="2"/>
    <s v="Agua"/>
    <d v="2023-12-01T00:00:00"/>
    <s v="TR"/>
    <s v="2 CAMIONES DE AGUA CIST. DIST."/>
    <m/>
    <n v="120000"/>
    <n v="44760554"/>
  </r>
  <r>
    <x v="224"/>
    <x v="2"/>
    <s v="Luz"/>
    <d v="2023-12-04T00:00:00"/>
    <s v="TR"/>
    <s v="LITORAL 3"/>
    <m/>
    <n v="2000"/>
    <m/>
  </r>
  <r>
    <x v="224"/>
    <x v="2"/>
    <s v="Luz"/>
    <d v="2023-12-04T00:00:00"/>
    <s v="TR"/>
    <s v="LITORAL 1"/>
    <m/>
    <n v="103691"/>
    <m/>
  </r>
  <r>
    <x v="224"/>
    <x v="2"/>
    <s v="Luz"/>
    <d v="2023-12-04T00:00:00"/>
    <s v="TR"/>
    <s v="LITORAL 2"/>
    <m/>
    <n v="22135"/>
    <m/>
  </r>
  <r>
    <x v="224"/>
    <x v="2"/>
    <s v="caja chica"/>
    <d v="2023-12-04T00:00:00"/>
    <s v="TR"/>
    <s v="R. FIGUEROA CAJA CHICA DIC.23"/>
    <m/>
    <n v="100000"/>
    <m/>
  </r>
  <r>
    <x v="224"/>
    <x v="2"/>
    <s v="Imposiciones"/>
    <d v="2023-12-04T00:00:00"/>
    <s v="TR"/>
    <s v="PREVIRED I. JARA"/>
    <m/>
    <n v="145906"/>
    <m/>
  </r>
  <r>
    <x v="225"/>
    <x v="2"/>
    <s v="Celular"/>
    <d v="2023-12-05T00:00:00"/>
    <s v="TR"/>
    <s v="ENETEL CELU ENCARGADO"/>
    <m/>
    <n v="17970"/>
    <m/>
  </r>
  <r>
    <x v="293"/>
    <x v="2"/>
    <s v="Basura"/>
    <d v="2023-12-06T00:00:00"/>
    <s v="TR"/>
    <s v="RETIRO BASURA 5 DIC.23"/>
    <m/>
    <n v="170000"/>
    <m/>
  </r>
  <r>
    <x v="293"/>
    <x v="2"/>
    <s v="Administracion"/>
    <d v="2023-12-06T00:00:00"/>
    <s v="TR"/>
    <s v="PAC FRAUDE"/>
    <m/>
    <n v="5130"/>
    <m/>
  </r>
  <r>
    <x v="293"/>
    <x v="2"/>
    <s v="Agua"/>
    <d v="2023-12-06T00:00:00"/>
    <s v="TR"/>
    <s v="2 CAMIONES DE AGUA CIST. DIST."/>
    <m/>
    <n v="120000"/>
    <m/>
  </r>
  <r>
    <x v="237"/>
    <x v="2"/>
    <s v="Basura"/>
    <d v="2023-12-13T00:00:00"/>
    <s v="TR"/>
    <s v="RETIRO BASURA 13 DIC.23"/>
    <m/>
    <n v="170000"/>
    <m/>
  </r>
  <r>
    <x v="236"/>
    <x v="2"/>
    <s v="Agua"/>
    <d v="2023-12-15T00:00:00"/>
    <s v="TR"/>
    <s v="2 CAMIONES DE AGUA CIST. DIST."/>
    <m/>
    <n v="120000"/>
    <m/>
  </r>
  <r>
    <x v="236"/>
    <x v="2"/>
    <s v="Sueldos"/>
    <d v="2023-12-15T00:00:00"/>
    <s v="TR"/>
    <s v="ADELANTO IVAN JARA DIC.23"/>
    <m/>
    <n v="150000"/>
    <m/>
  </r>
  <r>
    <x v="236"/>
    <x v="2"/>
    <s v="Sueldos"/>
    <d v="2023-12-15T00:00:00"/>
    <s v="TR"/>
    <s v="AGUNILADO F.PATRIAS IVAN JARA"/>
    <m/>
    <n v="70000"/>
    <m/>
  </r>
  <r>
    <x v="229"/>
    <x v="2"/>
    <s v="Basura"/>
    <d v="2023-12-19T00:00:00"/>
    <s v="TR"/>
    <s v="RETIRO BASURA 19 DIC.23"/>
    <m/>
    <n v="170000"/>
    <m/>
  </r>
  <r>
    <x v="294"/>
    <x v="2"/>
    <s v="Mantencion"/>
    <d v="2023-12-21T00:00:00"/>
    <s v="D/E"/>
    <s v="BOLSAS DE BASURA GRANDES"/>
    <m/>
    <n v="7080"/>
    <m/>
  </r>
  <r>
    <x v="231"/>
    <x v="2"/>
    <s v="Agua"/>
    <d v="2023-12-22T00:00:00"/>
    <s v="TR"/>
    <s v="3 CAMIONES DE AGUA CIST. DIST"/>
    <m/>
    <n v="180000"/>
    <m/>
  </r>
  <r>
    <x v="231"/>
    <x v="2"/>
    <s v="Basura"/>
    <d v="2023-12-22T00:00:00"/>
    <s v="TR"/>
    <s v="RETIRO BASURA 22 DIC.23"/>
    <m/>
    <n v="100000"/>
    <m/>
  </r>
  <r>
    <x v="232"/>
    <x v="2"/>
    <s v="Basura"/>
    <d v="2023-12-27T00:00:00"/>
    <s v="TR"/>
    <s v="RETIRO BASURA 26 DIC.23"/>
    <m/>
    <n v="250000"/>
    <m/>
  </r>
  <r>
    <x v="232"/>
    <x v="2"/>
    <s v="Mantencion"/>
    <d v="2023-12-27T00:00:00"/>
    <s v="TR"/>
    <s v="PINTURA X PORTONES"/>
    <m/>
    <n v="47900"/>
    <m/>
  </r>
  <r>
    <x v="233"/>
    <x v="2"/>
    <s v="Agua"/>
    <d v="2023-12-28T00:00:00"/>
    <s v="TR"/>
    <s v="2 CAMIONES DE AGUA CIST. DIST."/>
    <m/>
    <n v="120000"/>
    <m/>
  </r>
  <r>
    <x v="234"/>
    <x v="2"/>
    <s v="Sueldos"/>
    <d v="2023-12-29T00:00:00"/>
    <s v="TR"/>
    <s v="LIQ. DIC. 23 IVAN FIGUEROA"/>
    <m/>
    <n v="295226"/>
    <m/>
  </r>
  <r>
    <x v="234"/>
    <x v="2"/>
    <s v="sueldo administrador"/>
    <d v="2023-12-29T00:00:00"/>
    <s v="TR"/>
    <s v="ADMNISTRACION DIC. WT"/>
    <m/>
    <n v="574713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95">
  <r>
    <x v="0"/>
    <s v="Ingreso"/>
    <x v="0"/>
    <d v="2016-07-01T00:00:00"/>
    <s v="TRANSF"/>
    <s v="Puyehue 22, Cristina Olivares"/>
    <m/>
    <n v="20000"/>
    <m/>
  </r>
  <r>
    <x v="0"/>
    <s v="Ingreso"/>
    <x v="0"/>
    <d v="2016-07-01T00:00:00"/>
    <s v="DEP"/>
    <s v="Llanquihue 94, Suc. Carmela Valdes"/>
    <m/>
    <n v="20094"/>
    <m/>
  </r>
  <r>
    <x v="0"/>
    <s v="Ingreso"/>
    <x v="0"/>
    <d v="2016-07-01T00:00:00"/>
    <s v="TRANSF"/>
    <s v="Ranco 81, Marcela Cubillos"/>
    <m/>
    <n v="40000"/>
    <m/>
  </r>
  <r>
    <x v="0"/>
    <s v="Ingreso"/>
    <x v="0"/>
    <d v="2016-07-01T00:00:00"/>
    <s v="TRANSF"/>
    <s v="Villarrica 127, Ema Acevedo Fagalde"/>
    <m/>
    <n v="40000"/>
    <m/>
  </r>
  <r>
    <x v="0"/>
    <s v="Ingreso"/>
    <x v="0"/>
    <d v="2016-07-04T00:00:00"/>
    <s v="TRANSF"/>
    <s v="Llanquihue 84, Mauricio Marcich "/>
    <m/>
    <n v="40000"/>
    <m/>
  </r>
  <r>
    <x v="0"/>
    <s v="Ingreso"/>
    <x v="0"/>
    <d v="2016-07-04T00:00:00"/>
    <s v="DEP/E"/>
    <s v="Puyehue 24, Pedro Urquiola"/>
    <m/>
    <n v="40000"/>
    <m/>
  </r>
  <r>
    <x v="0"/>
    <s v="Ingreso"/>
    <x v="0"/>
    <d v="2016-07-05T00:00:00"/>
    <s v="TRANSF"/>
    <s v="Ranco 75, Ricardo Bravo Santibañez"/>
    <m/>
    <n v="20000"/>
    <m/>
  </r>
  <r>
    <x v="0"/>
    <s v="Ingreso"/>
    <x v="0"/>
    <d v="2016-07-05T00:00:00"/>
    <s v="TRANSF"/>
    <s v="Llanquihue 103-105, Tatiana Tejos"/>
    <m/>
    <n v="40000"/>
    <m/>
  </r>
  <r>
    <x v="0"/>
    <s v="Ingreso"/>
    <x v="0"/>
    <d v="2016-07-07T00:00:00"/>
    <s v="TRANSF"/>
    <s v="Puyehue 36, Militza Cortés Inostroza"/>
    <m/>
    <n v="20000"/>
    <m/>
  </r>
  <r>
    <x v="0"/>
    <s v="Ingreso"/>
    <x v="0"/>
    <d v="2016-07-08T00:00:00"/>
    <s v="TRANSF"/>
    <s v="Ranco 54, Juan Montero Menares"/>
    <m/>
    <n v="20054"/>
    <m/>
  </r>
  <r>
    <x v="0"/>
    <s v="Ingreso"/>
    <x v="0"/>
    <d v="2016-07-08T00:00:00"/>
    <s v="DEP"/>
    <s v="Riñihue 23, Plan pago Sara Salgado"/>
    <m/>
    <n v="80000"/>
    <m/>
  </r>
  <r>
    <x v="0"/>
    <s v="Ingreso"/>
    <x v="0"/>
    <d v="2016-07-08T00:00:00"/>
    <s v="TRANSF"/>
    <s v="Riñihue 6, Roberto Anddrades Carcamo"/>
    <m/>
    <n v="120000"/>
    <m/>
  </r>
  <r>
    <x v="0"/>
    <s v="Ingreso"/>
    <x v="0"/>
    <d v="2016-07-11T00:00:00"/>
    <s v="TRANSF"/>
    <s v="Calafquen 5, Marcos Briones"/>
    <m/>
    <n v="20000"/>
    <m/>
  </r>
  <r>
    <x v="0"/>
    <s v="Ingreso"/>
    <x v="0"/>
    <d v="2016-07-11T00:00:00"/>
    <s v="TRANSF"/>
    <s v="Puyehue 30, Jorge Carcasson"/>
    <m/>
    <n v="20000"/>
    <m/>
  </r>
  <r>
    <x v="0"/>
    <s v="Ingreso"/>
    <x v="0"/>
    <d v="2016-07-11T00:00:00"/>
    <s v="TRANSF"/>
    <s v="Villarrica 122, Mirna Valdes"/>
    <m/>
    <n v="20000"/>
    <m/>
  </r>
  <r>
    <x v="0"/>
    <s v="Ingreso"/>
    <x v="0"/>
    <d v="2016-07-11T00:00:00"/>
    <s v="TRANSF"/>
    <s v="Villarrica 129, Ricardo Figueroa"/>
    <m/>
    <n v="20000"/>
    <m/>
  </r>
  <r>
    <x v="0"/>
    <s v="Ingreso"/>
    <x v="0"/>
    <d v="2016-07-11T00:00:00"/>
    <s v="TRANSF"/>
    <s v="Virrarrica 100, Victoria Alvarez"/>
    <m/>
    <n v="20100"/>
    <m/>
  </r>
  <r>
    <x v="0"/>
    <s v="Ingreso"/>
    <x v="0"/>
    <d v="2016-07-12T00:00:00"/>
    <s v="DEP/E"/>
    <s v="Ranco 83, Silvia Gonzalez"/>
    <m/>
    <n v="20000"/>
    <m/>
  </r>
  <r>
    <x v="0"/>
    <s v="Ingreso"/>
    <x v="0"/>
    <d v="2016-07-12T00:00:00"/>
    <s v="TRANSF"/>
    <s v="Llanquihue 74, Eliana Haro Haro"/>
    <m/>
    <n v="40000"/>
    <m/>
  </r>
  <r>
    <x v="0"/>
    <s v="Ingreso"/>
    <x v="0"/>
    <d v="2016-07-13T00:00:00"/>
    <s v="TRANSF"/>
    <s v="Llanquihue 86, Jorge Zuñiga Romero"/>
    <m/>
    <n v="100000"/>
    <m/>
  </r>
  <r>
    <x v="0"/>
    <s v="Ingreso"/>
    <x v="0"/>
    <d v="2016-07-14T00:00:00"/>
    <s v="TRANSF"/>
    <s v="Llanquihue 82, Rene Fuentes Riu"/>
    <m/>
    <n v="140000"/>
    <m/>
  </r>
  <r>
    <x v="0"/>
    <s v="Ingreso"/>
    <x v="0"/>
    <d v="2016-07-15T00:00:00"/>
    <s v="DEP"/>
    <s v="Villarrica 114, Plan de pago"/>
    <m/>
    <n v="100000"/>
    <m/>
  </r>
  <r>
    <x v="0"/>
    <s v="Ingreso"/>
    <x v="0"/>
    <d v="2016-07-20T00:00:00"/>
    <s v="TRANSF"/>
    <s v="Llanquihue 119, Ma. Madariaga M."/>
    <m/>
    <n v="40000"/>
    <m/>
  </r>
  <r>
    <x v="0"/>
    <s v="Ingreso"/>
    <x v="0"/>
    <d v="2016-07-20T00:00:00"/>
    <s v="TRANSF"/>
    <s v="Riñihue 10, Hector Zuñiga, Plan Pago"/>
    <m/>
    <n v="100000"/>
    <m/>
  </r>
  <r>
    <x v="0"/>
    <s v="Ingreso"/>
    <x v="1"/>
    <d v="2016-07-20T00:00:00"/>
    <s v="TRANSF"/>
    <s v="Villarrica 128, Cesion C.Lamadrid"/>
    <m/>
    <n v="1416156"/>
    <m/>
  </r>
  <r>
    <x v="0"/>
    <s v="Ingreso"/>
    <x v="0"/>
    <d v="2016-07-25T00:00:00"/>
    <s v="TRANSF"/>
    <s v="Puyehue 32, Jose Luis Aguilera"/>
    <m/>
    <n v="20000"/>
    <m/>
  </r>
  <r>
    <x v="0"/>
    <s v="Ingreso"/>
    <x v="0"/>
    <d v="2016-07-26T00:00:00"/>
    <s v="DEP/E"/>
    <s v="Puyehue 28, Leonardo Silva"/>
    <m/>
    <n v="20028"/>
    <m/>
  </r>
  <r>
    <x v="0"/>
    <s v="Ingreso"/>
    <x v="0"/>
    <d v="2016-07-26T00:00:00"/>
    <s v="DEP/E"/>
    <s v="Llanquihue 80, Sergio Ibaceta"/>
    <m/>
    <n v="20080"/>
    <m/>
  </r>
  <r>
    <x v="0"/>
    <s v="Ingreso"/>
    <x v="0"/>
    <d v="2016-07-26T00:00:00"/>
    <s v="DEP/E"/>
    <s v="Llanquihue 109, Teresa Gatica"/>
    <m/>
    <n v="20109"/>
    <m/>
  </r>
  <r>
    <x v="0"/>
    <s v="Ingreso"/>
    <x v="0"/>
    <d v="2016-07-26T00:00:00"/>
    <s v="TRANSF"/>
    <s v="Villarrica 128, Christian Lamadrid"/>
    <m/>
    <n v="40000"/>
    <m/>
  </r>
  <r>
    <x v="0"/>
    <s v="Ingreso"/>
    <x v="0"/>
    <d v="2016-07-28T00:00:00"/>
    <s v="TRANSF"/>
    <s v="Ranco 54, Juan Montero Menares"/>
    <m/>
    <n v="20054"/>
    <m/>
  </r>
  <r>
    <x v="0"/>
    <s v="Ingreso"/>
    <x v="0"/>
    <d v="2016-07-28T00:00:00"/>
    <s v="TRANSF"/>
    <s v="Puyehue 34, Gladys Jorquera"/>
    <m/>
    <n v="80000"/>
    <m/>
  </r>
  <r>
    <x v="0"/>
    <s v="Ingreso"/>
    <x v="2"/>
    <d v="2016-07-29T00:00:00"/>
    <s v="TRANSF"/>
    <s v="RF Dev. Vuelto caja chica Jul.2016"/>
    <m/>
    <n v="90"/>
    <m/>
  </r>
  <r>
    <x v="0"/>
    <s v="Ingreso"/>
    <x v="0"/>
    <d v="2016-07-29T00:00:00"/>
    <s v="DEP/E"/>
    <s v="Llanquihue 97, Rene Rivero"/>
    <m/>
    <n v="20000"/>
    <m/>
  </r>
  <r>
    <x v="0"/>
    <s v="Ingreso"/>
    <x v="0"/>
    <d v="2016-07-29T00:00:00"/>
    <s v="TRANSF"/>
    <s v="Ranco 50, Julia Parra"/>
    <m/>
    <n v="20000"/>
    <m/>
  </r>
  <r>
    <x v="0"/>
    <s v="Ingreso"/>
    <x v="0"/>
    <d v="2016-07-29T00:00:00"/>
    <s v="TRANSF"/>
    <s v="Ranco, 79, Julia Parra"/>
    <m/>
    <n v="20000"/>
    <m/>
  </r>
  <r>
    <x v="0"/>
    <s v="Ingreso"/>
    <x v="0"/>
    <d v="2016-07-29T00:00:00"/>
    <s v="TRANSF"/>
    <s v="Villarrica 123, Omar Sepulveda"/>
    <m/>
    <n v="20000"/>
    <m/>
  </r>
  <r>
    <x v="0"/>
    <s v="Ingreso"/>
    <x v="0"/>
    <d v="2016-07-29T00:00:00"/>
    <s v="TRANSF"/>
    <s v="Puyehue 37, Jorge Matamala"/>
    <m/>
    <n v="20037"/>
    <m/>
  </r>
  <r>
    <x v="0"/>
    <s v="Ingreso"/>
    <x v="0"/>
    <d v="2016-07-29T00:00:00"/>
    <s v="TRANSF"/>
    <s v="Icalma 72, Jorge Matamala"/>
    <m/>
    <n v="20072"/>
    <m/>
  </r>
  <r>
    <x v="1"/>
    <s v="Ingreso"/>
    <x v="0"/>
    <d v="2016-08-02T00:00:00"/>
    <s v="TR"/>
    <s v="Puyehue 22, Cristina Olivares"/>
    <m/>
    <n v="20000"/>
    <m/>
  </r>
  <r>
    <x v="1"/>
    <s v="Ingreso"/>
    <x v="0"/>
    <d v="2016-08-02T00:00:00"/>
    <s v="DEP"/>
    <s v="Llanquihue 94, Suc. Carmela Valdes"/>
    <m/>
    <n v="20094"/>
    <m/>
  </r>
  <r>
    <x v="1"/>
    <s v="Ingreso"/>
    <x v="0"/>
    <d v="2016-08-02T00:00:00"/>
    <s v="DEP"/>
    <s v="Puyehue 43, Aurelio Sandoval"/>
    <m/>
    <n v="40043"/>
    <m/>
  </r>
  <r>
    <x v="1"/>
    <s v="Ingreso"/>
    <x v="0"/>
    <d v="2016-08-04T00:00:00"/>
    <s v="TR"/>
    <s v="Villarrica 129, Ricardo Figueroa"/>
    <m/>
    <n v="20000"/>
    <m/>
  </r>
  <r>
    <x v="1"/>
    <s v="Ingreso"/>
    <x v="0"/>
    <d v="2016-08-04T00:00:00"/>
    <s v="TR"/>
    <s v="Villarrica 122, Mirna Valdes"/>
    <m/>
    <n v="20000"/>
    <m/>
  </r>
  <r>
    <x v="1"/>
    <s v="Ingreso"/>
    <x v="0"/>
    <d v="2016-08-04T00:00:00"/>
    <s v="TR"/>
    <s v="Llanquihue103 - 105"/>
    <m/>
    <n v="40000"/>
    <m/>
  </r>
  <r>
    <x v="1"/>
    <s v="Ingreso"/>
    <x v="0"/>
    <d v="2016-08-08T00:00:00"/>
    <s v="TR"/>
    <s v="Llanquihue 113, Rene Ruz"/>
    <m/>
    <n v="20000"/>
    <m/>
  </r>
  <r>
    <x v="1"/>
    <s v="Ingreso"/>
    <x v="0"/>
    <d v="2016-08-08T00:00:00"/>
    <s v="TR"/>
    <s v="Puyehue 36, Militza Cortes"/>
    <m/>
    <n v="20000"/>
    <m/>
  </r>
  <r>
    <x v="1"/>
    <s v="Ingreso"/>
    <x v="0"/>
    <d v="2016-08-08T00:00:00"/>
    <s v="DEP"/>
    <s v="Villarrica 100, Victoria Alvarez"/>
    <m/>
    <n v="20100"/>
    <m/>
  </r>
  <r>
    <x v="1"/>
    <s v="Ingreso"/>
    <x v="0"/>
    <d v="2016-08-08T00:00:00"/>
    <s v="DEP"/>
    <s v="Riñihue 10, Hector Zuñiga"/>
    <m/>
    <n v="100000"/>
    <m/>
  </r>
  <r>
    <x v="1"/>
    <s v="Ingreso"/>
    <x v="0"/>
    <d v="2016-08-08T00:00:00"/>
    <s v="DEP"/>
    <s v="Llanquihue 99, Luisa Herrera"/>
    <m/>
    <n v="100000"/>
    <m/>
  </r>
  <r>
    <x v="1"/>
    <s v="Ingreso"/>
    <x v="0"/>
    <d v="2016-08-09T00:00:00"/>
    <s v="DEP/E"/>
    <s v="Riñihue 10, Hector Zuñiga"/>
    <m/>
    <n v="20000"/>
    <m/>
  </r>
  <r>
    <x v="1"/>
    <s v="Ingreso"/>
    <x v="0"/>
    <d v="2016-08-09T00:00:00"/>
    <s v="DEP/CH"/>
    <s v="Villarrica 98, Anibal Vivaceta"/>
    <m/>
    <n v="60098"/>
    <m/>
  </r>
  <r>
    <x v="1"/>
    <s v="Ingreso"/>
    <x v="0"/>
    <d v="2016-08-10T00:00:00"/>
    <s v="DEP/CH"/>
    <s v="Riñihue 23, Sara Salgado"/>
    <m/>
    <n v="75400"/>
    <m/>
  </r>
  <r>
    <x v="1"/>
    <s v="Ingreso"/>
    <x v="0"/>
    <d v="2016-08-16T00:00:00"/>
    <s v="TR"/>
    <s v="Ranco 75, Olga Hernandez"/>
    <m/>
    <n v="20000"/>
    <m/>
  </r>
  <r>
    <x v="1"/>
    <s v="Ingreso"/>
    <x v="0"/>
    <d v="2016-08-16T00:00:00"/>
    <s v="DEP/E"/>
    <s v="Ranco 83, Silvia Gonzalez"/>
    <m/>
    <n v="20000"/>
    <m/>
  </r>
  <r>
    <x v="1"/>
    <s v="Ingreso"/>
    <x v="0"/>
    <d v="2016-08-16T00:00:00"/>
    <s v="DEP/CH"/>
    <s v="Llanquihue 90, Plan de pago"/>
    <m/>
    <n v="60000"/>
    <m/>
  </r>
  <r>
    <x v="1"/>
    <s v="Ingreso"/>
    <x v="0"/>
    <d v="2016-08-16T00:00:00"/>
    <s v="DEP/CH"/>
    <s v="Villarrica 114, Plan de pago"/>
    <m/>
    <n v="100000"/>
    <m/>
  </r>
  <r>
    <x v="1"/>
    <s v="Ingreso"/>
    <x v="0"/>
    <d v="2016-08-16T00:00:00"/>
    <s v="TR"/>
    <s v="Puyehue 51, Solange Aspee"/>
    <m/>
    <n v="160051"/>
    <m/>
  </r>
  <r>
    <x v="1"/>
    <s v="Ingreso"/>
    <x v="0"/>
    <d v="2016-08-18T00:00:00"/>
    <s v="DEP/E"/>
    <s v="Villarrica 110, Victoria Valdes"/>
    <m/>
    <n v="32110"/>
    <m/>
  </r>
  <r>
    <x v="1"/>
    <s v="Ingreso"/>
    <x v="0"/>
    <d v="2016-08-22T00:00:00"/>
    <s v="DEP/E"/>
    <s v="Puyehue 28, Antonio Silva"/>
    <m/>
    <n v="20028"/>
    <m/>
  </r>
  <r>
    <x v="1"/>
    <s v="Ingreso"/>
    <x v="0"/>
    <d v="2016-08-22T00:00:00"/>
    <s v="DEP/E"/>
    <s v="Puyehue 26, Jorge Ballesteros"/>
    <m/>
    <n v="100000"/>
    <m/>
  </r>
  <r>
    <x v="1"/>
    <s v="Ingreso"/>
    <x v="0"/>
    <d v="2016-08-23T00:00:00"/>
    <s v="TR"/>
    <s v="Calafquen 5, Marcos Briones"/>
    <m/>
    <n v="20000"/>
    <m/>
  </r>
  <r>
    <x v="1"/>
    <s v="Ingreso"/>
    <x v="0"/>
    <d v="2016-08-24T00:00:00"/>
    <s v="TR"/>
    <s v="Puyehue 32, Ivonne Jorquera"/>
    <m/>
    <n v="20000"/>
    <m/>
  </r>
  <r>
    <x v="1"/>
    <s v="Ingreso"/>
    <x v="0"/>
    <d v="2016-08-24T00:00:00"/>
    <s v="DEP/E"/>
    <s v="Llanquihue 109, Teresa Gatica"/>
    <m/>
    <n v="20109"/>
    <m/>
  </r>
  <r>
    <x v="1"/>
    <s v="Ingreso"/>
    <x v="0"/>
    <d v="2016-08-26T00:00:00"/>
    <s v="TR"/>
    <s v="Ranco 54, Juan Montero"/>
    <m/>
    <n v="20054"/>
    <m/>
  </r>
  <r>
    <x v="1"/>
    <s v="Ingreso"/>
    <x v="0"/>
    <d v="2016-08-30T00:00:00"/>
    <s v="TR"/>
    <s v="Puyehe 37, Jorge Matamala"/>
    <m/>
    <n v="20037"/>
    <m/>
  </r>
  <r>
    <x v="1"/>
    <s v="Ingreso"/>
    <x v="0"/>
    <d v="2016-08-30T00:00:00"/>
    <s v="TR"/>
    <s v="Icalma 72,Jorge Matamala"/>
    <m/>
    <n v="20072"/>
    <m/>
  </r>
  <r>
    <x v="1"/>
    <s v="Ingreso"/>
    <x v="0"/>
    <d v="2016-08-30T00:00:00"/>
    <s v="DEP/E"/>
    <s v="Llanquihue 80, Sergio Ibaceta"/>
    <m/>
    <n v="20080"/>
    <m/>
  </r>
  <r>
    <x v="1"/>
    <s v="Ingreso"/>
    <x v="0"/>
    <d v="2016-08-30T00:00:00"/>
    <s v="DEP/E"/>
    <s v="Villarrica 110, Victoria Valdes"/>
    <m/>
    <n v="20110"/>
    <m/>
  </r>
  <r>
    <x v="1"/>
    <s v="Ingreso"/>
    <x v="0"/>
    <d v="2016-08-31T00:00:00"/>
    <s v="DEP/E"/>
    <s v="Ricardo Figueroa, Vuelto C. chica Ago."/>
    <m/>
    <n v="3341"/>
    <m/>
  </r>
  <r>
    <x v="1"/>
    <s v="Ingreso"/>
    <x v="0"/>
    <d v="2016-08-31T00:00:00"/>
    <s v="TR"/>
    <s v="Vllarrica 123, Omar Sepúlveda"/>
    <m/>
    <n v="20000"/>
    <m/>
  </r>
  <r>
    <x v="1"/>
    <s v="Ingreso"/>
    <x v="0"/>
    <d v="2016-08-31T00:00:00"/>
    <s v="DEP/E"/>
    <s v="Llanquihue 94, Sucesion Valdes"/>
    <m/>
    <n v="20094"/>
    <m/>
  </r>
  <r>
    <x v="1"/>
    <s v="Ingreso"/>
    <x v="0"/>
    <d v="2016-08-31T00:00:00"/>
    <s v="DEP/E"/>
    <s v="Llanquihue 97, René Rivero"/>
    <m/>
    <n v="20097"/>
    <m/>
  </r>
  <r>
    <x v="1"/>
    <s v="Ingreso"/>
    <x v="0"/>
    <d v="2016-08-31T00:00:00"/>
    <s v="DEP/E"/>
    <s v="R. Figueroa, Vuelto C. chica (2)Ago."/>
    <m/>
    <n v="33000"/>
    <m/>
  </r>
  <r>
    <x v="1"/>
    <s v="Ingreso"/>
    <x v="0"/>
    <d v="2016-08-31T00:00:00"/>
    <s v="TR"/>
    <s v="Riñihue 6, Roberto Andrade"/>
    <m/>
    <n v="120006"/>
    <m/>
  </r>
  <r>
    <x v="2"/>
    <s v="Ingreso"/>
    <x v="0"/>
    <d v="2016-09-01T00:00:00"/>
    <s v="TR"/>
    <s v="Llanquihue 113, Pedro Ruz"/>
    <m/>
    <n v="20000"/>
    <m/>
  </r>
  <r>
    <x v="2"/>
    <s v="Ingreso"/>
    <x v="0"/>
    <d v="2016-09-01T00:00:00"/>
    <s v="TR"/>
    <s v="Puyehue 22, Cristina Olivares"/>
    <m/>
    <n v="20000"/>
    <m/>
  </r>
  <r>
    <x v="2"/>
    <s v="Ingreso"/>
    <x v="0"/>
    <d v="2016-09-01T00:00:00"/>
    <s v="TR"/>
    <s v="Villarrica 126, Ema Acevedo"/>
    <m/>
    <n v="40000"/>
    <m/>
  </r>
  <r>
    <x v="2"/>
    <s v="Ingreso"/>
    <x v="0"/>
    <d v="2016-09-01T00:00:00"/>
    <s v="D/CH"/>
    <s v="Calafquen 13, Enonito García"/>
    <m/>
    <n v="60000"/>
    <m/>
  </r>
  <r>
    <x v="2"/>
    <s v="Ingreso"/>
    <x v="0"/>
    <d v="2016-09-02T00:00:00"/>
    <s v="TR"/>
    <s v="Ranco 79, Ismelda Meza"/>
    <m/>
    <n v="20000"/>
    <m/>
  </r>
  <r>
    <x v="2"/>
    <s v="Ingreso"/>
    <x v="0"/>
    <d v="2016-09-02T00:00:00"/>
    <s v="TR"/>
    <s v="Ranco 50, Julia Parra"/>
    <m/>
    <n v="20000"/>
    <m/>
  </r>
  <r>
    <x v="2"/>
    <s v="Ingreso"/>
    <x v="0"/>
    <d v="2016-09-02T00:00:00"/>
    <s v="DEP/E"/>
    <s v="Villarrica 100, Julia Zuñiga"/>
    <m/>
    <n v="20100"/>
    <m/>
  </r>
  <r>
    <x v="2"/>
    <s v="Ingreso"/>
    <x v="0"/>
    <d v="2016-09-02T00:00:00"/>
    <s v="TR"/>
    <s v="Ranco 73, Juan Hernandez"/>
    <m/>
    <n v="120000"/>
    <m/>
  </r>
  <r>
    <x v="2"/>
    <s v="Ingreso"/>
    <x v="0"/>
    <d v="2016-09-05T00:00:00"/>
    <s v="TR"/>
    <s v="Villarica 129, Ricardo Figueroa"/>
    <m/>
    <n v="20000"/>
    <m/>
  </r>
  <r>
    <x v="2"/>
    <s v="Ingreso"/>
    <x v="0"/>
    <d v="2016-09-05T00:00:00"/>
    <s v="TR"/>
    <s v="Villarrica 122, Ema Valdes"/>
    <m/>
    <n v="20000"/>
    <m/>
  </r>
  <r>
    <x v="2"/>
    <s v="Ingreso"/>
    <x v="0"/>
    <d v="2016-09-05T00:00:00"/>
    <s v="TR"/>
    <s v="Llanquihue 103-105, Tatiana Tejos"/>
    <m/>
    <n v="40000"/>
    <m/>
  </r>
  <r>
    <x v="2"/>
    <s v="Ingreso"/>
    <x v="0"/>
    <d v="2016-09-05T00:00:00"/>
    <s v="TR"/>
    <s v="Puyehue 30, Jorge Carcasson"/>
    <m/>
    <n v="60030"/>
    <m/>
  </r>
  <r>
    <x v="2"/>
    <s v="Ingreso"/>
    <x v="0"/>
    <d v="2016-09-05T00:00:00"/>
    <s v="TR"/>
    <s v="Villarrica 107, Jose Navarro"/>
    <m/>
    <n v="120000"/>
    <m/>
  </r>
  <r>
    <x v="2"/>
    <s v="Ingreso"/>
    <x v="0"/>
    <d v="2016-09-07T00:00:00"/>
    <s v="DEP/E"/>
    <s v="Puyehue 39, Reigina Wenner"/>
    <m/>
    <n v="60039"/>
    <m/>
  </r>
  <r>
    <x v="2"/>
    <s v="Ingreso"/>
    <x v="0"/>
    <d v="2016-09-08T00:00:00"/>
    <s v="DEP/E"/>
    <s v="Riñihue 19, Diego Tapia"/>
    <m/>
    <n v="100021"/>
    <m/>
  </r>
  <r>
    <x v="2"/>
    <s v="Ingreso"/>
    <x v="0"/>
    <d v="2016-09-09T00:00:00"/>
    <s v="TR"/>
    <s v="Puyehue 36, Militza Cortes"/>
    <m/>
    <n v="20000"/>
    <m/>
  </r>
  <r>
    <x v="2"/>
    <s v="Ingreso"/>
    <x v="0"/>
    <d v="2016-09-09T00:00:00"/>
    <s v="TR"/>
    <s v="Llanquihue 19, Maria Madariaga"/>
    <m/>
    <n v="40000"/>
    <m/>
  </r>
  <r>
    <x v="2"/>
    <s v="Ingreso"/>
    <x v="0"/>
    <d v="2016-09-12T00:00:00"/>
    <s v="DEP/E"/>
    <s v="Ranco 83, Silvia Gonzalez"/>
    <m/>
    <n v="20000"/>
    <m/>
  </r>
  <r>
    <x v="2"/>
    <s v="Ingreso"/>
    <x v="0"/>
    <d v="2016-09-13T00:00:00"/>
    <s v="TR"/>
    <s v="Llanquihue 96, Carlos Alvarez"/>
    <m/>
    <n v="100096"/>
    <m/>
  </r>
  <r>
    <x v="2"/>
    <s v="Ingreso"/>
    <x v="0"/>
    <d v="2016-09-20T00:00:00"/>
    <s v="D/CH"/>
    <s v="Riñihue 25, Aurora Araya"/>
    <m/>
    <n v="70000"/>
    <m/>
  </r>
  <r>
    <x v="2"/>
    <s v="Ingreso"/>
    <x v="0"/>
    <d v="2016-09-20T00:00:00"/>
    <s v="D/CH"/>
    <s v="Villarrica 114, Hilda Alburquerque"/>
    <m/>
    <n v="100000"/>
    <m/>
  </r>
  <r>
    <x v="2"/>
    <s v="Ingreso"/>
    <x v="0"/>
    <d v="2016-09-21T00:00:00"/>
    <s v="DEP/E"/>
    <s v="Puyehue 28, Antonio Silva"/>
    <m/>
    <n v="20028"/>
    <m/>
  </r>
  <r>
    <x v="2"/>
    <s v="Ingreso"/>
    <x v="0"/>
    <d v="2016-09-22T00:00:00"/>
    <s v="TR"/>
    <s v="Ranco 75, Olga Hernandez"/>
    <m/>
    <n v="20000"/>
    <m/>
  </r>
  <r>
    <x v="2"/>
    <s v="Ingreso"/>
    <x v="0"/>
    <d v="2016-09-23T00:00:00"/>
    <s v="TR"/>
    <s v="Llanquihue 97 A, Patricia Castillo"/>
    <m/>
    <n v="40000"/>
    <m/>
  </r>
  <r>
    <x v="2"/>
    <s v="Ingreso"/>
    <x v="0"/>
    <d v="2016-09-26T00:00:00"/>
    <s v="TR"/>
    <s v="Puyehue 32, Ivonne Jorquera"/>
    <m/>
    <n v="20000"/>
    <m/>
  </r>
  <r>
    <x v="2"/>
    <s v="Ingreso"/>
    <x v="0"/>
    <d v="2016-09-26T00:00:00"/>
    <s v="DEP/E"/>
    <s v="Llanquihue 84, Jorge Marcich"/>
    <m/>
    <n v="40000"/>
    <m/>
  </r>
  <r>
    <x v="2"/>
    <s v="Ingreso"/>
    <x v="0"/>
    <d v="2016-09-26T00:00:00"/>
    <s v="TR"/>
    <s v="Villarrica 104, Sergio Lledó"/>
    <m/>
    <n v="120104"/>
    <m/>
  </r>
  <r>
    <x v="2"/>
    <s v="Ingreso"/>
    <x v="0"/>
    <d v="2016-09-26T00:00:00"/>
    <s v="TR"/>
    <s v="Villarrica 120, Ma. Eugenia Meza"/>
    <m/>
    <n v="160000"/>
    <m/>
  </r>
  <r>
    <x v="2"/>
    <s v="Ingreso"/>
    <x v="0"/>
    <d v="2016-09-27T00:00:00"/>
    <s v="TR"/>
    <s v="Llanquihue 113, Pedro Ruz"/>
    <m/>
    <n v="20000"/>
    <m/>
  </r>
  <r>
    <x v="2"/>
    <s v="Ingreso"/>
    <x v="0"/>
    <d v="2016-09-27T00:00:00"/>
    <s v="DEP/E"/>
    <s v="Llanquihue 109, Teresa Gatica"/>
    <m/>
    <n v="20109"/>
    <m/>
  </r>
  <r>
    <x v="2"/>
    <s v="Ingreso"/>
    <x v="0"/>
    <d v="2016-09-27T00:00:00"/>
    <s v="DEP/E"/>
    <s v="Villarrica 110, Victoria Valdes"/>
    <m/>
    <n v="20110"/>
    <m/>
  </r>
  <r>
    <x v="2"/>
    <s v="Ingreso"/>
    <x v="0"/>
    <d v="2016-09-27T00:00:00"/>
    <s v="DEP/E"/>
    <s v="Puyehue 43, Aurelio Sandoval"/>
    <m/>
    <n v="40043"/>
    <m/>
  </r>
  <r>
    <x v="2"/>
    <s v="Ingreso"/>
    <x v="0"/>
    <d v="2016-09-28T00:00:00"/>
    <s v="TR"/>
    <s v="Llanquihue 97 A, Patricia Castillo"/>
    <m/>
    <n v="20000"/>
    <m/>
  </r>
  <r>
    <x v="2"/>
    <s v="Ingreso"/>
    <x v="0"/>
    <d v="2016-09-28T00:00:00"/>
    <s v="DEP/E"/>
    <s v="Llanquihue 97, Rene Rivero"/>
    <m/>
    <n v="20097"/>
    <m/>
  </r>
  <r>
    <x v="2"/>
    <s v="Ingreso"/>
    <x v="0"/>
    <d v="2016-09-29T00:00:00"/>
    <s v="TR"/>
    <s v="Puyehue 37, Jorge Matamala"/>
    <m/>
    <n v="20037"/>
    <m/>
  </r>
  <r>
    <x v="2"/>
    <s v="Ingreso"/>
    <x v="0"/>
    <d v="2016-09-29T00:00:00"/>
    <s v="TR"/>
    <s v="Icalma 72, Jorge Matamala"/>
    <m/>
    <n v="20072"/>
    <m/>
  </r>
  <r>
    <x v="2"/>
    <s v="Ingreso"/>
    <x v="0"/>
    <d v="2016-09-30T00:00:00"/>
    <m/>
    <s v="Vuelto Caja Chica "/>
    <m/>
    <n v="14340"/>
    <m/>
  </r>
  <r>
    <x v="2"/>
    <s v="Ingreso"/>
    <x v="0"/>
    <d v="2016-09-30T00:00:00"/>
    <m/>
    <s v="Villarrica 123, Omar Sepulveda"/>
    <m/>
    <n v="20000"/>
    <m/>
  </r>
  <r>
    <x v="2"/>
    <s v="Ingreso"/>
    <x v="0"/>
    <d v="2016-09-30T00:00:00"/>
    <s v="DEP/E"/>
    <s v="Llanquihue 80, Sergio Ibaceta"/>
    <m/>
    <n v="20080"/>
    <m/>
  </r>
  <r>
    <x v="3"/>
    <s v="Ingreso"/>
    <x v="0"/>
    <d v="2016-10-03T00:00:00"/>
    <s v="TR"/>
    <s v="Puyehue 24, Liliana Tureuna Fuentes"/>
    <m/>
    <n v="20000"/>
    <m/>
  </r>
  <r>
    <x v="3"/>
    <s v="Ingreso"/>
    <x v="0"/>
    <d v="2016-10-03T00:00:00"/>
    <s v="DEP/E"/>
    <s v="Puyehue 24, Cuota 1/10 Plan de pago"/>
    <m/>
    <n v="50000"/>
    <m/>
  </r>
  <r>
    <x v="3"/>
    <s v="Ingreso"/>
    <x v="0"/>
    <d v="2016-10-03T00:00:00"/>
    <s v="TR"/>
    <s v="Puyehue 22, Cristina Olivares"/>
    <m/>
    <n v="20000"/>
    <m/>
  </r>
  <r>
    <x v="3"/>
    <s v="Ingreso"/>
    <x v="0"/>
    <d v="2016-10-03T00:00:00"/>
    <s v="TR"/>
    <s v="Riñihue 10, Héctor Zúñiga"/>
    <m/>
    <n v="100000"/>
    <m/>
  </r>
  <r>
    <x v="3"/>
    <s v="Ingreso"/>
    <x v="0"/>
    <d v="2016-10-03T00:00:00"/>
    <s v="DEP/E"/>
    <s v="Llanquihue 94, Sucesion Valdes"/>
    <m/>
    <n v="20094"/>
    <m/>
  </r>
  <r>
    <x v="3"/>
    <s v="Ingreso"/>
    <x v="0"/>
    <d v="2016-10-03T00:00:00"/>
    <s v="DEP/CH"/>
    <s v="Calafquen 13, Enonito Garicía"/>
    <m/>
    <n v="60000"/>
    <m/>
  </r>
  <r>
    <x v="3"/>
    <s v="Ingreso"/>
    <x v="0"/>
    <d v="2016-10-04T00:00:00"/>
    <s v="DEP/E"/>
    <s v="Villarrica 100, Julia Zuñiga"/>
    <m/>
    <n v="20100"/>
    <m/>
  </r>
  <r>
    <x v="3"/>
    <s v="Ingreso"/>
    <x v="0"/>
    <d v="2016-10-05T00:00:00"/>
    <s v="TR"/>
    <s v="Llanquihue 82, Maria Molina"/>
    <m/>
    <n v="40000"/>
    <m/>
  </r>
  <r>
    <x v="3"/>
    <s v="Ingreso"/>
    <x v="0"/>
    <d v="2016-10-05T00:00:00"/>
    <s v="TR"/>
    <s v="Riñihue 10, Héctor Zúñiga"/>
    <m/>
    <n v="100000"/>
    <m/>
  </r>
  <r>
    <x v="3"/>
    <s v="Ingreso"/>
    <x v="0"/>
    <d v="2016-10-06T00:00:00"/>
    <s v="TR"/>
    <s v="Llanquihue 103-105, Tatiana Tejos"/>
    <m/>
    <n v="40000"/>
    <m/>
  </r>
  <r>
    <x v="3"/>
    <s v="Ingreso"/>
    <x v="0"/>
    <d v="2016-10-07T00:00:00"/>
    <s v="TR"/>
    <s v="Ranco 50, Julia Parra"/>
    <m/>
    <n v="20000"/>
    <m/>
  </r>
  <r>
    <x v="3"/>
    <s v="Ingreso"/>
    <x v="0"/>
    <d v="2016-10-07T00:00:00"/>
    <s v="TR"/>
    <s v="Ranco 79, Ismelda Meza"/>
    <m/>
    <n v="20000"/>
    <m/>
  </r>
  <r>
    <x v="3"/>
    <s v="Ingreso"/>
    <x v="0"/>
    <d v="2016-10-07T00:00:00"/>
    <s v="TR"/>
    <s v="Ranco 75, Olga Hernandez"/>
    <m/>
    <n v="20000"/>
    <m/>
  </r>
  <r>
    <x v="3"/>
    <s v="Ingreso"/>
    <x v="0"/>
    <d v="2016-10-11T00:00:00"/>
    <s v="TR"/>
    <s v="Calafquen 5, Marcos Briones"/>
    <m/>
    <n v="20000"/>
    <m/>
  </r>
  <r>
    <x v="3"/>
    <s v="Ingreso"/>
    <x v="0"/>
    <d v="2016-10-11T00:00:00"/>
    <s v="TR"/>
    <s v="Villarrica 126, Ema Acevedo"/>
    <m/>
    <n v="40000"/>
    <m/>
  </r>
  <r>
    <x v="3"/>
    <s v="Ingreso"/>
    <x v="0"/>
    <d v="2016-10-11T00:00:00"/>
    <s v="TR"/>
    <s v="Puyehue 36, Militza Cortes"/>
    <m/>
    <n v="20000"/>
    <m/>
  </r>
  <r>
    <x v="3"/>
    <s v="Ingreso"/>
    <x v="0"/>
    <d v="2016-10-12T00:00:00"/>
    <s v="DEP/E"/>
    <s v="N/N"/>
    <m/>
    <n v="20000"/>
    <m/>
  </r>
  <r>
    <x v="3"/>
    <s v="Ingreso"/>
    <x v="0"/>
    <d v="2016-10-12T00:00:00"/>
    <s v="DEP/CH"/>
    <s v="Ranco 38, Jose Luis Retamal"/>
    <m/>
    <n v="120000"/>
    <m/>
  </r>
  <r>
    <x v="3"/>
    <s v="Ingreso"/>
    <x v="0"/>
    <d v="2016-10-13T00:00:00"/>
    <s v="DEP/CH"/>
    <s v="Villarica 98, Anibal Vivavceta"/>
    <m/>
    <n v="60098"/>
    <m/>
  </r>
  <r>
    <x v="3"/>
    <s v="Ingreso"/>
    <x v="0"/>
    <d v="2016-10-15T00:00:00"/>
    <s v="TR"/>
    <s v="Llanquihue 74, Eliana Haro"/>
    <m/>
    <n v="20000"/>
    <m/>
  </r>
  <r>
    <x v="3"/>
    <s v="Ingreso"/>
    <x v="0"/>
    <d v="2016-10-18T00:00:00"/>
    <s v="TR"/>
    <s v="Puyehue 49, Hector Otárola"/>
    <m/>
    <n v="120049"/>
    <m/>
  </r>
  <r>
    <x v="3"/>
    <s v="Ingreso"/>
    <x v="0"/>
    <d v="2016-10-18T00:00:00"/>
    <s v="TR"/>
    <s v="Villarrica 129, Ricardo Figueroa"/>
    <m/>
    <n v="20000"/>
    <m/>
  </r>
  <r>
    <x v="3"/>
    <s v="Ingreso"/>
    <x v="0"/>
    <d v="2016-10-18T00:00:00"/>
    <s v="TR"/>
    <s v="Villarrica 129, Ema Valdes"/>
    <m/>
    <n v="20000"/>
    <m/>
  </r>
  <r>
    <x v="3"/>
    <s v="Ingreso"/>
    <x v="0"/>
    <d v="2016-10-18T00:00:00"/>
    <s v="DEP/CH"/>
    <s v="Llanquihue 90, Aurora Araya"/>
    <m/>
    <n v="70000"/>
    <m/>
  </r>
  <r>
    <x v="3"/>
    <s v="Ingreso"/>
    <x v="0"/>
    <d v="2016-10-21T00:00:00"/>
    <s v="DEP/E"/>
    <s v="Villarrica 102, Silvia Mancilla"/>
    <m/>
    <n v="70102"/>
    <m/>
  </r>
  <r>
    <x v="3"/>
    <s v="Ingreso"/>
    <x v="0"/>
    <d v="2016-10-24T00:00:00"/>
    <s v="TR"/>
    <s v="Ranco 81, Marcela Cubillos"/>
    <m/>
    <n v="80000"/>
    <m/>
  </r>
  <r>
    <x v="3"/>
    <s v="Ingreso"/>
    <x v="0"/>
    <d v="2016-10-24T00:00:00"/>
    <s v="DEP/E"/>
    <s v="Llanquihue 84, Jorge Marcich"/>
    <m/>
    <n v="40000"/>
    <m/>
  </r>
  <r>
    <x v="3"/>
    <s v="Ingreso"/>
    <x v="0"/>
    <d v="2016-10-24T00:00:00"/>
    <s v="TR"/>
    <s v="Llanquihue 88, Pedro Flores"/>
    <m/>
    <n v="80088"/>
    <m/>
  </r>
  <r>
    <x v="3"/>
    <s v="Ingreso"/>
    <x v="0"/>
    <d v="2016-10-24T00:00:00"/>
    <s v="TR"/>
    <s v="Llanquihue 88, Pedro Flores"/>
    <m/>
    <n v="60088"/>
    <m/>
  </r>
  <r>
    <x v="3"/>
    <s v="Ingreso"/>
    <x v="0"/>
    <d v="2016-10-24T00:00:00"/>
    <s v="DEP/E"/>
    <s v="Riñihue 10, Héctor Zúñiga"/>
    <m/>
    <n v="20000"/>
    <m/>
  </r>
  <r>
    <x v="3"/>
    <s v="Ingreso"/>
    <x v="0"/>
    <d v="2016-10-24T00:00:00"/>
    <s v="DEP/E"/>
    <s v="Riñihue 10, Héctor Zúñiga"/>
    <m/>
    <n v="20000"/>
    <m/>
  </r>
  <r>
    <x v="3"/>
    <s v="Ingreso"/>
    <x v="0"/>
    <d v="2016-10-24T00:00:00"/>
    <s v="TR"/>
    <s v="Puyehue 32, Ivonne Jorquera"/>
    <m/>
    <n v="20000"/>
    <m/>
  </r>
  <r>
    <x v="3"/>
    <s v="Ingreso"/>
    <x v="0"/>
    <d v="2016-10-25T00:00:00"/>
    <s v="DEP/E"/>
    <s v="Puyehue 28, Antonio Silva"/>
    <m/>
    <n v="20028"/>
    <m/>
  </r>
  <r>
    <x v="3"/>
    <s v="Ingreso"/>
    <x v="0"/>
    <d v="2016-10-26T00:00:00"/>
    <s v="TR"/>
    <s v="Riñihue 25, Juan Gonzalez"/>
    <m/>
    <n v="60025"/>
    <m/>
  </r>
  <r>
    <x v="3"/>
    <s v="Ingreso"/>
    <x v="0"/>
    <d v="2016-10-26T00:00:00"/>
    <s v="TR"/>
    <s v="Llanquihue 96, Carlos Alvarez"/>
    <m/>
    <n v="20096"/>
    <m/>
  </r>
  <r>
    <x v="3"/>
    <s v="Ingreso"/>
    <x v="0"/>
    <d v="2016-10-26T00:00:00"/>
    <s v="TR"/>
    <s v="Llanquihue 113, Pedro Ruz"/>
    <m/>
    <n v="20000"/>
    <m/>
  </r>
  <r>
    <x v="3"/>
    <s v="Ingreso"/>
    <x v="0"/>
    <d v="2016-10-28T00:00:00"/>
    <s v="DEP/E"/>
    <s v="Llanquihue 109, Teresa Gatica"/>
    <m/>
    <n v="20109"/>
    <m/>
  </r>
  <r>
    <x v="3"/>
    <s v="Ingreso"/>
    <x v="0"/>
    <d v="2016-10-28T00:00:00"/>
    <s v="TR"/>
    <s v="Villarrica 123, Omar Sepulveda"/>
    <m/>
    <n v="20000"/>
    <m/>
  </r>
  <r>
    <x v="3"/>
    <s v="Ingreso"/>
    <x v="0"/>
    <d v="2016-10-28T00:00:00"/>
    <s v="TR"/>
    <s v="Puyeue 37, Jorge Matamala"/>
    <m/>
    <n v="20037"/>
    <m/>
  </r>
  <r>
    <x v="3"/>
    <s v="Ingreso"/>
    <x v="0"/>
    <d v="2016-10-28T00:00:00"/>
    <s v="TR"/>
    <s v="Icalma 72, Jorge Matamala"/>
    <m/>
    <n v="20072"/>
    <m/>
  </r>
  <r>
    <x v="4"/>
    <s v="Ingreso"/>
    <x v="0"/>
    <d v="2016-11-02T00:00:00"/>
    <s v="D/E"/>
    <s v="Puyehue 24, Liliana Tureuna"/>
    <s v=" "/>
    <n v="20000"/>
    <m/>
  </r>
  <r>
    <x v="4"/>
    <s v="Ingreso"/>
    <x v="0"/>
    <d v="2016-11-02T00:00:00"/>
    <s v="TR"/>
    <s v="Puyehue 22, Cristina Olivares"/>
    <s v=" "/>
    <n v="20000"/>
    <m/>
  </r>
  <r>
    <x v="4"/>
    <s v="Ingreso"/>
    <x v="0"/>
    <d v="2016-11-03T00:00:00"/>
    <s v="TR"/>
    <s v="Villarrica 129, Ricardo Figueroa"/>
    <s v=" "/>
    <n v="20000"/>
    <m/>
  </r>
  <r>
    <x v="4"/>
    <s v="Ingreso"/>
    <x v="0"/>
    <d v="2016-11-03T00:00:00"/>
    <s v="TR"/>
    <s v="Villarica 122, Ema Valdes"/>
    <s v=" "/>
    <n v="20000"/>
    <m/>
  </r>
  <r>
    <x v="4"/>
    <s v="Ingreso"/>
    <x v="0"/>
    <d v="2016-11-07T00:00:00"/>
    <s v="D/E"/>
    <s v="Ranco 83, Silvia Gonzalez"/>
    <s v=" "/>
    <n v="20000"/>
    <m/>
  </r>
  <r>
    <x v="4"/>
    <s v="Ingreso"/>
    <x v="0"/>
    <d v="2016-11-07T00:00:00"/>
    <s v="D/E"/>
    <s v="Ranco 75, Olga Hernandez"/>
    <s v=" "/>
    <n v="20000"/>
    <m/>
  </r>
  <r>
    <x v="4"/>
    <s v="Ingreso"/>
    <x v="0"/>
    <d v="2016-11-07T00:00:00"/>
    <s v="TR"/>
    <s v="Llanquihue 82, Maria Molina"/>
    <s v=" "/>
    <n v="20000"/>
    <m/>
  </r>
  <r>
    <x v="4"/>
    <s v="Ingreso"/>
    <x v="0"/>
    <d v="2016-11-09T00:00:00"/>
    <s v="TR"/>
    <s v="Puyehue 30, Jorge Carcasson"/>
    <s v=" "/>
    <n v="20000"/>
    <m/>
  </r>
  <r>
    <x v="4"/>
    <s v="Ingreso"/>
    <x v="0"/>
    <d v="2016-11-02T00:00:00"/>
    <s v="D/E"/>
    <s v="Llanquihue 80, Sergio Ibaceta"/>
    <s v=" "/>
    <n v="20080"/>
    <m/>
  </r>
  <r>
    <x v="4"/>
    <s v="Ingreso"/>
    <x v="0"/>
    <d v="2016-11-02T00:00:00"/>
    <s v="D/E"/>
    <s v="Llanquihue 97, Rene Rivero"/>
    <s v=" "/>
    <n v="20097"/>
    <m/>
  </r>
  <r>
    <x v="4"/>
    <s v="Ingreso"/>
    <x v="0"/>
    <d v="2016-11-10T00:00:00"/>
    <s v="D/E"/>
    <s v="Villarrica 100, Julia Zuñiga"/>
    <s v=" "/>
    <n v="20100"/>
    <m/>
  </r>
  <r>
    <x v="4"/>
    <s v="Ingreso"/>
    <x v="3"/>
    <d v="2016-11-02T00:00:00"/>
    <s v="TR"/>
    <s v="Saldo Caja chica Octubre devolucion"/>
    <s v=" "/>
    <n v="35740"/>
    <m/>
  </r>
  <r>
    <x v="4"/>
    <s v="Ingreso"/>
    <x v="0"/>
    <d v="2016-11-03T00:00:00"/>
    <s v="TR"/>
    <s v="Llanquihue 119, Maria Mangili"/>
    <s v=" "/>
    <n v="40000"/>
    <m/>
  </r>
  <r>
    <x v="4"/>
    <s v="Ingreso"/>
    <x v="0"/>
    <d v="2016-11-10T00:00:00"/>
    <s v="TR"/>
    <s v="Llanquihue 103-105, Tatiana Tejos"/>
    <s v=" "/>
    <n v="40000"/>
    <m/>
  </r>
  <r>
    <x v="4"/>
    <s v="Ingreso"/>
    <x v="0"/>
    <d v="2016-11-02T00:00:00"/>
    <s v="D/E"/>
    <s v="Puyehue 24, Convenio de pago"/>
    <s v=" "/>
    <n v="50000"/>
    <m/>
  </r>
  <r>
    <x v="4"/>
    <s v="Ingreso"/>
    <x v="0"/>
    <d v="2016-11-03T00:00:00"/>
    <s v="D/CH"/>
    <s v="Calafquen 13, Enonito Garcia"/>
    <s v=" "/>
    <n v="60000"/>
    <m/>
  </r>
  <r>
    <x v="4"/>
    <s v="Ingreso"/>
    <x v="0"/>
    <d v="2016-11-02T00:00:00"/>
    <s v="D/E"/>
    <s v="Ranco 48, Juana Jimenez"/>
    <s v=" "/>
    <n v="80000"/>
    <m/>
  </r>
  <r>
    <x v="4"/>
    <s v="Ingreso"/>
    <x v="0"/>
    <d v="2016-11-09T00:00:00"/>
    <s v="TR"/>
    <s v="Villarrica 118, Maria Burgos"/>
    <s v=" "/>
    <n v="100000"/>
    <m/>
  </r>
  <r>
    <x v="4"/>
    <s v="Ingreso"/>
    <x v="0"/>
    <d v="2016-11-09T00:00:00"/>
    <s v="TR"/>
    <s v="Ranco 52,  Nancy Paez"/>
    <s v=" "/>
    <n v="120000"/>
    <m/>
  </r>
  <r>
    <x v="4"/>
    <s v="Ingreso"/>
    <x v="0"/>
    <d v="2016-11-02T00:00:00"/>
    <s v="D/CH"/>
    <s v="Calafquen 3, Oscar Sanchez"/>
    <s v=" "/>
    <n v="140000"/>
    <m/>
  </r>
  <r>
    <x v="4"/>
    <s v="Ingreso"/>
    <x v="0"/>
    <d v="2016-11-18T00:00:00"/>
    <s v="TR"/>
    <s v="R.Figueroa Vuelto caja chica Nov."/>
    <m/>
    <n v="8170"/>
    <m/>
  </r>
  <r>
    <x v="4"/>
    <s v="Ingreso"/>
    <x v="0"/>
    <d v="2016-11-21T00:00:00"/>
    <s v="TR"/>
    <s v="Puyehue 36, Militza Cortes"/>
    <m/>
    <n v="20000"/>
    <m/>
  </r>
  <r>
    <x v="4"/>
    <s v="Ingreso"/>
    <x v="0"/>
    <d v="2016-11-23T00:00:00"/>
    <s v="TR"/>
    <s v="Puyehue 32, Ivonne Jorquera"/>
    <m/>
    <n v="20000"/>
    <m/>
  </r>
  <r>
    <x v="4"/>
    <s v="Ingreso"/>
    <x v="0"/>
    <d v="2016-11-25T00:00:00"/>
    <s v="TR"/>
    <s v="llanquihue 113, Pedro Ruz"/>
    <m/>
    <n v="20000"/>
    <m/>
  </r>
  <r>
    <x v="4"/>
    <s v="Ingreso"/>
    <x v="0"/>
    <d v="2016-11-25T00:00:00"/>
    <s v="TR"/>
    <s v="Ranco 50, Julia Parra"/>
    <m/>
    <n v="20000"/>
    <m/>
  </r>
  <r>
    <x v="4"/>
    <s v="Ingreso"/>
    <x v="0"/>
    <d v="2016-11-25T00:00:00"/>
    <s v="TR"/>
    <s v="Ranco 79, Ismelda Meza"/>
    <m/>
    <n v="20000"/>
    <m/>
  </r>
  <r>
    <x v="4"/>
    <s v="Ingreso"/>
    <x v="0"/>
    <d v="2016-11-28T00:00:00"/>
    <s v="DEP/E"/>
    <s v="Llanquihue 84, Jorge Marcich"/>
    <m/>
    <n v="20000"/>
    <m/>
  </r>
  <r>
    <x v="4"/>
    <s v="Ingreso"/>
    <x v="0"/>
    <d v="2016-11-30T00:00:00"/>
    <s v="TR"/>
    <s v="Villarrica 123, Omar Sepulveda"/>
    <m/>
    <n v="20000"/>
    <m/>
  </r>
  <r>
    <x v="4"/>
    <s v="Ingreso"/>
    <x v="0"/>
    <d v="2016-11-28T00:00:00"/>
    <s v="TR"/>
    <s v="Puyehue 37, Jorge Matamala"/>
    <m/>
    <n v="20037"/>
    <m/>
  </r>
  <r>
    <x v="4"/>
    <s v="Ingreso"/>
    <x v="0"/>
    <d v="2016-11-28T00:00:00"/>
    <s v="TR"/>
    <s v="Icalma 72, Jorge Matamala"/>
    <m/>
    <n v="20072"/>
    <m/>
  </r>
  <r>
    <x v="4"/>
    <s v="Ingreso"/>
    <x v="0"/>
    <d v="2016-11-22T00:00:00"/>
    <s v="TR"/>
    <s v="Llanquihue 74, Eliana Haro"/>
    <m/>
    <n v="40000"/>
    <m/>
  </r>
  <r>
    <x v="4"/>
    <s v="Ingreso"/>
    <x v="0"/>
    <d v="2016-11-21T00:00:00"/>
    <s v="D/E"/>
    <s v="Puyehue 43, Aurelio Sandoval"/>
    <m/>
    <n v="40043"/>
    <m/>
  </r>
  <r>
    <x v="4"/>
    <s v="Ingreso"/>
    <x v="0"/>
    <d v="2016-11-25T00:00:00"/>
    <s v="TR"/>
    <s v="Llanquihue 76, Monica Alvarez"/>
    <m/>
    <n v="42076"/>
    <m/>
  </r>
  <r>
    <x v="4"/>
    <s v="Ingreso"/>
    <x v="0"/>
    <d v="2016-11-11T00:00:00"/>
    <s v="TR"/>
    <s v="Ranco 46, Manuel Jorquera"/>
    <m/>
    <n v="60000"/>
    <m/>
  </r>
  <r>
    <x v="4"/>
    <s v="Ingreso"/>
    <x v="0"/>
    <d v="2016-11-11T00:00:00"/>
    <s v="TR"/>
    <s v="Ranco 46, Manuel Jorquera"/>
    <m/>
    <n v="60000"/>
    <m/>
  </r>
  <r>
    <x v="4"/>
    <s v="Ingreso"/>
    <x v="0"/>
    <d v="2016-11-14T00:00:00"/>
    <s v="D/E"/>
    <s v="Llanquihue 99, Luis Herrera"/>
    <m/>
    <n v="60000"/>
    <m/>
  </r>
  <r>
    <x v="4"/>
    <s v="Ingreso"/>
    <x v="0"/>
    <d v="2016-11-21T00:00:00"/>
    <s v="TR"/>
    <s v="Puyehue 34, Gladys Jorquera"/>
    <m/>
    <n v="80000"/>
    <m/>
  </r>
  <r>
    <x v="4"/>
    <s v="Ingreso"/>
    <x v="0"/>
    <d v="2016-11-14T00:00:00"/>
    <s v="TR"/>
    <s v="Villarrica 128, Marcela Ubilla"/>
    <m/>
    <n v="100000"/>
    <m/>
  </r>
  <r>
    <x v="4"/>
    <s v="Ingreso"/>
    <x v="0"/>
    <d v="2016-11-14T00:00:00"/>
    <s v="D/E"/>
    <s v="Llanquihue 92, Carlos Herrera"/>
    <m/>
    <n v="100000"/>
    <m/>
  </r>
  <r>
    <x v="4"/>
    <s v="Ingreso"/>
    <x v="0"/>
    <d v="2016-11-14T00:00:00"/>
    <s v="D/CH"/>
    <s v="Ranco 48,Juana Jimenez"/>
    <m/>
    <n v="100000"/>
    <m/>
  </r>
  <r>
    <x v="4"/>
    <s v="Ingreso"/>
    <x v="0"/>
    <d v="2016-11-21T00:00:00"/>
    <s v="D/E"/>
    <s v="Riñihue 10, Hector Zuñiga"/>
    <m/>
    <n v="100000"/>
    <m/>
  </r>
  <r>
    <x v="4"/>
    <s v="Ingreso"/>
    <x v="0"/>
    <d v="2016-11-21T00:00:00"/>
    <s v="D/E"/>
    <s v="Cristian Recabarren, Llanquihue 78"/>
    <m/>
    <n v="140000"/>
    <m/>
  </r>
  <r>
    <x v="4"/>
    <s v="Ingreso"/>
    <x v="0"/>
    <d v="2016-11-14T00:00:00"/>
    <s v="D/E"/>
    <s v="Ranco 87, Roxana Rivera"/>
    <m/>
    <n v="180000"/>
    <m/>
  </r>
  <r>
    <x v="4"/>
    <s v="Ingreso"/>
    <x v="0"/>
    <d v="2016-11-14T00:00:00"/>
    <s v="TR"/>
    <s v="Riñihue 27-29, Marta Manriquez"/>
    <m/>
    <n v="300000"/>
    <m/>
  </r>
  <r>
    <x v="4"/>
    <s v="Ingreso"/>
    <x v="0"/>
    <d v="2016-11-14T00:00:00"/>
    <s v="D/CH"/>
    <s v="Puyehue 45-47, Gladys Segovia"/>
    <m/>
    <n v="300000"/>
    <m/>
  </r>
  <r>
    <x v="5"/>
    <s v="Ingreso"/>
    <x v="0"/>
    <d v="2016-12-02T00:00:00"/>
    <s v="TR"/>
    <s v="Puyehue 22, Cristina Olivares"/>
    <s v=" "/>
    <n v="20000"/>
    <m/>
  </r>
  <r>
    <x v="5"/>
    <s v="Ingreso"/>
    <x v="0"/>
    <d v="2016-12-02T00:00:00"/>
    <s v="TR"/>
    <s v="Puyehue 28, Antonio Silva"/>
    <s v=" "/>
    <n v="20028"/>
    <m/>
  </r>
  <r>
    <x v="5"/>
    <s v="Ingreso"/>
    <x v="0"/>
    <d v="2016-12-02T00:00:00"/>
    <s v="TR"/>
    <s v="Llanquihue 94, Sucesion Valdes"/>
    <s v=" "/>
    <n v="20094"/>
    <m/>
  </r>
  <r>
    <x v="5"/>
    <s v="Ingreso"/>
    <x v="0"/>
    <d v="2016-12-02T00:00:00"/>
    <s v="TR"/>
    <s v="Llanquihue 97, Rene Rivero"/>
    <s v=" "/>
    <n v="20097"/>
    <m/>
  </r>
  <r>
    <x v="5"/>
    <s v="Ingreso"/>
    <x v="0"/>
    <d v="2016-12-02T00:00:00"/>
    <s v="TR"/>
    <s v="Lalnquihue 109, Teresa Gatica"/>
    <s v=" "/>
    <n v="20109"/>
    <m/>
  </r>
  <r>
    <x v="5"/>
    <s v="Ingreso"/>
    <x v="0"/>
    <d v="2016-12-02T00:00:00"/>
    <s v="D/CH"/>
    <s v="Calafquen 13, Enonito Garcia"/>
    <s v=" "/>
    <n v="60000"/>
    <m/>
  </r>
  <r>
    <x v="5"/>
    <s v="Ingreso"/>
    <x v="0"/>
    <d v="2016-12-05T00:00:00"/>
    <s v="TR"/>
    <s v="Llanquihue 115, Suc. Uribe"/>
    <s v=" "/>
    <n v="10000"/>
    <m/>
  </r>
  <r>
    <x v="5"/>
    <s v="Ingreso"/>
    <x v="0"/>
    <d v="2016-12-06T00:00:00"/>
    <s v="TR"/>
    <s v="Villarrica 122, Mirna Valdes"/>
    <s v=" "/>
    <n v="20000"/>
    <m/>
  </r>
  <r>
    <x v="5"/>
    <s v="Ingreso"/>
    <x v="0"/>
    <d v="2016-12-06T00:00:00"/>
    <s v="TR"/>
    <s v="Llanquihue 80, Sergio Ibaceta"/>
    <s v=" "/>
    <n v="20080"/>
    <m/>
  </r>
  <r>
    <x v="5"/>
    <s v="Ingreso"/>
    <x v="0"/>
    <d v="2016-12-06T00:00:00"/>
    <s v="TR"/>
    <s v="Riñihue 19, Teresa Peña"/>
    <s v=" "/>
    <n v="45000"/>
    <m/>
  </r>
  <r>
    <x v="5"/>
    <s v="Ingreso"/>
    <x v="0"/>
    <d v="2016-12-07T00:00:00"/>
    <s v="TR"/>
    <s v="Villarica 129, Ricardo Figueroa"/>
    <m/>
    <n v="20000"/>
    <m/>
  </r>
  <r>
    <x v="5"/>
    <s v="Ingreso"/>
    <x v="0"/>
    <d v="2016-12-07T00:00:00"/>
    <s v="TR"/>
    <s v="Ranco 54, Juan Montero"/>
    <s v=" "/>
    <n v="20054"/>
    <m/>
  </r>
  <r>
    <x v="5"/>
    <s v="Ingreso"/>
    <x v="0"/>
    <d v="2016-12-07T00:00:00"/>
    <s v="TR"/>
    <s v="Llanquihue 103-105, Tatiana Tejos"/>
    <s v=" "/>
    <n v="40000"/>
    <m/>
  </r>
  <r>
    <x v="5"/>
    <s v="Ingreso"/>
    <x v="0"/>
    <d v="2016-12-15T00:00:00"/>
    <s v="D/E"/>
    <s v="Puyehue 36, Militza Cortes"/>
    <s v=" "/>
    <n v="20000"/>
    <m/>
  </r>
  <r>
    <x v="5"/>
    <s v="Ingreso"/>
    <x v="0"/>
    <d v="2016-12-15T00:00:00"/>
    <s v="TR"/>
    <s v="Villarrica 100, Julia Zuñiga"/>
    <s v=" "/>
    <n v="20100"/>
    <m/>
  </r>
  <r>
    <x v="5"/>
    <s v="Ingreso"/>
    <x v="0"/>
    <d v="2016-12-19T00:00:00"/>
    <s v="D/E"/>
    <s v="Ranco 83, Silvia Gonzalez"/>
    <s v=" "/>
    <n v="20000"/>
    <m/>
  </r>
  <r>
    <x v="5"/>
    <s v="Ingreso"/>
    <x v="0"/>
    <d v="2016-12-19T00:00:00"/>
    <s v="TR"/>
    <s v="Llanquihue 109, Teresa gatica"/>
    <m/>
    <n v="20109"/>
    <m/>
  </r>
  <r>
    <x v="5"/>
    <s v="Ingreso"/>
    <x v="0"/>
    <d v="2016-12-19T00:00:00"/>
    <s v="TR"/>
    <s v="Llanquihue 74, Eliana Haro"/>
    <s v=" "/>
    <n v="40000"/>
    <m/>
  </r>
  <r>
    <x v="5"/>
    <s v="Ingreso"/>
    <x v="0"/>
    <d v="2016-12-20T00:00:00"/>
    <s v="D/E"/>
    <s v="Ranco 75, Olga Hernandez "/>
    <m/>
    <n v="20000"/>
    <m/>
  </r>
  <r>
    <x v="5"/>
    <s v="Ingreso"/>
    <x v="0"/>
    <d v="2016-12-21T00:00:00"/>
    <s v="TR"/>
    <s v="Puyehue 32, Ivonne Jorquera"/>
    <m/>
    <n v="20000"/>
    <m/>
  </r>
  <r>
    <x v="5"/>
    <s v="Ingreso"/>
    <x v="0"/>
    <d v="2016-12-21T00:00:00"/>
    <s v="TR"/>
    <s v="Llanquihue 113, Pedro Ruz"/>
    <m/>
    <n v="20000"/>
    <m/>
  </r>
  <r>
    <x v="5"/>
    <s v="Ingreso"/>
    <x v="0"/>
    <d v="2016-12-21T00:00:00"/>
    <s v="TR"/>
    <s v="Llanquihue 88, Pedro Flores"/>
    <m/>
    <n v="40000"/>
    <m/>
  </r>
  <r>
    <x v="5"/>
    <s v="Ingreso"/>
    <x v="0"/>
    <d v="2016-12-21T00:00:00"/>
    <s v="TR"/>
    <s v="Villarrica 110, Victoria Valdes"/>
    <m/>
    <n v="40000"/>
    <m/>
  </r>
  <r>
    <x v="5"/>
    <s v="Ingreso"/>
    <x v="0"/>
    <d v="2016-12-26T00:00:00"/>
    <s v="TR"/>
    <s v="Riñihue 10, Hector Zuñiga"/>
    <m/>
    <n v="100000"/>
    <m/>
  </r>
  <r>
    <x v="5"/>
    <s v="Ingreso"/>
    <x v="0"/>
    <d v="2016-12-27T00:00:00"/>
    <s v="TR"/>
    <s v="Puyehue 37, Jorge Matamala"/>
    <m/>
    <n v="20037"/>
    <m/>
  </r>
  <r>
    <x v="5"/>
    <s v="Ingreso"/>
    <x v="0"/>
    <d v="2016-12-27T00:00:00"/>
    <s v="TR"/>
    <s v="Icalma 72,Jorge Matamala"/>
    <m/>
    <n v="20072"/>
    <m/>
  </r>
  <r>
    <x v="5"/>
    <s v="Ingreso"/>
    <x v="0"/>
    <d v="2016-12-27T00:00:00"/>
    <s v="D/E"/>
    <s v="Riñihue 10, Hector Zuñiga"/>
    <m/>
    <n v="60000"/>
    <m/>
  </r>
  <r>
    <x v="5"/>
    <s v="Ingreso"/>
    <x v="0"/>
    <d v="2016-12-28T00:00:00"/>
    <s v="TR"/>
    <s v="Ranco 50, Julia Parra"/>
    <m/>
    <n v="20000"/>
    <m/>
  </r>
  <r>
    <x v="5"/>
    <s v="Ingreso"/>
    <x v="0"/>
    <d v="2016-12-28T00:00:00"/>
    <s v="TR"/>
    <s v="Ranco 79, Ismelda Meza"/>
    <m/>
    <n v="20000"/>
    <m/>
  </r>
  <r>
    <x v="5"/>
    <s v="Ingreso"/>
    <x v="0"/>
    <d v="2016-12-28T00:00:00"/>
    <s v="TR"/>
    <s v="Calafquen 5, Marcos Briones "/>
    <m/>
    <n v="20000"/>
    <m/>
  </r>
  <r>
    <x v="5"/>
    <s v="Ingreso"/>
    <x v="0"/>
    <d v="2016-12-28T00:00:00"/>
    <s v="D/E"/>
    <s v="Llanquihue 80, Sergio Ibaceta"/>
    <m/>
    <n v="20080"/>
    <m/>
  </r>
  <r>
    <x v="5"/>
    <s v="Ingreso"/>
    <x v="0"/>
    <d v="2016-12-28T00:00:00"/>
    <s v="D/E"/>
    <s v="Llanquihue 97, Rene Rivero"/>
    <m/>
    <n v="20097"/>
    <m/>
  </r>
  <r>
    <x v="5"/>
    <s v="Ingreso"/>
    <x v="0"/>
    <d v="2016-12-28T00:00:00"/>
    <s v="D/CH"/>
    <s v="Puyehue 39, Regina Wenner"/>
    <m/>
    <n v="60039"/>
    <m/>
  </r>
  <r>
    <x v="5"/>
    <s v="Ingreso"/>
    <x v="0"/>
    <d v="2016-12-28T00:00:00"/>
    <s v="TR"/>
    <s v="Llanquihue 96, Carlos Alvarez"/>
    <m/>
    <n v="60096"/>
    <m/>
  </r>
  <r>
    <x v="5"/>
    <s v="Ingreso"/>
    <x v="0"/>
    <d v="2016-12-29T00:00:00"/>
    <s v="TR"/>
    <s v="Ranco 54, Juan Montero"/>
    <m/>
    <n v="20054"/>
    <m/>
  </r>
  <r>
    <x v="5"/>
    <s v="Ingreso"/>
    <x v="3"/>
    <d v="2016-12-30T00:00:00"/>
    <s v="PAGO"/>
    <s v="Devolución Seg. Cesantia"/>
    <m/>
    <n v="10747"/>
    <m/>
  </r>
  <r>
    <x v="5"/>
    <s v="Ingreso"/>
    <x v="0"/>
    <d v="2016-12-30T00:00:00"/>
    <s v="TR"/>
    <s v="Puyehue 53, Maria Vicencio"/>
    <m/>
    <n v="217000"/>
    <n v="11798398"/>
  </r>
  <r>
    <x v="6"/>
    <s v="Ingreso"/>
    <x v="0"/>
    <d v="2017-01-03T00:00:00"/>
    <s v="TR"/>
    <s v="Villarrica 123, Omar Sepulveda"/>
    <s v=" "/>
    <n v="20000"/>
    <m/>
  </r>
  <r>
    <x v="6"/>
    <s v="Ingreso"/>
    <x v="0"/>
    <d v="2017-01-03T00:00:00"/>
    <s v="D/E"/>
    <s v="Villarica 125, Marta Aguado"/>
    <s v=" "/>
    <n v="240000"/>
    <m/>
  </r>
  <r>
    <x v="6"/>
    <s v="Ingreso"/>
    <x v="0"/>
    <d v="2017-01-03T00:00:00"/>
    <s v="TR"/>
    <s v="C.Henriquez Vuelto Caja Chica Dic."/>
    <s v=" "/>
    <n v="8710"/>
    <m/>
  </r>
  <r>
    <x v="6"/>
    <s v="Ingreso"/>
    <x v="0"/>
    <d v="2017-01-03T00:00:00"/>
    <s v="TR"/>
    <s v="Puyehue 22, Cristina Olivares"/>
    <s v=" "/>
    <n v="20000"/>
    <m/>
  </r>
  <r>
    <x v="6"/>
    <s v="Ingreso"/>
    <x v="0"/>
    <d v="2017-01-03T00:00:00"/>
    <s v="D/E"/>
    <s v="Puyehue 28, Antonio Silva"/>
    <s v=" "/>
    <n v="20028"/>
    <m/>
  </r>
  <r>
    <x v="6"/>
    <s v="Ingreso"/>
    <x v="0"/>
    <d v="2017-01-04T00:00:00"/>
    <s v="D/E"/>
    <s v="Llanquihue 94, Suc. Valdes"/>
    <s v=" "/>
    <n v="20094"/>
    <m/>
  </r>
  <r>
    <x v="6"/>
    <s v="Ingreso"/>
    <x v="0"/>
    <d v="2017-01-06T00:00:00"/>
    <s v="TR"/>
    <s v="Llanquihue 103-105, Tatiana Tejos"/>
    <s v=" "/>
    <n v="40000"/>
    <m/>
  </r>
  <r>
    <x v="6"/>
    <s v="Ingreso"/>
    <x v="0"/>
    <d v="2017-01-09T00:00:00"/>
    <s v="TR"/>
    <s v="Puyehue 30, Jorge Carcasson"/>
    <s v=" "/>
    <n v="40030"/>
    <m/>
  </r>
  <r>
    <x v="6"/>
    <s v="Ingreso"/>
    <x v="0"/>
    <d v="2017-01-09T00:00:00"/>
    <s v="TR"/>
    <s v="Villarrica 129, Ricardo Figueroa"/>
    <m/>
    <n v="20000"/>
    <m/>
  </r>
  <r>
    <x v="6"/>
    <s v="Ingreso"/>
    <x v="0"/>
    <d v="2017-01-09T00:00:00"/>
    <s v="TR"/>
    <s v="Villarrica 122, Mirna Valdes"/>
    <s v=" "/>
    <n v="20000"/>
    <m/>
  </r>
  <r>
    <x v="6"/>
    <s v="Ingreso"/>
    <x v="0"/>
    <d v="2017-01-09T00:00:00"/>
    <s v="TR"/>
    <s v="Puyehue 41, Teresa Sepulveda"/>
    <s v=" "/>
    <n v="80000"/>
    <m/>
  </r>
  <r>
    <x v="6"/>
    <s v="Ingreso"/>
    <x v="0"/>
    <d v="2017-01-09T00:00:00"/>
    <s v="D/CH"/>
    <s v="Ranco 85, Hugo Flores"/>
    <m/>
    <n v="200000"/>
    <m/>
  </r>
  <r>
    <x v="6"/>
    <s v="Ingreso"/>
    <x v="0"/>
    <d v="2017-01-10T00:00:00"/>
    <s v="D/CH"/>
    <s v="Calafquen 13, Enonito Garcia"/>
    <m/>
    <n v="60000"/>
    <m/>
  </r>
  <r>
    <x v="6"/>
    <s v="Ingreso"/>
    <x v="0"/>
    <d v="2017-01-11T00:00:00"/>
    <s v="D/E"/>
    <s v="Villarrica 100, Julia Zuñiga"/>
    <m/>
    <n v="20100"/>
    <m/>
  </r>
  <r>
    <x v="6"/>
    <s v="Ingreso"/>
    <x v="0"/>
    <d v="2017-01-11T00:00:00"/>
    <s v="D/CH"/>
    <s v="Villarica 126-127, Suc. Ema Acevedo"/>
    <m/>
    <n v="480000"/>
    <m/>
  </r>
  <r>
    <x v="6"/>
    <s v="Ingreso"/>
    <x v="0"/>
    <d v="2017-01-11T00:00:00"/>
    <s v="D/CH"/>
    <s v="Ranco 91, Jeannette Ibarra"/>
    <m/>
    <n v="20000"/>
    <m/>
  </r>
  <r>
    <x v="6"/>
    <s v="Ingreso"/>
    <x v="0"/>
    <d v="2017-01-13T00:00:00"/>
    <s v="TR"/>
    <s v="Riñihue 19, Teresa Peña"/>
    <m/>
    <n v="30000"/>
    <m/>
  </r>
  <r>
    <x v="6"/>
    <s v="Ingreso"/>
    <x v="0"/>
    <d v="2017-01-16T00:00:00"/>
    <s v="D/E"/>
    <s v="Riñihue 27-29 Marta Manriquez"/>
    <m/>
    <n v="200000"/>
    <m/>
  </r>
  <r>
    <x v="6"/>
    <s v="Ingreso"/>
    <x v="0"/>
    <d v="2017-01-16T00:00:00"/>
    <s v="D/E"/>
    <s v="Llanquihue 78, Cristian Recabarren"/>
    <m/>
    <n v="130890"/>
    <m/>
  </r>
  <r>
    <x v="6"/>
    <s v="Ingreso"/>
    <x v="0"/>
    <d v="2017-01-16T00:00:00"/>
    <s v="D/E"/>
    <s v="Llanquihue 111, Walter Roccaro"/>
    <m/>
    <n v="245000"/>
    <m/>
  </r>
  <r>
    <x v="6"/>
    <s v="Ingreso"/>
    <x v="0"/>
    <d v="2017-01-16T00:00:00"/>
    <s v="D/E"/>
    <s v="Villarrica 112, Isabel Roccaro"/>
    <m/>
    <n v="115000"/>
    <m/>
  </r>
  <r>
    <x v="6"/>
    <s v="Ingreso"/>
    <x v="0"/>
    <d v="2017-01-16T00:00:00"/>
    <s v="D/CH"/>
    <s v="Villarrica 121, Gabriel Salazar"/>
    <m/>
    <n v="180000"/>
    <m/>
  </r>
  <r>
    <x v="6"/>
    <s v="Ingreso"/>
    <x v="0"/>
    <d v="2017-01-16T00:00:00"/>
    <s v="TR"/>
    <s v="Riñihue 25, Juan Gonzalez"/>
    <m/>
    <n v="60025"/>
    <m/>
  </r>
  <r>
    <x v="6"/>
    <s v="Ingreso"/>
    <x v="0"/>
    <d v="2017-01-20T00:00:00"/>
    <s v="TR"/>
    <s v="Llanquihue 82, Ma. Eugenia Molina"/>
    <m/>
    <n v="40000"/>
    <m/>
  </r>
  <r>
    <x v="6"/>
    <s v="Ingreso"/>
    <x v="0"/>
    <d v="2017-01-23T00:00:00"/>
    <s v="D/E"/>
    <s v="Ranco 83, Silvia Gonzalez"/>
    <m/>
    <n v="20000"/>
    <m/>
  </r>
  <r>
    <x v="6"/>
    <s v="Ingreso"/>
    <x v="0"/>
    <d v="2017-01-23T00:00:00"/>
    <s v="D/E"/>
    <s v="Llanquihue 92, Carlos Herrera"/>
    <m/>
    <n v="80000"/>
    <m/>
  </r>
  <r>
    <x v="6"/>
    <s v="Ingreso"/>
    <x v="0"/>
    <d v="2017-01-23T00:00:00"/>
    <s v="TR"/>
    <s v="Riñihue 6-8, Roberto Andrade"/>
    <m/>
    <n v="200006"/>
    <m/>
  </r>
  <r>
    <x v="6"/>
    <s v="Ingreso"/>
    <x v="0"/>
    <d v="2017-01-23T00:00:00"/>
    <s v="D/CH"/>
    <s v="Llanquihue 76, Glenda Alvarez"/>
    <m/>
    <n v="93076"/>
    <m/>
  </r>
  <r>
    <x v="6"/>
    <s v="Ingreso"/>
    <x v="0"/>
    <d v="2017-01-25T00:00:00"/>
    <s v="D/E"/>
    <s v="Llanquihue 80, Sergio Ibaceta"/>
    <m/>
    <n v="20080"/>
    <m/>
  </r>
  <r>
    <x v="6"/>
    <s v="Ingreso"/>
    <x v="0"/>
    <d v="2017-01-26T00:00:00"/>
    <s v="TR"/>
    <s v="Riñihue 19, Teresa Peña"/>
    <m/>
    <n v="310000"/>
    <m/>
  </r>
  <r>
    <x v="6"/>
    <s v="Ingreso"/>
    <x v="0"/>
    <d v="2017-01-26T00:00:00"/>
    <s v="TR"/>
    <s v="llanquihue 113, Pedro Ruz"/>
    <m/>
    <n v="20000"/>
    <m/>
  </r>
  <r>
    <x v="6"/>
    <s v="Ingreso"/>
    <x v="0"/>
    <d v="2017-01-27T00:00:00"/>
    <s v="TR"/>
    <s v="Puyehue 32, Ivonne Jorquera"/>
    <m/>
    <n v="20000"/>
    <m/>
  </r>
  <r>
    <x v="6"/>
    <s v="Ingreso"/>
    <x v="0"/>
    <d v="2017-01-30T00:00:00"/>
    <s v="D/E"/>
    <s v="Puyehue 26, Sergio Ballesteros"/>
    <m/>
    <n v="200000"/>
    <m/>
  </r>
  <r>
    <x v="6"/>
    <s v="Ingreso"/>
    <x v="0"/>
    <d v="2017-01-30T00:00:00"/>
    <s v="D/E"/>
    <s v="Llanquihue 97, Rene Rivero"/>
    <m/>
    <n v="20097"/>
    <m/>
  </r>
  <r>
    <x v="6"/>
    <s v="Ingreso"/>
    <x v="0"/>
    <d v="2017-01-30T00:00:00"/>
    <s v="D/CH"/>
    <s v="Calafquen 13, Enonito García"/>
    <m/>
    <n v="60000"/>
    <m/>
  </r>
  <r>
    <x v="6"/>
    <s v="Ingreso"/>
    <x v="0"/>
    <d v="2017-01-31T00:00:00"/>
    <s v="TR"/>
    <s v="Llanquihue 88, Pedro Flores"/>
    <m/>
    <n v="40000"/>
    <m/>
  </r>
  <r>
    <x v="6"/>
    <s v="Ingreso"/>
    <x v="0"/>
    <d v="2017-01-31T00:00:00"/>
    <s v="TR"/>
    <s v="Riñihue 190, Hector Zuñiga"/>
    <m/>
    <n v="100000"/>
    <m/>
  </r>
  <r>
    <x v="6"/>
    <s v="Ingreso"/>
    <x v="0"/>
    <d v="2017-01-31T00:00:00"/>
    <s v="TR"/>
    <s v="Icalma 72, Jorge Matamala"/>
    <m/>
    <n v="20072"/>
    <m/>
  </r>
  <r>
    <x v="6"/>
    <s v="Ingreso"/>
    <x v="0"/>
    <d v="2017-01-31T00:00:00"/>
    <s v="TR"/>
    <s v="Puyehue 37, Jorge Matamala"/>
    <m/>
    <n v="20037"/>
    <m/>
  </r>
  <r>
    <x v="6"/>
    <s v="Ingreso"/>
    <x v="0"/>
    <d v="2017-01-31T00:00:00"/>
    <s v="TR"/>
    <s v="Ranco 50, Julia Parra"/>
    <m/>
    <n v="40000"/>
    <m/>
  </r>
  <r>
    <x v="6"/>
    <s v="Ingreso"/>
    <x v="0"/>
    <d v="2017-01-31T00:00:00"/>
    <s v="TR"/>
    <s v="Ranco 79, Ismelda Meza"/>
    <m/>
    <n v="40000"/>
    <m/>
  </r>
  <r>
    <x v="6"/>
    <s v="Ingreso"/>
    <x v="0"/>
    <d v="2017-01-31T00:00:00"/>
    <s v="TR"/>
    <s v="Ranco 54, Juan Montero"/>
    <m/>
    <n v="20054"/>
    <m/>
  </r>
  <r>
    <x v="6"/>
    <s v="Ingreso"/>
    <x v="0"/>
    <d v="2017-01-31T00:00:00"/>
    <s v="TR"/>
    <s v="Villarrica 123, Omar Sepulveda"/>
    <m/>
    <n v="20000"/>
    <m/>
  </r>
  <r>
    <x v="7"/>
    <s v="Ingreso"/>
    <x v="0"/>
    <d v="2017-02-01T00:00:00"/>
    <s v="TR"/>
    <s v="Villarrica 98-B, Francisco Vergara"/>
    <s v=" "/>
    <n v="240000"/>
    <m/>
  </r>
  <r>
    <x v="7"/>
    <s v="Ingreso"/>
    <x v="0"/>
    <d v="2017-02-01T00:00:00"/>
    <s v="TR"/>
    <s v="Ranco 46, Manuel Jorquera"/>
    <s v=" "/>
    <n v="60000"/>
    <m/>
  </r>
  <r>
    <x v="7"/>
    <s v="Ingreso"/>
    <x v="0"/>
    <d v="2017-02-01T00:00:00"/>
    <s v="TR"/>
    <s v="Puyehue 22, Cristina Olivares"/>
    <s v=" "/>
    <n v="20000"/>
    <m/>
  </r>
  <r>
    <x v="7"/>
    <s v="Ingreso"/>
    <x v="0"/>
    <d v="2017-02-01T00:00:00"/>
    <s v="TR"/>
    <s v="Marcos Briones, Calafquen 5"/>
    <s v=" "/>
    <n v="40000"/>
    <m/>
  </r>
  <r>
    <x v="7"/>
    <s v="Ingreso"/>
    <x v="0"/>
    <d v="2017-02-01T00:00:00"/>
    <s v="D/E"/>
    <s v="Llanquihue 94, Sucesion Valdes"/>
    <s v=" "/>
    <n v="20094"/>
    <m/>
  </r>
  <r>
    <x v="7"/>
    <s v="Ingreso"/>
    <x v="0"/>
    <d v="2017-02-01T00:00:00"/>
    <s v="TR"/>
    <s v="Ranco 52, Nancy Paez"/>
    <s v=" "/>
    <n v="60000"/>
    <m/>
  </r>
  <r>
    <x v="7"/>
    <s v="Ingreso"/>
    <x v="0"/>
    <d v="2017-02-06T00:00:00"/>
    <s v="TR"/>
    <s v="Llanquihue 86, Jorge Zuñiga"/>
    <s v=" "/>
    <n v="80000"/>
    <m/>
  </r>
  <r>
    <x v="7"/>
    <s v="Ingreso"/>
    <x v="0"/>
    <d v="2017-02-06T00:00:00"/>
    <s v="TR"/>
    <s v="Ranco 73, Juan Hernandez"/>
    <s v=" "/>
    <n v="100000"/>
    <m/>
  </r>
  <r>
    <x v="7"/>
    <s v="Ingreso"/>
    <x v="0"/>
    <d v="2017-02-06T00:00:00"/>
    <s v="TR"/>
    <s v="Villarrica 120, Ma.Eugenia Meza"/>
    <s v=" "/>
    <n v="100000"/>
    <m/>
  </r>
  <r>
    <x v="7"/>
    <s v="Ingreso"/>
    <x v="0"/>
    <d v="2017-02-06T00:00:00"/>
    <s v="D/E"/>
    <s v="Llanquihue 101, Marcela Ortiz"/>
    <s v=" "/>
    <n v="110000"/>
    <m/>
  </r>
  <r>
    <x v="7"/>
    <s v="Ingreso"/>
    <x v="0"/>
    <d v="2017-02-06T00:00:00"/>
    <s v="D/E"/>
    <s v="Villarrica 110, Victoria Valdes"/>
    <s v=" "/>
    <n v="40000"/>
    <m/>
  </r>
  <r>
    <x v="7"/>
    <s v="Ingreso"/>
    <x v="0"/>
    <d v="2017-02-06T00:00:00"/>
    <s v="D/E"/>
    <s v="Puyehue 43, Aurelio Sandoval"/>
    <m/>
    <n v="40000"/>
    <m/>
  </r>
  <r>
    <x v="7"/>
    <s v="Ingreso"/>
    <x v="0"/>
    <d v="2017-02-06T00:00:00"/>
    <s v="D/E"/>
    <s v="Llanquhue 84, Jorge Marcich"/>
    <s v=" "/>
    <n v="10000"/>
    <m/>
  </r>
  <r>
    <x v="7"/>
    <s v="Ingreso"/>
    <x v="0"/>
    <d v="2017-02-06T00:00:00"/>
    <s v="D/E"/>
    <s v="Ranco 40, Eduardo Casademont"/>
    <s v=" "/>
    <n v="60000"/>
    <m/>
  </r>
  <r>
    <x v="7"/>
    <s v="Ingreso"/>
    <x v="0"/>
    <d v="2017-02-06T00:00:00"/>
    <s v="D/E"/>
    <s v="Llanquihue 119, Maria Madariaga"/>
    <m/>
    <n v="20000"/>
    <m/>
  </r>
  <r>
    <x v="7"/>
    <s v="Ingreso"/>
    <x v="0"/>
    <d v="2017-02-06T00:00:00"/>
    <s v="D/E"/>
    <s v="Villarrica 108, Sucesion Iturbe"/>
    <m/>
    <n v="240000"/>
    <m/>
  </r>
  <r>
    <x v="7"/>
    <s v="Ingreso"/>
    <x v="0"/>
    <d v="2017-02-06T00:00:00"/>
    <s v="D/E"/>
    <s v="Villarrica 102, Silvia Mancilla"/>
    <m/>
    <n v="50000"/>
    <m/>
  </r>
  <r>
    <x v="7"/>
    <s v="Ingreso"/>
    <x v="0"/>
    <d v="2017-02-06T00:00:00"/>
    <s v="D/E"/>
    <s v="Villarrica 130, Laura Bailac"/>
    <m/>
    <n v="40000"/>
    <m/>
  </r>
  <r>
    <x v="7"/>
    <s v="Ingreso"/>
    <x v="0"/>
    <d v="2017-02-06T00:00:00"/>
    <s v="D/E"/>
    <s v="Llanquihue 107, Jose Navarro"/>
    <m/>
    <n v="120000"/>
    <m/>
  </r>
  <r>
    <x v="7"/>
    <s v="Ingreso"/>
    <x v="0"/>
    <d v="2017-02-06T00:00:00"/>
    <s v="D/E"/>
    <s v="Puyehue 34, Gladys Jorquera"/>
    <m/>
    <n v="20000"/>
    <m/>
  </r>
  <r>
    <x v="7"/>
    <s v="Ingreso"/>
    <x v="0"/>
    <d v="2017-02-06T00:00:00"/>
    <s v="D/E"/>
    <s v="Ranco 87, Roxana Rivera"/>
    <m/>
    <n v="60000"/>
    <m/>
  </r>
  <r>
    <x v="7"/>
    <s v="Ingreso"/>
    <x v="0"/>
    <d v="2017-02-06T00:00:00"/>
    <s v="D/E"/>
    <s v="Llanquihue 109, Teresa Gatica"/>
    <m/>
    <n v="20000"/>
    <m/>
  </r>
  <r>
    <x v="7"/>
    <s v="Ingreso"/>
    <x v="0"/>
    <d v="2017-02-06T00:00:00"/>
    <s v="D/E"/>
    <s v="Ranco 77, Melinda Gonzalez"/>
    <m/>
    <n v="60000"/>
    <m/>
  </r>
  <r>
    <x v="7"/>
    <s v="Ingreso"/>
    <x v="0"/>
    <d v="2017-02-06T00:00:00"/>
    <s v="D/E"/>
    <s v="Ranco 56, Delia Quiroga"/>
    <m/>
    <n v="140000"/>
    <m/>
  </r>
  <r>
    <x v="7"/>
    <s v="Ingreso"/>
    <x v="0"/>
    <d v="2017-02-06T00:00:00"/>
    <s v="D/E"/>
    <s v="Ranco 83, Silvia Gonzalez"/>
    <m/>
    <n v="20000"/>
    <m/>
  </r>
  <r>
    <x v="7"/>
    <s v="Ingreso"/>
    <x v="0"/>
    <d v="2017-02-06T00:00:00"/>
    <s v="D/E"/>
    <s v="Puyehue 30, Jorge Carcasson"/>
    <m/>
    <n v="20000"/>
    <m/>
  </r>
  <r>
    <x v="7"/>
    <s v="Ingreso"/>
    <x v="0"/>
    <d v="2017-02-06T00:00:00"/>
    <s v="D/E"/>
    <s v="Puyehue 24, Liliana Tureuna"/>
    <m/>
    <n v="130000"/>
    <m/>
  </r>
  <r>
    <x v="7"/>
    <s v="Ingreso"/>
    <x v="0"/>
    <d v="2017-02-06T00:00:00"/>
    <s v="D/E"/>
    <s v="Puyehue 28, Antonio Silva"/>
    <m/>
    <n v="20028"/>
    <m/>
  </r>
  <r>
    <x v="7"/>
    <s v="Ingreso"/>
    <x v="0"/>
    <d v="2017-02-06T00:00:00"/>
    <s v="D/CH"/>
    <s v="Puyehue 36, Militza Cortes"/>
    <m/>
    <n v="40000"/>
    <m/>
  </r>
  <r>
    <x v="7"/>
    <s v="Ingreso"/>
    <x v="0"/>
    <d v="2017-02-06T00:00:00"/>
    <s v="D/CH"/>
    <s v="Puyehue 39, Regina Wenner"/>
    <m/>
    <n v="20000"/>
    <m/>
  </r>
  <r>
    <x v="7"/>
    <s v="Ingreso"/>
    <x v="0"/>
    <d v="2017-02-06T00:00:00"/>
    <s v="D/CH"/>
    <s v="Riñihue 27-29, Marta Manriquez"/>
    <m/>
    <n v="100000"/>
    <m/>
  </r>
  <r>
    <x v="7"/>
    <s v="Ingreso"/>
    <x v="0"/>
    <d v="2017-02-06T00:00:00"/>
    <s v="D/CH"/>
    <s v="Llanquihue 99, Luis Herrera"/>
    <m/>
    <n v="60000"/>
    <m/>
  </r>
  <r>
    <x v="7"/>
    <s v="Ingreso"/>
    <x v="0"/>
    <d v="2017-02-06T00:00:00"/>
    <s v="D/CH"/>
    <s v="Llanquihue 74, Eliana Haro"/>
    <m/>
    <n v="40000"/>
    <m/>
  </r>
  <r>
    <x v="7"/>
    <s v="Ingreso"/>
    <x v="0"/>
    <d v="2017-02-06T00:00:00"/>
    <s v="D/CH"/>
    <s v="Puyehue 45-47, Gladys Segovia"/>
    <m/>
    <n v="307195"/>
    <m/>
  </r>
  <r>
    <x v="7"/>
    <s v="Ingreso"/>
    <x v="0"/>
    <d v="2017-02-06T00:00:00"/>
    <s v="D/CH"/>
    <s v="Calafquen 3, Oscar Sanchez"/>
    <m/>
    <n v="80000"/>
    <m/>
  </r>
  <r>
    <x v="7"/>
    <s v="Ingreso"/>
    <x v="0"/>
    <d v="2017-02-06T00:00:00"/>
    <s v="D/CH"/>
    <s v="Llanquihue 97-A, Leonel Castillo"/>
    <m/>
    <n v="160000"/>
    <m/>
  </r>
  <r>
    <x v="7"/>
    <s v="Ingreso"/>
    <x v="0"/>
    <d v="2017-02-07T00:00:00"/>
    <s v="TR"/>
    <s v="Ranco 95, Desmalezacion Maria Ortiz"/>
    <m/>
    <n v="35000"/>
    <m/>
  </r>
  <r>
    <x v="7"/>
    <s v="Ingreso"/>
    <x v="0"/>
    <d v="2017-02-09T00:00:00"/>
    <s v="TR"/>
    <s v="Ranco 93, Margarita Muñoz"/>
    <m/>
    <n v="289100"/>
    <m/>
  </r>
  <r>
    <x v="7"/>
    <s v="Ingreso"/>
    <x v="0"/>
    <d v="2017-02-09T00:00:00"/>
    <s v="TR"/>
    <s v="Riñihue 19, Teresa Pena"/>
    <m/>
    <n v="20000"/>
    <m/>
  </r>
  <r>
    <x v="7"/>
    <s v="Ingreso"/>
    <x v="0"/>
    <d v="2017-02-09T00:00:00"/>
    <s v="D/E"/>
    <s v="Villarrica 100, Julia Zuñiga"/>
    <m/>
    <n v="20100"/>
    <m/>
  </r>
  <r>
    <x v="7"/>
    <s v="Ingreso"/>
    <x v="0"/>
    <d v="2017-02-10T00:00:00"/>
    <s v="TR"/>
    <s v="Ranco 81, Marcela Cubillos"/>
    <m/>
    <n v="60000"/>
    <m/>
  </r>
  <r>
    <x v="7"/>
    <s v="Ingreso"/>
    <x v="0"/>
    <d v="2017-02-10T00:00:00"/>
    <s v="TR"/>
    <s v="Ranco 75, Olga Hernandez"/>
    <m/>
    <n v="20000"/>
    <m/>
  </r>
  <r>
    <x v="7"/>
    <s v="Ingreso"/>
    <x v="0"/>
    <d v="2017-02-13T00:00:00"/>
    <s v="D/E"/>
    <s v="Ranco 89, Teresa Rojas Hasta Ene.17"/>
    <m/>
    <n v="800000"/>
    <m/>
  </r>
  <r>
    <x v="7"/>
    <s v="Ingreso"/>
    <x v="0"/>
    <d v="2017-02-13T00:00:00"/>
    <s v="D/E"/>
    <s v="Ranco 40, Eduardo Casademont"/>
    <m/>
    <n v="40000"/>
    <m/>
  </r>
  <r>
    <x v="7"/>
    <s v="Ingreso"/>
    <x v="0"/>
    <d v="2017-02-13T00:00:00"/>
    <s v="D/E"/>
    <s v="Ranco 44, Jose Ceferino"/>
    <m/>
    <n v="80000"/>
    <m/>
  </r>
  <r>
    <x v="7"/>
    <s v="Ingreso"/>
    <x v="0"/>
    <d v="2017-02-13T00:00:00"/>
    <s v="D/E"/>
    <s v="Ranco 48, Juana Jimenez"/>
    <m/>
    <n v="40000"/>
    <m/>
  </r>
  <r>
    <x v="7"/>
    <s v="Ingreso"/>
    <x v="0"/>
    <d v="2017-02-13T00:00:00"/>
    <s v="D/E"/>
    <s v="Ranco 44, Jose Ceferino"/>
    <m/>
    <n v="60000"/>
    <m/>
  </r>
  <r>
    <x v="7"/>
    <s v="Ingreso"/>
    <x v="0"/>
    <d v="2017-02-13T00:00:00"/>
    <s v="TR"/>
    <s v="Villarrica 122, Ema Valdes"/>
    <m/>
    <n v="20000"/>
    <m/>
  </r>
  <r>
    <x v="7"/>
    <s v="Ingreso"/>
    <x v="0"/>
    <d v="2017-02-13T00:00:00"/>
    <s v="TR"/>
    <s v="Villarrica 129, Rcardo Figueroa"/>
    <m/>
    <n v="20000"/>
    <m/>
  </r>
  <r>
    <x v="7"/>
    <s v="Ingreso"/>
    <x v="0"/>
    <d v="2017-02-13T00:00:00"/>
    <s v="D/CH"/>
    <s v="Ranco 38, Jose Luis Retamal"/>
    <m/>
    <n v="120000"/>
    <m/>
  </r>
  <r>
    <x v="7"/>
    <s v="Ingreso"/>
    <x v="0"/>
    <d v="2017-02-15T00:00:00"/>
    <s v="D/CH"/>
    <s v="Villarrica 98, Anibal Vivaceta"/>
    <m/>
    <n v="60098"/>
    <m/>
  </r>
  <r>
    <x v="7"/>
    <s v="Ingreso"/>
    <x v="0"/>
    <d v="2017-02-20T00:00:00"/>
    <s v="D/E"/>
    <s v="Llanquihue 117, Patricia Maluenda"/>
    <m/>
    <n v="60117"/>
    <m/>
  </r>
  <r>
    <x v="7"/>
    <s v="Ingreso"/>
    <x v="0"/>
    <d v="2017-02-20T00:00:00"/>
    <s v="D/E"/>
    <s v="Ranco 89, Teresa Rojas Feb.17"/>
    <m/>
    <n v="20000"/>
    <m/>
  </r>
  <r>
    <x v="7"/>
    <s v="Ingreso"/>
    <x v="0"/>
    <d v="2017-02-20T00:00:00"/>
    <s v="D/E"/>
    <s v="Villarrica 112, Isabel Rioccaro"/>
    <m/>
    <n v="110000"/>
    <m/>
  </r>
  <r>
    <x v="7"/>
    <s v="Ingreso"/>
    <x v="0"/>
    <d v="2017-02-20T00:00:00"/>
    <s v="D/E"/>
    <s v="Llanquihue 111, Walter Roccaro"/>
    <m/>
    <n v="190710"/>
    <m/>
  </r>
  <r>
    <x v="7"/>
    <s v="Ingreso"/>
    <x v="0"/>
    <d v="2017-02-22T00:00:00"/>
    <s v="D/E"/>
    <s v="Puyehue 28, Antonio Silva"/>
    <m/>
    <n v="20028"/>
    <m/>
  </r>
  <r>
    <x v="7"/>
    <s v="Ingreso"/>
    <x v="0"/>
    <d v="2017-02-24T00:00:00"/>
    <s v="TR"/>
    <s v="Villarrica 118, Ma. Pia Burgos"/>
    <m/>
    <n v="60000"/>
    <m/>
  </r>
  <r>
    <x v="7"/>
    <s v="Ingreso"/>
    <x v="0"/>
    <d v="2017-02-27T00:00:00"/>
    <s v="TR"/>
    <s v="Llanquihue 113, Pedro Ruz"/>
    <m/>
    <n v="20000"/>
    <m/>
  </r>
  <r>
    <x v="7"/>
    <s v="Ingreso"/>
    <x v="0"/>
    <d v="2017-02-27T00:00:00"/>
    <s v="TR"/>
    <s v="Llanquihue 119, Maria Madariaga"/>
    <m/>
    <n v="40000"/>
    <m/>
  </r>
  <r>
    <x v="7"/>
    <s v="Ingreso"/>
    <x v="0"/>
    <d v="2017-02-27T00:00:00"/>
    <s v="D/CH"/>
    <s v="Ranco 85, Hugo Flores"/>
    <m/>
    <n v="100000"/>
    <m/>
  </r>
  <r>
    <x v="7"/>
    <s v="Ingreso"/>
    <x v="0"/>
    <d v="2017-02-28T00:00:00"/>
    <s v="TR"/>
    <s v="Ranco 54, Juan Montero"/>
    <m/>
    <n v="20054"/>
    <m/>
  </r>
  <r>
    <x v="7"/>
    <s v="Ingreso"/>
    <x v="0"/>
    <d v="2017-02-28T00:00:00"/>
    <s v="TR"/>
    <s v="Villarrica 118, Pia Burgos"/>
    <m/>
    <n v="20000"/>
    <m/>
  </r>
  <r>
    <x v="7"/>
    <s v="Ingreso"/>
    <x v="0"/>
    <d v="2017-02-28T00:00:00"/>
    <s v="TR"/>
    <s v="Puyehue 32, Ivonne Jorquera"/>
    <m/>
    <n v="20000"/>
    <m/>
  </r>
  <r>
    <x v="7"/>
    <s v="Ingreso"/>
    <x v="0"/>
    <d v="2017-02-28T00:00:00"/>
    <s v="D/E"/>
    <s v="Villarrica 100, Julia Zuñiga"/>
    <m/>
    <n v="20100"/>
    <m/>
  </r>
  <r>
    <x v="7"/>
    <s v="Ingreso"/>
    <x v="0"/>
    <d v="2017-02-28T00:00:00"/>
    <s v="D/E"/>
    <s v="Llanquihue 80, Sergio Ibaceta"/>
    <m/>
    <n v="20080"/>
    <m/>
  </r>
  <r>
    <x v="7"/>
    <s v="Ingreso"/>
    <x v="0"/>
    <d v="2017-02-28T00:00:00"/>
    <s v="D/E"/>
    <s v="Vuelto Caja Chica (1) Febrero 2017 RF"/>
    <m/>
    <n v="12552"/>
    <m/>
  </r>
  <r>
    <x v="8"/>
    <s v="Ingreso"/>
    <x v="0"/>
    <d v="2017-03-01T00:00:00"/>
    <s v="TR"/>
    <s v="Villarrica 123 Omar Sepulveda"/>
    <s v=" "/>
    <n v="20000"/>
    <m/>
  </r>
  <r>
    <x v="8"/>
    <s v="Ingreso"/>
    <x v="0"/>
    <d v="2017-03-01T00:00:00"/>
    <s v="D/E"/>
    <s v="Llanquihue 94, Sucesion Valdes"/>
    <s v=" "/>
    <n v="20094"/>
    <m/>
  </r>
  <r>
    <x v="8"/>
    <s v="Ingreso"/>
    <x v="0"/>
    <d v="2017-03-01T00:00:00"/>
    <s v="TR"/>
    <s v="Puyehue 22, Cristina Olivares"/>
    <s v=" "/>
    <n v="20000"/>
    <m/>
  </r>
  <r>
    <x v="8"/>
    <s v="Ingreso"/>
    <x v="0"/>
    <d v="2017-03-01T00:00:00"/>
    <s v="TR"/>
    <s v="Puyehue 37, Jorge Matamala"/>
    <s v=" "/>
    <n v="20037"/>
    <m/>
  </r>
  <r>
    <x v="8"/>
    <s v="Ingreso"/>
    <x v="0"/>
    <d v="2017-03-01T00:00:00"/>
    <s v="TR"/>
    <s v="Puyehue 22, Cristina Olivares 1/5 Franja"/>
    <s v=" "/>
    <n v="200000"/>
    <m/>
  </r>
  <r>
    <x v="8"/>
    <s v="Ingreso"/>
    <x v="0"/>
    <d v="2017-03-01T00:00:00"/>
    <s v="TR"/>
    <s v="Icalma 72, Jorge Matamala"/>
    <s v=" "/>
    <n v="20072"/>
    <m/>
  </r>
  <r>
    <x v="8"/>
    <s v="Ingreso"/>
    <x v="0"/>
    <d v="2017-03-06T00:00:00"/>
    <s v="TR"/>
    <s v="Llanquihue 103, Tatiana Tejos"/>
    <s v=" "/>
    <n v="40000"/>
    <m/>
  </r>
  <r>
    <x v="8"/>
    <s v="Ingreso"/>
    <x v="0"/>
    <d v="2017-03-06T00:00:00"/>
    <s v="TR"/>
    <s v="Llanquihue 105, Tatiana Tejos"/>
    <s v=" "/>
    <n v="40000"/>
    <m/>
  </r>
  <r>
    <x v="8"/>
    <s v="Ingreso"/>
    <x v="0"/>
    <d v="2017-03-06T00:00:00"/>
    <s v="D/E"/>
    <s v="Villarrica 124, Francisco Peris"/>
    <s v=" "/>
    <n v="240000"/>
    <m/>
  </r>
  <r>
    <x v="8"/>
    <s v="Ingreso"/>
    <x v="0"/>
    <d v="2017-03-06T00:00:00"/>
    <s v="D/E"/>
    <s v="Carlos Henriquez vuelto c.chica suple"/>
    <s v=" "/>
    <n v="22500"/>
    <m/>
  </r>
  <r>
    <x v="8"/>
    <s v="Ingreso"/>
    <x v="0"/>
    <d v="2017-03-06T00:00:00"/>
    <s v="D/E"/>
    <s v="Puyehue 24, L. Tureuna 5/10 mas cuota"/>
    <s v=" "/>
    <n v="70000"/>
    <m/>
  </r>
  <r>
    <x v="8"/>
    <s v="Ingreso"/>
    <x v="0"/>
    <d v="2017-03-06T00:00:00"/>
    <s v="D/E"/>
    <s v="Glenda Alvarez devoluc. Desmalezacion"/>
    <s v=" "/>
    <n v="35000"/>
    <m/>
  </r>
  <r>
    <x v="8"/>
    <s v="Ingreso"/>
    <x v="0"/>
    <d v="2017-03-06T00:00:00"/>
    <s v="D/CH"/>
    <s v="Llanquihue 90, Aurora Araya"/>
    <s v=" "/>
    <n v="40000"/>
    <m/>
  </r>
  <r>
    <x v="8"/>
    <s v="Ingreso"/>
    <x v="0"/>
    <d v="2017-03-06T00:00:00"/>
    <s v="TR"/>
    <s v="Riñihue 19, Teresa Peña Romo"/>
    <s v=" "/>
    <n v="20000"/>
    <m/>
  </r>
  <r>
    <x v="8"/>
    <s v="Ingreso"/>
    <x v="0"/>
    <d v="2017-03-06T00:00:00"/>
    <s v="TR"/>
    <s v="Villarrica 129, Ricardo Figueroa"/>
    <m/>
    <n v="20000"/>
    <m/>
  </r>
  <r>
    <x v="8"/>
    <s v="Ingreso"/>
    <x v="0"/>
    <d v="2017-03-06T00:00:00"/>
    <s v="TR"/>
    <s v="Villarrica 122, Ema Valdes"/>
    <s v=" "/>
    <n v="20000"/>
    <m/>
  </r>
  <r>
    <x v="8"/>
    <s v="Ingreso"/>
    <x v="0"/>
    <d v="2017-03-06T00:00:00"/>
    <s v="D/E"/>
    <s v="Llanquihue 109, Teresa Gatica"/>
    <m/>
    <n v="20109"/>
    <m/>
  </r>
  <r>
    <x v="8"/>
    <s v="Ingreso"/>
    <x v="0"/>
    <d v="2017-03-09T00:00:00"/>
    <s v="D/CH"/>
    <s v="Calafquen 13, Enonito Garcia"/>
    <m/>
    <n v="60000"/>
    <m/>
  </r>
  <r>
    <x v="8"/>
    <s v="Ingreso"/>
    <x v="0"/>
    <d v="2017-03-09T00:00:00"/>
    <s v="TR"/>
    <s v="Puyehue 30, Jorge Carcasson"/>
    <m/>
    <n v="40000"/>
    <m/>
  </r>
  <r>
    <x v="8"/>
    <s v="Ingreso"/>
    <x v="0"/>
    <d v="2017-03-10T00:00:00"/>
    <s v="TR"/>
    <s v="Ranco 75, Olga Hernandez"/>
    <m/>
    <n v="20000"/>
    <m/>
  </r>
  <r>
    <x v="8"/>
    <s v="Ingreso"/>
    <x v="0"/>
    <d v="2017-03-13T00:00:00"/>
    <s v="TR"/>
    <s v="Llanquihue 97, Rene Rivero"/>
    <m/>
    <n v="20097"/>
    <m/>
  </r>
  <r>
    <x v="8"/>
    <s v="Ingreso"/>
    <x v="0"/>
    <d v="2017-03-13T00:00:00"/>
    <s v="TR"/>
    <s v="Llanquihue 88, Pedro Flores"/>
    <m/>
    <n v="20000"/>
    <m/>
  </r>
  <r>
    <x v="8"/>
    <s v="Ingreso"/>
    <x v="0"/>
    <d v="2017-03-15T00:00:00"/>
    <s v="TR"/>
    <s v="Calafquen 5, Marcos Briones"/>
    <m/>
    <n v="20000"/>
    <m/>
  </r>
  <r>
    <x v="8"/>
    <s v="Ingreso"/>
    <x v="4"/>
    <d v="2017-03-16T00:00:00"/>
    <s v="TR"/>
    <s v="Rescate Dep.Plazo"/>
    <m/>
    <n v="2996667"/>
    <m/>
  </r>
  <r>
    <x v="8"/>
    <s v="Ingreso"/>
    <x v="0"/>
    <d v="2017-03-17T00:00:00"/>
    <s v="TR"/>
    <s v="Llanquihue 119 Maria Madariaga"/>
    <m/>
    <n v="40000"/>
    <m/>
  </r>
  <r>
    <x v="8"/>
    <s v="Ingreso"/>
    <x v="0"/>
    <d v="2017-03-17T00:00:00"/>
    <s v="D/E"/>
    <s v="Llanquihue 97, Rene Rivero"/>
    <m/>
    <n v="20097"/>
    <m/>
  </r>
  <r>
    <x v="8"/>
    <s v="Ingreso"/>
    <x v="0"/>
    <d v="2017-03-17T00:00:00"/>
    <s v="TR"/>
    <s v="Llanquihue 82 Maria Molina"/>
    <m/>
    <n v="40000"/>
    <m/>
  </r>
  <r>
    <x v="8"/>
    <s v="Ingreso"/>
    <x v="0"/>
    <d v="2017-03-20T00:00:00"/>
    <s v="TR"/>
    <s v="Llanquihue 74, Eliana Haro"/>
    <m/>
    <n v="40000"/>
    <m/>
  </r>
  <r>
    <x v="8"/>
    <s v="Ingreso"/>
    <x v="0"/>
    <d v="2017-03-20T00:00:00"/>
    <s v="TR"/>
    <s v="Puyehue 36, Militza Cortes "/>
    <m/>
    <n v="20000"/>
    <m/>
  </r>
  <r>
    <x v="8"/>
    <s v="Ingreso"/>
    <x v="0"/>
    <d v="2017-03-20T00:00:00"/>
    <s v="TR"/>
    <s v="Villarrica 128, Claudia Ubilla"/>
    <m/>
    <n v="60000"/>
    <m/>
  </r>
  <r>
    <x v="8"/>
    <s v="Ingreso"/>
    <x v="0"/>
    <d v="2017-03-20T00:00:00"/>
    <s v="D/E"/>
    <s v="Ranco 83, Silvia Gonzalez"/>
    <m/>
    <n v="20000"/>
    <m/>
  </r>
  <r>
    <x v="8"/>
    <s v="Ingreso"/>
    <x v="0"/>
    <d v="2017-03-21T00:00:00"/>
    <s v="D/CH"/>
    <s v="Puyehue 39, Regina Wenner"/>
    <m/>
    <n v="40039"/>
    <m/>
  </r>
  <r>
    <x v="8"/>
    <s v="Ingreso"/>
    <x v="0"/>
    <d v="2017-03-22T00:00:00"/>
    <s v="TR"/>
    <s v="Ranco 79, Ismelda Meza"/>
    <m/>
    <n v="20000"/>
    <m/>
  </r>
  <r>
    <x v="8"/>
    <s v="Ingreso"/>
    <x v="0"/>
    <d v="2017-03-22T00:00:00"/>
    <s v="TR"/>
    <s v="Ranco 50, Julia Parra"/>
    <m/>
    <n v="20000"/>
    <m/>
  </r>
  <r>
    <x v="8"/>
    <s v="Ingreso"/>
    <x v="0"/>
    <d v="2017-03-23T00:00:00"/>
    <s v="TR"/>
    <s v="Villarrica 110, Victoria Valdes"/>
    <m/>
    <n v="20000"/>
    <m/>
  </r>
  <r>
    <x v="8"/>
    <s v="Ingreso"/>
    <x v="0"/>
    <d v="2017-03-27T00:00:00"/>
    <s v="TR"/>
    <s v="Llanquihue 97.-A, Patricia Castillo"/>
    <m/>
    <n v="20000"/>
    <m/>
  </r>
  <r>
    <x v="8"/>
    <s v="Ingreso"/>
    <x v="0"/>
    <d v="2017-03-27T00:00:00"/>
    <s v="D/E"/>
    <s v="Llanquihue 113, Pedro Ruz"/>
    <m/>
    <n v="20000"/>
    <m/>
  </r>
  <r>
    <x v="8"/>
    <s v="Ingreso"/>
    <x v="0"/>
    <d v="2017-03-27T00:00:00"/>
    <s v="D/E"/>
    <s v="Puyehue 43, Aurelio Sandoval"/>
    <m/>
    <n v="40043"/>
    <m/>
  </r>
  <r>
    <x v="8"/>
    <s v="Ingreso"/>
    <x v="0"/>
    <d v="2017-03-27T00:00:00"/>
    <s v="D/E"/>
    <s v="Puyehue 28, Antonio Silva"/>
    <m/>
    <n v="20028"/>
    <m/>
  </r>
  <r>
    <x v="8"/>
    <s v="Ingreso"/>
    <x v="0"/>
    <d v="2017-03-27T00:00:00"/>
    <s v="TR"/>
    <s v="Puyehue 32, Ivonne Jorquera"/>
    <m/>
    <n v="20000"/>
    <m/>
  </r>
  <r>
    <x v="8"/>
    <s v="Ingreso"/>
    <x v="0"/>
    <d v="2017-03-27T00:00:00"/>
    <s v="D/E"/>
    <s v="NN"/>
    <m/>
    <n v="20000"/>
    <m/>
  </r>
  <r>
    <x v="8"/>
    <s v="Ingreso"/>
    <x v="0"/>
    <d v="2017-03-29T00:00:00"/>
    <s v="D/E"/>
    <s v="Llanquihue 80, Sergio Ibaceta"/>
    <m/>
    <n v="20080"/>
    <m/>
  </r>
  <r>
    <x v="8"/>
    <s v="Ingreso"/>
    <x v="0"/>
    <d v="2017-03-29T00:00:00"/>
    <s v="D/E"/>
    <s v="Llanquihue 109, Teresa Gatica"/>
    <m/>
    <n v="20109"/>
    <m/>
  </r>
  <r>
    <x v="8"/>
    <s v="Ingreso"/>
    <x v="0"/>
    <d v="2017-03-28T00:00:00"/>
    <s v="TR"/>
    <s v="Ranco 54, Juan Montero"/>
    <m/>
    <n v="20054"/>
    <m/>
  </r>
  <r>
    <x v="8"/>
    <s v="Ingreso"/>
    <x v="0"/>
    <d v="2017-03-31T00:00:00"/>
    <s v="TR"/>
    <s v="Villarrica 123, Omar Sepulveda"/>
    <m/>
    <n v="20000"/>
    <m/>
  </r>
  <r>
    <x v="8"/>
    <s v="Ingreso"/>
    <x v="0"/>
    <d v="2017-03-31T00:00:00"/>
    <s v="TR"/>
    <s v="Puyehue 37, Jorge Matamala"/>
    <m/>
    <n v="20037"/>
    <m/>
  </r>
  <r>
    <x v="8"/>
    <s v="Ingreso"/>
    <x v="0"/>
    <d v="2017-03-31T00:00:00"/>
    <s v="TR"/>
    <s v="Icalma 72, Jorge Matamala"/>
    <m/>
    <n v="20072"/>
    <m/>
  </r>
  <r>
    <x v="8"/>
    <s v="Ingreso"/>
    <x v="0"/>
    <d v="2017-03-31T00:00:00"/>
    <s v="D/E"/>
    <s v="Llanquihue 94, Sucesion Valdes"/>
    <m/>
    <n v="20094"/>
    <m/>
  </r>
  <r>
    <x v="8"/>
    <s v="Ingreso"/>
    <x v="0"/>
    <d v="2017-03-31T00:00:00"/>
    <s v="D/E"/>
    <s v="R, Figueroa Caja Vuelto Chica Marzo.17"/>
    <m/>
    <n v="5662"/>
    <m/>
  </r>
  <r>
    <x v="9"/>
    <s v="Ingreso"/>
    <x v="0"/>
    <d v="2017-04-03T00:00:00"/>
    <s v="TR"/>
    <s v="Puyehue 22, Cristina Olivares"/>
    <s v=" "/>
    <n v="20000"/>
    <m/>
  </r>
  <r>
    <x v="9"/>
    <s v="Ingreso"/>
    <x v="0"/>
    <d v="2017-04-03T00:00:00"/>
    <s v="TR"/>
    <s v="Puyehue 22, Cuota 2/5 Franja"/>
    <s v=" "/>
    <n v="200000"/>
    <m/>
  </r>
  <r>
    <x v="9"/>
    <s v="Ingreso"/>
    <x v="0"/>
    <d v="2017-04-03T00:00:00"/>
    <s v="D/E"/>
    <s v="Puyehue 41, Teresa Sepulveda"/>
    <s v=" "/>
    <n v="100000"/>
    <m/>
  </r>
  <r>
    <x v="9"/>
    <s v="Ingreso"/>
    <x v="0"/>
    <d v="2017-04-03T00:00:00"/>
    <s v="D/E"/>
    <s v="Puyehue 24, Liliana Tureuna"/>
    <s v=" "/>
    <n v="70000"/>
    <m/>
  </r>
  <r>
    <x v="9"/>
    <s v="Ingreso"/>
    <x v="0"/>
    <d v="2017-04-03T00:00:00"/>
    <s v="D/E"/>
    <s v="NN"/>
    <s v=" "/>
    <n v="20000"/>
    <m/>
  </r>
  <r>
    <x v="9"/>
    <s v="Ingreso"/>
    <x v="0"/>
    <d v="2017-04-04T00:00:00"/>
    <s v="TR"/>
    <s v="Villarrica 129, Ricardo Figueroa"/>
    <s v=" "/>
    <n v="20000"/>
    <m/>
  </r>
  <r>
    <x v="9"/>
    <s v="Ingreso"/>
    <x v="0"/>
    <d v="2017-04-04T00:00:00"/>
    <s v="TR"/>
    <s v="Villarrica 122, Ema Valdes"/>
    <s v=" "/>
    <n v="20000"/>
    <m/>
  </r>
  <r>
    <x v="9"/>
    <s v="Ingreso"/>
    <x v="0"/>
    <d v="2017-04-04T00:00:00"/>
    <s v="TR"/>
    <s v="Riñihue 19, Teresa Peña"/>
    <s v=" "/>
    <n v="20000"/>
    <m/>
  </r>
  <r>
    <x v="9"/>
    <s v="Ingreso"/>
    <x v="0"/>
    <d v="2017-04-06T00:00:00"/>
    <s v="D/E"/>
    <s v="Ranco 73, Juan Hernandez"/>
    <m/>
    <n v="100000"/>
    <m/>
  </r>
  <r>
    <x v="9"/>
    <s v="Ingreso"/>
    <x v="0"/>
    <d v="2017-04-10T00:00:00"/>
    <s v="TR"/>
    <s v="Calafquen 5, Marcos Briones"/>
    <m/>
    <n v="40000"/>
    <m/>
  </r>
  <r>
    <x v="9"/>
    <s v="Ingreso"/>
    <x v="0"/>
    <d v="2017-04-10T00:00:00"/>
    <s v="TR"/>
    <s v="Ranco 75, Olga Hernandez"/>
    <m/>
    <n v="20000"/>
    <m/>
  </r>
  <r>
    <x v="9"/>
    <s v="Ingreso"/>
    <x v="0"/>
    <d v="2017-04-10T00:00:00"/>
    <s v="D/E"/>
    <s v="Villarrica 100, Julia Zuñiga"/>
    <m/>
    <n v="20100"/>
    <m/>
  </r>
  <r>
    <x v="9"/>
    <s v="Ingreso"/>
    <x v="0"/>
    <d v="2017-04-10T00:00:00"/>
    <s v="TR"/>
    <s v="Llanquihue 82, Maria Molina"/>
    <m/>
    <n v="40000"/>
    <m/>
  </r>
  <r>
    <x v="9"/>
    <s v="Ingreso"/>
    <x v="1"/>
    <d v="2017-04-10T00:00:00"/>
    <s v="D/CH"/>
    <s v="Cesion Franja Villarrica 121 Salazar"/>
    <m/>
    <n v="1942500"/>
    <m/>
  </r>
  <r>
    <x v="9"/>
    <s v="Ingreso"/>
    <x v="0"/>
    <d v="2017-04-17T00:00:00"/>
    <s v="TR"/>
    <s v="Villarrica 118, Pia Burgos"/>
    <m/>
    <n v="20000"/>
    <m/>
  </r>
  <r>
    <x v="9"/>
    <s v="Ingreso"/>
    <x v="0"/>
    <d v="2017-04-17T00:00:00"/>
    <s v="D/CH"/>
    <s v="Calafquen 13, Enonito Garcia"/>
    <m/>
    <n v="60000"/>
    <m/>
  </r>
  <r>
    <x v="9"/>
    <s v="Ingreso"/>
    <x v="0"/>
    <d v="2017-04-18T00:00:00"/>
    <s v="D/E"/>
    <s v="Llanquihue 117, Patricia Maluenda"/>
    <m/>
    <n v="60117"/>
    <m/>
  </r>
  <r>
    <x v="9"/>
    <s v="Ingreso"/>
    <x v="0"/>
    <d v="2017-04-20T00:00:00"/>
    <s v="D/E"/>
    <s v="Puyehue 28, Antonio Silva"/>
    <m/>
    <n v="20028"/>
    <m/>
  </r>
  <r>
    <x v="9"/>
    <s v="Ingreso"/>
    <x v="0"/>
    <d v="2017-04-24T00:00:00"/>
    <s v="TR"/>
    <s v="Puyehue 32, Ivonne Jorquera"/>
    <m/>
    <n v="20000"/>
    <m/>
  </r>
  <r>
    <x v="9"/>
    <s v="Ingreso"/>
    <x v="0"/>
    <d v="2017-04-25T00:00:00"/>
    <s v="TR"/>
    <s v="Riñihue 6-8, Roberto Andrade"/>
    <m/>
    <n v="120000"/>
    <m/>
  </r>
  <r>
    <x v="9"/>
    <s v="Ingreso"/>
    <x v="0"/>
    <d v="2017-04-25T00:00:00"/>
    <s v="TR"/>
    <s v="Llanquihue 113, Pedro Ruz"/>
    <m/>
    <n v="20000"/>
    <m/>
  </r>
  <r>
    <x v="9"/>
    <s v="Ingreso"/>
    <x v="1"/>
    <d v="2017-04-25T00:00:00"/>
    <s v="TR"/>
    <s v="Villarrica 98-A Cesion Franja"/>
    <m/>
    <n v="962500"/>
    <m/>
  </r>
  <r>
    <x v="9"/>
    <s v="Ingreso"/>
    <x v="0"/>
    <d v="2017-04-27T00:00:00"/>
    <s v="TR"/>
    <s v="Villarrica 118, Pia Burgos"/>
    <m/>
    <n v="20000"/>
    <m/>
  </r>
  <r>
    <x v="9"/>
    <s v="Ingreso"/>
    <x v="0"/>
    <d v="2017-04-27T00:00:00"/>
    <s v="TR"/>
    <s v="R, Figueroa vuelto Caja chica Abril"/>
    <m/>
    <n v="3660"/>
    <m/>
  </r>
  <r>
    <x v="9"/>
    <s v="Ingreso"/>
    <x v="0"/>
    <d v="2017-04-28T00:00:00"/>
    <s v="TR"/>
    <s v="Villarrica 123, Omar Sepulveda"/>
    <m/>
    <n v="20000"/>
    <m/>
  </r>
  <r>
    <x v="9"/>
    <s v="Ingreso"/>
    <x v="0"/>
    <d v="2017-04-28T00:00:00"/>
    <s v="TR"/>
    <s v="Ranco 50, Julia Parra"/>
    <m/>
    <n v="20000"/>
    <m/>
  </r>
  <r>
    <x v="9"/>
    <s v="Ingreso"/>
    <x v="0"/>
    <d v="2017-04-28T00:00:00"/>
    <s v="TR"/>
    <s v="Ranco 79, Ismelda Meza"/>
    <m/>
    <n v="20000"/>
    <m/>
  </r>
  <r>
    <x v="9"/>
    <s v="Ingreso"/>
    <x v="0"/>
    <d v="2017-04-28T00:00:00"/>
    <s v="TR"/>
    <s v="Puyehue 37, Jorge Matamala"/>
    <m/>
    <n v="20037"/>
    <m/>
  </r>
  <r>
    <x v="9"/>
    <s v="Ingreso"/>
    <x v="0"/>
    <d v="2017-04-28T00:00:00"/>
    <s v="TR"/>
    <s v="Icalma 72, Jorge Matamala"/>
    <m/>
    <n v="20072"/>
    <m/>
  </r>
  <r>
    <x v="9"/>
    <s v="Ingreso"/>
    <x v="0"/>
    <d v="2017-04-28T00:00:00"/>
    <s v="D/E"/>
    <s v="Llanquihue 94, Susesión Valdes"/>
    <m/>
    <n v="20094"/>
    <m/>
  </r>
  <r>
    <x v="10"/>
    <s v="Ingreso"/>
    <x v="0"/>
    <d v="2017-05-02T00:00:00"/>
    <s v="TR"/>
    <s v="Puyehue 22, Cristina Olivares Abril"/>
    <m/>
    <n v="20000"/>
    <m/>
  </r>
  <r>
    <x v="10"/>
    <s v="Ingreso"/>
    <x v="0"/>
    <d v="2017-05-02T00:00:00"/>
    <s v="D/E"/>
    <s v="Ranco 83, Silvia Gonzalez"/>
    <s v=" "/>
    <n v="20000"/>
    <m/>
  </r>
  <r>
    <x v="10"/>
    <s v="Ingreso"/>
    <x v="0"/>
    <d v="2017-05-02T00:00:00"/>
    <s v="D/E"/>
    <s v="Ranco 89, Teresa Rojas"/>
    <s v=" "/>
    <n v="20000"/>
    <m/>
  </r>
  <r>
    <x v="10"/>
    <s v="Ingreso"/>
    <x v="0"/>
    <d v="2017-05-02T00:00:00"/>
    <s v="D/E"/>
    <s v="Calafquen 5, Marcos Briones"/>
    <s v=" "/>
    <n v="20000"/>
    <m/>
  </r>
  <r>
    <x v="10"/>
    <s v="Ingreso"/>
    <x v="0"/>
    <d v="2017-05-03T00:00:00"/>
    <s v="TR"/>
    <s v="Llanquihue 88, Pedro Flores"/>
    <s v=" "/>
    <n v="20000"/>
    <m/>
  </r>
  <r>
    <x v="10"/>
    <s v="Ingreso"/>
    <x v="0"/>
    <d v="2017-05-05T00:00:00"/>
    <s v="TR"/>
    <s v="Riñihue 19, Teresa Peña"/>
    <s v=" "/>
    <n v="20000"/>
    <m/>
  </r>
  <r>
    <x v="10"/>
    <s v="Ingreso"/>
    <x v="0"/>
    <d v="2017-05-08T00:00:00"/>
    <s v="TR"/>
    <s v="Villarrica 129, Ricardo Figueroa"/>
    <m/>
    <n v="20000"/>
    <m/>
  </r>
  <r>
    <x v="10"/>
    <s v="Ingreso"/>
    <x v="0"/>
    <d v="2017-05-08T00:00:00"/>
    <s v="TR"/>
    <s v="Villarrica 129, Ema Valdes"/>
    <m/>
    <n v="20000"/>
    <m/>
  </r>
  <r>
    <x v="10"/>
    <s v="Ingreso"/>
    <x v="0"/>
    <d v="2017-05-12T00:00:00"/>
    <s v="TR"/>
    <s v="Ranco 75, Olga Hernandez"/>
    <m/>
    <n v="20000"/>
    <m/>
  </r>
  <r>
    <x v="10"/>
    <s v="Ingreso"/>
    <x v="0"/>
    <d v="2017-05-15T00:00:00"/>
    <s v="D/E"/>
    <s v="NN"/>
    <m/>
    <n v="20000"/>
    <m/>
  </r>
  <r>
    <x v="10"/>
    <s v="Ingreso"/>
    <x v="0"/>
    <d v="2017-05-25T00:00:00"/>
    <s v="TR"/>
    <s v="Puyehue 32, Ivonne Jorquera"/>
    <m/>
    <n v="20000"/>
    <m/>
  </r>
  <r>
    <x v="10"/>
    <s v="Ingreso"/>
    <x v="0"/>
    <d v="2017-05-25T00:00:00"/>
    <s v="TR"/>
    <s v="Calafquen 5, Marcos Briones"/>
    <m/>
    <n v="20000"/>
    <m/>
  </r>
  <r>
    <x v="10"/>
    <s v="Ingreso"/>
    <x v="0"/>
    <d v="2017-05-26T00:00:00"/>
    <s v="TR"/>
    <s v="Villarrica 129, Ricardo Figueroa"/>
    <m/>
    <n v="20000"/>
    <m/>
  </r>
  <r>
    <x v="10"/>
    <s v="Ingreso"/>
    <x v="0"/>
    <d v="2017-05-26T00:00:00"/>
    <s v="TR"/>
    <s v="Villarrica 122, Ema Valdes"/>
    <m/>
    <n v="20000"/>
    <m/>
  </r>
  <r>
    <x v="10"/>
    <s v="Ingreso"/>
    <x v="0"/>
    <d v="2017-05-26T00:00:00"/>
    <s v="TR"/>
    <s v="Llanquihue 113, Pedro Ruz"/>
    <m/>
    <n v="20000"/>
    <m/>
  </r>
  <r>
    <x v="10"/>
    <s v="Ingreso"/>
    <x v="0"/>
    <d v="2017-05-26T00:00:00"/>
    <s v="TR"/>
    <s v="Ranco 79, Ismelda Meza"/>
    <m/>
    <n v="20000"/>
    <m/>
  </r>
  <r>
    <x v="10"/>
    <s v="Ingreso"/>
    <x v="0"/>
    <d v="2017-05-26T00:00:00"/>
    <s v="TR"/>
    <s v="Ranco 50, Julia Parra"/>
    <m/>
    <n v="20000"/>
    <m/>
  </r>
  <r>
    <x v="10"/>
    <s v="Ingreso"/>
    <x v="0"/>
    <d v="2017-05-29T00:00:00"/>
    <s v="D/E"/>
    <s v="Ranco 89, Teresa Rojas"/>
    <m/>
    <n v="20000"/>
    <m/>
  </r>
  <r>
    <x v="10"/>
    <s v="Ingreso"/>
    <x v="0"/>
    <d v="2017-05-30T00:00:00"/>
    <s v="TR"/>
    <s v="NN"/>
    <m/>
    <n v="20000"/>
    <m/>
  </r>
  <r>
    <x v="10"/>
    <s v="Ingreso"/>
    <x v="0"/>
    <d v="2017-05-31T00:00:00"/>
    <s v="TR"/>
    <s v="Villarrica 123, Omar Sepulveda"/>
    <m/>
    <n v="20000"/>
    <m/>
  </r>
  <r>
    <x v="10"/>
    <s v="Ingreso"/>
    <x v="0"/>
    <d v="2017-05-19T00:00:00"/>
    <s v="D/E"/>
    <s v="Puyehue 28, Antonio Silva"/>
    <m/>
    <n v="20028"/>
    <m/>
  </r>
  <r>
    <x v="10"/>
    <s v="Ingreso"/>
    <x v="0"/>
    <d v="2017-05-31T00:00:00"/>
    <s v="TR"/>
    <s v="Puyehue 37, Jorge Matamala"/>
    <m/>
    <n v="20037"/>
    <m/>
  </r>
  <r>
    <x v="10"/>
    <s v="Ingreso"/>
    <x v="0"/>
    <d v="2017-05-02T00:00:00"/>
    <s v="TR"/>
    <s v="Ranco 54, Juan Montero"/>
    <s v=" "/>
    <n v="20054"/>
    <m/>
  </r>
  <r>
    <x v="10"/>
    <s v="Ingreso"/>
    <x v="0"/>
    <d v="2017-05-29T00:00:00"/>
    <s v="TR"/>
    <s v="Ranco 54, Juan Montero"/>
    <m/>
    <n v="20054"/>
    <m/>
  </r>
  <r>
    <x v="10"/>
    <s v="Ingreso"/>
    <x v="0"/>
    <d v="2017-05-31T00:00:00"/>
    <s v="TR"/>
    <s v="Icalma 72, Jorge Matamala"/>
    <m/>
    <n v="20072"/>
    <m/>
  </r>
  <r>
    <x v="10"/>
    <s v="Ingreso"/>
    <x v="0"/>
    <d v="2017-05-18T00:00:00"/>
    <s v="D/E"/>
    <s v="Llanquihue 80, Sergio Ibaceta"/>
    <m/>
    <n v="20080"/>
    <m/>
  </r>
  <r>
    <x v="10"/>
    <s v="Ingreso"/>
    <x v="0"/>
    <d v="2017-05-29T00:00:00"/>
    <s v="D/E"/>
    <s v="Llanquihue 80, Sergio Ibaceta"/>
    <m/>
    <n v="20080"/>
    <m/>
  </r>
  <r>
    <x v="10"/>
    <s v="Ingreso"/>
    <x v="0"/>
    <d v="2017-05-31T00:00:00"/>
    <s v="D/E"/>
    <s v="Llanquihue 94, Susesión Valdes"/>
    <m/>
    <n v="20094"/>
    <m/>
  </r>
  <r>
    <x v="10"/>
    <s v="Ingreso"/>
    <x v="0"/>
    <d v="2017-05-15T00:00:00"/>
    <s v="D/E"/>
    <s v="Llanquihue 97, Rene Rivero"/>
    <m/>
    <n v="20097"/>
    <m/>
  </r>
  <r>
    <x v="10"/>
    <s v="Ingreso"/>
    <x v="0"/>
    <d v="2017-05-08T00:00:00"/>
    <s v="D/E"/>
    <s v="Villarrica 100, Julia Zuñiga"/>
    <m/>
    <n v="20100"/>
    <m/>
  </r>
  <r>
    <x v="10"/>
    <s v="Ingreso"/>
    <x v="0"/>
    <d v="2017-05-03T00:00:00"/>
    <s v="D/E"/>
    <s v="Llanquihue 109, Teresa Gatica"/>
    <s v=" "/>
    <n v="20109"/>
    <m/>
  </r>
  <r>
    <x v="10"/>
    <s v="Ingreso"/>
    <x v="0"/>
    <d v="2017-05-23T00:00:00"/>
    <s v="TR"/>
    <s v="Llanquihue 74, Eliana Haro"/>
    <m/>
    <n v="40000"/>
    <m/>
  </r>
  <r>
    <x v="10"/>
    <s v="Ingreso"/>
    <x v="0"/>
    <d v="2017-05-22T00:00:00"/>
    <s v="D/CH"/>
    <s v="Puyehe 39, Regina Wenner"/>
    <m/>
    <n v="40039"/>
    <m/>
  </r>
  <r>
    <x v="10"/>
    <s v="Ingreso"/>
    <x v="0"/>
    <d v="2017-05-15T00:00:00"/>
    <s v="D/E"/>
    <s v="Puyehue 43, Aurelio Sandoval"/>
    <m/>
    <n v="40043"/>
    <m/>
  </r>
  <r>
    <x v="10"/>
    <s v="Ingreso"/>
    <x v="2"/>
    <d v="2017-05-30T00:00:00"/>
    <s v="D/E"/>
    <s v="R.Figueroa Vuelto caja chica Mayo"/>
    <m/>
    <n v="41850"/>
    <m/>
  </r>
  <r>
    <x v="10"/>
    <s v="Ingreso"/>
    <x v="0"/>
    <d v="2017-05-03T00:00:00"/>
    <s v="D/CH"/>
    <s v="Calafquen 13, Enonito Garcia"/>
    <s v=" "/>
    <n v="60000"/>
    <m/>
  </r>
  <r>
    <x v="10"/>
    <s v="Ingreso"/>
    <x v="0"/>
    <d v="2017-05-04T00:00:00"/>
    <s v="TR"/>
    <s v="Puyehue 36, Militza Cortes"/>
    <m/>
    <n v="60000"/>
    <m/>
  </r>
  <r>
    <x v="10"/>
    <s v="Ingreso"/>
    <x v="0"/>
    <d v="2017-05-08T00:00:00"/>
    <s v="TR"/>
    <s v="Ranco 73, Juan Hernandez"/>
    <m/>
    <n v="60000"/>
    <m/>
  </r>
  <r>
    <x v="10"/>
    <s v="Ingreso"/>
    <x v="0"/>
    <d v="2017-05-17T00:00:00"/>
    <s v="TR"/>
    <s v="Riñihue 25, Juan Gonzalez"/>
    <m/>
    <n v="60025"/>
    <m/>
  </r>
  <r>
    <x v="10"/>
    <s v="Ingreso"/>
    <x v="0"/>
    <d v="2017-05-09T00:00:00"/>
    <s v="D/CH"/>
    <s v="Villarrica 98, Anibal Vivaceta"/>
    <m/>
    <n v="60098"/>
    <m/>
  </r>
  <r>
    <x v="10"/>
    <s v="Ingreso"/>
    <x v="0"/>
    <d v="2017-05-12T00:00:00"/>
    <s v="TR"/>
    <s v="Ranco 81, Marcela Villegas"/>
    <m/>
    <n v="80000"/>
    <m/>
  </r>
  <r>
    <x v="10"/>
    <s v="Ingreso"/>
    <x v="0"/>
    <d v="2017-05-19T00:00:00"/>
    <s v="TR"/>
    <s v="Llanquihue 86, Jorge Zuñiga"/>
    <m/>
    <n v="80000"/>
    <m/>
  </r>
  <r>
    <x v="10"/>
    <s v="Ingreso"/>
    <x v="0"/>
    <d v="2017-05-24T00:00:00"/>
    <s v="TR"/>
    <s v="Llanquihue 103-105, Tatiana Tejos"/>
    <m/>
    <n v="80000"/>
    <m/>
  </r>
  <r>
    <x v="10"/>
    <s v="Ingreso"/>
    <x v="0"/>
    <d v="2017-05-02T00:00:00"/>
    <s v="D/E"/>
    <s v="Ranco 56, Delia Quiroga"/>
    <s v=" "/>
    <n v="100000"/>
    <m/>
  </r>
  <r>
    <x v="10"/>
    <s v="Ingreso"/>
    <x v="0"/>
    <d v="2017-05-08T00:00:00"/>
    <s v="TR"/>
    <s v="Puyehue 49, Hector Otarola"/>
    <m/>
    <n v="120049"/>
    <m/>
  </r>
  <r>
    <x v="10"/>
    <s v="Ingreso"/>
    <x v="0"/>
    <d v="2017-05-02T00:00:00"/>
    <s v="TR"/>
    <s v="Puyehue 22, Cristina Olivares cuota 3/5"/>
    <s v=" "/>
    <n v="200000"/>
    <m/>
  </r>
  <r>
    <x v="10"/>
    <s v="Ingreso"/>
    <x v="1"/>
    <d v="2017-05-03T00:00:00"/>
    <s v="TR"/>
    <s v="Villarrica 104, Sergio Lledo"/>
    <s v=" "/>
    <n v="1200104"/>
    <m/>
  </r>
  <r>
    <x v="11"/>
    <s v="Ingreso"/>
    <x v="0"/>
    <d v="2017-06-05T00:00:00"/>
    <s v="D/CH"/>
    <s v="Calafquen 13, Enonito Garcia"/>
    <m/>
    <n v="60000"/>
    <m/>
  </r>
  <r>
    <x v="11"/>
    <s v="Ingreso"/>
    <x v="0"/>
    <d v="2017-06-29T00:00:00"/>
    <s v="TR"/>
    <s v="Icalma 72, Jorge Matamala"/>
    <m/>
    <n v="20072"/>
    <m/>
  </r>
  <r>
    <x v="11"/>
    <s v="Ingreso"/>
    <x v="0"/>
    <d v="2017-06-05T00:00:00"/>
    <s v="TR"/>
    <s v="Llanquihue 103-105, Tatiana Tejos"/>
    <m/>
    <n v="40000"/>
    <m/>
  </r>
  <r>
    <x v="11"/>
    <s v="Ingreso"/>
    <x v="0"/>
    <d v="2017-06-09T00:00:00"/>
    <s v="D/E"/>
    <s v="Llanquihue 109, Teresa Gatica"/>
    <m/>
    <n v="20109"/>
    <m/>
  </r>
  <r>
    <x v="11"/>
    <s v="Ingreso"/>
    <x v="0"/>
    <d v="2017-06-21T00:00:00"/>
    <s v="D/E"/>
    <s v="Llanquihue 109, Teresa Gatica"/>
    <m/>
    <n v="20109"/>
    <m/>
  </r>
  <r>
    <x v="11"/>
    <s v="Ingreso"/>
    <x v="0"/>
    <d v="2017-06-27T00:00:00"/>
    <s v="TR"/>
    <s v="Llanquihue 113, Pedro Ruz"/>
    <m/>
    <n v="20000"/>
    <m/>
  </r>
  <r>
    <x v="11"/>
    <s v="Ingreso"/>
    <x v="0"/>
    <d v="2017-06-20T00:00:00"/>
    <s v="TR"/>
    <s v="Llanquihue 119, Maria Madariaga"/>
    <m/>
    <n v="40000"/>
    <m/>
  </r>
  <r>
    <x v="11"/>
    <s v="Ingreso"/>
    <x v="0"/>
    <d v="2017-06-05T00:00:00"/>
    <s v="D/E"/>
    <s v="Llanquihue 84, Jorge Marcich"/>
    <m/>
    <n v="40000"/>
    <m/>
  </r>
  <r>
    <x v="11"/>
    <s v="Ingreso"/>
    <x v="0"/>
    <d v="2017-06-02T00:00:00"/>
    <s v="TR"/>
    <s v="Llanquihue 88, Pedro Flores"/>
    <m/>
    <n v="20000"/>
    <m/>
  </r>
  <r>
    <x v="11"/>
    <s v="Ingreso"/>
    <x v="0"/>
    <d v="2017-06-19T00:00:00"/>
    <s v="TR"/>
    <s v="Llanquihue 96, Carlos  Alvarez"/>
    <m/>
    <n v="80096"/>
    <m/>
  </r>
  <r>
    <x v="11"/>
    <s v="Ingreso"/>
    <x v="0"/>
    <d v="2017-06-09T00:00:00"/>
    <s v="D/E"/>
    <s v="Llanquihue 97, Rene Rivero"/>
    <m/>
    <n v="20097"/>
    <m/>
  </r>
  <r>
    <x v="11"/>
    <s v="Ingreso"/>
    <x v="0"/>
    <d v="2017-06-05T00:00:00"/>
    <s v="D/E"/>
    <s v="Llanquihue 97-A, 1/10 Cta. Plan Franja"/>
    <m/>
    <n v="100000"/>
    <m/>
  </r>
  <r>
    <x v="11"/>
    <s v="Ingreso"/>
    <x v="0"/>
    <d v="2017-06-12T00:00:00"/>
    <s v="D/E"/>
    <s v="NN"/>
    <m/>
    <n v="20000"/>
    <m/>
  </r>
  <r>
    <x v="11"/>
    <s v="Ingreso"/>
    <x v="0"/>
    <d v="2017-06-01T00:00:00"/>
    <s v="TR"/>
    <s v="Puyehue 22, Cristina Olivares"/>
    <m/>
    <n v="20000"/>
    <m/>
  </r>
  <r>
    <x v="11"/>
    <s v="Ingreso"/>
    <x v="0"/>
    <d v="2017-06-01T00:00:00"/>
    <s v="TR"/>
    <s v="Puyehue 22, Cristina Olivares cta. 4/5"/>
    <m/>
    <n v="200000"/>
    <m/>
  </r>
  <r>
    <x v="11"/>
    <s v="Ingreso"/>
    <x v="0"/>
    <d v="2017-06-05T00:00:00"/>
    <s v="D/E"/>
    <s v="Puyehue 24, 7/10 Plan de pago"/>
    <m/>
    <n v="50000"/>
    <m/>
  </r>
  <r>
    <x v="11"/>
    <s v="Ingreso"/>
    <x v="0"/>
    <d v="2017-06-05T00:00:00"/>
    <s v="D/E"/>
    <s v="Puyehue 24, Liliana Tureuna"/>
    <m/>
    <n v="20000"/>
    <m/>
  </r>
  <r>
    <x v="11"/>
    <s v="Ingreso"/>
    <x v="0"/>
    <d v="2017-06-27T00:00:00"/>
    <s v="D/E"/>
    <s v="Puyehue 28, Antonio Silva"/>
    <m/>
    <n v="20028"/>
    <m/>
  </r>
  <r>
    <x v="11"/>
    <s v="Ingreso"/>
    <x v="0"/>
    <d v="2017-06-12T00:00:00"/>
    <s v="TR"/>
    <s v="Puyehue 30, Jorge Carcasson"/>
    <m/>
    <n v="40030"/>
    <m/>
  </r>
  <r>
    <x v="11"/>
    <s v="Ingreso"/>
    <x v="0"/>
    <d v="2017-06-28T00:00:00"/>
    <s v="TR"/>
    <s v="Puyehue 32, Ivonne Jorquera"/>
    <m/>
    <n v="20000"/>
    <m/>
  </r>
  <r>
    <x v="11"/>
    <s v="Ingreso"/>
    <x v="0"/>
    <d v="2017-06-29T00:00:00"/>
    <s v="TR"/>
    <s v="Puyehue 37, Jorge Matamala"/>
    <m/>
    <n v="20037"/>
    <m/>
  </r>
  <r>
    <x v="11"/>
    <s v="Ingreso"/>
    <x v="0"/>
    <d v="2017-06-30T00:00:00"/>
    <s v="D/E"/>
    <s v="R.Figueroa Dev Caja Chica Junio"/>
    <m/>
    <n v="810"/>
    <m/>
  </r>
  <r>
    <x v="11"/>
    <s v="Ingreso"/>
    <x v="0"/>
    <d v="2017-06-30T00:00:00"/>
    <s v="TR"/>
    <s v="Ranco 50, Julia Parra"/>
    <m/>
    <n v="20000"/>
    <m/>
  </r>
  <r>
    <x v="11"/>
    <s v="Ingreso"/>
    <x v="0"/>
    <d v="2017-06-06T00:00:00"/>
    <s v="TR"/>
    <s v="Ranco 73, Juan Hernandez"/>
    <m/>
    <n v="60000"/>
    <m/>
  </r>
  <r>
    <x v="11"/>
    <s v="Ingreso"/>
    <x v="0"/>
    <d v="2017-06-23T00:00:00"/>
    <s v="TR"/>
    <s v="Ranco 75, Olga Hernandez"/>
    <m/>
    <n v="20000"/>
    <m/>
  </r>
  <r>
    <x v="11"/>
    <s v="Ingreso"/>
    <x v="0"/>
    <d v="2017-06-30T00:00:00"/>
    <s v="TR"/>
    <s v="Ranco 79, Ismelda Meza"/>
    <m/>
    <n v="20000"/>
    <m/>
  </r>
  <r>
    <x v="11"/>
    <s v="Ingreso"/>
    <x v="0"/>
    <d v="2017-06-05T00:00:00"/>
    <s v="TR"/>
    <s v="Riñihue 19, Teresa Peña"/>
    <m/>
    <n v="20000"/>
    <m/>
  </r>
  <r>
    <x v="11"/>
    <s v="Ingreso"/>
    <x v="0"/>
    <d v="2017-06-08T00:00:00"/>
    <s v="D/E"/>
    <s v="Villarrica 100, Julia Zuñiga"/>
    <m/>
    <n v="20100"/>
    <m/>
  </r>
  <r>
    <x v="11"/>
    <s v="Ingreso"/>
    <x v="0"/>
    <d v="2017-06-30T00:00:00"/>
    <s v="TR"/>
    <s v="Villarrica 123, Omar Sepulveda"/>
    <m/>
    <n v="20000"/>
    <m/>
  </r>
  <r>
    <x v="12"/>
    <s v="Ingreso"/>
    <x v="0"/>
    <d v="2017-07-03T00:00:00"/>
    <s v="D/CH"/>
    <s v="Calafquen 13, Enonito Garcia Plan"/>
    <m/>
    <n v="41000"/>
    <m/>
  </r>
  <r>
    <x v="12"/>
    <s v="Ingreso"/>
    <x v="0"/>
    <d v="2017-07-10T00:00:00"/>
    <s v="D/CH"/>
    <s v="Calafquen 3, Oscar Sanchez"/>
    <m/>
    <n v="80000"/>
    <m/>
  </r>
  <r>
    <x v="12"/>
    <s v="Ingreso"/>
    <x v="0"/>
    <d v="2017-07-03T00:00:00"/>
    <s v="TR"/>
    <s v="illarrica 123, Omar Sepulveda"/>
    <m/>
    <n v="20000"/>
    <m/>
  </r>
  <r>
    <x v="12"/>
    <s v="Ingreso"/>
    <x v="0"/>
    <d v="2017-07-19T00:00:00"/>
    <s v="D/E"/>
    <s v="Llanquihue 109, Teresa Gatica"/>
    <m/>
    <n v="20109"/>
    <m/>
  </r>
  <r>
    <x v="12"/>
    <s v="Ingreso"/>
    <x v="0"/>
    <d v="2017-07-03T00:00:00"/>
    <s v="D/E"/>
    <s v="Llanquihue 80, Sergio Ibaceta"/>
    <m/>
    <n v="20080"/>
    <m/>
  </r>
  <r>
    <x v="12"/>
    <s v="Ingreso"/>
    <x v="0"/>
    <d v="2017-07-17T00:00:00"/>
    <s v="D/E"/>
    <s v="Llanquihue 84, Jorrge Marcich"/>
    <m/>
    <n v="20000"/>
    <m/>
  </r>
  <r>
    <x v="12"/>
    <s v="Ingreso"/>
    <x v="0"/>
    <d v="2017-07-05T00:00:00"/>
    <s v="TR"/>
    <s v="Llanquihue 88, Pedro Flores"/>
    <m/>
    <n v="20000"/>
    <m/>
  </r>
  <r>
    <x v="12"/>
    <s v="Ingreso"/>
    <x v="0"/>
    <d v="2017-07-03T00:00:00"/>
    <s v="D/E"/>
    <s v="Llanquihue 94, Suc. Valdes"/>
    <m/>
    <n v="20094"/>
    <m/>
  </r>
  <r>
    <x v="12"/>
    <s v="Ingreso"/>
    <x v="0"/>
    <d v="2017-07-03T00:00:00"/>
    <s v="TR"/>
    <s v="Puyehue 22, Cristina Olivares"/>
    <m/>
    <n v="20000"/>
    <m/>
  </r>
  <r>
    <x v="12"/>
    <s v="Ingreso"/>
    <x v="0"/>
    <d v="2017-07-03T00:00:00"/>
    <s v="TR"/>
    <s v="Puyehue 22, Cristina Olivares cta. 4/5"/>
    <m/>
    <n v="200000"/>
    <m/>
  </r>
  <r>
    <x v="12"/>
    <s v="Ingreso"/>
    <x v="0"/>
    <d v="2017-07-03T00:00:00"/>
    <s v="D/E"/>
    <s v="Puyehue 24, L.Tureuna cta. Plan"/>
    <m/>
    <n v="40000"/>
    <m/>
  </r>
  <r>
    <x v="12"/>
    <s v="Ingreso"/>
    <x v="0"/>
    <d v="2017-07-03T00:00:00"/>
    <s v="D/E"/>
    <s v="Puyehue 24, Liliana Tureuna"/>
    <m/>
    <n v="20000"/>
    <m/>
  </r>
  <r>
    <x v="12"/>
    <s v="Ingreso"/>
    <x v="0"/>
    <d v="2017-07-07T00:00:00"/>
    <s v="TR"/>
    <s v="Puyehue 34, Gladys Jorquera"/>
    <m/>
    <n v="100000"/>
    <m/>
  </r>
  <r>
    <x v="12"/>
    <s v="Ingreso"/>
    <x v="0"/>
    <d v="2017-07-04T00:00:00"/>
    <s v="TR"/>
    <s v="Puyehue 36,Militza Cortes"/>
    <m/>
    <n v="20000"/>
    <m/>
  </r>
  <r>
    <x v="12"/>
    <s v="Ingreso"/>
    <x v="0"/>
    <d v="2017-07-10T00:00:00"/>
    <s v="D/E"/>
    <s v="Puyehue 43, Aurelio Sandoval"/>
    <m/>
    <n v="40043"/>
    <m/>
  </r>
  <r>
    <x v="12"/>
    <s v="Ingreso"/>
    <x v="0"/>
    <d v="2017-07-21T00:00:00"/>
    <s v="TR"/>
    <s v="Puyehue 45-47, Gladys Segovia"/>
    <m/>
    <n v="200000"/>
    <m/>
  </r>
  <r>
    <x v="12"/>
    <s v="Ingreso"/>
    <x v="0"/>
    <d v="2017-07-17T00:00:00"/>
    <s v="D/E"/>
    <s v="Puyehue 53, Ma.Teresa Vicencio"/>
    <m/>
    <n v="240000"/>
    <m/>
  </r>
  <r>
    <x v="12"/>
    <s v="Ingreso"/>
    <x v="0"/>
    <d v="2017-07-05T00:00:00"/>
    <s v="TR"/>
    <s v="Ranco 73, Juan Hernandez"/>
    <m/>
    <n v="60000"/>
    <m/>
  </r>
  <r>
    <x v="12"/>
    <s v="Ingreso"/>
    <x v="0"/>
    <d v="2017-07-10T00:00:00"/>
    <s v="TR"/>
    <s v="Ranco 75, Olga Hernandez"/>
    <m/>
    <n v="20000"/>
    <m/>
  </r>
  <r>
    <x v="12"/>
    <s v="Ingreso"/>
    <x v="0"/>
    <d v="2017-07-17T00:00:00"/>
    <s v="D/E"/>
    <s v="Ranco 83, Silvia Gonzalez"/>
    <m/>
    <n v="20000"/>
    <m/>
  </r>
  <r>
    <x v="12"/>
    <s v="Ingreso"/>
    <x v="0"/>
    <d v="2017-07-05T00:00:00"/>
    <s v="TR"/>
    <s v="Riñihue 19, Teresa Peña"/>
    <m/>
    <n v="20000"/>
    <m/>
  </r>
  <r>
    <x v="12"/>
    <s v="Ingreso"/>
    <x v="0"/>
    <d v="2017-07-11T00:00:00"/>
    <s v="D/E"/>
    <s v="Villarrica 100, Julia Zuñiga"/>
    <m/>
    <n v="20100"/>
    <m/>
  </r>
  <r>
    <x v="12"/>
    <s v="Ingreso"/>
    <x v="0"/>
    <d v="2017-07-10T00:00:00"/>
    <s v="TR"/>
    <s v="Villarrica 110, Victoria Valdes"/>
    <m/>
    <n v="40000"/>
    <m/>
  </r>
  <r>
    <x v="12"/>
    <s v="Ingreso"/>
    <x v="0"/>
    <d v="2017-07-03T00:00:00"/>
    <s v="TR"/>
    <s v="Villarrica 122, Ema Valdes"/>
    <m/>
    <n v="20000"/>
    <m/>
  </r>
  <r>
    <x v="12"/>
    <s v="Ingreso"/>
    <x v="0"/>
    <d v="2017-07-03T00:00:00"/>
    <s v="TR"/>
    <s v="Villarrica 129, Ricardo Figueroa"/>
    <m/>
    <n v="20000"/>
    <m/>
  </r>
  <r>
    <x v="12"/>
    <s v="Ingreso"/>
    <x v="0"/>
    <d v="2017-07-28T00:00:00"/>
    <s v="TR"/>
    <s v="Icalma 72, Jorge Matamala"/>
    <m/>
    <n v="20072"/>
    <m/>
  </r>
  <r>
    <x v="12"/>
    <s v="Ingreso"/>
    <x v="0"/>
    <d v="2017-07-24T00:00:00"/>
    <s v="D/E"/>
    <s v="Llanquihue 107, Jose Navarro"/>
    <m/>
    <n v="120000"/>
    <m/>
  </r>
  <r>
    <x v="12"/>
    <s v="Ingreso"/>
    <x v="0"/>
    <d v="2017-07-26T00:00:00"/>
    <s v="TR"/>
    <s v="Llanquihue 113, Pedro Ruz"/>
    <m/>
    <n v="20000"/>
    <m/>
  </r>
  <r>
    <x v="12"/>
    <s v="Ingreso"/>
    <x v="0"/>
    <d v="2017-07-24T00:00:00"/>
    <s v="TR"/>
    <s v="Llanquihue 74, Eliana Haro"/>
    <m/>
    <n v="40000"/>
    <m/>
  </r>
  <r>
    <x v="12"/>
    <s v="Ingreso"/>
    <x v="0"/>
    <d v="2017-07-26T00:00:00"/>
    <s v="D/E"/>
    <s v="Llanquihue 80, Sergio Ibaceta"/>
    <m/>
    <n v="20080"/>
    <m/>
  </r>
  <r>
    <x v="12"/>
    <s v="Ingreso"/>
    <x v="0"/>
    <d v="2017-07-31T00:00:00"/>
    <s v="TR"/>
    <s v="Llanquihue 88, Pedro Flores"/>
    <m/>
    <n v="20000"/>
    <m/>
  </r>
  <r>
    <x v="12"/>
    <s v="Ingreso"/>
    <x v="0"/>
    <d v="2017-07-24T00:00:00"/>
    <s v="D/CH"/>
    <s v="Llanquihue 97, Rene Rivero"/>
    <m/>
    <n v="20097"/>
    <m/>
  </r>
  <r>
    <x v="12"/>
    <s v="Ingreso"/>
    <x v="0"/>
    <d v="2017-07-25T00:00:00"/>
    <s v="TR"/>
    <s v="Llanquihue 97-A, 2/10 Cta. Plan Franja"/>
    <m/>
    <n v="100000"/>
    <m/>
  </r>
  <r>
    <x v="12"/>
    <s v="Ingreso"/>
    <x v="0"/>
    <d v="2017-07-31T00:00:00"/>
    <s v="TR"/>
    <s v="NN"/>
    <m/>
    <n v="20000"/>
    <m/>
  </r>
  <r>
    <x v="12"/>
    <s v="Ingreso"/>
    <x v="0"/>
    <d v="2017-07-21T00:00:00"/>
    <s v="D/E"/>
    <s v="Puyehue 28, Antonio Silva"/>
    <m/>
    <n v="20028"/>
    <m/>
  </r>
  <r>
    <x v="12"/>
    <s v="Ingreso"/>
    <x v="0"/>
    <d v="2017-07-24T00:00:00"/>
    <s v="TR"/>
    <s v="Puyehue 30, Jorge Carcasson"/>
    <m/>
    <n v="20000"/>
    <m/>
  </r>
  <r>
    <x v="12"/>
    <s v="Ingreso"/>
    <x v="0"/>
    <d v="2017-07-24T00:00:00"/>
    <s v="TR"/>
    <s v="Puyehue 32, Ivonne Jorquera"/>
    <m/>
    <n v="20000"/>
    <m/>
  </r>
  <r>
    <x v="12"/>
    <s v="Ingreso"/>
    <x v="0"/>
    <d v="2017-07-28T00:00:00"/>
    <s v="TR"/>
    <s v="Puyehue 37, Jorge Matamala"/>
    <m/>
    <n v="20037"/>
    <m/>
  </r>
  <r>
    <x v="12"/>
    <s v="Ingreso"/>
    <x v="0"/>
    <d v="2017-07-31T00:00:00"/>
    <s v="D/E"/>
    <s v="R. Figueroa vuelto caja chica Julio .17"/>
    <m/>
    <n v="2920"/>
    <m/>
  </r>
  <r>
    <x v="12"/>
    <s v="Ingreso"/>
    <x v="0"/>
    <d v="2017-07-31T00:00:00"/>
    <s v="TR"/>
    <s v="Ranco 50, Julia Parra"/>
    <m/>
    <n v="20000"/>
    <m/>
  </r>
  <r>
    <x v="12"/>
    <s v="Ingreso"/>
    <x v="0"/>
    <d v="2017-07-28T00:00:00"/>
    <s v="TR"/>
    <s v="Ranco 54, Juan Montero"/>
    <m/>
    <n v="20054"/>
    <m/>
  </r>
  <r>
    <x v="12"/>
    <s v="Ingreso"/>
    <x v="0"/>
    <d v="2017-07-31T00:00:00"/>
    <s v="TR"/>
    <s v="Ranco 79, Ismaleda Meza"/>
    <m/>
    <n v="20000"/>
    <m/>
  </r>
  <r>
    <x v="12"/>
    <s v="Ingreso"/>
    <x v="0"/>
    <d v="2017-07-31T00:00:00"/>
    <s v="TR"/>
    <s v="Villarrica 123, Omar Sepulveda"/>
    <m/>
    <n v="20000"/>
    <m/>
  </r>
  <r>
    <x v="12"/>
    <s v="Ingreso"/>
    <x v="0"/>
    <d v="2017-07-21T00:00:00"/>
    <s v="D/CH"/>
    <s v="Villarrica 98, Anibal Vivavceta"/>
    <m/>
    <n v="60098"/>
    <m/>
  </r>
  <r>
    <x v="13"/>
    <s v="Ingreso"/>
    <x v="0"/>
    <d v="2017-08-01T00:00:00"/>
    <s v="D/CH"/>
    <s v="Llanquihue 76, Glenda Alvarez"/>
    <m/>
    <n v="70000"/>
    <m/>
  </r>
  <r>
    <x v="13"/>
    <s v="Ingreso"/>
    <x v="0"/>
    <d v="2017-08-01T00:00:00"/>
    <s v="D/E"/>
    <s v="Llanquihue 94, Susesión Valdes"/>
    <s v=" "/>
    <n v="20094"/>
    <m/>
  </r>
  <r>
    <x v="13"/>
    <s v="Ingreso"/>
    <x v="0"/>
    <d v="2017-08-01T00:00:00"/>
    <s v="TR"/>
    <s v="Llanquihue 96, Carlos Alvarez"/>
    <s v=" "/>
    <n v="60096"/>
    <m/>
  </r>
  <r>
    <x v="13"/>
    <s v="Ingreso"/>
    <x v="0"/>
    <d v="2017-08-01T00:00:00"/>
    <s v="TR"/>
    <s v="Puyehue 22, Cristina Olivares"/>
    <s v=" "/>
    <n v="20000"/>
    <m/>
  </r>
  <r>
    <x v="13"/>
    <s v="Ingreso"/>
    <x v="0"/>
    <d v="2017-08-01T00:00:00"/>
    <s v="TR"/>
    <s v="Villarrica 122, Ema Valdes"/>
    <s v=" "/>
    <n v="20000"/>
    <m/>
  </r>
  <r>
    <x v="13"/>
    <s v="Ingreso"/>
    <x v="0"/>
    <d v="2017-08-01T00:00:00"/>
    <s v="TR"/>
    <s v="Villarrica 129, Ricardo Figueroa"/>
    <s v=" "/>
    <n v="20000"/>
    <m/>
  </r>
  <r>
    <x v="13"/>
    <s v="Ingreso"/>
    <x v="0"/>
    <d v="2017-08-03T00:00:00"/>
    <s v="D/CH"/>
    <s v="Llanquihue 97, Rene Rivero"/>
    <s v=" "/>
    <n v="20097"/>
    <m/>
  </r>
  <r>
    <x v="13"/>
    <s v="Ingreso"/>
    <x v="0"/>
    <d v="2017-08-03T00:00:00"/>
    <s v="TR"/>
    <s v="Ranco 52, Nancy Paez"/>
    <s v=" "/>
    <n v="80000"/>
    <m/>
  </r>
  <r>
    <x v="13"/>
    <s v="Ingreso"/>
    <x v="0"/>
    <d v="2017-08-03T00:00:00"/>
    <s v="TR"/>
    <s v="Riñinue 25, Juan Gonzalez"/>
    <s v=" "/>
    <n v="60025"/>
    <m/>
  </r>
  <r>
    <x v="13"/>
    <s v="Ingreso"/>
    <x v="0"/>
    <d v="2017-08-03T00:00:00"/>
    <s v="TR"/>
    <s v="Villarrica 110, Cta. Incorporación"/>
    <s v=" "/>
    <n v="200000"/>
    <m/>
  </r>
  <r>
    <x v="13"/>
    <s v="Ingreso"/>
    <x v="0"/>
    <d v="2017-08-04T00:00:00"/>
    <s v="D/E"/>
    <s v="Villarrica 100, Julia Zuñiga"/>
    <m/>
    <n v="20100"/>
    <m/>
  </r>
  <r>
    <x v="13"/>
    <s v="Ingreso"/>
    <x v="0"/>
    <d v="2017-08-07T00:00:00"/>
    <s v="TR"/>
    <s v="Ranco 75, Olga Hernandez"/>
    <m/>
    <n v="20000"/>
    <m/>
  </r>
  <r>
    <x v="13"/>
    <s v="Ingreso"/>
    <x v="0"/>
    <d v="2017-08-07T00:00:00"/>
    <s v="TR"/>
    <s v="Riñihue 19, Teresa Peña"/>
    <s v=" "/>
    <n v="20000"/>
    <m/>
  </r>
  <r>
    <x v="13"/>
    <s v="Ingreso"/>
    <x v="0"/>
    <d v="2017-08-08T00:00:00"/>
    <s v="TR"/>
    <s v="Llanquihue 119, Maria Madariaga"/>
    <m/>
    <n v="40000"/>
    <m/>
  </r>
  <r>
    <x v="13"/>
    <s v="Ingreso"/>
    <x v="0"/>
    <d v="2017-08-08T00:00:00"/>
    <s v="TR"/>
    <s v="Puyehue 36, Militza Cortes"/>
    <m/>
    <n v="20000"/>
    <m/>
  </r>
  <r>
    <x v="13"/>
    <s v="Ingreso"/>
    <x v="0"/>
    <d v="2017-08-10T00:00:00"/>
    <s v="D/E"/>
    <s v="Villarrica 110, Victoria Valdes"/>
    <m/>
    <n v="40000"/>
    <m/>
  </r>
  <r>
    <x v="13"/>
    <s v="Ingreso"/>
    <x v="0"/>
    <d v="2017-08-14T00:00:00"/>
    <s v="D/E"/>
    <s v="Riñihue 21, Diego Tapia"/>
    <m/>
    <n v="340021"/>
    <m/>
  </r>
  <r>
    <x v="13"/>
    <s v="Ingreso"/>
    <x v="0"/>
    <d v="2017-08-17T00:00:00"/>
    <s v="TR"/>
    <s v="Llanquihue 97-A, Catillo Olivera"/>
    <m/>
    <n v="40000"/>
    <m/>
  </r>
  <r>
    <x v="13"/>
    <s v="Ingreso"/>
    <x v="0"/>
    <d v="2017-08-17T00:00:00"/>
    <s v="TR"/>
    <s v="Ranco 81, Marcela Cubillos"/>
    <m/>
    <n v="80000"/>
    <m/>
  </r>
  <r>
    <x v="13"/>
    <s v="Ingreso"/>
    <x v="0"/>
    <d v="2017-08-17T00:00:00"/>
    <s v="TR"/>
    <s v="Calafquen 5, Marcos Briones"/>
    <m/>
    <n v="40000"/>
    <m/>
  </r>
  <r>
    <x v="13"/>
    <s v="Ingreso"/>
    <x v="0"/>
    <d v="2017-08-18T00:00:00"/>
    <s v="TR"/>
    <s v="Ranco 46, Manuel Jorquera"/>
    <m/>
    <n v="60000"/>
    <m/>
  </r>
  <r>
    <x v="13"/>
    <s v="Ingreso"/>
    <x v="0"/>
    <d v="2017-08-21T00:00:00"/>
    <s v="D/E"/>
    <s v="Llanquihue 117, Patricia Maluenda"/>
    <m/>
    <n v="120117"/>
    <m/>
  </r>
  <r>
    <x v="13"/>
    <s v="Ingreso"/>
    <x v="0"/>
    <d v="2017-08-21T00:00:00"/>
    <s v="D/E"/>
    <s v="Llanquihue 99, Luis Herrera"/>
    <m/>
    <n v="100000"/>
    <m/>
  </r>
  <r>
    <x v="13"/>
    <s v="Ingreso"/>
    <x v="0"/>
    <d v="2017-08-21T00:00:00"/>
    <s v="D/E"/>
    <s v="Puyehue 24, Lliana Tureuna cuota"/>
    <m/>
    <n v="20000"/>
    <m/>
  </r>
  <r>
    <x v="13"/>
    <s v="Ingreso"/>
    <x v="0"/>
    <d v="2017-08-21T00:00:00"/>
    <s v="D/E"/>
    <s v="Puyehue 24, Lliana Tureuna x convenio"/>
    <m/>
    <n v="10000"/>
    <m/>
  </r>
  <r>
    <x v="13"/>
    <s v="Ingreso"/>
    <x v="0"/>
    <d v="2017-08-21T00:00:00"/>
    <s v="TR"/>
    <s v="Ranco 46, Manuel Jorquera"/>
    <m/>
    <n v="60000"/>
    <m/>
  </r>
  <r>
    <x v="13"/>
    <s v="Ingreso"/>
    <x v="0"/>
    <d v="2017-08-21T00:00:00"/>
    <s v="D/E"/>
    <s v="Ranco 83, Silvia Gonzalez"/>
    <m/>
    <n v="20000"/>
    <m/>
  </r>
  <r>
    <x v="13"/>
    <s v="Ingreso"/>
    <x v="0"/>
    <d v="2017-08-21T00:00:00"/>
    <s v="D/E"/>
    <s v="Ranco 89, Teresa Rojas"/>
    <m/>
    <n v="20000"/>
    <m/>
  </r>
  <r>
    <x v="13"/>
    <s v="Ingreso"/>
    <x v="0"/>
    <d v="2017-08-23T00:00:00"/>
    <s v="D/E"/>
    <s v="Llanquihue 109, Teresa Gatica"/>
    <m/>
    <n v="20109"/>
    <m/>
  </r>
  <r>
    <x v="13"/>
    <s v="Ingreso"/>
    <x v="0"/>
    <d v="2017-08-25T00:00:00"/>
    <s v="TR"/>
    <s v="Llanquihue 113, Pedro Ruz"/>
    <m/>
    <n v="20000"/>
    <m/>
  </r>
  <r>
    <x v="13"/>
    <s v="Ingreso"/>
    <x v="0"/>
    <d v="2017-08-25T00:00:00"/>
    <s v="TR"/>
    <s v="Puyehue 51, Solange Aspee"/>
    <m/>
    <n v="227751"/>
    <m/>
  </r>
  <r>
    <x v="13"/>
    <s v="Ingreso"/>
    <x v="0"/>
    <d v="2017-08-25T00:00:00"/>
    <s v="TR"/>
    <s v="Ranco 52, Nancy Paez"/>
    <m/>
    <n v="60000"/>
    <m/>
  </r>
  <r>
    <x v="13"/>
    <s v="Ingreso"/>
    <x v="0"/>
    <d v="2017-08-25T00:00:00"/>
    <s v="TR"/>
    <s v="Villarrica 102, Silvia Mancilla"/>
    <m/>
    <n v="100102"/>
    <m/>
  </r>
  <r>
    <x v="13"/>
    <s v="Ingreso"/>
    <x v="0"/>
    <d v="2017-08-28T00:00:00"/>
    <s v="D/E"/>
    <s v="Llanquihue 84, Jorge Marcich"/>
    <m/>
    <n v="20000"/>
    <m/>
  </r>
  <r>
    <x v="13"/>
    <s v="Ingreso"/>
    <x v="0"/>
    <d v="2017-08-28T00:00:00"/>
    <s v="TR"/>
    <s v="Puyehue 30, Jorge Carcasson"/>
    <m/>
    <n v="20000"/>
    <m/>
  </r>
  <r>
    <x v="13"/>
    <s v="Ingreso"/>
    <x v="0"/>
    <d v="2017-08-28T00:00:00"/>
    <s v="TR"/>
    <s v="Ranco 50, Julia Parra"/>
    <m/>
    <n v="20000"/>
    <m/>
  </r>
  <r>
    <x v="13"/>
    <s v="Ingreso"/>
    <x v="0"/>
    <d v="2017-08-28T00:00:00"/>
    <s v="TR"/>
    <s v="Ranco 79, Ismelda Meza"/>
    <m/>
    <n v="20000"/>
    <m/>
  </r>
  <r>
    <x v="13"/>
    <s v="Ingreso"/>
    <x v="0"/>
    <d v="2017-08-29T00:00:00"/>
    <s v="TR"/>
    <s v="Icalma 72, Jorge Matamala"/>
    <m/>
    <n v="20037"/>
    <m/>
  </r>
  <r>
    <x v="13"/>
    <s v="Ingreso"/>
    <x v="0"/>
    <d v="2017-08-29T00:00:00"/>
    <s v="D/E"/>
    <s v="NN"/>
    <m/>
    <n v="23000"/>
    <m/>
  </r>
  <r>
    <x v="13"/>
    <s v="Ingreso"/>
    <x v="0"/>
    <d v="2017-08-29T00:00:00"/>
    <s v="TR"/>
    <s v="Puyehue 37, Jorge Matamala"/>
    <m/>
    <n v="20072"/>
    <m/>
  </r>
  <r>
    <x v="13"/>
    <s v="Ingreso"/>
    <x v="0"/>
    <d v="2017-08-29T00:00:00"/>
    <s v="D/E"/>
    <s v="R.Figuero vuelto Caja Chica Ago.17"/>
    <m/>
    <n v="5640"/>
    <m/>
  </r>
  <r>
    <x v="13"/>
    <s v="Ingreso"/>
    <x v="0"/>
    <d v="2017-08-29T00:00:00"/>
    <s v="TR"/>
    <s v="Villarrica 120, Ma. Eugenia Meza"/>
    <m/>
    <n v="240000"/>
    <m/>
  </r>
  <r>
    <x v="13"/>
    <s v="Ingreso"/>
    <x v="0"/>
    <d v="2017-08-30T00:00:00"/>
    <s v="TR"/>
    <s v="Ranco 54, Juan Montero"/>
    <m/>
    <n v="20054"/>
    <m/>
  </r>
  <r>
    <x v="13"/>
    <s v="Ingreso"/>
    <x v="0"/>
    <d v="2017-08-30T00:00:00"/>
    <s v="TR"/>
    <s v="Ranco 93, Margarita Muñoz"/>
    <m/>
    <n v="200093"/>
    <m/>
  </r>
  <r>
    <x v="13"/>
    <s v="Ingreso"/>
    <x v="0"/>
    <d v="2017-08-30T00:00:00"/>
    <s v="TR"/>
    <s v="Villarrica 122, Ema Valdes"/>
    <m/>
    <n v="20000"/>
    <m/>
  </r>
  <r>
    <x v="13"/>
    <s v="Ingreso"/>
    <x v="0"/>
    <d v="2017-08-30T00:00:00"/>
    <s v="TR"/>
    <s v="Villarrica 129, Ricardo Figueroa"/>
    <m/>
    <n v="20000"/>
    <m/>
  </r>
  <r>
    <x v="13"/>
    <s v="Ingreso"/>
    <x v="0"/>
    <d v="2017-08-30T00:00:00"/>
    <s v="TR"/>
    <s v="NN"/>
    <m/>
    <n v="20000"/>
    <m/>
  </r>
  <r>
    <x v="13"/>
    <s v="Ingreso"/>
    <x v="0"/>
    <d v="2017-08-30T00:00:00"/>
    <s v="D/E"/>
    <s v="Llanquihue 80, Sergo Ibaceta"/>
    <m/>
    <n v="20080"/>
    <m/>
  </r>
  <r>
    <x v="13"/>
    <s v="Ingreso"/>
    <x v="0"/>
    <d v="2017-08-31T00:00:00"/>
    <s v="TR"/>
    <s v="Villarrica 123, Omar Sepulveda"/>
    <m/>
    <n v="20000"/>
    <m/>
  </r>
  <r>
    <x v="13"/>
    <s v="Ingreso"/>
    <x v="0"/>
    <d v="2017-08-31T00:00:00"/>
    <s v="TR"/>
    <s v="Riñihue 10, Hector Zuñiga"/>
    <m/>
    <n v="80000"/>
    <m/>
  </r>
  <r>
    <x v="13"/>
    <s v="Ingreso"/>
    <x v="0"/>
    <d v="2017-08-31T00:00:00"/>
    <s v="TR"/>
    <s v="Riñihue 10, Hector Zuñiga"/>
    <m/>
    <n v="200000"/>
    <m/>
  </r>
  <r>
    <x v="14"/>
    <s v="Ingreso"/>
    <x v="0"/>
    <d v="2017-09-01T00:00:00"/>
    <s v="TR"/>
    <s v="Llanquihue 97-A Patricia Castillo"/>
    <m/>
    <n v="40000"/>
    <m/>
  </r>
  <r>
    <x v="14"/>
    <s v="Ingreso"/>
    <x v="0"/>
    <d v="2017-09-01T00:00:00"/>
    <s v="TR"/>
    <s v="Llanquihue 88, Pedro Flores"/>
    <m/>
    <n v="20000"/>
    <m/>
  </r>
  <r>
    <x v="14"/>
    <s v="Ingreso"/>
    <x v="0"/>
    <d v="2017-09-04T00:00:00"/>
    <s v="TR"/>
    <s v="Puyehue 22, Cristina Olivares"/>
    <m/>
    <n v="20000"/>
    <m/>
  </r>
  <r>
    <x v="14"/>
    <s v="Ingreso"/>
    <x v="0"/>
    <d v="2017-09-04T00:00:00"/>
    <s v="D/E"/>
    <s v="NN"/>
    <m/>
    <n v="20000"/>
    <m/>
  </r>
  <r>
    <x v="14"/>
    <s v="Ingreso"/>
    <x v="0"/>
    <d v="2017-09-05T00:00:00"/>
    <s v="TR"/>
    <s v="Riñihue 6, Roberto Andrade"/>
    <m/>
    <n v="200006"/>
    <m/>
  </r>
  <r>
    <x v="14"/>
    <s v="Ingreso"/>
    <x v="0"/>
    <d v="2017-09-05T00:00:00"/>
    <s v="D/E"/>
    <s v="Puyehue 34, Gladys Jorquera"/>
    <m/>
    <n v="40000"/>
    <m/>
  </r>
  <r>
    <x v="14"/>
    <s v="Ingreso"/>
    <x v="0"/>
    <d v="2017-09-05T00:00:00"/>
    <s v="D/E"/>
    <s v="Puyehue 32, Ivonne Jorquera"/>
    <m/>
    <n v="40000"/>
    <m/>
  </r>
  <r>
    <x v="14"/>
    <s v="Ingreso"/>
    <x v="0"/>
    <d v="2017-09-05T00:00:00"/>
    <s v="D/E"/>
    <s v="Riñihue 10, Hector Zuñiga"/>
    <m/>
    <n v="40000"/>
    <m/>
  </r>
  <r>
    <x v="14"/>
    <s v="Ingreso"/>
    <x v="0"/>
    <d v="2017-09-05T00:00:00"/>
    <s v="D/E"/>
    <s v="Llanquihue 92, Carlos Herrera"/>
    <m/>
    <n v="100000"/>
    <m/>
  </r>
  <r>
    <x v="14"/>
    <s v="Ingreso"/>
    <x v="0"/>
    <d v="2017-09-05T00:00:00"/>
    <s v="D/E"/>
    <s v="Riñihue 23, Sara Salgado"/>
    <m/>
    <n v="40000"/>
    <m/>
  </r>
  <r>
    <x v="14"/>
    <s v="Ingreso"/>
    <x v="0"/>
    <d v="2017-09-05T00:00:00"/>
    <s v="D/E"/>
    <s v="Ranco 87, Roxana Rivera"/>
    <m/>
    <n v="160000"/>
    <m/>
  </r>
  <r>
    <x v="14"/>
    <s v="Ingreso"/>
    <x v="0"/>
    <d v="2017-09-05T00:00:00"/>
    <s v="D/E"/>
    <s v="Llanquihue 86, Jorge Zuñiga"/>
    <m/>
    <n v="60000"/>
    <m/>
  </r>
  <r>
    <x v="14"/>
    <s v="Ingreso"/>
    <x v="0"/>
    <d v="2017-09-05T00:00:00"/>
    <s v="D/E"/>
    <s v="Llanquihue 101, Marcela Ortiz"/>
    <m/>
    <n v="150000"/>
    <m/>
  </r>
  <r>
    <x v="14"/>
    <s v="Ingreso"/>
    <x v="0"/>
    <d v="2017-09-05T00:00:00"/>
    <s v="D/E"/>
    <s v="Puyehue 53, Maria Vicencio"/>
    <m/>
    <n v="20700"/>
    <m/>
  </r>
  <r>
    <x v="14"/>
    <s v="Ingreso"/>
    <x v="0"/>
    <d v="2017-09-05T00:00:00"/>
    <s v="D/E"/>
    <s v="Puyehue 43, Aurelio Sandoval"/>
    <m/>
    <n v="40000"/>
    <m/>
  </r>
  <r>
    <x v="14"/>
    <s v="Ingreso"/>
    <x v="0"/>
    <d v="2017-09-05T00:00:00"/>
    <s v="D/E"/>
    <s v="Ranco 42, Octavio Arrue"/>
    <m/>
    <n v="160000"/>
    <m/>
  </r>
  <r>
    <x v="14"/>
    <s v="Ingreso"/>
    <x v="0"/>
    <d v="2017-09-05T00:00:00"/>
    <s v="D/E"/>
    <s v="Llanquihue 90, Aurorara Araya"/>
    <m/>
    <n v="80000"/>
    <m/>
  </r>
  <r>
    <x v="14"/>
    <s v="Ingreso"/>
    <x v="0"/>
    <d v="2017-09-05T00:00:00"/>
    <s v="D/E"/>
    <s v="Villarrica 110, Julia Valdes"/>
    <m/>
    <n v="20000"/>
    <m/>
  </r>
  <r>
    <x v="14"/>
    <s v="Ingreso"/>
    <x v="0"/>
    <d v="2017-09-05T00:00:00"/>
    <s v="D/E"/>
    <s v="Villarrica 102, Silvia Mancilla"/>
    <m/>
    <n v="200000"/>
    <m/>
  </r>
  <r>
    <x v="14"/>
    <s v="Ingreso"/>
    <x v="0"/>
    <d v="2017-09-05T00:00:00"/>
    <s v="D/E"/>
    <s v="Villarrica 106, Veronica Gettar"/>
    <m/>
    <n v="150000"/>
    <m/>
  </r>
  <r>
    <x v="14"/>
    <s v="Ingreso"/>
    <x v="0"/>
    <d v="2017-09-05T00:00:00"/>
    <s v="TR"/>
    <s v="Riñihue 19, Teresa Peña"/>
    <m/>
    <n v="20000"/>
    <m/>
  </r>
  <r>
    <x v="14"/>
    <s v="Ingreso"/>
    <x v="0"/>
    <d v="2017-09-05T00:00:00"/>
    <s v="TR"/>
    <s v="Ranco 73, Juan Fco. Hernandez "/>
    <m/>
    <n v="40000"/>
    <m/>
  </r>
  <r>
    <x v="14"/>
    <s v="Ingreso"/>
    <x v="0"/>
    <d v="2017-09-05T00:00:00"/>
    <s v="D/CH"/>
    <s v="Ranco 58, Juana Jimenez"/>
    <m/>
    <n v="120000"/>
    <m/>
  </r>
  <r>
    <x v="14"/>
    <s v="Ingreso"/>
    <x v="0"/>
    <d v="2017-09-05T00:00:00"/>
    <s v="D/CH"/>
    <s v="Puyehue 36, Militza Cortes"/>
    <m/>
    <n v="20000"/>
    <m/>
  </r>
  <r>
    <x v="14"/>
    <s v="Ingreso"/>
    <x v="0"/>
    <d v="2017-09-05T00:00:00"/>
    <s v="D/CH"/>
    <s v="Calafquen 13, Enrique Garcia"/>
    <m/>
    <n v="240000"/>
    <m/>
  </r>
  <r>
    <x v="14"/>
    <s v="Ingreso"/>
    <x v="0"/>
    <d v="2017-09-05T00:00:00"/>
    <s v="D/CH"/>
    <s v="Puyehue 45-47, Gladys Segovia"/>
    <m/>
    <n v="80000"/>
    <m/>
  </r>
  <r>
    <x v="14"/>
    <s v="Ingreso"/>
    <x v="0"/>
    <d v="2017-09-06T00:00:00"/>
    <s v="TR"/>
    <s v="Calafquen 5, Marcos Briones"/>
    <m/>
    <n v="60000"/>
    <m/>
  </r>
  <r>
    <x v="14"/>
    <s v="Ingreso"/>
    <x v="0"/>
    <d v="2017-09-08T00:00:00"/>
    <s v="D/E"/>
    <s v="Villarrica 100, Julia Zuñiga"/>
    <m/>
    <n v="20100"/>
    <m/>
  </r>
  <r>
    <x v="14"/>
    <s v="Ingreso"/>
    <x v="0"/>
    <d v="2017-09-11T00:00:00"/>
    <s v="TR"/>
    <s v="Llanquihue 119, Maria Madariaga"/>
    <m/>
    <n v="40000"/>
    <m/>
  </r>
  <r>
    <x v="14"/>
    <s v="Ingreso"/>
    <x v="0"/>
    <d v="2017-09-11T00:00:00"/>
    <s v="D/CH"/>
    <s v="Puyehue 39, Regina Wenner"/>
    <m/>
    <n v="40039"/>
    <m/>
  </r>
  <r>
    <x v="14"/>
    <s v="Ingreso"/>
    <x v="0"/>
    <d v="2017-09-11T00:00:00"/>
    <s v="TR"/>
    <s v="Llanquihue 76, Glenda Alvarez"/>
    <m/>
    <n v="17500"/>
    <m/>
  </r>
  <r>
    <x v="14"/>
    <s v="Ingreso"/>
    <x v="0"/>
    <d v="2017-09-11T00:00:00"/>
    <s v="D/E"/>
    <s v="NN"/>
    <m/>
    <n v="20000"/>
    <m/>
  </r>
  <r>
    <x v="14"/>
    <s v="Ingreso"/>
    <x v="0"/>
    <d v="2017-09-12T00:00:00"/>
    <s v="TR"/>
    <s v="Riñihue 10, Hector Zuñiga"/>
    <m/>
    <n v="100000"/>
    <m/>
  </r>
  <r>
    <x v="14"/>
    <s v="Ingreso"/>
    <x v="0"/>
    <d v="2017-09-15T00:00:00"/>
    <s v="TR"/>
    <s v="Llanquihue 97-A Patricia Castillo"/>
    <m/>
    <n v="40000"/>
    <m/>
  </r>
  <r>
    <x v="14"/>
    <s v="Ingreso"/>
    <x v="0"/>
    <d v="2017-09-15T00:00:00"/>
    <s v="TR"/>
    <s v="Llanquihue 94, Sucesion Valdes"/>
    <m/>
    <n v="20094"/>
    <m/>
  </r>
  <r>
    <x v="14"/>
    <s v="Ingreso"/>
    <x v="0"/>
    <d v="2017-09-21T00:00:00"/>
    <s v="TR"/>
    <s v="Llanquihue 80, Sergio Ibaceta"/>
    <m/>
    <n v="20080"/>
    <m/>
  </r>
  <r>
    <x v="14"/>
    <s v="Ingreso"/>
    <x v="0"/>
    <d v="2017-09-22T00:00:00"/>
    <s v="TR"/>
    <s v="Ranco 50, Julia Parra"/>
    <m/>
    <n v="20000"/>
    <m/>
  </r>
  <r>
    <x v="14"/>
    <s v="Ingreso"/>
    <x v="0"/>
    <d v="2017-09-22T00:00:00"/>
    <s v="TR"/>
    <s v="Ranco 79, Ismelda Meza"/>
    <m/>
    <n v="20000"/>
    <m/>
  </r>
  <r>
    <x v="14"/>
    <s v="Ingreso"/>
    <x v="0"/>
    <d v="2017-09-22T00:00:00"/>
    <s v="D/E"/>
    <s v="Villarrica 114, Hilda Alburquerque"/>
    <m/>
    <n v="240000"/>
    <m/>
  </r>
  <r>
    <x v="14"/>
    <s v="Ingreso"/>
    <x v="0"/>
    <d v="2017-09-22T00:00:00"/>
    <s v="D/E"/>
    <s v="Ranco 40, Eduardo Casedemont"/>
    <m/>
    <n v="140000"/>
    <m/>
  </r>
  <r>
    <x v="14"/>
    <s v="Ingreso"/>
    <x v="0"/>
    <d v="2017-09-22T00:00:00"/>
    <s v="D/E"/>
    <s v="Puyehue 28, Antonio Silva"/>
    <m/>
    <n v="20028"/>
    <m/>
  </r>
  <r>
    <x v="14"/>
    <s v="Ingreso"/>
    <x v="0"/>
    <d v="2017-09-25T00:00:00"/>
    <s v="TR"/>
    <s v="Ranco 75, Olga Hernandez"/>
    <m/>
    <n v="20000"/>
    <m/>
  </r>
  <r>
    <x v="14"/>
    <s v="Ingreso"/>
    <x v="0"/>
    <d v="2017-09-25T00:00:00"/>
    <s v="D/E"/>
    <s v="NN"/>
    <m/>
    <n v="20000"/>
    <m/>
  </r>
  <r>
    <x v="14"/>
    <s v="Ingreso"/>
    <x v="0"/>
    <d v="2017-09-25T00:00:00"/>
    <s v="TR"/>
    <s v="Llanquihue 82, Maria Molina"/>
    <m/>
    <n v="60000"/>
    <m/>
  </r>
  <r>
    <x v="14"/>
    <s v="Ingreso"/>
    <x v="0"/>
    <d v="2017-09-25T00:00:00"/>
    <s v="D/E"/>
    <s v="NN"/>
    <m/>
    <n v="20000"/>
    <m/>
  </r>
  <r>
    <x v="14"/>
    <s v="Ingreso"/>
    <x v="0"/>
    <d v="2017-09-25T00:00:00"/>
    <s v="D/E"/>
    <s v="NN"/>
    <m/>
    <n v="20000"/>
    <m/>
  </r>
  <r>
    <x v="14"/>
    <s v="Ingreso"/>
    <x v="0"/>
    <d v="2017-09-26T00:00:00"/>
    <s v="TR"/>
    <s v="Llanquihue 97-A P. Castillo /Convenio"/>
    <m/>
    <n v="400000"/>
    <m/>
  </r>
  <r>
    <x v="14"/>
    <s v="Ingreso"/>
    <x v="0"/>
    <d v="2017-09-26T00:00:00"/>
    <s v="TR"/>
    <s v="Llanquihue 113, Pedro Ruz"/>
    <m/>
    <n v="20000"/>
    <m/>
  </r>
  <r>
    <x v="14"/>
    <s v="Ingreso"/>
    <x v="0"/>
    <d v="2017-09-26T00:00:00"/>
    <s v="D/E"/>
    <s v="Llanquihue 109, Teresa Gatica"/>
    <m/>
    <n v="20109"/>
    <m/>
  </r>
  <r>
    <x v="14"/>
    <s v="Ingreso"/>
    <x v="0"/>
    <d v="2017-09-26T00:00:00"/>
    <s v="TR"/>
    <s v="Puyehue 32, Ivonne Jorquera"/>
    <m/>
    <n v="20000"/>
    <m/>
  </r>
  <r>
    <x v="14"/>
    <s v="Ingreso"/>
    <x v="0"/>
    <d v="2017-09-27T00:00:00"/>
    <s v="TR"/>
    <s v="Puyehue 51, Solange Aspee"/>
    <m/>
    <n v="20051"/>
    <m/>
  </r>
  <r>
    <x v="14"/>
    <s v="Ingreso"/>
    <x v="0"/>
    <d v="2017-09-27T00:00:00"/>
    <s v="TR"/>
    <s v="Villarrica 123, Omar Sepulveda"/>
    <m/>
    <n v="20000"/>
    <m/>
  </r>
  <r>
    <x v="14"/>
    <s v="Ingreso"/>
    <x v="0"/>
    <d v="2017-09-28T00:00:00"/>
    <s v="TR"/>
    <s v="Villarrica 128, Marcela Ubilla"/>
    <m/>
    <n v="240000"/>
    <m/>
  </r>
  <r>
    <x v="14"/>
    <s v="Ingreso"/>
    <x v="0"/>
    <d v="2017-09-29T00:00:00"/>
    <s v="TR"/>
    <s v="Icalma 72, Jorge Matamala"/>
    <m/>
    <n v="20072"/>
    <m/>
  </r>
  <r>
    <x v="14"/>
    <s v="Ingreso"/>
    <x v="0"/>
    <d v="2017-09-29T00:00:00"/>
    <s v="TR"/>
    <s v="Puyehue 37, Jorge Matamala"/>
    <m/>
    <n v="20037"/>
    <m/>
  </r>
  <r>
    <x v="14"/>
    <s v="Ingreso"/>
    <x v="0"/>
    <d v="2017-09-29T00:00:00"/>
    <s v="TR"/>
    <s v="Calafquen 5, Marcos Briones"/>
    <m/>
    <n v="20000"/>
    <m/>
  </r>
  <r>
    <x v="15"/>
    <s v="Ingreso"/>
    <x v="0"/>
    <d v="2017-10-02T00:00:00"/>
    <s v="TR"/>
    <s v="Villarrica 129, Ricardo Figueroa"/>
    <m/>
    <n v="20000"/>
    <m/>
  </r>
  <r>
    <x v="15"/>
    <s v="Ingreso"/>
    <x v="0"/>
    <d v="2017-10-02T00:00:00"/>
    <s v="TR"/>
    <s v="Villarrica 122, Ema Valdes"/>
    <m/>
    <n v="20000"/>
    <m/>
  </r>
  <r>
    <x v="15"/>
    <s v="Ingreso"/>
    <x v="0"/>
    <d v="2017-10-02T00:00:00"/>
    <s v="TR"/>
    <s v="R.Figueroa, vuelto caja chica Sep.17"/>
    <m/>
    <n v="15270"/>
    <m/>
  </r>
  <r>
    <x v="15"/>
    <s v="Ingreso"/>
    <x v="0"/>
    <d v="2017-10-02T00:00:00"/>
    <s v="TR"/>
    <s v="Llanquihue 97-A Patricia Castillo"/>
    <m/>
    <n v="20000"/>
    <m/>
  </r>
  <r>
    <x v="15"/>
    <s v="Ingreso"/>
    <x v="0"/>
    <d v="2017-10-02T00:00:00"/>
    <s v="TR"/>
    <s v="Ranco 54, Juan Montero"/>
    <m/>
    <n v="20054"/>
    <m/>
  </r>
  <r>
    <x v="15"/>
    <s v="Ingreso"/>
    <x v="0"/>
    <d v="2017-10-02T00:00:00"/>
    <s v="TR"/>
    <s v="Llanquihue 88, Pedro Flores"/>
    <m/>
    <n v="20000"/>
    <m/>
  </r>
  <r>
    <x v="15"/>
    <s v="Ingreso"/>
    <x v="0"/>
    <d v="2017-10-02T00:00:00"/>
    <s v="TR"/>
    <s v="Villarrica 118, Maria Pia Burgos"/>
    <m/>
    <n v="20000"/>
    <m/>
  </r>
  <r>
    <x v="15"/>
    <s v="Ingreso"/>
    <x v="0"/>
    <d v="2017-10-02T00:00:00"/>
    <s v="TR"/>
    <s v="Villarrica 104, Sergio Lledo"/>
    <m/>
    <n v="100104"/>
    <m/>
  </r>
  <r>
    <x v="15"/>
    <s v="Ingreso"/>
    <x v="0"/>
    <d v="2017-10-02T00:00:00"/>
    <s v="TR"/>
    <s v="Puyehue 36, Militza Cortes"/>
    <m/>
    <n v="20000"/>
    <m/>
  </r>
  <r>
    <x v="15"/>
    <s v="Ingreso"/>
    <x v="0"/>
    <d v="2017-10-02T00:00:00"/>
    <s v="TR"/>
    <s v="Puyehue 22, Cristina Olivares "/>
    <m/>
    <n v="20000"/>
    <m/>
  </r>
  <r>
    <x v="15"/>
    <s v="Ingreso"/>
    <x v="0"/>
    <d v="2017-10-03T00:00:00"/>
    <s v="TR"/>
    <s v="Puyejue 49, Hector Otarola"/>
    <m/>
    <n v="120049"/>
    <m/>
  </r>
  <r>
    <x v="15"/>
    <s v="Ingreso"/>
    <x v="0"/>
    <d v="2017-10-05T00:00:00"/>
    <s v="TR"/>
    <s v="Riñihue 19, Teresa Peña"/>
    <m/>
    <n v="20000"/>
    <m/>
  </r>
  <r>
    <x v="15"/>
    <s v="Ingreso"/>
    <x v="0"/>
    <d v="2017-10-05T00:00:00"/>
    <s v="D/E"/>
    <s v="Ranco 91, Jeannette Ibarra"/>
    <m/>
    <n v="20000"/>
    <m/>
  </r>
  <r>
    <x v="15"/>
    <s v="Ingreso"/>
    <x v="0"/>
    <d v="2017-10-05T00:00:00"/>
    <s v="D/CH"/>
    <s v="Allanquihue 90, Aurora Araya"/>
    <m/>
    <n v="40000"/>
    <m/>
  </r>
  <r>
    <x v="15"/>
    <s v="Ingreso"/>
    <x v="0"/>
    <d v="2017-10-05T00:00:00"/>
    <s v="D/CH"/>
    <s v="Riñihue 23, Sara Salgado"/>
    <m/>
    <n v="60000"/>
    <m/>
  </r>
  <r>
    <x v="15"/>
    <s v="Ingreso"/>
    <x v="0"/>
    <d v="2017-10-06T00:00:00"/>
    <s v="D/E"/>
    <s v="Puyehue 28, Antonio Silva"/>
    <m/>
    <n v="20028"/>
    <m/>
  </r>
  <r>
    <x v="15"/>
    <s v="Ingreso"/>
    <x v="0"/>
    <d v="2017-10-06T00:00:00"/>
    <s v="TR"/>
    <s v="Llanquihue 119, Maria Madariaga"/>
    <m/>
    <n v="20000"/>
    <m/>
  </r>
  <r>
    <x v="15"/>
    <s v="Ingreso"/>
    <x v="0"/>
    <d v="2017-10-10T00:00:00"/>
    <s v="TR"/>
    <s v="Ranco 75, Olga Hernandez"/>
    <m/>
    <n v="20000"/>
    <m/>
  </r>
  <r>
    <x v="15"/>
    <s v="Ingreso"/>
    <x v="0"/>
    <d v="2017-10-10T00:00:00"/>
    <s v="D/E"/>
    <s v="NN"/>
    <m/>
    <n v="20000"/>
    <m/>
  </r>
  <r>
    <x v="15"/>
    <s v="Ingreso"/>
    <x v="0"/>
    <d v="2017-10-10T00:00:00"/>
    <s v="D/E"/>
    <s v="Villarrica 100, Julia Zuñiga"/>
    <m/>
    <n v="20100"/>
    <m/>
  </r>
  <r>
    <x v="15"/>
    <s v="Ingreso"/>
    <x v="0"/>
    <d v="2017-10-11T00:00:00"/>
    <s v="TR"/>
    <s v="Llanquihue 97-A P. Castillo /Convenio"/>
    <m/>
    <n v="200000"/>
    <m/>
  </r>
  <r>
    <x v="15"/>
    <s v="Ingreso"/>
    <x v="0"/>
    <d v="2017-10-11T00:00:00"/>
    <s v="D/E"/>
    <s v="Ranco 91, Jeannette Ibarra"/>
    <m/>
    <n v="20000"/>
    <m/>
  </r>
  <r>
    <x v="15"/>
    <s v="Ingreso"/>
    <x v="0"/>
    <d v="2017-10-16T00:00:00"/>
    <s v="D/E"/>
    <s v="Ranco 44, Jose Mariano Martinez"/>
    <m/>
    <n v="160000"/>
    <m/>
  </r>
  <r>
    <x v="15"/>
    <s v="Ingreso"/>
    <x v="0"/>
    <d v="2017-10-16T00:00:00"/>
    <s v="D/E"/>
    <s v="Villarrica 110, Julia Valdes"/>
    <m/>
    <n v="40000"/>
    <m/>
  </r>
  <r>
    <x v="15"/>
    <s v="Ingreso"/>
    <x v="0"/>
    <d v="2017-10-17T00:00:00"/>
    <s v="D/E"/>
    <s v="Llanquihue 94, Suc. Valdes"/>
    <m/>
    <n v="40094"/>
    <m/>
  </r>
  <r>
    <x v="15"/>
    <s v="Ingreso"/>
    <x v="0"/>
    <d v="2017-10-20T00:00:00"/>
    <s v="D/E"/>
    <s v="Ranco 91, Jeannette Ibarra"/>
    <m/>
    <n v="20000"/>
    <m/>
  </r>
  <r>
    <x v="15"/>
    <s v="Ingreso"/>
    <x v="0"/>
    <d v="2017-10-20T00:00:00"/>
    <s v="D/CH"/>
    <s v="Puyehue 39, Regina Wegner"/>
    <m/>
    <n v="40039"/>
    <m/>
  </r>
  <r>
    <x v="15"/>
    <s v="Ingreso"/>
    <x v="0"/>
    <d v="2017-10-23T00:00:00"/>
    <s v="TR"/>
    <s v="Puyehue 32, Ivonne Jorquera"/>
    <m/>
    <n v="20000"/>
    <m/>
  </r>
  <r>
    <x v="15"/>
    <s v="Ingreso"/>
    <x v="1"/>
    <d v="2017-10-23T00:00:00"/>
    <s v="TR"/>
    <s v="Cesion Puyehue 53 - Franja"/>
    <m/>
    <n v="458270"/>
    <m/>
  </r>
  <r>
    <x v="15"/>
    <s v="Ingreso"/>
    <x v="0"/>
    <d v="2017-10-25T00:00:00"/>
    <s v="D/E"/>
    <s v="Ranco 91, Jeannette Ibarra"/>
    <m/>
    <n v="20000"/>
    <m/>
  </r>
  <r>
    <x v="15"/>
    <s v="Ingreso"/>
    <x v="0"/>
    <d v="2017-10-26T00:00:00"/>
    <s v="TR"/>
    <s v="Ranco 52, Nancy Paez"/>
    <m/>
    <n v="40000"/>
    <m/>
  </r>
  <r>
    <x v="15"/>
    <s v="Ingreso"/>
    <x v="0"/>
    <d v="2017-10-26T00:00:00"/>
    <s v="TR"/>
    <s v="Llanquhue 113, Pedro Ruz"/>
    <m/>
    <n v="20000"/>
    <m/>
  </r>
  <r>
    <x v="15"/>
    <s v="Ingreso"/>
    <x v="0"/>
    <d v="2017-10-26T00:00:00"/>
    <s v="D/E"/>
    <s v="Llanquihue 109, Teresa Gatica"/>
    <m/>
    <n v="20109"/>
    <m/>
  </r>
  <r>
    <x v="15"/>
    <s v="Ingreso"/>
    <x v="0"/>
    <d v="2017-10-30T00:00:00"/>
    <s v="TR"/>
    <s v="Ranco 54, Juan Montero"/>
    <m/>
    <n v="20054"/>
    <m/>
  </r>
  <r>
    <x v="15"/>
    <s v="Ingreso"/>
    <x v="0"/>
    <d v="2017-10-30T00:00:00"/>
    <s v="TR"/>
    <s v="Villarrica 118, Maria Pia Burgos"/>
    <m/>
    <n v="20000"/>
    <m/>
  </r>
  <r>
    <x v="15"/>
    <s v="Ingreso"/>
    <x v="0"/>
    <d v="2017-10-30T00:00:00"/>
    <s v="TR"/>
    <s v="Puyehue 37, Jorge Matamala"/>
    <m/>
    <n v="20037"/>
    <m/>
  </r>
  <r>
    <x v="15"/>
    <s v="Ingreso"/>
    <x v="0"/>
    <d v="2017-10-30T00:00:00"/>
    <s v="TR"/>
    <s v="Icalma 72, Jorge Matamala"/>
    <m/>
    <n v="20072"/>
    <m/>
  </r>
  <r>
    <x v="15"/>
    <s v="Ingreso"/>
    <x v="0"/>
    <d v="2017-10-30T00:00:00"/>
    <s v="TR"/>
    <s v="Llanquihue 88, Pedro Flores"/>
    <m/>
    <n v="20000"/>
    <m/>
  </r>
  <r>
    <x v="15"/>
    <s v="Ingreso"/>
    <x v="0"/>
    <d v="2017-10-31T00:00:00"/>
    <s v="TR"/>
    <s v="Villarrica 123, Omar Sepulveda"/>
    <m/>
    <n v="20000"/>
    <m/>
  </r>
  <r>
    <x v="15"/>
    <s v="Ingreso"/>
    <x v="0"/>
    <d v="2017-10-31T00:00:00"/>
    <s v="TR"/>
    <s v="Ranco 50, Julia Parra"/>
    <m/>
    <n v="20000"/>
    <m/>
  </r>
  <r>
    <x v="15"/>
    <s v="Ingreso"/>
    <x v="0"/>
    <d v="2017-10-31T00:00:00"/>
    <s v="TR"/>
    <s v="Ranco 79, Ismelda Meza"/>
    <m/>
    <n v="20000"/>
    <m/>
  </r>
  <r>
    <x v="16"/>
    <s v="Ingreso"/>
    <x v="0"/>
    <d v="2017-11-02T00:00:00"/>
    <s v="D/E"/>
    <s v="Ranco 91, Jeannette Ibarra"/>
    <m/>
    <n v="20000"/>
    <m/>
  </r>
  <r>
    <x v="16"/>
    <s v="Ingreso"/>
    <x v="0"/>
    <d v="2017-11-02T00:00:00"/>
    <s v="TR"/>
    <s v="Villarrica 122, Ema Valdes"/>
    <m/>
    <n v="20000"/>
    <m/>
  </r>
  <r>
    <x v="16"/>
    <s v="Ingreso"/>
    <x v="0"/>
    <d v="2017-11-02T00:00:00"/>
    <s v="TR"/>
    <s v="Villarrica 129, Ricardo Figueroa"/>
    <m/>
    <n v="20000"/>
    <m/>
  </r>
  <r>
    <x v="16"/>
    <s v="Ingreso"/>
    <x v="0"/>
    <d v="2017-11-02T00:00:00"/>
    <s v="TR"/>
    <s v="R.Figueroa, vuelto caja chica Sep.17"/>
    <m/>
    <n v="100000"/>
    <m/>
  </r>
  <r>
    <x v="16"/>
    <s v="Ingreso"/>
    <x v="0"/>
    <d v="2017-11-02T00:00:00"/>
    <s v="TR"/>
    <s v="Villarrica 102, Silvia Mancilla"/>
    <m/>
    <n v="20102"/>
    <m/>
  </r>
  <r>
    <x v="16"/>
    <s v="Ingreso"/>
    <x v="0"/>
    <d v="2017-11-02T00:00:00"/>
    <s v="TR"/>
    <s v="Puyehue 22, Cristina Olivares S."/>
    <m/>
    <n v="20000"/>
    <m/>
  </r>
  <r>
    <x v="16"/>
    <s v="Ingreso"/>
    <x v="0"/>
    <d v="2017-11-03T00:00:00"/>
    <s v="TR"/>
    <s v="Calafquen 5, Marcos Briones"/>
    <m/>
    <n v="20000"/>
    <m/>
  </r>
  <r>
    <x v="16"/>
    <s v="Ingreso"/>
    <x v="0"/>
    <d v="2017-11-06T00:00:00"/>
    <s v="TR"/>
    <s v="Riñihue 19, Teresa Peña"/>
    <m/>
    <n v="20000"/>
    <m/>
  </r>
  <r>
    <x v="16"/>
    <s v="Ingreso"/>
    <x v="0"/>
    <d v="2017-11-07T00:00:00"/>
    <s v="TR"/>
    <s v="Puyehue 36, Militza Cortes"/>
    <m/>
    <n v="20000"/>
    <m/>
  </r>
  <r>
    <x v="16"/>
    <s v="Ingreso"/>
    <x v="0"/>
    <d v="2017-11-07T00:00:00"/>
    <s v="D/CH"/>
    <s v="Llanquihue 90, Aurora Araya"/>
    <m/>
    <n v="40000"/>
    <m/>
  </r>
  <r>
    <x v="16"/>
    <s v="Ingreso"/>
    <x v="0"/>
    <d v="2017-11-07T00:00:00"/>
    <s v="D/CH"/>
    <s v="Riñihue 23, Sara Salgado"/>
    <m/>
    <n v="60000"/>
    <m/>
  </r>
  <r>
    <x v="16"/>
    <s v="Ingreso"/>
    <x v="0"/>
    <d v="2017-11-09T00:00:00"/>
    <s v="D/E"/>
    <s v="Riñihue 10, Hector Zuñiga"/>
    <m/>
    <n v="100000"/>
    <m/>
  </r>
  <r>
    <x v="16"/>
    <s v="Ingreso"/>
    <x v="0"/>
    <d v="2017-11-10T00:00:00"/>
    <s v="D/E"/>
    <s v="Puyehue 43, Aurelio Sandoval"/>
    <m/>
    <n v="40043"/>
    <m/>
  </r>
  <r>
    <x v="16"/>
    <s v="Ingreso"/>
    <x v="0"/>
    <d v="2017-11-10T00:00:00"/>
    <s v="D/E"/>
    <s v="Villarrica 100, Julia Zuñiga"/>
    <m/>
    <n v="20100"/>
    <m/>
  </r>
  <r>
    <x v="16"/>
    <s v="Ingreso"/>
    <x v="0"/>
    <d v="2017-11-13T00:00:00"/>
    <s v="TR"/>
    <s v="Puyehue 45-47, Gladys Segovia"/>
    <m/>
    <n v="80000"/>
    <m/>
  </r>
  <r>
    <x v="16"/>
    <s v="Ingreso"/>
    <x v="0"/>
    <d v="2017-11-13T00:00:00"/>
    <s v="TR"/>
    <s v="Ranco 75, Olga Hernandez"/>
    <m/>
    <n v="20000"/>
    <m/>
  </r>
  <r>
    <x v="16"/>
    <s v="Ingreso"/>
    <x v="0"/>
    <d v="2017-11-13T00:00:00"/>
    <s v="TR"/>
    <s v="Llanquihue 103-105, Tatiana Tejos"/>
    <m/>
    <n v="240000"/>
    <m/>
  </r>
  <r>
    <x v="16"/>
    <s v="Ingreso"/>
    <x v="0"/>
    <d v="2017-11-13T00:00:00"/>
    <s v="D/E"/>
    <s v="Ranco 83, Silvia Gonzalez"/>
    <m/>
    <n v="20000"/>
    <m/>
  </r>
  <r>
    <x v="16"/>
    <s v="Ingreso"/>
    <x v="0"/>
    <d v="2017-11-13T00:00:00"/>
    <s v="D/E"/>
    <s v="Puyehue 41, Teresa Sepulveda"/>
    <m/>
    <n v="120000"/>
    <m/>
  </r>
  <r>
    <x v="16"/>
    <s v="Ingreso"/>
    <x v="0"/>
    <d v="2017-11-13T00:00:00"/>
    <s v="D/E"/>
    <s v="Puyehue 28, Antonio Silva"/>
    <m/>
    <n v="20028"/>
    <m/>
  </r>
  <r>
    <x v="16"/>
    <s v="Ingreso"/>
    <x v="0"/>
    <d v="2017-11-14T00:00:00"/>
    <s v="TR"/>
    <s v="Ranco 46, Manuel Jorquera"/>
    <m/>
    <n v="60000"/>
    <m/>
  </r>
  <r>
    <x v="16"/>
    <s v="Ingreso"/>
    <x v="0"/>
    <d v="2017-11-17T00:00:00"/>
    <s v="TR"/>
    <s v="Riñihue 25, Juan Gonzalez"/>
    <m/>
    <n v="80025"/>
    <m/>
  </r>
  <r>
    <x v="16"/>
    <s v="Ingreso"/>
    <x v="0"/>
    <d v="2017-11-17T00:00:00"/>
    <s v="TR"/>
    <s v="Llanquihue 96, Carlos Alvarez"/>
    <m/>
    <n v="60096"/>
    <m/>
  </r>
  <r>
    <x v="16"/>
    <s v="Ingreso"/>
    <x v="0"/>
    <d v="2017-11-17T00:00:00"/>
    <s v="D/E"/>
    <s v="Riñihue 10, Hector Zuñiga"/>
    <m/>
    <n v="100000"/>
    <m/>
  </r>
  <r>
    <x v="16"/>
    <s v="Ingreso"/>
    <x v="0"/>
    <d v="2017-11-21T00:00:00"/>
    <s v="TR"/>
    <s v="Llanquihue 74, Eliana Haro"/>
    <m/>
    <n v="40000"/>
    <m/>
  </r>
  <r>
    <x v="16"/>
    <s v="Ingreso"/>
    <x v="0"/>
    <d v="2017-11-23T00:00:00"/>
    <s v="D/E"/>
    <s v="Llanquihue 109, Teresa Gatica"/>
    <m/>
    <n v="20109"/>
    <m/>
  </r>
  <r>
    <x v="16"/>
    <s v="Ingreso"/>
    <x v="0"/>
    <d v="2017-11-23T00:00:00"/>
    <s v="TR"/>
    <s v="Puyehue 32, Ivonne Jorquera"/>
    <m/>
    <n v="20000"/>
    <m/>
  </r>
  <r>
    <x v="16"/>
    <s v="Ingreso"/>
    <x v="0"/>
    <d v="2017-11-24T00:00:00"/>
    <s v="TR"/>
    <s v="Llanquihue 113, Pedro Ruz"/>
    <m/>
    <n v="20000"/>
    <m/>
  </r>
  <r>
    <x v="16"/>
    <s v="Ingreso"/>
    <x v="0"/>
    <d v="2017-11-28T00:00:00"/>
    <s v="TR"/>
    <s v="Llanquihue 80, Sergio Ibaceta"/>
    <m/>
    <n v="20080"/>
    <m/>
  </r>
  <r>
    <x v="16"/>
    <s v="Ingreso"/>
    <x v="0"/>
    <d v="2017-11-29T00:00:00"/>
    <s v="TR"/>
    <s v="Icalma 72, Jorge Matamala"/>
    <m/>
    <n v="20072"/>
    <m/>
  </r>
  <r>
    <x v="16"/>
    <s v="Ingreso"/>
    <x v="0"/>
    <d v="2017-11-29T00:00:00"/>
    <s v="TR"/>
    <s v="Puyehue 37, Jorge Matamala"/>
    <m/>
    <n v="20037"/>
    <m/>
  </r>
  <r>
    <x v="16"/>
    <s v="Ingreso"/>
    <x v="0"/>
    <d v="2017-11-29T00:00:00"/>
    <s v="D/E"/>
    <s v="Llanquihue 94, Suc.Carmela Valdes"/>
    <m/>
    <n v="20094"/>
    <m/>
  </r>
  <r>
    <x v="16"/>
    <s v="Ingreso"/>
    <x v="0"/>
    <d v="2017-11-29T00:00:00"/>
    <s v="TR"/>
    <s v="Villarrica 123, Omar Sepulveda"/>
    <m/>
    <n v="20000"/>
    <m/>
  </r>
  <r>
    <x v="16"/>
    <s v="Ingreso"/>
    <x v="0"/>
    <d v="2017-11-29T00:00:00"/>
    <s v="TR"/>
    <s v="Ranco 54, JuanMontero"/>
    <m/>
    <n v="20054"/>
    <m/>
  </r>
  <r>
    <x v="16"/>
    <s v="Ingreso"/>
    <x v="0"/>
    <d v="2017-11-29T00:00:00"/>
    <s v="TR"/>
    <s v="Villarrica 118, Ma. Pia Burgos"/>
    <m/>
    <n v="20000"/>
    <m/>
  </r>
  <r>
    <x v="17"/>
    <s v="Ingreso"/>
    <x v="0"/>
    <d v="2017-12-01T00:00:00"/>
    <s v="TR"/>
    <s v="Ranco 50, Julia Parra"/>
    <m/>
    <n v="20000"/>
    <m/>
  </r>
  <r>
    <x v="17"/>
    <s v="Ingreso"/>
    <x v="0"/>
    <d v="2017-12-01T00:00:00"/>
    <s v="TR"/>
    <s v="Ranco 79, Ismelda Meza"/>
    <m/>
    <n v="20000"/>
    <m/>
  </r>
  <r>
    <x v="17"/>
    <s v="Ingreso"/>
    <x v="0"/>
    <d v="2017-12-04T00:00:00"/>
    <s v="D/CH"/>
    <s v="Llanquihue 97, Rene Rivero"/>
    <m/>
    <n v="20097"/>
    <m/>
  </r>
  <r>
    <x v="17"/>
    <s v="Ingreso"/>
    <x v="0"/>
    <d v="2017-12-04T00:00:00"/>
    <s v="TR"/>
    <s v="Puyehue 22, Cristina Olivares "/>
    <m/>
    <n v="20000"/>
    <m/>
  </r>
  <r>
    <x v="17"/>
    <s v="Ingreso"/>
    <x v="0"/>
    <d v="2017-12-04T00:00:00"/>
    <s v="TR"/>
    <s v="Villarrica 122, Ema Valdes"/>
    <m/>
    <n v="20000"/>
    <m/>
  </r>
  <r>
    <x v="17"/>
    <s v="Ingreso"/>
    <x v="0"/>
    <d v="2017-12-04T00:00:00"/>
    <s v="TR"/>
    <s v="Villarrica 129, Ricardo Figueroa"/>
    <m/>
    <n v="20000"/>
    <m/>
  </r>
  <r>
    <x v="17"/>
    <s v="Ingreso"/>
    <x v="0"/>
    <d v="2017-12-05T00:00:00"/>
    <s v="TR"/>
    <s v="Riñihue 19, Teresa Peña"/>
    <m/>
    <n v="20000"/>
    <m/>
  </r>
  <r>
    <x v="17"/>
    <s v="Ingreso"/>
    <x v="0"/>
    <d v="2017-12-05T00:00:00"/>
    <s v="D/CH"/>
    <s v="Llanquihue 97, Rene Rivero"/>
    <m/>
    <n v="20097"/>
    <m/>
  </r>
  <r>
    <x v="17"/>
    <s v="Ingreso"/>
    <x v="0"/>
    <d v="2017-12-06T00:00:00"/>
    <s v="TR"/>
    <s v="Calafquen 5, Marcos Briones"/>
    <m/>
    <n v="20000"/>
    <m/>
  </r>
  <r>
    <x v="17"/>
    <s v="Ingreso"/>
    <x v="0"/>
    <d v="2017-12-11T00:00:00"/>
    <s v="TR"/>
    <s v="Villarrica 98, Anibal Vivaceta"/>
    <m/>
    <n v="60000"/>
    <m/>
  </r>
  <r>
    <x v="17"/>
    <s v="Ingreso"/>
    <x v="0"/>
    <d v="2017-12-11T00:00:00"/>
    <s v="D/E"/>
    <s v="Ranco 83, Silvia Gonzalez"/>
    <m/>
    <n v="8000"/>
    <m/>
  </r>
  <r>
    <x v="17"/>
    <s v="Ingreso"/>
    <x v="0"/>
    <d v="2017-12-11T00:00:00"/>
    <s v="TR"/>
    <s v="Llanquihue 82, Maria Molina"/>
    <m/>
    <n v="100000"/>
    <m/>
  </r>
  <r>
    <x v="17"/>
    <s v="Ingreso"/>
    <x v="0"/>
    <d v="2017-12-11T00:00:00"/>
    <s v="TR"/>
    <s v="Puyehue 30, Jorge Carcasson"/>
    <m/>
    <n v="40030"/>
    <m/>
  </r>
  <r>
    <x v="17"/>
    <s v="Ingreso"/>
    <x v="0"/>
    <d v="2017-12-11T00:00:00"/>
    <s v="TR"/>
    <s v="Llanquihue 74, Eliana Haro"/>
    <m/>
    <n v="40000"/>
    <m/>
  </r>
  <r>
    <x v="17"/>
    <s v="Ingreso"/>
    <x v="0"/>
    <d v="2017-12-11T00:00:00"/>
    <s v="D/CH"/>
    <s v="Ranco 83, Silvia Gonzalez"/>
    <m/>
    <n v="12000"/>
    <m/>
  </r>
  <r>
    <x v="17"/>
    <s v="Ingreso"/>
    <x v="0"/>
    <d v="2017-12-15T00:00:00"/>
    <s v="TR"/>
    <s v="Puyehue 30, Jorge Carcasson"/>
    <m/>
    <n v="20000"/>
    <m/>
  </r>
  <r>
    <x v="17"/>
    <s v="Ingreso"/>
    <x v="0"/>
    <d v="2017-12-18T00:00:00"/>
    <s v="D/CH"/>
    <s v="Riñihue 23, Sara Salgado"/>
    <m/>
    <n v="60000"/>
    <m/>
  </r>
  <r>
    <x v="17"/>
    <s v="Ingreso"/>
    <x v="0"/>
    <d v="2017-12-18T00:00:00"/>
    <s v="TR"/>
    <s v="Llanquihue 74, Eliana Haro"/>
    <m/>
    <n v="40000"/>
    <m/>
  </r>
  <r>
    <x v="17"/>
    <s v="Ingreso"/>
    <x v="0"/>
    <d v="2017-12-18T00:00:00"/>
    <s v="D/E"/>
    <s v="Ranco 56, Delia Quiroga"/>
    <m/>
    <n v="40000"/>
    <m/>
  </r>
  <r>
    <x v="17"/>
    <s v="Ingreso"/>
    <x v="0"/>
    <d v="2017-12-19T00:00:00"/>
    <s v="TR"/>
    <s v="Llanquihue 113, Pedro Ruz"/>
    <m/>
    <n v="20000"/>
    <m/>
  </r>
  <r>
    <x v="17"/>
    <s v="Ingreso"/>
    <x v="0"/>
    <d v="2017-12-19T00:00:00"/>
    <s v="TR"/>
    <s v="Puyehue 36, Militza Cortes"/>
    <m/>
    <n v="20000"/>
    <m/>
  </r>
  <r>
    <x v="17"/>
    <s v="Ingreso"/>
    <x v="0"/>
    <d v="2017-12-19T00:00:00"/>
    <s v="TR"/>
    <s v="Llanquihue 97 A , Patricia Castillo"/>
    <m/>
    <n v="40000"/>
    <m/>
  </r>
  <r>
    <x v="17"/>
    <s v="Ingreso"/>
    <x v="0"/>
    <d v="2017-12-19T00:00:00"/>
    <s v="D/E"/>
    <s v="Villarrica 100, Julia Zuñiga"/>
    <m/>
    <n v="20100"/>
    <m/>
  </r>
  <r>
    <x v="17"/>
    <s v="Ingreso"/>
    <x v="0"/>
    <d v="2017-12-26T00:00:00"/>
    <s v="TR"/>
    <s v="Ranco 54, Juan Montero"/>
    <m/>
    <n v="20054"/>
    <m/>
  </r>
  <r>
    <x v="17"/>
    <s v="Ingreso"/>
    <x v="0"/>
    <d v="2017-12-26T00:00:00"/>
    <s v="TR"/>
    <s v="Ranco 75, Olga Hernandez"/>
    <m/>
    <n v="20000"/>
    <m/>
  </r>
  <r>
    <x v="17"/>
    <s v="Ingreso"/>
    <x v="0"/>
    <d v="2017-12-26T00:00:00"/>
    <s v="TR"/>
    <s v="Llanquihue 88, Pedro Flores"/>
    <m/>
    <n v="40000"/>
    <m/>
  </r>
  <r>
    <x v="17"/>
    <s v="Ingreso"/>
    <x v="0"/>
    <d v="2017-12-26T00:00:00"/>
    <s v="TR"/>
    <s v="Puyehue 32, Ivonne Jorquera"/>
    <m/>
    <n v="20000"/>
    <m/>
  </r>
  <r>
    <x v="17"/>
    <s v="Ingreso"/>
    <x v="0"/>
    <d v="2017-12-26T00:00:00"/>
    <s v="D/CH"/>
    <s v="Llanquihue 97, Rene Rivero"/>
    <m/>
    <n v="20097"/>
    <m/>
  </r>
  <r>
    <x v="17"/>
    <s v="Ingreso"/>
    <x v="0"/>
    <d v="2017-12-27T00:00:00"/>
    <s v="TR"/>
    <s v="Ranco 50, Julia Parra"/>
    <m/>
    <n v="20000"/>
    <m/>
  </r>
  <r>
    <x v="17"/>
    <s v="Ingreso"/>
    <x v="0"/>
    <d v="2017-12-27T00:00:00"/>
    <s v="TR"/>
    <s v="Ranco 79, Ismelda Meza"/>
    <m/>
    <n v="20000"/>
    <m/>
  </r>
  <r>
    <x v="17"/>
    <s v="Ingreso"/>
    <x v="0"/>
    <d v="2017-12-27T00:00:00"/>
    <s v="TR"/>
    <s v="Icalma 72, Jorge Matamala"/>
    <m/>
    <n v="20072"/>
    <m/>
  </r>
  <r>
    <x v="17"/>
    <s v="Ingreso"/>
    <x v="0"/>
    <d v="2017-12-29T00:00:00"/>
    <s v="TR"/>
    <s v="Puyehue 37, Jorge Matamala"/>
    <m/>
    <n v="20037"/>
    <m/>
  </r>
  <r>
    <x v="17"/>
    <s v="Ingreso"/>
    <x v="0"/>
    <d v="2017-12-29T00:00:00"/>
    <s v="TR"/>
    <s v="Villarrica 123 Omar Sepulveda"/>
    <m/>
    <n v="20000"/>
    <m/>
  </r>
  <r>
    <x v="17"/>
    <s v="Ingreso"/>
    <x v="0"/>
    <d v="2017-12-29T00:00:00"/>
    <s v="TR"/>
    <s v="Villarrica 122, Ema Valdes"/>
    <m/>
    <n v="20000"/>
    <m/>
  </r>
  <r>
    <x v="17"/>
    <s v="Ingreso"/>
    <x v="0"/>
    <d v="2017-12-29T00:00:00"/>
    <s v="TR"/>
    <s v="Villarrica 129, Ricardo Figueroa"/>
    <m/>
    <n v="20000"/>
    <n v="34859875"/>
  </r>
  <r>
    <x v="18"/>
    <s v="Ingreso"/>
    <x v="0"/>
    <d v="2018-01-02T00:00:00"/>
    <s v="TR"/>
    <s v="Villarrica 118, Ma. Pia Burgos"/>
    <m/>
    <n v="20000"/>
    <m/>
  </r>
  <r>
    <x v="18"/>
    <s v="Ingreso"/>
    <x v="0"/>
    <d v="2018-01-02T00:00:00"/>
    <s v="TR"/>
    <s v="Puyehue 22, Cristina Olivares "/>
    <m/>
    <n v="20000"/>
    <m/>
  </r>
  <r>
    <x v="18"/>
    <s v="Ingreso"/>
    <x v="0"/>
    <d v="2018-01-02T00:00:00"/>
    <s v="TR"/>
    <s v="Llanquihue 80, Sergio Ibaceta"/>
    <m/>
    <n v="20080"/>
    <m/>
  </r>
  <r>
    <x v="18"/>
    <s v="Ingreso"/>
    <x v="0"/>
    <d v="2018-01-02T00:00:00"/>
    <s v="D/E"/>
    <s v="Llanquihue 109, Teresa Gatica"/>
    <m/>
    <n v="20109"/>
    <m/>
  </r>
  <r>
    <x v="18"/>
    <s v="Ingreso"/>
    <x v="0"/>
    <d v="2018-01-02T00:00:00"/>
    <s v="TR"/>
    <s v="Ranco 46, Manuel Jorquera"/>
    <m/>
    <n v="60000"/>
    <m/>
  </r>
  <r>
    <x v="18"/>
    <s v="Ingreso"/>
    <x v="0"/>
    <d v="2018-01-02T00:00:00"/>
    <s v="D/E"/>
    <s v="Llaqnquihue 99, Luisa Herrera"/>
    <m/>
    <n v="60000"/>
    <m/>
  </r>
  <r>
    <x v="18"/>
    <s v="Ingreso"/>
    <x v="0"/>
    <d v="2018-01-02T00:00:00"/>
    <s v="D/E"/>
    <s v="Riñihue 10, Hector Zuñiga "/>
    <m/>
    <n v="60000"/>
    <m/>
  </r>
  <r>
    <x v="18"/>
    <s v="Ingreso"/>
    <x v="0"/>
    <d v="2018-01-02T00:00:00"/>
    <s v="D/E"/>
    <s v="Riñihue 10, Hector Zuñiga "/>
    <m/>
    <n v="100000"/>
    <m/>
  </r>
  <r>
    <x v="18"/>
    <s v="Ingreso"/>
    <x v="0"/>
    <d v="2018-01-02T00:00:00"/>
    <s v="D/CH"/>
    <s v="Lalnquihue 76, Glenda Alvarez"/>
    <m/>
    <n v="100000"/>
    <m/>
  </r>
  <r>
    <x v="18"/>
    <s v="Ingreso"/>
    <x v="0"/>
    <d v="2018-01-04T00:00:00"/>
    <s v="D/E"/>
    <s v="Ranco 95, Carolina Ortiz"/>
    <m/>
    <n v="20095"/>
    <m/>
  </r>
  <r>
    <x v="18"/>
    <s v="Ingreso"/>
    <x v="0"/>
    <d v="2018-01-04T00:00:00"/>
    <s v="D/E"/>
    <s v="Villarrica 100, Julia Zuñiga"/>
    <m/>
    <n v="20100"/>
    <m/>
  </r>
  <r>
    <x v="18"/>
    <s v="Ingreso"/>
    <x v="0"/>
    <d v="2018-01-04T00:00:00"/>
    <s v="TR"/>
    <s v="Llanquihue 103 - 105, Tatiana Tejos"/>
    <m/>
    <n v="40000"/>
    <m/>
  </r>
  <r>
    <x v="18"/>
    <s v="Ingreso"/>
    <x v="0"/>
    <d v="2018-01-05T00:00:00"/>
    <m/>
    <s v="Riñihue 19, Teresa Peña"/>
    <m/>
    <n v="20000"/>
    <m/>
  </r>
  <r>
    <x v="18"/>
    <s v="Ingreso"/>
    <x v="0"/>
    <d v="2018-01-08T00:00:00"/>
    <s v="TR"/>
    <s v="Villarrica 102, Silvia Mancilla"/>
    <m/>
    <n v="20102"/>
    <m/>
  </r>
  <r>
    <x v="18"/>
    <s v="Ingreso"/>
    <x v="0"/>
    <d v="2018-01-08T00:00:00"/>
    <s v="TR"/>
    <s v="Villarrica 98, Anibal Vivaceta"/>
    <m/>
    <n v="60000"/>
    <m/>
  </r>
  <r>
    <x v="18"/>
    <s v="Ingreso"/>
    <x v="0"/>
    <d v="2018-01-08T00:00:00"/>
    <s v="D/E"/>
    <s v="Puyehue 41, Teresa Sepulveda"/>
    <m/>
    <n v="60000"/>
    <m/>
  </r>
  <r>
    <x v="18"/>
    <s v="Ingreso"/>
    <x v="0"/>
    <d v="2018-01-08T00:00:00"/>
    <s v="D/E"/>
    <s v="Puyehue 26, Sergio Ballesteros"/>
    <m/>
    <n v="200000"/>
    <m/>
  </r>
  <r>
    <x v="18"/>
    <s v="Ingreso"/>
    <x v="0"/>
    <d v="2018-01-08T00:00:00"/>
    <s v="TR"/>
    <s v="Riñihue 6, Roberto Andrade"/>
    <m/>
    <n v="200006"/>
    <m/>
  </r>
  <r>
    <x v="18"/>
    <s v="Ingreso"/>
    <x v="0"/>
    <d v="2018-01-10T00:00:00"/>
    <s v="TR"/>
    <s v="Ranco 75, Olga Hernandez"/>
    <m/>
    <n v="20000"/>
    <m/>
  </r>
  <r>
    <x v="18"/>
    <s v="Ingreso"/>
    <x v="0"/>
    <d v="2018-01-10T00:00:00"/>
    <s v="D/E"/>
    <s v="Puyehue 28, Antonio Silva "/>
    <m/>
    <n v="20000"/>
    <m/>
  </r>
  <r>
    <x v="18"/>
    <s v="Ingreso"/>
    <x v="0"/>
    <d v="2018-01-10T00:00:00"/>
    <s v="D/E"/>
    <s v="Puyehue 28, Antonio Silva "/>
    <m/>
    <n v="20000"/>
    <m/>
  </r>
  <r>
    <x v="18"/>
    <s v="Ingreso"/>
    <x v="0"/>
    <d v="2018-01-10T00:00:00"/>
    <s v="D/CH"/>
    <s v="Puyehue 39, Regina Wenner"/>
    <m/>
    <n v="40039"/>
    <m/>
  </r>
  <r>
    <x v="18"/>
    <s v="Ingreso"/>
    <x v="0"/>
    <d v="2018-01-10T00:00:00"/>
    <s v="TR"/>
    <s v="Ranco 81, Marcela Cubillos"/>
    <m/>
    <n v="60000"/>
    <m/>
  </r>
  <r>
    <x v="18"/>
    <s v="Ingreso"/>
    <x v="0"/>
    <d v="2018-01-10T00:00:00"/>
    <s v="D/CH"/>
    <s v="Riñihue 23, Sara Salgado"/>
    <m/>
    <n v="60000"/>
    <m/>
  </r>
  <r>
    <x v="18"/>
    <s v="Ingreso"/>
    <x v="0"/>
    <d v="2018-01-11T00:00:00"/>
    <s v="TR"/>
    <s v="Ranco 52, Nancy Paez"/>
    <m/>
    <n v="40000"/>
    <m/>
  </r>
  <r>
    <x v="18"/>
    <s v="Ingreso"/>
    <x v="0"/>
    <d v="2018-01-12T00:00:00"/>
    <s v="TR"/>
    <s v="Villarrica 130, Laura Bailac"/>
    <m/>
    <n v="80000"/>
    <m/>
  </r>
  <r>
    <x v="18"/>
    <s v="Ingreso"/>
    <x v="0"/>
    <d v="2018-01-15T00:00:00"/>
    <s v="D/E"/>
    <s v="Ranco 83, Silvia Gonzalez"/>
    <m/>
    <n v="20000"/>
    <m/>
  </r>
  <r>
    <x v="18"/>
    <s v="Ingreso"/>
    <x v="0"/>
    <d v="2018-01-15T00:00:00"/>
    <s v="D/E"/>
    <s v="Ranco 56, Delia Quiroga"/>
    <m/>
    <n v="40000"/>
    <m/>
  </r>
  <r>
    <x v="18"/>
    <s v="Ingreso"/>
    <x v="0"/>
    <d v="2018-01-15T00:00:00"/>
    <s v="D/E"/>
    <s v="Dev. Desmalezacion Villarrica 125"/>
    <m/>
    <n v="40000"/>
    <m/>
  </r>
  <r>
    <x v="18"/>
    <s v="Ingreso"/>
    <x v="0"/>
    <d v="2018-01-15T00:00:00"/>
    <s v="D/E"/>
    <s v="Ranco 77, Melinda Gonzalez"/>
    <m/>
    <n v="50000"/>
    <m/>
  </r>
  <r>
    <x v="18"/>
    <s v="Ingreso"/>
    <x v="0"/>
    <d v="2018-01-15T00:00:00"/>
    <s v="D/E"/>
    <s v="Llanquihue 90, Aurora Araya (cheques)"/>
    <m/>
    <n v="70000"/>
    <m/>
  </r>
  <r>
    <x v="18"/>
    <s v="Ingreso"/>
    <x v="0"/>
    <d v="2018-01-15T00:00:00"/>
    <s v="D/E"/>
    <s v="Llanquihue 78, Cristian Recabarren"/>
    <m/>
    <n v="154000"/>
    <m/>
  </r>
  <r>
    <x v="18"/>
    <s v="Ingreso"/>
    <x v="0"/>
    <d v="2018-01-15T00:00:00"/>
    <s v="D/E"/>
    <s v="Ranco 56, Delia Quiroga"/>
    <m/>
    <n v="210000"/>
    <m/>
  </r>
  <r>
    <x v="18"/>
    <s v="Ingreso"/>
    <x v="0"/>
    <d v="2018-01-17T00:00:00"/>
    <s v="TR"/>
    <s v="Puyehue 36, Militza Cortes"/>
    <m/>
    <n v="20000"/>
    <m/>
  </r>
  <r>
    <x v="18"/>
    <s v="Ingreso"/>
    <x v="0"/>
    <d v="2018-01-17T00:00:00"/>
    <s v="TR"/>
    <s v="Ranco 52, Nancy Paez"/>
    <m/>
    <n v="20000"/>
    <m/>
  </r>
  <r>
    <x v="18"/>
    <s v="Ingreso"/>
    <x v="0"/>
    <d v="2018-01-17T00:00:00"/>
    <s v="TR"/>
    <s v="Llanquihue 101, Marcela Ortiz"/>
    <m/>
    <n v="60000"/>
    <m/>
  </r>
  <r>
    <x v="18"/>
    <s v="Ingreso"/>
    <x v="1"/>
    <d v="2018-01-18T00:00:00"/>
    <s v="TR"/>
    <s v="Villarrica 126, Beltran de Ramon"/>
    <m/>
    <n v="480000"/>
    <m/>
  </r>
  <r>
    <x v="18"/>
    <s v="Ingreso"/>
    <x v="0"/>
    <d v="2018-01-22T00:00:00"/>
    <s v="TR"/>
    <s v="Llanquihe 97-A, Patricia Castillo O."/>
    <m/>
    <n v="20000"/>
    <m/>
  </r>
  <r>
    <x v="18"/>
    <s v="Ingreso"/>
    <x v="0"/>
    <d v="2018-01-22T00:00:00"/>
    <s v="TR"/>
    <s v="Puyehue 43, Aurelio Sandoval"/>
    <m/>
    <n v="40000"/>
    <m/>
  </r>
  <r>
    <x v="18"/>
    <s v="Ingreso"/>
    <x v="0"/>
    <d v="2018-01-22T00:00:00"/>
    <s v="TR"/>
    <s v="Llanquihue 101, Marcela Ortiz"/>
    <m/>
    <n v="80000"/>
    <m/>
  </r>
  <r>
    <x v="18"/>
    <s v="Ingreso"/>
    <x v="0"/>
    <d v="2018-01-22T00:00:00"/>
    <s v="D/CH"/>
    <s v="Ranco 85, Hugo Flores"/>
    <m/>
    <n v="140000"/>
    <m/>
  </r>
  <r>
    <x v="18"/>
    <s v="Ingreso"/>
    <x v="0"/>
    <d v="2018-01-22T00:00:00"/>
    <s v="TR"/>
    <s v="Puyehue 24, Lliana Tureuna"/>
    <m/>
    <n v="172000"/>
    <m/>
  </r>
  <r>
    <x v="18"/>
    <s v="Ingreso"/>
    <x v="0"/>
    <d v="2018-01-22T00:00:00"/>
    <s v="TR"/>
    <s v="Llanquihue 111, Walter Roccaro"/>
    <m/>
    <n v="181800"/>
    <m/>
  </r>
  <r>
    <x v="18"/>
    <s v="Ingreso"/>
    <x v="0"/>
    <d v="2018-01-22T00:00:00"/>
    <s v="TR"/>
    <s v="Villarrica 125, Marta Aguado"/>
    <m/>
    <n v="240000"/>
    <m/>
  </r>
  <r>
    <x v="18"/>
    <s v="Ingreso"/>
    <x v="0"/>
    <d v="2018-01-24T00:00:00"/>
    <s v="TR"/>
    <s v="Llanquihue 109, Teresa Gatica"/>
    <m/>
    <n v="20109"/>
    <m/>
  </r>
  <r>
    <x v="18"/>
    <s v="Ingreso"/>
    <x v="0"/>
    <d v="2018-01-24T00:00:00"/>
    <s v="TR"/>
    <s v="Puyehue 049, Hector Otarola"/>
    <m/>
    <n v="120049"/>
    <m/>
  </r>
  <r>
    <x v="18"/>
    <s v="Ingreso"/>
    <x v="0"/>
    <d v="2018-01-25T00:00:00"/>
    <s v="TR"/>
    <s v="Puyehue 24, Cta. Incorporac. Latapiat"/>
    <m/>
    <n v="200000"/>
    <m/>
  </r>
  <r>
    <x v="18"/>
    <s v="Ingreso"/>
    <x v="0"/>
    <d v="2018-01-29T00:00:00"/>
    <s v="TR"/>
    <s v="Llanquihue 113, Pedro Ruz"/>
    <m/>
    <n v="20000"/>
    <m/>
  </r>
  <r>
    <x v="18"/>
    <s v="Ingreso"/>
    <x v="0"/>
    <d v="2018-01-29T00:00:00"/>
    <s v="TR"/>
    <s v="Puyehue 32, Ivonne Jorquera"/>
    <m/>
    <n v="20000"/>
    <m/>
  </r>
  <r>
    <x v="18"/>
    <s v="Ingreso"/>
    <x v="0"/>
    <d v="2018-01-29T00:00:00"/>
    <s v="D/E"/>
    <s v="Riñihue 21, Diego Tapia"/>
    <m/>
    <n v="20021"/>
    <m/>
  </r>
  <r>
    <x v="18"/>
    <s v="Ingreso"/>
    <x v="0"/>
    <d v="2018-01-29T00:00:00"/>
    <s v="TR"/>
    <s v="Llanquihue 80, Sergio Ibaceta"/>
    <m/>
    <n v="20080"/>
    <m/>
  </r>
  <r>
    <x v="18"/>
    <s v="Ingreso"/>
    <x v="0"/>
    <d v="2018-01-29T00:00:00"/>
    <s v="D/E"/>
    <s v="Riñihue 27-29, Marta Manriquez"/>
    <m/>
    <n v="66000"/>
    <m/>
  </r>
  <r>
    <x v="18"/>
    <s v="Ingreso"/>
    <x v="0"/>
    <d v="2018-01-29T00:00:00"/>
    <s v="D/CH"/>
    <s v="Ranco 38, Jose L.Retamal"/>
    <m/>
    <n v="240000"/>
    <m/>
  </r>
  <r>
    <x v="18"/>
    <s v="Ingreso"/>
    <x v="0"/>
    <d v="2018-01-29T00:00:00"/>
    <s v="D/CH"/>
    <s v="Villarrica 121, Gabriel Salazar"/>
    <m/>
    <n v="248400"/>
    <m/>
  </r>
  <r>
    <x v="18"/>
    <s v="Ingreso"/>
    <x v="0"/>
    <d v="2018-01-29T00:00:00"/>
    <s v="D/E"/>
    <s v="Riñihue 27-29, Marta Manriquez"/>
    <m/>
    <n v="450000"/>
    <m/>
  </r>
  <r>
    <x v="18"/>
    <s v="Ingreso"/>
    <x v="2"/>
    <d v="2018-01-31T00:00:00"/>
    <s v="D/E"/>
    <s v="Vuelto Caja chica Ene.18"/>
    <m/>
    <n v="1540"/>
    <m/>
  </r>
  <r>
    <x v="18"/>
    <s v="Ingreso"/>
    <x v="0"/>
    <d v="2018-01-31T00:00:00"/>
    <s v="TR"/>
    <s v="Villarrica 123, Omar Sepulveda"/>
    <m/>
    <n v="20000"/>
    <m/>
  </r>
  <r>
    <x v="18"/>
    <s v="Ingreso"/>
    <x v="0"/>
    <d v="2018-01-31T00:00:00"/>
    <s v="TR"/>
    <s v="Puyehue 37,Jorge Matamala"/>
    <m/>
    <n v="20037"/>
    <m/>
  </r>
  <r>
    <x v="18"/>
    <s v="Ingreso"/>
    <x v="0"/>
    <d v="2018-01-31T00:00:00"/>
    <s v="TR"/>
    <s v="Ranco 54, Juan Montero"/>
    <m/>
    <n v="20054"/>
    <m/>
  </r>
  <r>
    <x v="18"/>
    <s v="Ingreso"/>
    <x v="0"/>
    <d v="2018-01-31T00:00:00"/>
    <s v="TR"/>
    <s v="Icalma 72, Jorge Matamala"/>
    <m/>
    <n v="20072"/>
    <m/>
  </r>
  <r>
    <x v="18"/>
    <s v="Ingreso"/>
    <x v="0"/>
    <d v="2018-01-31T00:00:00"/>
    <s v="TR"/>
    <s v="Puyehue 34, Gladys Jorquera"/>
    <m/>
    <n v="83000"/>
    <m/>
  </r>
  <r>
    <x v="18"/>
    <s v="Ingreso"/>
    <x v="0"/>
    <d v="2018-01-31T00:00:00"/>
    <s v="D/CH"/>
    <s v="Llanquihue 76, Glenda Alvarez"/>
    <m/>
    <n v="100000"/>
    <m/>
  </r>
  <r>
    <x v="19"/>
    <s v="Ingreso"/>
    <x v="0"/>
    <d v="2018-02-02T00:00:00"/>
    <s v="TR"/>
    <s v="Ranco 50, Julia Parra"/>
    <m/>
    <n v="20000"/>
    <m/>
  </r>
  <r>
    <x v="19"/>
    <s v="Ingreso"/>
    <x v="0"/>
    <d v="2018-02-02T00:00:00"/>
    <s v="TR"/>
    <s v="Ranco 79, Ismelda Meza"/>
    <m/>
    <n v="20000"/>
    <m/>
  </r>
  <r>
    <x v="19"/>
    <s v="Ingreso"/>
    <x v="0"/>
    <d v="2018-02-02T00:00:00"/>
    <s v="TR"/>
    <s v="Llanquihue 96, Carlos Alvarez"/>
    <m/>
    <n v="60096"/>
    <m/>
  </r>
  <r>
    <x v="19"/>
    <s v="Ingreso"/>
    <x v="0"/>
    <d v="2018-02-05T00:00:00"/>
    <s v="D/E"/>
    <s v="Llanquihue 119, Maria Madariaga"/>
    <m/>
    <n v="20000"/>
    <m/>
  </r>
  <r>
    <x v="19"/>
    <s v="Ingreso"/>
    <x v="0"/>
    <d v="2018-02-05T00:00:00"/>
    <s v="D/E"/>
    <s v="Villarrica 120, Maria Meza"/>
    <m/>
    <n v="20000"/>
    <m/>
  </r>
  <r>
    <x v="19"/>
    <s v="Ingreso"/>
    <x v="0"/>
    <d v="2018-02-05T00:00:00"/>
    <s v="D/E"/>
    <s v="Puyehue 53, Ma Vicencio Abono CBR"/>
    <m/>
    <n v="20000"/>
    <m/>
  </r>
  <r>
    <x v="19"/>
    <s v="Ingreso"/>
    <x v="0"/>
    <d v="2018-02-05T00:00:00"/>
    <s v="D/E"/>
    <s v="Villarrica 129, Ricardo Figueroa"/>
    <m/>
    <n v="20000"/>
    <m/>
  </r>
  <r>
    <x v="19"/>
    <s v="Ingreso"/>
    <x v="0"/>
    <d v="2018-02-05T00:00:00"/>
    <s v="D/E"/>
    <s v="Villarrica 122, Ema Valdes"/>
    <m/>
    <n v="20000"/>
    <m/>
  </r>
  <r>
    <x v="19"/>
    <s v="Ingreso"/>
    <x v="0"/>
    <d v="2018-02-05T00:00:00"/>
    <s v="TR"/>
    <s v="Riñihue 19, Teresa Peña"/>
    <m/>
    <n v="20000"/>
    <m/>
  </r>
  <r>
    <x v="19"/>
    <s v="Ingreso"/>
    <x v="0"/>
    <d v="2018-02-05T00:00:00"/>
    <s v="TR"/>
    <s v="Llanquihue 82, Maria Molina"/>
    <m/>
    <n v="20000"/>
    <m/>
  </r>
  <r>
    <x v="19"/>
    <s v="Ingreso"/>
    <x v="0"/>
    <d v="2018-02-05T00:00:00"/>
    <s v="D/CH"/>
    <s v="Llanquihue 97, Rene Rivero"/>
    <m/>
    <n v="20097"/>
    <m/>
  </r>
  <r>
    <x v="19"/>
    <s v="Ingreso"/>
    <x v="0"/>
    <d v="2018-02-05T00:00:00"/>
    <s v="D/E"/>
    <s v="Villarrica 130, Laura Bailac"/>
    <m/>
    <n v="40000"/>
    <m/>
  </r>
  <r>
    <x v="19"/>
    <s v="Ingreso"/>
    <x v="0"/>
    <d v="2018-02-05T00:00:00"/>
    <s v="D/E"/>
    <s v="Llanquihue 119, Maria Madariaga"/>
    <m/>
    <n v="50000"/>
    <m/>
  </r>
  <r>
    <x v="19"/>
    <s v="Ingreso"/>
    <x v="0"/>
    <d v="2018-02-05T00:00:00"/>
    <s v="D/E"/>
    <s v="Villarrica 126, Suc. Ema Acevedo"/>
    <m/>
    <n v="50000"/>
    <m/>
  </r>
  <r>
    <x v="19"/>
    <s v="Ingreso"/>
    <x v="0"/>
    <d v="2018-02-05T00:00:00"/>
    <s v="D/E"/>
    <s v="Llanquihue 90, Aurora Araya"/>
    <m/>
    <n v="50000"/>
    <m/>
  </r>
  <r>
    <x v="19"/>
    <s v="Ingreso"/>
    <x v="0"/>
    <d v="2018-02-05T00:00:00"/>
    <s v="D/E"/>
    <s v="Llanquihue 94, Suc. Carmela Valdes"/>
    <m/>
    <n v="50000"/>
    <m/>
  </r>
  <r>
    <x v="19"/>
    <s v="Ingreso"/>
    <x v="0"/>
    <d v="2018-02-05T00:00:00"/>
    <s v="D/E"/>
    <s v="Llanquihue 88, Pedro Flores"/>
    <m/>
    <n v="50000"/>
    <m/>
  </r>
  <r>
    <x v="19"/>
    <s v="Ingreso"/>
    <x v="0"/>
    <d v="2018-02-05T00:00:00"/>
    <s v="TR"/>
    <s v="Llanquihue 119, Maria Madariaga CBR"/>
    <m/>
    <n v="50000"/>
    <m/>
  </r>
  <r>
    <x v="19"/>
    <s v="Ingreso"/>
    <x v="0"/>
    <d v="2018-02-05T00:00:00"/>
    <s v="TR"/>
    <s v="Villarrica 126, Beltran Ramon CBR"/>
    <m/>
    <n v="50000"/>
    <m/>
  </r>
  <r>
    <x v="19"/>
    <s v="Ingreso"/>
    <x v="0"/>
    <d v="2018-02-05T00:00:00"/>
    <s v="TR"/>
    <s v="Calafquen5, Marcos Briones CBR"/>
    <m/>
    <n v="50000"/>
    <m/>
  </r>
  <r>
    <x v="19"/>
    <s v="Ingreso"/>
    <x v="0"/>
    <d v="2018-02-05T00:00:00"/>
    <s v="TR"/>
    <s v="Villarrica 127, Beltran de Ramon CBR"/>
    <m/>
    <n v="50000"/>
    <m/>
  </r>
  <r>
    <x v="19"/>
    <s v="Ingreso"/>
    <x v="0"/>
    <d v="2018-02-05T00:00:00"/>
    <s v="TR"/>
    <s v="Llanquihue 96, C.Alvarez CBR"/>
    <m/>
    <n v="50096"/>
    <m/>
  </r>
  <r>
    <x v="19"/>
    <s v="Ingreso"/>
    <x v="0"/>
    <d v="2018-02-05T00:00:00"/>
    <s v="D/E"/>
    <s v="Ranco 46, Manuel Jorquera"/>
    <m/>
    <n v="60000"/>
    <m/>
  </r>
  <r>
    <x v="19"/>
    <s v="Ingreso"/>
    <x v="0"/>
    <d v="2018-02-05T00:00:00"/>
    <s v="D/E"/>
    <s v="Ranco 40, Eduardo Casademont"/>
    <m/>
    <n v="60000"/>
    <m/>
  </r>
  <r>
    <x v="19"/>
    <s v="Ingreso"/>
    <x v="0"/>
    <d v="2018-02-05T00:00:00"/>
    <s v="D/E"/>
    <s v="Puyehue 53, Maria Vicencio"/>
    <m/>
    <n v="60000"/>
    <m/>
  </r>
  <r>
    <x v="19"/>
    <s v="Ingreso"/>
    <x v="0"/>
    <d v="2018-02-05T00:00:00"/>
    <s v="TR"/>
    <s v="Puyehue 36, M. Cortes cuota + CBR"/>
    <m/>
    <n v="70000"/>
    <m/>
  </r>
  <r>
    <x v="19"/>
    <s v="Ingreso"/>
    <x v="0"/>
    <d v="2018-02-05T00:00:00"/>
    <s v="D/E"/>
    <s v="Villarrica 110, Julia Valdes"/>
    <m/>
    <n v="80000"/>
    <m/>
  </r>
  <r>
    <x v="19"/>
    <s v="Ingreso"/>
    <x v="0"/>
    <d v="2018-02-05T00:00:00"/>
    <s v="D/CH"/>
    <s v="Puyehue 39, Regina Wenner"/>
    <m/>
    <n v="90000"/>
    <m/>
  </r>
  <r>
    <x v="19"/>
    <s v="Ingreso"/>
    <x v="0"/>
    <d v="2018-02-05T00:00:00"/>
    <s v="D/E"/>
    <s v="Calafquen 13, Enrique Garcia"/>
    <m/>
    <n v="120000"/>
    <m/>
  </r>
  <r>
    <x v="19"/>
    <s v="Ingreso"/>
    <x v="0"/>
    <d v="2018-02-05T00:00:00"/>
    <s v="D/E"/>
    <s v="Llanquihue 92, Carlos Herrera"/>
    <m/>
    <n v="120000"/>
    <m/>
  </r>
  <r>
    <x v="19"/>
    <s v="Ingreso"/>
    <x v="0"/>
    <d v="2018-02-05T00:00:00"/>
    <s v="D/CH"/>
    <s v="Puyehue 45-47 Gladys Segovia"/>
    <m/>
    <n v="120000"/>
    <m/>
  </r>
  <r>
    <x v="19"/>
    <s v="Ingreso"/>
    <x v="0"/>
    <d v="2018-02-05T00:00:00"/>
    <s v="D/CH"/>
    <s v="Ranco 48, Juana Jimenez"/>
    <m/>
    <n v="120000"/>
    <m/>
  </r>
  <r>
    <x v="19"/>
    <s v="Ingreso"/>
    <x v="0"/>
    <d v="2018-02-05T00:00:00"/>
    <s v="D/E"/>
    <s v="Ranco 87, Roxana Rivera"/>
    <m/>
    <n v="150000"/>
    <m/>
  </r>
  <r>
    <x v="19"/>
    <s v="Ingreso"/>
    <x v="0"/>
    <d v="2018-02-05T00:00:00"/>
    <s v="D/E"/>
    <s v="Llanquihue 107, Jose Navarro"/>
    <m/>
    <n v="170000"/>
    <m/>
  </r>
  <r>
    <x v="19"/>
    <s v="Ingreso"/>
    <x v="0"/>
    <d v="2018-02-05T00:00:00"/>
    <s v="D/E"/>
    <s v="Villarrica 112, Isabel Roccaro"/>
    <m/>
    <n v="180000"/>
    <m/>
  </r>
  <r>
    <x v="19"/>
    <s v="Ingreso"/>
    <x v="0"/>
    <d v="2018-02-05T00:00:00"/>
    <s v="D/CH"/>
    <s v="Calafquen 3, Oscar Sanchez"/>
    <m/>
    <n v="210000"/>
    <m/>
  </r>
  <r>
    <x v="19"/>
    <s v="Ingreso"/>
    <x v="0"/>
    <d v="2018-02-07T00:00:00"/>
    <s v="TR"/>
    <s v="Puyehue 22, Cristina Olivares"/>
    <m/>
    <n v="20000"/>
    <m/>
  </r>
  <r>
    <x v="19"/>
    <s v="Ingreso"/>
    <x v="0"/>
    <d v="2018-02-07T00:00:00"/>
    <s v="TR"/>
    <s v="Ranco 75, Olga Hernandez"/>
    <m/>
    <n v="20000"/>
    <m/>
  </r>
  <r>
    <x v="19"/>
    <s v="Ingreso"/>
    <x v="0"/>
    <d v="2018-02-07T00:00:00"/>
    <s v="D/E"/>
    <s v="Puyehue 30. Jorge Carcasson"/>
    <m/>
    <n v="20000"/>
    <m/>
  </r>
  <r>
    <x v="19"/>
    <s v="Ingreso"/>
    <x v="0"/>
    <d v="2018-02-07T00:00:00"/>
    <s v="D/E"/>
    <s v="Puyehue 30. Jorge Carcasson CBR"/>
    <m/>
    <n v="50000"/>
    <m/>
  </r>
  <r>
    <x v="19"/>
    <s v="Ingreso"/>
    <x v="0"/>
    <d v="2018-02-07T00:00:00"/>
    <s v="D/E"/>
    <s v="Llanquihue 111, Walter Roccaro"/>
    <m/>
    <n v="58875"/>
    <m/>
  </r>
  <r>
    <x v="19"/>
    <s v="Ingreso"/>
    <x v="0"/>
    <d v="2018-02-07T00:00:00"/>
    <s v="D/CH"/>
    <s v="Riñihue 23, Sara Salgado"/>
    <m/>
    <n v="60000"/>
    <m/>
  </r>
  <r>
    <x v="19"/>
    <s v="Ingreso"/>
    <x v="0"/>
    <d v="2018-02-07T00:00:00"/>
    <s v="TR"/>
    <s v="Riñihue 27-29, M.Henriquez CBR"/>
    <m/>
    <n v="90000"/>
    <m/>
  </r>
  <r>
    <x v="19"/>
    <s v="Ingreso"/>
    <x v="0"/>
    <d v="2018-02-12T00:00:00"/>
    <s v="D/E"/>
    <s v="Llanquihue 74, Eliana Haro"/>
    <m/>
    <n v="20000"/>
    <m/>
  </r>
  <r>
    <x v="19"/>
    <s v="Ingreso"/>
    <x v="0"/>
    <d v="2018-02-12T00:00:00"/>
    <s v="D/E"/>
    <s v="Llanquihue 74, Eliana Haro CBR abono"/>
    <m/>
    <n v="20000"/>
    <m/>
  </r>
  <r>
    <x v="19"/>
    <s v="Ingreso"/>
    <x v="0"/>
    <d v="2018-02-12T00:00:00"/>
    <s v="D/E"/>
    <s v="Villarrica 100, Julia Zuñiga"/>
    <m/>
    <n v="20000"/>
    <m/>
  </r>
  <r>
    <x v="19"/>
    <s v="Ingreso"/>
    <x v="0"/>
    <d v="2018-02-14T00:00:00"/>
    <s v="D/E"/>
    <s v="Llanquihue 78, Cristian Recabarren"/>
    <m/>
    <n v="60000"/>
    <m/>
  </r>
  <r>
    <x v="19"/>
    <s v="Ingreso"/>
    <x v="0"/>
    <d v="2018-02-15T00:00:00"/>
    <s v="D/E"/>
    <s v="Puyehue 28, Antonio Silva"/>
    <m/>
    <n v="20000"/>
    <m/>
  </r>
  <r>
    <x v="19"/>
    <s v="Ingreso"/>
    <x v="0"/>
    <d v="2018-02-15T00:00:00"/>
    <s v="TR"/>
    <s v="Ranco 48, Cta.Icorporac. C.Arriagada"/>
    <m/>
    <n v="200000"/>
    <m/>
  </r>
  <r>
    <x v="19"/>
    <s v="Ingreso"/>
    <x v="0"/>
    <d v="2018-02-19T00:00:00"/>
    <s v="TR"/>
    <s v="Puyehue 24, Manuel Latapiat "/>
    <m/>
    <n v="20000"/>
    <m/>
  </r>
  <r>
    <x v="19"/>
    <s v="Ingreso"/>
    <x v="0"/>
    <d v="2018-02-19T00:00:00"/>
    <s v="D/E"/>
    <s v="Ranco 56, Delia Quiroga"/>
    <m/>
    <n v="20000"/>
    <m/>
  </r>
  <r>
    <x v="19"/>
    <s v="Ingreso"/>
    <x v="0"/>
    <d v="2018-02-19T00:00:00"/>
    <s v="D/E"/>
    <s v="Ranco 83, Silvia Gonzalez"/>
    <m/>
    <n v="20000"/>
    <m/>
  </r>
  <r>
    <x v="19"/>
    <s v="Ingreso"/>
    <x v="0"/>
    <d v="2018-02-19T00:00:00"/>
    <s v="TR"/>
    <s v="Villarrica 102, Silvia Manclla"/>
    <m/>
    <n v="20102"/>
    <m/>
  </r>
  <r>
    <x v="19"/>
    <s v="Ingreso"/>
    <x v="0"/>
    <d v="2018-02-19T00:00:00"/>
    <s v="D/E"/>
    <s v="Puyehue 41, Teresa Sepulveda"/>
    <m/>
    <n v="40000"/>
    <m/>
  </r>
  <r>
    <x v="19"/>
    <s v="Ingreso"/>
    <x v="0"/>
    <d v="2018-02-19T00:00:00"/>
    <s v="D/E"/>
    <s v="Ranco 95, Maria C. Ortiz"/>
    <m/>
    <n v="40095"/>
    <m/>
  </r>
  <r>
    <x v="19"/>
    <s v="Ingreso"/>
    <x v="0"/>
    <d v="2018-02-19T00:00:00"/>
    <s v="TR"/>
    <s v="Puyehue 24, Manuel Latapiat CBR"/>
    <m/>
    <n v="50000"/>
    <m/>
  </r>
  <r>
    <x v="19"/>
    <s v="Ingreso"/>
    <x v="0"/>
    <d v="2018-02-19T00:00:00"/>
    <s v="D/E"/>
    <s v="Llanquihue 92, Carlos Herrera"/>
    <m/>
    <n v="50000"/>
    <m/>
  </r>
  <r>
    <x v="19"/>
    <s v="Ingreso"/>
    <x v="0"/>
    <d v="2018-02-19T00:00:00"/>
    <s v="D/E"/>
    <s v="Ranco 44, Jose Martinez"/>
    <m/>
    <n v="60000"/>
    <m/>
  </r>
  <r>
    <x v="19"/>
    <s v="Ingreso"/>
    <x v="0"/>
    <d v="2018-02-19T00:00:00"/>
    <s v="D/E"/>
    <s v="Ranco 77, Melinda Gonzalez"/>
    <m/>
    <n v="80000"/>
    <m/>
  </r>
  <r>
    <x v="19"/>
    <s v="Ingreso"/>
    <x v="0"/>
    <d v="2018-02-20T00:00:00"/>
    <s v="TR"/>
    <s v="Villarrica , Marcela Ubilla CBR"/>
    <m/>
    <n v="50000"/>
    <m/>
  </r>
  <r>
    <x v="19"/>
    <s v="Ingreso"/>
    <x v="0"/>
    <d v="2018-02-21T00:00:00"/>
    <s v="TR"/>
    <s v="Riñihue 25, Juan Gonzalez CBR"/>
    <m/>
    <n v="90025"/>
    <m/>
  </r>
  <r>
    <x v="19"/>
    <s v="Ingreso"/>
    <x v="0"/>
    <d v="2018-02-23T00:00:00"/>
    <s v="TR"/>
    <s v="Ranco 50, Julia Parra"/>
    <m/>
    <n v="20000"/>
    <m/>
  </r>
  <r>
    <x v="19"/>
    <s v="Ingreso"/>
    <x v="0"/>
    <d v="2018-02-23T00:00:00"/>
    <s v="TR"/>
    <s v="Ranco 79, Ismelda Meza"/>
    <m/>
    <n v="20000"/>
    <m/>
  </r>
  <r>
    <x v="19"/>
    <s v="Ingreso"/>
    <x v="0"/>
    <d v="2018-02-23T00:00:00"/>
    <s v="TR"/>
    <s v="Llanquihue 109, Teresa Gatica"/>
    <m/>
    <n v="20109"/>
    <m/>
  </r>
  <r>
    <x v="19"/>
    <s v="Ingreso"/>
    <x v="0"/>
    <d v="2018-02-23T00:00:00"/>
    <s v="TR"/>
    <s v="Puyehue 30, Jorge Carcasson"/>
    <m/>
    <n v="40030"/>
    <m/>
  </r>
  <r>
    <x v="19"/>
    <s v="Ingreso"/>
    <x v="0"/>
    <d v="2018-02-23T00:00:00"/>
    <s v="TR"/>
    <s v="Puyehue 51, Solange Aspee"/>
    <m/>
    <n v="103551"/>
    <m/>
  </r>
  <r>
    <x v="19"/>
    <s v="Ingreso"/>
    <x v="0"/>
    <d v="2018-02-26T00:00:00"/>
    <s v="TR"/>
    <s v="Puyehue 32, Ivonne Jorquera"/>
    <m/>
    <n v="20000"/>
    <m/>
  </r>
  <r>
    <x v="19"/>
    <s v="Ingreso"/>
    <x v="0"/>
    <d v="2018-02-26T00:00:00"/>
    <s v="TR"/>
    <s v="Llanquihue 113, Pedro Ruz"/>
    <m/>
    <n v="20000"/>
    <m/>
  </r>
  <r>
    <x v="19"/>
    <s v="Ingreso"/>
    <x v="0"/>
    <d v="2018-02-26T00:00:00"/>
    <s v="TR"/>
    <s v="Puyehue 34, Gladyz Jorquera"/>
    <m/>
    <n v="30000"/>
    <m/>
  </r>
  <r>
    <x v="19"/>
    <s v="Ingreso"/>
    <x v="0"/>
    <d v="2018-02-26T00:00:00"/>
    <s v="TR"/>
    <s v="Ranco 54, Juan Montero"/>
    <m/>
    <n v="30054"/>
    <m/>
  </r>
  <r>
    <x v="19"/>
    <s v="Ingreso"/>
    <x v="0"/>
    <d v="2018-02-26T00:00:00"/>
    <s v="TR"/>
    <s v="Llanquihue 103-105 Tatiana Tejos"/>
    <m/>
    <n v="80000"/>
    <m/>
  </r>
  <r>
    <x v="19"/>
    <s v="Ingreso"/>
    <x v="0"/>
    <d v="2018-02-26T00:00:00"/>
    <s v="TR"/>
    <s v="Ranco 95, Maria C. Ortiz"/>
    <m/>
    <n v="100000"/>
    <m/>
  </r>
  <r>
    <x v="19"/>
    <s v="Ingreso"/>
    <x v="0"/>
    <d v="2018-02-28T00:00:00"/>
    <s v="TR"/>
    <s v="Villarrica 123, Omar Sepulveda"/>
    <m/>
    <n v="20000"/>
    <m/>
  </r>
  <r>
    <x v="19"/>
    <s v="Ingreso"/>
    <x v="0"/>
    <d v="2018-02-28T00:00:00"/>
    <s v="TR"/>
    <s v="Llanquihue 80, Sergio Ibaceta"/>
    <m/>
    <n v="30080"/>
    <m/>
  </r>
  <r>
    <x v="19"/>
    <s v="Ingreso"/>
    <x v="0"/>
    <d v="2018-02-28T00:00:00"/>
    <m/>
    <s v="R.Figueroa, Vuelto Caja Chica Feb."/>
    <m/>
    <n v="56220"/>
    <m/>
  </r>
  <r>
    <x v="20"/>
    <s v="Ingreso"/>
    <x v="0"/>
    <d v="2018-03-28T00:00:00"/>
    <s v="D/E"/>
    <s v="R.Figueroa vuelto Caja Chica Marzo"/>
    <m/>
    <n v="10050"/>
    <m/>
  </r>
  <r>
    <x v="20"/>
    <s v="Ingreso"/>
    <x v="0"/>
    <d v="2018-03-01T00:00:00"/>
    <s v="TR"/>
    <s v="Puyehue 22, Cristina Olivares"/>
    <m/>
    <n v="20000"/>
    <m/>
  </r>
  <r>
    <x v="20"/>
    <s v="Ingreso"/>
    <x v="0"/>
    <d v="2018-03-01T00:00:00"/>
    <s v="TR"/>
    <s v="Villarrica 129, Ricardo Figueroa"/>
    <m/>
    <n v="20000"/>
    <m/>
  </r>
  <r>
    <x v="20"/>
    <s v="Ingreso"/>
    <x v="0"/>
    <d v="2018-03-01T00:00:00"/>
    <s v="TR"/>
    <s v="Villarrica 122, Ema Valdes"/>
    <m/>
    <n v="20000"/>
    <m/>
  </r>
  <r>
    <x v="20"/>
    <s v="Ingreso"/>
    <x v="0"/>
    <d v="2018-03-02T00:00:00"/>
    <s v="TR"/>
    <s v="Llanquihue 88, Pedro Flores"/>
    <m/>
    <n v="20000"/>
    <m/>
  </r>
  <r>
    <x v="20"/>
    <s v="Ingreso"/>
    <x v="0"/>
    <d v="2018-03-05T00:00:00"/>
    <s v="D/E"/>
    <s v="Llanquihue 74, Eliana Haro"/>
    <m/>
    <n v="20000"/>
    <m/>
  </r>
  <r>
    <x v="20"/>
    <s v="Ingreso"/>
    <x v="0"/>
    <d v="2018-03-05T00:00:00"/>
    <s v="D/E"/>
    <s v="Llanquihue 74, Eliana Haro CBR"/>
    <m/>
    <n v="20000"/>
    <m/>
  </r>
  <r>
    <x v="20"/>
    <s v="Ingreso"/>
    <x v="0"/>
    <d v="2018-03-05T00:00:00"/>
    <s v="TR"/>
    <s v="Riñihue 19, Teresa Romo"/>
    <m/>
    <n v="20000"/>
    <m/>
  </r>
  <r>
    <x v="20"/>
    <s v="Ingreso"/>
    <x v="0"/>
    <d v="2018-03-05T00:00:00"/>
    <s v="TR"/>
    <s v="Llanquihue 97-A Castillo Olivera CBR"/>
    <m/>
    <n v="20000"/>
    <m/>
  </r>
  <r>
    <x v="20"/>
    <s v="Ingreso"/>
    <x v="0"/>
    <d v="2018-03-16T00:00:00"/>
    <s v="TR"/>
    <s v="Puyehue 34, Gladys Jorquera"/>
    <m/>
    <n v="20000"/>
    <m/>
  </r>
  <r>
    <x v="20"/>
    <s v="Ingreso"/>
    <x v="0"/>
    <d v="2018-03-20T00:00:00"/>
    <s v="TR"/>
    <s v="Puyehue 36, Militza Cortes"/>
    <m/>
    <n v="20000"/>
    <m/>
  </r>
  <r>
    <x v="20"/>
    <s v="Ingreso"/>
    <x v="0"/>
    <d v="2018-03-20T00:00:00"/>
    <s v="TR"/>
    <s v="Ranco 75, Olga Hernandez"/>
    <m/>
    <n v="20000"/>
    <m/>
  </r>
  <r>
    <x v="20"/>
    <s v="Ingreso"/>
    <x v="0"/>
    <d v="2018-03-20T00:00:00"/>
    <s v="TR"/>
    <s v="Puyehue 24, Manuel Latapiat"/>
    <m/>
    <n v="20000"/>
    <m/>
  </r>
  <r>
    <x v="20"/>
    <s v="Ingreso"/>
    <x v="0"/>
    <d v="2018-03-23T00:00:00"/>
    <s v="D/E"/>
    <s v="Puyehue 32, Ivonne Jorquera"/>
    <m/>
    <n v="20000"/>
    <m/>
  </r>
  <r>
    <x v="20"/>
    <s v="Ingreso"/>
    <x v="0"/>
    <d v="2018-03-26T00:00:00"/>
    <s v="TR"/>
    <s v="Puyehue 28, Antonio Silva"/>
    <m/>
    <n v="20000"/>
    <m/>
  </r>
  <r>
    <x v="20"/>
    <s v="Ingreso"/>
    <x v="0"/>
    <d v="2018-03-26T00:00:00"/>
    <s v="TR"/>
    <s v="Llanquihue 113, Pedro Ruz"/>
    <m/>
    <n v="20000"/>
    <m/>
  </r>
  <r>
    <x v="20"/>
    <s v="Ingreso"/>
    <x v="0"/>
    <d v="2018-03-28T00:00:00"/>
    <s v="D/E"/>
    <s v="Villarrica 129, Ricardo Figueroa"/>
    <m/>
    <n v="20000"/>
    <m/>
  </r>
  <r>
    <x v="20"/>
    <s v="Ingreso"/>
    <x v="0"/>
    <d v="2018-03-28T00:00:00"/>
    <s v="D/E"/>
    <s v="Villarrica 122, Ema Valdes"/>
    <m/>
    <n v="20000"/>
    <m/>
  </r>
  <r>
    <x v="20"/>
    <s v="Ingreso"/>
    <x v="0"/>
    <d v="2018-03-29T00:00:00"/>
    <s v="TR"/>
    <s v="Riñihue 19, Teresa Peña"/>
    <m/>
    <n v="20000"/>
    <m/>
  </r>
  <r>
    <x v="20"/>
    <s v="Ingreso"/>
    <x v="0"/>
    <d v="2018-03-06T00:00:00"/>
    <s v="D/E"/>
    <s v="Riñihue 21, Diego Tapia"/>
    <m/>
    <n v="20021"/>
    <m/>
  </r>
  <r>
    <x v="20"/>
    <s v="Ingreso"/>
    <x v="0"/>
    <d v="2018-03-19T00:00:00"/>
    <s v="D/E"/>
    <s v="Riñihue 21, Diego Tapia"/>
    <m/>
    <n v="20021"/>
    <m/>
  </r>
  <r>
    <x v="20"/>
    <s v="Ingreso"/>
    <x v="0"/>
    <d v="2018-03-06T00:00:00"/>
    <s v="TR"/>
    <s v="Puyehue 37,Jorge Matamala"/>
    <m/>
    <n v="20037"/>
    <m/>
  </r>
  <r>
    <x v="20"/>
    <s v="Ingreso"/>
    <x v="0"/>
    <d v="2018-03-29T00:00:00"/>
    <s v="TR"/>
    <s v="Puyehue 37,Jorge Matamala"/>
    <m/>
    <n v="20037"/>
    <m/>
  </r>
  <r>
    <x v="20"/>
    <s v="Ingreso"/>
    <x v="0"/>
    <d v="2018-03-06T00:00:00"/>
    <s v="TR"/>
    <s v="Icalma 72, Jorge Matamala"/>
    <m/>
    <n v="20072"/>
    <m/>
  </r>
  <r>
    <x v="20"/>
    <s v="Ingreso"/>
    <x v="0"/>
    <d v="2018-03-29T00:00:00"/>
    <s v="TR"/>
    <s v="Icalma 72, Jorge Matamala"/>
    <m/>
    <n v="20072"/>
    <m/>
  </r>
  <r>
    <x v="20"/>
    <s v="Ingreso"/>
    <x v="0"/>
    <d v="2018-03-06T00:00:00"/>
    <s v="D/E"/>
    <s v="Llanquihue 97, Rene Rivero"/>
    <m/>
    <n v="20097"/>
    <m/>
  </r>
  <r>
    <x v="20"/>
    <s v="Ingreso"/>
    <x v="0"/>
    <d v="2018-03-06T00:00:00"/>
    <s v="D/E"/>
    <s v="Villarrica 100, Julia Zuñiga"/>
    <m/>
    <n v="20100"/>
    <m/>
  </r>
  <r>
    <x v="20"/>
    <s v="Ingreso"/>
    <x v="0"/>
    <d v="2018-03-26T00:00:00"/>
    <s v="TR"/>
    <s v="Villarrica 102, Silvia Mancilla"/>
    <m/>
    <n v="20102"/>
    <m/>
  </r>
  <r>
    <x v="20"/>
    <s v="Ingreso"/>
    <x v="0"/>
    <d v="2018-03-20T00:00:00"/>
    <s v="D/E"/>
    <s v="Llanquihue 109, Teresa Gatica"/>
    <m/>
    <n v="20109"/>
    <m/>
  </r>
  <r>
    <x v="20"/>
    <s v="Ingreso"/>
    <x v="0"/>
    <d v="2018-03-13T00:00:00"/>
    <s v="D/E"/>
    <s v="Ranco 48, Juana Jimenez Deuda Histor."/>
    <m/>
    <n v="21000"/>
    <m/>
  </r>
  <r>
    <x v="20"/>
    <s v="Ingreso"/>
    <x v="0"/>
    <d v="2018-03-16T00:00:00"/>
    <s v="TR"/>
    <s v="Llanquihue 86, Jorge Zuñiga"/>
    <m/>
    <n v="25000"/>
    <m/>
  </r>
  <r>
    <x v="20"/>
    <s v="Ingreso"/>
    <x v="0"/>
    <d v="2018-03-16T00:00:00"/>
    <s v="TR"/>
    <s v="Llanquihue 86, Jorge Zuñiga"/>
    <m/>
    <n v="25000"/>
    <m/>
  </r>
  <r>
    <x v="20"/>
    <s v="Ingreso"/>
    <x v="0"/>
    <d v="2018-03-06T00:00:00"/>
    <s v="D/E"/>
    <s v="Villarrica 100, Julia Zuñiga"/>
    <m/>
    <n v="25100"/>
    <m/>
  </r>
  <r>
    <x v="20"/>
    <s v="Ingreso"/>
    <x v="0"/>
    <d v="2018-03-16T00:00:00"/>
    <s v="TR"/>
    <s v="Llanquihue 82, Maria Molina"/>
    <m/>
    <n v="30000"/>
    <m/>
  </r>
  <r>
    <x v="20"/>
    <s v="Ingreso"/>
    <x v="0"/>
    <d v="2018-03-01T00:00:00"/>
    <s v="TR"/>
    <s v="Riñihue 27-29, M.Henriquez "/>
    <m/>
    <n v="40000"/>
    <m/>
  </r>
  <r>
    <x v="20"/>
    <s v="Ingreso"/>
    <x v="0"/>
    <d v="2018-03-05T00:00:00"/>
    <s v="D/E"/>
    <s v="Puyehue 43, Aurelio Sandoval"/>
    <m/>
    <n v="40000"/>
    <m/>
  </r>
  <r>
    <x v="20"/>
    <s v="Ingreso"/>
    <x v="0"/>
    <d v="2018-03-15T00:00:00"/>
    <s v="TR"/>
    <s v="Llanquihue 119, Maria Madariaga"/>
    <m/>
    <n v="40000"/>
    <m/>
  </r>
  <r>
    <x v="20"/>
    <s v="Ingreso"/>
    <x v="0"/>
    <d v="2018-03-16T00:00:00"/>
    <s v="D/E"/>
    <s v="Ranco 40, Eduardo Casademont"/>
    <m/>
    <n v="40040"/>
    <m/>
  </r>
  <r>
    <x v="20"/>
    <s v="Ingreso"/>
    <x v="0"/>
    <d v="2018-03-28T00:00:00"/>
    <s v="TR"/>
    <s v="Ranco 54, Juan Montero"/>
    <m/>
    <n v="40054"/>
    <m/>
  </r>
  <r>
    <x v="20"/>
    <s v="Ingreso"/>
    <x v="0"/>
    <d v="2018-03-29T00:00:00"/>
    <s v="TR"/>
    <s v="Llanquihue 80, Sergio Ibaceta"/>
    <m/>
    <n v="40080"/>
    <m/>
  </r>
  <r>
    <x v="20"/>
    <s v="Ingreso"/>
    <x v="0"/>
    <d v="2018-03-27T00:00:00"/>
    <s v="TR"/>
    <s v="Llanquihue 96, Carlos Alvarez"/>
    <m/>
    <n v="40096"/>
    <m/>
  </r>
  <r>
    <x v="20"/>
    <s v="Ingreso"/>
    <x v="0"/>
    <d v="2018-03-01T00:00:00"/>
    <s v="TR"/>
    <s v="Ranco 54, Juan Montero"/>
    <m/>
    <n v="44254"/>
    <m/>
  </r>
  <r>
    <x v="20"/>
    <s v="Ingreso"/>
    <x v="0"/>
    <d v="2018-03-02T00:00:00"/>
    <s v="TR"/>
    <s v="Villarrica 98-A - CBR"/>
    <m/>
    <n v="50000"/>
    <m/>
  </r>
  <r>
    <x v="20"/>
    <s v="Ingreso"/>
    <x v="0"/>
    <d v="2018-03-05T00:00:00"/>
    <s v="D/E"/>
    <s v="Llanquihuen 99, Luisa Herrera CBR"/>
    <m/>
    <n v="50000"/>
    <m/>
  </r>
  <r>
    <x v="20"/>
    <s v="Ingreso"/>
    <x v="0"/>
    <d v="2018-03-05T00:00:00"/>
    <s v="TR"/>
    <s v="Llanquihue 97-A Castillo Olivera CBR"/>
    <m/>
    <n v="50000"/>
    <m/>
  </r>
  <r>
    <x v="20"/>
    <s v="Ingreso"/>
    <x v="0"/>
    <d v="2018-03-05T00:00:00"/>
    <s v="TR"/>
    <s v="Puyehue 22, Cristina Olivares CBR"/>
    <m/>
    <n v="50000"/>
    <m/>
  </r>
  <r>
    <x v="20"/>
    <s v="Ingreso"/>
    <x v="0"/>
    <d v="2018-03-12T00:00:00"/>
    <s v="TR"/>
    <s v="Villarrica 104, Sergio Lledo CBR"/>
    <m/>
    <n v="50000"/>
    <m/>
  </r>
  <r>
    <x v="20"/>
    <s v="Ingreso"/>
    <x v="0"/>
    <d v="2018-03-12T00:00:00"/>
    <s v="D/E"/>
    <s v="Puyehue 43, Aurelio Sandoval CBR"/>
    <m/>
    <n v="50000"/>
    <m/>
  </r>
  <r>
    <x v="20"/>
    <s v="Ingreso"/>
    <x v="0"/>
    <d v="2018-03-13T00:00:00"/>
    <s v="D/E"/>
    <s v="Riñihue 10, Hector Zuñiga"/>
    <m/>
    <n v="50000"/>
    <m/>
  </r>
  <r>
    <x v="20"/>
    <s v="Ingreso"/>
    <x v="0"/>
    <d v="2018-03-14T00:00:00"/>
    <s v="TR"/>
    <s v="Ranco 38, Jose L.Retamal CBR"/>
    <m/>
    <n v="50000"/>
    <m/>
  </r>
  <r>
    <x v="20"/>
    <s v="Ingreso"/>
    <x v="0"/>
    <d v="2018-03-12T00:00:00"/>
    <s v="TR"/>
    <s v="Puyehue 49, Hector Otarola"/>
    <m/>
    <n v="50049"/>
    <m/>
  </r>
  <r>
    <x v="20"/>
    <s v="Ingreso"/>
    <x v="0"/>
    <d v="2018-03-28T00:00:00"/>
    <s v="TR"/>
    <s v="Puyehue 51, Solange Aspee CBR"/>
    <m/>
    <n v="50051"/>
    <m/>
  </r>
  <r>
    <x v="20"/>
    <s v="Ingreso"/>
    <x v="0"/>
    <d v="2018-03-13T00:00:00"/>
    <s v="D/CH"/>
    <s v="Riñihue 23, Sara Salgado CBR"/>
    <m/>
    <n v="53300"/>
    <m/>
  </r>
  <r>
    <x v="20"/>
    <s v="Ingreso"/>
    <x v="0"/>
    <d v="2018-03-02T00:00:00"/>
    <s v="TR"/>
    <s v="Villarrica 98-A"/>
    <m/>
    <n v="60000"/>
    <m/>
  </r>
  <r>
    <x v="20"/>
    <s v="Ingreso"/>
    <x v="0"/>
    <d v="2018-03-08T00:00:00"/>
    <s v="TR"/>
    <s v="Ranco 52, Nancy Paez CBR"/>
    <m/>
    <n v="60000"/>
    <m/>
  </r>
  <r>
    <x v="20"/>
    <s v="Ingreso"/>
    <x v="0"/>
    <d v="2018-03-12T00:00:00"/>
    <s v="D/E"/>
    <s v="Ranco 40, Eduardo Casademont"/>
    <m/>
    <n v="60000"/>
    <m/>
  </r>
  <r>
    <x v="20"/>
    <s v="Ingreso"/>
    <x v="0"/>
    <d v="2018-03-19T00:00:00"/>
    <s v="TR"/>
    <s v="Riñihue 10, Hector Zuñiga"/>
    <m/>
    <n v="60000"/>
    <m/>
  </r>
  <r>
    <x v="20"/>
    <s v="Ingreso"/>
    <x v="0"/>
    <d v="2018-03-14T00:00:00"/>
    <s v="TR"/>
    <s v="Villarrica 120, Ma.Eugenia Meza CBR"/>
    <m/>
    <n v="70000"/>
    <m/>
  </r>
  <r>
    <x v="20"/>
    <s v="Ingreso"/>
    <x v="0"/>
    <d v="2018-03-20T00:00:00"/>
    <s v="TR"/>
    <s v="Ranco 48, Carola Arriagada CBR"/>
    <m/>
    <n v="70000"/>
    <m/>
  </r>
  <r>
    <x v="20"/>
    <s v="Ingreso"/>
    <x v="0"/>
    <d v="2018-03-08T00:00:00"/>
    <s v="TR"/>
    <s v="Ranco 81, Marcela Cubillos CBR"/>
    <m/>
    <n v="100000"/>
    <m/>
  </r>
  <r>
    <x v="20"/>
    <s v="Ingreso"/>
    <x v="0"/>
    <d v="2018-03-15T00:00:00"/>
    <s v="TR"/>
    <s v="Riñihue 10, Hector Zuñiga"/>
    <m/>
    <n v="100000"/>
    <m/>
  </r>
  <r>
    <x v="21"/>
    <s v="Ingreso"/>
    <x v="0"/>
    <d v="2018-04-16T00:00:00"/>
    <s v="D/E"/>
    <s v="Ranco 83, Silvia Gonzalez"/>
    <m/>
    <n v="10400"/>
    <m/>
  </r>
  <r>
    <x v="21"/>
    <s v="Ingreso"/>
    <x v="0"/>
    <d v="2018-04-02T00:00:00"/>
    <s v="TR"/>
    <s v="Villarrica 123, Omar Sepulveda"/>
    <m/>
    <n v="20000"/>
    <m/>
  </r>
  <r>
    <x v="21"/>
    <s v="Ingreso"/>
    <x v="0"/>
    <d v="2018-04-02T00:00:00"/>
    <s v="TR"/>
    <s v="Llanquihue 88, Pedro Flores"/>
    <m/>
    <n v="20000"/>
    <m/>
  </r>
  <r>
    <x v="21"/>
    <s v="Ingreso"/>
    <x v="0"/>
    <d v="2018-04-02T00:00:00"/>
    <s v="TR"/>
    <s v="Ranco 50, Julia Parra"/>
    <m/>
    <n v="20000"/>
    <m/>
  </r>
  <r>
    <x v="21"/>
    <s v="Ingreso"/>
    <x v="0"/>
    <d v="2018-04-02T00:00:00"/>
    <s v="TR"/>
    <s v="Ranco 79, Ismelda Meza"/>
    <m/>
    <n v="20000"/>
    <m/>
  </r>
  <r>
    <x v="21"/>
    <s v="Ingreso"/>
    <x v="0"/>
    <d v="2018-04-02T00:00:00"/>
    <s v="TR"/>
    <s v="Villarrica 118, Pia Burgos"/>
    <m/>
    <n v="20000"/>
    <m/>
  </r>
  <r>
    <x v="21"/>
    <s v="Ingreso"/>
    <x v="0"/>
    <d v="2018-04-03T00:00:00"/>
    <s v="TR"/>
    <s v="Puyehue 22, Cristina Olivares"/>
    <m/>
    <n v="20000"/>
    <m/>
  </r>
  <r>
    <x v="21"/>
    <s v="Ingreso"/>
    <x v="0"/>
    <d v="2018-04-06T00:00:00"/>
    <s v="TR"/>
    <s v="Llanquihue 97-A, Patricia Castillo"/>
    <m/>
    <n v="20000"/>
    <m/>
  </r>
  <r>
    <x v="21"/>
    <s v="Ingreso"/>
    <x v="0"/>
    <d v="2018-04-09T00:00:00"/>
    <s v="D/E"/>
    <s v="Ranco 91, Jeannette Ibarra"/>
    <m/>
    <n v="20000"/>
    <m/>
  </r>
  <r>
    <x v="21"/>
    <s v="Ingreso"/>
    <x v="0"/>
    <d v="2018-04-09T00:00:00"/>
    <s v="D/E"/>
    <s v="Ranco 91, Jeannette Ibarra"/>
    <m/>
    <n v="20000"/>
    <m/>
  </r>
  <r>
    <x v="21"/>
    <s v="Ingreso"/>
    <x v="0"/>
    <d v="2018-04-09T00:00:00"/>
    <s v="D/E"/>
    <s v="Ranco 91, Jeannette Ibarra"/>
    <m/>
    <n v="20000"/>
    <m/>
  </r>
  <r>
    <x v="21"/>
    <s v="Ingreso"/>
    <x v="0"/>
    <d v="2018-04-09T00:00:00"/>
    <s v="D/E"/>
    <s v="Ranco 56, Delia Quiroga"/>
    <m/>
    <n v="20000"/>
    <m/>
  </r>
  <r>
    <x v="21"/>
    <s v="Ingreso"/>
    <x v="0"/>
    <d v="2018-04-12T00:00:00"/>
    <s v="TR"/>
    <s v="Ranco 75, Olga Hernandez"/>
    <m/>
    <n v="20000"/>
    <m/>
  </r>
  <r>
    <x v="21"/>
    <s v="Ingreso"/>
    <x v="0"/>
    <d v="2018-04-16T00:00:00"/>
    <s v="D/E"/>
    <s v="Ranco 91, Jeannette Ibarra"/>
    <m/>
    <n v="20000"/>
    <m/>
  </r>
  <r>
    <x v="21"/>
    <s v="Ingreso"/>
    <x v="0"/>
    <d v="2018-04-16T00:00:00"/>
    <s v="D/E"/>
    <s v="Ranco 91, Jeannette Ibarra"/>
    <m/>
    <n v="20000"/>
    <m/>
  </r>
  <r>
    <x v="21"/>
    <s v="Ingreso"/>
    <x v="0"/>
    <d v="2018-04-18T00:00:00"/>
    <s v="TR"/>
    <s v="Puyehue 38, Militza Cortes"/>
    <m/>
    <n v="20000"/>
    <m/>
  </r>
  <r>
    <x v="21"/>
    <s v="Ingreso"/>
    <x v="0"/>
    <d v="2018-04-19T00:00:00"/>
    <s v="D/E"/>
    <s v="Riñihue 10, Hector Zuñiga"/>
    <m/>
    <n v="20000"/>
    <m/>
  </r>
  <r>
    <x v="21"/>
    <s v="Ingreso"/>
    <x v="0"/>
    <d v="2018-04-23T00:00:00"/>
    <s v="TR"/>
    <s v="Puyehue 24, Manuel Latapiat"/>
    <m/>
    <n v="20000"/>
    <m/>
  </r>
  <r>
    <x v="21"/>
    <s v="Ingreso"/>
    <x v="0"/>
    <d v="2018-04-23T00:00:00"/>
    <s v="TR"/>
    <s v="Puyehue 32, Ivonne Jorquera"/>
    <m/>
    <n v="20000"/>
    <m/>
  </r>
  <r>
    <x v="21"/>
    <s v="Ingreso"/>
    <x v="0"/>
    <d v="2018-04-26T00:00:00"/>
    <s v="TR"/>
    <s v="Llanquihue 113, Pedro Ruz "/>
    <m/>
    <n v="20000"/>
    <m/>
  </r>
  <r>
    <x v="21"/>
    <s v="Ingreso"/>
    <x v="0"/>
    <d v="2018-04-30T00:00:00"/>
    <s v="TR"/>
    <s v="Villarrica 118, Pia Burgos"/>
    <m/>
    <n v="20000"/>
    <m/>
  </r>
  <r>
    <x v="21"/>
    <s v="Ingreso"/>
    <x v="0"/>
    <d v="2018-04-30T00:00:00"/>
    <s v="TR"/>
    <s v="Villarrica 123, Omar Sepulveda"/>
    <m/>
    <n v="20000"/>
    <m/>
  </r>
  <r>
    <x v="21"/>
    <s v="Ingreso"/>
    <x v="0"/>
    <d v="2018-04-26T00:00:00"/>
    <s v="TR"/>
    <s v="Puyehue 37,Jorge Matamala"/>
    <m/>
    <n v="20037"/>
    <m/>
  </r>
  <r>
    <x v="21"/>
    <s v="Ingreso"/>
    <x v="0"/>
    <d v="2018-04-26T00:00:00"/>
    <s v="TR"/>
    <s v="Icalma 72, Jorge Matamala"/>
    <m/>
    <n v="20072"/>
    <m/>
  </r>
  <r>
    <x v="21"/>
    <s v="Ingreso"/>
    <x v="0"/>
    <d v="2018-04-03T00:00:00"/>
    <s v="D/E"/>
    <s v="Llanquihue 97, Rene Rivero"/>
    <m/>
    <n v="20097"/>
    <m/>
  </r>
  <r>
    <x v="21"/>
    <s v="Ingreso"/>
    <x v="0"/>
    <d v="2018-04-13T00:00:00"/>
    <s v="D/E"/>
    <s v="Villarrica 100, Julia Zuñiga"/>
    <m/>
    <n v="20100"/>
    <m/>
  </r>
  <r>
    <x v="21"/>
    <s v="Ingreso"/>
    <x v="0"/>
    <d v="2018-04-26T00:00:00"/>
    <s v="D/E"/>
    <s v="Llanquihue 109, Teresa Gatica"/>
    <m/>
    <n v="20109"/>
    <m/>
  </r>
  <r>
    <x v="21"/>
    <s v="Ingreso"/>
    <x v="0"/>
    <d v="2018-04-16T00:00:00"/>
    <s v="D/CH"/>
    <s v="Ranco 83, Silvia Gonzalez"/>
    <m/>
    <n v="29600"/>
    <m/>
  </r>
  <r>
    <x v="21"/>
    <s v="Ingreso"/>
    <x v="0"/>
    <d v="2018-04-02T00:00:00"/>
    <s v="TR"/>
    <s v="R.Figueroa Enajenacion Estanque agua"/>
    <m/>
    <n v="30000"/>
    <m/>
  </r>
  <r>
    <x v="21"/>
    <s v="Ingreso"/>
    <x v="0"/>
    <d v="2018-04-09T00:00:00"/>
    <s v="D/E"/>
    <s v="Llanquihue 74, Eliana Haro CBR"/>
    <m/>
    <n v="30000"/>
    <m/>
  </r>
  <r>
    <x v="21"/>
    <s v="Ingreso"/>
    <x v="0"/>
    <d v="2018-04-19T00:00:00"/>
    <s v="TR"/>
    <s v="Llanquihue 82, Maria Molina"/>
    <m/>
    <n v="30000"/>
    <m/>
  </r>
  <r>
    <x v="21"/>
    <s v="Ingreso"/>
    <x v="0"/>
    <d v="2018-04-04T00:00:00"/>
    <s v="TR"/>
    <s v="Llanquihue 103-105, Tatiana Tejos "/>
    <m/>
    <n v="40000"/>
    <m/>
  </r>
  <r>
    <x v="21"/>
    <s v="Ingreso"/>
    <x v="0"/>
    <d v="2018-04-05T00:00:00"/>
    <s v="TR"/>
    <s v="Riñihue 27-29, Marta Manriquez"/>
    <m/>
    <n v="40000"/>
    <m/>
  </r>
  <r>
    <x v="21"/>
    <s v="Ingreso"/>
    <x v="0"/>
    <d v="2018-04-17T00:00:00"/>
    <s v="TR"/>
    <s v="Llanquihue 119, Maria Madariaga"/>
    <m/>
    <n v="40000"/>
    <m/>
  </r>
  <r>
    <x v="21"/>
    <s v="Ingreso"/>
    <x v="0"/>
    <d v="2018-04-30T00:00:00"/>
    <s v="TR"/>
    <s v="Ranco 54, Juan Montero"/>
    <m/>
    <n v="40054"/>
    <m/>
  </r>
  <r>
    <x v="21"/>
    <s v="Ingreso"/>
    <x v="0"/>
    <d v="2018-04-30T00:00:00"/>
    <s v="TR"/>
    <s v="Llanquihue 80, Sergio Ibaceta"/>
    <m/>
    <n v="40080"/>
    <m/>
  </r>
  <r>
    <x v="21"/>
    <s v="Ingreso"/>
    <x v="0"/>
    <d v="2018-04-02T00:00:00"/>
    <s v="D/E"/>
    <s v="Llanquihue 94, Sucesion Valdes"/>
    <m/>
    <n v="40094"/>
    <m/>
  </r>
  <r>
    <x v="21"/>
    <s v="Ingreso"/>
    <x v="0"/>
    <d v="2018-04-03T00:00:00"/>
    <s v="D/E"/>
    <s v="Villarrica 114, Hilda Alburquerque CBR"/>
    <m/>
    <n v="50000"/>
    <m/>
  </r>
  <r>
    <x v="21"/>
    <s v="Ingreso"/>
    <x v="0"/>
    <d v="2018-04-03T00:00:00"/>
    <s v="D/E"/>
    <s v="Llanquihue 78, Cristian Recabarren"/>
    <m/>
    <n v="50000"/>
    <m/>
  </r>
  <r>
    <x v="21"/>
    <s v="Ingreso"/>
    <x v="0"/>
    <d v="2018-04-04T00:00:00"/>
    <s v="TR"/>
    <s v="Llanquihue 103, Tatiana Tejos CBR"/>
    <m/>
    <n v="50000"/>
    <m/>
  </r>
  <r>
    <x v="21"/>
    <s v="Ingreso"/>
    <x v="0"/>
    <d v="2018-04-09T00:00:00"/>
    <s v="TR"/>
    <s v="Llanquihue 113, Pedro Ruz CBR"/>
    <m/>
    <n v="50000"/>
    <m/>
  </r>
  <r>
    <x v="21"/>
    <s v="Ingreso"/>
    <x v="0"/>
    <d v="2018-04-02T00:00:00"/>
    <s v="TR"/>
    <s v="Riñihue 23, Sara Salgado CBR"/>
    <m/>
    <n v="50023"/>
    <m/>
  </r>
  <r>
    <x v="21"/>
    <s v="Ingreso"/>
    <x v="0"/>
    <d v="2018-04-03T00:00:00"/>
    <s v="D/E"/>
    <s v="Villarrica 114, Hilda Alburquerque "/>
    <m/>
    <n v="60000"/>
    <m/>
  </r>
  <r>
    <x v="21"/>
    <s v="Ingreso"/>
    <x v="0"/>
    <d v="2018-04-13T00:00:00"/>
    <s v="TR"/>
    <s v="Riñihue25, Juan Gonzalez"/>
    <m/>
    <n v="60025"/>
    <m/>
  </r>
  <r>
    <x v="21"/>
    <s v="Ingreso"/>
    <x v="0"/>
    <d v="2018-04-09T00:00:00"/>
    <s v="D/E"/>
    <s v="Ranco 77, Melinda Gonzalez"/>
    <m/>
    <n v="70000"/>
    <m/>
  </r>
  <r>
    <x v="21"/>
    <s v="Ingreso"/>
    <x v="0"/>
    <d v="2018-04-19T00:00:00"/>
    <s v="TR"/>
    <s v="Villarrica 98, Anibal Vivavceta"/>
    <m/>
    <n v="90000"/>
    <m/>
  </r>
  <r>
    <x v="21"/>
    <s v="Ingreso"/>
    <x v="0"/>
    <d v="2018-04-10T00:00:00"/>
    <s v="D/CH"/>
    <s v="Llanquihue 76, Glenda Alvarez"/>
    <m/>
    <n v="100000"/>
    <m/>
  </r>
  <r>
    <x v="21"/>
    <s v="Ingreso"/>
    <x v="0"/>
    <d v="2018-04-06T00:00:00"/>
    <s v="TR"/>
    <s v="Ranco 73, Juan Hernandez Galdames"/>
    <m/>
    <n v="110000"/>
    <m/>
  </r>
  <r>
    <x v="21"/>
    <s v="Ingreso"/>
    <x v="0"/>
    <d v="2018-04-13T00:00:00"/>
    <s v="TR"/>
    <s v="Riñihue 6, Roberto Andrade"/>
    <m/>
    <n v="120006"/>
    <m/>
  </r>
  <r>
    <x v="21"/>
    <s v="Ingreso"/>
    <x v="0"/>
    <d v="2018-04-04T00:00:00"/>
    <s v="TR"/>
    <s v="Ranco 93, Margarita Muñoz CBR"/>
    <m/>
    <n v="170000"/>
    <m/>
  </r>
  <r>
    <x v="22"/>
    <s v="Ingreso"/>
    <x v="0"/>
    <d v="2018-05-31T00:00:00"/>
    <s v="D/E"/>
    <s v="R.Figueroa vuelto Caja Chica Mayo"/>
    <m/>
    <n v="700"/>
    <m/>
  </r>
  <r>
    <x v="22"/>
    <s v="Ingreso"/>
    <x v="0"/>
    <d v="2018-05-02T00:00:00"/>
    <s v="D/E"/>
    <s v="R.Figueroa, Vuelto caja Chica Abril"/>
    <m/>
    <n v="10540"/>
    <m/>
  </r>
  <r>
    <x v="22"/>
    <s v="Ingreso"/>
    <x v="0"/>
    <d v="2018-05-02T00:00:00"/>
    <s v="TR"/>
    <s v="Puyehue 22, Cristina Olivares"/>
    <m/>
    <n v="20000"/>
    <m/>
  </r>
  <r>
    <x v="22"/>
    <s v="Ingreso"/>
    <x v="0"/>
    <d v="2018-05-02T00:00:00"/>
    <s v="TR"/>
    <s v="Ranco 48, Carola Arriagada"/>
    <m/>
    <n v="20000"/>
    <m/>
  </r>
  <r>
    <x v="22"/>
    <s v="Ingreso"/>
    <x v="0"/>
    <d v="2018-05-02T00:00:00"/>
    <s v="TR"/>
    <s v="Llanquihue 97-A, Patricia Castillo"/>
    <m/>
    <n v="20000"/>
    <m/>
  </r>
  <r>
    <x v="22"/>
    <s v="Ingreso"/>
    <x v="0"/>
    <d v="2018-05-02T00:00:00"/>
    <s v="D/E"/>
    <s v="Villarrica 129, Ricardo Figueroa"/>
    <m/>
    <n v="20000"/>
    <m/>
  </r>
  <r>
    <x v="22"/>
    <s v="Ingreso"/>
    <x v="0"/>
    <d v="2018-05-02T00:00:00"/>
    <s v="D/E"/>
    <s v="Villarrica 122, Ema Valdes"/>
    <m/>
    <n v="20000"/>
    <m/>
  </r>
  <r>
    <x v="22"/>
    <s v="Ingreso"/>
    <x v="0"/>
    <d v="2018-05-03T00:00:00"/>
    <s v="TR"/>
    <s v="Riñihue 19, Teresa Peña"/>
    <m/>
    <n v="20000"/>
    <m/>
  </r>
  <r>
    <x v="22"/>
    <s v="Ingreso"/>
    <x v="0"/>
    <d v="2018-05-04T00:00:00"/>
    <s v="TR"/>
    <s v="Ranco 50, Julia Parra"/>
    <m/>
    <n v="20000"/>
    <m/>
  </r>
  <r>
    <x v="22"/>
    <s v="Ingreso"/>
    <x v="0"/>
    <d v="2018-05-04T00:00:00"/>
    <s v="TR"/>
    <s v="Ranco 79, Ismelda Meza"/>
    <m/>
    <n v="20000"/>
    <m/>
  </r>
  <r>
    <x v="22"/>
    <s v="Ingreso"/>
    <x v="0"/>
    <d v="2018-05-07T00:00:00"/>
    <s v="TR"/>
    <s v="Llanquihue 88, Pedro Flores"/>
    <m/>
    <n v="20000"/>
    <m/>
  </r>
  <r>
    <x v="22"/>
    <s v="Ingreso"/>
    <x v="0"/>
    <d v="2018-05-11T00:00:00"/>
    <s v="TR"/>
    <s v="Ranco 75, Olga Hernandez"/>
    <m/>
    <n v="20000"/>
    <m/>
  </r>
  <r>
    <x v="22"/>
    <s v="Ingreso"/>
    <x v="0"/>
    <d v="2018-05-14T00:00:00"/>
    <s v="D/E"/>
    <s v="Ranco 56, Delia Quiroga"/>
    <m/>
    <n v="20000"/>
    <m/>
  </r>
  <r>
    <x v="22"/>
    <s v="Ingreso"/>
    <x v="0"/>
    <d v="2018-05-14T00:00:00"/>
    <s v="D/E"/>
    <s v="Ranco 83, Silvia Gonzalez"/>
    <m/>
    <n v="20000"/>
    <m/>
  </r>
  <r>
    <x v="22"/>
    <s v="Ingreso"/>
    <x v="0"/>
    <d v="2018-05-14T00:00:00"/>
    <s v="D/E"/>
    <s v="Ranco 77, Melinda Gonzalez"/>
    <m/>
    <n v="20000"/>
    <m/>
  </r>
  <r>
    <x v="22"/>
    <s v="Ingreso"/>
    <x v="0"/>
    <d v="2018-05-17T00:00:00"/>
    <s v="D/E"/>
    <s v="Riñihue 10, Hector Zuñiga"/>
    <m/>
    <n v="20000"/>
    <m/>
  </r>
  <r>
    <x v="22"/>
    <s v="Ingreso"/>
    <x v="0"/>
    <d v="2018-05-18T00:00:00"/>
    <s v="TR"/>
    <s v="Puyehue 24, Manuel Latapiat"/>
    <m/>
    <n v="20000"/>
    <m/>
  </r>
  <r>
    <x v="22"/>
    <s v="Ingreso"/>
    <x v="0"/>
    <d v="2018-05-24T00:00:00"/>
    <s v="TR"/>
    <s v="Puyehue 32, Ivonne Jorquera"/>
    <m/>
    <n v="20000"/>
    <m/>
  </r>
  <r>
    <x v="22"/>
    <s v="Ingreso"/>
    <x v="0"/>
    <d v="2018-05-28T00:00:00"/>
    <s v="TR"/>
    <s v="Ranco 50, Julia Parra"/>
    <m/>
    <n v="20000"/>
    <m/>
  </r>
  <r>
    <x v="22"/>
    <s v="Ingreso"/>
    <x v="0"/>
    <d v="2018-05-28T00:00:00"/>
    <s v="TR"/>
    <s v="Ranco 79, Ismelda Meza"/>
    <m/>
    <n v="20000"/>
    <m/>
  </r>
  <r>
    <x v="22"/>
    <s v="Ingreso"/>
    <x v="0"/>
    <d v="2018-05-28T00:00:00"/>
    <s v="TR"/>
    <s v="Puyehue 28, Antonio Silva"/>
    <m/>
    <n v="20000"/>
    <m/>
  </r>
  <r>
    <x v="22"/>
    <s v="Ingreso"/>
    <x v="0"/>
    <d v="2018-05-28T00:00:00"/>
    <s v="TR"/>
    <s v="Llanquihue 113, Pedro Ruz"/>
    <m/>
    <n v="20000"/>
    <m/>
  </r>
  <r>
    <x v="22"/>
    <s v="Ingreso"/>
    <x v="0"/>
    <d v="2018-05-30T00:00:00"/>
    <s v="TR"/>
    <s v="Villarrica 118, Pia Burgos"/>
    <m/>
    <n v="20000"/>
    <m/>
  </r>
  <r>
    <x v="22"/>
    <s v="Ingreso"/>
    <x v="0"/>
    <d v="2018-05-31T00:00:00"/>
    <s v="TR"/>
    <s v="Villarrica 123, Omar Sepulveda"/>
    <m/>
    <n v="20000"/>
    <m/>
  </r>
  <r>
    <x v="22"/>
    <s v="Ingreso"/>
    <x v="0"/>
    <d v="2018-05-31T00:00:00"/>
    <s v="TR"/>
    <s v="Riñihue 19, Teresa Peña"/>
    <m/>
    <n v="20000"/>
    <m/>
  </r>
  <r>
    <x v="22"/>
    <s v="Ingreso"/>
    <x v="0"/>
    <d v="2018-05-31T00:00:00"/>
    <s v="D/E"/>
    <s v="Villarrica 129, Ricardo Figueroa"/>
    <m/>
    <n v="20000"/>
    <m/>
  </r>
  <r>
    <x v="22"/>
    <s v="Ingreso"/>
    <x v="0"/>
    <d v="2018-05-31T00:00:00"/>
    <s v="D/E"/>
    <s v="Villarrica 122, Ema Valdes"/>
    <m/>
    <n v="20000"/>
    <m/>
  </r>
  <r>
    <x v="22"/>
    <s v="Ingreso"/>
    <x v="0"/>
    <d v="2018-05-31T00:00:00"/>
    <s v="TR"/>
    <s v="Puyehue 37,Jorge Matamala"/>
    <m/>
    <n v="20037"/>
    <m/>
  </r>
  <r>
    <x v="22"/>
    <s v="Ingreso"/>
    <x v="0"/>
    <d v="2018-05-31T00:00:00"/>
    <s v="TR"/>
    <s v="Icalma 72, Jorge Matamala"/>
    <m/>
    <n v="20072"/>
    <m/>
  </r>
  <r>
    <x v="22"/>
    <s v="Ingreso"/>
    <x v="0"/>
    <d v="2018-05-28T00:00:00"/>
    <s v="TR"/>
    <s v="Llanquihue 80, Sergio Ibaceta"/>
    <m/>
    <n v="20080"/>
    <m/>
  </r>
  <r>
    <x v="22"/>
    <s v="Ingreso"/>
    <x v="0"/>
    <d v="2018-05-10T00:00:00"/>
    <s v="TR"/>
    <s v="Llanquihue 96, Carlos Alvarez"/>
    <m/>
    <n v="20096"/>
    <m/>
  </r>
  <r>
    <x v="22"/>
    <s v="Ingreso"/>
    <x v="0"/>
    <d v="2018-05-10T00:00:00"/>
    <s v="D/E"/>
    <s v="Villarrica 100, Julia Zuñiga"/>
    <m/>
    <n v="20100"/>
    <m/>
  </r>
  <r>
    <x v="22"/>
    <s v="Ingreso"/>
    <x v="0"/>
    <d v="2018-05-25T00:00:00"/>
    <s v="D/E"/>
    <s v="Llanquihue 109, Teresa Gatica"/>
    <m/>
    <n v="20109"/>
    <m/>
  </r>
  <r>
    <x v="22"/>
    <s v="Ingreso"/>
    <x v="0"/>
    <d v="2018-05-30T00:00:00"/>
    <s v="D/E"/>
    <s v="Aporte Paraiso x Limpieza Q.Sur"/>
    <m/>
    <n v="25000"/>
    <m/>
  </r>
  <r>
    <x v="22"/>
    <s v="Ingreso"/>
    <x v="0"/>
    <d v="2018-05-30T00:00:00"/>
    <s v="TR"/>
    <s v="Aporte Minerva x Limpieza Q.Sur"/>
    <m/>
    <n v="25000"/>
    <m/>
  </r>
  <r>
    <x v="22"/>
    <s v="Ingreso"/>
    <x v="0"/>
    <d v="2018-05-10T00:00:00"/>
    <s v="D/E"/>
    <s v="Villarrica 100, Julia Zuñiga"/>
    <m/>
    <n v="25100"/>
    <m/>
  </r>
  <r>
    <x v="22"/>
    <s v="Ingreso"/>
    <x v="0"/>
    <d v="2018-05-02T00:00:00"/>
    <s v="TR"/>
    <s v="Llanquihue 103-105, Tatiana Tejos"/>
    <m/>
    <n v="40000"/>
    <m/>
  </r>
  <r>
    <x v="22"/>
    <s v="Ingreso"/>
    <x v="0"/>
    <d v="2018-05-04T00:00:00"/>
    <s v="D/E"/>
    <s v="Puyehue 43, Aurelio Sandoval"/>
    <m/>
    <n v="40000"/>
    <m/>
  </r>
  <r>
    <x v="22"/>
    <s v="Ingreso"/>
    <x v="0"/>
    <d v="2018-05-08T00:00:00"/>
    <s v="TR"/>
    <s v="Riñihue 27-29, Marta Manriquez"/>
    <m/>
    <n v="40000"/>
    <m/>
  </r>
  <r>
    <x v="22"/>
    <s v="Ingreso"/>
    <x v="0"/>
    <d v="2018-05-29T00:00:00"/>
    <s v="TR"/>
    <s v="Calafquen 5, Marcos Briones"/>
    <m/>
    <n v="40000"/>
    <m/>
  </r>
  <r>
    <x v="22"/>
    <s v="Ingreso"/>
    <x v="0"/>
    <d v="2018-05-07T00:00:00"/>
    <s v="TR"/>
    <s v="Puyehue 30, Jorge Carcasson"/>
    <m/>
    <n v="40030"/>
    <m/>
  </r>
  <r>
    <x v="22"/>
    <s v="Ingreso"/>
    <x v="0"/>
    <d v="2018-05-30T00:00:00"/>
    <s v="D/CH"/>
    <s v="Puyehue 39 , Regina Wenner"/>
    <m/>
    <n v="40039"/>
    <m/>
  </r>
  <r>
    <x v="22"/>
    <s v="Ingreso"/>
    <x v="0"/>
    <d v="2018-05-30T00:00:00"/>
    <s v="TR"/>
    <s v="Ranco 54, Juan Montero"/>
    <m/>
    <n v="40054"/>
    <m/>
  </r>
  <r>
    <x v="22"/>
    <s v="Ingreso"/>
    <x v="0"/>
    <d v="2018-05-25T00:00:00"/>
    <s v="D/E"/>
    <s v="Llanquihue 94, Suc. Valdes"/>
    <m/>
    <n v="40094"/>
    <m/>
  </r>
  <r>
    <x v="22"/>
    <s v="Ingreso"/>
    <x v="0"/>
    <d v="2018-05-02T00:00:00"/>
    <s v="D/E"/>
    <s v="Ranco 40. E. Casademont CBR"/>
    <m/>
    <n v="50000"/>
    <m/>
  </r>
  <r>
    <x v="22"/>
    <s v="Ingreso"/>
    <x v="0"/>
    <d v="2018-05-22T00:00:00"/>
    <s v="D/E"/>
    <s v="Ranco 46, Manuel Jorquera CBR"/>
    <m/>
    <n v="50000"/>
    <m/>
  </r>
  <r>
    <x v="22"/>
    <s v="Ingreso"/>
    <x v="0"/>
    <d v="2018-05-25T00:00:00"/>
    <s v="D/E"/>
    <s v="Ranco 91, Jeannette Ibarra"/>
    <m/>
    <n v="50000"/>
    <m/>
  </r>
  <r>
    <x v="22"/>
    <s v="Ingreso"/>
    <x v="0"/>
    <d v="2018-05-04T00:00:00"/>
    <s v="TR"/>
    <s v="Ranco 73, Juan Hernandez"/>
    <m/>
    <n v="60000"/>
    <m/>
  </r>
  <r>
    <x v="22"/>
    <s v="Ingreso"/>
    <x v="0"/>
    <d v="2018-05-11T00:00:00"/>
    <s v="D/E"/>
    <s v="Villarrica 110, Julia Valdes"/>
    <m/>
    <n v="60110"/>
    <m/>
  </r>
  <r>
    <x v="22"/>
    <s v="Ingreso"/>
    <x v="0"/>
    <d v="2018-05-22T00:00:00"/>
    <s v="D/CH"/>
    <s v="Llanquihue 76, Glenda Alvarez"/>
    <m/>
    <n v="80000"/>
    <m/>
  </r>
  <r>
    <x v="22"/>
    <s v="Ingreso"/>
    <x v="0"/>
    <d v="2018-05-28T00:00:00"/>
    <s v="TR"/>
    <s v="Ranco 81, Marcela Cubillos"/>
    <m/>
    <n v="80000"/>
    <m/>
  </r>
  <r>
    <x v="22"/>
    <s v="Ingreso"/>
    <x v="0"/>
    <d v="2018-05-28T00:00:00"/>
    <s v="D/E"/>
    <s v="Llanquihue 84, Jorge Marcich"/>
    <m/>
    <n v="80000"/>
    <m/>
  </r>
  <r>
    <x v="22"/>
    <s v="Ingreso"/>
    <x v="0"/>
    <d v="2018-05-02T00:00:00"/>
    <s v="D/E"/>
    <s v="Riñihue 10, Hector Zuñiga"/>
    <m/>
    <n v="100000"/>
    <m/>
  </r>
  <r>
    <x v="22"/>
    <s v="Ingreso"/>
    <x v="0"/>
    <d v="2018-05-10T00:00:00"/>
    <s v="D/E"/>
    <s v="Llanquihue 117, Patricia Maluenda"/>
    <m/>
    <n v="150117"/>
    <m/>
  </r>
  <r>
    <x v="23"/>
    <s v="Ingreso"/>
    <x v="0"/>
    <d v="2018-06-29T00:00:00"/>
    <s v="TR"/>
    <s v="R.Figueroa vuelto caja chica Jun.18"/>
    <m/>
    <n v="8220"/>
    <m/>
  </r>
  <r>
    <x v="23"/>
    <s v="Ingreso"/>
    <x v="0"/>
    <d v="2018-06-04T00:00:00"/>
    <s v="TR"/>
    <s v="Llanquihue 88, Pedro Flores"/>
    <m/>
    <n v="20000"/>
    <m/>
  </r>
  <r>
    <x v="23"/>
    <s v="Ingreso"/>
    <x v="0"/>
    <d v="2018-06-04T00:00:00"/>
    <s v="TR"/>
    <s v="Puyehue 22, Cristina Olivares "/>
    <m/>
    <n v="20000"/>
    <m/>
  </r>
  <r>
    <x v="23"/>
    <s v="Ingreso"/>
    <x v="0"/>
    <d v="2018-06-11T00:00:00"/>
    <s v="D/E"/>
    <s v="Llanquihue 74, Eliana Haro"/>
    <m/>
    <n v="20000"/>
    <m/>
  </r>
  <r>
    <x v="23"/>
    <s v="Ingreso"/>
    <x v="0"/>
    <d v="2018-06-12T00:00:00"/>
    <s v="TR"/>
    <s v="Llanquihue 97-a, Patricia Castillo"/>
    <m/>
    <n v="20000"/>
    <m/>
  </r>
  <r>
    <x v="23"/>
    <s v="Ingreso"/>
    <x v="0"/>
    <d v="2018-06-18T00:00:00"/>
    <s v="D/E"/>
    <s v="Ranco 83, Silvia Gonzalez"/>
    <m/>
    <n v="20000"/>
    <m/>
  </r>
  <r>
    <x v="23"/>
    <s v="Ingreso"/>
    <x v="0"/>
    <d v="2018-06-19T00:00:00"/>
    <s v="TR"/>
    <s v="Ranco 75, Olga Hernandez"/>
    <m/>
    <n v="20000"/>
    <m/>
  </r>
  <r>
    <x v="23"/>
    <s v="Ingreso"/>
    <x v="0"/>
    <d v="2018-06-26T00:00:00"/>
    <s v="TR"/>
    <s v="Llanquihue 113, Pedro Ruz"/>
    <m/>
    <n v="20000"/>
    <m/>
  </r>
  <r>
    <x v="23"/>
    <s v="Ingreso"/>
    <x v="0"/>
    <d v="2018-06-26T00:00:00"/>
    <s v="TR"/>
    <s v="Puyehue 32, Ivonne Jorquera"/>
    <m/>
    <n v="20000"/>
    <m/>
  </r>
  <r>
    <x v="23"/>
    <s v="Ingreso"/>
    <x v="0"/>
    <d v="2018-06-29T00:00:00"/>
    <s v="TR"/>
    <s v="Villarrica 123, Omar Sepulveda"/>
    <m/>
    <n v="20000"/>
    <m/>
  </r>
  <r>
    <x v="23"/>
    <s v="Ingreso"/>
    <x v="0"/>
    <d v="2018-06-29T00:00:00"/>
    <s v="TR"/>
    <s v="Ranco 50, Julia Parra"/>
    <m/>
    <n v="20000"/>
    <m/>
  </r>
  <r>
    <x v="23"/>
    <s v="Ingreso"/>
    <x v="0"/>
    <d v="2018-06-29T00:00:00"/>
    <s v="TR"/>
    <s v="Ranco 79, Ismelda Meza"/>
    <m/>
    <n v="20000"/>
    <m/>
  </r>
  <r>
    <x v="23"/>
    <s v="Ingreso"/>
    <x v="0"/>
    <d v="2018-06-29T00:00:00"/>
    <s v="TR"/>
    <s v="Riñihue 19, Teresa Peña"/>
    <m/>
    <n v="20000"/>
    <m/>
  </r>
  <r>
    <x v="23"/>
    <s v="Ingreso"/>
    <x v="0"/>
    <d v="2018-06-29T00:00:00"/>
    <s v="TR"/>
    <s v="Puyehue 37,Jorge Matamala"/>
    <m/>
    <n v="20037"/>
    <m/>
  </r>
  <r>
    <x v="23"/>
    <s v="Ingreso"/>
    <x v="0"/>
    <d v="2018-06-29T00:00:00"/>
    <s v="TR"/>
    <s v="Icalma 72, Jorge Matamala"/>
    <m/>
    <n v="20072"/>
    <m/>
  </r>
  <r>
    <x v="23"/>
    <s v="Ingreso"/>
    <x v="0"/>
    <d v="2018-06-28T00:00:00"/>
    <s v="TR"/>
    <s v="Llanquihue 80, Sergio ibaceta"/>
    <m/>
    <n v="20080"/>
    <m/>
  </r>
  <r>
    <x v="23"/>
    <s v="Ingreso"/>
    <x v="0"/>
    <d v="2018-06-06T00:00:00"/>
    <s v="TR"/>
    <s v="Llanquihue 96, Carlos Alvarez"/>
    <m/>
    <n v="20096"/>
    <m/>
  </r>
  <r>
    <x v="23"/>
    <s v="Ingreso"/>
    <x v="0"/>
    <d v="2018-06-04T00:00:00"/>
    <s v="TR"/>
    <s v="Llanquihue 97, Rene Rivero"/>
    <m/>
    <n v="20097"/>
    <m/>
  </r>
  <r>
    <x v="23"/>
    <s v="Ingreso"/>
    <x v="0"/>
    <d v="2018-06-19T00:00:00"/>
    <s v="D/E"/>
    <s v="Llanquihue 109, Teresa Gatica"/>
    <m/>
    <n v="20109"/>
    <m/>
  </r>
  <r>
    <x v="23"/>
    <s v="Ingreso"/>
    <x v="0"/>
    <d v="2018-06-11T00:00:00"/>
    <s v="D/E"/>
    <s v="Villarrica 100, Julia Zuñiga"/>
    <m/>
    <n v="21000"/>
    <m/>
  </r>
  <r>
    <x v="23"/>
    <s v="Ingreso"/>
    <x v="0"/>
    <d v="2018-06-19T00:00:00"/>
    <s v="TR"/>
    <s v="Manantiales x limpieza C.Lluvia"/>
    <m/>
    <n v="25000"/>
    <m/>
  </r>
  <r>
    <x v="23"/>
    <s v="Ingreso"/>
    <x v="0"/>
    <d v="2018-06-04T00:00:00"/>
    <s v="TR"/>
    <s v="Riñihue 27-29, Marta Manriquez"/>
    <m/>
    <n v="40000"/>
    <m/>
  </r>
  <r>
    <x v="23"/>
    <s v="Ingreso"/>
    <x v="0"/>
    <d v="2018-06-04T00:00:00"/>
    <s v="TR"/>
    <s v="Puyehue 36, Militza Cortes"/>
    <m/>
    <n v="40000"/>
    <m/>
  </r>
  <r>
    <x v="23"/>
    <s v="Ingreso"/>
    <x v="0"/>
    <d v="2018-06-21T00:00:00"/>
    <s v="TR"/>
    <s v="Llanquihue 103-105, Tatiana Tejos"/>
    <m/>
    <n v="40000"/>
    <m/>
  </r>
  <r>
    <x v="23"/>
    <s v="Ingreso"/>
    <x v="0"/>
    <d v="2018-06-19T00:00:00"/>
    <s v="TR"/>
    <s v="Puyehue 30, Jorge Carcasson"/>
    <m/>
    <n v="40030"/>
    <m/>
  </r>
  <r>
    <x v="23"/>
    <s v="Ingreso"/>
    <x v="0"/>
    <d v="2018-06-08T00:00:00"/>
    <s v="D/E"/>
    <s v="Llanquihue 84, Jorge Marcich"/>
    <m/>
    <n v="50000"/>
    <m/>
  </r>
  <r>
    <x v="23"/>
    <s v="Ingreso"/>
    <x v="0"/>
    <d v="2018-06-29T00:00:00"/>
    <s v="TR"/>
    <s v="Villarrica 129, Ricardo Figueroa CBR"/>
    <m/>
    <n v="70000"/>
    <m/>
  </r>
  <r>
    <x v="23"/>
    <s v="Ingreso"/>
    <x v="0"/>
    <d v="2018-06-29T00:00:00"/>
    <s v="TR"/>
    <s v="Villarrica 122, Ema Valdes CBR"/>
    <m/>
    <n v="70000"/>
    <m/>
  </r>
  <r>
    <x v="23"/>
    <s v="Ingreso"/>
    <x v="0"/>
    <d v="2018-06-27T00:00:00"/>
    <s v="TR"/>
    <s v="Llanquihue 99, Luisa Herrera"/>
    <m/>
    <n v="142800"/>
    <m/>
  </r>
  <r>
    <x v="24"/>
    <s v="Ingreso"/>
    <x v="0"/>
    <d v="2018-07-03T00:00:00"/>
    <s v="TR"/>
    <s v="Villarrica 118, Pia Burgos"/>
    <m/>
    <n v="20000"/>
    <m/>
  </r>
  <r>
    <x v="24"/>
    <s v="Ingreso"/>
    <x v="0"/>
    <d v="2018-07-04T00:00:00"/>
    <s v="TR"/>
    <s v="Llanquihue 97-A, Patricia Castillo"/>
    <m/>
    <n v="20000"/>
    <m/>
  </r>
  <r>
    <x v="24"/>
    <s v="Ingreso"/>
    <x v="0"/>
    <d v="2018-07-05T00:00:00"/>
    <s v="TR"/>
    <s v="Puyehue 22, Cristina Olivares"/>
    <m/>
    <n v="20000"/>
    <m/>
  </r>
  <r>
    <x v="24"/>
    <s v="Ingreso"/>
    <x v="0"/>
    <d v="2018-07-10T00:00:00"/>
    <s v="TR"/>
    <s v="Puyehue 36, Militza Cortes"/>
    <m/>
    <n v="20000"/>
    <m/>
  </r>
  <r>
    <x v="24"/>
    <s v="Ingreso"/>
    <x v="0"/>
    <d v="2018-07-17T00:00:00"/>
    <s v="D/E"/>
    <s v="Ranco 56, Delia Quiroga"/>
    <m/>
    <n v="20000"/>
    <m/>
  </r>
  <r>
    <x v="24"/>
    <s v="Ingreso"/>
    <x v="0"/>
    <d v="2018-07-17T00:00:00"/>
    <s v="D/E"/>
    <s v="Ranco 77, Melinda Gonzalez"/>
    <m/>
    <n v="20000"/>
    <m/>
  </r>
  <r>
    <x v="24"/>
    <s v="Ingreso"/>
    <x v="0"/>
    <d v="2018-07-18T00:00:00"/>
    <s v="TR"/>
    <s v="Ranco 75, Olga Hernandez"/>
    <m/>
    <n v="20000"/>
    <m/>
  </r>
  <r>
    <x v="24"/>
    <s v="Ingreso"/>
    <x v="0"/>
    <d v="2018-07-20T00:00:00"/>
    <s v="D/E"/>
    <s v="NN"/>
    <m/>
    <n v="20000"/>
    <m/>
  </r>
  <r>
    <x v="24"/>
    <s v="Ingreso"/>
    <x v="0"/>
    <d v="2018-07-24T00:00:00"/>
    <s v="TR"/>
    <s v="Puyehue 24, Manuel Latapiat"/>
    <m/>
    <n v="20000"/>
    <m/>
  </r>
  <r>
    <x v="24"/>
    <s v="Ingreso"/>
    <x v="0"/>
    <d v="2018-07-24T00:00:00"/>
    <s v="TR"/>
    <s v="Puyehue 32, Ivonne Jorquerra"/>
    <m/>
    <n v="20000"/>
    <m/>
  </r>
  <r>
    <x v="24"/>
    <s v="Ingreso"/>
    <x v="0"/>
    <d v="2018-07-27T00:00:00"/>
    <s v="TR"/>
    <s v="Llanquihue 113, Pedro Ruz"/>
    <m/>
    <n v="20000"/>
    <m/>
  </r>
  <r>
    <x v="24"/>
    <s v="Ingreso"/>
    <x v="0"/>
    <d v="2018-07-30T00:00:00"/>
    <s v="TR"/>
    <s v="Llanquihue 88, Pedro Flores"/>
    <m/>
    <n v="20000"/>
    <m/>
  </r>
  <r>
    <x v="24"/>
    <s v="Ingreso"/>
    <x v="0"/>
    <d v="2018-07-30T00:00:00"/>
    <s v="TR"/>
    <s v="Villarrica 118, Pia Burgos"/>
    <m/>
    <n v="20000"/>
    <m/>
  </r>
  <r>
    <x v="24"/>
    <s v="Ingreso"/>
    <x v="0"/>
    <d v="2018-07-30T00:00:00"/>
    <s v="D/E"/>
    <s v="Ranco 91, Jeannette Ibarra"/>
    <m/>
    <n v="20000"/>
    <m/>
  </r>
  <r>
    <x v="24"/>
    <s v="Ingreso"/>
    <x v="0"/>
    <d v="2018-07-31T00:00:00"/>
    <s v="TR"/>
    <s v="Villarrica 129, Ricardo Figueroa "/>
    <m/>
    <n v="20000"/>
    <m/>
  </r>
  <r>
    <x v="24"/>
    <s v="Ingreso"/>
    <x v="0"/>
    <d v="2018-07-31T00:00:00"/>
    <s v="TR"/>
    <s v="Villarrica 122, Ema Valdes "/>
    <m/>
    <n v="20000"/>
    <m/>
  </r>
  <r>
    <x v="24"/>
    <s v="Ingreso"/>
    <x v="0"/>
    <d v="2018-07-31T00:00:00"/>
    <s v="TR"/>
    <s v="Villarrica 123, Omar Sepulveda"/>
    <m/>
    <n v="20000"/>
    <m/>
  </r>
  <r>
    <x v="24"/>
    <s v="Ingreso"/>
    <x v="0"/>
    <d v="2018-07-31T00:00:00"/>
    <s v="TR"/>
    <s v="Ranco 50, Julia Parra"/>
    <m/>
    <n v="20000"/>
    <m/>
  </r>
  <r>
    <x v="24"/>
    <s v="Ingreso"/>
    <x v="0"/>
    <d v="2018-07-31T00:00:00"/>
    <s v="TR"/>
    <s v="Ranco 79, Ismelda Meza"/>
    <m/>
    <n v="20000"/>
    <m/>
  </r>
  <r>
    <x v="24"/>
    <s v="Ingreso"/>
    <x v="0"/>
    <d v="2018-07-24T00:00:00"/>
    <s v="TR"/>
    <s v="Llanquihue 80, Sergio Ibaceta"/>
    <m/>
    <n v="20080"/>
    <m/>
  </r>
  <r>
    <x v="24"/>
    <s v="Ingreso"/>
    <x v="0"/>
    <d v="2018-07-09T00:00:00"/>
    <s v="TR"/>
    <s v="Llanquihue 96, Carlos Alvarez"/>
    <m/>
    <n v="20096"/>
    <m/>
  </r>
  <r>
    <x v="24"/>
    <s v="Ingreso"/>
    <x v="0"/>
    <d v="2018-07-05T00:00:00"/>
    <s v="D/E"/>
    <s v="Villarrica 100, Julia Zuñiga"/>
    <m/>
    <n v="20100"/>
    <m/>
  </r>
  <r>
    <x v="24"/>
    <s v="Ingreso"/>
    <x v="0"/>
    <d v="2018-07-24T00:00:00"/>
    <s v="D/E"/>
    <s v="Llanquihue 109, Teresa Gatica"/>
    <m/>
    <n v="20109"/>
    <m/>
  </r>
  <r>
    <x v="24"/>
    <s v="Ingreso"/>
    <x v="0"/>
    <d v="2018-07-04T00:00:00"/>
    <s v="TR"/>
    <s v="Ranco 54, Juan Montero"/>
    <m/>
    <n v="25000"/>
    <m/>
  </r>
  <r>
    <x v="24"/>
    <s v="Ingreso"/>
    <x v="0"/>
    <d v="2018-07-31T00:00:00"/>
    <s v="TR"/>
    <s v="R.Figueroa vuelto caja chica Julio"/>
    <m/>
    <n v="25860"/>
    <m/>
  </r>
  <r>
    <x v="24"/>
    <s v="Ingreso"/>
    <x v="0"/>
    <d v="2018-07-04T00:00:00"/>
    <s v="TR"/>
    <s v="Riñihue 27-29, Marta Manriquez"/>
    <m/>
    <n v="40000"/>
    <m/>
  </r>
  <r>
    <x v="24"/>
    <s v="Ingreso"/>
    <x v="0"/>
    <d v="2018-07-11T00:00:00"/>
    <s v="TR"/>
    <s v="Llanquihue 103-105, Tatiana Tejos"/>
    <m/>
    <n v="40000"/>
    <m/>
  </r>
  <r>
    <x v="24"/>
    <s v="Ingreso"/>
    <x v="0"/>
    <d v="2018-07-13T00:00:00"/>
    <s v="D/E"/>
    <s v="Puyehue 43, Aurelio Sandoval"/>
    <m/>
    <n v="40000"/>
    <m/>
  </r>
  <r>
    <x v="24"/>
    <s v="Ingreso"/>
    <x v="0"/>
    <d v="2018-07-17T00:00:00"/>
    <s v="TR"/>
    <s v="Llanquihue 119, Maria Madariaga"/>
    <m/>
    <n v="40000"/>
    <m/>
  </r>
  <r>
    <x v="24"/>
    <s v="Ingreso"/>
    <x v="0"/>
    <d v="2018-07-19T00:00:00"/>
    <s v="TR"/>
    <s v="Ranco 48, Carola Arriagada"/>
    <m/>
    <n v="40000"/>
    <m/>
  </r>
  <r>
    <x v="24"/>
    <s v="Ingreso"/>
    <x v="0"/>
    <d v="2018-07-20T00:00:00"/>
    <s v="D/E"/>
    <s v="Llanquihue 94, Suc. Carmela Valdes"/>
    <m/>
    <n v="40094"/>
    <m/>
  </r>
  <r>
    <x v="24"/>
    <s v="Ingreso"/>
    <x v="0"/>
    <d v="2018-07-24T00:00:00"/>
    <s v="TR"/>
    <s v="Ranco 46, Manuel Jorquera"/>
    <m/>
    <n v="60000"/>
    <m/>
  </r>
  <r>
    <x v="24"/>
    <s v="Ingreso"/>
    <x v="0"/>
    <d v="2018-07-20T00:00:00"/>
    <s v="TR"/>
    <s v="Villarrica 98, Anibal Vivavceta"/>
    <m/>
    <n v="90000"/>
    <m/>
  </r>
  <r>
    <x v="24"/>
    <s v="Ingreso"/>
    <x v="0"/>
    <d v="2018-07-03T00:00:00"/>
    <s v="D/E"/>
    <s v="Puyehue 41, Teresa Sepulveda CBR"/>
    <m/>
    <n v="110000"/>
    <m/>
  </r>
  <r>
    <x v="24"/>
    <s v="Ingreso"/>
    <x v="0"/>
    <d v="2018-07-13T00:00:00"/>
    <s v="TR"/>
    <s v="Puyehue 49, Hector Otarola"/>
    <m/>
    <n v="120049"/>
    <m/>
  </r>
  <r>
    <x v="24"/>
    <s v="Ingreso"/>
    <x v="0"/>
    <d v="2018-07-23T00:00:00"/>
    <s v="D/E"/>
    <s v="Llanquihue 90, Aurora Araya"/>
    <m/>
    <n v="150000"/>
    <m/>
  </r>
  <r>
    <x v="24"/>
    <s v="Ingreso"/>
    <x v="0"/>
    <d v="2018-07-23T00:00:00"/>
    <s v="D/CH"/>
    <s v="Ranco 85, Hugo Flores"/>
    <m/>
    <n v="150000"/>
    <m/>
  </r>
  <r>
    <x v="25"/>
    <s v="Ingreso"/>
    <x v="0"/>
    <d v="2018-08-30T00:00:00"/>
    <s v="D/E"/>
    <s v="RF. Vuelto caja chica agosto"/>
    <m/>
    <n v="13050"/>
    <m/>
  </r>
  <r>
    <x v="25"/>
    <s v="Ingreso"/>
    <x v="0"/>
    <d v="2018-08-01T00:00:00"/>
    <s v="TR"/>
    <s v="Puyehue 22, Cristina Olivares"/>
    <m/>
    <n v="20000"/>
    <m/>
  </r>
  <r>
    <x v="25"/>
    <s v="Ingreso"/>
    <x v="0"/>
    <d v="2018-08-02T00:00:00"/>
    <s v="D/E"/>
    <s v="Ranco 91, Jeannette Ibarra"/>
    <m/>
    <n v="20000"/>
    <m/>
  </r>
  <r>
    <x v="25"/>
    <s v="Ingreso"/>
    <x v="0"/>
    <d v="2018-08-06T00:00:00"/>
    <s v="D/E"/>
    <s v="Llanquihue 74, Eliana Haro"/>
    <m/>
    <n v="20000"/>
    <m/>
  </r>
  <r>
    <x v="25"/>
    <s v="Ingreso"/>
    <x v="0"/>
    <d v="2018-08-08T00:00:00"/>
    <s v="TR"/>
    <s v="Llanquihue 97 A, Patricia Castillo"/>
    <m/>
    <n v="20000"/>
    <m/>
  </r>
  <r>
    <x v="25"/>
    <s v="Ingreso"/>
    <x v="0"/>
    <d v="2018-08-08T00:00:00"/>
    <s v="TR"/>
    <s v="Llanquihue 97 A, Patricia Castillo"/>
    <m/>
    <n v="20000"/>
    <m/>
  </r>
  <r>
    <x v="25"/>
    <s v="Ingreso"/>
    <x v="0"/>
    <d v="2018-08-10T00:00:00"/>
    <s v="D/E"/>
    <s v="Ranco 91, Jeannette Ibarra"/>
    <m/>
    <n v="20000"/>
    <m/>
  </r>
  <r>
    <x v="25"/>
    <s v="Ingreso"/>
    <x v="0"/>
    <d v="2018-08-13T00:00:00"/>
    <s v="TR"/>
    <s v="Puyehue 36, Militza Cortes"/>
    <m/>
    <n v="20000"/>
    <m/>
  </r>
  <r>
    <x v="25"/>
    <s v="Ingreso"/>
    <x v="0"/>
    <d v="2018-08-16T00:00:00"/>
    <s v="TR"/>
    <s v="Riñihue 19, Teresa Peña"/>
    <m/>
    <n v="20000"/>
    <m/>
  </r>
  <r>
    <x v="25"/>
    <s v="Ingreso"/>
    <x v="0"/>
    <d v="2018-08-22T00:00:00"/>
    <s v="D/E"/>
    <s v="Ranco 91, Jeannette Ibarra"/>
    <m/>
    <n v="20000"/>
    <m/>
  </r>
  <r>
    <x v="25"/>
    <s v="Ingreso"/>
    <x v="0"/>
    <d v="2018-08-24T00:00:00"/>
    <s v="TR"/>
    <s v="Puyehue 32, Ivonne Jorquera"/>
    <m/>
    <n v="20000"/>
    <m/>
  </r>
  <r>
    <x v="25"/>
    <s v="Ingreso"/>
    <x v="0"/>
    <d v="2018-08-27T00:00:00"/>
    <s v="TR"/>
    <s v="Llanquihue 113, Pedro Ruz"/>
    <m/>
    <n v="20000"/>
    <m/>
  </r>
  <r>
    <x v="25"/>
    <s v="Ingreso"/>
    <x v="0"/>
    <d v="2018-08-30T00:00:00"/>
    <s v="TR"/>
    <s v="Villarrica 118, Maria Pia Burgos"/>
    <m/>
    <n v="20000"/>
    <m/>
  </r>
  <r>
    <x v="25"/>
    <s v="Ingreso"/>
    <x v="0"/>
    <d v="2018-08-31T00:00:00"/>
    <s v="TR"/>
    <s v="Villarrica 129, Ricardo Figueroa "/>
    <m/>
    <n v="20000"/>
    <m/>
  </r>
  <r>
    <x v="25"/>
    <s v="Ingreso"/>
    <x v="0"/>
    <d v="2018-08-31T00:00:00"/>
    <s v="TR"/>
    <s v="Villarrica 122, Ema Valdes "/>
    <m/>
    <n v="20000"/>
    <m/>
  </r>
  <r>
    <x v="25"/>
    <s v="Ingreso"/>
    <x v="0"/>
    <d v="2018-08-31T00:00:00"/>
    <s v="TR"/>
    <s v="Villarrica 123, Omar Sepulveda"/>
    <m/>
    <n v="20000"/>
    <m/>
  </r>
  <r>
    <x v="25"/>
    <s v="Ingreso"/>
    <x v="0"/>
    <d v="2018-08-03T00:00:00"/>
    <s v="TR"/>
    <s v="Puyehue 37,Jorge Matamala"/>
    <m/>
    <n v="20037"/>
    <m/>
  </r>
  <r>
    <x v="25"/>
    <s v="Ingreso"/>
    <x v="0"/>
    <d v="2018-08-31T00:00:00"/>
    <s v="TR"/>
    <s v="Puyehue 37,Jorge Matamala"/>
    <m/>
    <n v="20037"/>
    <m/>
  </r>
  <r>
    <x v="25"/>
    <s v="Ingreso"/>
    <x v="0"/>
    <d v="2018-08-03T00:00:00"/>
    <s v="TR"/>
    <s v="Icalma 72, Jorge Matamala"/>
    <m/>
    <n v="20072"/>
    <m/>
  </r>
  <r>
    <x v="25"/>
    <s v="Ingreso"/>
    <x v="0"/>
    <d v="2018-08-31T00:00:00"/>
    <s v="TR"/>
    <s v="Icalma 72, Jorge Matamala"/>
    <m/>
    <n v="20072"/>
    <m/>
  </r>
  <r>
    <x v="25"/>
    <s v="Ingreso"/>
    <x v="0"/>
    <d v="2018-08-20T00:00:00"/>
    <s v="TR"/>
    <s v="Llanquihue 80, Sergio Ibaceta"/>
    <m/>
    <n v="20080"/>
    <m/>
  </r>
  <r>
    <x v="25"/>
    <s v="Ingreso"/>
    <x v="0"/>
    <d v="2018-08-17T00:00:00"/>
    <s v="TR"/>
    <s v="Llanquihue 96, Carlos Alvarez"/>
    <m/>
    <n v="20096"/>
    <m/>
  </r>
  <r>
    <x v="25"/>
    <s v="Ingreso"/>
    <x v="0"/>
    <d v="2018-08-13T00:00:00"/>
    <s v="TR"/>
    <s v="Llanquihue 97, Rene Rivero"/>
    <m/>
    <n v="20097"/>
    <m/>
  </r>
  <r>
    <x v="25"/>
    <s v="Ingreso"/>
    <x v="0"/>
    <d v="2018-08-03T00:00:00"/>
    <s v="D/E"/>
    <s v="Villarrica 100, Julia Zuñiga"/>
    <m/>
    <n v="20100"/>
    <m/>
  </r>
  <r>
    <x v="25"/>
    <s v="Ingreso"/>
    <x v="0"/>
    <d v="2018-08-22T00:00:00"/>
    <s v="D/E"/>
    <s v="Llanquihue 109, Teresa Gatica"/>
    <m/>
    <n v="20109"/>
    <m/>
  </r>
  <r>
    <x v="25"/>
    <s v="Ingreso"/>
    <x v="0"/>
    <d v="2018-08-06T00:00:00"/>
    <s v="TR"/>
    <s v="Riñihue 27-29, Marta Manriquez"/>
    <m/>
    <n v="40000"/>
    <m/>
  </r>
  <r>
    <x v="25"/>
    <s v="Ingreso"/>
    <x v="0"/>
    <d v="2018-08-06T00:00:00"/>
    <s v="D/E"/>
    <s v="Ranco 83, Silvia Gonzalez"/>
    <m/>
    <n v="40000"/>
    <m/>
  </r>
  <r>
    <x v="25"/>
    <s v="Ingreso"/>
    <x v="0"/>
    <d v="2018-08-29T00:00:00"/>
    <s v="TR"/>
    <s v="Llanquihue 119, Maria Madariaga"/>
    <m/>
    <n v="40000"/>
    <m/>
  </r>
  <r>
    <x v="25"/>
    <s v="Ingreso"/>
    <x v="0"/>
    <d v="2018-08-21T00:00:00"/>
    <s v="TR"/>
    <s v="Ranco 54, Juan Montero"/>
    <m/>
    <n v="40054"/>
    <m/>
  </r>
  <r>
    <x v="25"/>
    <s v="Ingreso"/>
    <x v="0"/>
    <d v="2018-08-20T00:00:00"/>
    <s v="D/E"/>
    <s v="Llanquihue 94, Suc. Carmela Valdes"/>
    <m/>
    <n v="40094"/>
    <m/>
  </r>
  <r>
    <x v="25"/>
    <s v="Ingreso"/>
    <x v="0"/>
    <d v="2018-08-14T00:00:00"/>
    <s v="TR"/>
    <s v="Llanquihue 82, Maria Molina"/>
    <m/>
    <n v="80000"/>
    <m/>
  </r>
  <r>
    <x v="25"/>
    <s v="Ingreso"/>
    <x v="0"/>
    <d v="2018-08-21T00:00:00"/>
    <s v="TR"/>
    <s v="Riñihue 25, Juan Gonzalez"/>
    <m/>
    <n v="80025"/>
    <m/>
  </r>
  <r>
    <x v="25"/>
    <s v="Ingreso"/>
    <x v="0"/>
    <d v="2018-08-02T00:00:00"/>
    <s v="TR"/>
    <s v="Villarrica 98, Anibal Vivaceta"/>
    <m/>
    <n v="90000"/>
    <m/>
  </r>
  <r>
    <x v="25"/>
    <s v="Ingreso"/>
    <x v="0"/>
    <d v="2018-08-06T00:00:00"/>
    <s v="TR"/>
    <s v="Villarrica 104, Sergio Lledó"/>
    <m/>
    <n v="100000"/>
    <m/>
  </r>
  <r>
    <x v="25"/>
    <s v="Ingreso"/>
    <x v="0"/>
    <d v="2018-08-27T00:00:00"/>
    <s v="TR"/>
    <s v="Ranco 81, Marcela Cubillos"/>
    <m/>
    <n v="100000"/>
    <m/>
  </r>
  <r>
    <x v="25"/>
    <s v="Ingreso"/>
    <x v="0"/>
    <d v="2018-08-27T00:00:00"/>
    <s v="D/E"/>
    <s v="Llanquihue 107, Jose Navarro"/>
    <m/>
    <n v="120000"/>
    <m/>
  </r>
  <r>
    <x v="25"/>
    <s v="Ingreso"/>
    <x v="0"/>
    <d v="2018-08-02T00:00:00"/>
    <s v="TR"/>
    <s v="Llanquihue 86, Jorge Zuñiga"/>
    <m/>
    <n v="150000"/>
    <m/>
  </r>
  <r>
    <x v="25"/>
    <s v="Ingreso"/>
    <x v="0"/>
    <d v="2018-08-20T00:00:00"/>
    <s v="TR"/>
    <s v="Llanquihue 101, Marcela Ortiz CBR"/>
    <m/>
    <n v="150101"/>
    <m/>
  </r>
  <r>
    <x v="25"/>
    <s v="Ingreso"/>
    <x v="0"/>
    <d v="2018-08-20T00:00:00"/>
    <s v="TR"/>
    <s v="Villarrica 102, Silvia Mancilla"/>
    <m/>
    <n v="240102"/>
    <m/>
  </r>
  <r>
    <x v="26"/>
    <s v="Ingreso"/>
    <x v="0"/>
    <d v="2018-09-03T00:00:00"/>
    <s v="TR"/>
    <s v="Resto Dev. Caja chica RF agosto"/>
    <m/>
    <n v="800"/>
    <m/>
  </r>
  <r>
    <x v="26"/>
    <s v="Ingreso"/>
    <x v="0"/>
    <d v="2018-09-03T00:00:00"/>
    <s v="TR"/>
    <s v="Puyehue 22, Cristina Olivares"/>
    <m/>
    <n v="20000"/>
    <m/>
  </r>
  <r>
    <x v="26"/>
    <s v="Ingreso"/>
    <x v="0"/>
    <d v="2018-09-05T00:00:00"/>
    <s v="TR"/>
    <s v="Ranco 50, Julia Parra"/>
    <m/>
    <n v="20000"/>
    <m/>
  </r>
  <r>
    <x v="26"/>
    <s v="Ingreso"/>
    <x v="0"/>
    <d v="2018-09-05T00:00:00"/>
    <s v="TR"/>
    <s v="Ranco 79, Ismelda Meza"/>
    <m/>
    <n v="20000"/>
    <m/>
  </r>
  <r>
    <x v="26"/>
    <s v="Ingreso"/>
    <x v="0"/>
    <d v="2018-09-05T00:00:00"/>
    <s v="TR"/>
    <s v="Llanquihue 88, Pedro Flores"/>
    <m/>
    <n v="20000"/>
    <m/>
  </r>
  <r>
    <x v="26"/>
    <s v="Ingreso"/>
    <x v="0"/>
    <d v="2018-09-07T00:00:00"/>
    <s v="TR"/>
    <s v="Ranco 75, Olga Hernandez"/>
    <m/>
    <n v="20000"/>
    <m/>
  </r>
  <r>
    <x v="26"/>
    <s v="Ingreso"/>
    <x v="0"/>
    <d v="2018-09-10T00:00:00"/>
    <s v="D/E"/>
    <s v="Ranco 83, Silvia Gonzalez"/>
    <m/>
    <n v="20000"/>
    <m/>
  </r>
  <r>
    <x v="26"/>
    <s v="Ingreso"/>
    <x v="0"/>
    <d v="2018-09-14T00:00:00"/>
    <s v="TR"/>
    <s v="NN"/>
    <m/>
    <n v="20000"/>
    <m/>
  </r>
  <r>
    <x v="26"/>
    <s v="Ingreso"/>
    <x v="0"/>
    <d v="2018-09-21T00:00:00"/>
    <s v="D/E"/>
    <s v="Ranco 56, Delia Quiroga"/>
    <m/>
    <n v="20000"/>
    <m/>
  </r>
  <r>
    <x v="26"/>
    <s v="Ingreso"/>
    <x v="0"/>
    <d v="2018-09-26T00:00:00"/>
    <s v="TR"/>
    <s v="Llanquihue 113, Pedro Ruz"/>
    <m/>
    <n v="20000"/>
    <m/>
  </r>
  <r>
    <x v="26"/>
    <s v="Ingreso"/>
    <x v="0"/>
    <d v="2018-09-27T00:00:00"/>
    <s v="TR"/>
    <s v="Puyehue 32, Ivonne Jorquera"/>
    <m/>
    <n v="20000"/>
    <m/>
  </r>
  <r>
    <x v="26"/>
    <s v="Ingreso"/>
    <x v="0"/>
    <d v="2018-09-28T00:00:00"/>
    <s v="TR"/>
    <s v="Villarrica 123, Omar Sepulveda"/>
    <m/>
    <n v="20000"/>
    <m/>
  </r>
  <r>
    <x v="26"/>
    <s v="Ingreso"/>
    <x v="0"/>
    <d v="2018-09-28T00:00:00"/>
    <s v="TR"/>
    <s v="Riñihue 19, Teresa Peña"/>
    <m/>
    <n v="20000"/>
    <m/>
  </r>
  <r>
    <x v="26"/>
    <s v="Ingreso"/>
    <x v="0"/>
    <d v="2018-09-28T00:00:00"/>
    <s v="TR"/>
    <s v="Ranco 50, Julia Parra"/>
    <m/>
    <n v="20000"/>
    <m/>
  </r>
  <r>
    <x v="26"/>
    <s v="Ingreso"/>
    <x v="0"/>
    <d v="2018-09-28T00:00:00"/>
    <s v="TR"/>
    <s v="Ranco 79, Ismelda Meza"/>
    <m/>
    <n v="20000"/>
    <m/>
  </r>
  <r>
    <x v="26"/>
    <s v="Ingreso"/>
    <x v="0"/>
    <d v="2018-09-28T00:00:00"/>
    <s v="D/E"/>
    <s v="NN"/>
    <m/>
    <n v="20000"/>
    <m/>
  </r>
  <r>
    <x v="26"/>
    <s v="Ingreso"/>
    <x v="0"/>
    <d v="2018-09-26T00:00:00"/>
    <s v="TR"/>
    <s v="Puyehue 37,Jorge Matamala"/>
    <m/>
    <n v="20037"/>
    <m/>
  </r>
  <r>
    <x v="26"/>
    <s v="Ingreso"/>
    <x v="0"/>
    <d v="2018-09-26T00:00:00"/>
    <s v="TR"/>
    <s v="Icalma 72, Jorge Matamala"/>
    <m/>
    <n v="20072"/>
    <m/>
  </r>
  <r>
    <x v="26"/>
    <s v="Ingreso"/>
    <x v="0"/>
    <d v="2018-09-20T00:00:00"/>
    <s v="TR"/>
    <s v="Llanquihue 80, Sergio ibaceta"/>
    <m/>
    <n v="20080"/>
    <m/>
  </r>
  <r>
    <x v="26"/>
    <s v="Ingreso"/>
    <x v="0"/>
    <d v="2018-09-07T00:00:00"/>
    <s v="D/E"/>
    <s v="Villarrica 100, Julia Zuñiga"/>
    <m/>
    <n v="20100"/>
    <m/>
  </r>
  <r>
    <x v="26"/>
    <s v="Ingreso"/>
    <x v="0"/>
    <d v="2018-09-05T00:00:00"/>
    <s v="TR"/>
    <s v="Ranco 75, Olga Hernandez"/>
    <m/>
    <n v="40000"/>
    <m/>
  </r>
  <r>
    <x v="26"/>
    <s v="Ingreso"/>
    <x v="0"/>
    <d v="2018-09-10T00:00:00"/>
    <s v="D/E"/>
    <s v="Llanquihue 74, Eliana Haro"/>
    <m/>
    <n v="40000"/>
    <m/>
  </r>
  <r>
    <x v="26"/>
    <s v="Ingreso"/>
    <x v="0"/>
    <d v="2018-09-10T00:00:00"/>
    <s v="TR"/>
    <s v="Riñihue 27-29, Marta Manriquez"/>
    <m/>
    <n v="40000"/>
    <m/>
  </r>
  <r>
    <x v="26"/>
    <s v="Ingreso"/>
    <x v="0"/>
    <d v="2018-09-21T00:00:00"/>
    <s v="D/E"/>
    <s v="Puyehue 43, Aurelio Sandoval"/>
    <m/>
    <n v="40000"/>
    <m/>
  </r>
  <r>
    <x v="26"/>
    <s v="Ingreso"/>
    <x v="0"/>
    <d v="2018-09-21T00:00:00"/>
    <s v="D/E"/>
    <s v="Ranco 77, Melinda Gonzalez"/>
    <m/>
    <n v="40000"/>
    <m/>
  </r>
  <r>
    <x v="26"/>
    <s v="Ingreso"/>
    <x v="0"/>
    <d v="2018-09-21T00:00:00"/>
    <s v="TR"/>
    <s v="Ranco 48, Carola Arriagada"/>
    <m/>
    <n v="47140"/>
    <m/>
  </r>
  <r>
    <x v="26"/>
    <s v="Ingreso"/>
    <x v="0"/>
    <d v="2018-09-05T00:00:00"/>
    <s v="TR"/>
    <s v="Puyehue 24, Manuel Latapiat"/>
    <m/>
    <n v="60000"/>
    <m/>
  </r>
  <r>
    <x v="26"/>
    <s v="Ingreso"/>
    <x v="0"/>
    <d v="2018-09-10T00:00:00"/>
    <s v="TR"/>
    <s v="Llanquihue 119, Maria Madariaga"/>
    <m/>
    <n v="60000"/>
    <m/>
  </r>
  <r>
    <x v="26"/>
    <s v="Ingreso"/>
    <x v="0"/>
    <d v="2018-09-10T00:00:00"/>
    <s v="D/CH"/>
    <s v="Llanquihue 76, Glenda Alvarez"/>
    <m/>
    <n v="60000"/>
    <m/>
  </r>
  <r>
    <x v="26"/>
    <s v="Ingreso"/>
    <x v="0"/>
    <d v="2018-09-07T00:00:00"/>
    <s v="TR"/>
    <s v="Puyehue 30, Jorge Carcasson"/>
    <m/>
    <n v="60030"/>
    <m/>
  </r>
  <r>
    <x v="26"/>
    <s v="Ingreso"/>
    <x v="0"/>
    <d v="2018-09-05T00:00:00"/>
    <s v="D/CH"/>
    <s v="Puyehue 39, Regina Wenner"/>
    <m/>
    <n v="60039"/>
    <m/>
  </r>
  <r>
    <x v="26"/>
    <s v="Ingreso"/>
    <x v="0"/>
    <d v="2018-09-21T00:00:00"/>
    <s v="D/E"/>
    <s v="Ranco 40, Edo. Casademont"/>
    <m/>
    <n v="80000"/>
    <m/>
  </r>
  <r>
    <x v="26"/>
    <s v="Ingreso"/>
    <x v="0"/>
    <d v="2018-09-28T00:00:00"/>
    <s v="TR"/>
    <s v="R.F. Vuelto caja chica sep."/>
    <m/>
    <n v="93840"/>
    <m/>
  </r>
  <r>
    <x v="26"/>
    <s v="Ingreso"/>
    <x v="0"/>
    <d v="2018-09-11T00:00:00"/>
    <s v="TR"/>
    <s v="Puyehue 34, Gladys Joruquera"/>
    <m/>
    <n v="117000"/>
    <m/>
  </r>
  <r>
    <x v="26"/>
    <s v="Ingreso"/>
    <x v="0"/>
    <d v="2018-09-10T00:00:00"/>
    <s v="D/CH"/>
    <s v="Calafquen 3, Oscar Sanchez"/>
    <m/>
    <n v="120000"/>
    <m/>
  </r>
  <r>
    <x v="26"/>
    <s v="Ingreso"/>
    <x v="0"/>
    <d v="2018-09-14T00:00:00"/>
    <s v="D/E"/>
    <s v="Riñihue 21, Diego Tapia"/>
    <m/>
    <n v="120021"/>
    <m/>
  </r>
  <r>
    <x v="26"/>
    <s v="Ingreso"/>
    <x v="0"/>
    <d v="2018-09-21T00:00:00"/>
    <s v="D/CH"/>
    <s v="Villarrica 121, Gabriel Salazar"/>
    <m/>
    <n v="240000"/>
    <m/>
  </r>
  <r>
    <x v="27"/>
    <s v="Ingreso"/>
    <x v="0"/>
    <d v="2018-10-01T00:00:00"/>
    <s v="TR"/>
    <s v="Villarrica 118, Pia Burgos"/>
    <m/>
    <n v="20000"/>
    <m/>
  </r>
  <r>
    <x v="27"/>
    <s v="Ingreso"/>
    <x v="0"/>
    <d v="2018-10-01T00:00:00"/>
    <s v="TR"/>
    <s v="Villarrica 129, Ricardo Figueroa "/>
    <m/>
    <n v="20000"/>
    <m/>
  </r>
  <r>
    <x v="27"/>
    <s v="Ingreso"/>
    <x v="0"/>
    <d v="2018-10-01T00:00:00"/>
    <s v="TR"/>
    <s v="Villarrica 122, Ema Valdes "/>
    <m/>
    <n v="20000"/>
    <m/>
  </r>
  <r>
    <x v="27"/>
    <s v="Ingreso"/>
    <x v="0"/>
    <d v="2018-10-01T00:00:00"/>
    <s v="TR"/>
    <s v="Ranco 54, Juan Montero"/>
    <m/>
    <n v="20054"/>
    <m/>
  </r>
  <r>
    <x v="27"/>
    <s v="Ingreso"/>
    <x v="0"/>
    <d v="2018-10-01T00:00:00"/>
    <s v="D/E"/>
    <s v="Llanquihue 109, Teresa Gatica"/>
    <m/>
    <n v="20109"/>
    <m/>
  </r>
  <r>
    <x v="27"/>
    <s v="Ingreso"/>
    <x v="0"/>
    <d v="2018-10-03T00:00:00"/>
    <s v="TR"/>
    <s v="Puyehue 22, Cristina Olivares"/>
    <m/>
    <n v="20000"/>
    <m/>
  </r>
  <r>
    <x v="27"/>
    <s v="Ingreso"/>
    <x v="0"/>
    <d v="2018-10-03T00:00:00"/>
    <s v="TR"/>
    <s v="Puyehue 36, Militza Cortes"/>
    <m/>
    <n v="20000"/>
    <m/>
  </r>
  <r>
    <x v="27"/>
    <s v="Ingreso"/>
    <x v="0"/>
    <d v="2018-10-03T00:00:00"/>
    <s v="TR"/>
    <s v="Puyehue 24, Manuel Latapiat"/>
    <m/>
    <n v="20000"/>
    <m/>
  </r>
  <r>
    <x v="27"/>
    <s v="Ingreso"/>
    <x v="0"/>
    <d v="2018-10-03T00:00:00"/>
    <s v="TR"/>
    <s v="Llanquihue 88, Pedro Flores"/>
    <m/>
    <n v="20000"/>
    <m/>
  </r>
  <r>
    <x v="27"/>
    <s v="Ingreso"/>
    <x v="0"/>
    <d v="2018-10-04T00:00:00"/>
    <s v="TR"/>
    <s v="Ranco 52, Nancy Paez"/>
    <m/>
    <n v="140000"/>
    <m/>
  </r>
  <r>
    <x v="27"/>
    <s v="Ingreso"/>
    <x v="0"/>
    <d v="2018-10-08T00:00:00"/>
    <s v="TR"/>
    <s v="Ranco 75, Olga Hernandez"/>
    <m/>
    <n v="20000"/>
    <m/>
  </r>
  <r>
    <x v="27"/>
    <s v="Ingreso"/>
    <x v="0"/>
    <d v="2018-10-08T00:00:00"/>
    <s v="D/E"/>
    <s v="Villarrica 100, Julia Zuñiga"/>
    <m/>
    <n v="20100"/>
    <m/>
  </r>
  <r>
    <x v="27"/>
    <s v="Ingreso"/>
    <x v="0"/>
    <d v="2018-10-08T00:00:00"/>
    <s v="D/E"/>
    <s v="Riñihue 10, Hector Zuñiga"/>
    <m/>
    <n v="40000"/>
    <m/>
  </r>
  <r>
    <x v="27"/>
    <s v="Ingreso"/>
    <x v="0"/>
    <d v="2018-10-08T00:00:00"/>
    <s v="TR"/>
    <s v="Llanquihue 96, Carlos Alvarez"/>
    <m/>
    <n v="40096"/>
    <m/>
  </r>
  <r>
    <x v="27"/>
    <s v="Ingreso"/>
    <x v="0"/>
    <d v="2018-10-08T00:00:00"/>
    <s v="D/CH"/>
    <s v="Puyehue 45-47 Gladys Segovia"/>
    <m/>
    <n v="160000"/>
    <m/>
  </r>
  <r>
    <x v="27"/>
    <s v="Ingreso"/>
    <x v="0"/>
    <d v="2018-10-12T00:00:00"/>
    <s v="TR"/>
    <s v="Llanquihue 76, Glenda Alvarez"/>
    <m/>
    <n v="42076"/>
    <m/>
  </r>
  <r>
    <x v="27"/>
    <s v="Ingreso"/>
    <x v="0"/>
    <d v="2018-10-12T00:00:00"/>
    <s v="D/E"/>
    <s v="Villarrica 110, Julia Valdes"/>
    <m/>
    <n v="60110"/>
    <m/>
  </r>
  <r>
    <x v="27"/>
    <s v="Ingreso"/>
    <x v="0"/>
    <d v="2018-10-16T00:00:00"/>
    <s v="D/E"/>
    <s v="Llanquihue 74, Eliana Haro"/>
    <m/>
    <n v="20000"/>
    <m/>
  </r>
  <r>
    <x v="27"/>
    <s v="Ingreso"/>
    <x v="0"/>
    <d v="2018-10-16T00:00:00"/>
    <s v="D/E"/>
    <s v="NN"/>
    <m/>
    <n v="20000"/>
    <m/>
  </r>
  <r>
    <x v="27"/>
    <s v="Ingreso"/>
    <x v="0"/>
    <d v="2018-10-16T00:00:00"/>
    <s v="TR"/>
    <s v="Ranco 46, Manuel Jorquera"/>
    <m/>
    <n v="60000"/>
    <m/>
  </r>
  <r>
    <x v="27"/>
    <s v="Ingreso"/>
    <x v="0"/>
    <d v="2018-10-17T00:00:00"/>
    <s v="D/E"/>
    <s v="Ranco 44, Jose Martinez"/>
    <m/>
    <n v="167660"/>
    <m/>
  </r>
  <r>
    <x v="27"/>
    <s v="Ingreso"/>
    <x v="0"/>
    <d v="2018-10-22T00:00:00"/>
    <s v="D/E"/>
    <s v="NN"/>
    <m/>
    <n v="20000"/>
    <m/>
  </r>
  <r>
    <x v="27"/>
    <s v="Ingreso"/>
    <x v="0"/>
    <d v="2018-10-22T00:00:00"/>
    <s v="TR"/>
    <s v="Llanquihue 80, Sergio Ibaceta"/>
    <m/>
    <n v="20080"/>
    <m/>
  </r>
  <r>
    <x v="27"/>
    <s v="Ingreso"/>
    <x v="0"/>
    <d v="2018-10-24T00:00:00"/>
    <s v="TR"/>
    <s v="Puyehue 32, Ivonne Jorquera"/>
    <m/>
    <n v="20000"/>
    <m/>
  </r>
  <r>
    <x v="27"/>
    <s v="Ingreso"/>
    <x v="0"/>
    <d v="2018-10-25T00:00:00"/>
    <s v="TR"/>
    <s v="Calafquen 5, Marcos Briones"/>
    <m/>
    <n v="140000"/>
    <m/>
  </r>
  <r>
    <x v="27"/>
    <s v="Ingreso"/>
    <x v="0"/>
    <d v="2018-10-26T00:00:00"/>
    <s v="TR"/>
    <s v="Riñihue 27-29 Marta Manriquez"/>
    <m/>
    <n v="40000"/>
    <m/>
  </r>
  <r>
    <x v="27"/>
    <s v="Ingreso"/>
    <x v="0"/>
    <d v="2018-10-29T00:00:00"/>
    <s v="TR"/>
    <s v="Llanquihue 113, Pedro Ruz"/>
    <m/>
    <n v="20000"/>
    <m/>
  </r>
  <r>
    <x v="27"/>
    <s v="Ingreso"/>
    <x v="0"/>
    <d v="2018-10-29T00:00:00"/>
    <s v="DI/E"/>
    <s v="Llanquihue 76, Glenda Alvarez"/>
    <m/>
    <n v="60000"/>
    <m/>
  </r>
  <r>
    <x v="27"/>
    <s v="Ingreso"/>
    <x v="0"/>
    <d v="2018-10-29T00:00:00"/>
    <s v="TR"/>
    <s v="Ranco 93, Margarita Muñoz"/>
    <m/>
    <n v="120000"/>
    <m/>
  </r>
  <r>
    <x v="27"/>
    <s v="Ingreso"/>
    <x v="0"/>
    <d v="2018-10-29T00:00:00"/>
    <s v="TR"/>
    <s v="Puyehue 51, Solange Aspee"/>
    <m/>
    <n v="160000"/>
    <m/>
  </r>
  <r>
    <x v="27"/>
    <s v="Ingreso"/>
    <x v="0"/>
    <d v="2018-10-29T00:00:00"/>
    <s v="TR"/>
    <s v="Villarrica 128, Claudia Ubilla"/>
    <m/>
    <n v="240000"/>
    <m/>
  </r>
  <r>
    <x v="27"/>
    <s v="Ingreso"/>
    <x v="0"/>
    <d v="2018-10-30T00:00:00"/>
    <s v="TR"/>
    <s v="Villarrica 118, Pia Burgos"/>
    <m/>
    <n v="20000"/>
    <m/>
  </r>
  <r>
    <x v="27"/>
    <s v="Ingreso"/>
    <x v="0"/>
    <d v="2018-10-30T00:00:00"/>
    <s v="TR"/>
    <s v="Llanquihue 97, Rene Rivero CBR"/>
    <m/>
    <n v="50000"/>
    <m/>
  </r>
  <r>
    <x v="27"/>
    <s v="Ingreso"/>
    <x v="0"/>
    <d v="2018-10-31T00:00:00"/>
    <s v="D/E"/>
    <s v="R.Figueroa vuelto caja chica"/>
    <m/>
    <n v="180"/>
    <m/>
  </r>
  <r>
    <x v="27"/>
    <s v="Ingreso"/>
    <x v="0"/>
    <d v="2018-10-31T00:00:00"/>
    <s v="TR"/>
    <s v="Villarrica 129, Ricardo Figueroa "/>
    <m/>
    <n v="20000"/>
    <m/>
  </r>
  <r>
    <x v="27"/>
    <s v="Ingreso"/>
    <x v="0"/>
    <d v="2018-10-31T00:00:00"/>
    <s v="TR"/>
    <s v="Villarrica 122, Ema Valdes "/>
    <m/>
    <n v="20000"/>
    <m/>
  </r>
  <r>
    <x v="27"/>
    <s v="Ingreso"/>
    <x v="0"/>
    <d v="2018-10-31T00:00:00"/>
    <s v="TR"/>
    <s v="Villarrica 123, Omar Sepulveda"/>
    <m/>
    <n v="20000"/>
    <m/>
  </r>
  <r>
    <x v="27"/>
    <s v="Ingreso"/>
    <x v="0"/>
    <d v="2018-10-31T00:00:00"/>
    <s v="TR"/>
    <s v="Ranco 50, Julia Parra"/>
    <m/>
    <n v="20000"/>
    <m/>
  </r>
  <r>
    <x v="27"/>
    <s v="Ingreso"/>
    <x v="0"/>
    <d v="2018-10-31T00:00:00"/>
    <s v="TR"/>
    <s v="Ranco 79, Ismelda Meza"/>
    <m/>
    <n v="20000"/>
    <m/>
  </r>
  <r>
    <x v="27"/>
    <s v="Ingreso"/>
    <x v="0"/>
    <d v="2018-10-31T00:00:00"/>
    <s v="TR"/>
    <s v="Puyehue 37,Jorge Matamala"/>
    <m/>
    <n v="20037"/>
    <m/>
  </r>
  <r>
    <x v="27"/>
    <s v="Ingreso"/>
    <x v="0"/>
    <d v="2018-10-31T00:00:00"/>
    <s v="TR"/>
    <s v="Icalma 72, Jorge Matamala"/>
    <m/>
    <n v="20072"/>
    <m/>
  </r>
  <r>
    <x v="27"/>
    <s v="Ingreso"/>
    <x v="0"/>
    <d v="2018-10-31T00:00:00"/>
    <s v="D/E"/>
    <s v="Villarrica 100, Julia Zuñiga"/>
    <m/>
    <n v="20100"/>
    <m/>
  </r>
  <r>
    <x v="27"/>
    <s v="Ingreso"/>
    <x v="0"/>
    <d v="2018-10-31T00:00:00"/>
    <s v="TR"/>
    <s v="Villarrica 98-A, Francisco Vergara"/>
    <m/>
    <n v="180000"/>
    <m/>
  </r>
  <r>
    <x v="28"/>
    <s v="Ingreso"/>
    <x v="0"/>
    <d v="2018-11-05T00:00:00"/>
    <s v="TR"/>
    <s v="Llanquihue 76, Glenda Alvarez"/>
    <m/>
    <n v="3576"/>
    <m/>
  </r>
  <r>
    <x v="28"/>
    <s v="Ingreso"/>
    <x v="0"/>
    <d v="2018-11-22T00:00:00"/>
    <s v="TR"/>
    <s v="Llanquihue 76, Glenda Alvarez"/>
    <m/>
    <n v="9076"/>
    <m/>
  </r>
  <r>
    <x v="28"/>
    <s v="Ingreso"/>
    <x v="0"/>
    <d v="2018-11-05T00:00:00"/>
    <s v="TR"/>
    <s v="Llanquihue 88, Pedro Flores"/>
    <m/>
    <n v="20000"/>
    <m/>
  </r>
  <r>
    <x v="28"/>
    <s v="Ingreso"/>
    <x v="0"/>
    <d v="2018-11-05T00:00:00"/>
    <s v="TR"/>
    <s v="Puyehue 22, Cristina Olivares "/>
    <m/>
    <n v="20000"/>
    <m/>
  </r>
  <r>
    <x v="28"/>
    <s v="Ingreso"/>
    <x v="0"/>
    <d v="2018-11-07T00:00:00"/>
    <s v="TR"/>
    <s v="Ranco 52, Nancy Paez"/>
    <m/>
    <n v="20000"/>
    <m/>
  </r>
  <r>
    <x v="28"/>
    <s v="Ingreso"/>
    <x v="0"/>
    <d v="2018-11-09T00:00:00"/>
    <s v="TR"/>
    <s v="Ranco 75, Olga Hernandez"/>
    <m/>
    <n v="20000"/>
    <m/>
  </r>
  <r>
    <x v="28"/>
    <s v="Ingreso"/>
    <x v="0"/>
    <d v="2018-11-12T00:00:00"/>
    <s v="TR"/>
    <s v="Llanquihue 97-A Leonel y Patricia Cast."/>
    <m/>
    <n v="20000"/>
    <m/>
  </r>
  <r>
    <x v="28"/>
    <s v="Ingreso"/>
    <x v="0"/>
    <d v="2018-11-12T00:00:00"/>
    <s v="TR"/>
    <s v="Llanquihue 97-A Leonel y Patricia Cast."/>
    <m/>
    <n v="20000"/>
    <m/>
  </r>
  <r>
    <x v="28"/>
    <s v="Ingreso"/>
    <x v="0"/>
    <d v="2018-11-14T00:00:00"/>
    <s v="TR"/>
    <s v="Llanquihue 97, Rene Rivero"/>
    <m/>
    <n v="20000"/>
    <m/>
  </r>
  <r>
    <x v="28"/>
    <s v="Ingreso"/>
    <x v="0"/>
    <d v="2018-11-16T00:00:00"/>
    <s v="TR"/>
    <s v="Riñihue 19, Teresa Peña"/>
    <m/>
    <n v="20000"/>
    <m/>
  </r>
  <r>
    <x v="28"/>
    <s v="Ingreso"/>
    <x v="0"/>
    <d v="2018-11-19T00:00:00"/>
    <s v="D/E"/>
    <s v="Ranco 83, Silvia Gonzalez"/>
    <m/>
    <n v="20000"/>
    <m/>
  </r>
  <r>
    <x v="28"/>
    <s v="Ingreso"/>
    <x v="0"/>
    <d v="2018-11-21T00:00:00"/>
    <s v="TR"/>
    <s v="Ranco 50, Julia Parra"/>
    <m/>
    <n v="20000"/>
    <m/>
  </r>
  <r>
    <x v="28"/>
    <s v="Ingreso"/>
    <x v="0"/>
    <d v="2018-11-21T00:00:00"/>
    <s v="TR"/>
    <s v="Ranco 79, Ismelda Meza"/>
    <m/>
    <n v="20000"/>
    <m/>
  </r>
  <r>
    <x v="28"/>
    <s v="Ingreso"/>
    <x v="0"/>
    <d v="2018-11-23T00:00:00"/>
    <s v="TR"/>
    <s v="Puyehue 24, Manuel Latapiat"/>
    <m/>
    <n v="20000"/>
    <m/>
  </r>
  <r>
    <x v="28"/>
    <s v="Ingreso"/>
    <x v="0"/>
    <d v="2018-11-23T00:00:00"/>
    <s v="TR"/>
    <s v="Villarrica 129, Ricardo Figueroa "/>
    <m/>
    <n v="20000"/>
    <m/>
  </r>
  <r>
    <x v="28"/>
    <s v="Ingreso"/>
    <x v="0"/>
    <d v="2018-11-23T00:00:00"/>
    <s v="TR"/>
    <s v="Villarrica 122, Ema Valdes "/>
    <m/>
    <n v="20000"/>
    <m/>
  </r>
  <r>
    <x v="28"/>
    <s v="Ingreso"/>
    <x v="0"/>
    <d v="2018-11-26T00:00:00"/>
    <s v="D/E"/>
    <s v="Ranco 89, Teresa Rojas"/>
    <m/>
    <n v="20000"/>
    <m/>
  </r>
  <r>
    <x v="28"/>
    <s v="Ingreso"/>
    <x v="0"/>
    <d v="2018-11-26T00:00:00"/>
    <s v="D/E"/>
    <s v="Puyehue 32, Ivonne Jorquera"/>
    <m/>
    <n v="20000"/>
    <m/>
  </r>
  <r>
    <x v="28"/>
    <s v="Ingreso"/>
    <x v="0"/>
    <d v="2018-11-26T00:00:00"/>
    <s v="D/E"/>
    <s v="Riñihue 10, Hector Zuñiga"/>
    <m/>
    <n v="20000"/>
    <m/>
  </r>
  <r>
    <x v="28"/>
    <s v="Ingreso"/>
    <x v="0"/>
    <d v="2018-11-26T00:00:00"/>
    <s v="TR"/>
    <s v="Llanquihue 113, Pedro Ruz"/>
    <m/>
    <n v="20000"/>
    <m/>
  </r>
  <r>
    <x v="28"/>
    <s v="Ingreso"/>
    <x v="0"/>
    <d v="2018-11-26T00:00:00"/>
    <s v="D/CH"/>
    <s v="Villarrica 123, Omar Sepulveda"/>
    <m/>
    <n v="20000"/>
    <m/>
  </r>
  <r>
    <x v="28"/>
    <s v="Ingreso"/>
    <x v="0"/>
    <d v="2018-11-30T00:00:00"/>
    <s v="TR"/>
    <s v="Villarrica 118, Pia Burgos"/>
    <m/>
    <n v="20000"/>
    <m/>
  </r>
  <r>
    <x v="28"/>
    <s v="Ingreso"/>
    <x v="0"/>
    <d v="2018-11-05T00:00:00"/>
    <s v="TR"/>
    <s v="Ranco 54, Juan Montero"/>
    <m/>
    <n v="20054"/>
    <m/>
  </r>
  <r>
    <x v="28"/>
    <s v="Ingreso"/>
    <x v="0"/>
    <d v="2018-11-23T00:00:00"/>
    <s v="TR"/>
    <s v="Ranco 5, Juan Montero"/>
    <m/>
    <n v="20054"/>
    <m/>
  </r>
  <r>
    <x v="28"/>
    <s v="Ingreso"/>
    <x v="0"/>
    <d v="2018-11-22T00:00:00"/>
    <s v="TR"/>
    <s v="Llanquihue 80, Sergio Ibaceta"/>
    <m/>
    <n v="20080"/>
    <m/>
  </r>
  <r>
    <x v="28"/>
    <s v="Ingreso"/>
    <x v="0"/>
    <d v="2018-11-05T00:00:00"/>
    <s v="D/E"/>
    <s v="Llanquihue 109, Teresa Gatica"/>
    <m/>
    <n v="20109"/>
    <m/>
  </r>
  <r>
    <x v="28"/>
    <s v="Ingreso"/>
    <x v="0"/>
    <d v="2018-11-28T00:00:00"/>
    <s v="D/E"/>
    <s v="Llanquihue , Teresa Gatica"/>
    <m/>
    <n v="20109"/>
    <m/>
  </r>
  <r>
    <x v="28"/>
    <s v="Ingreso"/>
    <x v="0"/>
    <d v="2018-11-26T00:00:00"/>
    <s v="D/E"/>
    <s v="Riñihue 27-29, Marta Manriquez"/>
    <m/>
    <n v="22500"/>
    <m/>
  </r>
  <r>
    <x v="28"/>
    <s v="Ingreso"/>
    <x v="0"/>
    <d v="2018-11-26T00:00:00"/>
    <s v="D/E"/>
    <s v="Ranco 56, Delia Quiroga"/>
    <m/>
    <n v="30000"/>
    <m/>
  </r>
  <r>
    <x v="28"/>
    <s v="Ingreso"/>
    <x v="0"/>
    <d v="2018-11-06T00:00:00"/>
    <s v="D/E"/>
    <s v="Puyehue 43, Aurelio Sandoval"/>
    <m/>
    <n v="40000"/>
    <m/>
  </r>
  <r>
    <x v="28"/>
    <s v="Ingreso"/>
    <x v="0"/>
    <d v="2018-11-07T00:00:00"/>
    <s v="TR"/>
    <s v="Puyehue 36, Militza Cortes"/>
    <m/>
    <n v="40000"/>
    <m/>
  </r>
  <r>
    <x v="28"/>
    <s v="Ingreso"/>
    <x v="0"/>
    <d v="2018-11-20T00:00:00"/>
    <s v="TR"/>
    <s v="Ranco 48, Carola Arriagada"/>
    <m/>
    <n v="40000"/>
    <m/>
  </r>
  <r>
    <x v="28"/>
    <s v="Ingreso"/>
    <x v="0"/>
    <d v="2018-11-23T00:00:00"/>
    <s v="TR"/>
    <s v="Puyehue 22, Cristina Olivares "/>
    <m/>
    <n v="40000"/>
    <m/>
  </r>
  <r>
    <x v="28"/>
    <s v="Ingreso"/>
    <x v="0"/>
    <d v="2018-11-26T00:00:00"/>
    <s v="D/E"/>
    <s v="Ranco 77, Melinda Gonzalez"/>
    <m/>
    <n v="40000"/>
    <m/>
  </r>
  <r>
    <x v="28"/>
    <s v="Ingreso"/>
    <x v="0"/>
    <d v="2018-11-26T00:00:00"/>
    <s v="D/E"/>
    <s v="Llanquihue 74, Eliana Haro"/>
    <m/>
    <n v="40000"/>
    <m/>
  </r>
  <r>
    <x v="28"/>
    <s v="Ingreso"/>
    <x v="0"/>
    <d v="2018-11-26T00:00:00"/>
    <s v="D/E"/>
    <s v="Llanquihue 88, Pedro Flores"/>
    <m/>
    <n v="40000"/>
    <m/>
  </r>
  <r>
    <x v="28"/>
    <s v="Ingreso"/>
    <x v="0"/>
    <d v="2018-11-26T00:00:00"/>
    <s v="TR"/>
    <s v="Riñihue 27-29, Marta Manriquez"/>
    <m/>
    <n v="40000"/>
    <m/>
  </r>
  <r>
    <x v="28"/>
    <s v="Ingreso"/>
    <x v="0"/>
    <d v="2018-11-12T00:00:00"/>
    <s v="TR"/>
    <s v="Puyehue 30, Jorge Carcasson"/>
    <m/>
    <n v="40030"/>
    <m/>
  </r>
  <r>
    <x v="28"/>
    <s v="Ingreso"/>
    <x v="0"/>
    <d v="2018-11-05T00:00:00"/>
    <s v="TR"/>
    <s v="Llanquihue 96, Carlos Alvarez"/>
    <m/>
    <n v="40096"/>
    <m/>
  </r>
  <r>
    <x v="28"/>
    <s v="Ingreso"/>
    <x v="0"/>
    <d v="2018-11-13T00:00:00"/>
    <s v="D/CH"/>
    <s v="Riñihue 23, Sara Salgado"/>
    <m/>
    <n v="50000"/>
    <m/>
  </r>
  <r>
    <x v="28"/>
    <s v="Ingreso"/>
    <x v="0"/>
    <d v="2018-11-23T00:00:00"/>
    <s v="TR"/>
    <s v="Riñihue 19, Teresa Peña CBR"/>
    <m/>
    <n v="50000"/>
    <m/>
  </r>
  <r>
    <x v="28"/>
    <s v="Ingreso"/>
    <x v="0"/>
    <d v="2018-11-26T00:00:00"/>
    <s v="D/E"/>
    <s v="Ranco 50, Julia Parra CBR"/>
    <m/>
    <n v="50000"/>
    <m/>
  </r>
  <r>
    <x v="28"/>
    <s v="Ingreso"/>
    <x v="0"/>
    <d v="2018-11-26T00:00:00"/>
    <s v="D/E"/>
    <s v="Ranco 9, Ismelda Meza CBR"/>
    <m/>
    <n v="50000"/>
    <m/>
  </r>
  <r>
    <x v="28"/>
    <s v="Ingreso"/>
    <x v="0"/>
    <d v="2018-11-22T00:00:00"/>
    <s v="TR"/>
    <s v="Ranco 46, Manuel Jorquera"/>
    <m/>
    <n v="60000"/>
    <m/>
  </r>
  <r>
    <x v="28"/>
    <s v="Ingreso"/>
    <x v="0"/>
    <d v="2018-11-26T00:00:00"/>
    <s v="D/E"/>
    <s v="Puyehue 34, Gladys Jorquera"/>
    <m/>
    <n v="60000"/>
    <m/>
  </r>
  <r>
    <x v="28"/>
    <s v="Ingreso"/>
    <x v="0"/>
    <d v="2018-11-30T00:00:00"/>
    <s v="D/CH"/>
    <s v="Llanquihue 76, Glenda Alvarez"/>
    <m/>
    <n v="60000"/>
    <m/>
  </r>
  <r>
    <x v="28"/>
    <s v="Ingreso"/>
    <x v="0"/>
    <d v="2018-11-26T00:00:00"/>
    <s v="D/CH"/>
    <s v="Puyehue 39, Regina Wenner"/>
    <m/>
    <n v="80039"/>
    <m/>
  </r>
  <r>
    <x v="28"/>
    <s v="Ingreso"/>
    <x v="0"/>
    <d v="2018-11-19T00:00:00"/>
    <s v="TR"/>
    <s v="Llanquihue 99, Luis Herrera"/>
    <m/>
    <n v="80099"/>
    <m/>
  </r>
  <r>
    <x v="28"/>
    <s v="Ingreso"/>
    <x v="0"/>
    <d v="2018-11-26T00:00:00"/>
    <s v="D/E"/>
    <s v="Puyehue 53, Ma. Teresa Vicencio"/>
    <m/>
    <n v="100000"/>
    <m/>
  </r>
  <r>
    <x v="28"/>
    <s v="Ingreso"/>
    <x v="0"/>
    <d v="2018-11-26T00:00:00"/>
    <s v="D/E"/>
    <s v="Llanquihue 101, Marcela Ortiz"/>
    <m/>
    <n v="100000"/>
    <m/>
  </r>
  <r>
    <x v="28"/>
    <s v="Ingreso"/>
    <x v="0"/>
    <d v="2018-11-05T00:00:00"/>
    <s v="TR"/>
    <s v="Villarrica 120, Ma. Eugenia Meza"/>
    <m/>
    <n v="120000"/>
    <m/>
  </r>
  <r>
    <x v="28"/>
    <s v="Ingreso"/>
    <x v="0"/>
    <d v="2018-11-26T00:00:00"/>
    <s v="D/E"/>
    <s v="Llanquihue 117, Patricia Maluenda"/>
    <m/>
    <n v="140000"/>
    <m/>
  </r>
  <r>
    <x v="28"/>
    <s v="Ingreso"/>
    <x v="0"/>
    <d v="2018-11-23T00:00:00"/>
    <s v="TR"/>
    <s v="Llanquihue 103-105, Tatiana Tejos"/>
    <m/>
    <n v="160000"/>
    <m/>
  </r>
  <r>
    <x v="28"/>
    <s v="Ingreso"/>
    <x v="0"/>
    <d v="2018-11-26T00:00:00"/>
    <s v="D/E"/>
    <s v="Llanquihue 90, Aurora Araya"/>
    <m/>
    <n v="200000"/>
    <m/>
  </r>
  <r>
    <x v="28"/>
    <s v="Ingreso"/>
    <x v="0"/>
    <d v="2018-11-05T00:00:00"/>
    <s v="D/E"/>
    <s v="Villarrica 124, Fco. Peris"/>
    <m/>
    <n v="240000"/>
    <m/>
  </r>
  <r>
    <x v="28"/>
    <s v="Ingreso"/>
    <x v="0"/>
    <d v="2018-11-26T00:00:00"/>
    <s v="D/E"/>
    <s v="Villarrica 102, Silvia Mancilla"/>
    <m/>
    <n v="240000"/>
    <m/>
  </r>
  <r>
    <x v="28"/>
    <s v="Ingreso"/>
    <x v="0"/>
    <d v="2018-11-05T00:00:00"/>
    <s v="TR"/>
    <s v="Vilarrica 102, Silvia Mancilla"/>
    <m/>
    <n v="240102"/>
    <m/>
  </r>
  <r>
    <x v="28"/>
    <s v="Ingreso"/>
    <x v="0"/>
    <d v="2018-11-26T00:00:00"/>
    <s v="D/E"/>
    <s v="Calafquen 13, Enonito Garcia"/>
    <m/>
    <n v="250000"/>
    <m/>
  </r>
  <r>
    <x v="28"/>
    <s v="Ingreso"/>
    <x v="0"/>
    <d v="2018-11-20T00:00:00"/>
    <s v="D/CH"/>
    <s v="Llanquihue 84, Jorge Marcich"/>
    <m/>
    <n v="260000"/>
    <m/>
  </r>
  <r>
    <x v="28"/>
    <s v="Ingreso"/>
    <x v="0"/>
    <d v="2018-11-26T00:00:00"/>
    <s v="D/CH"/>
    <s v="Ranco 91, Jeannette Ibarra"/>
    <m/>
    <n v="260000"/>
    <m/>
  </r>
  <r>
    <x v="29"/>
    <s v="Ingreso"/>
    <x v="0"/>
    <d v="2018-12-03T00:00:00"/>
    <s v="TR"/>
    <s v="Villarrica 123, Omar Sepulveda"/>
    <m/>
    <n v="20000"/>
    <m/>
  </r>
  <r>
    <x v="29"/>
    <s v="Ingreso"/>
    <x v="0"/>
    <d v="2018-12-03T00:00:00"/>
    <s v="TR"/>
    <s v="Llanquihue 88, Pedro Flores"/>
    <m/>
    <n v="20000"/>
    <m/>
  </r>
  <r>
    <x v="29"/>
    <s v="Ingreso"/>
    <x v="0"/>
    <d v="2018-12-03T00:00:00"/>
    <s v="D/E"/>
    <s v="Ranco 83, Silvia Gonzalez"/>
    <m/>
    <n v="20000"/>
    <m/>
  </r>
  <r>
    <x v="29"/>
    <s v="Ingreso"/>
    <x v="0"/>
    <d v="2018-12-03T00:00:00"/>
    <s v="TR"/>
    <s v="Ranco 54, Juan Montero"/>
    <m/>
    <n v="20054"/>
    <m/>
  </r>
  <r>
    <x v="29"/>
    <s v="Ingreso"/>
    <x v="0"/>
    <d v="2018-12-03T00:00:00"/>
    <s v="TR"/>
    <s v="Llanquihue 82, Maria Molina"/>
    <m/>
    <n v="80000"/>
    <m/>
  </r>
  <r>
    <x v="29"/>
    <s v="Ingreso"/>
    <x v="0"/>
    <d v="2018-12-04T00:00:00"/>
    <s v="TR"/>
    <s v="Puyehue 37,Jorge Matamala"/>
    <m/>
    <n v="20037"/>
    <m/>
  </r>
  <r>
    <x v="29"/>
    <s v="Ingreso"/>
    <x v="0"/>
    <d v="2018-12-04T00:00:00"/>
    <s v="TR"/>
    <s v="Icalma 72, Jorge Matamala"/>
    <m/>
    <n v="20072"/>
    <m/>
  </r>
  <r>
    <x v="29"/>
    <s v="Ingreso"/>
    <x v="0"/>
    <d v="2018-12-04T00:00:00"/>
    <s v="TR"/>
    <s v="Puyehue 37,Jorge Matamala CBR"/>
    <m/>
    <n v="50000"/>
    <m/>
  </r>
  <r>
    <x v="29"/>
    <s v="Ingreso"/>
    <x v="0"/>
    <d v="2018-12-05T00:00:00"/>
    <s v="TR"/>
    <s v="R.Figuero, vuelto caja chica"/>
    <m/>
    <n v="1430"/>
    <m/>
  </r>
  <r>
    <x v="29"/>
    <s v="Ingreso"/>
    <x v="0"/>
    <d v="2018-12-05T00:00:00"/>
    <s v="TR"/>
    <s v="Ranco 73, Juan Hernandez"/>
    <m/>
    <n v="20000"/>
    <m/>
  </r>
  <r>
    <x v="29"/>
    <s v="Ingreso"/>
    <x v="0"/>
    <d v="2018-12-05T00:00:00"/>
    <s v="D/CH"/>
    <s v="Riñihue 23, Sara Salgado"/>
    <m/>
    <n v="50000"/>
    <m/>
  </r>
  <r>
    <x v="29"/>
    <s v="Ingreso"/>
    <x v="0"/>
    <d v="2018-12-06T00:00:00"/>
    <s v="D/CH"/>
    <s v="Ranco 73, Juan Hernandez Plan 1/3"/>
    <m/>
    <n v="77500"/>
    <m/>
  </r>
  <r>
    <x v="29"/>
    <s v="Ingreso"/>
    <x v="0"/>
    <d v="2018-12-10T00:00:00"/>
    <s v="TR"/>
    <s v="Puyehue 36, Militza Cortes"/>
    <m/>
    <n v="20000"/>
    <m/>
  </r>
  <r>
    <x v="29"/>
    <s v="Ingreso"/>
    <x v="0"/>
    <d v="2018-12-10T00:00:00"/>
    <s v="D/E"/>
    <s v="Villarrica 100, Julia Zuñiga"/>
    <m/>
    <n v="20100"/>
    <m/>
  </r>
  <r>
    <x v="29"/>
    <s v="Ingreso"/>
    <x v="0"/>
    <d v="2018-12-11T00:00:00"/>
    <s v="TR"/>
    <s v="Ranco 52, Nancy Paez"/>
    <m/>
    <n v="20000"/>
    <m/>
  </r>
  <r>
    <x v="29"/>
    <s v="Ingreso"/>
    <x v="0"/>
    <d v="2018-12-11T00:00:00"/>
    <s v="D/CH"/>
    <s v="Ranco 91, Jeanette Ibarra"/>
    <m/>
    <n v="20000"/>
    <m/>
  </r>
  <r>
    <x v="29"/>
    <s v="Ingreso"/>
    <x v="0"/>
    <d v="2018-12-14T00:00:00"/>
    <s v="TR"/>
    <s v="Riñihue 19, Teresa Peña"/>
    <m/>
    <n v="20000"/>
    <m/>
  </r>
  <r>
    <x v="29"/>
    <s v="Ingreso"/>
    <x v="0"/>
    <d v="2018-12-17T00:00:00"/>
    <s v="TR"/>
    <s v="Riñihue 6-8, Roberto Andrade"/>
    <m/>
    <n v="200006"/>
    <m/>
  </r>
  <r>
    <x v="29"/>
    <s v="Ingreso"/>
    <x v="0"/>
    <d v="2018-12-19T00:00:00"/>
    <s v="TR"/>
    <s v="Llanquihue 103-105, Tatiana Tejos"/>
    <m/>
    <n v="40000"/>
    <m/>
  </r>
  <r>
    <x v="29"/>
    <s v="Ingreso"/>
    <x v="0"/>
    <d v="2018-12-20T00:00:00"/>
    <s v="TR"/>
    <s v="Ranco 48, Carola Arriagada"/>
    <m/>
    <n v="20000"/>
    <m/>
  </r>
  <r>
    <x v="29"/>
    <s v="Ingreso"/>
    <x v="0"/>
    <d v="2018-12-20T00:00:00"/>
    <s v="D/E"/>
    <s v="NN"/>
    <m/>
    <n v="100020"/>
    <m/>
  </r>
  <r>
    <x v="29"/>
    <s v="Ingreso"/>
    <x v="0"/>
    <d v="2018-12-21T00:00:00"/>
    <s v="TR"/>
    <s v="Llanquihue 113, Pedro Ruz"/>
    <m/>
    <n v="20000"/>
    <m/>
  </r>
  <r>
    <x v="29"/>
    <s v="Ingreso"/>
    <x v="0"/>
    <d v="2018-12-21T00:00:00"/>
    <s v="D/E"/>
    <s v="Llanquihue 109, Teresa Gatica"/>
    <m/>
    <n v="20109"/>
    <m/>
  </r>
  <r>
    <x v="29"/>
    <s v="Ingreso"/>
    <x v="0"/>
    <d v="2018-12-24T00:00:00"/>
    <s v="TR"/>
    <s v="Llanquihue 80, Sergio Ibaceta"/>
    <m/>
    <n v="20"/>
    <m/>
  </r>
  <r>
    <x v="29"/>
    <s v="Ingreso"/>
    <x v="0"/>
    <d v="2018-12-24T00:00:00"/>
    <s v="TR"/>
    <s v="Llanquihue 80, Sergio Ibaceta"/>
    <m/>
    <n v="20080"/>
    <m/>
  </r>
  <r>
    <x v="29"/>
    <s v="Ingreso"/>
    <x v="0"/>
    <d v="2018-12-26T00:00:00"/>
    <s v="TR"/>
    <s v="Puyehue 22, Cristina Olivares"/>
    <m/>
    <n v="20000"/>
    <m/>
  </r>
  <r>
    <x v="29"/>
    <s v="Ingreso"/>
    <x v="0"/>
    <d v="2018-12-26T00:00:00"/>
    <s v="TR"/>
    <s v="Riñihue 25, Juan Gonzalez"/>
    <m/>
    <n v="60025"/>
    <m/>
  </r>
  <r>
    <x v="29"/>
    <s v="Ingreso"/>
    <x v="0"/>
    <d v="2018-12-27T00:00:00"/>
    <s v="TR"/>
    <s v="Puyehue 32, Ivonne Jorquera"/>
    <m/>
    <n v="20000"/>
    <m/>
  </r>
  <r>
    <x v="29"/>
    <s v="Ingreso"/>
    <x v="0"/>
    <d v="2018-12-28T00:00:00"/>
    <s v="TR"/>
    <s v="Villarrica 123, Omar Sepulveda"/>
    <m/>
    <n v="20000"/>
    <m/>
  </r>
  <r>
    <x v="29"/>
    <s v="Ingreso"/>
    <x v="0"/>
    <d v="2018-12-28T00:00:00"/>
    <s v="TR"/>
    <s v="Riñihue 19, Teresa Peña"/>
    <m/>
    <n v="20000"/>
    <m/>
  </r>
  <r>
    <x v="29"/>
    <s v="Ingreso"/>
    <x v="0"/>
    <d v="2018-12-28T00:00:00"/>
    <s v="TR"/>
    <s v="Puyehue 37,Jorge Matamala"/>
    <m/>
    <n v="20037"/>
    <m/>
  </r>
  <r>
    <x v="29"/>
    <s v="Ingreso"/>
    <x v="0"/>
    <d v="2018-12-28T00:00:00"/>
    <s v="TR"/>
    <s v="Icalma 72, Jorge Matamala"/>
    <m/>
    <n v="20072"/>
    <m/>
  </r>
  <r>
    <x v="29"/>
    <s v="Ingreso"/>
    <x v="0"/>
    <d v="2018-12-28T00:00:00"/>
    <s v="D/E"/>
    <s v="Vuelto caja chica RF"/>
    <m/>
    <n v="23000"/>
    <n v="28231214"/>
  </r>
  <r>
    <x v="30"/>
    <s v="Ingreso"/>
    <x v="0"/>
    <d v="2019-01-02T00:00:00"/>
    <s v="TR"/>
    <s v="Ricardo Figueroa vuleto caja chica dif"/>
    <m/>
    <n v="60"/>
    <m/>
  </r>
  <r>
    <x v="30"/>
    <s v="Ingreso"/>
    <x v="0"/>
    <d v="2019-01-02T00:00:00"/>
    <s v="TR"/>
    <s v="Villarrica 118, Pia Burgos"/>
    <m/>
    <n v="20000"/>
    <m/>
  </r>
  <r>
    <x v="30"/>
    <s v="Ingreso"/>
    <x v="0"/>
    <d v="2019-01-02T00:00:00"/>
    <s v="TR"/>
    <s v="Villarrica 129, Ricardo Figueroa"/>
    <m/>
    <n v="20000"/>
    <m/>
  </r>
  <r>
    <x v="30"/>
    <s v="Ingreso"/>
    <x v="0"/>
    <d v="2019-01-02T00:00:00"/>
    <s v="TR"/>
    <s v="Villarrica 122, Ema Valdes"/>
    <m/>
    <n v="20000"/>
    <m/>
  </r>
  <r>
    <x v="30"/>
    <s v="Ingreso"/>
    <x v="0"/>
    <d v="2019-01-02T00:00:00"/>
    <s v="TR"/>
    <s v="Llanquihue 97 Rene Rivero"/>
    <m/>
    <n v="20000"/>
    <m/>
  </r>
  <r>
    <x v="30"/>
    <s v="Ingreso"/>
    <x v="0"/>
    <d v="2019-01-02T00:00:00"/>
    <s v="D/E"/>
    <s v="Ranco 83,Silvia Gonzalez"/>
    <m/>
    <n v="20000"/>
    <m/>
  </r>
  <r>
    <x v="30"/>
    <s v="Ingreso"/>
    <x v="0"/>
    <d v="2019-01-02T00:00:00"/>
    <s v="D/E"/>
    <s v="Llanquihue 84, Jorge Marcich"/>
    <m/>
    <n v="20000"/>
    <m/>
  </r>
  <r>
    <x v="30"/>
    <s v="Ingreso"/>
    <x v="0"/>
    <d v="2019-01-02T00:00:00"/>
    <s v="D/E"/>
    <s v="Llanquihue 78, Cristian Recabarren"/>
    <m/>
    <n v="137200"/>
    <m/>
  </r>
  <r>
    <x v="30"/>
    <s v="Ingreso"/>
    <x v="0"/>
    <d v="2019-01-03T00:00:00"/>
    <s v="TR"/>
    <s v="Ranco 50, Julia Parra"/>
    <m/>
    <n v="20000"/>
    <m/>
  </r>
  <r>
    <x v="30"/>
    <s v="Ingreso"/>
    <x v="0"/>
    <d v="2019-01-03T00:00:00"/>
    <s v="TR"/>
    <s v="Ranco 79, Ismelda Meza"/>
    <m/>
    <n v="20000"/>
    <m/>
  </r>
  <r>
    <x v="30"/>
    <s v="Ingreso"/>
    <x v="0"/>
    <d v="2019-01-03T00:00:00"/>
    <s v="TR"/>
    <s v="Puyehue 24, Manuel Latapiat"/>
    <m/>
    <n v="40000"/>
    <m/>
  </r>
  <r>
    <x v="30"/>
    <s v="Ingreso"/>
    <x v="0"/>
    <d v="2019-01-03T00:00:00"/>
    <s v="TR"/>
    <s v="Calafquen 5, Marcos Briones"/>
    <m/>
    <n v="60000"/>
    <m/>
  </r>
  <r>
    <x v="30"/>
    <s v="Ingreso"/>
    <x v="0"/>
    <d v="2019-01-03T00:00:00"/>
    <s v="TR"/>
    <s v="Villarrica 126-127 Beltran de Ramon"/>
    <m/>
    <n v="240000"/>
    <m/>
  </r>
  <r>
    <x v="30"/>
    <s v="Ingreso"/>
    <x v="0"/>
    <d v="2019-01-04T00:00:00"/>
    <s v="D/E"/>
    <s v="Puyehue 43, Aurelio Sandoval"/>
    <m/>
    <n v="40000"/>
    <m/>
  </r>
  <r>
    <x v="30"/>
    <s v="Ingreso"/>
    <x v="0"/>
    <d v="2019-01-07T00:00:00"/>
    <s v="D/E"/>
    <s v="Ranco 83,Silvia Gonzalez"/>
    <m/>
    <n v="20000"/>
    <m/>
  </r>
  <r>
    <x v="30"/>
    <s v="Ingreso"/>
    <x v="0"/>
    <d v="2019-01-07T00:00:00"/>
    <s v="TR"/>
    <s v="Ranco 73, Juan  Francisco Hernandez"/>
    <m/>
    <n v="20000"/>
    <m/>
  </r>
  <r>
    <x v="30"/>
    <s v="Ingreso"/>
    <x v="0"/>
    <d v="2019-01-07T00:00:00"/>
    <s v="D/CH"/>
    <s v="Puyehue 39, Regina Wenner"/>
    <m/>
    <n v="60039"/>
    <m/>
  </r>
  <r>
    <x v="30"/>
    <s v="Ingreso"/>
    <x v="0"/>
    <d v="2019-01-07T00:00:00"/>
    <s v="D/CH"/>
    <s v="Ranco 73, Juan  Fco. Hernandez 2/3"/>
    <m/>
    <n v="77500"/>
    <m/>
  </r>
  <r>
    <x v="30"/>
    <s v="Ingreso"/>
    <x v="0"/>
    <d v="2019-01-10T00:00:00"/>
    <s v="TR"/>
    <s v="Llanquihue 96, Carlos Alvarez"/>
    <m/>
    <n v="40096"/>
    <m/>
  </r>
  <r>
    <x v="30"/>
    <s v="Ingreso"/>
    <x v="0"/>
    <d v="2019-01-14T00:00:00"/>
    <s v="D/E"/>
    <s v="Llanquihue 78, Cristian Recabarren"/>
    <m/>
    <n v="40000"/>
    <m/>
  </r>
  <r>
    <x v="30"/>
    <s v="Ingreso"/>
    <x v="0"/>
    <d v="2019-01-14T00:00:00"/>
    <s v="TR"/>
    <s v="Llanquihue 97-A, Patricia Castillo"/>
    <m/>
    <n v="60000"/>
    <m/>
  </r>
  <r>
    <x v="30"/>
    <s v="Ingreso"/>
    <x v="0"/>
    <d v="2019-01-14T00:00:00"/>
    <s v="D/E"/>
    <s v="Ranco 44, Jose Fco Martinez"/>
    <m/>
    <n v="64000"/>
    <m/>
  </r>
  <r>
    <x v="30"/>
    <s v="Ingreso"/>
    <x v="0"/>
    <d v="2019-01-14T00:00:00"/>
    <s v="D/E"/>
    <s v="Puyehue 26, Sergio Ballesteros CBR"/>
    <m/>
    <n v="190000"/>
    <m/>
  </r>
  <r>
    <x v="30"/>
    <s v="Ingreso"/>
    <x v="0"/>
    <d v="2019-01-14T00:00:00"/>
    <s v="D/E"/>
    <s v="Puyehue 26, Sergio Ballesteros"/>
    <m/>
    <n v="200000"/>
    <m/>
  </r>
  <r>
    <x v="30"/>
    <s v="Ingreso"/>
    <x v="0"/>
    <d v="2019-01-14T00:00:00"/>
    <s v="D/E"/>
    <s v="Villarrica 108, Suc. Iturbide CBR"/>
    <m/>
    <n v="290000"/>
    <m/>
  </r>
  <r>
    <x v="30"/>
    <s v="Ingreso"/>
    <x v="0"/>
    <d v="2019-01-15T00:00:00"/>
    <s v="D/E"/>
    <s v="Villarrica 100, Julia Zúñiga"/>
    <m/>
    <n v="20100"/>
    <m/>
  </r>
  <r>
    <x v="30"/>
    <s v="Ingreso"/>
    <x v="0"/>
    <d v="2019-01-21T00:00:00"/>
    <s v="TR"/>
    <s v="Puyehue 30, Jorge Carcasson"/>
    <m/>
    <n v="40030"/>
    <m/>
  </r>
  <r>
    <x v="30"/>
    <s v="Ingreso"/>
    <x v="0"/>
    <d v="2019-01-21T00:00:00"/>
    <s v="D/E"/>
    <s v="Ranco 56, Delia Quiroga"/>
    <m/>
    <n v="60000"/>
    <m/>
  </r>
  <r>
    <x v="30"/>
    <s v="Ingreso"/>
    <x v="0"/>
    <d v="2019-01-21T00:00:00"/>
    <s v="TR"/>
    <s v="Puyehue 51, Solange Aspee"/>
    <m/>
    <n v="60051"/>
    <m/>
  </r>
  <r>
    <x v="30"/>
    <s v="Ingreso"/>
    <x v="0"/>
    <d v="2019-01-21T00:00:00"/>
    <s v="D/E"/>
    <s v="Ranco 77, Melinda Gonzalez"/>
    <m/>
    <n v="100000"/>
    <m/>
  </r>
  <r>
    <x v="30"/>
    <s v="Ingreso"/>
    <x v="0"/>
    <d v="2019-01-22T00:00:00"/>
    <s v="TR"/>
    <s v="Puyehue 36, Militza Cortes"/>
    <m/>
    <n v="20000"/>
    <m/>
  </r>
  <r>
    <x v="30"/>
    <s v="Ingreso"/>
    <x v="0"/>
    <d v="2019-01-22T00:00:00"/>
    <s v="TR"/>
    <s v="Llanquihue 80, Sergio Ibaceta"/>
    <m/>
    <n v="20080"/>
    <m/>
  </r>
  <r>
    <x v="30"/>
    <s v="Ingreso"/>
    <x v="0"/>
    <d v="2019-01-22T00:00:00"/>
    <s v="D/E"/>
    <s v="Llanquihue 78, Cristian Recabarren"/>
    <m/>
    <n v="40000"/>
    <m/>
  </r>
  <r>
    <x v="30"/>
    <s v="Ingreso"/>
    <x v="0"/>
    <d v="2019-01-22T00:00:00"/>
    <s v="D/CH"/>
    <s v="Ranco 38, J.Luis Retamal"/>
    <m/>
    <n v="170000"/>
    <m/>
  </r>
  <r>
    <x v="30"/>
    <s v="Ingreso"/>
    <x v="0"/>
    <d v="2019-01-23T00:00:00"/>
    <s v="TR"/>
    <s v="Llanquihue 82, Maria Molina"/>
    <m/>
    <n v="50000"/>
    <m/>
  </r>
  <r>
    <x v="30"/>
    <s v="Ingreso"/>
    <x v="0"/>
    <d v="2019-01-25T00:00:00"/>
    <s v="TR"/>
    <s v="Llanquihue 113, Pedro Ruz"/>
    <m/>
    <n v="20000"/>
    <m/>
  </r>
  <r>
    <x v="30"/>
    <s v="Ingreso"/>
    <x v="0"/>
    <d v="2019-01-25T00:00:00"/>
    <s v="TR"/>
    <s v="Puyehue 32, Ivonne Jorquera"/>
    <m/>
    <n v="20000"/>
    <m/>
  </r>
  <r>
    <x v="30"/>
    <s v="Ingreso"/>
    <x v="0"/>
    <d v="2019-01-25T00:00:00"/>
    <s v="D/E"/>
    <s v="Llanquihue 109, Teresa Gatica"/>
    <m/>
    <n v="20109"/>
    <m/>
  </r>
  <r>
    <x v="30"/>
    <s v="Ingreso"/>
    <x v="0"/>
    <d v="2019-01-28T00:00:00"/>
    <s v="D/E"/>
    <s v="Ranco 83,Silvia Gonzalez"/>
    <m/>
    <n v="20000"/>
    <m/>
  </r>
  <r>
    <x v="30"/>
    <s v="Ingreso"/>
    <x v="0"/>
    <d v="2019-01-28T00:00:00"/>
    <s v="D/E"/>
    <s v="Villarrica 125, Dev. Desmalezacion"/>
    <m/>
    <n v="35000"/>
    <m/>
  </r>
  <r>
    <x v="30"/>
    <s v="Ingreso"/>
    <x v="0"/>
    <d v="2019-01-28T00:00:00"/>
    <s v="D/E"/>
    <s v="Villarrica 125, Marta Aguado"/>
    <m/>
    <n v="240000"/>
    <m/>
  </r>
  <r>
    <x v="30"/>
    <s v="Ingreso"/>
    <x v="0"/>
    <d v="2019-01-29T00:00:00"/>
    <s v="TR"/>
    <s v="Llanquihue 88, Pedro Flores"/>
    <m/>
    <n v="20000"/>
    <m/>
  </r>
  <r>
    <x v="30"/>
    <s v="Ingreso"/>
    <x v="0"/>
    <d v="2019-01-30T00:00:00"/>
    <s v="TR"/>
    <s v="Puyehue 37,Jorge Matamala"/>
    <m/>
    <n v="20037"/>
    <m/>
  </r>
  <r>
    <x v="30"/>
    <s v="Ingreso"/>
    <x v="0"/>
    <d v="2019-01-30T00:00:00"/>
    <s v="TR"/>
    <s v="Icalma 72, Jorge Matamala"/>
    <m/>
    <n v="20072"/>
    <m/>
  </r>
  <r>
    <x v="30"/>
    <s v="Ingreso"/>
    <x v="0"/>
    <d v="2019-01-30T00:00:00"/>
    <s v="D/E"/>
    <s v="Villarrica 100, Julia Zuñiga"/>
    <m/>
    <n v="20100"/>
    <m/>
  </r>
  <r>
    <x v="30"/>
    <s v="Ingreso"/>
    <x v="0"/>
    <d v="2019-01-30T00:00:00"/>
    <s v="TR"/>
    <s v="Villarrica 98-A, Francisco Vergara"/>
    <m/>
    <n v="240000"/>
    <m/>
  </r>
  <r>
    <x v="30"/>
    <s v="Ingreso"/>
    <x v="0"/>
    <d v="2019-01-31T00:00:00"/>
    <s v="TR"/>
    <s v="Calafquen 5, Marcos Briones"/>
    <m/>
    <n v="20000"/>
    <m/>
  </r>
  <r>
    <x v="30"/>
    <s v="Ingreso"/>
    <x v="0"/>
    <d v="2019-01-31T00:00:00"/>
    <s v="TR"/>
    <s v="Villarrica 123, Omar Sepulveda"/>
    <m/>
    <n v="20000"/>
    <m/>
  </r>
  <r>
    <x v="30"/>
    <s v="Ingreso"/>
    <x v="0"/>
    <d v="2019-01-31T00:00:00"/>
    <s v="TR"/>
    <s v="Ranco 48, Carola Arriagada"/>
    <m/>
    <n v="20000"/>
    <m/>
  </r>
  <r>
    <x v="30"/>
    <s v="Ingreso"/>
    <x v="0"/>
    <d v="2019-01-31T00:00:00"/>
    <s v="TR"/>
    <s v="Riñihue 19, Teresa Peña"/>
    <m/>
    <n v="20000"/>
    <m/>
  </r>
  <r>
    <x v="30"/>
    <s v="Ingreso"/>
    <x v="0"/>
    <d v="2019-01-31T00:00:00"/>
    <s v="TR"/>
    <s v="Llanquihue 97, Rene Rivero"/>
    <m/>
    <n v="20000"/>
    <m/>
  </r>
  <r>
    <x v="31"/>
    <s v="Ingreso"/>
    <x v="0"/>
    <d v="2019-02-01T00:00:00"/>
    <s v="TR"/>
    <s v="Villarrica 118, Pia Burgos"/>
    <m/>
    <n v="20000"/>
    <m/>
  </r>
  <r>
    <x v="31"/>
    <s v="Ingreso"/>
    <x v="0"/>
    <d v="2019-02-01T00:00:00"/>
    <s v="TR"/>
    <s v="Villarica 126, Ema de Ramon"/>
    <m/>
    <n v="240000"/>
    <m/>
  </r>
  <r>
    <x v="31"/>
    <s v="Ingreso"/>
    <x v="0"/>
    <d v="2019-02-04T00:00:00"/>
    <s v="D/E"/>
    <s v="Riñihue 25, Juan González"/>
    <m/>
    <n v="3000"/>
    <m/>
  </r>
  <r>
    <x v="31"/>
    <s v="Ingreso"/>
    <x v="0"/>
    <d v="2019-02-04T00:00:00"/>
    <s v="D/E"/>
    <s v="Villarrica 129, Ricardo Figueroa"/>
    <m/>
    <n v="20000"/>
    <m/>
  </r>
  <r>
    <x v="31"/>
    <s v="Ingreso"/>
    <x v="0"/>
    <d v="2019-02-04T00:00:00"/>
    <s v="D/E"/>
    <s v="Villarrica 122, Ema Valdes"/>
    <m/>
    <n v="20000"/>
    <m/>
  </r>
  <r>
    <x v="31"/>
    <s v="Ingreso"/>
    <x v="0"/>
    <d v="2019-02-04T00:00:00"/>
    <s v="D/E"/>
    <s v="Llanquihue 90, Aurora Araya"/>
    <m/>
    <n v="20000"/>
    <m/>
  </r>
  <r>
    <x v="31"/>
    <s v="Ingreso"/>
    <x v="0"/>
    <d v="2019-02-04T00:00:00"/>
    <s v="D/E"/>
    <s v="Puyehue 24, Manuel Latapiat"/>
    <m/>
    <n v="20000"/>
    <m/>
  </r>
  <r>
    <x v="31"/>
    <s v="Ingreso"/>
    <x v="0"/>
    <d v="2019-02-04T00:00:00"/>
    <s v="D/E"/>
    <s v="Villarrica 104, Sergio Lledo"/>
    <m/>
    <n v="20000"/>
    <m/>
  </r>
  <r>
    <x v="31"/>
    <s v="Ingreso"/>
    <x v="0"/>
    <d v="2019-02-04T00:00:00"/>
    <s v="D/E"/>
    <s v="Puyehue 43, Aurelio Sandoval"/>
    <m/>
    <n v="40000"/>
    <m/>
  </r>
  <r>
    <x v="31"/>
    <s v="Ingreso"/>
    <x v="0"/>
    <d v="2019-02-04T00:00:00"/>
    <s v="D/E"/>
    <s v="Villarrica 130, Laura Bailac"/>
    <m/>
    <n v="40000"/>
    <m/>
  </r>
  <r>
    <x v="31"/>
    <s v="Ingreso"/>
    <x v="0"/>
    <d v="2019-02-04T00:00:00"/>
    <s v="D/E"/>
    <s v="Llanquihue 76, Glenda Alvarez"/>
    <m/>
    <n v="48000"/>
    <m/>
  </r>
  <r>
    <x v="31"/>
    <s v="Ingreso"/>
    <x v="0"/>
    <d v="2019-02-04T00:00:00"/>
    <s v="D/E"/>
    <s v="Riñihue 25, Juan González"/>
    <m/>
    <n v="50000"/>
    <m/>
  </r>
  <r>
    <x v="31"/>
    <s v="Ingreso"/>
    <x v="0"/>
    <d v="2019-02-04T00:00:00"/>
    <s v="D/E"/>
    <s v="Calafquen 13, Enonito García"/>
    <m/>
    <n v="60000"/>
    <m/>
  </r>
  <r>
    <x v="31"/>
    <s v="Ingreso"/>
    <x v="0"/>
    <d v="2019-02-04T00:00:00"/>
    <s v="D/E"/>
    <s v="Ranco 40, Eduardo Casademot"/>
    <m/>
    <n v="60000"/>
    <m/>
  </r>
  <r>
    <x v="31"/>
    <s v="Ingreso"/>
    <x v="0"/>
    <d v="2019-02-04T00:00:00"/>
    <s v="D/E"/>
    <s v="Puyehue 34, Gladys Jorquera"/>
    <m/>
    <n v="80000"/>
    <m/>
  </r>
  <r>
    <x v="31"/>
    <s v="Ingreso"/>
    <x v="0"/>
    <d v="2019-02-04T00:00:00"/>
    <s v="D/E"/>
    <s v="Ranco 89,  Teresa Rojas"/>
    <m/>
    <n v="100000"/>
    <m/>
  </r>
  <r>
    <x v="31"/>
    <s v="Ingreso"/>
    <x v="0"/>
    <d v="2019-02-04T00:00:00"/>
    <s v="D/E"/>
    <s v="Villarrica 112, Isabel Roccaro"/>
    <m/>
    <n v="100000"/>
    <m/>
  </r>
  <r>
    <x v="31"/>
    <s v="Ingreso"/>
    <x v="0"/>
    <d v="2019-02-04T00:00:00"/>
    <s v="D/E"/>
    <s v="Villarrica 110, Julia Valdes"/>
    <m/>
    <n v="100000"/>
    <m/>
  </r>
  <r>
    <x v="31"/>
    <s v="Ingreso"/>
    <x v="0"/>
    <d v="2019-02-04T00:00:00"/>
    <s v="D/E"/>
    <s v="Llanquihue 107, Jose Navarro"/>
    <m/>
    <n v="120000"/>
    <m/>
  </r>
  <r>
    <x v="31"/>
    <s v="Ingreso"/>
    <x v="0"/>
    <d v="2019-02-04T00:00:00"/>
    <s v="TR"/>
    <s v="Villarrica 120, Ma. Eugenia Meza"/>
    <m/>
    <n v="126000"/>
    <m/>
  </r>
  <r>
    <x v="31"/>
    <s v="Ingreso"/>
    <x v="0"/>
    <d v="2019-02-04T00:00:00"/>
    <s v="TR"/>
    <s v="Villarrica 102 Ximena Mancilla"/>
    <m/>
    <n v="180000"/>
    <m/>
  </r>
  <r>
    <x v="31"/>
    <s v="Ingreso"/>
    <x v="0"/>
    <d v="2019-02-04T00:00:00"/>
    <s v="D/E"/>
    <s v="Llanquihue 92, Carlos Herrera"/>
    <m/>
    <n v="240000"/>
    <m/>
  </r>
  <r>
    <x v="31"/>
    <s v="Ingreso"/>
    <x v="0"/>
    <d v="2019-02-05T00:00:00"/>
    <s v="TR"/>
    <s v="Riñihue 27-29, Marta Manriquez"/>
    <m/>
    <n v="40000"/>
    <m/>
  </r>
  <r>
    <x v="31"/>
    <s v="Ingreso"/>
    <x v="0"/>
    <d v="2019-02-05T00:00:00"/>
    <s v="D/CH"/>
    <s v="Villarrica 114, Hilda Alburquerque"/>
    <m/>
    <n v="60000"/>
    <m/>
  </r>
  <r>
    <x v="31"/>
    <s v="Ingreso"/>
    <x v="0"/>
    <d v="2019-02-05T00:00:00"/>
    <s v="D/CH"/>
    <s v="Ranco 87, Roxana Rivera"/>
    <m/>
    <n v="200000"/>
    <m/>
  </r>
  <r>
    <x v="31"/>
    <s v="Ingreso"/>
    <x v="0"/>
    <d v="2019-02-05T00:00:00"/>
    <s v="D/CH"/>
    <s v="Ranco 85, Hugo Flores"/>
    <m/>
    <n v="200000"/>
    <m/>
  </r>
  <r>
    <x v="31"/>
    <s v="Ingreso"/>
    <x v="0"/>
    <d v="2019-02-05T00:00:00"/>
    <s v="D/CH"/>
    <s v="Puyehue 45-47, Gladys Segovia"/>
    <m/>
    <n v="420000"/>
    <m/>
  </r>
  <r>
    <x v="31"/>
    <s v="Ingreso"/>
    <x v="0"/>
    <d v="2019-02-06T00:00:00"/>
    <s v="TR"/>
    <s v="Puyehue 22, Cristina Olivares"/>
    <m/>
    <n v="20000"/>
    <m/>
  </r>
  <r>
    <x v="31"/>
    <s v="Ingreso"/>
    <x v="0"/>
    <d v="2019-02-06T00:00:00"/>
    <s v="TR"/>
    <s v="Ranco 73, Fco. Hernandez"/>
    <m/>
    <n v="20000"/>
    <m/>
  </r>
  <r>
    <x v="31"/>
    <s v="Ingreso"/>
    <x v="0"/>
    <d v="2019-02-06T00:00:00"/>
    <s v="TR"/>
    <s v="Ranco 50, Julia Parra"/>
    <m/>
    <n v="20000"/>
    <m/>
  </r>
  <r>
    <x v="31"/>
    <s v="Ingreso"/>
    <x v="0"/>
    <d v="2019-02-06T00:00:00"/>
    <s v="TR"/>
    <s v="Ranco 79, Ismelda Meza"/>
    <m/>
    <n v="20000"/>
    <m/>
  </r>
  <r>
    <x v="31"/>
    <s v="Ingreso"/>
    <x v="0"/>
    <d v="2019-02-06T00:00:00"/>
    <s v="D/CH"/>
    <s v="Ranco 73, Fco. Hernandez"/>
    <m/>
    <n v="77500"/>
    <m/>
  </r>
  <r>
    <x v="31"/>
    <s v="Ingreso"/>
    <x v="0"/>
    <d v="2019-02-07T00:00:00"/>
    <s v="TR"/>
    <s v="Riñihue 27-29, Marta Manriquez"/>
    <m/>
    <n v="40000"/>
    <m/>
  </r>
  <r>
    <x v="31"/>
    <s v="Ingreso"/>
    <x v="0"/>
    <d v="2019-02-08T00:00:00"/>
    <s v="TR"/>
    <s v="Llanquihue 119, Maria Madariaga"/>
    <m/>
    <n v="20000"/>
    <m/>
  </r>
  <r>
    <x v="31"/>
    <s v="Ingreso"/>
    <x v="0"/>
    <d v="2019-02-11T00:00:00"/>
    <s v="D/E"/>
    <s v="RF Devolucion caja chica"/>
    <m/>
    <n v="9100"/>
    <m/>
  </r>
  <r>
    <x v="31"/>
    <s v="Ingreso"/>
    <x v="0"/>
    <d v="2019-02-11T00:00:00"/>
    <s v="D/E"/>
    <s v="Llanquihue 74, Eliana Haro"/>
    <m/>
    <n v="20000"/>
    <m/>
  </r>
  <r>
    <x v="31"/>
    <s v="Ingreso"/>
    <x v="0"/>
    <d v="2019-02-11T00:00:00"/>
    <s v="D/E"/>
    <s v="Llanquihue 74, Eliana Haro"/>
    <m/>
    <n v="20000"/>
    <m/>
  </r>
  <r>
    <x v="31"/>
    <s v="Ingreso"/>
    <x v="0"/>
    <d v="2019-02-11T00:00:00"/>
    <s v="TR"/>
    <s v="Ranco 75, Olga Hernandez"/>
    <m/>
    <n v="20000"/>
    <m/>
  </r>
  <r>
    <x v="31"/>
    <s v="Ingreso"/>
    <x v="0"/>
    <d v="2019-02-11T00:00:00"/>
    <s v="D/E"/>
    <s v="Puyehue 41, Teresa Sepulveda"/>
    <m/>
    <n v="80000"/>
    <m/>
  </r>
  <r>
    <x v="31"/>
    <s v="Ingreso"/>
    <x v="0"/>
    <d v="2019-02-11T00:00:00"/>
    <s v="D/E"/>
    <s v="Llanquihue 111, Walter Roccaro"/>
    <m/>
    <n v="160000"/>
    <m/>
  </r>
  <r>
    <x v="31"/>
    <s v="Ingreso"/>
    <x v="0"/>
    <d v="2019-02-15T00:00:00"/>
    <s v="D/CH"/>
    <s v="Regina Werner"/>
    <m/>
    <n v="40039"/>
    <m/>
  </r>
  <r>
    <x v="31"/>
    <s v="Ingreso"/>
    <x v="0"/>
    <d v="2019-02-18T00:00:00"/>
    <s v="D/E"/>
    <s v="Villarrica 124"/>
    <m/>
    <n v="270000"/>
    <m/>
  </r>
  <r>
    <x v="31"/>
    <s v="Ingreso"/>
    <x v="0"/>
    <d v="2019-02-22T00:00:00"/>
    <s v="TR"/>
    <s v="Llanquihue 80, Sergio ibaceta"/>
    <m/>
    <n v="20080"/>
    <m/>
  </r>
  <r>
    <x v="31"/>
    <s v="Ingreso"/>
    <x v="0"/>
    <d v="2019-02-22T00:00:00"/>
    <s v="D/CH"/>
    <s v="Ranco 95, Carolina Ortiz"/>
    <m/>
    <n v="831605"/>
    <m/>
  </r>
  <r>
    <x v="31"/>
    <s v="Ingreso"/>
    <x v="0"/>
    <d v="2019-02-25T00:00:00"/>
    <s v="TR"/>
    <s v="Ranco 48, Carola Arriagada"/>
    <m/>
    <n v="20000"/>
    <m/>
  </r>
  <r>
    <x v="31"/>
    <s v="Ingreso"/>
    <x v="0"/>
    <d v="2019-02-25T00:00:00"/>
    <s v="TR"/>
    <s v="Llanquihue 109, Teresa Gatica"/>
    <m/>
    <n v="20109"/>
    <m/>
  </r>
  <r>
    <x v="31"/>
    <s v="Ingreso"/>
    <x v="0"/>
    <d v="2019-02-25T00:00:00"/>
    <s v="D/E"/>
    <s v="Villarrica 124, Titulo Dominio"/>
    <m/>
    <n v="50000"/>
    <m/>
  </r>
  <r>
    <x v="31"/>
    <s v="Ingreso"/>
    <x v="0"/>
    <d v="2019-02-25T00:00:00"/>
    <s v="D/E"/>
    <s v="Ranco 77, Melinda Gonzalez"/>
    <m/>
    <n v="140000"/>
    <m/>
  </r>
  <r>
    <x v="31"/>
    <s v="Ingreso"/>
    <x v="0"/>
    <d v="2019-02-26T00:00:00"/>
    <s v="TR"/>
    <s v="Llanquihue 113, Pedro Ruz"/>
    <m/>
    <n v="20000"/>
    <m/>
  </r>
  <r>
    <x v="31"/>
    <s v="Ingreso"/>
    <x v="0"/>
    <d v="2019-02-26T00:00:00"/>
    <s v="TR"/>
    <s v="Ranco 50, Julia Parra"/>
    <m/>
    <n v="20000"/>
    <m/>
  </r>
  <r>
    <x v="31"/>
    <s v="Ingreso"/>
    <x v="0"/>
    <d v="2019-02-26T00:00:00"/>
    <s v="TR"/>
    <s v="Ranco 79, Ismelda Meza"/>
    <m/>
    <n v="20000"/>
    <m/>
  </r>
  <r>
    <x v="31"/>
    <s v="Ingreso"/>
    <x v="0"/>
    <d v="2019-02-26T00:00:00"/>
    <s v="TR"/>
    <s v="Villarrica 98-A, Francisco Vergara"/>
    <m/>
    <n v="30000"/>
    <m/>
  </r>
  <r>
    <x v="31"/>
    <s v="Ingreso"/>
    <x v="0"/>
    <d v="2019-02-28T00:00:00"/>
    <s v="D/E"/>
    <s v="Rfigueroa vuelto caja chica"/>
    <m/>
    <n v="2780"/>
    <m/>
  </r>
  <r>
    <x v="31"/>
    <s v="Ingreso"/>
    <x v="0"/>
    <d v="2019-02-28T00:00:00"/>
    <s v="TR"/>
    <s v="Villarrica 123, Omar Sepulveda"/>
    <m/>
    <n v="20000"/>
    <m/>
  </r>
  <r>
    <x v="31"/>
    <s v="Ingreso"/>
    <x v="0"/>
    <d v="2019-02-28T00:00:00"/>
    <s v="D/E"/>
    <s v="Villarrica 19, Ricardo Figueroa"/>
    <m/>
    <n v="20000"/>
    <m/>
  </r>
  <r>
    <x v="31"/>
    <s v="Ingreso"/>
    <x v="0"/>
    <d v="2019-02-28T00:00:00"/>
    <s v="D/E"/>
    <s v="Villarrica 122, Ema Valdes"/>
    <m/>
    <n v="20000"/>
    <m/>
  </r>
  <r>
    <x v="32"/>
    <s v="Ingreso"/>
    <x v="0"/>
    <d v="2019-03-01T00:00:00"/>
    <s v="TR"/>
    <s v="Llanquihue 97, Rene Rivero"/>
    <m/>
    <n v="20000"/>
    <m/>
  </r>
  <r>
    <x v="32"/>
    <s v="Ingreso"/>
    <x v="0"/>
    <d v="2019-03-01T00:00:00"/>
    <s v="TR"/>
    <s v="Llanquihue 103-105, Tatiana Tejos"/>
    <m/>
    <n v="120000"/>
    <m/>
  </r>
  <r>
    <x v="32"/>
    <s v="Ingreso"/>
    <x v="0"/>
    <d v="2019-03-01T00:00:00"/>
    <s v="TR"/>
    <s v="Riñihue 6-8, Roberto Andrade"/>
    <m/>
    <n v="210006"/>
    <m/>
  </r>
  <r>
    <x v="32"/>
    <s v="Ingreso"/>
    <x v="0"/>
    <d v="2019-03-04T00:00:00"/>
    <s v="D/E"/>
    <s v="Ranco 40, Eduardo Casademont"/>
    <m/>
    <n v="3000"/>
    <m/>
  </r>
  <r>
    <x v="32"/>
    <s v="Ingreso"/>
    <x v="0"/>
    <d v="2019-03-04T00:00:00"/>
    <s v="TR"/>
    <s v="Puyehue 32, Ivonne Jorquera"/>
    <m/>
    <n v="20000"/>
    <m/>
  </r>
  <r>
    <x v="32"/>
    <s v="Ingreso"/>
    <x v="0"/>
    <d v="2019-03-04T00:00:00"/>
    <s v="TR"/>
    <s v="Puyehue 37,Jorge Matamala"/>
    <m/>
    <n v="20037"/>
    <m/>
  </r>
  <r>
    <x v="32"/>
    <s v="Ingreso"/>
    <x v="0"/>
    <d v="2019-03-04T00:00:00"/>
    <s v="TR"/>
    <s v="Ranco 54, Juan Montero"/>
    <m/>
    <n v="20054"/>
    <m/>
  </r>
  <r>
    <x v="32"/>
    <s v="Ingreso"/>
    <x v="0"/>
    <d v="2019-03-04T00:00:00"/>
    <s v="TR"/>
    <s v="Icalma 72, Jorge Matamala"/>
    <m/>
    <n v="20072"/>
    <m/>
  </r>
  <r>
    <x v="32"/>
    <s v="Ingreso"/>
    <x v="0"/>
    <d v="2019-03-04T00:00:00"/>
    <s v="TR"/>
    <s v="Puyehue 22,Cristina Olivares"/>
    <m/>
    <n v="23000"/>
    <m/>
  </r>
  <r>
    <x v="32"/>
    <s v="Ingreso"/>
    <x v="0"/>
    <d v="2019-03-04T00:00:00"/>
    <s v="D/E"/>
    <s v="Villarrica 100, Julia Zuñiga"/>
    <m/>
    <n v="23100"/>
    <m/>
  </r>
  <r>
    <x v="32"/>
    <s v="Ingreso"/>
    <x v="0"/>
    <d v="2019-03-04T00:00:00"/>
    <s v="D/CH"/>
    <s v="Rene Rivero"/>
    <m/>
    <n v="30000"/>
    <m/>
  </r>
  <r>
    <x v="32"/>
    <s v="Ingreso"/>
    <x v="0"/>
    <d v="2019-03-04T00:00:00"/>
    <s v="TR"/>
    <s v="Riñinue 27-29, Marta Manriquez"/>
    <m/>
    <n v="40000"/>
    <m/>
  </r>
  <r>
    <x v="32"/>
    <s v="Ingreso"/>
    <x v="0"/>
    <d v="2019-03-04T00:00:00"/>
    <s v="D/CH"/>
    <s v="Villarrica 114, Hilda Alburquerque"/>
    <m/>
    <n v="60000"/>
    <m/>
  </r>
  <r>
    <x v="32"/>
    <s v="Ingreso"/>
    <x v="0"/>
    <d v="2019-03-06T00:00:00"/>
    <s v="D/E"/>
    <s v="Aurelio Sandoval"/>
    <m/>
    <n v="46000"/>
    <m/>
  </r>
  <r>
    <x v="32"/>
    <s v="Ingreso"/>
    <x v="0"/>
    <d v="2019-03-06T00:00:00"/>
    <s v="TR"/>
    <s v="Ranco 93, Margarita Muñoz"/>
    <m/>
    <n v="138000"/>
    <m/>
  </r>
  <r>
    <x v="32"/>
    <s v="Ingreso"/>
    <x v="0"/>
    <d v="2019-03-07T00:00:00"/>
    <s v="TR"/>
    <s v="Ranco 95, Carolina Ortiz"/>
    <m/>
    <n v="20000"/>
    <m/>
  </r>
  <r>
    <x v="32"/>
    <s v="Ingreso"/>
    <x v="0"/>
    <d v="2019-03-07T00:00:00"/>
    <s v="TR"/>
    <s v="Llanquihue 96, Carlos Alvarez"/>
    <m/>
    <n v="23096"/>
    <m/>
  </r>
  <r>
    <x v="32"/>
    <s v="Ingreso"/>
    <x v="0"/>
    <d v="2019-03-07T00:00:00"/>
    <s v="TR"/>
    <s v="Llanquihue 84, Paola Delgado"/>
    <m/>
    <n v="80000"/>
    <m/>
  </r>
  <r>
    <x v="32"/>
    <s v="Ingreso"/>
    <x v="0"/>
    <d v="2019-03-07T00:00:00"/>
    <s v="D/CH"/>
    <s v="Villarrica 130, Laura Bailac"/>
    <m/>
    <n v="102000"/>
    <m/>
  </r>
  <r>
    <x v="32"/>
    <s v="Ingreso"/>
    <x v="0"/>
    <d v="2019-03-11T00:00:00"/>
    <s v="TR"/>
    <s v="Ranco 52,Nancy Paez"/>
    <m/>
    <n v="83000"/>
    <m/>
  </r>
  <r>
    <x v="32"/>
    <s v="Ingreso"/>
    <x v="0"/>
    <d v="2019-03-11T00:00:00"/>
    <s v="TR"/>
    <s v="Llanquihue 86, Jorge Zuñiga"/>
    <m/>
    <n v="120000"/>
    <m/>
  </r>
  <r>
    <x v="32"/>
    <s v="Ingreso"/>
    <x v="0"/>
    <d v="2019-03-13T00:00:00"/>
    <s v="TR"/>
    <s v="Puyehue 36, Militza Cortes"/>
    <m/>
    <n v="40000"/>
    <m/>
  </r>
  <r>
    <x v="32"/>
    <s v="Ingreso"/>
    <x v="0"/>
    <d v="2019-03-14T00:00:00"/>
    <s v="TR"/>
    <s v="Riñihe 25, Juan Gonzalez"/>
    <m/>
    <n v="60025"/>
    <m/>
  </r>
  <r>
    <x v="32"/>
    <s v="Ingreso"/>
    <x v="0"/>
    <d v="2019-03-15T00:00:00"/>
    <s v="TR"/>
    <s v="Riñihue 19 Teresa Peña"/>
    <m/>
    <n v="23000"/>
    <m/>
  </r>
  <r>
    <x v="32"/>
    <s v="Ingreso"/>
    <x v="0"/>
    <d v="2019-03-18T00:00:00"/>
    <s v="D/E"/>
    <s v="Ranco 83,Silvia Gonzalez"/>
    <m/>
    <n v="20000"/>
    <m/>
  </r>
  <r>
    <x v="32"/>
    <s v="Ingreso"/>
    <x v="0"/>
    <d v="2019-03-18T00:00:00"/>
    <s v="D/E"/>
    <s v="Ranco 56, Delia Quiroga"/>
    <m/>
    <n v="40000"/>
    <m/>
  </r>
  <r>
    <x v="32"/>
    <s v="Ingreso"/>
    <x v="0"/>
    <d v="2019-03-18T00:00:00"/>
    <s v="D/E"/>
    <s v="Ranco 77, Melinda Gonzalez"/>
    <m/>
    <n v="43000"/>
    <m/>
  </r>
  <r>
    <x v="32"/>
    <s v="Ingreso"/>
    <x v="0"/>
    <d v="2019-03-19T00:00:00"/>
    <s v="TR"/>
    <s v="Llanquihue 119, Maria Madariaga"/>
    <m/>
    <n v="40000"/>
    <m/>
  </r>
  <r>
    <x v="32"/>
    <s v="Ingreso"/>
    <x v="0"/>
    <d v="2019-03-22T00:00:00"/>
    <s v="TR"/>
    <s v="Puyehue 32 , Ivonne Jorquera"/>
    <m/>
    <n v="20000"/>
    <m/>
  </r>
  <r>
    <x v="32"/>
    <s v="Ingreso"/>
    <x v="0"/>
    <d v="2019-03-25T00:00:00"/>
    <s v="TR"/>
    <s v="Llaqnquihue 113 Pedro Ruz"/>
    <m/>
    <n v="20000"/>
    <m/>
  </r>
  <r>
    <x v="32"/>
    <s v="Ingreso"/>
    <x v="0"/>
    <d v="2019-03-27T00:00:00"/>
    <s v="D/E"/>
    <s v="Llanquihue 109, Teresa Gatica"/>
    <m/>
    <n v="20109"/>
    <m/>
  </r>
  <r>
    <x v="32"/>
    <s v="Ingreso"/>
    <x v="0"/>
    <d v="2019-03-28T00:00:00"/>
    <s v="TR"/>
    <s v="Ranco 50, Julia Parra"/>
    <m/>
    <n v="20000"/>
    <m/>
  </r>
  <r>
    <x v="32"/>
    <s v="Ingreso"/>
    <x v="0"/>
    <d v="2019-03-28T00:00:00"/>
    <s v="TR"/>
    <s v="Ranco 79, Ismelda Meza"/>
    <m/>
    <n v="20000"/>
    <m/>
  </r>
  <r>
    <x v="32"/>
    <s v="Ingreso"/>
    <x v="0"/>
    <d v="2019-03-29T00:00:00"/>
    <s v="TR"/>
    <s v="Puyehue 37,Jorge Matamala"/>
    <m/>
    <n v="20037"/>
    <m/>
  </r>
  <r>
    <x v="32"/>
    <s v="Ingreso"/>
    <x v="0"/>
    <d v="2019-03-29T00:00:00"/>
    <s v="TR"/>
    <s v="Icalma 72, Jorge Matamala"/>
    <m/>
    <n v="20072"/>
    <m/>
  </r>
  <r>
    <x v="32"/>
    <s v="Ingreso"/>
    <x v="0"/>
    <d v="2019-03-29T00:00:00"/>
    <s v="TR"/>
    <s v="Riñihue 19 Teresa Peña"/>
    <m/>
    <n v="23000"/>
    <m/>
  </r>
  <r>
    <x v="32"/>
    <s v="Ingreso"/>
    <x v="0"/>
    <d v="2019-03-29T00:00:00"/>
    <s v="TR"/>
    <s v="Llanquihue 80, Sergio Ibaceta"/>
    <m/>
    <n v="23080"/>
    <m/>
  </r>
  <r>
    <x v="32"/>
    <s v="Ingreso"/>
    <x v="0"/>
    <d v="2019-03-29T00:00:00"/>
    <s v="D/E"/>
    <s v="Villarrica 100, Julia Zuñiga"/>
    <m/>
    <n v="23100"/>
    <m/>
  </r>
  <r>
    <x v="33"/>
    <s v="Ingreso"/>
    <x v="0"/>
    <d v="2019-04-01T00:00:00"/>
    <s v="TR"/>
    <s v="Villarrica 123, Omar Sepulveda"/>
    <m/>
    <n v="20000"/>
    <m/>
  </r>
  <r>
    <x v="33"/>
    <s v="Ingreso"/>
    <x v="0"/>
    <d v="2019-04-01T00:00:00"/>
    <s v="TR"/>
    <s v="Villarrica 129, Ricardo Figueroa"/>
    <m/>
    <n v="23000"/>
    <m/>
  </r>
  <r>
    <x v="33"/>
    <s v="Ingreso"/>
    <x v="0"/>
    <d v="2019-04-01T00:00:00"/>
    <s v="TR"/>
    <s v="Villarrica 122, Ema Valdes"/>
    <m/>
    <n v="23000"/>
    <m/>
  </r>
  <r>
    <x v="33"/>
    <s v="Ingreso"/>
    <x v="0"/>
    <d v="2019-04-01T00:00:00"/>
    <s v="TR"/>
    <s v="Llanquihue 97, Rene Rivero"/>
    <m/>
    <n v="23000"/>
    <m/>
  </r>
  <r>
    <x v="33"/>
    <s v="Ingreso"/>
    <x v="0"/>
    <d v="2019-04-01T00:00:00"/>
    <s v="TR"/>
    <s v="Ranco 95, Charles Beecher"/>
    <m/>
    <n v="23095"/>
    <m/>
  </r>
  <r>
    <x v="33"/>
    <s v="Ingreso"/>
    <x v="0"/>
    <d v="2019-04-01T00:00:00"/>
    <s v="D/E"/>
    <s v="Puyehue 30, Jorge Carcasson"/>
    <m/>
    <n v="40000"/>
    <m/>
  </r>
  <r>
    <x v="33"/>
    <s v="Ingreso"/>
    <x v="0"/>
    <d v="2019-04-02T00:00:00"/>
    <s v="TR"/>
    <s v="Puyehue 22, Cristina Olivares"/>
    <m/>
    <n v="23000"/>
    <m/>
  </r>
  <r>
    <x v="33"/>
    <s v="Ingreso"/>
    <x v="0"/>
    <d v="2019-04-02T00:00:00"/>
    <s v="TR"/>
    <s v="Ranco 75, Olga Hernandez"/>
    <m/>
    <n v="40000"/>
    <m/>
  </r>
  <r>
    <x v="33"/>
    <s v="Ingreso"/>
    <x v="0"/>
    <d v="2019-04-03T00:00:00"/>
    <s v="TR"/>
    <s v="Llanquihue 88, Pedro Flores"/>
    <m/>
    <n v="20000"/>
    <m/>
  </r>
  <r>
    <x v="33"/>
    <s v="Ingreso"/>
    <x v="0"/>
    <d v="2019-04-03T00:00:00"/>
    <s v="TR"/>
    <s v="Ranco 48, Carola Arriagada"/>
    <m/>
    <n v="20000"/>
    <m/>
  </r>
  <r>
    <x v="33"/>
    <s v="Ingreso"/>
    <x v="0"/>
    <d v="2019-04-03T00:00:00"/>
    <s v="TR"/>
    <s v="Ranco 73, Juan Hernandez"/>
    <m/>
    <n v="20073"/>
    <m/>
  </r>
  <r>
    <x v="33"/>
    <s v="Ingreso"/>
    <x v="0"/>
    <d v="2019-04-03T00:00:00"/>
    <s v="TR"/>
    <s v="Llanquihue 86, Jorge Zuñiga"/>
    <m/>
    <n v="120000"/>
    <m/>
  </r>
  <r>
    <x v="33"/>
    <s v="Ingreso"/>
    <x v="0"/>
    <d v="2019-04-04T00:00:00"/>
    <s v="TR"/>
    <s v="Villarrica 128, Marcela Ubilla"/>
    <m/>
    <n v="32000"/>
    <m/>
  </r>
  <r>
    <x v="33"/>
    <s v="Ingreso"/>
    <x v="0"/>
    <d v="2019-04-04T00:00:00"/>
    <s v="D/CH"/>
    <s v="Villarrica 114, H. Alburque Bol. 12779"/>
    <m/>
    <n v="60000"/>
    <m/>
  </r>
  <r>
    <x v="33"/>
    <s v="Ingreso"/>
    <x v="0"/>
    <d v="2019-04-05T00:00:00"/>
    <s v="D/CH"/>
    <s v="Llanquihue 97, Rene Rivero Bol.12831"/>
    <m/>
    <n v="30000"/>
    <m/>
  </r>
  <r>
    <x v="33"/>
    <s v="Ingreso"/>
    <x v="0"/>
    <d v="2019-04-08T00:00:00"/>
    <s v="D/E"/>
    <s v="R.Figueroa vuelto caja chica marzo"/>
    <m/>
    <n v="12260"/>
    <m/>
  </r>
  <r>
    <x v="33"/>
    <s v="Ingreso"/>
    <x v="0"/>
    <d v="2019-04-08T00:00:00"/>
    <s v="D/E"/>
    <s v="Llanquihue 74, Eiana Haro"/>
    <m/>
    <n v="20000"/>
    <m/>
  </r>
  <r>
    <x v="33"/>
    <s v="Ingreso"/>
    <x v="0"/>
    <d v="2019-04-08T00:00:00"/>
    <s v="D/E"/>
    <s v="Ranco 83, Silvia Gonzalez"/>
    <m/>
    <n v="23000"/>
    <m/>
  </r>
  <r>
    <x v="33"/>
    <s v="Ingreso"/>
    <x v="0"/>
    <d v="2019-04-08T00:00:00"/>
    <s v="TR"/>
    <s v="Calafquen 5, Marcos Briones"/>
    <m/>
    <n v="60000"/>
    <m/>
  </r>
  <r>
    <x v="33"/>
    <s v="Ingreso"/>
    <x v="0"/>
    <d v="2019-04-08T00:00:00"/>
    <s v="D/CH"/>
    <s v="Villarrica 130, Laura Bailac Bol. 12774"/>
    <m/>
    <n v="102000"/>
    <m/>
  </r>
  <r>
    <x v="33"/>
    <s v="Ingreso"/>
    <x v="0"/>
    <d v="2019-04-11T00:00:00"/>
    <s v="TR"/>
    <s v="Llanquihue 96, Carlos Alvares"/>
    <m/>
    <n v="23096"/>
    <m/>
  </r>
  <r>
    <x v="33"/>
    <s v="Ingreso"/>
    <x v="0"/>
    <d v="2019-04-12T00:00:00"/>
    <s v="TR"/>
    <s v="Llanquihue 97-A, Castillo Olivera"/>
    <m/>
    <n v="20000"/>
    <m/>
  </r>
  <r>
    <x v="33"/>
    <s v="Ingreso"/>
    <x v="0"/>
    <d v="2019-04-12T00:00:00"/>
    <s v="TR"/>
    <s v="Llanquihue 97-A, Castillo Olivera"/>
    <m/>
    <n v="23000"/>
    <m/>
  </r>
  <r>
    <x v="33"/>
    <s v="Ingreso"/>
    <x v="0"/>
    <d v="2019-04-12T00:00:00"/>
    <s v="TR"/>
    <s v="Llanquihue 97-A, Castillo Olivera"/>
    <m/>
    <n v="23000"/>
    <m/>
  </r>
  <r>
    <x v="33"/>
    <s v="Ingreso"/>
    <x v="0"/>
    <d v="2019-04-15T00:00:00"/>
    <s v="TR"/>
    <s v="Riñihue 27-29, Marta Manriquez"/>
    <m/>
    <n v="46000"/>
    <m/>
  </r>
  <r>
    <x v="33"/>
    <s v="Ingreso"/>
    <x v="0"/>
    <d v="2019-04-15T00:00:00"/>
    <s v="D/CH"/>
    <s v="Riñihue 23, Sara Salgado"/>
    <m/>
    <n v="100000"/>
    <m/>
  </r>
  <r>
    <x v="33"/>
    <s v="Ingreso"/>
    <x v="0"/>
    <d v="2019-04-15T00:00:00"/>
    <s v="TR"/>
    <s v="Puyehue 53, Ma.Teresa Vicencio"/>
    <m/>
    <n v="143000"/>
    <m/>
  </r>
  <r>
    <x v="33"/>
    <s v="Ingreso"/>
    <x v="0"/>
    <d v="2019-04-16T00:00:00"/>
    <s v="TR"/>
    <s v="Ranco 81, Marcel Cubillos"/>
    <m/>
    <n v="72000"/>
    <m/>
  </r>
  <r>
    <x v="33"/>
    <s v="Ingreso"/>
    <x v="0"/>
    <d v="2019-04-22T00:00:00"/>
    <s v="TR"/>
    <s v="Puyehue 36, Militza Cortes"/>
    <m/>
    <n v="20000"/>
    <m/>
  </r>
  <r>
    <x v="33"/>
    <s v="Ingreso"/>
    <x v="0"/>
    <d v="2019-04-22T00:00:00"/>
    <s v="TR"/>
    <s v="Llanquihue 80, Sergio Ibaceta"/>
    <m/>
    <n v="23000"/>
    <m/>
  </r>
  <r>
    <x v="33"/>
    <s v="Ingreso"/>
    <x v="0"/>
    <d v="2019-04-22T00:00:00"/>
    <s v="D/E"/>
    <s v="Ranco 77, Melinda Gonzalez"/>
    <m/>
    <n v="23000"/>
    <m/>
  </r>
  <r>
    <x v="33"/>
    <s v="Ingreso"/>
    <x v="0"/>
    <d v="2019-04-22T00:00:00"/>
    <s v="D/CH"/>
    <s v="Puyehue 39, Regina Wenner"/>
    <m/>
    <n v="40039"/>
    <m/>
  </r>
  <r>
    <x v="33"/>
    <s v="Ingreso"/>
    <x v="0"/>
    <d v="2019-04-22T00:00:00"/>
    <s v="D/E"/>
    <s v="Ranco 77, Melinda Gonzalez"/>
    <m/>
    <n v="50000"/>
    <m/>
  </r>
  <r>
    <x v="33"/>
    <s v="Ingreso"/>
    <x v="0"/>
    <d v="2019-04-22T00:00:00"/>
    <s v="TR"/>
    <s v="Llanquihue 82, Maria Molina"/>
    <m/>
    <n v="66000"/>
    <m/>
  </r>
  <r>
    <x v="33"/>
    <s v="Ingreso"/>
    <x v="0"/>
    <d v="2019-04-22T00:00:00"/>
    <s v="D/CH"/>
    <s v="Villarrica 121, Gabriel Salazar"/>
    <m/>
    <n v="136000"/>
    <m/>
  </r>
  <r>
    <x v="33"/>
    <s v="Ingreso"/>
    <x v="0"/>
    <d v="2019-04-23T00:00:00"/>
    <s v="TR"/>
    <s v="Puyehue 32, Ivonne Jorquera"/>
    <m/>
    <n v="20000"/>
    <m/>
  </r>
  <r>
    <x v="33"/>
    <s v="Ingreso"/>
    <x v="0"/>
    <d v="2019-04-23T00:00:00"/>
    <s v="TR"/>
    <s v="Puyehue 36, Militza Cortes"/>
    <m/>
    <n v="26000"/>
    <m/>
  </r>
  <r>
    <x v="33"/>
    <s v="Ingreso"/>
    <x v="0"/>
    <d v="2019-04-24T00:00:00"/>
    <s v="TR"/>
    <s v="Puyehue 49, Hector Otarola"/>
    <m/>
    <n v="120049"/>
    <m/>
  </r>
  <r>
    <x v="33"/>
    <s v="Ingreso"/>
    <x v="0"/>
    <d v="2019-04-25T00:00:00"/>
    <s v="TR"/>
    <s v="Ranco 50, Julia Parra"/>
    <m/>
    <n v="20000"/>
    <m/>
  </r>
  <r>
    <x v="33"/>
    <s v="Ingreso"/>
    <x v="0"/>
    <d v="2019-04-25T00:00:00"/>
    <s v="TR"/>
    <s v="Ranco 79, Ismelda Meza"/>
    <m/>
    <n v="20000"/>
    <m/>
  </r>
  <r>
    <x v="33"/>
    <s v="Ingreso"/>
    <x v="0"/>
    <d v="2019-04-25T00:00:00"/>
    <s v="TR"/>
    <s v="Llanquihue 113, Pedro Ruz"/>
    <m/>
    <n v="20000"/>
    <m/>
  </r>
  <r>
    <x v="33"/>
    <s v="Ingreso"/>
    <x v="0"/>
    <d v="2019-04-25T00:00:00"/>
    <s v="TR"/>
    <s v="Llanquihue 103-105 Tatiana Tejos"/>
    <m/>
    <n v="90000"/>
    <m/>
  </r>
  <r>
    <x v="33"/>
    <s v="Ingreso"/>
    <x v="0"/>
    <d v="2019-04-26T00:00:00"/>
    <s v="TR"/>
    <s v="Llanquihue 109, Teresa Gatica"/>
    <m/>
    <n v="20109"/>
    <m/>
  </r>
  <r>
    <x v="33"/>
    <s v="Ingreso"/>
    <x v="0"/>
    <d v="2019-04-30T00:00:00"/>
    <s v="TR"/>
    <s v="Villarrica 123, Omar Sepulveda"/>
    <m/>
    <n v="20000"/>
    <m/>
  </r>
  <r>
    <x v="33"/>
    <s v="Ingreso"/>
    <x v="0"/>
    <d v="2019-04-30T00:00:00"/>
    <s v="TR"/>
    <s v="Puyehue 37,Jorge Matamala"/>
    <m/>
    <n v="20037"/>
    <m/>
  </r>
  <r>
    <x v="33"/>
    <s v="Ingreso"/>
    <x v="0"/>
    <d v="2019-04-30T00:00:00"/>
    <s v="TR"/>
    <s v="Icalma 72, Jorge Matamala"/>
    <m/>
    <n v="20072"/>
    <m/>
  </r>
  <r>
    <x v="33"/>
    <s v="Ingreso"/>
    <x v="0"/>
    <d v="2019-04-30T00:00:00"/>
    <s v="TR"/>
    <s v="Riñihue 19, Teresa Peña"/>
    <m/>
    <n v="23000"/>
    <m/>
  </r>
  <r>
    <x v="33"/>
    <s v="Ingreso"/>
    <x v="0"/>
    <d v="2019-04-30T00:00:00"/>
    <s v="TR"/>
    <s v="Ranco 56, Manuel Jorquera"/>
    <m/>
    <n v="60000"/>
    <m/>
  </r>
  <r>
    <x v="34"/>
    <s v="Ingreso"/>
    <x v="0"/>
    <d v="2019-05-02T00:00:00"/>
    <s v="TR"/>
    <s v="R.Figueroa vuelto caja chica abril"/>
    <m/>
    <n v="1100"/>
    <m/>
  </r>
  <r>
    <x v="34"/>
    <s v="Ingreso"/>
    <x v="0"/>
    <d v="2019-05-02T00:00:00"/>
    <s v="TR"/>
    <s v="Llanquihue 88, Pedro Flores"/>
    <m/>
    <n v="20000"/>
    <m/>
  </r>
  <r>
    <x v="34"/>
    <s v="Ingreso"/>
    <x v="0"/>
    <d v="2019-05-02T00:00:00"/>
    <s v="TR"/>
    <s v="Llanquihue 97, Rene Rivero"/>
    <m/>
    <n v="23000"/>
    <m/>
  </r>
  <r>
    <x v="34"/>
    <s v="Ingreso"/>
    <x v="0"/>
    <d v="2019-05-02T00:00:00"/>
    <s v="TR"/>
    <s v="Villarrica 128, Claudia Ubilla"/>
    <m/>
    <n v="23000"/>
    <m/>
  </r>
  <r>
    <x v="34"/>
    <s v="Ingreso"/>
    <x v="0"/>
    <d v="2019-05-03T00:00:00"/>
    <s v="TR"/>
    <s v="Ranco 73, Juan Hernandez"/>
    <m/>
    <n v="20073"/>
    <m/>
  </r>
  <r>
    <x v="34"/>
    <s v="Ingreso"/>
    <x v="0"/>
    <d v="2019-05-06T00:00:00"/>
    <s v="D/E"/>
    <s v="Villarrica 100, Julia Zuñiga"/>
    <m/>
    <n v="23100"/>
    <m/>
  </r>
  <r>
    <x v="34"/>
    <s v="Ingreso"/>
    <x v="0"/>
    <d v="2019-05-06T00:00:00"/>
    <s v="D/CH"/>
    <s v="Llanquihue 97, Rene Rivero 3/6"/>
    <m/>
    <n v="30000"/>
    <m/>
  </r>
  <r>
    <x v="34"/>
    <s v="Ingreso"/>
    <x v="0"/>
    <d v="2019-05-06T00:00:00"/>
    <s v="D/CH"/>
    <s v="Villarrica 114, Hilda Alburquerque 4/4"/>
    <m/>
    <n v="60000"/>
    <m/>
  </r>
  <r>
    <x v="34"/>
    <s v="Ingreso"/>
    <x v="0"/>
    <d v="2019-05-06T00:00:00"/>
    <s v="D/CH"/>
    <s v="Calafquen  3 Oscar Sanchez"/>
    <m/>
    <n v="166000"/>
    <m/>
  </r>
  <r>
    <x v="34"/>
    <s v="Ingreso"/>
    <x v="0"/>
    <d v="2019-05-06T00:00:00"/>
    <s v="D/CH"/>
    <s v="Calafquen  3 Oscar Sanchez"/>
    <m/>
    <n v="184000"/>
    <m/>
  </r>
  <r>
    <x v="34"/>
    <s v="Ingreso"/>
    <x v="0"/>
    <d v="2019-05-07T00:00:00"/>
    <s v="TR"/>
    <s v="Puyehue 22, Cristina Olivares"/>
    <m/>
    <n v="23000"/>
    <m/>
  </r>
  <r>
    <x v="34"/>
    <s v="Ingreso"/>
    <x v="0"/>
    <d v="2019-05-07T00:00:00"/>
    <s v="D/CH"/>
    <s v="Villarrica 130, Laura Bailac 3/5"/>
    <m/>
    <n v="102000"/>
    <m/>
  </r>
  <r>
    <x v="34"/>
    <s v="Ingreso"/>
    <x v="0"/>
    <d v="2019-05-08T00:00:00"/>
    <s v="D/E"/>
    <s v="Puyehue 43 Aurelio Sandoval"/>
    <m/>
    <n v="46000"/>
    <m/>
  </r>
  <r>
    <x v="34"/>
    <s v="Ingreso"/>
    <x v="0"/>
    <d v="2019-05-09T00:00:00"/>
    <s v="D/CH"/>
    <s v="Riñihue 23, Sara Salgado"/>
    <m/>
    <n v="50000"/>
    <m/>
  </r>
  <r>
    <x v="34"/>
    <s v="Ingreso"/>
    <x v="0"/>
    <d v="2019-05-13T00:00:00"/>
    <s v="D/E"/>
    <s v="Ranco 56, Delia Quiroga"/>
    <m/>
    <n v="23000"/>
    <m/>
  </r>
  <r>
    <x v="34"/>
    <s v="Ingreso"/>
    <x v="0"/>
    <d v="2019-05-13T00:00:00"/>
    <s v="D/E"/>
    <s v="Llanquihue 74, Eliana Haro"/>
    <m/>
    <n v="46000"/>
    <m/>
  </r>
  <r>
    <x v="34"/>
    <s v="Ingreso"/>
    <x v="0"/>
    <d v="2019-05-13T00:00:00"/>
    <s v="TR"/>
    <s v="Llanquihue 103-105, Tatiana Tejos"/>
    <m/>
    <n v="52000"/>
    <m/>
  </r>
  <r>
    <x v="34"/>
    <s v="Ingreso"/>
    <x v="0"/>
    <d v="2019-05-16T00:00:00"/>
    <s v="TR"/>
    <s v="Llanquihue 96, Carlos Alvarez"/>
    <m/>
    <n v="23096"/>
    <m/>
  </r>
  <r>
    <x v="34"/>
    <s v="Ingreso"/>
    <x v="0"/>
    <d v="2019-05-17T00:00:00"/>
    <s v="TR"/>
    <s v="Llanquihue 99, Luisa Herrera"/>
    <m/>
    <n v="270099"/>
    <m/>
  </r>
  <r>
    <x v="34"/>
    <s v="Ingreso"/>
    <x v="0"/>
    <d v="2019-05-22T00:00:00"/>
    <s v="TR"/>
    <s v="Ranco 75, Olga Hernandez"/>
    <m/>
    <n v="20000"/>
    <m/>
  </r>
  <r>
    <x v="34"/>
    <s v="Ingreso"/>
    <x v="0"/>
    <d v="2019-05-22T00:00:00"/>
    <s v="D/E"/>
    <s v="Ranco 83, Silvia Gonzalez"/>
    <m/>
    <n v="23000"/>
    <m/>
  </r>
  <r>
    <x v="34"/>
    <s v="Ingreso"/>
    <x v="0"/>
    <d v="2019-05-22T00:00:00"/>
    <s v="TR"/>
    <s v="Villarrica 118, Ma. Pia Burgos"/>
    <m/>
    <n v="36370"/>
    <m/>
  </r>
  <r>
    <x v="34"/>
    <s v="Ingreso"/>
    <x v="0"/>
    <d v="2019-05-22T00:00:00"/>
    <s v="D/E"/>
    <s v="Ranco 83, Silvia Gonzalez CBR"/>
    <m/>
    <n v="50000"/>
    <m/>
  </r>
  <r>
    <x v="34"/>
    <s v="Ingreso"/>
    <x v="0"/>
    <d v="2019-05-23T00:00:00"/>
    <s v="TR"/>
    <s v="Llanquihue 80 Sergio Ibaceta"/>
    <m/>
    <n v="23080"/>
    <m/>
  </r>
  <r>
    <x v="34"/>
    <s v="Ingreso"/>
    <x v="0"/>
    <d v="2019-05-27T00:00:00"/>
    <s v="TR"/>
    <s v="Llanquihue 113, Pedro Ruz"/>
    <m/>
    <n v="20000"/>
    <m/>
  </r>
  <r>
    <x v="34"/>
    <s v="Ingreso"/>
    <x v="0"/>
    <d v="2019-05-27T00:00:00"/>
    <s v="TR"/>
    <s v="Puyehue 22, Cristina Olivares Jun."/>
    <m/>
    <n v="23000"/>
    <m/>
  </r>
  <r>
    <x v="34"/>
    <s v="Ingreso"/>
    <x v="0"/>
    <d v="2019-05-27T00:00:00"/>
    <s v="TR"/>
    <s v="Puyehue 24, Manuel Latapiat"/>
    <m/>
    <n v="46000"/>
    <m/>
  </r>
  <r>
    <x v="34"/>
    <s v="Ingreso"/>
    <x v="0"/>
    <d v="2019-05-27T00:00:00"/>
    <s v="D/CH"/>
    <s v="Ranco 91, Jeanette Ibarra "/>
    <m/>
    <n v="86000"/>
    <m/>
  </r>
  <r>
    <x v="34"/>
    <s v="Ingreso"/>
    <x v="0"/>
    <d v="2019-05-28T00:00:00"/>
    <s v="TR"/>
    <s v="Llanquihue 82, Maria Molina"/>
    <m/>
    <n v="23000"/>
    <m/>
  </r>
  <r>
    <x v="34"/>
    <s v="Ingreso"/>
    <x v="0"/>
    <d v="2019-05-30T00:00:00"/>
    <s v="TR"/>
    <s v="Llanquihue 88, Pedro Flores"/>
    <m/>
    <n v="20000"/>
    <m/>
  </r>
  <r>
    <x v="34"/>
    <s v="Ingreso"/>
    <x v="0"/>
    <d v="2019-05-30T00:00:00"/>
    <s v="TR"/>
    <s v="Puyehue 34, Gladys Jorquera"/>
    <m/>
    <n v="76000"/>
    <m/>
  </r>
  <r>
    <x v="34"/>
    <s v="Ingreso"/>
    <x v="0"/>
    <d v="2019-05-31T00:00:00"/>
    <s v="TR"/>
    <s v="R. Figueroa vuelto caja chica"/>
    <m/>
    <n v="4380"/>
    <m/>
  </r>
  <r>
    <x v="34"/>
    <s v="Ingreso"/>
    <x v="0"/>
    <d v="2019-05-31T00:00:00"/>
    <s v="TR"/>
    <s v="Puyehue 37,Jorge Matamala"/>
    <m/>
    <n v="6000"/>
    <m/>
  </r>
  <r>
    <x v="34"/>
    <s v="Ingreso"/>
    <x v="0"/>
    <d v="2019-05-31T00:00:00"/>
    <s v="TR"/>
    <s v="Riñihue 19, Teresa Peña"/>
    <m/>
    <n v="23000"/>
    <m/>
  </r>
  <r>
    <x v="34"/>
    <s v="Ingreso"/>
    <x v="0"/>
    <d v="2019-05-31T00:00:00"/>
    <s v="TR"/>
    <s v="Villarrica 129, Ricardo Figueroa"/>
    <m/>
    <n v="23000"/>
    <m/>
  </r>
  <r>
    <x v="34"/>
    <s v="Ingreso"/>
    <x v="0"/>
    <d v="2019-05-31T00:00:00"/>
    <s v="TR"/>
    <s v="Villarrica 122, Ema Valdes"/>
    <m/>
    <n v="23000"/>
    <m/>
  </r>
  <r>
    <x v="34"/>
    <s v="Ingreso"/>
    <x v="0"/>
    <d v="2019-05-31T00:00:00"/>
    <s v="TR"/>
    <s v="Puyehue 32, Ivonne Jorquera"/>
    <m/>
    <n v="23000"/>
    <m/>
  </r>
  <r>
    <x v="34"/>
    <s v="Ingreso"/>
    <x v="0"/>
    <d v="2019-05-31T00:00:00"/>
    <s v="TR"/>
    <s v="Puyehue 37,Jorge Matamala"/>
    <m/>
    <n v="23037"/>
    <m/>
  </r>
  <r>
    <x v="34"/>
    <s v="Ingreso"/>
    <x v="0"/>
    <d v="2019-05-31T00:00:00"/>
    <s v="TR"/>
    <s v="Icalma 72, Jorge Matamala"/>
    <m/>
    <n v="23072"/>
    <m/>
  </r>
  <r>
    <x v="34"/>
    <s v="Ingreso"/>
    <x v="0"/>
    <d v="2019-05-31T00:00:00"/>
    <s v="TR"/>
    <s v="Ranco 95, Charles Beecher"/>
    <m/>
    <n v="23095"/>
    <m/>
  </r>
  <r>
    <x v="34"/>
    <s v="Ingreso"/>
    <x v="0"/>
    <d v="2019-05-31T00:00:00"/>
    <s v="TR"/>
    <s v="Icalma 72, Jorge Matamala, CBR"/>
    <m/>
    <n v="50000"/>
    <m/>
  </r>
  <r>
    <x v="34"/>
    <s v="Ingreso"/>
    <x v="0"/>
    <d v="2019-05-31T00:00:00"/>
    <s v="TR"/>
    <s v="Puyehue 32, Ivonne Jorquera"/>
    <m/>
    <n v="56000"/>
    <m/>
  </r>
  <r>
    <x v="34"/>
    <s v="Ingreso"/>
    <x v="0"/>
    <d v="2019-05-31T00:00:00"/>
    <s v="D/CH"/>
    <s v="Llanquihue 76, G. Alvarez BOL.12898"/>
    <m/>
    <n v="70000"/>
    <m/>
  </r>
  <r>
    <x v="35"/>
    <s v="Ingreso"/>
    <x v="0"/>
    <d v="2019-06-03T00:00:00"/>
    <s v="TR"/>
    <s v="Villarrica 123, Omar Sepulveda"/>
    <m/>
    <n v="20000"/>
    <m/>
  </r>
  <r>
    <x v="35"/>
    <s v="Ingreso"/>
    <x v="0"/>
    <d v="2019-06-03T00:00:00"/>
    <s v="TR"/>
    <s v="Llanquihue 97, Rene Rivero "/>
    <m/>
    <n v="23000"/>
    <m/>
  </r>
  <r>
    <x v="35"/>
    <s v="Ingreso"/>
    <x v="0"/>
    <d v="2019-06-03T00:00:00"/>
    <s v="TR"/>
    <s v="Villarrica 128, Claudia Ubilla"/>
    <m/>
    <n v="23000"/>
    <m/>
  </r>
  <r>
    <x v="35"/>
    <s v="Ingreso"/>
    <x v="0"/>
    <d v="2019-06-03T00:00:00"/>
    <s v="TR"/>
    <s v="Ranco 48, Carola Arriagada"/>
    <m/>
    <n v="40000"/>
    <m/>
  </r>
  <r>
    <x v="35"/>
    <s v="Ingreso"/>
    <x v="0"/>
    <d v="2019-06-04T00:00:00"/>
    <s v="TR"/>
    <s v="Llanquihue 96, Carlos Alvarez"/>
    <m/>
    <n v="23096"/>
    <m/>
  </r>
  <r>
    <x v="35"/>
    <s v="Ingreso"/>
    <x v="0"/>
    <d v="2019-06-05T00:00:00"/>
    <s v="TR"/>
    <s v="Llanquihue 97 , P.y Leonel Castillo"/>
    <m/>
    <n v="23000"/>
    <m/>
  </r>
  <r>
    <x v="35"/>
    <s v="Ingreso"/>
    <x v="0"/>
    <d v="2019-06-05T00:00:00"/>
    <s v="TR"/>
    <s v="Llanquihue 109 Teresa Gatica"/>
    <m/>
    <n v="23109"/>
    <m/>
  </r>
  <r>
    <x v="35"/>
    <s v="Ingreso"/>
    <x v="0"/>
    <d v="2019-06-05T00:00:00"/>
    <s v="D/CH"/>
    <s v="Llanquihue 97, Rene Rivero 4/6"/>
    <m/>
    <n v="30000"/>
    <m/>
  </r>
  <r>
    <x v="35"/>
    <s v="Ingreso"/>
    <x v="0"/>
    <d v="2019-06-05T00:00:00"/>
    <s v="TR"/>
    <s v="Puyehue 51, Solange Aspee"/>
    <m/>
    <n v="129051"/>
    <m/>
  </r>
  <r>
    <x v="35"/>
    <s v="Ingreso"/>
    <x v="0"/>
    <d v="2019-06-06T00:00:00"/>
    <s v="D/CH"/>
    <s v="Villarrica 130, Laura Bailac 4/5"/>
    <m/>
    <n v="102000"/>
    <m/>
  </r>
  <r>
    <x v="35"/>
    <s v="Ingreso"/>
    <x v="0"/>
    <d v="2019-06-06T00:00:00"/>
    <s v="TR"/>
    <s v="Puyehue 28, Veronica Silva"/>
    <m/>
    <n v="123000"/>
    <m/>
  </r>
  <r>
    <x v="35"/>
    <s v="Ingreso"/>
    <x v="0"/>
    <d v="2019-06-10T00:00:00"/>
    <s v="TR"/>
    <s v="Ranco 50, Julia Parra"/>
    <m/>
    <n v="20000"/>
    <m/>
  </r>
  <r>
    <x v="35"/>
    <s v="Ingreso"/>
    <x v="0"/>
    <d v="2019-06-10T00:00:00"/>
    <s v="TR"/>
    <s v="Ranco 79, Ismelda Meza"/>
    <m/>
    <n v="20000"/>
    <m/>
  </r>
  <r>
    <x v="35"/>
    <s v="Ingreso"/>
    <x v="0"/>
    <d v="2019-06-10T00:00:00"/>
    <s v="TR"/>
    <s v="Riñihue 25, Juan Gonzalez"/>
    <m/>
    <n v="69025"/>
    <m/>
  </r>
  <r>
    <x v="35"/>
    <s v="Ingreso"/>
    <x v="0"/>
    <d v="2019-06-17T00:00:00"/>
    <s v="D/E"/>
    <s v="Villarrica 100, Julia Zuñiga"/>
    <m/>
    <n v="23100"/>
    <m/>
  </r>
  <r>
    <x v="35"/>
    <s v="Ingreso"/>
    <x v="0"/>
    <d v="2019-06-19T00:00:00"/>
    <s v="TR"/>
    <s v="Riñihue 27,29 Marta Manriquez"/>
    <m/>
    <n v="46000"/>
    <m/>
  </r>
  <r>
    <x v="35"/>
    <s v="Ingreso"/>
    <x v="0"/>
    <d v="2019-06-21T00:00:00"/>
    <s v="TR"/>
    <s v="Llanquihue 119, Maria Madariaga"/>
    <m/>
    <n v="46000"/>
    <m/>
  </r>
  <r>
    <x v="35"/>
    <s v="Ingreso"/>
    <x v="0"/>
    <d v="2019-06-24T00:00:00"/>
    <s v="D/E"/>
    <s v="Ranco 83, Silvia Gonzalez"/>
    <m/>
    <n v="23000"/>
    <m/>
  </r>
  <r>
    <x v="35"/>
    <s v="Ingreso"/>
    <x v="0"/>
    <d v="2019-06-24T00:00:00"/>
    <s v="TR"/>
    <s v="Llanquihue 80, Sergio Ibaceta"/>
    <m/>
    <n v="23080"/>
    <m/>
  </r>
  <r>
    <x v="35"/>
    <s v="Ingreso"/>
    <x v="0"/>
    <d v="2019-06-25T00:00:00"/>
    <s v="TR"/>
    <s v="Llanquihue 97 A, Patricia Castillo"/>
    <m/>
    <n v="23000"/>
    <m/>
  </r>
  <r>
    <x v="35"/>
    <s v="Ingreso"/>
    <x v="0"/>
    <d v="2019-06-25T00:00:00"/>
    <s v="TR"/>
    <s v="Puyehue 37,Jorge Matamala"/>
    <m/>
    <n v="23037"/>
    <m/>
  </r>
  <r>
    <x v="35"/>
    <s v="Ingreso"/>
    <x v="0"/>
    <d v="2019-06-25T00:00:00"/>
    <s v="TR"/>
    <s v="Icalma 72, Jorge Matamala"/>
    <m/>
    <n v="23072"/>
    <m/>
  </r>
  <r>
    <x v="35"/>
    <s v="Ingreso"/>
    <x v="0"/>
    <d v="2019-06-25T00:00:00"/>
    <s v="TR"/>
    <s v="Llanquihue 113, Pedro Ruz"/>
    <m/>
    <n v="35000"/>
    <m/>
  </r>
  <r>
    <x v="35"/>
    <s v="Ingreso"/>
    <x v="0"/>
    <d v="2019-06-28T00:00:00"/>
    <s v="TR"/>
    <s v="Villarrica 123, Omar Sepulveda"/>
    <m/>
    <n v="20000"/>
    <m/>
  </r>
  <r>
    <x v="35"/>
    <s v="Ingreso"/>
    <x v="0"/>
    <d v="2019-06-28T00:00:00"/>
    <s v="TR"/>
    <s v="Llanquihue 82, Maria Molina"/>
    <m/>
    <n v="23000"/>
    <m/>
  </r>
  <r>
    <x v="35"/>
    <s v="Ingreso"/>
    <x v="0"/>
    <d v="2019-06-28T00:00:00"/>
    <s v="TR"/>
    <s v="Puyehue 30, Jorge Carcasson"/>
    <m/>
    <n v="46000"/>
    <m/>
  </r>
  <r>
    <x v="35"/>
    <s v="Ingreso"/>
    <x v="0"/>
    <d v="2019-06-28T00:00:00"/>
    <s v="D/E"/>
    <s v="Riñihue 21, Diego Tapia"/>
    <m/>
    <n v="200000"/>
    <m/>
  </r>
  <r>
    <x v="36"/>
    <s v="Ingreso"/>
    <x v="0"/>
    <d v="2019-07-01T00:00:00"/>
    <s v="TR"/>
    <s v="Villarrica 118, Pia Burgos"/>
    <m/>
    <n v="20000"/>
    <m/>
  </r>
  <r>
    <x v="36"/>
    <s v="Ingreso"/>
    <x v="0"/>
    <d v="2019-07-01T00:00:00"/>
    <s v="TR"/>
    <s v="Llanquihue 88, Pedro Flores"/>
    <m/>
    <n v="20000"/>
    <m/>
  </r>
  <r>
    <x v="36"/>
    <s v="Ingreso"/>
    <x v="0"/>
    <d v="2019-07-01T00:00:00"/>
    <s v="TR"/>
    <s v="Villarrica 229, Ricardo Figueroa"/>
    <m/>
    <n v="23000"/>
    <m/>
  </r>
  <r>
    <x v="36"/>
    <s v="Ingreso"/>
    <x v="0"/>
    <d v="2019-07-01T00:00:00"/>
    <s v="TR"/>
    <s v="Villarrica 122, Ema Valdes"/>
    <m/>
    <n v="23000"/>
    <m/>
  </r>
  <r>
    <x v="36"/>
    <s v="Ingreso"/>
    <x v="0"/>
    <d v="2019-07-01T00:00:00"/>
    <s v="TR"/>
    <s v="Llanquihue 97, Rene Rivero "/>
    <m/>
    <n v="23000"/>
    <m/>
  </r>
  <r>
    <x v="36"/>
    <s v="Ingreso"/>
    <x v="0"/>
    <d v="2019-07-01T00:00:00"/>
    <s v="TR"/>
    <s v="Puyehue 22, Cristina Olivares"/>
    <m/>
    <n v="23000"/>
    <m/>
  </r>
  <r>
    <x v="36"/>
    <s v="Ingreso"/>
    <x v="0"/>
    <d v="2019-07-01T00:00:00"/>
    <s v="TR"/>
    <s v="Villarrica 128, Claudia Ubilla"/>
    <m/>
    <n v="23000"/>
    <m/>
  </r>
  <r>
    <x v="36"/>
    <s v="Ingreso"/>
    <x v="0"/>
    <d v="2019-07-01T00:00:00"/>
    <s v="TR"/>
    <s v="R.Figueroa vuelto Caja chica Junio"/>
    <m/>
    <n v="39030"/>
    <m/>
  </r>
  <r>
    <x v="36"/>
    <s v="Ingreso"/>
    <x v="0"/>
    <d v="2019-07-01T00:00:00"/>
    <s v="D/CH"/>
    <s v="Puyehue 39, Regina Wenner"/>
    <m/>
    <n v="40039"/>
    <m/>
  </r>
  <r>
    <x v="36"/>
    <s v="Ingreso"/>
    <x v="0"/>
    <d v="2019-07-01T00:00:00"/>
    <s v="TR"/>
    <s v="Puyehue 28, Veronica Silva"/>
    <m/>
    <n v="123000"/>
    <m/>
  </r>
  <r>
    <x v="36"/>
    <s v="Ingreso"/>
    <x v="0"/>
    <d v="2019-07-02T00:00:00"/>
    <s v="D/E"/>
    <s v="Villarrica 100, Julia Zuñiga"/>
    <m/>
    <n v="23100"/>
    <m/>
  </r>
  <r>
    <x v="36"/>
    <s v="Ingreso"/>
    <x v="0"/>
    <d v="2019-07-02T00:00:00"/>
    <s v="D/E"/>
    <s v="Llanquihue 109, Teresa Gatica"/>
    <m/>
    <n v="23109"/>
    <m/>
  </r>
  <r>
    <x v="36"/>
    <s v="Ingreso"/>
    <x v="0"/>
    <d v="2019-07-02T00:00:00"/>
    <s v="TR"/>
    <s v="Riñinue 6-8, Roberto Andrade"/>
    <m/>
    <n v="69006"/>
    <m/>
  </r>
  <r>
    <x v="36"/>
    <s v="Ingreso"/>
    <x v="0"/>
    <d v="2019-07-03T00:00:00"/>
    <s v="TR"/>
    <s v="Ranco 50, Julia Parra"/>
    <m/>
    <n v="20000"/>
    <m/>
  </r>
  <r>
    <x v="36"/>
    <s v="Ingreso"/>
    <x v="0"/>
    <d v="2019-07-03T00:00:00"/>
    <s v="TR"/>
    <s v="Ranco 79, Ismelda Meza"/>
    <m/>
    <n v="20000"/>
    <m/>
  </r>
  <r>
    <x v="36"/>
    <s v="Ingreso"/>
    <x v="0"/>
    <d v="2019-07-03T00:00:00"/>
    <s v="TR"/>
    <s v="Llanquihue 96, Carlos Alvarez"/>
    <m/>
    <n v="23096"/>
    <m/>
  </r>
  <r>
    <x v="36"/>
    <s v="Ingreso"/>
    <x v="0"/>
    <d v="2019-07-03T00:00:00"/>
    <s v="TR"/>
    <s v="Llanquihue 84, Paola Delgado"/>
    <m/>
    <n v="72000"/>
    <m/>
  </r>
  <r>
    <x v="36"/>
    <s v="Ingreso"/>
    <x v="0"/>
    <d v="2019-07-05T00:00:00"/>
    <s v="TR"/>
    <s v="Puyehue 32 , Ivonne Jorquera"/>
    <m/>
    <n v="23000"/>
    <m/>
  </r>
  <r>
    <x v="36"/>
    <s v="Ingreso"/>
    <x v="0"/>
    <d v="2019-07-08T00:00:00"/>
    <s v="D/E"/>
    <s v="Ranco 83, Silvia Gonzalez"/>
    <m/>
    <n v="23000"/>
    <m/>
  </r>
  <r>
    <x v="36"/>
    <s v="Ingreso"/>
    <x v="0"/>
    <d v="2019-07-08T00:00:00"/>
    <s v="D/E"/>
    <s v="Llanquihue 74, Eliana Haro"/>
    <m/>
    <n v="23000"/>
    <m/>
  </r>
  <r>
    <x v="36"/>
    <s v="Ingreso"/>
    <x v="0"/>
    <d v="2019-07-08T00:00:00"/>
    <s v="TR"/>
    <s v="Riñihue 19, Teresa Peña"/>
    <m/>
    <n v="23000"/>
    <m/>
  </r>
  <r>
    <x v="36"/>
    <s v="Ingreso"/>
    <x v="0"/>
    <d v="2019-07-08T00:00:00"/>
    <s v="D/CH"/>
    <s v="Llanquihue  Rene Rivero 5/6 Bol."/>
    <m/>
    <n v="30000"/>
    <m/>
  </r>
  <r>
    <x v="36"/>
    <s v="Ingreso"/>
    <x v="0"/>
    <d v="2019-07-08T00:00:00"/>
    <s v="TR"/>
    <s v="Riñihue 27-29  Marta Manriquez"/>
    <m/>
    <n v="46000"/>
    <m/>
  </r>
  <r>
    <x v="36"/>
    <s v="Ingreso"/>
    <x v="0"/>
    <d v="2019-07-08T00:00:00"/>
    <s v="D/E"/>
    <s v="Ranco 56, Delia Quiroga"/>
    <m/>
    <n v="46000"/>
    <m/>
  </r>
  <r>
    <x v="36"/>
    <s v="Ingreso"/>
    <x v="0"/>
    <d v="2019-07-08T00:00:00"/>
    <s v="D/E"/>
    <s v="Ranco 77, Melinda Gonzalez"/>
    <m/>
    <n v="46000"/>
    <m/>
  </r>
  <r>
    <x v="36"/>
    <s v="Ingreso"/>
    <x v="0"/>
    <d v="2019-07-08T00:00:00"/>
    <s v="D/CH"/>
    <s v="Riñihue 23, Sara Salgado"/>
    <m/>
    <n v="50000"/>
    <m/>
  </r>
  <r>
    <x v="36"/>
    <s v="Ingreso"/>
    <x v="0"/>
    <d v="2019-07-08T00:00:00"/>
    <s v="D/CH"/>
    <s v="Villarrica  Laura Bailac"/>
    <m/>
    <n v="102000"/>
    <m/>
  </r>
  <r>
    <x v="36"/>
    <s v="Ingreso"/>
    <x v="0"/>
    <d v="2019-07-10T00:00:00"/>
    <s v="TR"/>
    <s v="Ranco 48, Carola Arriagada"/>
    <m/>
    <n v="40000"/>
    <m/>
  </r>
  <r>
    <x v="36"/>
    <s v="Ingreso"/>
    <x v="0"/>
    <d v="2019-07-10T00:00:00"/>
    <s v="TR"/>
    <s v="Puyehue 36, Militza Cortes"/>
    <m/>
    <n v="46000"/>
    <m/>
  </r>
  <r>
    <x v="36"/>
    <s v="Ingreso"/>
    <x v="0"/>
    <d v="2019-07-17T00:00:00"/>
    <s v="D/E"/>
    <s v="Puyehue 30, Jorge Carcasson"/>
    <m/>
    <n v="23000"/>
    <m/>
  </r>
  <r>
    <x v="36"/>
    <s v="Ingreso"/>
    <x v="0"/>
    <d v="2019-07-22T00:00:00"/>
    <s v="TR"/>
    <s v="Ranco 75, Olga Hernandez"/>
    <m/>
    <n v="20000"/>
    <m/>
  </r>
  <r>
    <x v="36"/>
    <s v="Ingreso"/>
    <x v="0"/>
    <d v="2019-07-22T00:00:00"/>
    <s v="TR"/>
    <s v="Llanquihue 97-A Patricia Castillo Olivera"/>
    <m/>
    <n v="23000"/>
    <m/>
  </r>
  <r>
    <x v="36"/>
    <s v="Ingreso"/>
    <x v="0"/>
    <d v="2019-07-24T00:00:00"/>
    <s v="TR"/>
    <s v="Llanquihue 80, Sergio Ibaceta"/>
    <m/>
    <n v="23080"/>
    <m/>
  </r>
  <r>
    <x v="36"/>
    <s v="Ingreso"/>
    <x v="0"/>
    <d v="2019-07-24T00:00:00"/>
    <s v="TR"/>
    <s v="Llanquihue 76, Glenda Alvarez"/>
    <m/>
    <n v="28076"/>
    <m/>
  </r>
  <r>
    <x v="36"/>
    <s v="Ingreso"/>
    <x v="0"/>
    <d v="2019-07-24T00:00:00"/>
    <s v="D/E"/>
    <s v="Puyehue 43 , Aurelio Sandoval"/>
    <m/>
    <n v="46000"/>
    <m/>
  </r>
  <r>
    <x v="36"/>
    <s v="Ingreso"/>
    <x v="0"/>
    <d v="2019-07-25T00:00:00"/>
    <s v="TR"/>
    <s v="Ranco 54, Juan Montero"/>
    <m/>
    <n v="20054"/>
    <m/>
  </r>
  <r>
    <x v="36"/>
    <s v="Ingreso"/>
    <x v="0"/>
    <d v="2019-07-25T00:00:00"/>
    <s v="TR"/>
    <s v="Llanquihue 113, Pedro Ruz"/>
    <m/>
    <n v="23000"/>
    <m/>
  </r>
  <r>
    <x v="36"/>
    <s v="Ingreso"/>
    <x v="0"/>
    <d v="2019-07-25T00:00:00"/>
    <s v="TR"/>
    <s v="Puyehue 32, Ivonne Jorquera"/>
    <m/>
    <n v="23000"/>
    <m/>
  </r>
  <r>
    <x v="36"/>
    <s v="Ingreso"/>
    <x v="0"/>
    <d v="2019-07-29T00:00:00"/>
    <s v="D/E"/>
    <s v="dif. Vuelto caja chica"/>
    <m/>
    <n v="2120"/>
    <m/>
  </r>
  <r>
    <x v="36"/>
    <s v="Ingreso"/>
    <x v="0"/>
    <d v="2019-07-29T00:00:00"/>
    <s v="D/E"/>
    <s v="vuelto caja chica jul"/>
    <m/>
    <n v="7600"/>
    <m/>
  </r>
  <r>
    <x v="36"/>
    <s v="Ingreso"/>
    <x v="0"/>
    <d v="2019-07-29T00:00:00"/>
    <s v="TR"/>
    <s v="Villarrica 118, Pia Burgos"/>
    <m/>
    <n v="20000"/>
    <m/>
  </r>
  <r>
    <x v="36"/>
    <s v="Ingreso"/>
    <x v="0"/>
    <d v="2019-07-29T00:00:00"/>
    <s v="TR"/>
    <s v="Ranco 50, Julia Parra"/>
    <m/>
    <n v="20000"/>
    <m/>
  </r>
  <r>
    <x v="36"/>
    <s v="Ingreso"/>
    <x v="0"/>
    <d v="2019-07-29T00:00:00"/>
    <s v="TR"/>
    <s v="Ranco 79, Ismelda Meza"/>
    <m/>
    <n v="20000"/>
    <m/>
  </r>
  <r>
    <x v="36"/>
    <s v="Ingreso"/>
    <x v="0"/>
    <d v="2019-07-30T00:00:00"/>
    <s v="TR"/>
    <s v="Villarrica 118, Pia Burgos"/>
    <m/>
    <n v="20000"/>
    <m/>
  </r>
  <r>
    <x v="36"/>
    <s v="Ingreso"/>
    <x v="0"/>
    <d v="2019-07-30T00:00:00"/>
    <s v="TR"/>
    <s v="Villarrica 129, Ricardo Figueroa"/>
    <m/>
    <n v="23000"/>
    <m/>
  </r>
  <r>
    <x v="36"/>
    <s v="Ingreso"/>
    <x v="0"/>
    <d v="2019-07-30T00:00:00"/>
    <s v="TR"/>
    <s v="Villarrica 122, Ema Valdes"/>
    <m/>
    <n v="23000"/>
    <m/>
  </r>
  <r>
    <x v="36"/>
    <s v="Ingreso"/>
    <x v="0"/>
    <d v="2019-07-31T00:00:00"/>
    <s v="TR"/>
    <s v="Villarrica 123, Omar Sepulveda"/>
    <m/>
    <n v="20000"/>
    <m/>
  </r>
  <r>
    <x v="36"/>
    <s v="Ingreso"/>
    <x v="0"/>
    <d v="2019-07-31T00:00:00"/>
    <s v="TR"/>
    <s v="Puyehue 37,Jorge Matamala"/>
    <m/>
    <n v="23037"/>
    <m/>
  </r>
  <r>
    <x v="36"/>
    <s v="Ingreso"/>
    <x v="0"/>
    <d v="2019-07-31T00:00:00"/>
    <s v="TR"/>
    <s v="Icalma 72, Jorge Matamala"/>
    <m/>
    <n v="23072"/>
    <m/>
  </r>
  <r>
    <x v="36"/>
    <s v="Ingreso"/>
    <x v="0"/>
    <d v="2019-07-31T00:00:00"/>
    <s v="TR"/>
    <s v="Puyehue 24, Manuel Latapiat"/>
    <m/>
    <n v="69000"/>
    <m/>
  </r>
  <r>
    <x v="36"/>
    <s v="Ingreso"/>
    <x v="0"/>
    <d v="2019-07-31T00:00:00"/>
    <s v="TR"/>
    <s v="Llanquihue 103-105, Tatiana Tejos"/>
    <m/>
    <n v="92000"/>
    <m/>
  </r>
  <r>
    <x v="36"/>
    <s v="Ingreso"/>
    <x v="0"/>
    <d v="2019-07-31T00:00:00"/>
    <s v="TR"/>
    <s v="Ranco 93, Margarita Muñoz"/>
    <m/>
    <n v="138000"/>
    <m/>
  </r>
  <r>
    <x v="37"/>
    <s v="Ingreso"/>
    <x v="0"/>
    <d v="2019-08-02T00:00:00"/>
    <s v="TR"/>
    <s v="Llanquihue 88, Pedro Flores"/>
    <m/>
    <n v="20000"/>
    <m/>
  </r>
  <r>
    <x v="37"/>
    <s v="Ingreso"/>
    <x v="0"/>
    <d v="2019-08-02T00:00:00"/>
    <s v="TR"/>
    <s v="Llanquihue 97, Rene Rivero"/>
    <m/>
    <n v="23000"/>
    <m/>
  </r>
  <r>
    <x v="37"/>
    <s v="Ingreso"/>
    <x v="0"/>
    <d v="2019-08-02T00:00:00"/>
    <s v="TR"/>
    <s v="Villarrica 128, Claudia Ubilla"/>
    <m/>
    <n v="23000"/>
    <m/>
  </r>
  <r>
    <x v="37"/>
    <s v="Ingreso"/>
    <x v="0"/>
    <d v="2019-08-05T00:00:00"/>
    <s v="TR"/>
    <s v="Puyehue 22, Cristina Olivares"/>
    <m/>
    <n v="23000"/>
    <m/>
  </r>
  <r>
    <x v="37"/>
    <s v="Ingreso"/>
    <x v="0"/>
    <d v="2019-08-05T00:00:00"/>
    <s v="TR"/>
    <s v="Llanquihue 74, Eliana Haro"/>
    <m/>
    <n v="25000"/>
    <m/>
  </r>
  <r>
    <x v="37"/>
    <s v="Ingreso"/>
    <x v="0"/>
    <d v="2019-08-05T00:00:00"/>
    <s v="D/CH"/>
    <s v="Llanquihue 97, Rene Rivero"/>
    <m/>
    <n v="30000"/>
    <m/>
  </r>
  <r>
    <x v="37"/>
    <s v="Ingreso"/>
    <x v="0"/>
    <d v="2019-08-05T00:00:00"/>
    <s v="TR"/>
    <s v="Riñihue 6-8, Roberto Andrade"/>
    <m/>
    <n v="46006"/>
    <m/>
  </r>
  <r>
    <x v="37"/>
    <s v="Ingreso"/>
    <x v="0"/>
    <d v="2019-08-07T00:00:00"/>
    <s v="TR"/>
    <s v="Llanquihue 82, Maria Molina"/>
    <m/>
    <n v="23000"/>
    <m/>
  </r>
  <r>
    <x v="37"/>
    <s v="Ingreso"/>
    <x v="0"/>
    <d v="2019-08-12T00:00:00"/>
    <s v="D/E"/>
    <s v="Ranco 83, Silvia Gonzalez"/>
    <m/>
    <n v="23000"/>
    <m/>
  </r>
  <r>
    <x v="37"/>
    <s v="Ingreso"/>
    <x v="0"/>
    <d v="2019-08-12T00:00:00"/>
    <s v="TR"/>
    <s v="Riñihue 27-29, Marta Manriquez"/>
    <m/>
    <n v="46000"/>
    <m/>
  </r>
  <r>
    <x v="37"/>
    <s v="Ingreso"/>
    <x v="0"/>
    <d v="2019-08-12T00:00:00"/>
    <s v="TR"/>
    <s v="NN"/>
    <m/>
    <n v="80000"/>
    <m/>
  </r>
  <r>
    <x v="37"/>
    <s v="Ingreso"/>
    <x v="0"/>
    <d v="2019-08-14T00:00:00"/>
    <s v="TR"/>
    <s v="Riñihue 19, Teresa Peña"/>
    <m/>
    <n v="23000"/>
    <m/>
  </r>
  <r>
    <x v="37"/>
    <s v="Ingreso"/>
    <x v="0"/>
    <d v="2019-08-14T00:00:00"/>
    <s v="D/E"/>
    <s v="Julia Zuñiga, Villarrica 100"/>
    <m/>
    <n v="23100"/>
    <m/>
  </r>
  <r>
    <x v="37"/>
    <s v="Ingreso"/>
    <x v="0"/>
    <d v="2019-08-16T00:00:00"/>
    <s v="TR"/>
    <s v="Olga Hernandez, Ranco 75"/>
    <m/>
    <n v="20000"/>
    <m/>
  </r>
  <r>
    <x v="37"/>
    <s v="Ingreso"/>
    <x v="0"/>
    <d v="2019-08-16T00:00:00"/>
    <s v="TR"/>
    <s v="Puyehue 36, Militza Cortes"/>
    <m/>
    <n v="23000"/>
    <m/>
  </r>
  <r>
    <x v="37"/>
    <s v="Ingreso"/>
    <x v="0"/>
    <d v="2019-08-16T00:00:00"/>
    <s v="TR"/>
    <s v="Llanquihue 119, Maria Madariaga"/>
    <m/>
    <n v="26000"/>
    <m/>
  </r>
  <r>
    <x v="37"/>
    <s v="Ingreso"/>
    <x v="0"/>
    <d v="2019-08-16T00:00:00"/>
    <s v="TR"/>
    <s v="Ranco 54, Juan montero"/>
    <m/>
    <n v="112000"/>
    <m/>
  </r>
  <r>
    <x v="37"/>
    <s v="Ingreso"/>
    <x v="0"/>
    <d v="2019-08-19T00:00:00"/>
    <s v="D/E"/>
    <s v="Ranco 77, Melinda Gonzalez"/>
    <m/>
    <n v="23000"/>
    <m/>
  </r>
  <r>
    <x v="37"/>
    <s v="Ingreso"/>
    <x v="0"/>
    <d v="2019-08-19T00:00:00"/>
    <s v="D/E"/>
    <s v="Ranco 56, Delia Quiroga"/>
    <m/>
    <n v="46000"/>
    <m/>
  </r>
  <r>
    <x v="37"/>
    <s v="Ingreso"/>
    <x v="0"/>
    <d v="2019-08-22T00:00:00"/>
    <s v="TR"/>
    <s v="Lanquihue 80, Sergio Ibaceta"/>
    <m/>
    <n v="20080"/>
    <m/>
  </r>
  <r>
    <x v="37"/>
    <s v="Ingreso"/>
    <x v="0"/>
    <d v="2019-08-23T00:00:00"/>
    <s v="TR"/>
    <s v="Llanquihue 113, Pedro Ruz"/>
    <m/>
    <n v="23000"/>
    <m/>
  </r>
  <r>
    <x v="37"/>
    <s v="Ingreso"/>
    <x v="0"/>
    <d v="2019-08-23T00:00:00"/>
    <s v="TR"/>
    <s v="Puyehue 32, Ivonne Jorquera"/>
    <m/>
    <n v="23000"/>
    <m/>
  </r>
  <r>
    <x v="37"/>
    <s v="Ingreso"/>
    <x v="0"/>
    <d v="2019-08-26T00:00:00"/>
    <s v="TR"/>
    <s v="Llanquihue 97 A, Patricia Castillo"/>
    <m/>
    <n v="23000"/>
    <m/>
  </r>
  <r>
    <x v="37"/>
    <s v="Ingreso"/>
    <x v="0"/>
    <d v="2019-08-26T00:00:00"/>
    <s v="TR"/>
    <s v="Llanquihue 109, Teresa Gatica"/>
    <m/>
    <n v="23109"/>
    <m/>
  </r>
  <r>
    <x v="37"/>
    <s v="Ingreso"/>
    <x v="0"/>
    <d v="2019-08-26T00:00:00"/>
    <s v="TR"/>
    <s v="Ranco 81, Marcela Cubillos"/>
    <m/>
    <n v="138000"/>
    <m/>
  </r>
  <r>
    <x v="37"/>
    <s v="Ingreso"/>
    <x v="0"/>
    <d v="2019-08-28T00:00:00"/>
    <s v="TR"/>
    <s v="Ranco 54, Juan montero"/>
    <m/>
    <n v="20054"/>
    <m/>
  </r>
  <r>
    <x v="37"/>
    <s v="Ingreso"/>
    <x v="0"/>
    <d v="2019-08-29T00:00:00"/>
    <s v="TR"/>
    <s v="Llanquihue 82, Maria Molina"/>
    <m/>
    <n v="23000"/>
    <m/>
  </r>
  <r>
    <x v="37"/>
    <s v="Ingreso"/>
    <x v="0"/>
    <d v="2019-08-29T00:00:00"/>
    <s v="TR"/>
    <s v="Villarrica 129, Ricardo Figueroa"/>
    <m/>
    <n v="23000"/>
    <m/>
  </r>
  <r>
    <x v="37"/>
    <s v="Ingreso"/>
    <x v="0"/>
    <d v="2019-08-29T00:00:00"/>
    <s v="TR"/>
    <s v="Villarrica 122, Ema Valdes"/>
    <m/>
    <n v="23000"/>
    <m/>
  </r>
  <r>
    <x v="37"/>
    <s v="Ingreso"/>
    <x v="0"/>
    <d v="2019-08-30T00:00:00"/>
    <s v="TR"/>
    <s v="Villarrica 118, Pia Burgos"/>
    <m/>
    <n v="20000"/>
    <m/>
  </r>
  <r>
    <x v="37"/>
    <s v="Ingreso"/>
    <x v="0"/>
    <d v="2019-08-30T00:00:00"/>
    <s v="TR"/>
    <s v="Villarrica 123, Omar Sepulveda"/>
    <m/>
    <n v="20000"/>
    <m/>
  </r>
  <r>
    <x v="37"/>
    <s v="Ingreso"/>
    <x v="0"/>
    <d v="2019-08-30T00:00:00"/>
    <s v="TR"/>
    <s v="Puyehue 37,Jorge Matamala"/>
    <m/>
    <n v="23037"/>
    <m/>
  </r>
  <r>
    <x v="37"/>
    <s v="Ingreso"/>
    <x v="0"/>
    <d v="2019-08-30T00:00:00"/>
    <s v="TR"/>
    <s v="Icalma 72, Jorge Matamala"/>
    <m/>
    <n v="23072"/>
    <m/>
  </r>
  <r>
    <x v="37"/>
    <s v="Ingreso"/>
    <x v="0"/>
    <d v="2019-08-30T00:00:00"/>
    <s v="TR"/>
    <s v="Ranco 48, Carola Arriagada Melo"/>
    <m/>
    <n v="35000"/>
    <m/>
  </r>
  <r>
    <x v="37"/>
    <s v="Ingreso"/>
    <x v="0"/>
    <d v="2019-08-30T00:00:00"/>
    <s v="TR"/>
    <s v="Llanquihue 103-105, Tatiana Tejos"/>
    <m/>
    <n v="46000"/>
    <m/>
  </r>
  <r>
    <x v="38"/>
    <s v="Ingreso"/>
    <x v="0"/>
    <d v="2019-09-02T00:00:00"/>
    <s v="TR"/>
    <s v="Ranco 50, Julia Parra"/>
    <m/>
    <n v="20000"/>
    <m/>
  </r>
  <r>
    <x v="38"/>
    <s v="Ingreso"/>
    <x v="0"/>
    <d v="2019-09-02T00:00:00"/>
    <s v="TR"/>
    <s v="Ranco 79, Ismelda Meza"/>
    <m/>
    <n v="20000"/>
    <m/>
  </r>
  <r>
    <x v="38"/>
    <s v="Ingreso"/>
    <x v="0"/>
    <d v="2019-09-02T00:00:00"/>
    <s v="D/E"/>
    <s v="Vuelto Caja Chica Agosto"/>
    <m/>
    <n v="22600"/>
    <m/>
  </r>
  <r>
    <x v="38"/>
    <s v="Ingreso"/>
    <x v="0"/>
    <d v="2019-09-02T00:00:00"/>
    <s v="TR"/>
    <s v="Llanquihue 97, Rene Rivero"/>
    <m/>
    <n v="23000"/>
    <m/>
  </r>
  <r>
    <x v="38"/>
    <s v="Ingreso"/>
    <x v="0"/>
    <d v="2019-09-02T00:00:00"/>
    <s v="TR"/>
    <s v="Villarrica 128, Claudia Ubilla"/>
    <m/>
    <n v="23000"/>
    <m/>
  </r>
  <r>
    <x v="38"/>
    <s v="Ingreso"/>
    <x v="0"/>
    <d v="2019-09-02T00:00:00"/>
    <s v="D/E"/>
    <s v="Puyehue 30, Jorge Carcasson"/>
    <m/>
    <n v="23000"/>
    <m/>
  </r>
  <r>
    <x v="38"/>
    <s v="Ingreso"/>
    <x v="0"/>
    <d v="2019-09-02T00:00:00"/>
    <s v="TR"/>
    <s v="Riñihue 19, Teresa Peña"/>
    <m/>
    <n v="23000"/>
    <m/>
  </r>
  <r>
    <x v="38"/>
    <s v="Ingreso"/>
    <x v="0"/>
    <d v="2019-09-02T00:00:00"/>
    <s v="TR"/>
    <s v="Puyehue 22, Cristina Olivares"/>
    <m/>
    <n v="23000"/>
    <m/>
  </r>
  <r>
    <x v="38"/>
    <s v="Ingreso"/>
    <x v="0"/>
    <d v="2019-09-03T00:00:00"/>
    <s v="TR"/>
    <s v="Ranco 95, Charles Beecher"/>
    <m/>
    <n v="23095"/>
    <m/>
  </r>
  <r>
    <x v="38"/>
    <s v="Ingreso"/>
    <x v="0"/>
    <d v="2019-09-03T00:00:00"/>
    <s v="TR"/>
    <s v="Ranco 95, Charles Beecher"/>
    <m/>
    <n v="23095"/>
    <m/>
  </r>
  <r>
    <x v="38"/>
    <s v="Ingreso"/>
    <x v="0"/>
    <d v="2019-09-03T00:00:00"/>
    <s v="TR"/>
    <s v="Ranco 95, Charles Beecher"/>
    <m/>
    <n v="23095"/>
    <m/>
  </r>
  <r>
    <x v="38"/>
    <s v="Ingreso"/>
    <x v="0"/>
    <d v="2019-09-03T00:00:00"/>
    <s v="TR"/>
    <s v="Ranco 95, Charles Beecher"/>
    <m/>
    <n v="23095"/>
    <m/>
  </r>
  <r>
    <x v="38"/>
    <s v="Ingreso"/>
    <x v="0"/>
    <d v="2019-09-03T00:00:00"/>
    <s v="D/CH"/>
    <s v="Llanquihue 76, Glenda Alvarez"/>
    <m/>
    <n v="98000"/>
    <m/>
  </r>
  <r>
    <x v="38"/>
    <s v="Ingreso"/>
    <x v="0"/>
    <d v="2019-09-04T00:00:00"/>
    <s v="TR"/>
    <s v="Riñihue -27-29, Marta Manriquez"/>
    <m/>
    <n v="46000"/>
    <m/>
  </r>
  <r>
    <x v="38"/>
    <s v="Ingreso"/>
    <x v="0"/>
    <d v="2019-09-04T00:00:00"/>
    <s v="D/E"/>
    <s v="Villarrica 110, Julia Valdes"/>
    <m/>
    <n v="220110"/>
    <m/>
  </r>
  <r>
    <x v="38"/>
    <s v="Ingreso"/>
    <x v="0"/>
    <d v="2019-09-09T00:00:00"/>
    <s v="TR"/>
    <s v="Ranco 75, Olga Hernandez"/>
    <m/>
    <n v="20000"/>
    <m/>
  </r>
  <r>
    <x v="38"/>
    <s v="Ingreso"/>
    <x v="0"/>
    <d v="2019-09-09T00:00:00"/>
    <s v="TR"/>
    <s v="Puyehue 30, Jorge Carcasson"/>
    <m/>
    <n v="46000"/>
    <m/>
  </r>
  <r>
    <x v="38"/>
    <s v="Ingreso"/>
    <x v="0"/>
    <d v="2019-09-09T00:00:00"/>
    <s v="TR"/>
    <s v="Llanquihue 103-105, Tatiana Tejos"/>
    <m/>
    <n v="46000"/>
    <m/>
  </r>
  <r>
    <x v="38"/>
    <s v="Ingreso"/>
    <x v="0"/>
    <d v="2019-09-10T00:00:00"/>
    <s v="TR"/>
    <s v="Llanquihue 88, Pedro Flores"/>
    <m/>
    <n v="20000"/>
    <m/>
  </r>
  <r>
    <x v="38"/>
    <s v="Ingreso"/>
    <x v="0"/>
    <d v="2019-09-10T00:00:00"/>
    <s v="TR"/>
    <s v="Riñihue 27-29, Marta Manriquez"/>
    <m/>
    <n v="46000"/>
    <m/>
  </r>
  <r>
    <x v="38"/>
    <s v="Ingreso"/>
    <x v="0"/>
    <d v="2019-09-10T00:00:00"/>
    <s v="TR"/>
    <s v="Llanquihue 96, Carlos Alvarez"/>
    <m/>
    <n v="46096"/>
    <m/>
  </r>
  <r>
    <x v="38"/>
    <s v="Ingreso"/>
    <x v="0"/>
    <d v="2019-09-11T00:00:00"/>
    <s v="TR"/>
    <s v="Ranco 52, Nancy Paez"/>
    <m/>
    <n v="23000"/>
    <m/>
  </r>
  <r>
    <x v="38"/>
    <s v="Ingreso"/>
    <x v="0"/>
    <d v="2019-09-11T00:00:00"/>
    <s v="TR"/>
    <s v="Ranco 52, Nancy Paez"/>
    <m/>
    <n v="92000"/>
    <m/>
  </r>
  <r>
    <x v="38"/>
    <s v="Ingreso"/>
    <x v="0"/>
    <d v="2019-09-12T00:00:00"/>
    <s v="TR"/>
    <s v="Villarrica 102, Ma.Eugenia Meza"/>
    <m/>
    <n v="112000"/>
    <m/>
  </r>
  <r>
    <x v="38"/>
    <s v="Ingreso"/>
    <x v="0"/>
    <d v="2019-09-13T00:00:00"/>
    <s v="D/E"/>
    <s v="Villarrica 100, Julia Zuñiga"/>
    <m/>
    <n v="23100"/>
    <m/>
  </r>
  <r>
    <x v="38"/>
    <s v="Ingreso"/>
    <x v="0"/>
    <d v="2019-09-16T00:00:00"/>
    <s v="TR"/>
    <s v="Llanquihue 119, Maria Madariaga"/>
    <m/>
    <n v="23000"/>
    <m/>
  </r>
  <r>
    <x v="38"/>
    <s v="Ingreso"/>
    <x v="0"/>
    <d v="2019-09-17T00:00:00"/>
    <s v="TR"/>
    <s v="Ranco 50 Julia Parra"/>
    <m/>
    <n v="20000"/>
    <m/>
  </r>
  <r>
    <x v="38"/>
    <s v="Ingreso"/>
    <x v="0"/>
    <d v="2019-09-17T00:00:00"/>
    <s v="TR"/>
    <s v="Ranco79 Ismelda Meza"/>
    <m/>
    <n v="20000"/>
    <m/>
  </r>
  <r>
    <x v="38"/>
    <s v="Ingreso"/>
    <x v="0"/>
    <d v="2019-09-23T00:00:00"/>
    <s v="D/E"/>
    <s v="Ranco 83, Silvia Gonzalez"/>
    <m/>
    <n v="23000"/>
    <m/>
  </r>
  <r>
    <x v="38"/>
    <s v="Ingreso"/>
    <x v="0"/>
    <d v="2019-09-23T00:00:00"/>
    <s v="TR"/>
    <s v="Puyehue 32 Ivonne Jorquera"/>
    <m/>
    <n v="23000"/>
    <m/>
  </r>
  <r>
    <x v="38"/>
    <s v="Ingreso"/>
    <x v="0"/>
    <d v="2019-09-23T00:00:00"/>
    <s v="TR"/>
    <s v="Llanquihue 80 Sergio Ibaceta"/>
    <m/>
    <n v="23080"/>
    <m/>
  </r>
  <r>
    <x v="38"/>
    <s v="Ingreso"/>
    <x v="0"/>
    <d v="2019-09-23T00:00:00"/>
    <s v="D/E"/>
    <s v="Llanquihue 92, Carlos Herrera"/>
    <m/>
    <n v="181000"/>
    <m/>
  </r>
  <r>
    <x v="38"/>
    <s v="Ingreso"/>
    <x v="0"/>
    <d v="2019-09-24T00:00:00"/>
    <s v="TR"/>
    <s v="Llanquihue 97A Castillo Olivera"/>
    <m/>
    <n v="23000"/>
    <m/>
  </r>
  <r>
    <x v="38"/>
    <s v="Ingreso"/>
    <x v="0"/>
    <d v="2019-09-25T00:00:00"/>
    <s v="TR"/>
    <s v="Ranco 46 Manuel Jorquera"/>
    <m/>
    <n v="69000"/>
    <m/>
  </r>
  <r>
    <x v="38"/>
    <s v="Ingreso"/>
    <x v="0"/>
    <d v="2019-09-25T00:00:00"/>
    <s v="TR"/>
    <s v="Ranco 46 Manuel Jorquera"/>
    <m/>
    <n v="69000"/>
    <m/>
  </r>
  <r>
    <x v="38"/>
    <s v="Ingreso"/>
    <x v="0"/>
    <d v="2019-09-26T00:00:00"/>
    <s v="TR"/>
    <s v="Llanquihue 113 Pedro Ruz"/>
    <m/>
    <n v="23000"/>
    <m/>
  </r>
  <r>
    <x v="38"/>
    <s v="Ingreso"/>
    <x v="0"/>
    <d v="2019-09-27T00:00:00"/>
    <s v="TR"/>
    <s v="Ranco 54 Juan Montero"/>
    <m/>
    <n v="20054"/>
    <m/>
  </r>
  <r>
    <x v="38"/>
    <s v="Ingreso"/>
    <x v="0"/>
    <d v="2019-09-27T00:00:00"/>
    <s v="TR"/>
    <s v="Llanquihue 82 Mara Molina"/>
    <m/>
    <n v="23000"/>
    <m/>
  </r>
  <r>
    <x v="38"/>
    <s v="Ingreso"/>
    <x v="0"/>
    <d v="2019-09-30T00:00:00"/>
    <s v="TR"/>
    <s v="Villarrica 123 Omar Sepulveda"/>
    <m/>
    <n v="20000"/>
    <m/>
  </r>
  <r>
    <x v="38"/>
    <s v="Ingreso"/>
    <x v="0"/>
    <d v="2019-09-30T00:00:00"/>
    <s v="TR"/>
    <s v="Villarrica 118, Pia Burgos"/>
    <m/>
    <n v="20000"/>
    <m/>
  </r>
  <r>
    <x v="38"/>
    <s v="Ingreso"/>
    <x v="0"/>
    <d v="2019-09-30T00:00:00"/>
    <s v="TR"/>
    <s v="Villarrica 129, Ricardo Figueroa"/>
    <m/>
    <n v="23000"/>
    <m/>
  </r>
  <r>
    <x v="38"/>
    <s v="Ingreso"/>
    <x v="0"/>
    <d v="2019-09-30T00:00:00"/>
    <s v="TR"/>
    <s v="Villarrica 122, Ema Valdes"/>
    <m/>
    <n v="23000"/>
    <m/>
  </r>
  <r>
    <x v="38"/>
    <s v="Ingreso"/>
    <x v="0"/>
    <d v="2019-09-30T00:00:00"/>
    <s v="TR"/>
    <s v="Llanquihue 97, Rene Rivero"/>
    <m/>
    <n v="23000"/>
    <m/>
  </r>
  <r>
    <x v="38"/>
    <s v="Ingreso"/>
    <x v="0"/>
    <d v="2019-09-30T00:00:00"/>
    <s v="TR"/>
    <s v="Puyehue 37,Jorge Matamala"/>
    <m/>
    <n v="23037"/>
    <m/>
  </r>
  <r>
    <x v="38"/>
    <s v="Ingreso"/>
    <x v="0"/>
    <d v="2019-09-30T00:00:00"/>
    <s v="TR"/>
    <s v="Icalma 72, Jorge Matamala"/>
    <m/>
    <n v="23072"/>
    <m/>
  </r>
  <r>
    <x v="38"/>
    <s v="Ingreso"/>
    <x v="0"/>
    <d v="2019-09-30T00:00:00"/>
    <s v="TR"/>
    <s v="Llanquihue 103-105, Tatiana Tejos"/>
    <m/>
    <n v="46000"/>
    <m/>
  </r>
  <r>
    <x v="38"/>
    <s v="Ingreso"/>
    <x v="0"/>
    <d v="2019-09-30T00:00:00"/>
    <s v="TR"/>
    <s v="Riñihue 6, Roberto Andrade"/>
    <m/>
    <n v="46006"/>
    <m/>
  </r>
  <r>
    <x v="39"/>
    <s v="Ingreso"/>
    <x v="0"/>
    <d v="2019-10-01T00:00:00"/>
    <s v="TR"/>
    <s v="Ranco 48. Carola Arriagada"/>
    <m/>
    <n v="23000"/>
    <m/>
  </r>
  <r>
    <x v="39"/>
    <s v="Ingreso"/>
    <x v="0"/>
    <d v="2019-10-01T00:00:00"/>
    <s v="TR"/>
    <s v="Villarrica 128, Claudia Ubilla"/>
    <m/>
    <n v="23000"/>
    <m/>
  </r>
  <r>
    <x v="39"/>
    <s v="Ingreso"/>
    <x v="0"/>
    <d v="2019-10-01T00:00:00"/>
    <s v="TR"/>
    <s v="R.Figueroa vuelto caja chica sep"/>
    <m/>
    <n v="73450"/>
    <m/>
  </r>
  <r>
    <x v="39"/>
    <s v="Ingreso"/>
    <x v="0"/>
    <d v="2019-10-03T00:00:00"/>
    <s v="TR"/>
    <s v="Llanquihue 88, Pedro Flores"/>
    <m/>
    <n v="20000"/>
    <m/>
  </r>
  <r>
    <x v="39"/>
    <s v="Ingreso"/>
    <x v="0"/>
    <d v="2019-10-03T00:00:00"/>
    <s v="TR"/>
    <s v="Puyehue , Cristina Olivares"/>
    <m/>
    <n v="23000"/>
    <m/>
  </r>
  <r>
    <x v="39"/>
    <s v="Ingreso"/>
    <x v="0"/>
    <d v="2019-10-04T00:00:00"/>
    <s v="TR"/>
    <s v="Llanquihue 109, Teresa Gatica"/>
    <m/>
    <n v="23109"/>
    <m/>
  </r>
  <r>
    <x v="39"/>
    <s v="Ingreso"/>
    <x v="0"/>
    <d v="2019-10-07T00:00:00"/>
    <s v="D/E"/>
    <s v="Puyehue 30, Jorge Carcasson"/>
    <m/>
    <n v="23000"/>
    <m/>
  </r>
  <r>
    <x v="39"/>
    <s v="Ingreso"/>
    <x v="0"/>
    <d v="2019-10-07T00:00:00"/>
    <s v="D/E"/>
    <s v="Ranco 77, Melinda Gonzalez"/>
    <m/>
    <n v="23000"/>
    <m/>
  </r>
  <r>
    <x v="39"/>
    <s v="Ingreso"/>
    <x v="0"/>
    <d v="2019-10-07T00:00:00"/>
    <s v="D/E"/>
    <s v="Llanquihue 74, Eliana Haro"/>
    <m/>
    <n v="44000"/>
    <m/>
  </r>
  <r>
    <x v="39"/>
    <s v="Ingreso"/>
    <x v="0"/>
    <d v="2019-10-09T00:00:00"/>
    <s v="TR"/>
    <s v="Llanquihue 96, Carlos Alvarez"/>
    <m/>
    <n v="23096"/>
    <m/>
  </r>
  <r>
    <x v="39"/>
    <s v="Ingreso"/>
    <x v="0"/>
    <d v="2019-10-09T00:00:00"/>
    <s v="D/CH"/>
    <s v="Puyehue 39, Regina Wenner"/>
    <m/>
    <n v="40039"/>
    <m/>
  </r>
  <r>
    <x v="39"/>
    <s v="Ingreso"/>
    <x v="0"/>
    <d v="2019-10-09T00:00:00"/>
    <s v="TR"/>
    <s v="Llanquihue 82 - Error de deposito"/>
    <m/>
    <n v="500000"/>
    <m/>
  </r>
  <r>
    <x v="39"/>
    <s v="Ingreso"/>
    <x v="0"/>
    <d v="2019-10-11T00:00:00"/>
    <s v="TR"/>
    <s v="Ranco 75, Olga Hernandez"/>
    <m/>
    <n v="20000"/>
    <m/>
  </r>
  <r>
    <x v="39"/>
    <s v="Ingreso"/>
    <x v="0"/>
    <d v="2019-10-11T00:00:00"/>
    <s v="D/E"/>
    <s v="Puyehue 43, Aurelio Sandoval"/>
    <m/>
    <n v="46000"/>
    <m/>
  </r>
  <r>
    <x v="39"/>
    <s v="Ingreso"/>
    <x v="0"/>
    <d v="2019-10-14T00:00:00"/>
    <s v="D/E"/>
    <s v="Ranco 83, Silvia Gonzalez"/>
    <m/>
    <n v="23000"/>
    <m/>
  </r>
  <r>
    <x v="39"/>
    <s v="Ingreso"/>
    <x v="0"/>
    <d v="2019-10-14T00:00:00"/>
    <s v="D/E"/>
    <s v="Ranco77, Melinda Gonzalez"/>
    <m/>
    <n v="23000"/>
    <m/>
  </r>
  <r>
    <x v="39"/>
    <s v="Ingreso"/>
    <x v="0"/>
    <d v="2019-10-14T00:00:00"/>
    <s v="D/E"/>
    <s v="Ranco 56, Delia Quiroga"/>
    <m/>
    <n v="23000"/>
    <m/>
  </r>
  <r>
    <x v="39"/>
    <s v="Ingreso"/>
    <x v="0"/>
    <d v="2019-10-14T00:00:00"/>
    <s v="D/E"/>
    <s v="Ranco 40, Eduardo Casademont"/>
    <m/>
    <n v="207000"/>
    <m/>
  </r>
  <r>
    <x v="39"/>
    <s v="Ingreso"/>
    <x v="0"/>
    <d v="2019-10-15T00:00:00"/>
    <s v="D/E"/>
    <s v="Villarrica 100, Julia Zuñiga"/>
    <m/>
    <n v="23100"/>
    <m/>
  </r>
  <r>
    <x v="39"/>
    <s v="Ingreso"/>
    <x v="0"/>
    <d v="2019-10-16T00:00:00"/>
    <s v="TR"/>
    <s v="Llanquihue 119, Maria Madariaga"/>
    <m/>
    <n v="23000"/>
    <m/>
  </r>
  <r>
    <x v="39"/>
    <s v="Ingreso"/>
    <x v="0"/>
    <d v="2019-10-18T00:00:00"/>
    <s v="TR"/>
    <s v="Ranco 52, Nancy Paez"/>
    <m/>
    <n v="23000"/>
    <m/>
  </r>
  <r>
    <x v="39"/>
    <s v="Ingreso"/>
    <x v="0"/>
    <d v="2019-10-22T00:00:00"/>
    <s v="TR"/>
    <s v="Lalnquihue 80, Sergio Ibaceta"/>
    <m/>
    <n v="23080"/>
    <m/>
  </r>
  <r>
    <x v="39"/>
    <s v="Ingreso"/>
    <x v="0"/>
    <d v="2019-10-23T00:00:00"/>
    <s v="TR"/>
    <s v="Puyehue 32, Ivonne Jorquera"/>
    <m/>
    <n v="23000"/>
    <m/>
  </r>
  <r>
    <x v="39"/>
    <s v="Ingreso"/>
    <x v="0"/>
    <d v="2019-10-23T00:00:00"/>
    <s v="TR"/>
    <s v="Llanquihue 113, Pedro Ruz"/>
    <m/>
    <n v="23000"/>
    <m/>
  </r>
  <r>
    <x v="39"/>
    <s v="Ingreso"/>
    <x v="0"/>
    <d v="2019-10-23T00:00:00"/>
    <s v="D/E"/>
    <s v="Ranco 89. Teresa Rojas"/>
    <m/>
    <n v="69000"/>
    <m/>
  </r>
  <r>
    <x v="39"/>
    <s v="Ingreso"/>
    <x v="0"/>
    <d v="2019-10-28T00:00:00"/>
    <s v="D/E"/>
    <s v="Ranco 89, Teresa Rojas"/>
    <m/>
    <n v="23000"/>
    <m/>
  </r>
  <r>
    <x v="39"/>
    <s v="Ingreso"/>
    <x v="0"/>
    <d v="2019-10-28T00:00:00"/>
    <s v="TR"/>
    <s v="Riñihue 25, Juan Gonzalez"/>
    <m/>
    <n v="23025"/>
    <m/>
  </r>
  <r>
    <x v="39"/>
    <s v="Ingreso"/>
    <x v="0"/>
    <d v="2019-10-29T00:00:00"/>
    <s v="TR"/>
    <s v="Llanquihue 97, Patricia Castillo"/>
    <m/>
    <n v="23000"/>
    <m/>
  </r>
  <r>
    <x v="39"/>
    <s v="Ingreso"/>
    <x v="0"/>
    <d v="2019-10-29T00:00:00"/>
    <s v="TR"/>
    <s v="Llanquihue 82, Maria Molina"/>
    <m/>
    <n v="23000"/>
    <m/>
  </r>
  <r>
    <x v="39"/>
    <s v="Ingreso"/>
    <x v="0"/>
    <d v="2019-10-30T00:00:00"/>
    <s v="TR"/>
    <s v="Villarrica 118 , Pia Burgos"/>
    <m/>
    <n v="20000"/>
    <m/>
  </r>
  <r>
    <x v="39"/>
    <s v="Ingreso"/>
    <x v="0"/>
    <d v="2019-10-30T00:00:00"/>
    <s v="TR"/>
    <s v="Villarrica 123, Omar Sepulveda"/>
    <m/>
    <n v="20000"/>
    <m/>
  </r>
  <r>
    <x v="40"/>
    <s v="Ingreso"/>
    <x v="0"/>
    <d v="2019-11-04T00:00:00"/>
    <s v="TR"/>
    <s v="Ranco 79, Ismelda Meza"/>
    <m/>
    <n v="20000"/>
    <m/>
  </r>
  <r>
    <x v="40"/>
    <s v="Ingreso"/>
    <x v="0"/>
    <d v="2019-11-04T00:00:00"/>
    <s v="TR"/>
    <s v="Ranco 50, Julia Parra"/>
    <m/>
    <n v="20000"/>
    <m/>
  </r>
  <r>
    <x v="40"/>
    <s v="Ingreso"/>
    <x v="0"/>
    <d v="2019-11-04T00:00:00"/>
    <s v="TR"/>
    <s v="Llanquihue 88, Pedro Flores"/>
    <m/>
    <n v="20000"/>
    <m/>
  </r>
  <r>
    <x v="40"/>
    <s v="Ingreso"/>
    <x v="0"/>
    <d v="2019-11-04T00:00:00"/>
    <s v="TR"/>
    <s v="Ranco 54, Juan Montero"/>
    <m/>
    <n v="20054"/>
    <m/>
  </r>
  <r>
    <x v="40"/>
    <s v="Ingreso"/>
    <x v="0"/>
    <d v="2019-11-04T00:00:00"/>
    <s v="TR"/>
    <s v="Villarrica 129, Ricardo Figueroa"/>
    <m/>
    <n v="23000"/>
    <m/>
  </r>
  <r>
    <x v="40"/>
    <s v="Ingreso"/>
    <x v="0"/>
    <d v="2019-11-04T00:00:00"/>
    <s v="TR"/>
    <s v="Villarrica 122, Ema Valdes"/>
    <m/>
    <n v="23000"/>
    <m/>
  </r>
  <r>
    <x v="40"/>
    <s v="Ingreso"/>
    <x v="0"/>
    <d v="2019-11-04T00:00:00"/>
    <s v="TR"/>
    <s v="Lalnquihue 97, Rene Rivero"/>
    <m/>
    <n v="23000"/>
    <m/>
  </r>
  <r>
    <x v="40"/>
    <s v="Ingreso"/>
    <x v="0"/>
    <d v="2019-11-04T00:00:00"/>
    <s v="TR"/>
    <s v="Villarrica 128, Claudia Ubilla"/>
    <m/>
    <n v="23000"/>
    <m/>
  </r>
  <r>
    <x v="40"/>
    <s v="Ingreso"/>
    <x v="0"/>
    <d v="2019-11-04T00:00:00"/>
    <s v="TR"/>
    <s v="Puyehue 22, Cristina Olivares"/>
    <m/>
    <n v="23000"/>
    <m/>
  </r>
  <r>
    <x v="40"/>
    <s v="Ingreso"/>
    <x v="0"/>
    <d v="2019-11-04T00:00:00"/>
    <s v="D/E"/>
    <s v="Ranco 83, Silvia Gonzalez"/>
    <m/>
    <n v="23000"/>
    <m/>
  </r>
  <r>
    <x v="40"/>
    <s v="Ingreso"/>
    <x v="0"/>
    <d v="2019-11-04T00:00:00"/>
    <s v="TR"/>
    <s v="Puyehue 37,Jorge Matamala"/>
    <m/>
    <n v="23037"/>
    <m/>
  </r>
  <r>
    <x v="40"/>
    <s v="Ingreso"/>
    <x v="0"/>
    <d v="2019-11-04T00:00:00"/>
    <s v="TR"/>
    <s v="Icalma 72, Jorge Matamala"/>
    <m/>
    <n v="23072"/>
    <m/>
  </r>
  <r>
    <x v="40"/>
    <s v="Ingreso"/>
    <x v="0"/>
    <d v="2019-11-04T00:00:00"/>
    <s v="TR"/>
    <s v="ERROR DE TRANSFERENCIA QUIROZ"/>
    <m/>
    <n v="59300"/>
    <m/>
  </r>
  <r>
    <x v="40"/>
    <s v="Ingreso"/>
    <x v="0"/>
    <d v="2019-11-04T00:00:00"/>
    <s v="TR"/>
    <s v="Ricardo Figueroa dev caja chica oct."/>
    <m/>
    <n v="100000"/>
    <m/>
  </r>
  <r>
    <x v="40"/>
    <s v="Ingreso"/>
    <x v="0"/>
    <d v="2019-11-05T00:00:00"/>
    <s v="TR"/>
    <s v="Puyehue 51, Soange Aspee"/>
    <m/>
    <n v="92051"/>
    <m/>
  </r>
  <r>
    <x v="40"/>
    <s v="Ingreso"/>
    <x v="0"/>
    <d v="2019-11-07T00:00:00"/>
    <s v="TR"/>
    <s v="Llanquihue 109, Teresa Gatica"/>
    <m/>
    <n v="23109"/>
    <m/>
  </r>
  <r>
    <x v="40"/>
    <s v="Ingreso"/>
    <x v="0"/>
    <d v="2019-11-07T00:00:00"/>
    <s v="TR"/>
    <s v="Puyehue 24 Manuel Latapiat"/>
    <m/>
    <n v="92000"/>
    <m/>
  </r>
  <r>
    <x v="40"/>
    <s v="Ingreso"/>
    <x v="0"/>
    <d v="2019-11-08T00:00:00"/>
    <s v="TR"/>
    <s v="Riñihue 19, Teresa Peña"/>
    <m/>
    <n v="23000"/>
    <m/>
  </r>
  <r>
    <x v="40"/>
    <s v="Ingreso"/>
    <x v="0"/>
    <d v="2019-11-08T00:00:00"/>
    <s v="D/E"/>
    <s v="Villarrica 100, Julia Zuñiga"/>
    <m/>
    <n v="23100"/>
    <m/>
  </r>
  <r>
    <x v="40"/>
    <s v="Ingreso"/>
    <x v="0"/>
    <d v="2019-11-11T00:00:00"/>
    <s v="TR"/>
    <s v="Ranco 77, Melinda Gonzalez"/>
    <m/>
    <n v="23000"/>
    <m/>
  </r>
  <r>
    <x v="40"/>
    <s v="Ingreso"/>
    <x v="0"/>
    <d v="2019-11-12T00:00:00"/>
    <s v="TR"/>
    <s v="Ranco 48, Carola Arriagada"/>
    <m/>
    <n v="23000"/>
    <m/>
  </r>
  <r>
    <x v="40"/>
    <s v="Ingreso"/>
    <x v="0"/>
    <d v="2019-11-14T00:00:00"/>
    <s v="TR"/>
    <s v="Llanquihue 119, Maria Madariaga"/>
    <m/>
    <n v="46000"/>
    <m/>
  </r>
  <r>
    <x v="40"/>
    <s v="Ingreso"/>
    <x v="0"/>
    <d v="2019-11-18T00:00:00"/>
    <s v="TR"/>
    <s v="Llanquihue 113, Pedro Ruz"/>
    <m/>
    <n v="23000"/>
    <m/>
  </r>
  <r>
    <x v="40"/>
    <s v="Ingreso"/>
    <x v="0"/>
    <d v="2019-11-18T00:00:00"/>
    <s v="TR"/>
    <s v="Llanquihue 97 A, Patricia Castillo"/>
    <m/>
    <n v="23000"/>
    <m/>
  </r>
  <r>
    <x v="40"/>
    <s v="Ingreso"/>
    <x v="0"/>
    <d v="2019-11-18T00:00:00"/>
    <s v="TR"/>
    <s v="Riñihue 25, Juan Gonzalez"/>
    <m/>
    <n v="46025"/>
    <m/>
  </r>
  <r>
    <x v="40"/>
    <s v="Ingreso"/>
    <x v="0"/>
    <d v="2019-11-21T00:00:00"/>
    <s v="TR"/>
    <s v="Llanquihue 96, Carlos Alvarez"/>
    <m/>
    <n v="23096"/>
    <m/>
  </r>
  <r>
    <x v="40"/>
    <s v="Ingreso"/>
    <x v="0"/>
    <d v="2019-11-25T00:00:00"/>
    <s v="TR"/>
    <s v="Ranco 50 Julia Parra"/>
    <m/>
    <n v="20000"/>
    <m/>
  </r>
  <r>
    <x v="40"/>
    <s v="Ingreso"/>
    <x v="0"/>
    <d v="2019-11-25T00:00:00"/>
    <s v="TR"/>
    <s v="Ranco79 Ismelda Meza"/>
    <m/>
    <n v="20000"/>
    <m/>
  </r>
  <r>
    <x v="40"/>
    <s v="Ingreso"/>
    <x v="0"/>
    <d v="2019-11-25T00:00:00"/>
    <s v="TR"/>
    <s v="Puyehue 32, Ivonne Jorquera"/>
    <m/>
    <n v="23000"/>
    <m/>
  </r>
  <r>
    <x v="40"/>
    <s v="Ingreso"/>
    <x v="0"/>
    <d v="2019-11-25T00:00:00"/>
    <s v="TR"/>
    <s v="Llanquihue 80, Sergio Ibaceta"/>
    <m/>
    <n v="23080"/>
    <m/>
  </r>
  <r>
    <x v="40"/>
    <s v="Ingreso"/>
    <x v="0"/>
    <d v="2019-11-25T00:00:00"/>
    <s v="D/E"/>
    <s v="Ranco 89, Teresa Rojas"/>
    <m/>
    <n v="50000"/>
    <m/>
  </r>
  <r>
    <x v="40"/>
    <s v="Ingreso"/>
    <x v="0"/>
    <d v="2019-11-25T00:00:00"/>
    <s v="TR"/>
    <s v="Puyehue 36, Militza Cortes"/>
    <m/>
    <n v="69000"/>
    <m/>
  </r>
  <r>
    <x v="40"/>
    <s v="Ingreso"/>
    <x v="0"/>
    <d v="2019-11-28T00:00:00"/>
    <s v="TR"/>
    <s v="Villarrica 123, Omar Sepulveda"/>
    <m/>
    <n v="20000"/>
    <m/>
  </r>
  <r>
    <x v="40"/>
    <s v="Ingreso"/>
    <x v="0"/>
    <d v="2019-11-28T00:00:00"/>
    <s v="TR"/>
    <s v="Villarrica 129, Ricardo Figueroa"/>
    <m/>
    <n v="23000"/>
    <m/>
  </r>
  <r>
    <x v="40"/>
    <s v="Ingreso"/>
    <x v="0"/>
    <d v="2019-11-28T00:00:00"/>
    <s v="TR"/>
    <s v="Villarrica 122, Ema Valdes"/>
    <m/>
    <n v="23000"/>
    <m/>
  </r>
  <r>
    <x v="40"/>
    <s v="Ingreso"/>
    <x v="0"/>
    <d v="2019-11-28T00:00:00"/>
    <s v="TR"/>
    <s v="Llanquihue 82, Maria Molina"/>
    <m/>
    <n v="23000"/>
    <m/>
  </r>
  <r>
    <x v="40"/>
    <s v="Ingreso"/>
    <x v="0"/>
    <d v="2019-11-28T00:00:00"/>
    <s v="TR"/>
    <s v="Llanquihue 109, Teresa Gatica"/>
    <m/>
    <n v="23109"/>
    <m/>
  </r>
  <r>
    <x v="41"/>
    <s v="Ingreso"/>
    <x v="0"/>
    <d v="2019-12-02T00:00:00"/>
    <s v="TR"/>
    <s v="Villarrica 118, Pia Burgos"/>
    <m/>
    <n v="20000"/>
    <m/>
  </r>
  <r>
    <x v="41"/>
    <s v="Ingreso"/>
    <x v="0"/>
    <d v="2019-12-02T00:00:00"/>
    <s v="TR"/>
    <s v="Llanquihue 88, Pedro Flores"/>
    <m/>
    <n v="20000"/>
    <m/>
  </r>
  <r>
    <x v="41"/>
    <s v="Ingreso"/>
    <x v="0"/>
    <d v="2019-12-02T00:00:00"/>
    <s v="TR"/>
    <s v="Llanquihue 97, Rene Rivero"/>
    <m/>
    <n v="23000"/>
    <m/>
  </r>
  <r>
    <x v="41"/>
    <s v="Ingreso"/>
    <x v="0"/>
    <d v="2019-12-02T00:00:00"/>
    <s v="TR"/>
    <s v="Villarrica 128, Claudia Ubilla"/>
    <m/>
    <n v="23000"/>
    <m/>
  </r>
  <r>
    <x v="41"/>
    <s v="Ingreso"/>
    <x v="0"/>
    <d v="2019-12-02T00:00:00"/>
    <s v="TR"/>
    <s v="Puyehue 22, Cristina Olivares"/>
    <m/>
    <n v="23000"/>
    <m/>
  </r>
  <r>
    <x v="41"/>
    <s v="Ingreso"/>
    <x v="0"/>
    <d v="2019-12-02T00:00:00"/>
    <s v="D/E"/>
    <s v="Riñihue 19, Teresa Peña"/>
    <m/>
    <n v="23000"/>
    <m/>
  </r>
  <r>
    <x v="41"/>
    <s v="Ingreso"/>
    <x v="0"/>
    <d v="2019-12-02T00:00:00"/>
    <s v="TR"/>
    <s v="Puyehue 37,Jorge Matamala"/>
    <m/>
    <n v="23037"/>
    <m/>
  </r>
  <r>
    <x v="41"/>
    <s v="Ingreso"/>
    <x v="0"/>
    <d v="2019-12-02T00:00:00"/>
    <s v="TR"/>
    <s v="Icalma 72, Jorge Matamala"/>
    <m/>
    <n v="23072"/>
    <m/>
  </r>
  <r>
    <x v="41"/>
    <s v="Ingreso"/>
    <x v="0"/>
    <d v="2019-12-02T00:00:00"/>
    <s v="TR"/>
    <s v="Villarrica 100, Julia Zuñiga"/>
    <m/>
    <n v="23100"/>
    <m/>
  </r>
  <r>
    <x v="41"/>
    <s v="Ingreso"/>
    <x v="0"/>
    <d v="2019-12-02T00:00:00"/>
    <s v="TR"/>
    <s v="R.Figueroa vuelto caja chica"/>
    <m/>
    <n v="30380"/>
    <m/>
  </r>
  <r>
    <x v="41"/>
    <s v="Ingreso"/>
    <x v="0"/>
    <d v="2019-12-05T00:00:00"/>
    <s v="TR"/>
    <s v="Riñihue 27-29, Marta Manriquez"/>
    <m/>
    <n v="46000"/>
    <m/>
  </r>
  <r>
    <x v="41"/>
    <s v="Ingreso"/>
    <x v="0"/>
    <d v="2019-12-06T00:00:00"/>
    <s v="TR"/>
    <s v="Puyehue 49, Hector Otarola"/>
    <m/>
    <n v="138049"/>
    <m/>
  </r>
  <r>
    <x v="41"/>
    <s v="Ingreso"/>
    <x v="0"/>
    <d v="2019-12-09T00:00:00"/>
    <s v="D/E"/>
    <s v="Ranco 83, Silvia Gonzalez   13156"/>
    <m/>
    <n v="23000"/>
    <m/>
  </r>
  <r>
    <x v="41"/>
    <s v="Ingreso"/>
    <x v="0"/>
    <d v="2019-12-09T00:00:00"/>
    <s v="D/E"/>
    <s v="Puyehue 41, Teresa Sepulveda  13157"/>
    <m/>
    <n v="40000"/>
    <m/>
  </r>
  <r>
    <x v="41"/>
    <s v="Ingreso"/>
    <x v="0"/>
    <d v="2019-12-09T00:00:00"/>
    <s v="D/CH"/>
    <s v="Ranco 85, hugo Flores   13155"/>
    <m/>
    <n v="230000"/>
    <m/>
  </r>
  <r>
    <x v="41"/>
    <s v="Ingreso"/>
    <x v="0"/>
    <d v="2019-12-10T00:00:00"/>
    <s v="D/E"/>
    <s v="Puyehue 43, Aurelio Sandoval"/>
    <m/>
    <n v="46000"/>
    <m/>
  </r>
  <r>
    <x v="41"/>
    <s v="Ingreso"/>
    <x v="0"/>
    <d v="2019-12-10T00:00:00"/>
    <s v="D/E"/>
    <s v="NN"/>
    <m/>
    <n v="270120"/>
    <m/>
  </r>
  <r>
    <x v="41"/>
    <s v="Ingreso"/>
    <x v="0"/>
    <d v="2019-12-13T00:00:00"/>
    <s v="TR"/>
    <s v="Llanquihue 119, Maria Madariaga"/>
    <m/>
    <n v="40000"/>
    <m/>
  </r>
  <r>
    <x v="41"/>
    <s v="Ingreso"/>
    <x v="0"/>
    <d v="2019-12-13T00:00:00"/>
    <s v="TR"/>
    <s v="NN"/>
    <m/>
    <n v="92000"/>
    <m/>
  </r>
  <r>
    <x v="41"/>
    <s v="Ingreso"/>
    <x v="0"/>
    <d v="2019-12-16T00:00:00"/>
    <s v="TR"/>
    <s v="Ranco 48, Carola Arriagada"/>
    <m/>
    <n v="23000"/>
    <m/>
  </r>
  <r>
    <x v="41"/>
    <s v="Ingreso"/>
    <x v="0"/>
    <d v="2019-12-16T00:00:00"/>
    <s v="D/E"/>
    <s v="Pyehue 30, Jorge Carcasson"/>
    <m/>
    <n v="23000"/>
    <m/>
  </r>
  <r>
    <x v="41"/>
    <s v="Ingreso"/>
    <x v="0"/>
    <d v="2019-12-16T00:00:00"/>
    <s v="TR"/>
    <s v="Puyehue 51, Solange Aspee"/>
    <m/>
    <n v="46051"/>
    <m/>
  </r>
  <r>
    <x v="41"/>
    <s v="Ingreso"/>
    <x v="0"/>
    <d v="2019-12-17T00:00:00"/>
    <s v="TR"/>
    <s v="Ranco 52, Nancy Paez"/>
    <m/>
    <n v="46000"/>
    <m/>
  </r>
  <r>
    <x v="41"/>
    <s v="Ingreso"/>
    <x v="0"/>
    <d v="2019-12-17T00:00:00"/>
    <s v="D/CH"/>
    <s v="Puyehue 45-47, Gladys Segovia"/>
    <m/>
    <n v="454000"/>
    <m/>
  </r>
  <r>
    <x v="41"/>
    <s v="Ingreso"/>
    <x v="0"/>
    <d v="2019-12-19T00:00:00"/>
    <s v="TR"/>
    <s v="Llanquihue 113, Pedro Ruz"/>
    <m/>
    <n v="23000"/>
    <m/>
  </r>
  <r>
    <x v="41"/>
    <s v="Ingreso"/>
    <x v="0"/>
    <d v="2019-12-19T00:00:00"/>
    <s v="TR"/>
    <s v="Lalnquihue 97 A, Patricio Castillo"/>
    <m/>
    <n v="23000"/>
    <m/>
  </r>
  <r>
    <x v="41"/>
    <s v="Ingreso"/>
    <x v="0"/>
    <d v="2019-12-19T00:00:00"/>
    <s v="TR"/>
    <s v="Calafquen 5, Marcos Briones"/>
    <m/>
    <n v="100000"/>
    <m/>
  </r>
  <r>
    <x v="41"/>
    <s v="Ingreso"/>
    <x v="0"/>
    <d v="2019-12-19T00:00:00"/>
    <s v="D/E"/>
    <s v="Villarrica 106, Veronica Gettar"/>
    <m/>
    <n v="904000"/>
    <m/>
  </r>
  <r>
    <x v="41"/>
    <s v="Ingreso"/>
    <x v="0"/>
    <d v="2019-12-20T00:00:00"/>
    <s v="TR"/>
    <s v="Riñihue 19, Teresa Peña"/>
    <m/>
    <n v="23000"/>
    <m/>
  </r>
  <r>
    <x v="41"/>
    <s v="Ingreso"/>
    <x v="0"/>
    <d v="2019-12-23T00:00:00"/>
    <s v="D/E"/>
    <s v="Llanquihue 74, Eliana Haro"/>
    <m/>
    <n v="23000"/>
    <m/>
  </r>
  <r>
    <x v="41"/>
    <s v="Ingreso"/>
    <x v="0"/>
    <d v="2019-12-23T00:00:00"/>
    <s v="TR"/>
    <s v="Puyehue 32, Ivonne Jorquera"/>
    <m/>
    <n v="23000"/>
    <m/>
  </r>
  <r>
    <x v="41"/>
    <s v="Ingreso"/>
    <x v="0"/>
    <d v="2019-12-23T00:00:00"/>
    <s v="TR"/>
    <s v="Llanquihhue 80, Sergio Ibaceta"/>
    <m/>
    <n v="23080"/>
    <m/>
  </r>
  <r>
    <x v="41"/>
    <s v="Ingreso"/>
    <x v="0"/>
    <d v="2019-12-23T00:00:00"/>
    <s v="D/E"/>
    <s v="Ranco 89, Teresa Rojas"/>
    <m/>
    <n v="50000"/>
    <m/>
  </r>
  <r>
    <x v="41"/>
    <s v="Ingreso"/>
    <x v="0"/>
    <d v="2019-12-24T00:00:00"/>
    <s v="TR"/>
    <s v="Puyehue 36, Militza Cortes"/>
    <m/>
    <n v="23000"/>
    <m/>
  </r>
  <r>
    <x v="41"/>
    <s v="Ingreso"/>
    <x v="0"/>
    <d v="2019-12-24T00:00:00"/>
    <s v="TR"/>
    <s v="Riñihue 27-29, Marta Manriquez"/>
    <m/>
    <n v="46000"/>
    <m/>
  </r>
  <r>
    <x v="41"/>
    <s v="Ingreso"/>
    <x v="0"/>
    <d v="2019-12-30T00:00:00"/>
    <s v="TR"/>
    <s v="Villarrica 123, Omar Sepulveda"/>
    <m/>
    <n v="20000"/>
    <m/>
  </r>
  <r>
    <x v="41"/>
    <s v="Ingreso"/>
    <x v="0"/>
    <d v="2019-12-30T00:00:00"/>
    <s v="TR"/>
    <s v="CASTAÑEDA"/>
    <m/>
    <n v="20000"/>
    <m/>
  </r>
  <r>
    <x v="41"/>
    <s v="Ingreso"/>
    <x v="0"/>
    <d v="2019-12-30T00:00:00"/>
    <s v="TR"/>
    <s v="Ranco 79, Ismelda Meza"/>
    <m/>
    <n v="20000"/>
    <m/>
  </r>
  <r>
    <x v="41"/>
    <s v="Ingreso"/>
    <x v="0"/>
    <d v="2019-12-30T00:00:00"/>
    <s v="TR"/>
    <s v="Ranco 50, Julia Parra"/>
    <m/>
    <n v="20000"/>
    <m/>
  </r>
  <r>
    <x v="41"/>
    <s v="Ingreso"/>
    <x v="0"/>
    <d v="2019-12-30T00:00:00"/>
    <s v="TR"/>
    <s v="Llanquihue 82, Maria Molina"/>
    <m/>
    <n v="23000"/>
    <m/>
  </r>
  <r>
    <x v="41"/>
    <s v="Ingreso"/>
    <x v="0"/>
    <d v="2019-12-30T00:00:00"/>
    <s v="D/E"/>
    <s v="Ranco 83, Silvia Gonzalez"/>
    <m/>
    <n v="23000"/>
    <m/>
  </r>
  <r>
    <x v="41"/>
    <s v="Ingreso"/>
    <x v="0"/>
    <d v="2019-12-30T00:00:00"/>
    <s v="TR"/>
    <s v="Puyehue 37,Jorge Matamala"/>
    <m/>
    <n v="23037"/>
    <m/>
  </r>
  <r>
    <x v="41"/>
    <s v="Ingreso"/>
    <x v="0"/>
    <d v="2019-12-30T00:00:00"/>
    <s v="TR"/>
    <s v="Icalma 72, Jorge Matamala"/>
    <m/>
    <n v="23072"/>
    <m/>
  </r>
  <r>
    <x v="41"/>
    <s v="Ingreso"/>
    <x v="0"/>
    <d v="2019-12-30T00:00:00"/>
    <s v="TR"/>
    <s v="Llanquihue 96, Carlos Alvarez"/>
    <m/>
    <n v="23096"/>
    <m/>
  </r>
  <r>
    <x v="41"/>
    <s v="Ingreso"/>
    <x v="0"/>
    <d v="2019-12-30T00:00:00"/>
    <s v="TR"/>
    <s v="Manantiales Fact.311 Recupero lote i06"/>
    <m/>
    <n v="28008"/>
    <m/>
  </r>
  <r>
    <x v="41"/>
    <s v="Ingreso"/>
    <x v="0"/>
    <d v="2019-12-30T00:00:00"/>
    <s v="D/E"/>
    <s v="Ranco 77, Melinda Gonzalez"/>
    <m/>
    <n v="46000"/>
    <m/>
  </r>
  <r>
    <x v="41"/>
    <s v="Ingreso"/>
    <x v="0"/>
    <d v="2019-12-30T00:00:00"/>
    <s v="TR"/>
    <s v="Riñihue 25, Juan Gonzalez"/>
    <m/>
    <n v="69025"/>
    <m/>
  </r>
  <r>
    <x v="41"/>
    <s v="Ingreso"/>
    <x v="0"/>
    <d v="2019-12-30T00:00:00"/>
    <s v="TR"/>
    <s v="Puyehue 53, Maria Vicencio"/>
    <m/>
    <n v="207000"/>
    <n v="25884848"/>
  </r>
  <r>
    <x v="42"/>
    <s v="Ingreso"/>
    <x v="0"/>
    <d v="2020-01-02T00:00:00"/>
    <s v="TR"/>
    <s v="Villarrica 128, Claudia Ubilla"/>
    <m/>
    <n v="23000"/>
    <m/>
  </r>
  <r>
    <x v="42"/>
    <s v="Ingreso"/>
    <x v="0"/>
    <d v="2020-01-02T00:00:00"/>
    <s v="TR"/>
    <s v="Ranco 95, Charles Becher"/>
    <m/>
    <n v="23095"/>
    <m/>
  </r>
  <r>
    <x v="42"/>
    <s v="Ingreso"/>
    <x v="0"/>
    <d v="2020-01-02T00:00:00"/>
    <s v="TR"/>
    <s v="Ranco 95, Charles Becher"/>
    <m/>
    <n v="23095"/>
    <m/>
  </r>
  <r>
    <x v="42"/>
    <s v="Ingreso"/>
    <x v="0"/>
    <d v="2020-01-02T00:00:00"/>
    <s v="TR"/>
    <s v="Ranco 95, Charles Becher"/>
    <m/>
    <n v="23095"/>
    <m/>
  </r>
  <r>
    <x v="42"/>
    <s v="Ingreso"/>
    <x v="0"/>
    <d v="2020-01-02T00:00:00"/>
    <s v="TR"/>
    <s v="Ranco 95, Charles Becher"/>
    <m/>
    <n v="23095"/>
    <m/>
  </r>
  <r>
    <x v="42"/>
    <s v="Ingreso"/>
    <x v="0"/>
    <d v="2020-01-02T00:00:00"/>
    <s v="TR"/>
    <s v="Villarica 129, Ricardo Figueroa"/>
    <m/>
    <n v="46000"/>
    <m/>
  </r>
  <r>
    <x v="42"/>
    <s v="Ingreso"/>
    <x v="0"/>
    <d v="2020-01-02T00:00:00"/>
    <s v="TR"/>
    <s v="Villarrica 122, Ema Valdes"/>
    <m/>
    <n v="46000"/>
    <m/>
  </r>
  <r>
    <x v="42"/>
    <s v="Ingreso"/>
    <x v="0"/>
    <d v="2020-01-02T00:00:00"/>
    <s v="TR"/>
    <s v="Riñihue 6-8, Roberto Andrade"/>
    <m/>
    <n v="46000"/>
    <m/>
  </r>
  <r>
    <x v="42"/>
    <s v="Ingreso"/>
    <x v="0"/>
    <d v="2020-01-02T00:00:00"/>
    <s v="TR"/>
    <s v="R.Figueroa vuelto caja chica"/>
    <m/>
    <n v="78400"/>
    <m/>
  </r>
  <r>
    <x v="42"/>
    <s v="Ingreso"/>
    <x v="0"/>
    <d v="2020-01-02T00:00:00"/>
    <s v="TR"/>
    <s v="Llanquihue 84, Paola Delgado"/>
    <m/>
    <n v="115000"/>
    <m/>
  </r>
  <r>
    <x v="42"/>
    <s v="Ingreso"/>
    <x v="0"/>
    <d v="2020-01-03T00:00:00"/>
    <s v="TR"/>
    <s v="Llanquihue 97, Rene Rivero"/>
    <m/>
    <n v="23000"/>
    <m/>
  </r>
  <r>
    <x v="42"/>
    <s v="Ingreso"/>
    <x v="0"/>
    <d v="2020-01-03T00:00:00"/>
    <s v="D/E"/>
    <s v="Llanquihue 109, Teresa Gatica"/>
    <m/>
    <n v="23109"/>
    <m/>
  </r>
  <r>
    <x v="42"/>
    <s v="Ingreso"/>
    <x v="0"/>
    <d v="2020-01-03T00:00:00"/>
    <s v="TR"/>
    <s v="Marta Manriquez, Riñihue 27-29"/>
    <m/>
    <n v="46000"/>
    <m/>
  </r>
  <r>
    <x v="42"/>
    <s v="Ingreso"/>
    <x v="0"/>
    <d v="2020-01-03T00:00:00"/>
    <s v="TR"/>
    <s v="Ranco 73, Juan Hernandez"/>
    <m/>
    <n v="60000"/>
    <m/>
  </r>
  <r>
    <x v="42"/>
    <s v="Ingreso"/>
    <x v="0"/>
    <d v="2020-01-03T00:00:00"/>
    <s v="TR"/>
    <s v="Puyehue 34, Gladys Jorquera"/>
    <m/>
    <n v="131000"/>
    <m/>
  </r>
  <r>
    <x v="42"/>
    <s v="Ingreso"/>
    <x v="0"/>
    <d v="2020-01-06T00:00:00"/>
    <s v="D/E"/>
    <s v="Llanquihue 74, Eliana Haro"/>
    <m/>
    <n v="23000"/>
    <m/>
  </r>
  <r>
    <x v="42"/>
    <s v="Ingreso"/>
    <x v="0"/>
    <d v="2020-01-06T00:00:00"/>
    <s v="D/E"/>
    <s v="Calafquen 13, Enonito Garcia"/>
    <m/>
    <n v="210000"/>
    <m/>
  </r>
  <r>
    <x v="42"/>
    <s v="Ingreso"/>
    <x v="0"/>
    <d v="2020-01-07T00:00:00"/>
    <s v="TR"/>
    <s v="Llanquihue 88, Pedro Flores"/>
    <m/>
    <n v="20000"/>
    <m/>
  </r>
  <r>
    <x v="42"/>
    <s v="Ingreso"/>
    <x v="0"/>
    <d v="2020-01-07T00:00:00"/>
    <s v="TR"/>
    <s v="Puyehue 22, Cristina Olivares"/>
    <m/>
    <n v="23000"/>
    <m/>
  </r>
  <r>
    <x v="42"/>
    <s v="Ingreso"/>
    <x v="0"/>
    <d v="2020-01-08T00:00:00"/>
    <s v="TR"/>
    <s v="Riñihue 27-29, Marta Manriquez"/>
    <m/>
    <n v="46000"/>
    <m/>
  </r>
  <r>
    <x v="42"/>
    <s v="Ingreso"/>
    <x v="0"/>
    <d v="2020-01-08T00:00:00"/>
    <s v="TR"/>
    <s v="Puyehue 53, Ma.Teresa Vicencio"/>
    <m/>
    <n v="69000"/>
    <m/>
  </r>
  <r>
    <x v="42"/>
    <s v="Ingreso"/>
    <x v="0"/>
    <d v="2020-01-08T00:00:00"/>
    <s v="TR"/>
    <s v="Riñihue 10, Hector Zuñiga"/>
    <m/>
    <n v="247000"/>
    <m/>
  </r>
  <r>
    <x v="42"/>
    <s v="Ingreso"/>
    <x v="0"/>
    <d v="2020-01-10T00:00:00"/>
    <s v="TR"/>
    <s v="Llanquihue 115, Desmalezado"/>
    <m/>
    <n v="30115"/>
    <m/>
  </r>
  <r>
    <x v="42"/>
    <s v="Ingreso"/>
    <x v="0"/>
    <d v="2020-01-13T00:00:00"/>
    <s v="TR"/>
    <s v="Puyehue 36, Militza Cortes"/>
    <m/>
    <n v="23000"/>
    <m/>
  </r>
  <r>
    <x v="42"/>
    <s v="Ingreso"/>
    <x v="0"/>
    <d v="2020-01-13T00:00:00"/>
    <s v="D/E"/>
    <s v="Puyehue 30 Jorge Carcasson"/>
    <m/>
    <n v="46000"/>
    <m/>
  </r>
  <r>
    <x v="42"/>
    <s v="Ingreso"/>
    <x v="0"/>
    <d v="2020-01-13T00:00:00"/>
    <s v="D/E"/>
    <s v="Puyehue 41, Teresa Sepulveda"/>
    <m/>
    <n v="255000"/>
    <m/>
  </r>
  <r>
    <x v="42"/>
    <s v="Ingreso"/>
    <x v="0"/>
    <d v="2020-01-13T00:00:00"/>
    <s v="TR"/>
    <s v="Francisco Vergara x Cierro Quebrada"/>
    <m/>
    <n v="295000"/>
    <m/>
  </r>
  <r>
    <x v="42"/>
    <s v="Ingreso"/>
    <x v="0"/>
    <d v="2020-01-16T00:00:00"/>
    <s v="TR"/>
    <s v="Ranco 48, Carola Arriagada Melo"/>
    <m/>
    <n v="23000"/>
    <m/>
  </r>
  <r>
    <x v="42"/>
    <s v="Ingreso"/>
    <x v="0"/>
    <d v="2020-01-16T00:00:00"/>
    <s v="D/E"/>
    <s v="Villarrica 100, Julia Zuñiga"/>
    <m/>
    <n v="23100"/>
    <m/>
  </r>
  <r>
    <x v="42"/>
    <s v="Ingreso"/>
    <x v="0"/>
    <d v="2020-01-16T00:00:00"/>
    <s v="TR"/>
    <s v="Ranco 52, Nancy Paez"/>
    <m/>
    <n v="46000"/>
    <m/>
  </r>
  <r>
    <x v="42"/>
    <s v="Ingreso"/>
    <x v="0"/>
    <d v="2020-01-16T00:00:00"/>
    <s v="TR"/>
    <s v="Llanquihue 119, Maria Madariaga"/>
    <m/>
    <n v="46000"/>
    <m/>
  </r>
  <r>
    <x v="42"/>
    <s v="Ingreso"/>
    <x v="0"/>
    <d v="2020-01-16T00:00:00"/>
    <s v="TR"/>
    <s v="Llanquihue 101, Marcela Ortiz"/>
    <m/>
    <n v="100000"/>
    <m/>
  </r>
  <r>
    <x v="42"/>
    <s v="Ingreso"/>
    <x v="0"/>
    <d v="2020-01-16T00:00:00"/>
    <s v="TR"/>
    <s v="Ranco 75, Olga Hernandez"/>
    <m/>
    <n v="104000"/>
    <m/>
  </r>
  <r>
    <x v="42"/>
    <s v="Ingreso"/>
    <x v="0"/>
    <d v="2020-01-20T00:00:00"/>
    <s v="D/E"/>
    <s v="Llanquihue 78, Cristian Recabarren"/>
    <m/>
    <n v="100000"/>
    <m/>
  </r>
  <r>
    <x v="42"/>
    <s v="Ingreso"/>
    <x v="0"/>
    <d v="2020-01-20T00:00:00"/>
    <s v="D/E"/>
    <s v="Villarrica 112, Isabel Roccaro"/>
    <m/>
    <n v="130000"/>
    <m/>
  </r>
  <r>
    <x v="42"/>
    <s v="Ingreso"/>
    <x v="0"/>
    <d v="2020-01-20T00:00:00"/>
    <s v="TR"/>
    <s v="Llanquihue 101, Marcela Ortiz"/>
    <m/>
    <n v="187000"/>
    <m/>
  </r>
  <r>
    <x v="42"/>
    <s v="Ingreso"/>
    <x v="0"/>
    <d v="2020-01-20T00:00:00"/>
    <s v="D/E"/>
    <s v="Villarrica 112, Isabel Roccaro"/>
    <m/>
    <n v="200000"/>
    <m/>
  </r>
  <r>
    <x v="42"/>
    <s v="Ingreso"/>
    <x v="0"/>
    <d v="2020-01-20T00:00:00"/>
    <s v="D/E"/>
    <s v="Llanquihue 111, Walter Roccaro"/>
    <m/>
    <n v="220000"/>
    <m/>
  </r>
  <r>
    <x v="42"/>
    <s v="Ingreso"/>
    <x v="0"/>
    <d v="2020-01-20T00:00:00"/>
    <s v="D/E"/>
    <s v="Villarrica 124, Fco. Peris"/>
    <m/>
    <n v="270000"/>
    <m/>
  </r>
  <r>
    <x v="42"/>
    <s v="Ingreso"/>
    <x v="0"/>
    <d v="2020-01-20T00:00:00"/>
    <s v="D/E"/>
    <s v="Villarrica 125, Marta Aguado"/>
    <m/>
    <n v="320000"/>
    <m/>
  </r>
  <r>
    <x v="42"/>
    <s v="Ingreso"/>
    <x v="0"/>
    <d v="2020-01-20T00:00:00"/>
    <s v="D/E"/>
    <s v="Puyehue 26, Sergio Ballesteros"/>
    <m/>
    <n v="322000"/>
    <m/>
  </r>
  <r>
    <x v="42"/>
    <s v="Ingreso"/>
    <x v="0"/>
    <d v="2020-01-21T00:00:00"/>
    <s v="TR"/>
    <s v="Llanquihue 96, Carlos Alvarez"/>
    <m/>
    <n v="46096"/>
    <m/>
  </r>
  <r>
    <x v="42"/>
    <s v="Ingreso"/>
    <x v="0"/>
    <d v="2020-01-21T00:00:00"/>
    <s v="TR"/>
    <s v="Puyehue 24, Manuel Latapiat"/>
    <m/>
    <n v="69000"/>
    <m/>
  </r>
  <r>
    <x v="42"/>
    <s v="Ingreso"/>
    <x v="0"/>
    <d v="2020-01-21T00:00:00"/>
    <s v="TR"/>
    <s v="Ranco  46,Manuel Jorquera"/>
    <m/>
    <n v="69000"/>
    <m/>
  </r>
  <r>
    <x v="42"/>
    <s v="Ingreso"/>
    <x v="0"/>
    <d v="2020-01-22T00:00:00"/>
    <s v="TR"/>
    <s v="Puyehue 32, Ivonne Jorquera"/>
    <m/>
    <n v="23000"/>
    <m/>
  </r>
  <r>
    <x v="42"/>
    <s v="Ingreso"/>
    <x v="0"/>
    <d v="2020-01-22T00:00:00"/>
    <s v="TR"/>
    <s v="Llanquihue 80, Sergio iBaceta"/>
    <m/>
    <n v="23080"/>
    <m/>
  </r>
  <r>
    <x v="42"/>
    <s v="Ingreso"/>
    <x v="0"/>
    <d v="2020-01-22T00:00:00"/>
    <s v="D/CH"/>
    <s v="Ranco 85, Hugo Flores"/>
    <m/>
    <n v="115000"/>
    <m/>
  </r>
  <r>
    <x v="42"/>
    <s v="Ingreso"/>
    <x v="0"/>
    <d v="2020-01-24T00:00:00"/>
    <s v="TR"/>
    <s v="Llanquihue 113, Pedro Ruz"/>
    <m/>
    <n v="23000"/>
    <m/>
  </r>
  <r>
    <x v="42"/>
    <s v="Ingreso"/>
    <x v="0"/>
    <d v="2020-01-27T00:00:00"/>
    <s v="TR"/>
    <s v="Riñihue 19, Teresa Peña"/>
    <m/>
    <n v="23000"/>
    <m/>
  </r>
  <r>
    <x v="42"/>
    <s v="Ingreso"/>
    <x v="0"/>
    <d v="2020-01-27T00:00:00"/>
    <s v="D/CH"/>
    <s v="Calafquen 3, Oscar Sanchez"/>
    <m/>
    <n v="69000"/>
    <m/>
  </r>
  <r>
    <x v="42"/>
    <s v="Ingreso"/>
    <x v="0"/>
    <d v="2020-01-27T00:00:00"/>
    <s v="D/E"/>
    <s v="Ranco 89, Teresa Rojas"/>
    <m/>
    <n v="119000"/>
    <m/>
  </r>
  <r>
    <x v="42"/>
    <s v="Ingreso"/>
    <x v="0"/>
    <d v="2020-01-27T00:00:00"/>
    <s v="TR"/>
    <s v="Llanquihue 103-105, Tatiana Tejos"/>
    <m/>
    <n v="142000"/>
    <m/>
  </r>
  <r>
    <x v="42"/>
    <s v="Ingreso"/>
    <x v="0"/>
    <d v="2020-01-28T00:00:00"/>
    <s v="TR"/>
    <s v="Ranco 54, Juan Montero"/>
    <m/>
    <n v="20054"/>
    <m/>
  </r>
  <r>
    <x v="42"/>
    <s v="Ingreso"/>
    <x v="0"/>
    <d v="2020-01-29T00:00:00"/>
    <s v="TR"/>
    <s v="Llanquihue 82, Maria Molina"/>
    <m/>
    <n v="23000"/>
    <m/>
  </r>
  <r>
    <x v="42"/>
    <s v="Ingreso"/>
    <x v="0"/>
    <d v="2020-01-29T00:00:00"/>
    <s v="D/E"/>
    <s v="Villarrica 122, Ema Valdes"/>
    <m/>
    <n v="23000"/>
    <m/>
  </r>
  <r>
    <x v="42"/>
    <s v="Ingreso"/>
    <x v="0"/>
    <d v="2020-01-29T00:00:00"/>
    <s v="D/E"/>
    <s v="Villarrica 129, Ricardo Figueroa"/>
    <m/>
    <n v="23000"/>
    <m/>
  </r>
  <r>
    <x v="42"/>
    <s v="Ingreso"/>
    <x v="0"/>
    <d v="2020-01-29T00:00:00"/>
    <s v="TR"/>
    <s v="Puyehue 37,Jorge Matamala"/>
    <m/>
    <n v="23037"/>
    <m/>
  </r>
  <r>
    <x v="42"/>
    <s v="Ingreso"/>
    <x v="0"/>
    <d v="2020-01-29T00:00:00"/>
    <s v="TR"/>
    <s v="Icalma 72, Jorge Matamala"/>
    <m/>
    <n v="23072"/>
    <m/>
  </r>
  <r>
    <x v="42"/>
    <s v="Ingreso"/>
    <x v="0"/>
    <d v="2020-01-29T00:00:00"/>
    <s v="D/E"/>
    <s v="Llanquihueb 111, Walter Roccaro"/>
    <m/>
    <n v="116710"/>
    <m/>
  </r>
  <r>
    <x v="42"/>
    <s v="Ingreso"/>
    <x v="0"/>
    <d v="2020-01-30T00:00:00"/>
    <s v="TR"/>
    <s v="Villarrica 118, Pia Burgos"/>
    <m/>
    <n v="20000"/>
    <m/>
  </r>
  <r>
    <x v="42"/>
    <s v="Ingreso"/>
    <x v="0"/>
    <d v="2020-01-30T00:00:00"/>
    <s v="D/CH"/>
    <s v="Ranco 38, Jose Luis Retamal"/>
    <m/>
    <n v="198000"/>
    <m/>
  </r>
  <r>
    <x v="42"/>
    <s v="Ingreso"/>
    <x v="0"/>
    <d v="2020-01-31T00:00:00"/>
    <s v="TR"/>
    <s v="Villarrica 123, Omar Sepulveda"/>
    <m/>
    <n v="20000"/>
    <m/>
  </r>
  <r>
    <x v="42"/>
    <s v="Ingreso"/>
    <x v="0"/>
    <d v="2020-01-31T00:00:00"/>
    <s v="TR"/>
    <s v="Ranco 54, Juan Montero"/>
    <m/>
    <n v="58000"/>
    <m/>
  </r>
  <r>
    <x v="42"/>
    <s v="Ingreso"/>
    <x v="0"/>
    <d v="2020-01-31T00:00:00"/>
    <s v="TR"/>
    <s v="Ranco 73, Juan Hernandez"/>
    <m/>
    <n v="92000"/>
    <n v="5469153"/>
  </r>
  <r>
    <x v="43"/>
    <s v="Ingreso"/>
    <x v="0"/>
    <d v="2020-02-01T00:00:00"/>
    <s v="TR"/>
    <s v="Ricardo Figueroa vuelto caja chica"/>
    <m/>
    <n v="4740"/>
    <m/>
  </r>
  <r>
    <x v="43"/>
    <s v="Ingreso"/>
    <x v="0"/>
    <d v="2020-02-01T00:00:00"/>
    <s v="TR"/>
    <s v="Riñihue 27-29, Marta Manriquez"/>
    <m/>
    <n v="23000"/>
    <m/>
  </r>
  <r>
    <x v="43"/>
    <s v="Ingreso"/>
    <x v="0"/>
    <d v="2020-02-01T00:00:00"/>
    <s v="TR"/>
    <s v="Villarrica 128, Claudia Ubilla"/>
    <m/>
    <n v="23000"/>
    <m/>
  </r>
  <r>
    <x v="43"/>
    <s v="Ingreso"/>
    <x v="0"/>
    <d v="2020-02-03T00:00:00"/>
    <s v="TR"/>
    <s v="Llanquihue 97, Rene Rivero"/>
    <m/>
    <n v="23000"/>
    <m/>
  </r>
  <r>
    <x v="43"/>
    <s v="Ingreso"/>
    <x v="0"/>
    <d v="2020-02-03T00:00:00"/>
    <s v="D/CH"/>
    <s v="Ranco 91, J. Ibarra"/>
    <m/>
    <n v="150000"/>
    <m/>
  </r>
  <r>
    <x v="43"/>
    <s v="Ingreso"/>
    <x v="0"/>
    <d v="2020-02-03T00:00:00"/>
    <s v="D/CH"/>
    <s v="Villarrica 121, Gabriel Salazar"/>
    <m/>
    <n v="207000"/>
    <m/>
  </r>
  <r>
    <x v="43"/>
    <s v="Ingreso"/>
    <x v="0"/>
    <d v="2020-02-03T00:00:00"/>
    <s v="TR"/>
    <s v="Llanquihue 98-A, Francisco Vergara"/>
    <m/>
    <n v="240000"/>
    <m/>
  </r>
  <r>
    <x v="43"/>
    <s v="Ingreso"/>
    <x v="0"/>
    <d v="2020-02-03T00:00:00"/>
    <s v="D/E"/>
    <s v="Ranco 44, Jose Martinez"/>
    <m/>
    <n v="272000"/>
    <m/>
  </r>
  <r>
    <x v="43"/>
    <s v="Ingreso"/>
    <x v="0"/>
    <d v="2020-02-03T00:00:00"/>
    <s v="TR"/>
    <s v="Villarrica 126, B.de Ramon x Franja"/>
    <m/>
    <n v="1000000"/>
    <m/>
  </r>
  <r>
    <x v="43"/>
    <s v="Ingreso"/>
    <x v="0"/>
    <d v="2020-02-05T00:00:00"/>
    <s v="TR"/>
    <s v="Llanquihue 88, pedro flores"/>
    <m/>
    <n v="20000"/>
    <m/>
  </r>
  <r>
    <x v="43"/>
    <s v="Ingreso"/>
    <x v="0"/>
    <d v="2020-02-07T00:00:00"/>
    <s v="TR"/>
    <s v="Villarrica 127 mas abono franja "/>
    <m/>
    <n v="776000"/>
    <m/>
  </r>
  <r>
    <x v="43"/>
    <s v="Ingreso"/>
    <x v="0"/>
    <d v="2020-02-10T00:00:00"/>
    <s v="TR"/>
    <s v="Puyehue 36, Militza Cortes"/>
    <m/>
    <n v="23000"/>
    <m/>
  </r>
  <r>
    <x v="43"/>
    <s v="Ingreso"/>
    <x v="0"/>
    <d v="2020-02-10T00:00:00"/>
    <s v="TR"/>
    <s v="Puyehue 30, Jorge Carcasson"/>
    <m/>
    <n v="23000"/>
    <m/>
  </r>
  <r>
    <x v="43"/>
    <s v="Ingreso"/>
    <x v="0"/>
    <d v="2020-02-10T00:00:00"/>
    <s v="D/E"/>
    <s v="Ranco 83, Silvia Gonzalez"/>
    <m/>
    <n v="23000"/>
    <m/>
  </r>
  <r>
    <x v="43"/>
    <s v="Ingreso"/>
    <x v="0"/>
    <d v="2020-02-10T00:00:00"/>
    <s v="D/E"/>
    <s v="Llanquihue 74, Eliana Haro"/>
    <m/>
    <n v="23000"/>
    <m/>
  </r>
  <r>
    <x v="43"/>
    <s v="Ingreso"/>
    <x v="0"/>
    <d v="2020-02-10T00:00:00"/>
    <s v="D/E"/>
    <s v="Ranco 77, Melinda Gonzalez"/>
    <m/>
    <n v="23000"/>
    <m/>
  </r>
  <r>
    <x v="43"/>
    <s v="Ingreso"/>
    <x v="0"/>
    <d v="2020-02-10T00:00:00"/>
    <s v="D/E"/>
    <s v="Llanquihue 97-A, Leonel Castillo"/>
    <m/>
    <n v="23000"/>
    <m/>
  </r>
  <r>
    <x v="43"/>
    <s v="Ingreso"/>
    <x v="0"/>
    <d v="2020-02-10T00:00:00"/>
    <s v="D/E"/>
    <s v="Llanquihue 109, Teresa Gatica"/>
    <m/>
    <n v="23109"/>
    <m/>
  </r>
  <r>
    <x v="43"/>
    <s v="Ingreso"/>
    <x v="0"/>
    <d v="2020-02-10T00:00:00"/>
    <s v="TR"/>
    <s v="Ranco 48, Carola Arriagada"/>
    <m/>
    <n v="46000"/>
    <m/>
  </r>
  <r>
    <x v="43"/>
    <s v="Ingreso"/>
    <x v="0"/>
    <d v="2020-02-10T00:00:00"/>
    <s v="D/E"/>
    <s v="Puyehue 43, Aurelio Sandoval"/>
    <m/>
    <n v="46000"/>
    <m/>
  </r>
  <r>
    <x v="43"/>
    <s v="Ingreso"/>
    <x v="0"/>
    <d v="2020-02-10T00:00:00"/>
    <s v="D/E"/>
    <s v="Ranco 81, Marcela Cubillos"/>
    <m/>
    <n v="46000"/>
    <m/>
  </r>
  <r>
    <x v="43"/>
    <s v="Ingreso"/>
    <x v="0"/>
    <d v="2020-02-10T00:00:00"/>
    <s v="D/E"/>
    <s v="Villarrica 114, Hilda Alburquerque"/>
    <m/>
    <n v="53000"/>
    <m/>
  </r>
  <r>
    <x v="43"/>
    <s v="Ingreso"/>
    <x v="0"/>
    <d v="2020-02-10T00:00:00"/>
    <s v="D/E"/>
    <s v="Puyehue 34, Gladys Jorquera"/>
    <m/>
    <n v="69000"/>
    <m/>
  </r>
  <r>
    <x v="43"/>
    <s v="Ingreso"/>
    <x v="0"/>
    <d v="2020-02-10T00:00:00"/>
    <s v="TR"/>
    <s v="Ranco 73, Juan Hernandez"/>
    <m/>
    <n v="81000"/>
    <m/>
  </r>
  <r>
    <x v="43"/>
    <s v="Ingreso"/>
    <x v="0"/>
    <d v="2020-02-10T00:00:00"/>
    <s v="D/E"/>
    <s v="Calafquen 13, Enonito Garcia"/>
    <m/>
    <n v="92000"/>
    <m/>
  </r>
  <r>
    <x v="43"/>
    <s v="Ingreso"/>
    <x v="0"/>
    <d v="2020-02-10T00:00:00"/>
    <s v="D/E"/>
    <s v="Riñihue 23, Sara Salgado"/>
    <m/>
    <n v="100000"/>
    <m/>
  </r>
  <r>
    <x v="43"/>
    <s v="Ingreso"/>
    <x v="0"/>
    <d v="2020-02-10T00:00:00"/>
    <s v="D/E"/>
    <s v="Llanquihue 90, Aurora Araya"/>
    <m/>
    <n v="100000"/>
    <m/>
  </r>
  <r>
    <x v="43"/>
    <s v="Ingreso"/>
    <x v="0"/>
    <d v="2020-02-10T00:00:00"/>
    <s v="TR"/>
    <s v="Villarrica 120, Ma. Eugenia Meza"/>
    <m/>
    <n v="115000"/>
    <m/>
  </r>
  <r>
    <x v="43"/>
    <s v="Ingreso"/>
    <x v="0"/>
    <d v="2020-02-10T00:00:00"/>
    <s v="D/E"/>
    <s v="Ranco 56, Delia Quiroga"/>
    <m/>
    <n v="115000"/>
    <m/>
  </r>
  <r>
    <x v="43"/>
    <s v="Ingreso"/>
    <x v="0"/>
    <d v="2020-02-10T00:00:00"/>
    <s v="D/E"/>
    <s v="Llanquihue 92, Carlos Herrera"/>
    <m/>
    <n v="115000"/>
    <m/>
  </r>
  <r>
    <x v="43"/>
    <s v="Ingreso"/>
    <x v="0"/>
    <d v="2020-02-10T00:00:00"/>
    <s v="D/E"/>
    <s v="Riñihue 21, Diego Tapia"/>
    <m/>
    <n v="115000"/>
    <m/>
  </r>
  <r>
    <x v="43"/>
    <s v="Ingreso"/>
    <x v="0"/>
    <d v="2020-02-10T00:00:00"/>
    <s v="D/E"/>
    <s v="Riñihue 21, Diego Tapia"/>
    <m/>
    <n v="148000"/>
    <m/>
  </r>
  <r>
    <x v="43"/>
    <s v="Ingreso"/>
    <x v="0"/>
    <d v="2020-02-10T00:00:00"/>
    <s v="TR"/>
    <s v="Villarrica 130, Laura Bailac"/>
    <m/>
    <n v="161000"/>
    <m/>
  </r>
  <r>
    <x v="43"/>
    <s v="Ingreso"/>
    <x v="0"/>
    <d v="2020-02-10T00:00:00"/>
    <s v="TR"/>
    <s v="Riñinue 25, Juan Gonzalez"/>
    <m/>
    <n v="238000"/>
    <m/>
  </r>
  <r>
    <x v="43"/>
    <s v="Ingreso"/>
    <x v="0"/>
    <d v="2020-02-10T00:00:00"/>
    <s v="TR"/>
    <s v="Villarrica 98, Anibal Vivavceta"/>
    <m/>
    <n v="253000"/>
    <m/>
  </r>
  <r>
    <x v="43"/>
    <s v="Ingreso"/>
    <x v="0"/>
    <d v="2020-02-12T00:00:00"/>
    <s v="TR"/>
    <s v="Ranco 79, Ismelda Meza"/>
    <m/>
    <n v="20000"/>
    <m/>
  </r>
  <r>
    <x v="43"/>
    <s v="Ingreso"/>
    <x v="0"/>
    <d v="2020-02-12T00:00:00"/>
    <s v="TR"/>
    <s v="Ranco 50, Julia Parra"/>
    <m/>
    <n v="20000"/>
    <m/>
  </r>
  <r>
    <x v="43"/>
    <s v="Ingreso"/>
    <x v="0"/>
    <d v="2020-02-12T00:00:00"/>
    <s v="TR"/>
    <s v="NN"/>
    <m/>
    <n v="35000"/>
    <m/>
  </r>
  <r>
    <x v="43"/>
    <s v="Ingreso"/>
    <x v="0"/>
    <d v="2020-02-13T00:00:00"/>
    <s v="TR"/>
    <s v="Llanquihue 119. Maria Madariaga"/>
    <m/>
    <n v="6000"/>
    <m/>
  </r>
  <r>
    <x v="43"/>
    <s v="Ingreso"/>
    <x v="0"/>
    <d v="2020-02-17T00:00:00"/>
    <s v="TR"/>
    <s v="Llanquihue 119, Maria Madariaga"/>
    <m/>
    <n v="23000"/>
    <m/>
  </r>
  <r>
    <x v="43"/>
    <s v="Ingreso"/>
    <x v="0"/>
    <d v="2020-02-17T00:00:00"/>
    <s v="TR"/>
    <s v="Riñihue 19, Teresa Peña"/>
    <m/>
    <n v="23000"/>
    <m/>
  </r>
  <r>
    <x v="43"/>
    <s v="Ingreso"/>
    <x v="0"/>
    <d v="2020-02-17T00:00:00"/>
    <s v="D/E"/>
    <s v="Villarrica 100, Julia Zuñiga"/>
    <m/>
    <n v="23100"/>
    <m/>
  </r>
  <r>
    <x v="43"/>
    <s v="Ingreso"/>
    <x v="0"/>
    <d v="2020-02-18T00:00:00"/>
    <s v="TR"/>
    <s v="Villarrica 106, Carolina Uribe"/>
    <m/>
    <n v="23000"/>
    <m/>
  </r>
  <r>
    <x v="43"/>
    <s v="Ingreso"/>
    <x v="0"/>
    <d v="2020-02-19T00:00:00"/>
    <s v="TR"/>
    <s v="Comuniades  x Mural y Letreros"/>
    <m/>
    <n v="80000"/>
    <m/>
  </r>
  <r>
    <x v="43"/>
    <s v="Ingreso"/>
    <x v="0"/>
    <d v="2020-02-20T00:00:00"/>
    <s v="TR"/>
    <s v="Llanquihue 113, Rene Ruz"/>
    <m/>
    <n v="25000"/>
    <m/>
  </r>
  <r>
    <x v="43"/>
    <s v="Ingreso"/>
    <x v="0"/>
    <d v="2020-02-24T00:00:00"/>
    <s v="TR"/>
    <s v="Puyehue 32, Ivonne Jorquera"/>
    <m/>
    <n v="23000"/>
    <m/>
  </r>
  <r>
    <x v="43"/>
    <s v="Ingreso"/>
    <x v="0"/>
    <d v="2020-02-24T00:00:00"/>
    <s v="TR"/>
    <s v="Llanquihue 80, Sergio Ibaceta"/>
    <m/>
    <n v="23080"/>
    <m/>
  </r>
  <r>
    <x v="43"/>
    <s v="Ingreso"/>
    <x v="0"/>
    <d v="2020-02-24T00:00:00"/>
    <s v="D/CH"/>
    <s v="Villarrica 102, Silvia Mancilla"/>
    <m/>
    <n v="90000"/>
    <m/>
  </r>
  <r>
    <x v="43"/>
    <s v="Ingreso"/>
    <x v="0"/>
    <d v="2020-02-26T00:00:00"/>
    <s v="D/E"/>
    <s v="Ranco 40, Eduardo Casademont"/>
    <m/>
    <n v="69000"/>
    <m/>
  </r>
  <r>
    <x v="43"/>
    <s v="Ingreso"/>
    <x v="0"/>
    <d v="2020-02-26T00:00:00"/>
    <s v="D/E"/>
    <s v="Ranco 89, Teresa Rojas"/>
    <m/>
    <n v="73000"/>
    <m/>
  </r>
  <r>
    <x v="43"/>
    <s v="Ingreso"/>
    <x v="0"/>
    <d v="2020-02-27T00:00:00"/>
    <s v="D/E"/>
    <s v="R.Figueroa vuelto caja chica"/>
    <m/>
    <n v="2480"/>
    <m/>
  </r>
  <r>
    <x v="43"/>
    <s v="Ingreso"/>
    <x v="0"/>
    <d v="2020-02-28T00:00:00"/>
    <s v="TR"/>
    <s v="Riñihue 19, Teresa Peña"/>
    <m/>
    <n v="23000"/>
    <m/>
  </r>
  <r>
    <x v="43"/>
    <s v="Ingreso"/>
    <x v="0"/>
    <d v="2020-02-28T00:00:00"/>
    <s v="TR"/>
    <s v="Villarrica 123 Omar Sepulveda"/>
    <m/>
    <n v="27000"/>
    <n v="5401509"/>
  </r>
  <r>
    <x v="44"/>
    <s v="Ingreso"/>
    <x v="0"/>
    <d v="2020-03-02T00:00:00"/>
    <s v="TR"/>
    <s v="Villarrica 118, Pia Burgos"/>
    <m/>
    <n v="23000"/>
    <m/>
  </r>
  <r>
    <x v="44"/>
    <s v="Ingreso"/>
    <x v="0"/>
    <d v="2020-03-02T00:00:00"/>
    <s v="TR"/>
    <s v="Villarrica 128, Claudia Ubilla"/>
    <m/>
    <n v="23000"/>
    <m/>
  </r>
  <r>
    <x v="44"/>
    <s v="Ingreso"/>
    <x v="0"/>
    <d v="2020-03-02T00:00:00"/>
    <s v="TR"/>
    <s v="Villarrica 129, Ricardo Figueroa"/>
    <m/>
    <n v="23000"/>
    <m/>
  </r>
  <r>
    <x v="44"/>
    <s v="Ingreso"/>
    <x v="0"/>
    <d v="2020-03-02T00:00:00"/>
    <s v="TR"/>
    <s v="Villarrica 122, Ema Valdes"/>
    <m/>
    <n v="23000"/>
    <m/>
  </r>
  <r>
    <x v="44"/>
    <s v="Ingreso"/>
    <x v="0"/>
    <d v="2020-03-02T00:00:00"/>
    <s v="TR"/>
    <s v="Llanquihue 82, Maria Molina"/>
    <m/>
    <n v="23000"/>
    <m/>
  </r>
  <r>
    <x v="44"/>
    <s v="Ingreso"/>
    <x v="0"/>
    <d v="2020-03-02T00:00:00"/>
    <s v="TR"/>
    <s v="Puyehue 22, Cristina Olivares"/>
    <m/>
    <n v="23000"/>
    <m/>
  </r>
  <r>
    <x v="44"/>
    <s v="Ingreso"/>
    <x v="0"/>
    <d v="2020-03-02T00:00:00"/>
    <s v="D/E"/>
    <s v="Puyehue 41, Teresa Sepulveda"/>
    <m/>
    <n v="23000"/>
    <m/>
  </r>
  <r>
    <x v="44"/>
    <s v="Ingreso"/>
    <x v="0"/>
    <d v="2020-03-02T00:00:00"/>
    <s v="TR"/>
    <s v="Puyehue 37,Jorge Matamala"/>
    <m/>
    <n v="23037"/>
    <m/>
  </r>
  <r>
    <x v="44"/>
    <s v="Ingreso"/>
    <x v="0"/>
    <d v="2020-03-02T00:00:00"/>
    <s v="TR"/>
    <s v="Icalma 72, Jorge Matamala"/>
    <m/>
    <n v="23072"/>
    <m/>
  </r>
  <r>
    <x v="44"/>
    <s v="Ingreso"/>
    <x v="0"/>
    <d v="2020-03-02T00:00:00"/>
    <s v="TR"/>
    <s v="Riñihue 27-29 Marta Manriquez"/>
    <m/>
    <n v="46000"/>
    <m/>
  </r>
  <r>
    <x v="44"/>
    <s v="Ingreso"/>
    <x v="0"/>
    <d v="2020-03-02T00:00:00"/>
    <s v="D/E"/>
    <s v="Villarrica 112, Isabel Roccaro"/>
    <m/>
    <n v="100000"/>
    <m/>
  </r>
  <r>
    <x v="44"/>
    <s v="Ingreso"/>
    <x v="0"/>
    <d v="2020-03-02T00:00:00"/>
    <s v="D/E"/>
    <s v="Ranco 42, Octavio Arrue"/>
    <m/>
    <n v="324000"/>
    <m/>
  </r>
  <r>
    <x v="44"/>
    <s v="Ingreso"/>
    <x v="0"/>
    <d v="2020-03-04T00:00:00"/>
    <s v="TR"/>
    <s v="Llanquihue 97, Rene Rivero"/>
    <m/>
    <n v="23000"/>
    <m/>
  </r>
  <r>
    <x v="44"/>
    <s v="Ingreso"/>
    <x v="0"/>
    <d v="2020-03-04T00:00:00"/>
    <s v="D/CH"/>
    <s v="Villarrica 114, Hilda Alburquerque"/>
    <m/>
    <n v="50000"/>
    <m/>
  </r>
  <r>
    <x v="44"/>
    <s v="Ingreso"/>
    <x v="0"/>
    <d v="2020-03-05T00:00:00"/>
    <s v="TR"/>
    <s v="Riñihue 23, Sara Salgado"/>
    <m/>
    <n v="15000"/>
    <m/>
  </r>
  <r>
    <x v="44"/>
    <s v="Ingreso"/>
    <x v="0"/>
    <d v="2020-03-05T00:00:00"/>
    <s v="TR"/>
    <s v="Ranco 79, Ismelda Meza"/>
    <m/>
    <n v="20000"/>
    <m/>
  </r>
  <r>
    <x v="44"/>
    <s v="Ingreso"/>
    <x v="0"/>
    <d v="2020-03-05T00:00:00"/>
    <s v="TR"/>
    <s v="Ranco 50, Julia Parra"/>
    <m/>
    <n v="20000"/>
    <m/>
  </r>
  <r>
    <x v="44"/>
    <s v="Ingreso"/>
    <x v="0"/>
    <d v="2020-03-05T00:00:00"/>
    <s v="D/CH"/>
    <s v="Riñihue 23, Sara Salgado"/>
    <m/>
    <n v="50000"/>
    <m/>
  </r>
  <r>
    <x v="44"/>
    <s v="Ingreso"/>
    <x v="0"/>
    <d v="2020-03-06T00:00:00"/>
    <s v="TR"/>
    <s v="Ranco 93, Margarita Muñoz"/>
    <m/>
    <n v="138000"/>
    <m/>
  </r>
  <r>
    <x v="44"/>
    <s v="Ingreso"/>
    <x v="0"/>
    <d v="2020-03-09T00:00:00"/>
    <s v="D/E"/>
    <s v="Ranco 77, Melinda Gonzalez"/>
    <m/>
    <n v="23000"/>
    <m/>
  </r>
  <r>
    <x v="44"/>
    <s v="Ingreso"/>
    <x v="0"/>
    <d v="2020-03-09T00:00:00"/>
    <s v="D/E"/>
    <s v="Ranco 83, Silvia Gonzalez"/>
    <m/>
    <n v="23000"/>
    <m/>
  </r>
  <r>
    <x v="44"/>
    <s v="Ingreso"/>
    <x v="0"/>
    <d v="2020-03-09T00:00:00"/>
    <s v="TR"/>
    <s v="Puyehue 36 Militza Cortes"/>
    <m/>
    <n v="23000"/>
    <m/>
  </r>
  <r>
    <x v="44"/>
    <s v="Ingreso"/>
    <x v="0"/>
    <d v="2020-03-09T00:00:00"/>
    <s v="D/E"/>
    <s v="Villarrica 112, Isabel Roccaro"/>
    <m/>
    <n v="33018"/>
    <m/>
  </r>
  <r>
    <x v="44"/>
    <s v="Ingreso"/>
    <x v="0"/>
    <d v="2020-03-09T00:00:00"/>
    <s v="D/E"/>
    <s v="Villarrica 112, Isabel Roccaro"/>
    <m/>
    <n v="40000"/>
    <m/>
  </r>
  <r>
    <x v="44"/>
    <s v="Ingreso"/>
    <x v="0"/>
    <d v="2020-03-09T00:00:00"/>
    <s v="D/E"/>
    <s v="Ranco 56, Delia Quiroga"/>
    <m/>
    <n v="46000"/>
    <m/>
  </r>
  <r>
    <x v="44"/>
    <s v="Ingreso"/>
    <x v="0"/>
    <d v="2020-03-09T00:00:00"/>
    <s v="D/CH"/>
    <s v="Villarrica 102, Silvia Mancilla"/>
    <m/>
    <n v="90000"/>
    <m/>
  </r>
  <r>
    <x v="44"/>
    <s v="Ingreso"/>
    <x v="0"/>
    <d v="2020-03-09T00:00:00"/>
    <s v="D/E"/>
    <s v="Llanquihue 94, Suc. Carmela Valdes"/>
    <m/>
    <n v="280000"/>
    <m/>
  </r>
  <r>
    <x v="44"/>
    <s v="Ingreso"/>
    <x v="0"/>
    <d v="2020-03-11T00:00:00"/>
    <s v="TR"/>
    <s v="Puyehue 30, Jorge Carcasson"/>
    <m/>
    <n v="23000"/>
    <m/>
  </r>
  <r>
    <x v="44"/>
    <s v="Ingreso"/>
    <x v="0"/>
    <d v="2020-03-11T00:00:00"/>
    <s v="TR"/>
    <s v="Ranco 48, Carola Arriagada"/>
    <m/>
    <n v="23000"/>
    <m/>
  </r>
  <r>
    <x v="44"/>
    <s v="Ingreso"/>
    <x v="0"/>
    <d v="2020-03-12T00:00:00"/>
    <s v="TR"/>
    <s v="Llanquihue 88, Pedro Flores"/>
    <m/>
    <n v="20000"/>
    <m/>
  </r>
  <r>
    <x v="44"/>
    <s v="Ingreso"/>
    <x v="0"/>
    <d v="2020-03-13T00:00:00"/>
    <s v="TR"/>
    <s v="Llanquihue 103-105, Tatiana Tejos"/>
    <m/>
    <n v="46000"/>
    <m/>
  </r>
  <r>
    <x v="44"/>
    <s v="Ingreso"/>
    <x v="0"/>
    <d v="2020-03-13T00:00:00"/>
    <s v="D/E"/>
    <s v="Puyehue 43, Aurelio Sandoval"/>
    <m/>
    <n v="46000"/>
    <m/>
  </r>
  <r>
    <x v="44"/>
    <s v="Ingreso"/>
    <x v="0"/>
    <d v="2020-03-16T00:00:00"/>
    <s v="TR"/>
    <s v="Llanquihue 119, Maria Madariaga"/>
    <m/>
    <n v="23000"/>
    <m/>
  </r>
  <r>
    <x v="44"/>
    <s v="Ingreso"/>
    <x v="0"/>
    <d v="2020-03-16T00:00:00"/>
    <s v="D/E"/>
    <s v="Villarrica 100, Julia Zuñiga"/>
    <m/>
    <n v="23100"/>
    <m/>
  </r>
  <r>
    <x v="44"/>
    <s v="Ingreso"/>
    <x v="0"/>
    <d v="2020-03-19T00:00:00"/>
    <s v="D/E"/>
    <s v="Villarrica 109, Teresa Gatica"/>
    <m/>
    <n v="23109"/>
    <m/>
  </r>
  <r>
    <x v="44"/>
    <s v="Ingreso"/>
    <x v="0"/>
    <d v="2020-03-23T00:00:00"/>
    <s v="TR"/>
    <s v="Llanquihue 80, Sergio Ibaceta"/>
    <m/>
    <n v="23080"/>
    <m/>
  </r>
  <r>
    <x v="44"/>
    <s v="Ingreso"/>
    <x v="0"/>
    <d v="2020-03-23T00:00:00"/>
    <s v="TR"/>
    <s v="Villarrica 106, Carolina Uribe"/>
    <m/>
    <n v="23106"/>
    <m/>
  </r>
  <r>
    <x v="44"/>
    <s v="Ingreso"/>
    <x v="0"/>
    <d v="2020-03-23T00:00:00"/>
    <s v="TR"/>
    <s v="Llanquihue 113, Pedro Ruz"/>
    <m/>
    <n v="23113"/>
    <m/>
  </r>
  <r>
    <x v="44"/>
    <s v="Ingreso"/>
    <x v="0"/>
    <d v="2020-03-24T00:00:00"/>
    <s v="TR"/>
    <s v="Puyehue 32, Ivonne Jorquera"/>
    <m/>
    <n v="23000"/>
    <m/>
  </r>
  <r>
    <x v="44"/>
    <s v="Ingreso"/>
    <x v="0"/>
    <d v="2020-03-24T00:00:00"/>
    <s v="D/CH"/>
    <s v="Villarrica 102, Silvia Mancilla 13277"/>
    <m/>
    <n v="81000"/>
    <m/>
  </r>
  <r>
    <x v="44"/>
    <s v="Ingreso"/>
    <x v="0"/>
    <d v="2020-03-25T00:00:00"/>
    <s v="TR"/>
    <s v="Villarrica 129, Ricardo Figueroa"/>
    <m/>
    <n v="23000"/>
    <m/>
  </r>
  <r>
    <x v="44"/>
    <s v="Ingreso"/>
    <x v="0"/>
    <d v="2020-03-25T00:00:00"/>
    <s v="TR"/>
    <s v="Villarrica 122, Ema Valdes"/>
    <m/>
    <n v="23000"/>
    <m/>
  </r>
  <r>
    <x v="44"/>
    <s v="Ingreso"/>
    <x v="0"/>
    <d v="2020-03-30T00:00:00"/>
    <s v="TR"/>
    <s v="Villarrica 118, Pia Burgos"/>
    <m/>
    <n v="23000"/>
    <m/>
  </r>
  <r>
    <x v="44"/>
    <s v="Ingreso"/>
    <x v="0"/>
    <d v="2020-03-31T00:00:00"/>
    <s v="TR"/>
    <s v="Villarrica 123, Omar Sepulveda"/>
    <m/>
    <n v="23000"/>
    <m/>
  </r>
  <r>
    <x v="44"/>
    <s v="Ingreso"/>
    <x v="0"/>
    <d v="2020-03-31T00:00:00"/>
    <s v="TR"/>
    <s v="Puyehue 37,Jorge Matamala"/>
    <m/>
    <n v="23037"/>
    <m/>
  </r>
  <r>
    <x v="44"/>
    <s v="Ingreso"/>
    <x v="0"/>
    <d v="2020-03-31T00:00:00"/>
    <s v="TR"/>
    <s v="Icalma 72, Jorge Matamala"/>
    <m/>
    <n v="23072"/>
    <n v="2116744"/>
  </r>
  <r>
    <x v="45"/>
    <s v="Ingreso"/>
    <x v="0"/>
    <d v="2020-04-01T00:00:00"/>
    <s v="TR"/>
    <s v="Llanquihue 82, Maria Molina"/>
    <m/>
    <n v="23000"/>
    <m/>
  </r>
  <r>
    <x v="45"/>
    <s v="Ingreso"/>
    <x v="0"/>
    <d v="2020-04-01T00:00:00"/>
    <s v="TR"/>
    <s v="Villarrica 128, Claudia Ubilla"/>
    <m/>
    <n v="23000"/>
    <m/>
  </r>
  <r>
    <x v="45"/>
    <s v="Ingreso"/>
    <x v="0"/>
    <d v="2020-04-01T00:00:00"/>
    <s v="TR"/>
    <s v="Llanquihue 97, Rene Rivero"/>
    <m/>
    <n v="23000"/>
    <m/>
  </r>
  <r>
    <x v="45"/>
    <s v="Ingreso"/>
    <x v="0"/>
    <d v="2020-04-01T00:00:00"/>
    <s v="TR"/>
    <s v="Ranco 95, Charle Beecher"/>
    <m/>
    <n v="23095"/>
    <m/>
  </r>
  <r>
    <x v="45"/>
    <s v="Ingreso"/>
    <x v="0"/>
    <d v="2020-04-01T00:00:00"/>
    <s v="TR"/>
    <s v="Ranco 95, Charle Beecher"/>
    <m/>
    <n v="23095"/>
    <m/>
  </r>
  <r>
    <x v="45"/>
    <s v="Ingreso"/>
    <x v="0"/>
    <d v="2020-04-01T00:00:00"/>
    <s v="TR"/>
    <s v="Ranco 95, Charle Beecher"/>
    <m/>
    <n v="23095"/>
    <m/>
  </r>
  <r>
    <x v="45"/>
    <s v="Ingreso"/>
    <x v="0"/>
    <d v="2020-04-01T00:00:00"/>
    <s v="TR"/>
    <s v="Ranco 95, Charle Beecher"/>
    <m/>
    <n v="23095"/>
    <m/>
  </r>
  <r>
    <x v="45"/>
    <s v="Ingreso"/>
    <x v="0"/>
    <d v="2020-04-01T00:00:00"/>
    <s v="TR"/>
    <s v="R.Figueroa vuelto caja chica marzo"/>
    <m/>
    <n v="27600"/>
    <m/>
  </r>
  <r>
    <x v="45"/>
    <s v="Ingreso"/>
    <x v="0"/>
    <d v="2020-04-01T00:00:00"/>
    <s v="TR"/>
    <s v="Cristina Olivares, Puyehue 22"/>
    <m/>
    <n v="46000"/>
    <m/>
  </r>
  <r>
    <x v="45"/>
    <s v="Ingreso"/>
    <x v="0"/>
    <d v="2020-04-01T00:00:00"/>
    <s v="D/CH"/>
    <s v="Villarrica 114, Hilda Alburquerque"/>
    <m/>
    <n v="50000"/>
    <m/>
  </r>
  <r>
    <x v="45"/>
    <s v="Ingreso"/>
    <x v="0"/>
    <d v="2020-04-01T00:00:00"/>
    <s v="TR"/>
    <s v="Villarrica 98, Anibal Vivaceta"/>
    <m/>
    <n v="69000"/>
    <m/>
  </r>
  <r>
    <x v="45"/>
    <s v="Ingreso"/>
    <x v="0"/>
    <d v="2020-04-06T00:00:00"/>
    <s v="D/CH"/>
    <s v="Riñihue 23, Sara Salgado "/>
    <m/>
    <n v="50000"/>
    <m/>
  </r>
  <r>
    <x v="45"/>
    <s v="Ingreso"/>
    <x v="0"/>
    <d v="2020-04-08T00:00:00"/>
    <s v="TR"/>
    <s v="Ranco 48, Carola Arriagada"/>
    <m/>
    <n v="23000"/>
    <m/>
  </r>
  <r>
    <x v="45"/>
    <s v="Ingreso"/>
    <x v="0"/>
    <d v="2020-04-08T00:00:00"/>
    <s v="TR"/>
    <s v="Puyahue 30, Jorge Carcasson"/>
    <m/>
    <n v="23000"/>
    <m/>
  </r>
  <r>
    <x v="45"/>
    <s v="Ingreso"/>
    <x v="0"/>
    <d v="2020-04-08T00:00:00"/>
    <s v="TR"/>
    <s v="Llanquihue 96, Carlos Alvarez"/>
    <m/>
    <n v="23096"/>
    <m/>
  </r>
  <r>
    <x v="45"/>
    <s v="Ingreso"/>
    <x v="0"/>
    <d v="2020-04-08T00:00:00"/>
    <s v="TR"/>
    <s v="Llanquihue 103-105, Tatiana Tejos"/>
    <m/>
    <n v="46000"/>
    <m/>
  </r>
  <r>
    <x v="45"/>
    <s v="Ingreso"/>
    <x v="0"/>
    <d v="2020-04-13T00:00:00"/>
    <s v="TR"/>
    <s v="Puyehue 36, Militza Cortes"/>
    <m/>
    <n v="1000"/>
    <m/>
  </r>
  <r>
    <x v="45"/>
    <s v="Ingreso"/>
    <x v="0"/>
    <d v="2020-04-13T00:00:00"/>
    <s v="TR"/>
    <s v="Puyehue 36, Militza Cortes"/>
    <m/>
    <n v="22000"/>
    <m/>
  </r>
  <r>
    <x v="45"/>
    <s v="Ingreso"/>
    <x v="0"/>
    <d v="2020-04-14T00:00:00"/>
    <s v="TR"/>
    <s v="Ranco 73, Juan Hernandez"/>
    <m/>
    <n v="23000"/>
    <m/>
  </r>
  <r>
    <x v="45"/>
    <s v="Ingreso"/>
    <x v="0"/>
    <d v="2020-04-14T00:00:00"/>
    <s v="D/E"/>
    <s v="Ranco 42, Octavio Arrue"/>
    <m/>
    <n v="325000"/>
    <m/>
  </r>
  <r>
    <x v="45"/>
    <s v="Ingreso"/>
    <x v="0"/>
    <d v="2020-04-15T00:00:00"/>
    <s v="TR"/>
    <s v="Villarrica 100, Julia Zuñiga"/>
    <m/>
    <n v="23100"/>
    <m/>
  </r>
  <r>
    <x v="45"/>
    <s v="Ingreso"/>
    <x v="0"/>
    <d v="2020-04-16T00:00:00"/>
    <s v="TR"/>
    <s v="Llanquihue 74, Eliana Haro"/>
    <m/>
    <n v="46148"/>
    <m/>
  </r>
  <r>
    <x v="45"/>
    <s v="Ingreso"/>
    <x v="0"/>
    <d v="2020-04-20T00:00:00"/>
    <s v="TR"/>
    <s v="Ranco 50, Julia Parra"/>
    <m/>
    <n v="20000"/>
    <m/>
  </r>
  <r>
    <x v="45"/>
    <s v="Ingreso"/>
    <x v="0"/>
    <d v="2020-04-20T00:00:00"/>
    <s v="TR"/>
    <s v="Ranco 79, Ismelda Meza"/>
    <m/>
    <n v="20000"/>
    <m/>
  </r>
  <r>
    <x v="45"/>
    <s v="Ingreso"/>
    <x v="0"/>
    <d v="2020-04-20T00:00:00"/>
    <s v="TR"/>
    <s v="Llanquihue 119, Maria Madariaga"/>
    <m/>
    <n v="23000"/>
    <m/>
  </r>
  <r>
    <x v="45"/>
    <s v="Ingreso"/>
    <x v="0"/>
    <d v="2020-04-22T00:00:00"/>
    <s v="TR"/>
    <s v="Villarrica 106, Carolina Uribe"/>
    <m/>
    <n v="23106"/>
    <m/>
  </r>
  <r>
    <x v="45"/>
    <s v="Ingreso"/>
    <x v="0"/>
    <d v="2020-04-22T00:00:00"/>
    <s v="TR"/>
    <s v="Llanquihue 113, Pedro Ruz"/>
    <m/>
    <n v="23113"/>
    <m/>
  </r>
  <r>
    <x v="45"/>
    <s v="Ingreso"/>
    <x v="0"/>
    <d v="2020-04-23T00:00:00"/>
    <s v="TR"/>
    <s v="Puyehue 53, Maria Vicencio"/>
    <m/>
    <n v="23000"/>
    <m/>
  </r>
  <r>
    <x v="45"/>
    <s v="Ingreso"/>
    <x v="0"/>
    <d v="2020-04-23T00:00:00"/>
    <s v="TR"/>
    <s v="Puyehue 32, Ivonne Jorquera"/>
    <m/>
    <n v="23000"/>
    <m/>
  </r>
  <r>
    <x v="45"/>
    <s v="Ingreso"/>
    <x v="0"/>
    <d v="2020-04-24T00:00:00"/>
    <s v="TR"/>
    <s v="Llanquihue 80, Sergio Ibaceta"/>
    <m/>
    <n v="20080"/>
    <m/>
  </r>
  <r>
    <x v="45"/>
    <s v="Ingreso"/>
    <x v="0"/>
    <d v="2020-04-27T00:00:00"/>
    <s v="TR"/>
    <s v="Puyehue 37,Jorge Matamala"/>
    <m/>
    <n v="23037"/>
    <m/>
  </r>
  <r>
    <x v="45"/>
    <s v="Ingreso"/>
    <x v="0"/>
    <d v="2020-04-27T00:00:00"/>
    <s v="TR"/>
    <s v="Icalma 72, Jorge Matamala"/>
    <m/>
    <n v="23072"/>
    <m/>
  </r>
  <r>
    <x v="45"/>
    <s v="Ingreso"/>
    <x v="0"/>
    <d v="2020-04-27T00:00:00"/>
    <s v="TR"/>
    <s v="Villarrica 126, Ema de Ramon"/>
    <m/>
    <n v="276000"/>
    <m/>
  </r>
  <r>
    <x v="45"/>
    <s v="Ingreso"/>
    <x v="0"/>
    <d v="2020-04-28T00:00:00"/>
    <s v="TR"/>
    <s v="Llanquihue 103-105, Tatiana Tejos"/>
    <m/>
    <n v="46000"/>
    <m/>
  </r>
  <r>
    <x v="45"/>
    <s v="Ingreso"/>
    <x v="0"/>
    <d v="2020-04-28T00:00:00"/>
    <s v="TR"/>
    <s v="Calafquen 5, Marco Briones"/>
    <m/>
    <n v="90000"/>
    <m/>
  </r>
  <r>
    <x v="45"/>
    <s v="Ingreso"/>
    <x v="0"/>
    <d v="2020-04-29T00:00:00"/>
    <s v="TR"/>
    <s v="Ranco 54, Juan Montero"/>
    <m/>
    <n v="20054"/>
    <m/>
  </r>
  <r>
    <x v="45"/>
    <s v="Ingreso"/>
    <x v="0"/>
    <d v="2020-04-29T00:00:00"/>
    <s v="TR"/>
    <s v="Ranco 81, Marcela Cubillos"/>
    <m/>
    <n v="99000"/>
    <m/>
  </r>
  <r>
    <x v="45"/>
    <s v="Ingreso"/>
    <x v="0"/>
    <d v="2020-04-30T00:00:00"/>
    <s v="TR"/>
    <s v="Villarrica 129 R. Figueroa"/>
    <m/>
    <n v="23000"/>
    <m/>
  </r>
  <r>
    <x v="45"/>
    <s v="Ingreso"/>
    <x v="0"/>
    <d v="2020-04-30T00:00:00"/>
    <s v="TR"/>
    <s v="Villarrica 122 Ema Valdes"/>
    <m/>
    <n v="23000"/>
    <m/>
  </r>
  <r>
    <x v="45"/>
    <s v="Ingreso"/>
    <x v="0"/>
    <d v="2020-04-30T00:00:00"/>
    <s v="TR"/>
    <s v="Villarrica 118 , Pia Burgos"/>
    <m/>
    <n v="23000"/>
    <m/>
  </r>
  <r>
    <x v="45"/>
    <s v="Ingreso"/>
    <x v="0"/>
    <d v="2020-04-30T00:00:00"/>
    <s v="TR"/>
    <s v="Villarrica 123, omar Sepulveda"/>
    <m/>
    <n v="23000"/>
    <n v="1803786"/>
  </r>
  <r>
    <x v="46"/>
    <s v="Ingreso"/>
    <x v="0"/>
    <d v="2020-05-04T00:00:00"/>
    <s v="TR"/>
    <s v="R.Figueroa vuelto caja chica abril"/>
    <m/>
    <n v="20000"/>
    <m/>
  </r>
  <r>
    <x v="46"/>
    <s v="Ingreso"/>
    <x v="0"/>
    <d v="2020-05-04T00:00:00"/>
    <s v="D/CH"/>
    <s v="Riñihue 19, Teresa Peña"/>
    <m/>
    <n v="23000"/>
    <m/>
  </r>
  <r>
    <x v="46"/>
    <s v="Ingreso"/>
    <x v="0"/>
    <d v="2020-05-04T00:00:00"/>
    <s v="TR"/>
    <s v="Lñanquihue 97, Rene Rivero"/>
    <m/>
    <n v="23000"/>
    <m/>
  </r>
  <r>
    <x v="46"/>
    <s v="Ingreso"/>
    <x v="0"/>
    <d v="2020-05-04T00:00:00"/>
    <s v="TR"/>
    <s v="Villarrica 128, Claudia Ubilla"/>
    <m/>
    <n v="23000"/>
    <m/>
  </r>
  <r>
    <x v="46"/>
    <s v="Ingreso"/>
    <x v="0"/>
    <d v="2020-05-04T00:00:00"/>
    <s v="TR"/>
    <s v="Villarrica 102, Silvia Mancilla"/>
    <m/>
    <n v="46102"/>
    <m/>
  </r>
  <r>
    <x v="46"/>
    <s v="Ingreso"/>
    <x v="0"/>
    <d v="2020-05-05T00:00:00"/>
    <s v="TR"/>
    <s v="Puyahue 22, Cristina Olivares"/>
    <m/>
    <n v="23000"/>
    <m/>
  </r>
  <r>
    <x v="46"/>
    <s v="Ingreso"/>
    <x v="0"/>
    <d v="2020-05-05T00:00:00"/>
    <s v="D/CH"/>
    <s v="Riñihue 23, Sara Salgado"/>
    <m/>
    <n v="50000"/>
    <m/>
  </r>
  <r>
    <x v="46"/>
    <s v="Ingreso"/>
    <x v="0"/>
    <d v="2020-05-05T00:00:00"/>
    <s v="D/CH"/>
    <s v="Villarrica 114, Hilda Alburuqerque"/>
    <m/>
    <n v="50000"/>
    <m/>
  </r>
  <r>
    <x v="46"/>
    <s v="Ingreso"/>
    <x v="0"/>
    <d v="2020-05-07T00:00:00"/>
    <s v="TR"/>
    <s v="Riñihue 19, Teresa Peña"/>
    <m/>
    <n v="23000"/>
    <m/>
  </r>
  <r>
    <x v="46"/>
    <s v="Ingreso"/>
    <x v="0"/>
    <d v="2020-05-07T00:00:00"/>
    <s v="D/E"/>
    <s v="Ranco 42, Octavio Arrue"/>
    <m/>
    <n v="324000"/>
    <m/>
  </r>
  <r>
    <x v="46"/>
    <s v="Ingreso"/>
    <x v="0"/>
    <d v="2020-05-08T00:00:00"/>
    <s v="TR"/>
    <s v="Llanquihue 109, Teresa Gatica"/>
    <m/>
    <n v="23109"/>
    <m/>
  </r>
  <r>
    <x v="46"/>
    <s v="Ingreso"/>
    <x v="0"/>
    <d v="2020-05-11T00:00:00"/>
    <s v="TR"/>
    <s v="Ranco 79, Ismelda Meza"/>
    <m/>
    <n v="20000"/>
    <m/>
  </r>
  <r>
    <x v="46"/>
    <s v="Ingreso"/>
    <x v="0"/>
    <d v="2020-05-11T00:00:00"/>
    <s v="TR"/>
    <s v="Ranco 50, Julia Parra"/>
    <m/>
    <n v="20000"/>
    <m/>
  </r>
  <r>
    <x v="46"/>
    <s v="Ingreso"/>
    <x v="0"/>
    <d v="2020-05-11T00:00:00"/>
    <s v="TR"/>
    <s v="Llanquihue 96, Carlos Alvarez"/>
    <m/>
    <n v="23096"/>
    <m/>
  </r>
  <r>
    <x v="46"/>
    <s v="Ingreso"/>
    <x v="0"/>
    <d v="2020-05-11T00:00:00"/>
    <s v="TR"/>
    <s v="Ranco 52,  Nancy Paez"/>
    <m/>
    <n v="69000"/>
    <m/>
  </r>
  <r>
    <x v="46"/>
    <s v="Ingreso"/>
    <x v="0"/>
    <d v="2020-05-12T00:00:00"/>
    <s v="TR"/>
    <s v="Puyehue 36, Militza Cortes"/>
    <m/>
    <n v="23000"/>
    <m/>
  </r>
  <r>
    <x v="46"/>
    <s v="Ingreso"/>
    <x v="0"/>
    <d v="2020-05-12T00:00:00"/>
    <s v="TR"/>
    <s v="Villarrica 98 A, Francisco Vergara"/>
    <m/>
    <n v="36000"/>
    <m/>
  </r>
  <r>
    <x v="46"/>
    <s v="Ingreso"/>
    <x v="0"/>
    <d v="2020-05-13T00:00:00"/>
    <s v="TR"/>
    <s v="Puyehue 30, Ana Montenegro"/>
    <m/>
    <n v="23000"/>
    <m/>
  </r>
  <r>
    <x v="46"/>
    <s v="Ingreso"/>
    <x v="0"/>
    <d v="2020-05-15T00:00:00"/>
    <s v="TR"/>
    <s v="Llanquihue 119, Maria Madariaga"/>
    <m/>
    <n v="23000"/>
    <m/>
  </r>
  <r>
    <x v="46"/>
    <s v="Ingreso"/>
    <x v="0"/>
    <d v="2020-05-20T00:00:00"/>
    <s v="D/E"/>
    <s v="Villarrica 100, Julia Zuñiga"/>
    <m/>
    <n v="23100"/>
    <m/>
  </r>
  <r>
    <x v="46"/>
    <s v="Ingreso"/>
    <x v="0"/>
    <d v="2020-05-22T00:00:00"/>
    <s v="TR"/>
    <s v="Puyehue 24, Manuel Latapiat"/>
    <m/>
    <n v="46000"/>
    <m/>
  </r>
  <r>
    <x v="46"/>
    <s v="Ingreso"/>
    <x v="0"/>
    <d v="2020-05-22T00:00:00"/>
    <s v="TR"/>
    <s v="Llanquihue 74, Eliana Haro"/>
    <m/>
    <n v="46074"/>
    <m/>
  </r>
  <r>
    <x v="46"/>
    <s v="Ingreso"/>
    <x v="0"/>
    <d v="2020-05-25T00:00:00"/>
    <s v="TR"/>
    <s v="Llanquihue 80, Sergio Ibaceta"/>
    <m/>
    <n v="20080"/>
    <m/>
  </r>
  <r>
    <x v="46"/>
    <s v="Ingreso"/>
    <x v="0"/>
    <d v="2020-05-25T00:00:00"/>
    <s v="TR"/>
    <s v="Puyehue 53, Maria Vicencio"/>
    <m/>
    <n v="23000"/>
    <m/>
  </r>
  <r>
    <x v="46"/>
    <s v="Ingreso"/>
    <x v="0"/>
    <d v="2020-05-25T00:00:00"/>
    <s v="TR"/>
    <s v="Puuehue 32, Ivonne Jorquera"/>
    <m/>
    <n v="23000"/>
    <m/>
  </r>
  <r>
    <x v="46"/>
    <s v="Ingreso"/>
    <x v="0"/>
    <d v="2020-05-25T00:00:00"/>
    <s v="TR"/>
    <s v="Llanquihue 82, Maria Molina"/>
    <m/>
    <n v="23000"/>
    <m/>
  </r>
  <r>
    <x v="46"/>
    <s v="Ingreso"/>
    <x v="0"/>
    <d v="2020-05-25T00:00:00"/>
    <s v="TR"/>
    <s v="Llanquihue 113, Pedro Ruz"/>
    <m/>
    <n v="23113"/>
    <m/>
  </r>
  <r>
    <x v="46"/>
    <s v="Ingreso"/>
    <x v="0"/>
    <d v="2020-05-25T00:00:00"/>
    <s v="TR"/>
    <s v="Riñihue 27-29, Marta Manriquez"/>
    <m/>
    <n v="46000"/>
    <m/>
  </r>
  <r>
    <x v="46"/>
    <s v="Ingreso"/>
    <x v="0"/>
    <d v="2020-05-25T00:00:00"/>
    <s v="TR"/>
    <s v="Llanquihue 103-105, Tatiana Tejos"/>
    <m/>
    <n v="46000"/>
    <m/>
  </r>
  <r>
    <x v="46"/>
    <s v="Ingreso"/>
    <x v="0"/>
    <d v="2020-05-28T00:00:00"/>
    <s v="TR"/>
    <s v="R.Figueroa vuelto caja chica Mayo"/>
    <m/>
    <n v="8500"/>
    <m/>
  </r>
  <r>
    <x v="46"/>
    <s v="Ingreso"/>
    <x v="0"/>
    <d v="2020-05-28T00:00:00"/>
    <s v="TR"/>
    <s v="Villarrica 129, Ricardo Figueroa"/>
    <m/>
    <n v="23000"/>
    <m/>
  </r>
  <r>
    <x v="46"/>
    <s v="Ingreso"/>
    <x v="0"/>
    <d v="2020-05-28T00:00:00"/>
    <s v="TR"/>
    <s v="Villarrica 122, Ema Valdes"/>
    <m/>
    <n v="23000"/>
    <m/>
  </r>
  <r>
    <x v="46"/>
    <s v="Ingreso"/>
    <x v="0"/>
    <d v="2020-05-29T00:00:00"/>
    <s v="TR"/>
    <s v="Villarrica 123, Omar Sepulveda"/>
    <m/>
    <n v="23000"/>
    <n v="1262174"/>
  </r>
  <r>
    <x v="47"/>
    <s v="Ingreso"/>
    <x v="0"/>
    <d v="2020-06-01T00:00:00"/>
    <s v="TR"/>
    <s v="Llanquihue 88. Pedro Flores"/>
    <m/>
    <n v="20000"/>
    <m/>
  </r>
  <r>
    <x v="47"/>
    <s v="Ingreso"/>
    <x v="0"/>
    <d v="2020-06-01T00:00:00"/>
    <s v="TR"/>
    <s v="Riñihue 19, Teresa Peña"/>
    <m/>
    <n v="23000"/>
    <m/>
  </r>
  <r>
    <x v="47"/>
    <s v="Ingreso"/>
    <x v="0"/>
    <d v="2020-06-01T00:00:00"/>
    <s v="TR"/>
    <s v="Llanquihue 97, Rene Rivero"/>
    <m/>
    <n v="23000"/>
    <m/>
  </r>
  <r>
    <x v="47"/>
    <s v="Ingreso"/>
    <x v="0"/>
    <d v="2020-06-01T00:00:00"/>
    <s v="TR"/>
    <s v="Villarrica 128, Claudia Ubilla"/>
    <m/>
    <n v="23000"/>
    <m/>
  </r>
  <r>
    <x v="47"/>
    <s v="Ingreso"/>
    <x v="0"/>
    <d v="2020-06-01T00:00:00"/>
    <s v="TR"/>
    <s v="Icalma 72, Jorge Matamala"/>
    <m/>
    <n v="23072"/>
    <m/>
  </r>
  <r>
    <x v="47"/>
    <s v="Ingreso"/>
    <x v="0"/>
    <d v="2020-06-01T00:00:00"/>
    <s v="TR"/>
    <s v="Puyehue 37,Jorge Matamala"/>
    <m/>
    <n v="23072"/>
    <m/>
  </r>
  <r>
    <x v="47"/>
    <s v="Ingreso"/>
    <x v="0"/>
    <d v="2020-06-01T00:00:00"/>
    <s v="TR"/>
    <s v="Llanquihue 96, Carlos Alvarez"/>
    <m/>
    <n v="23096"/>
    <m/>
  </r>
  <r>
    <x v="47"/>
    <s v="Ingreso"/>
    <x v="0"/>
    <d v="2020-06-01T00:00:00"/>
    <s v="TR"/>
    <s v="Riñihue 27-29, Marta Manriquez"/>
    <m/>
    <n v="46000"/>
    <m/>
  </r>
  <r>
    <x v="47"/>
    <s v="Ingreso"/>
    <x v="0"/>
    <d v="2020-06-03T00:00:00"/>
    <s v="TR"/>
    <s v="Puyehue 22, Cristina Olibvares"/>
    <m/>
    <n v="23000"/>
    <m/>
  </r>
  <r>
    <x v="47"/>
    <s v="Ingreso"/>
    <x v="0"/>
    <d v="2020-06-04T00:00:00"/>
    <s v="D/E"/>
    <s v="Puyehue 43, Aurelio Sandoval"/>
    <m/>
    <n v="46000"/>
    <m/>
  </r>
  <r>
    <x v="47"/>
    <s v="Ingreso"/>
    <x v="0"/>
    <d v="2020-06-05T00:00:00"/>
    <s v="D/CH"/>
    <s v="Villarrica 114, Hilda Alburquerque"/>
    <m/>
    <n v="50000"/>
    <m/>
  </r>
  <r>
    <x v="47"/>
    <s v="Ingreso"/>
    <x v="0"/>
    <d v="2020-06-05T00:00:00"/>
    <s v="D/CH"/>
    <s v="Riñihue 23, Sara Salgado"/>
    <m/>
    <n v="50000"/>
    <m/>
  </r>
  <r>
    <x v="47"/>
    <s v="Ingreso"/>
    <x v="0"/>
    <d v="2020-06-08T00:00:00"/>
    <s v="TR"/>
    <s v="Puyehue 30, Ana Montenegro"/>
    <m/>
    <n v="23000"/>
    <m/>
  </r>
  <r>
    <x v="47"/>
    <s v="Ingreso"/>
    <x v="0"/>
    <d v="2020-06-08T00:00:00"/>
    <s v="TR"/>
    <s v="Llanquihue 109, Teresa Gatica"/>
    <m/>
    <n v="23109"/>
    <m/>
  </r>
  <r>
    <x v="47"/>
    <s v="Ingreso"/>
    <x v="0"/>
    <d v="2020-06-10T00:00:00"/>
    <s v="TR"/>
    <s v="Villarrica 102, Silvia Mancilla"/>
    <m/>
    <n v="23102"/>
    <m/>
  </r>
  <r>
    <x v="47"/>
    <s v="Ingreso"/>
    <x v="0"/>
    <d v="2020-06-12T00:00:00"/>
    <s v="TR"/>
    <s v="Puuehue 39, Regina Wenner"/>
    <m/>
    <n v="60000"/>
    <m/>
  </r>
  <r>
    <x v="47"/>
    <s v="Ingreso"/>
    <x v="0"/>
    <d v="2020-06-15T00:00:00"/>
    <s v="TR"/>
    <s v="Llanquihue 74, Eliana Haro"/>
    <m/>
    <n v="23074"/>
    <m/>
  </r>
  <r>
    <x v="47"/>
    <s v="Ingreso"/>
    <x v="0"/>
    <d v="2020-06-15T00:00:00"/>
    <s v="TR"/>
    <s v="Villarrica 100, Julia Zuñiga"/>
    <m/>
    <n v="23100"/>
    <m/>
  </r>
  <r>
    <x v="47"/>
    <s v="Ingreso"/>
    <x v="0"/>
    <d v="2020-06-15T00:00:00"/>
    <s v="TR"/>
    <s v="Llanquihue 99, Luisa Herrera"/>
    <m/>
    <n v="132299"/>
    <m/>
  </r>
  <r>
    <x v="47"/>
    <s v="Ingreso"/>
    <x v="0"/>
    <d v="2020-06-17T00:00:00"/>
    <s v="TR"/>
    <s v="Puyehue 36, Militza Cortes"/>
    <m/>
    <n v="23000"/>
    <m/>
  </r>
  <r>
    <x v="47"/>
    <s v="Ingreso"/>
    <x v="0"/>
    <d v="2020-06-18T00:00:00"/>
    <s v="TR"/>
    <s v="Ranco 50, Julia Parra"/>
    <m/>
    <n v="20000"/>
    <m/>
  </r>
  <r>
    <x v="47"/>
    <s v="Ingreso"/>
    <x v="0"/>
    <d v="2020-06-18T00:00:00"/>
    <s v="TR"/>
    <s v="Ranco 50, Julia Parra"/>
    <m/>
    <n v="20000"/>
    <m/>
  </r>
  <r>
    <x v="47"/>
    <s v="Ingreso"/>
    <x v="0"/>
    <d v="2020-06-18T00:00:00"/>
    <s v="TR"/>
    <s v="Ranco 79, Ismelda Meza"/>
    <m/>
    <n v="20000"/>
    <m/>
  </r>
  <r>
    <x v="47"/>
    <s v="Ingreso"/>
    <x v="0"/>
    <d v="2020-06-18T00:00:00"/>
    <s v="TR"/>
    <s v="Ranco 79, Ismelda Meza"/>
    <m/>
    <n v="20000"/>
    <m/>
  </r>
  <r>
    <x v="47"/>
    <s v="Ingreso"/>
    <x v="0"/>
    <d v="2020-06-18T00:00:00"/>
    <s v="TR"/>
    <s v="Llanquihue 119, Maria Madariaga"/>
    <m/>
    <n v="23000"/>
    <m/>
  </r>
  <r>
    <x v="47"/>
    <s v="Ingreso"/>
    <x v="0"/>
    <d v="2020-06-22T00:00:00"/>
    <s v="TR"/>
    <s v="Llanquihue 113, Pedro Ruz"/>
    <m/>
    <n v="23113"/>
    <m/>
  </r>
  <r>
    <x v="47"/>
    <s v="Ingreso"/>
    <x v="0"/>
    <d v="2020-06-22T00:00:00"/>
    <s v="TR"/>
    <s v="Puyehue 39, Regina Wenner"/>
    <m/>
    <n v="168000"/>
    <m/>
  </r>
  <r>
    <x v="47"/>
    <s v="Ingreso"/>
    <x v="0"/>
    <d v="2020-06-23T00:00:00"/>
    <s v="TR"/>
    <s v="Villarrica 129, Ricardo Figueroa"/>
    <m/>
    <n v="23000"/>
    <m/>
  </r>
  <r>
    <x v="47"/>
    <s v="Ingreso"/>
    <x v="0"/>
    <d v="2020-06-23T00:00:00"/>
    <s v="TR"/>
    <s v="Villarrica 122, Ema Valdes"/>
    <m/>
    <n v="23000"/>
    <m/>
  </r>
  <r>
    <x v="47"/>
    <s v="Ingreso"/>
    <x v="0"/>
    <d v="2020-06-23T00:00:00"/>
    <s v="TR"/>
    <s v="Puyehue 53, Maria Vicencio, Israel"/>
    <m/>
    <n v="23000"/>
    <m/>
  </r>
  <r>
    <x v="47"/>
    <s v="Ingreso"/>
    <x v="0"/>
    <d v="2020-06-24T00:00:00"/>
    <s v="TR"/>
    <s v="Llanquihue 80 Sergio Ibaceta"/>
    <m/>
    <n v="20080"/>
    <m/>
  </r>
  <r>
    <x v="47"/>
    <s v="Ingreso"/>
    <x v="0"/>
    <d v="2020-06-24T00:00:00"/>
    <s v="TR"/>
    <s v="Llanquihue 82, Maria Molina"/>
    <m/>
    <n v="23000"/>
    <m/>
  </r>
  <r>
    <x v="47"/>
    <s v="Ingreso"/>
    <x v="0"/>
    <d v="2020-06-26T00:00:00"/>
    <s v="TR"/>
    <s v="Puyehue 32, Ivonne Jorquera"/>
    <m/>
    <n v="23000"/>
    <m/>
  </r>
  <r>
    <x v="47"/>
    <s v="Ingreso"/>
    <x v="0"/>
    <d v="2020-06-30T00:00:00"/>
    <s v="TR"/>
    <s v="Villarrica 123, Omar Sepulveda"/>
    <m/>
    <n v="23000"/>
    <m/>
  </r>
  <r>
    <x v="47"/>
    <s v="Ingreso"/>
    <x v="0"/>
    <d v="2020-06-30T00:00:00"/>
    <s v="TR"/>
    <s v="Puyehue 37,Jorge Matamala"/>
    <m/>
    <n v="23032"/>
    <m/>
  </r>
  <r>
    <x v="47"/>
    <s v="Ingreso"/>
    <x v="0"/>
    <d v="2020-06-30T00:00:00"/>
    <s v="TR"/>
    <s v="Icalma 72, Jorge Matamala"/>
    <m/>
    <n v="23072"/>
    <m/>
  </r>
  <r>
    <x v="47"/>
    <s v="Ingreso"/>
    <x v="0"/>
    <d v="2020-06-30T00:00:00"/>
    <s v="TR"/>
    <s v="Llanquihue 96, Carlos Alvarez"/>
    <m/>
    <n v="23096"/>
    <m/>
  </r>
  <r>
    <x v="47"/>
    <s v="Ingreso"/>
    <x v="0"/>
    <d v="2020-06-30T00:00:00"/>
    <s v="TR"/>
    <s v="Villarrica 106, Carolina Uribe"/>
    <m/>
    <n v="23106"/>
    <m/>
  </r>
  <r>
    <x v="47"/>
    <s v="Ingreso"/>
    <x v="0"/>
    <d v="2020-06-30T00:00:00"/>
    <s v="TR"/>
    <s v="Villarrica 118, Pia Burgos"/>
    <m/>
    <n v="46000"/>
    <m/>
  </r>
  <r>
    <x v="47"/>
    <s v="Ingreso"/>
    <x v="0"/>
    <d v="2020-06-30T00:00:00"/>
    <s v="TR"/>
    <s v="Puyehue 49, Hector Otarola"/>
    <m/>
    <n v="127000"/>
    <m/>
  </r>
  <r>
    <x v="47"/>
    <s v="Ingreso"/>
    <x v="0"/>
    <d v="2020-06-30T00:00:00"/>
    <s v="TR"/>
    <s v="Ranco 81, Marcela Cubillos"/>
    <m/>
    <n v="131000"/>
    <m/>
  </r>
  <r>
    <x v="47"/>
    <s v="Ingreso"/>
    <x v="0"/>
    <d v="2020-06-30T00:00:00"/>
    <s v="TR"/>
    <s v="Puyehue 51, Solange Aspee"/>
    <m/>
    <n v="138051"/>
    <n v="1690474"/>
  </r>
  <r>
    <x v="48"/>
    <s v="Ingreso"/>
    <x v="0"/>
    <d v="2020-07-01T00:00:00"/>
    <s v="TR"/>
    <s v="Riñihue 19, Teresa Peña"/>
    <m/>
    <n v="23000"/>
    <m/>
  </r>
  <r>
    <x v="48"/>
    <s v="Ingreso"/>
    <x v="0"/>
    <d v="2020-07-01T00:00:00"/>
    <s v="TR"/>
    <s v="Villarrica 128, Claudia Ubilla"/>
    <m/>
    <n v="23000"/>
    <m/>
  </r>
  <r>
    <x v="48"/>
    <s v="Ingreso"/>
    <x v="0"/>
    <d v="2020-07-01T00:00:00"/>
    <s v="TR"/>
    <s v="Vuelto Caja Chica"/>
    <m/>
    <n v="23300"/>
    <m/>
  </r>
  <r>
    <x v="48"/>
    <s v="Ingreso"/>
    <x v="0"/>
    <d v="2020-07-01T00:00:00"/>
    <s v="TR"/>
    <s v="Villarrica 102, Silvia Mancilla"/>
    <m/>
    <n v="46102"/>
    <m/>
  </r>
  <r>
    <x v="48"/>
    <s v="Ingreso"/>
    <x v="0"/>
    <d v="2020-07-01T00:00:00"/>
    <s v="TR"/>
    <s v="Llanquihue 84, Paola Delgado"/>
    <m/>
    <n v="184000"/>
    <m/>
  </r>
  <r>
    <x v="48"/>
    <s v="Ingreso"/>
    <x v="0"/>
    <d v="2020-07-02T00:00:00"/>
    <s v="TR"/>
    <s v="Llanquihue 88, Pedro Flores"/>
    <m/>
    <n v="20000"/>
    <m/>
  </r>
  <r>
    <x v="48"/>
    <s v="Ingreso"/>
    <x v="0"/>
    <d v="2020-07-02T00:00:00"/>
    <s v="TR"/>
    <s v="Puyehue 22, Cristina Olivares"/>
    <m/>
    <n v="23000"/>
    <m/>
  </r>
  <r>
    <x v="48"/>
    <s v="Ingreso"/>
    <x v="0"/>
    <d v="2020-07-02T00:00:00"/>
    <s v="TR"/>
    <s v="Llanquihue 97, Rene Rivero"/>
    <m/>
    <n v="23000"/>
    <m/>
  </r>
  <r>
    <x v="48"/>
    <s v="Ingreso"/>
    <x v="0"/>
    <d v="2020-07-02T00:00:00"/>
    <s v="TR"/>
    <s v="Llanquihue 109, Teresa Gatica"/>
    <m/>
    <n v="23109"/>
    <m/>
  </r>
  <r>
    <x v="48"/>
    <s v="Ingreso"/>
    <x v="0"/>
    <d v="2020-07-02T00:00:00"/>
    <s v="TR"/>
    <s v="Ranco 40, Eduardo Casademont"/>
    <m/>
    <n v="100000"/>
    <m/>
  </r>
  <r>
    <x v="48"/>
    <s v="Ingreso"/>
    <x v="0"/>
    <d v="2020-07-02T00:00:00"/>
    <s v="TR"/>
    <s v="Ranco 40, Eduardo Casademont"/>
    <m/>
    <n v="103000"/>
    <m/>
  </r>
  <r>
    <x v="48"/>
    <s v="Ingreso"/>
    <x v="0"/>
    <d v="2020-07-03T00:00:00"/>
    <s v="TR"/>
    <s v="Ranco 52, Nancy Paez"/>
    <m/>
    <n v="46000"/>
    <m/>
  </r>
  <r>
    <x v="48"/>
    <s v="Ingreso"/>
    <x v="0"/>
    <d v="2020-07-03T00:00:00"/>
    <s v="TR"/>
    <s v="Riñihue 27-29, Marta Manriquez"/>
    <m/>
    <n v="46000"/>
    <m/>
  </r>
  <r>
    <x v="48"/>
    <s v="Ingreso"/>
    <x v="0"/>
    <d v="2020-07-06T00:00:00"/>
    <s v="TR"/>
    <s v="Riñihue 27-29, Marta Manriquez"/>
    <m/>
    <n v="161000"/>
    <m/>
  </r>
  <r>
    <x v="48"/>
    <s v="Ingreso"/>
    <x v="0"/>
    <d v="2020-07-07T00:00:00"/>
    <s v="TR"/>
    <s v="Llanquihue 74, Eliana Haro"/>
    <m/>
    <n v="23000"/>
    <m/>
  </r>
  <r>
    <x v="48"/>
    <s v="Ingreso"/>
    <x v="0"/>
    <d v="2020-07-07T00:00:00"/>
    <s v="TR"/>
    <s v="Puyehue 53, Ma.Teresa Vicencio"/>
    <m/>
    <n v="23000"/>
    <m/>
  </r>
  <r>
    <x v="48"/>
    <s v="Ingreso"/>
    <x v="0"/>
    <d v="2020-07-07T00:00:00"/>
    <s v="TR"/>
    <s v="Villarrica 104, Sergio Lledo"/>
    <m/>
    <n v="365000"/>
    <m/>
  </r>
  <r>
    <x v="48"/>
    <s v="Ingreso"/>
    <x v="0"/>
    <d v="2020-07-08T00:00:00"/>
    <s v="TR"/>
    <s v="Puyehue 30, Ana Montenegro"/>
    <m/>
    <n v="23000"/>
    <m/>
  </r>
  <r>
    <x v="48"/>
    <s v="Ingreso"/>
    <x v="0"/>
    <d v="2020-07-09T00:00:00"/>
    <s v="TR"/>
    <s v="Ranco 50, Julia Parra"/>
    <m/>
    <n v="20000"/>
    <m/>
  </r>
  <r>
    <x v="48"/>
    <s v="Ingreso"/>
    <x v="0"/>
    <d v="2020-07-09T00:00:00"/>
    <s v="TR"/>
    <s v="Ranco 50, Julia Parra"/>
    <m/>
    <n v="20000"/>
    <m/>
  </r>
  <r>
    <x v="48"/>
    <s v="Ingreso"/>
    <x v="0"/>
    <d v="2020-07-09T00:00:00"/>
    <s v="TR"/>
    <s v="Ranco 77, Melinda Gonzalez"/>
    <m/>
    <n v="100000"/>
    <m/>
  </r>
  <r>
    <x v="48"/>
    <s v="Ingreso"/>
    <x v="0"/>
    <d v="2020-07-10T00:00:00"/>
    <s v="TR"/>
    <s v="Ranco75, Olga Hernandez"/>
    <m/>
    <n v="161000"/>
    <m/>
  </r>
  <r>
    <x v="48"/>
    <s v="Ingreso"/>
    <x v="0"/>
    <d v="2020-07-13T00:00:00"/>
    <s v="TR"/>
    <s v="Ranco 77, Melinda Gonzalez"/>
    <m/>
    <n v="15000"/>
    <m/>
  </r>
  <r>
    <x v="48"/>
    <s v="Ingreso"/>
    <x v="0"/>
    <d v="2020-07-13T00:00:00"/>
    <s v="TR"/>
    <s v="Ranco 56, Delia Quiroga"/>
    <m/>
    <n v="46000"/>
    <m/>
  </r>
  <r>
    <x v="48"/>
    <s v="Ingreso"/>
    <x v="0"/>
    <d v="2020-07-14T00:00:00"/>
    <s v="TR"/>
    <s v="Puyehue 36, Militza Cortes"/>
    <m/>
    <n v="23000"/>
    <m/>
  </r>
  <r>
    <x v="48"/>
    <s v="Ingreso"/>
    <x v="0"/>
    <d v="2020-07-14T00:00:00"/>
    <s v="TR"/>
    <s v="Ranco 42, Octavio Arrue"/>
    <m/>
    <n v="46000"/>
    <m/>
  </r>
  <r>
    <x v="48"/>
    <s v="Ingreso"/>
    <x v="0"/>
    <d v="2020-07-14T00:00:00"/>
    <s v="TR"/>
    <s v="Ranco 93, Margarita Muñoz"/>
    <m/>
    <n v="138000"/>
    <m/>
  </r>
  <r>
    <x v="48"/>
    <s v="Ingreso"/>
    <x v="0"/>
    <d v="2020-07-15T00:00:00"/>
    <s v="D/E"/>
    <s v="Villarrica 100, Julia Zuñiga"/>
    <m/>
    <n v="23100"/>
    <m/>
  </r>
  <r>
    <x v="48"/>
    <s v="Ingreso"/>
    <x v="0"/>
    <d v="2020-07-20T00:00:00"/>
    <s v="TR"/>
    <s v="Llanquihue 103-105, Tatiana Tejos"/>
    <m/>
    <n v="46000"/>
    <m/>
  </r>
  <r>
    <x v="48"/>
    <s v="Ingreso"/>
    <x v="0"/>
    <d v="2020-07-20T00:00:00"/>
    <s v="TR"/>
    <s v="Ranco 46, Manuel Jorquera"/>
    <m/>
    <n v="69000"/>
    <m/>
  </r>
  <r>
    <x v="48"/>
    <s v="Ingreso"/>
    <x v="0"/>
    <d v="2020-07-20T00:00:00"/>
    <s v="TR"/>
    <s v="Calafquen 6-8, Roberto Andrade"/>
    <m/>
    <n v="138000"/>
    <m/>
  </r>
  <r>
    <x v="48"/>
    <s v="Ingreso"/>
    <x v="0"/>
    <d v="2020-07-21T00:00:00"/>
    <s v="TR"/>
    <s v="Llanquihue 113, Pedro Ruz"/>
    <m/>
    <n v="23113"/>
    <m/>
  </r>
  <r>
    <x v="48"/>
    <s v="Ingreso"/>
    <x v="0"/>
    <d v="2020-07-21T00:00:00"/>
    <s v="TR"/>
    <s v="Puyehue 24, Manuel Latapiat"/>
    <m/>
    <n v="46000"/>
    <m/>
  </r>
  <r>
    <x v="48"/>
    <s v="Ingreso"/>
    <x v="0"/>
    <d v="2020-07-21T00:00:00"/>
    <s v="TR"/>
    <s v="Ranco 46, Manuel Jorquera"/>
    <m/>
    <n v="69000"/>
    <m/>
  </r>
  <r>
    <x v="48"/>
    <s v="Ingreso"/>
    <x v="0"/>
    <d v="2020-07-22T00:00:00"/>
    <s v="TR"/>
    <s v="Llanquihue 80, Sergio Ibaceta"/>
    <m/>
    <n v="23080"/>
    <m/>
  </r>
  <r>
    <x v="48"/>
    <s v="Ingreso"/>
    <x v="0"/>
    <d v="2020-07-23T00:00:00"/>
    <s v="D/E"/>
    <s v="Oscar Sanchez aporte x emparejamiento"/>
    <m/>
    <n v="36000"/>
    <m/>
  </r>
  <r>
    <x v="48"/>
    <s v="Ingreso"/>
    <x v="0"/>
    <d v="2020-07-24T00:00:00"/>
    <s v="TR"/>
    <s v="Puyehue 32, Ivonne Jorquera"/>
    <m/>
    <n v="23000"/>
    <m/>
  </r>
  <r>
    <x v="48"/>
    <s v="Ingreso"/>
    <x v="0"/>
    <d v="2020-07-24T00:00:00"/>
    <s v="TR"/>
    <s v="Villarrica 129, Ricardo Figueroa"/>
    <m/>
    <n v="23000"/>
    <m/>
  </r>
  <r>
    <x v="48"/>
    <s v="Ingreso"/>
    <x v="0"/>
    <d v="2020-07-24T00:00:00"/>
    <s v="TR"/>
    <s v="Villarrica 122, Ema Valdes"/>
    <m/>
    <n v="23000"/>
    <m/>
  </r>
  <r>
    <x v="48"/>
    <s v="Ingreso"/>
    <x v="0"/>
    <d v="2020-07-24T00:00:00"/>
    <s v="D/CH"/>
    <s v="Calafque 3 Oscar Sanchez"/>
    <m/>
    <n v="92000"/>
    <m/>
  </r>
  <r>
    <x v="48"/>
    <s v="Ingreso"/>
    <x v="0"/>
    <d v="2020-07-31T00:00:00"/>
    <s v="TR"/>
    <s v="Ranco 54, Pablo Montero"/>
    <m/>
    <n v="20054"/>
    <m/>
  </r>
  <r>
    <x v="48"/>
    <s v="Ingreso"/>
    <x v="0"/>
    <d v="2020-07-31T00:00:00"/>
    <s v="TR"/>
    <s v="Villarrica 118, Pia Burgos"/>
    <m/>
    <n v="23000"/>
    <m/>
  </r>
  <r>
    <x v="48"/>
    <s v="Ingreso"/>
    <x v="0"/>
    <d v="2020-07-31T00:00:00"/>
    <s v="TR"/>
    <s v="Vuelto Caja Chica Jul"/>
    <m/>
    <n v="27000"/>
    <m/>
  </r>
  <r>
    <x v="48"/>
    <s v="Ingreso"/>
    <x v="0"/>
    <d v="2020-07-31T00:00:00"/>
    <s v="TR"/>
    <s v="Villarrica 123 Omar Sepulveda"/>
    <m/>
    <n v="68000"/>
    <m/>
  </r>
  <r>
    <x v="48"/>
    <s v="Ingreso"/>
    <x v="0"/>
    <d v="2020-07-31T00:00:00"/>
    <s v="TR"/>
    <s v="Riñihue 19. Teresa Peña"/>
    <m/>
    <n v="69000"/>
    <n v="2688858"/>
  </r>
  <r>
    <x v="49"/>
    <s v="Ingreso"/>
    <x v="0"/>
    <d v="2020-08-03T00:00:00"/>
    <s v="TR"/>
    <s v="Llanquihue 97, Rene Rivero"/>
    <m/>
    <n v="23000"/>
    <m/>
  </r>
  <r>
    <x v="49"/>
    <s v="Ingreso"/>
    <x v="0"/>
    <d v="2020-08-03T00:00:00"/>
    <s v="TR"/>
    <s v="Villarrica 128, Claudia Ubilla"/>
    <m/>
    <n v="23000"/>
    <m/>
  </r>
  <r>
    <x v="49"/>
    <s v="Ingreso"/>
    <x v="0"/>
    <d v="2020-08-03T00:00:00"/>
    <s v="TR"/>
    <s v="Ranco 52, Nancy Paez"/>
    <m/>
    <n v="23000"/>
    <m/>
  </r>
  <r>
    <x v="49"/>
    <s v="Ingreso"/>
    <x v="0"/>
    <d v="2020-08-03T00:00:00"/>
    <s v="TR"/>
    <s v="Villarrica 102, Ximena Mancilla"/>
    <m/>
    <n v="23102"/>
    <m/>
  </r>
  <r>
    <x v="49"/>
    <s v="Ingreso"/>
    <x v="0"/>
    <d v="2020-08-03T00:00:00"/>
    <s v="TR"/>
    <s v="Llanquihue 109, Teresa Gatica"/>
    <m/>
    <n v="23109"/>
    <m/>
  </r>
  <r>
    <x v="49"/>
    <s v="Ingreso"/>
    <x v="0"/>
    <d v="2020-08-04T00:00:00"/>
    <s v="TR"/>
    <s v="Llanquihue 113, Pedro Ruz"/>
    <m/>
    <n v="15113"/>
    <m/>
  </r>
  <r>
    <x v="49"/>
    <s v="Ingreso"/>
    <x v="0"/>
    <d v="2020-08-04T00:00:00"/>
    <s v="TR"/>
    <s v="Puyehue 22, Cristina Olivares"/>
    <m/>
    <n v="23000"/>
    <m/>
  </r>
  <r>
    <x v="49"/>
    <s v="Ingreso"/>
    <x v="0"/>
    <d v="2020-08-04T00:00:00"/>
    <s v="TR"/>
    <s v="Puyehue 37,Jorge Matamala"/>
    <m/>
    <n v="23032"/>
    <m/>
  </r>
  <r>
    <x v="49"/>
    <s v="Ingreso"/>
    <x v="0"/>
    <d v="2020-08-04T00:00:00"/>
    <s v="TR"/>
    <s v="Icalma 72, Jorge Matamala"/>
    <m/>
    <n v="23072"/>
    <m/>
  </r>
  <r>
    <x v="49"/>
    <s v="Ingreso"/>
    <x v="0"/>
    <d v="2020-08-04T00:00:00"/>
    <s v="TR"/>
    <s v="Llanquihue 96, Carlos Alvarez"/>
    <m/>
    <n v="46192"/>
    <m/>
  </r>
  <r>
    <x v="49"/>
    <s v="Ingreso"/>
    <x v="0"/>
    <d v="2020-08-04T00:00:00"/>
    <s v="TR"/>
    <s v="Villarrica 106, Carolina Uribe"/>
    <m/>
    <n v="69000"/>
    <m/>
  </r>
  <r>
    <x v="49"/>
    <s v="Ingreso"/>
    <x v="0"/>
    <d v="2020-08-07T00:00:00"/>
    <s v="TR"/>
    <s v="Llanquihue 74, Eliana Haro"/>
    <m/>
    <n v="23000"/>
    <m/>
  </r>
  <r>
    <x v="49"/>
    <s v="Ingreso"/>
    <x v="0"/>
    <d v="2020-08-07T00:00:00"/>
    <s v="TR"/>
    <s v="Puyehue 30, Ana Montenegro"/>
    <m/>
    <n v="23000"/>
    <m/>
  </r>
  <r>
    <x v="49"/>
    <s v="Ingreso"/>
    <x v="0"/>
    <d v="2020-08-07T00:00:00"/>
    <s v="TR"/>
    <s v="Puyehue 36, Militza Cortes"/>
    <m/>
    <n v="23000"/>
    <m/>
  </r>
  <r>
    <x v="49"/>
    <s v="Ingreso"/>
    <x v="0"/>
    <d v="2020-08-07T00:00:00"/>
    <s v="TR"/>
    <s v="Llanquihue 97-A, Castillo Olivera"/>
    <m/>
    <n v="138000"/>
    <m/>
  </r>
  <r>
    <x v="49"/>
    <s v="Ingreso"/>
    <x v="0"/>
    <d v="2020-08-10T00:00:00"/>
    <s v="TR"/>
    <s v="Llanquihue 119, Maria Madariaga"/>
    <m/>
    <n v="23000"/>
    <m/>
  </r>
  <r>
    <x v="49"/>
    <s v="Ingreso"/>
    <x v="0"/>
    <d v="2020-08-10T00:00:00"/>
    <s v="D/E"/>
    <s v="Veronica Silva, Puyehue 28"/>
    <m/>
    <n v="46000"/>
    <m/>
  </r>
  <r>
    <x v="49"/>
    <s v="Ingreso"/>
    <x v="0"/>
    <d v="2020-08-10T00:00:00"/>
    <s v="TR"/>
    <s v="Ranco 48, Carola Arriagada"/>
    <m/>
    <n v="92000"/>
    <m/>
  </r>
  <r>
    <x v="49"/>
    <s v="Ingreso"/>
    <x v="0"/>
    <d v="2020-08-10T00:00:00"/>
    <s v="D/E"/>
    <s v="Ranco 83, Silvia Gonzalez"/>
    <m/>
    <n v="120000"/>
    <m/>
  </r>
  <r>
    <x v="49"/>
    <s v="Ingreso"/>
    <x v="0"/>
    <d v="2020-08-11T00:00:00"/>
    <s v="TR"/>
    <s v="Villarrica 118, Pia Burgos"/>
    <m/>
    <n v="146000"/>
    <m/>
  </r>
  <r>
    <x v="49"/>
    <s v="Ingreso"/>
    <x v="0"/>
    <d v="2020-08-12T00:00:00"/>
    <s v="TR"/>
    <s v="Puyehue 53, Maria Vicencio"/>
    <m/>
    <n v="23000"/>
    <m/>
  </r>
  <r>
    <x v="49"/>
    <s v="Ingreso"/>
    <x v="0"/>
    <d v="2020-08-12T00:00:00"/>
    <s v="TR"/>
    <s v="Ranco 54, Juan Pablo Montero"/>
    <m/>
    <n v="98000"/>
    <m/>
  </r>
  <r>
    <x v="49"/>
    <s v="Ingreso"/>
    <x v="0"/>
    <d v="2020-08-17T00:00:00"/>
    <s v="TR"/>
    <s v="Llanquihue 119, Maria Madariaga"/>
    <m/>
    <n v="23000"/>
    <m/>
  </r>
  <r>
    <x v="49"/>
    <s v="Ingreso"/>
    <x v="0"/>
    <d v="2020-08-17T00:00:00"/>
    <s v="TR"/>
    <s v="Villarrica 100, Julia Zuñiga"/>
    <m/>
    <n v="23100"/>
    <m/>
  </r>
  <r>
    <x v="49"/>
    <s v="Ingreso"/>
    <x v="0"/>
    <d v="2020-08-17T00:00:00"/>
    <s v="TR"/>
    <s v="Puyehue 34, Gladys Jorquera"/>
    <m/>
    <n v="115000"/>
    <m/>
  </r>
  <r>
    <x v="49"/>
    <s v="Ingreso"/>
    <x v="0"/>
    <d v="2020-08-19T00:00:00"/>
    <s v="TR"/>
    <s v="Riñihue 10, Hector Zuñiga"/>
    <m/>
    <n v="115000"/>
    <m/>
  </r>
  <r>
    <x v="49"/>
    <s v="Ingreso"/>
    <x v="0"/>
    <d v="2020-08-20T00:00:00"/>
    <s v="TR"/>
    <s v="Llanquihue 113, Pedro Ruz"/>
    <m/>
    <n v="23113"/>
    <m/>
  </r>
  <r>
    <x v="49"/>
    <s v="Ingreso"/>
    <x v="0"/>
    <d v="2020-08-20T00:00:00"/>
    <s v="TR"/>
    <s v="Puyehue 24, Manuel Latapiat"/>
    <m/>
    <n v="46000"/>
    <m/>
  </r>
  <r>
    <x v="49"/>
    <s v="Ingreso"/>
    <x v="0"/>
    <d v="2020-08-20T00:00:00"/>
    <s v="TR"/>
    <s v="Llanquihue 103-105 Tatiana Tejos"/>
    <m/>
    <n v="46000"/>
    <m/>
  </r>
  <r>
    <x v="49"/>
    <s v="Ingreso"/>
    <x v="0"/>
    <d v="2020-08-21T00:00:00"/>
    <s v="TR"/>
    <s v="Ranco 50, Julia Parra"/>
    <m/>
    <n v="20000"/>
    <m/>
  </r>
  <r>
    <x v="49"/>
    <s v="Ingreso"/>
    <x v="0"/>
    <d v="2020-08-21T00:00:00"/>
    <s v="TR"/>
    <s v="Ranco 79, Ismelda Meza"/>
    <m/>
    <n v="20000"/>
    <m/>
  </r>
  <r>
    <x v="49"/>
    <s v="Ingreso"/>
    <x v="0"/>
    <d v="2020-08-24T00:00:00"/>
    <s v="TR"/>
    <s v="Puyehue 32, Ivonne Jorquera "/>
    <m/>
    <n v="23000"/>
    <m/>
  </r>
  <r>
    <x v="49"/>
    <s v="Ingreso"/>
    <x v="0"/>
    <d v="2020-08-24T00:00:00"/>
    <s v="TR"/>
    <s v="Ranco 42, Octavio Arrue"/>
    <m/>
    <n v="23000"/>
    <m/>
  </r>
  <r>
    <x v="49"/>
    <s v="Ingreso"/>
    <x v="0"/>
    <d v="2020-08-24T00:00:00"/>
    <s v="TR"/>
    <s v="Llanquihue 80, Sergio Ibaceta"/>
    <m/>
    <n v="23080"/>
    <m/>
  </r>
  <r>
    <x v="49"/>
    <s v="Ingreso"/>
    <x v="0"/>
    <d v="2020-08-24T00:00:00"/>
    <s v="TR"/>
    <s v="Ranco 50, Julia Parra"/>
    <m/>
    <n v="26000"/>
    <m/>
  </r>
  <r>
    <x v="49"/>
    <s v="Ingreso"/>
    <x v="0"/>
    <d v="2020-08-24T00:00:00"/>
    <s v="TR"/>
    <s v="Ranco 79, Ismelda Meza"/>
    <m/>
    <n v="26000"/>
    <m/>
  </r>
  <r>
    <x v="49"/>
    <s v="Ingreso"/>
    <x v="0"/>
    <d v="2020-08-24T00:00:00"/>
    <s v="TR"/>
    <s v="Ranco 89, Teresa Rojas"/>
    <m/>
    <n v="100000"/>
    <m/>
  </r>
  <r>
    <x v="49"/>
    <s v="Ingreso"/>
    <x v="0"/>
    <d v="2020-08-25T00:00:00"/>
    <s v="TR"/>
    <s v="Ranco 91, Jeanette Ibarra"/>
    <m/>
    <n v="11000"/>
    <m/>
  </r>
  <r>
    <x v="49"/>
    <s v="Ingreso"/>
    <x v="0"/>
    <d v="2020-08-26T00:00:00"/>
    <s v="TR"/>
    <s v="Ranco 91, Jeanette Ibarra"/>
    <m/>
    <n v="138000"/>
    <m/>
  </r>
  <r>
    <x v="49"/>
    <s v="Ingreso"/>
    <x v="0"/>
    <d v="2020-08-27T00:00:00"/>
    <s v="TR"/>
    <s v="Ranco 91, Jeanette Ibarra"/>
    <m/>
    <n v="69000"/>
    <m/>
  </r>
  <r>
    <x v="49"/>
    <s v="Ingreso"/>
    <x v="0"/>
    <d v="2020-08-28T00:00:00"/>
    <s v="TR"/>
    <s v="Ranco 95, Charles Beecher"/>
    <m/>
    <n v="23095"/>
    <m/>
  </r>
  <r>
    <x v="49"/>
    <s v="Ingreso"/>
    <x v="0"/>
    <d v="2020-08-28T00:00:00"/>
    <s v="TR"/>
    <s v="Ranco 95, Charles Beecher"/>
    <m/>
    <n v="23095"/>
    <m/>
  </r>
  <r>
    <x v="49"/>
    <s v="Ingreso"/>
    <x v="0"/>
    <d v="2020-08-28T00:00:00"/>
    <s v="TR"/>
    <s v="Ranco 95, Charles Beecher"/>
    <m/>
    <n v="23095"/>
    <m/>
  </r>
  <r>
    <x v="49"/>
    <s v="Ingreso"/>
    <x v="0"/>
    <d v="2020-08-28T00:00:00"/>
    <s v="TR"/>
    <s v="Ranco 95, Charles Beecher"/>
    <m/>
    <n v="23095"/>
    <m/>
  </r>
  <r>
    <x v="49"/>
    <s v="Ingreso"/>
    <x v="0"/>
    <d v="2020-08-28T00:00:00"/>
    <s v="TR"/>
    <s v="Ranco 95, Charles Beecher"/>
    <m/>
    <n v="23095"/>
    <m/>
  </r>
  <r>
    <x v="49"/>
    <s v="Ingreso"/>
    <x v="0"/>
    <d v="2020-08-28T00:00:00"/>
    <s v="TR"/>
    <s v="Puyehue 51, Solange Aspee"/>
    <m/>
    <n v="46051"/>
    <m/>
  </r>
  <r>
    <x v="49"/>
    <s v="Ingreso"/>
    <x v="0"/>
    <d v="2020-08-31T00:00:00"/>
    <s v="TR"/>
    <s v="Villarrica 118, Pia Burgos"/>
    <m/>
    <n v="23000"/>
    <m/>
  </r>
  <r>
    <x v="49"/>
    <s v="Ingreso"/>
    <x v="0"/>
    <d v="2020-08-31T00:00:00"/>
    <s v="TR"/>
    <s v="Villarrica 123, Omar Sepulveda"/>
    <m/>
    <n v="23000"/>
    <m/>
  </r>
  <r>
    <x v="49"/>
    <s v="Ingreso"/>
    <x v="0"/>
    <d v="2020-08-31T00:00:00"/>
    <s v="TR"/>
    <s v="Villarrica 129, Ricardo Figueroa"/>
    <m/>
    <n v="23000"/>
    <m/>
  </r>
  <r>
    <x v="49"/>
    <s v="Ingreso"/>
    <x v="0"/>
    <d v="2020-08-31T00:00:00"/>
    <s v="TR"/>
    <s v="Villarrica 122, Ema Valdes"/>
    <m/>
    <n v="23000"/>
    <m/>
  </r>
  <r>
    <x v="49"/>
    <s v="Ingreso"/>
    <x v="0"/>
    <d v="2020-08-31T00:00:00"/>
    <s v="TR"/>
    <s v="Puyehue 37, Jorge Matamala"/>
    <m/>
    <n v="23037"/>
    <m/>
  </r>
  <r>
    <x v="49"/>
    <s v="Ingreso"/>
    <x v="0"/>
    <d v="2020-08-31T00:00:00"/>
    <s v="TR"/>
    <s v="Icalma 72, Jorge Matamala"/>
    <m/>
    <n v="23072"/>
    <m/>
  </r>
  <r>
    <x v="49"/>
    <s v="Ingreso"/>
    <x v="0"/>
    <d v="2020-08-31T00:00:00"/>
    <s v="TR"/>
    <s v="Llanquihue 82, Maria Molina"/>
    <m/>
    <n v="69000"/>
    <m/>
  </r>
  <r>
    <x v="49"/>
    <s v="Ingreso"/>
    <x v="0"/>
    <d v="2020-08-31T00:00:00"/>
    <s v="TR"/>
    <s v="R.Figueroa vuelto caja chica"/>
    <m/>
    <n v="77620"/>
    <n v="2386168"/>
  </r>
  <r>
    <x v="50"/>
    <s v="Ingreso"/>
    <x v="0"/>
    <d v="2020-09-01T00:00:00"/>
    <s v="TR"/>
    <s v="Llanquihue 88, Pedro Flores"/>
    <m/>
    <n v="20000"/>
    <m/>
  </r>
  <r>
    <x v="50"/>
    <s v="Ingreso"/>
    <x v="0"/>
    <d v="2020-09-01T00:00:00"/>
    <s v="TR"/>
    <s v="Riñihue 19, Teresa Peña"/>
    <m/>
    <n v="23000"/>
    <m/>
  </r>
  <r>
    <x v="50"/>
    <s v="Ingreso"/>
    <x v="0"/>
    <d v="2020-09-01T00:00:00"/>
    <s v="TR"/>
    <s v="Llanquihue 97, Rene Rivero"/>
    <m/>
    <n v="23000"/>
    <m/>
  </r>
  <r>
    <x v="50"/>
    <s v="Ingreso"/>
    <x v="0"/>
    <d v="2020-09-01T00:00:00"/>
    <s v="TR"/>
    <s v="Villarrica 128, Claudia Ubilla"/>
    <m/>
    <n v="23000"/>
    <m/>
  </r>
  <r>
    <x v="50"/>
    <s v="Ingreso"/>
    <x v="0"/>
    <d v="2020-09-01T00:00:00"/>
    <s v="TR"/>
    <s v="Llanquihue 109, Teresa Gatica"/>
    <m/>
    <n v="23109"/>
    <m/>
  </r>
  <r>
    <x v="50"/>
    <s v="Ingreso"/>
    <x v="0"/>
    <d v="2020-09-02T00:00:00"/>
    <s v="TR"/>
    <s v="Puyehue 22, Cristina Olivares"/>
    <m/>
    <n v="23000"/>
    <m/>
  </r>
  <r>
    <x v="50"/>
    <s v="Ingreso"/>
    <x v="0"/>
    <d v="2020-09-03T00:00:00"/>
    <s v="TR"/>
    <s v="Villarica 102, Ximena Mancilla"/>
    <m/>
    <n v="23102"/>
    <m/>
  </r>
  <r>
    <x v="50"/>
    <s v="Ingreso"/>
    <x v="0"/>
    <d v="2020-09-03T00:00:00"/>
    <s v="TR"/>
    <s v="Ranco 52, Nancy Paez"/>
    <m/>
    <n v="46000"/>
    <m/>
  </r>
  <r>
    <x v="50"/>
    <s v="Ingreso"/>
    <x v="0"/>
    <d v="2020-09-08T00:00:00"/>
    <s v="TR"/>
    <s v="Ranco 91, Jeannette Ibarra"/>
    <m/>
    <n v="23000"/>
    <m/>
  </r>
  <r>
    <x v="50"/>
    <s v="Ingreso"/>
    <x v="0"/>
    <d v="2020-09-08T00:00:00"/>
    <s v="D/E"/>
    <s v="Llanquihue 107, Jose Navarro"/>
    <m/>
    <n v="260000"/>
    <m/>
  </r>
  <r>
    <x v="50"/>
    <s v="Ingreso"/>
    <x v="0"/>
    <d v="2020-09-09T00:00:00"/>
    <s v="TR"/>
    <s v="Riñihue 19, Teresa Peña"/>
    <m/>
    <n v="23000"/>
    <m/>
  </r>
  <r>
    <x v="50"/>
    <s v="Ingreso"/>
    <x v="0"/>
    <d v="2020-09-09T00:00:00"/>
    <s v="TR"/>
    <s v="Puyehue 30, Ana Montenegro"/>
    <m/>
    <n v="23000"/>
    <m/>
  </r>
  <r>
    <x v="50"/>
    <s v="Ingreso"/>
    <x v="0"/>
    <d v="2020-09-09T00:00:00"/>
    <s v="TR"/>
    <s v="Puyehue 43, Aurelio Sandoval"/>
    <m/>
    <n v="46000"/>
    <m/>
  </r>
  <r>
    <x v="50"/>
    <s v="Ingreso"/>
    <x v="0"/>
    <d v="2020-09-11T00:00:00"/>
    <s v="TR"/>
    <s v="Puyehue 36, Militza Cortes"/>
    <m/>
    <n v="23000"/>
    <m/>
  </r>
  <r>
    <x v="50"/>
    <s v="Ingreso"/>
    <x v="0"/>
    <d v="2020-09-11T00:00:00"/>
    <s v="TR"/>
    <s v="Llanquihue 103-105, Tatiana Tejos"/>
    <m/>
    <n v="46000"/>
    <m/>
  </r>
  <r>
    <x v="50"/>
    <s v="Ingreso"/>
    <x v="0"/>
    <d v="2020-09-14T00:00:00"/>
    <s v="TR"/>
    <s v="Ranco 77, Melinda Gonzalez"/>
    <m/>
    <n v="23000"/>
    <m/>
  </r>
  <r>
    <x v="50"/>
    <s v="Ingreso"/>
    <x v="0"/>
    <d v="2020-09-14T00:00:00"/>
    <s v="TR"/>
    <s v="Riñihue 27-29, Marta Manriquez"/>
    <m/>
    <n v="46000"/>
    <m/>
  </r>
  <r>
    <x v="50"/>
    <s v="Ingreso"/>
    <x v="0"/>
    <d v="2020-09-15T00:00:00"/>
    <s v="D/E"/>
    <s v="Villarrica 100, Julia Zuñiga"/>
    <m/>
    <n v="23100"/>
    <m/>
  </r>
  <r>
    <x v="50"/>
    <s v="Ingreso"/>
    <x v="0"/>
    <d v="2020-09-16T00:00:00"/>
    <s v="TR"/>
    <s v="Llanquihue 119. Maria Madariaga"/>
    <m/>
    <n v="46000"/>
    <m/>
  </r>
  <r>
    <x v="50"/>
    <s v="Ingreso"/>
    <x v="0"/>
    <d v="2020-09-16T00:00:00"/>
    <s v="TR"/>
    <s v="Puyehue 24, Manuel Latapiat"/>
    <m/>
    <n v="46000"/>
    <m/>
  </r>
  <r>
    <x v="50"/>
    <s v="Ingreso"/>
    <x v="0"/>
    <d v="2020-09-16T00:00:00"/>
    <s v="TR"/>
    <s v="Ranco 56, Delia Quiroga"/>
    <m/>
    <n v="46000"/>
    <m/>
  </r>
  <r>
    <x v="50"/>
    <s v="Ingreso"/>
    <x v="0"/>
    <d v="2020-09-22T00:00:00"/>
    <s v="TR"/>
    <s v="Llanquihue 80, Sergio Ibaceta"/>
    <m/>
    <n v="23080"/>
    <m/>
  </r>
  <r>
    <x v="50"/>
    <s v="Ingreso"/>
    <x v="0"/>
    <d v="2020-09-22T00:00:00"/>
    <s v="TR"/>
    <s v="Llanquihue 113, Pedro Ruz"/>
    <m/>
    <n v="23113"/>
    <m/>
  </r>
  <r>
    <x v="50"/>
    <s v="Ingreso"/>
    <x v="0"/>
    <d v="2020-09-23T00:00:00"/>
    <s v="TR"/>
    <s v="Puyehue 32, Ivonne Jorquera"/>
    <m/>
    <n v="23000"/>
    <m/>
  </r>
  <r>
    <x v="50"/>
    <s v="Ingreso"/>
    <x v="0"/>
    <d v="2020-09-23T00:00:00"/>
    <s v="TR"/>
    <s v="Ranco 42, Octavo Arrue"/>
    <m/>
    <n v="46000"/>
    <m/>
  </r>
  <r>
    <x v="50"/>
    <s v="Ingreso"/>
    <x v="0"/>
    <d v="2020-09-28T00:00:00"/>
    <s v="TR"/>
    <s v="Llanquihue 109, Teresa Gatica"/>
    <m/>
    <n v="23109"/>
    <m/>
  </r>
  <r>
    <x v="50"/>
    <s v="Ingreso"/>
    <x v="0"/>
    <d v="2020-09-28T00:00:00"/>
    <s v="TR"/>
    <s v="Puyehue 53, Maria Vicencio"/>
    <m/>
    <n v="69000"/>
    <m/>
  </r>
  <r>
    <x v="50"/>
    <s v="Ingreso"/>
    <x v="0"/>
    <d v="2020-09-28T00:00:00"/>
    <s v="TR"/>
    <s v="Villarrica 098, Anibal Vivaceta"/>
    <m/>
    <n v="138000"/>
    <m/>
  </r>
  <r>
    <x v="50"/>
    <s v="Ingreso"/>
    <x v="0"/>
    <d v="2020-09-29T00:00:00"/>
    <s v="TR"/>
    <s v="Villarrica 118, Pia Burgos"/>
    <m/>
    <n v="23000"/>
    <m/>
  </r>
  <r>
    <x v="50"/>
    <s v="Ingreso"/>
    <x v="0"/>
    <d v="2020-09-30T00:00:00"/>
    <s v="TR"/>
    <s v="Puyehue 37, Jorge Matamala"/>
    <m/>
    <n v="23000"/>
    <m/>
  </r>
  <r>
    <x v="50"/>
    <s v="Ingreso"/>
    <x v="0"/>
    <d v="2020-09-30T00:00:00"/>
    <s v="TR"/>
    <s v="Icalma 72, Jorge Matamala"/>
    <m/>
    <n v="23000"/>
    <m/>
  </r>
  <r>
    <x v="50"/>
    <s v="Ingreso"/>
    <x v="0"/>
    <d v="2020-09-30T00:00:00"/>
    <s v="TR"/>
    <s v="Villarrica 123, Omar Sepulveda"/>
    <m/>
    <n v="23000"/>
    <m/>
  </r>
  <r>
    <x v="50"/>
    <s v="Ingreso"/>
    <x v="0"/>
    <d v="2020-09-30T00:00:00"/>
    <s v="TR"/>
    <s v="Riñihue 19, Teresa Peña"/>
    <m/>
    <n v="23000"/>
    <n v="1338613"/>
  </r>
  <r>
    <x v="51"/>
    <s v="Ingreso"/>
    <x v="0"/>
    <d v="2020-10-01T00:00:00"/>
    <s v="TR"/>
    <s v="R.Figueroa vuelto caja chica"/>
    <m/>
    <n v="2910"/>
    <m/>
  </r>
  <r>
    <x v="51"/>
    <s v="Ingreso"/>
    <x v="0"/>
    <d v="2020-10-01T00:00:00"/>
    <s v="TR"/>
    <s v="Villarrica 106, Carolina Uribe"/>
    <m/>
    <n v="23000"/>
    <m/>
  </r>
  <r>
    <x v="51"/>
    <s v="Ingreso"/>
    <x v="0"/>
    <d v="2020-10-01T00:00:00"/>
    <s v="TR"/>
    <s v="Villarrica 129, Ricardo Figueroa"/>
    <m/>
    <n v="23000"/>
    <m/>
  </r>
  <r>
    <x v="51"/>
    <s v="Ingreso"/>
    <x v="0"/>
    <d v="2020-10-01T00:00:00"/>
    <s v="TR"/>
    <s v="Villarrica 122, Ema Valdes"/>
    <m/>
    <n v="23000"/>
    <m/>
  </r>
  <r>
    <x v="51"/>
    <s v="Ingreso"/>
    <x v="0"/>
    <d v="2020-10-01T00:00:00"/>
    <s v="TR"/>
    <s v="Villarrica 128, Claudia Ubilla"/>
    <m/>
    <n v="23000"/>
    <m/>
  </r>
  <r>
    <x v="51"/>
    <s v="Ingreso"/>
    <x v="0"/>
    <d v="2020-10-01T00:00:00"/>
    <s v="TR"/>
    <s v="Puyehue 22, Cristina Olivares"/>
    <m/>
    <n v="69000"/>
    <m/>
  </r>
  <r>
    <x v="51"/>
    <s v="Ingreso"/>
    <x v="0"/>
    <d v="2020-10-02T00:00:00"/>
    <s v="TR"/>
    <s v="Ranco 77, Melinda Gonzalez"/>
    <m/>
    <n v="23000"/>
    <m/>
  </r>
  <r>
    <x v="51"/>
    <s v="Ingreso"/>
    <x v="0"/>
    <d v="2020-10-02T00:00:00"/>
    <s v="TR"/>
    <s v="Llanquihue 97, Rene Rivero"/>
    <m/>
    <n v="23000"/>
    <m/>
  </r>
  <r>
    <x v="51"/>
    <s v="Ingreso"/>
    <x v="0"/>
    <d v="2020-10-02T00:00:00"/>
    <s v="TR"/>
    <s v="Ranco 50, Julia Parra"/>
    <m/>
    <n v="23000"/>
    <m/>
  </r>
  <r>
    <x v="51"/>
    <s v="Ingreso"/>
    <x v="0"/>
    <d v="2020-10-02T00:00:00"/>
    <s v="TR"/>
    <s v="Ranco 79, Ismelda Meza"/>
    <m/>
    <n v="23000"/>
    <m/>
  </r>
  <r>
    <x v="51"/>
    <s v="Ingreso"/>
    <x v="0"/>
    <d v="2020-10-02T00:00:00"/>
    <s v="TR"/>
    <s v="Villarrica 102, Ximena Mancilla"/>
    <m/>
    <n v="23102"/>
    <m/>
  </r>
  <r>
    <x v="51"/>
    <s v="Ingreso"/>
    <x v="0"/>
    <d v="2020-10-05T00:00:00"/>
    <s v="TR"/>
    <s v="Llanquihue 88, Pedro Flores"/>
    <m/>
    <n v="20000"/>
    <m/>
  </r>
  <r>
    <x v="51"/>
    <s v="Ingreso"/>
    <x v="0"/>
    <d v="2020-10-05T00:00:00"/>
    <s v="TR"/>
    <s v="Ranco 91, Jeannette Ibarra"/>
    <m/>
    <n v="23000"/>
    <m/>
  </r>
  <r>
    <x v="51"/>
    <s v="Ingreso"/>
    <x v="0"/>
    <d v="2020-10-05T00:00:00"/>
    <s v="TR"/>
    <s v="Inostroza e"/>
    <m/>
    <n v="477000"/>
    <m/>
  </r>
  <r>
    <x v="51"/>
    <s v="Ingreso"/>
    <x v="0"/>
    <d v="2020-10-06T00:00:00"/>
    <s v="D/E"/>
    <s v="Ranco 83, Silvia Gonzalez"/>
    <m/>
    <n v="23000"/>
    <m/>
  </r>
  <r>
    <x v="51"/>
    <s v="Ingreso"/>
    <x v="0"/>
    <d v="2020-10-06T00:00:00"/>
    <s v="D/E"/>
    <s v="Llanquihue 74, Eliana Haro"/>
    <m/>
    <n v="46000"/>
    <m/>
  </r>
  <r>
    <x v="51"/>
    <s v="Ingreso"/>
    <x v="0"/>
    <d v="2020-10-06T00:00:00"/>
    <s v="D/E"/>
    <s v="Ranco 89, Teresa Rojas"/>
    <m/>
    <n v="61000"/>
    <m/>
  </r>
  <r>
    <x v="51"/>
    <s v="Ingreso"/>
    <x v="0"/>
    <d v="2020-10-07T00:00:00"/>
    <s v="TR"/>
    <s v="Puyehue 30, Jorge Carcasson"/>
    <m/>
    <n v="23000"/>
    <m/>
  </r>
  <r>
    <x v="51"/>
    <s v="Ingreso"/>
    <x v="0"/>
    <d v="2020-10-08T00:00:00"/>
    <s v="TR"/>
    <s v="Ranco 75. Olga Hernandez"/>
    <m/>
    <n v="69000"/>
    <m/>
  </r>
  <r>
    <x v="51"/>
    <s v="Ingreso"/>
    <x v="0"/>
    <d v="2020-10-09T00:00:00"/>
    <s v="TR"/>
    <s v="Ranco 56, Delia Quiroga"/>
    <m/>
    <n v="23000"/>
    <m/>
  </r>
  <r>
    <x v="51"/>
    <s v="Ingreso"/>
    <x v="0"/>
    <d v="2020-10-13T00:00:00"/>
    <s v="TR"/>
    <s v="Ranco 48, Carola Arriagada"/>
    <m/>
    <n v="23000"/>
    <m/>
  </r>
  <r>
    <x v="51"/>
    <s v="Ingreso"/>
    <x v="0"/>
    <d v="2020-10-14T00:00:00"/>
    <s v="TR"/>
    <s v="Puyehue 36, Militza Cortes"/>
    <m/>
    <n v="23000"/>
    <m/>
  </r>
  <r>
    <x v="51"/>
    <s v="Ingreso"/>
    <x v="0"/>
    <d v="2020-10-15T00:00:00"/>
    <s v="TR"/>
    <s v="Llanquihue 119. Maria Madariaga"/>
    <m/>
    <n v="23000"/>
    <m/>
  </r>
  <r>
    <x v="51"/>
    <s v="Ingreso"/>
    <x v="0"/>
    <d v="2020-10-15T00:00:00"/>
    <s v="D/E"/>
    <s v="Villarrica  100, Julia Zuñiga"/>
    <m/>
    <n v="23100"/>
    <m/>
  </r>
  <r>
    <x v="51"/>
    <s v="Ingreso"/>
    <x v="0"/>
    <d v="2020-10-15T00:00:00"/>
    <s v="TR"/>
    <s v="Llanquihue 90, Aurora Araya"/>
    <m/>
    <n v="170000"/>
    <m/>
  </r>
  <r>
    <x v="51"/>
    <s v="Ingreso"/>
    <x v="0"/>
    <d v="2020-10-16T00:00:00"/>
    <s v="TR"/>
    <s v="Riñihue 27-29, Marta Manriquez"/>
    <m/>
    <n v="46000"/>
    <m/>
  </r>
  <r>
    <x v="51"/>
    <s v="Ingreso"/>
    <x v="0"/>
    <d v="2020-10-19T00:00:00"/>
    <s v="TR"/>
    <s v="Puyehue 24, Manuel Latapiat"/>
    <m/>
    <n v="23000"/>
    <m/>
  </r>
  <r>
    <x v="51"/>
    <s v="Ingreso"/>
    <x v="0"/>
    <d v="2020-10-20T00:00:00"/>
    <s v="TR"/>
    <s v="Llanquihue 82, Maria Molina"/>
    <m/>
    <n v="23000"/>
    <m/>
  </r>
  <r>
    <x v="51"/>
    <s v="Ingreso"/>
    <x v="0"/>
    <d v="2020-10-21T00:00:00"/>
    <s v="TR"/>
    <s v="Llanquihue 113, Pedro Ruz"/>
    <m/>
    <n v="23113"/>
    <m/>
  </r>
  <r>
    <x v="51"/>
    <s v="Ingreso"/>
    <x v="0"/>
    <d v="2020-10-22T00:00:00"/>
    <s v="TR"/>
    <s v="Llanquihue 80, Sergio ibaceta"/>
    <m/>
    <n v="23080"/>
    <m/>
  </r>
  <r>
    <x v="51"/>
    <s v="Ingreso"/>
    <x v="0"/>
    <d v="2020-10-26T00:00:00"/>
    <s v="TR"/>
    <s v="Puyehue 32, Ivonne Jorquera"/>
    <m/>
    <n v="23000"/>
    <m/>
  </r>
  <r>
    <x v="51"/>
    <s v="Ingreso"/>
    <x v="0"/>
    <d v="2020-10-26T00:00:00"/>
    <s v="TR"/>
    <s v="Puyehue 37,Jorge Matamala"/>
    <m/>
    <n v="23037"/>
    <m/>
  </r>
  <r>
    <x v="51"/>
    <s v="Ingreso"/>
    <x v="0"/>
    <d v="2020-10-26T00:00:00"/>
    <s v="TR"/>
    <s v="Icalma 72, Jorge Matamala"/>
    <m/>
    <n v="23072"/>
    <m/>
  </r>
  <r>
    <x v="51"/>
    <s v="Ingreso"/>
    <x v="0"/>
    <d v="2020-10-26T00:00:00"/>
    <s v="TR"/>
    <s v="Villarrica 102, Ximena Mancilla"/>
    <m/>
    <n v="23102"/>
    <m/>
  </r>
  <r>
    <x v="51"/>
    <s v="Ingreso"/>
    <x v="0"/>
    <d v="2020-10-27T00:00:00"/>
    <s v="TR"/>
    <s v="Puyehue 43, Aurelio Sandoval"/>
    <m/>
    <n v="46000"/>
    <m/>
  </r>
  <r>
    <x v="51"/>
    <s v="Ingreso"/>
    <x v="0"/>
    <d v="2020-10-28T00:00:00"/>
    <s v="TR"/>
    <s v="Llanquihue 88, Pedro Flores"/>
    <m/>
    <n v="20000"/>
    <m/>
  </r>
  <r>
    <x v="51"/>
    <s v="Ingreso"/>
    <x v="0"/>
    <d v="2020-10-28T00:00:00"/>
    <s v="TR"/>
    <s v="Riñihue 6-8, Roberto Andrade"/>
    <m/>
    <n v="92006"/>
    <m/>
  </r>
  <r>
    <x v="51"/>
    <s v="Ingreso"/>
    <x v="0"/>
    <d v="2020-10-28T00:00:00"/>
    <s v="TR"/>
    <s v="Llanquihue 99, Luisa Herrera"/>
    <m/>
    <n v="138000"/>
    <m/>
  </r>
  <r>
    <x v="51"/>
    <s v="Ingreso"/>
    <x v="0"/>
    <d v="2020-10-29T00:00:00"/>
    <s v="TR"/>
    <s v="Ranco 50, Julia Parra"/>
    <m/>
    <n v="23000"/>
    <m/>
  </r>
  <r>
    <x v="51"/>
    <s v="Ingreso"/>
    <x v="0"/>
    <d v="2020-10-29T00:00:00"/>
    <s v="TR"/>
    <s v="Ranco 79, Ismelda Meza"/>
    <m/>
    <n v="23000"/>
    <m/>
  </r>
  <r>
    <x v="51"/>
    <s v="Ingreso"/>
    <x v="0"/>
    <d v="2020-10-29T00:00:00"/>
    <s v="TR"/>
    <s v="Ranco 77, Melinda Gonzalez"/>
    <m/>
    <n v="23000"/>
    <n v="1901522"/>
  </r>
  <r>
    <x v="52"/>
    <s v="Ingreso"/>
    <x v="0"/>
    <d v="2020-11-02T00:00:00"/>
    <s v="TR"/>
    <s v="Villarrica 123 Omar Sepulveda"/>
    <m/>
    <n v="23000"/>
    <m/>
  </r>
  <r>
    <x v="52"/>
    <s v="Ingreso"/>
    <x v="0"/>
    <d v="2020-11-02T00:00:00"/>
    <s v="TR"/>
    <s v="Villarrica 129, Ricardo Figueroa"/>
    <m/>
    <n v="23000"/>
    <m/>
  </r>
  <r>
    <x v="52"/>
    <s v="Ingreso"/>
    <x v="0"/>
    <d v="2020-11-02T00:00:00"/>
    <s v="TR"/>
    <s v="Villarrica 122, Ema Valdes"/>
    <m/>
    <n v="23000"/>
    <m/>
  </r>
  <r>
    <x v="52"/>
    <s v="Ingreso"/>
    <x v="0"/>
    <d v="2020-11-02T00:00:00"/>
    <s v="TR"/>
    <s v="Llanquihue 97, Rene Rivero"/>
    <m/>
    <n v="23000"/>
    <m/>
  </r>
  <r>
    <x v="52"/>
    <s v="Ingreso"/>
    <x v="0"/>
    <d v="2020-11-02T00:00:00"/>
    <s v="TR"/>
    <s v="Villarrica 128, Claudia Ubilla"/>
    <m/>
    <n v="23000"/>
    <m/>
  </r>
  <r>
    <x v="52"/>
    <s v="Ingreso"/>
    <x v="0"/>
    <d v="2020-11-02T00:00:00"/>
    <s v="TR"/>
    <s v="Llanquihue 82, Maria Molina"/>
    <m/>
    <n v="23000"/>
    <m/>
  </r>
  <r>
    <x v="52"/>
    <s v="Ingreso"/>
    <x v="0"/>
    <d v="2020-11-02T00:00:00"/>
    <s v="TR"/>
    <s v="Llanquihue 96, Carlos Alvarez"/>
    <m/>
    <n v="23096"/>
    <m/>
  </r>
  <r>
    <x v="52"/>
    <s v="Ingreso"/>
    <x v="0"/>
    <d v="2020-11-02T00:00:00"/>
    <s v="TR"/>
    <s v="R.Figueroa vuelto caja chica Oct."/>
    <m/>
    <n v="85880"/>
    <m/>
  </r>
  <r>
    <x v="52"/>
    <s v="Ingreso"/>
    <x v="0"/>
    <d v="2020-11-03T00:00:00"/>
    <s v="TR"/>
    <s v="Riñihue 19, Teresa Peña"/>
    <m/>
    <n v="23000"/>
    <m/>
  </r>
  <r>
    <x v="52"/>
    <s v="Ingreso"/>
    <x v="0"/>
    <d v="2020-11-04T00:00:00"/>
    <s v="TR"/>
    <s v="Llanquihue 84, Paola Delgado"/>
    <m/>
    <n v="115000"/>
    <m/>
  </r>
  <r>
    <x v="52"/>
    <s v="Ingreso"/>
    <x v="0"/>
    <d v="2020-11-05T00:00:00"/>
    <s v="TR"/>
    <s v="Villarrica 109, Teresa Gatica "/>
    <m/>
    <n v="23109"/>
    <m/>
  </r>
  <r>
    <x v="52"/>
    <s v="Ingreso"/>
    <x v="0"/>
    <d v="2020-11-05T00:00:00"/>
    <s v="TR"/>
    <s v="Puyehue 51, Solange Aspee"/>
    <m/>
    <n v="115051"/>
    <m/>
  </r>
  <r>
    <x v="52"/>
    <s v="Ingreso"/>
    <x v="0"/>
    <d v="2020-11-09T00:00:00"/>
    <s v="TR"/>
    <s v="Ranco 75, Olga Hernandez"/>
    <m/>
    <n v="23000"/>
    <m/>
  </r>
  <r>
    <x v="52"/>
    <s v="Ingreso"/>
    <x v="0"/>
    <d v="2020-11-09T00:00:00"/>
    <s v="TR"/>
    <s v="Ranco 42, Octavio Arrue"/>
    <m/>
    <n v="25000"/>
    <m/>
  </r>
  <r>
    <x v="52"/>
    <s v="Ingreso"/>
    <x v="0"/>
    <d v="2020-11-12T00:00:00"/>
    <s v="TR"/>
    <s v="Ranco 56, Delia Quiroga"/>
    <m/>
    <n v="46000"/>
    <m/>
  </r>
  <r>
    <x v="52"/>
    <s v="Ingreso"/>
    <x v="4"/>
    <d v="2020-11-12T00:00:00"/>
    <s v="TR"/>
    <s v="Rescate Deposito a Plazo"/>
    <m/>
    <n v="3261296"/>
    <m/>
  </r>
  <r>
    <x v="52"/>
    <s v="Ingreso"/>
    <x v="4"/>
    <d v="2020-11-12T00:00:00"/>
    <s v="TR"/>
    <s v="Rescate Deposito a Plazo"/>
    <m/>
    <n v="12781238"/>
    <m/>
  </r>
  <r>
    <x v="52"/>
    <s v="Ingreso"/>
    <x v="0"/>
    <d v="2020-11-13T00:00:00"/>
    <s v="TR"/>
    <s v="Puyehue 36, Militza Cortes"/>
    <m/>
    <n v="23000"/>
    <m/>
  </r>
  <r>
    <x v="52"/>
    <s v="Ingreso"/>
    <x v="0"/>
    <d v="2020-11-13T00:00:00"/>
    <s v="TR"/>
    <s v="Rescate Deposito a Plazo"/>
    <m/>
    <n v="795784"/>
    <m/>
  </r>
  <r>
    <x v="52"/>
    <s v="Ingreso"/>
    <x v="4"/>
    <d v="2020-11-13T00:00:00"/>
    <s v="TR"/>
    <s v="Rescate Deposito a Plazo"/>
    <m/>
    <n v="11399283"/>
    <m/>
  </r>
  <r>
    <x v="52"/>
    <s v="Ingreso"/>
    <x v="0"/>
    <d v="2020-11-16T00:00:00"/>
    <s v="TR"/>
    <s v="Puyehue 30, Jorge Carcasson"/>
    <m/>
    <n v="23000"/>
    <m/>
  </r>
  <r>
    <x v="52"/>
    <s v="Ingreso"/>
    <x v="0"/>
    <d v="2020-11-16T00:00:00"/>
    <s v="TR"/>
    <s v="Puyehue 24, Manuel Latapiat"/>
    <m/>
    <n v="23000"/>
    <m/>
  </r>
  <r>
    <x v="52"/>
    <s v="Ingreso"/>
    <x v="0"/>
    <d v="2020-11-16T00:00:00"/>
    <s v="TR"/>
    <s v="Puyehue 30, Jorge Carcasson"/>
    <m/>
    <n v="23000"/>
    <m/>
  </r>
  <r>
    <x v="52"/>
    <s v="Ingreso"/>
    <x v="0"/>
    <d v="2020-11-16T00:00:00"/>
    <s v="TR"/>
    <s v="Puyehue 30, Jorge Carcasson"/>
    <m/>
    <n v="23000"/>
    <m/>
  </r>
  <r>
    <x v="52"/>
    <s v="Ingreso"/>
    <x v="0"/>
    <d v="2020-11-16T00:00:00"/>
    <s v="TR"/>
    <s v="Ranco 83, Silvia Gonzalez"/>
    <m/>
    <n v="23000"/>
    <m/>
  </r>
  <r>
    <x v="52"/>
    <s v="Ingreso"/>
    <x v="0"/>
    <d v="2020-11-16T00:00:00"/>
    <s v="TR"/>
    <s v="Puyehue 41, Teresa Sepulveda"/>
    <m/>
    <n v="60000"/>
    <m/>
  </r>
  <r>
    <x v="52"/>
    <s v="Ingreso"/>
    <x v="0"/>
    <d v="2020-11-17T00:00:00"/>
    <s v="TR"/>
    <s v="Villarrica 100, Julia Zuñiga"/>
    <m/>
    <n v="23100"/>
    <m/>
  </r>
  <r>
    <x v="52"/>
    <s v="Ingreso"/>
    <x v="0"/>
    <d v="2020-11-20T00:00:00"/>
    <s v="TR"/>
    <s v="Llanquihue 113, Pedro Ruz"/>
    <m/>
    <n v="23113"/>
    <m/>
  </r>
  <r>
    <x v="52"/>
    <s v="Ingreso"/>
    <x v="0"/>
    <d v="2020-11-23T00:00:00"/>
    <s v="TR"/>
    <s v="Ranco 48, Carola Arriagada"/>
    <m/>
    <n v="23000"/>
    <m/>
  </r>
  <r>
    <x v="52"/>
    <s v="Ingreso"/>
    <x v="0"/>
    <d v="2020-11-23T00:00:00"/>
    <s v="TR"/>
    <s v="Ranco 50, Julia Parra"/>
    <m/>
    <n v="23000"/>
    <m/>
  </r>
  <r>
    <x v="52"/>
    <s v="Ingreso"/>
    <x v="0"/>
    <d v="2020-11-23T00:00:00"/>
    <s v="TR"/>
    <s v="Ranco 79, Ismelda Meza"/>
    <m/>
    <n v="23000"/>
    <m/>
  </r>
  <r>
    <x v="52"/>
    <s v="Ingreso"/>
    <x v="0"/>
    <d v="2020-11-24T00:00:00"/>
    <s v="TR"/>
    <s v="Llanquihue 80, Sergio iBaceta"/>
    <m/>
    <n v="20080"/>
    <m/>
  </r>
  <r>
    <x v="52"/>
    <s v="Ingreso"/>
    <x v="0"/>
    <d v="2020-11-25T00:00:00"/>
    <s v="TR"/>
    <s v="Puyehue32, Ivonne Jorquera"/>
    <m/>
    <n v="23000"/>
    <m/>
  </r>
  <r>
    <x v="52"/>
    <s v="Ingreso"/>
    <x v="0"/>
    <d v="2020-11-25T00:00:00"/>
    <s v="TR"/>
    <s v="Llanquihue 82, Maria Molina"/>
    <m/>
    <n v="23000"/>
    <m/>
  </r>
  <r>
    <x v="52"/>
    <s v="Ingreso"/>
    <x v="0"/>
    <d v="2020-11-25T00:00:00"/>
    <s v="TR"/>
    <s v="Puyehue 45-47, Gladys Segovia"/>
    <m/>
    <n v="552000"/>
    <m/>
  </r>
  <r>
    <x v="52"/>
    <s v="Ingreso"/>
    <x v="0"/>
    <d v="2020-11-27T00:00:00"/>
    <s v="TR"/>
    <s v="Riñihue 10, Hector Zuñiga"/>
    <m/>
    <n v="92000"/>
    <m/>
  </r>
  <r>
    <x v="52"/>
    <s v="Ingreso"/>
    <x v="0"/>
    <d v="2020-11-30T00:00:00"/>
    <s v="TR"/>
    <s v="Llanquihue 88, Pedro Flores"/>
    <m/>
    <n v="20000"/>
    <m/>
  </r>
  <r>
    <x v="52"/>
    <s v="Ingreso"/>
    <x v="0"/>
    <d v="2020-11-30T00:00:00"/>
    <s v="TR"/>
    <s v="Riñihue 19, Teresa Peña"/>
    <m/>
    <n v="23000"/>
    <m/>
  </r>
  <r>
    <x v="52"/>
    <s v="Ingreso"/>
    <x v="0"/>
    <d v="2020-11-30T00:00:00"/>
    <s v="TR"/>
    <s v="Villarrica 123, Omar Sepulveda"/>
    <m/>
    <n v="23000"/>
    <m/>
  </r>
  <r>
    <x v="52"/>
    <s v="Ingreso"/>
    <x v="0"/>
    <d v="2020-11-30T00:00:00"/>
    <s v="TR"/>
    <s v="Puyehue 37,Jorge Matamala"/>
    <m/>
    <n v="23000"/>
    <m/>
  </r>
  <r>
    <x v="52"/>
    <s v="Ingreso"/>
    <x v="0"/>
    <d v="2020-11-30T00:00:00"/>
    <s v="TR"/>
    <s v="Icalma 72, Jorge Matamala"/>
    <m/>
    <n v="23000"/>
    <m/>
  </r>
  <r>
    <x v="52"/>
    <s v="Ingreso"/>
    <x v="0"/>
    <d v="2020-11-30T00:00:00"/>
    <s v="TR"/>
    <s v="Villarrica 106, Carolina Uribe"/>
    <m/>
    <n v="23000"/>
    <m/>
  </r>
  <r>
    <x v="52"/>
    <s v="Ingreso"/>
    <x v="0"/>
    <d v="2020-11-30T00:00:00"/>
    <s v="TR"/>
    <s v="Villarrica 129, Ricardo Figueroa"/>
    <m/>
    <n v="23000"/>
    <m/>
  </r>
  <r>
    <x v="52"/>
    <s v="Ingreso"/>
    <x v="0"/>
    <d v="2020-11-30T00:00:00"/>
    <s v="TR"/>
    <s v="Villarrica 122, Ema Valdes"/>
    <m/>
    <n v="23000"/>
    <n v="30059030"/>
  </r>
  <r>
    <x v="53"/>
    <s v="Ingreso"/>
    <x v="0"/>
    <d v="2020-12-01T00:00:00"/>
    <s v="TR"/>
    <s v="R.Figueroa vuelto caja chica Oct."/>
    <m/>
    <n v="2090"/>
    <m/>
  </r>
  <r>
    <x v="53"/>
    <s v="Ingreso"/>
    <x v="0"/>
    <d v="2020-12-01T00:00:00"/>
    <s v="TR"/>
    <s v="Ranco 77, Melinda Gonzalez"/>
    <m/>
    <n v="23000"/>
    <m/>
  </r>
  <r>
    <x v="53"/>
    <s v="Ingreso"/>
    <x v="0"/>
    <d v="2020-12-01T00:00:00"/>
    <s v="TR"/>
    <s v="Ranco 91, Jeanette Ibarra"/>
    <m/>
    <n v="23000"/>
    <m/>
  </r>
  <r>
    <x v="53"/>
    <s v="Ingreso"/>
    <x v="0"/>
    <d v="2020-12-01T00:00:00"/>
    <s v="TR"/>
    <s v="Villarrica 128, Claudia ubilla"/>
    <m/>
    <n v="23000"/>
    <m/>
  </r>
  <r>
    <x v="53"/>
    <s v="Ingreso"/>
    <x v="0"/>
    <d v="2020-12-01T00:00:00"/>
    <s v="D/E"/>
    <s v="Villarrica 100, Julia Zuñiga"/>
    <m/>
    <n v="23100"/>
    <m/>
  </r>
  <r>
    <x v="53"/>
    <s v="Ingreso"/>
    <x v="0"/>
    <d v="2020-12-01T00:00:00"/>
    <s v="TR"/>
    <s v="Villarrica 102, Ximena Mancilla"/>
    <m/>
    <n v="23102"/>
    <m/>
  </r>
  <r>
    <x v="53"/>
    <s v="Ingreso"/>
    <x v="0"/>
    <d v="2020-12-03T00:00:00"/>
    <s v="D/E"/>
    <s v="Llanquihue 74, Eliana Haro"/>
    <m/>
    <n v="23000"/>
    <m/>
  </r>
  <r>
    <x v="53"/>
    <s v="Ingreso"/>
    <x v="0"/>
    <d v="2020-12-03T00:00:00"/>
    <s v="D/E"/>
    <s v="Ranco 83, Silvia Gonzalez"/>
    <m/>
    <n v="23000"/>
    <m/>
  </r>
  <r>
    <x v="53"/>
    <s v="Ingreso"/>
    <x v="0"/>
    <d v="2020-12-07T00:00:00"/>
    <s v="TR"/>
    <s v="Ranco 75, Olga Hernandez"/>
    <m/>
    <n v="23000"/>
    <m/>
  </r>
  <r>
    <x v="53"/>
    <s v="Ingreso"/>
    <x v="0"/>
    <d v="2020-12-07T00:00:00"/>
    <s v="TR"/>
    <s v="Llanquihue 97, Rene Rivero"/>
    <m/>
    <n v="23000"/>
    <m/>
  </r>
  <r>
    <x v="53"/>
    <s v="Ingreso"/>
    <x v="0"/>
    <d v="2020-12-07T00:00:00"/>
    <s v="TR"/>
    <s v="Llanquihue 76, Glenda Alvarez"/>
    <m/>
    <n v="48076"/>
    <m/>
  </r>
  <r>
    <x v="53"/>
    <s v="Ingreso"/>
    <x v="0"/>
    <d v="2020-12-07T00:00:00"/>
    <s v="TR"/>
    <s v="Puyehue 41, Teresa Sepulveda"/>
    <m/>
    <n v="105000"/>
    <m/>
  </r>
  <r>
    <x v="53"/>
    <s v="Ingreso"/>
    <x v="0"/>
    <d v="2020-12-07T00:00:00"/>
    <s v="TR"/>
    <s v="Puyehue 34, Gladys Jorquera"/>
    <m/>
    <n v="115000"/>
    <m/>
  </r>
  <r>
    <x v="53"/>
    <s v="Ingreso"/>
    <x v="0"/>
    <d v="2020-12-09T00:00:00"/>
    <s v="TR"/>
    <s v="Puyehue 43, Aurelio Sandoval"/>
    <m/>
    <n v="46000"/>
    <m/>
  </r>
  <r>
    <x v="53"/>
    <s v="Ingreso"/>
    <x v="0"/>
    <d v="2020-12-09T00:00:00"/>
    <s v="TR"/>
    <s v="Llanquihue 76, Glenda Alvarez"/>
    <m/>
    <n v="99076"/>
    <m/>
  </r>
  <r>
    <x v="53"/>
    <s v="Ingreso"/>
    <x v="0"/>
    <d v="2020-12-10T00:00:00"/>
    <s v="TR"/>
    <s v="Llanquihue 96, Carlos Alvarez"/>
    <m/>
    <n v="23096"/>
    <m/>
  </r>
  <r>
    <x v="53"/>
    <s v="Ingreso"/>
    <x v="0"/>
    <d v="2020-12-11T00:00:00"/>
    <s v="TR"/>
    <s v="Ranco 48, Carola Arriagada"/>
    <m/>
    <n v="23000"/>
    <m/>
  </r>
  <r>
    <x v="53"/>
    <s v="Ingreso"/>
    <x v="0"/>
    <d v="2020-12-11T00:00:00"/>
    <s v="TR"/>
    <s v="Puyehue 53, Maria Vicencio"/>
    <m/>
    <n v="92000"/>
    <m/>
  </r>
  <r>
    <x v="53"/>
    <s v="Ingreso"/>
    <x v="0"/>
    <d v="2020-12-14T00:00:00"/>
    <s v="TR"/>
    <s v="Riñihue 27-29, Marta Manriquez"/>
    <m/>
    <n v="46000"/>
    <m/>
  </r>
  <r>
    <x v="53"/>
    <s v="Ingreso"/>
    <x v="0"/>
    <d v="2020-12-14T00:00:00"/>
    <s v="TR"/>
    <s v="Ranco 46, Manuel Jorquera"/>
    <m/>
    <n v="69000"/>
    <m/>
  </r>
  <r>
    <x v="53"/>
    <s v="Ingreso"/>
    <x v="0"/>
    <d v="2020-12-16T00:00:00"/>
    <s v="TR"/>
    <s v="Ranco 95, Charles Beecher"/>
    <m/>
    <n v="23095"/>
    <m/>
  </r>
  <r>
    <x v="53"/>
    <s v="Ingreso"/>
    <x v="0"/>
    <d v="2020-12-16T00:00:00"/>
    <s v="TR"/>
    <s v="Ranco 95, Charles Beecher"/>
    <m/>
    <n v="23095"/>
    <m/>
  </r>
  <r>
    <x v="53"/>
    <s v="Ingreso"/>
    <x v="0"/>
    <d v="2020-12-16T00:00:00"/>
    <s v="TR"/>
    <s v="Ranco 95, Charles Beecher"/>
    <m/>
    <n v="23095"/>
    <m/>
  </r>
  <r>
    <x v="53"/>
    <s v="Ingreso"/>
    <x v="0"/>
    <d v="2020-12-17T00:00:00"/>
    <s v="TR"/>
    <s v="Riñihue 27-29, Marta Manriquez"/>
    <m/>
    <n v="46000"/>
    <m/>
  </r>
  <r>
    <x v="53"/>
    <s v="Ingreso"/>
    <x v="0"/>
    <d v="2020-12-18T00:00:00"/>
    <s v="TR"/>
    <s v="Ranco 54, Juan Pablo Montero"/>
    <m/>
    <n v="23054"/>
    <m/>
  </r>
  <r>
    <x v="53"/>
    <s v="Ingreso"/>
    <x v="0"/>
    <d v="2020-12-21T00:00:00"/>
    <s v="TR"/>
    <s v="Puyehue 24, Manuel Latapiat"/>
    <m/>
    <n v="23000"/>
    <m/>
  </r>
  <r>
    <x v="53"/>
    <s v="Ingreso"/>
    <x v="0"/>
    <d v="2020-12-22T00:00:00"/>
    <s v="TR"/>
    <s v="Llanquihue 113, Pedro Ruz"/>
    <m/>
    <n v="23113"/>
    <m/>
  </r>
  <r>
    <x v="53"/>
    <s v="Ingreso"/>
    <x v="0"/>
    <d v="2020-12-23T00:00:00"/>
    <s v="TR"/>
    <s v="Ranco 73, Juan Fco. Hernandez"/>
    <m/>
    <n v="161073"/>
    <m/>
  </r>
  <r>
    <x v="53"/>
    <s v="Ingreso"/>
    <x v="0"/>
    <d v="2020-12-28T00:00:00"/>
    <s v="TR"/>
    <s v="Villarrica 129, Ricardo Figueroa"/>
    <m/>
    <n v="23000"/>
    <m/>
  </r>
  <r>
    <x v="53"/>
    <s v="Ingreso"/>
    <x v="0"/>
    <d v="2020-12-28T00:00:00"/>
    <s v="TR"/>
    <s v="Villarrica 122, Ema Valdes"/>
    <m/>
    <n v="23000"/>
    <m/>
  </r>
  <r>
    <x v="53"/>
    <s v="Ingreso"/>
    <x v="0"/>
    <d v="2020-12-28T00:00:00"/>
    <s v="TR"/>
    <s v="Puyehue 32, Ivonne Jorquera"/>
    <m/>
    <n v="23000"/>
    <m/>
  </r>
  <r>
    <x v="53"/>
    <s v="Ingreso"/>
    <x v="0"/>
    <d v="2020-12-28T00:00:00"/>
    <s v="TR"/>
    <s v="Ranco 50, Julia Parra"/>
    <m/>
    <n v="23000"/>
    <m/>
  </r>
  <r>
    <x v="53"/>
    <s v="Ingreso"/>
    <x v="0"/>
    <d v="2020-12-28T00:00:00"/>
    <s v="TR"/>
    <s v="Ranco 79, Ismelda Meza"/>
    <m/>
    <n v="23000"/>
    <m/>
  </r>
  <r>
    <x v="53"/>
    <s v="Ingreso"/>
    <x v="0"/>
    <d v="2020-12-28T00:00:00"/>
    <s v="TR"/>
    <s v="Ranco 91, Jeanette Ibarra"/>
    <m/>
    <n v="23000"/>
    <m/>
  </r>
  <r>
    <x v="53"/>
    <s v="Ingreso"/>
    <x v="0"/>
    <d v="2020-12-28T00:00:00"/>
    <s v="TR"/>
    <s v="Llanquihue 80, Sergio Ibaceta"/>
    <m/>
    <n v="23080"/>
    <m/>
  </r>
  <r>
    <x v="53"/>
    <s v="Ingreso"/>
    <x v="0"/>
    <d v="2020-12-28T00:00:00"/>
    <s v="TR"/>
    <s v="Villarrica 102, Ximena Mancilla"/>
    <m/>
    <n v="23102"/>
    <m/>
  </r>
  <r>
    <x v="53"/>
    <s v="Ingreso"/>
    <x v="0"/>
    <d v="2020-12-28T00:00:00"/>
    <s v="D/E"/>
    <s v="Llanquihue 109, Teresa Gatica"/>
    <m/>
    <n v="23109"/>
    <m/>
  </r>
  <r>
    <x v="53"/>
    <s v="Ingreso"/>
    <x v="0"/>
    <d v="2020-12-28T00:00:00"/>
    <s v="TR"/>
    <s v="Villarrica 118, Pia Burgos"/>
    <m/>
    <n v="46000"/>
    <m/>
  </r>
  <r>
    <x v="53"/>
    <s v="Ingreso"/>
    <x v="0"/>
    <d v="2020-12-28T00:00:00"/>
    <s v="TR"/>
    <s v="Ranco 87, Roxana Rivera"/>
    <m/>
    <n v="69000"/>
    <m/>
  </r>
  <r>
    <x v="53"/>
    <s v="Ingreso"/>
    <x v="0"/>
    <d v="2020-12-28T00:00:00"/>
    <s v="TR"/>
    <s v="Puyehue 49, Hector Otarola"/>
    <m/>
    <n v="161000"/>
    <m/>
  </r>
  <r>
    <x v="53"/>
    <s v="Ingreso"/>
    <x v="0"/>
    <d v="2020-12-30T00:00:00"/>
    <s v="TR"/>
    <s v="Villarrica 106, Carolina Uribe"/>
    <m/>
    <n v="23000"/>
    <m/>
  </r>
  <r>
    <x v="53"/>
    <s v="Ingreso"/>
    <x v="0"/>
    <d v="2020-12-30T00:00:00"/>
    <s v="TR"/>
    <s v="Puyehue 47, Andrea Valdivia"/>
    <m/>
    <n v="23000"/>
    <m/>
  </r>
  <r>
    <x v="53"/>
    <s v="Ingreso"/>
    <x v="0"/>
    <d v="2020-12-30T00:00:00"/>
    <s v="TR"/>
    <s v="Villarrica 123, Omar Sepulveda"/>
    <m/>
    <n v="23000"/>
    <m/>
  </r>
  <r>
    <x v="53"/>
    <s v="Ingreso"/>
    <x v="0"/>
    <d v="2020-12-30T00:00:00"/>
    <s v="TR"/>
    <s v="Riñihue 19, Teresa Peña"/>
    <m/>
    <n v="23000"/>
    <m/>
  </r>
  <r>
    <x v="53"/>
    <s v="Ingreso"/>
    <x v="0"/>
    <d v="2020-12-30T00:00:00"/>
    <s v="D/E"/>
    <s v="Ranco 89, Teresa Rojas"/>
    <m/>
    <n v="69000"/>
    <n v="57956387"/>
  </r>
  <r>
    <x v="54"/>
    <s v="Ingreso"/>
    <x v="0"/>
    <d v="2021-01-04T00:00:00"/>
    <s v="TR"/>
    <s v="Icalma 72, J.Matamala"/>
    <n v="0"/>
    <n v="23000"/>
    <m/>
  </r>
  <r>
    <x v="54"/>
    <s v="Ingreso"/>
    <x v="0"/>
    <d v="2021-01-04T00:00:00"/>
    <s v="TR"/>
    <s v="Llanquihue 101, Marcela Ortiz"/>
    <m/>
    <n v="290000"/>
    <m/>
  </r>
  <r>
    <x v="54"/>
    <s v="Ingreso"/>
    <x v="0"/>
    <d v="2021-01-04T00:00:00"/>
    <s v="TR"/>
    <s v="Llanquihue 82, Maria Molina"/>
    <m/>
    <n v="23000"/>
    <m/>
  </r>
  <r>
    <x v="54"/>
    <s v="Ingreso"/>
    <x v="0"/>
    <d v="2021-01-04T00:00:00"/>
    <s v="TR"/>
    <s v="Llanquihue 96, Carlos Alvarez"/>
    <m/>
    <n v="23096"/>
    <m/>
  </r>
  <r>
    <x v="54"/>
    <s v="Ingreso"/>
    <x v="0"/>
    <d v="2021-01-04T00:00:00"/>
    <s v="TR"/>
    <s v="Llanquihue 97, Rene Rivero"/>
    <m/>
    <n v="23000"/>
    <m/>
  </r>
  <r>
    <x v="54"/>
    <s v="Ingreso"/>
    <x v="0"/>
    <d v="2021-01-04T00:00:00"/>
    <s v="TR"/>
    <s v="Puyehue 22, Cristina Olivares "/>
    <m/>
    <n v="115000"/>
    <m/>
  </r>
  <r>
    <x v="54"/>
    <s v="Ingreso"/>
    <x v="0"/>
    <d v="2021-01-04T00:00:00"/>
    <s v="TR"/>
    <s v="Puyehue 37, J.Matamala"/>
    <m/>
    <n v="6000"/>
    <m/>
  </r>
  <r>
    <x v="54"/>
    <s v="Ingreso"/>
    <x v="0"/>
    <d v="2021-01-04T00:00:00"/>
    <s v="TR"/>
    <s v="Puyehue 37, J.Matamala"/>
    <m/>
    <n v="23000"/>
    <m/>
  </r>
  <r>
    <x v="54"/>
    <s v="Ingreso"/>
    <x v="0"/>
    <d v="2021-01-04T00:00:00"/>
    <s v="TR"/>
    <s v="R.Figueroa vuelto caja chica dic."/>
    <m/>
    <n v="42830"/>
    <m/>
  </r>
  <r>
    <x v="54"/>
    <s v="Ingreso"/>
    <x v="0"/>
    <d v="2021-01-04T00:00:00"/>
    <s v="D/E"/>
    <s v="Ranco 52, Nancy Paez"/>
    <m/>
    <n v="23000"/>
    <m/>
  </r>
  <r>
    <x v="54"/>
    <s v="Ingreso"/>
    <x v="0"/>
    <d v="2021-01-04T00:00:00"/>
    <s v="TR"/>
    <s v="Ranco 77, Melinda Gonzalez"/>
    <m/>
    <n v="23000"/>
    <m/>
  </r>
  <r>
    <x v="54"/>
    <s v="Ingreso"/>
    <x v="0"/>
    <d v="2021-01-04T00:00:00"/>
    <s v="TR"/>
    <s v="Ranco 81, Marcela Cubillos"/>
    <m/>
    <n v="138000"/>
    <m/>
  </r>
  <r>
    <x v="54"/>
    <s v="Ingreso"/>
    <x v="0"/>
    <d v="2021-01-04T00:00:00"/>
    <s v="TR"/>
    <s v="Villarrica 128, Claudia Ubilla"/>
    <m/>
    <n v="23000"/>
    <m/>
  </r>
  <r>
    <x v="54"/>
    <s v="Ingreso"/>
    <x v="0"/>
    <d v="2021-01-05T00:00:00"/>
    <s v="TR"/>
    <s v="Llanquihue 97 A, Castillo Olivera"/>
    <m/>
    <n v="115000"/>
    <m/>
  </r>
  <r>
    <x v="54"/>
    <s v="Ingreso"/>
    <x v="0"/>
    <d v="2021-01-05T00:00:00"/>
    <s v="D/E"/>
    <s v="Ranco 83, Silvia Gonzalez"/>
    <m/>
    <n v="23000"/>
    <m/>
  </r>
  <r>
    <x v="54"/>
    <s v="Ingreso"/>
    <x v="0"/>
    <d v="2021-01-05T00:00:00"/>
    <s v="D/E"/>
    <s v="Villarrica 100, Julia Zuñiga"/>
    <m/>
    <n v="23100"/>
    <m/>
  </r>
  <r>
    <x v="54"/>
    <s v="Ingreso"/>
    <x v="0"/>
    <d v="2021-01-07T00:00:00"/>
    <s v="TR"/>
    <s v="Riñihue 27-29, Marta Manriquez"/>
    <m/>
    <n v="46000"/>
    <m/>
  </r>
  <r>
    <x v="54"/>
    <s v="Ingreso"/>
    <x v="0"/>
    <d v="2021-01-08T00:00:00"/>
    <s v="TR"/>
    <s v="Llanquihue 119, Maria Madariaga"/>
    <m/>
    <n v="46000"/>
    <m/>
  </r>
  <r>
    <x v="54"/>
    <s v="Ingreso"/>
    <x v="0"/>
    <d v="2021-01-08T00:00:00"/>
    <s v="TR"/>
    <s v="Llanquihue 88, Pedro Flores"/>
    <m/>
    <n v="20000"/>
    <m/>
  </r>
  <r>
    <x v="54"/>
    <s v="Ingreso"/>
    <x v="0"/>
    <d v="2021-01-11T00:00:00"/>
    <s v="TR"/>
    <s v="Ranco 42, Octavio Arrue"/>
    <m/>
    <n v="46000"/>
    <m/>
  </r>
  <r>
    <x v="54"/>
    <s v="Ingreso"/>
    <x v="0"/>
    <d v="2021-01-11T00:00:00"/>
    <s v="TR"/>
    <s v="Ranco 93, Margarita Muñoz"/>
    <m/>
    <n v="138000"/>
    <m/>
  </r>
  <r>
    <x v="54"/>
    <s v="Ingreso"/>
    <x v="0"/>
    <d v="2021-01-12T00:00:00"/>
    <s v="TR"/>
    <s v="Ranco 91, Jeanette Ibarra"/>
    <m/>
    <n v="23000"/>
    <m/>
  </r>
  <r>
    <x v="54"/>
    <s v="Ingreso"/>
    <x v="0"/>
    <d v="2021-01-13T00:00:00"/>
    <s v="TR"/>
    <s v="Ranco 56, Delia Quiroga"/>
    <m/>
    <n v="46000"/>
    <m/>
  </r>
  <r>
    <x v="54"/>
    <s v="Ingreso"/>
    <x v="0"/>
    <d v="2021-01-14T00:00:00"/>
    <s v="TR"/>
    <s v="Puyehue 36, Militza Cortes"/>
    <m/>
    <n v="23000"/>
    <m/>
  </r>
  <r>
    <x v="54"/>
    <s v="Ingreso"/>
    <x v="0"/>
    <d v="2021-01-15T00:00:00"/>
    <s v="TR"/>
    <s v="Llanquihue 86, Jorge zuñiga"/>
    <m/>
    <n v="250000"/>
    <m/>
  </r>
  <r>
    <x v="54"/>
    <s v="Ingreso"/>
    <x v="0"/>
    <d v="2021-01-15T00:00:00"/>
    <s v="TR"/>
    <s v="Llanquihue 86, Jorge zuñiga"/>
    <m/>
    <n v="288000"/>
    <m/>
  </r>
  <r>
    <x v="54"/>
    <s v="Ingreso"/>
    <x v="0"/>
    <d v="2021-01-15T00:00:00"/>
    <s v="D/E"/>
    <s v="Villarrica 110, Julia Valdes"/>
    <m/>
    <n v="200110"/>
    <m/>
  </r>
  <r>
    <x v="54"/>
    <s v="Ingreso"/>
    <x v="0"/>
    <d v="2021-01-19T00:00:00"/>
    <s v="TR"/>
    <s v="DEPOSITO X ERROR 1"/>
    <m/>
    <n v="226000"/>
    <m/>
  </r>
  <r>
    <x v="54"/>
    <s v="Ingreso"/>
    <x v="0"/>
    <d v="2021-01-19T00:00:00"/>
    <s v="TR"/>
    <s v="Icalma 72, J.Matamala"/>
    <m/>
    <n v="23000"/>
    <m/>
  </r>
  <r>
    <x v="54"/>
    <s v="Ingreso"/>
    <x v="0"/>
    <d v="2021-01-19T00:00:00"/>
    <s v="TR"/>
    <s v="Llanquihue 113, Pedro Ruz"/>
    <m/>
    <n v="23113"/>
    <m/>
  </r>
  <r>
    <x v="54"/>
    <s v="Ingreso"/>
    <x v="0"/>
    <d v="2021-01-19T00:00:00"/>
    <s v="TR"/>
    <s v="Llanquihue 117. Patricia Malenda"/>
    <m/>
    <n v="300120"/>
    <m/>
  </r>
  <r>
    <x v="54"/>
    <s v="Ingreso"/>
    <x v="0"/>
    <d v="2021-01-19T00:00:00"/>
    <s v="TR"/>
    <s v="Puyehue 37, J.Matamala"/>
    <m/>
    <n v="23000"/>
    <m/>
  </r>
  <r>
    <x v="54"/>
    <s v="Ingreso"/>
    <x v="0"/>
    <d v="2021-01-20T00:00:00"/>
    <s v="TR"/>
    <s v="Llanquihue 86, Jorge zuñiga"/>
    <m/>
    <n v="38000"/>
    <m/>
  </r>
  <r>
    <x v="54"/>
    <s v="Ingreso"/>
    <x v="0"/>
    <d v="2021-01-21T00:00:00"/>
    <s v="TR"/>
    <s v="Calafquen 13, Enrique García"/>
    <m/>
    <n v="184000"/>
    <m/>
  </r>
  <r>
    <x v="54"/>
    <s v="Ingreso"/>
    <x v="0"/>
    <d v="2021-01-21T00:00:00"/>
    <s v="TR"/>
    <s v="DEPOSITO X ERROR 2"/>
    <m/>
    <n v="100000"/>
    <m/>
  </r>
  <r>
    <x v="54"/>
    <s v="Ingreso"/>
    <x v="0"/>
    <d v="2021-01-21T00:00:00"/>
    <s v="TR"/>
    <s v="Llanquihue 74, Eliana Haro"/>
    <m/>
    <n v="46000"/>
    <m/>
  </r>
  <r>
    <x v="54"/>
    <s v="Ingreso"/>
    <x v="0"/>
    <d v="2021-01-21T00:00:00"/>
    <s v="TR"/>
    <s v="Llanquihue 99, Luisa Herrera"/>
    <m/>
    <n v="161000"/>
    <m/>
  </r>
  <r>
    <x v="54"/>
    <s v="Ingreso"/>
    <x v="0"/>
    <d v="2021-01-21T00:00:00"/>
    <s v="TR"/>
    <s v="Ranco 89, Teresa Rojas"/>
    <m/>
    <n v="200000"/>
    <m/>
  </r>
  <r>
    <x v="54"/>
    <s v="Ingreso"/>
    <x v="0"/>
    <d v="2021-01-22T00:00:00"/>
    <s v="TR"/>
    <s v="Saldo Polígono 80 m2, Villarrica 126"/>
    <m/>
    <n v="1674600"/>
    <m/>
  </r>
  <r>
    <x v="54"/>
    <s v="Ingreso"/>
    <x v="0"/>
    <d v="2021-01-22T00:00:00"/>
    <s v="TR"/>
    <s v="Villarrica 126, Emma de Ramon"/>
    <m/>
    <n v="276000"/>
    <m/>
  </r>
  <r>
    <x v="54"/>
    <s v="Ingreso"/>
    <x v="0"/>
    <d v="2021-01-22T00:00:00"/>
    <s v="TR"/>
    <s v="Villarrica 127, Beltran de Ramon"/>
    <m/>
    <n v="276000"/>
    <m/>
  </r>
  <r>
    <x v="54"/>
    <s v="Ingreso"/>
    <x v="0"/>
    <d v="2021-01-22T00:00:00"/>
    <s v="TR"/>
    <s v="Villarrica 130, Laura Bailac"/>
    <m/>
    <n v="115130"/>
    <m/>
  </r>
  <r>
    <x v="54"/>
    <s v="Ingreso"/>
    <x v="0"/>
    <d v="2021-01-25T00:00:00"/>
    <s v="TR"/>
    <s v="Llanquihue 109, Teresa Gatica"/>
    <m/>
    <n v="23109"/>
    <m/>
  </r>
  <r>
    <x v="54"/>
    <s v="Ingreso"/>
    <x v="0"/>
    <d v="2021-01-25T00:00:00"/>
    <s v="TR"/>
    <s v="Llanquihue 80, Sergio Ibaceta"/>
    <m/>
    <n v="23080"/>
    <m/>
  </r>
  <r>
    <x v="54"/>
    <s v="Ingreso"/>
    <x v="0"/>
    <d v="2021-01-25T00:00:00"/>
    <s v="TR"/>
    <s v="Puyehue 24, Manuel Latapiat"/>
    <m/>
    <n v="46000"/>
    <m/>
  </r>
  <r>
    <x v="54"/>
    <s v="Ingreso"/>
    <x v="0"/>
    <d v="2021-01-25T00:00:00"/>
    <s v="TR"/>
    <s v="Puyehue 32, Ivonne Jorquera"/>
    <m/>
    <n v="23000"/>
    <m/>
  </r>
  <r>
    <x v="54"/>
    <s v="Ingreso"/>
    <x v="0"/>
    <d v="2021-01-26T00:00:00"/>
    <s v="D/CH"/>
    <s v="Ranco 85, Hugo Flores"/>
    <m/>
    <n v="230000"/>
    <m/>
  </r>
  <r>
    <x v="54"/>
    <s v="Ingreso"/>
    <x v="0"/>
    <d v="2021-01-26T00:00:00"/>
    <s v="TR"/>
    <s v="Villarrica 102, Ximena Mancilla"/>
    <m/>
    <n v="23102"/>
    <m/>
  </r>
  <r>
    <x v="54"/>
    <s v="Ingreso"/>
    <x v="0"/>
    <d v="2021-01-27T00:00:00"/>
    <s v="TR"/>
    <s v="Villarrica 118, Pia Burgos"/>
    <m/>
    <n v="23000"/>
    <m/>
  </r>
  <r>
    <x v="54"/>
    <s v="Ingreso"/>
    <x v="0"/>
    <d v="2021-01-28T00:00:00"/>
    <s v="TR"/>
    <s v="Puyehue 47, Andrea Valdivia"/>
    <m/>
    <n v="23000"/>
    <m/>
  </r>
  <r>
    <x v="54"/>
    <s v="Ingreso"/>
    <x v="0"/>
    <d v="2021-01-28T00:00:00"/>
    <s v="TR"/>
    <s v="Ranco 73, Fco. Hernandez"/>
    <m/>
    <n v="60000"/>
    <m/>
  </r>
  <r>
    <x v="54"/>
    <s v="Ingreso"/>
    <x v="0"/>
    <d v="2021-01-29T00:00:00"/>
    <s v="TR"/>
    <s v="Llanquihue 097-A Castillo Olivera"/>
    <m/>
    <n v="23000"/>
    <m/>
  </r>
  <r>
    <x v="54"/>
    <s v="Ingreso"/>
    <x v="0"/>
    <d v="2021-01-29T00:00:00"/>
    <s v="TR"/>
    <s v="Villarrica 123, Omar Sepulveda"/>
    <m/>
    <n v="23000"/>
    <m/>
  </r>
  <r>
    <x v="55"/>
    <s v="Ingreso"/>
    <x v="0"/>
    <d v="2021-02-01T00:00:00"/>
    <s v="TR"/>
    <s v="Llanquihue 115, Suc. Zaida Uribe "/>
    <s v="1 cuota"/>
    <n v="150115"/>
    <m/>
  </r>
  <r>
    <x v="55"/>
    <s v="Ingreso"/>
    <x v="0"/>
    <d v="2021-02-01T00:00:00"/>
    <s v="TR"/>
    <s v="Ranco 52, Nancy Paez"/>
    <m/>
    <n v="69000"/>
    <m/>
  </r>
  <r>
    <x v="55"/>
    <s v="Ingreso"/>
    <x v="0"/>
    <d v="2021-02-01T00:00:00"/>
    <s v="TR"/>
    <s v="Riñihue 19, Teresa Peña"/>
    <m/>
    <n v="23000"/>
    <m/>
  </r>
  <r>
    <x v="55"/>
    <s v="Ingreso"/>
    <x v="0"/>
    <d v="2021-02-01T00:00:00"/>
    <s v="TR"/>
    <s v="Villarrica 106, Carolina Uribe"/>
    <m/>
    <n v="23000"/>
    <m/>
  </r>
  <r>
    <x v="55"/>
    <s v="Ingreso"/>
    <x v="0"/>
    <d v="2021-02-01T00:00:00"/>
    <s v="TR"/>
    <s v="Villarrica 122, Ema Valdes"/>
    <m/>
    <n v="23000"/>
    <m/>
  </r>
  <r>
    <x v="55"/>
    <s v="Ingreso"/>
    <x v="0"/>
    <d v="2021-02-01T00:00:00"/>
    <s v="TR"/>
    <s v="Villarrica 128, Claudia Ubilla"/>
    <m/>
    <n v="23000"/>
    <m/>
  </r>
  <r>
    <x v="55"/>
    <s v="Ingreso"/>
    <x v="0"/>
    <d v="2021-02-01T00:00:00"/>
    <s v="TR"/>
    <s v="Villarrica 129, Ricardo Figueroa"/>
    <m/>
    <n v="23000"/>
    <m/>
  </r>
  <r>
    <x v="55"/>
    <s v="Ingreso"/>
    <x v="0"/>
    <d v="2021-02-01T00:00:00"/>
    <s v="TR"/>
    <s v="Vuelto caja chica RF"/>
    <m/>
    <n v="48670"/>
    <m/>
  </r>
  <r>
    <x v="55"/>
    <s v="Ingreso"/>
    <x v="0"/>
    <d v="2021-02-02T00:00:00"/>
    <s v="TR"/>
    <s v="Villarrica 130, Laura Bailac"/>
    <m/>
    <n v="115130"/>
    <m/>
  </r>
  <r>
    <x v="55"/>
    <s v="Ingreso"/>
    <x v="0"/>
    <d v="2021-02-03T00:00:00"/>
    <s v="TR"/>
    <s v="Llanquihue 88, Pedro Flores"/>
    <m/>
    <n v="20000"/>
    <m/>
  </r>
  <r>
    <x v="55"/>
    <s v="Ingreso"/>
    <x v="0"/>
    <d v="2021-02-03T00:00:00"/>
    <s v="TR"/>
    <s v="Llanquihue 96, Carlos Alvarez"/>
    <m/>
    <n v="23096"/>
    <m/>
  </r>
  <r>
    <x v="55"/>
    <s v="Ingreso"/>
    <x v="0"/>
    <d v="2021-02-03T00:00:00"/>
    <s v="TR"/>
    <s v="Ranco 77, Melinda Gonzalez"/>
    <m/>
    <n v="23000"/>
    <m/>
  </r>
  <r>
    <x v="55"/>
    <s v="Ingreso"/>
    <x v="0"/>
    <d v="2021-02-03T00:00:00"/>
    <s v="D/E"/>
    <s v="Villarrica 100, Julia Zuñiga"/>
    <m/>
    <n v="23100"/>
    <m/>
  </r>
  <r>
    <x v="55"/>
    <s v="Ingreso"/>
    <x v="0"/>
    <d v="2021-02-04T00:00:00"/>
    <s v="D/E"/>
    <s v="Puyehue 43, Aurelio Sandoval"/>
    <m/>
    <n v="46000"/>
    <m/>
  </r>
  <r>
    <x v="55"/>
    <s v="Ingreso"/>
    <x v="0"/>
    <d v="2021-02-04T00:00:00"/>
    <s v="TR"/>
    <s v="Ranco 46, Manuel Jorquera"/>
    <m/>
    <n v="69000"/>
    <m/>
  </r>
  <r>
    <x v="55"/>
    <s v="Ingreso"/>
    <x v="0"/>
    <d v="2021-02-04T00:00:00"/>
    <s v="TR"/>
    <s v="Ranco 48, Carola Arriagada"/>
    <m/>
    <n v="46000"/>
    <m/>
  </r>
  <r>
    <x v="55"/>
    <s v="Ingreso"/>
    <x v="0"/>
    <d v="2021-02-04T00:00:00"/>
    <s v="TR"/>
    <s v="Ranco 50, Julia Parra"/>
    <m/>
    <n v="23000"/>
    <m/>
  </r>
  <r>
    <x v="55"/>
    <s v="Ingreso"/>
    <x v="0"/>
    <d v="2021-02-04T00:00:00"/>
    <s v="TR"/>
    <s v="Ranco 79, Ismelda Meza"/>
    <m/>
    <n v="23000"/>
    <m/>
  </r>
  <r>
    <x v="55"/>
    <s v="Ingreso"/>
    <x v="0"/>
    <d v="2021-02-04T00:00:00"/>
    <s v="D/E"/>
    <s v="Ranco 89, Teresa Rojas"/>
    <m/>
    <n v="50000"/>
    <m/>
  </r>
  <r>
    <x v="55"/>
    <s v="Ingreso"/>
    <x v="0"/>
    <d v="2021-02-05T00:00:00"/>
    <s v="TR"/>
    <s v="Llanquihue 103-105, Tatiana Tejos"/>
    <m/>
    <n v="230000"/>
    <m/>
  </r>
  <r>
    <x v="55"/>
    <s v="Ingreso"/>
    <x v="0"/>
    <d v="2021-02-05T00:00:00"/>
    <s v="TR"/>
    <s v="Llanquihue 97, Rene Rivero"/>
    <m/>
    <n v="23000"/>
    <m/>
  </r>
  <r>
    <x v="55"/>
    <s v="Ingreso"/>
    <x v="0"/>
    <d v="2021-02-08T00:00:00"/>
    <s v="TR"/>
    <s v="Puyehue 30 Ana Montenegro"/>
    <m/>
    <n v="23000"/>
    <m/>
  </r>
  <r>
    <x v="55"/>
    <s v="Ingreso"/>
    <x v="0"/>
    <d v="2021-02-08T00:00:00"/>
    <s v="TR"/>
    <s v="Riñihue 27-29, Marta Manriquez"/>
    <m/>
    <n v="46000"/>
    <m/>
  </r>
  <r>
    <x v="55"/>
    <s v="Ingreso"/>
    <x v="0"/>
    <d v="2021-02-09T00:00:00"/>
    <s v="D/E"/>
    <s v="Llanquihue 74, Eliana Haro"/>
    <m/>
    <n v="23000"/>
    <m/>
  </r>
  <r>
    <x v="55"/>
    <s v="Ingreso"/>
    <x v="0"/>
    <d v="2021-02-09T00:00:00"/>
    <s v="TR"/>
    <s v="Llanquihue 92, Carlos Herrera"/>
    <m/>
    <n v="100000"/>
    <m/>
  </r>
  <r>
    <x v="55"/>
    <s v="Ingreso"/>
    <x v="0"/>
    <d v="2021-02-09T00:00:00"/>
    <s v="D/E"/>
    <s v="Ranco 83, Silvia Gonzalez"/>
    <m/>
    <n v="23000"/>
    <m/>
  </r>
  <r>
    <x v="55"/>
    <s v="Ingreso"/>
    <x v="0"/>
    <d v="2021-02-10T00:00:00"/>
    <s v="TR"/>
    <s v="Llanquihue 92, Carlos Herrera"/>
    <m/>
    <n v="153000"/>
    <m/>
  </r>
  <r>
    <x v="55"/>
    <s v="Ingreso"/>
    <x v="0"/>
    <d v="2021-02-10T00:00:00"/>
    <s v="TR"/>
    <s v="Ranco 91, Jeannette Ibarra"/>
    <m/>
    <n v="23000"/>
    <m/>
  </r>
  <r>
    <x v="55"/>
    <s v="Ingreso"/>
    <x v="0"/>
    <d v="2021-02-11T00:00:00"/>
    <s v="TR"/>
    <s v="Puyehue 28, Veronica Silva"/>
    <m/>
    <n v="487000"/>
    <m/>
  </r>
  <r>
    <x v="55"/>
    <s v="Ingreso"/>
    <x v="0"/>
    <d v="2021-02-11T00:00:00"/>
    <s v="TR"/>
    <s v="Ranco 56, Suc.Rigoberto Gonzalez"/>
    <m/>
    <n v="46000"/>
    <m/>
  </r>
  <r>
    <x v="55"/>
    <s v="Ingreso"/>
    <x v="0"/>
    <d v="2021-02-15T00:00:00"/>
    <s v="TR"/>
    <s v="Llanquihue 119, Maria Madariaga"/>
    <m/>
    <n v="46000"/>
    <m/>
  </r>
  <r>
    <x v="55"/>
    <s v="Ingreso"/>
    <x v="0"/>
    <d v="2021-02-15T00:00:00"/>
    <s v="TR"/>
    <s v="Ranco 42, Octavio Arrue"/>
    <m/>
    <n v="46000"/>
    <m/>
  </r>
  <r>
    <x v="55"/>
    <s v="Ingreso"/>
    <x v="0"/>
    <d v="2021-02-15T00:00:00"/>
    <s v="TR"/>
    <s v="Ranco 50, Julia Parra"/>
    <m/>
    <n v="23000"/>
    <m/>
  </r>
  <r>
    <x v="55"/>
    <s v="Ingreso"/>
    <x v="0"/>
    <d v="2021-02-15T00:00:00"/>
    <s v="TR"/>
    <s v="Ranco 79, Ismelda Meza"/>
    <m/>
    <n v="23000"/>
    <m/>
  </r>
  <r>
    <x v="55"/>
    <s v="Ingreso"/>
    <x v="0"/>
    <d v="2021-02-15T00:00:00"/>
    <s v="D/E"/>
    <s v="Riñihue 21, Diego Tapia "/>
    <m/>
    <n v="200000"/>
    <m/>
  </r>
  <r>
    <x v="55"/>
    <s v="Ingreso"/>
    <x v="0"/>
    <d v="2021-02-15T00:00:00"/>
    <s v="TR"/>
    <s v="Villarrica 114, Hilda Alburquerque"/>
    <m/>
    <n v="200000"/>
    <m/>
  </r>
  <r>
    <x v="55"/>
    <s v="Ingreso"/>
    <x v="0"/>
    <d v="2021-02-18T00:00:00"/>
    <s v="TR"/>
    <s v="Llanquihue 76, Glenda Alvarez"/>
    <m/>
    <n v="48076"/>
    <m/>
  </r>
  <r>
    <x v="55"/>
    <s v="Ingreso"/>
    <x v="0"/>
    <d v="2021-02-18T00:00:00"/>
    <s v="TR"/>
    <s v="Puyehue 36, Militza Cortes"/>
    <m/>
    <n v="23000"/>
    <m/>
  </r>
  <r>
    <x v="55"/>
    <s v="Ingreso"/>
    <x v="0"/>
    <d v="2021-02-18T00:00:00"/>
    <s v="TR"/>
    <s v="Puyehue 51, Solange Aspee"/>
    <m/>
    <n v="46051"/>
    <m/>
  </r>
  <r>
    <x v="55"/>
    <s v="Ingreso"/>
    <x v="0"/>
    <d v="2021-02-19T00:00:00"/>
    <s v="TR"/>
    <s v="Llanquihue 113, Pedsro Ruz"/>
    <m/>
    <n v="23113"/>
    <m/>
  </r>
  <r>
    <x v="55"/>
    <s v="Ingreso"/>
    <x v="0"/>
    <d v="2021-02-22T00:00:00"/>
    <s v="TR"/>
    <s v="Icalma 72, J.Matamala"/>
    <m/>
    <n v="23000"/>
    <m/>
  </r>
  <r>
    <x v="55"/>
    <s v="Ingreso"/>
    <x v="0"/>
    <d v="2021-02-22T00:00:00"/>
    <s v="TR"/>
    <s v="Puyehue 24, Manuel Latapiat"/>
    <m/>
    <n v="23000"/>
    <m/>
  </r>
  <r>
    <x v="55"/>
    <s v="Ingreso"/>
    <x v="0"/>
    <d v="2021-02-22T00:00:00"/>
    <s v="TR"/>
    <s v="Puyehue 37, J.Matamala"/>
    <m/>
    <n v="23000"/>
    <m/>
  </r>
  <r>
    <x v="55"/>
    <s v="Ingreso"/>
    <x v="0"/>
    <d v="2021-02-22T00:00:00"/>
    <s v="TR"/>
    <s v="Villarrica 102, Ximena Mancilla"/>
    <m/>
    <n v="23102"/>
    <m/>
  </r>
  <r>
    <x v="55"/>
    <s v="Ingreso"/>
    <x v="0"/>
    <d v="2021-02-23T00:00:00"/>
    <s v="TR"/>
    <s v="Llanquihue 80, Sergio Ibaceta"/>
    <m/>
    <n v="23080"/>
    <m/>
  </r>
  <r>
    <x v="55"/>
    <s v="Ingreso"/>
    <x v="0"/>
    <d v="2021-02-23T00:00:00"/>
    <s v="TR"/>
    <s v="Puyehue 32, Ivonne Jorquera"/>
    <m/>
    <n v="23000"/>
    <m/>
  </r>
  <r>
    <x v="55"/>
    <s v="Ingreso"/>
    <x v="0"/>
    <d v="2021-02-24T00:00:00"/>
    <s v="D/CH"/>
    <s v="Calafquen 3, Oscar Sanchez"/>
    <m/>
    <n v="276000"/>
    <m/>
  </r>
  <r>
    <x v="55"/>
    <s v="Ingreso"/>
    <x v="0"/>
    <d v="2021-02-24T00:00:00"/>
    <s v="D/E"/>
    <s v="Ranco 89, Treresa Rojas"/>
    <m/>
    <n v="23000"/>
    <m/>
  </r>
  <r>
    <x v="55"/>
    <s v="Ingreso"/>
    <x v="0"/>
    <d v="2021-02-24T00:00:00"/>
    <s v="D/CH"/>
    <s v="Villarrica 121, Gabriel Salazar"/>
    <m/>
    <n v="299000"/>
    <m/>
  </r>
  <r>
    <x v="55"/>
    <s v="Ingreso"/>
    <x v="0"/>
    <d v="2021-02-26T00:00:00"/>
    <s v="TR"/>
    <s v="Villarrica 118, Pia Burgos"/>
    <m/>
    <n v="23000"/>
    <m/>
  </r>
  <r>
    <x v="55"/>
    <s v="Ingreso"/>
    <x v="0"/>
    <d v="2021-02-26T00:00:00"/>
    <s v="TR"/>
    <s v="Villarrica 123, Omar Sepulveda"/>
    <m/>
    <n v="23000"/>
    <m/>
  </r>
  <r>
    <x v="55"/>
    <s v="Ingreso"/>
    <x v="0"/>
    <d v="2021-02-26T00:00:00"/>
    <s v="TR"/>
    <s v="Llanquihue 115, Suc. Zaida Uribe "/>
    <s v="2 cuota"/>
    <n v="150115"/>
    <m/>
  </r>
  <r>
    <x v="56"/>
    <s v="Ingreso"/>
    <x v="0"/>
    <d v="2021-03-01T00:00:00"/>
    <s v="TR"/>
    <s v="Puyehue 47, Andrea Valdivia"/>
    <m/>
    <n v="23000"/>
    <m/>
  </r>
  <r>
    <x v="56"/>
    <s v="Ingreso"/>
    <x v="0"/>
    <d v="2021-03-01T00:00:00"/>
    <s v="TR"/>
    <s v="Llanquihue  109, Teresa Gatica"/>
    <m/>
    <n v="23109"/>
    <m/>
  </r>
  <r>
    <x v="56"/>
    <s v="Ingreso"/>
    <x v="0"/>
    <d v="2021-03-01T00:00:00"/>
    <s v="TR"/>
    <s v="Villarrica 106, Carolina Uribe"/>
    <m/>
    <n v="23000"/>
    <m/>
  </r>
  <r>
    <x v="56"/>
    <s v="Ingreso"/>
    <x v="0"/>
    <d v="2021-03-01T00:00:00"/>
    <s v="TR"/>
    <s v="Villarrica 122, Ema Valdes"/>
    <m/>
    <n v="23000"/>
    <m/>
  </r>
  <r>
    <x v="56"/>
    <s v="Ingreso"/>
    <x v="0"/>
    <d v="2021-03-01T00:00:00"/>
    <s v="TR"/>
    <s v="Villarrica 128, Cludia Ubilla"/>
    <m/>
    <n v="23000"/>
    <m/>
  </r>
  <r>
    <x v="56"/>
    <s v="Ingreso"/>
    <x v="0"/>
    <d v="2021-03-01T00:00:00"/>
    <s v="TR"/>
    <s v="Villarrica 129. R. Figueroa"/>
    <m/>
    <n v="23000"/>
    <m/>
  </r>
  <r>
    <x v="56"/>
    <s v="Ingreso"/>
    <x v="0"/>
    <d v="2021-03-01T00:00:00"/>
    <s v="TR"/>
    <s v="Vuelto C.Chica RF"/>
    <m/>
    <n v="74000"/>
    <m/>
  </r>
  <r>
    <x v="56"/>
    <s v="Ingreso"/>
    <x v="0"/>
    <d v="2021-03-02T00:00:00"/>
    <s v="TR"/>
    <s v="Llanquihue 97, Rene Rivero"/>
    <m/>
    <n v="23000"/>
    <m/>
  </r>
  <r>
    <x v="56"/>
    <s v="Ingreso"/>
    <x v="0"/>
    <d v="2021-03-02T00:00:00"/>
    <s v="TR"/>
    <s v="Ranco 77, Melinda Gonzalez"/>
    <m/>
    <n v="23000"/>
    <m/>
  </r>
  <r>
    <x v="56"/>
    <s v="Ingreso"/>
    <x v="0"/>
    <d v="2021-03-03T00:00:00"/>
    <s v="TR"/>
    <s v="Riñihue 19, Teresa Peña"/>
    <m/>
    <n v="23000"/>
    <m/>
  </r>
  <r>
    <x v="56"/>
    <s v="Ingreso"/>
    <x v="0"/>
    <d v="2021-03-05T00:00:00"/>
    <s v="TR"/>
    <s v="Dev. Cierre Puyehue 39"/>
    <m/>
    <n v="300000"/>
    <m/>
  </r>
  <r>
    <x v="56"/>
    <s v="Ingreso"/>
    <x v="0"/>
    <d v="2021-03-05T00:00:00"/>
    <s v="TR"/>
    <s v="Puyehue 30, Jorge Carcassonm"/>
    <m/>
    <n v="23000"/>
    <m/>
  </r>
  <r>
    <x v="56"/>
    <s v="Ingreso"/>
    <x v="0"/>
    <d v="2021-03-08T00:00:00"/>
    <s v="TR"/>
    <s v="Llanquihue 88, Pedro Flores"/>
    <m/>
    <n v="20000"/>
    <m/>
  </r>
  <r>
    <x v="56"/>
    <s v="Ingreso"/>
    <x v="0"/>
    <d v="2021-03-08T00:00:00"/>
    <s v="TR"/>
    <s v="Puyehue 39, Felipe Gallardo"/>
    <m/>
    <n v="46000"/>
    <m/>
  </r>
  <r>
    <x v="56"/>
    <s v="Ingreso"/>
    <x v="0"/>
    <d v="2021-03-08T00:00:00"/>
    <s v="TR"/>
    <s v="Ranco 91, Jeanette Ibarra"/>
    <m/>
    <n v="23000"/>
    <m/>
  </r>
  <r>
    <x v="56"/>
    <s v="Ingreso"/>
    <x v="0"/>
    <d v="2021-03-08T00:00:00"/>
    <s v="TR"/>
    <s v="Riñihue 27-29, Marta Manriquez"/>
    <m/>
    <n v="46000"/>
    <m/>
  </r>
  <r>
    <x v="56"/>
    <s v="Ingreso"/>
    <x v="0"/>
    <d v="2021-03-09T00:00:00"/>
    <s v="TR"/>
    <s v="Llanquihue 103-105, Tatiana Tejos"/>
    <m/>
    <n v="46000"/>
    <m/>
  </r>
  <r>
    <x v="56"/>
    <s v="Ingreso"/>
    <x v="0"/>
    <d v="2021-03-09T00:00:00"/>
    <s v="TR"/>
    <s v="Llanquihue 86, Jorge zuñiga"/>
    <m/>
    <n v="23000"/>
    <m/>
  </r>
  <r>
    <x v="56"/>
    <s v="Ingreso"/>
    <x v="0"/>
    <d v="2021-03-09T00:00:00"/>
    <s v="TR"/>
    <s v="Llanquihue 97 A, Patricia Castillo"/>
    <m/>
    <n v="23000"/>
    <m/>
  </r>
  <r>
    <x v="56"/>
    <s v="Ingreso"/>
    <x v="0"/>
    <d v="2021-03-09T00:00:00"/>
    <s v="TR"/>
    <s v="Villarrica 98 A, Francisco Vergara"/>
    <m/>
    <n v="276000"/>
    <m/>
  </r>
  <r>
    <x v="56"/>
    <s v="Ingreso"/>
    <x v="0"/>
    <d v="2021-03-10T00:00:00"/>
    <s v="D/E"/>
    <s v="Llanquihue 74, Eliana Haro"/>
    <m/>
    <n v="23000"/>
    <m/>
  </r>
  <r>
    <x v="56"/>
    <s v="Ingreso"/>
    <x v="0"/>
    <d v="2021-03-10T00:00:00"/>
    <s v="D/E"/>
    <s v="Puyehue 34, Gladys Jorquera"/>
    <m/>
    <n v="69000"/>
    <m/>
  </r>
  <r>
    <x v="56"/>
    <s v="Ingreso"/>
    <x v="0"/>
    <d v="2021-03-10T00:00:00"/>
    <s v="D/E"/>
    <s v="Villarrica 100, Julia Zuñiga"/>
    <m/>
    <n v="23000"/>
    <m/>
  </r>
  <r>
    <x v="56"/>
    <s v="Ingreso"/>
    <x v="0"/>
    <d v="2021-03-12T00:00:00"/>
    <s v="TR"/>
    <s v="Depósito x Error de Comunidad"/>
    <m/>
    <n v="182000"/>
    <m/>
  </r>
  <r>
    <x v="56"/>
    <s v="Ingreso"/>
    <x v="0"/>
    <d v="2021-03-12T00:00:00"/>
    <s v="TR"/>
    <s v="Puyehue 36, Militza Cortes"/>
    <m/>
    <n v="23000"/>
    <m/>
  </r>
  <r>
    <x v="56"/>
    <s v="Ingreso"/>
    <x v="0"/>
    <d v="2021-03-15T00:00:00"/>
    <s v="TR"/>
    <s v="Llanquihue 88, Pedro Flores"/>
    <m/>
    <n v="196000"/>
    <m/>
  </r>
  <r>
    <x v="56"/>
    <s v="Ingreso"/>
    <x v="0"/>
    <d v="2021-03-16T00:00:00"/>
    <s v="TR"/>
    <s v="Llanquihue 96, Carlos Alvarez"/>
    <m/>
    <n v="23096"/>
    <m/>
  </r>
  <r>
    <x v="56"/>
    <s v="Ingreso"/>
    <x v="0"/>
    <d v="2021-03-19T00:00:00"/>
    <s v="D/E"/>
    <s v="Ranco 83, Silvia Gonzalez"/>
    <m/>
    <n v="23000"/>
    <m/>
  </r>
  <r>
    <x v="56"/>
    <s v="Ingreso"/>
    <x v="0"/>
    <d v="2021-03-22T00:00:00"/>
    <s v="TR"/>
    <s v="Llanquihue 113, Pedro Ruz"/>
    <m/>
    <n v="23113"/>
    <m/>
  </r>
  <r>
    <x v="56"/>
    <s v="Ingreso"/>
    <x v="0"/>
    <d v="2021-03-22T00:00:00"/>
    <s v="TR"/>
    <s v="Llanquihue 80 Sergio Ibaceta"/>
    <m/>
    <n v="23080"/>
    <m/>
  </r>
  <r>
    <x v="56"/>
    <s v="Ingreso"/>
    <x v="0"/>
    <d v="2021-03-22T00:00:00"/>
    <s v="TR"/>
    <s v="Ranco 42, Octavio Arrue"/>
    <m/>
    <n v="23000"/>
    <m/>
  </r>
  <r>
    <x v="56"/>
    <s v="Ingreso"/>
    <x v="0"/>
    <d v="2021-03-24T00:00:00"/>
    <s v="TR"/>
    <s v="Puyehue 32, Ivonne Jorquera"/>
    <m/>
    <n v="23000"/>
    <m/>
  </r>
  <r>
    <x v="56"/>
    <s v="Ingreso"/>
    <x v="0"/>
    <d v="2021-03-24T00:00:00"/>
    <s v="TR"/>
    <s v="Villarrica 102, Ximena Mancilla"/>
    <m/>
    <n v="23102"/>
    <m/>
  </r>
  <r>
    <x v="56"/>
    <s v="Ingreso"/>
    <x v="0"/>
    <d v="2021-03-25T00:00:00"/>
    <s v="TR"/>
    <s v="Puyehue 24, Manuel Latapiat"/>
    <m/>
    <n v="23000"/>
    <m/>
  </r>
  <r>
    <x v="56"/>
    <s v="Ingreso"/>
    <x v="0"/>
    <d v="2021-03-25T00:00:00"/>
    <s v="TR"/>
    <s v="Ranco 50, Julia Parra"/>
    <m/>
    <n v="23000"/>
    <m/>
  </r>
  <r>
    <x v="56"/>
    <s v="Ingreso"/>
    <x v="0"/>
    <d v="2021-03-25T00:00:00"/>
    <s v="TR"/>
    <s v="Ranco 79, Ismelda Meza"/>
    <m/>
    <n v="23000"/>
    <m/>
  </r>
  <r>
    <x v="56"/>
    <s v="Ingreso"/>
    <x v="0"/>
    <d v="2021-03-26T00:00:00"/>
    <s v="TR"/>
    <s v="Riñihue 25, Juan Gonzalez"/>
    <m/>
    <n v="23025"/>
    <m/>
  </r>
  <r>
    <x v="56"/>
    <s v="Ingreso"/>
    <x v="0"/>
    <d v="2021-03-29T00:00:00"/>
    <s v="TR"/>
    <s v="Llanquihue 103-105, Tatiana Tejos"/>
    <m/>
    <n v="46000"/>
    <m/>
  </r>
  <r>
    <x v="56"/>
    <s v="Ingreso"/>
    <x v="0"/>
    <d v="2021-03-29T00:00:00"/>
    <s v="TR"/>
    <s v="Llanquihue 109, Teresa Gatica"/>
    <m/>
    <n v="23109"/>
    <m/>
  </r>
  <r>
    <x v="56"/>
    <s v="Ingreso"/>
    <x v="0"/>
    <d v="2021-03-29T00:00:00"/>
    <s v="TR"/>
    <s v="Puyehue 47, Andrea Valdivia"/>
    <m/>
    <n v="23000"/>
    <m/>
  </r>
  <r>
    <x v="56"/>
    <s v="Ingreso"/>
    <x v="0"/>
    <d v="2021-03-30T00:00:00"/>
    <s v="TR"/>
    <s v="Llanquihue 115, Suc. Zaida Uribe "/>
    <s v="3 cuota"/>
    <n v="150115"/>
    <m/>
  </r>
  <r>
    <x v="56"/>
    <s v="Ingreso"/>
    <x v="0"/>
    <d v="2021-03-30T00:00:00"/>
    <s v="TR"/>
    <s v="R. Figueroa Vuelto cajachica Marzo"/>
    <m/>
    <n v="24000"/>
    <m/>
  </r>
  <r>
    <x v="56"/>
    <s v="Ingreso"/>
    <x v="0"/>
    <d v="2021-03-30T00:00:00"/>
    <s v="TR"/>
    <s v="Villarrica 122, Ema Valdes"/>
    <m/>
    <n v="23000"/>
    <m/>
  </r>
  <r>
    <x v="56"/>
    <s v="Ingreso"/>
    <x v="0"/>
    <d v="2021-03-30T00:00:00"/>
    <s v="TR"/>
    <s v="Villarrica 129. R. Figueroa"/>
    <m/>
    <n v="23000"/>
    <m/>
  </r>
  <r>
    <x v="56"/>
    <s v="Ingreso"/>
    <x v="0"/>
    <d v="2021-03-31T00:00:00"/>
    <s v="TR"/>
    <s v="Icalma 72, Jorge Matamala"/>
    <m/>
    <n v="23000"/>
    <m/>
  </r>
  <r>
    <x v="56"/>
    <s v="Ingreso"/>
    <x v="0"/>
    <d v="2021-03-31T00:00:00"/>
    <s v="TR"/>
    <s v="Puyehue 37, Jorge Matamala"/>
    <m/>
    <n v="23000"/>
    <m/>
  </r>
  <r>
    <x v="56"/>
    <s v="Ingreso"/>
    <x v="0"/>
    <d v="2021-03-31T00:00:00"/>
    <s v="TR"/>
    <s v="Villarica 123, Omar Sepulveda"/>
    <m/>
    <n v="23000"/>
    <m/>
  </r>
  <r>
    <x v="56"/>
    <s v="Ingreso"/>
    <x v="0"/>
    <d v="2021-03-31T00:00:00"/>
    <s v="TR"/>
    <s v="Villarrica 118, Pia Burgos"/>
    <m/>
    <n v="23000"/>
    <m/>
  </r>
  <r>
    <x v="57"/>
    <s v="Ingreso"/>
    <x v="0"/>
    <d v="2021-04-01T00:00:00"/>
    <s v="TR"/>
    <s v="Llanquihue 97 A, Castillo Olivera"/>
    <m/>
    <n v="23000"/>
    <m/>
  </r>
  <r>
    <x v="57"/>
    <s v="Ingreso"/>
    <x v="0"/>
    <d v="2021-04-01T00:00:00"/>
    <s v="TR"/>
    <s v="Riñihue 19, Teresa Peña"/>
    <m/>
    <n v="23000"/>
    <m/>
  </r>
  <r>
    <x v="57"/>
    <s v="Ingreso"/>
    <x v="0"/>
    <d v="2021-04-01T00:00:00"/>
    <s v="TR"/>
    <s v="Villarrica 106, Carolina Uribe"/>
    <m/>
    <n v="23000"/>
    <m/>
  </r>
  <r>
    <x v="57"/>
    <s v="Ingreso"/>
    <x v="0"/>
    <d v="2021-04-01T00:00:00"/>
    <s v="TR"/>
    <s v="Villarrica 128, Claudia Ubilla"/>
    <m/>
    <n v="23000"/>
    <m/>
  </r>
  <r>
    <x v="57"/>
    <s v="Ingreso"/>
    <x v="0"/>
    <d v="2021-04-05T00:00:00"/>
    <s v="TR"/>
    <s v="Llanquihue 92, Carlos Herrera"/>
    <m/>
    <n v="24000"/>
    <m/>
  </r>
  <r>
    <x v="57"/>
    <s v="Ingreso"/>
    <x v="0"/>
    <d v="2021-04-05T00:00:00"/>
    <s v="TR"/>
    <s v="Llanquihue 97, Rene Rivero"/>
    <m/>
    <n v="23000"/>
    <m/>
  </r>
  <r>
    <x v="57"/>
    <s v="Ingreso"/>
    <x v="0"/>
    <d v="2021-04-06T00:00:00"/>
    <s v="TR"/>
    <s v="Llanquihue 82, Maria Molina"/>
    <m/>
    <n v="66000"/>
    <m/>
  </r>
  <r>
    <x v="57"/>
    <s v="Ingreso"/>
    <x v="0"/>
    <d v="2021-04-07T00:00:00"/>
    <s v="TR"/>
    <s v="Puyuehue 30, Jorge Carcasson"/>
    <m/>
    <n v="23000"/>
    <m/>
  </r>
  <r>
    <x v="57"/>
    <s v="Ingreso"/>
    <x v="0"/>
    <d v="2021-04-07T00:00:00"/>
    <s v="TR"/>
    <s v="Ranco 77, Melinda Gonzalez"/>
    <m/>
    <n v="23000"/>
    <m/>
  </r>
  <r>
    <x v="57"/>
    <s v="Ingreso"/>
    <x v="0"/>
    <d v="2021-04-08T00:00:00"/>
    <s v="TR"/>
    <s v="Llanquihue 90, Aurora Araya"/>
    <s v="CUOTA 1/7"/>
    <n v="50000"/>
    <m/>
  </r>
  <r>
    <x v="57"/>
    <s v="Ingreso"/>
    <x v="0"/>
    <d v="2021-04-08T00:00:00"/>
    <s v="TR"/>
    <s v="Llanquihue 96, Carlos Alvarez"/>
    <m/>
    <n v="23096"/>
    <m/>
  </r>
  <r>
    <x v="57"/>
    <s v="Ingreso"/>
    <x v="0"/>
    <d v="2021-04-09T00:00:00"/>
    <s v="TR"/>
    <s v="Ranco 91, Jeanette Ibarra"/>
    <m/>
    <n v="23000"/>
    <m/>
  </r>
  <r>
    <x v="57"/>
    <s v="Ingreso"/>
    <x v="0"/>
    <d v="2021-04-12T00:00:00"/>
    <s v="TR"/>
    <s v="Puyehue 39, Felipe Gallardo"/>
    <m/>
    <n v="46000"/>
    <m/>
  </r>
  <r>
    <x v="57"/>
    <s v="Ingreso"/>
    <x v="0"/>
    <d v="2021-04-13T00:00:00"/>
    <s v="TR"/>
    <s v="Ranco 42, Octavio Arrue"/>
    <m/>
    <n v="46000"/>
    <m/>
  </r>
  <r>
    <x v="57"/>
    <s v="Ingreso"/>
    <x v="0"/>
    <d v="2021-04-14T00:00:00"/>
    <s v="TR"/>
    <s v="Ranco 54, Juan Montero"/>
    <m/>
    <n v="184000"/>
    <m/>
  </r>
  <r>
    <x v="57"/>
    <s v="Ingreso"/>
    <x v="0"/>
    <d v="2021-04-15T00:00:00"/>
    <s v="TR"/>
    <s v="Ranco 48, Carola Arriagada"/>
    <m/>
    <n v="46000"/>
    <m/>
  </r>
  <r>
    <x v="57"/>
    <s v="Ingreso"/>
    <x v="0"/>
    <d v="2021-04-15T00:00:00"/>
    <s v="TR"/>
    <s v="Ranco 77, Suc.Rigoberto Gonzalez"/>
    <m/>
    <n v="46000"/>
    <m/>
  </r>
  <r>
    <x v="57"/>
    <s v="Ingreso"/>
    <x v="0"/>
    <d v="2021-04-19T00:00:00"/>
    <s v="TR"/>
    <s v="Llanquihue 113, Pedro Ruz"/>
    <m/>
    <n v="23113"/>
    <m/>
  </r>
  <r>
    <x v="57"/>
    <s v="Ingreso"/>
    <x v="0"/>
    <d v="2021-04-22T00:00:00"/>
    <s v="TR"/>
    <s v="Villarrica 102, Ximena Mancilla"/>
    <m/>
    <n v="23102"/>
    <m/>
  </r>
  <r>
    <x v="57"/>
    <s v="Ingreso"/>
    <x v="0"/>
    <d v="2021-04-23T00:00:00"/>
    <s v="TR"/>
    <s v="Puyehue 47, Andrea Valdivia"/>
    <m/>
    <n v="23000"/>
    <m/>
  </r>
  <r>
    <x v="57"/>
    <s v="Ingreso"/>
    <x v="0"/>
    <d v="2021-04-26T00:00:00"/>
    <s v="TR"/>
    <s v="Llanquihue 119, Maria Madariaga"/>
    <m/>
    <n v="46000"/>
    <m/>
  </r>
  <r>
    <x v="57"/>
    <s v="Ingreso"/>
    <x v="0"/>
    <d v="2021-04-26T00:00:00"/>
    <s v="TR"/>
    <s v="Llanquihue 80, Sergio Ibaceta"/>
    <m/>
    <n v="23080"/>
    <m/>
  </r>
  <r>
    <x v="57"/>
    <s v="Ingreso"/>
    <x v="0"/>
    <d v="2021-04-26T00:00:00"/>
    <s v="TR"/>
    <s v="Puyehue 24, Manuel Latapiat"/>
    <m/>
    <n v="23000"/>
    <m/>
  </r>
  <r>
    <x v="57"/>
    <s v="Ingreso"/>
    <x v="0"/>
    <d v="2021-04-26T00:00:00"/>
    <s v="TR"/>
    <s v="Puyehue 32, Ivone Jorquera"/>
    <m/>
    <n v="23000"/>
    <m/>
  </r>
  <r>
    <x v="57"/>
    <s v="Ingreso"/>
    <x v="0"/>
    <d v="2021-04-26T00:00:00"/>
    <s v="TR"/>
    <s v="Ranco 95, Charles Becheer"/>
    <m/>
    <n v="161000"/>
    <m/>
  </r>
  <r>
    <x v="57"/>
    <s v="Ingreso"/>
    <x v="0"/>
    <d v="2021-04-27T00:00:00"/>
    <s v="TR"/>
    <s v="Llanquihue 97 A, Castillo Olivera"/>
    <m/>
    <n v="23000"/>
    <m/>
  </r>
  <r>
    <x v="57"/>
    <s v="Ingreso"/>
    <x v="0"/>
    <d v="2021-04-28T00:00:00"/>
    <s v="TR"/>
    <s v="Icalma 72, J.Matamala"/>
    <m/>
    <n v="23000"/>
    <m/>
  </r>
  <r>
    <x v="57"/>
    <s v="Ingreso"/>
    <x v="0"/>
    <d v="2021-04-28T00:00:00"/>
    <s v="TR"/>
    <s v="Llanquihue 103-105, Tatiana Tejos"/>
    <m/>
    <n v="46000"/>
    <m/>
  </r>
  <r>
    <x v="57"/>
    <s v="Ingreso"/>
    <x v="0"/>
    <d v="2021-04-28T00:00:00"/>
    <s v="TR"/>
    <s v="Puyehue 37, J.Matamala"/>
    <m/>
    <n v="23000"/>
    <m/>
  </r>
  <r>
    <x v="57"/>
    <s v="Ingreso"/>
    <x v="0"/>
    <d v="2021-04-30T00:00:00"/>
    <s v="TR"/>
    <s v="Puyehue 43, Aurelio Sandoval"/>
    <m/>
    <n v="46000"/>
    <m/>
  </r>
  <r>
    <x v="57"/>
    <s v="Ingreso"/>
    <x v="0"/>
    <d v="2021-04-30T00:00:00"/>
    <s v="TR"/>
    <s v="Ranco 50, Julia Parra"/>
    <m/>
    <n v="23000"/>
    <m/>
  </r>
  <r>
    <x v="57"/>
    <s v="Ingreso"/>
    <x v="0"/>
    <d v="2021-04-30T00:00:00"/>
    <s v="TR"/>
    <s v="Ranco 79, Ismelda Meza"/>
    <m/>
    <n v="23000"/>
    <m/>
  </r>
  <r>
    <x v="57"/>
    <s v="Ingreso"/>
    <x v="0"/>
    <d v="2021-04-30T00:00:00"/>
    <s v="TR"/>
    <s v="Villarrica 123, Omar Sepulveda"/>
    <m/>
    <n v="23000"/>
    <m/>
  </r>
  <r>
    <x v="57"/>
    <s v="Ingreso"/>
    <x v="0"/>
    <d v="2021-04-30T00:00:00"/>
    <s v="TR"/>
    <s v="Villarrica 122-  129, Ricardo Figueroa"/>
    <m/>
    <n v="46000"/>
    <m/>
  </r>
  <r>
    <x v="57"/>
    <s v="Ingreso"/>
    <x v="0"/>
    <d v="2021-04-30T00:00:00"/>
    <s v="TR"/>
    <s v="Vuelto Caja Chica"/>
    <m/>
    <n v="55532"/>
    <m/>
  </r>
  <r>
    <x v="58"/>
    <s v="Ingreso"/>
    <x v="0"/>
    <d v="2021-05-03T00:00:00"/>
    <s v="TR"/>
    <s v="Llanquihue 109, Teresa Gatica"/>
    <m/>
    <n v="23109"/>
    <m/>
  </r>
  <r>
    <x v="58"/>
    <s v="Ingreso"/>
    <x v="0"/>
    <d v="2021-05-03T00:00:00"/>
    <s v="TR"/>
    <s v="Puyehue 36, Militza Cortes "/>
    <m/>
    <n v="23000"/>
    <m/>
  </r>
  <r>
    <x v="58"/>
    <s v="Ingreso"/>
    <x v="0"/>
    <d v="2021-05-03T00:00:00"/>
    <s v="TR"/>
    <s v="Puyehue 39, Felipe Gallardo"/>
    <m/>
    <n v="46000"/>
    <m/>
  </r>
  <r>
    <x v="58"/>
    <s v="Ingreso"/>
    <x v="0"/>
    <d v="2021-05-03T00:00:00"/>
    <s v="TR"/>
    <s v="Riñihue 25, Juan Gonzalez"/>
    <m/>
    <n v="23025"/>
    <m/>
  </r>
  <r>
    <x v="58"/>
    <s v="Ingreso"/>
    <x v="0"/>
    <d v="2021-05-03T00:00:00"/>
    <s v="TR"/>
    <s v="Villarrica 128, Claudia Ubilla"/>
    <m/>
    <n v="23000"/>
    <m/>
  </r>
  <r>
    <x v="58"/>
    <s v="Ingreso"/>
    <x v="0"/>
    <d v="2021-05-04T00:00:00"/>
    <s v="TR"/>
    <s v="Llanquihue 88, Pedro Flores"/>
    <m/>
    <n v="23000"/>
    <m/>
  </r>
  <r>
    <x v="58"/>
    <s v="Ingreso"/>
    <x v="0"/>
    <d v="2021-05-05T00:00:00"/>
    <s v="TR"/>
    <s v="Villarrica 100, Julia Zuñiga"/>
    <m/>
    <n v="23100"/>
    <m/>
  </r>
  <r>
    <x v="58"/>
    <s v="Ingreso"/>
    <x v="0"/>
    <d v="2021-05-06T00:00:00"/>
    <s v="TR"/>
    <s v="Llanquihue 74, Eliana Haro"/>
    <m/>
    <n v="23000"/>
    <m/>
  </r>
  <r>
    <x v="58"/>
    <s v="Ingreso"/>
    <x v="0"/>
    <d v="2021-05-06T00:00:00"/>
    <s v="TR"/>
    <s v="Ranco 83, Silvia Gonzalez"/>
    <m/>
    <n v="23000"/>
    <m/>
  </r>
  <r>
    <x v="58"/>
    <s v="Ingreso"/>
    <x v="0"/>
    <d v="2021-05-06T00:00:00"/>
    <s v="TR"/>
    <s v="Ranco 89, Teresa Rojas Abril"/>
    <m/>
    <n v="23000"/>
    <m/>
  </r>
  <r>
    <x v="58"/>
    <s v="Ingreso"/>
    <x v="0"/>
    <d v="2021-05-06T00:00:00"/>
    <s v="TR"/>
    <s v="Ranco 89, Teresa Rojas Marzo"/>
    <m/>
    <n v="23000"/>
    <m/>
  </r>
  <r>
    <x v="58"/>
    <s v="Ingreso"/>
    <x v="0"/>
    <d v="2021-05-06T00:00:00"/>
    <s v="TR"/>
    <s v="Villarrica 100, Julia Zuñiga"/>
    <m/>
    <n v="23000"/>
    <m/>
  </r>
  <r>
    <x v="58"/>
    <s v="Ingreso"/>
    <x v="0"/>
    <d v="2021-05-07T00:00:00"/>
    <s v="TR"/>
    <s v="Llanquihue 96, Carlos Alvarez"/>
    <m/>
    <n v="23096"/>
    <m/>
  </r>
  <r>
    <x v="58"/>
    <s v="Ingreso"/>
    <x v="0"/>
    <d v="2021-05-10T00:00:00"/>
    <s v="TR"/>
    <s v="Fco Martinez"/>
    <m/>
    <n v="10"/>
    <m/>
  </r>
  <r>
    <x v="58"/>
    <s v="Ingreso"/>
    <x v="0"/>
    <d v="2021-05-10T00:00:00"/>
    <s v="TR"/>
    <s v="Llanquihue 97. Rene Rivero"/>
    <m/>
    <n v="23000"/>
    <m/>
  </r>
  <r>
    <x v="58"/>
    <s v="Ingreso"/>
    <x v="0"/>
    <d v="2021-05-10T00:00:00"/>
    <s v="TR"/>
    <s v="Puyehue 30, J.Carcasson"/>
    <m/>
    <n v="23000"/>
    <m/>
  </r>
  <r>
    <x v="58"/>
    <s v="Ingreso"/>
    <x v="0"/>
    <d v="2021-05-10T00:00:00"/>
    <s v="TR"/>
    <s v="Ranco 91, Jeannette Ibarra"/>
    <m/>
    <n v="23000"/>
    <m/>
  </r>
  <r>
    <x v="58"/>
    <s v="Ingreso"/>
    <x v="0"/>
    <d v="2021-05-10T00:00:00"/>
    <s v="TR"/>
    <s v="Riñihue 27-29, Marta Manriquez"/>
    <m/>
    <n v="46000"/>
    <m/>
  </r>
  <r>
    <x v="58"/>
    <s v="Ingreso"/>
    <x v="0"/>
    <d v="2021-05-11T00:00:00"/>
    <s v="TR"/>
    <s v="Llanquihue 115, Suc. Zaida Uribe"/>
    <s v="4 cuota"/>
    <n v="150115"/>
    <m/>
  </r>
  <r>
    <x v="58"/>
    <s v="Ingreso"/>
    <x v="0"/>
    <d v="2021-05-11T00:00:00"/>
    <s v="TR"/>
    <s v="Ranco 42, Octavio Arrue"/>
    <m/>
    <n v="23000"/>
    <m/>
  </r>
  <r>
    <x v="58"/>
    <s v="Ingreso"/>
    <x v="0"/>
    <d v="2021-05-11T00:00:00"/>
    <s v="TR"/>
    <s v="Ranco 46, Manuel Jorquera"/>
    <m/>
    <n v="69000"/>
    <m/>
  </r>
  <r>
    <x v="58"/>
    <s v="Ingreso"/>
    <x v="0"/>
    <d v="2021-05-12T00:00:00"/>
    <s v="TR"/>
    <s v="Ranco 40, Francisco Martinez"/>
    <m/>
    <n v="273000"/>
    <m/>
  </r>
  <r>
    <x v="58"/>
    <s v="Ingreso"/>
    <x v="0"/>
    <d v="2021-05-13T00:00:00"/>
    <s v="TR"/>
    <s v="Ranco 77, Melinda Gonzalez"/>
    <m/>
    <n v="23000"/>
    <m/>
  </r>
  <r>
    <x v="58"/>
    <s v="Ingreso"/>
    <x v="0"/>
    <d v="2021-05-17T00:00:00"/>
    <s v="TR"/>
    <s v="Villarrica 106, Carolina Uribe"/>
    <m/>
    <n v="23000"/>
    <m/>
  </r>
  <r>
    <x v="58"/>
    <s v="Ingreso"/>
    <x v="0"/>
    <d v="2021-05-18T00:00:00"/>
    <s v="TR"/>
    <s v="Puyehue 53, Maria Vicencio"/>
    <m/>
    <n v="69000"/>
    <m/>
  </r>
  <r>
    <x v="58"/>
    <s v="Ingreso"/>
    <x v="0"/>
    <d v="2021-05-19T00:00:00"/>
    <s v="TR"/>
    <s v="Llanquihue 113. Pedro Ruz"/>
    <m/>
    <n v="23113"/>
    <m/>
  </r>
  <r>
    <x v="58"/>
    <s v="Ingreso"/>
    <x v="0"/>
    <d v="2021-05-20T00:00:00"/>
    <s v="TR"/>
    <s v="Ranco 52, Nancy Paez"/>
    <m/>
    <n v="92000"/>
    <m/>
  </r>
  <r>
    <x v="58"/>
    <s v="Ingreso"/>
    <x v="0"/>
    <d v="2021-05-24T00:00:00"/>
    <s v="TR"/>
    <s v="Llanquihue 80, Sergio Ibaceta"/>
    <m/>
    <n v="23080"/>
    <m/>
  </r>
  <r>
    <x v="58"/>
    <s v="Ingreso"/>
    <x v="0"/>
    <d v="2021-05-24T00:00:00"/>
    <s v="TR"/>
    <s v="Puyehue 24, Manuel Latapiat"/>
    <m/>
    <n v="46000"/>
    <m/>
  </r>
  <r>
    <x v="58"/>
    <s v="Ingreso"/>
    <x v="0"/>
    <d v="2021-05-24T00:00:00"/>
    <s v="TR"/>
    <s v="Ranco 54, Juan Montero"/>
    <m/>
    <n v="23000"/>
    <m/>
  </r>
  <r>
    <x v="58"/>
    <s v="Ingreso"/>
    <x v="0"/>
    <d v="2021-05-24T00:00:00"/>
    <s v="TR"/>
    <s v="Villarrica 118, Pia Burgos"/>
    <m/>
    <n v="46000"/>
    <m/>
  </r>
  <r>
    <x v="58"/>
    <s v="Ingreso"/>
    <x v="0"/>
    <d v="2021-05-25T00:00:00"/>
    <s v="TR"/>
    <s v="Puyehue 32, Ivonne Jorquera"/>
    <m/>
    <n v="23000"/>
    <m/>
  </r>
  <r>
    <x v="58"/>
    <s v="Ingreso"/>
    <x v="0"/>
    <d v="2021-05-26T00:00:00"/>
    <s v="TR"/>
    <s v="Puyehue 47, Andrea Valdivia"/>
    <m/>
    <n v="23000"/>
    <m/>
  </r>
  <r>
    <x v="58"/>
    <s v="Ingreso"/>
    <x v="0"/>
    <d v="2021-05-27T00:00:00"/>
    <s v="TR"/>
    <s v="Llanquihue 109, Teresa Gatica"/>
    <m/>
    <n v="23109"/>
    <m/>
  </r>
  <r>
    <x v="58"/>
    <s v="Ingreso"/>
    <x v="0"/>
    <d v="2021-05-27T00:00:00"/>
    <s v="TR"/>
    <s v="Villarrica 102, Ximena Mancilla"/>
    <m/>
    <n v="23102"/>
    <m/>
  </r>
  <r>
    <x v="58"/>
    <s v="Ingreso"/>
    <x v="0"/>
    <d v="2021-05-28T00:00:00"/>
    <s v="TR"/>
    <s v="Icalma 72, J.Matamala"/>
    <m/>
    <n v="23000"/>
    <m/>
  </r>
  <r>
    <x v="58"/>
    <s v="Ingreso"/>
    <x v="0"/>
    <d v="2021-05-28T00:00:00"/>
    <s v="TR"/>
    <s v="Puyehue 36, Militza Cortes "/>
    <m/>
    <n v="23000"/>
    <m/>
  </r>
  <r>
    <x v="58"/>
    <s v="Ingreso"/>
    <x v="0"/>
    <d v="2021-05-28T00:00:00"/>
    <s v="TR"/>
    <s v="Puyehue 37, J.Matamala"/>
    <m/>
    <n v="23000"/>
    <m/>
  </r>
  <r>
    <x v="58"/>
    <s v="Ingreso"/>
    <x v="0"/>
    <d v="2021-05-31T00:00:00"/>
    <s v="TR"/>
    <s v="Llanquihue 78, Cristian Recabarren"/>
    <m/>
    <n v="519078"/>
    <m/>
  </r>
  <r>
    <x v="58"/>
    <s v="Ingreso"/>
    <x v="0"/>
    <d v="2021-05-31T00:00:00"/>
    <s v="TR"/>
    <s v="Ranco 50, Julia Parra"/>
    <m/>
    <n v="23000"/>
    <m/>
  </r>
  <r>
    <x v="58"/>
    <s v="Ingreso"/>
    <x v="0"/>
    <d v="2021-05-31T00:00:00"/>
    <s v="TR"/>
    <s v="Ranco 79, Ismelda Meza"/>
    <m/>
    <n v="23000"/>
    <m/>
  </r>
  <r>
    <x v="58"/>
    <s v="Ingreso"/>
    <x v="0"/>
    <d v="2021-05-31T00:00:00"/>
    <s v="TR"/>
    <s v="Villarrica 106, Carolina Uribe"/>
    <m/>
    <n v="23000"/>
    <m/>
  </r>
  <r>
    <x v="58"/>
    <s v="Ingreso"/>
    <x v="0"/>
    <d v="2021-05-31T00:00:00"/>
    <s v="TR"/>
    <s v="Villarrica 123, Omar Sepulveda"/>
    <m/>
    <n v="23000"/>
    <m/>
  </r>
  <r>
    <x v="58"/>
    <s v="Ingreso"/>
    <x v="0"/>
    <d v="2021-05-31T00:00:00"/>
    <s v="TR"/>
    <s v="Llanquihue 97-A, Castillo Olivera"/>
    <m/>
    <n v="23000"/>
    <m/>
  </r>
  <r>
    <x v="59"/>
    <s v="Ingreso"/>
    <x v="0"/>
    <d v="2021-06-01T00:00:00"/>
    <s v="TR"/>
    <s v="Puyehue 22, Cristina Olivares"/>
    <m/>
    <n v="23000"/>
    <m/>
  </r>
  <r>
    <x v="59"/>
    <s v="Ingreso"/>
    <x v="0"/>
    <d v="2021-06-01T00:00:00"/>
    <s v="TR"/>
    <s v="R.Figueroa vuelto caja chica mayo"/>
    <m/>
    <n v="18200"/>
    <m/>
  </r>
  <r>
    <x v="59"/>
    <s v="Ingreso"/>
    <x v="0"/>
    <d v="2021-06-01T00:00:00"/>
    <s v="TR"/>
    <s v="Ranco 77, Melinda Gonzalez"/>
    <m/>
    <n v="23000"/>
    <m/>
  </r>
  <r>
    <x v="59"/>
    <s v="Ingreso"/>
    <x v="0"/>
    <d v="2021-06-01T00:00:00"/>
    <s v="TR"/>
    <s v="Villarrica 122, Ema Valdes"/>
    <m/>
    <n v="23000"/>
    <m/>
  </r>
  <r>
    <x v="59"/>
    <s v="Ingreso"/>
    <x v="0"/>
    <d v="2021-06-01T00:00:00"/>
    <s v="TR"/>
    <s v="Villarrica 128. Claudia Ubilla"/>
    <m/>
    <n v="23000"/>
    <m/>
  </r>
  <r>
    <x v="59"/>
    <s v="Ingreso"/>
    <x v="0"/>
    <d v="2021-06-01T00:00:00"/>
    <s v="TR"/>
    <s v="Villarrica 129, Ricardo Figueroa"/>
    <m/>
    <n v="23000"/>
    <m/>
  </r>
  <r>
    <x v="59"/>
    <s v="Ingreso"/>
    <x v="0"/>
    <d v="2021-06-02T00:00:00"/>
    <s v="TR"/>
    <s v="Llanquihue 88, Pedro Flores"/>
    <m/>
    <n v="23000"/>
    <m/>
  </r>
  <r>
    <x v="59"/>
    <s v="Ingreso"/>
    <x v="0"/>
    <d v="2021-06-02T00:00:00"/>
    <s v="TR"/>
    <s v="Riñihue 19, Teresa Peña"/>
    <m/>
    <n v="23000"/>
    <m/>
  </r>
  <r>
    <x v="59"/>
    <s v="Ingreso"/>
    <x v="0"/>
    <d v="2021-06-03T00:00:00"/>
    <s v="TR"/>
    <s v="Llanquihue 82, Maria Molina"/>
    <m/>
    <n v="23000"/>
    <m/>
  </r>
  <r>
    <x v="59"/>
    <s v="Ingreso"/>
    <x v="0"/>
    <d v="2021-06-03T00:00:00"/>
    <s v="TR"/>
    <s v="Llanquihue 97, Rene Rivero"/>
    <m/>
    <n v="23000"/>
    <m/>
  </r>
  <r>
    <x v="59"/>
    <s v="Ingreso"/>
    <x v="0"/>
    <d v="2021-06-04T00:00:00"/>
    <s v="TR"/>
    <s v="Llanquihue 105-105, Tatiana Tejos"/>
    <m/>
    <n v="46000"/>
    <m/>
  </r>
  <r>
    <x v="59"/>
    <s v="Ingreso"/>
    <x v="0"/>
    <d v="2021-06-04T00:00:00"/>
    <s v="TR"/>
    <s v="Puyehue 26, Sergio Ballesteros"/>
    <m/>
    <n v="138000"/>
    <m/>
  </r>
  <r>
    <x v="59"/>
    <s v="Ingreso"/>
    <x v="0"/>
    <d v="2021-06-04T00:00:00"/>
    <s v="TR"/>
    <s v="Ranco 48, Carola Arriagada"/>
    <m/>
    <n v="46000"/>
    <m/>
  </r>
  <r>
    <x v="59"/>
    <s v="Ingreso"/>
    <x v="0"/>
    <d v="2021-06-04T00:00:00"/>
    <s v="TR"/>
    <s v="Riñihue 25, Juan Gonzalez"/>
    <m/>
    <n v="46025"/>
    <m/>
  </r>
  <r>
    <x v="59"/>
    <s v="Ingreso"/>
    <x v="0"/>
    <d v="2021-06-07T00:00:00"/>
    <s v="TR"/>
    <s v="Llanquihue 115, Suc. Zaida Uribe "/>
    <s v="5 cuota"/>
    <n v="150115"/>
    <m/>
  </r>
  <r>
    <x v="59"/>
    <s v="Ingreso"/>
    <x v="0"/>
    <d v="2021-06-07T00:00:00"/>
    <s v="TR"/>
    <s v="Puyehue 39, Felipe Gallardo"/>
    <m/>
    <n v="46000"/>
    <m/>
  </r>
  <r>
    <x v="59"/>
    <s v="Ingreso"/>
    <x v="0"/>
    <d v="2021-06-07T00:00:00"/>
    <s v="TR"/>
    <s v="Ranco 54, Marion Pacheco"/>
    <m/>
    <n v="30420"/>
    <m/>
  </r>
  <r>
    <x v="59"/>
    <s v="Ingreso"/>
    <x v="0"/>
    <d v="2021-06-07T00:00:00"/>
    <s v="TR"/>
    <s v="Ranco 91, Jeannette Ibarra"/>
    <m/>
    <n v="23000"/>
    <m/>
  </r>
  <r>
    <x v="59"/>
    <s v="Ingreso"/>
    <x v="0"/>
    <d v="2021-06-07T00:00:00"/>
    <s v="TR"/>
    <s v="Villarrica 100, Julia Zuñiga"/>
    <m/>
    <n v="23100"/>
    <m/>
  </r>
  <r>
    <x v="59"/>
    <s v="Ingreso"/>
    <x v="0"/>
    <d v="2021-06-08T00:00:00"/>
    <s v="TR"/>
    <s v="Puyehue 30, Jorge Carcasson"/>
    <m/>
    <n v="23000"/>
    <m/>
  </r>
  <r>
    <x v="59"/>
    <s v="Ingreso"/>
    <x v="0"/>
    <d v="2021-06-08T00:00:00"/>
    <s v="TR"/>
    <s v="Ranco 56, Suc. Rigoberto Gonzalez"/>
    <m/>
    <n v="46000"/>
    <m/>
  </r>
  <r>
    <x v="59"/>
    <s v="Ingreso"/>
    <x v="0"/>
    <d v="2021-06-09T00:00:00"/>
    <s v="TR"/>
    <s v="Ranco 42, Octavio Arrue"/>
    <m/>
    <n v="23000"/>
    <m/>
  </r>
  <r>
    <x v="59"/>
    <s v="Ingreso"/>
    <x v="0"/>
    <d v="2021-06-09T00:00:00"/>
    <s v="TR"/>
    <s v="Ranco 75, Olga Hernandez"/>
    <m/>
    <n v="234000"/>
    <m/>
  </r>
  <r>
    <x v="59"/>
    <s v="Ingreso"/>
    <x v="0"/>
    <d v="2021-06-11T00:00:00"/>
    <s v="TR"/>
    <s v="Puyehue 45, Gladys Segovia"/>
    <m/>
    <n v="40000"/>
    <m/>
  </r>
  <r>
    <x v="59"/>
    <s v="Ingreso"/>
    <x v="0"/>
    <d v="2021-06-11T00:00:00"/>
    <s v="TR"/>
    <s v="Villarrica 114, Hilda Alburquerque"/>
    <m/>
    <n v="100114"/>
    <m/>
  </r>
  <r>
    <x v="59"/>
    <s v="Ingreso"/>
    <x v="0"/>
    <d v="2021-06-14T00:00:00"/>
    <s v="TR"/>
    <s v="Llanquihue 90, Aurora Araya"/>
    <m/>
    <n v="100000"/>
    <m/>
  </r>
  <r>
    <x v="59"/>
    <s v="Ingreso"/>
    <x v="0"/>
    <d v="2021-06-15T00:00:00"/>
    <s v="TR"/>
    <s v="Parte bol. 29069"/>
    <m/>
    <n v="2400"/>
    <m/>
  </r>
  <r>
    <x v="59"/>
    <s v="Ingreso"/>
    <x v="0"/>
    <d v="2021-06-16T00:00:00"/>
    <s v="TR"/>
    <s v="Puyehue 49, Hector Otarola"/>
    <m/>
    <n v="138049"/>
    <m/>
  </r>
  <r>
    <x v="59"/>
    <s v="Ingreso"/>
    <x v="0"/>
    <d v="2021-06-17T00:00:00"/>
    <s v="TR"/>
    <s v="Llanquihuen 96, Carlos Alvarez"/>
    <m/>
    <n v="23096"/>
    <m/>
  </r>
  <r>
    <x v="59"/>
    <s v="Ingreso"/>
    <x v="0"/>
    <d v="2021-06-22T00:00:00"/>
    <s v="TR"/>
    <s v="Llanquihue 103-105, Tatiana Tejos"/>
    <m/>
    <n v="46000"/>
    <m/>
  </r>
  <r>
    <x v="59"/>
    <s v="Ingreso"/>
    <x v="0"/>
    <d v="2021-06-22T00:00:00"/>
    <s v="TR"/>
    <s v="Llanquihue 80, Sergio Ibaceta"/>
    <m/>
    <n v="23080"/>
    <m/>
  </r>
  <r>
    <x v="59"/>
    <s v="Ingreso"/>
    <x v="0"/>
    <d v="2021-06-22T00:00:00"/>
    <s v="TR"/>
    <s v="Riñihue 10, Hector Zuñiga"/>
    <m/>
    <n v="92000"/>
    <m/>
  </r>
  <r>
    <x v="59"/>
    <s v="Ingreso"/>
    <x v="0"/>
    <d v="2021-06-22T00:00:00"/>
    <s v="D/E"/>
    <s v="Traspaso Dep. Plazo"/>
    <m/>
    <n v="180870"/>
    <m/>
  </r>
  <r>
    <x v="59"/>
    <s v="Ingreso"/>
    <x v="0"/>
    <d v="2021-06-23T00:00:00"/>
    <s v="TR"/>
    <s v="Llanquihue 113, Pedro Ruz"/>
    <m/>
    <n v="23113"/>
    <m/>
  </r>
  <r>
    <x v="59"/>
    <s v="Ingreso"/>
    <x v="0"/>
    <d v="2021-06-23T00:00:00"/>
    <s v="TR"/>
    <s v="Puyehue 32, Ivonne Jorquera"/>
    <m/>
    <n v="23000"/>
    <m/>
  </r>
  <r>
    <x v="59"/>
    <s v="Ingreso"/>
    <x v="0"/>
    <d v="2021-06-29T00:00:00"/>
    <s v="TR"/>
    <s v="Dev. Caja Chica"/>
    <m/>
    <n v="100000"/>
    <m/>
  </r>
  <r>
    <x v="59"/>
    <s v="Ingreso"/>
    <x v="0"/>
    <d v="2021-06-29T00:00:00"/>
    <s v="TR"/>
    <s v="Icalma 72, J.Matamala"/>
    <m/>
    <n v="23000"/>
    <m/>
  </r>
  <r>
    <x v="59"/>
    <s v="Ingreso"/>
    <x v="0"/>
    <d v="2021-06-29T00:00:00"/>
    <s v="TR"/>
    <s v="Llanquihue 109, Teresa Gatica"/>
    <m/>
    <n v="23109"/>
    <m/>
  </r>
  <r>
    <x v="59"/>
    <s v="Ingreso"/>
    <x v="0"/>
    <d v="2021-06-29T00:00:00"/>
    <s v="TR"/>
    <s v="Puyehue 37, J.Matamala"/>
    <m/>
    <n v="23000"/>
    <m/>
  </r>
  <r>
    <x v="59"/>
    <s v="Ingreso"/>
    <x v="0"/>
    <d v="2021-06-29T00:00:00"/>
    <s v="TR"/>
    <s v="Puyehue 43, Aurelio Sandoval"/>
    <m/>
    <n v="46000"/>
    <m/>
  </r>
  <r>
    <x v="59"/>
    <s v="Ingreso"/>
    <x v="0"/>
    <d v="2021-06-29T00:00:00"/>
    <s v="TR"/>
    <s v="Puyehue 47, Andrea Valdivia"/>
    <m/>
    <n v="23000"/>
    <m/>
  </r>
  <r>
    <x v="59"/>
    <s v="Ingreso"/>
    <x v="0"/>
    <d v="2021-06-29T00:00:00"/>
    <s v="TR"/>
    <s v="Riñihue 27-29, Marta Manriquez"/>
    <m/>
    <n v="138000"/>
    <m/>
  </r>
  <r>
    <x v="59"/>
    <s v="Ingreso"/>
    <x v="0"/>
    <d v="2021-06-29T00:00:00"/>
    <s v="TR"/>
    <s v="Villarrica 118, Pia Burgos"/>
    <m/>
    <n v="23000"/>
    <m/>
  </r>
  <r>
    <x v="59"/>
    <s v="Ingreso"/>
    <x v="0"/>
    <d v="2021-06-29T00:00:00"/>
    <s v="TR"/>
    <s v="Villarrica 123, Omar Sepulveda"/>
    <m/>
    <n v="23000"/>
    <m/>
  </r>
  <r>
    <x v="59"/>
    <s v="Ingreso"/>
    <x v="0"/>
    <d v="2021-06-30T00:00:00"/>
    <s v="D/E"/>
    <s v="Llanquihue 74, Eliana Haro"/>
    <m/>
    <n v="23000"/>
    <m/>
  </r>
  <r>
    <x v="59"/>
    <s v="Ingreso"/>
    <x v="0"/>
    <d v="2021-06-30T00:00:00"/>
    <s v="D/E"/>
    <s v="Llanquihue 74, Eliana Haro"/>
    <m/>
    <n v="23000"/>
    <m/>
  </r>
  <r>
    <x v="59"/>
    <s v="Ingreso"/>
    <x v="0"/>
    <d v="2021-06-30T00:00:00"/>
    <s v="TR"/>
    <s v="Llanquihue 97-A, Castiillo Olivera"/>
    <m/>
    <n v="23000"/>
    <m/>
  </r>
  <r>
    <x v="59"/>
    <s v="Ingreso"/>
    <x v="0"/>
    <d v="2021-06-30T00:00:00"/>
    <s v="D/E"/>
    <s v="Ranco 83, Silvia Gonzalez"/>
    <m/>
    <n v="23000"/>
    <m/>
  </r>
  <r>
    <x v="59"/>
    <s v="Ingreso"/>
    <x v="0"/>
    <d v="2021-06-30T00:00:00"/>
    <s v="D/E"/>
    <s v="Ranco 83, Silvia Gonzalez"/>
    <m/>
    <n v="23000"/>
    <m/>
  </r>
  <r>
    <x v="59"/>
    <s v="Ingreso"/>
    <x v="0"/>
    <d v="2021-06-30T00:00:00"/>
    <s v="D/E"/>
    <s v="Ranco 89, Teresa Rojas"/>
    <m/>
    <n v="46000"/>
    <m/>
  </r>
  <r>
    <x v="60"/>
    <s v="Ingreso"/>
    <x v="0"/>
    <d v="2021-07-01T00:00:00"/>
    <s v="TR"/>
    <s v="Llanquihue 82, Maria Molina"/>
    <m/>
    <n v="23000"/>
    <m/>
  </r>
  <r>
    <x v="60"/>
    <s v="Ingreso"/>
    <x v="0"/>
    <d v="2021-07-01T00:00:00"/>
    <s v="TR"/>
    <s v="Puyehue 51, Solange Aspee"/>
    <m/>
    <n v="69051"/>
    <m/>
  </r>
  <r>
    <x v="60"/>
    <s v="Ingreso"/>
    <x v="0"/>
    <d v="2021-07-01T00:00:00"/>
    <s v="TR"/>
    <s v="Ranco 77, Melinda Gonzalez"/>
    <m/>
    <n v="23000"/>
    <m/>
  </r>
  <r>
    <x v="60"/>
    <s v="Ingreso"/>
    <x v="0"/>
    <d v="2021-07-01T00:00:00"/>
    <s v="TR"/>
    <s v="Ranco 79, Ismelda Meza"/>
    <m/>
    <n v="23000"/>
    <m/>
  </r>
  <r>
    <x v="60"/>
    <s v="Ingreso"/>
    <x v="0"/>
    <d v="2021-07-01T00:00:00"/>
    <s v="TR"/>
    <s v="Villarrica 106, Cartolina Uribe"/>
    <m/>
    <n v="23000"/>
    <m/>
  </r>
  <r>
    <x v="60"/>
    <s v="Ingreso"/>
    <x v="0"/>
    <d v="2021-07-01T00:00:00"/>
    <s v="TR"/>
    <s v="Villarrica 122, Ema Valdes"/>
    <m/>
    <n v="23000"/>
    <m/>
  </r>
  <r>
    <x v="60"/>
    <s v="Ingreso"/>
    <x v="0"/>
    <d v="2021-07-01T00:00:00"/>
    <s v="TR"/>
    <s v="Villarrica 128, Claudia Ubilla"/>
    <m/>
    <n v="23000"/>
    <m/>
  </r>
  <r>
    <x v="60"/>
    <s v="Ingreso"/>
    <x v="0"/>
    <d v="2021-07-01T00:00:00"/>
    <s v="TR"/>
    <s v="Villarrica 129, Ricardo Figueroa"/>
    <m/>
    <n v="23000"/>
    <m/>
  </r>
  <r>
    <x v="60"/>
    <s v="Ingreso"/>
    <x v="0"/>
    <d v="2021-07-02T00:00:00"/>
    <s v="TR"/>
    <s v="Ranco 50, Julia Parra"/>
    <m/>
    <n v="23000"/>
    <m/>
  </r>
  <r>
    <x v="60"/>
    <s v="Ingreso"/>
    <x v="0"/>
    <d v="2021-07-05T00:00:00"/>
    <s v="TR"/>
    <s v="Llanquihue 88, Pedro Flores"/>
    <m/>
    <n v="23000"/>
    <m/>
  </r>
  <r>
    <x v="60"/>
    <s v="Ingreso"/>
    <x v="0"/>
    <d v="2021-07-05T00:00:00"/>
    <s v="TR"/>
    <s v="Puyehue 22, Cristina Olivares"/>
    <m/>
    <n v="23000"/>
    <m/>
  </r>
  <r>
    <x v="60"/>
    <s v="Ingreso"/>
    <x v="0"/>
    <d v="2021-07-05T00:00:00"/>
    <s v="TR"/>
    <s v="Puyehue 30, Jorge Carcasson"/>
    <m/>
    <n v="23000"/>
    <m/>
  </r>
  <r>
    <x v="60"/>
    <s v="Ingreso"/>
    <x v="0"/>
    <d v="2021-07-05T00:00:00"/>
    <s v="TR"/>
    <s v="Puyehue 36, Militza Cortes"/>
    <m/>
    <n v="46000"/>
    <m/>
  </r>
  <r>
    <x v="60"/>
    <s v="Ingreso"/>
    <x v="0"/>
    <d v="2021-07-05T00:00:00"/>
    <s v="TR"/>
    <s v="Puyehue 39, Felipe Gallardo "/>
    <m/>
    <n v="46000"/>
    <m/>
  </r>
  <r>
    <x v="60"/>
    <s v="Ingreso"/>
    <x v="0"/>
    <d v="2021-07-05T00:00:00"/>
    <s v="TR"/>
    <s v="Puyehue 53, Maria Vicencio"/>
    <m/>
    <n v="46000"/>
    <m/>
  </r>
  <r>
    <x v="60"/>
    <s v="Ingreso"/>
    <x v="0"/>
    <d v="2021-07-05T00:00:00"/>
    <s v="TR"/>
    <s v="Ranco 38, Jose Luis Retamal"/>
    <m/>
    <n v="198000"/>
    <m/>
  </r>
  <r>
    <x v="60"/>
    <s v="Ingreso"/>
    <x v="0"/>
    <d v="2021-07-05T00:00:00"/>
    <s v="TR"/>
    <s v="Ranco 75, Olga Hernandez"/>
    <m/>
    <n v="23000"/>
    <m/>
  </r>
  <r>
    <x v="60"/>
    <s v="Ingreso"/>
    <x v="0"/>
    <d v="2021-07-05T00:00:00"/>
    <s v="TR"/>
    <s v="Ranco 81, Marcela Cubillos"/>
    <m/>
    <n v="138000"/>
    <m/>
  </r>
  <r>
    <x v="60"/>
    <s v="Ingreso"/>
    <x v="0"/>
    <d v="2021-07-05T00:00:00"/>
    <s v="TR"/>
    <s v="Villarrica 102 dif., Ximena Mancilla"/>
    <m/>
    <n v="3102"/>
    <m/>
  </r>
  <r>
    <x v="60"/>
    <s v="Ingreso"/>
    <x v="0"/>
    <d v="2021-07-05T00:00:00"/>
    <s v="TR"/>
    <s v="Villarrica 102, Ximena Manicilla"/>
    <m/>
    <n v="20102"/>
    <m/>
  </r>
  <r>
    <x v="60"/>
    <s v="Ingreso"/>
    <x v="0"/>
    <d v="2021-07-06T00:00:00"/>
    <s v="TR"/>
    <s v="Riñihue 6-8, Roberto Andrade"/>
    <m/>
    <n v="207006"/>
    <m/>
  </r>
  <r>
    <x v="60"/>
    <s v="Ingreso"/>
    <x v="0"/>
    <d v="2021-07-07T00:00:00"/>
    <s v="TR"/>
    <s v="Llanquihue 97, Rene Rivero"/>
    <m/>
    <n v="23000"/>
    <m/>
  </r>
  <r>
    <x v="60"/>
    <s v="Ingreso"/>
    <x v="0"/>
    <d v="2021-07-08T00:00:00"/>
    <s v="TR"/>
    <s v="Llanquihue 86, Jorge zuñiga"/>
    <m/>
    <n v="115000"/>
    <m/>
  </r>
  <r>
    <x v="60"/>
    <s v="Ingreso"/>
    <x v="0"/>
    <d v="2021-07-08T00:00:00"/>
    <s v="TR"/>
    <s v="Llanquihue 96, Carlos Alvarez"/>
    <m/>
    <n v="23096"/>
    <m/>
  </r>
  <r>
    <x v="60"/>
    <s v="Ingreso"/>
    <x v="0"/>
    <d v="2021-07-08T00:00:00"/>
    <s v="TR"/>
    <s v="Puyehue 34, Gladys Jorquera"/>
    <m/>
    <n v="92000"/>
    <m/>
  </r>
  <r>
    <x v="60"/>
    <s v="Ingreso"/>
    <x v="0"/>
    <d v="2021-07-08T00:00:00"/>
    <s v="TR"/>
    <s v="Ranco 42, Octavio Arrue"/>
    <m/>
    <n v="23000"/>
    <m/>
  </r>
  <r>
    <x v="60"/>
    <s v="Ingreso"/>
    <x v="0"/>
    <d v="2021-07-08T00:00:00"/>
    <s v="TR"/>
    <s v="Ranco 48, Carola Arriagada"/>
    <m/>
    <n v="46000"/>
    <m/>
  </r>
  <r>
    <x v="60"/>
    <s v="Ingreso"/>
    <x v="0"/>
    <d v="2021-07-08T00:00:00"/>
    <s v="TR"/>
    <s v="Ranco 91, Jeanette Ibarra"/>
    <m/>
    <n v="23000"/>
    <m/>
  </r>
  <r>
    <x v="60"/>
    <s v="Ingreso"/>
    <x v="0"/>
    <d v="2021-07-08T00:00:00"/>
    <s v="TR"/>
    <s v="Villarrica 100, Julia Zuñiga"/>
    <m/>
    <n v="23100"/>
    <m/>
  </r>
  <r>
    <x v="60"/>
    <s v="Ingreso"/>
    <x v="0"/>
    <d v="2021-07-12T00:00:00"/>
    <s v="TR"/>
    <s v="Llanquihue 115, Suc. Zaida Uribe"/>
    <s v="6 cuota"/>
    <n v="150115"/>
    <m/>
  </r>
  <r>
    <x v="60"/>
    <s v="Ingreso"/>
    <x v="0"/>
    <d v="2021-07-15T00:00:00"/>
    <s v="TR"/>
    <s v="Riñihue 21, Diego Tapia "/>
    <m/>
    <n v="200000"/>
    <m/>
  </r>
  <r>
    <x v="60"/>
    <s v="Ingreso"/>
    <x v="0"/>
    <d v="2021-07-19T00:00:00"/>
    <s v="TR"/>
    <s v="Llanquihue 119, María Madariaga"/>
    <m/>
    <n v="46000"/>
    <m/>
  </r>
  <r>
    <x v="60"/>
    <s v="Ingreso"/>
    <x v="0"/>
    <d v="2021-07-19T00:00:00"/>
    <s v="TR"/>
    <s v="Llanquihue 84, Paola Delgado"/>
    <m/>
    <n v="161000"/>
    <m/>
  </r>
  <r>
    <x v="60"/>
    <s v="Ingreso"/>
    <x v="0"/>
    <d v="2021-07-20T00:00:00"/>
    <s v="TR"/>
    <s v="Ranco 54, Marion Pacheco"/>
    <m/>
    <n v="23000"/>
    <m/>
  </r>
  <r>
    <x v="60"/>
    <s v="Ingreso"/>
    <x v="0"/>
    <d v="2021-07-21T00:00:00"/>
    <s v="TR"/>
    <s v="Llanquihue 74, Eliana Haro"/>
    <m/>
    <n v="23000"/>
    <m/>
  </r>
  <r>
    <x v="60"/>
    <s v="Ingreso"/>
    <x v="0"/>
    <d v="2021-07-21T00:00:00"/>
    <s v="TR"/>
    <s v="Ranco 83, Silvia Gonzalez "/>
    <m/>
    <n v="23000"/>
    <m/>
  </r>
  <r>
    <x v="60"/>
    <s v="Ingreso"/>
    <x v="0"/>
    <d v="2021-07-21T00:00:00"/>
    <s v="TR"/>
    <s v="Ranco 85, Hugo Flores"/>
    <m/>
    <n v="138000"/>
    <m/>
  </r>
  <r>
    <x v="60"/>
    <s v="Ingreso"/>
    <x v="0"/>
    <d v="2021-07-23T00:00:00"/>
    <s v="TR"/>
    <s v="Llanquihue 80, Sergio Ibaceta"/>
    <m/>
    <n v="23080"/>
    <m/>
  </r>
  <r>
    <x v="60"/>
    <s v="Ingreso"/>
    <x v="0"/>
    <d v="2021-07-26T00:00:00"/>
    <s v="TR"/>
    <s v="Llanquihue 113, Pedro Ruz"/>
    <m/>
    <n v="23113"/>
    <m/>
  </r>
  <r>
    <x v="60"/>
    <s v="Ingreso"/>
    <x v="0"/>
    <d v="2021-07-26T00:00:00"/>
    <s v="TR"/>
    <s v="Puyehue 32, Ivonne Jorquera"/>
    <m/>
    <n v="23000"/>
    <m/>
  </r>
  <r>
    <x v="60"/>
    <s v="Ingreso"/>
    <x v="0"/>
    <d v="2021-07-26T00:00:00"/>
    <s v="TR"/>
    <s v="Puyehue 47, Andrea Valvivia"/>
    <m/>
    <n v="23000"/>
    <m/>
  </r>
  <r>
    <x v="60"/>
    <s v="Ingreso"/>
    <x v="0"/>
    <d v="2021-07-27T00:00:00"/>
    <s v="TR"/>
    <s v="Llanquihue 76, Glenda Alvarez"/>
    <m/>
    <n v="40076"/>
    <m/>
  </r>
  <r>
    <x v="60"/>
    <s v="Ingreso"/>
    <x v="0"/>
    <d v="2021-07-27T00:00:00"/>
    <s v="TR"/>
    <s v="Ranco 93, Margarita Muñoz"/>
    <m/>
    <n v="138000"/>
    <m/>
  </r>
  <r>
    <x v="60"/>
    <s v="Ingreso"/>
    <x v="0"/>
    <d v="2021-07-28T00:00:00"/>
    <s v="TR"/>
    <s v="Icalma 72, J.Matamala"/>
    <m/>
    <n v="23000"/>
    <m/>
  </r>
  <r>
    <x v="60"/>
    <s v="Ingreso"/>
    <x v="0"/>
    <d v="2021-07-28T00:00:00"/>
    <s v="TR"/>
    <s v="Llanquihue 82, Maria Molina"/>
    <m/>
    <n v="23000"/>
    <m/>
  </r>
  <r>
    <x v="60"/>
    <s v="Ingreso"/>
    <x v="0"/>
    <d v="2021-07-28T00:00:00"/>
    <s v="TR"/>
    <s v="Puyehue 37, J.Matamala"/>
    <m/>
    <n v="23000"/>
    <m/>
  </r>
  <r>
    <x v="60"/>
    <s v="Ingreso"/>
    <x v="0"/>
    <d v="2021-07-29T00:00:00"/>
    <s v="TR"/>
    <s v="Llanquihue 76, Glenda Alvarez"/>
    <m/>
    <n v="45076"/>
    <m/>
  </r>
  <r>
    <x v="60"/>
    <s v="Ingreso"/>
    <x v="0"/>
    <d v="2021-07-29T00:00:00"/>
    <s v="TR"/>
    <s v="Llanquihue 76, Glenda Alvarez"/>
    <m/>
    <n v="25076"/>
    <m/>
  </r>
  <r>
    <x v="60"/>
    <s v="Ingreso"/>
    <x v="0"/>
    <d v="2021-07-29T00:00:00"/>
    <s v="TR"/>
    <s v="Llanquihue 94, Suc. Carmela Valdes"/>
    <m/>
    <n v="346000"/>
    <m/>
  </r>
  <r>
    <x v="60"/>
    <s v="Ingreso"/>
    <x v="0"/>
    <d v="2021-07-29T00:00:00"/>
    <s v="TR"/>
    <s v="Riñihue 19, Teresa Peña"/>
    <m/>
    <n v="23000"/>
    <m/>
  </r>
  <r>
    <x v="60"/>
    <s v="Ingreso"/>
    <x v="0"/>
    <d v="2021-07-30T00:00:00"/>
    <s v="TR"/>
    <s v="Puyehue 26, Manuel Latapiat"/>
    <m/>
    <n v="46000"/>
    <m/>
  </r>
  <r>
    <x v="60"/>
    <s v="Ingreso"/>
    <x v="0"/>
    <d v="2021-07-30T00:00:00"/>
    <s v="TR"/>
    <s v="Ranco 50, Julia Parra"/>
    <m/>
    <n v="23000"/>
    <m/>
  </r>
  <r>
    <x v="60"/>
    <s v="Ingreso"/>
    <x v="0"/>
    <d v="2021-07-30T00:00:00"/>
    <s v="TR"/>
    <s v="Ranco 79, Ismelda Meza"/>
    <m/>
    <n v="23000"/>
    <m/>
  </r>
  <r>
    <x v="60"/>
    <s v="Ingreso"/>
    <x v="0"/>
    <d v="2021-07-30T00:00:00"/>
    <s v="TR"/>
    <s v="Villarrica 102, Ximena Manicilla"/>
    <m/>
    <n v="23102"/>
    <m/>
  </r>
  <r>
    <x v="60"/>
    <s v="Ingreso"/>
    <x v="0"/>
    <d v="2021-07-30T00:00:00"/>
    <s v="TR"/>
    <s v="Villarrica 118, Pia Burgos"/>
    <m/>
    <n v="23000"/>
    <m/>
  </r>
  <r>
    <x v="60"/>
    <s v="Ingreso"/>
    <x v="0"/>
    <d v="2021-07-30T00:00:00"/>
    <s v="TR"/>
    <s v="Villarrica 123, Omar Sepulveda"/>
    <m/>
    <n v="23000"/>
    <m/>
  </r>
  <r>
    <x v="61"/>
    <s v="Ingreso"/>
    <x v="0"/>
    <d v="2021-08-02T00:00:00"/>
    <s v="TR"/>
    <s v="Diferencia Villarrica 122"/>
    <m/>
    <n v="11500"/>
    <m/>
  </r>
  <r>
    <x v="61"/>
    <s v="Ingreso"/>
    <x v="0"/>
    <d v="2021-08-02T00:00:00"/>
    <s v="TR"/>
    <s v="Llanquihue 109, Teresa Gatica "/>
    <m/>
    <n v="37609"/>
    <m/>
  </r>
  <r>
    <x v="61"/>
    <s v="Ingreso"/>
    <x v="0"/>
    <d v="2021-08-02T00:00:00"/>
    <s v="TR"/>
    <s v="Llanquihue 97- Patricia Castillo"/>
    <m/>
    <n v="23000"/>
    <m/>
  </r>
  <r>
    <x v="61"/>
    <s v="Ingreso"/>
    <x v="0"/>
    <d v="2021-08-02T00:00:00"/>
    <s v="TR"/>
    <s v="Puyehue 22, Cristina Olivares"/>
    <m/>
    <n v="23000"/>
    <m/>
  </r>
  <r>
    <x v="61"/>
    <s v="Ingreso"/>
    <x v="0"/>
    <d v="2021-08-02T00:00:00"/>
    <s v="TR"/>
    <s v="R. Figueroa vuelto caja chica jul.21"/>
    <m/>
    <n v="12230"/>
    <m/>
  </r>
  <r>
    <x v="61"/>
    <s v="Ingreso"/>
    <x v="0"/>
    <d v="2021-08-02T00:00:00"/>
    <s v="TR"/>
    <s v="Villarrica 122, Ema Valdes prop. Jul.21"/>
    <m/>
    <n v="11500"/>
    <m/>
  </r>
  <r>
    <x v="61"/>
    <s v="Ingreso"/>
    <x v="0"/>
    <d v="2021-08-02T00:00:00"/>
    <s v="TR"/>
    <s v="Villarrica 128, Claudia Ubilla"/>
    <m/>
    <n v="23000"/>
    <m/>
  </r>
  <r>
    <x v="61"/>
    <s v="Ingreso"/>
    <x v="0"/>
    <d v="2021-08-02T00:00:00"/>
    <s v="TR"/>
    <s v="Villarrica 129, R. Figueroa"/>
    <m/>
    <n v="23000"/>
    <m/>
  </r>
  <r>
    <x v="61"/>
    <s v="Ingreso"/>
    <x v="0"/>
    <d v="2021-08-03T00:00:00"/>
    <s v="TR"/>
    <s v="Llanquihue 115, Suc. Zaida Uribe"/>
    <s v="7 cuota"/>
    <n v="150115"/>
    <m/>
  </r>
  <r>
    <x v="61"/>
    <s v="Ingreso"/>
    <x v="0"/>
    <d v="2021-08-03T00:00:00"/>
    <s v="TR"/>
    <s v="llanquihue 76. Glenda Alvarez"/>
    <m/>
    <n v="116076"/>
    <m/>
  </r>
  <r>
    <x v="61"/>
    <s v="Ingreso"/>
    <x v="0"/>
    <d v="2021-08-03T00:00:00"/>
    <s v="TR"/>
    <s v="Llanquihue 88, Pedro Flores"/>
    <m/>
    <n v="23000"/>
    <m/>
  </r>
  <r>
    <x v="61"/>
    <s v="Ingreso"/>
    <x v="0"/>
    <d v="2021-08-03T00:00:00"/>
    <s v="TR"/>
    <s v="Puyehue 26, Sergio Ballesteros"/>
    <m/>
    <n v="23000"/>
    <m/>
  </r>
  <r>
    <x v="61"/>
    <s v="Ingreso"/>
    <x v="0"/>
    <d v="2021-08-03T00:00:00"/>
    <s v="TR"/>
    <s v="Villarrica 100, Julia Zuñiga"/>
    <m/>
    <n v="23100"/>
    <m/>
  </r>
  <r>
    <x v="61"/>
    <s v="Ingreso"/>
    <x v="0"/>
    <d v="2021-08-04T00:00:00"/>
    <s v="D/E"/>
    <s v="Llanquihue 94, Suc. Carmela Valdes"/>
    <m/>
    <n v="94000"/>
    <m/>
  </r>
  <r>
    <x v="61"/>
    <s v="Ingreso"/>
    <x v="0"/>
    <d v="2021-08-05T00:00:00"/>
    <s v="TR"/>
    <s v="Llanquihue 97, Rene Rivero"/>
    <m/>
    <n v="23000"/>
    <m/>
  </r>
  <r>
    <x v="61"/>
    <s v="Ingreso"/>
    <x v="0"/>
    <d v="2021-08-05T00:00:00"/>
    <s v="TR"/>
    <s v="Ranco 75, Olga Hernandez"/>
    <m/>
    <n v="23000"/>
    <m/>
  </r>
  <r>
    <x v="61"/>
    <s v="Ingreso"/>
    <x v="0"/>
    <d v="2021-08-05T00:00:00"/>
    <s v="TR"/>
    <s v="Ranco 77, Melinda Gonzalez"/>
    <m/>
    <n v="23000"/>
    <m/>
  </r>
  <r>
    <x v="61"/>
    <s v="Ingreso"/>
    <x v="0"/>
    <d v="2021-08-05T00:00:00"/>
    <s v="TR"/>
    <s v="Villarrica 122, Luis Sepulveda"/>
    <m/>
    <n v="23000"/>
    <m/>
  </r>
  <r>
    <x v="61"/>
    <s v="Ingreso"/>
    <x v="0"/>
    <d v="2021-08-06T00:00:00"/>
    <s v="TR"/>
    <s v="Llanquihue 96, Varlos Alvarez"/>
    <m/>
    <n v="23096"/>
    <m/>
  </r>
  <r>
    <x v="61"/>
    <s v="Ingreso"/>
    <x v="0"/>
    <d v="2021-08-06T00:00:00"/>
    <s v="TR"/>
    <s v="Puyehue 26, Juan Carreño"/>
    <m/>
    <n v="115000"/>
    <m/>
  </r>
  <r>
    <x v="61"/>
    <s v="Ingreso"/>
    <x v="0"/>
    <d v="2021-08-06T00:00:00"/>
    <s v="TR"/>
    <s v="Puyehue 30, Jorge Carcasson"/>
    <m/>
    <n v="23000"/>
    <m/>
  </r>
  <r>
    <x v="61"/>
    <s v="Ingreso"/>
    <x v="0"/>
    <d v="2021-08-06T00:00:00"/>
    <s v="TR"/>
    <s v="Ranco 91. Jeanette Ibarra"/>
    <m/>
    <n v="23000"/>
    <m/>
  </r>
  <r>
    <x v="61"/>
    <s v="Ingreso"/>
    <x v="0"/>
    <d v="2021-08-06T00:00:00"/>
    <s v="TR"/>
    <s v="Ranco 91. Jeanette Ibarra"/>
    <m/>
    <n v="23000"/>
    <m/>
  </r>
  <r>
    <x v="61"/>
    <s v="Ingreso"/>
    <x v="0"/>
    <d v="2021-08-09T00:00:00"/>
    <s v="TR"/>
    <s v="Riñihue 25, Juan Gonzalez"/>
    <m/>
    <n v="46025"/>
    <m/>
  </r>
  <r>
    <x v="61"/>
    <s v="Ingreso"/>
    <x v="0"/>
    <d v="2021-08-11T00:00:00"/>
    <s v="TR"/>
    <s v="Villarrica 106, Carolina Uribe"/>
    <m/>
    <n v="23000"/>
    <m/>
  </r>
  <r>
    <x v="61"/>
    <s v="Ingreso"/>
    <x v="0"/>
    <d v="2021-08-16T00:00:00"/>
    <s v="TR"/>
    <s v="Puyehue 36, Militza Cortes"/>
    <m/>
    <n v="46000"/>
    <m/>
  </r>
  <r>
    <x v="61"/>
    <s v="Ingreso"/>
    <x v="0"/>
    <d v="2021-08-16T00:00:00"/>
    <s v="TR"/>
    <s v="Puyehue 39. Felipe Gallardo"/>
    <m/>
    <n v="46000"/>
    <m/>
  </r>
  <r>
    <x v="61"/>
    <s v="Ingreso"/>
    <x v="0"/>
    <d v="2021-08-17T00:00:00"/>
    <s v="TR"/>
    <s v="Ranco 42, Octavio Arrue"/>
    <m/>
    <n v="23000"/>
    <m/>
  </r>
  <r>
    <x v="61"/>
    <s v="Ingreso"/>
    <x v="0"/>
    <d v="2021-08-19T00:00:00"/>
    <s v="TR"/>
    <s v="Llanquihue 113 Pedro Ruz"/>
    <m/>
    <n v="23113"/>
    <m/>
  </r>
  <r>
    <x v="61"/>
    <s v="Ingreso"/>
    <x v="0"/>
    <d v="2021-08-23T00:00:00"/>
    <s v="TR"/>
    <s v="Icalma 72, J.Matamala"/>
    <m/>
    <n v="23000"/>
    <m/>
  </r>
  <r>
    <x v="61"/>
    <s v="Ingreso"/>
    <x v="0"/>
    <d v="2021-08-23T00:00:00"/>
    <s v="TR"/>
    <s v="Ivonne Jorquera, Puyehue 32"/>
    <m/>
    <n v="23000"/>
    <m/>
  </r>
  <r>
    <x v="61"/>
    <s v="Ingreso"/>
    <x v="0"/>
    <d v="2021-08-23T00:00:00"/>
    <s v="TR"/>
    <s v="Llanquihue 109, Teresa Gatica "/>
    <m/>
    <n v="37609"/>
    <m/>
  </r>
  <r>
    <x v="61"/>
    <s v="Ingreso"/>
    <x v="0"/>
    <d v="2021-08-23T00:00:00"/>
    <s v="TR"/>
    <s v="Llanquihue 80, Sergio Ibaceta"/>
    <m/>
    <n v="23080"/>
    <m/>
  </r>
  <r>
    <x v="61"/>
    <s v="Ingreso"/>
    <x v="0"/>
    <d v="2021-08-23T00:00:00"/>
    <s v="TR"/>
    <s v="Puyehue 37, J.Matamala"/>
    <m/>
    <n v="23000"/>
    <m/>
  </r>
  <r>
    <x v="61"/>
    <s v="Ingreso"/>
    <x v="0"/>
    <d v="2021-08-23T00:00:00"/>
    <s v="TR"/>
    <s v="Puyehue 43, Aurelio Sandoval"/>
    <m/>
    <n v="46000"/>
    <m/>
  </r>
  <r>
    <x v="61"/>
    <s v="Ingreso"/>
    <x v="0"/>
    <d v="2021-08-23T00:00:00"/>
    <s v="TR"/>
    <s v="Villarrica 102, Ximena Mancilla"/>
    <m/>
    <n v="23102"/>
    <m/>
  </r>
  <r>
    <x v="61"/>
    <s v="Ingreso"/>
    <x v="0"/>
    <d v="2021-08-24T00:00:00"/>
    <s v="TR"/>
    <s v="Llanquihue 74, Eliana Haro 14031"/>
    <m/>
    <n v="23000"/>
    <m/>
  </r>
  <r>
    <x v="61"/>
    <s v="Ingreso"/>
    <x v="0"/>
    <d v="2021-08-24T00:00:00"/>
    <s v="TR"/>
    <s v="Ranco 54, Marion Pacheco"/>
    <m/>
    <n v="23000"/>
    <m/>
  </r>
  <r>
    <x v="61"/>
    <s v="Ingreso"/>
    <x v="0"/>
    <d v="2021-08-24T00:00:00"/>
    <s v="TR"/>
    <s v="Ranco 83, Silvia Gonzalez 14041"/>
    <m/>
    <n v="23000"/>
    <m/>
  </r>
  <r>
    <x v="61"/>
    <s v="Ingreso"/>
    <x v="0"/>
    <d v="2021-08-24T00:00:00"/>
    <s v="TR"/>
    <s v="Ranco 89, Teresa Rojas 14044"/>
    <m/>
    <n v="46000"/>
    <m/>
  </r>
  <r>
    <x v="61"/>
    <s v="Ingreso"/>
    <x v="0"/>
    <d v="2021-08-26T00:00:00"/>
    <s v="TR"/>
    <s v="Riñihue 23, Sara Salgado"/>
    <m/>
    <n v="92000"/>
    <m/>
  </r>
  <r>
    <x v="61"/>
    <s v="Ingreso"/>
    <x v="0"/>
    <d v="2021-08-26T00:00:00"/>
    <s v="TR"/>
    <s v="Villarrica 98, Anibal Vivaceta"/>
    <m/>
    <n v="230000"/>
    <m/>
  </r>
  <r>
    <x v="61"/>
    <s v="Ingreso"/>
    <x v="0"/>
    <d v="2021-08-27T00:00:00"/>
    <s v="TR"/>
    <s v="Puyehue 47, Andrea Valdivia"/>
    <m/>
    <n v="23000"/>
    <m/>
  </r>
  <r>
    <x v="61"/>
    <s v="Ingreso"/>
    <x v="0"/>
    <d v="2021-08-27T00:00:00"/>
    <s v="TR"/>
    <s v="Riñihue 23, Sara Salgado"/>
    <m/>
    <n v="92000"/>
    <m/>
  </r>
  <r>
    <x v="61"/>
    <s v="Ingreso"/>
    <x v="0"/>
    <d v="2021-08-30T00:00:00"/>
    <s v="TR"/>
    <s v="Llanquihue 82, Maria Molina"/>
    <m/>
    <n v="23000"/>
    <m/>
  </r>
  <r>
    <x v="61"/>
    <s v="Ingreso"/>
    <x v="0"/>
    <d v="2021-08-30T00:00:00"/>
    <s v="TR"/>
    <s v="R.Figueroa vuelto caja chica"/>
    <m/>
    <n v="51700"/>
    <m/>
  </r>
  <r>
    <x v="61"/>
    <s v="Ingreso"/>
    <x v="0"/>
    <d v="2021-08-30T00:00:00"/>
    <s v="TR"/>
    <s v="Ranco 52, Nancy Paez"/>
    <m/>
    <n v="69000"/>
    <m/>
  </r>
  <r>
    <x v="61"/>
    <s v="Ingreso"/>
    <x v="0"/>
    <d v="2021-08-30T00:00:00"/>
    <s v="TR"/>
    <s v="Riñihue 19, Teresa Peña"/>
    <m/>
    <n v="25000"/>
    <m/>
  </r>
  <r>
    <x v="61"/>
    <s v="Ingreso"/>
    <x v="0"/>
    <d v="2021-08-30T00:00:00"/>
    <s v="TR"/>
    <s v="Villarrica 123, Omar Sepulveda"/>
    <m/>
    <n v="23000"/>
    <m/>
  </r>
  <r>
    <x v="61"/>
    <s v="Ingreso"/>
    <x v="0"/>
    <d v="2021-08-30T00:00:00"/>
    <s v="TR"/>
    <s v="Villarrica 129, Ricardo Figueroa"/>
    <m/>
    <n v="23000"/>
    <m/>
  </r>
  <r>
    <x v="61"/>
    <s v="Ingreso"/>
    <x v="0"/>
    <d v="2021-08-31T00:00:00"/>
    <s v="TR"/>
    <s v="Llanquihue 10,-105, Tatiana Tejos"/>
    <m/>
    <n v="92000"/>
    <m/>
  </r>
  <r>
    <x v="61"/>
    <s v="Ingreso"/>
    <x v="0"/>
    <d v="2021-08-31T00:00:00"/>
    <s v="TR"/>
    <s v="Llanquihue 97 A, Castillo Olivera"/>
    <m/>
    <n v="23000"/>
    <m/>
  </r>
  <r>
    <x v="61"/>
    <s v="Ingreso"/>
    <x v="0"/>
    <d v="2021-08-31T00:00:00"/>
    <s v="TR"/>
    <s v="Ranco 50, Julia Parra"/>
    <m/>
    <n v="23000"/>
    <m/>
  </r>
  <r>
    <x v="61"/>
    <s v="Ingreso"/>
    <x v="0"/>
    <d v="2021-08-31T00:00:00"/>
    <s v="TR"/>
    <s v="Ranco 79, Ismelda Meza"/>
    <m/>
    <n v="23000"/>
    <m/>
  </r>
  <r>
    <x v="61"/>
    <s v="Ingreso"/>
    <x v="0"/>
    <d v="2021-08-31T00:00:00"/>
    <s v="TR"/>
    <s v="Villarrica 120, Maria Eugenia Basaure"/>
    <m/>
    <n v="66000"/>
    <m/>
  </r>
  <r>
    <x v="61"/>
    <s v="Ingreso"/>
    <x v="0"/>
    <d v="2021-08-31T00:00:00"/>
    <s v="TR"/>
    <s v="Villarrica 120, Maria Eugenia Basaure"/>
    <m/>
    <n v="3000"/>
    <m/>
  </r>
  <r>
    <x v="62"/>
    <s v="Ingreso"/>
    <x v="0"/>
    <d v="2021-09-01T00:00:00"/>
    <s v="TR"/>
    <s v="Llanquihue 119, Maria Madariaga"/>
    <m/>
    <n v="46000"/>
    <m/>
  </r>
  <r>
    <x v="62"/>
    <s v="Ingreso"/>
    <x v="0"/>
    <d v="2021-09-01T00:00:00"/>
    <s v="TR"/>
    <s v="Puyehue 22, Cristina Olivares"/>
    <m/>
    <n v="92000"/>
    <m/>
  </r>
  <r>
    <x v="62"/>
    <s v="Ingreso"/>
    <x v="0"/>
    <d v="2021-09-01T00:00:00"/>
    <s v="TR"/>
    <s v="Villarrica 128, Claudia Ubilla"/>
    <m/>
    <n v="23000"/>
    <m/>
  </r>
  <r>
    <x v="62"/>
    <s v="Ingreso"/>
    <x v="0"/>
    <d v="2021-09-03T00:00:00"/>
    <s v="TR"/>
    <s v="Ranco 77, Melinda Gonzalez"/>
    <m/>
    <n v="23000"/>
    <m/>
  </r>
  <r>
    <x v="62"/>
    <s v="Ingreso"/>
    <x v="0"/>
    <d v="2021-09-03T00:00:00"/>
    <s v="D/E"/>
    <s v="Villarrica 100, Julia Zuñiga"/>
    <m/>
    <n v="23100"/>
    <m/>
  </r>
  <r>
    <x v="62"/>
    <s v="Ingreso"/>
    <x v="0"/>
    <d v="2021-09-03T00:00:00"/>
    <s v="TR"/>
    <s v="Villarrica 122, Luis Sepulveda"/>
    <m/>
    <n v="23000"/>
    <m/>
  </r>
  <r>
    <x v="62"/>
    <s v="Ingreso"/>
    <x v="0"/>
    <d v="2021-09-06T00:00:00"/>
    <s v="TR"/>
    <s v="Llanquihue 115, Suc. Zaide Uribe"/>
    <s v="8 cuota"/>
    <n v="150115"/>
    <m/>
  </r>
  <r>
    <x v="62"/>
    <s v="Ingreso"/>
    <x v="0"/>
    <d v="2021-09-06T00:00:00"/>
    <s v="TR"/>
    <s v="Llanquihue 92, Carlos Herrera"/>
    <m/>
    <n v="50000"/>
    <m/>
  </r>
  <r>
    <x v="62"/>
    <s v="Ingreso"/>
    <x v="0"/>
    <d v="2021-09-06T00:00:00"/>
    <s v="TR"/>
    <s v="Llanquihue 97. Rene Rivero"/>
    <m/>
    <n v="23000"/>
    <m/>
  </r>
  <r>
    <x v="62"/>
    <s v="Ingreso"/>
    <x v="0"/>
    <d v="2021-09-06T00:00:00"/>
    <s v="TR"/>
    <s v="Ranco 56, Suc. Rigoberto Gonzalez"/>
    <m/>
    <n v="69000"/>
    <m/>
  </r>
  <r>
    <x v="62"/>
    <s v="Ingreso"/>
    <x v="0"/>
    <d v="2021-09-06T00:00:00"/>
    <s v="TR"/>
    <s v="Ranco 75, Olga Hernandez"/>
    <m/>
    <n v="23000"/>
    <m/>
  </r>
  <r>
    <x v="62"/>
    <s v="Ingreso"/>
    <x v="0"/>
    <d v="2021-09-06T00:00:00"/>
    <s v="TR"/>
    <s v="Villarrica 106, Carolina Uribe"/>
    <m/>
    <n v="23000"/>
    <m/>
  </r>
  <r>
    <x v="62"/>
    <s v="Ingreso"/>
    <x v="0"/>
    <d v="2021-09-06T00:00:00"/>
    <s v="TR"/>
    <s v="Villarrica 118, Pia Burgos"/>
    <m/>
    <n v="39362"/>
    <m/>
  </r>
  <r>
    <x v="62"/>
    <s v="Ingreso"/>
    <x v="0"/>
    <d v="2021-09-07T00:00:00"/>
    <s v="TR"/>
    <s v="Llanquihue 76, Glenda Alvarez"/>
    <m/>
    <n v="100000"/>
    <m/>
  </r>
  <r>
    <x v="62"/>
    <s v="Ingreso"/>
    <x v="0"/>
    <d v="2021-09-09T00:00:00"/>
    <s v="TR"/>
    <s v="Puyehue 30, Jorge Carcasson"/>
    <m/>
    <n v="23000"/>
    <m/>
  </r>
  <r>
    <x v="62"/>
    <s v="Ingreso"/>
    <x v="0"/>
    <d v="2021-09-09T00:00:00"/>
    <s v="TR"/>
    <s v="Ranco 48, Carola Arriagada"/>
    <m/>
    <n v="46000"/>
    <m/>
  </r>
  <r>
    <x v="62"/>
    <s v="Ingreso"/>
    <x v="0"/>
    <d v="2021-09-10T00:00:00"/>
    <s v="TR"/>
    <s v="Ranco 42, Octavio Arrue"/>
    <m/>
    <n v="23000"/>
    <m/>
  </r>
  <r>
    <x v="62"/>
    <s v="Ingreso"/>
    <x v="0"/>
    <d v="2021-09-13T00:00:00"/>
    <s v="TR"/>
    <s v="Llanquihue 88, Pedro Flores"/>
    <m/>
    <n v="23000"/>
    <m/>
  </r>
  <r>
    <x v="62"/>
    <s v="Ingreso"/>
    <x v="0"/>
    <d v="2021-09-13T00:00:00"/>
    <s v="TR"/>
    <s v="Puyehue 39, Felipe Gallardo"/>
    <m/>
    <n v="23000"/>
    <m/>
  </r>
  <r>
    <x v="62"/>
    <s v="Ingreso"/>
    <x v="0"/>
    <d v="2021-09-14T00:00:00"/>
    <s v="TR"/>
    <s v="Puyehue 24, Manuel Latapiat"/>
    <m/>
    <n v="69000"/>
    <m/>
  </r>
  <r>
    <x v="62"/>
    <s v="Ingreso"/>
    <x v="0"/>
    <d v="2021-09-20T00:00:00"/>
    <s v="TR"/>
    <s v="Llanquihue 113, Pedro Ruz"/>
    <m/>
    <n v="23113"/>
    <m/>
  </r>
  <r>
    <x v="62"/>
    <s v="Ingreso"/>
    <x v="0"/>
    <d v="2021-09-20T00:00:00"/>
    <s v="TR"/>
    <s v="Llanquihue 80, Sergio Ibaceta"/>
    <m/>
    <n v="23080"/>
    <m/>
  </r>
  <r>
    <x v="62"/>
    <s v="Ingreso"/>
    <x v="0"/>
    <d v="2021-09-20T00:00:00"/>
    <s v="TR"/>
    <s v="Ranco 54, Marion Pacheco"/>
    <m/>
    <n v="23000"/>
    <m/>
  </r>
  <r>
    <x v="62"/>
    <s v="Ingreso"/>
    <x v="0"/>
    <d v="2021-09-21T00:00:00"/>
    <s v="TR"/>
    <s v="Llanquihue 109, Teresa Gatica"/>
    <m/>
    <n v="23109"/>
    <m/>
  </r>
  <r>
    <x v="62"/>
    <s v="Ingreso"/>
    <x v="0"/>
    <d v="2021-09-21T00:00:00"/>
    <s v="TR"/>
    <s v="Llanquihue 109, Teresa Gatica"/>
    <m/>
    <n v="14500"/>
    <m/>
  </r>
  <r>
    <x v="62"/>
    <s v="Ingreso"/>
    <x v="0"/>
    <d v="2021-09-21T00:00:00"/>
    <s v="TR"/>
    <s v="Puyehue 32, Ivonne Jorquera"/>
    <m/>
    <n v="23000"/>
    <m/>
  </r>
  <r>
    <x v="62"/>
    <s v="Ingreso"/>
    <x v="0"/>
    <d v="2021-09-22T00:00:00"/>
    <s v="TR"/>
    <s v="Llanquihue 74, Eliana Haro"/>
    <m/>
    <n v="23000"/>
    <m/>
  </r>
  <r>
    <x v="62"/>
    <s v="Ingreso"/>
    <x v="0"/>
    <d v="2021-09-22T00:00:00"/>
    <s v="TR"/>
    <s v="Llanquihue 96, Carlos Alvarez"/>
    <m/>
    <n v="23096"/>
    <m/>
  </r>
  <r>
    <x v="62"/>
    <s v="Ingreso"/>
    <x v="0"/>
    <d v="2021-09-22T00:00:00"/>
    <s v="TR"/>
    <s v="Puyehue 36, Militza Cortes"/>
    <m/>
    <n v="23000"/>
    <m/>
  </r>
  <r>
    <x v="62"/>
    <s v="Ingreso"/>
    <x v="0"/>
    <d v="2021-09-22T00:00:00"/>
    <s v="TR"/>
    <s v="Puyehue 41, Teresa Sepulveda"/>
    <m/>
    <n v="100000"/>
    <m/>
  </r>
  <r>
    <x v="62"/>
    <s v="Ingreso"/>
    <x v="0"/>
    <d v="2021-09-22T00:00:00"/>
    <s v="TR"/>
    <s v="Ranco 83, Silvia Gonzalez"/>
    <m/>
    <n v="23000"/>
    <m/>
  </r>
  <r>
    <x v="62"/>
    <s v="Ingreso"/>
    <x v="0"/>
    <d v="2021-09-27T00:00:00"/>
    <s v="TR"/>
    <s v="Icalma 72, J.Matamala"/>
    <m/>
    <n v="23000"/>
    <m/>
  </r>
  <r>
    <x v="62"/>
    <s v="Ingreso"/>
    <x v="0"/>
    <d v="2021-09-27T00:00:00"/>
    <s v="TR"/>
    <s v="Puyehue 37, J.Matamala"/>
    <m/>
    <n v="23000"/>
    <m/>
  </r>
  <r>
    <x v="62"/>
    <s v="Ingreso"/>
    <x v="0"/>
    <d v="2021-09-29T00:00:00"/>
    <s v="TR"/>
    <s v="Llanquihue 103-105, Tatiana Tejos"/>
    <m/>
    <n v="46000"/>
    <m/>
  </r>
  <r>
    <x v="62"/>
    <s v="Ingreso"/>
    <x v="0"/>
    <d v="2021-09-29T00:00:00"/>
    <s v="TR"/>
    <s v="Llanquihue 97 A, Castillo Olivera"/>
    <m/>
    <n v="23000"/>
    <m/>
  </r>
  <r>
    <x v="62"/>
    <s v="Ingreso"/>
    <x v="0"/>
    <d v="2021-09-30T00:00:00"/>
    <s v="TR"/>
    <s v="Puyehue 47, Andrea Valdivia"/>
    <m/>
    <n v="23000"/>
    <m/>
  </r>
  <r>
    <x v="62"/>
    <s v="Ingreso"/>
    <x v="0"/>
    <d v="2021-09-30T00:00:00"/>
    <s v="TR"/>
    <s v="Riñihue 19, Teresa Peña"/>
    <m/>
    <n v="23000"/>
    <m/>
  </r>
  <r>
    <x v="62"/>
    <s v="Ingreso"/>
    <x v="0"/>
    <d v="2021-09-30T00:00:00"/>
    <s v="TR"/>
    <s v="Villarrica 106, Carolina Uribe"/>
    <m/>
    <n v="23000"/>
    <m/>
  </r>
  <r>
    <x v="62"/>
    <s v="Ingreso"/>
    <x v="0"/>
    <d v="2021-09-30T00:00:00"/>
    <s v="TR"/>
    <s v="Villarrica 118, Pia Burgos"/>
    <m/>
    <n v="23000"/>
    <m/>
  </r>
  <r>
    <x v="62"/>
    <s v="Ingreso"/>
    <x v="0"/>
    <d v="2021-09-30T00:00:00"/>
    <s v="TR"/>
    <s v="Villarrica 123, Omar Sepulveda"/>
    <m/>
    <n v="23000"/>
    <m/>
  </r>
  <r>
    <x v="62"/>
    <s v="Ingreso"/>
    <x v="0"/>
    <d v="2021-09-30T00:00:00"/>
    <s v="TR"/>
    <s v="Villarrica 129, Ricardo Sepulveda"/>
    <m/>
    <n v="23000"/>
    <m/>
  </r>
  <r>
    <x v="63"/>
    <s v="Ingreso"/>
    <x v="0"/>
    <d v="2021-10-01T00:00:00"/>
    <s v="TR"/>
    <s v="Llanquihue 76, Glenda Alvarez"/>
    <m/>
    <n v="24000"/>
    <m/>
  </r>
  <r>
    <x v="63"/>
    <s v="Ingreso"/>
    <x v="0"/>
    <d v="2021-10-01T00:00:00"/>
    <s v="TR"/>
    <s v="R.Figueroa vuelto caja chica"/>
    <m/>
    <n v="9600"/>
    <m/>
  </r>
  <r>
    <x v="63"/>
    <s v="Ingreso"/>
    <x v="0"/>
    <d v="2021-10-01T00:00:00"/>
    <s v="TR"/>
    <s v="Villarrica 128, Marcela Ubilla"/>
    <m/>
    <n v="23000"/>
    <m/>
  </r>
  <r>
    <x v="63"/>
    <s v="Ingreso"/>
    <x v="0"/>
    <d v="2021-10-04T00:00:00"/>
    <s v="TR"/>
    <s v="Villarrica 122, Luis Sepulveda"/>
    <m/>
    <n v="23000"/>
    <m/>
  </r>
  <r>
    <x v="63"/>
    <s v="Ingreso"/>
    <x v="0"/>
    <d v="2021-10-05T00:00:00"/>
    <s v="TR"/>
    <s v="Llanquihue 97, Rene Rivero"/>
    <m/>
    <n v="23000"/>
    <m/>
  </r>
  <r>
    <x v="63"/>
    <s v="Ingreso"/>
    <x v="0"/>
    <d v="2021-10-06T00:00:00"/>
    <s v="TR"/>
    <s v="Llanquihue 82, Maria Molina"/>
    <m/>
    <n v="23000"/>
    <m/>
  </r>
  <r>
    <x v="63"/>
    <s v="Ingreso"/>
    <x v="0"/>
    <d v="2021-10-06T00:00:00"/>
    <s v="TR"/>
    <s v="Puyehue 30, Jorge Carcasson"/>
    <m/>
    <n v="23000"/>
    <m/>
  </r>
  <r>
    <x v="63"/>
    <s v="Ingreso"/>
    <x v="0"/>
    <d v="2021-10-06T00:00:00"/>
    <s v="TR"/>
    <s v="Ranco 46, Manuel Jorquera"/>
    <m/>
    <n v="69000"/>
    <m/>
  </r>
  <r>
    <x v="63"/>
    <s v="Ingreso"/>
    <x v="0"/>
    <d v="2021-10-07T00:00:00"/>
    <s v="TR"/>
    <s v="Llanquihue 115, Suc. Zaide Uribe"/>
    <s v=" cuota 9"/>
    <n v="150115"/>
    <m/>
  </r>
  <r>
    <x v="63"/>
    <s v="Ingreso"/>
    <x v="0"/>
    <d v="2021-10-07T00:00:00"/>
    <s v="TR"/>
    <s v="Ranco 91, Jeannette Ibarra"/>
    <m/>
    <n v="23000"/>
    <m/>
  </r>
  <r>
    <x v="63"/>
    <s v="Ingreso"/>
    <x v="0"/>
    <d v="2021-10-07T00:00:00"/>
    <s v="D/E"/>
    <s v="Villarrica 100. Julia Zuñiga"/>
    <m/>
    <n v="23100"/>
    <m/>
  </r>
  <r>
    <x v="63"/>
    <s v="Ingreso"/>
    <x v="0"/>
    <d v="2021-10-08T00:00:00"/>
    <s v="TR"/>
    <s v="Llanquihue 117, Patricia Maluenda"/>
    <m/>
    <n v="200117"/>
    <m/>
  </r>
  <r>
    <x v="63"/>
    <s v="Ingreso"/>
    <x v="0"/>
    <d v="2021-10-08T00:00:00"/>
    <s v="TR"/>
    <s v="Riñihue 6-8, Roberto Andrade"/>
    <m/>
    <n v="46006"/>
    <m/>
  </r>
  <r>
    <x v="63"/>
    <s v="Ingreso"/>
    <x v="0"/>
    <d v="2021-10-12T00:00:00"/>
    <s v="TR"/>
    <s v="Puyehue 39, Felipe Gallardo"/>
    <m/>
    <n v="23000"/>
    <m/>
  </r>
  <r>
    <x v="63"/>
    <s v="Ingreso"/>
    <x v="0"/>
    <d v="2021-10-12T00:00:00"/>
    <s v="TR"/>
    <s v="Ranco 38, Jose Luis Retamal"/>
    <m/>
    <n v="220038"/>
    <m/>
  </r>
  <r>
    <x v="63"/>
    <s v="Ingreso"/>
    <x v="0"/>
    <d v="2021-10-15T00:00:00"/>
    <s v="TR"/>
    <s v="Llanquihue 96, Carlos Alvarez"/>
    <m/>
    <n v="23096"/>
    <m/>
  </r>
  <r>
    <x v="63"/>
    <s v="Ingreso"/>
    <x v="0"/>
    <d v="2021-10-15T00:00:00"/>
    <s v="TR"/>
    <s v="Riñihue 25, Juan Gonzalez"/>
    <m/>
    <n v="23025"/>
    <m/>
  </r>
  <r>
    <x v="63"/>
    <s v="Ingreso"/>
    <x v="0"/>
    <d v="2021-10-18T00:00:00"/>
    <s v="TR"/>
    <s v="Puyehue 28, Veronica Silva"/>
    <m/>
    <n v="253000"/>
    <m/>
  </r>
  <r>
    <x v="63"/>
    <s v="Ingreso"/>
    <x v="0"/>
    <d v="2021-10-18T00:00:00"/>
    <s v="TR"/>
    <s v="Puyehue 53, Maria Vicencio"/>
    <m/>
    <n v="69000"/>
    <m/>
  </r>
  <r>
    <x v="63"/>
    <s v="Ingreso"/>
    <x v="0"/>
    <d v="2021-10-18T00:00:00"/>
    <s v="TR"/>
    <s v="Ranco 77, Melinda Gonzalez"/>
    <m/>
    <n v="23000"/>
    <m/>
  </r>
  <r>
    <x v="63"/>
    <s v="Ingreso"/>
    <x v="0"/>
    <d v="2021-10-19T00:00:00"/>
    <s v="TR"/>
    <s v="Ranco 42, Octavio Arrue"/>
    <m/>
    <n v="23000"/>
    <m/>
  </r>
  <r>
    <x v="63"/>
    <s v="Ingreso"/>
    <x v="0"/>
    <d v="2021-10-20T00:00:00"/>
    <s v="TR"/>
    <s v="Ranco 54, Marion Pacheco"/>
    <m/>
    <n v="23000"/>
    <m/>
  </r>
  <r>
    <x v="63"/>
    <s v="Ingreso"/>
    <x v="0"/>
    <d v="2021-10-20T00:00:00"/>
    <s v="TR"/>
    <s v="Villarrica 120, Ma. Eugenia Meza"/>
    <m/>
    <n v="115000"/>
    <m/>
  </r>
  <r>
    <x v="63"/>
    <s v="Ingreso"/>
    <x v="0"/>
    <d v="2021-10-22T00:00:00"/>
    <s v="TR"/>
    <s v="Llanquihue 113, Pedro Ruz"/>
    <m/>
    <n v="23113"/>
    <m/>
  </r>
  <r>
    <x v="63"/>
    <s v="Ingreso"/>
    <x v="0"/>
    <d v="2021-10-22T00:00:00"/>
    <s v="TR"/>
    <s v="Llanquihue 80, Sergio Ibaceta"/>
    <m/>
    <n v="23080"/>
    <m/>
  </r>
  <r>
    <x v="63"/>
    <s v="Ingreso"/>
    <x v="0"/>
    <d v="2021-10-25T00:00:00"/>
    <s v="TR"/>
    <s v="Calafquen 5, Marcos Briones"/>
    <m/>
    <n v="100000"/>
    <m/>
  </r>
  <r>
    <x v="63"/>
    <s v="Ingreso"/>
    <x v="0"/>
    <d v="2021-10-25T00:00:00"/>
    <s v="TR"/>
    <s v="Llanquihue 119, Maria Madariaga"/>
    <m/>
    <n v="46000"/>
    <m/>
  </r>
  <r>
    <x v="63"/>
    <s v="Ingreso"/>
    <x v="0"/>
    <d v="2021-10-25T00:00:00"/>
    <s v="TR"/>
    <s v="Llanquihue 74, Eliana Haro"/>
    <m/>
    <n v="23000"/>
    <m/>
  </r>
  <r>
    <x v="63"/>
    <s v="Ingreso"/>
    <x v="0"/>
    <d v="2021-10-25T00:00:00"/>
    <s v="TR"/>
    <s v="Puyehue 32, Ivonne Jorquera"/>
    <m/>
    <n v="23000"/>
    <m/>
  </r>
  <r>
    <x v="63"/>
    <s v="Ingreso"/>
    <x v="0"/>
    <d v="2021-10-25T00:00:00"/>
    <s v="TR"/>
    <s v="Puyehue 34, Gladys Jorquera"/>
    <m/>
    <n v="69000"/>
    <m/>
  </r>
  <r>
    <x v="63"/>
    <s v="Ingreso"/>
    <x v="0"/>
    <d v="2021-10-25T00:00:00"/>
    <s v="TR"/>
    <s v="Ranco 44, Jose Martinez"/>
    <m/>
    <n v="483000"/>
    <m/>
  </r>
  <r>
    <x v="63"/>
    <s v="Ingreso"/>
    <x v="0"/>
    <d v="2021-10-25T00:00:00"/>
    <s v="TR"/>
    <s v="Ranco 50, Julia Parra"/>
    <m/>
    <n v="23000"/>
    <m/>
  </r>
  <r>
    <x v="63"/>
    <s v="Ingreso"/>
    <x v="0"/>
    <d v="2021-10-25T00:00:00"/>
    <s v="TR"/>
    <s v="Ranco 79, Ismelda Meza"/>
    <m/>
    <n v="23000"/>
    <m/>
  </r>
  <r>
    <x v="63"/>
    <s v="Ingreso"/>
    <x v="0"/>
    <d v="2021-10-25T00:00:00"/>
    <s v="TR"/>
    <s v="Ranco 83, Silvia Gonzalez"/>
    <m/>
    <n v="23000"/>
    <m/>
  </r>
  <r>
    <x v="63"/>
    <s v="Ingreso"/>
    <x v="0"/>
    <d v="2021-10-25T00:00:00"/>
    <s v="TR"/>
    <s v="Ranco 89, Teresa Rojas"/>
    <m/>
    <n v="46000"/>
    <m/>
  </r>
  <r>
    <x v="63"/>
    <s v="Ingreso"/>
    <x v="0"/>
    <d v="2021-10-25T00:00:00"/>
    <s v="TR"/>
    <s v="Villarrica 102, Ximena Mancilla"/>
    <m/>
    <n v="23102"/>
    <m/>
  </r>
  <r>
    <x v="63"/>
    <s v="Ingreso"/>
    <x v="0"/>
    <d v="2021-10-25T00:00:00"/>
    <s v="TR"/>
    <s v="Villarrica 102, Ximena Mancilla"/>
    <m/>
    <n v="23102"/>
    <m/>
  </r>
  <r>
    <x v="63"/>
    <s v="Ingreso"/>
    <x v="0"/>
    <d v="2021-10-25T00:00:00"/>
    <s v="TR"/>
    <s v="Villarrica 112 - Llanquihue 111, Roccaro"/>
    <m/>
    <n v="342880"/>
    <m/>
  </r>
  <r>
    <x v="63"/>
    <s v="Ingreso"/>
    <x v="0"/>
    <d v="2021-10-26T00:00:00"/>
    <s v="TR"/>
    <s v="Icalma 72, J.Matamala"/>
    <m/>
    <n v="23000"/>
    <m/>
  </r>
  <r>
    <x v="63"/>
    <s v="Ingreso"/>
    <x v="0"/>
    <d v="2021-10-26T00:00:00"/>
    <s v="TR"/>
    <s v="Puyehue 37, J.Matamala"/>
    <m/>
    <n v="23000"/>
    <m/>
  </r>
  <r>
    <x v="63"/>
    <s v="Ingreso"/>
    <x v="0"/>
    <d v="2021-10-27T00:00:00"/>
    <s v="TR"/>
    <s v="Llanquihue 107, Jose Navarro"/>
    <m/>
    <n v="362000"/>
    <m/>
  </r>
  <r>
    <x v="63"/>
    <s v="Ingreso"/>
    <x v="0"/>
    <d v="2021-10-27T00:00:00"/>
    <s v="TR"/>
    <s v="Llanquihue 109, Teresa Gatica"/>
    <m/>
    <n v="37609"/>
    <m/>
  </r>
  <r>
    <x v="63"/>
    <s v="Ingreso"/>
    <x v="0"/>
    <d v="2021-10-27T00:00:00"/>
    <s v="TR"/>
    <s v="Puyehue 47, Andrea Valdivia"/>
    <m/>
    <n v="23000"/>
    <m/>
  </r>
  <r>
    <x v="63"/>
    <s v="Ingreso"/>
    <x v="0"/>
    <d v="2021-10-28T00:00:00"/>
    <s v="TR"/>
    <s v="Villarrica 118, Pia Burgos"/>
    <m/>
    <n v="23000"/>
    <m/>
  </r>
  <r>
    <x v="63"/>
    <s v="Ingreso"/>
    <x v="0"/>
    <d v="2021-10-28T00:00:00"/>
    <s v="TR"/>
    <s v="Villarrica 129, Ricardo Figueroa"/>
    <m/>
    <n v="23000"/>
    <m/>
  </r>
  <r>
    <x v="63"/>
    <s v="Ingreso"/>
    <x v="0"/>
    <d v="2021-10-29T00:00:00"/>
    <s v="TR"/>
    <s v="Llanquihue 82, Maria Molina"/>
    <m/>
    <n v="23000"/>
    <m/>
  </r>
  <r>
    <x v="63"/>
    <s v="Ingreso"/>
    <x v="0"/>
    <d v="2021-10-29T00:00:00"/>
    <s v="D/E"/>
    <s v="Puyehue 43, Aurelio Sandoval"/>
    <m/>
    <n v="46000"/>
    <m/>
  </r>
  <r>
    <x v="63"/>
    <s v="Ingreso"/>
    <x v="0"/>
    <d v="2021-10-29T00:00:00"/>
    <s v="TR"/>
    <s v="Villarrica 123, Omar Sepulveda"/>
    <m/>
    <n v="23000"/>
    <m/>
  </r>
  <r>
    <x v="64"/>
    <s v="Ingreso"/>
    <x v="0"/>
    <d v="2021-11-02T00:00:00"/>
    <s v="TR"/>
    <s v="Llanquihue 97-A, Patricia Castillo Olivera"/>
    <m/>
    <n v="23000"/>
    <m/>
  </r>
  <r>
    <x v="64"/>
    <s v="Ingreso"/>
    <x v="0"/>
    <d v="2021-11-02T00:00:00"/>
    <s v="TR"/>
    <s v="R.Figueroa vuelto caja chica"/>
    <m/>
    <n v="70000"/>
    <m/>
  </r>
  <r>
    <x v="64"/>
    <s v="Ingreso"/>
    <x v="0"/>
    <d v="2021-11-02T00:00:00"/>
    <s v="TR"/>
    <s v="Ranco 77, Melinda Gonzalez"/>
    <m/>
    <n v="23000"/>
    <m/>
  </r>
  <r>
    <x v="64"/>
    <s v="Ingreso"/>
    <x v="0"/>
    <d v="2021-11-02T00:00:00"/>
    <s v="TR"/>
    <s v="Riñihue 19, Teresa Peña"/>
    <m/>
    <n v="23000"/>
    <m/>
  </r>
  <r>
    <x v="64"/>
    <s v="Ingreso"/>
    <x v="0"/>
    <d v="2021-11-02T00:00:00"/>
    <s v="TR"/>
    <s v="Villarrica 106, Carolina Uribe"/>
    <m/>
    <n v="23000"/>
    <m/>
  </r>
  <r>
    <x v="64"/>
    <s v="Ingreso"/>
    <x v="0"/>
    <d v="2021-11-02T00:00:00"/>
    <s v="TR"/>
    <s v="Villarrica 128, Marcela Ubilla"/>
    <m/>
    <n v="23000"/>
    <m/>
  </r>
  <r>
    <x v="64"/>
    <s v="Ingreso"/>
    <x v="0"/>
    <d v="2021-11-03T00:00:00"/>
    <s v="TR"/>
    <s v="Llanquihue 86, Jorge zuñiga"/>
    <m/>
    <n v="115000"/>
    <m/>
  </r>
  <r>
    <x v="64"/>
    <s v="Ingreso"/>
    <x v="0"/>
    <d v="2021-11-03T00:00:00"/>
    <s v="TR"/>
    <s v="Villarrica 122, Luis Sepulveda"/>
    <m/>
    <n v="23000"/>
    <m/>
  </r>
  <r>
    <x v="64"/>
    <s v="Ingreso"/>
    <x v="0"/>
    <d v="2021-11-04T00:00:00"/>
    <s v="TR"/>
    <s v="Llanquihue 115, Suc. Zaida Uribe"/>
    <s v="cuota 10"/>
    <n v="150115"/>
    <m/>
  </r>
  <r>
    <x v="64"/>
    <s v="Ingreso"/>
    <x v="0"/>
    <d v="2021-11-05T00:00:00"/>
    <s v="TR"/>
    <s v="Llanquihue 76, Glenda Alvarez"/>
    <m/>
    <n v="60000"/>
    <m/>
  </r>
  <r>
    <x v="64"/>
    <s v="Ingreso"/>
    <x v="0"/>
    <d v="2021-11-08T00:00:00"/>
    <s v="TR"/>
    <s v="Llanquihue 97, Rene Rivero"/>
    <m/>
    <n v="23000"/>
    <m/>
  </r>
  <r>
    <x v="64"/>
    <s v="Ingreso"/>
    <x v="0"/>
    <d v="2021-11-08T00:00:00"/>
    <s v="TR"/>
    <s v="Puyehue 30, Jorge Carcasson"/>
    <m/>
    <n v="23000"/>
    <m/>
  </r>
  <r>
    <x v="64"/>
    <s v="Ingreso"/>
    <x v="0"/>
    <d v="2021-11-08T00:00:00"/>
    <s v="TR"/>
    <s v="Puyehue 39, Felipe Gallardo"/>
    <m/>
    <n v="23000"/>
    <m/>
  </r>
  <r>
    <x v="64"/>
    <s v="Ingreso"/>
    <x v="0"/>
    <d v="2021-11-08T00:00:00"/>
    <s v="TR"/>
    <s v="Ranco 75, Olga Hernandez"/>
    <m/>
    <n v="23000"/>
    <m/>
  </r>
  <r>
    <x v="64"/>
    <s v="Ingreso"/>
    <x v="0"/>
    <d v="2021-11-08T00:00:00"/>
    <s v="TR"/>
    <s v="Villarrica 100, Julia Zuñiga"/>
    <m/>
    <n v="23100"/>
    <m/>
  </r>
  <r>
    <x v="64"/>
    <s v="Ingreso"/>
    <x v="0"/>
    <d v="2021-11-09T00:00:00"/>
    <s v="TR"/>
    <s v="Villarrica 108, Dsuc. Iturbide"/>
    <m/>
    <n v="314240"/>
    <m/>
  </r>
  <r>
    <x v="64"/>
    <s v="Ingreso"/>
    <x v="0"/>
    <d v="2021-11-12T00:00:00"/>
    <s v="TR"/>
    <s v="Ranco 91, Jeanette Ibarra"/>
    <m/>
    <n v="23000"/>
    <m/>
  </r>
  <r>
    <x v="64"/>
    <s v="Ingreso"/>
    <x v="0"/>
    <d v="2021-11-12T00:00:00"/>
    <s v="TR"/>
    <s v="Riñihue 25, Juan Gonzalez"/>
    <m/>
    <n v="46025"/>
    <m/>
  </r>
  <r>
    <x v="64"/>
    <s v="Ingreso"/>
    <x v="0"/>
    <d v="2021-11-15T00:00:00"/>
    <s v="TR"/>
    <s v="Llanquihue 88, Pedro Flores"/>
    <m/>
    <n v="23000"/>
    <m/>
  </r>
  <r>
    <x v="64"/>
    <s v="Ingreso"/>
    <x v="0"/>
    <d v="2021-11-15T00:00:00"/>
    <s v="TR"/>
    <s v="Ranco 87, Roxana Rivera"/>
    <m/>
    <n v="276000"/>
    <m/>
  </r>
  <r>
    <x v="64"/>
    <s v="Ingreso"/>
    <x v="0"/>
    <d v="2021-11-17T00:00:00"/>
    <s v="TR"/>
    <s v="Puyehue 41, Teresa Sepulveda 14164"/>
    <m/>
    <n v="100000"/>
    <m/>
  </r>
  <r>
    <x v="64"/>
    <s v="Ingreso"/>
    <x v="0"/>
    <d v="2021-11-17T00:00:00"/>
    <s v="TR"/>
    <s v="Ranco 83, Silvia Gonzalez 14169"/>
    <m/>
    <n v="23000"/>
    <m/>
  </r>
  <r>
    <x v="64"/>
    <s v="Ingreso"/>
    <x v="0"/>
    <d v="2021-11-18T00:00:00"/>
    <s v="TR"/>
    <s v="Puyehue 36, Militza Cortes"/>
    <m/>
    <n v="23000"/>
    <m/>
  </r>
  <r>
    <x v="64"/>
    <s v="Ingreso"/>
    <x v="0"/>
    <d v="2021-11-19T00:00:00"/>
    <s v="TR"/>
    <s v="Ranco 54, Marion Pacheco"/>
    <m/>
    <n v="23000"/>
    <m/>
  </r>
  <r>
    <x v="64"/>
    <s v="Ingreso"/>
    <x v="0"/>
    <d v="2021-11-22T00:00:00"/>
    <s v="TR"/>
    <s v="Llanquihue 80, Sergio Ibaceta"/>
    <m/>
    <n v="23080"/>
    <m/>
  </r>
  <r>
    <x v="64"/>
    <s v="Ingreso"/>
    <x v="0"/>
    <d v="2021-11-23T00:00:00"/>
    <s v="TR"/>
    <s v="Llanquihue 113, Pedro Ruz"/>
    <m/>
    <n v="23113"/>
    <m/>
  </r>
  <r>
    <x v="64"/>
    <s v="Ingreso"/>
    <x v="0"/>
    <d v="2021-11-24T00:00:00"/>
    <s v="TR"/>
    <s v="Riñihue 10, Hector Zuñiga"/>
    <m/>
    <n v="115000"/>
    <m/>
  </r>
  <r>
    <x v="64"/>
    <s v="Ingreso"/>
    <x v="0"/>
    <d v="2021-11-25T00:00:00"/>
    <s v="TR"/>
    <s v="Puyehue 32, Ivonne Jorquera"/>
    <m/>
    <n v="23000"/>
    <m/>
  </r>
  <r>
    <x v="64"/>
    <s v="Ingreso"/>
    <x v="0"/>
    <d v="2021-11-25T00:00:00"/>
    <s v="TR"/>
    <s v="Ranco 73, Juan Hernandez"/>
    <m/>
    <n v="160000"/>
    <m/>
  </r>
  <r>
    <x v="64"/>
    <s v="Ingreso"/>
    <x v="0"/>
    <d v="2021-11-26T00:00:00"/>
    <s v="TR"/>
    <s v="Llanquihue 96, Carlos Alvarez"/>
    <m/>
    <n v="23096"/>
    <m/>
  </r>
  <r>
    <x v="64"/>
    <s v="Ingreso"/>
    <x v="0"/>
    <d v="2021-11-26T00:00:00"/>
    <s v="TR"/>
    <s v="Ranco 42, Octavio Arrue"/>
    <m/>
    <n v="23000"/>
    <m/>
  </r>
  <r>
    <x v="64"/>
    <s v="Ingreso"/>
    <x v="0"/>
    <d v="2021-11-29T00:00:00"/>
    <s v="TR"/>
    <s v="Icalma 72, J.Matamala"/>
    <m/>
    <n v="23000"/>
    <m/>
  </r>
  <r>
    <x v="64"/>
    <s v="Ingreso"/>
    <x v="0"/>
    <d v="2021-11-29T00:00:00"/>
    <s v="TR"/>
    <s v="Llanquihue 109, Teresa Gatica"/>
    <m/>
    <n v="37609"/>
    <m/>
  </r>
  <r>
    <x v="64"/>
    <s v="Ingreso"/>
    <x v="0"/>
    <d v="2021-11-29T00:00:00"/>
    <s v="TR"/>
    <s v="Llanquihue 97-A, Patricia Castillo Olivera"/>
    <m/>
    <n v="23000"/>
    <m/>
  </r>
  <r>
    <x v="64"/>
    <s v="Ingreso"/>
    <x v="0"/>
    <d v="2021-11-29T00:00:00"/>
    <s v="TR"/>
    <s v="Puyehue 37, J.Matamala"/>
    <m/>
    <n v="23000"/>
    <m/>
  </r>
  <r>
    <x v="64"/>
    <s v="Ingreso"/>
    <x v="0"/>
    <d v="2021-11-29T00:00:00"/>
    <s v="TR"/>
    <s v="Puyehue 47, Andrea Valdivia"/>
    <m/>
    <n v="23000"/>
    <m/>
  </r>
  <r>
    <x v="64"/>
    <s v="Ingreso"/>
    <x v="0"/>
    <d v="2021-11-29T00:00:00"/>
    <s v="TR"/>
    <s v="Villarrica 118, Pia Burgos"/>
    <m/>
    <n v="23000"/>
    <m/>
  </r>
  <r>
    <x v="64"/>
    <s v="Ingreso"/>
    <x v="0"/>
    <d v="2021-11-30T00:00:00"/>
    <s v="TR"/>
    <s v="Llanquihue 82, Maria Molina"/>
    <m/>
    <n v="23000"/>
    <m/>
  </r>
  <r>
    <x v="64"/>
    <s v="Ingreso"/>
    <x v="0"/>
    <d v="2021-11-30T00:00:00"/>
    <s v="TR"/>
    <s v="Ranco 46, Manuel Jorquera"/>
    <m/>
    <n v="69000"/>
    <m/>
  </r>
  <r>
    <x v="64"/>
    <s v="Ingreso"/>
    <x v="0"/>
    <d v="2021-11-30T00:00:00"/>
    <s v="TR"/>
    <s v="Villarrica 102, Ximena Mancilla"/>
    <m/>
    <n v="23102"/>
    <m/>
  </r>
  <r>
    <x v="64"/>
    <s v="Ingreso"/>
    <x v="0"/>
    <d v="2021-11-30T00:00:00"/>
    <s v="TR"/>
    <s v="Villarrica 122, Luis Sepulveda"/>
    <m/>
    <n v="23000"/>
    <m/>
  </r>
  <r>
    <x v="64"/>
    <s v="Ingreso"/>
    <x v="0"/>
    <d v="2021-11-30T00:00:00"/>
    <s v="TR"/>
    <s v="Villarrica 123, Omar Sepulveda"/>
    <m/>
    <n v="23000"/>
    <m/>
  </r>
  <r>
    <x v="65"/>
    <s v="Ingreso"/>
    <x v="0"/>
    <d v="2021-12-01T00:00:00"/>
    <s v="TR"/>
    <s v="R. Figueroa Poligono adicional Borde Costa"/>
    <m/>
    <n v="515892"/>
    <m/>
  </r>
  <r>
    <x v="65"/>
    <s v="Ingreso"/>
    <x v="0"/>
    <d v="2021-12-01T00:00:00"/>
    <s v="TR"/>
    <s v="Ricardo Figueroa vuelta Caja Chica Nov.21"/>
    <m/>
    <n v="16800"/>
    <m/>
  </r>
  <r>
    <x v="65"/>
    <s v="Ingreso"/>
    <x v="0"/>
    <d v="2021-12-01T00:00:00"/>
    <s v="TR"/>
    <s v="Villarrica 100, Julia Zuñiga "/>
    <m/>
    <n v="23100"/>
    <m/>
  </r>
  <r>
    <x v="65"/>
    <s v="Ingreso"/>
    <x v="0"/>
    <d v="2021-12-01T00:00:00"/>
    <s v="TR"/>
    <s v="Villarrica 128, Marcela Ubilla"/>
    <m/>
    <n v="23000"/>
    <m/>
  </r>
  <r>
    <x v="65"/>
    <s v="Ingreso"/>
    <x v="0"/>
    <d v="2021-12-01T00:00:00"/>
    <s v="TR"/>
    <s v="Villarrica 129, Ricardo Figueroa"/>
    <m/>
    <n v="23000"/>
    <m/>
  </r>
  <r>
    <x v="65"/>
    <s v="Ingreso"/>
    <x v="0"/>
    <d v="2021-12-02T00:00:00"/>
    <s v="TR"/>
    <s v="Llanquihue 88, Pedro Flores"/>
    <m/>
    <n v="23000"/>
    <m/>
  </r>
  <r>
    <x v="65"/>
    <s v="Ingreso"/>
    <x v="0"/>
    <d v="2021-12-03T00:00:00"/>
    <s v="TR"/>
    <s v="Llanquihue 76, Glenda Alvarez"/>
    <m/>
    <n v="66000"/>
    <m/>
  </r>
  <r>
    <x v="65"/>
    <s v="Ingreso"/>
    <x v="0"/>
    <d v="2021-12-03T00:00:00"/>
    <s v="TR"/>
    <s v="Llanquihue 97, Rene Rivero"/>
    <m/>
    <n v="23000"/>
    <m/>
  </r>
  <r>
    <x v="65"/>
    <s v="Ingreso"/>
    <x v="0"/>
    <d v="2021-12-03T00:00:00"/>
    <s v="TR"/>
    <s v="Puyehue 53, Maria Vicencio"/>
    <m/>
    <n v="92000"/>
    <m/>
  </r>
  <r>
    <x v="65"/>
    <s v="Ingreso"/>
    <x v="0"/>
    <d v="2021-12-03T00:00:00"/>
    <s v="TR"/>
    <s v="Ranco 73, Juan Francisco Hernandez"/>
    <m/>
    <n v="125000"/>
    <m/>
  </r>
  <r>
    <x v="65"/>
    <s v="Ingreso"/>
    <x v="0"/>
    <d v="2021-12-03T00:00:00"/>
    <s v="TR"/>
    <s v="Riñihue 23, Sara Salgado"/>
    <m/>
    <n v="184000"/>
    <m/>
  </r>
  <r>
    <x v="65"/>
    <s v="Ingreso"/>
    <x v="0"/>
    <d v="2021-12-06T00:00:00"/>
    <s v="TR"/>
    <s v="Puyehue 30, Jorge Carcasson"/>
    <m/>
    <n v="23000"/>
    <m/>
  </r>
  <r>
    <x v="65"/>
    <s v="Ingreso"/>
    <x v="0"/>
    <d v="2021-12-06T00:00:00"/>
    <s v="TR"/>
    <s v="Puyehue 36, Militza Cortes"/>
    <m/>
    <n v="46000"/>
    <m/>
  </r>
  <r>
    <x v="65"/>
    <s v="Ingreso"/>
    <x v="0"/>
    <d v="2021-12-06T00:00:00"/>
    <s v="TR"/>
    <s v="Puyehue 39, Felipe Gallardo"/>
    <m/>
    <n v="23000"/>
    <m/>
  </r>
  <r>
    <x v="65"/>
    <s v="Ingreso"/>
    <x v="0"/>
    <d v="2021-12-07T00:00:00"/>
    <s v="TR"/>
    <s v="Ranco 91, Jeanette Ibarra"/>
    <m/>
    <n v="23000"/>
    <m/>
  </r>
  <r>
    <x v="65"/>
    <s v="Ingreso"/>
    <x v="0"/>
    <d v="2021-12-09T00:00:00"/>
    <s v="TR"/>
    <s v="Ranco 48, Carola Arriagada"/>
    <m/>
    <n v="69000"/>
    <m/>
  </r>
  <r>
    <x v="65"/>
    <s v="Ingreso"/>
    <x v="0"/>
    <d v="2021-12-09T00:00:00"/>
    <s v="TR"/>
    <s v="Riñihue 21, Diego Tapia"/>
    <m/>
    <n v="100000"/>
    <m/>
  </r>
  <r>
    <x v="65"/>
    <s v="Ingreso"/>
    <x v="0"/>
    <d v="2021-12-10T00:00:00"/>
    <s v="TR"/>
    <s v="Llanquihue 103-105, Tatiana Tejos"/>
    <m/>
    <n v="92000"/>
    <m/>
  </r>
  <r>
    <x v="65"/>
    <s v="Ingreso"/>
    <x v="0"/>
    <d v="2021-12-10T00:00:00"/>
    <s v="TR"/>
    <s v="Ranco 77, Melinda Gonzalez"/>
    <m/>
    <n v="23000"/>
    <m/>
  </r>
  <r>
    <x v="65"/>
    <s v="Ingreso"/>
    <x v="0"/>
    <d v="2021-12-13T00:00:00"/>
    <s v="TR"/>
    <s v="Ranco 56, Suc. Rigoberto Gonzalez"/>
    <m/>
    <n v="69000"/>
    <m/>
  </r>
  <r>
    <x v="65"/>
    <s v="Ingreso"/>
    <x v="0"/>
    <d v="2021-12-14T00:00:00"/>
    <s v="TR"/>
    <s v="Puyehue 51, Solange Aspee"/>
    <m/>
    <n v="161051"/>
    <m/>
  </r>
  <r>
    <x v="65"/>
    <s v="Ingreso"/>
    <x v="0"/>
    <d v="2021-12-20T00:00:00"/>
    <s v="D/E"/>
    <s v="Llanquihue 74, Eliana Haro"/>
    <m/>
    <n v="23000"/>
    <m/>
  </r>
  <r>
    <x v="65"/>
    <s v="Ingreso"/>
    <x v="0"/>
    <d v="2021-12-20T00:00:00"/>
    <s v="TR"/>
    <s v="Puyehue 39, Desmalezacion"/>
    <m/>
    <n v="50000"/>
    <m/>
  </r>
  <r>
    <x v="65"/>
    <s v="Ingreso"/>
    <x v="0"/>
    <d v="2021-12-20T00:00:00"/>
    <s v="D/E"/>
    <s v="Ranco 83, Silvia Gonzalez"/>
    <m/>
    <n v="23000"/>
    <m/>
  </r>
  <r>
    <x v="65"/>
    <s v="Ingreso"/>
    <x v="0"/>
    <d v="2021-12-20T00:00:00"/>
    <s v="D/E"/>
    <s v="Ranco 89, Teresa Rojas"/>
    <m/>
    <n v="23000"/>
    <m/>
  </r>
  <r>
    <x v="65"/>
    <s v="Ingreso"/>
    <x v="0"/>
    <d v="2021-12-20T00:00:00"/>
    <s v="TR"/>
    <s v="Riñihue 27-29, Marta Manriquez"/>
    <m/>
    <n v="276000"/>
    <m/>
  </r>
  <r>
    <x v="65"/>
    <s v="Ingreso"/>
    <x v="0"/>
    <d v="2021-12-20T00:00:00"/>
    <s v="D/E"/>
    <s v="Villarrica 110, Julia Valdes"/>
    <m/>
    <n v="432000"/>
    <m/>
  </r>
  <r>
    <x v="65"/>
    <s v="Ingreso"/>
    <x v="0"/>
    <d v="2021-12-22T00:00:00"/>
    <s v="TR"/>
    <s v="Llanquihue 80, Sergio Ibaceta"/>
    <m/>
    <n v="23080"/>
    <m/>
  </r>
  <r>
    <x v="65"/>
    <s v="Ingreso"/>
    <x v="0"/>
    <d v="2021-12-22T00:00:00"/>
    <s v="TR"/>
    <s v="Puyehue 32, Ivonne Jorquera"/>
    <m/>
    <n v="23000"/>
    <m/>
  </r>
  <r>
    <x v="65"/>
    <s v="Ingreso"/>
    <x v="0"/>
    <d v="2021-12-22T00:00:00"/>
    <s v="TR"/>
    <s v="Puyehue 43, Aurelio Sandoval"/>
    <m/>
    <n v="46000"/>
    <m/>
  </r>
  <r>
    <x v="65"/>
    <s v="Ingreso"/>
    <x v="0"/>
    <d v="2021-12-22T00:00:00"/>
    <s v="TR"/>
    <s v="Ranco 54, Marion Pacheco"/>
    <m/>
    <n v="23000"/>
    <m/>
  </r>
  <r>
    <x v="65"/>
    <s v="Ingreso"/>
    <x v="0"/>
    <d v="2021-12-23T00:00:00"/>
    <s v="TR"/>
    <s v="Calafquen 5, Marcos Briones"/>
    <m/>
    <n v="50000"/>
    <m/>
  </r>
  <r>
    <x v="65"/>
    <s v="Ingreso"/>
    <x v="0"/>
    <d v="2021-12-23T00:00:00"/>
    <s v="TR"/>
    <s v="Llanquihue 113, Pedro Ruz"/>
    <m/>
    <n v="23113"/>
    <m/>
  </r>
  <r>
    <x v="65"/>
    <s v="Ingreso"/>
    <x v="0"/>
    <d v="2021-12-23T00:00:00"/>
    <s v="D/E"/>
    <s v="Riñihue 21, Diego Tapia"/>
    <m/>
    <n v="100000"/>
    <m/>
  </r>
  <r>
    <x v="65"/>
    <s v="Ingreso"/>
    <x v="0"/>
    <d v="2021-12-23T00:00:00"/>
    <s v="TR"/>
    <s v="Villarrica 102, Ximena Mancilla"/>
    <m/>
    <n v="23102"/>
    <m/>
  </r>
  <r>
    <x v="65"/>
    <s v="Ingreso"/>
    <x v="0"/>
    <d v="2021-12-27T00:00:00"/>
    <s v="TR"/>
    <s v="Icalma 72, J.Matamala"/>
    <m/>
    <n v="23000"/>
    <m/>
  </r>
  <r>
    <x v="65"/>
    <s v="Ingreso"/>
    <x v="0"/>
    <d v="2021-12-27T00:00:00"/>
    <s v="TR"/>
    <s v="Puyehue 37, J.Matamala"/>
    <m/>
    <n v="23000"/>
    <m/>
  </r>
  <r>
    <x v="65"/>
    <s v="Ingreso"/>
    <x v="0"/>
    <d v="2021-12-27T00:00:00"/>
    <s v="TR"/>
    <s v="Ranco 50, Julia Parra"/>
    <m/>
    <n v="23000"/>
    <m/>
  </r>
  <r>
    <x v="65"/>
    <s v="Ingreso"/>
    <x v="0"/>
    <d v="2021-12-27T00:00:00"/>
    <s v="TR"/>
    <s v="Ranco 79, Ismelda Meza"/>
    <m/>
    <n v="23000"/>
    <m/>
  </r>
  <r>
    <x v="65"/>
    <s v="Ingreso"/>
    <x v="0"/>
    <d v="2021-12-28T00:00:00"/>
    <s v="TR"/>
    <s v="Llanquihue 109, Teresa Gatica"/>
    <m/>
    <n v="37609"/>
    <m/>
  </r>
  <r>
    <x v="65"/>
    <s v="Ingreso"/>
    <x v="0"/>
    <d v="2021-12-28T00:00:00"/>
    <s v="TR"/>
    <s v="Puyehue 24, Manuel Latapiat"/>
    <m/>
    <n v="69000"/>
    <m/>
  </r>
  <r>
    <x v="65"/>
    <s v="Ingreso"/>
    <x v="0"/>
    <d v="2021-12-28T00:00:00"/>
    <s v="TR"/>
    <s v="Ranco 50, Julia Parra"/>
    <m/>
    <n v="23000"/>
    <m/>
  </r>
  <r>
    <x v="65"/>
    <s v="Ingreso"/>
    <x v="0"/>
    <d v="2021-12-28T00:00:00"/>
    <s v="TR"/>
    <s v="Ranco 50, Julia Parra"/>
    <m/>
    <n v="23000"/>
    <m/>
  </r>
  <r>
    <x v="65"/>
    <s v="Ingreso"/>
    <x v="0"/>
    <d v="2021-12-28T00:00:00"/>
    <s v="TR"/>
    <s v="Ranco 79, Ismelda Meza"/>
    <m/>
    <n v="23000"/>
    <m/>
  </r>
  <r>
    <x v="65"/>
    <s v="Ingreso"/>
    <x v="0"/>
    <d v="2021-12-28T00:00:00"/>
    <s v="TR"/>
    <s v="Ranco 79, Ismelda Meza"/>
    <m/>
    <n v="23000"/>
    <m/>
  </r>
  <r>
    <x v="65"/>
    <s v="Ingreso"/>
    <x v="0"/>
    <d v="2021-12-28T00:00:00"/>
    <s v="TR"/>
    <s v="Villarrica 118, Pia Burgos"/>
    <m/>
    <n v="23000"/>
    <m/>
  </r>
  <r>
    <x v="65"/>
    <s v="Ingreso"/>
    <x v="0"/>
    <d v="2021-12-30T00:00:00"/>
    <s v="TR"/>
    <s v="R. Figueroa Vuelto caja Chica"/>
    <m/>
    <n v="81700"/>
    <m/>
  </r>
  <r>
    <x v="65"/>
    <s v="Ingreso"/>
    <x v="0"/>
    <d v="2021-12-30T00:00:00"/>
    <s v="TR"/>
    <s v="Ranco 50, Julia Parra"/>
    <m/>
    <n v="23000"/>
    <m/>
  </r>
  <r>
    <x v="65"/>
    <s v="Ingreso"/>
    <x v="0"/>
    <d v="2021-12-30T00:00:00"/>
    <s v="TR"/>
    <s v="Ranco 79, Ismelda Meza"/>
    <m/>
    <n v="23000"/>
    <m/>
  </r>
  <r>
    <x v="65"/>
    <s v="Ingreso"/>
    <x v="0"/>
    <d v="2021-12-30T00:00:00"/>
    <s v="TR"/>
    <s v="Villarrica 123, Omar Sepulveda"/>
    <m/>
    <n v="23000"/>
    <m/>
  </r>
  <r>
    <x v="65"/>
    <s v="Ingreso"/>
    <x v="0"/>
    <d v="2021-12-30T00:00:00"/>
    <s v="TR"/>
    <s v="Villarrica 129, Ricardo Figueroa"/>
    <m/>
    <n v="23000"/>
    <n v="33979673"/>
  </r>
  <r>
    <x v="66"/>
    <s v="Ingreso"/>
    <x v="0"/>
    <d v="2022-01-03T00:00:00"/>
    <s v="TR"/>
    <s v="Llanquihue 82, Maria Molina"/>
    <n v="0"/>
    <n v="23000"/>
    <m/>
  </r>
  <r>
    <x v="66"/>
    <s v="Ingreso"/>
    <x v="0"/>
    <d v="2022-01-03T00:00:00"/>
    <s v="TR"/>
    <s v="Llanquihue 97 A, Castillo Olivera"/>
    <m/>
    <n v="23000"/>
    <m/>
  </r>
  <r>
    <x v="66"/>
    <s v="Ingreso"/>
    <x v="0"/>
    <d v="2022-01-03T00:00:00"/>
    <s v="TR"/>
    <s v="Puyehue 47, Andrea Valdivia"/>
    <m/>
    <n v="23000"/>
    <m/>
  </r>
  <r>
    <x v="66"/>
    <s v="Ingreso"/>
    <x v="0"/>
    <d v="2022-01-03T00:00:00"/>
    <s v="TR"/>
    <s v="Villarrica 128, Claudia Ubilla"/>
    <m/>
    <n v="23000"/>
    <m/>
  </r>
  <r>
    <x v="66"/>
    <s v="Ingreso"/>
    <x v="0"/>
    <d v="2022-01-03T00:00:00"/>
    <s v="TR"/>
    <s v="Ranco 77, Melinda Gonzalez"/>
    <m/>
    <n v="23000"/>
    <m/>
  </r>
  <r>
    <x v="66"/>
    <s v="Ingreso"/>
    <x v="0"/>
    <d v="2022-01-03T00:00:00"/>
    <s v="TR"/>
    <s v="Llanquihue 96, Carlos Alvarez"/>
    <m/>
    <n v="23096"/>
    <m/>
  </r>
  <r>
    <x v="66"/>
    <s v="Ingreso"/>
    <x v="0"/>
    <d v="2022-01-03T00:00:00"/>
    <s v="TR"/>
    <s v="Llanquihue 103-105, Tatiana Tejos"/>
    <m/>
    <n v="46000"/>
    <m/>
  </r>
  <r>
    <x v="66"/>
    <s v="Ingreso"/>
    <x v="0"/>
    <d v="2022-01-03T00:00:00"/>
    <s v="TR"/>
    <s v="Ranco 46, Manuel Jorquera"/>
    <m/>
    <n v="69000"/>
    <m/>
  </r>
  <r>
    <x v="66"/>
    <s v="Ingreso"/>
    <x v="0"/>
    <d v="2022-01-03T00:00:00"/>
    <s v="TR"/>
    <s v="Rñihue 23, Sara Salgado"/>
    <m/>
    <n v="92000"/>
    <m/>
  </r>
  <r>
    <x v="66"/>
    <s v="Ingreso"/>
    <x v="0"/>
    <d v="2022-01-04T00:00:00"/>
    <s v="TR"/>
    <s v="Puyehue 22, Cristina Olivares"/>
    <m/>
    <n v="46000"/>
    <m/>
  </r>
  <r>
    <x v="66"/>
    <s v="Ingreso"/>
    <x v="0"/>
    <d v="2022-01-04T00:00:00"/>
    <s v="TR"/>
    <s v="Llanquihue 115, Suc. Zaida Uribe"/>
    <m/>
    <n v="150115"/>
    <m/>
  </r>
  <r>
    <x v="66"/>
    <s v="Ingreso"/>
    <x v="0"/>
    <d v="2022-01-05T00:00:00"/>
    <s v="TR"/>
    <s v="Llanquihue 97, Rene Rivero"/>
    <m/>
    <n v="23000"/>
    <m/>
  </r>
  <r>
    <x v="66"/>
    <s v="Ingreso"/>
    <x v="0"/>
    <d v="2022-01-05T00:00:00"/>
    <s v="TR"/>
    <s v="Llanquihue 117, Patricia Maluenda"/>
    <m/>
    <n v="92117"/>
    <m/>
  </r>
  <r>
    <x v="66"/>
    <s v="Ingreso"/>
    <x v="0"/>
    <d v="2022-01-05T00:00:00"/>
    <s v="TR"/>
    <s v="Puyehue 26, Juan Carreño"/>
    <m/>
    <n v="276000"/>
    <m/>
  </r>
  <r>
    <x v="66"/>
    <s v="Ingreso"/>
    <x v="0"/>
    <d v="2022-01-06T00:00:00"/>
    <s v="D/E"/>
    <s v="Villarrica 100, Julia Zuñiga"/>
    <m/>
    <n v="23100"/>
    <m/>
  </r>
  <r>
    <x v="66"/>
    <s v="Ingreso"/>
    <x v="0"/>
    <d v="2022-01-06T00:00:00"/>
    <s v="TR"/>
    <s v="Riñihue 25, Juan Gonzalez"/>
    <m/>
    <n v="46025"/>
    <m/>
  </r>
  <r>
    <x v="66"/>
    <s v="Ingreso"/>
    <x v="0"/>
    <d v="2022-01-06T00:00:00"/>
    <s v="TR"/>
    <s v="Riñihue 25, Juan Gonzalez"/>
    <m/>
    <n v="46025"/>
    <m/>
  </r>
  <r>
    <x v="66"/>
    <s v="Ingreso"/>
    <x v="0"/>
    <d v="2022-01-07T00:00:00"/>
    <s v="TR"/>
    <s v="Ranco 81, Marcel Cubillos"/>
    <m/>
    <n v="138000"/>
    <m/>
  </r>
  <r>
    <x v="66"/>
    <s v="Ingreso"/>
    <x v="0"/>
    <d v="2022-01-10T00:00:00"/>
    <s v="TR"/>
    <s v="Ranco 91, Jeanette Ibarra"/>
    <m/>
    <n v="23000"/>
    <m/>
  </r>
  <r>
    <x v="66"/>
    <s v="Ingreso"/>
    <x v="0"/>
    <d v="2022-01-10T00:00:00"/>
    <s v="TR"/>
    <s v="Puyehue 39, Felipe Gallardo"/>
    <m/>
    <n v="23000"/>
    <m/>
  </r>
  <r>
    <x v="66"/>
    <s v="Ingreso"/>
    <x v="0"/>
    <d v="2022-01-10T00:00:00"/>
    <s v="TR"/>
    <s v="Ranco 56, Suc. Rigoberto Gonzalez"/>
    <m/>
    <n v="23000"/>
    <m/>
  </r>
  <r>
    <x v="66"/>
    <s v="Ingreso"/>
    <x v="0"/>
    <d v="2022-01-14T00:00:00"/>
    <s v="TR"/>
    <s v="Villarrica 106, Carolina Uribe"/>
    <m/>
    <n v="23000"/>
    <m/>
  </r>
  <r>
    <x v="66"/>
    <s v="Ingreso"/>
    <x v="0"/>
    <d v="2022-01-17T00:00:00"/>
    <s v="TR"/>
    <s v="Ranco 52, Nancy Paez"/>
    <m/>
    <n v="92000"/>
    <m/>
  </r>
  <r>
    <x v="66"/>
    <s v="Ingreso"/>
    <x v="0"/>
    <d v="2022-01-17T00:00:00"/>
    <s v="TR"/>
    <s v="Villarrica 98 A, Francisco Vergara"/>
    <m/>
    <n v="276000"/>
    <m/>
  </r>
  <r>
    <x v="66"/>
    <s v="Ingreso"/>
    <x v="0"/>
    <d v="2022-01-18T00:00:00"/>
    <s v="TR"/>
    <s v="Puyehue 30, Jorge Carcasson"/>
    <m/>
    <n v="23000"/>
    <m/>
  </r>
  <r>
    <x v="66"/>
    <s v="Ingreso"/>
    <x v="0"/>
    <d v="2022-01-18T00:00:00"/>
    <s v="TR"/>
    <s v="Llanquihue 94, Suc. Carmela Valdes"/>
    <m/>
    <n v="125000"/>
    <m/>
  </r>
  <r>
    <x v="66"/>
    <s v="Ingreso"/>
    <x v="0"/>
    <d v="2022-01-19T00:00:00"/>
    <s v="TR"/>
    <s v="Puyehue 36, Militza Cortes"/>
    <m/>
    <n v="23000"/>
    <m/>
  </r>
  <r>
    <x v="66"/>
    <s v="Ingreso"/>
    <x v="0"/>
    <d v="2022-01-19T00:00:00"/>
    <s v="TR"/>
    <s v="Ranco 54, Marion Pacheco"/>
    <m/>
    <n v="23000"/>
    <m/>
  </r>
  <r>
    <x v="66"/>
    <s v="Ingreso"/>
    <x v="0"/>
    <d v="2022-01-21T00:00:00"/>
    <s v="TR"/>
    <s v="Ranco 83, Silvia Gonzalez"/>
    <m/>
    <n v="23000"/>
    <m/>
  </r>
  <r>
    <x v="66"/>
    <s v="Ingreso"/>
    <x v="0"/>
    <d v="2022-01-21T00:00:00"/>
    <s v="TR"/>
    <s v="Llanquihue 113, Pedro Ruz"/>
    <m/>
    <n v="23113"/>
    <m/>
  </r>
  <r>
    <x v="66"/>
    <s v="Ingreso"/>
    <x v="0"/>
    <d v="2022-01-21T00:00:00"/>
    <s v="D/E"/>
    <s v="Ranco 89, Teresa Rojas"/>
    <m/>
    <n v="46000"/>
    <m/>
  </r>
  <r>
    <x v="66"/>
    <s v="Ingreso"/>
    <x v="0"/>
    <d v="2022-01-21T00:00:00"/>
    <s v="D/E"/>
    <s v="Llanquihue 74, Eliana Haro"/>
    <m/>
    <n v="46000"/>
    <m/>
  </r>
  <r>
    <x v="66"/>
    <s v="Ingreso"/>
    <x v="0"/>
    <d v="2022-01-21T00:00:00"/>
    <s v="TR"/>
    <s v="Puyehue 41, Teresa Sepulveda"/>
    <m/>
    <n v="99000"/>
    <m/>
  </r>
  <r>
    <x v="66"/>
    <s v="Ingreso"/>
    <x v="0"/>
    <d v="2022-01-21T00:00:00"/>
    <s v="TR"/>
    <s v="Villarrica 124, Francisco Peris"/>
    <m/>
    <n v="552000"/>
    <m/>
  </r>
  <r>
    <x v="66"/>
    <s v="Ingreso"/>
    <x v="0"/>
    <d v="2022-01-24T00:00:00"/>
    <s v="TR"/>
    <s v="Puyehue 32, Ivon Jorquera"/>
    <m/>
    <n v="23000"/>
    <m/>
  </r>
  <r>
    <x v="66"/>
    <s v="Ingreso"/>
    <x v="0"/>
    <d v="2022-01-24T00:00:00"/>
    <s v="TR"/>
    <s v="Llanquihue 80, Sergio Ibaceta"/>
    <m/>
    <n v="23080"/>
    <m/>
  </r>
  <r>
    <x v="66"/>
    <s v="Ingreso"/>
    <x v="0"/>
    <d v="2022-01-24T00:00:00"/>
    <s v="TR"/>
    <s v="Villarrica 127, Beltran de Ramon"/>
    <m/>
    <n v="276000"/>
    <m/>
  </r>
  <r>
    <x v="66"/>
    <s v="Ingreso"/>
    <x v="0"/>
    <d v="2022-01-26T00:00:00"/>
    <s v="D/E"/>
    <s v="Ranco 42, Octavio Arrue"/>
    <m/>
    <n v="23000"/>
    <m/>
  </r>
  <r>
    <x v="66"/>
    <s v="Ingreso"/>
    <x v="0"/>
    <d v="2022-01-26T00:00:00"/>
    <s v="TR"/>
    <s v="Puyehue 34, Gladys Jorquera"/>
    <m/>
    <n v="115000"/>
    <m/>
  </r>
  <r>
    <x v="66"/>
    <s v="Ingreso"/>
    <x v="0"/>
    <d v="2022-01-28T00:00:00"/>
    <s v="TR"/>
    <s v="Llanquihue 96, Carlos Alvarez"/>
    <m/>
    <n v="23096"/>
    <m/>
  </r>
  <r>
    <x v="66"/>
    <s v="Ingreso"/>
    <x v="0"/>
    <d v="2022-01-28T00:00:00"/>
    <s v="TR"/>
    <s v="Puyehue 28, Veronica Silva"/>
    <m/>
    <n v="46000"/>
    <m/>
  </r>
  <r>
    <x v="66"/>
    <s v="Ingreso"/>
    <x v="0"/>
    <d v="2022-01-31T00:00:00"/>
    <s v="TR"/>
    <s v="Vuelto Caja Chica R. Figueroa"/>
    <m/>
    <n v="11650"/>
    <m/>
  </r>
  <r>
    <x v="66"/>
    <s v="Ingreso"/>
    <x v="0"/>
    <d v="2022-01-31T00:00:00"/>
    <s v="TR"/>
    <s v="Llanquihue 82, Maria Molina"/>
    <m/>
    <n v="23000"/>
    <m/>
  </r>
  <r>
    <x v="66"/>
    <s v="Ingreso"/>
    <x v="0"/>
    <d v="2022-01-31T00:00:00"/>
    <s v="TR"/>
    <s v="Villarrica 118, Pia Burgos"/>
    <m/>
    <n v="23000"/>
    <m/>
  </r>
  <r>
    <x v="66"/>
    <s v="Ingreso"/>
    <x v="0"/>
    <d v="2022-01-31T00:00:00"/>
    <s v="TR"/>
    <s v="Villarrica 123, Omar Sepulveda"/>
    <m/>
    <n v="23000"/>
    <m/>
  </r>
  <r>
    <x v="66"/>
    <s v="Ingreso"/>
    <x v="0"/>
    <d v="2022-01-31T00:00:00"/>
    <s v="TR"/>
    <s v="Villarrica 122, Luis Sepulveda"/>
    <m/>
    <n v="23000"/>
    <m/>
  </r>
  <r>
    <x v="66"/>
    <s v="Ingreso"/>
    <x v="0"/>
    <d v="2022-01-31T00:00:00"/>
    <s v="TR"/>
    <s v="Ranco 50, Julia Parra"/>
    <m/>
    <n v="23000"/>
    <m/>
  </r>
  <r>
    <x v="66"/>
    <s v="Ingreso"/>
    <x v="0"/>
    <d v="2022-01-31T00:00:00"/>
    <s v="TR"/>
    <s v="Ranco 79, Ismelda Meza"/>
    <m/>
    <n v="23000"/>
    <m/>
  </r>
  <r>
    <x v="66"/>
    <s v="Ingreso"/>
    <x v="0"/>
    <d v="2022-01-31T00:00:00"/>
    <s v="TR"/>
    <s v="Llanquihue 97 A, Castillo Olivera"/>
    <m/>
    <n v="23000"/>
    <m/>
  </r>
  <r>
    <x v="66"/>
    <s v="Ingreso"/>
    <x v="0"/>
    <d v="2022-01-31T00:00:00"/>
    <s v="TR"/>
    <s v="Llanquihue 109, Teresa Gatica"/>
    <m/>
    <n v="37609"/>
    <m/>
  </r>
  <r>
    <x v="66"/>
    <s v="Ingreso"/>
    <x v="0"/>
    <d v="2022-01-31T00:00:00"/>
    <s v="TR"/>
    <s v="Llanquihue 84, Paola Delgado"/>
    <m/>
    <n v="161000"/>
    <m/>
  </r>
  <r>
    <x v="67"/>
    <s v="Ingreso"/>
    <x v="0"/>
    <d v="2022-02-01T00:00:00"/>
    <s v="TR"/>
    <s v="Puyehue 47, Andrea Valdivia"/>
    <m/>
    <n v="23000"/>
    <m/>
  </r>
  <r>
    <x v="67"/>
    <s v="Ingreso"/>
    <x v="0"/>
    <d v="2022-02-01T00:00:00"/>
    <s v="TR"/>
    <s v="Ranco 77, Melinda Gonzalez"/>
    <m/>
    <n v="23000"/>
    <m/>
  </r>
  <r>
    <x v="67"/>
    <s v="Ingreso"/>
    <x v="0"/>
    <d v="2022-02-01T00:00:00"/>
    <s v="TR"/>
    <s v="Villarrica 128, Marcela Ubilla"/>
    <m/>
    <n v="23000"/>
    <m/>
  </r>
  <r>
    <x v="67"/>
    <s v="Ingreso"/>
    <x v="0"/>
    <d v="2022-02-01T00:00:00"/>
    <s v="TR"/>
    <s v="Villarrica 102, Ximena Mancilla"/>
    <m/>
    <n v="23102"/>
    <m/>
  </r>
  <r>
    <x v="67"/>
    <s v="Ingreso"/>
    <x v="0"/>
    <d v="2022-02-01T00:00:00"/>
    <s v="TR"/>
    <s v="Calafquen 5, Marcos Briones"/>
    <m/>
    <n v="126000"/>
    <m/>
  </r>
  <r>
    <x v="67"/>
    <s v="Ingreso"/>
    <x v="0"/>
    <d v="2022-02-01T00:00:00"/>
    <s v="TR"/>
    <s v="Villarrica 130, laura Bailac"/>
    <m/>
    <n v="391130"/>
    <m/>
  </r>
  <r>
    <x v="67"/>
    <s v="Ingreso"/>
    <x v="0"/>
    <d v="2022-02-02T00:00:00"/>
    <s v="TR"/>
    <s v="Villarrica 118, Pia Burgos"/>
    <m/>
    <n v="7000"/>
    <m/>
  </r>
  <r>
    <x v="67"/>
    <s v="Ingreso"/>
    <x v="0"/>
    <d v="2022-02-02T00:00:00"/>
    <s v="TR"/>
    <s v="Ranco 75, Olga Hernandez"/>
    <m/>
    <n v="69000"/>
    <m/>
  </r>
  <r>
    <x v="67"/>
    <s v="Ingreso"/>
    <x v="0"/>
    <d v="2022-02-03T00:00:00"/>
    <s v="TR"/>
    <s v="Ranco 91, Jeanette Ibarra"/>
    <m/>
    <n v="23000"/>
    <m/>
  </r>
  <r>
    <x v="67"/>
    <s v="Ingreso"/>
    <x v="0"/>
    <d v="2022-02-03T00:00:00"/>
    <s v="TR"/>
    <s v="Llanquihue 94, Suc. Carmela Valdes"/>
    <m/>
    <n v="46000"/>
    <m/>
  </r>
  <r>
    <x v="67"/>
    <s v="Ingreso"/>
    <x v="0"/>
    <d v="2022-02-03T00:00:00"/>
    <s v="TR"/>
    <s v="Llanquihue 92, Carlos Herrera"/>
    <m/>
    <n v="56000"/>
    <m/>
  </r>
  <r>
    <x v="67"/>
    <s v="Ingreso"/>
    <x v="0"/>
    <d v="2022-02-04T00:00:00"/>
    <s v="TR"/>
    <s v="Llanquihue 97, Rene Rivero"/>
    <m/>
    <n v="1000"/>
    <m/>
  </r>
  <r>
    <x v="67"/>
    <s v="Ingreso"/>
    <x v="0"/>
    <d v="2022-02-04T00:00:00"/>
    <s v="TR"/>
    <s v="Llanquihue 97, Rene Rivero"/>
    <m/>
    <n v="22000"/>
    <m/>
  </r>
  <r>
    <x v="67"/>
    <s v="Ingreso"/>
    <x v="0"/>
    <d v="2022-02-04T00:00:00"/>
    <s v="TR"/>
    <s v="Villarrica 126, Ema de Ramon"/>
    <m/>
    <n v="23000"/>
    <m/>
  </r>
  <r>
    <x v="67"/>
    <s v="Ingreso"/>
    <x v="0"/>
    <d v="2022-02-04T00:00:00"/>
    <s v="TR"/>
    <s v="Villarrica 129, Ricardo Figueroa"/>
    <m/>
    <n v="23000"/>
    <m/>
  </r>
  <r>
    <x v="67"/>
    <s v="Ingreso"/>
    <x v="0"/>
    <d v="2022-02-04T00:00:00"/>
    <s v="TR"/>
    <s v="Llanquihue 94, Suc. Carmela Valdes"/>
    <m/>
    <n v="23000"/>
    <m/>
  </r>
  <r>
    <x v="67"/>
    <s v="Ingreso"/>
    <x v="0"/>
    <d v="2022-02-04T00:00:00"/>
    <s v="TR"/>
    <s v="Llanquihue 74, Eliana Haro"/>
    <m/>
    <n v="23000"/>
    <m/>
  </r>
  <r>
    <x v="67"/>
    <s v="Ingreso"/>
    <x v="0"/>
    <d v="2022-02-04T00:00:00"/>
    <s v="TR"/>
    <s v="Llanquihue 111, Walter Roccaro"/>
    <m/>
    <n v="253000"/>
    <m/>
  </r>
  <r>
    <x v="67"/>
    <s v="Ingreso"/>
    <x v="0"/>
    <d v="2022-02-04T00:00:00"/>
    <s v="TR"/>
    <s v="Villarrica 112, Isabel Roccaro"/>
    <m/>
    <n v="368000"/>
    <m/>
  </r>
  <r>
    <x v="67"/>
    <s v="Ingreso"/>
    <x v="0"/>
    <d v="2022-02-04T00:00:00"/>
    <s v="TR"/>
    <s v="Villarrica 125, Marta Aguado"/>
    <m/>
    <n v="552000"/>
    <m/>
  </r>
  <r>
    <x v="67"/>
    <s v="Ingreso"/>
    <x v="0"/>
    <d v="2022-02-07T00:00:00"/>
    <s v="TR"/>
    <s v="Puyehue 39, Felipe Gallardo"/>
    <m/>
    <n v="23000"/>
    <m/>
  </r>
  <r>
    <x v="67"/>
    <s v="Ingreso"/>
    <x v="0"/>
    <d v="2022-02-07T00:00:00"/>
    <s v="TR"/>
    <s v="Llanquihue 88, Pedro Flores"/>
    <m/>
    <n v="23000"/>
    <m/>
  </r>
  <r>
    <x v="67"/>
    <s v="Ingreso"/>
    <x v="0"/>
    <d v="2022-02-07T00:00:00"/>
    <s v="TR"/>
    <s v="Llanquihue 119, Maria Madariaga"/>
    <m/>
    <n v="46000"/>
    <m/>
  </r>
  <r>
    <x v="67"/>
    <s v="Ingreso"/>
    <x v="0"/>
    <d v="2022-02-08T00:00:00"/>
    <s v="TR"/>
    <s v="Puyehue 30, Jorge Carcasson"/>
    <m/>
    <n v="23000"/>
    <m/>
  </r>
  <r>
    <x v="67"/>
    <s v="Ingreso"/>
    <x v="0"/>
    <d v="2022-02-08T00:00:00"/>
    <s v="TR"/>
    <s v="Villarrica 100, Julia Zuñiga"/>
    <m/>
    <n v="23100"/>
    <m/>
  </r>
  <r>
    <x v="67"/>
    <s v="Ingreso"/>
    <x v="0"/>
    <d v="2022-02-08T00:00:00"/>
    <s v="TR"/>
    <s v="Villarrica 122, Gabriel Salazar"/>
    <m/>
    <n v="276000"/>
    <m/>
  </r>
  <r>
    <x v="67"/>
    <s v="Ingreso"/>
    <x v="0"/>
    <d v="2022-02-10T00:00:00"/>
    <s v="TR"/>
    <s v="Llanquihue 92, Carlos Herrera"/>
    <m/>
    <n v="25000"/>
    <m/>
  </r>
  <r>
    <x v="67"/>
    <s v="Ingreso"/>
    <x v="0"/>
    <d v="2022-02-11T00:00:00"/>
    <s v="TR"/>
    <s v="Llanquihue 96, Carlos Alvarez"/>
    <m/>
    <n v="23096"/>
    <m/>
  </r>
  <r>
    <x v="67"/>
    <s v="Ingreso"/>
    <x v="0"/>
    <d v="2022-02-11T00:00:00"/>
    <s v="TR"/>
    <s v="Ranco 48, Carola Arriagada"/>
    <m/>
    <n v="46000"/>
    <m/>
  </r>
  <r>
    <x v="67"/>
    <s v="Ingreso"/>
    <x v="0"/>
    <d v="2022-02-14T00:00:00"/>
    <s v="TR"/>
    <s v="Puyehue 37 , Jorge Matamala"/>
    <m/>
    <n v="23000"/>
    <m/>
  </r>
  <r>
    <x v="67"/>
    <s v="Ingreso"/>
    <x v="0"/>
    <d v="2022-02-14T00:00:00"/>
    <s v="TR"/>
    <s v="Icalma 72, Jorge Matamala"/>
    <m/>
    <n v="23000"/>
    <m/>
  </r>
  <r>
    <x v="67"/>
    <s v="Ingreso"/>
    <x v="0"/>
    <d v="2022-02-14T00:00:00"/>
    <s v="TR"/>
    <s v="Llanquihue 76, Glenda Alvarez"/>
    <m/>
    <n v="46000"/>
    <m/>
  </r>
  <r>
    <x v="67"/>
    <s v="Ingreso"/>
    <x v="0"/>
    <d v="2022-02-15T00:00:00"/>
    <s v="TR"/>
    <s v="Ranco 50, Julia Parra"/>
    <m/>
    <n v="23000"/>
    <m/>
  </r>
  <r>
    <x v="67"/>
    <s v="Ingreso"/>
    <x v="0"/>
    <d v="2022-02-15T00:00:00"/>
    <s v="TR"/>
    <s v="Ranco 79, Ismelda Meza"/>
    <m/>
    <n v="23000"/>
    <m/>
  </r>
  <r>
    <x v="67"/>
    <s v="Ingreso"/>
    <x v="0"/>
    <d v="2022-02-15T00:00:00"/>
    <s v="TR"/>
    <s v="Puyehue 36, Militza Cortes"/>
    <m/>
    <n v="23000"/>
    <m/>
  </r>
  <r>
    <x v="67"/>
    <s v="Ingreso"/>
    <x v="0"/>
    <d v="2022-02-16T00:00:00"/>
    <s v="TR"/>
    <s v="Puyehue 43, Aurelio Sandoval"/>
    <m/>
    <n v="46000"/>
    <m/>
  </r>
  <r>
    <x v="67"/>
    <s v="Ingreso"/>
    <x v="0"/>
    <d v="2022-02-18T00:00:00"/>
    <s v="TR"/>
    <s v="Ranco 93, Margarita Muñoz"/>
    <m/>
    <n v="138000"/>
    <m/>
  </r>
  <r>
    <x v="67"/>
    <s v="Ingreso"/>
    <x v="0"/>
    <d v="2022-02-21T00:00:00"/>
    <s v="TR"/>
    <s v="Ranco 54, Marion Pacheco"/>
    <m/>
    <n v="23000"/>
    <m/>
  </r>
  <r>
    <x v="67"/>
    <s v="Ingreso"/>
    <x v="0"/>
    <d v="2022-02-21T00:00:00"/>
    <s v="TR"/>
    <s v="Villarrica 126, Ema de Ramon"/>
    <m/>
    <n v="23000"/>
    <m/>
  </r>
  <r>
    <x v="67"/>
    <s v="Ingreso"/>
    <x v="0"/>
    <d v="2022-02-21T00:00:00"/>
    <s v="D/E"/>
    <s v="Ranco 42, Octavio Arrue"/>
    <m/>
    <n v="46000"/>
    <m/>
  </r>
  <r>
    <x v="67"/>
    <s v="Ingreso"/>
    <x v="0"/>
    <d v="2022-02-22T00:00:00"/>
    <s v="TR"/>
    <s v="Villarrica 129, Ricardo Figueroa"/>
    <m/>
    <n v="23000"/>
    <m/>
  </r>
  <r>
    <x v="67"/>
    <s v="Ingreso"/>
    <x v="0"/>
    <d v="2022-02-22T00:00:00"/>
    <s v="TR"/>
    <s v="Llanquihue 113, Pedro Ruz"/>
    <m/>
    <n v="23113"/>
    <m/>
  </r>
  <r>
    <x v="67"/>
    <s v="Ingreso"/>
    <x v="0"/>
    <d v="2022-02-23T00:00:00"/>
    <s v="D/E"/>
    <s v="Ranco 83, Silvia Gonzalez"/>
    <m/>
    <n v="23000"/>
    <m/>
  </r>
  <r>
    <x v="67"/>
    <s v="Ingreso"/>
    <x v="0"/>
    <d v="2022-02-23T00:00:00"/>
    <s v="TR"/>
    <s v="Puyehue 32, Ivonne Jorquera"/>
    <m/>
    <n v="23000"/>
    <m/>
  </r>
  <r>
    <x v="67"/>
    <s v="Ingreso"/>
    <x v="0"/>
    <d v="2022-02-23T00:00:00"/>
    <s v="TR"/>
    <s v="Icalma 72, Jorge Matamala"/>
    <m/>
    <n v="23000"/>
    <m/>
  </r>
  <r>
    <x v="67"/>
    <s v="Ingreso"/>
    <x v="0"/>
    <d v="2022-02-23T00:00:00"/>
    <s v="TR"/>
    <s v="Puyehue 37 , Jorge Matamala"/>
    <m/>
    <n v="23000"/>
    <m/>
  </r>
  <r>
    <x v="67"/>
    <s v="Ingreso"/>
    <x v="0"/>
    <d v="2022-02-23T00:00:00"/>
    <s v="TR"/>
    <s v="Llanquihue 80, Sergio Ibaceta"/>
    <m/>
    <n v="23080"/>
    <m/>
  </r>
  <r>
    <x v="67"/>
    <s v="Ingreso"/>
    <x v="0"/>
    <d v="2022-02-23T00:00:00"/>
    <s v="D/E"/>
    <s v="Llanquihue 111, Walter Roccaro"/>
    <m/>
    <n v="115000"/>
    <m/>
  </r>
  <r>
    <x v="67"/>
    <s v="Ingreso"/>
    <x v="0"/>
    <d v="2022-02-24T00:00:00"/>
    <s v="TR"/>
    <s v="Villarrica 102, Ximena Mancilla"/>
    <m/>
    <n v="23102"/>
    <m/>
  </r>
  <r>
    <x v="67"/>
    <s v="Ingreso"/>
    <x v="0"/>
    <d v="2022-02-24T00:00:00"/>
    <s v="TR"/>
    <s v="Puyehue 24, Manuel Latapiat"/>
    <m/>
    <n v="69000"/>
    <m/>
  </r>
  <r>
    <x v="67"/>
    <s v="Ingreso"/>
    <x v="0"/>
    <d v="2022-02-25T00:00:00"/>
    <s v="TR"/>
    <s v="Luisa Herrera, Llanquihue 99"/>
    <m/>
    <n v="184099"/>
    <m/>
  </r>
  <r>
    <x v="67"/>
    <s v="Ingreso"/>
    <x v="0"/>
    <d v="2022-02-28T00:00:00"/>
    <s v="TR"/>
    <s v="Villarrica 118, Pia Burgos"/>
    <m/>
    <n v="23000"/>
    <m/>
  </r>
  <r>
    <x v="67"/>
    <s v="Ingreso"/>
    <x v="0"/>
    <d v="2022-02-28T00:00:00"/>
    <s v="TR"/>
    <s v="Villarrica 123, Omar Sepulveda"/>
    <m/>
    <n v="23000"/>
    <m/>
  </r>
  <r>
    <x v="67"/>
    <s v="Ingreso"/>
    <x v="0"/>
    <d v="2022-02-28T00:00:00"/>
    <s v="TR"/>
    <s v="Llanquihue 109, Teresa Gatica"/>
    <m/>
    <n v="37609"/>
    <m/>
  </r>
  <r>
    <x v="67"/>
    <s v="Ingreso"/>
    <x v="0"/>
    <d v="2022-02-28T00:00:00"/>
    <s v="TR"/>
    <s v="Ranco 40, Francisco Martinez"/>
    <m/>
    <n v="276040"/>
    <m/>
  </r>
  <r>
    <x v="68"/>
    <s v="Ingreso"/>
    <x v="0"/>
    <d v="2022-03-01T00:00:00"/>
    <s v="TR"/>
    <s v="Llanquihue 82, Maria Molina"/>
    <m/>
    <n v="23000"/>
    <m/>
  </r>
  <r>
    <x v="68"/>
    <s v="Ingreso"/>
    <x v="0"/>
    <d v="2022-03-01T00:00:00"/>
    <s v="TR"/>
    <s v="Villarrica 106, Carolina Uribe"/>
    <m/>
    <n v="23000"/>
    <m/>
  </r>
  <r>
    <x v="68"/>
    <s v="Ingreso"/>
    <x v="0"/>
    <d v="2022-03-01T00:00:00"/>
    <s v="TR"/>
    <s v="Puyehue 36, Militza Cortes"/>
    <m/>
    <n v="23000"/>
    <m/>
  </r>
  <r>
    <x v="68"/>
    <s v="Ingreso"/>
    <x v="0"/>
    <d v="2022-03-01T00:00:00"/>
    <s v="TR"/>
    <s v="Villarrica 128, Claudia Ubilla"/>
    <m/>
    <n v="23000"/>
    <m/>
  </r>
  <r>
    <x v="68"/>
    <s v="Ingreso"/>
    <x v="0"/>
    <d v="2022-03-01T00:00:00"/>
    <s v="TR"/>
    <s v="Calafquen 5, Marcos Briones"/>
    <m/>
    <n v="100000"/>
    <m/>
  </r>
  <r>
    <x v="68"/>
    <s v="Ingreso"/>
    <x v="0"/>
    <d v="2022-03-02T00:00:00"/>
    <s v="TR"/>
    <s v="Castillo Olivera"/>
    <m/>
    <n v="23000"/>
    <m/>
  </r>
  <r>
    <x v="68"/>
    <s v="Ingreso"/>
    <x v="0"/>
    <d v="2022-03-02T00:00:00"/>
    <s v="TR"/>
    <s v="Llanquihue 88, Pedro Flores"/>
    <m/>
    <n v="23000"/>
    <m/>
  </r>
  <r>
    <x v="68"/>
    <s v="Ingreso"/>
    <x v="0"/>
    <d v="2022-03-02T00:00:00"/>
    <s v="TR"/>
    <s v="Villrrica 100, Julia Zuñiga"/>
    <m/>
    <n v="23100"/>
    <m/>
  </r>
  <r>
    <x v="68"/>
    <s v="Ingreso"/>
    <x v="0"/>
    <d v="2022-03-02T00:00:00"/>
    <s v="TR"/>
    <s v="Vuelto C.Chica Feb.22 R. Figueroa"/>
    <m/>
    <n v="58050"/>
    <m/>
  </r>
  <r>
    <x v="68"/>
    <s v="Ingreso"/>
    <x v="0"/>
    <d v="2022-03-03T00:00:00"/>
    <s v="TR"/>
    <s v="Puyehue 47, Andrea Valdivia"/>
    <m/>
    <n v="23000"/>
    <m/>
  </r>
  <r>
    <x v="68"/>
    <s v="Ingreso"/>
    <x v="0"/>
    <d v="2022-03-03T00:00:00"/>
    <s v="TR"/>
    <s v="Llanquihue 97, Rene Rivero"/>
    <m/>
    <n v="23000"/>
    <m/>
  </r>
  <r>
    <x v="68"/>
    <s v="Ingreso"/>
    <x v="0"/>
    <d v="2022-03-03T00:00:00"/>
    <s v="TR"/>
    <s v="Riñihue 19, Teresa Peña"/>
    <m/>
    <n v="23000"/>
    <m/>
  </r>
  <r>
    <x v="68"/>
    <s v="Ingreso"/>
    <x v="0"/>
    <d v="2022-03-03T00:00:00"/>
    <s v="TR"/>
    <s v="Puyehue 22, Cristina Olivares"/>
    <m/>
    <n v="46000"/>
    <m/>
  </r>
  <r>
    <x v="68"/>
    <s v="Ingreso"/>
    <x v="0"/>
    <d v="2022-03-07T00:00:00"/>
    <s v="TR"/>
    <s v="Ranco 77, Melinda Gonzalez"/>
    <m/>
    <n v="23000"/>
    <m/>
  </r>
  <r>
    <x v="68"/>
    <s v="Ingreso"/>
    <x v="0"/>
    <d v="2022-03-07T00:00:00"/>
    <s v="TR"/>
    <s v="Ranco 91, Jeanette Ibarra"/>
    <m/>
    <n v="23000"/>
    <m/>
  </r>
  <r>
    <x v="68"/>
    <s v="Ingreso"/>
    <x v="0"/>
    <d v="2022-03-08T00:00:00"/>
    <s v="TR"/>
    <s v="Puyehue 30, Jorge Carcasson"/>
    <m/>
    <n v="23000"/>
    <m/>
  </r>
  <r>
    <x v="68"/>
    <s v="Ingreso"/>
    <x v="0"/>
    <d v="2022-03-09T00:00:00"/>
    <s v="TR"/>
    <s v="Ranco 75, Olga Hernandez"/>
    <m/>
    <n v="23000"/>
    <m/>
  </r>
  <r>
    <x v="68"/>
    <s v="Ingreso"/>
    <x v="0"/>
    <d v="2022-03-10T00:00:00"/>
    <s v="TR"/>
    <s v="Ranco 83, Silvia Gonzalez"/>
    <m/>
    <n v="23000"/>
    <m/>
  </r>
  <r>
    <x v="68"/>
    <s v="Ingreso"/>
    <x v="0"/>
    <d v="2022-03-10T00:00:00"/>
    <s v="TR"/>
    <s v="Ranco 89, Teresa Rojas"/>
    <m/>
    <n v="23000"/>
    <m/>
  </r>
  <r>
    <x v="68"/>
    <s v="Ingreso"/>
    <x v="0"/>
    <d v="2022-03-10T00:00:00"/>
    <s v="TR"/>
    <s v="Puyehue 41, Teresa Sepulveda"/>
    <m/>
    <n v="23000"/>
    <m/>
  </r>
  <r>
    <x v="68"/>
    <s v="Ingreso"/>
    <x v="0"/>
    <d v="2022-03-10T00:00:00"/>
    <s v="TR"/>
    <s v="Villarrica 122, Luis Sepulveda"/>
    <m/>
    <n v="23000"/>
    <m/>
  </r>
  <r>
    <x v="68"/>
    <s v="Ingreso"/>
    <x v="0"/>
    <d v="2022-03-10T00:00:00"/>
    <s v="TR"/>
    <s v="Ranco 44, Jose Martinez"/>
    <m/>
    <n v="92000"/>
    <m/>
  </r>
  <r>
    <x v="68"/>
    <s v="Ingreso"/>
    <x v="0"/>
    <d v="2022-03-14T00:00:00"/>
    <s v="TR"/>
    <s v="Llanquihue 119, Maria Madariaga"/>
    <m/>
    <n v="46000"/>
    <m/>
  </r>
  <r>
    <x v="68"/>
    <s v="Ingreso"/>
    <x v="0"/>
    <d v="2022-03-14T00:00:00"/>
    <s v="TR"/>
    <s v="Llanquihue 119, Maria Madariaga"/>
    <m/>
    <n v="46000"/>
    <m/>
  </r>
  <r>
    <x v="68"/>
    <s v="Ingreso"/>
    <x v="0"/>
    <d v="2022-03-16T00:00:00"/>
    <s v="TR"/>
    <s v="Villarrica 110, Julia Valdes"/>
    <m/>
    <n v="69000"/>
    <m/>
  </r>
  <r>
    <x v="68"/>
    <s v="Ingreso"/>
    <x v="0"/>
    <d v="2022-03-17T00:00:00"/>
    <s v="TR"/>
    <s v="Riñihue 25, Juan Gonzalez"/>
    <m/>
    <n v="46025"/>
    <m/>
  </r>
  <r>
    <x v="68"/>
    <s v="Ingreso"/>
    <x v="0"/>
    <d v="2022-03-18T00:00:00"/>
    <s v="TR"/>
    <s v="Puyehue 28, Veronica Silva"/>
    <m/>
    <n v="23000"/>
    <m/>
  </r>
  <r>
    <x v="68"/>
    <s v="Ingreso"/>
    <x v="0"/>
    <d v="2022-03-21T00:00:00"/>
    <s v="TR"/>
    <s v="Ranco 54, Marion Pacheco"/>
    <m/>
    <n v="23000"/>
    <m/>
  </r>
  <r>
    <x v="68"/>
    <s v="Ingreso"/>
    <x v="0"/>
    <d v="2022-03-21T00:00:00"/>
    <s v="TR"/>
    <s v="Villarrica 126, Ema de Ramon"/>
    <m/>
    <n v="23000"/>
    <m/>
  </r>
  <r>
    <x v="68"/>
    <s v="Ingreso"/>
    <x v="0"/>
    <d v="2022-03-21T00:00:00"/>
    <s v="TR"/>
    <s v="Ranco 50, Julia Parra"/>
    <m/>
    <n v="23000"/>
    <m/>
  </r>
  <r>
    <x v="68"/>
    <s v="Ingreso"/>
    <x v="0"/>
    <d v="2022-03-21T00:00:00"/>
    <s v="TR"/>
    <s v="Ranco 79, Ismelda Meza"/>
    <m/>
    <n v="23000"/>
    <m/>
  </r>
  <r>
    <x v="68"/>
    <s v="Ingreso"/>
    <x v="0"/>
    <d v="2022-03-21T00:00:00"/>
    <s v="TR"/>
    <s v="Villarrica 102, Ximena Mancilla"/>
    <m/>
    <n v="23102"/>
    <m/>
  </r>
  <r>
    <x v="68"/>
    <s v="Ingreso"/>
    <x v="0"/>
    <d v="2022-03-22T00:00:00"/>
    <s v="TR"/>
    <s v="Llanquihue 80, Sergio Ibaceta"/>
    <m/>
    <n v="23080"/>
    <m/>
  </r>
  <r>
    <x v="68"/>
    <s v="Ingreso"/>
    <x v="0"/>
    <d v="2022-03-22T00:00:00"/>
    <s v="TR"/>
    <s v="Llanquihue 113, Pedro Ruz"/>
    <m/>
    <n v="23113"/>
    <m/>
  </r>
  <r>
    <x v="68"/>
    <s v="Ingreso"/>
    <x v="0"/>
    <d v="2022-03-23T00:00:00"/>
    <s v="TR"/>
    <s v="Puyehue 32, Ivonne Jorquera"/>
    <m/>
    <n v="23000"/>
    <m/>
  </r>
  <r>
    <x v="68"/>
    <s v="Ingreso"/>
    <x v="0"/>
    <d v="2022-03-23T00:00:00"/>
    <s v="TR"/>
    <s v="Ranco 95, Charles Beecher"/>
    <m/>
    <n v="184000"/>
    <m/>
  </r>
  <r>
    <x v="68"/>
    <s v="Ingreso"/>
    <x v="0"/>
    <d v="2022-03-24T00:00:00"/>
    <s v="TR"/>
    <s v="Llanquihue 97 A, Castillo Olivera"/>
    <m/>
    <n v="23000"/>
    <m/>
  </r>
  <r>
    <x v="68"/>
    <s v="Ingreso"/>
    <x v="0"/>
    <d v="2022-03-25T00:00:00"/>
    <s v="TR"/>
    <s v="Llanquihue 86, Jorge Zuñiga"/>
    <m/>
    <n v="46000"/>
    <m/>
  </r>
  <r>
    <x v="68"/>
    <s v="Ingreso"/>
    <x v="0"/>
    <d v="2022-03-28T00:00:00"/>
    <s v="TR"/>
    <s v="Villarrica 129, Ricardo Figueroa"/>
    <m/>
    <n v="23000"/>
    <m/>
  </r>
  <r>
    <x v="68"/>
    <s v="Ingreso"/>
    <x v="0"/>
    <d v="2022-03-28T00:00:00"/>
    <s v="TR"/>
    <s v="Llanquihue 96, Carlos Alvarez"/>
    <m/>
    <n v="23096"/>
    <m/>
  </r>
  <r>
    <x v="68"/>
    <s v="Ingreso"/>
    <x v="0"/>
    <d v="2022-03-28T00:00:00"/>
    <s v="NN"/>
    <s v="MANUEL GUEVARA ALVAREZ"/>
    <m/>
    <n v="122000"/>
    <m/>
  </r>
  <r>
    <x v="68"/>
    <s v="Ingreso"/>
    <x v="0"/>
    <d v="2022-03-29T00:00:00"/>
    <s v="TR"/>
    <s v="Villarrica 122, Luis Sepulveda"/>
    <m/>
    <n v="23000"/>
    <m/>
  </r>
  <r>
    <x v="68"/>
    <s v="Ingreso"/>
    <x v="0"/>
    <d v="2022-03-29T00:00:00"/>
    <s v="TR"/>
    <s v="Puyehue 47, Andrea Valdivia"/>
    <m/>
    <n v="23000"/>
    <m/>
  </r>
  <r>
    <x v="68"/>
    <s v="Ingreso"/>
    <x v="0"/>
    <d v="2022-03-30T00:00:00"/>
    <s v="D/E"/>
    <s v="Icalma 72, Jorge Matamala"/>
    <m/>
    <n v="23000"/>
    <m/>
  </r>
  <r>
    <x v="68"/>
    <s v="Ingreso"/>
    <x v="0"/>
    <d v="2022-03-30T00:00:00"/>
    <s v="TR"/>
    <s v="Puyehue 37 , Jorge Matamala"/>
    <m/>
    <n v="23000"/>
    <m/>
  </r>
  <r>
    <x v="68"/>
    <s v="Ingreso"/>
    <x v="0"/>
    <d v="2022-03-30T00:00:00"/>
    <s v="TR"/>
    <s v="Llanquihue 74, Eliana Haro"/>
    <m/>
    <n v="23000"/>
    <m/>
  </r>
  <r>
    <x v="68"/>
    <s v="Ingreso"/>
    <x v="0"/>
    <d v="2022-03-30T00:00:00"/>
    <s v="TR"/>
    <s v="Puyehue 41, Teresa Sepulveda"/>
    <m/>
    <n v="23000"/>
    <m/>
  </r>
  <r>
    <x v="68"/>
    <s v="Ingreso"/>
    <x v="0"/>
    <d v="2022-03-30T00:00:00"/>
    <s v="TR"/>
    <s v="Llanquihue 111, Walter Roccaro"/>
    <m/>
    <n v="80000"/>
    <m/>
  </r>
  <r>
    <x v="68"/>
    <s v="Ingreso"/>
    <x v="0"/>
    <d v="2022-03-30T00:00:00"/>
    <s v="TR"/>
    <s v="Calafquen 3, Oscar Sanchez"/>
    <m/>
    <n v="391000"/>
    <m/>
  </r>
  <r>
    <x v="68"/>
    <s v="Ingreso"/>
    <x v="0"/>
    <d v="2022-03-31T00:00:00"/>
    <s v="TR"/>
    <s v="Villarrica 118, Pia Burgos"/>
    <m/>
    <n v="23000"/>
    <m/>
  </r>
  <r>
    <x v="68"/>
    <s v="Ingreso"/>
    <x v="0"/>
    <d v="2022-03-31T00:00:00"/>
    <s v="TR"/>
    <s v="Llanquihue 82, Maria Molina"/>
    <m/>
    <n v="23000"/>
    <m/>
  </r>
  <r>
    <x v="68"/>
    <s v="Ingreso"/>
    <x v="0"/>
    <d v="2022-03-31T00:00:00"/>
    <s v="TR"/>
    <s v="Ranco 38 , Jose Luis Retamal"/>
    <m/>
    <n v="220000"/>
    <m/>
  </r>
  <r>
    <x v="69"/>
    <s v="Ingreso"/>
    <x v="0"/>
    <d v="2022-04-01T00:00:00"/>
    <s v="TR"/>
    <s v="Villarrica 106, Carolina Uribe"/>
    <m/>
    <n v="23000"/>
    <m/>
  </r>
  <r>
    <x v="69"/>
    <s v="Ingreso"/>
    <x v="0"/>
    <d v="2022-04-01T00:00:00"/>
    <s v="TR"/>
    <s v="Ranco 77, melinda Gonzalez"/>
    <m/>
    <n v="23000"/>
    <m/>
  </r>
  <r>
    <x v="69"/>
    <s v="Ingreso"/>
    <x v="0"/>
    <d v="2022-04-01T00:00:00"/>
    <s v="TR"/>
    <s v="Villarrica 128, Claudia Ubilla"/>
    <m/>
    <n v="23000"/>
    <m/>
  </r>
  <r>
    <x v="69"/>
    <s v="Ingreso"/>
    <x v="0"/>
    <d v="2022-04-01T00:00:00"/>
    <s v="TR"/>
    <s v="Puyehue 36, Militza Cortes"/>
    <m/>
    <n v="23000"/>
    <m/>
  </r>
  <r>
    <x v="69"/>
    <s v="Ingreso"/>
    <x v="0"/>
    <d v="2022-04-01T00:00:00"/>
    <s v="TR"/>
    <s v="Villarrica 123, Omar Sepulveda"/>
    <m/>
    <n v="23000"/>
    <m/>
  </r>
  <r>
    <x v="69"/>
    <s v="Ingreso"/>
    <x v="0"/>
    <d v="2022-04-01T00:00:00"/>
    <s v="TR"/>
    <s v="Llanquihue 109, Teresa Gatica"/>
    <m/>
    <n v="37609"/>
    <m/>
  </r>
  <r>
    <x v="69"/>
    <s v="Ingreso"/>
    <x v="0"/>
    <d v="2022-04-01T00:00:00"/>
    <s v="TR"/>
    <s v="Puyehue 53, Maria Vicencio"/>
    <m/>
    <n v="46000"/>
    <m/>
  </r>
  <r>
    <x v="69"/>
    <s v="Ingreso"/>
    <x v="0"/>
    <d v="2022-04-04T00:00:00"/>
    <s v="TR"/>
    <s v="Riñihue 19, Teresa Peña"/>
    <m/>
    <n v="23000"/>
    <m/>
  </r>
  <r>
    <x v="69"/>
    <s v="Ingreso"/>
    <x v="0"/>
    <d v="2022-04-04T00:00:00"/>
    <s v="TR"/>
    <s v="Riñihue 19, Teresa Peña"/>
    <m/>
    <n v="23000"/>
    <m/>
  </r>
  <r>
    <x v="69"/>
    <s v="Ingreso"/>
    <x v="0"/>
    <d v="2022-04-04T00:00:00"/>
    <s v="TR"/>
    <s v="Ranco 91, Jeanette Ibarra"/>
    <m/>
    <n v="23000"/>
    <m/>
  </r>
  <r>
    <x v="69"/>
    <s v="Ingreso"/>
    <x v="0"/>
    <d v="2022-04-04T00:00:00"/>
    <s v="TR"/>
    <s v="Ranco 91, Jeanette Ibarra"/>
    <m/>
    <n v="46000"/>
    <m/>
  </r>
  <r>
    <x v="69"/>
    <s v="Ingreso"/>
    <x v="0"/>
    <d v="2022-04-07T00:00:00"/>
    <s v="TR"/>
    <s v="Puyehue 30, Jorge Carcasson"/>
    <m/>
    <n v="23000"/>
    <m/>
  </r>
  <r>
    <x v="69"/>
    <s v="Ingreso"/>
    <x v="0"/>
    <d v="2022-04-07T00:00:00"/>
    <s v="TR"/>
    <s v="Villarrica 114, Hilda Alburquerque"/>
    <m/>
    <n v="152114"/>
    <m/>
  </r>
  <r>
    <x v="69"/>
    <s v="Ingreso"/>
    <x v="0"/>
    <d v="2022-04-08T00:00:00"/>
    <s v="D/E"/>
    <s v="Ranco 83, Silvia Gonzalez"/>
    <m/>
    <n v="23000"/>
    <m/>
  </r>
  <r>
    <x v="69"/>
    <s v="Ingreso"/>
    <x v="0"/>
    <d v="2022-04-08T00:00:00"/>
    <s v="TR"/>
    <s v="Villarrica 100, Julia Zuñiga"/>
    <m/>
    <n v="23100"/>
    <m/>
  </r>
  <r>
    <x v="69"/>
    <s v="Ingreso"/>
    <x v="0"/>
    <d v="2022-04-08T00:00:00"/>
    <s v="TR"/>
    <s v="Ranco 48, Carola Arriagada"/>
    <m/>
    <n v="46000"/>
    <m/>
  </r>
  <r>
    <x v="69"/>
    <s v="Ingreso"/>
    <x v="0"/>
    <d v="2022-04-11T00:00:00"/>
    <s v="TR"/>
    <s v="Ranco 56, Suc. Rigoberto Gonzalez"/>
    <m/>
    <n v="46000"/>
    <m/>
  </r>
  <r>
    <x v="69"/>
    <s v="Ingreso"/>
    <x v="0"/>
    <d v="2022-04-12T00:00:00"/>
    <s v="TR"/>
    <s v="Llanquihue 97, Rene Rivero"/>
    <m/>
    <n v="23000"/>
    <m/>
  </r>
  <r>
    <x v="69"/>
    <s v="Ingreso"/>
    <x v="0"/>
    <d v="2022-04-12T00:00:00"/>
    <s v="TR"/>
    <s v="Llanquihue 96, Carlos Alvarez"/>
    <m/>
    <n v="23096"/>
    <m/>
  </r>
  <r>
    <x v="69"/>
    <s v="Ingreso"/>
    <x v="0"/>
    <d v="2022-04-14T00:00:00"/>
    <s v="TR"/>
    <s v="Ranco 42, Octavio Arrue"/>
    <m/>
    <n v="46000"/>
    <m/>
  </r>
  <r>
    <x v="69"/>
    <s v="Ingreso"/>
    <x v="0"/>
    <d v="2022-04-14T00:00:00"/>
    <s v="TR"/>
    <s v="Calafquen 5, Marcos Briones"/>
    <m/>
    <n v="100000"/>
    <m/>
  </r>
  <r>
    <x v="69"/>
    <s v="Ingreso"/>
    <x v="0"/>
    <d v="2022-04-18T00:00:00"/>
    <s v="TR"/>
    <s v="Riñihue 23, Sara Salgado"/>
    <m/>
    <n v="69000"/>
    <m/>
  </r>
  <r>
    <x v="69"/>
    <s v="Ingreso"/>
    <x v="0"/>
    <d v="2022-04-18T00:00:00"/>
    <s v="TR"/>
    <s v="Puyehue 51, Solange Aspee"/>
    <m/>
    <n v="92051"/>
    <m/>
  </r>
  <r>
    <x v="69"/>
    <s v="Ingreso"/>
    <x v="0"/>
    <d v="2022-04-20T00:00:00"/>
    <s v="TR"/>
    <s v="Ranco 54, Marion Pacheco"/>
    <m/>
    <n v="23000"/>
    <m/>
  </r>
  <r>
    <x v="69"/>
    <s v="Ingreso"/>
    <x v="0"/>
    <d v="2022-04-20T00:00:00"/>
    <s v="TR"/>
    <s v="Villarrica 126, Ema de Ramon"/>
    <m/>
    <n v="23000"/>
    <m/>
  </r>
  <r>
    <x v="69"/>
    <s v="Ingreso"/>
    <x v="0"/>
    <d v="2022-04-20T00:00:00"/>
    <s v="TR"/>
    <s v="Villarrica 102, Ximena Mancilla"/>
    <m/>
    <n v="23102"/>
    <m/>
  </r>
  <r>
    <x v="69"/>
    <s v="Ingreso"/>
    <x v="0"/>
    <d v="2022-04-21T00:00:00"/>
    <s v="TR"/>
    <s v="Llanquihue 113, Pedro Ruz"/>
    <m/>
    <n v="23113"/>
    <m/>
  </r>
  <r>
    <x v="69"/>
    <s v="Ingreso"/>
    <x v="0"/>
    <d v="2022-04-21T00:00:00"/>
    <s v="TR"/>
    <s v="Llanquihue 107, Jose Navarro"/>
    <m/>
    <n v="276000"/>
    <m/>
  </r>
  <r>
    <x v="69"/>
    <s v="Ingreso"/>
    <x v="0"/>
    <d v="2022-04-21T00:00:00"/>
    <s v="TR"/>
    <s v="Villarrica 108, Suc. Angela Iturbide"/>
    <m/>
    <n v="599800"/>
    <m/>
  </r>
  <r>
    <x v="69"/>
    <s v="Ingreso"/>
    <x v="0"/>
    <d v="2022-04-22T00:00:00"/>
    <s v="TR"/>
    <s v="Llanquihue 80, Sergio Ibaceta"/>
    <m/>
    <n v="23080"/>
    <m/>
  </r>
  <r>
    <x v="69"/>
    <s v="Ingreso"/>
    <x v="0"/>
    <d v="2022-04-25T00:00:00"/>
    <s v="TR"/>
    <s v="Icalma 72, Jorge Matamala"/>
    <m/>
    <n v="23000"/>
    <m/>
  </r>
  <r>
    <x v="69"/>
    <s v="Ingreso"/>
    <x v="0"/>
    <d v="2022-04-25T00:00:00"/>
    <s v="TR"/>
    <s v="Puyehue 37 , Jorge Matamala"/>
    <m/>
    <n v="23000"/>
    <m/>
  </r>
  <r>
    <x v="69"/>
    <s v="Ingreso"/>
    <x v="0"/>
    <d v="2022-04-25T00:00:00"/>
    <s v="TR"/>
    <s v="Puyehue 32, Ivonne Jorquera"/>
    <m/>
    <n v="23000"/>
    <m/>
  </r>
  <r>
    <x v="69"/>
    <s v="Ingreso"/>
    <x v="0"/>
    <d v="2022-04-25T00:00:00"/>
    <s v="TR"/>
    <s v="Llanquihue 117, Patricia Maluenda"/>
    <m/>
    <n v="115117"/>
    <m/>
  </r>
  <r>
    <x v="69"/>
    <s v="Ingreso"/>
    <x v="0"/>
    <d v="2022-04-27T00:00:00"/>
    <s v="TR"/>
    <s v="Calafquen 5, Marcos Briones"/>
    <m/>
    <n v="100000"/>
    <m/>
  </r>
  <r>
    <x v="69"/>
    <s v="Ingreso"/>
    <x v="0"/>
    <d v="2022-04-28T00:00:00"/>
    <s v="TR"/>
    <s v="Ranco 46, Manuel Jorquera"/>
    <m/>
    <n v="69000"/>
    <m/>
  </r>
  <r>
    <x v="69"/>
    <s v="Ingreso"/>
    <x v="0"/>
    <d v="2022-04-28T00:00:00"/>
    <s v="TR"/>
    <s v="Villarrica 114, Hilda Alburquerque"/>
    <m/>
    <n v="146114"/>
    <m/>
  </r>
  <r>
    <x v="69"/>
    <s v="Ingreso"/>
    <x v="0"/>
    <d v="2022-04-29T00:00:00"/>
    <s v="TR"/>
    <s v="Vuelto Caja Chica Abr. R. Figueroa"/>
    <m/>
    <n v="8650"/>
    <m/>
  </r>
  <r>
    <x v="69"/>
    <s v="Ingreso"/>
    <x v="0"/>
    <d v="2022-04-29T00:00:00"/>
    <s v="TR"/>
    <s v="Villarrica 118, Pia Burgos"/>
    <m/>
    <n v="23000"/>
    <m/>
  </r>
  <r>
    <x v="69"/>
    <s v="Ingreso"/>
    <x v="0"/>
    <d v="2022-04-29T00:00:00"/>
    <s v="TR"/>
    <s v="Villarrica 123, Omar Sepulveda"/>
    <m/>
    <n v="23000"/>
    <m/>
  </r>
  <r>
    <x v="69"/>
    <s v="Ingreso"/>
    <x v="0"/>
    <d v="2022-04-29T00:00:00"/>
    <s v="TR"/>
    <s v="Llanquihue 97-A, Patricia Castillo"/>
    <m/>
    <n v="23000"/>
    <m/>
  </r>
  <r>
    <x v="69"/>
    <s v="Ingreso"/>
    <x v="0"/>
    <d v="2022-04-29T00:00:00"/>
    <s v="TR"/>
    <s v="Llanquihue 109, Teresa Gatica"/>
    <m/>
    <n v="37609"/>
    <m/>
  </r>
  <r>
    <x v="70"/>
    <s v="Ingreso"/>
    <x v="0"/>
    <d v="2022-05-02T00:00:00"/>
    <s v="TR"/>
    <s v="Llanquihue 82, Maria Molina"/>
    <m/>
    <n v="23000"/>
    <m/>
  </r>
  <r>
    <x v="70"/>
    <s v="Ingreso"/>
    <x v="0"/>
    <d v="2022-05-02T00:00:00"/>
    <s v="TR"/>
    <s v="Ranco 50, Julia Parra"/>
    <m/>
    <n v="23000"/>
    <m/>
  </r>
  <r>
    <x v="70"/>
    <s v="Ingreso"/>
    <x v="0"/>
    <d v="2022-05-02T00:00:00"/>
    <s v="TR"/>
    <s v="Ranco 79, Ismelda Meza"/>
    <m/>
    <n v="23000"/>
    <m/>
  </r>
  <r>
    <x v="70"/>
    <s v="Ingreso"/>
    <x v="0"/>
    <d v="2022-05-02T00:00:00"/>
    <s v="TR"/>
    <s v="Villarrica 128, Claudia Ubilla"/>
    <m/>
    <n v="23000"/>
    <m/>
  </r>
  <r>
    <x v="70"/>
    <s v="Ingreso"/>
    <x v="0"/>
    <d v="2022-05-02T00:00:00"/>
    <s v="TR"/>
    <s v="Puyehue 36, Militza Cortes"/>
    <m/>
    <n v="23000"/>
    <m/>
  </r>
  <r>
    <x v="70"/>
    <s v="Ingreso"/>
    <x v="0"/>
    <d v="2022-05-02T00:00:00"/>
    <s v="TR"/>
    <s v="Villarrica 129, Ricardo Figueroa"/>
    <m/>
    <n v="23000"/>
    <m/>
  </r>
  <r>
    <x v="70"/>
    <s v="Ingreso"/>
    <x v="0"/>
    <d v="2022-05-02T00:00:00"/>
    <s v="TR"/>
    <s v="Puyehue 47, Andrea Valdivia"/>
    <m/>
    <n v="23000"/>
    <m/>
  </r>
  <r>
    <x v="70"/>
    <s v="Ingreso"/>
    <x v="0"/>
    <d v="2022-05-02T00:00:00"/>
    <s v="D/E"/>
    <s v="Villarrica 100, Julia Zuñiga"/>
    <m/>
    <n v="23100"/>
    <m/>
  </r>
  <r>
    <x v="70"/>
    <s v="Ingreso"/>
    <x v="0"/>
    <d v="2022-05-03T00:00:00"/>
    <s v="TR"/>
    <s v="Ranco 77, Melinda Gonzalez"/>
    <m/>
    <n v="23000"/>
    <m/>
  </r>
  <r>
    <x v="70"/>
    <s v="Ingreso"/>
    <x v="0"/>
    <d v="2022-05-03T00:00:00"/>
    <s v="TR"/>
    <s v="Puyehue 22, Cristina Olivares "/>
    <m/>
    <n v="23000"/>
    <m/>
  </r>
  <r>
    <x v="70"/>
    <s v="Ingreso"/>
    <x v="0"/>
    <d v="2022-05-03T00:00:00"/>
    <s v="D/E"/>
    <s v="Puyehue 43, Aurelio Sandoval"/>
    <m/>
    <n v="46000"/>
    <m/>
  </r>
  <r>
    <x v="70"/>
    <s v="Ingreso"/>
    <x v="0"/>
    <d v="2022-05-04T00:00:00"/>
    <s v="TR"/>
    <s v="Riñihue 19, Teresa Peña"/>
    <m/>
    <n v="23000"/>
    <m/>
  </r>
  <r>
    <x v="70"/>
    <s v="Ingreso"/>
    <x v="0"/>
    <d v="2022-05-04T00:00:00"/>
    <s v="TR"/>
    <s v="Villarrica 106, Carolina Uribe"/>
    <m/>
    <n v="23000"/>
    <m/>
  </r>
  <r>
    <x v="70"/>
    <s v="Ingreso"/>
    <x v="0"/>
    <d v="2022-05-06T00:00:00"/>
    <s v="TR"/>
    <s v="Llanquihue 76, Glenda Alvarez"/>
    <m/>
    <n v="69000"/>
    <m/>
  </r>
  <r>
    <x v="70"/>
    <s v="Ingreso"/>
    <x v="0"/>
    <d v="2022-05-09T00:00:00"/>
    <s v="TR"/>
    <s v="Ranco 48, Carola Arriagada"/>
    <m/>
    <n v="23000"/>
    <m/>
  </r>
  <r>
    <x v="70"/>
    <s v="Ingreso"/>
    <x v="0"/>
    <d v="2022-05-09T00:00:00"/>
    <s v="TR"/>
    <s v="Llanquihue 97, Rene Rivero"/>
    <m/>
    <n v="23000"/>
    <m/>
  </r>
  <r>
    <x v="70"/>
    <s v="Ingreso"/>
    <x v="0"/>
    <d v="2022-05-09T00:00:00"/>
    <s v="TR"/>
    <s v="Puyehue 30, Jorge Carcasson"/>
    <m/>
    <n v="23000"/>
    <m/>
  </r>
  <r>
    <x v="70"/>
    <s v="Ingreso"/>
    <x v="0"/>
    <d v="2022-05-09T00:00:00"/>
    <s v="D/E"/>
    <s v="Llanquihue 96, Carlos Alvarez"/>
    <m/>
    <n v="23096"/>
    <m/>
  </r>
  <r>
    <x v="70"/>
    <s v="Ingreso"/>
    <x v="0"/>
    <d v="2022-05-10T00:00:00"/>
    <s v="TR"/>
    <s v="Llanquihue 84, Paola Delgado"/>
    <m/>
    <n v="46000"/>
    <m/>
  </r>
  <r>
    <x v="70"/>
    <s v="Ingreso"/>
    <x v="0"/>
    <d v="2022-05-10T00:00:00"/>
    <s v="TR"/>
    <s v="Ranco 75, Olga Hernandez"/>
    <m/>
    <n v="69000"/>
    <m/>
  </r>
  <r>
    <x v="70"/>
    <s v="Ingreso"/>
    <x v="0"/>
    <d v="2022-05-10T00:00:00"/>
    <s v="TR"/>
    <s v="Ranco 52, Nancy Paez"/>
    <m/>
    <n v="92000"/>
    <m/>
  </r>
  <r>
    <x v="70"/>
    <s v="Ingreso"/>
    <x v="0"/>
    <d v="2022-05-12T00:00:00"/>
    <s v="TR"/>
    <s v="Llanquihue 74, Eliana Haro"/>
    <m/>
    <n v="46000"/>
    <m/>
  </r>
  <r>
    <x v="70"/>
    <s v="Ingreso"/>
    <x v="0"/>
    <d v="2022-05-12T00:00:00"/>
    <s v="TR"/>
    <s v="Villarrica 104, Sergio Lledo"/>
    <m/>
    <n v="529000"/>
    <m/>
  </r>
  <r>
    <x v="70"/>
    <s v="Ingreso"/>
    <x v="0"/>
    <d v="2022-05-16T00:00:00"/>
    <s v="TR"/>
    <s v="Ranco 56, Suc. Rigoberto Gonzalez"/>
    <m/>
    <n v="23000"/>
    <m/>
  </r>
  <r>
    <x v="70"/>
    <s v="Ingreso"/>
    <x v="0"/>
    <d v="2022-05-16T00:00:00"/>
    <s v="TR"/>
    <s v="Puyehue 39, Felipe Gallardo"/>
    <m/>
    <n v="23000"/>
    <m/>
  </r>
  <r>
    <x v="70"/>
    <s v="Ingreso"/>
    <x v="0"/>
    <d v="2022-05-17T00:00:00"/>
    <s v="TR"/>
    <s v="Llanquihue 115, Suc. Zaida Uribe"/>
    <m/>
    <n v="167000"/>
    <m/>
  </r>
  <r>
    <x v="70"/>
    <s v="Ingreso"/>
    <x v="0"/>
    <d v="2022-05-18T00:00:00"/>
    <s v="TR"/>
    <s v="Puyehue 49, Hector Otarola"/>
    <m/>
    <n v="276000"/>
    <m/>
  </r>
  <r>
    <x v="70"/>
    <s v="Ingreso"/>
    <x v="0"/>
    <d v="2022-05-18T00:00:00"/>
    <s v="TR"/>
    <s v="Villarrica 120, Maria E. Meza"/>
    <m/>
    <n v="391000"/>
    <m/>
  </r>
  <r>
    <x v="70"/>
    <s v="Ingreso"/>
    <x v="0"/>
    <d v="2022-05-19T00:00:00"/>
    <s v="TR"/>
    <s v="Villarrica 126, Ema de Ramon"/>
    <m/>
    <n v="23000"/>
    <m/>
  </r>
  <r>
    <x v="70"/>
    <s v="Ingreso"/>
    <x v="0"/>
    <d v="2022-05-19T00:00:00"/>
    <s v="TR"/>
    <s v="Llanquihue 119, Maria Madariaga"/>
    <m/>
    <n v="46000"/>
    <m/>
  </r>
  <r>
    <x v="70"/>
    <s v="Ingreso"/>
    <x v="0"/>
    <d v="2022-05-19T00:00:00"/>
    <s v="TR"/>
    <s v="Villarrica 120, Maria E. Meza"/>
    <m/>
    <n v="69000"/>
    <m/>
  </r>
  <r>
    <x v="70"/>
    <s v="Ingreso"/>
    <x v="0"/>
    <d v="2022-05-20T00:00:00"/>
    <s v="TR"/>
    <s v="Llanquihue 113, Pedro Ruz"/>
    <m/>
    <n v="23113"/>
    <m/>
  </r>
  <r>
    <x v="70"/>
    <s v="Ingreso"/>
    <x v="0"/>
    <d v="2022-05-20T00:00:00"/>
    <s v="TR"/>
    <s v="Riñihue 27-29, Marta Manriquez"/>
    <m/>
    <n v="92000"/>
    <m/>
  </r>
  <r>
    <x v="70"/>
    <s v="Ingreso"/>
    <x v="0"/>
    <d v="2022-05-20T00:00:00"/>
    <s v="TR"/>
    <s v="Ranco 87, Roxana Rivera"/>
    <m/>
    <n v="115000"/>
    <m/>
  </r>
  <r>
    <x v="70"/>
    <s v="Ingreso"/>
    <x v="0"/>
    <d v="2022-05-20T00:00:00"/>
    <s v="TR"/>
    <s v="Puyehue 45, Gladys Segovia"/>
    <m/>
    <n v="434000"/>
    <m/>
  </r>
  <r>
    <x v="70"/>
    <s v="Ingreso"/>
    <x v="0"/>
    <d v="2022-05-23T00:00:00"/>
    <s v="TR"/>
    <s v="Villarrica 122, Luis Sepulveda"/>
    <m/>
    <n v="23000"/>
    <m/>
  </r>
  <r>
    <x v="70"/>
    <s v="Ingreso"/>
    <x v="0"/>
    <d v="2022-05-23T00:00:00"/>
    <s v="TR"/>
    <s v="Llanquihue 80, Sergio Ibaceta"/>
    <m/>
    <n v="23080"/>
    <m/>
  </r>
  <r>
    <x v="70"/>
    <s v="Ingreso"/>
    <x v="0"/>
    <d v="2022-05-23T00:00:00"/>
    <s v="TR"/>
    <s v="Puyehue 22, Cristina Olivares "/>
    <m/>
    <n v="161000"/>
    <m/>
  </r>
  <r>
    <x v="70"/>
    <s v="Ingreso"/>
    <x v="0"/>
    <d v="2022-05-23T00:00:00"/>
    <s v="TR"/>
    <s v="villarrica 98, Anibal Vivaceta"/>
    <m/>
    <n v="184000"/>
    <m/>
  </r>
  <r>
    <x v="70"/>
    <s v="Ingreso"/>
    <x v="0"/>
    <d v="2022-05-24T00:00:00"/>
    <s v="TR"/>
    <s v="Puyehue 32, Ivonne Jorquera"/>
    <m/>
    <n v="23000"/>
    <m/>
  </r>
  <r>
    <x v="70"/>
    <s v="Ingreso"/>
    <x v="0"/>
    <d v="2022-05-24T00:00:00"/>
    <s v="D/E"/>
    <s v="Ranco 83, Silvia Gonzalez"/>
    <m/>
    <n v="23000"/>
    <m/>
  </r>
  <r>
    <x v="70"/>
    <s v="Ingreso"/>
    <x v="0"/>
    <d v="2022-05-24T00:00:00"/>
    <s v="D/E"/>
    <s v="Ranco 79, Ismelda Meza"/>
    <m/>
    <n v="23000"/>
    <m/>
  </r>
  <r>
    <x v="70"/>
    <s v="Ingreso"/>
    <x v="0"/>
    <d v="2022-05-24T00:00:00"/>
    <s v="D/E"/>
    <s v="Ranco 50, Julia Parra"/>
    <m/>
    <n v="23000"/>
    <m/>
  </r>
  <r>
    <x v="70"/>
    <s v="Ingreso"/>
    <x v="0"/>
    <d v="2022-05-24T00:00:00"/>
    <s v="D/E"/>
    <s v="Puyehue 41, Teresa Sepulveda"/>
    <m/>
    <n v="23000"/>
    <m/>
  </r>
  <r>
    <x v="70"/>
    <s v="Ingreso"/>
    <x v="0"/>
    <d v="2022-05-24T00:00:00"/>
    <s v="TR"/>
    <s v="Villarrica 102, Ximena Mancilla"/>
    <m/>
    <n v="23102"/>
    <m/>
  </r>
  <r>
    <x v="70"/>
    <s v="Ingreso"/>
    <x v="0"/>
    <d v="2022-05-24T00:00:00"/>
    <s v="D/E"/>
    <s v="Ranco 89, Teresa Rojas"/>
    <m/>
    <n v="46000"/>
    <m/>
  </r>
  <r>
    <x v="70"/>
    <s v="Ingreso"/>
    <x v="0"/>
    <d v="2022-05-24T00:00:00"/>
    <s v="D/E"/>
    <s v="Llanquihue 94, Suc. Carmela Valdes"/>
    <m/>
    <n v="46000"/>
    <m/>
  </r>
  <r>
    <x v="70"/>
    <s v="Ingreso"/>
    <x v="0"/>
    <d v="2022-05-24T00:00:00"/>
    <s v="D/E"/>
    <s v="Puyehue 34, Gladys Jorquera"/>
    <m/>
    <n v="46000"/>
    <m/>
  </r>
  <r>
    <x v="70"/>
    <s v="Ingreso"/>
    <x v="0"/>
    <d v="2022-05-24T00:00:00"/>
    <s v="D/E"/>
    <s v="Calafquen 5, Marcos Briones"/>
    <m/>
    <n v="68000"/>
    <m/>
  </r>
  <r>
    <x v="70"/>
    <s v="Ingreso"/>
    <x v="0"/>
    <d v="2022-05-24T00:00:00"/>
    <s v="D/E"/>
    <s v="Ranco 46, Manuel Jorquera"/>
    <m/>
    <n v="101000"/>
    <m/>
  </r>
  <r>
    <x v="70"/>
    <s v="Ingreso"/>
    <x v="0"/>
    <d v="2022-05-24T00:00:00"/>
    <s v="D/E"/>
    <s v="Calafquen 13, Enrique Garcia"/>
    <m/>
    <n v="368000"/>
    <m/>
  </r>
  <r>
    <x v="70"/>
    <s v="Ingreso"/>
    <x v="0"/>
    <d v="2022-05-25T00:00:00"/>
    <s v="TR"/>
    <s v="Puyehue 47, Andrea Valdivia"/>
    <m/>
    <n v="23000"/>
    <m/>
  </r>
  <r>
    <x v="70"/>
    <s v="Ingreso"/>
    <x v="0"/>
    <d v="2022-05-25T00:00:00"/>
    <s v="TR"/>
    <s v="Villarrica 129, Ricardo Figueroa"/>
    <m/>
    <n v="161000"/>
    <m/>
  </r>
  <r>
    <x v="70"/>
    <s v="Ingreso"/>
    <x v="0"/>
    <d v="2022-05-26T00:00:00"/>
    <s v="TR"/>
    <s v="Villarrica 129, Ricardo Figueroa"/>
    <m/>
    <n v="23000"/>
    <m/>
  </r>
  <r>
    <x v="70"/>
    <s v="Ingreso"/>
    <x v="0"/>
    <d v="2022-05-26T00:00:00"/>
    <s v="TR"/>
    <s v="Icalma 72, Jorge Matamala"/>
    <m/>
    <n v="26000"/>
    <m/>
  </r>
  <r>
    <x v="70"/>
    <s v="Ingreso"/>
    <x v="0"/>
    <d v="2022-05-26T00:00:00"/>
    <s v="TR"/>
    <s v="Puyehue 37 , Jorge Matamala"/>
    <m/>
    <n v="26000"/>
    <m/>
  </r>
  <r>
    <x v="70"/>
    <s v="Ingreso"/>
    <x v="0"/>
    <d v="2022-05-27T00:00:00"/>
    <s v="TR"/>
    <s v="Llanquihue 103-105, Tatiana Tejos"/>
    <m/>
    <n v="230000"/>
    <m/>
  </r>
  <r>
    <x v="70"/>
    <s v="Ingreso"/>
    <x v="0"/>
    <d v="2022-05-30T00:00:00"/>
    <s v="TR"/>
    <s v="Villarrica 122, Luis Sepulveda"/>
    <m/>
    <n v="23000"/>
    <m/>
  </r>
  <r>
    <x v="70"/>
    <s v="Ingreso"/>
    <x v="0"/>
    <d v="2022-05-30T00:00:00"/>
    <s v="TR"/>
    <s v="Ranco 77, Melinda Gonzalez"/>
    <m/>
    <n v="23000"/>
    <m/>
  </r>
  <r>
    <x v="70"/>
    <s v="Ingreso"/>
    <x v="0"/>
    <d v="2022-05-31T00:00:00"/>
    <s v="TR"/>
    <s v="R. Figueroa vuelto caja chica Mayo 2022"/>
    <m/>
    <n v="21095"/>
    <m/>
  </r>
  <r>
    <x v="70"/>
    <s v="Ingreso"/>
    <x v="0"/>
    <d v="2022-05-31T00:00:00"/>
    <s v="TR"/>
    <s v="Villarrica 118, Pia Burgos"/>
    <m/>
    <n v="23000"/>
    <m/>
  </r>
  <r>
    <x v="70"/>
    <s v="Ingreso"/>
    <x v="0"/>
    <d v="2022-05-31T00:00:00"/>
    <s v="TR"/>
    <s v="Ranco 48, Carola Arriagada"/>
    <m/>
    <n v="23000"/>
    <m/>
  </r>
  <r>
    <x v="70"/>
    <s v="Ingreso"/>
    <x v="0"/>
    <d v="2022-05-31T00:00:00"/>
    <s v="TR"/>
    <s v="Villarrica 123, Omar Sepulveda"/>
    <m/>
    <n v="26000"/>
    <m/>
  </r>
  <r>
    <x v="71"/>
    <s v="Ingreso"/>
    <x v="0"/>
    <d v="2022-06-01T00:00:00"/>
    <s v="TR"/>
    <s v="Villarrica 106, Carolina Uribe"/>
    <m/>
    <n v="23000"/>
    <m/>
  </r>
  <r>
    <x v="71"/>
    <s v="Ingreso"/>
    <x v="0"/>
    <d v="2022-06-01T00:00:00"/>
    <s v="TR"/>
    <s v="Villarrica 128, Marcela Ubilla"/>
    <m/>
    <n v="23000"/>
    <m/>
  </r>
  <r>
    <x v="71"/>
    <s v="Ingreso"/>
    <x v="0"/>
    <d v="2022-06-01T00:00:00"/>
    <s v="TR"/>
    <s v="Puyehue 36, Militza Cortes"/>
    <m/>
    <n v="23000"/>
    <m/>
  </r>
  <r>
    <x v="71"/>
    <s v="Ingreso"/>
    <x v="0"/>
    <d v="2022-06-01T00:00:00"/>
    <s v="TR"/>
    <s v="Llanquihue 97-A, Patricia Castillo Olivera"/>
    <m/>
    <n v="23000"/>
    <m/>
  </r>
  <r>
    <x v="71"/>
    <s v="Ingreso"/>
    <x v="0"/>
    <d v="2022-06-01T00:00:00"/>
    <s v="TR"/>
    <s v="Villarrica 114, Hilda Alburquerque"/>
    <m/>
    <n v="46114"/>
    <m/>
  </r>
  <r>
    <x v="71"/>
    <s v="Ingreso"/>
    <x v="0"/>
    <d v="2022-06-02T00:00:00"/>
    <s v="TR"/>
    <s v="Llanquihue 82, Maria Molina"/>
    <m/>
    <n v="23000"/>
    <m/>
  </r>
  <r>
    <x v="71"/>
    <s v="Ingreso"/>
    <x v="0"/>
    <d v="2022-06-02T00:00:00"/>
    <s v="TR"/>
    <s v="Llanquihue 88, Pedro Flores"/>
    <m/>
    <n v="26000"/>
    <m/>
  </r>
  <r>
    <x v="71"/>
    <s v="Ingreso"/>
    <x v="0"/>
    <d v="2022-06-03T00:00:00"/>
    <s v="TR"/>
    <s v="Saldo Franja Villarrica 129"/>
    <m/>
    <n v="120938"/>
    <m/>
  </r>
  <r>
    <x v="71"/>
    <s v="Ingreso"/>
    <x v="0"/>
    <d v="2022-06-06T00:00:00"/>
    <s v="TR"/>
    <s v="Villarrica 108, Suc. Angela Iturbide"/>
    <m/>
    <n v="23000"/>
    <m/>
  </r>
  <r>
    <x v="71"/>
    <s v="Ingreso"/>
    <x v="0"/>
    <d v="2022-06-06T00:00:00"/>
    <s v="TR"/>
    <s v="Puyehue 30, Jorge Carcasson"/>
    <m/>
    <n v="23000"/>
    <m/>
  </r>
  <r>
    <x v="71"/>
    <s v="Ingreso"/>
    <x v="0"/>
    <d v="2022-06-06T00:00:00"/>
    <s v="D/E"/>
    <s v="Puyehue 43, Aurelio Sandoval"/>
    <m/>
    <n v="46000"/>
    <m/>
  </r>
  <r>
    <x v="71"/>
    <s v="Ingreso"/>
    <x v="0"/>
    <d v="2022-06-06T00:00:00"/>
    <s v="TR"/>
    <s v="Ranco 73, Francisco Hernandez"/>
    <m/>
    <n v="92000"/>
    <m/>
  </r>
  <r>
    <x v="71"/>
    <s v="Ingreso"/>
    <x v="0"/>
    <d v="2022-06-13T00:00:00"/>
    <s v="TR"/>
    <s v="Llanquihue 97, Rene Rivero"/>
    <m/>
    <n v="23000"/>
    <m/>
  </r>
  <r>
    <x v="71"/>
    <s v="Ingreso"/>
    <x v="0"/>
    <d v="2022-06-13T00:00:00"/>
    <s v="TR"/>
    <s v="Villarrica 100, Julia Zuñiga"/>
    <m/>
    <n v="23100"/>
    <m/>
  </r>
  <r>
    <x v="71"/>
    <s v="Ingreso"/>
    <x v="0"/>
    <d v="2022-06-13T00:00:00"/>
    <s v="TR"/>
    <s v="Puyehue 39, Felipe Gallardo"/>
    <m/>
    <n v="92000"/>
    <m/>
  </r>
  <r>
    <x v="71"/>
    <s v="Ingreso"/>
    <x v="0"/>
    <d v="2022-06-14T00:00:00"/>
    <s v="TR"/>
    <s v="Ranco 42, Octavio Arrue"/>
    <m/>
    <n v="26000"/>
    <m/>
  </r>
  <r>
    <x v="71"/>
    <s v="Ingreso"/>
    <x v="0"/>
    <d v="2022-06-16T00:00:00"/>
    <s v="TR"/>
    <s v="Devolucion rep. Llave Villarrica 120"/>
    <m/>
    <n v="16450"/>
    <m/>
  </r>
  <r>
    <x v="71"/>
    <s v="Ingreso"/>
    <x v="0"/>
    <d v="2022-06-18T00:00:00"/>
    <s v="TR"/>
    <s v="Llanquihue 109, Teresa Gatica"/>
    <m/>
    <n v="23109"/>
    <m/>
  </r>
  <r>
    <x v="71"/>
    <s v="Ingreso"/>
    <x v="0"/>
    <d v="2022-06-20T00:00:00"/>
    <s v="TR"/>
    <s v="Puyehue 30, Jorge Carcasson"/>
    <m/>
    <n v="23000"/>
    <m/>
  </r>
  <r>
    <x v="71"/>
    <s v="Ingreso"/>
    <x v="0"/>
    <d v="2022-06-20T00:00:00"/>
    <s v="TR"/>
    <s v="Villarrica 126, Ema de Ramon"/>
    <m/>
    <n v="23000"/>
    <m/>
  </r>
  <r>
    <x v="71"/>
    <s v="Ingreso"/>
    <x v="0"/>
    <d v="2022-06-20T00:00:00"/>
    <s v="TR"/>
    <s v="Llanquihue 113, Pedro Ruz"/>
    <m/>
    <n v="26113"/>
    <m/>
  </r>
  <r>
    <x v="71"/>
    <s v="Ingreso"/>
    <x v="0"/>
    <d v="2022-06-20T00:00:00"/>
    <s v="TR"/>
    <s v="Ranco 54, Marion Pacheco"/>
    <m/>
    <n v="49000"/>
    <m/>
  </r>
  <r>
    <x v="71"/>
    <s v="Ingreso"/>
    <x v="0"/>
    <d v="2022-06-20T00:00:00"/>
    <s v="TR"/>
    <s v="Puyehue 53, Vicencio"/>
    <m/>
    <n v="78000"/>
    <m/>
  </r>
  <r>
    <x v="71"/>
    <s v="Ingreso"/>
    <x v="0"/>
    <d v="2022-06-22T00:00:00"/>
    <s v="D/E"/>
    <s v="Llanquihue 74, Eliana Haro"/>
    <m/>
    <n v="23000"/>
    <m/>
  </r>
  <r>
    <x v="71"/>
    <s v="Ingreso"/>
    <x v="0"/>
    <d v="2022-06-22T00:00:00"/>
    <s v="D/E"/>
    <s v="Ranco 83, Silvia Gonzalez"/>
    <m/>
    <n v="23000"/>
    <m/>
  </r>
  <r>
    <x v="71"/>
    <s v="Ingreso"/>
    <x v="0"/>
    <d v="2022-06-22T00:00:00"/>
    <s v="D/E"/>
    <s v="Llanquihue 80, Sergio Ibaceta"/>
    <m/>
    <n v="26080"/>
    <m/>
  </r>
  <r>
    <x v="71"/>
    <s v="Ingreso"/>
    <x v="0"/>
    <d v="2022-06-22T00:00:00"/>
    <s v="D/E"/>
    <s v="Ranco 44, Jose Martinez"/>
    <m/>
    <n v="69000"/>
    <m/>
  </r>
  <r>
    <x v="71"/>
    <s v="Ingreso"/>
    <x v="0"/>
    <d v="2022-06-22T00:00:00"/>
    <s v="D/E"/>
    <s v="Llanquihue 90, Aurora Araya"/>
    <m/>
    <n v="80000"/>
    <m/>
  </r>
  <r>
    <x v="71"/>
    <s v="Ingreso"/>
    <x v="0"/>
    <d v="2022-06-22T00:00:00"/>
    <s v="D/E"/>
    <s v="Riñihue 10, Hector Zuñiga"/>
    <m/>
    <n v="161000"/>
    <m/>
  </r>
  <r>
    <x v="71"/>
    <s v="Ingreso"/>
    <x v="0"/>
    <d v="2022-06-23T00:00:00"/>
    <s v="TR"/>
    <s v="Llanquihue 80, Sergio Ibaceta"/>
    <m/>
    <n v="6000"/>
    <m/>
  </r>
  <r>
    <x v="71"/>
    <s v="Ingreso"/>
    <x v="0"/>
    <d v="2022-06-23T00:00:00"/>
    <s v="TR"/>
    <s v="Ranco 56, Suc. Rigoberto Gonzalez"/>
    <m/>
    <n v="49000"/>
    <m/>
  </r>
  <r>
    <x v="71"/>
    <s v="Ingreso"/>
    <x v="0"/>
    <d v="2022-06-24T00:00:00"/>
    <s v="TR"/>
    <s v="Puyehue 34, Gladys Jorquera"/>
    <m/>
    <n v="26000"/>
    <m/>
  </r>
  <r>
    <x v="71"/>
    <s v="Ingreso"/>
    <x v="0"/>
    <d v="2022-06-24T00:00:00"/>
    <s v="TR"/>
    <s v="Llanquihue 97-A, Patricia Castillo Olivera"/>
    <m/>
    <n v="26000"/>
    <m/>
  </r>
  <r>
    <x v="71"/>
    <s v="Ingreso"/>
    <x v="0"/>
    <d v="2022-06-24T00:00:00"/>
    <s v="TR"/>
    <s v="Calafquen 5, Marcos Briones"/>
    <m/>
    <n v="48000"/>
    <m/>
  </r>
  <r>
    <x v="71"/>
    <s v="Ingreso"/>
    <x v="0"/>
    <d v="2022-06-28T00:00:00"/>
    <s v="TR"/>
    <s v="Ranco 50, Julia Parra"/>
    <m/>
    <n v="26000"/>
    <m/>
  </r>
  <r>
    <x v="71"/>
    <s v="Ingreso"/>
    <x v="0"/>
    <d v="2022-06-28T00:00:00"/>
    <s v="TR"/>
    <s v="Ranco 79, Ismelda Meza"/>
    <m/>
    <n v="26000"/>
    <m/>
  </r>
  <r>
    <x v="71"/>
    <s v="Ingreso"/>
    <x v="0"/>
    <d v="2022-06-28T00:00:00"/>
    <s v="TR"/>
    <s v="Villarrica 122, Luis Sepulveda"/>
    <m/>
    <n v="26000"/>
    <m/>
  </r>
  <r>
    <x v="71"/>
    <s v="Ingreso"/>
    <x v="0"/>
    <d v="2022-06-30T00:00:00"/>
    <m/>
    <s v="Villarrica 118, Pia Burgos"/>
    <m/>
    <n v="23000"/>
    <m/>
  </r>
  <r>
    <x v="71"/>
    <s v="Ingreso"/>
    <x v="0"/>
    <d v="2022-06-30T00:00:00"/>
    <m/>
    <s v="Villarrica 106, Carolina Uribe"/>
    <m/>
    <n v="26000"/>
    <m/>
  </r>
  <r>
    <x v="71"/>
    <s v="Ingreso"/>
    <x v="0"/>
    <d v="2022-06-30T00:00:00"/>
    <m/>
    <s v="Villarrica 123, Omar Sepulveda"/>
    <m/>
    <n v="26000"/>
    <m/>
  </r>
  <r>
    <x v="71"/>
    <s v="Ingreso"/>
    <x v="0"/>
    <d v="2022-06-30T00:00:00"/>
    <m/>
    <s v="Llanquihue 82, Maria Molina"/>
    <m/>
    <n v="26000"/>
    <m/>
  </r>
  <r>
    <x v="71"/>
    <s v="Ingreso"/>
    <x v="0"/>
    <d v="2022-06-30T00:00:00"/>
    <m/>
    <s v="Riñihue 23, Sara Salgado"/>
    <m/>
    <n v="46000"/>
    <m/>
  </r>
  <r>
    <x v="72"/>
    <s v="Ingreso"/>
    <x v="0"/>
    <d v="2022-07-01T00:00:00"/>
    <s v="TR"/>
    <s v="Villarrica 128, Marcela Ubilla"/>
    <m/>
    <n v="23000"/>
    <m/>
  </r>
  <r>
    <x v="72"/>
    <s v="Ingreso"/>
    <x v="0"/>
    <d v="2022-07-01T00:00:00"/>
    <s v="TR"/>
    <s v="Puyehue 47, Andrea Valdivia"/>
    <m/>
    <n v="23000"/>
    <m/>
  </r>
  <r>
    <x v="72"/>
    <s v="Ingreso"/>
    <x v="0"/>
    <d v="2022-07-01T00:00:00"/>
    <s v="TR"/>
    <s v="Puyehue 36, Militza Cortes"/>
    <m/>
    <n v="23000"/>
    <m/>
  </r>
  <r>
    <x v="72"/>
    <s v="Ingreso"/>
    <x v="0"/>
    <d v="2022-07-01T00:00:00"/>
    <s v="TR"/>
    <s v="Ranco 77, Melinda Gonzalez"/>
    <m/>
    <n v="26000"/>
    <m/>
  </r>
  <r>
    <x v="72"/>
    <s v="Ingreso"/>
    <x v="0"/>
    <d v="2022-07-01T00:00:00"/>
    <s v="TR"/>
    <s v="R.Figueroa vuelto Caja chica Jun.22"/>
    <m/>
    <n v="27500"/>
    <m/>
  </r>
  <r>
    <x v="72"/>
    <s v="Ingreso"/>
    <x v="0"/>
    <d v="2022-07-04T00:00:00"/>
    <s v="TR"/>
    <s v="Villarrica 118, Pia Burgos"/>
    <m/>
    <n v="3000"/>
    <m/>
  </r>
  <r>
    <x v="72"/>
    <s v="Ingreso"/>
    <x v="0"/>
    <d v="2022-07-04T00:00:00"/>
    <s v="TR"/>
    <s v="Puyehue 36, Militza Cortes"/>
    <m/>
    <n v="6000"/>
    <m/>
  </r>
  <r>
    <x v="72"/>
    <s v="Ingreso"/>
    <x v="0"/>
    <d v="2022-07-04T00:00:00"/>
    <s v="TR"/>
    <s v="Villarrica 128, Marcela Ubilla"/>
    <m/>
    <n v="6000"/>
    <m/>
  </r>
  <r>
    <x v="72"/>
    <s v="Ingreso"/>
    <x v="0"/>
    <d v="2022-07-04T00:00:00"/>
    <s v="TR"/>
    <s v="Llanquihue 88, Pedro Flores"/>
    <m/>
    <n v="23000"/>
    <m/>
  </r>
  <r>
    <x v="72"/>
    <s v="Ingreso"/>
    <x v="0"/>
    <d v="2022-07-04T00:00:00"/>
    <s v="TR"/>
    <s v="Ranco 48, Carola Arriagada"/>
    <m/>
    <n v="26000"/>
    <m/>
  </r>
  <r>
    <x v="72"/>
    <s v="Ingreso"/>
    <x v="0"/>
    <d v="2022-07-04T00:00:00"/>
    <s v="TR"/>
    <s v="Villarrica 102, Ximena Mancilla"/>
    <m/>
    <n v="26102"/>
    <m/>
  </r>
  <r>
    <x v="72"/>
    <s v="Ingreso"/>
    <x v="0"/>
    <d v="2022-07-05T00:00:00"/>
    <s v="D/E"/>
    <s v="Villarrica 100, Julia Zuñiga"/>
    <m/>
    <n v="26100"/>
    <m/>
  </r>
  <r>
    <x v="72"/>
    <s v="Ingreso"/>
    <x v="0"/>
    <d v="2022-07-05T00:00:00"/>
    <s v="TR"/>
    <s v="Llanquihue 109, Teresa Gatica"/>
    <m/>
    <n v="26109"/>
    <m/>
  </r>
  <r>
    <x v="72"/>
    <s v="Ingreso"/>
    <x v="0"/>
    <d v="2022-07-05T00:00:00"/>
    <s v="D/E"/>
    <s v="Villarrica 98, Anibal Vivaceta"/>
    <m/>
    <n v="46000"/>
    <m/>
  </r>
  <r>
    <x v="72"/>
    <s v="Ingreso"/>
    <x v="0"/>
    <d v="2022-07-06T00:00:00"/>
    <s v="TR"/>
    <s v="Ranco 75, Olga Hernandez"/>
    <m/>
    <n v="26000"/>
    <m/>
  </r>
  <r>
    <x v="72"/>
    <s v="Ingreso"/>
    <x v="0"/>
    <d v="2022-07-06T00:00:00"/>
    <s v="TR"/>
    <s v="Llanquihue 119, Maria Madariaga"/>
    <m/>
    <n v="26000"/>
    <m/>
  </r>
  <r>
    <x v="72"/>
    <s v="Ingreso"/>
    <x v="0"/>
    <d v="2022-07-06T00:00:00"/>
    <s v="TR"/>
    <s v="Ranco 75, Olga Hernandez"/>
    <m/>
    <n v="49000"/>
    <m/>
  </r>
  <r>
    <x v="72"/>
    <s v="Ingreso"/>
    <x v="0"/>
    <d v="2022-07-07T00:00:00"/>
    <s v="TR"/>
    <s v="Ranco 91, Jeannette Ibarra"/>
    <m/>
    <n v="26000"/>
    <m/>
  </r>
  <r>
    <x v="72"/>
    <s v="Ingreso"/>
    <x v="0"/>
    <d v="2022-07-08T00:00:00"/>
    <s v="TR"/>
    <s v="Llanquihue 97, Rene Rivero"/>
    <m/>
    <n v="26000"/>
    <m/>
  </r>
  <r>
    <x v="72"/>
    <s v="Ingreso"/>
    <x v="0"/>
    <d v="2022-07-14T00:00:00"/>
    <s v="TR"/>
    <s v="Llanquihue 86, Jorge Zuñiga"/>
    <m/>
    <n v="118000"/>
    <m/>
  </r>
  <r>
    <x v="72"/>
    <s v="Ingreso"/>
    <x v="0"/>
    <d v="2022-07-18T00:00:00"/>
    <s v="TR"/>
    <s v="Icalma 72, Jorge Matamala"/>
    <m/>
    <n v="23000"/>
    <m/>
  </r>
  <r>
    <x v="72"/>
    <s v="Ingreso"/>
    <x v="0"/>
    <d v="2022-07-18T00:00:00"/>
    <s v="TR"/>
    <s v="Puyehue 37 , Jorge Matamala"/>
    <m/>
    <n v="23000"/>
    <m/>
  </r>
  <r>
    <x v="72"/>
    <s v="Ingreso"/>
    <x v="0"/>
    <d v="2022-07-18T00:00:00"/>
    <s v="TR"/>
    <s v="Ranco 81, Marcela Cubillos"/>
    <m/>
    <n v="156000"/>
    <m/>
  </r>
  <r>
    <x v="72"/>
    <s v="Ingreso"/>
    <x v="0"/>
    <d v="2022-07-19T00:00:00"/>
    <s v="TR"/>
    <s v="Puyehue 30, Jorge Carcasson"/>
    <m/>
    <n v="29000"/>
    <m/>
  </r>
  <r>
    <x v="72"/>
    <s v="Ingreso"/>
    <x v="0"/>
    <d v="2022-07-20T00:00:00"/>
    <s v="TR"/>
    <s v="Villarrica 126, Ema de Ramon"/>
    <m/>
    <n v="23000"/>
    <m/>
  </r>
  <r>
    <x v="72"/>
    <s v="Ingreso"/>
    <x v="0"/>
    <d v="2022-07-20T00:00:00"/>
    <s v="TR"/>
    <s v="Llanquihue 113, Pedro Ruz"/>
    <m/>
    <n v="26113"/>
    <m/>
  </r>
  <r>
    <x v="72"/>
    <s v="Ingreso"/>
    <x v="0"/>
    <d v="2022-07-21T00:00:00"/>
    <s v="TR"/>
    <s v="Riñihue 25, Juan Gonzalez"/>
    <m/>
    <n v="26000"/>
    <m/>
  </r>
  <r>
    <x v="72"/>
    <s v="Ingreso"/>
    <x v="0"/>
    <d v="2022-07-21T00:00:00"/>
    <s v="TR"/>
    <s v="Riñihue 25, Juan Gonzalez"/>
    <m/>
    <n v="52000"/>
    <m/>
  </r>
  <r>
    <x v="72"/>
    <s v="Ingreso"/>
    <x v="0"/>
    <d v="2022-07-22T00:00:00"/>
    <s v="TR"/>
    <s v="Ranco 42, Octavio Arrue"/>
    <m/>
    <n v="26000"/>
    <m/>
  </r>
  <r>
    <x v="72"/>
    <s v="Ingreso"/>
    <x v="0"/>
    <d v="2022-07-22T00:00:00"/>
    <s v="TR"/>
    <s v="Llanquihue 80, Sergio ibaceta"/>
    <m/>
    <n v="26080"/>
    <m/>
  </r>
  <r>
    <x v="72"/>
    <s v="Ingreso"/>
    <x v="0"/>
    <d v="2022-07-25T00:00:00"/>
    <s v="TR"/>
    <s v="Llanquihue 97-A, Patricia Castillo Olivera"/>
    <m/>
    <n v="26000"/>
    <m/>
  </r>
  <r>
    <x v="72"/>
    <s v="Ingreso"/>
    <x v="0"/>
    <d v="2022-07-26T00:00:00"/>
    <s v="TR"/>
    <s v="Puyehue 47, Andrea Valdivia"/>
    <m/>
    <n v="23000"/>
    <m/>
  </r>
  <r>
    <x v="72"/>
    <s v="Ingreso"/>
    <x v="0"/>
    <d v="2022-07-27T00:00:00"/>
    <s v="TR"/>
    <s v="Llanquihue 74, Eliana Haro 14564"/>
    <m/>
    <n v="26000"/>
    <m/>
  </r>
  <r>
    <x v="72"/>
    <s v="Ingreso"/>
    <x v="0"/>
    <d v="2022-07-27T00:00:00"/>
    <s v="TR"/>
    <s v="Ranco 83, Silvia Gonzalez 14565"/>
    <m/>
    <n v="26000"/>
    <m/>
  </r>
  <r>
    <x v="72"/>
    <s v="Ingreso"/>
    <x v="0"/>
    <d v="2022-07-27T00:00:00"/>
    <s v="TR"/>
    <s v="Puyehue 41, Teresa Sepulveda 14536"/>
    <m/>
    <n v="30000"/>
    <m/>
  </r>
  <r>
    <x v="72"/>
    <s v="Ingreso"/>
    <x v="0"/>
    <d v="2022-07-27T00:00:00"/>
    <s v="TR"/>
    <s v="Ranco 89, Teresa Rojas 14540"/>
    <m/>
    <n v="49000"/>
    <m/>
  </r>
  <r>
    <x v="72"/>
    <s v="Ingreso"/>
    <x v="0"/>
    <d v="2022-07-27T00:00:00"/>
    <s v="TR"/>
    <s v="Llanquihue 99, Luisa Herrera 14567"/>
    <m/>
    <n v="121000"/>
    <m/>
  </r>
  <r>
    <x v="72"/>
    <s v="Ingreso"/>
    <x v="0"/>
    <d v="2022-07-27T00:00:00"/>
    <s v="TR"/>
    <s v="Ranco 85, Hugo Flores 14573"/>
    <m/>
    <n v="251000"/>
    <m/>
  </r>
  <r>
    <x v="72"/>
    <s v="Ingreso"/>
    <x v="0"/>
    <d v="2022-07-28T00:00:00"/>
    <s v="TR"/>
    <s v="Riñihue 19, Teresa Peña"/>
    <m/>
    <n v="23000"/>
    <m/>
  </r>
  <r>
    <x v="72"/>
    <s v="Ingreso"/>
    <x v="0"/>
    <d v="2022-07-29T00:00:00"/>
    <s v="TR"/>
    <s v="Villarrica 118, Pia Burgos"/>
    <m/>
    <n v="26000"/>
    <m/>
  </r>
  <r>
    <x v="72"/>
    <s v="Ingreso"/>
    <x v="0"/>
    <d v="2022-07-29T00:00:00"/>
    <s v="TR"/>
    <s v="Villarrica 123, Omar Sepulveda"/>
    <m/>
    <n v="26000"/>
    <m/>
  </r>
  <r>
    <x v="72"/>
    <s v="Ingreso"/>
    <x v="0"/>
    <d v="2022-07-29T00:00:00"/>
    <s v="TR"/>
    <s v="Ranco 77, Melinda Gonzalez"/>
    <m/>
    <n v="26000"/>
    <m/>
  </r>
  <r>
    <x v="72"/>
    <s v="Ingreso"/>
    <x v="0"/>
    <d v="2022-07-29T00:00:00"/>
    <s v="TR"/>
    <s v="Villarrica 106, Carolina Uribe"/>
    <m/>
    <n v="26000"/>
    <m/>
  </r>
  <r>
    <x v="72"/>
    <s v="Ingreso"/>
    <x v="0"/>
    <d v="2022-07-29T00:00:00"/>
    <s v="TR"/>
    <s v="Villarrica 102, Ximena Mancilla"/>
    <m/>
    <n v="26102"/>
    <m/>
  </r>
  <r>
    <x v="72"/>
    <s v="Ingreso"/>
    <x v="0"/>
    <d v="2022-07-29T00:00:00"/>
    <s v="TR"/>
    <s v="Riñihue 23, Sara Salgado"/>
    <m/>
    <n v="42000"/>
    <m/>
  </r>
  <r>
    <x v="73"/>
    <s v="Ingreso"/>
    <x v="0"/>
    <d v="2022-08-01T00:00:00"/>
    <s v="TR"/>
    <s v="R.Figueroa vuelto caja chica Juliio"/>
    <m/>
    <n v="3880"/>
    <m/>
  </r>
  <r>
    <x v="73"/>
    <s v="Ingreso"/>
    <x v="0"/>
    <d v="2022-08-01T00:00:00"/>
    <s v="TR"/>
    <s v="Puyehue 47, Andrea Valdivia"/>
    <m/>
    <n v="6000"/>
    <m/>
  </r>
  <r>
    <x v="73"/>
    <s v="Ingreso"/>
    <x v="0"/>
    <d v="2022-08-01T00:00:00"/>
    <s v="TR"/>
    <s v="Calafquen 5, Marcos Briones"/>
    <m/>
    <n v="23000"/>
    <m/>
  </r>
  <r>
    <x v="73"/>
    <s v="Ingreso"/>
    <x v="0"/>
    <d v="2022-08-01T00:00:00"/>
    <s v="TR"/>
    <s v="Llanquihue 97, Rene Rivero"/>
    <m/>
    <n v="26000"/>
    <m/>
  </r>
  <r>
    <x v="73"/>
    <s v="Ingreso"/>
    <x v="0"/>
    <d v="2022-08-01T00:00:00"/>
    <s v="TR"/>
    <s v="Puyehue 32, Ivonne Jorquera"/>
    <m/>
    <n v="26000"/>
    <m/>
  </r>
  <r>
    <x v="73"/>
    <s v="Ingreso"/>
    <x v="0"/>
    <d v="2022-08-01T00:00:00"/>
    <s v="TR"/>
    <s v="Ranco 54, Marion Pacheco"/>
    <m/>
    <n v="26000"/>
    <m/>
  </r>
  <r>
    <x v="73"/>
    <s v="Ingreso"/>
    <x v="0"/>
    <d v="2022-08-01T00:00:00"/>
    <s v="TR"/>
    <s v="Icalma 72, Jorge Matamala"/>
    <m/>
    <n v="26000"/>
    <m/>
  </r>
  <r>
    <x v="73"/>
    <s v="Ingreso"/>
    <x v="0"/>
    <d v="2022-08-01T00:00:00"/>
    <s v="TR"/>
    <s v="Puyehue 37 , Jorge Matamala"/>
    <m/>
    <n v="26000"/>
    <m/>
  </r>
  <r>
    <x v="73"/>
    <s v="Ingreso"/>
    <x v="0"/>
    <d v="2022-08-01T00:00:00"/>
    <s v="TR"/>
    <s v="Puyehue 36, Militza Cortes"/>
    <m/>
    <n v="26000"/>
    <m/>
  </r>
  <r>
    <x v="73"/>
    <s v="Ingreso"/>
    <x v="0"/>
    <d v="2022-08-01T00:00:00"/>
    <s v="TR"/>
    <s v="Villarrica 128, Claudia Ubilla"/>
    <m/>
    <n v="26000"/>
    <m/>
  </r>
  <r>
    <x v="73"/>
    <s v="Ingreso"/>
    <x v="0"/>
    <d v="2022-08-02T00:00:00"/>
    <s v="TR"/>
    <s v="Ranco 48, Carola Arriagada"/>
    <m/>
    <n v="26000"/>
    <m/>
  </r>
  <r>
    <x v="73"/>
    <s v="Ingreso"/>
    <x v="0"/>
    <d v="2022-08-02T00:00:00"/>
    <s v="TR"/>
    <s v="Llanquihue 88, Pedro Flores"/>
    <m/>
    <n v="26000"/>
    <m/>
  </r>
  <r>
    <x v="73"/>
    <s v="Ingreso"/>
    <x v="0"/>
    <d v="2022-08-03T00:00:00"/>
    <s v="TR"/>
    <s v="Llanquihue 109, Teresa Gatica"/>
    <m/>
    <n v="26109"/>
    <m/>
  </r>
  <r>
    <x v="73"/>
    <s v="Ingreso"/>
    <x v="0"/>
    <d v="2022-08-04T00:00:00"/>
    <s v="TR"/>
    <s v="Llanquihue 82, Maria Molina"/>
    <m/>
    <n v="26000"/>
    <m/>
  </r>
  <r>
    <x v="73"/>
    <s v="Ingreso"/>
    <x v="0"/>
    <d v="2022-08-04T00:00:00"/>
    <s v="TR"/>
    <s v="Puyehue 24, Manuel Latapiat"/>
    <m/>
    <n v="78000"/>
    <m/>
  </r>
  <r>
    <x v="73"/>
    <s v="Ingreso"/>
    <x v="0"/>
    <d v="2022-08-08T00:00:00"/>
    <s v="TR"/>
    <s v="Villarrica 122, Luis Sepulveda"/>
    <m/>
    <n v="26000"/>
    <m/>
  </r>
  <r>
    <x v="73"/>
    <s v="Ingreso"/>
    <x v="0"/>
    <d v="2022-08-08T00:00:00"/>
    <s v="TR"/>
    <s v="Ranco 91, Jeanette Ibarra"/>
    <m/>
    <n v="26000"/>
    <m/>
  </r>
  <r>
    <x v="73"/>
    <s v="Ingreso"/>
    <x v="0"/>
    <d v="2022-08-08T00:00:00"/>
    <s v="TR"/>
    <s v="Ranco 50, Julia Parra"/>
    <m/>
    <n v="26000"/>
    <m/>
  </r>
  <r>
    <x v="73"/>
    <s v="Ingreso"/>
    <x v="0"/>
    <d v="2022-08-08T00:00:00"/>
    <s v="TR"/>
    <s v="Ranco 79, Ismelda Meza"/>
    <m/>
    <n v="26000"/>
    <m/>
  </r>
  <r>
    <x v="73"/>
    <s v="Ingreso"/>
    <x v="0"/>
    <d v="2022-08-08T00:00:00"/>
    <s v="TR"/>
    <s v="Llanquihue 76, Glenda Alvarez"/>
    <m/>
    <n v="78000"/>
    <m/>
  </r>
  <r>
    <x v="73"/>
    <s v="Ingreso"/>
    <x v="0"/>
    <d v="2022-08-11T00:00:00"/>
    <s v="D/E"/>
    <s v="Llanquihue 94, Suc. Carmela Valdes 14609"/>
    <m/>
    <n v="46000"/>
    <m/>
  </r>
  <r>
    <x v="73"/>
    <s v="Ingreso"/>
    <x v="0"/>
    <d v="2022-08-12T00:00:00"/>
    <s v="D/E"/>
    <s v="Llanquihue 94, Suc. Carmela Valdes 14610"/>
    <m/>
    <n v="6000"/>
    <m/>
  </r>
  <r>
    <x v="73"/>
    <s v="Ingreso"/>
    <x v="0"/>
    <d v="2022-08-12T00:00:00"/>
    <s v="TR"/>
    <s v="Villarrica 108, Suc. Angela Itiurbide"/>
    <m/>
    <n v="6000"/>
    <m/>
  </r>
  <r>
    <x v="73"/>
    <s v="Ingreso"/>
    <x v="0"/>
    <d v="2022-08-12T00:00:00"/>
    <s v="D/E"/>
    <s v="Villarrica 100, Julia Zuñiga"/>
    <m/>
    <n v="26100"/>
    <m/>
  </r>
  <r>
    <x v="73"/>
    <s v="Ingreso"/>
    <x v="0"/>
    <d v="2022-08-12T00:00:00"/>
    <s v="TR"/>
    <s v="Villarrica 108, Suc. Angela Itiurbide"/>
    <m/>
    <n v="46000"/>
    <m/>
  </r>
  <r>
    <x v="73"/>
    <s v="Ingreso"/>
    <x v="0"/>
    <d v="2022-08-16T00:00:00"/>
    <s v="TR"/>
    <s v="Puyehue 39, Felipe Gallardo"/>
    <m/>
    <n v="26000"/>
    <m/>
  </r>
  <r>
    <x v="73"/>
    <s v="Ingreso"/>
    <x v="0"/>
    <d v="2022-08-16T00:00:00"/>
    <s v="TR"/>
    <s v="Ranco 52, Nancy Paez"/>
    <m/>
    <n v="101000"/>
    <m/>
  </r>
  <r>
    <x v="73"/>
    <s v="Ingreso"/>
    <x v="0"/>
    <d v="2022-08-16T00:00:00"/>
    <s v="TR"/>
    <s v="Llanquihue 84, Paola Delgado"/>
    <m/>
    <n v="111000"/>
    <m/>
  </r>
  <r>
    <x v="73"/>
    <s v="Ingreso"/>
    <x v="0"/>
    <d v="2022-08-16T00:00:00"/>
    <s v="TR"/>
    <s v="Llanquihue 88, Pedro Flores"/>
    <m/>
    <n v="118000"/>
    <m/>
  </r>
  <r>
    <x v="73"/>
    <s v="Ingreso"/>
    <x v="0"/>
    <d v="2022-08-16T00:00:00"/>
    <s v="TR"/>
    <s v="Puyehue 28, Veronica Silva"/>
    <m/>
    <n v="124000"/>
    <m/>
  </r>
  <r>
    <x v="73"/>
    <s v="Ingreso"/>
    <x v="0"/>
    <d v="2022-08-16T00:00:00"/>
    <s v="TR"/>
    <s v="Riñihue 27-29, Marta Manriquez"/>
    <m/>
    <n v="294000"/>
    <m/>
  </r>
  <r>
    <x v="73"/>
    <s v="Ingreso"/>
    <x v="0"/>
    <d v="2022-08-17T00:00:00"/>
    <s v="TR"/>
    <s v="Villarrica 121, Gabriel Salazar"/>
    <m/>
    <n v="274000"/>
    <m/>
  </r>
  <r>
    <x v="73"/>
    <s v="Ingreso"/>
    <x v="0"/>
    <d v="2022-08-17T00:00:00"/>
    <s v="TR"/>
    <s v="Riñihue 6-8, Roberto Andrade"/>
    <m/>
    <n v="285006"/>
    <m/>
  </r>
  <r>
    <x v="73"/>
    <s v="Ingreso"/>
    <x v="0"/>
    <d v="2022-08-18T00:00:00"/>
    <s v="TR"/>
    <s v="Riñihue 19, Teresa Peña"/>
    <m/>
    <n v="95000"/>
    <m/>
  </r>
  <r>
    <x v="73"/>
    <s v="Ingreso"/>
    <x v="0"/>
    <d v="2022-08-22T00:00:00"/>
    <s v="TR"/>
    <s v="Villarrica 126, Ema de Ramon"/>
    <m/>
    <n v="23000"/>
    <m/>
  </r>
  <r>
    <x v="73"/>
    <s v="Ingreso"/>
    <x v="0"/>
    <d v="2022-08-22T00:00:00"/>
    <s v="TR"/>
    <s v="Puyehue 30, Ana Montenegro"/>
    <m/>
    <n v="26000"/>
    <m/>
  </r>
  <r>
    <x v="73"/>
    <s v="Ingreso"/>
    <x v="0"/>
    <d v="2022-08-22T00:00:00"/>
    <s v="TR"/>
    <s v="Llanquihue 113, Pedro Ruz"/>
    <m/>
    <n v="26113"/>
    <m/>
  </r>
  <r>
    <x v="73"/>
    <s v="Ingreso"/>
    <x v="0"/>
    <d v="2022-08-23T00:00:00"/>
    <s v="TR"/>
    <s v="Llanquihue 80, Sergio Ibaceta"/>
    <m/>
    <n v="26080"/>
    <m/>
  </r>
  <r>
    <x v="73"/>
    <s v="Ingreso"/>
    <x v="0"/>
    <d v="2022-08-23T00:00:00"/>
    <s v="TR"/>
    <s v="Riñihue 10, Hector Zuñiga"/>
    <m/>
    <n v="115000"/>
    <m/>
  </r>
  <r>
    <x v="73"/>
    <s v="Ingreso"/>
    <x v="0"/>
    <d v="2022-08-24T00:00:00"/>
    <s v="TR"/>
    <s v="Llanquihue 74, Eliana Haro 14600"/>
    <m/>
    <n v="26000"/>
    <m/>
  </r>
  <r>
    <x v="73"/>
    <s v="Ingreso"/>
    <x v="0"/>
    <d v="2022-08-24T00:00:00"/>
    <s v="TR"/>
    <s v="Ranco 83, Silvia Gonzalez 14599"/>
    <m/>
    <n v="26000"/>
    <m/>
  </r>
  <r>
    <x v="73"/>
    <s v="Ingreso"/>
    <x v="0"/>
    <d v="2022-08-24T00:00:00"/>
    <s v="TR"/>
    <s v="Ranco 89, Teresa Rojas 14588"/>
    <m/>
    <n v="26000"/>
    <m/>
  </r>
  <r>
    <x v="73"/>
    <s v="Ingreso"/>
    <x v="0"/>
    <d v="2022-08-24T00:00:00"/>
    <s v="TR"/>
    <s v="Llanquihue 97-A, Castillo Olivera"/>
    <m/>
    <n v="26000"/>
    <m/>
  </r>
  <r>
    <x v="73"/>
    <s v="Ingreso"/>
    <x v="0"/>
    <d v="2022-08-24T00:00:00"/>
    <s v="D/E"/>
    <s v="Llanquihue 94, Suc. Carmela Valdes 14630"/>
    <m/>
    <n v="26000"/>
    <m/>
  </r>
  <r>
    <x v="73"/>
    <s v="Ingreso"/>
    <x v="0"/>
    <d v="2022-08-24T00:00:00"/>
    <s v="TR"/>
    <s v="Villarrica 102, Ximena Mancilla"/>
    <m/>
    <n v="26102"/>
    <m/>
  </r>
  <r>
    <x v="73"/>
    <s v="Ingreso"/>
    <x v="0"/>
    <d v="2022-08-24T00:00:00"/>
    <s v="TR"/>
    <s v="Llanquihue 109, Teresa Gatica"/>
    <m/>
    <n v="26109"/>
    <m/>
  </r>
  <r>
    <x v="73"/>
    <s v="Ingreso"/>
    <x v="0"/>
    <d v="2022-08-25T00:00:00"/>
    <s v="TR"/>
    <s v="Puyehue 32, Ivonne Jorquera"/>
    <m/>
    <n v="26000"/>
    <m/>
  </r>
  <r>
    <x v="73"/>
    <s v="Ingreso"/>
    <x v="0"/>
    <d v="2022-08-29T00:00:00"/>
    <s v="TR"/>
    <s v="Calafquen 5, Marcos Briones"/>
    <m/>
    <n v="26000"/>
    <m/>
  </r>
  <r>
    <x v="73"/>
    <s v="Ingreso"/>
    <x v="0"/>
    <d v="2022-08-29T00:00:00"/>
    <s v="TR"/>
    <s v="Llanquihue 82, Maria Molina"/>
    <m/>
    <n v="26000"/>
    <m/>
  </r>
  <r>
    <x v="73"/>
    <s v="Ingreso"/>
    <x v="0"/>
    <d v="2022-08-29T00:00:00"/>
    <s v="TR"/>
    <s v="Icalma 72, Jorge Matamala"/>
    <m/>
    <n v="26000"/>
    <m/>
  </r>
  <r>
    <x v="73"/>
    <s v="Ingreso"/>
    <x v="0"/>
    <d v="2022-08-29T00:00:00"/>
    <s v="TR"/>
    <s v="Puyehue 37 , Jorge Matamala"/>
    <m/>
    <n v="26000"/>
    <m/>
  </r>
  <r>
    <x v="73"/>
    <s v="Ingreso"/>
    <x v="0"/>
    <d v="2022-08-30T00:00:00"/>
    <s v="TR"/>
    <s v="Calafquen 5, Marcos Briones"/>
    <m/>
    <n v="4000"/>
    <m/>
  </r>
  <r>
    <x v="73"/>
    <s v="Ingreso"/>
    <x v="0"/>
    <d v="2022-08-30T00:00:00"/>
    <s v="TR"/>
    <s v="Villarrica 122, Luis Sepulveda"/>
    <m/>
    <n v="26000"/>
    <m/>
  </r>
  <r>
    <x v="73"/>
    <s v="Ingreso"/>
    <x v="0"/>
    <d v="2022-08-30T00:00:00"/>
    <s v="TR"/>
    <s v="Ranco 77, Melinda Gonzalez"/>
    <m/>
    <n v="26000"/>
    <m/>
  </r>
  <r>
    <x v="73"/>
    <s v="Ingreso"/>
    <x v="0"/>
    <d v="2022-08-31T00:00:00"/>
    <s v="TR"/>
    <s v="Ranco 50, Julia Parra"/>
    <m/>
    <n v="26000"/>
    <m/>
  </r>
  <r>
    <x v="73"/>
    <s v="Ingreso"/>
    <x v="0"/>
    <d v="2022-08-31T00:00:00"/>
    <s v="TR"/>
    <s v="Ranco 79, Ismelda Meza"/>
    <m/>
    <n v="26000"/>
    <m/>
  </r>
  <r>
    <x v="73"/>
    <s v="Ingreso"/>
    <x v="0"/>
    <d v="2022-08-31T00:00:00"/>
    <s v="TR"/>
    <s v="Villarrica 118, Pia Burgos"/>
    <m/>
    <n v="26000"/>
    <m/>
  </r>
  <r>
    <x v="73"/>
    <s v="Ingreso"/>
    <x v="0"/>
    <d v="2022-08-31T00:00:00"/>
    <s v="TR"/>
    <s v="Villarrica 123, Omar Sepulveda"/>
    <m/>
    <n v="26000"/>
    <m/>
  </r>
  <r>
    <x v="73"/>
    <s v="Ingreso"/>
    <x v="0"/>
    <d v="2022-08-31T00:00:00"/>
    <s v="TR"/>
    <s v="R.Figueroa vuelto caja chica Agosto"/>
    <m/>
    <n v="45340"/>
    <m/>
  </r>
  <r>
    <x v="73"/>
    <s v="Ingreso"/>
    <x v="0"/>
    <d v="2022-08-31T00:00:00"/>
    <s v="TR"/>
    <s v="Riñihue 19, Teresa Peña"/>
    <m/>
    <n v="52000"/>
    <m/>
  </r>
  <r>
    <x v="74"/>
    <s v="Ingreso"/>
    <x v="0"/>
    <d v="2022-09-01T00:00:00"/>
    <s v="TR"/>
    <s v="Villarrica 128, Claudia Ubilla"/>
    <m/>
    <n v="26000"/>
    <m/>
  </r>
  <r>
    <x v="74"/>
    <s v="Ingreso"/>
    <x v="0"/>
    <d v="2022-09-01T00:00:00"/>
    <s v="TR"/>
    <s v="Puyehue 36, Militza Cortes"/>
    <m/>
    <n v="26000"/>
    <m/>
  </r>
  <r>
    <x v="74"/>
    <s v="Ingreso"/>
    <x v="0"/>
    <d v="2022-09-01T00:00:00"/>
    <s v="TR"/>
    <s v="Suc. Angela Iturbide Villarrica 108"/>
    <m/>
    <n v="26000"/>
    <m/>
  </r>
  <r>
    <x v="74"/>
    <s v="Ingreso"/>
    <x v="0"/>
    <d v="2022-09-02T00:00:00"/>
    <s v="TR"/>
    <s v="Puyehue 47, Andrea Valdivia"/>
    <m/>
    <n v="26000"/>
    <m/>
  </r>
  <r>
    <x v="74"/>
    <s v="Ingreso"/>
    <x v="0"/>
    <d v="2022-09-02T00:00:00"/>
    <s v="D/E"/>
    <s v="Puyehue 43, Aurelio Sandoval"/>
    <m/>
    <n v="55000"/>
    <m/>
  </r>
  <r>
    <x v="74"/>
    <s v="Ingreso"/>
    <x v="0"/>
    <d v="2022-09-05T00:00:00"/>
    <s v="TR"/>
    <s v="Llanquihue 76, Glenda Alvarez"/>
    <m/>
    <n v="26000"/>
    <m/>
  </r>
  <r>
    <x v="74"/>
    <s v="Ingreso"/>
    <x v="0"/>
    <d v="2022-09-05T00:00:00"/>
    <s v="TR"/>
    <s v="Ranco 48, Carola Arriagada"/>
    <m/>
    <n v="26000"/>
    <m/>
  </r>
  <r>
    <x v="74"/>
    <s v="Ingreso"/>
    <x v="0"/>
    <d v="2022-09-06T00:00:00"/>
    <s v="TR"/>
    <s v="Llanquihue 97, Rene rivero"/>
    <m/>
    <n v="26000"/>
    <m/>
  </r>
  <r>
    <x v="74"/>
    <s v="Ingreso"/>
    <x v="0"/>
    <d v="2022-09-06T00:00:00"/>
    <s v="TR"/>
    <s v="Villarrica 106, Carolina Uribe"/>
    <m/>
    <n v="26000"/>
    <m/>
  </r>
  <r>
    <x v="74"/>
    <s v="Ingreso"/>
    <x v="0"/>
    <d v="2022-09-06T00:00:00"/>
    <s v="TR"/>
    <s v="Llanquihue 74, Eliana Haro 14646"/>
    <m/>
    <n v="26000"/>
    <m/>
  </r>
  <r>
    <x v="74"/>
    <s v="Ingreso"/>
    <x v="0"/>
    <d v="2022-09-06T00:00:00"/>
    <s v="TR"/>
    <s v="Ranco 89, Teresa Rojas 14648"/>
    <m/>
    <n v="26000"/>
    <m/>
  </r>
  <r>
    <x v="74"/>
    <s v="Ingreso"/>
    <x v="0"/>
    <d v="2022-09-06T00:00:00"/>
    <s v="TR"/>
    <s v="Ranco 83, Silvia Gonzalez 14647"/>
    <m/>
    <n v="26000"/>
    <m/>
  </r>
  <r>
    <x v="74"/>
    <s v="Ingreso"/>
    <x v="0"/>
    <d v="2022-09-06T00:00:00"/>
    <s v="TR"/>
    <s v="Llanquihue 119, Maria Madariaga"/>
    <m/>
    <n v="78000"/>
    <m/>
  </r>
  <r>
    <x v="74"/>
    <s v="Ingreso"/>
    <x v="0"/>
    <d v="2022-09-06T00:00:00"/>
    <s v="TR"/>
    <s v="Llanquihue 96, Carlos Alvarez"/>
    <m/>
    <n v="78096"/>
    <m/>
  </r>
  <r>
    <x v="74"/>
    <s v="Ingreso"/>
    <x v="0"/>
    <d v="2022-09-07T00:00:00"/>
    <s v="D/E"/>
    <s v="Villarrica 100, Julia Zuñiga"/>
    <m/>
    <n v="26100"/>
    <m/>
  </r>
  <r>
    <x v="74"/>
    <s v="Ingreso"/>
    <x v="0"/>
    <d v="2022-09-08T00:00:00"/>
    <s v="TR"/>
    <s v="Ranco 91, Jeanette Ibarra"/>
    <m/>
    <n v="26000"/>
    <m/>
  </r>
  <r>
    <x v="74"/>
    <s v="Ingreso"/>
    <x v="0"/>
    <d v="2022-09-09T00:00:00"/>
    <s v="TR"/>
    <s v="Llanquihue 101, Marcela Ortiz"/>
    <m/>
    <n v="100000"/>
    <m/>
  </r>
  <r>
    <x v="74"/>
    <s v="Ingreso"/>
    <x v="0"/>
    <d v="2022-09-12T00:00:00"/>
    <s v="TR"/>
    <s v="Puyehue 39, Felipe Gallardo"/>
    <m/>
    <n v="26000"/>
    <m/>
  </r>
  <r>
    <x v="74"/>
    <s v="Ingreso"/>
    <x v="0"/>
    <d v="2022-09-12T00:00:00"/>
    <s v="TR"/>
    <s v="Ranco 42, Ocatvio Arrue"/>
    <m/>
    <n v="52000"/>
    <m/>
  </r>
  <r>
    <x v="74"/>
    <s v="Ingreso"/>
    <x v="0"/>
    <d v="2022-09-20T00:00:00"/>
    <s v="TR"/>
    <s v="Villarrica 126, Ema de Ramon"/>
    <m/>
    <n v="23000"/>
    <m/>
  </r>
  <r>
    <x v="74"/>
    <s v="Ingreso"/>
    <x v="0"/>
    <d v="2022-09-20T00:00:00"/>
    <s v="TR"/>
    <s v="Puyehue 30, Jorge Carcasson"/>
    <m/>
    <n v="26000"/>
    <m/>
  </r>
  <r>
    <x v="74"/>
    <s v="Ingreso"/>
    <x v="0"/>
    <d v="2022-09-20T00:00:00"/>
    <s v="TR"/>
    <s v="Llanquihue 113, Pedro Ruz"/>
    <m/>
    <n v="26113"/>
    <m/>
  </r>
  <r>
    <x v="74"/>
    <s v="Ingreso"/>
    <x v="0"/>
    <d v="2022-09-20T00:00:00"/>
    <s v="TR"/>
    <s v="Llanquihue 101, Marcela Ortiz"/>
    <m/>
    <n v="100000"/>
    <m/>
  </r>
  <r>
    <x v="74"/>
    <s v="Ingreso"/>
    <x v="0"/>
    <d v="2022-09-21T00:00:00"/>
    <s v="TR"/>
    <s v="Llanquihue 103-105, Tatiana Tejos"/>
    <m/>
    <n v="208000"/>
    <m/>
  </r>
  <r>
    <x v="74"/>
    <s v="Ingreso"/>
    <x v="0"/>
    <d v="2022-09-22T00:00:00"/>
    <s v="TR"/>
    <s v="Ranco 54, Marion Pacheco"/>
    <m/>
    <n v="26000"/>
    <m/>
  </r>
  <r>
    <x v="74"/>
    <s v="Ingreso"/>
    <x v="0"/>
    <d v="2022-09-22T00:00:00"/>
    <s v="TR"/>
    <s v="Villarrica 102, Ximena Mancilla"/>
    <m/>
    <n v="26102"/>
    <m/>
  </r>
  <r>
    <x v="74"/>
    <s v="Ingreso"/>
    <x v="0"/>
    <d v="2022-09-22T00:00:00"/>
    <s v="D/E"/>
    <s v="Villarrica 110, Julia Valdes"/>
    <m/>
    <n v="138000"/>
    <m/>
  </r>
  <r>
    <x v="74"/>
    <s v="Ingreso"/>
    <x v="0"/>
    <d v="2022-09-23T00:00:00"/>
    <s v="TR"/>
    <s v="Llanquihue 97- A, Castillo Olivera"/>
    <m/>
    <n v="26000"/>
    <m/>
  </r>
  <r>
    <x v="74"/>
    <s v="Ingreso"/>
    <x v="0"/>
    <d v="2022-09-23T00:00:00"/>
    <s v="TR"/>
    <s v="Ranco 54, Marion Pacheco"/>
    <m/>
    <n v="26000"/>
    <m/>
  </r>
  <r>
    <x v="74"/>
    <s v="Ingreso"/>
    <x v="0"/>
    <d v="2022-09-23T00:00:00"/>
    <s v="TR"/>
    <s v="Llanquihue 80, Sergio Ibaceta"/>
    <m/>
    <n v="26080"/>
    <m/>
  </r>
  <r>
    <x v="74"/>
    <s v="Ingreso"/>
    <x v="0"/>
    <d v="2022-09-26T00:00:00"/>
    <s v="TR"/>
    <s v="Ranco 52, Nancy Paez"/>
    <m/>
    <n v="26000"/>
    <m/>
  </r>
  <r>
    <x v="74"/>
    <s v="Ingreso"/>
    <x v="0"/>
    <d v="2022-09-26T00:00:00"/>
    <s v="TR"/>
    <s v="Llanquihue 109, Teresa Gatica"/>
    <m/>
    <n v="26109"/>
    <m/>
  </r>
  <r>
    <x v="74"/>
    <s v="Ingreso"/>
    <x v="0"/>
    <d v="2022-09-27T00:00:00"/>
    <s v="TR"/>
    <s v="Icalma 72, Jorge Matamala"/>
    <m/>
    <n v="26000"/>
    <m/>
  </r>
  <r>
    <x v="74"/>
    <s v="Ingreso"/>
    <x v="0"/>
    <d v="2022-09-27T00:00:00"/>
    <s v="TR"/>
    <s v="Puyehue 37 , Jorge Matamala"/>
    <m/>
    <n v="26000"/>
    <m/>
  </r>
  <r>
    <x v="74"/>
    <s v="Ingreso"/>
    <x v="0"/>
    <d v="2022-09-27T00:00:00"/>
    <s v="D/E"/>
    <s v="Llanquihue 94, Suc. Carmela Valdes"/>
    <m/>
    <n v="26000"/>
    <m/>
  </r>
  <r>
    <x v="74"/>
    <s v="Ingreso"/>
    <x v="0"/>
    <d v="2022-09-27T00:00:00"/>
    <s v="TR"/>
    <s v="Rescate Dep. Plazo"/>
    <m/>
    <n v="864759"/>
    <m/>
  </r>
  <r>
    <x v="74"/>
    <s v="Ingreso"/>
    <x v="0"/>
    <d v="2022-09-27T00:00:00"/>
    <s v="TR"/>
    <s v="Rescate Dep. Plazo"/>
    <m/>
    <n v="3819144"/>
    <m/>
  </r>
  <r>
    <x v="74"/>
    <s v="Ingreso"/>
    <x v="0"/>
    <d v="2022-09-28T00:00:00"/>
    <s v="TR"/>
    <s v="Puyehue 32, Ivonne Jorquera"/>
    <m/>
    <n v="27000"/>
    <m/>
  </r>
  <r>
    <x v="74"/>
    <s v="Ingreso"/>
    <x v="0"/>
    <d v="2022-09-28T00:00:00"/>
    <s v="TR"/>
    <s v="Riñihue 23, Sara Salgado"/>
    <m/>
    <n v="49000"/>
    <m/>
  </r>
  <r>
    <x v="74"/>
    <s v="Ingreso"/>
    <x v="0"/>
    <d v="2022-09-29T00:00:00"/>
    <s v="TR"/>
    <s v="Ranco 77, Melinda Gonzalez"/>
    <m/>
    <n v="26000"/>
    <m/>
  </r>
  <r>
    <x v="74"/>
    <s v="Ingreso"/>
    <x v="0"/>
    <d v="2022-09-29T00:00:00"/>
    <s v="TR"/>
    <s v="Ranco 50, Julia Parra"/>
    <m/>
    <n v="26000"/>
    <m/>
  </r>
  <r>
    <x v="74"/>
    <s v="Ingreso"/>
    <x v="0"/>
    <d v="2022-09-29T00:00:00"/>
    <s v="TR"/>
    <s v="Ranco 79, Ismelda Meza"/>
    <m/>
    <n v="26000"/>
    <m/>
  </r>
  <r>
    <x v="74"/>
    <s v="Ingreso"/>
    <x v="0"/>
    <d v="2022-09-29T00:00:00"/>
    <s v="TR"/>
    <s v="Llanquihue 88, Pedro Flores"/>
    <m/>
    <n v="26000"/>
    <m/>
  </r>
  <r>
    <x v="74"/>
    <s v="Ingreso"/>
    <x v="0"/>
    <d v="2022-09-30T00:00:00"/>
    <m/>
    <s v="Riñihue 19, Teresa Peña"/>
    <m/>
    <n v="26000"/>
    <m/>
  </r>
  <r>
    <x v="74"/>
    <s v="Ingreso"/>
    <x v="0"/>
    <d v="2022-09-30T00:00:00"/>
    <m/>
    <s v="Villarrica 118, Pia Burgos"/>
    <m/>
    <n v="26000"/>
    <m/>
  </r>
  <r>
    <x v="74"/>
    <s v="Ingreso"/>
    <x v="0"/>
    <d v="2022-09-30T00:00:00"/>
    <m/>
    <s v="Villarrica 123, Omar Sepulveda"/>
    <m/>
    <n v="26000"/>
    <m/>
  </r>
  <r>
    <x v="74"/>
    <s v="Ingreso"/>
    <x v="0"/>
    <d v="2022-09-30T00:00:00"/>
    <m/>
    <s v="Villarrica 106, Carolina Uribe"/>
    <m/>
    <n v="26000"/>
    <m/>
  </r>
  <r>
    <x v="74"/>
    <s v="Ingreso"/>
    <x v="0"/>
    <d v="2022-09-30T00:00:00"/>
    <m/>
    <s v="Llanquihue 101, Marcela Ortiz"/>
    <m/>
    <n v="50000"/>
    <m/>
  </r>
  <r>
    <x v="75"/>
    <s v="Ingreso"/>
    <x v="0"/>
    <d v="2022-10-03T00:00:00"/>
    <s v="TR"/>
    <s v="Vuelto Caja Chica Sep. 22"/>
    <m/>
    <n v="3752"/>
    <m/>
  </r>
  <r>
    <x v="75"/>
    <s v="Ingreso"/>
    <x v="0"/>
    <d v="2022-10-03T00:00:00"/>
    <s v="TR"/>
    <s v="Villarrica 106, Carolina Uribe"/>
    <m/>
    <n v="10000"/>
    <m/>
  </r>
  <r>
    <x v="75"/>
    <s v="Ingreso"/>
    <x v="0"/>
    <d v="2022-10-03T00:00:00"/>
    <s v="TR"/>
    <s v="Villarrica 128, Marcela Ubilla"/>
    <m/>
    <n v="26000"/>
    <m/>
  </r>
  <r>
    <x v="75"/>
    <s v="Ingreso"/>
    <x v="0"/>
    <d v="2022-10-03T00:00:00"/>
    <s v="TR"/>
    <s v="Villarrica 108, Suc. Angela Iturbide"/>
    <m/>
    <n v="26000"/>
    <m/>
  </r>
  <r>
    <x v="75"/>
    <s v="Ingreso"/>
    <x v="0"/>
    <d v="2022-10-03T00:00:00"/>
    <s v="TR"/>
    <s v="Puyehue 36, Militza Cortes"/>
    <m/>
    <n v="26000"/>
    <m/>
  </r>
  <r>
    <x v="75"/>
    <s v="Ingreso"/>
    <x v="0"/>
    <d v="2022-10-03T00:00:00"/>
    <s v="TR"/>
    <s v="Puyehue 47, Andrea Valdivia"/>
    <m/>
    <n v="26000"/>
    <m/>
  </r>
  <r>
    <x v="75"/>
    <s v="Ingreso"/>
    <x v="0"/>
    <d v="2022-10-03T00:00:00"/>
    <s v="TR"/>
    <s v="Llanquihue 82, Maria Molina"/>
    <m/>
    <n v="26000"/>
    <m/>
  </r>
  <r>
    <x v="75"/>
    <s v="Ingreso"/>
    <x v="0"/>
    <d v="2022-10-05T00:00:00"/>
    <s v="TR"/>
    <s v="Ranco 48, Carola Arriagada"/>
    <m/>
    <n v="26000"/>
    <m/>
  </r>
  <r>
    <x v="75"/>
    <s v="Ingreso"/>
    <x v="0"/>
    <d v="2022-10-06T00:00:00"/>
    <s v="TR"/>
    <s v="Llanquihue 76, Glenda Alvarez BASURA"/>
    <m/>
    <n v="10000"/>
    <m/>
  </r>
  <r>
    <x v="75"/>
    <s v="Ingreso"/>
    <x v="0"/>
    <d v="2022-10-06T00:00:00"/>
    <s v="TR"/>
    <s v="Llanquihue 76, Glenda Alvarez"/>
    <m/>
    <n v="26000"/>
    <m/>
  </r>
  <r>
    <x v="75"/>
    <s v="Ingreso"/>
    <x v="0"/>
    <d v="2022-10-06T00:00:00"/>
    <s v="TR"/>
    <s v="Ranco 91, Jeanette Ibarra"/>
    <m/>
    <n v="26000"/>
    <m/>
  </r>
  <r>
    <x v="75"/>
    <s v="Ingreso"/>
    <x v="0"/>
    <d v="2022-10-06T00:00:00"/>
    <s v="TR"/>
    <s v="Llanquihue 86, Jorge Zuñiga"/>
    <m/>
    <n v="52000"/>
    <m/>
  </r>
  <r>
    <x v="75"/>
    <s v="Ingreso"/>
    <x v="0"/>
    <d v="2022-10-11T00:00:00"/>
    <s v="TR"/>
    <s v="Villarrica 122, Luis Sepulveda"/>
    <m/>
    <n v="26000"/>
    <m/>
  </r>
  <r>
    <x v="75"/>
    <s v="Ingreso"/>
    <x v="0"/>
    <d v="2022-10-11T00:00:00"/>
    <s v="TR"/>
    <s v="Puyehue 28, Veronica Silva"/>
    <m/>
    <n v="52000"/>
    <m/>
  </r>
  <r>
    <x v="75"/>
    <s v="Ingreso"/>
    <x v="0"/>
    <d v="2022-10-11T00:00:00"/>
    <s v="TR"/>
    <s v="Puyehue 51, Solange Aspee"/>
    <m/>
    <n v="138051"/>
    <m/>
  </r>
  <r>
    <x v="75"/>
    <s v="Ingreso"/>
    <x v="0"/>
    <d v="2022-10-12T00:00:00"/>
    <s v="TR"/>
    <s v="Ranco 54, Marion Pacheco"/>
    <m/>
    <n v="26000"/>
    <m/>
  </r>
  <r>
    <x v="75"/>
    <s v="Ingreso"/>
    <x v="0"/>
    <d v="2022-10-12T00:00:00"/>
    <s v="TR"/>
    <s v="Villarrica 100, Julia Zuñiga"/>
    <m/>
    <n v="26100"/>
    <m/>
  </r>
  <r>
    <x v="75"/>
    <s v="Ingreso"/>
    <x v="0"/>
    <d v="2022-10-13T00:00:00"/>
    <s v="TR"/>
    <s v="Ranco 56, Suc. Rigoberto Gonzalez"/>
    <m/>
    <n v="78000"/>
    <m/>
  </r>
  <r>
    <x v="75"/>
    <s v="Ingreso"/>
    <x v="0"/>
    <d v="2022-10-14T00:00:00"/>
    <s v="TR"/>
    <s v="Llanquihue 97, Rene Rivero"/>
    <m/>
    <n v="26000"/>
    <m/>
  </r>
  <r>
    <x v="75"/>
    <s v="Ingreso"/>
    <x v="0"/>
    <d v="2022-10-14T00:00:00"/>
    <s v="TR"/>
    <s v="Ranco 75, Olga Hernandez"/>
    <m/>
    <n v="55000"/>
    <m/>
  </r>
  <r>
    <x v="75"/>
    <s v="Ingreso"/>
    <x v="0"/>
    <d v="2022-10-14T00:00:00"/>
    <s v="TR"/>
    <s v="Llanquihue 101, Marcela Ortiz"/>
    <m/>
    <n v="200000"/>
    <m/>
  </r>
  <r>
    <x v="75"/>
    <s v="Ingreso"/>
    <x v="0"/>
    <d v="2022-10-17T00:00:00"/>
    <s v="TR"/>
    <s v="Puyehue 39, Felipe Gallardo"/>
    <m/>
    <n v="26000"/>
    <m/>
  </r>
  <r>
    <x v="75"/>
    <s v="Ingreso"/>
    <x v="0"/>
    <d v="2022-10-17T00:00:00"/>
    <s v="TR"/>
    <s v="Riñihue 10, Hector Zuñiga"/>
    <m/>
    <n v="78000"/>
    <m/>
  </r>
  <r>
    <x v="75"/>
    <s v="Ingreso"/>
    <x v="0"/>
    <d v="2022-10-17T00:00:00"/>
    <s v="TR"/>
    <s v="Ranco 95, Charles Beecher"/>
    <m/>
    <n v="234000"/>
    <m/>
  </r>
  <r>
    <x v="75"/>
    <s v="Ingreso"/>
    <x v="0"/>
    <d v="2022-10-19T00:00:00"/>
    <s v="TR"/>
    <s v="Villarrica 114, Hilda Alburquerque"/>
    <m/>
    <n v="107114"/>
    <m/>
  </r>
  <r>
    <x v="75"/>
    <s v="Ingreso"/>
    <x v="0"/>
    <d v="2022-10-20T00:00:00"/>
    <s v="TR"/>
    <s v="Llanquihue 113, Pedro Ruz"/>
    <m/>
    <n v="3000"/>
    <m/>
  </r>
  <r>
    <x v="75"/>
    <s v="Ingreso"/>
    <x v="0"/>
    <d v="2022-10-20T00:00:00"/>
    <s v="TR"/>
    <s v="Villarrica 126, Ema de Ramon"/>
    <m/>
    <n v="23000"/>
    <m/>
  </r>
  <r>
    <x v="75"/>
    <s v="Ingreso"/>
    <x v="0"/>
    <d v="2022-10-20T00:00:00"/>
    <s v="TR"/>
    <s v="Llanquihue 113, Pedro Ruz"/>
    <m/>
    <n v="23113"/>
    <m/>
  </r>
  <r>
    <x v="75"/>
    <s v="Ingreso"/>
    <x v="0"/>
    <d v="2022-10-20T00:00:00"/>
    <s v="TR"/>
    <s v="Llanquihue 101, Marcela Ortiz"/>
    <m/>
    <n v="50000"/>
    <m/>
  </r>
  <r>
    <x v="75"/>
    <s v="Ingreso"/>
    <x v="0"/>
    <d v="2022-10-20T00:00:00"/>
    <s v="TR"/>
    <s v="Llanquihue 101, Marcela Ortiz"/>
    <m/>
    <n v="55000"/>
    <m/>
  </r>
  <r>
    <x v="75"/>
    <s v="Ingreso"/>
    <x v="0"/>
    <d v="2022-10-21T00:00:00"/>
    <s v="TR"/>
    <s v="Puyehue 30, Jorge Carcasson"/>
    <m/>
    <n v="26000"/>
    <m/>
  </r>
  <r>
    <x v="75"/>
    <s v="Ingreso"/>
    <x v="0"/>
    <d v="2022-10-24T00:00:00"/>
    <s v="TR"/>
    <s v="Villarrica 126, Ema de Ramon"/>
    <m/>
    <n v="12000"/>
    <m/>
  </r>
  <r>
    <x v="75"/>
    <s v="Ingreso"/>
    <x v="0"/>
    <d v="2022-10-24T00:00:00"/>
    <s v="TR"/>
    <s v="Riñihue 23, Sara Salgado"/>
    <m/>
    <n v="26000"/>
    <m/>
  </r>
  <r>
    <x v="75"/>
    <s v="Ingreso"/>
    <x v="0"/>
    <d v="2022-10-24T00:00:00"/>
    <s v="TR"/>
    <s v="Llanquihue 97-A, Castillo Olivera"/>
    <m/>
    <n v="26000"/>
    <m/>
  </r>
  <r>
    <x v="75"/>
    <s v="Ingreso"/>
    <x v="0"/>
    <d v="2022-10-24T00:00:00"/>
    <s v="TR"/>
    <s v="Puyehue 32, Ivonne Jorquera"/>
    <m/>
    <n v="26000"/>
    <m/>
  </r>
  <r>
    <x v="75"/>
    <s v="Ingreso"/>
    <x v="0"/>
    <d v="2022-10-24T00:00:00"/>
    <s v="TR"/>
    <s v="Riñihue 25, Juan Gonzalez"/>
    <m/>
    <n v="26025"/>
    <m/>
  </r>
  <r>
    <x v="75"/>
    <s v="Ingreso"/>
    <x v="0"/>
    <d v="2022-10-24T00:00:00"/>
    <s v="TR"/>
    <s v="Llanquihue 80, Sergio Ibaceta"/>
    <m/>
    <n v="26080"/>
    <m/>
  </r>
  <r>
    <x v="75"/>
    <s v="Ingreso"/>
    <x v="0"/>
    <d v="2022-10-25T00:00:00"/>
    <s v="TR"/>
    <s v="Llanquihue 82, Maria Molina"/>
    <m/>
    <n v="26000"/>
    <m/>
  </r>
  <r>
    <x v="75"/>
    <s v="Ingreso"/>
    <x v="0"/>
    <d v="2022-10-25T00:00:00"/>
    <s v="TR"/>
    <s v="Llanquihue 94, Suc. Carmela Valdes"/>
    <m/>
    <n v="52000"/>
    <m/>
  </r>
  <r>
    <x v="75"/>
    <s v="Ingreso"/>
    <x v="0"/>
    <d v="2022-10-25T00:00:00"/>
    <s v="TR"/>
    <s v="Llanquihue 96, Carlos Alvarez"/>
    <m/>
    <n v="52096"/>
    <m/>
  </r>
  <r>
    <x v="75"/>
    <s v="Ingreso"/>
    <x v="0"/>
    <d v="2022-10-27T00:00:00"/>
    <s v="TR"/>
    <s v="Villarrica 102, Ximena Mancilla"/>
    <m/>
    <n v="26102"/>
    <m/>
  </r>
  <r>
    <x v="75"/>
    <s v="Ingreso"/>
    <x v="0"/>
    <d v="2022-10-27T00:00:00"/>
    <s v="TR"/>
    <s v="Llanquihue 109, Teresa Gatica"/>
    <m/>
    <n v="26109"/>
    <m/>
  </r>
  <r>
    <x v="75"/>
    <s v="Ingreso"/>
    <x v="0"/>
    <d v="2022-10-27T00:00:00"/>
    <s v="TR"/>
    <s v="Puyehue 43, Aurelio Sandoval"/>
    <m/>
    <n v="52000"/>
    <m/>
  </r>
  <r>
    <x v="75"/>
    <s v="Ingreso"/>
    <x v="0"/>
    <d v="2022-10-28T00:00:00"/>
    <s v="TR"/>
    <s v="Villarrica 122, Luis Sepulveda"/>
    <m/>
    <n v="26000"/>
    <m/>
  </r>
  <r>
    <x v="75"/>
    <s v="Ingreso"/>
    <x v="0"/>
    <d v="2022-10-28T00:00:00"/>
    <s v="TR"/>
    <s v="Ranco 50, Julia Parra"/>
    <m/>
    <n v="26000"/>
    <m/>
  </r>
  <r>
    <x v="75"/>
    <s v="Ingreso"/>
    <x v="0"/>
    <d v="2022-10-28T00:00:00"/>
    <s v="TR"/>
    <s v="Ranco 79, Ismelda Meza"/>
    <m/>
    <n v="26000"/>
    <m/>
  </r>
  <r>
    <x v="75"/>
    <s v="Ingreso"/>
    <x v="0"/>
    <d v="2022-10-28T00:00:00"/>
    <s v="TR"/>
    <s v="Villarrica 123, Omar Sepulveda"/>
    <m/>
    <n v="26000"/>
    <m/>
  </r>
  <r>
    <x v="76"/>
    <s v="Ingreso"/>
    <x v="0"/>
    <d v="2022-11-02T00:00:00"/>
    <s v="TR"/>
    <s v="Vuelto C.Chica R. Figueroa Oct.22"/>
    <m/>
    <n v="6977"/>
    <m/>
  </r>
  <r>
    <x v="76"/>
    <s v="Ingreso"/>
    <x v="0"/>
    <d v="2022-11-02T00:00:00"/>
    <s v="TR"/>
    <s v="Ranco 77, Melinda Gonzalez"/>
    <m/>
    <n v="26000"/>
    <m/>
  </r>
  <r>
    <x v="76"/>
    <s v="Ingreso"/>
    <x v="0"/>
    <d v="2022-11-02T00:00:00"/>
    <s v="TR"/>
    <s v="Villarrica 118, Pia Burgos"/>
    <m/>
    <n v="26000"/>
    <m/>
  </r>
  <r>
    <x v="76"/>
    <s v="Ingreso"/>
    <x v="0"/>
    <d v="2022-11-02T00:00:00"/>
    <s v="TR"/>
    <s v="Puyehue 47, Andrea Valdivia"/>
    <m/>
    <n v="26000"/>
    <m/>
  </r>
  <r>
    <x v="76"/>
    <s v="Ingreso"/>
    <x v="0"/>
    <d v="2022-11-02T00:00:00"/>
    <s v="TR"/>
    <s v="Villarrica 128, Marcela Ubilla"/>
    <m/>
    <n v="26000"/>
    <m/>
  </r>
  <r>
    <x v="76"/>
    <s v="Ingreso"/>
    <x v="0"/>
    <d v="2022-11-02T00:00:00"/>
    <s v="TR"/>
    <s v="Puyehue 36, Militza Cortes"/>
    <m/>
    <n v="26000"/>
    <m/>
  </r>
  <r>
    <x v="76"/>
    <s v="Ingreso"/>
    <x v="0"/>
    <d v="2022-11-02T00:00:00"/>
    <s v="TR"/>
    <s v="Villarrica 108, Marcelo Pasten"/>
    <m/>
    <n v="26000"/>
    <m/>
  </r>
  <r>
    <x v="76"/>
    <s v="Ingreso"/>
    <x v="0"/>
    <d v="2022-11-02T00:00:00"/>
    <s v="TR"/>
    <s v="Puyehue 39, Felipe Gallardo"/>
    <m/>
    <n v="26000"/>
    <m/>
  </r>
  <r>
    <x v="76"/>
    <s v="Ingreso"/>
    <x v="0"/>
    <d v="2022-11-02T00:00:00"/>
    <s v="TR"/>
    <s v="Icalma 72, Jorge Matamala"/>
    <m/>
    <n v="26000"/>
    <m/>
  </r>
  <r>
    <x v="76"/>
    <s v="Ingreso"/>
    <x v="0"/>
    <d v="2022-11-02T00:00:00"/>
    <s v="TR"/>
    <s v="Puyehue 37 , Jorge Matamala"/>
    <m/>
    <n v="26000"/>
    <m/>
  </r>
  <r>
    <x v="76"/>
    <s v="Ingreso"/>
    <x v="0"/>
    <d v="2022-11-02T00:00:00"/>
    <s v="TR"/>
    <s v="Villarrica 106, Carolina Uribe"/>
    <m/>
    <n v="36000"/>
    <m/>
  </r>
  <r>
    <x v="76"/>
    <s v="Ingreso"/>
    <x v="0"/>
    <d v="2022-11-04T00:00:00"/>
    <s v="TR"/>
    <s v="Llanquihue 88, Pedro Flores"/>
    <m/>
    <n v="26000"/>
    <m/>
  </r>
  <r>
    <x v="76"/>
    <s v="Ingreso"/>
    <x v="0"/>
    <d v="2022-11-04T00:00:00"/>
    <s v="TR"/>
    <s v="Llanquihue 76, Glenda Alvarez"/>
    <m/>
    <n v="26000"/>
    <m/>
  </r>
  <r>
    <x v="76"/>
    <s v="Ingreso"/>
    <x v="0"/>
    <d v="2022-11-07T00:00:00"/>
    <s v="TR"/>
    <s v="Ranco 48, Carola Arriagada"/>
    <m/>
    <n v="26000"/>
    <m/>
  </r>
  <r>
    <x v="76"/>
    <s v="Ingreso"/>
    <x v="0"/>
    <d v="2022-11-07T00:00:00"/>
    <s v="TR"/>
    <s v="Llanquihue 97, Rene Rivero"/>
    <m/>
    <n v="26000"/>
    <m/>
  </r>
  <r>
    <x v="76"/>
    <s v="Ingreso"/>
    <x v="0"/>
    <d v="2022-11-07T00:00:00"/>
    <s v="TR"/>
    <s v="Ranco 91, Jeanette Ibarra"/>
    <m/>
    <n v="26000"/>
    <m/>
  </r>
  <r>
    <x v="76"/>
    <s v="Ingreso"/>
    <x v="0"/>
    <d v="2022-11-07T00:00:00"/>
    <s v="D/E"/>
    <s v="Ranco 89, Teresa Rojas Bol 14648"/>
    <m/>
    <n v="26000"/>
    <m/>
  </r>
  <r>
    <x v="76"/>
    <s v="Ingreso"/>
    <x v="0"/>
    <d v="2022-11-07T00:00:00"/>
    <s v="D/E"/>
    <s v="Ranco 83, Silvia Gonzalez 14647"/>
    <m/>
    <n v="26000"/>
    <m/>
  </r>
  <r>
    <x v="76"/>
    <s v="Ingreso"/>
    <x v="0"/>
    <d v="2022-11-07T00:00:00"/>
    <s v="D/E"/>
    <s v="Llanquihue 74, Eliana Haro Bol. 14646"/>
    <m/>
    <n v="26000"/>
    <m/>
  </r>
  <r>
    <x v="76"/>
    <s v="Ingreso"/>
    <x v="0"/>
    <d v="2022-11-07T00:00:00"/>
    <s v="D/E"/>
    <s v="Ranco 89, Teresa Rojas Bol 14727"/>
    <m/>
    <n v="26000"/>
    <m/>
  </r>
  <r>
    <x v="76"/>
    <s v="Ingreso"/>
    <x v="0"/>
    <d v="2022-11-07T00:00:00"/>
    <s v="TR"/>
    <s v="Llanquihue 103-105, Tatiana Tejos"/>
    <m/>
    <n v="52000"/>
    <m/>
  </r>
  <r>
    <x v="76"/>
    <s v="Ingreso"/>
    <x v="0"/>
    <d v="2022-11-07T00:00:00"/>
    <s v="TR"/>
    <s v="Ranco 73, Francisco Hernandez"/>
    <m/>
    <n v="100000"/>
    <m/>
  </r>
  <r>
    <x v="76"/>
    <s v="Ingreso"/>
    <x v="0"/>
    <d v="2022-11-07T00:00:00"/>
    <s v="D/E"/>
    <s v="Puyehue 41, Teresa Sepulveda Bol 14748"/>
    <m/>
    <n v="149000"/>
    <m/>
  </r>
  <r>
    <x v="76"/>
    <s v="Ingreso"/>
    <x v="0"/>
    <d v="2022-11-07T00:00:00"/>
    <s v="D/CH"/>
    <s v="Calafquen 13, Enrique Garcia Bol 14743"/>
    <m/>
    <n v="231000"/>
    <m/>
  </r>
  <r>
    <x v="76"/>
    <s v="Ingreso"/>
    <x v="0"/>
    <d v="2022-11-08T00:00:00"/>
    <s v="TR"/>
    <s v="Villarrica 100, Julia Zuñiga"/>
    <m/>
    <n v="26100"/>
    <m/>
  </r>
  <r>
    <x v="76"/>
    <s v="Ingreso"/>
    <x v="0"/>
    <d v="2022-11-09T00:00:00"/>
    <s v="TR"/>
    <s v="Calafquen 5, Marcos Briones"/>
    <m/>
    <n v="52000"/>
    <m/>
  </r>
  <r>
    <x v="76"/>
    <s v="Ingreso"/>
    <x v="0"/>
    <d v="2022-11-09T00:00:00"/>
    <s v="TR"/>
    <s v="Ranco 56, Suc, Rigoberto Gonzalez"/>
    <m/>
    <n v="52000"/>
    <m/>
  </r>
  <r>
    <x v="76"/>
    <s v="Ingreso"/>
    <x v="0"/>
    <d v="2022-11-11T00:00:00"/>
    <s v="TR"/>
    <s v="Ranco 52, Hernan Wilson"/>
    <m/>
    <n v="26000"/>
    <m/>
  </r>
  <r>
    <x v="76"/>
    <s v="Ingreso"/>
    <x v="0"/>
    <d v="2022-11-18T00:00:00"/>
    <s v="TR"/>
    <s v="Villarrica 126, Ema de Ramon"/>
    <m/>
    <n v="26000"/>
    <m/>
  </r>
  <r>
    <x v="76"/>
    <s v="Ingreso"/>
    <x v="0"/>
    <d v="2022-11-21T00:00:00"/>
    <s v="TR"/>
    <s v="Ranco 54, Marion Pacheco"/>
    <m/>
    <n v="26000"/>
    <m/>
  </r>
  <r>
    <x v="76"/>
    <s v="Ingreso"/>
    <x v="0"/>
    <d v="2022-11-21T00:00:00"/>
    <s v="TR"/>
    <s v="Puyehue 30, Jorge Carcasson"/>
    <m/>
    <n v="26000"/>
    <m/>
  </r>
  <r>
    <x v="76"/>
    <s v="Ingreso"/>
    <x v="0"/>
    <d v="2022-11-21T00:00:00"/>
    <s v="TR"/>
    <s v="Llanquihue 109, Teresa Gatica"/>
    <m/>
    <n v="26109"/>
    <m/>
  </r>
  <r>
    <x v="76"/>
    <s v="Ingreso"/>
    <x v="0"/>
    <d v="2022-11-21T00:00:00"/>
    <s v="TR"/>
    <s v="Villarrica 108, Marcelo Pasten"/>
    <m/>
    <n v="100000"/>
    <m/>
  </r>
  <r>
    <x v="76"/>
    <s v="Ingreso"/>
    <x v="0"/>
    <d v="2022-11-22T00:00:00"/>
    <s v="D/E"/>
    <s v="Ranco 83, Silvia Gonzalez 14757"/>
    <m/>
    <n v="26000"/>
    <m/>
  </r>
  <r>
    <x v="76"/>
    <s v="Ingreso"/>
    <x v="0"/>
    <d v="2022-11-22T00:00:00"/>
    <s v="TR"/>
    <s v="Llanquihue 80, Sergio ibaceta"/>
    <m/>
    <n v="26080"/>
    <m/>
  </r>
  <r>
    <x v="76"/>
    <s v="Ingreso"/>
    <x v="0"/>
    <d v="2022-11-22T00:00:00"/>
    <s v="TR"/>
    <s v="Ranco 42, Octavio Arrue"/>
    <m/>
    <n v="52000"/>
    <m/>
  </r>
  <r>
    <x v="76"/>
    <s v="Ingreso"/>
    <x v="0"/>
    <d v="2022-11-22T00:00:00"/>
    <s v="D/CH"/>
    <s v="Llanquihue 99, Luisa Herrera bol 14762"/>
    <m/>
    <n v="130000"/>
    <m/>
  </r>
  <r>
    <x v="76"/>
    <s v="Ingreso"/>
    <x v="0"/>
    <d v="2022-11-23T00:00:00"/>
    <s v="TR"/>
    <s v="Llanquihue 97 A, Patricia Castillo"/>
    <m/>
    <n v="26000"/>
    <m/>
  </r>
  <r>
    <x v="76"/>
    <s v="Ingreso"/>
    <x v="0"/>
    <d v="2022-11-23T00:00:00"/>
    <s v="TR"/>
    <s v="Villarrica 102, Ximena Mancilla"/>
    <m/>
    <n v="26102"/>
    <m/>
  </r>
  <r>
    <x v="76"/>
    <s v="Ingreso"/>
    <x v="0"/>
    <d v="2022-11-23T00:00:00"/>
    <s v="TR"/>
    <s v="Llanquihue 113, Pedro Ruz"/>
    <m/>
    <n v="26113"/>
    <m/>
  </r>
  <r>
    <x v="76"/>
    <s v="Ingreso"/>
    <x v="0"/>
    <d v="2022-11-28T00:00:00"/>
    <s v="TR"/>
    <s v="Puyehue 47, Andrea Valdivia"/>
    <m/>
    <n v="26000"/>
    <m/>
  </r>
  <r>
    <x v="76"/>
    <s v="Ingreso"/>
    <x v="0"/>
    <d v="2022-11-29T00:00:00"/>
    <s v="TR"/>
    <s v="Icalma 72, Jorge Matamala"/>
    <m/>
    <n v="26000"/>
    <m/>
  </r>
  <r>
    <x v="76"/>
    <s v="Ingreso"/>
    <x v="0"/>
    <d v="2022-11-29T00:00:00"/>
    <s v="TR"/>
    <s v="Puyehue 37 , Jorge Matamala"/>
    <m/>
    <n v="26000"/>
    <m/>
  </r>
  <r>
    <x v="76"/>
    <s v="Ingreso"/>
    <x v="0"/>
    <d v="2022-11-29T00:00:00"/>
    <s v="TR"/>
    <s v="Llanquihue 82, Maria Molina"/>
    <m/>
    <n v="26000"/>
    <m/>
  </r>
  <r>
    <x v="76"/>
    <s v="Ingreso"/>
    <x v="0"/>
    <d v="2022-11-30T00:00:00"/>
    <s v="TR"/>
    <s v="Ranco 77, Melinda Gonzalez"/>
    <m/>
    <n v="26000"/>
    <m/>
  </r>
  <r>
    <x v="76"/>
    <s v="Ingreso"/>
    <x v="0"/>
    <d v="2022-11-30T00:00:00"/>
    <s v="TR"/>
    <s v="Villarrica 118, Pia Burgos"/>
    <m/>
    <n v="26000"/>
    <m/>
  </r>
  <r>
    <x v="76"/>
    <s v="Ingreso"/>
    <x v="0"/>
    <d v="2022-11-30T00:00:00"/>
    <s v="TR"/>
    <s v="Villarrica 106, Carolina Uribe"/>
    <m/>
    <n v="36000"/>
    <m/>
  </r>
  <r>
    <x v="76"/>
    <s v="Ingreso"/>
    <x v="0"/>
    <d v="2022-11-30T00:00:00"/>
    <s v="TR"/>
    <s v="Riñihue 23, Sara Salgado"/>
    <m/>
    <n v="52000"/>
    <m/>
  </r>
  <r>
    <x v="77"/>
    <s v="Ingreso"/>
    <x v="0"/>
    <d v="2022-12-01T00:00:00"/>
    <s v="TR"/>
    <s v="Vuelto C. Chica R. Figueroa"/>
    <m/>
    <n v="15650"/>
    <m/>
  </r>
  <r>
    <x v="77"/>
    <s v="Ingreso"/>
    <x v="0"/>
    <d v="2022-12-01T00:00:00"/>
    <s v="TR"/>
    <s v="Llanquihue 88, Pedro Flores"/>
    <m/>
    <n v="26000"/>
    <m/>
  </r>
  <r>
    <x v="77"/>
    <s v="Ingreso"/>
    <x v="0"/>
    <d v="2022-12-01T00:00:00"/>
    <s v="TR"/>
    <s v="Puyehue 32, Ivon Jorquera"/>
    <m/>
    <n v="26000"/>
    <m/>
  </r>
  <r>
    <x v="77"/>
    <s v="Ingreso"/>
    <x v="0"/>
    <d v="2022-12-01T00:00:00"/>
    <s v="TR"/>
    <s v="Villarrica 123, Omar Sepulveda"/>
    <m/>
    <n v="26000"/>
    <m/>
  </r>
  <r>
    <x v="77"/>
    <s v="Ingreso"/>
    <x v="0"/>
    <d v="2022-12-01T00:00:00"/>
    <s v="TR"/>
    <s v="Villarrica 128, Marcela Ubilla"/>
    <m/>
    <n v="26000"/>
    <m/>
  </r>
  <r>
    <x v="77"/>
    <s v="Ingreso"/>
    <x v="0"/>
    <d v="2022-12-01T00:00:00"/>
    <s v="TR"/>
    <s v="Villarrica 108, Suc. Angela Iturbide"/>
    <m/>
    <n v="26000"/>
    <m/>
  </r>
  <r>
    <x v="77"/>
    <s v="Ingreso"/>
    <x v="0"/>
    <d v="2022-12-01T00:00:00"/>
    <s v="TR"/>
    <s v="Puyehue 36, Militza Cortes"/>
    <m/>
    <n v="26000"/>
    <m/>
  </r>
  <r>
    <x v="77"/>
    <s v="Ingreso"/>
    <x v="0"/>
    <d v="2022-12-01T00:00:00"/>
    <s v="TR"/>
    <s v="Puyehue 34, Gladys Jorquera"/>
    <m/>
    <n v="104000"/>
    <m/>
  </r>
  <r>
    <x v="77"/>
    <s v="Ingreso"/>
    <x v="0"/>
    <d v="2022-12-05T00:00:00"/>
    <s v="TR"/>
    <s v="Villarrica 122, Luis Sepulveda"/>
    <m/>
    <n v="26000"/>
    <m/>
  </r>
  <r>
    <x v="77"/>
    <s v="Ingreso"/>
    <x v="0"/>
    <d v="2022-12-05T00:00:00"/>
    <s v="TR"/>
    <s v="Riñihue 25, Juan Gonzalez"/>
    <m/>
    <n v="26025"/>
    <m/>
  </r>
  <r>
    <x v="77"/>
    <s v="Ingreso"/>
    <x v="0"/>
    <d v="2022-12-05T00:00:00"/>
    <s v="TR"/>
    <s v="Ranco 46, Manuel Jorquera"/>
    <m/>
    <n v="78000"/>
    <m/>
  </r>
  <r>
    <x v="77"/>
    <s v="Ingreso"/>
    <x v="0"/>
    <d v="2022-12-06T00:00:00"/>
    <s v="TR"/>
    <s v="Ranco 91, Jeanette Ibarra"/>
    <m/>
    <n v="26000"/>
    <m/>
  </r>
  <r>
    <x v="77"/>
    <s v="Ingreso"/>
    <x v="0"/>
    <d v="2022-12-06T00:00:00"/>
    <s v="TR"/>
    <s v="Riñihue 27-29, Marta Manriquez"/>
    <m/>
    <n v="156000"/>
    <m/>
  </r>
  <r>
    <x v="77"/>
    <s v="Ingreso"/>
    <x v="0"/>
    <d v="2022-12-07T00:00:00"/>
    <s v="TR"/>
    <s v="Puyehue 28, Veronica Silva"/>
    <m/>
    <n v="52000"/>
    <m/>
  </r>
  <r>
    <x v="77"/>
    <s v="Ingreso"/>
    <x v="0"/>
    <d v="2022-12-07T00:00:00"/>
    <s v="TR"/>
    <s v="Riñihue 19, Teresa Peña"/>
    <m/>
    <n v="130000"/>
    <m/>
  </r>
  <r>
    <x v="77"/>
    <s v="Ingreso"/>
    <x v="0"/>
    <d v="2022-12-09T00:00:00"/>
    <s v="TR"/>
    <s v="Puyehue 26, Juan Carreño"/>
    <m/>
    <n v="312000"/>
    <m/>
  </r>
  <r>
    <x v="77"/>
    <s v="Ingreso"/>
    <x v="0"/>
    <d v="2022-12-12T00:00:00"/>
    <s v="TR"/>
    <s v="Puyehue 39, Felipe Gallardo"/>
    <m/>
    <n v="26000"/>
    <m/>
  </r>
  <r>
    <x v="77"/>
    <s v="Ingreso"/>
    <x v="0"/>
    <d v="2022-12-12T00:00:00"/>
    <s v="TR"/>
    <s v="Calafquen 5 Marcos Briones"/>
    <m/>
    <n v="26000"/>
    <m/>
  </r>
  <r>
    <x v="77"/>
    <s v="Ingreso"/>
    <x v="0"/>
    <d v="2022-12-12T00:00:00"/>
    <s v="D/E"/>
    <s v="Villarrica 100, Julia Zuñiga"/>
    <m/>
    <n v="26100"/>
    <m/>
  </r>
  <r>
    <x v="77"/>
    <s v="Ingreso"/>
    <x v="0"/>
    <d v="2022-12-12T00:00:00"/>
    <s v="TR"/>
    <s v="Ranco 75, Olga Hernandez"/>
    <m/>
    <n v="78000"/>
    <m/>
  </r>
  <r>
    <x v="77"/>
    <s v="Ingreso"/>
    <x v="0"/>
    <d v="2022-12-13T00:00:00"/>
    <s v="TR"/>
    <s v="Ranco 48, Carola Arriagada"/>
    <m/>
    <n v="26000"/>
    <m/>
  </r>
  <r>
    <x v="77"/>
    <s v="Ingreso"/>
    <x v="0"/>
    <d v="2022-12-13T00:00:00"/>
    <s v="TR"/>
    <s v="Ranco 52, Hernan Videla"/>
    <m/>
    <n v="26000"/>
    <m/>
  </r>
  <r>
    <x v="77"/>
    <s v="Ingreso"/>
    <x v="0"/>
    <d v="2022-12-13T00:00:00"/>
    <s v="D/E"/>
    <s v="Ranco 89, Teresa Rojas 14770"/>
    <m/>
    <n v="26000"/>
    <m/>
  </r>
  <r>
    <x v="77"/>
    <s v="Ingreso"/>
    <x v="0"/>
    <d v="2022-12-13T00:00:00"/>
    <s v="D/E"/>
    <s v="Llanquihue 74, Eliana Haro 14774"/>
    <m/>
    <n v="26000"/>
    <m/>
  </r>
  <r>
    <x v="77"/>
    <s v="Ingreso"/>
    <x v="0"/>
    <d v="2022-12-13T00:00:00"/>
    <s v="D/E"/>
    <s v="Ranco 83, Silvia Gonzalez 14792"/>
    <m/>
    <n v="26000"/>
    <m/>
  </r>
  <r>
    <x v="77"/>
    <s v="Ingreso"/>
    <x v="0"/>
    <d v="2022-12-14T00:00:00"/>
    <s v="TR"/>
    <s v="Ranco 73, Juan Fco. Hernandez"/>
    <m/>
    <n v="108000"/>
    <m/>
  </r>
  <r>
    <x v="77"/>
    <s v="Ingreso"/>
    <x v="0"/>
    <d v="2022-12-15T00:00:00"/>
    <s v="TR"/>
    <s v="Puyehue 24, Manuel Latapiat"/>
    <m/>
    <n v="78000"/>
    <m/>
  </r>
  <r>
    <x v="77"/>
    <s v="Ingreso"/>
    <x v="0"/>
    <d v="2022-12-16T00:00:00"/>
    <s v="TR"/>
    <s v="Ranco 54, Marion Pacheco"/>
    <m/>
    <n v="26000"/>
    <m/>
  </r>
  <r>
    <x v="77"/>
    <s v="Ingreso"/>
    <x v="0"/>
    <d v="2022-12-19T00:00:00"/>
    <s v="TR"/>
    <s v="Llanquihue 101, Marcela Ortiz"/>
    <m/>
    <n v="26000"/>
    <m/>
  </r>
  <r>
    <x v="77"/>
    <s v="Ingreso"/>
    <x v="0"/>
    <d v="2022-12-19T00:00:00"/>
    <s v="TR"/>
    <s v="Villarrica 126, Ema de Ramon"/>
    <m/>
    <n v="26000"/>
    <m/>
  </r>
  <r>
    <x v="77"/>
    <s v="Ingreso"/>
    <x v="0"/>
    <d v="2022-12-19T00:00:00"/>
    <s v="TR"/>
    <s v="Puyehue 30, Jorge Carcasson"/>
    <m/>
    <n v="26000"/>
    <m/>
  </r>
  <r>
    <x v="77"/>
    <s v="Ingreso"/>
    <x v="0"/>
    <d v="2022-12-19T00:00:00"/>
    <s v="TR"/>
    <s v="Villarrica 120, Ma. Eugenia Meza"/>
    <m/>
    <n v="182000"/>
    <m/>
  </r>
  <r>
    <x v="77"/>
    <s v="Ingreso"/>
    <x v="0"/>
    <d v="2022-12-20T00:00:00"/>
    <s v="TR"/>
    <s v="Llanquihue 113, Pedro Ruz"/>
    <m/>
    <n v="26113"/>
    <m/>
  </r>
  <r>
    <x v="77"/>
    <s v="Ingreso"/>
    <x v="0"/>
    <d v="2022-12-20T00:00:00"/>
    <s v="D/E"/>
    <s v="Puyehue 43, Aurelio Sandoval"/>
    <m/>
    <n v="52000"/>
    <m/>
  </r>
  <r>
    <x v="77"/>
    <s v="Ingreso"/>
    <x v="0"/>
    <d v="2022-12-20T00:00:00"/>
    <s v="TR"/>
    <s v="Villarrica 98, Anibal Vivaceta"/>
    <m/>
    <n v="189000"/>
    <m/>
  </r>
  <r>
    <x v="77"/>
    <s v="Ingreso"/>
    <x v="0"/>
    <d v="2022-12-22T00:00:00"/>
    <s v="TR"/>
    <s v="Llanquihue 97 A, Castillo Olivera"/>
    <m/>
    <n v="26000"/>
    <m/>
  </r>
  <r>
    <x v="77"/>
    <s v="Ingreso"/>
    <x v="0"/>
    <d v="2022-12-23T00:00:00"/>
    <s v="TR"/>
    <s v="Icalma 72, Jorge Matamala"/>
    <m/>
    <n v="26000"/>
    <m/>
  </r>
  <r>
    <x v="77"/>
    <s v="Ingreso"/>
    <x v="0"/>
    <d v="2022-12-23T00:00:00"/>
    <s v="TR"/>
    <s v="Puyehue 37 , Jorge Matamala"/>
    <m/>
    <n v="26000"/>
    <m/>
  </r>
  <r>
    <x v="77"/>
    <s v="Ingreso"/>
    <x v="0"/>
    <d v="2022-12-23T00:00:00"/>
    <s v="TR"/>
    <s v="Llanquihue 80, Sergio Ibaceta"/>
    <m/>
    <n v="26080"/>
    <m/>
  </r>
  <r>
    <x v="77"/>
    <s v="Ingreso"/>
    <x v="0"/>
    <d v="2022-12-26T00:00:00"/>
    <s v="TR"/>
    <s v="Ranco 50, Julia Parra"/>
    <m/>
    <n v="26000"/>
    <m/>
  </r>
  <r>
    <x v="77"/>
    <s v="Ingreso"/>
    <x v="0"/>
    <d v="2022-12-26T00:00:00"/>
    <s v="TR"/>
    <s v="Ranco 79, Ismelda Meza"/>
    <m/>
    <n v="26000"/>
    <m/>
  </r>
  <r>
    <x v="77"/>
    <s v="Ingreso"/>
    <x v="0"/>
    <d v="2022-12-26T00:00:00"/>
    <s v="TR"/>
    <s v="Ivonne Jorquera, Puyehue 32"/>
    <m/>
    <n v="26000"/>
    <m/>
  </r>
  <r>
    <x v="77"/>
    <s v="Ingreso"/>
    <x v="0"/>
    <d v="2022-12-26T00:00:00"/>
    <s v="TR"/>
    <s v="Llanquihue 76, Glenda Alvarez"/>
    <m/>
    <n v="26000"/>
    <m/>
  </r>
  <r>
    <x v="77"/>
    <s v="Ingreso"/>
    <x v="0"/>
    <d v="2022-12-27T00:00:00"/>
    <s v="TR"/>
    <s v="Villarrica 102, Silvia Ximena Mancilla"/>
    <m/>
    <n v="26102"/>
    <m/>
  </r>
  <r>
    <x v="77"/>
    <s v="Ingreso"/>
    <x v="0"/>
    <d v="2022-12-27T00:00:00"/>
    <s v="TR"/>
    <s v="Llanwuihue 96, Carlos Alvarez"/>
    <m/>
    <n v="52096"/>
    <m/>
  </r>
  <r>
    <x v="77"/>
    <s v="Ingreso"/>
    <x v="0"/>
    <d v="2022-12-27T00:00:00"/>
    <s v="TR"/>
    <s v="Puyehue 22, Cristina Olivares año 2023"/>
    <m/>
    <n v="312000"/>
    <m/>
  </r>
  <r>
    <x v="77"/>
    <s v="Ingreso"/>
    <x v="0"/>
    <d v="2022-12-28T00:00:00"/>
    <s v="TR"/>
    <s v="Calafquen 5, Marcos Briones"/>
    <m/>
    <n v="26000"/>
    <m/>
  </r>
  <r>
    <x v="77"/>
    <s v="Ingreso"/>
    <x v="0"/>
    <d v="2022-12-28T00:00:00"/>
    <s v="TR"/>
    <s v="Riñihue 23, Sara Salgado"/>
    <m/>
    <n v="26000"/>
    <m/>
  </r>
  <r>
    <x v="77"/>
    <s v="Ingreso"/>
    <x v="0"/>
    <d v="2022-12-28T00:00:00"/>
    <s v="TR"/>
    <s v="Ranco 77, Melinda Gonzalez"/>
    <m/>
    <n v="26000"/>
    <m/>
  </r>
  <r>
    <x v="77"/>
    <s v="Ingreso"/>
    <x v="0"/>
    <d v="2022-12-30T00:00:00"/>
    <s v="TR"/>
    <s v="R. Figueroa Vuelto  Caja chica Dic.22"/>
    <m/>
    <n v="570"/>
    <m/>
  </r>
  <r>
    <x v="77"/>
    <s v="Ingreso"/>
    <x v="0"/>
    <d v="2022-12-30T00:00:00"/>
    <s v="TR"/>
    <s v="Ranco 91, Jeanette Ibarra"/>
    <m/>
    <n v="26000"/>
    <m/>
  </r>
  <r>
    <x v="77"/>
    <s v="Ingreso"/>
    <x v="0"/>
    <d v="2022-12-30T00:00:00"/>
    <s v="TR"/>
    <s v="Villarrica 118, Pia Burgos"/>
    <m/>
    <n v="26000"/>
    <m/>
  </r>
  <r>
    <x v="77"/>
    <s v="Ingreso"/>
    <x v="0"/>
    <d v="2022-12-30T00:00:00"/>
    <s v="TR"/>
    <s v="Llanquihue 82, Maria Molina"/>
    <m/>
    <n v="26000"/>
    <m/>
  </r>
  <r>
    <x v="77"/>
    <s v="Ingreso"/>
    <x v="0"/>
    <d v="2022-12-30T00:00:00"/>
    <s v="TR"/>
    <s v="Villarrica 123, Omar Sepulveda"/>
    <m/>
    <n v="26000"/>
    <m/>
  </r>
  <r>
    <x v="77"/>
    <s v="Ingreso"/>
    <x v="0"/>
    <d v="2022-12-30T00:00:00"/>
    <s v="TR"/>
    <s v="Villarrica 106, Carolina Uribe"/>
    <m/>
    <n v="36000"/>
    <m/>
  </r>
  <r>
    <x v="77"/>
    <s v="Ingreso"/>
    <x v="0"/>
    <d v="2022-12-30T00:00:00"/>
    <s v="TR"/>
    <s v="Riñihue 19, Teresa Peña"/>
    <m/>
    <n v="43000"/>
    <m/>
  </r>
  <r>
    <x v="77"/>
    <s v="Ingreso"/>
    <x v="0"/>
    <d v="2022-12-30T00:00:00"/>
    <s v="TR"/>
    <s v="Llanquihue 86, Jorge Zuñiga"/>
    <m/>
    <n v="104000"/>
    <m/>
  </r>
  <r>
    <x v="77"/>
    <s v="Ingreso"/>
    <x v="0"/>
    <d v="2022-12-30T00:00:00"/>
    <s v="TR"/>
    <s v="Ranco 87, Roxana Rivera"/>
    <m/>
    <n v="182000"/>
    <n v="37344315"/>
  </r>
  <r>
    <x v="78"/>
    <s v="Ingreso"/>
    <x v="0"/>
    <d v="2023-01-03T00:00:00"/>
    <s v="TR"/>
    <s v="Villarrica 128, Marcela Ubilla"/>
    <m/>
    <n v="26000"/>
    <m/>
  </r>
  <r>
    <x v="78"/>
    <s v="Ingreso"/>
    <x v="0"/>
    <d v="2023-01-03T00:00:00"/>
    <s v="TR"/>
    <s v="Puyehue 36, Militza Cortes"/>
    <m/>
    <n v="26000"/>
    <m/>
  </r>
  <r>
    <x v="78"/>
    <s v="Ingreso"/>
    <x v="0"/>
    <d v="2023-01-03T00:00:00"/>
    <s v="TR"/>
    <s v="Villarrica 108, Suc. Angela Iturbide"/>
    <m/>
    <n v="26000"/>
    <m/>
  </r>
  <r>
    <x v="78"/>
    <s v="Ingreso"/>
    <x v="0"/>
    <d v="2023-01-03T00:00:00"/>
    <s v="TR"/>
    <s v="Puyehue 47, Andrea Valdivia"/>
    <m/>
    <n v="26000"/>
    <m/>
  </r>
  <r>
    <x v="78"/>
    <s v="Ingreso"/>
    <x v="0"/>
    <d v="2023-01-03T00:00:00"/>
    <s v="TR"/>
    <s v="Villarrica 122, Luis Sepulveda"/>
    <m/>
    <n v="26000"/>
    <m/>
  </r>
  <r>
    <x v="78"/>
    <s v="Ingreso"/>
    <x v="0"/>
    <d v="2023-01-03T00:00:00"/>
    <s v="TR"/>
    <s v="Ranco 75, Olga Hernandez"/>
    <m/>
    <n v="52000"/>
    <m/>
  </r>
  <r>
    <x v="78"/>
    <s v="Ingreso"/>
    <x v="0"/>
    <d v="2023-01-04T00:00:00"/>
    <s v="TR"/>
    <s v="Llanquihue 88, Pedro Flores"/>
    <m/>
    <n v="26000"/>
    <m/>
  </r>
  <r>
    <x v="78"/>
    <s v="Ingreso"/>
    <x v="0"/>
    <d v="2023-01-05T00:00:00"/>
    <s v="TR"/>
    <s v="Riñihue 25, Juan Gonzalez"/>
    <m/>
    <n v="26025"/>
    <m/>
  </r>
  <r>
    <x v="78"/>
    <s v="Ingreso"/>
    <x v="0"/>
    <d v="2023-01-05T00:00:00"/>
    <s v="TR"/>
    <s v="Llanquihue 109, Teresa Gatica"/>
    <m/>
    <n v="26109"/>
    <m/>
  </r>
  <r>
    <x v="78"/>
    <s v="Ingreso"/>
    <x v="0"/>
    <d v="2023-01-09T00:00:00"/>
    <s v="TR"/>
    <s v="Ranco 54, Marion Pacheco"/>
    <m/>
    <n v="26000"/>
    <m/>
  </r>
  <r>
    <x v="78"/>
    <s v="Ingreso"/>
    <x v="0"/>
    <d v="2023-01-09T00:00:00"/>
    <s v="TR"/>
    <s v="Puyehue 39, Felipe Gallardo"/>
    <m/>
    <n v="26000"/>
    <m/>
  </r>
  <r>
    <x v="78"/>
    <s v="Ingreso"/>
    <x v="0"/>
    <d v="2023-01-09T00:00:00"/>
    <s v="TR"/>
    <s v="Ranco 42, Octavio Arrue"/>
    <m/>
    <n v="26000"/>
    <m/>
  </r>
  <r>
    <x v="78"/>
    <s v="Ingreso"/>
    <x v="0"/>
    <d v="2023-01-09T00:00:00"/>
    <s v="TR"/>
    <s v="Ranco 89, Teresa Rojas  bol 14844"/>
    <m/>
    <n v="26000"/>
    <m/>
  </r>
  <r>
    <x v="78"/>
    <s v="Ingreso"/>
    <x v="0"/>
    <d v="2023-01-09T00:00:00"/>
    <s v="TR"/>
    <s v="Llanquihue 74, Eliana Haro bol 14816"/>
    <m/>
    <n v="26000"/>
    <m/>
  </r>
  <r>
    <x v="78"/>
    <s v="Ingreso"/>
    <x v="0"/>
    <d v="2023-01-09T00:00:00"/>
    <s v="TR"/>
    <s v="Ranco 83, Silvia Gonzalez bol 14831"/>
    <m/>
    <n v="26000"/>
    <m/>
  </r>
  <r>
    <x v="78"/>
    <s v="Ingreso"/>
    <x v="0"/>
    <d v="2023-01-09T00:00:00"/>
    <s v="TR"/>
    <s v="Llaqnquihue 74, Eliana Haro bol. 14846"/>
    <m/>
    <n v="26000"/>
    <m/>
  </r>
  <r>
    <x v="78"/>
    <s v="Ingreso"/>
    <x v="0"/>
    <d v="2023-01-10T00:00:00"/>
    <s v="TR"/>
    <s v="Ranco 52, Hernan Wilson"/>
    <m/>
    <n v="26000"/>
    <m/>
  </r>
  <r>
    <x v="78"/>
    <s v="Ingreso"/>
    <x v="0"/>
    <d v="2023-01-11T00:00:00"/>
    <s v="TR"/>
    <s v="Puyehue 36, Militza Cortes"/>
    <m/>
    <n v="23000"/>
    <m/>
  </r>
  <r>
    <x v="78"/>
    <s v="Ingreso"/>
    <x v="0"/>
    <d v="2023-01-11T00:00:00"/>
    <s v="D/E"/>
    <s v="Ranco 44, Jose M.Martinez bol 14853"/>
    <m/>
    <n v="338000"/>
    <m/>
  </r>
  <r>
    <x v="78"/>
    <s v="Ingreso"/>
    <x v="0"/>
    <d v="2023-01-11T00:00:00"/>
    <s v="d/ DOC"/>
    <s v="Rescate Deposito a Plazo"/>
    <m/>
    <n v="1714857"/>
    <m/>
  </r>
  <r>
    <x v="78"/>
    <s v="Ingreso"/>
    <x v="0"/>
    <d v="2023-01-12T00:00:00"/>
    <s v="D/E"/>
    <s v="Villarrica 100, Julia Zuñiga"/>
    <m/>
    <n v="3100"/>
    <m/>
  </r>
  <r>
    <x v="78"/>
    <s v="Ingreso"/>
    <x v="0"/>
    <d v="2023-01-12T00:00:00"/>
    <s v="D/E"/>
    <s v="Villarrica 100, Julia Zuñiga"/>
    <m/>
    <n v="26100"/>
    <m/>
  </r>
  <r>
    <x v="78"/>
    <s v="Ingreso"/>
    <x v="0"/>
    <d v="2023-01-13T00:00:00"/>
    <s v="TR"/>
    <s v="Llanquihue 84, Paola Delgado"/>
    <m/>
    <n v="130000"/>
    <m/>
  </r>
  <r>
    <x v="78"/>
    <s v="Ingreso"/>
    <x v="0"/>
    <d v="2023-01-16T00:00:00"/>
    <s v="TR"/>
    <s v="Ranco 56, Suc. Rigoberto Gonzalez"/>
    <m/>
    <n v="52000"/>
    <m/>
  </r>
  <r>
    <x v="78"/>
    <s v="Ingreso"/>
    <x v="0"/>
    <d v="2023-01-16T00:00:00"/>
    <s v="TR"/>
    <s v="Riñihue 23, Sara Salgado"/>
    <m/>
    <n v="52000"/>
    <m/>
  </r>
  <r>
    <x v="78"/>
    <s v="Ingreso"/>
    <x v="0"/>
    <d v="2023-01-16T00:00:00"/>
    <s v="TR"/>
    <s v="Ranco 81, Marcela Cubillos"/>
    <m/>
    <n v="260000"/>
    <m/>
  </r>
  <r>
    <x v="78"/>
    <s v="Ingreso"/>
    <x v="0"/>
    <d v="2023-01-17T00:00:00"/>
    <s v="TR"/>
    <s v="Llanquihue 94, Suc. Carmela Valdes"/>
    <m/>
    <n v="78000"/>
    <m/>
  </r>
  <r>
    <x v="78"/>
    <s v="Ingreso"/>
    <x v="0"/>
    <d v="2023-01-18T00:00:00"/>
    <s v="TR"/>
    <s v="Ranco 48, Carola Arriagada"/>
    <m/>
    <n v="26000"/>
    <m/>
  </r>
  <r>
    <x v="78"/>
    <s v="Ingreso"/>
    <x v="0"/>
    <d v="2023-01-18T00:00:00"/>
    <s v="TR"/>
    <s v="Villarrica 126, Ema de Ramon"/>
    <m/>
    <n v="26000"/>
    <m/>
  </r>
  <r>
    <x v="78"/>
    <s v="Ingreso"/>
    <x v="0"/>
    <d v="2023-01-19T00:00:00"/>
    <s v="TR"/>
    <s v="Llanquihue 113, Pedro Ruz"/>
    <m/>
    <n v="26113"/>
    <m/>
  </r>
  <r>
    <x v="78"/>
    <s v="Ingreso"/>
    <x v="0"/>
    <d v="2023-01-23T00:00:00"/>
    <s v="TR"/>
    <s v="Puyehue 32, Ivonne Jorquera"/>
    <m/>
    <n v="25000"/>
    <m/>
  </r>
  <r>
    <x v="78"/>
    <s v="Ingreso"/>
    <x v="0"/>
    <d v="2023-01-23T00:00:00"/>
    <s v="TR"/>
    <s v="Puyehue 32, Ivonne Jorquera"/>
    <m/>
    <n v="26000"/>
    <m/>
  </r>
  <r>
    <x v="78"/>
    <s v="Ingreso"/>
    <x v="0"/>
    <d v="2023-01-23T00:00:00"/>
    <s v="TR"/>
    <s v="Llanquihue 76, Glenda Alvarez"/>
    <m/>
    <n v="26000"/>
    <m/>
  </r>
  <r>
    <x v="78"/>
    <s v="Ingreso"/>
    <x v="0"/>
    <d v="2023-01-24T00:00:00"/>
    <s v="TR"/>
    <s v="Llanquihue 82, Maria Molina"/>
    <m/>
    <n v="26000"/>
    <m/>
  </r>
  <r>
    <x v="78"/>
    <s v="Ingreso"/>
    <x v="0"/>
    <d v="2023-01-24T00:00:00"/>
    <s v="TR"/>
    <s v="Llanquihue 94, Suc. Carmela Valdes"/>
    <m/>
    <n v="26000"/>
    <m/>
  </r>
  <r>
    <x v="78"/>
    <s v="Ingreso"/>
    <x v="0"/>
    <d v="2023-01-24T00:00:00"/>
    <s v="TR"/>
    <s v="Icalma 72, Jorge Matamala"/>
    <m/>
    <n v="26000"/>
    <m/>
  </r>
  <r>
    <x v="78"/>
    <s v="Ingreso"/>
    <x v="0"/>
    <d v="2023-01-24T00:00:00"/>
    <s v="TR"/>
    <s v="Puyehue 37, Jorge Matamala"/>
    <m/>
    <n v="26000"/>
    <m/>
  </r>
  <r>
    <x v="78"/>
    <s v="Ingreso"/>
    <x v="0"/>
    <d v="2023-01-24T00:00:00"/>
    <s v="TR"/>
    <s v="Villarrica 102, Ximena Mancilla"/>
    <m/>
    <n v="26102"/>
    <m/>
  </r>
  <r>
    <x v="78"/>
    <s v="Ingreso"/>
    <x v="0"/>
    <d v="2023-01-24T00:00:00"/>
    <s v="TR"/>
    <s v="Llanquihue 80, Sergio Ibaceta"/>
    <m/>
    <n v="36080"/>
    <m/>
  </r>
  <r>
    <x v="78"/>
    <s v="Ingreso"/>
    <x v="0"/>
    <d v="2023-01-24T00:00:00"/>
    <s v="TR"/>
    <s v="Llanquihue 119, Maria Madariaga"/>
    <m/>
    <n v="52000"/>
    <m/>
  </r>
  <r>
    <x v="78"/>
    <s v="Ingreso"/>
    <x v="0"/>
    <d v="2023-01-25T00:00:00"/>
    <s v="TR"/>
    <s v="Puyehue 45, Gladys Segovia"/>
    <m/>
    <n v="208000"/>
    <m/>
  </r>
  <r>
    <x v="78"/>
    <s v="Ingreso"/>
    <x v="0"/>
    <d v="2023-01-25T00:00:00"/>
    <s v="TR"/>
    <s v="Villarrica 129, Ricardo Figueroa"/>
    <m/>
    <n v="312000"/>
    <m/>
  </r>
  <r>
    <x v="78"/>
    <s v="Ingreso"/>
    <x v="0"/>
    <d v="2023-01-30T00:00:00"/>
    <s v="TR"/>
    <s v="Llanquihue 97 - A, Castillo Olivera"/>
    <m/>
    <n v="26000"/>
    <m/>
  </r>
  <r>
    <x v="78"/>
    <s v="Ingreso"/>
    <x v="0"/>
    <d v="2023-01-30T00:00:00"/>
    <s v="TR"/>
    <s v="Ranco 77, Melinda Gonzalez"/>
    <m/>
    <n v="26000"/>
    <m/>
  </r>
  <r>
    <x v="78"/>
    <s v="Ingreso"/>
    <x v="0"/>
    <d v="2023-01-30T00:00:00"/>
    <s v="TR"/>
    <s v="Riñihue 25, Juan Gonzalez"/>
    <m/>
    <n v="26025"/>
    <m/>
  </r>
  <r>
    <x v="78"/>
    <s v="Ingreso"/>
    <x v="0"/>
    <d v="2023-01-30T00:00:00"/>
    <s v="TR"/>
    <s v="Ranco 40, Francisco Martinez"/>
    <m/>
    <n v="312000"/>
    <m/>
  </r>
  <r>
    <x v="78"/>
    <s v="Ingreso"/>
    <x v="0"/>
    <d v="2023-01-31T00:00:00"/>
    <s v="TR"/>
    <s v="Vuelto Caja Chica Ene.23 R. Figueroa"/>
    <m/>
    <n v="880"/>
    <m/>
  </r>
  <r>
    <x v="78"/>
    <s v="Ingreso"/>
    <x v="0"/>
    <d v="2023-01-31T00:00:00"/>
    <s v="TR"/>
    <s v="Villarrica 118, Pia Burgos"/>
    <m/>
    <n v="26000"/>
    <m/>
  </r>
  <r>
    <x v="78"/>
    <s v="Ingreso"/>
    <x v="0"/>
    <d v="2023-01-31T00:00:00"/>
    <s v="TR"/>
    <s v="Villarrica 123, Omar Sepulveda"/>
    <m/>
    <n v="26000"/>
    <m/>
  </r>
  <r>
    <x v="78"/>
    <s v="Ingreso"/>
    <x v="0"/>
    <d v="2023-01-31T00:00:00"/>
    <s v="TR"/>
    <s v="Villarrica 106, Carolina Uribe"/>
    <m/>
    <n v="36000"/>
    <m/>
  </r>
  <r>
    <x v="78"/>
    <s v="Ingreso"/>
    <x v="0"/>
    <d v="2023-01-31T00:00:00"/>
    <s v="D/E"/>
    <s v="Villarrica 130, Laura Bailac bol 14866"/>
    <m/>
    <n v="100000"/>
    <m/>
  </r>
  <r>
    <x v="78"/>
    <s v="Ingreso"/>
    <x v="0"/>
    <d v="2023-01-31T00:00:00"/>
    <s v="D/E"/>
    <s v="Puyehue 41, Teresa Sepulveda bol14857"/>
    <m/>
    <n v="104000"/>
    <m/>
  </r>
  <r>
    <x v="78"/>
    <s v="Ingreso"/>
    <x v="0"/>
    <d v="2023-01-31T00:00:00"/>
    <s v="D/E"/>
    <s v="Villarrica 112, Isabel Rocarro Bol 14879"/>
    <m/>
    <n v="200000"/>
    <m/>
  </r>
  <r>
    <x v="78"/>
    <s v="Ingreso"/>
    <x v="0"/>
    <d v="2023-01-31T00:00:00"/>
    <s v="D/E"/>
    <s v="Llanquihue 78, Cristian Recabarren Bol 14869"/>
    <m/>
    <n v="488600"/>
    <m/>
  </r>
  <r>
    <x v="79"/>
    <s v="Ingreso"/>
    <x v="0"/>
    <d v="2023-02-01T00:00:00"/>
    <s v="TR"/>
    <s v="Puyehue 47, Andrea Valdivia"/>
    <m/>
    <n v="26000"/>
    <m/>
  </r>
  <r>
    <x v="79"/>
    <s v="Ingreso"/>
    <x v="0"/>
    <d v="2023-02-01T00:00:00"/>
    <s v="TR"/>
    <s v="Llanquihue 101, Marcela Ortiz"/>
    <m/>
    <n v="26000"/>
    <m/>
  </r>
  <r>
    <x v="79"/>
    <s v="Ingreso"/>
    <x v="0"/>
    <d v="2023-02-01T00:00:00"/>
    <s v="TR"/>
    <s v="Ranco 50, Julia Parra"/>
    <m/>
    <n v="26000"/>
    <m/>
  </r>
  <r>
    <x v="79"/>
    <s v="Ingreso"/>
    <x v="0"/>
    <d v="2023-02-01T00:00:00"/>
    <s v="TR"/>
    <s v="Ranco 79, Ismelda Meza"/>
    <m/>
    <n v="26000"/>
    <m/>
  </r>
  <r>
    <x v="79"/>
    <s v="Ingreso"/>
    <x v="0"/>
    <d v="2023-02-01T00:00:00"/>
    <s v="TR"/>
    <s v="Ranco 50, Julia Parra"/>
    <m/>
    <n v="26000"/>
    <m/>
  </r>
  <r>
    <x v="79"/>
    <s v="Ingreso"/>
    <x v="0"/>
    <d v="2023-02-01T00:00:00"/>
    <s v="TR"/>
    <s v="Ranco 79, Ismelda Meza"/>
    <m/>
    <n v="26000"/>
    <m/>
  </r>
  <r>
    <x v="79"/>
    <s v="Ingreso"/>
    <x v="0"/>
    <d v="2023-02-01T00:00:00"/>
    <s v="TR"/>
    <s v="Puyehue 30, Jorge Carcasson"/>
    <m/>
    <n v="26000"/>
    <m/>
  </r>
  <r>
    <x v="79"/>
    <s v="Ingreso"/>
    <x v="0"/>
    <d v="2023-02-01T00:00:00"/>
    <s v="TR"/>
    <s v="Puyehue 36, Militza Cortes"/>
    <m/>
    <n v="26000"/>
    <m/>
  </r>
  <r>
    <x v="79"/>
    <s v="Ingreso"/>
    <x v="0"/>
    <d v="2023-02-01T00:00:00"/>
    <s v="TR"/>
    <s v="Villarrica 128, Marcela Ubilla"/>
    <m/>
    <n v="26000"/>
    <m/>
  </r>
  <r>
    <x v="79"/>
    <s v="Ingreso"/>
    <x v="0"/>
    <d v="2023-02-01T00:00:00"/>
    <s v="TR"/>
    <s v="Villarrica 108, Suc. Angela Iturbide"/>
    <m/>
    <n v="26000"/>
    <m/>
  </r>
  <r>
    <x v="79"/>
    <s v="Ingreso"/>
    <x v="0"/>
    <d v="2023-02-01T00:00:00"/>
    <s v="TR"/>
    <s v="Villarrica 122, Luis Sepulveda"/>
    <m/>
    <n v="26000"/>
    <m/>
  </r>
  <r>
    <x v="79"/>
    <s v="Ingreso"/>
    <x v="0"/>
    <d v="2023-02-01T00:00:00"/>
    <s v="TR"/>
    <s v="Puyehue 49, Hector Otarola"/>
    <m/>
    <n v="118000"/>
    <m/>
  </r>
  <r>
    <x v="79"/>
    <s v="Ingreso"/>
    <x v="0"/>
    <d v="2023-02-03T00:00:00"/>
    <s v="TR"/>
    <s v="Ranco 91, Jeanette Ibarra"/>
    <m/>
    <n v="26000"/>
    <m/>
  </r>
  <r>
    <x v="79"/>
    <s v="Ingreso"/>
    <x v="0"/>
    <d v="2023-02-03T00:00:00"/>
    <s v="D/E"/>
    <s v="Puyehue 43, Aurelio Sandoval"/>
    <m/>
    <n v="52000"/>
    <m/>
  </r>
  <r>
    <x v="79"/>
    <s v="Ingreso"/>
    <x v="0"/>
    <d v="2023-02-03T00:00:00"/>
    <s v="TR"/>
    <s v="Riñihue 6, Roberto Andrade"/>
    <m/>
    <n v="104006"/>
    <m/>
  </r>
  <r>
    <x v="79"/>
    <s v="Ingreso"/>
    <x v="0"/>
    <d v="2023-02-03T00:00:00"/>
    <s v="TR"/>
    <s v="Llanquihue 92, Carlos Herrera"/>
    <m/>
    <n v="200000"/>
    <m/>
  </r>
  <r>
    <x v="79"/>
    <s v="Ingreso"/>
    <x v="0"/>
    <d v="2023-02-06T00:00:00"/>
    <s v="TR"/>
    <s v="Puyehue 39, Felipe Gallardo"/>
    <m/>
    <n v="26000"/>
    <m/>
  </r>
  <r>
    <x v="79"/>
    <s v="Ingreso"/>
    <x v="0"/>
    <d v="2023-02-06T00:00:00"/>
    <s v="TR"/>
    <s v="Llanquihue 109, Teresa Gatica"/>
    <m/>
    <n v="26109"/>
    <m/>
  </r>
  <r>
    <x v="79"/>
    <s v="Ingreso"/>
    <x v="0"/>
    <d v="2023-02-07T00:00:00"/>
    <s v="TR"/>
    <s v="Llanquihue 97, Rene Rivero"/>
    <m/>
    <n v="26000"/>
    <m/>
  </r>
  <r>
    <x v="79"/>
    <s v="Ingreso"/>
    <x v="0"/>
    <d v="2023-02-09T00:00:00"/>
    <s v="D/E"/>
    <s v="Llanquihue 74, Eliana Haro bol 14905"/>
    <m/>
    <n v="26000"/>
    <m/>
  </r>
  <r>
    <x v="79"/>
    <s v="Ingreso"/>
    <x v="0"/>
    <d v="2023-02-09T00:00:00"/>
    <s v="D/E"/>
    <s v="Ranco 83, Silvia Gonzalez bol 14897"/>
    <m/>
    <n v="26000"/>
    <m/>
  </r>
  <r>
    <x v="79"/>
    <s v="Ingreso"/>
    <x v="0"/>
    <d v="2023-02-09T00:00:00"/>
    <s v="D/E"/>
    <s v="Ranco 89, Teresa Rojas bol 14896"/>
    <m/>
    <n v="26000"/>
    <m/>
  </r>
  <r>
    <x v="79"/>
    <s v="Ingreso"/>
    <x v="0"/>
    <d v="2023-02-09T00:00:00"/>
    <s v="TR"/>
    <s v="Ranco 48, Carola Arriagada"/>
    <m/>
    <n v="26000"/>
    <m/>
  </r>
  <r>
    <x v="79"/>
    <s v="Ingreso"/>
    <x v="0"/>
    <d v="2023-02-09T00:00:00"/>
    <m/>
    <s v="Llanquihue 117, Patricia Maluenda"/>
    <m/>
    <n v="303117"/>
    <m/>
  </r>
  <r>
    <x v="79"/>
    <s v="Ingreso"/>
    <x v="0"/>
    <d v="2023-02-10T00:00:00"/>
    <s v="TR"/>
    <s v="Llanquihue 88, Pedro Flores"/>
    <m/>
    <n v="26000"/>
    <m/>
  </r>
  <r>
    <x v="79"/>
    <s v="Ingreso"/>
    <x v="0"/>
    <d v="2023-02-10T00:00:00"/>
    <s v="TR"/>
    <s v="Villarrica 100, Julia Zuñiga"/>
    <m/>
    <n v="26100"/>
    <m/>
  </r>
  <r>
    <x v="79"/>
    <s v="Ingreso"/>
    <x v="0"/>
    <d v="2023-02-10T00:00:00"/>
    <s v="D/E"/>
    <s v="Riñihue 21, Diego Tapia"/>
    <m/>
    <n v="280000"/>
    <m/>
  </r>
  <r>
    <x v="79"/>
    <s v="Ingreso"/>
    <x v="0"/>
    <d v="2023-02-14T00:00:00"/>
    <s v="TR"/>
    <s v="R. Figueroa Saldo Franja Villarrica 129"/>
    <m/>
    <n v="189858"/>
    <m/>
  </r>
  <r>
    <x v="79"/>
    <s v="Ingreso"/>
    <x v="0"/>
    <d v="2023-02-16T00:00:00"/>
    <s v="TR"/>
    <s v="Puyehue 24, Manuel Latapiat"/>
    <m/>
    <n v="78000"/>
    <m/>
  </r>
  <r>
    <x v="79"/>
    <s v="Ingreso"/>
    <x v="0"/>
    <d v="2023-02-17T00:00:00"/>
    <s v="TR"/>
    <s v="Riñihue 19, Teresa Peña"/>
    <m/>
    <n v="26000"/>
    <m/>
  </r>
  <r>
    <x v="79"/>
    <s v="Ingreso"/>
    <x v="0"/>
    <d v="2023-02-17T00:00:00"/>
    <s v="TR"/>
    <s v="Ranco 46, Manuel Jorquera"/>
    <m/>
    <n v="66000"/>
    <m/>
  </r>
  <r>
    <x v="79"/>
    <s v="Ingreso"/>
    <x v="0"/>
    <d v="2023-02-17T00:00:00"/>
    <s v="TR"/>
    <s v="Villarrica 127, Beltran de Ramon"/>
    <m/>
    <n v="312000"/>
    <m/>
  </r>
  <r>
    <x v="79"/>
    <s v="Ingreso"/>
    <x v="0"/>
    <d v="2023-02-20T00:00:00"/>
    <s v="TR"/>
    <s v="Ranco 46, Manuel Jorquera"/>
    <m/>
    <n v="6000"/>
    <m/>
  </r>
  <r>
    <x v="79"/>
    <s v="Ingreso"/>
    <x v="0"/>
    <d v="2023-02-20T00:00:00"/>
    <s v="TR"/>
    <s v="Llanquihue 82 , Maria Molina"/>
    <m/>
    <n v="23000"/>
    <m/>
  </r>
  <r>
    <x v="79"/>
    <s v="Ingreso"/>
    <x v="0"/>
    <d v="2023-02-20T00:00:00"/>
    <s v="TR"/>
    <s v="Ranco 52, Hernan Videla"/>
    <m/>
    <n v="26000"/>
    <m/>
  </r>
  <r>
    <x v="79"/>
    <s v="Ingreso"/>
    <x v="0"/>
    <d v="2023-02-20T00:00:00"/>
    <s v="TR"/>
    <s v="Villarrica 126, Ema de Ramon"/>
    <m/>
    <n v="26000"/>
    <m/>
  </r>
  <r>
    <x v="79"/>
    <s v="Ingreso"/>
    <x v="0"/>
    <d v="2023-02-20T00:00:00"/>
    <s v="TR"/>
    <s v="Llanquihue 76, Glenda Alvarez"/>
    <m/>
    <n v="26000"/>
    <m/>
  </r>
  <r>
    <x v="79"/>
    <s v="Ingreso"/>
    <x v="0"/>
    <d v="2023-02-20T00:00:00"/>
    <s v="TR"/>
    <s v="Llanquihue 97, Rene Rivero"/>
    <m/>
    <n v="26000"/>
    <m/>
  </r>
  <r>
    <x v="79"/>
    <s v="Ingreso"/>
    <x v="0"/>
    <d v="2023-02-20T00:00:00"/>
    <s v="TR"/>
    <s v="Puyehue 30, Jorge Carcasson"/>
    <m/>
    <n v="26000"/>
    <m/>
  </r>
  <r>
    <x v="79"/>
    <s v="Ingreso"/>
    <x v="0"/>
    <d v="2023-02-20T00:00:00"/>
    <s v="TR"/>
    <s v="Villarrica 102, Ximena Mancilla"/>
    <m/>
    <n v="26102"/>
    <m/>
  </r>
  <r>
    <x v="79"/>
    <s v="Ingreso"/>
    <x v="0"/>
    <d v="2023-02-20T00:00:00"/>
    <s v="TR"/>
    <s v="Llanquihue 109, Teresa Gatica"/>
    <m/>
    <n v="26109"/>
    <m/>
  </r>
  <r>
    <x v="79"/>
    <s v="Ingreso"/>
    <x v="0"/>
    <d v="2023-02-20T00:00:00"/>
    <s v="TR"/>
    <s v="Llanquihue 113, Pedro Ruz"/>
    <m/>
    <n v="26113"/>
    <m/>
  </r>
  <r>
    <x v="79"/>
    <s v="Ingreso"/>
    <x v="0"/>
    <d v="2023-02-20T00:00:00"/>
    <s v="TR"/>
    <s v="Puyehue 49, Hector Otarola"/>
    <m/>
    <n v="52000"/>
    <m/>
  </r>
  <r>
    <x v="79"/>
    <s v="Ingreso"/>
    <x v="0"/>
    <d v="2023-02-20T00:00:00"/>
    <s v="TR"/>
    <s v="Llanquihue 78, Cristina Recabarren"/>
    <m/>
    <n v="79000"/>
    <m/>
  </r>
  <r>
    <x v="79"/>
    <s v="Ingreso"/>
    <x v="0"/>
    <d v="2023-02-20T00:00:00"/>
    <s v="TR"/>
    <s v="Riñihue 10, Hector Zuñiga"/>
    <m/>
    <n v="104000"/>
    <m/>
  </r>
  <r>
    <x v="79"/>
    <s v="Ingreso"/>
    <x v="0"/>
    <d v="2023-02-20T00:00:00"/>
    <s v="TR"/>
    <s v="Puyehue 51, Solange Aspee"/>
    <m/>
    <n v="119000"/>
    <m/>
  </r>
  <r>
    <x v="79"/>
    <s v="Ingreso"/>
    <x v="0"/>
    <d v="2023-02-20T00:00:00"/>
    <s v="TR"/>
    <s v="Ranco 93, Margarita Muñoz"/>
    <m/>
    <n v="156000"/>
    <m/>
  </r>
  <r>
    <x v="79"/>
    <s v="Ingreso"/>
    <x v="0"/>
    <d v="2023-02-20T00:00:00"/>
    <s v="TR"/>
    <s v="Ranco 93, Margarita Muñoz"/>
    <m/>
    <n v="156000"/>
    <m/>
  </r>
  <r>
    <x v="79"/>
    <s v="Ingreso"/>
    <x v="0"/>
    <d v="2023-02-20T00:00:00"/>
    <s v="TR"/>
    <s v="Llanquihue 115, Suc. Zaida Uribe"/>
    <m/>
    <n v="257000"/>
    <m/>
  </r>
  <r>
    <x v="79"/>
    <s v="Ingreso"/>
    <x v="0"/>
    <d v="2023-02-21T00:00:00"/>
    <s v="D/E"/>
    <s v="Puyehue 34, Gladys Jorquera bol 14921"/>
    <m/>
    <n v="130000"/>
    <m/>
  </r>
  <r>
    <x v="79"/>
    <s v="Ingreso"/>
    <x v="0"/>
    <d v="2023-02-21T00:00:00"/>
    <s v="D/E"/>
    <s v="Villarrica 110, Julia Valdes bol 14919"/>
    <m/>
    <n v="142000"/>
    <m/>
  </r>
  <r>
    <x v="79"/>
    <s v="Ingreso"/>
    <x v="0"/>
    <d v="2023-02-21T00:00:00"/>
    <s v="D/E"/>
    <s v="Ranco 46, Manuel Jorquera bol 14922"/>
    <m/>
    <n v="156000"/>
    <m/>
  </r>
  <r>
    <x v="79"/>
    <s v="Ingreso"/>
    <x v="0"/>
    <d v="2023-02-21T00:00:00"/>
    <s v="D/E"/>
    <s v="Villarrica 125, Marta Aguado Bol 14911"/>
    <m/>
    <n v="312000"/>
    <m/>
  </r>
  <r>
    <x v="79"/>
    <s v="Ingreso"/>
    <x v="0"/>
    <d v="2023-02-22T00:00:00"/>
    <s v="TR"/>
    <s v="Llanquihue 86, Jorge Zuñiga"/>
    <m/>
    <n v="52000"/>
    <m/>
  </r>
  <r>
    <x v="79"/>
    <s v="Ingreso"/>
    <x v="0"/>
    <d v="2023-02-23T00:00:00"/>
    <s v="TR"/>
    <s v="Llanquihue 111, Walter Roccaro"/>
    <m/>
    <n v="319600"/>
    <m/>
  </r>
  <r>
    <x v="79"/>
    <s v="Ingreso"/>
    <x v="0"/>
    <d v="2023-02-24T00:00:00"/>
    <s v="TR"/>
    <s v="Llanquihue 80, Serghio ibaceta"/>
    <m/>
    <n v="16080"/>
    <m/>
  </r>
  <r>
    <x v="79"/>
    <s v="Ingreso"/>
    <x v="0"/>
    <d v="2023-02-24T00:00:00"/>
    <s v="TR"/>
    <s v="Llanquihue 82 , Maria Molina"/>
    <m/>
    <n v="26000"/>
    <m/>
  </r>
  <r>
    <x v="79"/>
    <s v="Ingreso"/>
    <x v="0"/>
    <d v="2023-02-24T00:00:00"/>
    <s v="TR"/>
    <s v="Villarrica 130, Laura Bailac"/>
    <m/>
    <n v="150130"/>
    <m/>
  </r>
  <r>
    <x v="79"/>
    <s v="Ingreso"/>
    <x v="0"/>
    <d v="2023-02-27T00:00:00"/>
    <s v="TR"/>
    <s v="Puyehue 32, Ivonne Jorquera"/>
    <m/>
    <n v="26000"/>
    <m/>
  </r>
  <r>
    <x v="79"/>
    <s v="Ingreso"/>
    <x v="0"/>
    <d v="2023-02-27T00:00:00"/>
    <s v="TR"/>
    <s v="Riñihue 25, Juan Gonzalez"/>
    <m/>
    <n v="26025"/>
    <m/>
  </r>
  <r>
    <x v="79"/>
    <s v="Ingreso"/>
    <x v="0"/>
    <d v="2023-02-28T00:00:00"/>
    <s v="TR"/>
    <s v="R. Figueroa Vuelto caja chica feb.23"/>
    <m/>
    <n v="5922"/>
    <m/>
  </r>
  <r>
    <x v="79"/>
    <s v="Ingreso"/>
    <x v="0"/>
    <d v="2023-02-28T00:00:00"/>
    <s v="TR"/>
    <s v="Villarrica 118, Pia Burgos"/>
    <m/>
    <n v="26000"/>
    <m/>
  </r>
  <r>
    <x v="79"/>
    <s v="Ingreso"/>
    <x v="0"/>
    <d v="2023-02-28T00:00:00"/>
    <s v="TR"/>
    <s v="Ranco 77, Melinda Gonzalez"/>
    <m/>
    <n v="26000"/>
    <m/>
  </r>
  <r>
    <x v="79"/>
    <s v="Ingreso"/>
    <x v="0"/>
    <d v="2023-02-28T00:00:00"/>
    <s v="TR"/>
    <s v="Villarrica 122, Luis Sepulveda"/>
    <m/>
    <n v="26000"/>
    <m/>
  </r>
  <r>
    <x v="79"/>
    <s v="Ingreso"/>
    <x v="0"/>
    <d v="2023-02-28T00:00:00"/>
    <s v="TR"/>
    <s v="Villarrica 123, Omar Sepulveda"/>
    <m/>
    <n v="26000"/>
    <m/>
  </r>
  <r>
    <x v="79"/>
    <s v="Ingreso"/>
    <x v="0"/>
    <d v="2023-02-28T00:00:00"/>
    <s v="TR"/>
    <s v="Ranco 50, Julia Parra"/>
    <m/>
    <n v="26000"/>
    <m/>
  </r>
  <r>
    <x v="79"/>
    <s v="Ingreso"/>
    <x v="0"/>
    <d v="2023-02-28T00:00:00"/>
    <s v="TR"/>
    <s v="Ranco 79, Ismelda Meza"/>
    <m/>
    <n v="26000"/>
    <m/>
  </r>
  <r>
    <x v="79"/>
    <s v="Ingreso"/>
    <x v="0"/>
    <d v="2023-02-28T00:00:00"/>
    <s v="TR"/>
    <s v="Riñihue 19, Teresa Peña"/>
    <m/>
    <n v="26000"/>
    <m/>
  </r>
  <r>
    <x v="80"/>
    <s v="Ingreso"/>
    <x v="0"/>
    <d v="2023-03-07T00:00:00"/>
    <s v="D/E"/>
    <s v="VILLARRICA 112, ISABEL ROCCARO 14941"/>
    <m/>
    <n v="26000"/>
    <m/>
  </r>
  <r>
    <x v="80"/>
    <s v="Ingreso"/>
    <x v="0"/>
    <d v="2023-03-07T00:00:00"/>
    <s v="D/E"/>
    <s v="LLANQUIHUE 111, WALTER ROCCARO 14936"/>
    <m/>
    <n v="26000"/>
    <m/>
  </r>
  <r>
    <x v="81"/>
    <s v="Ingreso"/>
    <x v="0"/>
    <d v="2023-03-01T00:00:00"/>
    <s v="TR"/>
    <s v="PUYEHUE 36, MILITZA CORTES"/>
    <m/>
    <n v="26000"/>
    <m/>
  </r>
  <r>
    <x v="81"/>
    <s v="Ingreso"/>
    <x v="0"/>
    <d v="2023-03-01T00:00:00"/>
    <s v="TR"/>
    <s v="VILLARRICA 108, SUC. ITURBIDE"/>
    <m/>
    <n v="36000"/>
    <m/>
  </r>
  <r>
    <x v="81"/>
    <s v="Ingreso"/>
    <x v="0"/>
    <d v="2023-03-01T00:00:00"/>
    <s v="TR"/>
    <s v="VILLARRICA 128, CLAUDIA UBILLA"/>
    <m/>
    <n v="26000"/>
    <m/>
  </r>
  <r>
    <x v="82"/>
    <s v="Ingreso"/>
    <x v="0"/>
    <d v="2023-03-02T00:00:00"/>
    <s v="TR"/>
    <s v="PUYEHUE 47, ANDREA VALDIVIA"/>
    <m/>
    <n v="208000"/>
    <m/>
  </r>
  <r>
    <x v="83"/>
    <s v="Ingreso"/>
    <x v="0"/>
    <d v="2023-03-06T00:00:00"/>
    <s v="TR"/>
    <s v="PUYEHUE 39, RODRIGO GALLARDO"/>
    <m/>
    <n v="26000"/>
    <m/>
  </r>
  <r>
    <x v="83"/>
    <s v="Ingreso"/>
    <x v="0"/>
    <d v="2023-03-06T00:00:00"/>
    <s v="TR"/>
    <s v="RANCO 91, JEANETTE IBARRA"/>
    <m/>
    <n v="26000"/>
    <m/>
  </r>
  <r>
    <x v="83"/>
    <s v="Ingreso"/>
    <x v="0"/>
    <d v="2023-03-06T00:00:00"/>
    <s v="TR"/>
    <s v="LLANQUIHUE 97 A , PATRICIA CASTILLO"/>
    <m/>
    <n v="26000"/>
    <m/>
  </r>
  <r>
    <x v="80"/>
    <s v="Ingreso"/>
    <x v="0"/>
    <d v="2023-03-07T00:00:00"/>
    <s v="TR"/>
    <s v="LLANQUIHUE 97, RENE RIVERO"/>
    <m/>
    <n v="30000"/>
    <m/>
  </r>
  <r>
    <x v="80"/>
    <s v="Ingreso"/>
    <x v="0"/>
    <d v="2023-03-07T00:00:00"/>
    <s v="D/E"/>
    <s v="RANCO 83, SILVIA GONZALEZ 14959"/>
    <m/>
    <n v="52000"/>
    <m/>
  </r>
  <r>
    <x v="80"/>
    <s v="Ingreso"/>
    <x v="0"/>
    <d v="2023-03-07T00:00:00"/>
    <s v="D/E"/>
    <s v="RANCO 89, TERESA ROJAS 14944"/>
    <m/>
    <n v="52000"/>
    <m/>
  </r>
  <r>
    <x v="84"/>
    <s v="Ingreso"/>
    <x v="0"/>
    <d v="2023-03-09T00:00:00"/>
    <s v="TR"/>
    <s v="RANCO 48, CAROLA ARRIAGADA"/>
    <m/>
    <n v="10000"/>
    <m/>
  </r>
  <r>
    <x v="85"/>
    <s v="Ingreso"/>
    <x v="0"/>
    <d v="2023-03-10T00:00:00"/>
    <s v="TR"/>
    <s v="RANCO 54, MARION PACHECO"/>
    <m/>
    <n v="15000"/>
    <m/>
  </r>
  <r>
    <x v="86"/>
    <s v="Ingreso"/>
    <x v="0"/>
    <d v="2023-03-13T00:00:00"/>
    <s v="TR"/>
    <s v="LLANQUIHUE 76, GLENDA ALVAREZ"/>
    <m/>
    <n v="26000"/>
    <m/>
  </r>
  <r>
    <x v="87"/>
    <s v="Ingreso"/>
    <x v="0"/>
    <d v="2023-03-17T00:00:00"/>
    <s v="TR"/>
    <s v="PUYEHUE 30, JORGE CARCASSON"/>
    <m/>
    <n v="26000"/>
    <m/>
  </r>
  <r>
    <x v="88"/>
    <s v="Ingreso"/>
    <x v="0"/>
    <d v="2023-03-20T00:00:00"/>
    <s v="TR"/>
    <s v="RANCO 56, SUC. RIGOBERTO GONZALEZ"/>
    <m/>
    <n v="26000"/>
    <m/>
  </r>
  <r>
    <x v="89"/>
    <s v="Ingreso"/>
    <x v="0"/>
    <d v="2023-03-21T00:00:00"/>
    <s v="TR"/>
    <s v="Icalma 72, Jorge Matamala"/>
    <m/>
    <n v="90000"/>
    <m/>
  </r>
  <r>
    <x v="89"/>
    <s v="Ingreso"/>
    <x v="0"/>
    <d v="2023-03-21T00:00:00"/>
    <s v="TR"/>
    <s v="Puyehue 37, Jorge Matamala"/>
    <m/>
    <n v="52000"/>
    <m/>
  </r>
  <r>
    <x v="90"/>
    <s v="Ingreso"/>
    <x v="0"/>
    <d v="2023-03-22T00:00:00"/>
    <s v="TR"/>
    <s v="LLANQUIHUE 97 RENE RIVERO"/>
    <m/>
    <n v="182000"/>
    <m/>
  </r>
  <r>
    <x v="90"/>
    <s v="Ingreso"/>
    <x v="0"/>
    <d v="2023-03-22T00:00:00"/>
    <s v="TR"/>
    <s v="LLANQUIHUE 101, MARCELA ORTIZ"/>
    <m/>
    <n v="334000"/>
    <m/>
  </r>
  <r>
    <x v="91"/>
    <s v="Ingreso"/>
    <x v="0"/>
    <d v="2023-03-27T00:00:00"/>
    <s v="TR"/>
    <s v="PUYEHUE 32, IVONNE JORQUERA"/>
    <m/>
    <n v="26000"/>
    <m/>
  </r>
  <r>
    <x v="92"/>
    <s v="Ingreso"/>
    <x v="0"/>
    <d v="2023-03-28T00:00:00"/>
    <s v="TR"/>
    <s v="VILLARRICA 118, PIA BURGOS"/>
    <m/>
    <n v="26100"/>
    <m/>
  </r>
  <r>
    <x v="92"/>
    <s v="Ingreso"/>
    <x v="0"/>
    <d v="2023-03-28T00:00:00"/>
    <s v="TR"/>
    <s v="PUYEHUE 47, ANDREA VALDIVIA"/>
    <m/>
    <n v="26000"/>
    <m/>
  </r>
  <r>
    <x v="92"/>
    <s v="Ingreso"/>
    <x v="0"/>
    <d v="2023-03-28T00:00:00"/>
    <s v="D/E"/>
    <s v="PUYEHUE 45, GLADYS SEGOVIA"/>
    <m/>
    <n v="26000"/>
    <m/>
  </r>
  <r>
    <x v="93"/>
    <s v="Ingreso"/>
    <x v="0"/>
    <d v="2023-03-31T00:00:00"/>
    <s v="TR"/>
    <s v="VILLARRICA 123, OMAR SEPULVEDA"/>
    <m/>
    <n v="52000"/>
    <m/>
  </r>
  <r>
    <x v="93"/>
    <s v="Ingreso"/>
    <x v="0"/>
    <d v="2023-03-31T00:00:00"/>
    <s v="TR"/>
    <s v="RIÑIHUE 19, TERESA PEÑA"/>
    <m/>
    <n v="26000"/>
    <m/>
  </r>
  <r>
    <x v="92"/>
    <s v="Ingreso"/>
    <x v="0"/>
    <d v="2023-03-28T00:00:00"/>
    <s v="D/E"/>
    <s v="RIÑIHUE 25, JUAN GONZALEZ"/>
    <m/>
    <n v="52000"/>
    <m/>
  </r>
  <r>
    <x v="90"/>
    <s v="Ingreso"/>
    <x v="0"/>
    <d v="2023-03-22T00:00:00"/>
    <s v="TR"/>
    <s v="LLANQUIHUE 80 SERGIO IBACETA"/>
    <m/>
    <n v="26000"/>
    <m/>
  </r>
  <r>
    <x v="84"/>
    <s v="Ingreso"/>
    <x v="0"/>
    <d v="2023-03-09T00:00:00"/>
    <s v="TR"/>
    <s v="VILLARRICA 100, JULIA ZUÑIGA"/>
    <m/>
    <n v="26000"/>
    <m/>
  </r>
  <r>
    <x v="89"/>
    <s v="Ingreso"/>
    <x v="0"/>
    <d v="2023-03-21T00:00:00"/>
    <s v="TR"/>
    <s v="VILLARRICA 102, XIMENA MANCILLA"/>
    <m/>
    <n v="26000"/>
    <m/>
  </r>
  <r>
    <x v="90"/>
    <s v="Ingreso"/>
    <x v="0"/>
    <d v="2023-03-22T00:00:00"/>
    <s v="TR"/>
    <s v="LLANQUIHUE 109, TERESA GATICA"/>
    <m/>
    <n v="26102"/>
    <m/>
  </r>
  <r>
    <x v="89"/>
    <s v="Ingreso"/>
    <x v="0"/>
    <d v="2023-03-21T00:00:00"/>
    <s v="TR"/>
    <s v="LLANQUIHUE 113, PEDRO RUZ"/>
    <m/>
    <n v="26113"/>
    <m/>
  </r>
  <r>
    <x v="83"/>
    <s v="Ingreso"/>
    <x v="0"/>
    <d v="2023-03-06T00:00:00"/>
    <s v="TR"/>
    <s v="LLANQUIHUE 92, CARLOS HERRERA"/>
    <m/>
    <n v="52000"/>
    <m/>
  </r>
  <r>
    <x v="81"/>
    <s v="Ingreso"/>
    <x v="0"/>
    <d v="2023-03-01T00:00:00"/>
    <s v="TR"/>
    <s v="VILLARRICA 106, CAROLINA URIBE"/>
    <m/>
    <n v="26000"/>
    <m/>
  </r>
  <r>
    <x v="93"/>
    <s v="Ingreso"/>
    <x v="0"/>
    <d v="2023-03-31T00:00:00"/>
    <s v="TR"/>
    <s v="VILLARRICA 106, CAROLINA URIBE"/>
    <m/>
    <n v="26000"/>
    <m/>
  </r>
  <r>
    <x v="83"/>
    <s v="Ingreso"/>
    <x v="0"/>
    <d v="2023-03-06T00:00:00"/>
    <s v="TR"/>
    <s v="RANCO 75, OLGA HERNANDEZ"/>
    <m/>
    <n v="26080"/>
    <m/>
  </r>
  <r>
    <x v="83"/>
    <s v="Ingreso"/>
    <x v="0"/>
    <d v="2023-03-06T00:00:00"/>
    <s v="TR"/>
    <s v="LLANQUIHUE 119, MARIA MADARIAGA"/>
    <m/>
    <n v="26109"/>
    <m/>
  </r>
  <r>
    <x v="94"/>
    <s v="Ingreso"/>
    <x v="0"/>
    <d v="2023-03-08T00:00:00"/>
    <s v="TR"/>
    <s v="RANCO 42, OCTAVIO ARRUE"/>
    <m/>
    <n v="52000"/>
    <m/>
  </r>
  <r>
    <x v="86"/>
    <s v="Ingreso"/>
    <x v="0"/>
    <d v="2023-03-13T00:00:00"/>
    <s v="TR"/>
    <s v="CALAFQUEN 5, MARCO BRIONES"/>
    <m/>
    <n v="26000"/>
    <m/>
  </r>
  <r>
    <x v="87"/>
    <s v="Ingreso"/>
    <x v="0"/>
    <d v="2023-03-17T00:00:00"/>
    <s v="TR"/>
    <s v="RIÑIHUE 23, SARA SALGADO"/>
    <m/>
    <n v="26000"/>
    <m/>
  </r>
  <r>
    <x v="89"/>
    <s v="Ingreso"/>
    <x v="0"/>
    <d v="2023-03-21T00:00:00"/>
    <s v="TR"/>
    <s v="RIÑIHUE 10, HECTOR ZUÑIGA"/>
    <m/>
    <n v="26000"/>
    <m/>
  </r>
  <r>
    <x v="95"/>
    <s v="Ingreso"/>
    <x v="0"/>
    <d v="2023-03-24T00:00:00"/>
    <s v="TR"/>
    <s v="LLANQUIHUE 103-105, TATIANA TEJOS"/>
    <m/>
    <n v="26000"/>
    <m/>
  </r>
  <r>
    <x v="80"/>
    <s v="Ingreso"/>
    <x v="0"/>
    <d v="2023-03-07T00:00:00"/>
    <s v="D/E"/>
    <s v="VILLARRICA 112, ISABEL ROCCARO 14941"/>
    <m/>
    <n v="26025"/>
    <m/>
  </r>
  <r>
    <x v="94"/>
    <s v="Ingreso"/>
    <x v="0"/>
    <d v="2023-03-08T00:00:00"/>
    <s v="TR"/>
    <s v="PUYEHUE 53, MARIA VICENCIO"/>
    <m/>
    <n v="26000"/>
    <m/>
  </r>
  <r>
    <x v="96"/>
    <s v="Ingreso"/>
    <x v="0"/>
    <d v="2023-03-03T00:00:00"/>
    <s v="TR"/>
    <s v="LLANQUIHUE 103-105, TATIANA TEJOS"/>
    <m/>
    <n v="26000"/>
    <m/>
  </r>
  <r>
    <x v="94"/>
    <s v="Ingreso"/>
    <x v="0"/>
    <d v="2023-03-08T00:00:00"/>
    <s v="D/CH"/>
    <s v="VILLARRICA 121, GABRIEL SALAZAR 14957"/>
    <m/>
    <n v="36000"/>
    <m/>
  </r>
  <r>
    <x v="97"/>
    <s v="Ingreso"/>
    <x v="0"/>
    <d v="2023-04-03T00:00:00"/>
    <s v="TR"/>
    <s v="VUELTO CAJA CHICA R. F. MARZO 2023"/>
    <m/>
    <n v="19880"/>
    <m/>
  </r>
  <r>
    <x v="98"/>
    <s v="Ingreso"/>
    <x v="0"/>
    <d v="2023-04-14T00:00:00"/>
    <s v="TR"/>
    <s v="RANCO 73 JUAN FCO. HERNANDEZ"/>
    <m/>
    <n v="26000"/>
    <m/>
  </r>
  <r>
    <x v="97"/>
    <s v="Ingreso"/>
    <x v="0"/>
    <d v="2023-04-03T00:00:00"/>
    <s v="TR"/>
    <s v="LLANQUIHUE 82, MARIA MOLINA"/>
    <m/>
    <n v="26000"/>
    <m/>
  </r>
  <r>
    <x v="97"/>
    <s v="Ingreso"/>
    <x v="0"/>
    <d v="2023-04-03T00:00:00"/>
    <s v="TR"/>
    <s v="VILLARRICA 128, MARCELA UBILLA"/>
    <m/>
    <n v="26000"/>
    <m/>
  </r>
  <r>
    <x v="97"/>
    <s v="Ingreso"/>
    <x v="0"/>
    <d v="2023-04-03T00:00:00"/>
    <s v="TR"/>
    <s v="VILLARRICA 108, SUC. ITURBIDE"/>
    <m/>
    <n v="26000"/>
    <m/>
  </r>
  <r>
    <x v="97"/>
    <s v="Ingreso"/>
    <x v="0"/>
    <d v="2023-04-03T00:00:00"/>
    <s v="TR"/>
    <s v="PUYEHUE 36, MILITZA CORTES"/>
    <m/>
    <n v="26000"/>
    <m/>
  </r>
  <r>
    <x v="97"/>
    <s v="Ingreso"/>
    <x v="0"/>
    <d v="2023-04-03T00:00:00"/>
    <s v="TR"/>
    <s v="RANCO 77, MELINDA GONZALEZ"/>
    <m/>
    <n v="26000"/>
    <m/>
  </r>
  <r>
    <x v="97"/>
    <s v="Ingreso"/>
    <x v="0"/>
    <d v="2023-04-03T00:00:00"/>
    <s v="TR"/>
    <s v="LLANQUIHUE 97 A , PATRICIA CASTILLO"/>
    <m/>
    <n v="26000"/>
    <m/>
  </r>
  <r>
    <x v="99"/>
    <s v="Ingreso"/>
    <x v="0"/>
    <d v="2023-04-04T00:00:00"/>
    <s v="TR"/>
    <s v="LLANQUIHUE 88, PEDRO FLORES"/>
    <m/>
    <n v="52000"/>
    <m/>
  </r>
  <r>
    <x v="100"/>
    <s v="Ingreso"/>
    <x v="0"/>
    <d v="2023-04-05T00:00:00"/>
    <s v="TR"/>
    <s v="RANCO 91, JEANETTE IBARRA"/>
    <m/>
    <n v="26000"/>
    <m/>
  </r>
  <r>
    <x v="100"/>
    <s v="Ingreso"/>
    <x v="0"/>
    <d v="2023-04-05T00:00:00"/>
    <s v="TR"/>
    <s v="LLANQUIHUE 97, RENE RIVERO"/>
    <m/>
    <n v="26000"/>
    <m/>
  </r>
  <r>
    <x v="101"/>
    <s v="Ingreso"/>
    <x v="0"/>
    <d v="2023-04-10T00:00:00"/>
    <s v="TR"/>
    <s v="RANCO 54, MARION PACHECO"/>
    <m/>
    <n v="30000"/>
    <m/>
  </r>
  <r>
    <x v="102"/>
    <s v="Ingreso"/>
    <x v="0"/>
    <d v="2023-04-18T00:00:00"/>
    <s v="TR"/>
    <s v="VILLARRICA 126, EMA DE RAMON"/>
    <m/>
    <n v="26000"/>
    <m/>
  </r>
  <r>
    <x v="102"/>
    <s v="Ingreso"/>
    <x v="0"/>
    <d v="2023-04-18T00:00:00"/>
    <s v="D/E"/>
    <s v="RANCO 89. TERESA ROJAS 14997"/>
    <m/>
    <n v="52000"/>
    <m/>
  </r>
  <r>
    <x v="102"/>
    <s v="Ingreso"/>
    <x v="0"/>
    <d v="2023-04-18T00:00:00"/>
    <s v="D/E"/>
    <s v="RANCO 83, SILVIA GONZALEZ 15011"/>
    <m/>
    <n v="170000"/>
    <m/>
  </r>
  <r>
    <x v="103"/>
    <s v="Ingreso"/>
    <x v="0"/>
    <d v="2023-04-21T00:00:00"/>
    <s v="TR"/>
    <s v="RANCO 48, CAROLA ARRIAGADA"/>
    <m/>
    <n v="26100"/>
    <m/>
  </r>
  <r>
    <x v="104"/>
    <s v="Ingreso"/>
    <x v="0"/>
    <d v="2023-04-24T00:00:00"/>
    <s v="TR"/>
    <s v="PUYEHUE 32, IVONNE JORQUERA"/>
    <m/>
    <n v="52000"/>
    <m/>
  </r>
  <r>
    <x v="104"/>
    <s v="Ingreso"/>
    <x v="0"/>
    <d v="2023-04-24T00:00:00"/>
    <s v="TR"/>
    <s v="LLANQUIHUE 76, GLENDA ALVAREZ"/>
    <m/>
    <n v="32000"/>
    <m/>
  </r>
  <r>
    <x v="105"/>
    <s v="Ingreso"/>
    <x v="0"/>
    <d v="2023-04-28T00:00:00"/>
    <s v="TR"/>
    <s v="VILLARRICA 118, PIA BURGOS"/>
    <m/>
    <n v="20000"/>
    <m/>
  </r>
  <r>
    <x v="105"/>
    <s v="Ingreso"/>
    <x v="0"/>
    <d v="2023-04-28T00:00:00"/>
    <s v="TR"/>
    <s v="VILLARRICA 123, OMAR SEPULVEDA"/>
    <m/>
    <n v="260000"/>
    <m/>
  </r>
  <r>
    <x v="105"/>
    <s v="Ingreso"/>
    <x v="0"/>
    <d v="2023-04-28T00:00:00"/>
    <s v="TR"/>
    <s v="RANCO 48, CAROLA ARRIAGADA"/>
    <m/>
    <n v="26000"/>
    <m/>
  </r>
  <r>
    <x v="105"/>
    <s v="Ingreso"/>
    <x v="0"/>
    <d v="2023-04-28T00:00:00"/>
    <s v="TR"/>
    <s v="PUYEHUE 47, ANDREA VALDIVIA"/>
    <m/>
    <n v="26000"/>
    <m/>
  </r>
  <r>
    <x v="106"/>
    <s v="Ingreso"/>
    <x v="0"/>
    <d v="2023-04-26T00:00:00"/>
    <s v="TR"/>
    <s v="RIÑIHUE 25, JUAN GONZALEZ"/>
    <m/>
    <n v="26000"/>
    <m/>
  </r>
  <r>
    <x v="104"/>
    <s v="Ingreso"/>
    <x v="0"/>
    <d v="2023-04-24T00:00:00"/>
    <s v="TR"/>
    <s v="LLANQUIHUE 80, SERGIO IBACETA"/>
    <m/>
    <n v="52000"/>
    <m/>
  </r>
  <r>
    <x v="107"/>
    <s v="Ingreso"/>
    <x v="0"/>
    <d v="2023-04-11T00:00:00"/>
    <s v="D/E"/>
    <s v="VILLARRICA 100, JULIA ZUÑIGA"/>
    <m/>
    <n v="52000"/>
    <m/>
  </r>
  <r>
    <x v="104"/>
    <s v="Ingreso"/>
    <x v="0"/>
    <d v="2023-04-24T00:00:00"/>
    <s v="TR"/>
    <s v="LLANQUIHUE 109, TERESA GATICA"/>
    <m/>
    <n v="912000"/>
    <m/>
  </r>
  <r>
    <x v="108"/>
    <s v="Ingreso"/>
    <x v="0"/>
    <d v="2023-04-20T00:00:00"/>
    <s v="TR"/>
    <s v="LLANQUIHUE 113 PEDRO RUZ"/>
    <m/>
    <n v="26113"/>
    <m/>
  </r>
  <r>
    <x v="100"/>
    <s v="Ingreso"/>
    <x v="0"/>
    <d v="2023-04-05T00:00:00"/>
    <s v="TR"/>
    <s v="LLANQUIHUE 92, CARLOS HERRERA"/>
    <m/>
    <n v="52000"/>
    <m/>
  </r>
  <r>
    <x v="109"/>
    <s v="Ingreso"/>
    <x v="0"/>
    <d v="2023-04-13T00:00:00"/>
    <s v="TR"/>
    <s v="RANCO 73 JUAN FCO. HERNANDEZ"/>
    <m/>
    <n v="52000"/>
    <m/>
  </r>
  <r>
    <x v="105"/>
    <s v="Ingreso"/>
    <x v="0"/>
    <d v="2023-04-28T00:00:00"/>
    <s v="TR"/>
    <s v="VILLARRICA 106, CAROLINA URIBE"/>
    <m/>
    <n v="26000"/>
    <m/>
  </r>
  <r>
    <x v="99"/>
    <s v="Ingreso"/>
    <x v="0"/>
    <d v="2023-04-04T00:00:00"/>
    <s v="TR"/>
    <s v="PUYEHUE 43, AURELIO SANDOVAL"/>
    <m/>
    <n v="52000"/>
    <m/>
  </r>
  <r>
    <x v="101"/>
    <s v="Ingreso"/>
    <x v="0"/>
    <d v="2023-04-10T00:00:00"/>
    <s v="TR"/>
    <s v="PUYEHUE 39, FELIPE GALLARDO"/>
    <m/>
    <n v="26000"/>
    <m/>
  </r>
  <r>
    <x v="110"/>
    <s v="Ingreso"/>
    <x v="0"/>
    <d v="2023-04-12T00:00:00"/>
    <s v="TR"/>
    <s v="RANCO 75, OLGA HERNANDEZ"/>
    <m/>
    <n v="26000"/>
    <m/>
  </r>
  <r>
    <x v="102"/>
    <s v="Ingreso"/>
    <x v="0"/>
    <d v="2023-04-18T00:00:00"/>
    <s v="D/E"/>
    <s v="PUYEHUE 41, TERESA SEPULVEDA 15009"/>
    <m/>
    <n v="26080"/>
    <m/>
  </r>
  <r>
    <x v="102"/>
    <s v="Ingreso"/>
    <x v="0"/>
    <d v="2023-04-18T00:00:00"/>
    <s v="D/E"/>
    <s v="LLANQUIHUE 74, ELIANA HARO 14973"/>
    <m/>
    <n v="26109"/>
    <m/>
  </r>
  <r>
    <x v="108"/>
    <s v="Ingreso"/>
    <x v="0"/>
    <d v="2023-04-20T00:00:00"/>
    <s v="TR"/>
    <s v="Icalma 72, PUYEHUE 37 Jorge Matamala"/>
    <m/>
    <n v="130000"/>
    <m/>
  </r>
  <r>
    <x v="108"/>
    <s v="Ingreso"/>
    <x v="0"/>
    <d v="2023-04-20T00:00:00"/>
    <s v="TR"/>
    <s v="Icalma 72, PUYEHUE 37 Jorge Matamala"/>
    <m/>
    <n v="26025"/>
    <m/>
  </r>
  <r>
    <x v="103"/>
    <s v="Ingreso"/>
    <x v="0"/>
    <d v="2023-04-21T00:00:00"/>
    <s v="TR"/>
    <s v="RIÑIHUE 23, SARA SALGADO"/>
    <m/>
    <n v="52000"/>
    <m/>
  </r>
  <r>
    <x v="111"/>
    <s v="Ingreso"/>
    <x v="0"/>
    <d v="2023-04-27T00:00:00"/>
    <s v="TR"/>
    <s v="CALAFQUEN 5, MARCOS BRIONES"/>
    <m/>
    <n v="486000"/>
    <m/>
  </r>
  <r>
    <x v="105"/>
    <s v="Ingreso"/>
    <x v="0"/>
    <d v="2023-04-28T00:00:00"/>
    <s v="TR"/>
    <s v="LLANQUIHUE 86, JORGE ZUÑIGA"/>
    <m/>
    <n v="26000"/>
    <m/>
  </r>
  <r>
    <x v="105"/>
    <s v="Ingreso"/>
    <x v="0"/>
    <d v="2023-04-28T00:00:00"/>
    <s v="TR"/>
    <s v="LLANQUIHUE 97 A , PATRICIA CASTILLO"/>
    <m/>
    <n v="26000"/>
    <m/>
  </r>
  <r>
    <x v="104"/>
    <s v="Ingreso"/>
    <x v="0"/>
    <d v="2023-04-24T00:00:00"/>
    <s v="TR"/>
    <s v="VILLARRICA 114, HILDA ALBURQUERQUE"/>
    <m/>
    <n v="26000"/>
    <m/>
  </r>
  <r>
    <x v="101"/>
    <s v="Ingreso"/>
    <x v="0"/>
    <d v="2023-04-10T00:00:00"/>
    <s v="D/E"/>
    <s v="LLANQUIHUE 90, AURORA ARAYA"/>
    <m/>
    <n v="26000"/>
    <m/>
  </r>
  <r>
    <x v="112"/>
    <s v="Ingreso"/>
    <x v="0"/>
    <d v="2023-04-17T00:00:00"/>
    <s v="TR"/>
    <s v="RIÑIHUE 27-29 MARTA MANRIQUEZ"/>
    <m/>
    <n v="36000"/>
    <m/>
  </r>
  <r>
    <x v="111"/>
    <s v="Ingreso"/>
    <x v="0"/>
    <d v="2023-04-27T00:00:00"/>
    <s v="TR"/>
    <s v="RANCO 38, JOSE LUIS RETAMAL"/>
    <m/>
    <n v="52000"/>
    <m/>
  </r>
  <r>
    <x v="102"/>
    <s v="Ingreso"/>
    <x v="0"/>
    <d v="2023-04-18T00:00:00"/>
    <s v="D/E"/>
    <s v="VILLARRICA 124. PATRICIA ROCCARO 15016"/>
    <m/>
    <n v="52000"/>
    <m/>
  </r>
  <r>
    <x v="113"/>
    <s v="Ingreso"/>
    <x v="0"/>
    <d v="2023-05-03T00:00:00"/>
    <s v="TR"/>
    <s v="VUELTO CAJA CHICA ABR. R. FIGUEROA"/>
    <m/>
    <n v="26000"/>
    <m/>
  </r>
  <r>
    <x v="114"/>
    <s v="Ingreso"/>
    <x v="0"/>
    <d v="2023-05-02T00:00:00"/>
    <s v="TR"/>
    <s v="LLANQUIHUE 82, MARIA MOLINA"/>
    <m/>
    <n v="26000"/>
    <m/>
  </r>
  <r>
    <x v="114"/>
    <s v="Ingreso"/>
    <x v="0"/>
    <d v="2023-05-02T00:00:00"/>
    <s v="TR"/>
    <s v="RANCO 42, OCTAVIO ARRUE"/>
    <m/>
    <n v="26000"/>
    <m/>
  </r>
  <r>
    <x v="114"/>
    <s v="Ingreso"/>
    <x v="0"/>
    <d v="2023-05-02T00:00:00"/>
    <s v="TR"/>
    <s v="VILLARRICA 108, SUC. ANGELA ITURBIDE"/>
    <m/>
    <n v="26000"/>
    <m/>
  </r>
  <r>
    <x v="114"/>
    <s v="Ingreso"/>
    <x v="0"/>
    <d v="2023-05-02T00:00:00"/>
    <s v="TR"/>
    <s v="PUYEHUE 36, MILITZA CORTES"/>
    <m/>
    <n v="26000"/>
    <m/>
  </r>
  <r>
    <x v="114"/>
    <s v="Ingreso"/>
    <x v="0"/>
    <d v="2023-05-02T00:00:00"/>
    <s v="TR"/>
    <s v="VILLARRICA 128, MARCELA UBILLA"/>
    <m/>
    <n v="26000"/>
    <m/>
  </r>
  <r>
    <x v="114"/>
    <s v="Ingreso"/>
    <x v="0"/>
    <d v="2023-05-02T00:00:00"/>
    <s v="TR"/>
    <s v="VILLARRICA 122, LUIS SEPULVEDA"/>
    <m/>
    <n v="26000"/>
    <m/>
  </r>
  <r>
    <x v="114"/>
    <s v="Ingreso"/>
    <x v="0"/>
    <d v="2023-05-02T00:00:00"/>
    <s v="TR"/>
    <s v="RANCO 77, MELINDA GONZALEZ"/>
    <m/>
    <n v="30000"/>
    <m/>
  </r>
  <r>
    <x v="115"/>
    <s v="Ingreso"/>
    <x v="0"/>
    <d v="2023-05-05T00:00:00"/>
    <s v="TR"/>
    <s v="LLANQUIHUE 97, RENE RIVERO"/>
    <m/>
    <n v="52000"/>
    <m/>
  </r>
  <r>
    <x v="115"/>
    <s v="Ingreso"/>
    <x v="0"/>
    <d v="2023-05-05T00:00:00"/>
    <s v="TR"/>
    <s v="LLANQUIHUE 88, PEDRO FLORES"/>
    <m/>
    <n v="156000"/>
    <m/>
  </r>
  <r>
    <x v="116"/>
    <s v="Ingreso"/>
    <x v="0"/>
    <d v="2023-05-08T00:00:00"/>
    <s v="TR"/>
    <s v="RANCO 91, JEANETTE IBARRA"/>
    <m/>
    <n v="5990"/>
    <m/>
  </r>
  <r>
    <x v="116"/>
    <s v="Ingreso"/>
    <x v="0"/>
    <d v="2023-05-08T00:00:00"/>
    <s v="TR"/>
    <s v="PUYEHUE 39, FELIPE GALLARDO"/>
    <m/>
    <n v="2039784"/>
    <m/>
  </r>
  <r>
    <x v="117"/>
    <s v="Ingreso"/>
    <x v="0"/>
    <d v="2023-05-16T00:00:00"/>
    <s v="TR"/>
    <s v="RANCO 50, JULIA PARRA"/>
    <m/>
    <n v="26000"/>
    <m/>
  </r>
  <r>
    <x v="117"/>
    <s v="Ingreso"/>
    <x v="0"/>
    <d v="2023-05-16T00:00:00"/>
    <s v="TR"/>
    <s v="RANCO 50, JULIA PARRA"/>
    <m/>
    <n v="26000"/>
    <m/>
  </r>
  <r>
    <x v="117"/>
    <s v="Ingreso"/>
    <x v="0"/>
    <d v="2023-05-16T00:00:00"/>
    <s v="TR"/>
    <s v="RANCO 79, ISMELDA MEZA"/>
    <m/>
    <n v="30000"/>
    <m/>
  </r>
  <r>
    <x v="117"/>
    <s v="Ingreso"/>
    <x v="0"/>
    <d v="2023-05-16T00:00:00"/>
    <s v="TR"/>
    <s v="RANCO 79, ISMELDA MEZA"/>
    <m/>
    <n v="26000"/>
    <m/>
  </r>
  <r>
    <x v="117"/>
    <s v="Ingreso"/>
    <x v="0"/>
    <d v="2023-05-16T00:00:00"/>
    <s v="D/E"/>
    <s v="VILLARRICA 126, EMA DE RAMON"/>
    <m/>
    <n v="26000"/>
    <m/>
  </r>
  <r>
    <x v="118"/>
    <s v="Ingreso"/>
    <x v="0"/>
    <d v="2023-05-22T00:00:00"/>
    <s v="TR"/>
    <s v="PUYEHUE 32, IVONNE JORQUERA"/>
    <m/>
    <n v="78000"/>
    <m/>
  </r>
  <r>
    <x v="118"/>
    <s v="Ingreso"/>
    <x v="0"/>
    <d v="2023-05-22T00:00:00"/>
    <s v="TR"/>
    <s v="RANCO 54, MARION PACHECO"/>
    <m/>
    <n v="52000"/>
    <m/>
  </r>
  <r>
    <x v="118"/>
    <s v="Ingreso"/>
    <x v="0"/>
    <d v="2023-05-22T00:00:00"/>
    <s v="TR"/>
    <s v="Icalma 72, PUYEHUE 37 Jorge Matamala"/>
    <m/>
    <n v="26100"/>
    <m/>
  </r>
  <r>
    <x v="118"/>
    <s v="Ingreso"/>
    <x v="0"/>
    <d v="2023-05-22T00:00:00"/>
    <s v="TR"/>
    <s v="Icalma 72, PUYEHUE 37 Jorge Matamala"/>
    <m/>
    <n v="26000"/>
    <m/>
  </r>
  <r>
    <x v="119"/>
    <s v="Ingreso"/>
    <x v="0"/>
    <d v="2023-05-25T00:00:00"/>
    <s v="TR"/>
    <s v="RIÑIHUE 23, SARA SALGADO"/>
    <m/>
    <n v="26000"/>
    <m/>
  </r>
  <r>
    <x v="119"/>
    <s v="Ingreso"/>
    <x v="0"/>
    <d v="2023-05-25T00:00:00"/>
    <s v="D/E"/>
    <s v="RANCO 89, TERESA ROJAS 15046"/>
    <m/>
    <n v="26000"/>
    <m/>
  </r>
  <r>
    <x v="119"/>
    <s v="Ingreso"/>
    <x v="0"/>
    <d v="2023-05-25T00:00:00"/>
    <s v="D/E"/>
    <s v="RANCO 83, SILVIA GONZALEZ 15047"/>
    <m/>
    <n v="26000"/>
    <m/>
  </r>
  <r>
    <x v="120"/>
    <s v="Ingreso"/>
    <x v="0"/>
    <d v="2023-05-26T00:00:00"/>
    <s v="TR"/>
    <s v="PUYEHUE 30, JORGE CARCASSON"/>
    <m/>
    <n v="26000"/>
    <m/>
  </r>
  <r>
    <x v="121"/>
    <s v="Ingreso"/>
    <x v="0"/>
    <d v="2023-05-29T00:00:00"/>
    <s v="TR"/>
    <s v="RANCO 48, CAROLA ARRIAGADA"/>
    <m/>
    <n v="52000"/>
    <m/>
  </r>
  <r>
    <x v="121"/>
    <s v="Ingreso"/>
    <x v="0"/>
    <d v="2023-05-29T00:00:00"/>
    <s v="TR"/>
    <s v="VILLARRICA 122, LUIS SEPULVEDA"/>
    <m/>
    <n v="130000"/>
    <m/>
  </r>
  <r>
    <x v="122"/>
    <s v="Ingreso"/>
    <x v="0"/>
    <d v="2023-05-30T00:00:00"/>
    <s v="TR"/>
    <s v="LLANQUIHUE 88, PEDRO FLORES"/>
    <m/>
    <n v="26113"/>
    <m/>
  </r>
  <r>
    <x v="122"/>
    <s v="Ingreso"/>
    <x v="0"/>
    <d v="2023-05-30T00:00:00"/>
    <s v="TR"/>
    <s v="LLANQUIHUE 76, GLENDA ALVAREZ"/>
    <m/>
    <n v="26000"/>
    <m/>
  </r>
  <r>
    <x v="123"/>
    <s v="Ingreso"/>
    <x v="0"/>
    <d v="2023-05-31T00:00:00"/>
    <s v="TR"/>
    <s v="LLANQUIHUE 82, MARIA MOLINA"/>
    <m/>
    <n v="26000"/>
    <m/>
  </r>
  <r>
    <x v="123"/>
    <s v="Ingreso"/>
    <x v="0"/>
    <d v="2023-05-31T00:00:00"/>
    <s v="TR"/>
    <s v="VILLARRICA 118, PIA BURGOS"/>
    <m/>
    <n v="26000"/>
    <m/>
  </r>
  <r>
    <x v="123"/>
    <s v="Ingreso"/>
    <x v="0"/>
    <d v="2023-05-31T00:00:00"/>
    <s v="TR"/>
    <s v="VILLARRICA 123, OMAR SEPULVEDA"/>
    <m/>
    <n v="26000"/>
    <m/>
  </r>
  <r>
    <x v="124"/>
    <s v="Ingreso"/>
    <x v="0"/>
    <d v="2023-05-23T00:00:00"/>
    <s v="TR"/>
    <s v="LLANQUIHUE 80, SERGIO IBACETA"/>
    <m/>
    <n v="26080"/>
    <m/>
  </r>
  <r>
    <x v="125"/>
    <s v="Ingreso"/>
    <x v="0"/>
    <d v="2023-05-12T00:00:00"/>
    <s v="TR"/>
    <s v="VILLARRICA 100, JULIA ZUÑIGA"/>
    <m/>
    <n v="52000"/>
    <m/>
  </r>
  <r>
    <x v="126"/>
    <s v="Ingreso"/>
    <x v="0"/>
    <d v="2023-05-19T00:00:00"/>
    <s v="TR"/>
    <s v="LLANQUIHUE 113, PEDRO RUZ"/>
    <m/>
    <n v="26000"/>
    <m/>
  </r>
  <r>
    <x v="114"/>
    <s v="Ingreso"/>
    <x v="0"/>
    <d v="2023-05-02T00:00:00"/>
    <s v="TR"/>
    <s v="RANCO 38 JOSE LUIS RETAMAL"/>
    <m/>
    <n v="26000"/>
    <m/>
  </r>
  <r>
    <x v="115"/>
    <s v="Ingreso"/>
    <x v="0"/>
    <d v="2023-05-05T00:00:00"/>
    <s v="TR"/>
    <s v="LLANQUIHUE 92, CARLOS HERRERA"/>
    <m/>
    <n v="26000"/>
    <m/>
  </r>
  <r>
    <x v="123"/>
    <s v="Ingreso"/>
    <x v="0"/>
    <d v="2023-05-31T00:00:00"/>
    <s v="TR"/>
    <s v="VILLARRICA 106, CAROLINA URIBE"/>
    <m/>
    <n v="26000"/>
    <m/>
  </r>
  <r>
    <x v="114"/>
    <s v="Ingreso"/>
    <x v="0"/>
    <d v="2023-05-02T00:00:00"/>
    <s v="TR"/>
    <s v="LLANQUIHUE 119, MARIA MADARIAGA"/>
    <m/>
    <n v="104000"/>
    <m/>
  </r>
  <r>
    <x v="127"/>
    <s v="Ingreso"/>
    <x v="0"/>
    <d v="2023-05-09T00:00:00"/>
    <s v="TR"/>
    <s v="RANCO 56, SUC. RIGOBERTO GONZALEZ"/>
    <m/>
    <n v="26000"/>
    <m/>
  </r>
  <r>
    <x v="117"/>
    <s v="Ingreso"/>
    <x v="0"/>
    <d v="2023-05-16T00:00:00"/>
    <s v="D/E"/>
    <s v="PUYEHUE 43, AURELIO SANDOVAL"/>
    <m/>
    <n v="26000"/>
    <m/>
  </r>
  <r>
    <x v="128"/>
    <s v="Ingreso"/>
    <x v="0"/>
    <d v="2023-05-24T00:00:00"/>
    <s v="TR"/>
    <s v="LLANQUIHUE 103-105, TATIANA TEJOS"/>
    <m/>
    <n v="104000"/>
    <m/>
  </r>
  <r>
    <x v="116"/>
    <s v="Ingreso"/>
    <x v="0"/>
    <d v="2023-05-08T00:00:00"/>
    <s v="TR"/>
    <s v="PUYEHUE 24, MANUEL LATAPIAT"/>
    <m/>
    <n v="26000"/>
    <m/>
  </r>
  <r>
    <x v="120"/>
    <s v="Ingreso"/>
    <x v="0"/>
    <d v="2023-05-26T00:00:00"/>
    <s v="TR"/>
    <s v="PUYEHUE 28, VERONICA SILVA"/>
    <m/>
    <n v="26000"/>
    <m/>
  </r>
  <r>
    <x v="121"/>
    <s v="Ingreso"/>
    <x v="0"/>
    <d v="2023-05-29T00:00:00"/>
    <s v="TR"/>
    <s v="PUYEHUE 53, MARIA VICENCIO"/>
    <m/>
    <n v="26000"/>
    <m/>
  </r>
  <r>
    <x v="117"/>
    <s v="Ingreso"/>
    <x v="0"/>
    <d v="2023-05-16T00:00:00"/>
    <s v="TR"/>
    <s v="RIÑIHUE 6-8, ROBERTO ANDRADE"/>
    <m/>
    <n v="26000"/>
    <m/>
  </r>
  <r>
    <x v="114"/>
    <s v="Ingreso"/>
    <x v="0"/>
    <d v="2023-05-02T00:00:00"/>
    <s v="TR"/>
    <s v="VILLARRICA 98, FRANCISCO VERGARA"/>
    <m/>
    <n v="26000"/>
    <m/>
  </r>
  <r>
    <x v="129"/>
    <s v="Ingreso"/>
    <x v="0"/>
    <d v="2023-05-04T00:00:00"/>
    <s v="TR"/>
    <s v="PAGO FRANJA ADICIONAL VILLARRICA 121"/>
    <m/>
    <n v="36000"/>
    <m/>
  </r>
  <r>
    <x v="130"/>
    <s v="Ingreso"/>
    <x v="0"/>
    <d v="2023-06-30T00:00:00"/>
    <s v="TR"/>
    <s v="VUELTO CAJA CHICA R. FIGUEROA"/>
    <m/>
    <n v="26000"/>
    <m/>
  </r>
  <r>
    <x v="131"/>
    <s v="Ingreso"/>
    <x v="0"/>
    <d v="2023-06-27T00:00:00"/>
    <s v="TR"/>
    <s v="VILLARRICA 102, XIMENA MANCILLA"/>
    <m/>
    <n v="26000"/>
    <m/>
  </r>
  <r>
    <x v="132"/>
    <s v="Ingreso"/>
    <x v="0"/>
    <d v="2023-06-01T00:00:00"/>
    <s v="TR"/>
    <s v="PUYEHUE 47, ANDREA VALDIVIA"/>
    <m/>
    <n v="26000"/>
    <m/>
  </r>
  <r>
    <x v="132"/>
    <s v="Ingreso"/>
    <x v="0"/>
    <d v="2023-06-01T00:00:00"/>
    <s v="TR"/>
    <s v="PUYEHUE 36, MILITZA CORTES"/>
    <m/>
    <n v="26000"/>
    <m/>
  </r>
  <r>
    <x v="132"/>
    <s v="Ingreso"/>
    <x v="0"/>
    <d v="2023-06-01T00:00:00"/>
    <s v="TR"/>
    <s v="VILLARRICA 128, CLAUDIA UBILLA"/>
    <m/>
    <n v="44070"/>
    <m/>
  </r>
  <r>
    <x v="132"/>
    <s v="Ingreso"/>
    <x v="0"/>
    <d v="2023-06-01T00:00:00"/>
    <s v="TR"/>
    <s v="VILLARRICA 108, SUC. ANGELA ITURBIDE"/>
    <m/>
    <n v="52000"/>
    <m/>
  </r>
  <r>
    <x v="133"/>
    <s v="Ingreso"/>
    <x v="0"/>
    <d v="2023-06-05T00:00:00"/>
    <s v="TR"/>
    <s v="RANCO 42, OCTAVIO ARRUE"/>
    <m/>
    <n v="26000"/>
    <m/>
  </r>
  <r>
    <x v="133"/>
    <s v="Ingreso"/>
    <x v="0"/>
    <d v="2023-06-05T00:00:00"/>
    <s v="TR"/>
    <s v="LLANQUIHUE 97, RENE RIVERO"/>
    <m/>
    <n v="26000"/>
    <m/>
  </r>
  <r>
    <x v="133"/>
    <s v="Ingreso"/>
    <x v="0"/>
    <d v="2023-06-05T00:00:00"/>
    <s v="TR"/>
    <s v="RANCO 89, TERESA ROJAS 15077"/>
    <m/>
    <n v="26000"/>
    <m/>
  </r>
  <r>
    <x v="134"/>
    <s v="Ingreso"/>
    <x v="0"/>
    <d v="2023-06-06T00:00:00"/>
    <s v="TR"/>
    <s v="RANCO 91, JEANETTE IBARRA"/>
    <m/>
    <n v="26025"/>
    <m/>
  </r>
  <r>
    <x v="134"/>
    <s v="Ingreso"/>
    <x v="0"/>
    <d v="2023-06-06T00:00:00"/>
    <s v="TR"/>
    <s v="RANCO 77, MELINDA GONZALEZ"/>
    <m/>
    <n v="30000"/>
    <m/>
  </r>
  <r>
    <x v="135"/>
    <s v="Ingreso"/>
    <x v="0"/>
    <d v="2023-06-12T00:00:00"/>
    <s v="TR"/>
    <s v="PUYEHUE 39, FELIPE GALLARDO"/>
    <m/>
    <n v="52000"/>
    <m/>
  </r>
  <r>
    <x v="136"/>
    <s v="Ingreso"/>
    <x v="0"/>
    <d v="2023-06-13T00:00:00"/>
    <s v="TR"/>
    <s v="RANCO 50, JULIA PARRA"/>
    <m/>
    <n v="1380000"/>
    <m/>
  </r>
  <r>
    <x v="136"/>
    <s v="Ingreso"/>
    <x v="0"/>
    <d v="2023-06-13T00:00:00"/>
    <s v="TR"/>
    <s v="RANCO 79, ISMELDA MEZA"/>
    <m/>
    <n v="26000"/>
    <m/>
  </r>
  <r>
    <x v="137"/>
    <s v="Ingreso"/>
    <x v="0"/>
    <d v="2023-06-16T00:00:00"/>
    <s v="TR"/>
    <s v="RANCO 54, MARION PACHECO"/>
    <m/>
    <n v="26000"/>
    <m/>
  </r>
  <r>
    <x v="138"/>
    <s v="Ingreso"/>
    <x v="0"/>
    <d v="2023-06-19T00:00:00"/>
    <s v="TR"/>
    <s v="VILLARRICA 126, EMA DE RAMON"/>
    <m/>
    <n v="225924"/>
    <m/>
  </r>
  <r>
    <x v="139"/>
    <s v="Ingreso"/>
    <x v="0"/>
    <d v="2023-06-20T00:00:00"/>
    <s v="D/E"/>
    <s v="RANCO 83, SILVIA GONZALEZ  15093"/>
    <m/>
    <n v="3511377"/>
    <m/>
  </r>
  <r>
    <x v="140"/>
    <s v="Ingreso"/>
    <x v="0"/>
    <d v="2023-06-22T00:00:00"/>
    <s v="TR"/>
    <s v="PUYEHUE 32, IVONNE JORQUERA"/>
    <m/>
    <n v="26100"/>
    <m/>
  </r>
  <r>
    <x v="141"/>
    <s v="Ingreso"/>
    <x v="0"/>
    <d v="2023-06-23T00:00:00"/>
    <s v="TR"/>
    <s v="PUYEHUE 45, SOLEDAD SCHWARZENBERG"/>
    <m/>
    <n v="136096"/>
    <m/>
  </r>
  <r>
    <x v="141"/>
    <s v="Ingreso"/>
    <x v="0"/>
    <d v="2023-06-23T00:00:00"/>
    <s v="TR"/>
    <s v="Icalma 72, PUYEHUE 37 Jorge Matamala"/>
    <m/>
    <n v="26000"/>
    <m/>
  </r>
  <r>
    <x v="141"/>
    <s v="Ingreso"/>
    <x v="0"/>
    <d v="2023-06-23T00:00:00"/>
    <s v="TR"/>
    <s v="Icalma 72, PUYEHUE 37 Jorge Matamala"/>
    <m/>
    <n v="26000"/>
    <m/>
  </r>
  <r>
    <x v="131"/>
    <s v="Ingreso"/>
    <x v="0"/>
    <d v="2023-06-27T00:00:00"/>
    <s v="TR"/>
    <s v="PUYEHUE 30, JORGE CARCASSON"/>
    <m/>
    <n v="26000"/>
    <m/>
  </r>
  <r>
    <x v="131"/>
    <s v="Ingreso"/>
    <x v="0"/>
    <d v="2023-06-27T00:00:00"/>
    <s v="TR"/>
    <s v="VILLARRICA 122, LUIS SEPULVEDA"/>
    <m/>
    <n v="52000"/>
    <m/>
  </r>
  <r>
    <x v="131"/>
    <s v="Ingreso"/>
    <x v="0"/>
    <d v="2023-06-27T00:00:00"/>
    <s v="TR"/>
    <s v="RIÑIHUE 23, SARA SALGADO"/>
    <m/>
    <n v="52000"/>
    <m/>
  </r>
  <r>
    <x v="131"/>
    <s v="Ingreso"/>
    <x v="0"/>
    <d v="2023-06-27T00:00:00"/>
    <s v="TR"/>
    <s v="RANCO 48, CAROLA ARRIAGADA"/>
    <m/>
    <n v="26000"/>
    <m/>
  </r>
  <r>
    <x v="130"/>
    <s v="Ingreso"/>
    <x v="0"/>
    <d v="2023-06-30T00:00:00"/>
    <s v="TR"/>
    <s v="VILLARRICA 118, PIA BURGOS"/>
    <m/>
    <n v="26000"/>
    <m/>
  </r>
  <r>
    <x v="130"/>
    <s v="Ingreso"/>
    <x v="0"/>
    <d v="2023-06-30T00:00:00"/>
    <s v="TR"/>
    <s v="VILLARRICA 123, OMAR SEPULVEDA"/>
    <m/>
    <n v="26000"/>
    <m/>
  </r>
  <r>
    <x v="133"/>
    <s v="Ingreso"/>
    <x v="0"/>
    <d v="2023-06-05T00:00:00"/>
    <s v="TR"/>
    <s v="RIÑIHUE 25, JUAN GONZALEZ"/>
    <m/>
    <n v="26113"/>
    <m/>
  </r>
  <r>
    <x v="140"/>
    <s v="Ingreso"/>
    <x v="0"/>
    <d v="2023-06-22T00:00:00"/>
    <s v="TR"/>
    <s v="LLANQUIHUE 80, SERGIO IBACETA"/>
    <m/>
    <n v="156000"/>
    <m/>
  </r>
  <r>
    <x v="142"/>
    <s v="Ingreso"/>
    <x v="0"/>
    <d v="2023-06-09T00:00:00"/>
    <s v="TR"/>
    <s v="VILLARRICA 100, JULIA ZUÑIGA"/>
    <m/>
    <n v="26000"/>
    <m/>
  </r>
  <r>
    <x v="139"/>
    <s v="Ingreso"/>
    <x v="0"/>
    <d v="2023-06-20T00:00:00"/>
    <s v="TR"/>
    <s v="LLANQUIHUE 113, PEDRO RUZ"/>
    <m/>
    <n v="26080"/>
    <m/>
  </r>
  <r>
    <x v="133"/>
    <s v="Ingreso"/>
    <x v="0"/>
    <d v="2023-06-05T00:00:00"/>
    <s v="TR"/>
    <s v="LLANQUIHUE 92, CARLOS HERRERA"/>
    <m/>
    <n v="312000"/>
    <m/>
  </r>
  <r>
    <x v="130"/>
    <s v="Ingreso"/>
    <x v="0"/>
    <d v="2023-06-30T00:00:00"/>
    <s v="TR"/>
    <s v="VILLARRICA 106, CAROLINA URIBE"/>
    <m/>
    <n v="26000"/>
    <m/>
  </r>
  <r>
    <x v="131"/>
    <s v="Ingreso"/>
    <x v="0"/>
    <d v="2023-06-27T00:00:00"/>
    <s v="TR"/>
    <s v="LLANQUIHUE 90, A. ARAYA P.CONVENIO 15113"/>
    <m/>
    <n v="26000"/>
    <m/>
  </r>
  <r>
    <x v="132"/>
    <s v="Ingreso"/>
    <x v="0"/>
    <d v="2023-06-01T00:00:00"/>
    <s v="TR"/>
    <s v="R. FIGUEROA VUELTO CAJA CHICA MAYO"/>
    <m/>
    <n v="26000"/>
    <m/>
  </r>
  <r>
    <x v="132"/>
    <s v="Ingreso"/>
    <x v="0"/>
    <d v="2023-06-01T00:00:00"/>
    <s v="TR"/>
    <s v="LLANQUIHUE 101, MARCELA ORTIZ"/>
    <m/>
    <n v="23102"/>
    <m/>
  </r>
  <r>
    <x v="133"/>
    <s v="Ingreso"/>
    <x v="0"/>
    <d v="2023-06-05T00:00:00"/>
    <s v="TR"/>
    <s v="LLANQUIHUE 74, ELIANA HARO 15073"/>
    <m/>
    <n v="26000"/>
    <m/>
  </r>
  <r>
    <x v="136"/>
    <s v="Ingreso"/>
    <x v="0"/>
    <d v="2023-06-13T00:00:00"/>
    <s v="TR"/>
    <s v="RANCO 75, OLGA HERNANDEZ"/>
    <m/>
    <n v="26000"/>
    <m/>
  </r>
  <r>
    <x v="143"/>
    <s v="Ingreso"/>
    <x v="0"/>
    <d v="2023-06-15T00:00:00"/>
    <s v="TR"/>
    <s v="PUYEHUE 28, VERONICA SILVA"/>
    <m/>
    <n v="26000"/>
    <m/>
  </r>
  <r>
    <x v="131"/>
    <s v="Ingreso"/>
    <x v="0"/>
    <d v="2023-06-27T00:00:00"/>
    <s v="TR"/>
    <s v="CALAFQUEN 5, MARCOS BRIONES"/>
    <m/>
    <n v="26000"/>
    <m/>
  </r>
  <r>
    <x v="131"/>
    <s v="Ingreso"/>
    <x v="0"/>
    <d v="2023-06-27T00:00:00"/>
    <s v="TR"/>
    <s v="PUYEHUE 45, SOLEDAD SCHWARZENBERG"/>
    <m/>
    <n v="40000"/>
    <m/>
  </r>
  <r>
    <x v="142"/>
    <s v="Ingreso"/>
    <x v="0"/>
    <d v="2023-06-09T00:00:00"/>
    <s v="TR"/>
    <s v="LLANQUIHUE 96, CARLOS ALVAREZ"/>
    <m/>
    <n v="52000"/>
    <m/>
  </r>
  <r>
    <x v="139"/>
    <s v="Ingreso"/>
    <x v="0"/>
    <d v="2023-06-20T00:00:00"/>
    <s v="TR"/>
    <s v="RANCO 93, MARGARITA MUÑOZ"/>
    <m/>
    <n v="104000"/>
    <m/>
  </r>
  <r>
    <x v="134"/>
    <s v="Ingreso"/>
    <x v="0"/>
    <d v="2023-06-06T00:00:00"/>
    <s v="TR"/>
    <s v="DEVOLUCION ASEO MUNICIPAL"/>
    <m/>
    <n v="9600"/>
    <m/>
  </r>
  <r>
    <x v="140"/>
    <s v="Ingreso"/>
    <x v="0"/>
    <d v="2023-06-22T00:00:00"/>
    <s v="D/CH"/>
    <s v="CALAQUEN 3, OSCAR SANCHEZ"/>
    <m/>
    <n v="26000"/>
    <m/>
  </r>
  <r>
    <x v="133"/>
    <s v="Ingreso"/>
    <x v="0"/>
    <d v="2023-06-05T00:00:00"/>
    <s v="TR"/>
    <s v="VILLARRICA 124, SALDO PAGO FRANJA ADIC."/>
    <m/>
    <n v="26000"/>
    <m/>
  </r>
  <r>
    <x v="134"/>
    <s v="Ingreso"/>
    <x v="0"/>
    <d v="2023-06-06T00:00:00"/>
    <s v="TR"/>
    <s v="PAGO FRANJA VILLARRICA 127"/>
    <m/>
    <n v="36000"/>
    <m/>
  </r>
  <r>
    <x v="144"/>
    <s v="Ingreso"/>
    <x v="0"/>
    <d v="2023-07-31T00:00:00"/>
    <s v="TR"/>
    <s v="VUELTO CAJA CHI JUL.23 R. FIGUEROA"/>
    <m/>
    <n v="26000"/>
    <m/>
  </r>
  <r>
    <x v="145"/>
    <s v="Ingreso"/>
    <x v="0"/>
    <d v="2023-07-20T00:00:00"/>
    <s v="TR"/>
    <s v="VILLARRICA 102, SILVIA MANCILLA"/>
    <m/>
    <n v="26000"/>
    <m/>
  </r>
  <r>
    <x v="146"/>
    <s v="Ingreso"/>
    <x v="0"/>
    <d v="2023-07-10T00:00:00"/>
    <s v="TR"/>
    <s v="RIÑIHUE 19, TERESA PEÑA"/>
    <m/>
    <n v="26000"/>
    <m/>
  </r>
  <r>
    <x v="145"/>
    <s v="Ingreso"/>
    <x v="0"/>
    <d v="2023-07-20T00:00:00"/>
    <s v="TR"/>
    <s v="VILLARRICA 102, SILVIA MANCILLA"/>
    <m/>
    <n v="26000"/>
    <m/>
  </r>
  <r>
    <x v="147"/>
    <s v="Ingreso"/>
    <x v="0"/>
    <d v="2023-07-03T00:00:00"/>
    <s v="TR"/>
    <s v="LLANQUIHUE 82, MARIA MOLINA"/>
    <m/>
    <n v="26000"/>
    <m/>
  </r>
  <r>
    <x v="147"/>
    <s v="Ingreso"/>
    <x v="0"/>
    <d v="2023-07-03T00:00:00"/>
    <s v="TR"/>
    <s v="VILLARRICA 128, MARCELA UBILLA"/>
    <m/>
    <n v="26025"/>
    <m/>
  </r>
  <r>
    <x v="147"/>
    <s v="Ingreso"/>
    <x v="0"/>
    <d v="2023-07-03T00:00:00"/>
    <s v="TR"/>
    <s v="PUYEHUE 36, MILITZA CORTES"/>
    <m/>
    <n v="26109"/>
    <m/>
  </r>
  <r>
    <x v="147"/>
    <s v="Ingreso"/>
    <x v="0"/>
    <d v="2023-07-03T00:00:00"/>
    <s v="TR"/>
    <s v="VILLARRICA 108, SUC. ANGELA ITURBIDE"/>
    <m/>
    <n v="26000"/>
    <m/>
  </r>
  <r>
    <x v="147"/>
    <s v="Ingreso"/>
    <x v="0"/>
    <d v="2023-07-03T00:00:00"/>
    <s v="TR"/>
    <s v="PUYEHUE 47, ANDREA VALDIVIA"/>
    <m/>
    <n v="26000"/>
    <m/>
  </r>
  <r>
    <x v="148"/>
    <s v="Ingreso"/>
    <x v="0"/>
    <d v="2023-07-04T00:00:00"/>
    <s v="TR"/>
    <s v="LLANQUIHUE 88, PEDRO FLORES"/>
    <m/>
    <n v="130000"/>
    <m/>
  </r>
  <r>
    <x v="148"/>
    <s v="Ingreso"/>
    <x v="0"/>
    <d v="2023-07-04T00:00:00"/>
    <s v="D/E"/>
    <s v="LLANQUIHUE 74, ELIANA HARO 15107"/>
    <m/>
    <n v="26000"/>
    <m/>
  </r>
  <r>
    <x v="149"/>
    <s v="Ingreso"/>
    <x v="0"/>
    <d v="2023-07-05T00:00:00"/>
    <s v="TR"/>
    <s v="LLANQUIHUE 97, RENE RIVERO"/>
    <m/>
    <n v="30000"/>
    <m/>
  </r>
  <r>
    <x v="150"/>
    <s v="Ingreso"/>
    <x v="0"/>
    <d v="2023-07-06T00:00:00"/>
    <s v="TR"/>
    <s v="RANCO 91, JEANETTE IBARRA"/>
    <m/>
    <n v="156000"/>
    <m/>
  </r>
  <r>
    <x v="151"/>
    <s v="Ingreso"/>
    <x v="0"/>
    <d v="2023-07-07T00:00:00"/>
    <s v="TR"/>
    <s v="LLANQUIHUE 76, GLENDA ALVAREZ"/>
    <m/>
    <n v="26000"/>
    <m/>
  </r>
  <r>
    <x v="146"/>
    <s v="Ingreso"/>
    <x v="0"/>
    <d v="2023-07-10T00:00:00"/>
    <s v="TR"/>
    <s v="RANCO 77, MELINDA GONZALEZ"/>
    <m/>
    <n v="78000"/>
    <m/>
  </r>
  <r>
    <x v="146"/>
    <s v="Ingreso"/>
    <x v="0"/>
    <d v="2023-07-10T00:00:00"/>
    <s v="TR"/>
    <s v="PUYEHUE 39, FELIPE GALLARDO"/>
    <m/>
    <n v="26000"/>
    <m/>
  </r>
  <r>
    <x v="152"/>
    <s v="Ingreso"/>
    <x v="0"/>
    <d v="2023-07-12T00:00:00"/>
    <s v="TR"/>
    <s v="RANDO 54, MARION PACHECO"/>
    <m/>
    <n v="12000"/>
    <m/>
  </r>
  <r>
    <x v="153"/>
    <s v="Ingreso"/>
    <x v="0"/>
    <d v="2023-07-17T00:00:00"/>
    <s v="TR"/>
    <s v="LLANQUIHUE 76, GLENDA ALVAREZ"/>
    <m/>
    <n v="26000"/>
    <m/>
  </r>
  <r>
    <x v="154"/>
    <s v="Ingreso"/>
    <x v="0"/>
    <d v="2023-07-18T00:00:00"/>
    <s v="TR"/>
    <s v="VILLARRICA 126, EMA DE RAMON"/>
    <m/>
    <n v="26000"/>
    <m/>
  </r>
  <r>
    <x v="155"/>
    <s v="Ingreso"/>
    <x v="0"/>
    <d v="2023-07-19T00:00:00"/>
    <s v="TR"/>
    <s v="RIÑIHUE 23, SARA SALGADO"/>
    <m/>
    <n v="26100"/>
    <m/>
  </r>
  <r>
    <x v="156"/>
    <s v="Ingreso"/>
    <x v="0"/>
    <d v="2023-07-24T00:00:00"/>
    <s v="TR"/>
    <s v="ICALMA 72, JORGE MATAMALA"/>
    <m/>
    <n v="52000"/>
    <m/>
  </r>
  <r>
    <x v="156"/>
    <s v="Ingreso"/>
    <x v="0"/>
    <d v="2023-07-24T00:00:00"/>
    <s v="TR"/>
    <s v="PUEYEHUE 37, JORGE MATAMALA"/>
    <m/>
    <n v="26000"/>
    <m/>
  </r>
  <r>
    <x v="156"/>
    <s v="Ingreso"/>
    <x v="0"/>
    <d v="2023-07-24T00:00:00"/>
    <s v="TR"/>
    <s v="RANCO 50, JULIA PARRA"/>
    <m/>
    <n v="26000"/>
    <m/>
  </r>
  <r>
    <x v="156"/>
    <s v="Ingreso"/>
    <x v="0"/>
    <d v="2023-07-24T00:00:00"/>
    <s v="TR"/>
    <s v="RANCO 50, JULIA PARRA"/>
    <m/>
    <n v="26000"/>
    <m/>
  </r>
  <r>
    <x v="156"/>
    <s v="Ingreso"/>
    <x v="0"/>
    <d v="2023-07-24T00:00:00"/>
    <s v="TR"/>
    <s v="RANCO 79, ISMELDA MEZA"/>
    <m/>
    <n v="26000"/>
    <m/>
  </r>
  <r>
    <x v="156"/>
    <s v="Ingreso"/>
    <x v="0"/>
    <d v="2023-07-24T00:00:00"/>
    <s v="TR"/>
    <s v="RANCO 79, ISMELDA MEZA"/>
    <m/>
    <n v="26113"/>
    <m/>
  </r>
  <r>
    <x v="157"/>
    <s v="Ingreso"/>
    <x v="0"/>
    <d v="2023-07-25T00:00:00"/>
    <s v="TR"/>
    <s v="PUYEHUE 32, IVONNE JORQUERA"/>
    <m/>
    <n v="6000"/>
    <m/>
  </r>
  <r>
    <x v="157"/>
    <s v="Ingreso"/>
    <x v="0"/>
    <d v="2023-07-25T00:00:00"/>
    <s v="TR"/>
    <s v="PUEYEHUE 30, ANA MONTENEGRO"/>
    <m/>
    <n v="23102"/>
    <m/>
  </r>
  <r>
    <x v="157"/>
    <s v="Ingreso"/>
    <x v="0"/>
    <d v="2023-07-25T00:00:00"/>
    <s v="TR"/>
    <s v="PUYEHUE 28, VERONICA SILVA"/>
    <m/>
    <n v="26102"/>
    <m/>
  </r>
  <r>
    <x v="158"/>
    <s v="Ingreso"/>
    <x v="0"/>
    <d v="2023-07-26T00:00:00"/>
    <s v="TR"/>
    <s v="RANCO 42, OCTAVIO ARRUE"/>
    <m/>
    <n v="26000"/>
    <m/>
  </r>
  <r>
    <x v="159"/>
    <s v="Ingreso"/>
    <x v="0"/>
    <d v="2023-07-28T00:00:00"/>
    <s v="TR"/>
    <s v="VILLARRICA 118, PIA BURGOS"/>
    <m/>
    <n v="26000"/>
    <m/>
  </r>
  <r>
    <x v="144"/>
    <s v="Ingreso"/>
    <x v="0"/>
    <d v="2023-07-31T00:00:00"/>
    <s v="TR"/>
    <s v="LLANQUIHUE 82, MARIA MOLINA"/>
    <m/>
    <n v="26000"/>
    <m/>
  </r>
  <r>
    <x v="144"/>
    <s v="Ingreso"/>
    <x v="0"/>
    <d v="2023-07-31T00:00:00"/>
    <s v="TR"/>
    <s v="VILLARRICA 123, OMAR SEPULVEDA"/>
    <m/>
    <n v="26000"/>
    <m/>
  </r>
  <r>
    <x v="144"/>
    <s v="Ingreso"/>
    <x v="0"/>
    <d v="2023-07-31T00:00:00"/>
    <s v="TR"/>
    <s v="RANCO 77, MELINDA GONZALEZ"/>
    <m/>
    <n v="26000"/>
    <m/>
  </r>
  <r>
    <x v="144"/>
    <s v="Ingreso"/>
    <x v="0"/>
    <d v="2023-07-31T00:00:00"/>
    <s v="TR"/>
    <s v="CALAFQUEN 5, MARCOS BRIONES"/>
    <m/>
    <n v="26000"/>
    <m/>
  </r>
  <r>
    <x v="147"/>
    <s v="Ingreso"/>
    <x v="0"/>
    <d v="2023-07-03T00:00:00"/>
    <s v="TR"/>
    <s v="RIÑIHUE 25, JUAN GONZALEZ"/>
    <m/>
    <n v="26080"/>
    <m/>
  </r>
  <r>
    <x v="156"/>
    <s v="Ingreso"/>
    <x v="0"/>
    <d v="2023-07-24T00:00:00"/>
    <s v="TR"/>
    <s v="LLANQUIHUE 80, SERGIO IBACETA"/>
    <m/>
    <n v="26000"/>
    <m/>
  </r>
  <r>
    <x v="146"/>
    <s v="Ingreso"/>
    <x v="0"/>
    <d v="2023-07-10T00:00:00"/>
    <s v="TR"/>
    <s v="VILLARRICA 100, JULIA ZUÑIGA"/>
    <m/>
    <n v="26000"/>
    <m/>
  </r>
  <r>
    <x v="160"/>
    <s v="Ingreso"/>
    <x v="0"/>
    <d v="2023-07-21T00:00:00"/>
    <s v="TR"/>
    <s v="VILLARRICA 102, SILVIA MANCILLA"/>
    <m/>
    <n v="26000"/>
    <m/>
  </r>
  <r>
    <x v="147"/>
    <s v="Ingreso"/>
    <x v="0"/>
    <d v="2023-07-03T00:00:00"/>
    <s v="TR"/>
    <s v="LLANQUIHUE 109, TERESA GATICA"/>
    <m/>
    <n v="130000"/>
    <m/>
  </r>
  <r>
    <x v="155"/>
    <s v="Ingreso"/>
    <x v="0"/>
    <d v="2023-07-19T00:00:00"/>
    <s v="TR"/>
    <s v="LLANQUIHUE 113, PEDRO RUZ"/>
    <m/>
    <n v="26000"/>
    <m/>
  </r>
  <r>
    <x v="149"/>
    <s v="Ingreso"/>
    <x v="0"/>
    <d v="2023-07-05T00:00:00"/>
    <s v="TR"/>
    <s v="LLANQUIHUE 92, CARLOS HERRERA"/>
    <m/>
    <n v="26000"/>
    <m/>
  </r>
  <r>
    <x v="146"/>
    <s v="Ingreso"/>
    <x v="0"/>
    <d v="2023-07-10T00:00:00"/>
    <s v="TR"/>
    <s v="RANCO 56, SUC. RIGOBERTO GONZALEZ"/>
    <m/>
    <n v="52000"/>
    <m/>
  </r>
  <r>
    <x v="159"/>
    <s v="Ingreso"/>
    <x v="0"/>
    <d v="2023-07-28T00:00:00"/>
    <s v="TR"/>
    <s v="LLANQUIHUE 119, MARIA MADARIAGA"/>
    <m/>
    <n v="240"/>
    <m/>
  </r>
  <r>
    <x v="150"/>
    <s v="Ingreso"/>
    <x v="0"/>
    <d v="2023-07-06T00:00:00"/>
    <s v="TR"/>
    <s v="LLANQUIHUE 97-A CASTILLO OLIVERA"/>
    <m/>
    <n v="26000"/>
    <m/>
  </r>
  <r>
    <x v="148"/>
    <s v="Ingreso"/>
    <x v="0"/>
    <d v="2023-07-04T00:00:00"/>
    <s v="D/E"/>
    <s v="LLANQUIHUE 90, A. ARAYA P.CONVENIO 15113"/>
    <m/>
    <n v="26000"/>
    <m/>
  </r>
  <r>
    <x v="157"/>
    <s v="Ingreso"/>
    <x v="0"/>
    <d v="2023-07-25T00:00:00"/>
    <s v="TR"/>
    <s v="PUYEHUE 53, MARIA VICENCIO"/>
    <m/>
    <n v="26000"/>
    <m/>
  </r>
  <r>
    <x v="149"/>
    <s v="Ingreso"/>
    <x v="0"/>
    <d v="2023-07-05T00:00:00"/>
    <s v="TR"/>
    <s v="LLANQUIHUE 84, PAOLA DELGADO"/>
    <m/>
    <n v="26000"/>
    <m/>
  </r>
  <r>
    <x v="161"/>
    <s v="Ingreso"/>
    <x v="0"/>
    <d v="2023-08-31T00:00:00"/>
    <s v="TR"/>
    <s v="VUELTO CAJA CHICA R. FIGUEROA AGO.23"/>
    <m/>
    <n v="26000"/>
    <m/>
  </r>
  <r>
    <x v="162"/>
    <s v="Ingreso"/>
    <x v="0"/>
    <d v="2023-08-01T00:00:00"/>
    <s v="TR"/>
    <s v="RANCO 48, CAROLA ARRIAGADA"/>
    <m/>
    <n v="26000"/>
    <m/>
  </r>
  <r>
    <x v="162"/>
    <s v="Ingreso"/>
    <x v="0"/>
    <d v="2023-08-01T00:00:00"/>
    <s v="TR"/>
    <s v="VILLARRICA 108, SUC. ANGELA ITURBIDE"/>
    <m/>
    <n v="26000"/>
    <m/>
  </r>
  <r>
    <x v="162"/>
    <s v="Ingreso"/>
    <x v="0"/>
    <d v="2023-08-01T00:00:00"/>
    <s v="TR"/>
    <s v="VILLARRICA 128, MARCELA UBILLA"/>
    <m/>
    <n v="26000"/>
    <m/>
  </r>
  <r>
    <x v="162"/>
    <s v="Ingreso"/>
    <x v="0"/>
    <d v="2023-08-01T00:00:00"/>
    <s v="TR"/>
    <s v="PUYEHUE 36, MILITZA CORTES"/>
    <m/>
    <n v="26000"/>
    <m/>
  </r>
  <r>
    <x v="163"/>
    <s v="Ingreso"/>
    <x v="0"/>
    <d v="2023-08-02T00:00:00"/>
    <s v="TR"/>
    <s v="PUYEHUE 47, ANDREA VALDIVIA"/>
    <m/>
    <n v="26000"/>
    <m/>
  </r>
  <r>
    <x v="163"/>
    <s v="Ingreso"/>
    <x v="0"/>
    <d v="2023-08-02T00:00:00"/>
    <s v="D/E"/>
    <s v="RANCO 89, TERESA ROJAS   15137"/>
    <m/>
    <n v="26000"/>
    <m/>
  </r>
  <r>
    <x v="163"/>
    <s v="Ingreso"/>
    <x v="0"/>
    <d v="2023-08-02T00:00:00"/>
    <s v="D/E"/>
    <s v="LLANQUIHUE 74, ELIANA HARO  15152"/>
    <m/>
    <n v="26000"/>
    <m/>
  </r>
  <r>
    <x v="163"/>
    <s v="Ingreso"/>
    <x v="0"/>
    <d v="2023-08-02T00:00:00"/>
    <s v="D/E"/>
    <s v="RANCO 83, SILVIA GONZALEZ  15133"/>
    <m/>
    <n v="26000"/>
    <m/>
  </r>
  <r>
    <x v="163"/>
    <s v="Ingreso"/>
    <x v="0"/>
    <d v="2023-08-02T00:00:00"/>
    <s v="TR"/>
    <s v="LLANQUIHUE 76, GLENDA ALVAREZ"/>
    <m/>
    <n v="36000"/>
    <m/>
  </r>
  <r>
    <x v="164"/>
    <s v="Ingreso"/>
    <x v="0"/>
    <d v="2023-08-03T00:00:00"/>
    <s v="TR"/>
    <s v="VILLARRICA 122, LUIS SEPULVEDA"/>
    <m/>
    <n v="78000"/>
    <m/>
  </r>
  <r>
    <x v="165"/>
    <s v="Ingreso"/>
    <x v="0"/>
    <d v="2023-08-07T00:00:00"/>
    <s v="TR"/>
    <s v="RANCO 91, JEANETTE IBARRA"/>
    <m/>
    <n v="26000"/>
    <m/>
  </r>
  <r>
    <x v="165"/>
    <s v="Ingreso"/>
    <x v="0"/>
    <d v="2023-08-07T00:00:00"/>
    <s v="TR"/>
    <s v="PUYEHUE 39, FELIPE GALLARDO"/>
    <m/>
    <n v="52000"/>
    <m/>
  </r>
  <r>
    <x v="165"/>
    <s v="Ingreso"/>
    <x v="0"/>
    <d v="2023-08-07T00:00:00"/>
    <s v="TR"/>
    <s v="LLANQUIHUE 97, RENE RIVERO"/>
    <m/>
    <n v="52025"/>
    <m/>
  </r>
  <r>
    <x v="166"/>
    <s v="Ingreso"/>
    <x v="0"/>
    <d v="2023-08-10T00:00:00"/>
    <s v="TR"/>
    <s v="RANCO 54, MARION PACHECO"/>
    <m/>
    <n v="26000"/>
    <m/>
  </r>
  <r>
    <x v="167"/>
    <s v="Ingreso"/>
    <x v="0"/>
    <d v="2023-08-17T00:00:00"/>
    <s v="TR"/>
    <s v="RINIÑIHUE 19, TERESA PEÑA"/>
    <m/>
    <n v="26000"/>
    <m/>
  </r>
  <r>
    <x v="168"/>
    <s v="Ingreso"/>
    <x v="0"/>
    <d v="2023-08-18T00:00:00"/>
    <s v="TR"/>
    <s v="VILLARRICA 126, EMA DE RAMON"/>
    <m/>
    <n v="26000"/>
    <m/>
  </r>
  <r>
    <x v="169"/>
    <s v="Ingreso"/>
    <x v="0"/>
    <d v="2023-08-21T00:00:00"/>
    <s v="TR"/>
    <s v="PUEHUE 28, VERONICA SILVA"/>
    <m/>
    <n v="26109"/>
    <m/>
  </r>
  <r>
    <x v="169"/>
    <s v="Ingreso"/>
    <x v="0"/>
    <d v="2023-08-21T00:00:00"/>
    <s v="D/E"/>
    <s v="RANCO 83, SILVIA GONZALEZ  15186"/>
    <m/>
    <n v="50000"/>
    <m/>
  </r>
  <r>
    <x v="170"/>
    <s v="Ingreso"/>
    <x v="0"/>
    <d v="2023-08-22T00:00:00"/>
    <s v="TR"/>
    <s v="RIÑIHUE 23, SARA SALGADO"/>
    <m/>
    <n v="100000"/>
    <m/>
  </r>
  <r>
    <x v="170"/>
    <s v="Ingreso"/>
    <x v="0"/>
    <d v="2023-08-22T00:00:00"/>
    <s v="TR"/>
    <s v="PUYEHUE 32, IVONNE JORQUERA"/>
    <m/>
    <n v="100000"/>
    <m/>
  </r>
  <r>
    <x v="171"/>
    <s v="Ingreso"/>
    <x v="0"/>
    <d v="2023-08-23T00:00:00"/>
    <s v="TR"/>
    <s v="ICALMA 72, JORGE MATAMALA"/>
    <m/>
    <n v="26000"/>
    <m/>
  </r>
  <r>
    <x v="171"/>
    <s v="Ingreso"/>
    <x v="0"/>
    <d v="2023-08-23T00:00:00"/>
    <s v="TR"/>
    <s v="PUEYEHUE 37, JORGE MATAMALA"/>
    <m/>
    <n v="26100"/>
    <m/>
  </r>
  <r>
    <x v="172"/>
    <s v="Ingreso"/>
    <x v="0"/>
    <d v="2023-08-24T00:00:00"/>
    <s v="TR"/>
    <s v="PUYEHUE 30, JORGE CARCASSON"/>
    <m/>
    <n v="52000"/>
    <m/>
  </r>
  <r>
    <x v="173"/>
    <s v="Ingreso"/>
    <x v="0"/>
    <d v="2023-08-25T00:00:00"/>
    <s v="TR"/>
    <s v="PUYEHUE 47, ANDREA VALDIVIA"/>
    <m/>
    <n v="104000"/>
    <m/>
  </r>
  <r>
    <x v="174"/>
    <s v="Ingreso"/>
    <x v="0"/>
    <d v="2023-08-30T00:00:00"/>
    <s v="TR"/>
    <s v="LLANQUIHUE 88, PEDRO FLORES"/>
    <m/>
    <n v="26000"/>
    <m/>
  </r>
  <r>
    <x v="174"/>
    <s v="Ingreso"/>
    <x v="0"/>
    <d v="2023-08-30T00:00:00"/>
    <s v="TR"/>
    <s v="VILLARRICA 122, LUIS SEPULVEDA"/>
    <m/>
    <n v="26000"/>
    <m/>
  </r>
  <r>
    <x v="161"/>
    <s v="Ingreso"/>
    <x v="0"/>
    <d v="2023-08-31T00:00:00"/>
    <s v="TR"/>
    <s v="LLANQUIHUE 82, MARIA MOLINA"/>
    <m/>
    <n v="52000"/>
    <m/>
  </r>
  <r>
    <x v="161"/>
    <s v="Ingreso"/>
    <x v="0"/>
    <d v="2023-08-31T00:00:00"/>
    <s v="TR"/>
    <s v="VILLARRICA 118, PIA BURGOS"/>
    <m/>
    <n v="52117"/>
    <m/>
  </r>
  <r>
    <x v="161"/>
    <s v="Ingreso"/>
    <x v="0"/>
    <d v="2023-08-31T00:00:00"/>
    <s v="TR"/>
    <s v="VILLARRICA 123, OMAR SEPULVEDA"/>
    <m/>
    <n v="130051"/>
    <m/>
  </r>
  <r>
    <x v="171"/>
    <s v="Ingreso"/>
    <x v="0"/>
    <d v="2023-08-23T00:00:00"/>
    <s v="TR"/>
    <s v="LLANQUIHUE 80, SERGIO IBACETA"/>
    <m/>
    <n v="26000"/>
    <m/>
  </r>
  <r>
    <x v="175"/>
    <s v="Ingreso"/>
    <x v="0"/>
    <d v="2023-08-11T00:00:00"/>
    <s v="TR"/>
    <s v="VILLARRICA 100, JULIA ZUÑIGA"/>
    <m/>
    <n v="26000"/>
    <m/>
  </r>
  <r>
    <x v="161"/>
    <s v="Ingreso"/>
    <x v="0"/>
    <d v="2023-08-31T00:00:00"/>
    <s v="TR"/>
    <s v="VILLARRICA 102, XIMENA MANCILLA"/>
    <m/>
    <n v="26113"/>
    <m/>
  </r>
  <r>
    <x v="165"/>
    <s v="Ingreso"/>
    <x v="0"/>
    <d v="2023-08-07T00:00:00"/>
    <s v="TR"/>
    <s v="LLANQUIHUE 109, TERESA GATICA"/>
    <m/>
    <n v="26000"/>
    <m/>
  </r>
  <r>
    <x v="174"/>
    <s v="Ingreso"/>
    <x v="0"/>
    <d v="2023-08-30T00:00:00"/>
    <s v="TR"/>
    <s v="LLANQUIHUE 109, TERESA GATICA"/>
    <m/>
    <n v="26000"/>
    <m/>
  </r>
  <r>
    <x v="169"/>
    <s v="Ingreso"/>
    <x v="0"/>
    <d v="2023-08-21T00:00:00"/>
    <s v="TR"/>
    <s v="PEDRO RUZ. LLANQUIHUE 113"/>
    <m/>
    <n v="78000"/>
    <m/>
  </r>
  <r>
    <x v="176"/>
    <s v="Ingreso"/>
    <x v="0"/>
    <d v="2023-08-28T00:00:00"/>
    <s v="TR"/>
    <s v="PUYEHUE 45, SOLEDAD SCHWARZENBERG"/>
    <m/>
    <n v="26000"/>
    <m/>
  </r>
  <r>
    <x v="163"/>
    <s v="Ingreso"/>
    <x v="0"/>
    <d v="2023-08-02T00:00:00"/>
    <s v="TR"/>
    <s v="VILLARRICA 106, CAROLINA URIBE"/>
    <m/>
    <n v="26000"/>
    <m/>
  </r>
  <r>
    <x v="165"/>
    <s v="Ingreso"/>
    <x v="0"/>
    <d v="2023-08-07T00:00:00"/>
    <s v="TR"/>
    <s v="LLANQUIHUE 92, CARLOS HERRERA 1/11"/>
    <m/>
    <n v="26080"/>
    <m/>
  </r>
  <r>
    <x v="177"/>
    <s v="Ingreso"/>
    <x v="0"/>
    <d v="2023-08-04T00:00:00"/>
    <s v="TR"/>
    <s v="RANCO 42, OCTAVIO ARRUE"/>
    <m/>
    <n v="26000"/>
    <m/>
  </r>
  <r>
    <x v="175"/>
    <s v="Ingreso"/>
    <x v="0"/>
    <d v="2023-08-11T00:00:00"/>
    <s v="D/E"/>
    <s v="PUYEHUE 43, AURELIO SANDOVAL"/>
    <m/>
    <n v="26000"/>
    <m/>
  </r>
  <r>
    <x v="168"/>
    <s v="Ingreso"/>
    <x v="0"/>
    <d v="2023-08-18T00:00:00"/>
    <s v="TR"/>
    <s v="LLANQUIHUE 94, SUC. CARMELA VALDES"/>
    <m/>
    <n v="156000"/>
    <m/>
  </r>
  <r>
    <x v="177"/>
    <s v="Ingreso"/>
    <x v="0"/>
    <d v="2023-08-04T00:00:00"/>
    <s v="TR"/>
    <s v="RIÑIHUE 25, JUAN GONZALEZ"/>
    <m/>
    <n v="30000"/>
    <m/>
  </r>
  <r>
    <x v="168"/>
    <s v="Ingreso"/>
    <x v="0"/>
    <d v="2023-08-18T00:00:00"/>
    <s v="TR"/>
    <s v="LLANQUIHUE 117, PATRICIA MALUENDA"/>
    <m/>
    <n v="26000"/>
    <m/>
  </r>
  <r>
    <x v="163"/>
    <s v="Ingreso"/>
    <x v="0"/>
    <d v="2023-08-02T00:00:00"/>
    <s v="D/E"/>
    <s v="RIÑIHUE 10, HECTOR ZUÑIGA   15148"/>
    <m/>
    <n v="26000"/>
    <m/>
  </r>
  <r>
    <x v="170"/>
    <s v="Ingreso"/>
    <x v="0"/>
    <d v="2023-08-22T00:00:00"/>
    <s v="TR"/>
    <s v="PUYEHUE 24, MANUEL LATAPIAT"/>
    <m/>
    <n v="26109"/>
    <m/>
  </r>
  <r>
    <x v="178"/>
    <s v="Ingreso"/>
    <x v="0"/>
    <d v="2023-08-08T00:00:00"/>
    <s v="TR"/>
    <s v="VILLARRICA 127 - PAGO ESC. FRANJA"/>
    <m/>
    <n v="18650"/>
    <m/>
  </r>
  <r>
    <x v="178"/>
    <s v="Ingreso"/>
    <x v="0"/>
    <d v="2023-08-08T00:00:00"/>
    <s v="TR"/>
    <s v="VILLARRICA 121 - PAGO ESC. FRANJA"/>
    <m/>
    <n v="26000"/>
    <m/>
  </r>
  <r>
    <x v="179"/>
    <s v="Ingreso"/>
    <x v="0"/>
    <d v="2023-08-14T00:00:00"/>
    <s v="TR"/>
    <s v="LLANQUIHUE 101, MARCELA ORTIZ"/>
    <m/>
    <n v="26000"/>
    <m/>
  </r>
  <r>
    <x v="168"/>
    <s v="Ingreso"/>
    <x v="0"/>
    <d v="2023-08-18T00:00:00"/>
    <s v="TR"/>
    <s v="PUYEHUE 51, SOLANGE ASPEE"/>
    <m/>
    <n v="26000"/>
    <m/>
  </r>
  <r>
    <x v="173"/>
    <s v="Ingreso"/>
    <x v="0"/>
    <d v="2023-08-25T00:00:00"/>
    <s v="TR"/>
    <s v="LLANQUIHUE 115, SUC. ZAIDA URIBE"/>
    <m/>
    <n v="26102"/>
    <m/>
  </r>
  <r>
    <x v="180"/>
    <s v="Ingreso"/>
    <x v="0"/>
    <d v="2023-09-01T00:00:00"/>
    <s v="TR"/>
    <s v="RANCO 48, CAROLA ARRIAGADA"/>
    <m/>
    <n v="26000"/>
    <m/>
  </r>
  <r>
    <x v="180"/>
    <s v="Ingreso"/>
    <x v="0"/>
    <d v="2023-09-01T00:00:00"/>
    <s v="TR"/>
    <s v="LLANQUIHUE 101 MARCELA ORTIZ"/>
    <m/>
    <n v="26000"/>
    <m/>
  </r>
  <r>
    <x v="180"/>
    <s v="Ingreso"/>
    <x v="0"/>
    <d v="2023-09-01T00:00:00"/>
    <s v="TR"/>
    <s v="VILLARRICA 108, SUC. ANGELA ITURBIDE"/>
    <m/>
    <n v="26000"/>
    <m/>
  </r>
  <r>
    <x v="180"/>
    <s v="Ingreso"/>
    <x v="0"/>
    <d v="2023-09-01T00:00:00"/>
    <s v="TR"/>
    <s v="PUYEHUE 36, MILITZA CORTES"/>
    <m/>
    <n v="26000"/>
    <m/>
  </r>
  <r>
    <x v="180"/>
    <s v="Ingreso"/>
    <x v="0"/>
    <d v="2023-09-01T00:00:00"/>
    <s v="TR"/>
    <s v="VILLARRICA 128, MARCELA UBILLA"/>
    <m/>
    <n v="26000"/>
    <m/>
  </r>
  <r>
    <x v="180"/>
    <s v="Ingreso"/>
    <x v="0"/>
    <d v="2023-09-01T00:00:00"/>
    <s v="TR"/>
    <s v="PUYEHUE 30, JORGE CARCASSON"/>
    <m/>
    <n v="26000"/>
    <m/>
  </r>
  <r>
    <x v="180"/>
    <s v="Ingreso"/>
    <x v="0"/>
    <d v="2023-09-01T00:00:00"/>
    <s v="TR"/>
    <s v="RANCO 77, MELINDA GONZALEZ"/>
    <m/>
    <n v="26000"/>
    <m/>
  </r>
  <r>
    <x v="180"/>
    <s v="Ingreso"/>
    <x v="0"/>
    <d v="2023-09-01T00:00:00"/>
    <s v="TR"/>
    <s v="LLANQUIHUE 88, PEDRO FLORES"/>
    <m/>
    <n v="26000"/>
    <m/>
  </r>
  <r>
    <x v="181"/>
    <s v="Ingreso"/>
    <x v="0"/>
    <d v="2023-09-04T00:00:00"/>
    <s v="TR"/>
    <s v="PUYEHUE 39, FELIPE GALLARDO"/>
    <m/>
    <n v="36000"/>
    <m/>
  </r>
  <r>
    <x v="182"/>
    <s v="Ingreso"/>
    <x v="0"/>
    <d v="2023-09-05T00:00:00"/>
    <s v="D/E"/>
    <s v="LLANQUIHUE 74, ELIANA HARO 15204"/>
    <m/>
    <n v="78000"/>
    <m/>
  </r>
  <r>
    <x v="183"/>
    <s v="Ingreso"/>
    <x v="0"/>
    <d v="2023-09-06T00:00:00"/>
    <s v="TR"/>
    <s v="LLANQUIHUE 97 A CASTILLO OLIVERA"/>
    <m/>
    <n v="104096"/>
    <m/>
  </r>
  <r>
    <x v="184"/>
    <s v="Ingreso"/>
    <x v="0"/>
    <d v="2023-09-07T00:00:00"/>
    <s v="TR"/>
    <s v="LLANQUIHUE 76, GLENDA ALVAREZ"/>
    <m/>
    <n v="178000"/>
    <m/>
  </r>
  <r>
    <x v="184"/>
    <s v="Ingreso"/>
    <x v="0"/>
    <d v="2023-09-07T00:00:00"/>
    <s v="TR"/>
    <s v="OLLANQUIHUE 97 RENE RIVERA"/>
    <m/>
    <n v="26000"/>
    <m/>
  </r>
  <r>
    <x v="184"/>
    <s v="Ingreso"/>
    <x v="0"/>
    <d v="2023-09-07T00:00:00"/>
    <s v="TR"/>
    <s v="RANCO 91, JEANETTE IBARRA"/>
    <m/>
    <n v="100000"/>
    <m/>
  </r>
  <r>
    <x v="185"/>
    <s v="Ingreso"/>
    <x v="0"/>
    <d v="2023-09-12T00:00:00"/>
    <s v="TR"/>
    <s v="RANCO 56, SUC. RIGOBERTO GONZALEZ"/>
    <m/>
    <n v="26000"/>
    <m/>
  </r>
  <r>
    <x v="186"/>
    <s v="Ingreso"/>
    <x v="0"/>
    <d v="2023-09-14T00:00:00"/>
    <s v="TR"/>
    <s v="RIÑIHUE 19, TERESA PEÑA"/>
    <m/>
    <n v="52000"/>
    <m/>
  </r>
  <r>
    <x v="187"/>
    <s v="Ingreso"/>
    <x v="0"/>
    <d v="2023-09-15T00:00:00"/>
    <s v="TR"/>
    <s v="PUYEHUE 28, VERONICA SILVA"/>
    <m/>
    <n v="52000"/>
    <m/>
  </r>
  <r>
    <x v="188"/>
    <s v="Ingreso"/>
    <x v="0"/>
    <d v="2023-09-20T00:00:00"/>
    <s v="TR"/>
    <s v="RANCO 54, MARION PACHECO"/>
    <m/>
    <n v="26000"/>
    <m/>
  </r>
  <r>
    <x v="188"/>
    <s v="Ingreso"/>
    <x v="0"/>
    <d v="2023-09-20T00:00:00"/>
    <s v="TR"/>
    <s v="VILLARRICA 126, EMA DE RAMON"/>
    <m/>
    <n v="50000"/>
    <m/>
  </r>
  <r>
    <x v="188"/>
    <s v="Ingreso"/>
    <x v="0"/>
    <d v="2023-09-20T00:00:00"/>
    <s v="TR"/>
    <s v="PUYEHUE 30, JORGE CARCASSON"/>
    <m/>
    <n v="26000"/>
    <m/>
  </r>
  <r>
    <x v="189"/>
    <s v="Ingreso"/>
    <x v="0"/>
    <d v="2023-09-22T00:00:00"/>
    <s v="TR"/>
    <s v="PUYEHUE 32, IVONNE JORQUERA"/>
    <m/>
    <n v="26000"/>
    <m/>
  </r>
  <r>
    <x v="190"/>
    <s v="Ingreso"/>
    <x v="0"/>
    <d v="2023-09-25T00:00:00"/>
    <s v="TR"/>
    <s v="ICALMA 72, JORGE MATAMALA"/>
    <m/>
    <n v="26000"/>
    <m/>
  </r>
  <r>
    <x v="190"/>
    <s v="Ingreso"/>
    <x v="0"/>
    <d v="2023-09-25T00:00:00"/>
    <s v="TR"/>
    <s v="PUEYEHUE 37, JORGE MATAMALA"/>
    <m/>
    <n v="26025"/>
    <m/>
  </r>
  <r>
    <x v="191"/>
    <s v="Ingreso"/>
    <x v="0"/>
    <d v="2023-09-26T00:00:00"/>
    <s v="TR"/>
    <s v="LLANQUIHUE 74, ELIANA HARO 15252"/>
    <m/>
    <n v="26000"/>
    <m/>
  </r>
  <r>
    <x v="192"/>
    <s v="Ingreso"/>
    <x v="0"/>
    <d v="2023-09-27T00:00:00"/>
    <s v="TR"/>
    <s v="RIÑIHUE 23, SARA SALGADO"/>
    <m/>
    <n v="156000"/>
    <m/>
  </r>
  <r>
    <x v="193"/>
    <s v="Ingreso"/>
    <x v="0"/>
    <d v="2023-09-29T00:00:00"/>
    <s v="TR"/>
    <s v="VILLARRICA 118, PIA BURGOS"/>
    <m/>
    <n v="26000"/>
    <m/>
  </r>
  <r>
    <x v="193"/>
    <s v="Ingreso"/>
    <x v="0"/>
    <d v="2023-09-29T00:00:00"/>
    <s v="TR"/>
    <s v="VILLARRICA 123, OMAR SEPULVEDA"/>
    <m/>
    <n v="26000"/>
    <m/>
  </r>
  <r>
    <x v="194"/>
    <s v="Ingreso"/>
    <x v="0"/>
    <d v="2023-09-08T00:00:00"/>
    <s v="TR"/>
    <s v="RIÑIHUE 25, JUAN GONZALEZ"/>
    <m/>
    <n v="26100"/>
    <m/>
  </r>
  <r>
    <x v="190"/>
    <s v="Ingreso"/>
    <x v="0"/>
    <d v="2023-09-25T00:00:00"/>
    <s v="TR"/>
    <s v="LLANQUIHUE 80, SERGIO IBACETA"/>
    <m/>
    <n v="104000"/>
    <m/>
  </r>
  <r>
    <x v="187"/>
    <s v="Ingreso"/>
    <x v="0"/>
    <d v="2023-09-15T00:00:00"/>
    <s v="TR"/>
    <s v="VILLARRICA 100, JULIA ZUÑIGA"/>
    <m/>
    <n v="26000"/>
    <m/>
  </r>
  <r>
    <x v="189"/>
    <s v="Ingreso"/>
    <x v="0"/>
    <d v="2023-09-22T00:00:00"/>
    <s v="TR"/>
    <s v="LLANQUIHUE 109, TERESA GATICA"/>
    <m/>
    <n v="26000"/>
    <m/>
  </r>
  <r>
    <x v="188"/>
    <s v="Ingreso"/>
    <x v="0"/>
    <d v="2023-09-20T00:00:00"/>
    <s v="TR"/>
    <s v="LLANQUIHUE 113, PEDRO RUZ"/>
    <m/>
    <n v="26000"/>
    <m/>
  </r>
  <r>
    <x v="180"/>
    <s v="Ingreso"/>
    <x v="0"/>
    <d v="2023-09-01T00:00:00"/>
    <s v="TR"/>
    <s v="VILLARRICA 106, CAROLINA URIBE"/>
    <m/>
    <n v="26113"/>
    <m/>
  </r>
  <r>
    <x v="193"/>
    <s v="Ingreso"/>
    <x v="0"/>
    <d v="2023-09-29T00:00:00"/>
    <s v="TR"/>
    <s v="VILLARRICA 106, CAROLINA URIBE"/>
    <m/>
    <n v="52000"/>
    <m/>
  </r>
  <r>
    <x v="183"/>
    <s v="Ingreso"/>
    <x v="0"/>
    <d v="2023-09-06T00:00:00"/>
    <s v="TR"/>
    <s v="LLANQUIHUE 92, CARLOS HERRERA"/>
    <m/>
    <n v="52000"/>
    <m/>
  </r>
  <r>
    <x v="182"/>
    <s v="Ingreso"/>
    <x v="0"/>
    <d v="2023-09-05T00:00:00"/>
    <s v="D/E"/>
    <s v="PUYEHUE 41, TERESA SEPULVEDA 15205"/>
    <m/>
    <n v="26000"/>
    <m/>
  </r>
  <r>
    <x v="182"/>
    <s v="Ingreso"/>
    <x v="0"/>
    <d v="2023-09-05T00:00:00"/>
    <s v="D/E"/>
    <s v="RANCO 89, TERESA ROJAS 15209"/>
    <m/>
    <n v="26109"/>
    <m/>
  </r>
  <r>
    <x v="188"/>
    <s v="Ingreso"/>
    <x v="0"/>
    <d v="2023-09-20T00:00:00"/>
    <s v="TR"/>
    <s v="CALAFQUEN 5, MARCOS BRIONES"/>
    <m/>
    <n v="26000"/>
    <m/>
  </r>
  <r>
    <x v="188"/>
    <s v="Ingreso"/>
    <x v="0"/>
    <d v="2023-09-20T00:00:00"/>
    <s v="TR"/>
    <s v="LLANQUIHUE 119, MARIA MADARIAGA"/>
    <m/>
    <n v="26000"/>
    <m/>
  </r>
  <r>
    <x v="191"/>
    <s v="Ingreso"/>
    <x v="0"/>
    <d v="2023-09-26T00:00:00"/>
    <s v="TR"/>
    <s v="PUYEHUE 41, TERESA SEPULVEDA 15251"/>
    <m/>
    <n v="26080"/>
    <m/>
  </r>
  <r>
    <x v="195"/>
    <s v="Ingreso"/>
    <x v="0"/>
    <d v="2023-09-28T00:00:00"/>
    <s v="TR"/>
    <s v="PUYEHUE 43, AURELIO SANDOVAL"/>
    <m/>
    <n v="182000"/>
    <m/>
  </r>
  <r>
    <x v="180"/>
    <s v="Ingreso"/>
    <x v="0"/>
    <d v="2023-09-01T00:00:00"/>
    <s v="TR"/>
    <s v="RANCO 75, OLGA HERNANDEZ"/>
    <m/>
    <n v="26000"/>
    <m/>
  </r>
  <r>
    <x v="181"/>
    <s v="Ingreso"/>
    <x v="0"/>
    <d v="2023-09-04T00:00:00"/>
    <s v="TR"/>
    <s v="VILLARRICA 129 - PAGO ESC. FRANJA"/>
    <m/>
    <n v="52000"/>
    <m/>
  </r>
  <r>
    <x v="187"/>
    <s v="Ingreso"/>
    <x v="0"/>
    <d v="2023-09-15T00:00:00"/>
    <s v="TR"/>
    <s v="RIÑIHUE 6, ROBERTO ANDRADE"/>
    <m/>
    <n v="26000"/>
    <m/>
  </r>
  <r>
    <x v="180"/>
    <s v="Ingreso"/>
    <x v="0"/>
    <d v="2023-09-01T00:00:00"/>
    <s v="TR"/>
    <s v="LLANQUIHUE 96, CARLOS ALVAREZ"/>
    <m/>
    <n v="372000"/>
    <m/>
  </r>
  <r>
    <x v="185"/>
    <s v="Ingreso"/>
    <x v="0"/>
    <d v="2023-09-12T00:00:00"/>
    <s v="TR"/>
    <s v="VILLARRICA 114, HILDA ALBURQUERQUE"/>
    <m/>
    <n v="52000"/>
    <m/>
  </r>
  <r>
    <x v="180"/>
    <s v="Ingreso"/>
    <x v="0"/>
    <d v="2023-09-01T00:00:00"/>
    <s v="TR"/>
    <s v="VILLARRICA 098, ANIBAL VIVACETA"/>
    <m/>
    <n v="26000"/>
    <m/>
  </r>
  <r>
    <x v="190"/>
    <s v="Ingreso"/>
    <x v="0"/>
    <d v="2023-09-25T00:00:00"/>
    <s v="D/E"/>
    <s v="RANCO 52, HERNAN VIDELA"/>
    <m/>
    <n v="26000"/>
    <m/>
  </r>
  <r>
    <x v="192"/>
    <s v="Ingreso"/>
    <x v="0"/>
    <d v="2023-09-27T00:00:00"/>
    <s v="TR"/>
    <s v="RANCO 85, HUGO FLORES 15253"/>
    <m/>
    <n v="36000"/>
    <m/>
  </r>
  <r>
    <x v="196"/>
    <s v="Ingreso"/>
    <x v="0"/>
    <d v="2023-10-02T00:00:00"/>
    <s v="TR"/>
    <s v="LLANQUIHUE 82, MARIA MOLINA"/>
    <m/>
    <n v="26000"/>
    <m/>
  </r>
  <r>
    <x v="196"/>
    <s v="Ingreso"/>
    <x v="0"/>
    <d v="2023-10-02T00:00:00"/>
    <s v="TR"/>
    <s v="RANCO 48, CAROLA ARRIAGADA"/>
    <m/>
    <n v="26000"/>
    <m/>
  </r>
  <r>
    <x v="196"/>
    <s v="Ingreso"/>
    <x v="0"/>
    <d v="2023-10-02T00:00:00"/>
    <s v="TR"/>
    <s v="PUYEHUE 36, MILITZA CORTES"/>
    <m/>
    <n v="26000"/>
    <m/>
  </r>
  <r>
    <x v="196"/>
    <s v="Ingreso"/>
    <x v="0"/>
    <d v="2023-10-02T00:00:00"/>
    <s v="TR"/>
    <s v="VILLARRICA 108, SUC. ANGELA ITURBIDE"/>
    <m/>
    <n v="26000"/>
    <m/>
  </r>
  <r>
    <x v="196"/>
    <s v="Ingreso"/>
    <x v="0"/>
    <d v="2023-10-02T00:00:00"/>
    <s v="TR"/>
    <s v="VILLARRICA 128, MARCELA UBILLA"/>
    <m/>
    <n v="26000"/>
    <m/>
  </r>
  <r>
    <x v="196"/>
    <s v="Ingreso"/>
    <x v="0"/>
    <d v="2023-10-02T00:00:00"/>
    <s v="TR"/>
    <s v="RANCO 77, MELINDA GONZALEZ"/>
    <m/>
    <n v="26000"/>
    <m/>
  </r>
  <r>
    <x v="196"/>
    <s v="Ingreso"/>
    <x v="0"/>
    <d v="2023-10-02T00:00:00"/>
    <s v="TR"/>
    <s v="PUYEHUE 47, ANDREA VALDIVIA"/>
    <m/>
    <n v="26000"/>
    <m/>
  </r>
  <r>
    <x v="197"/>
    <s v="Ingreso"/>
    <x v="0"/>
    <d v="2023-10-04T00:00:00"/>
    <s v="TR"/>
    <s v="LLANQUIHUE 101, MARCELA ORTIZ"/>
    <m/>
    <n v="156000"/>
    <m/>
  </r>
  <r>
    <x v="198"/>
    <s v="Ingreso"/>
    <x v="0"/>
    <d v="2023-10-05T00:00:00"/>
    <s v="TR"/>
    <s v="LLANQUIHUE 97, RENE RIVERO"/>
    <m/>
    <n v="260000"/>
    <m/>
  </r>
  <r>
    <x v="198"/>
    <s v="Ingreso"/>
    <x v="0"/>
    <d v="2023-10-05T00:00:00"/>
    <s v="TR"/>
    <s v="RIÑIHUE 25, JUAN GONZALEZ"/>
    <m/>
    <n v="26000"/>
    <m/>
  </r>
  <r>
    <x v="199"/>
    <s v="Ingreso"/>
    <x v="0"/>
    <d v="2023-10-06T00:00:00"/>
    <s v="TR"/>
    <s v="LLANQUIHUE 88, PEDRO FLORES"/>
    <m/>
    <n v="26000"/>
    <m/>
  </r>
  <r>
    <x v="199"/>
    <s v="Ingreso"/>
    <x v="0"/>
    <d v="2023-10-06T00:00:00"/>
    <s v="TR"/>
    <s v="RACO 56, SUC. RIGOBERTO GONZALEZ"/>
    <m/>
    <n v="26000"/>
    <m/>
  </r>
  <r>
    <x v="199"/>
    <s v="Ingreso"/>
    <x v="0"/>
    <d v="2023-10-06T00:00:00"/>
    <s v="TR"/>
    <s v="RANCO 91, JEANETTE IBARRA"/>
    <m/>
    <n v="50000"/>
    <m/>
  </r>
  <r>
    <x v="199"/>
    <s v="Ingreso"/>
    <x v="0"/>
    <d v="2023-10-06T00:00:00"/>
    <s v="TR"/>
    <s v="PUYEHUE 28, VERONICA SILVA"/>
    <m/>
    <n v="312000"/>
    <m/>
  </r>
  <r>
    <x v="200"/>
    <s v="Ingreso"/>
    <x v="0"/>
    <d v="2023-10-10T00:00:00"/>
    <s v="TR"/>
    <s v="PATRICIA CASTILLO, LLANQUIHUE 97 A"/>
    <m/>
    <n v="26000"/>
    <m/>
  </r>
  <r>
    <x v="200"/>
    <s v="Ingreso"/>
    <x v="0"/>
    <d v="2023-10-10T00:00:00"/>
    <s v="TR"/>
    <s v="RANCO 83, SILVIA GONZALEZ   13237"/>
    <m/>
    <n v="26000"/>
    <m/>
  </r>
  <r>
    <x v="200"/>
    <s v="Ingreso"/>
    <x v="0"/>
    <d v="2023-10-10T00:00:00"/>
    <s v="TR"/>
    <s v="RANCO 89, TERESA ROJAS 15254"/>
    <m/>
    <n v="26000"/>
    <m/>
  </r>
  <r>
    <x v="200"/>
    <s v="Ingreso"/>
    <x v="0"/>
    <d v="2023-10-10T00:00:00"/>
    <s v="TR"/>
    <s v="RANCO 83, SILVIA GONZALEZ   15284"/>
    <m/>
    <n v="26000"/>
    <m/>
  </r>
  <r>
    <x v="200"/>
    <s v="Ingreso"/>
    <x v="0"/>
    <d v="2023-10-10T00:00:00"/>
    <s v="TR"/>
    <s v="RIÑIHUE 10, HECTOR ZUÑIGA 15286"/>
    <m/>
    <n v="26000"/>
    <m/>
  </r>
  <r>
    <x v="201"/>
    <s v="Ingreso"/>
    <x v="0"/>
    <d v="2023-10-11T00:00:00"/>
    <s v="TR"/>
    <s v="RANCO 54, MARION PACHECO"/>
    <m/>
    <n v="26000"/>
    <m/>
  </r>
  <r>
    <x v="202"/>
    <s v="Ingreso"/>
    <x v="0"/>
    <d v="2023-10-13T00:00:00"/>
    <s v="TR"/>
    <s v="LLANQUIHUE 76, GLENDA ALVAREZ"/>
    <m/>
    <n v="26000"/>
    <m/>
  </r>
  <r>
    <x v="203"/>
    <s v="Ingreso"/>
    <x v="0"/>
    <d v="2023-10-16T00:00:00"/>
    <s v="TR"/>
    <s v="PUYEHUE 39, FELIPE GALLARDO"/>
    <m/>
    <n v="26000"/>
    <m/>
  </r>
  <r>
    <x v="203"/>
    <s v="Ingreso"/>
    <x v="0"/>
    <d v="2023-10-16T00:00:00"/>
    <s v="TR"/>
    <s v="TERESA PEÑA RIÑIHUE 19"/>
    <m/>
    <n v="26000"/>
    <m/>
  </r>
  <r>
    <x v="204"/>
    <s v="Ingreso"/>
    <x v="0"/>
    <d v="2023-10-18T00:00:00"/>
    <s v="TR"/>
    <s v="VILLARRICA 126, EMA DE RAMON"/>
    <m/>
    <n v="78000"/>
    <m/>
  </r>
  <r>
    <x v="204"/>
    <s v="Ingreso"/>
    <x v="0"/>
    <d v="2023-10-18T00:00:00"/>
    <s v="TR"/>
    <s v="RIÑIHUE 23, SARA SALGADO"/>
    <m/>
    <n v="78000"/>
    <m/>
  </r>
  <r>
    <x v="205"/>
    <s v="Ingreso"/>
    <x v="0"/>
    <d v="2023-10-19T00:00:00"/>
    <s v="TR"/>
    <s v="ICALMA 72, JORGE MATAMALA"/>
    <m/>
    <n v="182000"/>
    <m/>
  </r>
  <r>
    <x v="205"/>
    <s v="Ingreso"/>
    <x v="0"/>
    <d v="2023-10-19T00:00:00"/>
    <s v="TR"/>
    <s v="PUEYEHUE 37, JORGE MATAMALA"/>
    <m/>
    <n v="250000"/>
    <m/>
  </r>
  <r>
    <x v="206"/>
    <s v="Ingreso"/>
    <x v="0"/>
    <d v="2023-10-23T00:00:00"/>
    <s v="TR"/>
    <s v="PUYEHUE 30, JORGE CARCASSON"/>
    <m/>
    <n v="312000"/>
    <m/>
  </r>
  <r>
    <x v="206"/>
    <s v="Ingreso"/>
    <x v="0"/>
    <d v="2023-10-23T00:00:00"/>
    <s v="TR"/>
    <s v="PUYEHUE 32, IVONNE JORQUERA"/>
    <m/>
    <n v="26000"/>
    <m/>
  </r>
  <r>
    <x v="207"/>
    <s v="Ingreso"/>
    <x v="0"/>
    <d v="2023-10-24T00:00:00"/>
    <s v="TR"/>
    <s v="PUYEHUE 47, ANDREA VALDIVIA"/>
    <m/>
    <n v="52000"/>
    <m/>
  </r>
  <r>
    <x v="207"/>
    <s v="Ingreso"/>
    <x v="0"/>
    <d v="2023-10-24T00:00:00"/>
    <s v="TR"/>
    <s v="RANCO 50, JULIA PARRA"/>
    <m/>
    <n v="26000"/>
    <m/>
  </r>
  <r>
    <x v="207"/>
    <s v="Ingreso"/>
    <x v="0"/>
    <d v="2023-10-24T00:00:00"/>
    <s v="TR"/>
    <s v="RANCO 50, JULIA PARRA"/>
    <m/>
    <n v="26100"/>
    <m/>
  </r>
  <r>
    <x v="207"/>
    <s v="Ingreso"/>
    <x v="0"/>
    <d v="2023-10-24T00:00:00"/>
    <s v="TR"/>
    <s v="RANCO 50, JULIA PARRA"/>
    <m/>
    <n v="26000"/>
    <m/>
  </r>
  <r>
    <x v="207"/>
    <s v="Ingreso"/>
    <x v="0"/>
    <d v="2023-10-24T00:00:00"/>
    <s v="TR"/>
    <s v="RANCO 79, ISMELDA MEZA"/>
    <m/>
    <n v="26000"/>
    <m/>
  </r>
  <r>
    <x v="207"/>
    <s v="Ingreso"/>
    <x v="0"/>
    <d v="2023-10-24T00:00:00"/>
    <s v="TR"/>
    <s v="RANCO 79, ISMELDA MEZA"/>
    <m/>
    <n v="26000"/>
    <m/>
  </r>
  <r>
    <x v="207"/>
    <s v="Ingreso"/>
    <x v="0"/>
    <d v="2023-10-24T00:00:00"/>
    <s v="TR"/>
    <s v="RANCO 79, ISMELDA MEZA"/>
    <m/>
    <n v="26000"/>
    <m/>
  </r>
  <r>
    <x v="208"/>
    <s v="Ingreso"/>
    <x v="0"/>
    <d v="2023-10-30T00:00:00"/>
    <s v="TR"/>
    <s v="RANCO 77, MELINDA GONZALEZ"/>
    <m/>
    <n v="26000"/>
    <m/>
  </r>
  <r>
    <x v="209"/>
    <s v="Ingreso"/>
    <x v="0"/>
    <d v="2023-10-31T00:00:00"/>
    <s v="TR"/>
    <s v="VILLARRICA 118, PIA BURGOS"/>
    <m/>
    <n v="26000"/>
    <m/>
  </r>
  <r>
    <x v="209"/>
    <s v="Ingreso"/>
    <x v="0"/>
    <d v="2023-10-31T00:00:00"/>
    <s v="TR"/>
    <s v="VILLARRICA 123, OMAR SEPULVEDA"/>
    <m/>
    <n v="26000"/>
    <m/>
  </r>
  <r>
    <x v="209"/>
    <s v="Ingreso"/>
    <x v="0"/>
    <d v="2023-10-31T00:00:00"/>
    <s v="TR"/>
    <s v="RANCO 48, CAROLA ARRIAGADA"/>
    <m/>
    <n v="26000"/>
    <m/>
  </r>
  <r>
    <x v="206"/>
    <s v="Ingreso"/>
    <x v="0"/>
    <d v="2023-10-23T00:00:00"/>
    <s v="TR"/>
    <s v="LLANQUIHUE 80, SERGIO IBACETA"/>
    <m/>
    <n v="26080"/>
    <m/>
  </r>
  <r>
    <x v="202"/>
    <s v="Ingreso"/>
    <x v="0"/>
    <d v="2023-10-13T00:00:00"/>
    <s v="TR"/>
    <s v="VILLARRICA 100, JULIA ZUÑIGA"/>
    <m/>
    <n v="26113"/>
    <m/>
  </r>
  <r>
    <x v="209"/>
    <s v="Ingreso"/>
    <x v="0"/>
    <d v="2023-10-31T00:00:00"/>
    <s v="TR"/>
    <s v="LLANQUIHUE 109, TERESA GATICA"/>
    <m/>
    <n v="80325"/>
    <m/>
  </r>
  <r>
    <x v="206"/>
    <s v="Ingreso"/>
    <x v="0"/>
    <d v="2023-10-23T00:00:00"/>
    <s v="TR"/>
    <s v="LLANQUIHUE 113, PEDRO RUZ"/>
    <m/>
    <n v="100000"/>
    <m/>
  </r>
  <r>
    <x v="209"/>
    <s v="Ingreso"/>
    <x v="0"/>
    <d v="2023-10-31T00:00:00"/>
    <s v="TR"/>
    <s v="VILLARRICA 106, CAROLINA URIBE"/>
    <m/>
    <n v="234000"/>
    <m/>
  </r>
  <r>
    <x v="198"/>
    <s v="Ingreso"/>
    <x v="0"/>
    <d v="2023-10-05T00:00:00"/>
    <s v="TR"/>
    <s v="LLANQUIHUE 92, CARLOS HERRERA"/>
    <m/>
    <n v="246000"/>
    <m/>
  </r>
  <r>
    <x v="201"/>
    <s v="Ingreso"/>
    <x v="0"/>
    <d v="2023-10-11T00:00:00"/>
    <s v="TR"/>
    <s v="RANCO 42, OCTAVIO ARRUE"/>
    <m/>
    <n v="26000"/>
    <m/>
  </r>
  <r>
    <x v="208"/>
    <s v="Ingreso"/>
    <x v="0"/>
    <d v="2023-10-30T00:00:00"/>
    <s v="TR"/>
    <s v="VILLARRICA 122, LUIS SEPULVEDA"/>
    <m/>
    <n v="26000"/>
    <m/>
  </r>
  <r>
    <x v="200"/>
    <s v="Ingreso"/>
    <x v="0"/>
    <d v="2023-10-10T00:00:00"/>
    <s v="TR"/>
    <s v="PUYEHUE 34, GLADYS JORQUERA"/>
    <m/>
    <n v="26000"/>
    <m/>
  </r>
  <r>
    <x v="200"/>
    <s v="Ingreso"/>
    <x v="0"/>
    <d v="2023-10-10T00:00:00"/>
    <s v="TR"/>
    <s v="RANCO 44, JOSE MARTINEZ 15255"/>
    <m/>
    <n v="26000"/>
    <m/>
  </r>
  <r>
    <x v="207"/>
    <s v="Ingreso"/>
    <x v="0"/>
    <d v="2023-10-24T00:00:00"/>
    <s v="TR"/>
    <s v="PUYEHUE 24, MANUEL LATAPIAT"/>
    <m/>
    <n v="26000"/>
    <m/>
  </r>
  <r>
    <x v="209"/>
    <s v="Ingreso"/>
    <x v="0"/>
    <d v="2023-10-31T00:00:00"/>
    <s v="TR"/>
    <s v="PUYEHUE 34, GLAYDS JORQUERA"/>
    <m/>
    <n v="26000"/>
    <m/>
  </r>
  <r>
    <x v="206"/>
    <s v="Ingreso"/>
    <x v="0"/>
    <d v="2023-10-23T00:00:00"/>
    <s v="TR"/>
    <s v="VILLARRICA 124, PATRICIA ROCCARO  15300"/>
    <m/>
    <n v="26000"/>
    <m/>
  </r>
  <r>
    <x v="206"/>
    <s v="Ingreso"/>
    <x v="0"/>
    <d v="2023-10-23T00:00:00"/>
    <s v="TR"/>
    <s v="VILLARRICA 124, P. ROCCARO  15297  ESCRIT"/>
    <m/>
    <n v="78000"/>
    <m/>
  </r>
  <r>
    <x v="207"/>
    <s v="Ingreso"/>
    <x v="0"/>
    <d v="2023-10-24T00:00:00"/>
    <s v="TR"/>
    <s v="RANCO 73, JUAN HERNANDEZ"/>
    <m/>
    <n v="104000"/>
    <m/>
  </r>
  <r>
    <x v="196"/>
    <s v="Ingreso"/>
    <x v="0"/>
    <d v="2023-10-02T00:00:00"/>
    <s v="TR"/>
    <s v="VILLARRICA 98 A, FRANCISCO VERGARA"/>
    <m/>
    <n v="26000"/>
    <m/>
  </r>
  <r>
    <x v="200"/>
    <s v="Ingreso"/>
    <x v="0"/>
    <d v="2023-10-10T00:00:00"/>
    <s v="TR"/>
    <s v="VILLARRICA 110, JULIA VALDES"/>
    <m/>
    <n v="52000"/>
    <m/>
  </r>
  <r>
    <x v="206"/>
    <s v="Ingreso"/>
    <x v="0"/>
    <d v="2023-10-23T00:00:00"/>
    <s v="TR"/>
    <s v="LLANQUIHUE 111, WALTER ROCCARO 15298"/>
    <m/>
    <n v="26000"/>
    <m/>
  </r>
  <r>
    <x v="206"/>
    <s v="Ingreso"/>
    <x v="0"/>
    <d v="2023-10-23T00:00:00"/>
    <s v="TR"/>
    <s v="VILLARRICA 112, ISABEL ROCCARO 15299"/>
    <m/>
    <n v="26000"/>
    <m/>
  </r>
  <r>
    <x v="200"/>
    <s v="Ingreso"/>
    <x v="0"/>
    <d v="2023-10-10T00:00:00"/>
    <s v="TR"/>
    <s v="VILLARRICA 104, SERGIO LLEDO"/>
    <m/>
    <n v="26000"/>
    <m/>
  </r>
  <r>
    <x v="196"/>
    <s v="Ingreso"/>
    <x v="0"/>
    <d v="2023-10-02T00:00:00"/>
    <s v="TR"/>
    <s v="LLANQUIHUE 105-103, TATIANA TEJOS"/>
    <m/>
    <n v="26109"/>
    <m/>
  </r>
  <r>
    <x v="198"/>
    <s v="Ingreso"/>
    <x v="0"/>
    <d v="2023-10-05T00:00:00"/>
    <s v="TR"/>
    <s v="RIÑIHUE 27-29, MARTA MANRIQUEZ"/>
    <m/>
    <n v="36000"/>
    <m/>
  </r>
  <r>
    <x v="200"/>
    <s v="Ingreso"/>
    <x v="0"/>
    <d v="2023-10-10T00:00:00"/>
    <s v="TR"/>
    <s v="LLANQUIHUE 107, JOSE NAVARRO15285"/>
    <m/>
    <n v="78000"/>
    <m/>
  </r>
  <r>
    <x v="210"/>
    <s v="Ingreso"/>
    <x v="0"/>
    <d v="2023-11-22T00:00:00"/>
    <s v="D/E"/>
    <s v="LLANQUIHUE 94, SUC. CARMELA VALDES"/>
    <m/>
    <n v="26000"/>
    <m/>
  </r>
  <r>
    <x v="211"/>
    <s v="Ingreso"/>
    <x v="0"/>
    <d v="2023-11-02T00:00:00"/>
    <s v="TR"/>
    <s v="VILLARRICA 128 MARCELA UBILLA"/>
    <m/>
    <n v="26000"/>
    <m/>
  </r>
  <r>
    <x v="211"/>
    <s v="Ingreso"/>
    <x v="0"/>
    <d v="2023-11-02T00:00:00"/>
    <s v="TR"/>
    <s v="VILLARRICA 108, MARCELO PASTEN"/>
    <m/>
    <n v="26000"/>
    <m/>
  </r>
  <r>
    <x v="211"/>
    <s v="Ingreso"/>
    <x v="0"/>
    <d v="2023-11-02T00:00:00"/>
    <s v="TR"/>
    <s v="PUYEHUE 36, MILITZA CORTES"/>
    <m/>
    <n v="26000"/>
    <m/>
  </r>
  <r>
    <x v="211"/>
    <s v="Ingreso"/>
    <x v="0"/>
    <d v="2023-11-02T00:00:00"/>
    <s v="TR"/>
    <s v="LLANQUIHUE 82, MARIA MOLINA"/>
    <m/>
    <n v="65000"/>
    <m/>
  </r>
  <r>
    <x v="212"/>
    <s v="Ingreso"/>
    <x v="0"/>
    <d v="2023-11-03T00:00:00"/>
    <s v="TR"/>
    <s v="LLANQUIHUE 101, MARCELA ORTIZ"/>
    <m/>
    <n v="26000"/>
    <m/>
  </r>
  <r>
    <x v="212"/>
    <s v="Ingreso"/>
    <x v="0"/>
    <d v="2023-11-03T00:00:00"/>
    <s v="TR"/>
    <s v="PUYEHUE 28, VERONICA SILVA"/>
    <m/>
    <n v="26000"/>
    <m/>
  </r>
  <r>
    <x v="213"/>
    <s v="Ingreso"/>
    <x v="0"/>
    <d v="2023-11-07T00:00:00"/>
    <s v="TR"/>
    <s v="LLANQUIHUE 97, RENE RIVERO"/>
    <m/>
    <n v="50000"/>
    <m/>
  </r>
  <r>
    <x v="213"/>
    <s v="Ingreso"/>
    <x v="0"/>
    <d v="2023-11-07T00:00:00"/>
    <s v="TR"/>
    <s v="RANCO 54 MARION PACHECO"/>
    <m/>
    <n v="52000"/>
    <m/>
  </r>
  <r>
    <x v="214"/>
    <s v="Ingreso"/>
    <x v="0"/>
    <d v="2023-11-09T00:00:00"/>
    <s v="TR"/>
    <s v="RANCO 91, JEANETTE IBARRA"/>
    <m/>
    <n v="26000"/>
    <m/>
  </r>
  <r>
    <x v="215"/>
    <s v="Ingreso"/>
    <x v="0"/>
    <d v="2023-11-13T00:00:00"/>
    <s v="TR"/>
    <s v="PUYEHUE 39, FELIPE GALLARDO"/>
    <m/>
    <n v="26000"/>
    <m/>
  </r>
  <r>
    <x v="215"/>
    <s v="Ingreso"/>
    <x v="0"/>
    <d v="2023-11-13T00:00:00"/>
    <s v="TR"/>
    <s v="RANCO 89, TERESA ROJAS  15307"/>
    <m/>
    <n v="148860"/>
    <m/>
  </r>
  <r>
    <x v="215"/>
    <s v="Ingreso"/>
    <x v="0"/>
    <d v="2023-11-13T00:00:00"/>
    <s v="TR"/>
    <s v="RIÑIHUE 10, HECTOR ZUÑIGA 15332"/>
    <m/>
    <n v="26000"/>
    <m/>
  </r>
  <r>
    <x v="215"/>
    <s v="Ingreso"/>
    <x v="0"/>
    <d v="2023-11-13T00:00:00"/>
    <s v="TR"/>
    <s v="LLANQUIHUE 74 ELIANA HARO 15326"/>
    <m/>
    <n v="26000"/>
    <m/>
  </r>
  <r>
    <x v="215"/>
    <s v="Ingreso"/>
    <x v="0"/>
    <d v="2023-11-13T00:00:00"/>
    <s v="TR"/>
    <s v="LLANQUIHUE 76, GLENDA ALVAREZ"/>
    <m/>
    <n v="26000"/>
    <m/>
  </r>
  <r>
    <x v="216"/>
    <s v="Ingreso"/>
    <x v="0"/>
    <d v="2023-11-15T00:00:00"/>
    <s v="TR"/>
    <s v="RIÑIHUE 19, TERESA PEÑA"/>
    <m/>
    <n v="26000"/>
    <m/>
  </r>
  <r>
    <x v="217"/>
    <s v="Ingreso"/>
    <x v="0"/>
    <d v="2023-11-20T00:00:00"/>
    <s v="TR"/>
    <s v="VILLARRICA 126, EMA DE RAMON"/>
    <m/>
    <n v="26000"/>
    <m/>
  </r>
  <r>
    <x v="210"/>
    <s v="Ingreso"/>
    <x v="0"/>
    <d v="2023-11-22T00:00:00"/>
    <s v="TR"/>
    <s v="ICALMA 72, JORGE MATAMALA"/>
    <m/>
    <n v="26000"/>
    <m/>
  </r>
  <r>
    <x v="210"/>
    <s v="Ingreso"/>
    <x v="0"/>
    <d v="2023-11-22T00:00:00"/>
    <s v="TR"/>
    <s v="PUEYEHUE 37, JORGE MATAMALA"/>
    <m/>
    <n v="2007167"/>
    <m/>
  </r>
  <r>
    <x v="210"/>
    <s v="Ingreso"/>
    <x v="0"/>
    <d v="2023-11-22T00:00:00"/>
    <s v="TR"/>
    <s v="PUYEHUE 32, IVONNE JORQUERA"/>
    <m/>
    <n v="26000"/>
    <m/>
  </r>
  <r>
    <x v="210"/>
    <s v="Ingreso"/>
    <x v="0"/>
    <d v="2023-11-22T00:00:00"/>
    <s v="TR"/>
    <s v="PUYEHUE 30, JORGE CARCASSON"/>
    <m/>
    <n v="26100"/>
    <m/>
  </r>
  <r>
    <x v="218"/>
    <s v="Ingreso"/>
    <x v="0"/>
    <d v="2023-11-28T00:00:00"/>
    <s v="D/E"/>
    <s v="LLANQUIHUE 74 ELIANA HARO 15343"/>
    <m/>
    <n v="26000"/>
    <m/>
  </r>
  <r>
    <x v="218"/>
    <s v="Ingreso"/>
    <x v="0"/>
    <d v="2023-11-28T00:00:00"/>
    <s v="D/E"/>
    <s v="RIÑIHUE 10, HECTOR ZUÑIGA 15350"/>
    <m/>
    <n v="26113"/>
    <m/>
  </r>
  <r>
    <x v="218"/>
    <s v="Ingreso"/>
    <x v="0"/>
    <d v="2023-11-28T00:00:00"/>
    <s v="D/E"/>
    <s v="RANCO 83, SILVIA GONZALEZ 15337"/>
    <m/>
    <n v="26102"/>
    <m/>
  </r>
  <r>
    <x v="218"/>
    <s v="Ingreso"/>
    <x v="0"/>
    <d v="2023-11-28T00:00:00"/>
    <s v="TR"/>
    <s v="RIÑIHUE 23, SARA SALGADO"/>
    <m/>
    <n v="26109"/>
    <m/>
  </r>
  <r>
    <x v="219"/>
    <s v="Ingreso"/>
    <x v="0"/>
    <d v="2023-11-29T00:00:00"/>
    <s v="TR"/>
    <s v="RANCO 48, CAROLA ARRIAGADA"/>
    <m/>
    <n v="4000"/>
    <m/>
  </r>
  <r>
    <x v="220"/>
    <s v="Ingreso"/>
    <x v="0"/>
    <d v="2023-11-30T00:00:00"/>
    <s v="TR"/>
    <s v="PUYEHUE 47, ANDREA VALDIVIA"/>
    <m/>
    <n v="26000"/>
    <m/>
  </r>
  <r>
    <x v="220"/>
    <s v="Ingreso"/>
    <x v="0"/>
    <d v="2023-11-30T00:00:00"/>
    <s v="TR"/>
    <s v="VILLARRICA 118, PIA BURGOS"/>
    <m/>
    <n v="26000"/>
    <m/>
  </r>
  <r>
    <x v="220"/>
    <s v="Ingreso"/>
    <x v="0"/>
    <d v="2023-11-30T00:00:00"/>
    <s v="TR"/>
    <s v="VILLARRICA 123, OMAR SEPULVEDA"/>
    <m/>
    <n v="26000"/>
    <m/>
  </r>
  <r>
    <x v="221"/>
    <s v="Ingreso"/>
    <x v="0"/>
    <d v="2023-11-24T00:00:00"/>
    <s v="TR"/>
    <s v="LLANQUIHUE 80, SERGIO IBACETA"/>
    <m/>
    <n v="26000"/>
    <m/>
  </r>
  <r>
    <x v="216"/>
    <s v="Ingreso"/>
    <x v="0"/>
    <d v="2023-11-15T00:00:00"/>
    <s v="TR"/>
    <s v="VILLARRICA 100, JULIA ZUÑIGA"/>
    <m/>
    <n v="152000"/>
    <m/>
  </r>
  <r>
    <x v="222"/>
    <s v="Ingreso"/>
    <x v="0"/>
    <d v="2023-11-21T00:00:00"/>
    <s v="TR"/>
    <s v="VILLARRICA 102. SILVIA MANCILLA"/>
    <m/>
    <n v="26080"/>
    <m/>
  </r>
  <r>
    <x v="222"/>
    <s v="Ingreso"/>
    <x v="0"/>
    <d v="2023-11-21T00:00:00"/>
    <s v="TR"/>
    <s v="LLANQUIHUE 109, TERESA GATICA"/>
    <m/>
    <n v="26000"/>
    <m/>
  </r>
  <r>
    <x v="217"/>
    <s v="Ingreso"/>
    <x v="0"/>
    <d v="2023-11-20T00:00:00"/>
    <s v="TR"/>
    <s v="LLANQUIHUE 113, PEDRO RUZ"/>
    <m/>
    <n v="26000"/>
    <m/>
  </r>
  <r>
    <x v="220"/>
    <s v="Ingreso"/>
    <x v="0"/>
    <d v="2023-11-30T00:00:00"/>
    <s v="TR"/>
    <s v="VILLARRICA 106, CAROLINA URIBE"/>
    <m/>
    <n v="26000"/>
    <m/>
  </r>
  <r>
    <x v="212"/>
    <s v="Ingreso"/>
    <x v="0"/>
    <d v="2023-11-03T00:00:00"/>
    <s v="TR"/>
    <s v="LLANQUIHUE 92, CARLOS HERRERA"/>
    <m/>
    <n v="26000"/>
    <m/>
  </r>
  <r>
    <x v="212"/>
    <s v="Ingreso"/>
    <x v="0"/>
    <d v="2023-11-03T00:00:00"/>
    <s v="TR"/>
    <s v="RIÑIHUE 25,  JUAN GONZALEZ"/>
    <m/>
    <n v="312000"/>
    <m/>
  </r>
  <r>
    <x v="219"/>
    <s v="Ingreso"/>
    <x v="0"/>
    <d v="2023-11-29T00:00:00"/>
    <s v="TR"/>
    <s v="CALAFQUEN 5 MARCOS BRIONES"/>
    <m/>
    <n v="26000"/>
    <m/>
  </r>
  <r>
    <x v="220"/>
    <s v="Ingreso"/>
    <x v="0"/>
    <d v="2023-11-30T00:00:00"/>
    <s v="TR"/>
    <s v="RANCO 81, MARCELA CUBILLOS"/>
    <m/>
    <n v="52000"/>
    <m/>
  </r>
  <r>
    <x v="211"/>
    <s v="Ingreso"/>
    <x v="0"/>
    <d v="2023-11-02T00:00:00"/>
    <s v="TR"/>
    <s v="VUELTO CAJA CHICA R. FIGUEROA X OCT.23"/>
    <m/>
    <n v="26000"/>
    <m/>
  </r>
  <r>
    <x v="213"/>
    <s v="Ingreso"/>
    <x v="0"/>
    <d v="2023-11-07T00:00:00"/>
    <s v="TR"/>
    <s v="DEPOSITO X ERROR OCTAVIO ARRUE"/>
    <m/>
    <n v="26000"/>
    <m/>
  </r>
  <r>
    <x v="210"/>
    <s v="Ingreso"/>
    <x v="0"/>
    <d v="2023-11-22T00:00:00"/>
    <s v="D/E"/>
    <s v="LLANQUIHUE 94, SUC. CARMELA VALDES"/>
    <m/>
    <n v="26000"/>
    <m/>
  </r>
  <r>
    <x v="218"/>
    <s v="Ingreso"/>
    <x v="0"/>
    <d v="2023-11-28T00:00:00"/>
    <s v="D/CH"/>
    <s v="LLANQUIHUE 99, LUISA HERRERA 13349"/>
    <m/>
    <n v="36000"/>
    <m/>
  </r>
  <r>
    <x v="215"/>
    <s v="Ingreso"/>
    <x v="0"/>
    <d v="2023-11-13T00:00:00"/>
    <s v="D/E"/>
    <s v="RESCATE DEP. PLAZA PARTE"/>
    <m/>
    <n v="60000"/>
    <m/>
  </r>
  <r>
    <x v="223"/>
    <s v="Ingreso"/>
    <x v="0"/>
    <d v="2023-12-01T00:00:00"/>
    <s v="TR"/>
    <s v="LLANQUIHUE 101 MARCELA ORTIZ"/>
    <m/>
    <n v="26000"/>
    <n v="43714375"/>
  </r>
  <r>
    <x v="223"/>
    <s v="Ingreso"/>
    <x v="0"/>
    <d v="2023-12-01T00:00:00"/>
    <s v="TR"/>
    <s v="VILLARRICA 108, SUC. ANGELA ITURBIDE"/>
    <m/>
    <n v="26000"/>
    <m/>
  </r>
  <r>
    <x v="223"/>
    <s v="Ingreso"/>
    <x v="0"/>
    <d v="2023-12-01T00:00:00"/>
    <s v="TR"/>
    <s v="PUYEHUE 36, MILITZA CORTES"/>
    <m/>
    <n v="26000"/>
    <m/>
  </r>
  <r>
    <x v="223"/>
    <s v="Ingreso"/>
    <x v="0"/>
    <d v="2023-12-01T00:00:00"/>
    <s v="TR"/>
    <s v="VILLARRICA 128 CLAUDIA UBILLA"/>
    <m/>
    <n v="26000"/>
    <m/>
  </r>
  <r>
    <x v="223"/>
    <s v="Ingreso"/>
    <x v="0"/>
    <d v="2023-12-01T00:00:00"/>
    <s v="TR"/>
    <s v="LLANQUIHUE 82, MARIA MOLINA"/>
    <m/>
    <n v="26000"/>
    <m/>
  </r>
  <r>
    <x v="224"/>
    <s v="Ingreso"/>
    <x v="0"/>
    <d v="2023-12-04T00:00:00"/>
    <s v="TR"/>
    <s v="VILLARRICA 122, LUIS SEPULVEDA"/>
    <m/>
    <n v="52000"/>
    <m/>
  </r>
  <r>
    <x v="224"/>
    <s v="Ingreso"/>
    <x v="0"/>
    <d v="2023-12-04T00:00:00"/>
    <s v="TR"/>
    <s v="PUYEHUE 39, FELIPE GALLARDO"/>
    <m/>
    <n v="26000"/>
    <m/>
  </r>
  <r>
    <x v="225"/>
    <s v="Ingreso"/>
    <x v="0"/>
    <d v="2023-12-05T00:00:00"/>
    <s v="TR"/>
    <s v="RANCO 56, SUC. RIGOBERTO GONZALEZ"/>
    <m/>
    <n v="26000"/>
    <m/>
  </r>
  <r>
    <x v="226"/>
    <s v="Ingreso"/>
    <x v="0"/>
    <d v="2023-12-07T00:00:00"/>
    <s v="TR"/>
    <s v="LLANQUIHUE 76, GLENDA ALVAREZ"/>
    <m/>
    <n v="52000"/>
    <m/>
  </r>
  <r>
    <x v="227"/>
    <s v="Ingreso"/>
    <x v="0"/>
    <d v="2023-12-11T00:00:00"/>
    <s v="TR"/>
    <s v="RANCO 54, MARION PACHECO"/>
    <m/>
    <n v="52000"/>
    <m/>
  </r>
  <r>
    <x v="227"/>
    <s v="Ingreso"/>
    <x v="0"/>
    <d v="2023-12-11T00:00:00"/>
    <s v="TR"/>
    <s v="RANCO 91, JEANETTE IBARRA"/>
    <m/>
    <n v="26000"/>
    <m/>
  </r>
  <r>
    <x v="227"/>
    <s v="Ingreso"/>
    <x v="0"/>
    <d v="2023-12-11T00:00:00"/>
    <s v="TR"/>
    <s v="LLANQUIHUE 97 RENE RIVERO"/>
    <m/>
    <n v="50000"/>
    <m/>
  </r>
  <r>
    <x v="228"/>
    <s v="Ingreso"/>
    <x v="0"/>
    <d v="2023-12-18T00:00:00"/>
    <s v="TR"/>
    <s v="RANCO 77, MELINDA GONZALEZ"/>
    <m/>
    <n v="26000"/>
    <m/>
  </r>
  <r>
    <x v="228"/>
    <s v="Ingreso"/>
    <x v="0"/>
    <d v="2023-12-18T00:00:00"/>
    <s v="TR"/>
    <s v="PUYEHUE 28, VERONICA SILVA"/>
    <m/>
    <n v="78096"/>
    <m/>
  </r>
  <r>
    <x v="228"/>
    <s v="Ingreso"/>
    <x v="0"/>
    <d v="2023-12-18T00:00:00"/>
    <s v="TR"/>
    <s v="VILLARRICA 126, EMA DE RAMON"/>
    <m/>
    <n v="90000"/>
    <m/>
  </r>
  <r>
    <x v="229"/>
    <s v="Ingreso"/>
    <x v="0"/>
    <d v="2023-12-19T00:00:00"/>
    <s v="D/E"/>
    <s v="RANCO 83, SILVIA GONZALEZ 15381"/>
    <m/>
    <n v="130000"/>
    <m/>
  </r>
  <r>
    <x v="229"/>
    <s v="Ingreso"/>
    <x v="0"/>
    <d v="2023-12-19T00:00:00"/>
    <s v="TR"/>
    <s v="RANCO 89, TERESA ROJAS 15364"/>
    <m/>
    <n v="26000"/>
    <m/>
  </r>
  <r>
    <x v="230"/>
    <s v="Ingreso"/>
    <x v="0"/>
    <d v="2023-12-20T00:00:00"/>
    <s v="D/E"/>
    <s v="PUYEHUE 30, JORGE CARCASSON"/>
    <m/>
    <n v="26000"/>
    <m/>
  </r>
  <r>
    <x v="231"/>
    <s v="Ingreso"/>
    <x v="0"/>
    <d v="2023-12-22T00:00:00"/>
    <s v="TR"/>
    <s v="PUYEHUE 32, IVONNE JORQUERA"/>
    <m/>
    <n v="26000"/>
    <m/>
  </r>
  <r>
    <x v="232"/>
    <s v="Ingreso"/>
    <x v="0"/>
    <d v="2023-12-27T00:00:00"/>
    <s v="TR"/>
    <s v="ICALMA 72, JORGE MATAMALA"/>
    <m/>
    <n v="52000"/>
    <m/>
  </r>
  <r>
    <x v="232"/>
    <s v="Ingreso"/>
    <x v="0"/>
    <d v="2023-12-27T00:00:00"/>
    <s v="TR"/>
    <s v="PUEYEHUE 37, JORGE MATAMALA"/>
    <m/>
    <n v="286000"/>
    <m/>
  </r>
  <r>
    <x v="233"/>
    <s v="Ingreso"/>
    <x v="0"/>
    <d v="2023-12-28T00:00:00"/>
    <s v="TR"/>
    <s v="RIÑIHUE 23, SARA SALGADO"/>
    <m/>
    <n v="26100"/>
    <m/>
  </r>
  <r>
    <x v="234"/>
    <s v="Ingreso"/>
    <x v="0"/>
    <d v="2023-12-29T00:00:00"/>
    <s v="TR"/>
    <s v="VILLARRICA 118, PIA BURGOS"/>
    <m/>
    <n v="280000"/>
    <m/>
  </r>
  <r>
    <x v="234"/>
    <s v="Ingreso"/>
    <x v="0"/>
    <d v="2023-12-29T00:00:00"/>
    <s v="TR"/>
    <s v="RIÑIHUE 19. TERESA PEÑA"/>
    <m/>
    <n v="26000"/>
    <m/>
  </r>
  <r>
    <x v="235"/>
    <s v="Ingreso"/>
    <x v="0"/>
    <d v="2023-12-26T00:00:00"/>
    <s v="TR"/>
    <s v="LLANQUIHUE 80, SERGIO IBACETA"/>
    <m/>
    <n v="26000"/>
    <m/>
  </r>
  <r>
    <x v="236"/>
    <s v="Ingreso"/>
    <x v="0"/>
    <d v="2023-12-15T00:00:00"/>
    <s v="TR"/>
    <s v="VILLARRICA 100, JULIA ZUÑIGA"/>
    <m/>
    <n v="26000"/>
    <m/>
  </r>
  <r>
    <x v="235"/>
    <s v="Ingreso"/>
    <x v="0"/>
    <d v="2023-12-26T00:00:00"/>
    <s v="TR"/>
    <s v="LLANQUIHUE 109, TERESA GATICA"/>
    <m/>
    <n v="26000"/>
    <m/>
  </r>
  <r>
    <x v="230"/>
    <s v="Ingreso"/>
    <x v="0"/>
    <d v="2023-12-20T00:00:00"/>
    <s v="TR"/>
    <s v="LLANQUIHUE 113, PEDRO RUZ"/>
    <m/>
    <n v="26000"/>
    <m/>
  </r>
  <r>
    <x v="233"/>
    <s v="Ingreso"/>
    <x v="0"/>
    <d v="2023-12-28T00:00:00"/>
    <s v="TR"/>
    <s v="VILLARRICA 106, CAROLINA URIBE"/>
    <m/>
    <n v="312000"/>
    <m/>
  </r>
  <r>
    <x v="234"/>
    <s v="Ingreso"/>
    <x v="0"/>
    <d v="2023-12-29T00:00:00"/>
    <s v="TR"/>
    <s v="VILLARRICA 123, OMAR SEPULVEDA"/>
    <m/>
    <n v="26000"/>
    <m/>
  </r>
  <r>
    <x v="234"/>
    <s v="Ingreso"/>
    <x v="0"/>
    <d v="2023-12-29T00:00:00"/>
    <s v="TR"/>
    <s v="PUYEHUE 47, ANDREA VALDIVIA"/>
    <m/>
    <n v="26113"/>
    <m/>
  </r>
  <r>
    <x v="225"/>
    <s v="Ingreso"/>
    <x v="0"/>
    <d v="2023-12-05T00:00:00"/>
    <s v="TR"/>
    <s v="LLANQUIHUE 82, CARLOS HERRERA"/>
    <m/>
    <n v="26000"/>
    <m/>
  </r>
  <r>
    <x v="223"/>
    <s v="Ingreso"/>
    <x v="0"/>
    <d v="2023-12-01T00:00:00"/>
    <s v="TR"/>
    <s v="LLANQUIHUE 88, PEDRO FLORES"/>
    <m/>
    <n v="96117"/>
    <m/>
  </r>
  <r>
    <x v="224"/>
    <s v="Ingreso"/>
    <x v="0"/>
    <d v="2023-12-04T00:00:00"/>
    <s v="TR"/>
    <s v="RANCO 42, OCTAVIO ARRUE"/>
    <m/>
    <n v="26080"/>
    <m/>
  </r>
  <r>
    <x v="224"/>
    <s v="Ingreso"/>
    <x v="0"/>
    <d v="2023-12-04T00:00:00"/>
    <s v="D/E"/>
    <s v="PUYEHUE 43, AURELIO SANDOVAL"/>
    <m/>
    <n v="26109"/>
    <m/>
  </r>
  <r>
    <x v="227"/>
    <s v="Ingreso"/>
    <x v="0"/>
    <d v="2023-12-11T00:00:00"/>
    <s v="TR"/>
    <s v="LLANQUIHUE 97 A CASTILLO OLIVERA"/>
    <m/>
    <n v="100000"/>
    <m/>
  </r>
  <r>
    <x v="226"/>
    <s v="Ingreso"/>
    <x v="0"/>
    <d v="2023-12-07T00:00:00"/>
    <s v="TR"/>
    <s v="LLANQUIHUE 96, CARLOS ALVAREZ"/>
    <m/>
    <n v="360000"/>
    <m/>
  </r>
  <r>
    <x v="226"/>
    <s v="Ingreso"/>
    <x v="0"/>
    <d v="2023-12-07T00:00:00"/>
    <s v="TR"/>
    <s v="RANCO 46, MANUEL JORQUERA"/>
    <m/>
    <n v="26000"/>
    <m/>
  </r>
  <r>
    <x v="231"/>
    <s v="Ingreso"/>
    <x v="0"/>
    <d v="2023-12-22T00:00:00"/>
    <s v="TR"/>
    <s v="LLANQUIHUE 117, PATRICIA MALUENDA"/>
    <m/>
    <n v="26000"/>
    <m/>
  </r>
  <r>
    <x v="235"/>
    <s v="Ingreso"/>
    <x v="0"/>
    <d v="2023-12-26T00:00:00"/>
    <s v="TR"/>
    <s v="PUYEHUE 45, SOLEDAD SCHWARZENBERG"/>
    <m/>
    <n v="26000"/>
    <m/>
  </r>
  <r>
    <x v="233"/>
    <s v="Ingreso"/>
    <x v="0"/>
    <d v="2023-12-28T00:00:00"/>
    <s v="TR"/>
    <s v="RIÑIHUE 27-29, MARTA MANRIQUEZ"/>
    <m/>
    <n v="30000"/>
    <m/>
  </r>
  <r>
    <x v="226"/>
    <s v="Ingreso"/>
    <x v="0"/>
    <d v="2023-12-07T00:00:00"/>
    <s v="TR"/>
    <s v="RANCO 73, FRANCISCO HERNANDEZ"/>
    <m/>
    <n v="104000"/>
    <m/>
  </r>
  <r>
    <x v="233"/>
    <s v="Ingreso"/>
    <x v="0"/>
    <d v="2023-12-28T00:00:00"/>
    <s v="D/E"/>
    <s v="VILLARRICA 130, LAURA BAILAC"/>
    <m/>
    <n v="250000"/>
    <m/>
  </r>
  <r>
    <x v="236"/>
    <s v="Ingreso"/>
    <x v="0"/>
    <d v="2023-12-15T00:00:00"/>
    <s v="TR"/>
    <s v="RANCO 95, CHARLES BEECHER"/>
    <m/>
    <n v="26000"/>
    <m/>
  </r>
  <r>
    <x v="237"/>
    <s v="Ingreso"/>
    <x v="0"/>
    <d v="2023-12-13T00:00:00"/>
    <s v="TR"/>
    <s v="VILLARRICA 120, MA. EUGENIA MEZA"/>
    <m/>
    <n v="26000"/>
    <m/>
  </r>
  <r>
    <x v="229"/>
    <s v="Ingreso"/>
    <x v="0"/>
    <d v="2023-12-19T00:00:00"/>
    <s v="TR"/>
    <s v="CALAFQUEN 13, ENRIQUE GARCIA 15385"/>
    <m/>
    <n v="30000"/>
    <m/>
  </r>
  <r>
    <x v="235"/>
    <s v="Ingreso"/>
    <x v="0"/>
    <d v="2023-12-26T00:00:00"/>
    <s v="TR"/>
    <s v="PUEYEHUE 26, JUAN CARREÑO"/>
    <m/>
    <n v="3000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9">
  <r>
    <x v="0"/>
    <s v="Egreso"/>
    <x v="0"/>
    <d v="2016-07-01T00:00:00"/>
    <s v="TRANSF"/>
    <s v="Ferretaria El Yeco Mat.Elect."/>
    <n v="155691"/>
    <n v="4475"/>
    <m/>
  </r>
  <r>
    <x v="0"/>
    <s v="Egreso"/>
    <x v="1"/>
    <d v="2016-07-01T00:00:00"/>
    <s v="TRANSF"/>
    <s v="Liquidacion Carlos Henriquez Jun.16"/>
    <s v="JUNIO"/>
    <n v="178153"/>
    <m/>
  </r>
  <r>
    <x v="0"/>
    <s v="Egreso"/>
    <x v="0"/>
    <d v="2016-07-01T00:00:00"/>
    <s v="TRANSF"/>
    <s v="Ferretaria El Yeco Mat. Mirador"/>
    <n v="155662"/>
    <n v="198020"/>
    <m/>
  </r>
  <r>
    <x v="0"/>
    <s v="Egreso"/>
    <x v="0"/>
    <d v="2016-07-04T00:00:00"/>
    <s v="TRANSF"/>
    <s v="Abono Jorge Araneda, Tabique Of…."/>
    <m/>
    <n v="65000"/>
    <m/>
  </r>
  <r>
    <x v="0"/>
    <s v="Egreso"/>
    <x v="2"/>
    <d v="2016-07-04T00:00:00"/>
    <s v="TRANSF"/>
    <s v="Sra. Elizabeth Inf.Tesoreria Mar-Abr.16"/>
    <s v="MAR-ABR"/>
    <n v="70000"/>
    <m/>
  </r>
  <r>
    <x v="0"/>
    <s v="Egreso"/>
    <x v="3"/>
    <d v="2016-07-05T00:00:00"/>
    <s v="TRANSF"/>
    <s v="Celular Cuidador, Entel"/>
    <s v="JUNIO"/>
    <n v="6990"/>
    <m/>
  </r>
  <r>
    <x v="0"/>
    <s v="Egreso"/>
    <x v="4"/>
    <d v="2016-07-05T00:00:00"/>
    <s v="TRANSF"/>
    <s v="Chilectra 1"/>
    <n v="4998428"/>
    <n v="22114"/>
    <m/>
  </r>
  <r>
    <x v="0"/>
    <s v="Egreso"/>
    <x v="4"/>
    <d v="2016-07-05T00:00:00"/>
    <s v="TRANSF"/>
    <s v="Chilectra 2"/>
    <n v="5004224"/>
    <n v="76019"/>
    <m/>
  </r>
  <r>
    <x v="0"/>
    <s v="Egreso"/>
    <x v="0"/>
    <d v="2016-07-05T00:00:00"/>
    <s v="TRANSF"/>
    <s v="Ricardo Figueroa Caja Chica Julio .16"/>
    <s v=" "/>
    <n v="100000"/>
    <m/>
  </r>
  <r>
    <x v="0"/>
    <s v="Egreso"/>
    <x v="5"/>
    <d v="2016-07-05T00:00:00"/>
    <s v="TRANSF"/>
    <s v="Julio Oyarce, Basura Junio .16"/>
    <s v="JUNIO"/>
    <n v="250000"/>
    <m/>
  </r>
  <r>
    <x v="0"/>
    <s v="Egreso"/>
    <x v="6"/>
    <d v="2016-07-06T00:00:00"/>
    <s v="TRANSF"/>
    <s v="Pago Previred"/>
    <n v="166512847"/>
    <n v="85884"/>
    <m/>
  </r>
  <r>
    <x v="0"/>
    <s v="Egreso"/>
    <x v="0"/>
    <d v="2016-07-11T00:00:00"/>
    <s v="TRANSF"/>
    <s v="Jorge Araneda, Saldo trabajos Of."/>
    <m/>
    <n v="20000"/>
    <m/>
  </r>
  <r>
    <x v="0"/>
    <s v="Egreso"/>
    <x v="0"/>
    <d v="2016-07-11T00:00:00"/>
    <s v="TRANSF"/>
    <s v="Cals Ltda. Herbicida"/>
    <m/>
    <n v="59300"/>
    <m/>
  </r>
  <r>
    <x v="0"/>
    <s v="Egreso"/>
    <x v="1"/>
    <d v="2016-07-15T00:00:00"/>
    <s v="TRANSF"/>
    <s v="Adelanto Carlos Henriquez, Julio 2016"/>
    <m/>
    <n v="120000"/>
    <m/>
  </r>
  <r>
    <x v="0"/>
    <s v="Egreso"/>
    <x v="0"/>
    <d v="2016-07-18T00:00:00"/>
    <s v="TRANSF"/>
    <s v="RF, Refuerzo Caja Chica julio 2016"/>
    <m/>
    <n v="100000"/>
    <m/>
  </r>
  <r>
    <x v="0"/>
    <s v="Egreso"/>
    <x v="0"/>
    <d v="2016-07-21T00:00:00"/>
    <s v="TRANSF"/>
    <s v="Reactivos para muestras de Cloro"/>
    <m/>
    <n v="13566"/>
    <m/>
  </r>
  <r>
    <x v="0"/>
    <s v="Egreso"/>
    <x v="1"/>
    <d v="2016-07-27T00:00:00"/>
    <s v="TRANSF"/>
    <s v="Liquidacion Carlos Henriquez Jul.16"/>
    <m/>
    <n v="178153"/>
    <m/>
  </r>
  <r>
    <x v="1"/>
    <s v="Egreso"/>
    <x v="3"/>
    <d v="2016-08-02T00:00:00"/>
    <s v="TR"/>
    <s v="Cta. Celular Entel encargado"/>
    <s v=" "/>
    <n v="6990"/>
    <m/>
  </r>
  <r>
    <x v="1"/>
    <s v="Egreso"/>
    <x v="0"/>
    <d v="2016-08-04T00:00:00"/>
    <s v="TR"/>
    <s v="Lamadrid, Notaria Cesion franja"/>
    <s v=" "/>
    <n v="15000"/>
    <m/>
  </r>
  <r>
    <x v="1"/>
    <s v="Egreso"/>
    <x v="0"/>
    <d v="2016-08-29T00:00:00"/>
    <s v="TR"/>
    <s v="Ferreteria El Yeco- Linterna y otros"/>
    <n v="155748"/>
    <n v="15690"/>
    <m/>
  </r>
  <r>
    <x v="1"/>
    <s v="Egreso"/>
    <x v="4"/>
    <d v="2016-08-02T00:00:00"/>
    <s v="TR"/>
    <s v="Litoral luz 3"/>
    <s v=" "/>
    <n v="23478"/>
    <m/>
  </r>
  <r>
    <x v="1"/>
    <s v="Egreso"/>
    <x v="0"/>
    <d v="2016-08-09T00:00:00"/>
    <s v="TR"/>
    <s v="Dev. Manantiales x  aporte puente"/>
    <s v=" "/>
    <n v="27500"/>
    <m/>
  </r>
  <r>
    <x v="1"/>
    <s v="Egreso"/>
    <x v="2"/>
    <d v="2016-08-02T00:00:00"/>
    <s v="TR"/>
    <s v="Sra. Elizabeth, Tesorería Mayo-Junio.16"/>
    <s v=" "/>
    <n v="70000"/>
    <m/>
  </r>
  <r>
    <x v="1"/>
    <s v="Egreso"/>
    <x v="7"/>
    <d v="2016-08-23T00:00:00"/>
    <s v="TR"/>
    <s v="Casilla Correo, El Ensueño"/>
    <m/>
    <n v="75120"/>
    <m/>
  </r>
  <r>
    <x v="1"/>
    <s v="Egreso"/>
    <x v="4"/>
    <d v="2016-08-02T00:00:00"/>
    <s v="TR"/>
    <s v="Litoral luz 2"/>
    <s v=" "/>
    <n v="79969"/>
    <m/>
  </r>
  <r>
    <x v="1"/>
    <s v="Egreso"/>
    <x v="6"/>
    <d v="2016-08-02T00:00:00"/>
    <s v="TR"/>
    <s v="Previred"/>
    <s v=" "/>
    <n v="86840"/>
    <m/>
  </r>
  <r>
    <x v="1"/>
    <s v="Egreso"/>
    <x v="0"/>
    <d v="2016-08-08T00:00:00"/>
    <s v="TR"/>
    <s v="Ferretería El Yeco, Pinturas y otros"/>
    <s v=" "/>
    <n v="87400"/>
    <m/>
  </r>
  <r>
    <x v="1"/>
    <s v="Egreso"/>
    <x v="0"/>
    <d v="2016-08-02T00:00:00"/>
    <s v="TR"/>
    <s v="Caja Chica Agosto 2016"/>
    <s v=" "/>
    <n v="100000"/>
    <m/>
  </r>
  <r>
    <x v="1"/>
    <s v="Egreso"/>
    <x v="1"/>
    <d v="2016-08-16T00:00:00"/>
    <s v="TR"/>
    <s v="Carlos Henriquez, adelanto sueldo"/>
    <s v=" "/>
    <n v="120000"/>
    <m/>
  </r>
  <r>
    <x v="2"/>
    <s v="Egreso"/>
    <x v="5"/>
    <d v="2016-08-02T00:00:00"/>
    <s v="TR"/>
    <s v="Basura mes de agosto"/>
    <s v=" "/>
    <n v="250000"/>
    <m/>
  </r>
  <r>
    <x v="2"/>
    <s v="Egreso"/>
    <x v="3"/>
    <d v="2016-09-01T00:00:00"/>
    <s v="TR"/>
    <s v="Celular Entel, encargado"/>
    <s v=" "/>
    <n v="6990"/>
    <m/>
  </r>
  <r>
    <x v="2"/>
    <s v="Egreso"/>
    <x v="4"/>
    <d v="2016-09-01T00:00:00"/>
    <s v="TR"/>
    <s v="Luz Litoral (3)"/>
    <s v=" "/>
    <n v="34885"/>
    <m/>
  </r>
  <r>
    <x v="2"/>
    <s v="Egreso"/>
    <x v="6"/>
    <d v="2016-09-01T00:00:00"/>
    <s v="TR"/>
    <s v="Previred"/>
    <s v=" "/>
    <n v="86840"/>
    <m/>
  </r>
  <r>
    <x v="2"/>
    <s v="Egreso"/>
    <x v="4"/>
    <d v="2016-09-01T00:00:00"/>
    <s v="TR"/>
    <s v="Luz Litoral (2)"/>
    <s v=" "/>
    <n v="89150"/>
    <m/>
  </r>
  <r>
    <x v="2"/>
    <s v="Egreso"/>
    <x v="0"/>
    <d v="2016-09-01T00:00:00"/>
    <s v="TR"/>
    <s v="Ricardo Figueroa Caja Chica Sept.16"/>
    <s v=" "/>
    <n v="100000"/>
    <m/>
  </r>
  <r>
    <x v="2"/>
    <s v="Egreso"/>
    <x v="1"/>
    <d v="2016-09-01T00:00:00"/>
    <s v="TR"/>
    <s v="Carlos Henriquez Liq. Sueldo Agosto"/>
    <s v=" "/>
    <n v="178153"/>
    <m/>
  </r>
  <r>
    <x v="2"/>
    <s v="Egreso"/>
    <x v="5"/>
    <d v="2016-09-01T00:00:00"/>
    <s v="TR"/>
    <s v="Julio Oyarce, Retiro Basura Agosto"/>
    <s v=" "/>
    <n v="250000"/>
    <m/>
  </r>
  <r>
    <x v="2"/>
    <s v="Egreso"/>
    <x v="0"/>
    <d v="2016-09-09T00:00:00"/>
    <s v="TR"/>
    <s v="Ferreteria Yeco, Pinturas y otros"/>
    <s v=" "/>
    <n v="24050"/>
    <m/>
  </r>
  <r>
    <x v="2"/>
    <s v="Egreso"/>
    <x v="1"/>
    <d v="2016-09-15T00:00:00"/>
    <s v="TR"/>
    <s v="Carlos henriquez, aguinaldo "/>
    <s v=" "/>
    <n v="60000"/>
    <m/>
  </r>
  <r>
    <x v="2"/>
    <s v="Egreso"/>
    <x v="1"/>
    <d v="2016-09-15T00:00:00"/>
    <s v="TR"/>
    <s v="Carlos Henriquez, adelanto Sueldo"/>
    <s v=" "/>
    <n v="120000"/>
    <m/>
  </r>
  <r>
    <x v="2"/>
    <s v="Egreso"/>
    <x v="0"/>
    <d v="2016-09-16T00:00:00"/>
    <s v="TR"/>
    <s v="Ricardo Figueroa, Refuerzo Caja Chica"/>
    <s v=" "/>
    <n v="100000"/>
    <m/>
  </r>
  <r>
    <x v="2"/>
    <s v="Egreso"/>
    <x v="8"/>
    <d v="2016-09-28T00:00:00"/>
    <s v="TR"/>
    <s v="Pantalla Led PC de la Soc. Ensueño"/>
    <s v=" "/>
    <n v="40000"/>
    <m/>
  </r>
  <r>
    <x v="2"/>
    <s v="Egreso"/>
    <x v="0"/>
    <d v="2016-09-30T00:00:00"/>
    <m/>
    <s v="Reparación Maq. Desbrozadora"/>
    <m/>
    <n v="25500"/>
    <m/>
  </r>
  <r>
    <x v="3"/>
    <s v="Egreso"/>
    <x v="1"/>
    <d v="2016-10-03T00:00:00"/>
    <s v="TR"/>
    <s v="Liquidacion de Sueldo C.H. Septiembre"/>
    <s v=" "/>
    <n v="178189"/>
    <m/>
  </r>
  <r>
    <x v="3"/>
    <s v="Egreso"/>
    <x v="6"/>
    <d v="2016-10-03T00:00:00"/>
    <s v="TR"/>
    <s v="Previred"/>
    <s v=" "/>
    <n v="104326"/>
    <m/>
  </r>
  <r>
    <x v="3"/>
    <s v="Egreso"/>
    <x v="4"/>
    <d v="2016-10-03T00:00:00"/>
    <s v="TR"/>
    <s v="Luz litoral"/>
    <s v=" "/>
    <n v="78113"/>
    <m/>
  </r>
  <r>
    <x v="3"/>
    <s v="Egreso"/>
    <x v="4"/>
    <d v="2016-10-03T00:00:00"/>
    <s v="TR"/>
    <s v="Luz litoral"/>
    <s v=" "/>
    <n v="21485"/>
    <m/>
  </r>
  <r>
    <x v="3"/>
    <s v="Egreso"/>
    <x v="3"/>
    <d v="2016-10-03T00:00:00"/>
    <s v="TR"/>
    <s v="Celular encargado"/>
    <s v=" "/>
    <n v="6990"/>
    <m/>
  </r>
  <r>
    <x v="3"/>
    <s v="Egreso"/>
    <x v="0"/>
    <d v="2016-10-03T00:00:00"/>
    <s v="TR"/>
    <s v="Caja Chica Octubre, Ricardo Figueroa"/>
    <s v=" "/>
    <n v="100000"/>
    <m/>
  </r>
  <r>
    <x v="3"/>
    <s v="Egreso"/>
    <x v="5"/>
    <d v="2016-10-03T00:00:00"/>
    <s v="TR"/>
    <s v="Retiro Basura Septiembre"/>
    <s v=" "/>
    <n v="250000"/>
    <m/>
  </r>
  <r>
    <x v="3"/>
    <s v="Egreso"/>
    <x v="8"/>
    <d v="2016-10-06T00:00:00"/>
    <s v="TR"/>
    <s v="Proyector Epson"/>
    <m/>
    <n v="274140"/>
    <m/>
  </r>
  <r>
    <x v="3"/>
    <s v="Egreso"/>
    <x v="0"/>
    <d v="2016-10-14T00:00:00"/>
    <s v="TR"/>
    <s v="Lab.Químico Latorres Exámenes "/>
    <s v=" "/>
    <n v="149504"/>
    <m/>
  </r>
  <r>
    <x v="3"/>
    <s v="Egreso"/>
    <x v="0"/>
    <d v="2016-10-15T00:00:00"/>
    <s v="TR"/>
    <s v="Ferreteria El Yeco Cerestain verde"/>
    <n v="159523"/>
    <n v="23650"/>
    <m/>
  </r>
  <r>
    <x v="3"/>
    <s v="Egreso"/>
    <x v="1"/>
    <d v="2016-10-15T00:00:00"/>
    <s v="TR"/>
    <s v="C. Henriquez, Adelanto sueldo Oc.16"/>
    <s v=" "/>
    <n v="120000"/>
    <m/>
  </r>
  <r>
    <x v="4"/>
    <s v="Egreso"/>
    <x v="0"/>
    <d v="2016-11-29T00:00:00"/>
    <s v="COM"/>
    <s v="Cobro Seguro fraude  Cta.cte."/>
    <m/>
    <n v="4543"/>
    <m/>
  </r>
  <r>
    <x v="4"/>
    <s v="Egreso"/>
    <x v="3"/>
    <d v="2016-11-07T00:00:00"/>
    <s v="TR"/>
    <s v="Entel, Celular encargado"/>
    <s v=" "/>
    <n v="6990"/>
    <m/>
  </r>
  <r>
    <x v="4"/>
    <s v="Egreso"/>
    <x v="4"/>
    <d v="2016-11-08T00:00:00"/>
    <s v="TR"/>
    <s v="Luz Litoral 1"/>
    <s v=" "/>
    <n v="23068"/>
    <m/>
  </r>
  <r>
    <x v="4"/>
    <s v="Egreso"/>
    <x v="2"/>
    <d v="2016-11-14T00:00:00"/>
    <n v="819"/>
    <s v="Arriendo Local de Asamblea"/>
    <m/>
    <n v="50000"/>
    <m/>
  </r>
  <r>
    <x v="4"/>
    <s v="Egreso"/>
    <x v="4"/>
    <d v="2016-11-08T00:00:00"/>
    <s v="TR"/>
    <s v="Luz Litoral 2"/>
    <m/>
    <n v="60859"/>
    <m/>
  </r>
  <r>
    <x v="4"/>
    <s v="Egreso"/>
    <x v="0"/>
    <d v="2016-11-17T00:00:00"/>
    <s v="TR"/>
    <s v="2 Cargas de Agua Cist.Dist. 20.000 lts"/>
    <m/>
    <n v="70000"/>
    <m/>
  </r>
  <r>
    <x v="4"/>
    <s v="Egreso"/>
    <x v="6"/>
    <d v="2016-11-08T00:00:00"/>
    <s v="TR"/>
    <s v="Previred"/>
    <s v=" "/>
    <n v="86840"/>
    <m/>
  </r>
  <r>
    <x v="4"/>
    <s v="Egreso"/>
    <x v="0"/>
    <d v="2016-11-07T00:00:00"/>
    <s v="TR"/>
    <s v="R.Figueroa Caja Chica Nov. 2016"/>
    <m/>
    <n v="100000"/>
    <m/>
  </r>
  <r>
    <x v="4"/>
    <s v="Egreso"/>
    <x v="0"/>
    <d v="2016-11-24T00:00:00"/>
    <s v="TR"/>
    <s v="3 Cargas de Agua Cist.Dist.30,000 lts"/>
    <m/>
    <n v="105000"/>
    <m/>
  </r>
  <r>
    <x v="4"/>
    <s v="Egreso"/>
    <x v="1"/>
    <d v="2016-11-15T00:00:00"/>
    <s v="TR"/>
    <s v="Adelanto Sueldo C.Henriquez Nov.16"/>
    <m/>
    <n v="120000"/>
    <m/>
  </r>
  <r>
    <x v="4"/>
    <s v="Egreso"/>
    <x v="1"/>
    <d v="2016-11-30T00:00:00"/>
    <s v="TR"/>
    <s v="E. Hernandez-Nelson G. Reemplazo"/>
    <m/>
    <n v="150000"/>
    <m/>
  </r>
  <r>
    <x v="4"/>
    <s v="Egreso"/>
    <x v="8"/>
    <d v="2016-11-11T00:00:00"/>
    <s v="TR"/>
    <s v="Equipo de audio y Micrófonos"/>
    <n v="978758"/>
    <n v="169980"/>
    <m/>
  </r>
  <r>
    <x v="4"/>
    <s v="Egreso"/>
    <x v="1"/>
    <d v="2016-11-02T00:00:00"/>
    <s v="TR"/>
    <s v="Carlos Henriquez, Liq. Sueldo Octubre "/>
    <s v=" "/>
    <n v="178153"/>
    <m/>
  </r>
  <r>
    <x v="4"/>
    <s v="Egreso"/>
    <x v="5"/>
    <d v="2016-11-08T00:00:00"/>
    <s v="TR"/>
    <s v="Basura Octubre"/>
    <s v=" "/>
    <n v="250000"/>
    <m/>
  </r>
  <r>
    <x v="4"/>
    <s v="Egreso"/>
    <x v="0"/>
    <d v="2016-11-16T00:00:00"/>
    <s v="TR"/>
    <s v="Bomba Impulsora Cist.Acumulacion"/>
    <n v="51492"/>
    <n v="358085"/>
    <m/>
  </r>
  <r>
    <x v="5"/>
    <s v="Egreso"/>
    <x v="3"/>
    <d v="2016-12-05T00:00:00"/>
    <s v="TR"/>
    <s v="Cta. Celular Encargado"/>
    <m/>
    <n v="6990"/>
    <m/>
  </r>
  <r>
    <x v="5"/>
    <s v="Egreso"/>
    <x v="2"/>
    <d v="2016-12-07T00:00:00"/>
    <s v="TR"/>
    <s v="Seguro"/>
    <m/>
    <n v="9740"/>
    <m/>
  </r>
  <r>
    <x v="5"/>
    <s v="Egreso"/>
    <x v="4"/>
    <d v="2016-12-05T00:00:00"/>
    <s v="TR"/>
    <s v="Cta. Litotal 1"/>
    <m/>
    <n v="14357"/>
    <m/>
  </r>
  <r>
    <x v="5"/>
    <s v="Egreso"/>
    <x v="8"/>
    <d v="2016-12-27T00:00:00"/>
    <s v="TR"/>
    <s v="1/2 Cuota de Lienzo Mirador"/>
    <m/>
    <n v="15150"/>
    <m/>
  </r>
  <r>
    <x v="5"/>
    <s v="Egreso"/>
    <x v="8"/>
    <d v="2016-12-30T00:00:00"/>
    <s v="TR"/>
    <s v="Saldo Cuota Lienzo Mirador"/>
    <m/>
    <n v="15150"/>
    <m/>
  </r>
  <r>
    <x v="5"/>
    <s v="Egreso"/>
    <x v="0"/>
    <d v="2016-12-15T00:00:00"/>
    <s v="TR"/>
    <s v="Camion Agua Cist. Distribucion"/>
    <m/>
    <n v="35000"/>
    <m/>
  </r>
  <r>
    <x v="5"/>
    <s v="Egreso"/>
    <x v="0"/>
    <d v="2016-12-22T00:00:00"/>
    <s v="TR"/>
    <s v="Carga un camin agua Cist. Distribucion"/>
    <m/>
    <n v="35000"/>
    <m/>
  </r>
  <r>
    <x v="5"/>
    <s v="Egreso"/>
    <x v="0"/>
    <d v="2016-12-29T00:00:00"/>
    <s v="TR"/>
    <s v="1 Camion de Agua Cist.Distribucion"/>
    <m/>
    <n v="35000"/>
    <m/>
  </r>
  <r>
    <x v="5"/>
    <s v="Egreso"/>
    <x v="0"/>
    <d v="2016-12-02T00:00:00"/>
    <s v="TR"/>
    <s v="Carlos Henriquez, Caja Chica Suple"/>
    <m/>
    <n v="50000"/>
    <m/>
  </r>
  <r>
    <x v="5"/>
    <s v="Egreso"/>
    <x v="4"/>
    <d v="2016-12-05T00:00:00"/>
    <s v="TR"/>
    <s v="Cta. Litoral 2"/>
    <m/>
    <n v="66814"/>
    <m/>
  </r>
  <r>
    <x v="5"/>
    <s v="Egreso"/>
    <x v="0"/>
    <d v="2016-12-15T00:00:00"/>
    <s v="TR"/>
    <s v="2 Camiones de agua Cist.Dist."/>
    <m/>
    <n v="70000"/>
    <m/>
  </r>
  <r>
    <x v="5"/>
    <s v="Egreso"/>
    <x v="1"/>
    <d v="2016-12-19T00:00:00"/>
    <s v="TR"/>
    <s v="Carlos Henriquez, Aguinaldo Navidad"/>
    <m/>
    <n v="70000"/>
    <m/>
  </r>
  <r>
    <x v="5"/>
    <s v="Egreso"/>
    <x v="1"/>
    <d v="2016-12-15T00:00:00"/>
    <s v="TR"/>
    <s v="Carlos Henriquez, Adelanto sueldo Dic."/>
    <m/>
    <n v="120000"/>
    <m/>
  </r>
  <r>
    <x v="5"/>
    <s v="Egreso"/>
    <x v="6"/>
    <d v="2016-12-05T00:00:00"/>
    <s v="TR"/>
    <s v="Previred C. Henriquez-Nelson Gonzalez"/>
    <m/>
    <n v="148661"/>
    <m/>
  </r>
  <r>
    <x v="5"/>
    <s v="Egreso"/>
    <x v="1"/>
    <d v="2016-12-30T00:00:00"/>
    <s v="TR"/>
    <s v="Carlos Henriquez, Liquidac. Diciembre"/>
    <m/>
    <n v="178155"/>
    <m/>
  </r>
  <r>
    <x v="5"/>
    <s v="Egreso"/>
    <x v="1"/>
    <d v="2016-12-01T00:00:00"/>
    <s v="TR"/>
    <s v="Carlos Henriquez, Liq. Sueldo Nv.2016"/>
    <m/>
    <n v="238189"/>
    <m/>
  </r>
  <r>
    <x v="5"/>
    <s v="Egreso"/>
    <x v="5"/>
    <d v="2016-12-05T00:00:00"/>
    <s v="TR"/>
    <s v="Retiro Basura"/>
    <m/>
    <n v="250000"/>
    <n v="8019350"/>
  </r>
  <r>
    <x v="6"/>
    <s v="Egreso"/>
    <x v="3"/>
    <d v="2017-01-03T00:00:00"/>
    <s v="TR"/>
    <s v="Entel Teléfono Encargado"/>
    <s v=" "/>
    <n v="6990"/>
    <m/>
  </r>
  <r>
    <x v="6"/>
    <s v="Egreso"/>
    <x v="2"/>
    <d v="2017-01-06T00:00:00"/>
    <s v="TR"/>
    <s v="Cuota Seguro "/>
    <s v=" "/>
    <n v="9751"/>
    <m/>
  </r>
  <r>
    <x v="6"/>
    <s v="Egreso"/>
    <x v="4"/>
    <d v="2017-01-03T00:00:00"/>
    <s v="TR"/>
    <s v="Luz Litoral 1"/>
    <s v=" "/>
    <n v="19145"/>
    <m/>
  </r>
  <r>
    <x v="6"/>
    <s v="Egreso"/>
    <x v="2"/>
    <d v="2017-01-09T00:00:00"/>
    <s v="TR"/>
    <s v="Notaria Montoya Esc.Acta reunion nov.16"/>
    <m/>
    <n v="25000"/>
    <m/>
  </r>
  <r>
    <x v="6"/>
    <s v="Egreso"/>
    <x v="2"/>
    <d v="2017-01-13T00:00:00"/>
    <s v="TR"/>
    <s v="Arriendo Sede Paraiso"/>
    <m/>
    <n v="30000"/>
    <m/>
  </r>
  <r>
    <x v="6"/>
    <s v="Egreso"/>
    <x v="9"/>
    <d v="2017-01-13T00:00:00"/>
    <s v="TR"/>
    <s v="1 Camion de Agua Cis. Distribucion"/>
    <m/>
    <n v="35000"/>
    <m/>
  </r>
  <r>
    <x v="6"/>
    <s v="Egreso"/>
    <x v="0"/>
    <d v="2017-01-03T00:00:00"/>
    <s v="TR"/>
    <s v="Reparacion Barrera Villarrica"/>
    <s v=" "/>
    <n v="50000"/>
    <m/>
  </r>
  <r>
    <x v="6"/>
    <s v="Egreso"/>
    <x v="0"/>
    <d v="2017-01-16T00:00:00"/>
    <s v="TR"/>
    <s v="Ricardo Figueroa Caja Chica Suple"/>
    <m/>
    <n v="50000"/>
    <m/>
  </r>
  <r>
    <x v="6"/>
    <s v="Egreso"/>
    <x v="4"/>
    <d v="2017-01-03T00:00:00"/>
    <s v="TR"/>
    <s v="Luz Litoral 2"/>
    <s v=" "/>
    <n v="58532"/>
    <m/>
  </r>
  <r>
    <x v="6"/>
    <s v="Egreso"/>
    <x v="9"/>
    <d v="2017-01-09T00:00:00"/>
    <s v="TR"/>
    <s v="2 Camiones de Agua Cist. Dist."/>
    <s v=" "/>
    <n v="70000"/>
    <m/>
  </r>
  <r>
    <x v="6"/>
    <s v="Egreso"/>
    <x v="9"/>
    <d v="2017-01-20T00:00:00"/>
    <s v="TR"/>
    <s v="2 Camiones de Agua Cist. Dist."/>
    <m/>
    <n v="70000"/>
    <m/>
  </r>
  <r>
    <x v="6"/>
    <s v="Egreso"/>
    <x v="9"/>
    <d v="2017-01-27T00:00:00"/>
    <s v="TR"/>
    <s v="2 Caminones de Agua Cist. Distribucion"/>
    <m/>
    <n v="70000"/>
    <m/>
  </r>
  <r>
    <x v="6"/>
    <s v="Egreso"/>
    <x v="0"/>
    <d v="2017-01-03T00:00:00"/>
    <s v="TR"/>
    <s v="Ricardo Figueroa Caja Chica Enero.17"/>
    <s v=" "/>
    <n v="100000"/>
    <m/>
  </r>
  <r>
    <x v="6"/>
    <s v="Egreso"/>
    <x v="6"/>
    <d v="2017-01-03T00:00:00"/>
    <s v="TR"/>
    <s v="Previred encargado"/>
    <s v=" "/>
    <n v="107230"/>
    <m/>
  </r>
  <r>
    <x v="6"/>
    <s v="Egreso"/>
    <x v="1"/>
    <d v="2017-01-16T00:00:00"/>
    <s v="TR"/>
    <s v="Carlos Henriquez Adelanto sueldo"/>
    <m/>
    <n v="120000"/>
    <m/>
  </r>
  <r>
    <x v="6"/>
    <s v="Egreso"/>
    <x v="5"/>
    <d v="2017-01-03T00:00:00"/>
    <s v="TR"/>
    <s v="Basura Dic.16 (-) aporte rep. Barrera"/>
    <s v=" "/>
    <n v="225000"/>
    <m/>
  </r>
  <r>
    <x v="7"/>
    <s v="Egreso"/>
    <x v="3"/>
    <d v="2017-02-06T00:00:00"/>
    <s v="TR"/>
    <s v="Celular encargado"/>
    <m/>
    <n v="6990"/>
    <m/>
  </r>
  <r>
    <x v="7"/>
    <s v="Egreso"/>
    <x v="2"/>
    <d v="2017-02-01T00:00:00"/>
    <s v="COM"/>
    <s v="Seguro de fraude"/>
    <s v=" "/>
    <n v="9734"/>
    <m/>
  </r>
  <r>
    <x v="7"/>
    <s v="Egreso"/>
    <x v="0"/>
    <d v="2017-02-14T00:00:00"/>
    <s v="TR"/>
    <s v="Jorge Araneda p./ Rep. Filtracion Ranco"/>
    <m/>
    <n v="10000"/>
    <m/>
  </r>
  <r>
    <x v="7"/>
    <s v="Egreso"/>
    <x v="9"/>
    <d v="2017-02-14T00:00:00"/>
    <s v="TR"/>
    <s v="1/2 Camon Agua Cist. Distribucion"/>
    <m/>
    <n v="17000"/>
    <m/>
  </r>
  <r>
    <x v="7"/>
    <s v="Egreso"/>
    <x v="0"/>
    <d v="2017-02-13T00:00:00"/>
    <s v="TR"/>
    <s v="Jorge Araneda p./ Rep. Filtracion Ranco"/>
    <m/>
    <n v="20000"/>
    <m/>
  </r>
  <r>
    <x v="7"/>
    <s v="Egreso"/>
    <x v="4"/>
    <d v="2017-02-06T00:00:00"/>
    <s v="TR"/>
    <s v="Luz Litoral 2"/>
    <m/>
    <n v="20167"/>
    <m/>
  </r>
  <r>
    <x v="7"/>
    <s v="Egreso"/>
    <x v="0"/>
    <d v="2017-02-20T00:00:00"/>
    <s v="TR"/>
    <s v="Ferreteria El Yeco, Carretilla trabajo"/>
    <m/>
    <n v="38500"/>
    <m/>
  </r>
  <r>
    <x v="7"/>
    <s v="Egreso"/>
    <x v="1"/>
    <d v="2017-02-20T00:00:00"/>
    <s v="TR"/>
    <s v="Carlos Henriquez Caja Chica Suple. Feb"/>
    <m/>
    <n v="50000"/>
    <m/>
  </r>
  <r>
    <x v="7"/>
    <s v="Egreso"/>
    <x v="4"/>
    <d v="2017-02-06T00:00:00"/>
    <s v="TR"/>
    <s v="Luz Litoral 1"/>
    <m/>
    <n v="61170"/>
    <m/>
  </r>
  <r>
    <x v="7"/>
    <s v="Egreso"/>
    <x v="9"/>
    <d v="2017-02-01T00:00:00"/>
    <s v="TR"/>
    <s v="2 Camiones de agua Cist. Distribución"/>
    <s v=" "/>
    <n v="70000"/>
    <m/>
  </r>
  <r>
    <x v="7"/>
    <s v="Egreso"/>
    <x v="9"/>
    <d v="2017-02-10T00:00:00"/>
    <s v="TR"/>
    <s v="2 Camiones de agua Cist. Distribución"/>
    <m/>
    <n v="70000"/>
    <m/>
  </r>
  <r>
    <x v="7"/>
    <s v="Egreso"/>
    <x v="9"/>
    <d v="2017-02-24T00:00:00"/>
    <s v="TR"/>
    <s v="2 Camiones de agua Cist. Distribución"/>
    <m/>
    <n v="70000"/>
    <m/>
  </r>
  <r>
    <x v="7"/>
    <s v="Egreso"/>
    <x v="0"/>
    <d v="2017-02-01T00:00:00"/>
    <s v="TR"/>
    <s v="R.Figueroa Caja Chica Febrero 2017"/>
    <s v=" "/>
    <n v="100000"/>
    <m/>
  </r>
  <r>
    <x v="7"/>
    <s v="Egreso"/>
    <x v="9"/>
    <d v="2017-02-17T00:00:00"/>
    <s v="TR"/>
    <s v="3 Camiones de Agua Cist. Distribucion"/>
    <m/>
    <n v="105000"/>
    <m/>
  </r>
  <r>
    <x v="7"/>
    <s v="Egreso"/>
    <x v="6"/>
    <d v="2017-02-06T00:00:00"/>
    <s v="TR"/>
    <s v="Previred Carlos Henriquez"/>
    <m/>
    <n v="109839"/>
    <m/>
  </r>
  <r>
    <x v="7"/>
    <s v="Egreso"/>
    <x v="1"/>
    <d v="2017-02-15T00:00:00"/>
    <s v="TR"/>
    <s v="Carlos Henriquez Adelanto Feb.17"/>
    <m/>
    <n v="120000"/>
    <m/>
  </r>
  <r>
    <x v="7"/>
    <s v="Egreso"/>
    <x v="0"/>
    <d v="2017-02-01T00:00:00"/>
    <s v="TR"/>
    <s v="R.Figueroa x Caja Chica en contra "/>
    <s v=" "/>
    <n v="130932"/>
    <m/>
  </r>
  <r>
    <x v="7"/>
    <s v="Egreso"/>
    <x v="0"/>
    <d v="2017-02-10T00:00:00"/>
    <s v="TR"/>
    <s v="Desmalezacion Quebrada Norte"/>
    <m/>
    <n v="250000"/>
    <m/>
  </r>
  <r>
    <x v="7"/>
    <s v="Egreso"/>
    <x v="1"/>
    <d v="2017-02-01T00:00:00"/>
    <s v="TR"/>
    <s v="Carlos Henriquez Liq.Sueldo Enero .17"/>
    <s v=" "/>
    <n v="257112"/>
    <m/>
  </r>
  <r>
    <x v="7"/>
    <s v="Egreso"/>
    <x v="5"/>
    <d v="2017-02-01T00:00:00"/>
    <s v="TR"/>
    <s v="Retiro Basura Enero 2017"/>
    <s v=" "/>
    <n v="700000"/>
    <m/>
  </r>
  <r>
    <x v="8"/>
    <s v="Egreso"/>
    <x v="0"/>
    <d v="2017-03-27T00:00:00"/>
    <s v="TR"/>
    <s v="Ferreteria El Yeco, Pintura, Bolsas brocha"/>
    <m/>
    <n v="5600"/>
    <m/>
  </r>
  <r>
    <x v="8"/>
    <s v="Egreso"/>
    <x v="3"/>
    <d v="2017-03-06T00:00:00"/>
    <s v="TR"/>
    <s v="Entel, Celular encargado"/>
    <m/>
    <n v="6990"/>
    <m/>
  </r>
  <r>
    <x v="8"/>
    <s v="Egreso"/>
    <x v="2"/>
    <d v="2017-03-03T00:00:00"/>
    <s v="COM"/>
    <s v="Pac Seguro"/>
    <s v=" "/>
    <n v="9776"/>
    <m/>
  </r>
  <r>
    <x v="8"/>
    <s v="Egreso"/>
    <x v="9"/>
    <d v="2017-03-31T00:00:00"/>
    <s v="TR"/>
    <s v="Compra agua Ranco 77 Rotura cañeria"/>
    <m/>
    <n v="12000"/>
    <m/>
  </r>
  <r>
    <x v="8"/>
    <s v="Egreso"/>
    <x v="4"/>
    <d v="2017-03-06T00:00:00"/>
    <s v="TR"/>
    <s v="Litoral 1"/>
    <m/>
    <n v="18218"/>
    <m/>
  </r>
  <r>
    <x v="8"/>
    <s v="Egreso"/>
    <x v="9"/>
    <d v="2017-03-17T00:00:00"/>
    <s v="TR"/>
    <s v="1 Camion de Agua Cist. Distribucion"/>
    <m/>
    <n v="35000"/>
    <m/>
  </r>
  <r>
    <x v="8"/>
    <s v="Egreso"/>
    <x v="0"/>
    <d v="2017-03-23T00:00:00"/>
    <s v="TR"/>
    <s v="Luis Pacheco, Mov. Tierra a Calafquen"/>
    <m/>
    <n v="50000"/>
    <m/>
  </r>
  <r>
    <x v="8"/>
    <s v="Egreso"/>
    <x v="0"/>
    <d v="2017-03-31T00:00:00"/>
    <s v="TR"/>
    <s v="Luis Pacheco Mov.Maicillo Calafquen"/>
    <m/>
    <n v="60000"/>
    <m/>
  </r>
  <r>
    <x v="8"/>
    <s v="Egreso"/>
    <x v="9"/>
    <d v="2017-03-03T00:00:00"/>
    <s v="TR"/>
    <s v="2 Camiones de Agua Cist. Distribucion"/>
    <s v=" "/>
    <n v="70000"/>
    <m/>
  </r>
  <r>
    <x v="8"/>
    <s v="Egreso"/>
    <x v="9"/>
    <d v="2017-03-24T00:00:00"/>
    <s v="TR"/>
    <s v="2 Camiones agua Cist. Distribucion"/>
    <m/>
    <n v="70000"/>
    <m/>
  </r>
  <r>
    <x v="8"/>
    <s v="Egreso"/>
    <x v="9"/>
    <d v="2017-03-31T00:00:00"/>
    <s v="TR"/>
    <s v="2 Camiones de Agua Cist. Distribucion"/>
    <m/>
    <n v="70000"/>
    <m/>
  </r>
  <r>
    <x v="8"/>
    <s v="Egreso"/>
    <x v="4"/>
    <d v="2017-03-06T00:00:00"/>
    <s v="TR"/>
    <s v="Litoral 2, Incluye rep. corte elect."/>
    <m/>
    <n v="83999"/>
    <m/>
  </r>
  <r>
    <x v="8"/>
    <s v="Egreso"/>
    <x v="0"/>
    <d v="2017-03-06T00:00:00"/>
    <s v="TR"/>
    <s v="Ricardo Figueroa Caja Chica Marzo.17"/>
    <m/>
    <n v="100000"/>
    <m/>
  </r>
  <r>
    <x v="8"/>
    <s v="Egreso"/>
    <x v="6"/>
    <d v="2017-03-06T00:00:00"/>
    <s v="TR"/>
    <s v="Previred encargado"/>
    <m/>
    <n v="112747"/>
    <m/>
  </r>
  <r>
    <x v="8"/>
    <s v="Egreso"/>
    <x v="1"/>
    <d v="2017-03-15T00:00:00"/>
    <s v="TR"/>
    <s v="C. Henriquez adelanto sueldo Marzo"/>
    <m/>
    <n v="120000"/>
    <m/>
  </r>
  <r>
    <x v="8"/>
    <s v="Egreso"/>
    <x v="0"/>
    <d v="2017-03-17T00:00:00"/>
    <s v="TR"/>
    <s v="Jorge Torres Limpieza Quebrada N."/>
    <m/>
    <n v="140000"/>
    <m/>
  </r>
  <r>
    <x v="8"/>
    <s v="Egreso"/>
    <x v="5"/>
    <d v="2017-03-06T00:00:00"/>
    <s v="TR"/>
    <s v="Julio Oyarce parte Basura Feb.17"/>
    <s v=" "/>
    <n v="250000"/>
    <m/>
  </r>
  <r>
    <x v="8"/>
    <s v="Egreso"/>
    <x v="1"/>
    <d v="2017-03-01T00:00:00"/>
    <s v="TR"/>
    <s v="C. Henriquez Liq.Sueldo Febrero .17"/>
    <s v=" "/>
    <n v="267097"/>
    <m/>
  </r>
  <r>
    <x v="8"/>
    <s v="Egreso"/>
    <x v="0"/>
    <d v="2017-03-23T00:00:00"/>
    <s v="TR"/>
    <s v="Jeremy Ibañez Limpieza Quebrada N."/>
    <m/>
    <n v="320000"/>
    <m/>
  </r>
  <r>
    <x v="8"/>
    <s v="Egreso"/>
    <x v="0"/>
    <d v="2017-03-23T00:00:00"/>
    <s v="TR"/>
    <s v="Jorge Torres Limpieza Quebrada N."/>
    <m/>
    <n v="380000"/>
    <m/>
  </r>
  <r>
    <x v="8"/>
    <s v="Egreso"/>
    <x v="5"/>
    <d v="2017-03-06T00:00:00"/>
    <s v="TR"/>
    <s v="Julio Oyarce, Saldo Basura Feb.17"/>
    <m/>
    <n v="450000"/>
    <m/>
  </r>
  <r>
    <x v="8"/>
    <s v="Egreso"/>
    <x v="10"/>
    <d v="2017-03-17T00:00:00"/>
    <s v="TR"/>
    <s v="Inversion Dep. Plazo"/>
    <m/>
    <n v="11000000"/>
    <m/>
  </r>
  <r>
    <x v="9"/>
    <s v="Egreso"/>
    <x v="0"/>
    <d v="2017-04-10T00:00:00"/>
    <s v="TR"/>
    <s v="Ferreteria Yeco Met. X Rep. Filtracion"/>
    <m/>
    <n v="5250"/>
    <m/>
  </r>
  <r>
    <x v="9"/>
    <s v="Egreso"/>
    <x v="3"/>
    <d v="2017-04-03T00:00:00"/>
    <s v="TR"/>
    <s v="Celular encargado"/>
    <s v=" "/>
    <n v="6990"/>
    <m/>
  </r>
  <r>
    <x v="9"/>
    <s v="Egreso"/>
    <x v="2"/>
    <d v="2017-04-05T00:00:00"/>
    <s v="TR"/>
    <s v="Seguro de Fraude Bco."/>
    <s v=" "/>
    <n v="9798"/>
    <m/>
  </r>
  <r>
    <x v="9"/>
    <s v="Egreso"/>
    <x v="0"/>
    <d v="2017-04-05T00:00:00"/>
    <s v="D/E"/>
    <s v="R.Figueroa, Vuelto caja chica"/>
    <s v=" "/>
    <n v="12500"/>
    <m/>
  </r>
  <r>
    <x v="9"/>
    <s v="Egreso"/>
    <x v="0"/>
    <d v="2017-04-24T00:00:00"/>
    <s v="TR"/>
    <s v="J.Araneda x Reparac. Filtracion Ranco"/>
    <m/>
    <n v="15000"/>
    <m/>
  </r>
  <r>
    <x v="9"/>
    <s v="Egreso"/>
    <x v="4"/>
    <d v="2017-04-03T00:00:00"/>
    <s v="TR"/>
    <s v="Litoral 2"/>
    <s v=" "/>
    <n v="19658"/>
    <m/>
  </r>
  <r>
    <x v="9"/>
    <s v="Egreso"/>
    <x v="0"/>
    <d v="2017-04-10T00:00:00"/>
    <s v="TR"/>
    <s v="Ferreteria Yeco Met. X Rep. Filtracion"/>
    <s v=" "/>
    <n v="22450"/>
    <m/>
  </r>
  <r>
    <x v="9"/>
    <s v="Egreso"/>
    <x v="9"/>
    <d v="2017-04-07T00:00:00"/>
    <s v="TR"/>
    <s v="1 Camion Agua Cist. Distribucion"/>
    <s v=" "/>
    <n v="35000"/>
    <m/>
  </r>
  <r>
    <x v="9"/>
    <s v="Egreso"/>
    <x v="9"/>
    <d v="2017-04-27T00:00:00"/>
    <s v="TR"/>
    <s v="1 Camion Agua Cist. Distribucion"/>
    <m/>
    <n v="35000"/>
    <m/>
  </r>
  <r>
    <x v="9"/>
    <s v="Egreso"/>
    <x v="9"/>
    <d v="2017-04-21T00:00:00"/>
    <s v="TR"/>
    <s v="2 Camiones de agua Cist. Distribucion"/>
    <m/>
    <n v="70000"/>
    <m/>
  </r>
  <r>
    <x v="9"/>
    <s v="Egreso"/>
    <x v="4"/>
    <d v="2017-04-03T00:00:00"/>
    <s v="TR"/>
    <s v="Litoral 1"/>
    <s v=" "/>
    <n v="72499"/>
    <m/>
  </r>
  <r>
    <x v="9"/>
    <s v="Egreso"/>
    <x v="0"/>
    <d v="2017-04-10T00:00:00"/>
    <s v="TR"/>
    <s v="Maestero R.Cueto x Rep. Filtracion "/>
    <m/>
    <n v="81310"/>
    <m/>
  </r>
  <r>
    <x v="9"/>
    <s v="Egreso"/>
    <x v="6"/>
    <d v="2017-04-03T00:00:00"/>
    <s v="TR"/>
    <s v="Previred"/>
    <s v=" "/>
    <n v="89446"/>
    <m/>
  </r>
  <r>
    <x v="9"/>
    <s v="Egreso"/>
    <x v="0"/>
    <d v="2017-04-03T00:00:00"/>
    <s v="TR"/>
    <s v="Ricardo Figueroa Caja Chica Abril"/>
    <s v=" "/>
    <n v="100000"/>
    <m/>
  </r>
  <r>
    <x v="9"/>
    <s v="Egreso"/>
    <x v="9"/>
    <d v="2017-04-13T00:00:00"/>
    <s v="TR"/>
    <s v="3  Camiones de Agua diferidos Distrib."/>
    <m/>
    <n v="105000"/>
    <m/>
  </r>
  <r>
    <x v="9"/>
    <s v="Egreso"/>
    <x v="0"/>
    <d v="2017-04-17T00:00:00"/>
    <s v="TR"/>
    <s v="Ferreteria Yeco Met. X Rep. Filtracion"/>
    <m/>
    <n v="105470"/>
    <m/>
  </r>
  <r>
    <x v="9"/>
    <s v="Egreso"/>
    <x v="1"/>
    <d v="2017-04-13T00:00:00"/>
    <s v="TR"/>
    <s v="C.Henriquez, Adelanto Abril 2017"/>
    <m/>
    <n v="120000"/>
    <m/>
  </r>
  <r>
    <x v="9"/>
    <s v="Egreso"/>
    <x v="1"/>
    <d v="2017-04-01T00:00:00"/>
    <s v="TR"/>
    <s v="C.Henriquez, Liq. Sueldo Marzo 2017"/>
    <m/>
    <n v="187097"/>
    <m/>
  </r>
  <r>
    <x v="9"/>
    <s v="Egreso"/>
    <x v="5"/>
    <d v="2017-04-03T00:00:00"/>
    <s v="TR"/>
    <s v="Basura Marzo 2017"/>
    <s v=" "/>
    <n v="250000"/>
    <m/>
  </r>
  <r>
    <x v="9"/>
    <s v="Egreso"/>
    <x v="0"/>
    <d v="2017-04-04T00:00:00"/>
    <s v="TR"/>
    <s v="Jorge Torres, Retroexcavaciones"/>
    <s v=" "/>
    <n v="270000"/>
    <m/>
  </r>
  <r>
    <x v="9"/>
    <s v="Egreso"/>
    <x v="0"/>
    <d v="2017-04-24T00:00:00"/>
    <s v="TR"/>
    <s v="Juan Vera. Compra e Inst. Bomba n2"/>
    <m/>
    <n v="340000"/>
    <m/>
  </r>
  <r>
    <x v="10"/>
    <s v="Egreso"/>
    <x v="1"/>
    <d v="2017-05-02T00:00:00"/>
    <s v="TR"/>
    <s v="C.Henriquez. Liq. Abril 2017"/>
    <s v=" "/>
    <n v="187097"/>
    <m/>
  </r>
  <r>
    <x v="10"/>
    <s v="Egreso"/>
    <x v="4"/>
    <d v="2017-05-02T00:00:00"/>
    <s v="TR"/>
    <s v="Litoral 2"/>
    <s v=" "/>
    <n v="17821"/>
    <m/>
  </r>
  <r>
    <x v="10"/>
    <s v="Egreso"/>
    <x v="4"/>
    <d v="2017-05-02T00:00:00"/>
    <s v="TR"/>
    <s v="Litoral 1"/>
    <s v=" "/>
    <n v="90499"/>
    <m/>
  </r>
  <r>
    <x v="10"/>
    <s v="Egreso"/>
    <x v="3"/>
    <d v="2017-05-02T00:00:00"/>
    <s v="TR"/>
    <s v="Entel Celular encargado"/>
    <s v=" "/>
    <n v="6990"/>
    <m/>
  </r>
  <r>
    <x v="10"/>
    <s v="Egreso"/>
    <x v="11"/>
    <d v="2017-05-02T00:00:00"/>
    <s v="TR"/>
    <s v="R.Figueroa, Caja Chica Mayo 2017"/>
    <s v=" "/>
    <n v="100000"/>
    <m/>
  </r>
  <r>
    <x v="10"/>
    <s v="Egreso"/>
    <x v="0"/>
    <d v="2017-05-02T00:00:00"/>
    <s v="TR"/>
    <s v="Retiro basura Abril 2017"/>
    <s v=" "/>
    <n v="250000"/>
    <m/>
  </r>
  <r>
    <x v="10"/>
    <s v="Egreso"/>
    <x v="6"/>
    <d v="2017-05-02T00:00:00"/>
    <s v="TR"/>
    <s v="Previred encargado"/>
    <s v=" "/>
    <n v="89446"/>
    <m/>
  </r>
  <r>
    <x v="10"/>
    <s v="Egreso"/>
    <x v="2"/>
    <d v="2017-05-04T00:00:00"/>
    <s v="TR"/>
    <s v="Sergio Lledo, Vuelto x error deposito"/>
    <s v=" "/>
    <n v="1000000"/>
    <m/>
  </r>
  <r>
    <x v="10"/>
    <s v="Egreso"/>
    <x v="2"/>
    <d v="2017-05-08T00:00:00"/>
    <s v="COM"/>
    <s v="Seguro Fraude"/>
    <m/>
    <n v="9836"/>
    <m/>
  </r>
  <r>
    <x v="10"/>
    <s v="Egreso"/>
    <x v="1"/>
    <d v="2017-05-15T00:00:00"/>
    <s v="TR"/>
    <s v="Carlos Henriquez adelanto sueldo May"/>
    <m/>
    <n v="120000"/>
    <m/>
  </r>
  <r>
    <x v="10"/>
    <s v="Egreso"/>
    <x v="0"/>
    <d v="2017-05-30T00:00:00"/>
    <s v="TR"/>
    <s v="Poda Arboles El Yeco. Raul Cueto"/>
    <m/>
    <n v="230000"/>
    <m/>
  </r>
  <r>
    <x v="10"/>
    <s v="Egreso"/>
    <x v="1"/>
    <d v="2017-05-31T00:00:00"/>
    <s v="TR"/>
    <s v="C.Henriquez, Liq. Sueldo Mayo 2017"/>
    <m/>
    <n v="187098"/>
    <m/>
  </r>
  <r>
    <x v="11"/>
    <s v="Egreso"/>
    <x v="4"/>
    <d v="2017-06-06T00:00:00"/>
    <s v="TR"/>
    <s v="Litoral 3"/>
    <m/>
    <n v="2"/>
    <m/>
  </r>
  <r>
    <x v="11"/>
    <s v="Egreso"/>
    <x v="3"/>
    <d v="2017-06-06T00:00:00"/>
    <s v="TR"/>
    <s v="Entel Telefono encargado"/>
    <m/>
    <n v="6990"/>
    <m/>
  </r>
  <r>
    <x v="11"/>
    <s v="Egreso"/>
    <x v="2"/>
    <d v="2017-06-06T00:00:00"/>
    <s v="COM"/>
    <s v="Seguro Fraude"/>
    <m/>
    <n v="9857"/>
    <m/>
  </r>
  <r>
    <x v="11"/>
    <s v="Egreso"/>
    <x v="4"/>
    <d v="2017-06-06T00:00:00"/>
    <s v="TR"/>
    <s v="Litoral 2"/>
    <m/>
    <n v="19553"/>
    <m/>
  </r>
  <r>
    <x v="11"/>
    <s v="Egreso"/>
    <x v="0"/>
    <d v="2017-06-07T00:00:00"/>
    <s v="TR"/>
    <s v="C.Henriquez x Rep. Fuga Rando-Llanq."/>
    <m/>
    <n v="30000"/>
    <m/>
  </r>
  <r>
    <x v="11"/>
    <s v="Egreso"/>
    <x v="9"/>
    <d v="2017-06-16T00:00:00"/>
    <s v="TR"/>
    <s v="1 Camion Agua Cs.Distribucion"/>
    <m/>
    <n v="35000"/>
    <m/>
  </r>
  <r>
    <x v="11"/>
    <s v="Egreso"/>
    <x v="0"/>
    <d v="2017-06-29T00:00:00"/>
    <s v="TR"/>
    <s v="Rep. Y Const. Rejilla Riñihue - Libertador"/>
    <m/>
    <n v="40000"/>
    <m/>
  </r>
  <r>
    <x v="11"/>
    <s v="Egreso"/>
    <x v="4"/>
    <d v="2017-06-06T00:00:00"/>
    <s v="TR"/>
    <s v="Litoral 1"/>
    <m/>
    <n v="84495"/>
    <m/>
  </r>
  <r>
    <x v="11"/>
    <s v="Egreso"/>
    <x v="11"/>
    <d v="2017-06-05T00:00:00"/>
    <s v="TR"/>
    <s v="R.Figueroa Caja Chica Junio 2017"/>
    <m/>
    <n v="100000"/>
    <m/>
  </r>
  <r>
    <x v="11"/>
    <s v="Egreso"/>
    <x v="6"/>
    <d v="2017-06-06T00:00:00"/>
    <s v="TR"/>
    <s v="Previred encargado"/>
    <m/>
    <n v="101373"/>
    <m/>
  </r>
  <r>
    <x v="11"/>
    <s v="Egreso"/>
    <x v="1"/>
    <d v="2017-06-15T00:00:00"/>
    <s v="TR"/>
    <s v="C. Henriquez adelanto Junio 2017"/>
    <m/>
    <n v="150000"/>
    <m/>
  </r>
  <r>
    <x v="11"/>
    <s v="Egreso"/>
    <x v="5"/>
    <d v="2017-06-06T00:00:00"/>
    <s v="TR"/>
    <s v="Julio Oyarce, Basura Mayo 2017"/>
    <m/>
    <n v="250000"/>
    <m/>
  </r>
  <r>
    <x v="12"/>
    <s v="Egreso"/>
    <x v="4"/>
    <d v="2017-07-03T00:00:00"/>
    <s v="TR"/>
    <s v="Litoral 3"/>
    <m/>
    <n v="225"/>
    <m/>
  </r>
  <r>
    <x v="12"/>
    <s v="Egreso"/>
    <x v="3"/>
    <d v="2017-07-03T00:00:00"/>
    <s v="TR"/>
    <s v="Teléfono Entel encargado"/>
    <m/>
    <n v="6990"/>
    <m/>
  </r>
  <r>
    <x v="12"/>
    <s v="Egreso"/>
    <x v="0"/>
    <d v="2017-07-10T00:00:00"/>
    <s v="TR"/>
    <s v="Ferreteria El Yeco. Dif. X Compras "/>
    <m/>
    <n v="8550"/>
    <m/>
  </r>
  <r>
    <x v="12"/>
    <s v="Egreso"/>
    <x v="12"/>
    <d v="2017-07-19T00:00:00"/>
    <s v="TR"/>
    <s v="Cbr Casablanca x Derecho de Agua"/>
    <m/>
    <n v="9000"/>
    <m/>
  </r>
  <r>
    <x v="12"/>
    <s v="Egreso"/>
    <x v="0"/>
    <d v="2017-07-10T00:00:00"/>
    <s v="TR"/>
    <s v="Ferreteria El Yeco. Candadao Calafquen"/>
    <m/>
    <n v="9180"/>
    <m/>
  </r>
  <r>
    <x v="12"/>
    <s v="Egreso"/>
    <x v="2"/>
    <d v="2017-07-06T00:00:00"/>
    <s v="COM"/>
    <s v="Seguro Fraude"/>
    <m/>
    <n v="9868"/>
    <m/>
  </r>
  <r>
    <x v="12"/>
    <s v="Egreso"/>
    <x v="4"/>
    <d v="2017-07-03T00:00:00"/>
    <s v="TR"/>
    <s v="Litoral 2"/>
    <m/>
    <n v="21405"/>
    <m/>
  </r>
  <r>
    <x v="12"/>
    <s v="Egreso"/>
    <x v="0"/>
    <d v="2017-07-12T00:00:00"/>
    <s v="TR"/>
    <s v="Jorge Torres, Limp. Libertador- Riñihue"/>
    <m/>
    <n v="40000"/>
    <m/>
  </r>
  <r>
    <x v="12"/>
    <s v="Egreso"/>
    <x v="0"/>
    <d v="2017-07-31T00:00:00"/>
    <s v="TR"/>
    <s v="C.Henriquez x Cierro icalma"/>
    <m/>
    <n v="60000"/>
    <m/>
  </r>
  <r>
    <x v="12"/>
    <s v="Egreso"/>
    <x v="0"/>
    <d v="2017-07-10T00:00:00"/>
    <s v="TR"/>
    <s v="Ferreteria El Yeco. Malla perfil calafque"/>
    <m/>
    <n v="60800"/>
    <m/>
  </r>
  <r>
    <x v="12"/>
    <s v="Egreso"/>
    <x v="6"/>
    <d v="2017-07-03T00:00:00"/>
    <s v="TR"/>
    <s v="Previred encargado"/>
    <m/>
    <n v="89446"/>
    <m/>
  </r>
  <r>
    <x v="12"/>
    <s v="Egreso"/>
    <x v="4"/>
    <d v="2017-07-03T00:00:00"/>
    <s v="TR"/>
    <s v="Litoral 1"/>
    <m/>
    <n v="91814"/>
    <m/>
  </r>
  <r>
    <x v="12"/>
    <s v="Egreso"/>
    <x v="0"/>
    <d v="2017-07-19T00:00:00"/>
    <s v="TR"/>
    <s v="Ferreteria el Yeco x Cierro Icalma"/>
    <m/>
    <n v="96275"/>
    <m/>
  </r>
  <r>
    <x v="12"/>
    <s v="Egreso"/>
    <x v="11"/>
    <d v="2017-07-03T00:00:00"/>
    <s v="TR"/>
    <s v="R.Figueroa Caja chica Julio 2017"/>
    <m/>
    <n v="100000"/>
    <m/>
  </r>
  <r>
    <x v="12"/>
    <s v="Egreso"/>
    <x v="1"/>
    <d v="2017-07-15T00:00:00"/>
    <s v="TR"/>
    <s v="C.Henriquez Liq. Adelanto  Julio"/>
    <m/>
    <n v="120000"/>
    <m/>
  </r>
  <r>
    <x v="12"/>
    <s v="Egreso"/>
    <x v="1"/>
    <d v="2017-07-03T00:00:00"/>
    <s v="TR"/>
    <s v="C.Henriquez Liq. Sueldo Junio"/>
    <m/>
    <n v="157097"/>
    <m/>
  </r>
  <r>
    <x v="12"/>
    <s v="Egreso"/>
    <x v="5"/>
    <d v="2017-07-03T00:00:00"/>
    <s v="TR"/>
    <s v="Julio oyarce Basura Junio 2017"/>
    <m/>
    <n v="250000"/>
    <m/>
  </r>
  <r>
    <x v="12"/>
    <s v="Egreso"/>
    <x v="2"/>
    <d v="2017-07-31T00:00:00"/>
    <s v="TR"/>
    <s v="Raul Cueto Abono x Muro Llanquihue "/>
    <m/>
    <n v="500000"/>
    <m/>
  </r>
  <r>
    <x v="13"/>
    <s v="Egreso"/>
    <x v="4"/>
    <d v="2017-08-01T00:00:00"/>
    <s v="TR"/>
    <s v="Litoral 3"/>
    <s v=" "/>
    <n v="225"/>
    <m/>
  </r>
  <r>
    <x v="13"/>
    <s v="Egreso"/>
    <x v="3"/>
    <d v="2017-08-01T00:00:00"/>
    <s v="TR"/>
    <s v="Celular Encargado"/>
    <s v=" "/>
    <n v="6990"/>
    <m/>
  </r>
  <r>
    <x v="13"/>
    <s v="Egreso"/>
    <x v="4"/>
    <d v="2017-08-01T00:00:00"/>
    <s v="TR"/>
    <s v="Litoral 2"/>
    <s v=" "/>
    <n v="19253"/>
    <m/>
  </r>
  <r>
    <x v="13"/>
    <s v="Egreso"/>
    <x v="4"/>
    <d v="2017-08-01T00:00:00"/>
    <s v="TR"/>
    <s v="Litoral 1"/>
    <s v=" "/>
    <n v="74727"/>
    <m/>
  </r>
  <r>
    <x v="13"/>
    <s v="Egreso"/>
    <x v="6"/>
    <d v="2017-08-01T00:00:00"/>
    <s v="TR"/>
    <s v="Previred"/>
    <s v=" "/>
    <n v="89446"/>
    <m/>
  </r>
  <r>
    <x v="13"/>
    <s v="Egreso"/>
    <x v="11"/>
    <d v="2017-08-01T00:00:00"/>
    <s v="TR"/>
    <s v="R.Figueroa Caja Chica Ago. 2017"/>
    <s v=" "/>
    <n v="100000"/>
    <m/>
  </r>
  <r>
    <x v="13"/>
    <s v="Egreso"/>
    <x v="1"/>
    <d v="2017-08-01T00:00:00"/>
    <s v="TR"/>
    <s v="C.Henriquez. Liq. Sueldo Julio 2017"/>
    <s v=" "/>
    <n v="187097"/>
    <m/>
  </r>
  <r>
    <x v="13"/>
    <s v="Egreso"/>
    <x v="5"/>
    <d v="2017-08-01T00:00:00"/>
    <s v="TR"/>
    <s v="J.Oyarce Retiro Basura Julio 2017"/>
    <s v=" "/>
    <n v="250000"/>
    <m/>
  </r>
  <r>
    <x v="13"/>
    <s v="Egreso"/>
    <x v="2"/>
    <d v="2017-08-07T00:00:00"/>
    <s v="COM"/>
    <s v="Seguro Fraude"/>
    <s v=" "/>
    <n v="9833"/>
    <m/>
  </r>
  <r>
    <x v="13"/>
    <s v="Egreso"/>
    <x v="11"/>
    <d v="2017-08-07T00:00:00"/>
    <s v="TR"/>
    <s v="R.Figueroa Suple C.Chica x Casilla correo"/>
    <m/>
    <n v="80000"/>
    <m/>
  </r>
  <r>
    <x v="13"/>
    <s v="Egreso"/>
    <x v="1"/>
    <d v="2017-08-14T00:00:00"/>
    <s v="TR"/>
    <s v="C.Henriquez.  Adelanto Ago. 2017"/>
    <m/>
    <n v="120000"/>
    <m/>
  </r>
  <r>
    <x v="13"/>
    <s v="Egreso"/>
    <x v="11"/>
    <d v="2017-08-17T00:00:00"/>
    <s v="TR"/>
    <s v="R.Figueroa ampliacion Caja Chica Ago"/>
    <m/>
    <n v="150000"/>
    <m/>
  </r>
  <r>
    <x v="13"/>
    <s v="Egreso"/>
    <x v="12"/>
    <d v="2017-08-17T00:00:00"/>
    <n v="6820"/>
    <s v="Municipalidad Algarrobo P.Edificacion"/>
    <m/>
    <n v="1362750"/>
    <m/>
  </r>
  <r>
    <x v="13"/>
    <s v="Egreso"/>
    <x v="0"/>
    <d v="2017-08-23T00:00:00"/>
    <s v="TR"/>
    <s v="Juan Aldana, 50% Señaleticas calles"/>
    <m/>
    <n v="45000"/>
    <m/>
  </r>
  <r>
    <x v="13"/>
    <s v="Egreso"/>
    <x v="2"/>
    <d v="2017-08-23T00:00:00"/>
    <s v="TR"/>
    <s v="Juan Aldana, 50% Señaleticas calles"/>
    <m/>
    <n v="45000"/>
    <m/>
  </r>
  <r>
    <x v="13"/>
    <s v="Egreso"/>
    <x v="12"/>
    <d v="2017-08-24T00:00:00"/>
    <s v="TR"/>
    <s v="A. Paredes, Permiso Edif. Sitio 1 Calaf."/>
    <m/>
    <n v="95075"/>
    <m/>
  </r>
  <r>
    <x v="13"/>
    <s v="Egreso"/>
    <x v="1"/>
    <d v="2017-08-25T00:00:00"/>
    <s v="TR"/>
    <s v="C.Henriquez adelanto sueldo ago.17"/>
    <m/>
    <n v="30000"/>
    <m/>
  </r>
  <r>
    <x v="13"/>
    <s v="Egreso"/>
    <x v="0"/>
    <d v="2017-08-25T00:00:00"/>
    <s v="TR"/>
    <s v="Luis Marchant Demolicion monolito"/>
    <m/>
    <n v="60000"/>
    <m/>
  </r>
  <r>
    <x v="13"/>
    <s v="Egreso"/>
    <x v="12"/>
    <d v="2017-08-29T00:00:00"/>
    <s v="TR"/>
    <s v="Digitalización Documentos Regulariz."/>
    <m/>
    <n v="4900"/>
    <m/>
  </r>
  <r>
    <x v="14"/>
    <s v="Egreso"/>
    <x v="1"/>
    <d v="2017-09-01T00:00:00"/>
    <s v="TR"/>
    <s v="C.Henriquez. Liq. Sueldo Ago.17"/>
    <s v=" "/>
    <n v="157097"/>
    <m/>
  </r>
  <r>
    <x v="14"/>
    <s v="Egreso"/>
    <x v="2"/>
    <d v="2017-09-03T00:00:00"/>
    <n v="6822"/>
    <s v="Arriendo Local Reunion, Serrano 232"/>
    <m/>
    <n v="50000"/>
    <m/>
  </r>
  <r>
    <x v="14"/>
    <s v="Egreso"/>
    <x v="2"/>
    <d v="2017-09-04T00:00:00"/>
    <s v="TR"/>
    <s v="Armando Lopez, Analisis Tecnico Agua"/>
    <s v=" "/>
    <n v="350000"/>
    <m/>
  </r>
  <r>
    <x v="14"/>
    <s v="Egreso"/>
    <x v="12"/>
    <d v="2017-09-04T00:00:00"/>
    <s v="TR"/>
    <s v="Antonio Paredes, Saldo Reg. Condominio"/>
    <s v=" "/>
    <n v="4200000"/>
    <m/>
  </r>
  <r>
    <x v="14"/>
    <s v="Egreso"/>
    <x v="4"/>
    <d v="2017-09-04T00:00:00"/>
    <s v="TR"/>
    <s v="Litoral 3"/>
    <s v=" "/>
    <n v="225"/>
    <m/>
  </r>
  <r>
    <x v="14"/>
    <s v="Egreso"/>
    <x v="4"/>
    <d v="2017-09-04T00:00:00"/>
    <s v="TR"/>
    <s v="Litoral 1"/>
    <m/>
    <n v="110312"/>
    <m/>
  </r>
  <r>
    <x v="14"/>
    <s v="Egreso"/>
    <x v="4"/>
    <d v="2017-09-04T00:00:00"/>
    <s v="TR"/>
    <s v="Litoral 2"/>
    <m/>
    <n v="19177"/>
    <m/>
  </r>
  <r>
    <x v="14"/>
    <s v="Egreso"/>
    <x v="3"/>
    <d v="2017-09-04T00:00:00"/>
    <s v="TR"/>
    <s v="Entel Celular Encargado"/>
    <m/>
    <n v="6990"/>
    <m/>
  </r>
  <r>
    <x v="14"/>
    <s v="Egreso"/>
    <x v="11"/>
    <d v="2017-09-04T00:00:00"/>
    <s v="TR"/>
    <s v="R. Figueroa Caja chica Septiembre"/>
    <s v=" "/>
    <n v="100000"/>
    <m/>
  </r>
  <r>
    <x v="14"/>
    <s v="Egreso"/>
    <x v="5"/>
    <d v="2017-09-04T00:00:00"/>
    <s v="TR"/>
    <s v="Oyarce, Retiro Basura Agosto"/>
    <m/>
    <n v="250000"/>
    <m/>
  </r>
  <r>
    <x v="14"/>
    <s v="Egreso"/>
    <x v="6"/>
    <d v="2017-09-04T00:00:00"/>
    <s v="TR"/>
    <s v="Previred encargado"/>
    <s v=" "/>
    <n v="89446"/>
    <m/>
  </r>
  <r>
    <x v="14"/>
    <s v="Egreso"/>
    <x v="2"/>
    <d v="2017-09-06T00:00:00"/>
    <s v="COM"/>
    <s v="Seguro Fraude"/>
    <m/>
    <n v="9847"/>
    <m/>
  </r>
  <r>
    <x v="14"/>
    <s v="Egreso"/>
    <x v="0"/>
    <d v="2017-09-08T00:00:00"/>
    <s v="TR"/>
    <s v="R.Cueto-Saldo Muro 1 y Muro Llanquihue"/>
    <s v=" "/>
    <n v="500000"/>
    <m/>
  </r>
  <r>
    <x v="14"/>
    <s v="Egreso"/>
    <x v="12"/>
    <d v="2017-09-11T00:00:00"/>
    <s v="TR"/>
    <s v="Munic. Algarrobo - Cert de Numero"/>
    <m/>
    <n v="4700"/>
    <m/>
  </r>
  <r>
    <x v="14"/>
    <s v="Egreso"/>
    <x v="1"/>
    <d v="2017-09-15T00:00:00"/>
    <s v="TR"/>
    <s v="C.Henriquez. Adelanto Sueldo Sep.17"/>
    <m/>
    <n v="120000"/>
    <m/>
  </r>
  <r>
    <x v="14"/>
    <s v="Egreso"/>
    <x v="1"/>
    <d v="2017-09-15T00:00:00"/>
    <s v="TR"/>
    <s v="C.Henriquez Aguinaldo F.Patrias"/>
    <s v=" "/>
    <n v="70000"/>
    <m/>
  </r>
  <r>
    <x v="14"/>
    <s v="Egreso"/>
    <x v="12"/>
    <d v="2017-09-25T00:00:00"/>
    <s v="TR"/>
    <s v="CBR Casablanca Copia de Dominio"/>
    <s v=" "/>
    <n v="9000"/>
    <m/>
  </r>
  <r>
    <x v="14"/>
    <s v="Egreso"/>
    <x v="12"/>
    <d v="2017-09-26T00:00:00"/>
    <s v="TR"/>
    <s v="CBR Casablanca Saldo Plano loteo"/>
    <m/>
    <n v="10000"/>
    <m/>
  </r>
  <r>
    <x v="14"/>
    <s v="Egreso"/>
    <x v="2"/>
    <d v="2017-09-29T00:00:00"/>
    <s v="TR"/>
    <s v="Hosting Pag. Web El Ensueño"/>
    <m/>
    <n v="35343"/>
    <m/>
  </r>
  <r>
    <x v="15"/>
    <s v="Egreso"/>
    <x v="1"/>
    <d v="2017-10-02T00:00:00"/>
    <s v="TR"/>
    <s v="C.Henriqez Liq. Sueldo Sep.17"/>
    <m/>
    <n v="187104"/>
    <m/>
  </r>
  <r>
    <x v="15"/>
    <s v="Egreso"/>
    <x v="4"/>
    <d v="2017-10-03T00:00:00"/>
    <s v="TR"/>
    <s v="Litoral 2"/>
    <m/>
    <n v="19293"/>
    <m/>
  </r>
  <r>
    <x v="15"/>
    <s v="Egreso"/>
    <x v="4"/>
    <d v="2017-10-03T00:00:00"/>
    <s v="TR"/>
    <s v="Litoral 1"/>
    <m/>
    <n v="82173"/>
    <m/>
  </r>
  <r>
    <x v="15"/>
    <s v="Egreso"/>
    <x v="4"/>
    <d v="2017-10-03T00:00:00"/>
    <s v="TR"/>
    <s v="Litoral 3"/>
    <m/>
    <n v="225"/>
    <m/>
  </r>
  <r>
    <x v="15"/>
    <s v="Egreso"/>
    <x v="3"/>
    <d v="2017-10-03T00:00:00"/>
    <s v="TR"/>
    <s v="Celular entel encargado"/>
    <m/>
    <n v="6990"/>
    <m/>
  </r>
  <r>
    <x v="15"/>
    <s v="Egreso"/>
    <x v="5"/>
    <d v="2017-10-03T00:00:00"/>
    <s v="TR"/>
    <s v="Retiro basura Sep. Oyarce"/>
    <m/>
    <n v="250000"/>
    <m/>
  </r>
  <r>
    <x v="15"/>
    <s v="Egreso"/>
    <x v="11"/>
    <d v="2017-10-03T00:00:00"/>
    <s v="TR"/>
    <s v="R.Figueroa Caja chica Octubre 2017"/>
    <m/>
    <n v="100000"/>
    <m/>
  </r>
  <r>
    <x v="15"/>
    <s v="Egreso"/>
    <x v="6"/>
    <d v="2017-10-03T00:00:00"/>
    <s v="TR"/>
    <s v="Previred encargado"/>
    <m/>
    <n v="109837"/>
    <m/>
  </r>
  <r>
    <x v="15"/>
    <s v="Egreso"/>
    <x v="2"/>
    <d v="2017-10-05T00:00:00"/>
    <s v="TR"/>
    <s v="Seguro fraude"/>
    <m/>
    <n v="9867"/>
    <m/>
  </r>
  <r>
    <x v="15"/>
    <s v="Egreso"/>
    <x v="0"/>
    <d v="2017-10-06T00:00:00"/>
    <s v="TR"/>
    <s v="Alex Castañeda x Rep. Barrera Villarrica"/>
    <m/>
    <n v="20000"/>
    <m/>
  </r>
  <r>
    <x v="15"/>
    <s v="Egreso"/>
    <x v="0"/>
    <d v="2017-10-16T00:00:00"/>
    <s v="TR"/>
    <s v="Ferreteria El Yeco Pintura calle"/>
    <m/>
    <n v="13500"/>
    <m/>
  </r>
  <r>
    <x v="15"/>
    <s v="Egreso"/>
    <x v="0"/>
    <d v="2017-10-16T00:00:00"/>
    <s v="TR"/>
    <s v="Ferreteria El Yeco Cerestain y otros"/>
    <m/>
    <n v="42900"/>
    <m/>
  </r>
  <r>
    <x v="15"/>
    <s v="Egreso"/>
    <x v="1"/>
    <d v="2017-10-16T00:00:00"/>
    <s v="TR"/>
    <s v="C.Henriqez adelanto Sueldo Oct.17"/>
    <m/>
    <n v="120000"/>
    <m/>
  </r>
  <r>
    <x v="15"/>
    <s v="Egreso"/>
    <x v="0"/>
    <d v="2017-10-19T00:00:00"/>
    <s v="TR"/>
    <s v="Matamaleza"/>
    <m/>
    <n v="97908"/>
    <m/>
  </r>
  <r>
    <x v="15"/>
    <s v="Egreso"/>
    <x v="0"/>
    <d v="2017-10-30T00:00:00"/>
    <s v="TR"/>
    <s v="Barniz comedor mirador"/>
    <m/>
    <n v="13800"/>
    <m/>
  </r>
  <r>
    <x v="16"/>
    <s v="Egreso"/>
    <x v="1"/>
    <d v="2017-11-02T00:00:00"/>
    <s v="TR"/>
    <s v="C.Henriqez Liq. Sueldo  Oct.17"/>
    <m/>
    <n v="187097"/>
    <m/>
  </r>
  <r>
    <x v="16"/>
    <s v="Egreso"/>
    <x v="4"/>
    <d v="2017-11-02T00:00:00"/>
    <s v="TR"/>
    <s v="Litoral 1"/>
    <m/>
    <n v="67378"/>
    <m/>
  </r>
  <r>
    <x v="16"/>
    <s v="Egreso"/>
    <x v="4"/>
    <d v="2017-11-02T00:00:00"/>
    <s v="TR"/>
    <s v="Litoral 3"/>
    <m/>
    <n v="225"/>
    <m/>
  </r>
  <r>
    <x v="16"/>
    <s v="Egreso"/>
    <x v="3"/>
    <d v="2017-11-02T00:00:00"/>
    <s v="TR"/>
    <s v="Entel Celular encargado"/>
    <m/>
    <n v="6990"/>
    <m/>
  </r>
  <r>
    <x v="16"/>
    <s v="Egreso"/>
    <x v="11"/>
    <d v="2017-11-02T00:00:00"/>
    <s v="TR"/>
    <s v="R.Figueroa Caja Chica Noviembre"/>
    <m/>
    <n v="100000"/>
    <m/>
  </r>
  <r>
    <x v="16"/>
    <s v="Egreso"/>
    <x v="5"/>
    <d v="2017-11-02T00:00:00"/>
    <s v="TR"/>
    <s v="Oyarce, Retri Basura Octubre"/>
    <m/>
    <n v="250000"/>
    <m/>
  </r>
  <r>
    <x v="16"/>
    <s v="Egreso"/>
    <x v="6"/>
    <d v="2017-11-02T00:00:00"/>
    <s v="TR"/>
    <s v="Previred encargado"/>
    <m/>
    <n v="89446"/>
    <m/>
  </r>
  <r>
    <x v="16"/>
    <s v="Egreso"/>
    <x v="0"/>
    <d v="2017-11-03T00:00:00"/>
    <s v="TR"/>
    <s v="Pintura muros mirador"/>
    <m/>
    <n v="47580"/>
    <m/>
  </r>
  <r>
    <x v="16"/>
    <s v="Egreso"/>
    <x v="0"/>
    <d v="2017-11-06T00:00:00"/>
    <s v="TR"/>
    <s v="Seguro Fraude"/>
    <m/>
    <n v="9851"/>
    <m/>
  </r>
  <r>
    <x v="16"/>
    <s v="Egreso"/>
    <x v="4"/>
    <d v="2017-11-06T00:00:00"/>
    <s v="TR"/>
    <s v="Litoral 2"/>
    <m/>
    <n v="150457"/>
    <m/>
  </r>
  <r>
    <x v="16"/>
    <s v="Egreso"/>
    <x v="2"/>
    <d v="2017-11-07T00:00:00"/>
    <s v="xx"/>
    <s v="Dev. Cheque x Falta de Fondos"/>
    <m/>
    <n v="40000"/>
    <m/>
  </r>
  <r>
    <x v="16"/>
    <s v="Egreso"/>
    <x v="11"/>
    <d v="2017-11-14T00:00:00"/>
    <s v="TR"/>
    <s v="R.Figueroa suple Caja Chica Noviembre.17"/>
    <m/>
    <n v="50000"/>
    <m/>
  </r>
  <r>
    <x v="16"/>
    <s v="Egreso"/>
    <x v="1"/>
    <d v="2017-11-14T00:00:00"/>
    <s v="TR"/>
    <s v="C.Henriquez adelanto sueldo"/>
    <m/>
    <n v="120000"/>
    <m/>
  </r>
  <r>
    <x v="16"/>
    <s v="Egreso"/>
    <x v="1"/>
    <d v="2017-11-16T00:00:00"/>
    <s v="TR"/>
    <s v="C.Henriquez Bono meta cumplida"/>
    <m/>
    <n v="201880"/>
    <m/>
  </r>
  <r>
    <x v="16"/>
    <s v="Egreso"/>
    <x v="2"/>
    <d v="2017-11-17T00:00:00"/>
    <s v="TR"/>
    <s v="Notaria Montoya, Escritura Acta reunion"/>
    <m/>
    <n v="25000"/>
    <m/>
  </r>
  <r>
    <x v="16"/>
    <s v="Egreso"/>
    <x v="0"/>
    <d v="2017-11-21T00:00:00"/>
    <s v="TR"/>
    <s v="Lab. Quimico analisis de agua"/>
    <m/>
    <n v="196408"/>
    <m/>
  </r>
  <r>
    <x v="16"/>
    <s v="Egreso"/>
    <x v="0"/>
    <d v="2017-11-24T00:00:00"/>
    <s v="TR"/>
    <s v="Ferreteria El Yeco, Cierro Llanquihue"/>
    <m/>
    <n v="58400"/>
    <m/>
  </r>
  <r>
    <x v="17"/>
    <s v="Egreso"/>
    <x v="1"/>
    <d v="2017-12-01T00:00:00"/>
    <s v="TR"/>
    <s v="C.Henriquez Liq. Sueldo  Nov17"/>
    <s v=" "/>
    <n v="187097"/>
    <m/>
  </r>
  <r>
    <x v="17"/>
    <s v="Egreso"/>
    <x v="0"/>
    <d v="2017-12-04T00:00:00"/>
    <s v="TR"/>
    <s v="Desmalezacion Villarrica 125"/>
    <m/>
    <n v="40000"/>
    <m/>
  </r>
  <r>
    <x v="17"/>
    <s v="Egreso"/>
    <x v="4"/>
    <d v="2017-12-05T00:00:00"/>
    <s v="TR"/>
    <s v="Litoral 2"/>
    <s v=" "/>
    <n v="43816"/>
    <m/>
  </r>
  <r>
    <x v="17"/>
    <s v="Egreso"/>
    <x v="4"/>
    <d v="2017-12-05T00:00:00"/>
    <s v="TR"/>
    <s v="Litoral 1"/>
    <s v=" "/>
    <n v="72315"/>
    <m/>
  </r>
  <r>
    <x v="17"/>
    <s v="Egreso"/>
    <x v="4"/>
    <d v="2017-12-05T00:00:00"/>
    <s v="TR"/>
    <s v="Litoral 3"/>
    <s v=" "/>
    <n v="225"/>
    <m/>
  </r>
  <r>
    <x v="17"/>
    <s v="Egreso"/>
    <x v="3"/>
    <d v="2017-12-05T00:00:00"/>
    <s v="TR"/>
    <s v="Celular Encargado"/>
    <m/>
    <n v="6990"/>
    <m/>
  </r>
  <r>
    <x v="17"/>
    <s v="Egreso"/>
    <x v="11"/>
    <d v="2017-12-05T00:00:00"/>
    <s v="TR"/>
    <s v="R.Figueroa Caja Chica Diciembre"/>
    <m/>
    <n v="100000"/>
    <m/>
  </r>
  <r>
    <x v="17"/>
    <s v="Egreso"/>
    <x v="5"/>
    <d v="2017-12-05T00:00:00"/>
    <s v="TR"/>
    <s v="Oyarce Retiro Basura Nov.17"/>
    <m/>
    <n v="250000"/>
    <m/>
  </r>
  <r>
    <x v="17"/>
    <s v="Egreso"/>
    <x v="6"/>
    <d v="2017-12-05T00:00:00"/>
    <s v="TR"/>
    <s v="Previred encargado"/>
    <s v=" "/>
    <n v="148246"/>
    <m/>
  </r>
  <r>
    <x v="17"/>
    <s v="Egreso"/>
    <x v="2"/>
    <d v="2017-12-06T00:00:00"/>
    <s v="COM"/>
    <s v="Seguro Fraude"/>
    <m/>
    <n v="9902"/>
    <m/>
  </r>
  <r>
    <x v="17"/>
    <s v="Egreso"/>
    <x v="1"/>
    <d v="2017-12-14T00:00:00"/>
    <s v="TR"/>
    <s v="C.Henriquez - aguinaldo"/>
    <s v=" "/>
    <n v="63000"/>
    <m/>
  </r>
  <r>
    <x v="17"/>
    <s v="Egreso"/>
    <x v="1"/>
    <d v="2017-12-15T00:00:00"/>
    <s v="TR"/>
    <s v="C.Henriquez Adelanto Sueldo"/>
    <m/>
    <n v="120000"/>
    <m/>
  </r>
  <r>
    <x v="17"/>
    <s v="Egreso"/>
    <x v="0"/>
    <d v="2017-12-18T00:00:00"/>
    <s v="TR"/>
    <s v="Ferreteria El Yeco - Esmalte y otros"/>
    <s v=" "/>
    <n v="17700"/>
    <m/>
  </r>
  <r>
    <x v="17"/>
    <s v="Egreso"/>
    <x v="11"/>
    <d v="2017-12-19T00:00:00"/>
    <s v="TR"/>
    <s v="R.Figueroa Caja Chica en contra Nov.2017"/>
    <m/>
    <n v="95440"/>
    <n v="36245167"/>
  </r>
  <r>
    <x v="18"/>
    <s v="Egreso"/>
    <x v="1"/>
    <d v="2018-01-02T00:00:00"/>
    <s v="TR"/>
    <s v="C.Henriquez Liq. Sueldo  Dic17"/>
    <m/>
    <n v="187097"/>
    <m/>
  </r>
  <r>
    <x v="18"/>
    <s v="Egreso"/>
    <x v="0"/>
    <d v="2018-01-02T00:00:00"/>
    <s v="TR"/>
    <s v="Ferreteria El Yeco - varios"/>
    <m/>
    <n v="10900"/>
    <m/>
  </r>
  <r>
    <x v="18"/>
    <s v="Egreso"/>
    <x v="4"/>
    <d v="2018-01-02T00:00:00"/>
    <s v="TR"/>
    <s v="Litoral 2"/>
    <m/>
    <n v="45943"/>
    <m/>
  </r>
  <r>
    <x v="18"/>
    <s v="Egreso"/>
    <x v="4"/>
    <d v="2018-01-02T00:00:00"/>
    <s v="TR"/>
    <s v="Litoral 1"/>
    <m/>
    <n v="66044"/>
    <m/>
  </r>
  <r>
    <x v="18"/>
    <s v="Egreso"/>
    <x v="4"/>
    <d v="2018-01-02T00:00:00"/>
    <s v="TR"/>
    <s v="Litoral 3"/>
    <m/>
    <n v="225"/>
    <m/>
  </r>
  <r>
    <x v="18"/>
    <s v="Egreso"/>
    <x v="3"/>
    <d v="2018-01-02T00:00:00"/>
    <s v="TR"/>
    <s v="Cta. Enetel telefono encargado"/>
    <m/>
    <n v="6956"/>
    <m/>
  </r>
  <r>
    <x v="18"/>
    <s v="Egreso"/>
    <x v="13"/>
    <d v="2018-01-02T00:00:00"/>
    <s v="TR"/>
    <s v="R.Figueroa Caja Chica Ene.18"/>
    <m/>
    <n v="100000"/>
    <m/>
  </r>
  <r>
    <x v="18"/>
    <s v="Egreso"/>
    <x v="5"/>
    <d v="2018-01-02T00:00:00"/>
    <s v="TR"/>
    <s v="Julio Oyarce retiro basura Dic.17"/>
    <m/>
    <n v="250000"/>
    <m/>
  </r>
  <r>
    <x v="18"/>
    <s v="Egreso"/>
    <x v="1"/>
    <d v="2018-01-02T00:00:00"/>
    <s v="TR"/>
    <s v="Previred encargado"/>
    <m/>
    <n v="107795"/>
    <m/>
  </r>
  <r>
    <x v="18"/>
    <s v="Egreso"/>
    <x v="2"/>
    <d v="2018-01-08T00:00:00"/>
    <s v="COM"/>
    <s v="Seguro Fraude"/>
    <m/>
    <n v="9917"/>
    <m/>
  </r>
  <r>
    <x v="18"/>
    <s v="Egreso"/>
    <x v="1"/>
    <d v="2018-01-15T00:00:00"/>
    <s v="TR"/>
    <s v="C.Henriquez Adelanto Sueldo  Ene.18"/>
    <m/>
    <n v="120000"/>
    <m/>
  </r>
  <r>
    <x v="18"/>
    <s v="Egreso"/>
    <x v="9"/>
    <d v="2018-01-15T00:00:00"/>
    <s v="TR"/>
    <s v="Fco.Ordenes 2 Camiones de Agua"/>
    <m/>
    <n v="70000"/>
    <m/>
  </r>
  <r>
    <x v="18"/>
    <s v="Egreso"/>
    <x v="0"/>
    <d v="2018-01-16T00:00:00"/>
    <s v="TR"/>
    <s v="Rafael Hernandez Desmalez. Norte"/>
    <m/>
    <n v="70000"/>
    <m/>
  </r>
  <r>
    <x v="18"/>
    <s v="Egreso"/>
    <x v="9"/>
    <d v="2018-01-29T00:00:00"/>
    <s v="TR"/>
    <s v="2 Camiones de Agua Cist.Distrib."/>
    <m/>
    <n v="70000"/>
    <m/>
  </r>
  <r>
    <x v="18"/>
    <s v="Egreso"/>
    <x v="9"/>
    <d v="2018-01-19T00:00:00"/>
    <s v="TR"/>
    <s v="Fco.Ordenes 2 Camiones de Agua"/>
    <m/>
    <n v="70000"/>
    <m/>
  </r>
  <r>
    <x v="18"/>
    <s v="Egreso"/>
    <x v="11"/>
    <d v="2018-01-19T00:00:00"/>
    <s v="TR"/>
    <s v="R. Figueroa Caja Chica Suple Enero 18"/>
    <m/>
    <n v="100000"/>
    <m/>
  </r>
  <r>
    <x v="18"/>
    <s v="Egreso"/>
    <x v="12"/>
    <d v="2018-01-19T00:00:00"/>
    <s v="TR"/>
    <s v="CBR Casablanca Insc.Planos y Cert."/>
    <m/>
    <n v="45000"/>
    <m/>
  </r>
  <r>
    <x v="19"/>
    <s v="Egreso"/>
    <x v="4"/>
    <d v="2018-02-01T00:00:00"/>
    <s v="TR"/>
    <s v="Litoral 2"/>
    <m/>
    <n v="67872"/>
    <m/>
  </r>
  <r>
    <x v="19"/>
    <s v="Egreso"/>
    <x v="4"/>
    <d v="2018-02-01T00:00:00"/>
    <s v="TR"/>
    <s v="Litoral 1"/>
    <m/>
    <n v="109521"/>
    <m/>
  </r>
  <r>
    <x v="19"/>
    <s v="Egreso"/>
    <x v="3"/>
    <d v="2018-02-01T00:00:00"/>
    <s v="TR"/>
    <s v="Centel. Celular encargado"/>
    <m/>
    <n v="6990"/>
    <m/>
  </r>
  <r>
    <x v="19"/>
    <s v="Egreso"/>
    <x v="11"/>
    <d v="2018-02-01T00:00:00"/>
    <s v="TR"/>
    <s v="R.Figueroa Caja chica Feb. 2018"/>
    <m/>
    <n v="100000"/>
    <m/>
  </r>
  <r>
    <x v="19"/>
    <s v="Egreso"/>
    <x v="5"/>
    <d v="2018-02-01T00:00:00"/>
    <s v="TR"/>
    <s v="Oyarce. Retiro Basura Enero 2018"/>
    <m/>
    <n v="700000"/>
    <m/>
  </r>
  <r>
    <x v="19"/>
    <s v="Egreso"/>
    <x v="1"/>
    <d v="2018-02-01T00:00:00"/>
    <s v="TR"/>
    <s v="C.Henriquez. Liq. Sueldo Enero 2018"/>
    <m/>
    <n v="204520"/>
    <m/>
  </r>
  <r>
    <x v="19"/>
    <s v="Egreso"/>
    <x v="1"/>
    <d v="2018-02-01T00:00:00"/>
    <s v="TR"/>
    <s v="Previred  C.Henriquez"/>
    <m/>
    <n v="94440"/>
    <m/>
  </r>
  <r>
    <x v="19"/>
    <s v="Egreso"/>
    <x v="4"/>
    <d v="2018-02-01T00:00:00"/>
    <s v="TR"/>
    <s v="Litoral 3"/>
    <m/>
    <n v="154"/>
    <m/>
  </r>
  <r>
    <x v="19"/>
    <s v="Egreso"/>
    <x v="9"/>
    <d v="2018-02-02T00:00:00"/>
    <s v="TR"/>
    <s v="1 Camion Agua Cist.Distribución"/>
    <m/>
    <n v="35000"/>
    <m/>
  </r>
  <r>
    <x v="19"/>
    <s v="Egreso"/>
    <x v="12"/>
    <d v="2018-02-05T00:00:00"/>
    <n v="146"/>
    <s v="CBR Casablanca 1° Escritura insc."/>
    <m/>
    <n v="190000"/>
    <m/>
  </r>
  <r>
    <x v="19"/>
    <s v="Egreso"/>
    <x v="2"/>
    <d v="2018-02-05T00:00:00"/>
    <s v="COM"/>
    <s v="Seguro de Fraude"/>
    <m/>
    <n v="9927"/>
    <m/>
  </r>
  <r>
    <x v="19"/>
    <s v="Egreso"/>
    <x v="11"/>
    <d v="2018-02-12T00:00:00"/>
    <s v="TR"/>
    <s v="R.Figueroa Suple C.Chica Feb.18"/>
    <m/>
    <n v="200000"/>
    <m/>
  </r>
  <r>
    <x v="19"/>
    <s v="Egreso"/>
    <x v="1"/>
    <d v="2018-02-15T00:00:00"/>
    <s v="TR"/>
    <s v="C.Henriquez Adelanto sueldo Feb.18"/>
    <m/>
    <n v="120000"/>
    <m/>
  </r>
  <r>
    <x v="20"/>
    <s v="Egreso"/>
    <x v="1"/>
    <d v="2018-03-01T00:00:00"/>
    <s v="TR"/>
    <s v="C.Henriquez. Liq. Sueldo Feb 2018"/>
    <m/>
    <n v="204520"/>
    <m/>
  </r>
  <r>
    <x v="20"/>
    <s v="Egreso"/>
    <x v="4"/>
    <d v="2018-03-01T00:00:00"/>
    <s v="TR"/>
    <s v="Litoral 1"/>
    <m/>
    <n v="30377"/>
    <m/>
  </r>
  <r>
    <x v="20"/>
    <s v="Egreso"/>
    <x v="4"/>
    <d v="2018-03-01T00:00:00"/>
    <s v="TR"/>
    <s v="Litoral 2"/>
    <m/>
    <n v="68859"/>
    <m/>
  </r>
  <r>
    <x v="20"/>
    <s v="Egreso"/>
    <x v="4"/>
    <d v="2018-03-01T00:00:00"/>
    <s v="TR"/>
    <s v="Litoral 3"/>
    <m/>
    <n v="225"/>
    <m/>
  </r>
  <r>
    <x v="20"/>
    <s v="Egreso"/>
    <x v="3"/>
    <d v="2018-03-01T00:00:00"/>
    <s v="TR"/>
    <s v="Celular encargado"/>
    <m/>
    <n v="6990"/>
    <m/>
  </r>
  <r>
    <x v="20"/>
    <s v="Egreso"/>
    <x v="11"/>
    <d v="2018-03-01T00:00:00"/>
    <s v="TR"/>
    <s v="R.Figueroa  Caja Chica Marzo 2018"/>
    <m/>
    <n v="100000"/>
    <m/>
  </r>
  <r>
    <x v="20"/>
    <s v="Egreso"/>
    <x v="5"/>
    <d v="2018-03-01T00:00:00"/>
    <s v="TR"/>
    <s v="J.Oyarce Retiro Basura Febrero.18"/>
    <m/>
    <n v="700000"/>
    <m/>
  </r>
  <r>
    <x v="20"/>
    <s v="Egreso"/>
    <x v="1"/>
    <d v="2018-03-02T00:00:00"/>
    <s v="TR"/>
    <s v="C.Henriquez.  Saldo Liq. Feb 2018"/>
    <m/>
    <n v="160000"/>
    <m/>
  </r>
  <r>
    <x v="20"/>
    <s v="Egreso"/>
    <x v="1"/>
    <d v="2018-03-05T00:00:00"/>
    <s v="TR"/>
    <s v="Previred Encargado"/>
    <m/>
    <n v="141002"/>
    <m/>
  </r>
  <r>
    <x v="20"/>
    <s v="Egreso"/>
    <x v="2"/>
    <d v="2018-03-05T00:00:00"/>
    <s v="COM"/>
    <s v="Seguro fraude"/>
    <m/>
    <n v="9972"/>
    <m/>
  </r>
  <r>
    <x v="20"/>
    <s v="Egreso"/>
    <x v="0"/>
    <d v="2018-03-12T00:00:00"/>
    <s v="TR"/>
    <s v="Juan C.Vera Reparación Bomba Pozo"/>
    <m/>
    <n v="40000"/>
    <m/>
  </r>
  <r>
    <x v="20"/>
    <s v="Egreso"/>
    <x v="11"/>
    <d v="2018-03-12T00:00:00"/>
    <s v="TR"/>
    <s v="R.Figueroa  Suple C. Chica Marzo 2018"/>
    <m/>
    <n v="100000"/>
    <m/>
  </r>
  <r>
    <x v="20"/>
    <s v="Egreso"/>
    <x v="12"/>
    <d v="2018-03-12T00:00:00"/>
    <s v="TR"/>
    <s v="Salvador Espinoza-Gastos CBR y otros"/>
    <m/>
    <n v="24000"/>
    <m/>
  </r>
  <r>
    <x v="20"/>
    <s v="Egreso"/>
    <x v="12"/>
    <d v="2018-03-12T00:00:00"/>
    <s v="TR"/>
    <s v="Salvador Espinoza Abono Serv.Profes."/>
    <m/>
    <n v="1000000"/>
    <m/>
  </r>
  <r>
    <x v="20"/>
    <s v="Egreso"/>
    <x v="9"/>
    <d v="2018-03-16T00:00:00"/>
    <s v="TR"/>
    <s v="1 Camion de agua Cist. Distribucion"/>
    <m/>
    <n v="35000"/>
    <m/>
  </r>
  <r>
    <x v="20"/>
    <s v="Egreso"/>
    <x v="1"/>
    <d v="2018-03-16T00:00:00"/>
    <s v="TR"/>
    <s v="C.Henriquez adelanto sueldo Marzo"/>
    <m/>
    <n v="120000"/>
    <m/>
  </r>
  <r>
    <x v="20"/>
    <s v="Egreso"/>
    <x v="0"/>
    <d v="2018-03-16T00:00:00"/>
    <s v="TR"/>
    <s v="C.Henriquez Limpieza Cist.Acumul."/>
    <m/>
    <n v="60000"/>
    <m/>
  </r>
  <r>
    <x v="20"/>
    <s v="Egreso"/>
    <x v="9"/>
    <d v="2018-03-23T00:00:00"/>
    <s v="TR"/>
    <s v="2 Camiones de Agua Cist. Distribucion"/>
    <m/>
    <n v="70000"/>
    <m/>
  </r>
  <r>
    <x v="20"/>
    <s v="Egreso"/>
    <x v="12"/>
    <d v="2018-03-27T00:00:00"/>
    <n v="6824"/>
    <s v="CBR Insc Esc. Casablanca (7)"/>
    <m/>
    <n v="266000"/>
    <m/>
  </r>
  <r>
    <x v="20"/>
    <s v="Egreso"/>
    <x v="9"/>
    <d v="2018-03-29T00:00:00"/>
    <s v="TR"/>
    <s v="2 Camiones de Agua Cist. Distribucion"/>
    <m/>
    <n v="70000"/>
    <m/>
  </r>
  <r>
    <x v="20"/>
    <s v="Egreso"/>
    <x v="0"/>
    <d v="2018-03-29T00:00:00"/>
    <s v="TR"/>
    <s v="Edwards Cabrera. Rep Barrera Puyehue"/>
    <m/>
    <n v="10000"/>
    <m/>
  </r>
  <r>
    <x v="21"/>
    <s v="Egreso"/>
    <x v="4"/>
    <d v="2018-04-03T00:00:00"/>
    <s v="TR"/>
    <s v="Litoral 2"/>
    <m/>
    <n v="44898"/>
    <m/>
  </r>
  <r>
    <x v="21"/>
    <s v="Egreso"/>
    <x v="4"/>
    <d v="2018-04-03T00:00:00"/>
    <s v="TR"/>
    <s v="Litoral 1"/>
    <m/>
    <n v="77488"/>
    <m/>
  </r>
  <r>
    <x v="21"/>
    <s v="Egreso"/>
    <x v="4"/>
    <d v="2018-04-03T00:00:00"/>
    <s v="TR"/>
    <s v="Litoral 3"/>
    <m/>
    <n v="225"/>
    <m/>
  </r>
  <r>
    <x v="21"/>
    <s v="Egreso"/>
    <x v="3"/>
    <d v="2018-04-03T00:00:00"/>
    <s v="TR"/>
    <s v="Celular encargado"/>
    <m/>
    <n v="6990"/>
    <m/>
  </r>
  <r>
    <x v="21"/>
    <s v="Egreso"/>
    <x v="1"/>
    <d v="2018-04-03T00:00:00"/>
    <s v="TR"/>
    <s v="C.Henriquez. Liq. De Sueldo Marzo"/>
    <m/>
    <n v="204520"/>
    <m/>
  </r>
  <r>
    <x v="21"/>
    <s v="Egreso"/>
    <x v="11"/>
    <d v="2018-04-03T00:00:00"/>
    <s v="TR"/>
    <s v="R.Figueroa Caja Chica Abril"/>
    <m/>
    <n v="100000"/>
    <m/>
  </r>
  <r>
    <x v="21"/>
    <s v="Egreso"/>
    <x v="5"/>
    <d v="2018-04-03T00:00:00"/>
    <s v="TR"/>
    <s v="Retiro Basura Marzo"/>
    <m/>
    <n v="250000"/>
    <m/>
  </r>
  <r>
    <x v="21"/>
    <s v="Egreso"/>
    <x v="1"/>
    <d v="2018-04-03T00:00:00"/>
    <s v="TR"/>
    <s v="Previred encargado"/>
    <m/>
    <n v="94440"/>
    <m/>
  </r>
  <r>
    <x v="21"/>
    <s v="Egreso"/>
    <x v="2"/>
    <d v="2018-04-06T00:00:00"/>
    <s v="COM"/>
    <s v="Seguro Fraude"/>
    <m/>
    <n v="9978"/>
    <m/>
  </r>
  <r>
    <x v="21"/>
    <s v="Egreso"/>
    <x v="12"/>
    <d v="2018-04-13T00:00:00"/>
    <s v="TR"/>
    <s v="S.Espinoza - Notaria Escrituras Dominio"/>
    <m/>
    <n v="1300000"/>
    <m/>
  </r>
  <r>
    <x v="21"/>
    <s v="Egreso"/>
    <x v="12"/>
    <d v="2018-04-13T00:00:00"/>
    <s v="TR"/>
    <s v="Salvador Espinoza x ransporte CBR"/>
    <m/>
    <n v="68000"/>
    <m/>
  </r>
  <r>
    <x v="21"/>
    <s v="Egreso"/>
    <x v="9"/>
    <d v="2018-04-13T00:00:00"/>
    <s v="TR"/>
    <s v="1 Camion Agua Cist. Distribucion"/>
    <m/>
    <n v="35000"/>
    <m/>
  </r>
  <r>
    <x v="21"/>
    <s v="Egreso"/>
    <x v="1"/>
    <d v="2018-04-16T00:00:00"/>
    <s v="TR"/>
    <s v="C.Henriquez.  Adelanto Sueldo"/>
    <m/>
    <n v="120000"/>
    <m/>
  </r>
  <r>
    <x v="21"/>
    <s v="Egreso"/>
    <x v="9"/>
    <d v="2018-04-20T00:00:00"/>
    <s v="TR"/>
    <s v="1 Camion Agua Cist. Distribucion"/>
    <m/>
    <n v="35000"/>
    <m/>
  </r>
  <r>
    <x v="21"/>
    <s v="Egreso"/>
    <x v="9"/>
    <d v="2018-04-26T00:00:00"/>
    <s v="TR"/>
    <s v="1 Camion Agua Cist. Distribucion"/>
    <m/>
    <n v="35000"/>
    <m/>
  </r>
  <r>
    <x v="21"/>
    <s v="Egreso"/>
    <x v="12"/>
    <d v="2018-04-30T00:00:00"/>
    <s v="TR"/>
    <s v="R.Figueroa x pago CBR Dif.Insc. Escrit."/>
    <m/>
    <n v="350000"/>
    <m/>
  </r>
  <r>
    <x v="21"/>
    <s v="Egreso"/>
    <x v="1"/>
    <d v="2018-04-30T00:00:00"/>
    <s v="TR"/>
    <s v="C.Henriquez Liq. Sueldo abril 2018"/>
    <m/>
    <n v="204520"/>
    <m/>
  </r>
  <r>
    <x v="22"/>
    <s v="Egreso"/>
    <x v="11"/>
    <d v="2018-05-02T00:00:00"/>
    <s v="TR"/>
    <s v="R. Figueroa Caja Chica Mayo 2018"/>
    <m/>
    <n v="100000"/>
    <m/>
  </r>
  <r>
    <x v="22"/>
    <s v="Egreso"/>
    <x v="5"/>
    <d v="2018-05-02T00:00:00"/>
    <s v="TR"/>
    <s v="J.Oyarce. Retiro basura Abril 2018"/>
    <m/>
    <n v="250000"/>
    <m/>
  </r>
  <r>
    <x v="22"/>
    <s v="Egreso"/>
    <x v="4"/>
    <d v="2018-05-02T00:00:00"/>
    <s v="TR"/>
    <s v="Litoral 2"/>
    <m/>
    <n v="21981"/>
    <m/>
  </r>
  <r>
    <x v="22"/>
    <s v="Egreso"/>
    <x v="4"/>
    <d v="2018-05-02T00:00:00"/>
    <s v="TR"/>
    <s v="Litoral 1"/>
    <m/>
    <n v="85054"/>
    <m/>
  </r>
  <r>
    <x v="22"/>
    <s v="Egreso"/>
    <x v="4"/>
    <d v="2018-05-02T00:00:00"/>
    <s v="TR"/>
    <s v="Litoral 3"/>
    <m/>
    <n v="2963"/>
    <m/>
  </r>
  <r>
    <x v="22"/>
    <s v="Egreso"/>
    <x v="3"/>
    <d v="2018-05-02T00:00:00"/>
    <s v="TR"/>
    <s v="Celular encargado. Entel"/>
    <m/>
    <n v="6990"/>
    <m/>
  </r>
  <r>
    <x v="22"/>
    <s v="Egreso"/>
    <x v="1"/>
    <d v="2018-05-02T00:00:00"/>
    <s v="TR"/>
    <s v="Previred encargado"/>
    <m/>
    <n v="94440"/>
    <m/>
  </r>
  <r>
    <x v="22"/>
    <s v="Egreso"/>
    <x v="9"/>
    <d v="2018-05-02T00:00:00"/>
    <s v="TR"/>
    <s v="1 Camion de Agua Cist. Distribucion"/>
    <m/>
    <n v="35000"/>
    <m/>
  </r>
  <r>
    <x v="22"/>
    <s v="Egreso"/>
    <x v="5"/>
    <d v="2018-05-04T00:00:00"/>
    <s v="TR"/>
    <s v="ED. CABRERA. ABONO BASURA MAY 18"/>
    <m/>
    <n v="75000"/>
    <m/>
  </r>
  <r>
    <x v="22"/>
    <s v="Egreso"/>
    <x v="12"/>
    <d v="2018-05-07T00:00:00"/>
    <n v="6825"/>
    <s v="CBR Insc. 7 Escrituras (x3)"/>
    <m/>
    <n v="360000"/>
    <m/>
  </r>
  <r>
    <x v="22"/>
    <s v="Egreso"/>
    <x v="2"/>
    <d v="2018-05-07T00:00:00"/>
    <s v="COM"/>
    <s v="Seguro Fraude"/>
    <m/>
    <n v="9996"/>
    <m/>
  </r>
  <r>
    <x v="22"/>
    <s v="Egreso"/>
    <x v="12"/>
    <d v="2018-05-08T00:00:00"/>
    <s v="TR"/>
    <s v="Salvador Espinoza x Notaria 9 Escrituras"/>
    <m/>
    <n v="900000"/>
    <m/>
  </r>
  <r>
    <x v="22"/>
    <s v="Egreso"/>
    <x v="12"/>
    <d v="2018-05-08T00:00:00"/>
    <s v="TR"/>
    <s v="R.Figueroa x CBR rect.7 Insc. Dominio"/>
    <m/>
    <n v="105000"/>
    <m/>
  </r>
  <r>
    <x v="22"/>
    <s v="Egreso"/>
    <x v="9"/>
    <d v="2018-05-11T00:00:00"/>
    <s v="TR"/>
    <s v="2 Camiones de Agua Cist. Distribucion"/>
    <m/>
    <n v="70000"/>
    <m/>
  </r>
  <r>
    <x v="22"/>
    <s v="Egreso"/>
    <x v="1"/>
    <d v="2018-05-15T00:00:00"/>
    <s v="TR"/>
    <s v="C.Henriquez adelanto sueldo Mayo"/>
    <m/>
    <n v="120000"/>
    <m/>
  </r>
  <r>
    <x v="22"/>
    <s v="Egreso"/>
    <x v="9"/>
    <d v="2018-05-18T00:00:00"/>
    <s v="TR"/>
    <s v="2 Camiones de Agua Cist. Dist."/>
    <m/>
    <n v="70000"/>
    <m/>
  </r>
  <r>
    <x v="22"/>
    <s v="Egreso"/>
    <x v="11"/>
    <d v="2018-05-22T00:00:00"/>
    <s v="TR"/>
    <s v="R. Figueroa Suple Caja Chica Mayo"/>
    <m/>
    <n v="100000"/>
    <m/>
  </r>
  <r>
    <x v="22"/>
    <s v="Egreso"/>
    <x v="1"/>
    <d v="2018-05-22T00:00:00"/>
    <s v="TR"/>
    <s v="Gaston Meneses x Reemplazo CH"/>
    <m/>
    <n v="200000"/>
    <m/>
  </r>
  <r>
    <x v="22"/>
    <s v="Egreso"/>
    <x v="0"/>
    <d v="2018-05-25T00:00:00"/>
    <s v="TR"/>
    <s v="50% Limpieza Quebrada sur"/>
    <m/>
    <n v="50000"/>
    <m/>
  </r>
  <r>
    <x v="22"/>
    <s v="Egreso"/>
    <x v="0"/>
    <d v="2018-05-25T00:00:00"/>
    <s v="TR"/>
    <s v="50% Limpieza Quebrada sur"/>
    <m/>
    <n v="50000"/>
    <m/>
  </r>
  <r>
    <x v="22"/>
    <s v="Egreso"/>
    <x v="5"/>
    <d v="2018-05-31T00:00:00"/>
    <s v="TR"/>
    <s v="ED. CABRERA. SALDO BASURA MAY 18"/>
    <m/>
    <n v="75000"/>
    <m/>
  </r>
  <r>
    <x v="22"/>
    <s v="Egreso"/>
    <x v="1"/>
    <d v="2018-05-31T00:00:00"/>
    <s v="TR"/>
    <s v="C.Henriquez Liq.Sueldo  Mayo"/>
    <m/>
    <n v="204520"/>
    <m/>
  </r>
  <r>
    <x v="23"/>
    <s v="Egreso"/>
    <x v="0"/>
    <d v="2018-06-04T00:00:00"/>
    <s v="TR"/>
    <s v="Ferreteria El Yeco, Art. Aseo"/>
    <m/>
    <n v="8200"/>
    <m/>
  </r>
  <r>
    <x v="23"/>
    <s v="Egreso"/>
    <x v="11"/>
    <d v="2018-06-04T00:00:00"/>
    <s v="TR"/>
    <s v="R.Figueroa Caja Chica Junio"/>
    <m/>
    <n v="100000"/>
    <m/>
  </r>
  <r>
    <x v="23"/>
    <s v="Egreso"/>
    <x v="3"/>
    <d v="2018-06-04T00:00:00"/>
    <s v="TR"/>
    <s v="Celular Entel Encargado"/>
    <m/>
    <n v="6990"/>
    <m/>
  </r>
  <r>
    <x v="23"/>
    <s v="Egreso"/>
    <x v="4"/>
    <d v="2018-06-04T00:00:00"/>
    <s v="TR"/>
    <s v="Litoral 3"/>
    <m/>
    <n v="2903"/>
    <m/>
  </r>
  <r>
    <x v="23"/>
    <s v="Egreso"/>
    <x v="4"/>
    <d v="2018-06-04T00:00:00"/>
    <s v="TR"/>
    <s v="Litoral 1"/>
    <m/>
    <n v="99858"/>
    <m/>
  </r>
  <r>
    <x v="23"/>
    <s v="Egreso"/>
    <x v="4"/>
    <d v="2018-06-04T00:00:00"/>
    <s v="TR"/>
    <s v="Litoral 2"/>
    <m/>
    <n v="1582"/>
    <m/>
  </r>
  <r>
    <x v="23"/>
    <s v="Egreso"/>
    <x v="1"/>
    <d v="2018-06-04T00:00:00"/>
    <s v="TR"/>
    <s v="Previred encargado"/>
    <m/>
    <n v="149949"/>
    <m/>
  </r>
  <r>
    <x v="23"/>
    <s v="Egreso"/>
    <x v="2"/>
    <d v="2018-06-06T00:00:00"/>
    <s v="COM"/>
    <s v="Seguro Fraude"/>
    <m/>
    <n v="10025"/>
    <m/>
  </r>
  <r>
    <x v="23"/>
    <s v="Egreso"/>
    <x v="0"/>
    <d v="2018-06-13T00:00:00"/>
    <s v="TR"/>
    <s v="Edwards Cabrera. Poda arbol Ranco"/>
    <m/>
    <n v="15000"/>
    <m/>
  </r>
  <r>
    <x v="23"/>
    <s v="Egreso"/>
    <x v="0"/>
    <d v="2018-06-15T00:00:00"/>
    <s v="TR"/>
    <s v="Edwards Cabrera. Retiro maleza 2 viajes"/>
    <m/>
    <n v="30000"/>
    <m/>
  </r>
  <r>
    <x v="23"/>
    <s v="Egreso"/>
    <x v="1"/>
    <d v="2018-06-15T00:00:00"/>
    <s v="TR"/>
    <s v="C.Henriquez adelanto sueldo"/>
    <m/>
    <n v="120000"/>
    <m/>
  </r>
  <r>
    <x v="23"/>
    <s v="Egreso"/>
    <x v="0"/>
    <d v="2018-06-15T00:00:00"/>
    <s v="TR"/>
    <s v="Edwards Cabrera  x retiro basura Jun"/>
    <m/>
    <n v="75000"/>
    <m/>
  </r>
  <r>
    <x v="23"/>
    <s v="Egreso"/>
    <x v="2"/>
    <d v="2018-06-19T00:00:00"/>
    <s v="TR"/>
    <s v="PC Lenovo Com. El Ensueño"/>
    <m/>
    <n v="349990"/>
    <m/>
  </r>
  <r>
    <x v="23"/>
    <s v="Egreso"/>
    <x v="0"/>
    <d v="2018-06-25T00:00:00"/>
    <s v="TR"/>
    <s v="Ed. Cabrera abono anclaje comedor"/>
    <m/>
    <n v="25000"/>
    <m/>
  </r>
  <r>
    <x v="23"/>
    <s v="Egreso"/>
    <x v="0"/>
    <d v="2018-06-29T00:00:00"/>
    <s v="TR"/>
    <s v="Ed. Cabrera saldo anclaje comedor"/>
    <m/>
    <n v="20000"/>
    <m/>
  </r>
  <r>
    <x v="23"/>
    <s v="Egreso"/>
    <x v="5"/>
    <d v="2018-06-29T00:00:00"/>
    <s v="TR"/>
    <s v="Ed.Cabrera saldo Retiro Basura Jun.18"/>
    <m/>
    <n v="75000"/>
    <m/>
  </r>
  <r>
    <x v="23"/>
    <s v="Egreso"/>
    <x v="1"/>
    <d v="2018-06-29T00:00:00"/>
    <s v="TR"/>
    <s v="C.Henriquez Liq. Sueldo Jun. 18"/>
    <m/>
    <n v="204520"/>
    <m/>
  </r>
  <r>
    <x v="23"/>
    <s v="Egreso"/>
    <x v="11"/>
    <d v="2018-06-25T00:00:00"/>
    <s v="TR"/>
    <s v="R.Figueroa Suple Caja Chica "/>
    <m/>
    <n v="50000"/>
    <m/>
  </r>
  <r>
    <x v="24"/>
    <s v="Egreso"/>
    <x v="11"/>
    <d v="2018-07-04T00:00:00"/>
    <s v="TR"/>
    <s v="R. Figueroa Caja chica Julio 2018"/>
    <m/>
    <n v="150000"/>
    <m/>
  </r>
  <r>
    <x v="24"/>
    <s v="Egreso"/>
    <x v="4"/>
    <d v="2018-07-04T00:00:00"/>
    <s v="pago"/>
    <s v="Litoral 2"/>
    <m/>
    <n v="39661"/>
    <m/>
  </r>
  <r>
    <x v="24"/>
    <s v="Egreso"/>
    <x v="4"/>
    <d v="2018-07-04T00:00:00"/>
    <s v="pago"/>
    <s v="Litoral 1"/>
    <m/>
    <n v="94862"/>
    <m/>
  </r>
  <r>
    <x v="24"/>
    <s v="Egreso"/>
    <x v="4"/>
    <d v="2018-07-04T00:00:00"/>
    <s v="pago"/>
    <s v="Litoral 3"/>
    <m/>
    <n v="2183"/>
    <m/>
  </r>
  <r>
    <x v="24"/>
    <s v="Egreso"/>
    <x v="3"/>
    <d v="2018-07-04T00:00:00"/>
    <s v="pago"/>
    <s v="Celular encargado"/>
    <m/>
    <n v="6990"/>
    <m/>
  </r>
  <r>
    <x v="24"/>
    <s v="Egreso"/>
    <x v="1"/>
    <d v="2018-07-04T00:00:00"/>
    <s v="pago"/>
    <s v="Previred encargado"/>
    <m/>
    <n v="94440"/>
    <m/>
  </r>
  <r>
    <x v="24"/>
    <s v="Egreso"/>
    <x v="2"/>
    <d v="2018-07-06T00:00:00"/>
    <s v="COM"/>
    <s v="Seguro Fraude"/>
    <m/>
    <n v="10055"/>
    <m/>
  </r>
  <r>
    <x v="24"/>
    <s v="Egreso"/>
    <x v="0"/>
    <d v="2018-07-09T00:00:00"/>
    <s v="TR"/>
    <s v="Juan C.Vera Rep. Sist.Elect Bomba Pozo P."/>
    <m/>
    <n v="75000"/>
    <m/>
  </r>
  <r>
    <x v="24"/>
    <s v="Egreso"/>
    <x v="9"/>
    <d v="2018-07-10T00:00:00"/>
    <s v="TR"/>
    <s v="1 Camion Agua Cist. Distribucion"/>
    <m/>
    <n v="35000"/>
    <m/>
  </r>
  <r>
    <x v="24"/>
    <s v="Egreso"/>
    <x v="0"/>
    <d v="2018-07-13T00:00:00"/>
    <s v="TR"/>
    <s v="Edwards Cabrera, anclaje mesa Mirador"/>
    <m/>
    <n v="15000"/>
    <m/>
  </r>
  <r>
    <x v="24"/>
    <s v="Egreso"/>
    <x v="5"/>
    <d v="2018-07-13T00:00:00"/>
    <s v="TR"/>
    <s v="Edwards Cabrera. Retiro basura"/>
    <m/>
    <n v="75000"/>
    <m/>
  </r>
  <r>
    <x v="24"/>
    <s v="Egreso"/>
    <x v="1"/>
    <d v="2018-07-17T00:00:00"/>
    <s v="TR"/>
    <s v="C.Henriquez adelanto sueldo"/>
    <m/>
    <n v="120000"/>
    <m/>
  </r>
  <r>
    <x v="24"/>
    <s v="Egreso"/>
    <x v="0"/>
    <d v="2018-07-17T00:00:00"/>
    <s v="TR"/>
    <s v="Julio Vera, Reparacion Bomba Pozo"/>
    <m/>
    <n v="25000"/>
    <m/>
  </r>
  <r>
    <x v="24"/>
    <s v="Egreso"/>
    <x v="9"/>
    <d v="2018-07-19T00:00:00"/>
    <s v="TR"/>
    <s v="2 Camiones de Agua cis. Distrib."/>
    <m/>
    <n v="70000"/>
    <m/>
  </r>
  <r>
    <x v="24"/>
    <s v="Egreso"/>
    <x v="0"/>
    <d v="2018-07-23T00:00:00"/>
    <s v="TR"/>
    <s v="Ed. Cabrera abono porton Villarrica"/>
    <m/>
    <n v="50000"/>
    <m/>
  </r>
  <r>
    <x v="24"/>
    <s v="Egreso"/>
    <x v="9"/>
    <d v="2018-07-26T00:00:00"/>
    <s v="TR"/>
    <s v="2 Camiones de Agua cis. Distrib."/>
    <m/>
    <n v="70000"/>
    <m/>
  </r>
  <r>
    <x v="24"/>
    <s v="Egreso"/>
    <x v="0"/>
    <d v="2018-07-27T00:00:00"/>
    <s v="TR"/>
    <s v="Ed. Cabrera abono porton Villarrica"/>
    <m/>
    <n v="50000"/>
    <m/>
  </r>
  <r>
    <x v="24"/>
    <s v="Egreso"/>
    <x v="0"/>
    <d v="2018-07-30T00:00:00"/>
    <s v="TR"/>
    <s v="E.Cabrera saldo Porton Villarrica"/>
    <m/>
    <n v="30000"/>
    <m/>
  </r>
  <r>
    <x v="25"/>
    <s v="Egreso"/>
    <x v="5"/>
    <d v="2018-08-01T00:00:00"/>
    <s v="TR"/>
    <s v="E.Cabrera x Retiro Basura"/>
    <m/>
    <n v="75000"/>
    <m/>
  </r>
  <r>
    <x v="25"/>
    <s v="Egreso"/>
    <x v="1"/>
    <d v="2018-08-01T00:00:00"/>
    <s v="TR"/>
    <s v="C.Henriquez Liq.Sueldo Julio 2018"/>
    <m/>
    <n v="204520"/>
    <m/>
  </r>
  <r>
    <x v="25"/>
    <s v="Egreso"/>
    <x v="11"/>
    <d v="2018-08-01T00:00:00"/>
    <s v="TR"/>
    <s v="R.Figueroa Caja Chica Agosto 2018"/>
    <m/>
    <n v="100000"/>
    <m/>
  </r>
  <r>
    <x v="25"/>
    <s v="Egreso"/>
    <x v="3"/>
    <d v="2018-08-01T00:00:00"/>
    <s v="TR"/>
    <s v="Celular Entel encargado"/>
    <m/>
    <n v="6990"/>
    <m/>
  </r>
  <r>
    <x v="25"/>
    <s v="Egreso"/>
    <x v="1"/>
    <d v="2018-08-01T00:00:00"/>
    <s v="TR"/>
    <s v="Previred encargado"/>
    <m/>
    <n v="94920"/>
    <m/>
  </r>
  <r>
    <x v="25"/>
    <s v="Egreso"/>
    <x v="4"/>
    <d v="2018-08-01T00:00:00"/>
    <s v="TR"/>
    <s v="Litoral 2"/>
    <m/>
    <n v="87023"/>
    <m/>
  </r>
  <r>
    <x v="25"/>
    <s v="Egreso"/>
    <x v="4"/>
    <d v="2018-08-01T00:00:00"/>
    <s v="TR"/>
    <s v="Litoral 1"/>
    <m/>
    <n v="2219"/>
    <m/>
  </r>
  <r>
    <x v="25"/>
    <s v="Egreso"/>
    <x v="9"/>
    <d v="2018-08-02T00:00:00"/>
    <s v="TR"/>
    <s v="2 Camiones de agua Cist. Distr."/>
    <m/>
    <n v="70000"/>
    <m/>
  </r>
  <r>
    <x v="25"/>
    <s v="Egreso"/>
    <x v="0"/>
    <d v="2018-08-06T00:00:00"/>
    <s v="TR"/>
    <s v="E.Cabrera Soldaduras Barrera y otros"/>
    <m/>
    <n v="35000"/>
    <m/>
  </r>
  <r>
    <x v="25"/>
    <s v="Egreso"/>
    <x v="2"/>
    <d v="2018-08-06T00:00:00"/>
    <s v="TR"/>
    <s v="Seguro fraude"/>
    <m/>
    <n v="10067"/>
    <m/>
  </r>
  <r>
    <x v="25"/>
    <s v="Egreso"/>
    <x v="2"/>
    <d v="2018-08-06T00:00:00"/>
    <s v="TR"/>
    <s v="C.Henriquez Prestamo"/>
    <m/>
    <n v="200000"/>
    <m/>
  </r>
  <r>
    <x v="25"/>
    <s v="Egreso"/>
    <x v="0"/>
    <d v="2018-08-08T00:00:00"/>
    <s v="TR"/>
    <s v="E.Cabrera abono x Portones (3)"/>
    <m/>
    <n v="250000"/>
    <m/>
  </r>
  <r>
    <x v="25"/>
    <s v="Egreso"/>
    <x v="9"/>
    <d v="2018-08-09T00:00:00"/>
    <s v="TR"/>
    <s v="1 Camion de agua cist.distrib"/>
    <m/>
    <n v="35000"/>
    <m/>
  </r>
  <r>
    <x v="25"/>
    <s v="Egreso"/>
    <x v="1"/>
    <d v="2018-08-16T00:00:00"/>
    <s v="TR"/>
    <s v="C.Henriquez adelanto sueldo"/>
    <m/>
    <n v="120000"/>
    <m/>
  </r>
  <r>
    <x v="25"/>
    <s v="Egreso"/>
    <x v="5"/>
    <d v="2018-08-16T00:00:00"/>
    <s v="TR"/>
    <s v="E.Cabrera adelanto retiro basura"/>
    <m/>
    <n v="75000"/>
    <m/>
  </r>
  <r>
    <x v="25"/>
    <s v="Egreso"/>
    <x v="2"/>
    <d v="2018-08-16T00:00:00"/>
    <s v="TR"/>
    <s v="Renovación Hosting"/>
    <m/>
    <n v="35343"/>
    <m/>
  </r>
  <r>
    <x v="25"/>
    <s v="Egreso"/>
    <x v="0"/>
    <d v="2018-08-20T00:00:00"/>
    <s v="TR"/>
    <s v="E.Cabrera abono x Portones (3)"/>
    <m/>
    <n v="100000"/>
    <m/>
  </r>
  <r>
    <x v="25"/>
    <s v="Egreso"/>
    <x v="0"/>
    <d v="2018-08-20T00:00:00"/>
    <s v="TR"/>
    <s v="Ferrreteria, Fumigadora y otros"/>
    <m/>
    <n v="55440"/>
    <m/>
  </r>
  <r>
    <x v="25"/>
    <s v="Egreso"/>
    <x v="12"/>
    <d v="2018-08-20T00:00:00"/>
    <s v="TR"/>
    <s v="A.Paredes Reg. Ranco 83 Munic."/>
    <m/>
    <n v="400000"/>
    <m/>
  </r>
  <r>
    <x v="25"/>
    <s v="Egreso"/>
    <x v="0"/>
    <d v="2018-08-20T00:00:00"/>
    <s v="TR"/>
    <s v="E.Cabrera saldox Portones (3)"/>
    <m/>
    <n v="150000"/>
    <m/>
  </r>
  <r>
    <x v="25"/>
    <s v="Egreso"/>
    <x v="0"/>
    <d v="2018-08-20T00:00:00"/>
    <s v="TR"/>
    <s v="E. Cabrera corte soporte barreras"/>
    <m/>
    <n v="40000"/>
    <m/>
  </r>
  <r>
    <x v="25"/>
    <s v="Egreso"/>
    <x v="4"/>
    <d v="2018-08-20T00:00:00"/>
    <s v="TR"/>
    <s v="Cta. Litotral 1, Julio 2018"/>
    <m/>
    <n v="333318"/>
    <m/>
  </r>
  <r>
    <x v="25"/>
    <s v="Egreso"/>
    <x v="9"/>
    <d v="2018-08-27T00:00:00"/>
    <s v="TR"/>
    <s v="2 Camiones de agua Cist. Distr."/>
    <m/>
    <n v="70000"/>
    <m/>
  </r>
  <r>
    <x v="25"/>
    <s v="Egreso"/>
    <x v="0"/>
    <d v="2018-08-27T00:00:00"/>
    <s v="TR"/>
    <s v="Juan C.Vera Rep. Elect. Bomba Pozo 1"/>
    <m/>
    <n v="15000"/>
    <m/>
  </r>
  <r>
    <x v="25"/>
    <s v="Egreso"/>
    <x v="9"/>
    <d v="2018-08-30T00:00:00"/>
    <s v="TR"/>
    <s v="1 Camion de agua cist.distrib"/>
    <m/>
    <n v="35000"/>
    <m/>
  </r>
  <r>
    <x v="25"/>
    <s v="Egreso"/>
    <x v="1"/>
    <d v="2018-08-31T00:00:00"/>
    <s v="TR"/>
    <s v="C.Henriquez Liq. Sueldo Ago. 18"/>
    <m/>
    <n v="164520"/>
    <m/>
  </r>
  <r>
    <x v="25"/>
    <s v="Egreso"/>
    <x v="0"/>
    <d v="2018-08-31T00:00:00"/>
    <s v="TR"/>
    <s v="Ferreteria El Yeco Pinturas"/>
    <m/>
    <n v="7700"/>
    <m/>
  </r>
  <r>
    <x v="25"/>
    <s v="Egreso"/>
    <x v="5"/>
    <d v="2018-08-31T00:00:00"/>
    <s v="TR"/>
    <s v="E.Cabrera x Retiro Basura"/>
    <m/>
    <n v="75000"/>
    <m/>
  </r>
  <r>
    <x v="26"/>
    <s v="Egreso"/>
    <x v="4"/>
    <d v="2018-09-04T00:00:00"/>
    <s v="TR"/>
    <s v="Litoral 2"/>
    <m/>
    <n v="48303"/>
    <m/>
  </r>
  <r>
    <x v="26"/>
    <s v="Egreso"/>
    <x v="4"/>
    <d v="2018-09-04T00:00:00"/>
    <s v="TR"/>
    <s v="Litoral 1"/>
    <m/>
    <n v="93619"/>
    <m/>
  </r>
  <r>
    <x v="26"/>
    <s v="Egreso"/>
    <x v="4"/>
    <d v="2018-09-04T00:00:00"/>
    <s v="TR"/>
    <s v="Litoral 3"/>
    <m/>
    <n v="3112"/>
    <m/>
  </r>
  <r>
    <x v="26"/>
    <s v="Egreso"/>
    <x v="3"/>
    <d v="2018-09-04T00:00:00"/>
    <s v="TR"/>
    <s v="Celula Entel encargador "/>
    <m/>
    <n v="6990"/>
    <m/>
  </r>
  <r>
    <x v="26"/>
    <s v="Egreso"/>
    <x v="11"/>
    <d v="2018-09-04T00:00:00"/>
    <s v="TR"/>
    <s v="R.Figueroa Caja chica Sep."/>
    <m/>
    <n v="100000"/>
    <m/>
  </r>
  <r>
    <x v="26"/>
    <s v="Egreso"/>
    <x v="1"/>
    <d v="2018-09-04T00:00:00"/>
    <s v="TR"/>
    <s v="Previred encargado"/>
    <m/>
    <n v="94920"/>
    <m/>
  </r>
  <r>
    <x v="26"/>
    <s v="Egreso"/>
    <x v="2"/>
    <d v="2018-09-06T00:00:00"/>
    <s v="COM"/>
    <s v="Seguro fraude"/>
    <m/>
    <n v="10104"/>
    <m/>
  </r>
  <r>
    <x v="26"/>
    <s v="Egreso"/>
    <x v="9"/>
    <d v="2018-09-06T00:00:00"/>
    <s v="TR"/>
    <s v="2 Camiones agua cist. Dist,"/>
    <m/>
    <n v="70000"/>
    <m/>
  </r>
  <r>
    <x v="26"/>
    <s v="Egreso"/>
    <x v="0"/>
    <d v="2018-09-07T00:00:00"/>
    <s v="TR"/>
    <s v="E.Cabrera x pibotes y allanar Ranco"/>
    <m/>
    <n v="50000"/>
    <m/>
  </r>
  <r>
    <x v="26"/>
    <s v="Egreso"/>
    <x v="9"/>
    <d v="2018-09-14T00:00:00"/>
    <s v="TR"/>
    <s v="2 Camiones de Agua Cist. Dist"/>
    <m/>
    <n v="70000"/>
    <m/>
  </r>
  <r>
    <x v="26"/>
    <s v="Egreso"/>
    <x v="1"/>
    <d v="2018-09-14T00:00:00"/>
    <s v="TR"/>
    <s v="C.Henriquez Adelanto sueldo"/>
    <m/>
    <n v="120000"/>
    <m/>
  </r>
  <r>
    <x v="26"/>
    <s v="Egreso"/>
    <x v="1"/>
    <d v="2018-09-14T00:00:00"/>
    <s v="TR"/>
    <s v="C.Henriquez Aguinaldo Fiestas Patrias"/>
    <m/>
    <n v="80000"/>
    <m/>
  </r>
  <r>
    <x v="26"/>
    <s v="Egreso"/>
    <x v="5"/>
    <d v="2018-09-14T00:00:00"/>
    <s v="TR"/>
    <s v="E.Cabrera x retiro basura"/>
    <m/>
    <n v="75000"/>
    <m/>
  </r>
  <r>
    <x v="26"/>
    <s v="Egreso"/>
    <x v="5"/>
    <d v="2018-09-14T00:00:00"/>
    <s v="TR"/>
    <s v="E.Cabrera x sobrecargo basura Sept."/>
    <m/>
    <n v="50000"/>
    <m/>
  </r>
  <r>
    <x v="26"/>
    <s v="Egreso"/>
    <x v="0"/>
    <d v="2018-09-20T00:00:00"/>
    <s v="TR"/>
    <s v="Ferretaria El eco materiales "/>
    <m/>
    <n v="6950"/>
    <m/>
  </r>
  <r>
    <x v="26"/>
    <s v="Egreso"/>
    <x v="0"/>
    <d v="2018-09-20T00:00:00"/>
    <s v="TR"/>
    <s v="E. Cabrera soldadura porton Ranco"/>
    <m/>
    <n v="20000"/>
    <m/>
  </r>
  <r>
    <x v="26"/>
    <s v="Egreso"/>
    <x v="2"/>
    <d v="2018-09-21T00:00:00"/>
    <s v="TR"/>
    <s v="Restauracion Pag.Web"/>
    <m/>
    <n v="9950"/>
    <m/>
  </r>
  <r>
    <x v="26"/>
    <s v="Egreso"/>
    <x v="0"/>
    <d v="2018-09-21T00:00:00"/>
    <s v="TR"/>
    <s v="Luis Pacheco, Perfilado Puyehue, Ranco"/>
    <m/>
    <n v="200000"/>
    <m/>
  </r>
  <r>
    <x v="26"/>
    <s v="Egreso"/>
    <x v="0"/>
    <d v="2018-09-26T00:00:00"/>
    <s v="TR"/>
    <s v="E.Cabrera Rep.Poryon puyehe"/>
    <m/>
    <n v="15000"/>
    <m/>
  </r>
  <r>
    <x v="26"/>
    <s v="Egreso"/>
    <x v="9"/>
    <d v="2018-09-26T00:00:00"/>
    <s v="TR"/>
    <s v="1 Camion agua Cist. Distribucion"/>
    <m/>
    <n v="35000"/>
    <m/>
  </r>
  <r>
    <x v="26"/>
    <s v="Egreso"/>
    <x v="12"/>
    <d v="2018-09-28T00:00:00"/>
    <s v="TR"/>
    <s v="Salvador Espinoza Reg. Titulos de Dom."/>
    <m/>
    <n v="500000"/>
    <m/>
  </r>
  <r>
    <x v="26"/>
    <s v="Egreso"/>
    <x v="0"/>
    <d v="2018-09-28T00:00:00"/>
    <s v="TR"/>
    <s v="E.Cabrera x refuerzo portones"/>
    <m/>
    <n v="15000"/>
    <m/>
  </r>
  <r>
    <x v="26"/>
    <s v="Egreso"/>
    <x v="1"/>
    <d v="2018-09-28T00:00:00"/>
    <s v="TR"/>
    <s v="C.Henriquez, Liq. Sueldo Sep.18"/>
    <m/>
    <n v="164520"/>
    <m/>
  </r>
  <r>
    <x v="27"/>
    <s v="Egreso"/>
    <x v="5"/>
    <d v="2018-10-01T00:00:00"/>
    <s v="TR"/>
    <s v="E. Cabrera x retiro basura"/>
    <m/>
    <n v="75000"/>
    <m/>
  </r>
  <r>
    <x v="27"/>
    <s v="Egreso"/>
    <x v="4"/>
    <d v="2018-10-03T00:00:00"/>
    <s v="TR"/>
    <s v="Litoral 2"/>
    <m/>
    <n v="23792"/>
    <m/>
  </r>
  <r>
    <x v="27"/>
    <s v="Egreso"/>
    <x v="4"/>
    <d v="2018-10-03T00:00:00"/>
    <s v="TR"/>
    <s v="Litoral 1"/>
    <m/>
    <n v="85549"/>
    <m/>
  </r>
  <r>
    <x v="27"/>
    <s v="Egreso"/>
    <x v="4"/>
    <d v="2018-10-03T00:00:00"/>
    <s v="TR"/>
    <s v="Litoral 3"/>
    <m/>
    <n v="2085"/>
    <m/>
  </r>
  <r>
    <x v="27"/>
    <s v="Egreso"/>
    <x v="3"/>
    <d v="2018-10-03T00:00:00"/>
    <s v="TR"/>
    <s v="Cecular encargado"/>
    <m/>
    <n v="6990"/>
    <m/>
  </r>
  <r>
    <x v="27"/>
    <s v="Egreso"/>
    <x v="11"/>
    <d v="2018-10-03T00:00:00"/>
    <s v="TR"/>
    <s v="R.Figueroa Caja chica"/>
    <m/>
    <n v="100000"/>
    <m/>
  </r>
  <r>
    <x v="27"/>
    <s v="Egreso"/>
    <x v="1"/>
    <d v="2018-10-03T00:00:00"/>
    <s v="TR"/>
    <s v="Previred encargado"/>
    <m/>
    <n v="118321"/>
    <m/>
  </r>
  <r>
    <x v="27"/>
    <s v="Egreso"/>
    <x v="9"/>
    <d v="2018-10-08T00:00:00"/>
    <s v="TR"/>
    <s v="1 Camion de Agua Cist. Distribucion"/>
    <m/>
    <n v="35000"/>
    <m/>
  </r>
  <r>
    <x v="27"/>
    <s v="Egreso"/>
    <x v="2"/>
    <d v="2018-10-08T00:00:00"/>
    <s v="COM"/>
    <s v="Seguro fraude"/>
    <m/>
    <n v="10126"/>
    <m/>
  </r>
  <r>
    <x v="27"/>
    <s v="Egreso"/>
    <x v="1"/>
    <d v="2018-10-12T00:00:00"/>
    <s v="TR"/>
    <s v="C.Henriquez adelanto sueldo"/>
    <m/>
    <n v="120000"/>
    <m/>
  </r>
  <r>
    <x v="27"/>
    <s v="Egreso"/>
    <x v="5"/>
    <d v="2018-10-12T00:00:00"/>
    <s v="TR"/>
    <s v="E.Cabrera retiro basura + dif. Rep.porton"/>
    <m/>
    <n v="85000"/>
    <m/>
  </r>
  <r>
    <x v="27"/>
    <s v="Egreso"/>
    <x v="9"/>
    <d v="2018-10-19T00:00:00"/>
    <s v="TR"/>
    <s v="2 Camiones agua Cist. Distribucion"/>
    <m/>
    <n v="70000"/>
    <m/>
  </r>
  <r>
    <x v="27"/>
    <s v="Egreso"/>
    <x v="2"/>
    <d v="2018-10-23T00:00:00"/>
    <s v="TR"/>
    <s v="E.Cabrera Abono retiro basura"/>
    <m/>
    <n v="30000"/>
    <m/>
  </r>
  <r>
    <x v="27"/>
    <s v="Egreso"/>
    <x v="12"/>
    <d v="2018-10-26T00:00:00"/>
    <n v="56826"/>
    <s v="CBR Casablanca ins. Escrituras"/>
    <m/>
    <n v="120000"/>
    <m/>
  </r>
  <r>
    <x v="27"/>
    <s v="Egreso"/>
    <x v="5"/>
    <d v="2018-10-30T00:00:00"/>
    <s v="TR"/>
    <s v="E,Cabrera saldo retiro basura"/>
    <m/>
    <n v="45000"/>
    <m/>
  </r>
  <r>
    <x v="27"/>
    <s v="Egreso"/>
    <x v="1"/>
    <d v="2018-10-31T00:00:00"/>
    <s v="TR"/>
    <s v="C.Henriquez Liq. Sueldo Oct.18"/>
    <m/>
    <n v="164520"/>
    <m/>
  </r>
  <r>
    <x v="27"/>
    <s v="Egreso"/>
    <x v="1"/>
    <d v="2018-10-31T00:00:00"/>
    <s v="TR"/>
    <s v="Gaston Tejos Liq. Reemplazo parte"/>
    <m/>
    <n v="133333"/>
    <m/>
  </r>
  <r>
    <x v="28"/>
    <s v="Egreso"/>
    <x v="1"/>
    <d v="2018-11-05T00:00:00"/>
    <s v="TR"/>
    <s v="Gastos Tejos Saldo Liq. Reemplazo"/>
    <m/>
    <n v="35000"/>
    <m/>
  </r>
  <r>
    <x v="28"/>
    <s v="Egreso"/>
    <x v="11"/>
    <d v="2018-11-05T00:00:00"/>
    <s v="TR"/>
    <s v="R.Figueroa Caja chica Nov.18 "/>
    <m/>
    <n v="150000"/>
    <m/>
  </r>
  <r>
    <x v="28"/>
    <s v="Egreso"/>
    <x v="0"/>
    <d v="2018-11-05T00:00:00"/>
    <s v="TR"/>
    <s v="Ferreteria El Yeco, Malla portones"/>
    <m/>
    <n v="94130"/>
    <m/>
  </r>
  <r>
    <x v="28"/>
    <s v="Egreso"/>
    <x v="2"/>
    <d v="2018-11-06T00:00:00"/>
    <s v="TR"/>
    <s v="Notaria Escritura acta reunion"/>
    <m/>
    <n v="30000"/>
    <m/>
  </r>
  <r>
    <x v="28"/>
    <s v="Egreso"/>
    <x v="3"/>
    <d v="2018-11-06T00:00:00"/>
    <s v="TR"/>
    <s v="Celular encargado Entel"/>
    <m/>
    <n v="6990"/>
    <m/>
  </r>
  <r>
    <x v="28"/>
    <s v="Egreso"/>
    <x v="4"/>
    <d v="2018-11-06T00:00:00"/>
    <s v="TR"/>
    <s v="Litoral 2"/>
    <m/>
    <n v="9469"/>
    <m/>
  </r>
  <r>
    <x v="28"/>
    <s v="Egreso"/>
    <x v="4"/>
    <d v="2018-11-06T00:00:00"/>
    <s v="TR"/>
    <s v="Litoral 1"/>
    <m/>
    <n v="37484"/>
    <m/>
  </r>
  <r>
    <x v="28"/>
    <s v="Egreso"/>
    <x v="4"/>
    <d v="2018-11-06T00:00:00"/>
    <s v="TR"/>
    <s v="Litoral 3"/>
    <m/>
    <n v="404"/>
    <m/>
  </r>
  <r>
    <x v="28"/>
    <s v="Egreso"/>
    <x v="1"/>
    <d v="2018-11-06T00:00:00"/>
    <s v="TR"/>
    <s v="Previred"/>
    <m/>
    <n v="96485"/>
    <m/>
  </r>
  <r>
    <x v="28"/>
    <s v="Egreso"/>
    <x v="2"/>
    <d v="2018-11-06T00:00:00"/>
    <s v="TR"/>
    <s v="Seguro fraude"/>
    <m/>
    <n v="10156"/>
    <m/>
  </r>
  <r>
    <x v="28"/>
    <s v="Egreso"/>
    <x v="9"/>
    <d v="2018-11-08T00:00:00"/>
    <s v="TR"/>
    <s v="1 Camion de Agua Cist. Dist"/>
    <m/>
    <n v="35000"/>
    <m/>
  </r>
  <r>
    <x v="28"/>
    <s v="Egreso"/>
    <x v="0"/>
    <d v="2018-11-09T00:00:00"/>
    <s v="TR"/>
    <s v="E.Cabrera Abono malla protecciones"/>
    <m/>
    <n v="50000"/>
    <m/>
  </r>
  <r>
    <x v="28"/>
    <s v="Egreso"/>
    <x v="0"/>
    <d v="2018-11-12T00:00:00"/>
    <s v="TR"/>
    <s v="E.Cabrera Abono malla protecciones"/>
    <m/>
    <n v="30000"/>
    <m/>
  </r>
  <r>
    <x v="28"/>
    <s v="Egreso"/>
    <x v="2"/>
    <d v="2018-11-13T00:00:00"/>
    <s v="TR"/>
    <s v="Com. Paraiso - Arriendo Sede"/>
    <m/>
    <n v="40000"/>
    <m/>
  </r>
  <r>
    <x v="28"/>
    <s v="Egreso"/>
    <x v="2"/>
    <d v="2018-11-13T00:00:00"/>
    <s v="TR"/>
    <s v="R.Figueroa x Fotocopias Escrituras"/>
    <m/>
    <n v="100000"/>
    <m/>
  </r>
  <r>
    <x v="28"/>
    <s v="Egreso"/>
    <x v="0"/>
    <d v="2018-11-15T00:00:00"/>
    <s v="TR"/>
    <s v="Raul Cueto, Camara pozo profundo"/>
    <m/>
    <n v="165000"/>
    <m/>
  </r>
  <r>
    <x v="28"/>
    <s v="Egreso"/>
    <x v="1"/>
    <d v="2018-11-15T00:00:00"/>
    <s v="TR"/>
    <s v="C.Henriquez adelanto sueldo"/>
    <m/>
    <n v="120000"/>
    <m/>
  </r>
  <r>
    <x v="28"/>
    <s v="Egreso"/>
    <x v="9"/>
    <d v="2018-11-16T00:00:00"/>
    <s v="TR"/>
    <s v="2 Camiones de Agua Cist. Dist."/>
    <m/>
    <n v="70000"/>
    <m/>
  </r>
  <r>
    <x v="28"/>
    <s v="Egreso"/>
    <x v="2"/>
    <d v="2018-11-19T00:00:00"/>
    <s v="TR"/>
    <s v="E.Cabrera Saldo Soldaduras varias"/>
    <m/>
    <n v="35000"/>
    <m/>
  </r>
  <r>
    <x v="28"/>
    <s v="Egreso"/>
    <x v="0"/>
    <d v="2018-11-19T00:00:00"/>
    <s v="TR"/>
    <s v="Ferreteria El Yeco, "/>
    <m/>
    <n v="33250"/>
    <m/>
  </r>
  <r>
    <x v="28"/>
    <s v="Egreso"/>
    <x v="12"/>
    <d v="2018-11-21T00:00:00"/>
    <n v="6827"/>
    <s v="CBR Casablanca Escrituras insc."/>
    <m/>
    <n v="40000"/>
    <m/>
  </r>
  <r>
    <x v="28"/>
    <s v="Egreso"/>
    <x v="11"/>
    <d v="2018-11-22T00:00:00"/>
    <s v="TR"/>
    <s v="R. Figueroa, Refuerzo C.Chica x Esc."/>
    <m/>
    <n v="100000"/>
    <m/>
  </r>
  <r>
    <x v="28"/>
    <s v="Egreso"/>
    <x v="9"/>
    <d v="2018-11-23T00:00:00"/>
    <s v="TR"/>
    <s v="1 Camion de Agua Cist. Dist"/>
    <m/>
    <n v="35000"/>
    <m/>
  </r>
  <r>
    <x v="28"/>
    <s v="Egreso"/>
    <x v="5"/>
    <d v="2018-11-14T00:00:00"/>
    <s v="TR"/>
    <s v="E.Cabrera x Retiro Basura"/>
    <m/>
    <n v="75000"/>
    <m/>
  </r>
  <r>
    <x v="28"/>
    <s v="Egreso"/>
    <x v="0"/>
    <d v="2018-11-26T00:00:00"/>
    <s v="TR"/>
    <s v="R.Hernandez abono x desmalezacion"/>
    <m/>
    <n v="30000"/>
    <m/>
  </r>
  <r>
    <x v="28"/>
    <s v="Egreso"/>
    <x v="0"/>
    <d v="2018-11-27T00:00:00"/>
    <s v="TR"/>
    <s v="E.Cabrera Rep. Porton riñihue"/>
    <m/>
    <n v="15000"/>
    <m/>
  </r>
  <r>
    <x v="28"/>
    <s v="Egreso"/>
    <x v="12"/>
    <d v="2018-11-30T00:00:00"/>
    <s v="TR"/>
    <s v="CBR Casablanca ins. Escrituras"/>
    <m/>
    <n v="80000"/>
    <m/>
  </r>
  <r>
    <x v="28"/>
    <s v="Egreso"/>
    <x v="9"/>
    <d v="2018-11-30T00:00:00"/>
    <s v="TR"/>
    <s v="1 Camion de agua Cist. Distribucion"/>
    <m/>
    <n v="35000"/>
    <m/>
  </r>
  <r>
    <x v="28"/>
    <s v="Egreso"/>
    <x v="5"/>
    <d v="2018-11-30T00:00:00"/>
    <s v="TR"/>
    <s v="E. Cabrera x retiro basura"/>
    <m/>
    <n v="75000"/>
    <m/>
  </r>
  <r>
    <x v="29"/>
    <s v="Egreso"/>
    <x v="1"/>
    <d v="2018-12-03T00:00:00"/>
    <s v="TR"/>
    <s v="C.Henriquez Liq. sueldo"/>
    <m/>
    <n v="194538"/>
    <m/>
  </r>
  <r>
    <x v="29"/>
    <s v="Egreso"/>
    <x v="1"/>
    <d v="2018-12-03T00:00:00"/>
    <s v="TR"/>
    <s v="Previred C.Henriquez"/>
    <m/>
    <n v="103700"/>
    <m/>
  </r>
  <r>
    <x v="29"/>
    <s v="Egreso"/>
    <x v="4"/>
    <d v="2018-12-03T00:00:00"/>
    <s v="TR"/>
    <s v="Litoral 2"/>
    <m/>
    <n v="27404"/>
    <m/>
  </r>
  <r>
    <x v="29"/>
    <s v="Egreso"/>
    <x v="4"/>
    <d v="2018-12-03T00:00:00"/>
    <s v="TR"/>
    <s v="Litoral 1"/>
    <m/>
    <n v="61294"/>
    <m/>
  </r>
  <r>
    <x v="29"/>
    <s v="Egreso"/>
    <x v="4"/>
    <d v="2018-12-03T00:00:00"/>
    <s v="TR"/>
    <s v="Litoral 3"/>
    <m/>
    <n v="2310"/>
    <m/>
  </r>
  <r>
    <x v="29"/>
    <s v="Egreso"/>
    <x v="3"/>
    <d v="2018-12-03T00:00:00"/>
    <s v="TR"/>
    <s v="Celular C.H."/>
    <m/>
    <n v="6990"/>
    <m/>
  </r>
  <r>
    <x v="29"/>
    <s v="Egreso"/>
    <x v="11"/>
    <d v="2018-12-03T00:00:00"/>
    <s v="TR"/>
    <s v="R.Figueroa Caja Chica Dic.18"/>
    <m/>
    <n v="100000"/>
    <m/>
  </r>
  <r>
    <x v="29"/>
    <s v="Egreso"/>
    <x v="2"/>
    <d v="2018-12-03T00:00:00"/>
    <s v="TR"/>
    <s v="S.Espinoza x Cobranzas Extrajudiciales"/>
    <m/>
    <n v="386000"/>
    <m/>
  </r>
  <r>
    <x v="29"/>
    <s v="Egreso"/>
    <x v="12"/>
    <d v="2018-12-05T00:00:00"/>
    <s v="TR"/>
    <s v="S.Espinoza x Notaria Escrituras"/>
    <m/>
    <n v="1020000"/>
    <m/>
  </r>
  <r>
    <x v="29"/>
    <s v="Egreso"/>
    <x v="2"/>
    <d v="2018-12-06T00:00:00"/>
    <s v="COM"/>
    <s v="Seguro Fraude"/>
    <m/>
    <n v="10195"/>
    <m/>
  </r>
  <r>
    <x v="29"/>
    <s v="Egreso"/>
    <x v="9"/>
    <d v="2018-12-06T00:00:00"/>
    <s v="TR"/>
    <s v="1 Camion de Agua Cist. Dist."/>
    <m/>
    <n v="35000"/>
    <m/>
  </r>
  <r>
    <x v="29"/>
    <s v="Egreso"/>
    <x v="0"/>
    <d v="2018-12-10T00:00:00"/>
    <s v="TR"/>
    <s v="R.Hernandez abono x desmalezacion"/>
    <m/>
    <n v="20000"/>
    <m/>
  </r>
  <r>
    <x v="29"/>
    <s v="Egreso"/>
    <x v="12"/>
    <d v="2018-12-11T00:00:00"/>
    <n v="6828"/>
    <s v="CBR Insc. Escrituras"/>
    <m/>
    <n v="160000"/>
    <m/>
  </r>
  <r>
    <x v="29"/>
    <s v="Egreso"/>
    <x v="9"/>
    <d v="2018-12-13T00:00:00"/>
    <s v="TR"/>
    <s v="1 Camion de Agua Cist. Dist."/>
    <m/>
    <n v="35000"/>
    <m/>
  </r>
  <r>
    <x v="29"/>
    <s v="Egreso"/>
    <x v="1"/>
    <d v="2018-12-14T00:00:00"/>
    <s v="TR"/>
    <s v="C.Henriquez adelanto sueldo"/>
    <m/>
    <n v="120000"/>
    <m/>
  </r>
  <r>
    <x v="29"/>
    <s v="Egreso"/>
    <x v="0"/>
    <d v="2018-12-14T00:00:00"/>
    <s v="TR"/>
    <s v="Ferreteria El Yeco pinturas"/>
    <m/>
    <n v="20520"/>
    <m/>
  </r>
  <r>
    <x v="29"/>
    <s v="Egreso"/>
    <x v="0"/>
    <d v="2018-12-14T00:00:00"/>
    <s v="TR"/>
    <s v="Ferreteria El Yeco pinturas x mirador"/>
    <m/>
    <n v="17050"/>
    <m/>
  </r>
  <r>
    <x v="29"/>
    <s v="Egreso"/>
    <x v="5"/>
    <d v="2018-12-17T00:00:00"/>
    <s v="TR"/>
    <s v="E.Cabrera x retiro basura"/>
    <m/>
    <n v="75000"/>
    <m/>
  </r>
  <r>
    <x v="29"/>
    <s v="Egreso"/>
    <x v="1"/>
    <d v="2018-12-19T00:00:00"/>
    <s v="TR"/>
    <s v="C.Henriquez Aguinaldo"/>
    <m/>
    <n v="68000"/>
    <m/>
  </r>
  <r>
    <x v="29"/>
    <s v="Egreso"/>
    <x v="9"/>
    <d v="2018-12-21T00:00:00"/>
    <s v="TR"/>
    <s v="2 Camiones agua Cist. Dist."/>
    <m/>
    <n v="70000"/>
    <m/>
  </r>
  <r>
    <x v="29"/>
    <s v="Egreso"/>
    <x v="11"/>
    <d v="2018-12-24T00:00:00"/>
    <s v="TR"/>
    <s v="R.Figueroa Suple Caja chica Dic.18"/>
    <m/>
    <n v="50000"/>
    <m/>
  </r>
  <r>
    <x v="29"/>
    <s v="Egreso"/>
    <x v="0"/>
    <d v="2018-12-24T00:00:00"/>
    <s v="TR"/>
    <s v="Ferreteria El Yeco insumos cemento,etc"/>
    <m/>
    <n v="66800"/>
    <m/>
  </r>
  <r>
    <x v="29"/>
    <s v="Egreso"/>
    <x v="0"/>
    <d v="2018-12-24T00:00:00"/>
    <s v="TR"/>
    <s v="R.Hernandez saldo x desmalezacion"/>
    <m/>
    <n v="100000"/>
    <m/>
  </r>
  <r>
    <x v="29"/>
    <s v="Egreso"/>
    <x v="2"/>
    <d v="2018-12-26T00:00:00"/>
    <s v="TR"/>
    <s v="Software Pc El Ensueño"/>
    <m/>
    <n v="87390"/>
    <m/>
  </r>
  <r>
    <x v="29"/>
    <s v="Egreso"/>
    <x v="9"/>
    <d v="2018-12-28T00:00:00"/>
    <s v="TR"/>
    <s v="2  Camiones de Agua Cist. Dist."/>
    <m/>
    <n v="70000"/>
    <m/>
  </r>
  <r>
    <x v="29"/>
    <s v="Egreso"/>
    <x v="0"/>
    <d v="2018-12-28T00:00:00"/>
    <s v="TR"/>
    <s v="Nibaldo Necuñir Rep. Portones"/>
    <m/>
    <n v="20000"/>
    <n v="25135260"/>
  </r>
  <r>
    <x v="30"/>
    <s v="Egreso"/>
    <x v="0"/>
    <d v="2019-01-02T00:00:00"/>
    <s v="TR"/>
    <s v="Melinda Gonzalez Desmalez. Ranco 95"/>
    <m/>
    <n v="35000"/>
    <m/>
  </r>
  <r>
    <x v="30"/>
    <s v="Egreso"/>
    <x v="0"/>
    <d v="2019-01-02T00:00:00"/>
    <s v="TR"/>
    <s v="Cueto (hijos) x Calle Llanquihue"/>
    <s v=" "/>
    <n v="120000"/>
    <m/>
  </r>
  <r>
    <x v="30"/>
    <s v="Egreso"/>
    <x v="1"/>
    <d v="2019-01-02T00:00:00"/>
    <s v="TR"/>
    <s v="C. Henriquez Liq sueldo Dic. 2018"/>
    <s v=" "/>
    <n v="196541"/>
    <m/>
  </r>
  <r>
    <x v="30"/>
    <s v="Egreso"/>
    <x v="5"/>
    <d v="2019-01-02T00:00:00"/>
    <s v="TR"/>
    <s v="Edwards Cabrera x retiro basura dic."/>
    <s v=" "/>
    <n v="75000"/>
    <m/>
  </r>
  <r>
    <x v="30"/>
    <s v="Egreso"/>
    <x v="0"/>
    <d v="2019-01-02T00:00:00"/>
    <s v="TR"/>
    <s v="Luis Pacheco x aridos calle Llaqnuihue"/>
    <s v=" "/>
    <n v="32000"/>
    <m/>
  </r>
  <r>
    <x v="30"/>
    <s v="Egreso"/>
    <x v="5"/>
    <d v="2019-01-02T00:00:00"/>
    <s v="TR"/>
    <s v="Eco Junior retiro 2 ene. 2019"/>
    <s v=" "/>
    <n v="295000"/>
    <m/>
  </r>
  <r>
    <x v="30"/>
    <s v="Egreso"/>
    <x v="0"/>
    <d v="2019-01-03T00:00:00"/>
    <s v="TR"/>
    <s v="Melinda Gonzalez Desmalez. 125"/>
    <m/>
    <n v="35000"/>
    <m/>
  </r>
  <r>
    <x v="30"/>
    <s v="Egreso"/>
    <x v="9"/>
    <d v="2019-01-03T00:00:00"/>
    <s v="TR"/>
    <s v="2 Camiones de Agua Cist. Dist."/>
    <m/>
    <n v="70000"/>
    <m/>
  </r>
  <r>
    <x v="30"/>
    <s v="Egreso"/>
    <x v="2"/>
    <d v="2019-01-07T00:00:00"/>
    <s v="COM"/>
    <s v="Seguro Fraude"/>
    <m/>
    <n v="10199"/>
    <m/>
  </r>
  <r>
    <x v="30"/>
    <s v="Egreso"/>
    <x v="4"/>
    <d v="2019-01-07T00:00:00"/>
    <s v="TR"/>
    <s v="Litoral2"/>
    <m/>
    <n v="21811"/>
    <m/>
  </r>
  <r>
    <x v="30"/>
    <s v="Egreso"/>
    <x v="4"/>
    <d v="2019-01-07T00:00:00"/>
    <s v="TR"/>
    <s v="Litoral 1"/>
    <m/>
    <n v="54295"/>
    <m/>
  </r>
  <r>
    <x v="30"/>
    <s v="Egreso"/>
    <x v="4"/>
    <d v="2019-01-07T00:00:00"/>
    <s v="TR"/>
    <s v="Litoral 3"/>
    <m/>
    <n v="2166"/>
    <m/>
  </r>
  <r>
    <x v="30"/>
    <s v="Egreso"/>
    <x v="3"/>
    <d v="2019-01-07T00:00:00"/>
    <s v="TR"/>
    <s v="Celular CH"/>
    <m/>
    <n v="6990"/>
    <m/>
  </r>
  <r>
    <x v="30"/>
    <s v="Egreso"/>
    <x v="11"/>
    <d v="2019-01-07T00:00:00"/>
    <s v="TR"/>
    <s v="R.Figueroa C. Chica Enero 2019"/>
    <m/>
    <n v="100000"/>
    <m/>
  </r>
  <r>
    <x v="30"/>
    <s v="Egreso"/>
    <x v="1"/>
    <d v="2019-01-07T00:00:00"/>
    <s v="TR"/>
    <s v="Previred CH"/>
    <m/>
    <n v="124176"/>
    <m/>
  </r>
  <r>
    <x v="30"/>
    <s v="Egreso"/>
    <x v="5"/>
    <d v="2019-01-08T00:00:00"/>
    <s v="TR"/>
    <s v="Eco Junior retiro 8 ene. 2019"/>
    <m/>
    <n v="295000"/>
    <m/>
  </r>
  <r>
    <x v="30"/>
    <s v="Egreso"/>
    <x v="2"/>
    <d v="2019-01-07T00:00:00"/>
    <s v="TR"/>
    <s v="REP. Y ACTUALIZ. PAG. WEB"/>
    <m/>
    <n v="75000"/>
    <m/>
  </r>
  <r>
    <x v="30"/>
    <s v="Egreso"/>
    <x v="9"/>
    <d v="2019-01-11T00:00:00"/>
    <s v="TR"/>
    <s v="2 Camiones de Agua Cist. Dist."/>
    <m/>
    <n v="70000"/>
    <m/>
  </r>
  <r>
    <x v="30"/>
    <s v="Egreso"/>
    <x v="5"/>
    <d v="2019-01-15T00:00:00"/>
    <s v="TR"/>
    <s v="Eco Junior retiro 14 ene. 2019"/>
    <m/>
    <n v="295000"/>
    <m/>
  </r>
  <r>
    <x v="30"/>
    <s v="Egreso"/>
    <x v="1"/>
    <d v="2019-01-15T00:00:00"/>
    <s v="TR"/>
    <s v="CH adelanto sueldo"/>
    <m/>
    <n v="120000"/>
    <m/>
  </r>
  <r>
    <x v="30"/>
    <s v="Egreso"/>
    <x v="12"/>
    <d v="2019-01-15T00:00:00"/>
    <n v="6829"/>
    <s v="CBR Insc. Escrituras"/>
    <m/>
    <n v="240000"/>
    <m/>
  </r>
  <r>
    <x v="30"/>
    <s v="Egreso"/>
    <x v="9"/>
    <d v="2019-01-21T00:00:00"/>
    <s v="TR"/>
    <s v="1 Camion de agua cis. Dist."/>
    <m/>
    <n v="35000"/>
    <m/>
  </r>
  <r>
    <x v="30"/>
    <s v="Egreso"/>
    <x v="2"/>
    <d v="2019-01-21T00:00:00"/>
    <s v="TR"/>
    <s v="Arriendo Sede Paraiso"/>
    <m/>
    <n v="40000"/>
    <m/>
  </r>
  <r>
    <x v="30"/>
    <s v="Egreso"/>
    <x v="5"/>
    <d v="2019-01-22T00:00:00"/>
    <s v="TR"/>
    <s v="Eco Junior retiro 21 ene. 2019"/>
    <m/>
    <n v="295000"/>
    <m/>
  </r>
  <r>
    <x v="30"/>
    <s v="Egreso"/>
    <x v="9"/>
    <d v="2019-01-25T00:00:00"/>
    <s v="TR"/>
    <s v="2 Camiones de Agua Cist. Dist."/>
    <m/>
    <n v="70000"/>
    <m/>
  </r>
  <r>
    <x v="30"/>
    <s v="Egreso"/>
    <x v="9"/>
    <d v="2019-01-30T00:00:00"/>
    <s v="TR"/>
    <s v="2 Camiones de Agua Cist. Dist."/>
    <m/>
    <n v="70000"/>
    <m/>
  </r>
  <r>
    <x v="30"/>
    <s v="Egreso"/>
    <x v="5"/>
    <d v="2019-01-28T00:00:00"/>
    <s v="TR"/>
    <s v="Eco Junior retiro 28 ene. 2019"/>
    <m/>
    <n v="295000"/>
    <m/>
  </r>
  <r>
    <x v="31"/>
    <s v="Egreso"/>
    <x v="1"/>
    <d v="2019-02-01T00:00:00"/>
    <s v="TR"/>
    <s v="LIQ.Sueldo Carlos Henriquez"/>
    <m/>
    <n v="366780"/>
    <m/>
  </r>
  <r>
    <x v="31"/>
    <s v="Egreso"/>
    <x v="0"/>
    <d v="2019-02-04T00:00:00"/>
    <s v="TR"/>
    <s v="Maximiliano Marchant Desmalez. Sitio"/>
    <m/>
    <n v="120000"/>
    <m/>
  </r>
  <r>
    <x v="31"/>
    <s v="Egreso"/>
    <x v="5"/>
    <d v="2019-02-05T00:00:00"/>
    <s v="TR"/>
    <s v="Eco Junior retiro 5 Feb. 2019"/>
    <m/>
    <n v="295000"/>
    <m/>
  </r>
  <r>
    <x v="31"/>
    <s v="Egreso"/>
    <x v="1"/>
    <d v="2019-02-05T00:00:00"/>
    <s v="TR"/>
    <s v="Previred CH"/>
    <m/>
    <n v="142380"/>
    <m/>
  </r>
  <r>
    <x v="31"/>
    <s v="Egreso"/>
    <x v="11"/>
    <d v="2019-02-05T00:00:00"/>
    <s v="TR"/>
    <s v="Ricardo Figueroa Caja Chica Feb.19"/>
    <m/>
    <n v="100000"/>
    <m/>
  </r>
  <r>
    <x v="31"/>
    <s v="Egreso"/>
    <x v="4"/>
    <d v="2019-02-05T00:00:00"/>
    <s v="TR"/>
    <s v="Litoral 2"/>
    <m/>
    <n v="20971"/>
    <m/>
  </r>
  <r>
    <x v="31"/>
    <s v="Egreso"/>
    <x v="4"/>
    <d v="2019-02-05T00:00:00"/>
    <s v="TR"/>
    <s v="Litoral 1"/>
    <m/>
    <n v="63639"/>
    <m/>
  </r>
  <r>
    <x v="31"/>
    <s v="Egreso"/>
    <x v="4"/>
    <d v="2019-02-05T00:00:00"/>
    <s v="TR"/>
    <s v="Litoral 3"/>
    <m/>
    <n v="2036"/>
    <m/>
  </r>
  <r>
    <x v="31"/>
    <s v="Egreso"/>
    <x v="3"/>
    <d v="2019-02-05T00:00:00"/>
    <s v="TR"/>
    <s v="Celular CH"/>
    <m/>
    <n v="6990"/>
    <m/>
  </r>
  <r>
    <x v="31"/>
    <s v="Egreso"/>
    <x v="2"/>
    <d v="2019-02-06T00:00:00"/>
    <s v="COM"/>
    <s v="Seguro Fraude"/>
    <m/>
    <n v="10190"/>
    <m/>
  </r>
  <r>
    <x v="31"/>
    <s v="Egreso"/>
    <x v="9"/>
    <d v="2019-02-07T00:00:00"/>
    <s v="TR"/>
    <s v="2 Camiones de Agua Cist. Dist"/>
    <m/>
    <n v="70000"/>
    <m/>
  </r>
  <r>
    <x v="31"/>
    <s v="Egreso"/>
    <x v="1"/>
    <d v="2019-02-11T00:00:00"/>
    <s v="TR"/>
    <s v="Gastos Tejos x Custodia Condominio"/>
    <m/>
    <n v="100000"/>
    <m/>
  </r>
  <r>
    <x v="31"/>
    <s v="Egreso"/>
    <x v="5"/>
    <d v="2019-02-11T00:00:00"/>
    <s v="TR"/>
    <s v="Eco Junior retiro 11 de Febrero. 2019"/>
    <m/>
    <n v="295000"/>
    <m/>
  </r>
  <r>
    <x v="31"/>
    <s v="Egreso"/>
    <x v="9"/>
    <d v="2019-02-11T00:00:00"/>
    <s v="TR"/>
    <s v="2 Camiones de Agua Cist. Dist."/>
    <m/>
    <n v="70000"/>
    <m/>
  </r>
  <r>
    <x v="31"/>
    <s v="Egreso"/>
    <x v="1"/>
    <d v="2019-02-11T00:00:00"/>
    <s v="TR"/>
    <s v="CH Adelanto sueldo"/>
    <m/>
    <n v="120000"/>
    <m/>
  </r>
  <r>
    <x v="31"/>
    <s v="Egreso"/>
    <x v="5"/>
    <d v="2019-02-19T00:00:00"/>
    <s v="TR"/>
    <s v="Eco Junior retiro 18 de Febrero. 2019"/>
    <m/>
    <n v="295000"/>
    <m/>
  </r>
  <r>
    <x v="31"/>
    <s v="Egreso"/>
    <x v="2"/>
    <d v="2019-02-21T00:00:00"/>
    <s v="TR"/>
    <s v="Scanner HP x digitalizacion Doc."/>
    <m/>
    <n v="174510"/>
    <m/>
  </r>
  <r>
    <x v="31"/>
    <s v="Egreso"/>
    <x v="9"/>
    <d v="2019-02-22T00:00:00"/>
    <s v="TR"/>
    <s v="2 Camiones de agua Cist. Dist"/>
    <m/>
    <n v="70000"/>
    <m/>
  </r>
  <r>
    <x v="31"/>
    <s v="Egreso"/>
    <x v="0"/>
    <d v="2019-02-22T00:00:00"/>
    <s v="TR"/>
    <s v="Miguel Uribe rep. Cañerias d.110"/>
    <m/>
    <n v="15000"/>
    <m/>
  </r>
  <r>
    <x v="31"/>
    <s v="Egreso"/>
    <x v="0"/>
    <d v="2019-02-22T00:00:00"/>
    <s v="TR"/>
    <s v="C.Henriquez x desmalezac. Lado sede"/>
    <m/>
    <n v="35000"/>
    <m/>
  </r>
  <r>
    <x v="31"/>
    <s v="Egreso"/>
    <x v="5"/>
    <d v="2019-02-25T00:00:00"/>
    <s v="TR"/>
    <s v="Eco Junior retiro 25 de Febrero. 2019"/>
    <m/>
    <n v="295000"/>
    <m/>
  </r>
  <r>
    <x v="32"/>
    <s v="Egreso"/>
    <x v="1"/>
    <d v="2019-03-01T00:00:00"/>
    <s v="TR"/>
    <s v="LIQ.Sueldo Carlos Henriquez"/>
    <m/>
    <n v="366780"/>
    <m/>
  </r>
  <r>
    <x v="32"/>
    <s v="Egreso"/>
    <x v="9"/>
    <d v="2019-03-01T00:00:00"/>
    <s v="TR"/>
    <s v="2 Camiones de Agua Cist. Dist."/>
    <m/>
    <n v="70000"/>
    <m/>
  </r>
  <r>
    <x v="32"/>
    <s v="Egreso"/>
    <x v="4"/>
    <d v="2019-03-04T00:00:00"/>
    <s v="TR"/>
    <s v="Litoral 2"/>
    <m/>
    <n v="19943"/>
    <m/>
  </r>
  <r>
    <x v="32"/>
    <s v="Egreso"/>
    <x v="4"/>
    <d v="2019-03-04T00:00:00"/>
    <s v="TR"/>
    <s v="Litoral 1"/>
    <m/>
    <n v="56960"/>
    <m/>
  </r>
  <r>
    <x v="32"/>
    <s v="Egreso"/>
    <x v="4"/>
    <d v="2019-03-04T00:00:00"/>
    <s v="TR"/>
    <s v="Litoral 3"/>
    <m/>
    <n v="1747"/>
    <m/>
  </r>
  <r>
    <x v="32"/>
    <s v="Egreso"/>
    <x v="3"/>
    <d v="2019-03-04T00:00:00"/>
    <s v="TR"/>
    <s v="Celular CH"/>
    <m/>
    <n v="6990"/>
    <m/>
  </r>
  <r>
    <x v="32"/>
    <s v="Egreso"/>
    <x v="11"/>
    <d v="2019-03-04T00:00:00"/>
    <s v="TR"/>
    <s v="R.Figueroa Caja chica Marzo"/>
    <m/>
    <n v="100000"/>
    <m/>
  </r>
  <r>
    <x v="32"/>
    <s v="Egreso"/>
    <x v="1"/>
    <d v="2019-03-04T00:00:00"/>
    <s v="TR"/>
    <s v="Previred CH"/>
    <m/>
    <n v="142380"/>
    <m/>
  </r>
  <r>
    <x v="32"/>
    <s v="Egreso"/>
    <x v="2"/>
    <d v="2019-03-06T00:00:00"/>
    <s v="COM"/>
    <s v="Seguro fraude"/>
    <m/>
    <n v="10198"/>
    <m/>
  </r>
  <r>
    <x v="32"/>
    <s v="Egreso"/>
    <x v="0"/>
    <d v="2019-03-11T00:00:00"/>
    <s v="TR"/>
    <s v="Ferreteria El Yeco, materiales "/>
    <m/>
    <n v="24508"/>
    <m/>
  </r>
  <r>
    <x v="32"/>
    <s v="Egreso"/>
    <x v="0"/>
    <d v="2019-03-11T00:00:00"/>
    <s v="TR"/>
    <s v="Ferreteria El Yeco, materiales "/>
    <m/>
    <n v="3990"/>
    <m/>
  </r>
  <r>
    <x v="32"/>
    <s v="Egreso"/>
    <x v="1"/>
    <d v="2019-03-15T00:00:00"/>
    <s v="TR"/>
    <s v="C.Henriquez adelanto sueldo"/>
    <m/>
    <n v="120000"/>
    <m/>
  </r>
  <r>
    <x v="32"/>
    <s v="Egreso"/>
    <x v="12"/>
    <d v="2019-03-15T00:00:00"/>
    <s v="TR"/>
    <s v="CBR Casablanca ingreso escrit."/>
    <m/>
    <n v="120000"/>
    <m/>
  </r>
  <r>
    <x v="32"/>
    <s v="Egreso"/>
    <x v="12"/>
    <d v="2019-03-20T00:00:00"/>
    <s v="TR"/>
    <s v="S.Espinoza x Cancelacion Notaria Esc."/>
    <m/>
    <n v="1040000"/>
    <m/>
  </r>
  <r>
    <x v="32"/>
    <s v="Egreso"/>
    <x v="2"/>
    <d v="2019-03-28T00:00:00"/>
    <s v="TR"/>
    <s v="Notaria Rancagua, Acta Escritura"/>
    <m/>
    <n v="25000"/>
    <m/>
  </r>
  <r>
    <x v="32"/>
    <s v="Egreso"/>
    <x v="0"/>
    <d v="2019-03-28T00:00:00"/>
    <s v="TR"/>
    <s v="Rep. Cadena Villarrica"/>
    <m/>
    <n v="10000"/>
    <m/>
  </r>
  <r>
    <x v="32"/>
    <s v="Egreso"/>
    <x v="5"/>
    <d v="2019-03-28T00:00:00"/>
    <s v="TR"/>
    <s v="Retiro Basura Marzo "/>
    <m/>
    <n v="250000"/>
    <m/>
  </r>
  <r>
    <x v="32"/>
    <s v="Egreso"/>
    <x v="9"/>
    <d v="2019-03-29T00:00:00"/>
    <s v="TR"/>
    <s v="parte  Camiones agua Cist. Dist."/>
    <m/>
    <n v="10000"/>
    <m/>
  </r>
  <r>
    <x v="32"/>
    <s v="Egreso"/>
    <x v="9"/>
    <d v="2019-03-29T00:00:00"/>
    <s v="TR"/>
    <s v="parte  Camiones agua Cist. Dist."/>
    <m/>
    <n v="60000"/>
    <m/>
  </r>
  <r>
    <x v="33"/>
    <s v="Egreso"/>
    <x v="1"/>
    <d v="2019-04-01T00:00:00"/>
    <s v="TR"/>
    <s v="Liq. Sueldo C.Henriquez"/>
    <m/>
    <n v="285650"/>
    <m/>
  </r>
  <r>
    <x v="33"/>
    <s v="Egreso"/>
    <x v="9"/>
    <d v="2019-04-05T00:00:00"/>
    <s v="TR"/>
    <s v="2 Camiones de Agua Cist. Dist."/>
    <m/>
    <n v="70000"/>
    <m/>
  </r>
  <r>
    <x v="33"/>
    <s v="Egreso"/>
    <x v="2"/>
    <d v="2019-04-08T00:00:00"/>
    <s v="COM"/>
    <s v="Seguro Fraude"/>
    <m/>
    <n v="10199"/>
    <m/>
  </r>
  <r>
    <x v="33"/>
    <s v="Egreso"/>
    <x v="4"/>
    <d v="2019-04-08T00:00:00"/>
    <s v="TR"/>
    <s v="Litorial "/>
    <m/>
    <n v="20871"/>
    <m/>
  </r>
  <r>
    <x v="33"/>
    <s v="Egreso"/>
    <x v="4"/>
    <d v="2019-04-08T00:00:00"/>
    <s v="TR"/>
    <s v="Litoral "/>
    <m/>
    <n v="58477"/>
    <m/>
  </r>
  <r>
    <x v="33"/>
    <s v="Egreso"/>
    <x v="4"/>
    <d v="2019-04-08T00:00:00"/>
    <s v="TR"/>
    <s v="Litoral "/>
    <m/>
    <n v="1602"/>
    <m/>
  </r>
  <r>
    <x v="33"/>
    <s v="Egreso"/>
    <x v="3"/>
    <d v="2019-04-08T00:00:00"/>
    <s v="TR"/>
    <s v="Cecular Entel CH"/>
    <m/>
    <n v="6990"/>
    <m/>
  </r>
  <r>
    <x v="33"/>
    <s v="Egreso"/>
    <x v="11"/>
    <d v="2019-04-08T00:00:00"/>
    <s v="TR"/>
    <s v="R.Figueroa Caja chica Abril"/>
    <m/>
    <n v="100000"/>
    <m/>
  </r>
  <r>
    <x v="33"/>
    <s v="Egreso"/>
    <x v="1"/>
    <d v="2019-04-08T00:00:00"/>
    <s v="TR"/>
    <s v="Previred CH"/>
    <m/>
    <n v="118650"/>
    <m/>
  </r>
  <r>
    <x v="33"/>
    <s v="Egreso"/>
    <x v="1"/>
    <d v="2019-04-18T00:00:00"/>
    <s v="TR"/>
    <s v="C.Henriquez adelanto sueldo"/>
    <m/>
    <n v="120000"/>
    <m/>
  </r>
  <r>
    <x v="33"/>
    <s v="Egreso"/>
    <x v="9"/>
    <d v="2019-04-18T00:00:00"/>
    <s v="TR"/>
    <s v="3 Camiones de Agua Cist. Dist."/>
    <m/>
    <n v="105000"/>
    <m/>
  </r>
  <r>
    <x v="33"/>
    <s v="Egreso"/>
    <x v="2"/>
    <d v="2019-04-25T00:00:00"/>
    <s v="TR"/>
    <s v="Digitalizacion Archivos El Ensueño"/>
    <m/>
    <n v="250000"/>
    <m/>
  </r>
  <r>
    <x v="33"/>
    <s v="Egreso"/>
    <x v="9"/>
    <d v="2019-04-25T00:00:00"/>
    <s v="TR"/>
    <s v="2 Camiones de Agua Cist. Dist."/>
    <m/>
    <n v="70000"/>
    <m/>
  </r>
  <r>
    <x v="33"/>
    <s v="Egreso"/>
    <x v="0"/>
    <d v="2019-04-25T00:00:00"/>
    <s v="TR"/>
    <s v="Ferreteria El Yeco varios"/>
    <m/>
    <n v="17530"/>
    <m/>
  </r>
  <r>
    <x v="33"/>
    <s v="Egreso"/>
    <x v="5"/>
    <d v="2019-04-26T00:00:00"/>
    <s v="TR"/>
    <s v="Retiro Basura Abril mas dia Semana Sta."/>
    <m/>
    <n v="310000"/>
    <m/>
  </r>
  <r>
    <x v="34"/>
    <s v="Egreso"/>
    <x v="1"/>
    <d v="2019-05-02T00:00:00"/>
    <s v="TR"/>
    <s v="C.Henriquez Liq. Sueldo abril"/>
    <m/>
    <n v="205650"/>
    <m/>
  </r>
  <r>
    <x v="34"/>
    <s v="Egreso"/>
    <x v="11"/>
    <d v="2019-05-02T00:00:00"/>
    <s v="TR"/>
    <s v="R.Figueroa Caja Chica Mayo"/>
    <m/>
    <n v="100000"/>
    <m/>
  </r>
  <r>
    <x v="34"/>
    <s v="Egreso"/>
    <x v="4"/>
    <d v="2019-05-02T00:00:00"/>
    <s v="D/E"/>
    <s v="Litoral "/>
    <m/>
    <n v="19580"/>
    <m/>
  </r>
  <r>
    <x v="34"/>
    <s v="Egreso"/>
    <x v="4"/>
    <d v="2019-05-02T00:00:00"/>
    <s v="TR"/>
    <s v="Litoral 1"/>
    <m/>
    <n v="81132"/>
    <m/>
  </r>
  <r>
    <x v="34"/>
    <s v="Egreso"/>
    <x v="4"/>
    <d v="2019-05-02T00:00:00"/>
    <s v="TR"/>
    <s v="Litoral 3"/>
    <m/>
    <n v="1885"/>
    <m/>
  </r>
  <r>
    <x v="34"/>
    <s v="Egreso"/>
    <x v="3"/>
    <d v="2019-05-02T00:00:00"/>
    <s v="TR"/>
    <s v="Celular Entel encargado"/>
    <m/>
    <n v="6990"/>
    <m/>
  </r>
  <r>
    <x v="34"/>
    <s v="Egreso"/>
    <x v="1"/>
    <d v="2019-05-03T00:00:00"/>
    <s v="TR"/>
    <s v="Saldo Liq, sueldo C.Henriquez"/>
    <m/>
    <n v="80000"/>
    <m/>
  </r>
  <r>
    <x v="34"/>
    <s v="Egreso"/>
    <x v="2"/>
    <d v="2019-05-06T00:00:00"/>
    <s v="TR"/>
    <s v="Seguro Fraude"/>
    <m/>
    <n v="10245"/>
    <m/>
  </r>
  <r>
    <x v="34"/>
    <s v="Egreso"/>
    <x v="1"/>
    <d v="2019-05-07T00:00:00"/>
    <s v="TR"/>
    <s v="Previred encargado"/>
    <m/>
    <n v="118650"/>
    <m/>
  </r>
  <r>
    <x v="34"/>
    <s v="Egreso"/>
    <x v="9"/>
    <d v="2019-05-10T00:00:00"/>
    <s v="TR"/>
    <s v="2 Camiones agua Cist. Dist."/>
    <m/>
    <n v="70000"/>
    <m/>
  </r>
  <r>
    <x v="34"/>
    <s v="Egreso"/>
    <x v="0"/>
    <d v="2019-05-16T00:00:00"/>
    <s v="TR"/>
    <s v="Ferreteria El Yeco, Pomelos y otros"/>
    <m/>
    <n v="14310"/>
    <m/>
  </r>
  <r>
    <x v="34"/>
    <s v="Egreso"/>
    <x v="9"/>
    <d v="2019-05-16T00:00:00"/>
    <s v="TR"/>
    <s v="2 Camiones agua Cist. Dist."/>
    <m/>
    <n v="70000"/>
    <m/>
  </r>
  <r>
    <x v="34"/>
    <s v="Egreso"/>
    <x v="1"/>
    <d v="2019-05-16T00:00:00"/>
    <s v="TR"/>
    <s v="C.Henriquez adelanto Sueldo "/>
    <m/>
    <n v="120000"/>
    <m/>
  </r>
  <r>
    <x v="34"/>
    <s v="Egreso"/>
    <x v="9"/>
    <d v="2019-05-24T00:00:00"/>
    <s v="TR"/>
    <s v="1 Camion de agua Cist. Dist."/>
    <m/>
    <n v="35000"/>
    <m/>
  </r>
  <r>
    <x v="34"/>
    <s v="Egreso"/>
    <x v="5"/>
    <d v="2019-05-27T00:00:00"/>
    <s v="TR"/>
    <s v="Retiro Basura Mayo 2019, Oyarce"/>
    <m/>
    <n v="250000"/>
    <m/>
  </r>
  <r>
    <x v="34"/>
    <s v="Egreso"/>
    <x v="9"/>
    <d v="2019-05-30T00:00:00"/>
    <s v="TR"/>
    <s v="2 Camiones agua Cist. Dist."/>
    <m/>
    <n v="70000"/>
    <m/>
  </r>
  <r>
    <x v="34"/>
    <s v="Egreso"/>
    <x v="1"/>
    <d v="2019-05-31T00:00:00"/>
    <s v="TR"/>
    <s v="C.Henriquez Liq. Sueldo Mayo"/>
    <m/>
    <n v="285650"/>
    <m/>
  </r>
  <r>
    <x v="34"/>
    <s v="Egreso"/>
    <x v="4"/>
    <d v="2019-05-31T00:00:00"/>
    <s v="TR"/>
    <s v="Litoral 2"/>
    <m/>
    <n v="19143"/>
    <m/>
  </r>
  <r>
    <x v="34"/>
    <s v="Egreso"/>
    <x v="4"/>
    <d v="2019-05-31T00:00:00"/>
    <s v="TR"/>
    <s v="Litoral 1"/>
    <m/>
    <n v="98963"/>
    <m/>
  </r>
  <r>
    <x v="34"/>
    <s v="Egreso"/>
    <x v="4"/>
    <d v="2019-05-31T00:00:00"/>
    <s v="TR"/>
    <s v="Litoral 3"/>
    <m/>
    <n v="1628"/>
    <m/>
  </r>
  <r>
    <x v="34"/>
    <s v="Egreso"/>
    <x v="3"/>
    <d v="2019-05-31T00:00:00"/>
    <s v="TR"/>
    <s v="Telefono CH"/>
    <m/>
    <n v="6990"/>
    <m/>
  </r>
  <r>
    <x v="34"/>
    <s v="Egreso"/>
    <x v="11"/>
    <d v="2019-05-31T00:00:00"/>
    <s v="TR"/>
    <s v="R.Figueroa Caja Chica Junio"/>
    <m/>
    <n v="100000"/>
    <m/>
  </r>
  <r>
    <x v="34"/>
    <s v="Egreso"/>
    <x v="1"/>
    <d v="2019-05-31T00:00:00"/>
    <s v="TR"/>
    <s v="Previred encargado"/>
    <m/>
    <n v="118650"/>
    <m/>
  </r>
  <r>
    <x v="35"/>
    <s v="Egreso"/>
    <x v="0"/>
    <d v="2019-06-03T00:00:00"/>
    <s v="TR"/>
    <s v="Ferreteria El Yeco"/>
    <m/>
    <n v="6000"/>
    <m/>
  </r>
  <r>
    <x v="35"/>
    <s v="Egreso"/>
    <x v="0"/>
    <d v="2019-06-03T00:00:00"/>
    <s v="TR"/>
    <s v="Ferreteria El Yeco"/>
    <m/>
    <n v="11275"/>
    <m/>
  </r>
  <r>
    <x v="35"/>
    <s v="Egreso"/>
    <x v="0"/>
    <d v="2019-06-06T00:00:00"/>
    <s v="COM"/>
    <s v="Seguro Fraude"/>
    <m/>
    <n v="10278"/>
    <m/>
  </r>
  <r>
    <x v="35"/>
    <s v="Egreso"/>
    <x v="9"/>
    <d v="2019-06-06T00:00:00"/>
    <s v="TR"/>
    <s v="2 Camiones de Agua Cist.Dist."/>
    <m/>
    <n v="70000"/>
    <m/>
  </r>
  <r>
    <x v="35"/>
    <s v="Egreso"/>
    <x v="9"/>
    <d v="2019-06-13T00:00:00"/>
    <s v="TR"/>
    <s v="2 Camiones de Agua Cist.Dist."/>
    <m/>
    <n v="70000"/>
    <m/>
  </r>
  <r>
    <x v="35"/>
    <s v="Egreso"/>
    <x v="11"/>
    <d v="2019-06-13T00:00:00"/>
    <s v="TR"/>
    <s v="R.Figueroa refuerzo Caja chica"/>
    <m/>
    <n v="50000"/>
    <m/>
  </r>
  <r>
    <x v="35"/>
    <s v="Egreso"/>
    <x v="1"/>
    <d v="2019-06-17T00:00:00"/>
    <s v="TR"/>
    <s v="C.Henriquez adelanto sueldo"/>
    <m/>
    <n v="120000"/>
    <m/>
  </r>
  <r>
    <x v="35"/>
    <s v="Egreso"/>
    <x v="9"/>
    <d v="2019-06-21T00:00:00"/>
    <s v="TR"/>
    <s v="1 Camion de agua Cist. Distribucion"/>
    <m/>
    <n v="35000"/>
    <m/>
  </r>
  <r>
    <x v="35"/>
    <s v="Egreso"/>
    <x v="9"/>
    <d v="2019-06-28T00:00:00"/>
    <s v="TR"/>
    <s v="1 Camion de agua Cist. Distribucion"/>
    <m/>
    <n v="35000"/>
    <m/>
  </r>
  <r>
    <x v="36"/>
    <s v="Egreso"/>
    <x v="1"/>
    <d v="2019-07-01T00:00:00"/>
    <s v="TR"/>
    <s v="C.Henriquez  Liq.sueldo"/>
    <m/>
    <n v="285650"/>
    <m/>
  </r>
  <r>
    <x v="36"/>
    <s v="Egreso"/>
    <x v="0"/>
    <d v="2019-07-01T00:00:00"/>
    <s v="TR"/>
    <s v="Ferretaria El Yeco materiales"/>
    <m/>
    <n v="3800"/>
    <m/>
  </r>
  <r>
    <x v="36"/>
    <s v="Egreso"/>
    <x v="5"/>
    <d v="2019-07-01T00:00:00"/>
    <s v="TR"/>
    <s v="Retiro Basura Junio 2019, Oyarce"/>
    <m/>
    <n v="250000"/>
    <m/>
  </r>
  <r>
    <x v="36"/>
    <s v="Egreso"/>
    <x v="4"/>
    <d v="2019-07-01T00:00:00"/>
    <s v="TR"/>
    <s v="Litoral 2"/>
    <m/>
    <n v="20777"/>
    <m/>
  </r>
  <r>
    <x v="36"/>
    <s v="Egreso"/>
    <x v="4"/>
    <d v="2019-07-01T00:00:00"/>
    <s v="TR"/>
    <s v="Litoral 1"/>
    <m/>
    <n v="121139"/>
    <m/>
  </r>
  <r>
    <x v="36"/>
    <s v="Egreso"/>
    <x v="4"/>
    <d v="2019-07-01T00:00:00"/>
    <s v="TR"/>
    <s v="Litoral 3"/>
    <m/>
    <n v="1793"/>
    <m/>
  </r>
  <r>
    <x v="36"/>
    <s v="Egreso"/>
    <x v="3"/>
    <d v="2019-07-01T00:00:00"/>
    <s v="TR"/>
    <s v="Celular CH"/>
    <m/>
    <n v="6990"/>
    <m/>
  </r>
  <r>
    <x v="36"/>
    <s v="Egreso"/>
    <x v="11"/>
    <d v="2019-07-01T00:00:00"/>
    <s v="TR"/>
    <s v="R.Figueroa  Caja chica"/>
    <m/>
    <n v="100000"/>
    <m/>
  </r>
  <r>
    <x v="36"/>
    <s v="Egreso"/>
    <x v="1"/>
    <d v="2019-07-01T00:00:00"/>
    <s v="TR"/>
    <s v="Previred CH"/>
    <m/>
    <n v="118650"/>
    <m/>
  </r>
  <r>
    <x v="36"/>
    <s v="Egreso"/>
    <x v="9"/>
    <d v="2019-07-05T00:00:00"/>
    <s v="TR"/>
    <s v="1 Camion Agua Cist. Dist."/>
    <m/>
    <n v="35000"/>
    <m/>
  </r>
  <r>
    <x v="36"/>
    <s v="Egreso"/>
    <x v="2"/>
    <d v="2019-07-08T00:00:00"/>
    <s v="COM"/>
    <s v="Seguro fraude"/>
    <m/>
    <n v="10337"/>
    <m/>
  </r>
  <r>
    <x v="36"/>
    <s v="Egreso"/>
    <x v="9"/>
    <d v="2019-07-11T00:00:00"/>
    <s v="TR"/>
    <s v="2 Camiones de Agua Cist. Dist."/>
    <m/>
    <n v="70000"/>
    <m/>
  </r>
  <r>
    <x v="36"/>
    <s v="Egreso"/>
    <x v="1"/>
    <d v="2019-07-15T00:00:00"/>
    <s v="TR"/>
    <s v="CH adelanto sueldo"/>
    <m/>
    <n v="120000"/>
    <m/>
  </r>
  <r>
    <x v="36"/>
    <s v="Egreso"/>
    <x v="9"/>
    <d v="2019-07-18T00:00:00"/>
    <s v="TR"/>
    <s v="2 Camiones de Agua Cist. Dist."/>
    <m/>
    <n v="70000"/>
    <m/>
  </r>
  <r>
    <x v="36"/>
    <s v="Egreso"/>
    <x v="9"/>
    <d v="2019-07-26T00:00:00"/>
    <s v="TR"/>
    <s v="2 Camiones de Agua Cist. Dist."/>
    <m/>
    <n v="70000"/>
    <m/>
  </r>
  <r>
    <x v="36"/>
    <s v="Egreso"/>
    <x v="9"/>
    <d v="2019-07-31T00:00:00"/>
    <s v="TR"/>
    <s v="2 Camiones de Agua Cist. Dist."/>
    <m/>
    <n v="70000"/>
    <m/>
  </r>
  <r>
    <x v="36"/>
    <s v="Egreso"/>
    <x v="5"/>
    <d v="2019-07-31T00:00:00"/>
    <s v="TR"/>
    <s v="Retiro Basura Julio + dia adic. Vacacion"/>
    <m/>
    <n v="330000"/>
    <m/>
  </r>
  <r>
    <x v="37"/>
    <s v="Egreso"/>
    <x v="1"/>
    <d v="2019-08-02T00:00:00"/>
    <s v="TR"/>
    <s v="Liq. Sueldo Carlos Henriquez"/>
    <m/>
    <n v="285650"/>
    <m/>
  </r>
  <r>
    <x v="37"/>
    <s v="Egreso"/>
    <x v="2"/>
    <d v="2019-08-02T00:00:00"/>
    <s v="TR"/>
    <s v="Hosting Pag. Web"/>
    <m/>
    <n v="36405"/>
    <m/>
  </r>
  <r>
    <x v="37"/>
    <s v="Egreso"/>
    <x v="1"/>
    <d v="2019-08-05T00:00:00"/>
    <s v="TR"/>
    <s v="Previred CH"/>
    <m/>
    <n v="118650"/>
    <m/>
  </r>
  <r>
    <x v="37"/>
    <s v="Egreso"/>
    <x v="4"/>
    <d v="2019-08-05T00:00:00"/>
    <s v="TR"/>
    <s v="Litoral 2"/>
    <m/>
    <n v="17953"/>
    <m/>
  </r>
  <r>
    <x v="37"/>
    <s v="Egreso"/>
    <x v="4"/>
    <d v="2019-08-05T00:00:00"/>
    <s v="TR"/>
    <s v="Litoral 1"/>
    <m/>
    <n v="82475"/>
    <m/>
  </r>
  <r>
    <x v="37"/>
    <s v="Egreso"/>
    <x v="4"/>
    <d v="2019-08-05T00:00:00"/>
    <s v="TR"/>
    <s v="Litoral 3"/>
    <m/>
    <n v="1968"/>
    <m/>
  </r>
  <r>
    <x v="37"/>
    <s v="Egreso"/>
    <x v="11"/>
    <d v="2019-08-05T00:00:00"/>
    <s v="TR"/>
    <s v="Caja Chica Agosto"/>
    <m/>
    <n v="100000"/>
    <m/>
  </r>
  <r>
    <x v="37"/>
    <s v="Egreso"/>
    <x v="3"/>
    <d v="2019-08-05T00:00:00"/>
    <s v="TR"/>
    <s v="Entel telefono CH"/>
    <m/>
    <n v="6990"/>
    <m/>
  </r>
  <r>
    <x v="37"/>
    <s v="Egreso"/>
    <x v="2"/>
    <d v="2019-08-06T00:00:00"/>
    <s v="COM"/>
    <s v="Seguro fraude"/>
    <m/>
    <n v="10343"/>
    <m/>
  </r>
  <r>
    <x v="37"/>
    <s v="Egreso"/>
    <x v="1"/>
    <d v="2019-08-12T00:00:00"/>
    <s v="TR"/>
    <s v="CH X pago vacaciones 10 dias"/>
    <m/>
    <n v="202825"/>
    <m/>
  </r>
  <r>
    <x v="37"/>
    <s v="Egreso"/>
    <x v="9"/>
    <d v="2019-08-13T00:00:00"/>
    <s v="TR"/>
    <s v="2 Camiones de Agua Cist. Dist."/>
    <m/>
    <n v="70000"/>
    <m/>
  </r>
  <r>
    <x v="37"/>
    <s v="Egreso"/>
    <x v="1"/>
    <d v="2019-08-14T00:00:00"/>
    <s v="TR"/>
    <s v="C. Henriquez Adelanto sueldo"/>
    <m/>
    <n v="120000"/>
    <m/>
  </r>
  <r>
    <x v="37"/>
    <s v="Egreso"/>
    <x v="14"/>
    <d v="2019-08-19T00:00:00"/>
    <s v="pago"/>
    <s v="Contrib. Sitio Estanque de Agua"/>
    <m/>
    <n v="352911"/>
    <m/>
  </r>
  <r>
    <x v="37"/>
    <s v="Egreso"/>
    <x v="14"/>
    <d v="2019-08-19T00:00:00"/>
    <s v="pago"/>
    <s v="Contribuciones Sitio Mirador"/>
    <m/>
    <n v="202695"/>
    <m/>
  </r>
  <r>
    <x v="37"/>
    <s v="Egreso"/>
    <x v="14"/>
    <d v="2019-08-19T00:00:00"/>
    <s v="pago"/>
    <s v="Contribuciones Sitio Calafquen"/>
    <m/>
    <n v="457221"/>
    <m/>
  </r>
  <r>
    <x v="37"/>
    <s v="Egreso"/>
    <x v="14"/>
    <d v="2019-08-19T00:00:00"/>
    <s v="pago"/>
    <s v="Contrib. Sitio Estacionamiento Sitio 1"/>
    <m/>
    <n v="66051"/>
    <m/>
  </r>
  <r>
    <x v="37"/>
    <s v="Egreso"/>
    <x v="14"/>
    <d v="2019-08-19T00:00:00"/>
    <s v="pago"/>
    <s v="Contrib. Sitio  Quebrada Calafquen"/>
    <m/>
    <n v="188714"/>
    <m/>
  </r>
  <r>
    <x v="37"/>
    <s v="Egreso"/>
    <x v="14"/>
    <d v="2019-08-19T00:00:00"/>
    <s v="pago"/>
    <s v="Contrib. Sitio  Quebrada Icalma 309"/>
    <m/>
    <n v="188714"/>
    <m/>
  </r>
  <r>
    <x v="37"/>
    <s v="Egreso"/>
    <x v="14"/>
    <d v="2019-08-19T00:00:00"/>
    <s v="pago"/>
    <s v="Contrib. Sitio Quebrada Icalma 305"/>
    <m/>
    <n v="188714"/>
    <m/>
  </r>
  <r>
    <x v="37"/>
    <s v="Egreso"/>
    <x v="14"/>
    <d v="2019-08-19T00:00:00"/>
    <s v="pago"/>
    <s v="Contrib. Sitio Quebrada Llanquihue"/>
    <m/>
    <n v="284681"/>
    <m/>
  </r>
  <r>
    <x v="37"/>
    <s v="Egreso"/>
    <x v="2"/>
    <d v="2019-08-21T00:00:00"/>
    <s v="TR"/>
    <s v="Hosting Pag. Web"/>
    <m/>
    <n v="35343"/>
    <m/>
  </r>
  <r>
    <x v="37"/>
    <s v="Egreso"/>
    <x v="9"/>
    <d v="2019-08-23T00:00:00"/>
    <s v="TR"/>
    <s v="2 Camiones de Agua Cist. Dist."/>
    <m/>
    <n v="70000"/>
    <m/>
  </r>
  <r>
    <x v="37"/>
    <s v="Egreso"/>
    <x v="12"/>
    <d v="2019-08-27T00:00:00"/>
    <s v="TR"/>
    <s v="Salvador Espinoza x Notaria Escrituras"/>
    <m/>
    <n v="400000"/>
    <m/>
  </r>
  <r>
    <x v="37"/>
    <s v="Egreso"/>
    <x v="9"/>
    <d v="2019-08-29T00:00:00"/>
    <s v="TR"/>
    <s v="2 Camiones de Agua Cist. Dist."/>
    <m/>
    <n v="70000"/>
    <m/>
  </r>
  <r>
    <x v="37"/>
    <s v="Egreso"/>
    <x v="0"/>
    <d v="2019-08-29T00:00:00"/>
    <s v="TR"/>
    <s v="Aporte x Reparacion puente playa"/>
    <m/>
    <n v="40000"/>
    <m/>
  </r>
  <r>
    <x v="37"/>
    <s v="Egreso"/>
    <x v="14"/>
    <d v="2019-08-29T00:00:00"/>
    <s v="TR"/>
    <s v="Contribuciones Cuotas 2018"/>
    <m/>
    <n v="562622"/>
    <m/>
  </r>
  <r>
    <x v="37"/>
    <s v="Egreso"/>
    <x v="14"/>
    <d v="2019-08-29T00:00:00"/>
    <s v="TR"/>
    <s v="Contribuciones Cuotas 2018"/>
    <m/>
    <n v="1151484"/>
    <m/>
  </r>
  <r>
    <x v="37"/>
    <s v="Egreso"/>
    <x v="1"/>
    <d v="2019-08-30T00:00:00"/>
    <s v="TR"/>
    <s v="C.Henriquez Liq. Sueldo"/>
    <m/>
    <n v="285650"/>
    <m/>
  </r>
  <r>
    <x v="37"/>
    <s v="Egreso"/>
    <x v="0"/>
    <d v="2019-08-30T00:00:00"/>
    <s v="TR"/>
    <s v="Ferreteria El Yeco, Pinturas"/>
    <m/>
    <n v="77220"/>
    <m/>
  </r>
  <r>
    <x v="38"/>
    <s v="Egreso"/>
    <x v="5"/>
    <d v="2019-09-04T00:00:00"/>
    <s v="TR"/>
    <s v="Retiro Basura Agosto"/>
    <m/>
    <n v="250000"/>
    <m/>
  </r>
  <r>
    <x v="38"/>
    <s v="Egreso"/>
    <x v="11"/>
    <d v="2019-09-04T00:00:00"/>
    <s v="TR"/>
    <s v="R. Figueroa Caja Chica Sep.19"/>
    <m/>
    <n v="100000"/>
    <m/>
  </r>
  <r>
    <x v="38"/>
    <s v="Egreso"/>
    <x v="4"/>
    <d v="2019-09-04T00:00:00"/>
    <s v="TR"/>
    <s v="Litoral 2"/>
    <m/>
    <n v="17839"/>
    <m/>
  </r>
  <r>
    <x v="38"/>
    <s v="Egreso"/>
    <x v="4"/>
    <d v="2019-09-04T00:00:00"/>
    <s v="TR"/>
    <s v="Litoral 1"/>
    <m/>
    <n v="80125"/>
    <m/>
  </r>
  <r>
    <x v="38"/>
    <s v="Egreso"/>
    <x v="4"/>
    <d v="2019-09-04T00:00:00"/>
    <s v="TR"/>
    <s v="Litoral 3"/>
    <m/>
    <n v="1643"/>
    <m/>
  </r>
  <r>
    <x v="38"/>
    <s v="Egreso"/>
    <x v="3"/>
    <d v="2019-09-04T00:00:00"/>
    <s v="TR"/>
    <s v="Celular CH"/>
    <m/>
    <n v="6990"/>
    <m/>
  </r>
  <r>
    <x v="38"/>
    <s v="Egreso"/>
    <x v="1"/>
    <d v="2019-09-04T00:00:00"/>
    <s v="TR"/>
    <s v="Previred CH"/>
    <m/>
    <n v="148314"/>
    <m/>
  </r>
  <r>
    <x v="38"/>
    <s v="Egreso"/>
    <x v="9"/>
    <d v="2019-09-04T00:00:00"/>
    <s v="TR"/>
    <s v="2 Camiones de Agua Cist. Dist."/>
    <m/>
    <n v="70000"/>
    <m/>
  </r>
  <r>
    <x v="38"/>
    <s v="Egreso"/>
    <x v="2"/>
    <d v="2019-09-06T00:00:00"/>
    <s v="COM"/>
    <s v="Seguro fraude"/>
    <m/>
    <n v="10361"/>
    <m/>
  </r>
  <r>
    <x v="38"/>
    <s v="Egreso"/>
    <x v="0"/>
    <d v="2019-09-06T00:00:00"/>
    <s v="TR"/>
    <s v="C.Henriquez pago retiro maleza"/>
    <m/>
    <n v="15000"/>
    <m/>
  </r>
  <r>
    <x v="38"/>
    <s v="Egreso"/>
    <x v="9"/>
    <d v="2019-09-10T00:00:00"/>
    <s v="TR"/>
    <s v="2 Camiones de Agua Cist. Dist."/>
    <m/>
    <n v="70000"/>
    <m/>
  </r>
  <r>
    <x v="38"/>
    <s v="Egreso"/>
    <x v="0"/>
    <d v="2019-09-11T00:00:00"/>
    <s v="TR"/>
    <s v="Paulo Hernandez. Electrico Mirador"/>
    <m/>
    <n v="90000"/>
    <m/>
  </r>
  <r>
    <x v="38"/>
    <s v="Egreso"/>
    <x v="1"/>
    <d v="2019-09-16T00:00:00"/>
    <s v="TR"/>
    <s v="C.H. Adelanto sueldo"/>
    <m/>
    <n v="120000"/>
    <m/>
  </r>
  <r>
    <x v="38"/>
    <s v="Egreso"/>
    <x v="1"/>
    <d v="2019-09-16T00:00:00"/>
    <s v="TR"/>
    <s v="C:H:Aguinaldo"/>
    <m/>
    <n v="70000"/>
    <m/>
  </r>
  <r>
    <x v="38"/>
    <s v="Egreso"/>
    <x v="0"/>
    <d v="2019-09-16T00:00:00"/>
    <s v="TR"/>
    <s v="Jorge Valenzuela. Letreros Portones"/>
    <m/>
    <n v="40000"/>
    <m/>
  </r>
  <r>
    <x v="38"/>
    <s v="Egreso"/>
    <x v="9"/>
    <d v="2019-09-23T00:00:00"/>
    <s v="TR"/>
    <s v=" Camiones de Agua Cist. Dist."/>
    <m/>
    <n v="140000"/>
    <m/>
  </r>
  <r>
    <x v="38"/>
    <s v="Egreso"/>
    <x v="5"/>
    <d v="2019-09-27T00:00:00"/>
    <s v="TR"/>
    <s v="Retiro Basura Sep. Mas un dia adicional"/>
    <m/>
    <n v="310000"/>
    <m/>
  </r>
  <r>
    <x v="38"/>
    <s v="Egreso"/>
    <x v="0"/>
    <d v="2019-09-30T00:00:00"/>
    <s v="TR"/>
    <s v="Ferreteria El, Yeco varios insumos CH"/>
    <m/>
    <n v="9150"/>
    <m/>
  </r>
  <r>
    <x v="38"/>
    <s v="Egreso"/>
    <x v="0"/>
    <d v="2019-09-30T00:00:00"/>
    <s v="TR"/>
    <s v="Pablo HenriquezFoco Ranco 89"/>
    <m/>
    <n v="67000"/>
    <m/>
  </r>
  <r>
    <x v="38"/>
    <s v="Egreso"/>
    <x v="0"/>
    <d v="2019-09-30T00:00:00"/>
    <s v="TR"/>
    <s v="C.Henriquez x pago ferretaria En credito"/>
    <m/>
    <n v="9150"/>
    <m/>
  </r>
  <r>
    <x v="38"/>
    <s v="Egreso"/>
    <x v="1"/>
    <d v="2019-09-30T00:00:00"/>
    <s v="TR"/>
    <s v="C.Henriquez Sueldo Sep.9"/>
    <m/>
    <n v="285650"/>
    <m/>
  </r>
  <r>
    <x v="39"/>
    <s v="Egreso"/>
    <x v="3"/>
    <d v="2019-10-01T00:00:00"/>
    <s v="TR"/>
    <s v="Celular CH Entel"/>
    <m/>
    <n v="6990"/>
    <m/>
  </r>
  <r>
    <x v="39"/>
    <s v="Egreso"/>
    <x v="11"/>
    <d v="2019-10-01T00:00:00"/>
    <s v="TR"/>
    <s v="R.Figueroa Caja Chica"/>
    <m/>
    <n v="100000"/>
    <m/>
  </r>
  <r>
    <x v="39"/>
    <s v="Egreso"/>
    <x v="4"/>
    <d v="2019-10-01T00:00:00"/>
    <s v="TR"/>
    <s v="Litoral 3"/>
    <m/>
    <n v="1601"/>
    <m/>
  </r>
  <r>
    <x v="39"/>
    <s v="Egreso"/>
    <x v="4"/>
    <d v="2019-10-01T00:00:00"/>
    <s v="TR"/>
    <s v="Litoral 1"/>
    <m/>
    <n v="68644"/>
    <m/>
  </r>
  <r>
    <x v="39"/>
    <s v="Egreso"/>
    <x v="4"/>
    <d v="2019-10-01T00:00:00"/>
    <s v="TR"/>
    <s v="Litoral 2"/>
    <m/>
    <n v="15048"/>
    <m/>
  </r>
  <r>
    <x v="39"/>
    <s v="Egreso"/>
    <x v="1"/>
    <d v="2019-10-01T00:00:00"/>
    <s v="TR"/>
    <s v="Previred CH"/>
    <m/>
    <n v="157093"/>
    <m/>
  </r>
  <r>
    <x v="39"/>
    <s v="Egreso"/>
    <x v="9"/>
    <d v="2019-10-03T00:00:00"/>
    <s v="TR"/>
    <s v="2 Camiones Agua Cist. Dist."/>
    <m/>
    <n v="70000"/>
    <m/>
  </r>
  <r>
    <x v="39"/>
    <s v="Egreso"/>
    <x v="2"/>
    <d v="2019-10-07T00:00:00"/>
    <s v="COM"/>
    <s v="Seguro Fraude"/>
    <m/>
    <n v="10382"/>
    <m/>
  </r>
  <r>
    <x v="39"/>
    <s v="Egreso"/>
    <x v="2"/>
    <d v="2019-10-09T00:00:00"/>
    <s v="TR"/>
    <s v="Parte devolución error Dep. 82"/>
    <m/>
    <n v="250000"/>
    <m/>
  </r>
  <r>
    <x v="39"/>
    <s v="Egreso"/>
    <x v="0"/>
    <d v="2019-10-09T00:00:00"/>
    <s v="TR"/>
    <s v="Pablo Henriquez Inst. 8 Focos led"/>
    <m/>
    <n v="80000"/>
    <m/>
  </r>
  <r>
    <x v="39"/>
    <s v="Egreso"/>
    <x v="2"/>
    <d v="2019-10-10T00:00:00"/>
    <s v="TR"/>
    <s v="Saldo devolución error Dep. 82"/>
    <m/>
    <n v="250000"/>
    <m/>
  </r>
  <r>
    <x v="39"/>
    <s v="Egreso"/>
    <x v="9"/>
    <d v="2019-10-10T00:00:00"/>
    <s v="TR"/>
    <s v="2 Camiones Agua Cist. Dist."/>
    <m/>
    <n v="80000"/>
    <m/>
  </r>
  <r>
    <x v="39"/>
    <s v="Egreso"/>
    <x v="1"/>
    <d v="2019-10-15T00:00:00"/>
    <s v="TR"/>
    <s v="C.Henriquez adelanto sueldo"/>
    <m/>
    <n v="120000"/>
    <m/>
  </r>
  <r>
    <x v="39"/>
    <s v="Egreso"/>
    <x v="9"/>
    <d v="2019-10-17T00:00:00"/>
    <s v="TR"/>
    <s v="2 Camiones Agua Cist. Dist."/>
    <m/>
    <n v="80000"/>
    <m/>
  </r>
  <r>
    <x v="39"/>
    <s v="Egreso"/>
    <x v="9"/>
    <d v="2019-10-24T00:00:00"/>
    <s v="TR"/>
    <s v="2 Camiones Agua Cist. Dist."/>
    <m/>
    <n v="80000"/>
    <m/>
  </r>
  <r>
    <x v="39"/>
    <s v="Egreso"/>
    <x v="5"/>
    <d v="2019-10-28T00:00:00"/>
    <s v="TR"/>
    <s v="Retiro de Basura Octubre"/>
    <m/>
    <n v="250000"/>
    <m/>
  </r>
  <r>
    <x v="39"/>
    <s v="Egreso"/>
    <x v="9"/>
    <d v="2019-10-29T00:00:00"/>
    <s v="TR"/>
    <s v=" Camiones de Agua Cist. Dist."/>
    <m/>
    <n v="80000"/>
    <m/>
  </r>
  <r>
    <x v="39"/>
    <s v="Egreso"/>
    <x v="1"/>
    <d v="2019-10-30T00:00:00"/>
    <s v="TR"/>
    <s v="C.Henriquez Liq. sueldo"/>
    <m/>
    <n v="285650"/>
    <m/>
  </r>
  <r>
    <x v="40"/>
    <s v="Egreso"/>
    <x v="2"/>
    <d v="2019-11-06T00:00:00"/>
    <s v="COM"/>
    <s v="Seguro Fraude"/>
    <m/>
    <n v="10384"/>
    <m/>
  </r>
  <r>
    <x v="40"/>
    <s v="Egreso"/>
    <x v="11"/>
    <d v="2019-11-06T00:00:00"/>
    <s v="TR"/>
    <s v="R. Figueroa Caja chica Nov.19"/>
    <m/>
    <n v="100000"/>
    <m/>
  </r>
  <r>
    <x v="40"/>
    <s v="Egreso"/>
    <x v="4"/>
    <d v="2019-11-06T00:00:00"/>
    <s v="TR"/>
    <s v="Litoral 2"/>
    <m/>
    <n v="15902"/>
    <m/>
  </r>
  <r>
    <x v="40"/>
    <s v="Egreso"/>
    <x v="4"/>
    <d v="2019-11-06T00:00:00"/>
    <s v="TR"/>
    <s v="Litoral 1"/>
    <m/>
    <n v="79641"/>
    <m/>
  </r>
  <r>
    <x v="40"/>
    <s v="Egreso"/>
    <x v="4"/>
    <d v="2019-11-06T00:00:00"/>
    <s v="TR"/>
    <s v="Litoral 3"/>
    <m/>
    <n v="1486"/>
    <m/>
  </r>
  <r>
    <x v="40"/>
    <s v="Egreso"/>
    <x v="1"/>
    <d v="2019-11-06T00:00:00"/>
    <s v="TR"/>
    <s v="Previred CH"/>
    <m/>
    <n v="127430"/>
    <m/>
  </r>
  <r>
    <x v="40"/>
    <s v="Egreso"/>
    <x v="3"/>
    <d v="2019-11-07T00:00:00"/>
    <s v="TR"/>
    <s v="Entel celular CH"/>
    <m/>
    <n v="6990"/>
    <m/>
  </r>
  <r>
    <x v="40"/>
    <s v="Egreso"/>
    <x v="9"/>
    <d v="2019-11-07T00:00:00"/>
    <s v="TR"/>
    <s v="2 Camiones de agua cist. Dist."/>
    <m/>
    <n v="80000"/>
    <m/>
  </r>
  <r>
    <x v="40"/>
    <s v="Egreso"/>
    <x v="2"/>
    <d v="2019-11-08T00:00:00"/>
    <s v="TR"/>
    <s v="Devolucion error"/>
    <m/>
    <n v="59300"/>
    <m/>
  </r>
  <r>
    <x v="40"/>
    <s v="Egreso"/>
    <x v="9"/>
    <d v="2019-11-13T00:00:00"/>
    <s v="TR"/>
    <s v="2 Camiones de agua cist. Dist."/>
    <m/>
    <n v="80000"/>
    <m/>
  </r>
  <r>
    <x v="40"/>
    <s v="Egreso"/>
    <x v="1"/>
    <d v="2019-11-15T00:00:00"/>
    <s v="TR"/>
    <s v="CH Adelanto sueldo"/>
    <m/>
    <n v="120000"/>
    <m/>
  </r>
  <r>
    <x v="40"/>
    <s v="Egreso"/>
    <x v="0"/>
    <d v="2019-11-18T00:00:00"/>
    <s v="TR"/>
    <s v="Edwards Cabrera rep.porton Villarrica"/>
    <m/>
    <n v="5000"/>
    <m/>
  </r>
  <r>
    <x v="40"/>
    <s v="Egreso"/>
    <x v="0"/>
    <d v="2019-11-18T00:00:00"/>
    <s v="TR"/>
    <s v="Hector Gonzalez p/Focos led calles"/>
    <m/>
    <n v="250000"/>
    <m/>
  </r>
  <r>
    <x v="40"/>
    <s v="Egreso"/>
    <x v="0"/>
    <d v="2019-11-18T00:00:00"/>
    <s v="TR"/>
    <s v="Saldo Instalación focos Pablo Hernandez"/>
    <m/>
    <n v="33000"/>
    <m/>
  </r>
  <r>
    <x v="40"/>
    <s v="Egreso"/>
    <x v="0"/>
    <d v="2019-11-18T00:00:00"/>
    <s v="TR"/>
    <s v="Hector Gonzalez Saldo /Focos led calles"/>
    <m/>
    <n v="549000"/>
    <m/>
  </r>
  <r>
    <x v="40"/>
    <s v="Egreso"/>
    <x v="9"/>
    <d v="2019-11-18T00:00:00"/>
    <s v="TR"/>
    <s v="2 Camiones de agua cist. Dist."/>
    <m/>
    <n v="80000"/>
    <m/>
  </r>
  <r>
    <x v="40"/>
    <s v="Egreso"/>
    <x v="14"/>
    <d v="2019-11-21T00:00:00"/>
    <s v="TR"/>
    <s v="Contribuciones sitios de Soc. 3-4/19"/>
    <m/>
    <n v="525078"/>
    <m/>
  </r>
  <r>
    <x v="40"/>
    <s v="Egreso"/>
    <x v="0"/>
    <d v="2019-11-21T00:00:00"/>
    <s v="TR"/>
    <s v="José Catalan Noria 2"/>
    <m/>
    <n v="41650"/>
    <m/>
  </r>
  <r>
    <x v="40"/>
    <s v="Egreso"/>
    <x v="0"/>
    <d v="2019-11-21T00:00:00"/>
    <s v="TR"/>
    <s v="Ferreteria articulos de pinturas"/>
    <m/>
    <n v="95090"/>
    <m/>
  </r>
  <r>
    <x v="40"/>
    <s v="Egreso"/>
    <x v="5"/>
    <d v="2019-11-26T00:00:00"/>
    <s v="TR"/>
    <s v="Retiro de Basura Noviembre"/>
    <m/>
    <n v="250000"/>
    <m/>
  </r>
  <r>
    <x v="40"/>
    <s v="Egreso"/>
    <x v="9"/>
    <d v="2019-11-28T00:00:00"/>
    <s v="TR"/>
    <s v="2 Camiones de agua cist. Dist."/>
    <m/>
    <n v="80000"/>
    <m/>
  </r>
  <r>
    <x v="41"/>
    <s v="Egreso"/>
    <x v="1"/>
    <d v="2019-12-02T00:00:00"/>
    <s v="TR"/>
    <s v="CH Liq. Sueldo nov."/>
    <m/>
    <n v="285650"/>
    <m/>
  </r>
  <r>
    <x v="41"/>
    <s v="Egreso"/>
    <x v="2"/>
    <d v="2019-12-05T00:00:00"/>
    <s v="TR"/>
    <s v="C.Henriquez. Zapatos seguridad"/>
    <m/>
    <n v="29980"/>
    <m/>
  </r>
  <r>
    <x v="41"/>
    <s v="Egreso"/>
    <x v="9"/>
    <d v="2019-12-05T00:00:00"/>
    <s v="TR"/>
    <s v="2 camiones de agua Cist. Dist."/>
    <m/>
    <n v="80000"/>
    <m/>
  </r>
  <r>
    <x v="41"/>
    <s v="Egreso"/>
    <x v="0"/>
    <d v="2019-12-05T00:00:00"/>
    <s v="TR"/>
    <s v="Ferreteria El Yeco insumos"/>
    <m/>
    <n v="5900"/>
    <m/>
  </r>
  <r>
    <x v="41"/>
    <s v="Egreso"/>
    <x v="0"/>
    <d v="2019-12-05T00:00:00"/>
    <s v="TR"/>
    <s v="Ferreteria El Yeco insumos"/>
    <m/>
    <n v="35800"/>
    <m/>
  </r>
  <r>
    <x v="41"/>
    <s v="Egreso"/>
    <x v="4"/>
    <d v="2019-12-05T00:00:00"/>
    <s v="TR"/>
    <s v="Litoral 2"/>
    <m/>
    <n v="14669"/>
    <m/>
  </r>
  <r>
    <x v="41"/>
    <s v="Egreso"/>
    <x v="4"/>
    <d v="2019-12-05T00:00:00"/>
    <s v="TR"/>
    <s v="Litoral 1"/>
    <m/>
    <n v="71611"/>
    <m/>
  </r>
  <r>
    <x v="41"/>
    <s v="Egreso"/>
    <x v="4"/>
    <d v="2019-12-05T00:00:00"/>
    <s v="TR"/>
    <s v="Litoral 3"/>
    <m/>
    <n v="2135"/>
    <m/>
  </r>
  <r>
    <x v="41"/>
    <s v="Egreso"/>
    <x v="3"/>
    <d v="2019-12-05T00:00:00"/>
    <s v="TR"/>
    <s v="Celular CH"/>
    <m/>
    <n v="6990"/>
    <m/>
  </r>
  <r>
    <x v="41"/>
    <s v="Egreso"/>
    <x v="11"/>
    <d v="2019-12-05T00:00:00"/>
    <s v="TR"/>
    <s v="R. Figueroa Caja chica Dic.19"/>
    <m/>
    <n v="100000"/>
    <m/>
  </r>
  <r>
    <x v="41"/>
    <s v="Egreso"/>
    <x v="1"/>
    <d v="2019-12-05T00:00:00"/>
    <s v="TR"/>
    <s v="Previred CH"/>
    <m/>
    <n v="127430"/>
    <m/>
  </r>
  <r>
    <x v="41"/>
    <s v="Egreso"/>
    <x v="2"/>
    <d v="2019-12-06T00:00:00"/>
    <s v="COM"/>
    <s v="Seguro Fraude"/>
    <m/>
    <n v="10459"/>
    <m/>
  </r>
  <r>
    <x v="41"/>
    <s v="Egreso"/>
    <x v="9"/>
    <d v="2019-12-12T00:00:00"/>
    <s v="TR"/>
    <s v="2 camiones de agua Cist. Dist."/>
    <m/>
    <n v="80000"/>
    <m/>
  </r>
  <r>
    <x v="41"/>
    <s v="Egreso"/>
    <x v="0"/>
    <d v="2019-12-13T00:00:00"/>
    <s v="TR"/>
    <s v="Ferreteria El Yeco Cerestain"/>
    <m/>
    <n v="25990"/>
    <m/>
  </r>
  <r>
    <x v="41"/>
    <s v="Egreso"/>
    <x v="0"/>
    <d v="2019-12-13T00:00:00"/>
    <s v="TR"/>
    <s v="Ferreteria El Yeco pinturas"/>
    <m/>
    <n v="19550"/>
    <m/>
  </r>
  <r>
    <x v="41"/>
    <s v="Egreso"/>
    <x v="0"/>
    <d v="2019-12-13T00:00:00"/>
    <s v="TR"/>
    <s v="C.Henriquez, Desmalezacion 115"/>
    <m/>
    <n v="35000"/>
    <m/>
  </r>
  <r>
    <x v="41"/>
    <s v="Egreso"/>
    <x v="1"/>
    <d v="2019-12-13T00:00:00"/>
    <s v="TR"/>
    <s v="C.Henriquez, adelanto sueldo"/>
    <m/>
    <n v="120000"/>
    <m/>
  </r>
  <r>
    <x v="41"/>
    <s v="Egreso"/>
    <x v="1"/>
    <d v="2019-12-13T00:00:00"/>
    <s v="TR"/>
    <s v="Carlos Henriquez, Aguinaldo Navidad"/>
    <m/>
    <n v="70000"/>
    <m/>
  </r>
  <r>
    <x v="41"/>
    <s v="Egreso"/>
    <x v="12"/>
    <d v="2019-12-16T00:00:00"/>
    <s v="TR"/>
    <s v="S. Espinoza Finiquito Gestion Juridica"/>
    <m/>
    <n v="3500000"/>
    <m/>
  </r>
  <r>
    <x v="41"/>
    <s v="Egreso"/>
    <x v="9"/>
    <d v="2019-12-20T00:00:00"/>
    <s v="TR"/>
    <s v="2 Camiones de Agua Cist. Dist"/>
    <m/>
    <n v="80000"/>
    <m/>
  </r>
  <r>
    <x v="41"/>
    <s v="Egreso"/>
    <x v="0"/>
    <d v="2019-12-23T00:00:00"/>
    <s v="TR"/>
    <s v="Luis Marchant Desmaelz. Quebrada N,"/>
    <m/>
    <n v="200000"/>
    <m/>
  </r>
  <r>
    <x v="41"/>
    <s v="Egreso"/>
    <x v="9"/>
    <d v="2019-12-30T00:00:00"/>
    <s v="TR"/>
    <s v="2 Camiones de Agua Cist. Dist."/>
    <m/>
    <n v="80000"/>
    <m/>
  </r>
  <r>
    <x v="41"/>
    <s v="Egreso"/>
    <x v="1"/>
    <d v="2019-12-30T00:00:00"/>
    <s v="TR"/>
    <s v="C.H. Liq. Sueldo"/>
    <m/>
    <n v="285650"/>
    <m/>
  </r>
  <r>
    <x v="41"/>
    <s v="Egreso"/>
    <x v="5"/>
    <d v="2019-12-30T00:00:00"/>
    <s v="TR"/>
    <s v="Retiro basura dic.19"/>
    <m/>
    <n v="250000"/>
    <n v="31383968"/>
  </r>
  <r>
    <x v="42"/>
    <s v="Egreso"/>
    <x v="9"/>
    <d v="2020-01-03T00:00:00"/>
    <s v="TR"/>
    <s v="3 Camiones de Agua Cist. Dist."/>
    <m/>
    <n v="120000"/>
    <m/>
  </r>
  <r>
    <x v="42"/>
    <s v="Egreso"/>
    <x v="5"/>
    <d v="2020-01-03T00:00:00"/>
    <s v="TR"/>
    <s v="Retiro Basura 3 ene.20"/>
    <m/>
    <n v="125000"/>
    <m/>
  </r>
  <r>
    <x v="42"/>
    <s v="Egreso"/>
    <x v="2"/>
    <d v="2020-01-03T00:00:00"/>
    <s v="TR"/>
    <s v="Arriendo Sede Paraiso"/>
    <m/>
    <n v="60000"/>
    <m/>
  </r>
  <r>
    <x v="42"/>
    <s v="Egreso"/>
    <x v="2"/>
    <d v="2020-01-06T00:00:00"/>
    <s v="TR"/>
    <s v="Seguro Fraude"/>
    <m/>
    <n v="10477"/>
    <m/>
  </r>
  <r>
    <x v="42"/>
    <s v="Egreso"/>
    <x v="4"/>
    <d v="2020-01-07T00:00:00"/>
    <s v="TR"/>
    <s v="Litoral 2"/>
    <m/>
    <n v="12924"/>
    <m/>
  </r>
  <r>
    <x v="42"/>
    <s v="Egreso"/>
    <x v="4"/>
    <d v="2020-01-07T00:00:00"/>
    <s v="TR"/>
    <s v="Litoral 3"/>
    <m/>
    <n v="3118"/>
    <m/>
  </r>
  <r>
    <x v="42"/>
    <s v="Egreso"/>
    <x v="3"/>
    <d v="2020-01-07T00:00:00"/>
    <s v="TR"/>
    <s v="Celular CH"/>
    <m/>
    <n v="6990"/>
    <m/>
  </r>
  <r>
    <x v="42"/>
    <s v="Egreso"/>
    <x v="4"/>
    <d v="2020-01-07T00:00:00"/>
    <s v="TR"/>
    <s v="Litoral 1"/>
    <m/>
    <n v="95253"/>
    <m/>
  </r>
  <r>
    <x v="42"/>
    <s v="Egreso"/>
    <x v="11"/>
    <d v="2020-01-07T00:00:00"/>
    <s v="TR"/>
    <s v="R.Figueroa Caja chica"/>
    <m/>
    <n v="100000"/>
    <m/>
  </r>
  <r>
    <x v="42"/>
    <s v="Egreso"/>
    <x v="1"/>
    <d v="2020-01-07T00:00:00"/>
    <s v="TR"/>
    <s v="Previred CH"/>
    <m/>
    <n v="139125"/>
    <m/>
  </r>
  <r>
    <x v="42"/>
    <s v="Egreso"/>
    <x v="0"/>
    <d v="2020-01-07T00:00:00"/>
    <s v="TR"/>
    <s v="Richard Valenzuela Rep. Portones"/>
    <m/>
    <n v="20000"/>
    <m/>
  </r>
  <r>
    <x v="42"/>
    <s v="Egreso"/>
    <x v="9"/>
    <d v="2020-01-10T00:00:00"/>
    <s v="TR"/>
    <s v="3 Camiones de Agua Cist. Dist."/>
    <m/>
    <n v="120000"/>
    <m/>
  </r>
  <r>
    <x v="42"/>
    <s v="Egreso"/>
    <x v="0"/>
    <d v="2020-01-13T00:00:00"/>
    <s v="TR"/>
    <s v="FERRETERIA EL YECO ROLLIZOS CIERRO"/>
    <m/>
    <n v="215303"/>
    <m/>
  </r>
  <r>
    <x v="42"/>
    <s v="Egreso"/>
    <x v="0"/>
    <d v="2020-01-13T00:00:00"/>
    <s v="TR"/>
    <s v="FERRETERIA EL YECO X CIERRO QUEBRAD"/>
    <m/>
    <n v="3140"/>
    <m/>
  </r>
  <r>
    <x v="42"/>
    <s v="Egreso"/>
    <x v="5"/>
    <d v="2020-01-13T00:00:00"/>
    <s v="TR"/>
    <s v="RETIRO BASURA 7-10B ENERO"/>
    <m/>
    <n v="250000"/>
    <m/>
  </r>
  <r>
    <x v="42"/>
    <s v="Egreso"/>
    <x v="0"/>
    <d v="2020-01-13T00:00:00"/>
    <s v="TR"/>
    <s v="FERRETERIA EL YECO X CIERRO QUEBRAD"/>
    <m/>
    <n v="25830"/>
    <m/>
  </r>
  <r>
    <x v="42"/>
    <s v="Egreso"/>
    <x v="0"/>
    <d v="2020-01-13T00:00:00"/>
    <s v="TR"/>
    <s v="IVAN ALTAMIRANO CIERRO QUEBRADA"/>
    <m/>
    <n v="250000"/>
    <m/>
  </r>
  <r>
    <x v="42"/>
    <s v="Egreso"/>
    <x v="0"/>
    <d v="2020-01-14T00:00:00"/>
    <s v="TR"/>
    <s v="Saldo Ivan Altamirano cierro quebrada"/>
    <m/>
    <n v="10000"/>
    <m/>
  </r>
  <r>
    <x v="42"/>
    <s v="Egreso"/>
    <x v="1"/>
    <d v="2020-01-14T00:00:00"/>
    <s v="TR"/>
    <s v="C.Henriquez adelanto sueldo"/>
    <m/>
    <n v="120000"/>
    <m/>
  </r>
  <r>
    <x v="42"/>
    <s v="Egreso"/>
    <x v="9"/>
    <d v="2020-01-16T00:00:00"/>
    <s v="TR"/>
    <s v="3 Camiones de Agua Cist.Dist."/>
    <m/>
    <n v="120000"/>
    <m/>
  </r>
  <r>
    <x v="42"/>
    <s v="Egreso"/>
    <x v="5"/>
    <d v="2020-01-20T00:00:00"/>
    <s v="TR"/>
    <s v="RETIRO BASURA 14-17 ENERO"/>
    <m/>
    <n v="250000"/>
    <m/>
  </r>
  <r>
    <x v="42"/>
    <s v="Egreso"/>
    <x v="0"/>
    <d v="2020-01-20T00:00:00"/>
    <s v="TR"/>
    <s v="Juan Carlos Estuco Pared entrada Yeco"/>
    <m/>
    <n v="60000"/>
    <m/>
  </r>
  <r>
    <x v="42"/>
    <s v="Egreso"/>
    <x v="9"/>
    <d v="2020-01-24T00:00:00"/>
    <s v="TR"/>
    <s v="2 Camiones de Agua Cist. Dist."/>
    <m/>
    <n v="80000"/>
    <m/>
  </r>
  <r>
    <x v="42"/>
    <s v="Egreso"/>
    <x v="5"/>
    <d v="2020-01-27T00:00:00"/>
    <s v="TR"/>
    <s v="RETIRO BASURA 21-24 ENERO"/>
    <m/>
    <n v="250000"/>
    <m/>
  </r>
  <r>
    <x v="42"/>
    <s v="Egreso"/>
    <x v="0"/>
    <d v="2020-01-30T00:00:00"/>
    <s v="TR"/>
    <s v="E. Cabrera Desmalez. Llanquihue 76"/>
    <m/>
    <n v="40000"/>
    <m/>
  </r>
  <r>
    <x v="42"/>
    <s v="Egreso"/>
    <x v="1"/>
    <d v="2020-01-30T00:00:00"/>
    <s v="TR"/>
    <s v="C.Henriquez Liq. Sueldo ene.20"/>
    <m/>
    <n v="385650"/>
    <m/>
  </r>
  <r>
    <x v="42"/>
    <s v="Egreso"/>
    <x v="9"/>
    <d v="2020-01-31T00:00:00"/>
    <s v="TR"/>
    <s v="2 Camiones de Agua Cist. Dist."/>
    <m/>
    <n v="80000"/>
    <m/>
  </r>
  <r>
    <x v="42"/>
    <s v="Egreso"/>
    <x v="5"/>
    <d v="2020-01-31T00:00:00"/>
    <s v="TR"/>
    <s v="RETIRO BASURA 28-31 ENERO"/>
    <m/>
    <n v="250000"/>
    <m/>
  </r>
  <r>
    <x v="43"/>
    <s v="Egreso"/>
    <x v="0"/>
    <d v="2020-02-03T00:00:00"/>
    <s v="TR"/>
    <s v="E.. Cabrera Reparac. Ranco"/>
    <m/>
    <n v="15000"/>
    <m/>
  </r>
  <r>
    <x v="43"/>
    <s v="Egreso"/>
    <x v="11"/>
    <d v="2020-02-03T00:00:00"/>
    <s v="TR"/>
    <s v="R. Figueroa Caja Chica Feb. 20"/>
    <m/>
    <n v="100000"/>
    <m/>
  </r>
  <r>
    <x v="43"/>
    <s v="Egreso"/>
    <x v="9"/>
    <d v="2020-02-06T00:00:00"/>
    <s v="TR"/>
    <s v="2 Camiones de Agus Cist. Dist."/>
    <m/>
    <n v="80000"/>
    <m/>
  </r>
  <r>
    <x v="43"/>
    <s v="Egreso"/>
    <x v="2"/>
    <d v="2020-02-07T00:00:00"/>
    <s v="COM"/>
    <s v="Seguro Fraude"/>
    <m/>
    <n v="10487"/>
    <m/>
  </r>
  <r>
    <x v="43"/>
    <s v="Egreso"/>
    <x v="5"/>
    <d v="2020-02-10T00:00:00"/>
    <s v="TR"/>
    <s v="RETIRO BASURA 5-7 febrero"/>
    <m/>
    <n v="180000"/>
    <m/>
  </r>
  <r>
    <x v="43"/>
    <s v="Egreso"/>
    <x v="2"/>
    <d v="2020-02-10T00:00:00"/>
    <s v="TR"/>
    <s v="Cocktail Reunion 8 feb20"/>
    <m/>
    <n v="45000"/>
    <m/>
  </r>
  <r>
    <x v="43"/>
    <s v="Egreso"/>
    <x v="1"/>
    <d v="2020-02-10T00:00:00"/>
    <s v="TR"/>
    <s v="Previred encargado"/>
    <m/>
    <n v="147899"/>
    <m/>
  </r>
  <r>
    <x v="43"/>
    <s v="Egreso"/>
    <x v="4"/>
    <d v="2020-02-10T00:00:00"/>
    <s v="TR"/>
    <s v="Litoral 2"/>
    <m/>
    <n v="8893"/>
    <m/>
  </r>
  <r>
    <x v="43"/>
    <s v="Egreso"/>
    <x v="4"/>
    <d v="2020-02-10T00:00:00"/>
    <s v="TR"/>
    <s v="Litoral 1"/>
    <m/>
    <n v="73438"/>
    <m/>
  </r>
  <r>
    <x v="43"/>
    <s v="Egreso"/>
    <x v="4"/>
    <d v="2020-02-10T00:00:00"/>
    <s v="TR"/>
    <s v="Litoral 3"/>
    <m/>
    <n v="3070"/>
    <m/>
  </r>
  <r>
    <x v="43"/>
    <s v="Egreso"/>
    <x v="3"/>
    <d v="2020-02-10T00:00:00"/>
    <s v="TR"/>
    <s v="Telefono Entel encargado"/>
    <m/>
    <n v="6990"/>
    <m/>
  </r>
  <r>
    <x v="43"/>
    <s v="Egreso"/>
    <x v="11"/>
    <d v="2020-02-10T00:00:00"/>
    <s v="TR"/>
    <s v="R.Figueroa, Refuerzo caja chica feb20"/>
    <m/>
    <n v="100000"/>
    <m/>
  </r>
  <r>
    <x v="43"/>
    <s v="Egreso"/>
    <x v="12"/>
    <d v="2020-02-10T00:00:00"/>
    <n v="830"/>
    <s v="CBR Casablanca Inscrip. Prop."/>
    <m/>
    <n v="43000"/>
    <m/>
  </r>
  <r>
    <x v="43"/>
    <s v="Egreso"/>
    <x v="0"/>
    <d v="2020-02-10T00:00:00"/>
    <s v="TR"/>
    <s v="Luis Pacheco 2 Camiones Tierra"/>
    <m/>
    <n v="86000"/>
    <m/>
  </r>
  <r>
    <x v="43"/>
    <s v="Egreso"/>
    <x v="9"/>
    <d v="2020-02-14T00:00:00"/>
    <s v="TR"/>
    <s v=" Camiones de Agua Cist. Dist"/>
    <m/>
    <n v="120000"/>
    <m/>
  </r>
  <r>
    <x v="43"/>
    <s v="Egreso"/>
    <x v="1"/>
    <d v="2020-02-14T00:00:00"/>
    <s v="TR"/>
    <s v="C.Henriquez adelanto sueldo"/>
    <m/>
    <n v="120000"/>
    <m/>
  </r>
  <r>
    <x v="43"/>
    <s v="Egreso"/>
    <x v="5"/>
    <d v="2020-02-14T00:00:00"/>
    <s v="TR"/>
    <s v="RETIRO BASURA 11-14 febrero"/>
    <m/>
    <n v="250000"/>
    <m/>
  </r>
  <r>
    <x v="43"/>
    <s v="Egreso"/>
    <x v="9"/>
    <d v="2020-02-21T00:00:00"/>
    <s v="TR"/>
    <s v="3 Camiones de Agua Cist. Dist."/>
    <m/>
    <n v="120000"/>
    <m/>
  </r>
  <r>
    <x v="43"/>
    <s v="Egreso"/>
    <x v="5"/>
    <d v="2020-02-24T00:00:00"/>
    <s v="TR"/>
    <s v="RETIRO BASURA 18-21 febrero"/>
    <m/>
    <n v="250000"/>
    <m/>
  </r>
  <r>
    <x v="43"/>
    <s v="Egreso"/>
    <x v="9"/>
    <d v="2020-02-28T00:00:00"/>
    <s v="TR"/>
    <s v="2 Camiones de Agua Cist. Dist."/>
    <m/>
    <n v="80000"/>
    <m/>
  </r>
  <r>
    <x v="44"/>
    <s v="Egreso"/>
    <x v="5"/>
    <d v="2020-03-02T00:00:00"/>
    <s v="TR"/>
    <s v="RETIRO BASURA 25-28 febrero"/>
    <m/>
    <n v="250000"/>
    <m/>
  </r>
  <r>
    <x v="44"/>
    <s v="Egreso"/>
    <x v="1"/>
    <d v="2020-03-02T00:00:00"/>
    <s v="TR"/>
    <s v="C.Henriquez, Liquidac. Sueldo"/>
    <m/>
    <n v="385650"/>
    <m/>
  </r>
  <r>
    <x v="44"/>
    <s v="Egreso"/>
    <x v="4"/>
    <d v="2020-03-04T00:00:00"/>
    <s v="TR"/>
    <s v="Litoral 3"/>
    <m/>
    <n v="2798"/>
    <m/>
  </r>
  <r>
    <x v="44"/>
    <s v="Egreso"/>
    <x v="1"/>
    <d v="2020-03-04T00:00:00"/>
    <s v="TR"/>
    <s v="Previred CH"/>
    <m/>
    <n v="147899"/>
    <m/>
  </r>
  <r>
    <x v="44"/>
    <s v="Egreso"/>
    <x v="3"/>
    <d v="2020-03-04T00:00:00"/>
    <s v="TR"/>
    <s v="Celular CH"/>
    <m/>
    <n v="6990"/>
    <m/>
  </r>
  <r>
    <x v="44"/>
    <s v="Egreso"/>
    <x v="11"/>
    <d v="2020-03-04T00:00:00"/>
    <s v="TR"/>
    <s v="R.Figueroa Caja chica marzo"/>
    <m/>
    <n v="100000"/>
    <m/>
  </r>
  <r>
    <x v="44"/>
    <s v="Egreso"/>
    <x v="4"/>
    <d v="2020-03-04T00:00:00"/>
    <s v="TR"/>
    <s v="Litoral 2"/>
    <m/>
    <n v="13516"/>
    <m/>
  </r>
  <r>
    <x v="44"/>
    <s v="Egreso"/>
    <x v="4"/>
    <d v="2020-03-04T00:00:00"/>
    <s v="TR"/>
    <s v="Litoral 1"/>
    <m/>
    <n v="97378"/>
    <m/>
  </r>
  <r>
    <x v="44"/>
    <s v="Egreso"/>
    <x v="5"/>
    <d v="2020-03-05T00:00:00"/>
    <s v="TR"/>
    <s v="RETIRO BASURA 3 Marzo"/>
    <m/>
    <n v="125000"/>
    <m/>
  </r>
  <r>
    <x v="44"/>
    <s v="Egreso"/>
    <x v="9"/>
    <d v="2020-03-05T00:00:00"/>
    <s v="TR"/>
    <s v="2 Camiones de agua cist. Dist."/>
    <m/>
    <n v="80000"/>
    <m/>
  </r>
  <r>
    <x v="44"/>
    <s v="Egreso"/>
    <x v="2"/>
    <d v="2020-03-05T00:00:00"/>
    <s v="TR"/>
    <s v="Ranco 91, Rep Vehiculo x indeminaz."/>
    <m/>
    <n v="50000"/>
    <m/>
  </r>
  <r>
    <x v="44"/>
    <s v="Egreso"/>
    <x v="2"/>
    <d v="2020-03-09T00:00:00"/>
    <s v="COM"/>
    <s v="Seguro fraude"/>
    <m/>
    <n v="10545"/>
    <m/>
  </r>
  <r>
    <x v="44"/>
    <s v="Egreso"/>
    <x v="12"/>
    <d v="2020-03-10T00:00:00"/>
    <s v="TR"/>
    <s v="Salvador Espinoza 3 Escrituras"/>
    <m/>
    <n v="300000"/>
    <m/>
  </r>
  <r>
    <x v="44"/>
    <s v="Egreso"/>
    <x v="5"/>
    <d v="2020-03-13T00:00:00"/>
    <s v="TR"/>
    <s v="RETIRO BASURA 10 MARZO 2020"/>
    <m/>
    <n v="125000"/>
    <m/>
  </r>
  <r>
    <x v="44"/>
    <s v="Egreso"/>
    <x v="9"/>
    <d v="2020-03-13T00:00:00"/>
    <s v="TR"/>
    <s v="2 Camiones de agua cist. Dist."/>
    <m/>
    <n v="80000"/>
    <m/>
  </r>
  <r>
    <x v="44"/>
    <s v="Egreso"/>
    <x v="1"/>
    <d v="2020-03-13T00:00:00"/>
    <s v="TR"/>
    <s v="C.Henriquez, Adelanto. Sueldo"/>
    <m/>
    <n v="120000"/>
    <m/>
  </r>
  <r>
    <x v="44"/>
    <s v="Egreso"/>
    <x v="0"/>
    <d v="2020-03-19T00:00:00"/>
    <s v="TR"/>
    <s v="Guantes y otros CH"/>
    <m/>
    <n v="15500"/>
    <m/>
  </r>
  <r>
    <x v="44"/>
    <s v="Egreso"/>
    <x v="9"/>
    <d v="2020-03-19T00:00:00"/>
    <s v="TR"/>
    <s v="3 Camiones de Agua Cist. Dist."/>
    <m/>
    <n v="120000"/>
    <m/>
  </r>
  <r>
    <x v="44"/>
    <s v="Egreso"/>
    <x v="0"/>
    <d v="2020-03-19T00:00:00"/>
    <s v="TR"/>
    <s v="Ferreteria El Yeco insumos varios"/>
    <m/>
    <n v="30380"/>
    <m/>
  </r>
  <r>
    <x v="44"/>
    <s v="Egreso"/>
    <x v="5"/>
    <d v="2020-03-20T00:00:00"/>
    <s v="TR"/>
    <s v="Retiro Basura 17 Marzo 2020"/>
    <m/>
    <n v="125000"/>
    <m/>
  </r>
  <r>
    <x v="44"/>
    <s v="Egreso"/>
    <x v="0"/>
    <d v="2020-03-24T00:00:00"/>
    <s v="TR"/>
    <s v="J.C.Vera rep. Elect. Bomba pozo"/>
    <m/>
    <n v="25000"/>
    <m/>
  </r>
  <r>
    <x v="44"/>
    <s v="Egreso"/>
    <x v="1"/>
    <d v="2020-03-24T00:00:00"/>
    <s v="TR"/>
    <s v="Previred CH"/>
    <m/>
    <n v="118650"/>
    <m/>
  </r>
  <r>
    <x v="44"/>
    <s v="Egreso"/>
    <x v="9"/>
    <d v="2020-03-26T00:00:00"/>
    <s v="TR"/>
    <s v="2 Camiones de agua cist. Dist."/>
    <m/>
    <n v="80000"/>
    <m/>
  </r>
  <r>
    <x v="44"/>
    <s v="Egreso"/>
    <x v="5"/>
    <d v="2020-03-27T00:00:00"/>
    <s v="TR"/>
    <s v="Retiro Basura 24 Marzo"/>
    <m/>
    <n v="125000"/>
    <m/>
  </r>
  <r>
    <x v="44"/>
    <s v="Egreso"/>
    <x v="1"/>
    <d v="2020-03-31T00:00:00"/>
    <s v="TR"/>
    <s v="C.Henriquez Lq. Sueldo"/>
    <m/>
    <n v="285650"/>
    <m/>
  </r>
  <r>
    <x v="44"/>
    <s v="Egreso"/>
    <x v="11"/>
    <d v="2020-03-31T00:00:00"/>
    <s v="TR"/>
    <s v="R.Figueroa Caja chica Abril"/>
    <m/>
    <n v="100000"/>
    <m/>
  </r>
  <r>
    <x v="44"/>
    <s v="Egreso"/>
    <x v="4"/>
    <d v="2020-03-31T00:00:00"/>
    <s v="TR"/>
    <s v="Litoral 2"/>
    <m/>
    <n v="13888"/>
    <m/>
  </r>
  <r>
    <x v="44"/>
    <s v="Egreso"/>
    <x v="4"/>
    <d v="2020-03-31T00:00:00"/>
    <s v="TR"/>
    <s v="Litoral 1"/>
    <m/>
    <n v="81595"/>
    <m/>
  </r>
  <r>
    <x v="44"/>
    <s v="Egreso"/>
    <x v="4"/>
    <d v="2020-03-31T00:00:00"/>
    <s v="TR"/>
    <s v="Litoral 3"/>
    <m/>
    <n v="2359"/>
    <m/>
  </r>
  <r>
    <x v="44"/>
    <s v="Egreso"/>
    <x v="3"/>
    <d v="2020-03-31T00:00:00"/>
    <s v="TR"/>
    <s v="Celular Encargado"/>
    <m/>
    <n v="6990"/>
    <m/>
  </r>
  <r>
    <x v="45"/>
    <s v="Egreso"/>
    <x v="0"/>
    <d v="2020-04-01T00:00:00"/>
    <s v="TR"/>
    <s v="Juan C.Vera Bomba noria 1"/>
    <m/>
    <n v="563000"/>
    <m/>
  </r>
  <r>
    <x v="45"/>
    <s v="Egreso"/>
    <x v="5"/>
    <d v="2020-04-03T00:00:00"/>
    <s v="TR"/>
    <s v="Retiro Basura 31 Marzo 2020"/>
    <m/>
    <n v="125000"/>
    <m/>
  </r>
  <r>
    <x v="45"/>
    <s v="Egreso"/>
    <x v="9"/>
    <d v="2020-04-03T00:00:00"/>
    <s v="TR"/>
    <s v="2 Camiones de Agua Cist. Dist."/>
    <m/>
    <n v="80000"/>
    <m/>
  </r>
  <r>
    <x v="45"/>
    <s v="Egreso"/>
    <x v="2"/>
    <d v="2020-04-06T00:00:00"/>
    <s v="TR"/>
    <s v="Seguro Fraude"/>
    <m/>
    <n v="10589"/>
    <m/>
  </r>
  <r>
    <x v="45"/>
    <s v="Egreso"/>
    <x v="5"/>
    <d v="2020-04-07T00:00:00"/>
    <s v="TR"/>
    <s v="Retiro Basura 7 Abril 2020"/>
    <m/>
    <n v="110000"/>
    <m/>
  </r>
  <r>
    <x v="45"/>
    <s v="Egreso"/>
    <x v="9"/>
    <d v="2020-04-08T00:00:00"/>
    <s v="TR"/>
    <s v="2 Camiones de Agua Cist. Dist."/>
    <m/>
    <n v="80000"/>
    <m/>
  </r>
  <r>
    <x v="45"/>
    <s v="Egreso"/>
    <x v="0"/>
    <d v="2020-04-09T00:00:00"/>
    <s v="TR"/>
    <s v="Reparacion Bomba Noria 2"/>
    <m/>
    <n v="310000"/>
    <m/>
  </r>
  <r>
    <x v="45"/>
    <s v="Egreso"/>
    <x v="0"/>
    <d v="2020-04-13T00:00:00"/>
    <s v="TR"/>
    <s v="Pago pendiente Ferreteria El Yeco"/>
    <m/>
    <n v="14600"/>
    <m/>
  </r>
  <r>
    <x v="45"/>
    <s v="Egreso"/>
    <x v="0"/>
    <d v="2020-04-15T00:00:00"/>
    <s v="TR"/>
    <s v="Ferreteria El Yeco varios"/>
    <m/>
    <n v="12070"/>
    <m/>
  </r>
  <r>
    <x v="45"/>
    <s v="Egreso"/>
    <x v="5"/>
    <d v="2020-04-15T00:00:00"/>
    <s v="TR"/>
    <s v="Retiro Basura 13 abril "/>
    <m/>
    <n v="110000"/>
    <m/>
  </r>
  <r>
    <x v="45"/>
    <s v="Egreso"/>
    <x v="1"/>
    <d v="2020-04-15T00:00:00"/>
    <s v="TR"/>
    <s v="CH adelanto sueldo"/>
    <m/>
    <n v="120000"/>
    <m/>
  </r>
  <r>
    <x v="45"/>
    <s v="Egreso"/>
    <x v="0"/>
    <d v="2020-04-17T00:00:00"/>
    <s v="TR"/>
    <s v="Luis Pacheco, Allanamiento calle"/>
    <m/>
    <n v="80000"/>
    <m/>
  </r>
  <r>
    <x v="45"/>
    <s v="Egreso"/>
    <x v="9"/>
    <d v="2020-04-17T00:00:00"/>
    <s v="TR"/>
    <s v="2 Camiones agua Cist. Dist."/>
    <m/>
    <n v="80000"/>
    <m/>
  </r>
  <r>
    <x v="45"/>
    <s v="Egreso"/>
    <x v="5"/>
    <d v="2020-04-22T00:00:00"/>
    <s v="TR"/>
    <s v="Retiro Basura 20 abril"/>
    <m/>
    <n v="110000"/>
    <m/>
  </r>
  <r>
    <x v="45"/>
    <s v="Egreso"/>
    <x v="9"/>
    <d v="2020-04-24T00:00:00"/>
    <s v="TR"/>
    <s v="2 Camiones de Agua Cist. Dist."/>
    <m/>
    <n v="80000"/>
    <m/>
  </r>
  <r>
    <x v="45"/>
    <s v="Egreso"/>
    <x v="0"/>
    <d v="2020-04-24T00:00:00"/>
    <s v="TR"/>
    <s v="Ferreteria el Yeco Voucher 29484"/>
    <m/>
    <n v="12300"/>
    <m/>
  </r>
  <r>
    <x v="45"/>
    <s v="Egreso"/>
    <x v="5"/>
    <d v="2020-04-29T00:00:00"/>
    <s v="TR"/>
    <s v="Retiro Basura 27 abril"/>
    <m/>
    <n v="110000"/>
    <m/>
  </r>
  <r>
    <x v="45"/>
    <s v="Egreso"/>
    <x v="1"/>
    <d v="2020-04-29T00:00:00"/>
    <s v="TR"/>
    <s v="C.Henriquez liq. Sueldo"/>
    <m/>
    <n v="285650"/>
    <m/>
  </r>
  <r>
    <x v="46"/>
    <s v="Egreso"/>
    <x v="9"/>
    <d v="2020-05-04T00:00:00"/>
    <s v="TR"/>
    <s v="2 Camiones de Agua Cist. Dist."/>
    <m/>
    <n v="80000"/>
    <m/>
  </r>
  <r>
    <x v="46"/>
    <s v="Egreso"/>
    <x v="0"/>
    <d v="2020-05-04T00:00:00"/>
    <s v="TR"/>
    <s v="Ferreteria El Yeco, Malla y otros"/>
    <m/>
    <n v="197170"/>
    <m/>
  </r>
  <r>
    <x v="46"/>
    <s v="Egreso"/>
    <x v="11"/>
    <d v="2020-05-04T00:00:00"/>
    <s v="TR"/>
    <s v="R.Figueroa caja chica mayo"/>
    <m/>
    <n v="150000"/>
    <m/>
  </r>
  <r>
    <x v="46"/>
    <s v="Egreso"/>
    <x v="4"/>
    <d v="2020-05-04T00:00:00"/>
    <s v="TR"/>
    <s v="Litoral 2"/>
    <m/>
    <n v="8340"/>
    <m/>
  </r>
  <r>
    <x v="46"/>
    <s v="Egreso"/>
    <x v="4"/>
    <d v="2020-05-04T00:00:00"/>
    <s v="TR"/>
    <s v="Litoral 1"/>
    <m/>
    <n v="135166"/>
    <m/>
  </r>
  <r>
    <x v="46"/>
    <s v="Egreso"/>
    <x v="4"/>
    <d v="2020-05-04T00:00:00"/>
    <s v="TR"/>
    <s v="Litoral 3"/>
    <m/>
    <n v="3549"/>
    <m/>
  </r>
  <r>
    <x v="46"/>
    <s v="Egreso"/>
    <x v="3"/>
    <d v="2020-05-04T00:00:00"/>
    <s v="TR"/>
    <s v="Celular CH"/>
    <m/>
    <n v="6990"/>
    <m/>
  </r>
  <r>
    <x v="46"/>
    <s v="Egreso"/>
    <x v="2"/>
    <d v="2020-05-05T00:00:00"/>
    <s v="TR"/>
    <s v="Aporte Solidario Paulo Henriquez"/>
    <m/>
    <n v="100000"/>
    <m/>
  </r>
  <r>
    <x v="46"/>
    <s v="Egreso"/>
    <x v="1"/>
    <d v="2020-05-05T00:00:00"/>
    <s v="TR"/>
    <s v="Previred c. Henriquez"/>
    <m/>
    <n v="118650"/>
    <m/>
  </r>
  <r>
    <x v="46"/>
    <s v="Egreso"/>
    <x v="2"/>
    <d v="2020-05-06T00:00:00"/>
    <s v="COM"/>
    <s v="Seguro Fraude"/>
    <m/>
    <n v="10622"/>
    <m/>
  </r>
  <r>
    <x v="46"/>
    <s v="Egreso"/>
    <x v="5"/>
    <d v="2020-05-07T00:00:00"/>
    <s v="TR"/>
    <s v="Retiro Basura 5 de Mayo 2020"/>
    <m/>
    <n v="110000"/>
    <m/>
  </r>
  <r>
    <x v="46"/>
    <s v="Egreso"/>
    <x v="9"/>
    <d v="2020-05-08T00:00:00"/>
    <s v="TR"/>
    <s v="2 Camiones de Agua Cist. Dist."/>
    <m/>
    <n v="80000"/>
    <m/>
  </r>
  <r>
    <x v="46"/>
    <s v="Egreso"/>
    <x v="0"/>
    <d v="2020-05-11T00:00:00"/>
    <s v="TR"/>
    <s v="I.LABRA PARTE CIERRO QUEBRADA"/>
    <m/>
    <n v="250000"/>
    <m/>
  </r>
  <r>
    <x v="46"/>
    <s v="Egreso"/>
    <x v="0"/>
    <d v="2020-05-11T00:00:00"/>
    <s v="TR"/>
    <s v="El Rayo,  3 Focos led x quebrada"/>
    <m/>
    <n v="222250"/>
    <m/>
  </r>
  <r>
    <x v="46"/>
    <s v="Egreso"/>
    <x v="0"/>
    <d v="2020-05-11T00:00:00"/>
    <s v="TR"/>
    <s v="i.labra saldo Cierro Quebrada"/>
    <m/>
    <n v="150000"/>
    <m/>
  </r>
  <r>
    <x v="46"/>
    <s v="Egreso"/>
    <x v="0"/>
    <d v="2020-05-14T00:00:00"/>
    <s v="TR"/>
    <s v="Ferreteria El Yeco, Mortero piso y otros"/>
    <m/>
    <n v="16780"/>
    <m/>
  </r>
  <r>
    <x v="46"/>
    <s v="Egreso"/>
    <x v="9"/>
    <d v="2020-05-14T00:00:00"/>
    <s v="TR"/>
    <s v="2 Camiones de Agua Cist. Dist."/>
    <m/>
    <n v="80000"/>
    <m/>
  </r>
  <r>
    <x v="46"/>
    <s v="Egreso"/>
    <x v="5"/>
    <d v="2020-05-14T00:00:00"/>
    <s v="TR"/>
    <s v="Retiro Basura 13 de Mayo 2020"/>
    <m/>
    <n v="110000"/>
    <m/>
  </r>
  <r>
    <x v="46"/>
    <s v="Egreso"/>
    <x v="1"/>
    <d v="2020-05-15T00:00:00"/>
    <s v="TR"/>
    <s v="C.Henriquez adelanto sueldo"/>
    <m/>
    <n v="120000"/>
    <m/>
  </r>
  <r>
    <x v="46"/>
    <s v="Egreso"/>
    <x v="0"/>
    <d v="2020-05-18T00:00:00"/>
    <s v="TR"/>
    <s v="I.Labra, saldo trabajo Poste y cierro"/>
    <m/>
    <n v="140000"/>
    <m/>
  </r>
  <r>
    <x v="46"/>
    <s v="Egreso"/>
    <x v="5"/>
    <d v="2020-05-20T00:00:00"/>
    <s v="TR"/>
    <s v="Retiro Basura 19 de Mayo 2020"/>
    <m/>
    <n v="110000"/>
    <m/>
  </r>
  <r>
    <x v="46"/>
    <s v="Egreso"/>
    <x v="9"/>
    <d v="2020-05-22T00:00:00"/>
    <s v="TR"/>
    <s v="2 Camiones de Agua Cist. Dist."/>
    <m/>
    <n v="80000"/>
    <m/>
  </r>
  <r>
    <x v="46"/>
    <s v="Egreso"/>
    <x v="0"/>
    <d v="2020-05-22T00:00:00"/>
    <s v="TR"/>
    <s v="Luis Marchant, Retiro maleza"/>
    <m/>
    <n v="48000"/>
    <m/>
  </r>
  <r>
    <x v="46"/>
    <s v="Egreso"/>
    <x v="5"/>
    <d v="2020-05-27T00:00:00"/>
    <s v="TR"/>
    <s v="Retiro Basura 19 de Mayo 2020"/>
    <m/>
    <n v="110000"/>
    <m/>
  </r>
  <r>
    <x v="46"/>
    <s v="Egreso"/>
    <x v="9"/>
    <d v="2020-05-28T00:00:00"/>
    <s v="TR"/>
    <s v="2 Camiones de Agua Cist. Dist."/>
    <m/>
    <n v="80000"/>
    <m/>
  </r>
  <r>
    <x v="46"/>
    <s v="Egreso"/>
    <x v="0"/>
    <d v="2020-05-28T00:00:00"/>
    <s v="TR"/>
    <s v="Luis Pacheco, Arena Gravilla"/>
    <m/>
    <n v="18000"/>
    <m/>
  </r>
  <r>
    <x v="46"/>
    <s v="Egreso"/>
    <x v="0"/>
    <d v="2020-05-28T00:00:00"/>
    <s v="TR"/>
    <s v="Ferreteria El Yeco Rollizos -- Malla"/>
    <m/>
    <n v="223994"/>
    <m/>
  </r>
  <r>
    <x v="46"/>
    <s v="Egreso"/>
    <x v="1"/>
    <d v="2020-05-29T00:00:00"/>
    <s v="TR"/>
    <s v="Liq. Sueldo C.Henriquez Mayo"/>
    <m/>
    <n v="285650"/>
    <m/>
  </r>
  <r>
    <x v="46"/>
    <s v="Egreso"/>
    <x v="11"/>
    <d v="2020-05-29T00:00:00"/>
    <s v="TR"/>
    <s v="R.Figueroa Caja Chica"/>
    <m/>
    <n v="100000"/>
    <m/>
  </r>
  <r>
    <x v="46"/>
    <s v="Egreso"/>
    <x v="4"/>
    <d v="2020-05-29T00:00:00"/>
    <s v="TR"/>
    <s v="Litoral 2"/>
    <m/>
    <n v="8145"/>
    <m/>
  </r>
  <r>
    <x v="46"/>
    <s v="Egreso"/>
    <x v="4"/>
    <d v="2020-05-29T00:00:00"/>
    <s v="TR"/>
    <s v="Litoral 1"/>
    <m/>
    <n v="111080"/>
    <m/>
  </r>
  <r>
    <x v="46"/>
    <s v="Egreso"/>
    <x v="4"/>
    <d v="2020-05-29T00:00:00"/>
    <s v="TR"/>
    <s v="Litoral 3"/>
    <m/>
    <n v="3241"/>
    <m/>
  </r>
  <r>
    <x v="46"/>
    <s v="Egreso"/>
    <x v="3"/>
    <d v="2020-05-29T00:00:00"/>
    <s v="TR"/>
    <s v="Celular CH"/>
    <m/>
    <n v="6990"/>
    <m/>
  </r>
  <r>
    <x v="47"/>
    <s v="Egreso"/>
    <x v="1"/>
    <d v="2020-05-29T00:00:00"/>
    <s v="TR"/>
    <s v="Previred c. Henriquez"/>
    <m/>
    <n v="118650"/>
    <m/>
  </r>
  <r>
    <x v="47"/>
    <s v="Egreso"/>
    <x v="0"/>
    <d v="2020-06-01T00:00:00"/>
    <s v="TR"/>
    <s v="Ivan Labra. Cierro  bajada Bosque"/>
    <m/>
    <n v="200000"/>
    <m/>
  </r>
  <r>
    <x v="47"/>
    <s v="Egreso"/>
    <x v="5"/>
    <d v="2020-06-03T00:00:00"/>
    <s v="TR"/>
    <s v="Retiro Basura 2 Junio 2020"/>
    <m/>
    <n v="110000"/>
    <m/>
  </r>
  <r>
    <x v="47"/>
    <s v="Egreso"/>
    <x v="14"/>
    <d v="2020-06-04T00:00:00"/>
    <s v="TR"/>
    <s v="Contribuciones 1-2 año 2020"/>
    <m/>
    <n v="548327"/>
    <m/>
  </r>
  <r>
    <x v="47"/>
    <s v="Egreso"/>
    <x v="9"/>
    <d v="2020-06-04T00:00:00"/>
    <s v="TR"/>
    <s v="2 Camiones de Agua Cist. Dist."/>
    <m/>
    <n v="80000"/>
    <m/>
  </r>
  <r>
    <x v="47"/>
    <s v="Egreso"/>
    <x v="0"/>
    <d v="2020-06-04T00:00:00"/>
    <s v="TR"/>
    <s v="Ferreteria El Yeco, Sanitizantes"/>
    <m/>
    <n v="12000"/>
    <m/>
  </r>
  <r>
    <x v="47"/>
    <s v="Egreso"/>
    <x v="0"/>
    <d v="2020-06-08T00:00:00"/>
    <s v="TR"/>
    <s v="Ivan Labra dif. X Cierro y Poda"/>
    <m/>
    <n v="30000"/>
    <m/>
  </r>
  <r>
    <x v="47"/>
    <s v="Egreso"/>
    <x v="15"/>
    <d v="2020-06-09T00:00:00"/>
    <s v="TR"/>
    <s v="Aporte El Ensueño x Cuadrillas seguridad"/>
    <m/>
    <n v="100000"/>
    <m/>
  </r>
  <r>
    <x v="47"/>
    <s v="Egreso"/>
    <x v="5"/>
    <d v="2020-06-11T00:00:00"/>
    <s v="TR"/>
    <s v="Retiro Basura 9 Junio 2020"/>
    <m/>
    <n v="110000"/>
    <m/>
  </r>
  <r>
    <x v="47"/>
    <s v="Egreso"/>
    <x v="9"/>
    <d v="2020-06-12T00:00:00"/>
    <s v="TR"/>
    <s v="2 Camiones de Agua Cist. Dist."/>
    <m/>
    <n v="80000"/>
    <m/>
  </r>
  <r>
    <x v="47"/>
    <s v="Egreso"/>
    <x v="1"/>
    <d v="2020-06-15T00:00:00"/>
    <s v="TR"/>
    <s v="C.Henriquez Adelanto sueldo"/>
    <m/>
    <n v="120000"/>
    <m/>
  </r>
  <r>
    <x v="47"/>
    <s v="Egreso"/>
    <x v="5"/>
    <d v="2020-06-17T00:00:00"/>
    <s v="TR"/>
    <s v="Retiro Basura 16 Junio 2020"/>
    <m/>
    <n v="110000"/>
    <m/>
  </r>
  <r>
    <x v="47"/>
    <s v="Egreso"/>
    <x v="9"/>
    <d v="2020-06-19T00:00:00"/>
    <s v="TR"/>
    <s v="1 Camion de agua Cist. Dst."/>
    <m/>
    <n v="40000"/>
    <m/>
  </r>
  <r>
    <x v="47"/>
    <s v="Egreso"/>
    <x v="2"/>
    <d v="2020-06-22T00:00:00"/>
    <s v="TR"/>
    <s v="Seguro Fraude"/>
    <m/>
    <n v="6442"/>
    <m/>
  </r>
  <r>
    <x v="47"/>
    <s v="Egreso"/>
    <x v="5"/>
    <d v="2020-06-23T00:00:00"/>
    <s v="TR"/>
    <s v="Retiro Basura 23 Junio"/>
    <m/>
    <n v="110000"/>
    <m/>
  </r>
  <r>
    <x v="47"/>
    <s v="Egreso"/>
    <x v="1"/>
    <d v="2020-06-30T00:00:00"/>
    <s v="TR"/>
    <s v="Liq. Sueldo C.Henriquez"/>
    <m/>
    <n v="285650"/>
    <m/>
  </r>
  <r>
    <x v="47"/>
    <s v="Egreso"/>
    <x v="5"/>
    <d v="2020-06-30T00:00:00"/>
    <s v="TR"/>
    <s v="Retiro basura 30 junio"/>
    <m/>
    <n v="110000"/>
    <m/>
  </r>
  <r>
    <x v="48"/>
    <s v="Egreso"/>
    <x v="4"/>
    <d v="2020-07-02T00:00:00"/>
    <s v="TR"/>
    <s v="Litoral 2"/>
    <m/>
    <n v="10750"/>
    <m/>
  </r>
  <r>
    <x v="48"/>
    <s v="Egreso"/>
    <x v="4"/>
    <d v="2020-07-02T00:00:00"/>
    <s v="TR"/>
    <s v="Litoral 1"/>
    <m/>
    <n v="114828"/>
    <m/>
  </r>
  <r>
    <x v="48"/>
    <s v="Egreso"/>
    <x v="4"/>
    <d v="2020-07-02T00:00:00"/>
    <s v="TR"/>
    <s v="Litoral 3"/>
    <m/>
    <n v="4172"/>
    <m/>
  </r>
  <r>
    <x v="48"/>
    <s v="Egreso"/>
    <x v="3"/>
    <d v="2020-07-02T00:00:00"/>
    <s v="TR"/>
    <s v="Celular CH"/>
    <m/>
    <n v="6990"/>
    <m/>
  </r>
  <r>
    <x v="48"/>
    <s v="Egreso"/>
    <x v="11"/>
    <d v="2020-07-02T00:00:00"/>
    <s v="TR"/>
    <s v="R.Figueroa Caja Chica Julio"/>
    <m/>
    <n v="100000"/>
    <m/>
  </r>
  <r>
    <x v="48"/>
    <s v="Egreso"/>
    <x v="1"/>
    <d v="2020-07-02T00:00:00"/>
    <s v="TR"/>
    <s v="Previred CH"/>
    <m/>
    <n v="118650"/>
    <m/>
  </r>
  <r>
    <x v="48"/>
    <s v="Egreso"/>
    <x v="2"/>
    <d v="2020-07-06T00:00:00"/>
    <s v="COM"/>
    <s v="SEG. FRAUDE"/>
    <m/>
    <n v="4022"/>
    <m/>
  </r>
  <r>
    <x v="48"/>
    <s v="Egreso"/>
    <x v="5"/>
    <d v="2020-07-07T00:00:00"/>
    <s v="TR"/>
    <s v="Retiro Basura 7 julio 2020"/>
    <m/>
    <n v="110000"/>
    <m/>
  </r>
  <r>
    <x v="48"/>
    <s v="Egreso"/>
    <x v="0"/>
    <d v="2020-07-13T00:00:00"/>
    <s v="TR"/>
    <s v="Luis Marchant Abono cierro ranco"/>
    <m/>
    <n v="50000"/>
    <m/>
  </r>
  <r>
    <x v="48"/>
    <s v="Egreso"/>
    <x v="0"/>
    <d v="2020-07-13T00:00:00"/>
    <s v="TR"/>
    <s v="Electrico rep. Alumbrado publico"/>
    <m/>
    <n v="10000"/>
    <m/>
  </r>
  <r>
    <x v="48"/>
    <s v="Egreso"/>
    <x v="0"/>
    <d v="2020-07-13T00:00:00"/>
    <s v="TR"/>
    <s v="Luis Marchant Saldo cierro ranco"/>
    <m/>
    <n v="100000"/>
    <m/>
  </r>
  <r>
    <x v="48"/>
    <s v="Egreso"/>
    <x v="15"/>
    <d v="2020-07-13T00:00:00"/>
    <s v="TR"/>
    <s v="Aporte El Ensueño x Cuadrillas seguridad"/>
    <m/>
    <n v="100000"/>
    <m/>
  </r>
  <r>
    <x v="48"/>
    <s v="Egreso"/>
    <x v="0"/>
    <d v="2020-07-13T00:00:00"/>
    <s v="TR"/>
    <s v="Luis Pacheco Emparejamiento calle"/>
    <m/>
    <n v="136000"/>
    <m/>
  </r>
  <r>
    <x v="48"/>
    <s v="Egreso"/>
    <x v="0"/>
    <d v="2020-07-13T00:00:00"/>
    <s v="TR"/>
    <s v="Abono x Rebaje de Eucaliptus"/>
    <m/>
    <n v="100000"/>
    <m/>
  </r>
  <r>
    <x v="48"/>
    <s v="Egreso"/>
    <x v="0"/>
    <d v="2020-07-14T00:00:00"/>
    <s v="TR"/>
    <s v="c. Henriquez x copia de llaves "/>
    <m/>
    <n v="4500"/>
    <m/>
  </r>
  <r>
    <x v="48"/>
    <s v="Egreso"/>
    <x v="0"/>
    <d v="2020-07-14T00:00:00"/>
    <s v="TR"/>
    <s v="Ferreteria El Yeco Cloro y otros"/>
    <m/>
    <n v="15900"/>
    <m/>
  </r>
  <r>
    <x v="48"/>
    <s v="Egreso"/>
    <x v="0"/>
    <d v="2020-07-14T00:00:00"/>
    <s v="TR"/>
    <s v="Ferreteria El Yeco varios"/>
    <m/>
    <n v="5970"/>
    <m/>
  </r>
  <r>
    <x v="48"/>
    <s v="Egreso"/>
    <x v="0"/>
    <d v="2020-07-14T00:00:00"/>
    <s v="TR"/>
    <s v="Saldo Rebaje Eucaliptus"/>
    <m/>
    <n v="250000"/>
    <m/>
  </r>
  <r>
    <x v="48"/>
    <s v="Egreso"/>
    <x v="1"/>
    <d v="2020-07-15T00:00:00"/>
    <s v="TR"/>
    <s v="Adelanto CH"/>
    <m/>
    <n v="120000"/>
    <m/>
  </r>
  <r>
    <x v="48"/>
    <s v="Egreso"/>
    <x v="5"/>
    <d v="2020-07-15T00:00:00"/>
    <s v="TR"/>
    <s v="Retiro Basura 14 julio 2020"/>
    <m/>
    <n v="110000"/>
    <m/>
  </r>
  <r>
    <x v="48"/>
    <s v="Egreso"/>
    <x v="0"/>
    <d v="2020-07-15T00:00:00"/>
    <s v="TR"/>
    <s v="Ferretaria El Yeco varios"/>
    <m/>
    <n v="8660"/>
    <m/>
  </r>
  <r>
    <x v="48"/>
    <s v="Egreso"/>
    <x v="5"/>
    <d v="2020-07-22T00:00:00"/>
    <s v="TR"/>
    <s v="Retiro Basura 22 Julio "/>
    <m/>
    <n v="110000"/>
    <m/>
  </r>
  <r>
    <x v="48"/>
    <s v="Egreso"/>
    <x v="0"/>
    <d v="2020-07-24T00:00:00"/>
    <s v="TR"/>
    <s v="Reparac. Porton Riñihue"/>
    <m/>
    <n v="30000"/>
    <m/>
  </r>
  <r>
    <x v="48"/>
    <s v="Egreso"/>
    <x v="0"/>
    <d v="2020-07-27T00:00:00"/>
    <s v="TR"/>
    <s v="Ferreteria El Yeco saldo Voucher ant."/>
    <m/>
    <n v="6400"/>
    <m/>
  </r>
  <r>
    <x v="48"/>
    <s v="Egreso"/>
    <x v="0"/>
    <d v="2020-07-27T00:00:00"/>
    <s v="TR"/>
    <s v="Ferreteria El Yeco mallas y Rollizos"/>
    <m/>
    <n v="42850"/>
    <m/>
  </r>
  <r>
    <x v="48"/>
    <s v="Egreso"/>
    <x v="5"/>
    <d v="2020-07-28T00:00:00"/>
    <s v="TR"/>
    <s v="Retiro Basura 28 Julio 2020"/>
    <m/>
    <n v="110000"/>
    <m/>
  </r>
  <r>
    <x v="48"/>
    <s v="Egreso"/>
    <x v="1"/>
    <d v="2020-07-30T00:00:00"/>
    <s v="TR"/>
    <s v="Liq. CH Julio 2020"/>
    <m/>
    <n v="285650"/>
    <m/>
  </r>
  <r>
    <x v="49"/>
    <s v="Egreso"/>
    <x v="2"/>
    <d v="2020-08-04T00:00:00"/>
    <s v="TR"/>
    <s v="Hosting El Ensueño"/>
    <m/>
    <n v="38556"/>
    <m/>
  </r>
  <r>
    <x v="49"/>
    <s v="Egreso"/>
    <x v="4"/>
    <d v="2020-08-04T00:00:00"/>
    <s v="TR"/>
    <s v="Litoral 2"/>
    <m/>
    <n v="14817"/>
    <m/>
  </r>
  <r>
    <x v="49"/>
    <s v="Egreso"/>
    <x v="4"/>
    <d v="2020-08-04T00:00:00"/>
    <s v="TR"/>
    <s v="Litoral 1"/>
    <m/>
    <n v="130674"/>
    <m/>
  </r>
  <r>
    <x v="49"/>
    <s v="Egreso"/>
    <x v="4"/>
    <d v="2020-08-04T00:00:00"/>
    <s v="TR"/>
    <s v="Litoral 3"/>
    <m/>
    <n v="9415"/>
    <m/>
  </r>
  <r>
    <x v="49"/>
    <s v="Egreso"/>
    <x v="3"/>
    <d v="2020-08-04T00:00:00"/>
    <s v="TR"/>
    <s v="Celular CH"/>
    <m/>
    <n v="6990"/>
    <m/>
  </r>
  <r>
    <x v="49"/>
    <s v="Egreso"/>
    <x v="11"/>
    <d v="2020-08-04T00:00:00"/>
    <s v="TR"/>
    <s v="R.Figueroa Caja Chica Ago"/>
    <m/>
    <n v="100000"/>
    <m/>
  </r>
  <r>
    <x v="49"/>
    <s v="Egreso"/>
    <x v="2"/>
    <d v="2020-08-04T00:00:00"/>
    <s v="TR"/>
    <s v="Rep. Pagina WEB"/>
    <m/>
    <n v="45000"/>
    <m/>
  </r>
  <r>
    <x v="49"/>
    <s v="Egreso"/>
    <x v="5"/>
    <d v="2020-08-04T00:00:00"/>
    <s v="TR"/>
    <s v="Retiro Basura 4 Agosto 2020"/>
    <m/>
    <n v="110000"/>
    <m/>
  </r>
  <r>
    <x v="49"/>
    <s v="Egreso"/>
    <x v="1"/>
    <d v="2020-08-04T00:00:00"/>
    <s v="TR"/>
    <s v="Previred CH"/>
    <m/>
    <n v="120950"/>
    <m/>
  </r>
  <r>
    <x v="49"/>
    <s v="Egreso"/>
    <x v="2"/>
    <d v="2020-08-04T00:00:00"/>
    <s v="COM"/>
    <s v="Seguro Fraude"/>
    <m/>
    <n v="4018"/>
    <m/>
  </r>
  <r>
    <x v="49"/>
    <s v="Egreso"/>
    <x v="5"/>
    <d v="2020-08-11T00:00:00"/>
    <s v="TR"/>
    <s v="Retiro Basura 11 Agosto 2020"/>
    <m/>
    <n v="110000"/>
    <m/>
  </r>
  <r>
    <x v="49"/>
    <s v="Egreso"/>
    <x v="1"/>
    <d v="2020-08-14T00:00:00"/>
    <s v="TR"/>
    <s v="Adelanto sueldo CH"/>
    <m/>
    <n v="120000"/>
    <m/>
  </r>
  <r>
    <x v="49"/>
    <s v="Egreso"/>
    <x v="5"/>
    <d v="2020-08-17T00:00:00"/>
    <s v="TR"/>
    <s v="Retiro basura 18 agosto 2020"/>
    <m/>
    <n v="110000"/>
    <m/>
  </r>
  <r>
    <x v="49"/>
    <s v="Egreso"/>
    <x v="9"/>
    <d v="2020-08-20T00:00:00"/>
    <s v="TR"/>
    <s v="1 Camion de agua Cist. Dist."/>
    <m/>
    <n v="40000"/>
    <m/>
  </r>
  <r>
    <x v="49"/>
    <s v="Egreso"/>
    <x v="16"/>
    <d v="2020-08-21T00:00:00"/>
    <s v="TR"/>
    <s v="Recarga Internet Entel"/>
    <m/>
    <n v="5000"/>
    <m/>
  </r>
  <r>
    <x v="49"/>
    <s v="Egreso"/>
    <x v="16"/>
    <d v="2020-08-25T00:00:00"/>
    <s v="TR"/>
    <s v="Internet Entel"/>
    <m/>
    <n v="10000"/>
    <m/>
  </r>
  <r>
    <x v="49"/>
    <s v="Egreso"/>
    <x v="0"/>
    <d v="2020-08-25T00:00:00"/>
    <s v="TR"/>
    <s v="Ferreteria El Yeco, Esmaltes y otros"/>
    <m/>
    <n v="74000"/>
    <m/>
  </r>
  <r>
    <x v="49"/>
    <s v="Egreso"/>
    <x v="0"/>
    <d v="2020-08-26T00:00:00"/>
    <s v="TR"/>
    <s v="Hector Gonalez Parte Luminarias Led"/>
    <m/>
    <n v="250000"/>
    <m/>
  </r>
  <r>
    <x v="49"/>
    <s v="Egreso"/>
    <x v="5"/>
    <d v="2020-08-27T00:00:00"/>
    <s v="TR"/>
    <s v="Retiro Basura 26 Ago.20"/>
    <m/>
    <n v="110000"/>
    <m/>
  </r>
  <r>
    <x v="49"/>
    <s v="Egreso"/>
    <x v="0"/>
    <d v="2020-08-28T00:00:00"/>
    <s v="TR"/>
    <s v="Hector Gonalez Parte Luminarias Led"/>
    <m/>
    <n v="110000"/>
    <m/>
  </r>
  <r>
    <x v="49"/>
    <s v="Egreso"/>
    <x v="1"/>
    <d v="2020-08-28T00:00:00"/>
    <s v="TR"/>
    <s v="Liq. Sueldo ago.20 CH"/>
    <m/>
    <n v="285650"/>
    <m/>
  </r>
  <r>
    <x v="49"/>
    <s v="Egreso"/>
    <x v="1"/>
    <d v="2020-08-28T00:00:00"/>
    <s v="TR"/>
    <s v="CH x Vacaciones totales"/>
    <m/>
    <n v="256916"/>
    <m/>
  </r>
  <r>
    <x v="50"/>
    <s v="Egreso"/>
    <x v="4"/>
    <d v="2020-09-02T00:00:00"/>
    <s v="TR"/>
    <s v="Litoral 3"/>
    <m/>
    <n v="10914"/>
    <m/>
  </r>
  <r>
    <x v="50"/>
    <s v="Egreso"/>
    <x v="4"/>
    <d v="2020-09-02T00:00:00"/>
    <s v="TR"/>
    <s v="Litoral 1"/>
    <m/>
    <n v="120478"/>
    <m/>
  </r>
  <r>
    <x v="50"/>
    <s v="Egreso"/>
    <x v="4"/>
    <d v="2020-09-02T00:00:00"/>
    <s v="TR"/>
    <s v="Litoral 2"/>
    <m/>
    <n v="5577"/>
    <m/>
  </r>
  <r>
    <x v="50"/>
    <s v="Egreso"/>
    <x v="3"/>
    <d v="2020-09-02T00:00:00"/>
    <s v="TR"/>
    <s v="celular CH"/>
    <m/>
    <n v="6990"/>
    <m/>
  </r>
  <r>
    <x v="50"/>
    <s v="Egreso"/>
    <x v="5"/>
    <d v="2020-09-02T00:00:00"/>
    <s v="TR"/>
    <s v="Retiro Basura 1 Sep.2020"/>
    <m/>
    <n v="120000"/>
    <m/>
  </r>
  <r>
    <x v="50"/>
    <s v="Egreso"/>
    <x v="11"/>
    <d v="2020-09-02T00:00:00"/>
    <s v="TR"/>
    <s v="Caja Chica R. Figueroa"/>
    <m/>
    <n v="100000"/>
    <m/>
  </r>
  <r>
    <x v="50"/>
    <s v="Egreso"/>
    <x v="1"/>
    <d v="2020-09-02T00:00:00"/>
    <s v="TR"/>
    <s v="Previred CH"/>
    <m/>
    <n v="161268"/>
    <m/>
  </r>
  <r>
    <x v="50"/>
    <s v="Egreso"/>
    <x v="0"/>
    <d v="2020-09-03T00:00:00"/>
    <s v="TR"/>
    <s v="Luis Marchant x trabajos varios"/>
    <m/>
    <n v="120000"/>
    <m/>
  </r>
  <r>
    <x v="50"/>
    <s v="Egreso"/>
    <x v="9"/>
    <d v="2020-09-03T00:00:00"/>
    <s v="TR"/>
    <s v="2 Camiones de Agua Cist."/>
    <m/>
    <n v="80000"/>
    <m/>
  </r>
  <r>
    <x v="50"/>
    <s v="Egreso"/>
    <x v="2"/>
    <d v="2020-09-08T00:00:00"/>
    <s v="TR"/>
    <s v="Seg. Fraude"/>
    <m/>
    <n v="4022"/>
    <m/>
  </r>
  <r>
    <x v="50"/>
    <s v="Egreso"/>
    <x v="5"/>
    <d v="2020-09-09T00:00:00"/>
    <s v="TR"/>
    <s v="Retiro Basura 8 Sep.2020"/>
    <m/>
    <n v="120000"/>
    <m/>
  </r>
  <r>
    <x v="50"/>
    <s v="Egreso"/>
    <x v="14"/>
    <d v="2020-09-09T00:00:00"/>
    <s v="TR"/>
    <s v="Contribuc. El Ensueño 3-4 año 2020"/>
    <m/>
    <n v="554076"/>
    <m/>
  </r>
  <r>
    <x v="50"/>
    <s v="Egreso"/>
    <x v="0"/>
    <d v="2020-09-09T00:00:00"/>
    <s v="TR"/>
    <s v="Ferreteria El Yeco, Aguarras y otros"/>
    <m/>
    <n v="7250"/>
    <m/>
  </r>
  <r>
    <x v="50"/>
    <s v="Egreso"/>
    <x v="9"/>
    <d v="2020-09-11T00:00:00"/>
    <s v="TR"/>
    <s v="2 Camiones de Agua Cist."/>
    <m/>
    <n v="80000"/>
    <m/>
  </r>
  <r>
    <x v="50"/>
    <s v="Egreso"/>
    <x v="0"/>
    <d v="2020-09-11T00:00:00"/>
    <s v="TR"/>
    <s v="Elementos electricos x focos led"/>
    <m/>
    <n v="22900"/>
    <m/>
  </r>
  <r>
    <x v="50"/>
    <s v="Egreso"/>
    <x v="1"/>
    <d v="2020-09-15T00:00:00"/>
    <s v="TR"/>
    <s v="C.Henriquez adelanto sueldo"/>
    <m/>
    <n v="120000"/>
    <m/>
  </r>
  <r>
    <x v="50"/>
    <s v="Egreso"/>
    <x v="1"/>
    <d v="2020-09-15T00:00:00"/>
    <s v="TR"/>
    <s v="C.Henriquez aguinaldo F.Patrias"/>
    <m/>
    <n v="70000"/>
    <m/>
  </r>
  <r>
    <x v="50"/>
    <s v="Egreso"/>
    <x v="9"/>
    <d v="2020-09-16T00:00:00"/>
    <s v="TR"/>
    <s v="2 Camiones de Agua Cist."/>
    <m/>
    <n v="80000"/>
    <m/>
  </r>
  <r>
    <x v="50"/>
    <s v="Egreso"/>
    <x v="5"/>
    <d v="2020-09-17T00:00:00"/>
    <s v="TR"/>
    <s v="Retiro de Basura 16 sep.20"/>
    <m/>
    <n v="120000"/>
    <m/>
  </r>
  <r>
    <x v="50"/>
    <s v="Egreso"/>
    <x v="5"/>
    <d v="2020-09-22T00:00:00"/>
    <s v="TR"/>
    <s v="Retiro Basura 22 Sep.20"/>
    <m/>
    <n v="120000"/>
    <m/>
  </r>
  <r>
    <x v="50"/>
    <s v="Egreso"/>
    <x v="9"/>
    <d v="2020-09-24T00:00:00"/>
    <s v="TR"/>
    <s v="2 Camionesde Agua Cist. Dist."/>
    <m/>
    <n v="80000"/>
    <m/>
  </r>
  <r>
    <x v="50"/>
    <s v="Egreso"/>
    <x v="0"/>
    <d v="2020-09-28T00:00:00"/>
    <s v="TR"/>
    <s v="Angel x inst. Electrica"/>
    <m/>
    <n v="120000"/>
    <m/>
  </r>
  <r>
    <x v="50"/>
    <s v="Egreso"/>
    <x v="5"/>
    <d v="2020-09-30T00:00:00"/>
    <s v="TR"/>
    <s v="Retiro Basura 29 sep.20"/>
    <m/>
    <n v="120000"/>
    <m/>
  </r>
  <r>
    <x v="50"/>
    <s v="Egreso"/>
    <x v="1"/>
    <d v="2020-09-30T00:00:00"/>
    <s v="TR"/>
    <s v="Liq. CH Sep.2020"/>
    <m/>
    <n v="285650"/>
    <m/>
  </r>
  <r>
    <x v="50"/>
    <s v="Egreso"/>
    <x v="9"/>
    <d v="2020-09-30T00:00:00"/>
    <s v="TR"/>
    <s v=" Camiones de agua cist. Dist"/>
    <m/>
    <n v="80000"/>
    <m/>
  </r>
  <r>
    <x v="51"/>
    <s v="Egreso"/>
    <x v="4"/>
    <d v="2020-10-01T00:00:00"/>
    <s v="TR"/>
    <s v="Litoral 3"/>
    <m/>
    <n v="8959"/>
    <m/>
  </r>
  <r>
    <x v="51"/>
    <s v="Egreso"/>
    <x v="4"/>
    <d v="2020-10-01T00:00:00"/>
    <s v="TR"/>
    <s v="Litoral 1"/>
    <m/>
    <n v="108633"/>
    <m/>
  </r>
  <r>
    <x v="51"/>
    <s v="Egreso"/>
    <x v="4"/>
    <d v="2020-10-01T00:00:00"/>
    <s v="TR"/>
    <s v="Litoral 2"/>
    <m/>
    <n v="2393"/>
    <m/>
  </r>
  <r>
    <x v="51"/>
    <s v="Egreso"/>
    <x v="3"/>
    <d v="2020-10-01T00:00:00"/>
    <s v="TR"/>
    <s v="Celular CH"/>
    <m/>
    <n v="6990"/>
    <m/>
  </r>
  <r>
    <x v="51"/>
    <s v="Egreso"/>
    <x v="1"/>
    <d v="2020-10-01T00:00:00"/>
    <s v="TR"/>
    <s v="Previred CH"/>
    <m/>
    <n v="157235"/>
    <m/>
  </r>
  <r>
    <x v="51"/>
    <s v="Egreso"/>
    <x v="0"/>
    <d v="2020-10-05T00:00:00"/>
    <s v="TR"/>
    <s v="Ferreteria El Yeco x Cierro lado sede"/>
    <m/>
    <n v="44780"/>
    <m/>
  </r>
  <r>
    <x v="51"/>
    <s v="Egreso"/>
    <x v="0"/>
    <d v="2020-10-05T00:00:00"/>
    <s v="TR"/>
    <s v="Silvio Gonzalez Desmalezacion"/>
    <m/>
    <n v="40000"/>
    <m/>
  </r>
  <r>
    <x v="51"/>
    <s v="Egreso"/>
    <x v="0"/>
    <d v="2020-10-06T00:00:00"/>
    <s v="TR"/>
    <s v="C.H. x Cierro lado Sede"/>
    <m/>
    <n v="30000"/>
    <m/>
  </r>
  <r>
    <x v="51"/>
    <s v="Egreso"/>
    <x v="2"/>
    <d v="2020-10-06T00:00:00"/>
    <s v="com."/>
    <s v="Seg. Fraude"/>
    <m/>
    <n v="4026"/>
    <m/>
  </r>
  <r>
    <x v="51"/>
    <s v="Egreso"/>
    <x v="9"/>
    <d v="2020-10-08T00:00:00"/>
    <s v="TR"/>
    <s v="2 Camiones de Agua Cist. Dist."/>
    <m/>
    <n v="80000"/>
    <m/>
  </r>
  <r>
    <x v="51"/>
    <s v="Egreso"/>
    <x v="5"/>
    <d v="2020-10-08T00:00:00"/>
    <s v="TR"/>
    <s v="Retiro Basura 6 Oct.20"/>
    <m/>
    <n v="120000"/>
    <m/>
  </r>
  <r>
    <x v="51"/>
    <s v="Egreso"/>
    <x v="5"/>
    <d v="2020-10-14T00:00:00"/>
    <s v="TR"/>
    <s v="Retiro Basura 13 Oct.20"/>
    <m/>
    <n v="120000"/>
    <m/>
  </r>
  <r>
    <x v="51"/>
    <s v="Egreso"/>
    <x v="1"/>
    <d v="2020-10-15T00:00:00"/>
    <s v="TR"/>
    <s v="Adelanto CH"/>
    <m/>
    <n v="120000"/>
    <m/>
  </r>
  <r>
    <x v="51"/>
    <s v="Egreso"/>
    <x v="9"/>
    <d v="2020-10-16T00:00:00"/>
    <s v="TR"/>
    <s v="2 Camiones de Agua Cist. Dist."/>
    <m/>
    <n v="80000"/>
    <m/>
  </r>
  <r>
    <x v="51"/>
    <s v="Egreso"/>
    <x v="0"/>
    <d v="2020-10-19T00:00:00"/>
    <s v="TR"/>
    <s v="Edwards x Rep. Porton Villarrica"/>
    <m/>
    <n v="15000"/>
    <m/>
  </r>
  <r>
    <x v="51"/>
    <s v="Egreso"/>
    <x v="5"/>
    <d v="2020-10-21T00:00:00"/>
    <s v="TR"/>
    <s v="Retiro Basura 20 Oct. 2020"/>
    <m/>
    <n v="120000"/>
    <m/>
  </r>
  <r>
    <x v="51"/>
    <s v="Egreso"/>
    <x v="9"/>
    <d v="2020-10-22T00:00:00"/>
    <s v="TR"/>
    <s v="2 Camiones de Agua Cist. Dist."/>
    <m/>
    <n v="80000"/>
    <m/>
  </r>
  <r>
    <x v="51"/>
    <s v="Egreso"/>
    <x v="0"/>
    <d v="2020-10-23T00:00:00"/>
    <s v="TR"/>
    <s v="Ferreteria El Yeco x Art.Aseo"/>
    <m/>
    <n v="20650"/>
    <m/>
  </r>
  <r>
    <x v="51"/>
    <s v="Egreso"/>
    <x v="11"/>
    <d v="2020-10-26T00:00:00"/>
    <s v="TR"/>
    <s v="Caja Chica R.Figueroa oct."/>
    <m/>
    <n v="100000"/>
    <m/>
  </r>
  <r>
    <x v="51"/>
    <s v="Egreso"/>
    <x v="5"/>
    <d v="2020-10-28T00:00:00"/>
    <s v="TR"/>
    <s v="Retiro Basura 27 Oct.20"/>
    <m/>
    <n v="120000"/>
    <m/>
  </r>
  <r>
    <x v="51"/>
    <s v="Egreso"/>
    <x v="1"/>
    <d v="2020-10-28T00:00:00"/>
    <s v="TR"/>
    <s v="Liq. Sueldo CH"/>
    <m/>
    <n v="285650"/>
    <m/>
  </r>
  <r>
    <x v="51"/>
    <s v="Egreso"/>
    <x v="9"/>
    <d v="2020-10-28T00:00:00"/>
    <s v="TR"/>
    <s v="2 Camiones de Agua Cist. Dist."/>
    <m/>
    <n v="80000"/>
    <m/>
  </r>
  <r>
    <x v="52"/>
    <s v="Egreso"/>
    <x v="4"/>
    <d v="2020-11-02T00:00:00"/>
    <s v="TR"/>
    <s v="Litoral 3"/>
    <m/>
    <n v="32764"/>
    <m/>
  </r>
  <r>
    <x v="52"/>
    <s v="Egreso"/>
    <x v="4"/>
    <d v="2020-11-02T00:00:00"/>
    <s v="TR"/>
    <s v="Litoral 2"/>
    <m/>
    <n v="179475"/>
    <m/>
  </r>
  <r>
    <x v="52"/>
    <s v="Egreso"/>
    <x v="4"/>
    <d v="2020-11-02T00:00:00"/>
    <s v="TR"/>
    <s v="Litoral "/>
    <m/>
    <n v="2970"/>
    <m/>
  </r>
  <r>
    <x v="52"/>
    <s v="Egreso"/>
    <x v="16"/>
    <d v="2020-11-02T00:00:00"/>
    <s v="TR"/>
    <s v="Entel encargado"/>
    <m/>
    <n v="6990"/>
    <m/>
  </r>
  <r>
    <x v="52"/>
    <s v="Egreso"/>
    <x v="11"/>
    <d v="2020-11-02T00:00:00"/>
    <s v="TR"/>
    <s v="Caja chica Noviembre RF"/>
    <m/>
    <n v="100000"/>
    <m/>
  </r>
  <r>
    <x v="52"/>
    <s v="Egreso"/>
    <x v="1"/>
    <d v="2020-11-03T00:00:00"/>
    <s v="TR"/>
    <s v="Previred CH"/>
    <m/>
    <n v="141822"/>
    <m/>
  </r>
  <r>
    <x v="52"/>
    <s v="Egreso"/>
    <x v="5"/>
    <d v="2020-11-04T00:00:00"/>
    <s v="TR"/>
    <s v="Retiro Basura 3 Nov.20"/>
    <m/>
    <n v="120000"/>
    <m/>
  </r>
  <r>
    <x v="52"/>
    <s v="Egreso"/>
    <x v="9"/>
    <d v="2020-11-04T00:00:00"/>
    <s v="TR"/>
    <s v="2 Camiones de Agua Cist. Dist."/>
    <m/>
    <n v="80000"/>
    <m/>
  </r>
  <r>
    <x v="52"/>
    <s v="Egreso"/>
    <x v="2"/>
    <d v="2020-11-06T00:00:00"/>
    <s v="COM"/>
    <s v="Seg. Fraude"/>
    <m/>
    <n v="4048"/>
    <m/>
  </r>
  <r>
    <x v="52"/>
    <s v="Egreso"/>
    <x v="0"/>
    <d v="2020-11-09T00:00:00"/>
    <s v="TR"/>
    <s v="Angel x Rep. Luminarias"/>
    <m/>
    <n v="15000"/>
    <m/>
  </r>
  <r>
    <x v="52"/>
    <s v="Egreso"/>
    <x v="5"/>
    <d v="2020-11-09T00:00:00"/>
    <s v="TR"/>
    <s v="Retiro Basura 10 Nov.20"/>
    <m/>
    <n v="120000"/>
    <m/>
  </r>
  <r>
    <x v="52"/>
    <s v="Egreso"/>
    <x v="9"/>
    <d v="2020-11-13T00:00:00"/>
    <s v="TR"/>
    <s v="2 Camiones de Agua Cist. Dist."/>
    <m/>
    <n v="80000"/>
    <m/>
  </r>
  <r>
    <x v="52"/>
    <s v="Egreso"/>
    <x v="1"/>
    <d v="2020-11-16T00:00:00"/>
    <s v="TR"/>
    <s v="Adelanto CH. sueldo"/>
    <m/>
    <n v="120000"/>
    <m/>
  </r>
  <r>
    <x v="52"/>
    <s v="Egreso"/>
    <x v="10"/>
    <d v="2020-11-17T00:00:00"/>
    <s v="TR"/>
    <s v="Deposito a plazo 90 dias"/>
    <m/>
    <n v="30000000"/>
    <m/>
  </r>
  <r>
    <x v="52"/>
    <s v="Egreso"/>
    <x v="5"/>
    <d v="2020-11-19T00:00:00"/>
    <s v="TR"/>
    <s v="Retiro de Basura 18 Nov.20"/>
    <m/>
    <n v="120000"/>
    <m/>
  </r>
  <r>
    <x v="52"/>
    <s v="Egreso"/>
    <x v="9"/>
    <d v="2020-11-20T00:00:00"/>
    <s v="TR"/>
    <s v="2 Camiones de Agua Cist. Dist."/>
    <m/>
    <n v="80000"/>
    <m/>
  </r>
  <r>
    <x v="52"/>
    <s v="Egreso"/>
    <x v="0"/>
    <d v="2020-11-24T00:00:00"/>
    <s v="TR"/>
    <s v="Angel x Rep. Luminarias"/>
    <m/>
    <n v="25000"/>
    <m/>
  </r>
  <r>
    <x v="52"/>
    <s v="Egreso"/>
    <x v="5"/>
    <d v="2020-11-25T00:00:00"/>
    <s v="TR"/>
    <s v="Retiro Basura 24 Nov.20"/>
    <m/>
    <n v="120000"/>
    <m/>
  </r>
  <r>
    <x v="52"/>
    <s v="Egreso"/>
    <x v="0"/>
    <d v="2020-11-26T00:00:00"/>
    <s v="TR"/>
    <s v="Ferretaria El Yeco insumos"/>
    <m/>
    <n v="16300"/>
    <m/>
  </r>
  <r>
    <x v="52"/>
    <s v="Egreso"/>
    <x v="9"/>
    <d v="2020-11-26T00:00:00"/>
    <s v="TR"/>
    <s v="2 Camiones de Agua Cist. Dist."/>
    <m/>
    <n v="80000"/>
    <m/>
  </r>
  <r>
    <x v="52"/>
    <s v="Egreso"/>
    <x v="1"/>
    <d v="2020-11-30T00:00:00"/>
    <s v="TR"/>
    <s v="Liq. CH Nov.20"/>
    <m/>
    <n v="285650"/>
    <m/>
  </r>
  <r>
    <x v="53"/>
    <s v="Egreso"/>
    <x v="5"/>
    <d v="2020-12-01T00:00:00"/>
    <s v="TR"/>
    <s v="Retiro Basura 1 Dic.20"/>
    <m/>
    <n v="120000"/>
    <m/>
  </r>
  <r>
    <x v="53"/>
    <s v="Egreso"/>
    <x v="4"/>
    <d v="2020-12-02T00:00:00"/>
    <s v="TR"/>
    <s v="litoral "/>
    <m/>
    <n v="171493"/>
    <m/>
  </r>
  <r>
    <x v="53"/>
    <s v="Egreso"/>
    <x v="4"/>
    <d v="2020-12-02T00:00:00"/>
    <s v="TR"/>
    <s v="litoral "/>
    <m/>
    <n v="36940"/>
    <m/>
  </r>
  <r>
    <x v="53"/>
    <s v="Egreso"/>
    <x v="4"/>
    <d v="2020-12-02T00:00:00"/>
    <s v="TR"/>
    <s v="litoral "/>
    <m/>
    <n v="3019"/>
    <m/>
  </r>
  <r>
    <x v="53"/>
    <s v="Egreso"/>
    <x v="3"/>
    <d v="2020-12-02T00:00:00"/>
    <s v="TR"/>
    <s v="Celular CH"/>
    <m/>
    <n v="6990"/>
    <m/>
  </r>
  <r>
    <x v="53"/>
    <s v="Egreso"/>
    <x v="11"/>
    <d v="2020-12-02T00:00:00"/>
    <s v="TR"/>
    <s v="Caja Chica R. Figueroa"/>
    <m/>
    <n v="100000"/>
    <m/>
  </r>
  <r>
    <x v="53"/>
    <s v="Egreso"/>
    <x v="1"/>
    <d v="2020-12-02T00:00:00"/>
    <s v="TR"/>
    <s v="Previred CH"/>
    <m/>
    <n v="120950"/>
    <m/>
  </r>
  <r>
    <x v="53"/>
    <s v="Egreso"/>
    <x v="9"/>
    <d v="2020-12-03T00:00:00"/>
    <s v="TR"/>
    <s v="2 Camiones de Agua Cist. Dist."/>
    <m/>
    <n v="80000"/>
    <m/>
  </r>
  <r>
    <x v="53"/>
    <s v="Egreso"/>
    <x v="2"/>
    <d v="2020-12-07T00:00:00"/>
    <s v="TR"/>
    <s v="Seg.Fraude"/>
    <m/>
    <n v="4076"/>
    <m/>
  </r>
  <r>
    <x v="53"/>
    <s v="Egreso"/>
    <x v="5"/>
    <d v="2020-12-10T00:00:00"/>
    <s v="TR"/>
    <s v="Retiro Basura 9 Dic.20"/>
    <m/>
    <n v="120000"/>
    <m/>
  </r>
  <r>
    <x v="53"/>
    <s v="Egreso"/>
    <x v="9"/>
    <d v="2020-12-11T00:00:00"/>
    <s v="TR"/>
    <s v="3 Camiones de Agua Cist. Dist."/>
    <m/>
    <n v="120000"/>
    <m/>
  </r>
  <r>
    <x v="53"/>
    <s v="Egreso"/>
    <x v="0"/>
    <d v="2020-12-14T00:00:00"/>
    <s v="TR"/>
    <s v="Luis Marchant Rep Cañerias Norias"/>
    <m/>
    <n v="60000"/>
    <m/>
  </r>
  <r>
    <x v="53"/>
    <s v="Egreso"/>
    <x v="1"/>
    <d v="2020-12-15T00:00:00"/>
    <s v="TR"/>
    <s v="C.Henriquez Adelanto sueldo"/>
    <m/>
    <n v="120000"/>
    <m/>
  </r>
  <r>
    <x v="53"/>
    <s v="Egreso"/>
    <x v="1"/>
    <d v="2020-12-15T00:00:00"/>
    <s v="TR"/>
    <s v="C.Henriquez Aguinaldo Navidad"/>
    <m/>
    <n v="62000"/>
    <m/>
  </r>
  <r>
    <x v="53"/>
    <s v="Egreso"/>
    <x v="0"/>
    <d v="2020-12-15T00:00:00"/>
    <s v="TR"/>
    <s v="Poleras de Trabajo CH"/>
    <m/>
    <n v="17800"/>
    <m/>
  </r>
  <r>
    <x v="53"/>
    <s v="Egreso"/>
    <x v="5"/>
    <d v="2020-12-16T00:00:00"/>
    <s v="TR"/>
    <s v="Retiro Basura 15 Dic.2020"/>
    <m/>
    <n v="120000"/>
    <m/>
  </r>
  <r>
    <x v="53"/>
    <s v="Egreso"/>
    <x v="9"/>
    <d v="2020-12-21T00:00:00"/>
    <s v="TR"/>
    <s v="2 Camiones de Agua Cist. Dist."/>
    <m/>
    <n v="80000"/>
    <m/>
  </r>
  <r>
    <x v="53"/>
    <s v="Egreso"/>
    <x v="5"/>
    <d v="2020-12-23T00:00:00"/>
    <s v="TR"/>
    <s v="Retiro Basura 22 Dic,20"/>
    <m/>
    <n v="120000"/>
    <m/>
  </r>
  <r>
    <x v="53"/>
    <s v="Egreso"/>
    <x v="9"/>
    <d v="2020-12-23T00:00:00"/>
    <s v="TR"/>
    <s v="2 Camiones de Agua Cist. Dist."/>
    <m/>
    <n v="80000"/>
    <m/>
  </r>
  <r>
    <x v="53"/>
    <s v="Egreso"/>
    <x v="5"/>
    <d v="2020-12-28T00:00:00"/>
    <s v="TR"/>
    <s v="Retiro Basura 26 Dic.20"/>
    <m/>
    <n v="120000"/>
    <m/>
  </r>
  <r>
    <x v="53"/>
    <s v="Egreso"/>
    <x v="0"/>
    <d v="2020-12-28T00:00:00"/>
    <s v="TR"/>
    <s v="Ferreteria El Yeco Palos Pendon"/>
    <m/>
    <n v="18180"/>
    <m/>
  </r>
  <r>
    <x v="53"/>
    <s v="Egreso"/>
    <x v="9"/>
    <d v="2020-12-30T00:00:00"/>
    <s v="TR"/>
    <s v="2 Camiones de Agua Cist. Dist."/>
    <m/>
    <n v="80000"/>
    <m/>
  </r>
  <r>
    <x v="53"/>
    <s v="Egreso"/>
    <x v="5"/>
    <d v="2020-12-30T00:00:00"/>
    <s v="TR"/>
    <s v="Retiro Basura 29 Dic.20"/>
    <m/>
    <n v="120000"/>
    <m/>
  </r>
  <r>
    <x v="53"/>
    <s v="Egreso"/>
    <x v="1"/>
    <d v="2020-12-30T00:00:00"/>
    <s v="TR"/>
    <s v="CH Liq, sueldo Dic.20"/>
    <m/>
    <n v="285650"/>
    <n v="58284156"/>
  </r>
  <r>
    <x v="54"/>
    <s v="Egreso"/>
    <x v="5"/>
    <d v="2021-01-04T00:00:00"/>
    <s v="TR"/>
    <s v="Retiro Basura 2 Ene.21"/>
    <m/>
    <n v="120000"/>
    <m/>
  </r>
  <r>
    <x v="54"/>
    <s v="Egreso"/>
    <x v="0"/>
    <d v="2021-01-04T00:00:00"/>
    <s v="TR"/>
    <s v="Ferreteria El Yeco cemento"/>
    <m/>
    <n v="6200"/>
    <m/>
  </r>
  <r>
    <x v="54"/>
    <s v="Egreso"/>
    <x v="4"/>
    <d v="2021-01-04T00:00:00"/>
    <s v="TR"/>
    <s v="Litoral 1"/>
    <m/>
    <n v="167687"/>
    <m/>
  </r>
  <r>
    <x v="54"/>
    <s v="Egreso"/>
    <x v="4"/>
    <d v="2021-01-04T00:00:00"/>
    <s v="TR"/>
    <s v="Litoral 2"/>
    <m/>
    <n v="51273"/>
    <m/>
  </r>
  <r>
    <x v="54"/>
    <s v="Egreso"/>
    <x v="4"/>
    <d v="2021-01-04T00:00:00"/>
    <s v="TR"/>
    <s v="Litoral 3"/>
    <m/>
    <n v="3105"/>
    <m/>
  </r>
  <r>
    <x v="54"/>
    <s v="Egreso"/>
    <x v="3"/>
    <d v="2021-01-04T00:00:00"/>
    <s v="TR"/>
    <s v="Celular entel CH"/>
    <m/>
    <n v="6990"/>
    <m/>
  </r>
  <r>
    <x v="54"/>
    <s v="Egreso"/>
    <x v="11"/>
    <d v="2021-01-04T00:00:00"/>
    <s v="TR"/>
    <s v="Caja chica R. Figueroa"/>
    <m/>
    <n v="100000"/>
    <m/>
  </r>
  <r>
    <x v="54"/>
    <s v="Egreso"/>
    <x v="6"/>
    <d v="2021-01-04T00:00:00"/>
    <s v="TR"/>
    <s v="Previred CH"/>
    <m/>
    <n v="139437"/>
    <m/>
  </r>
  <r>
    <x v="54"/>
    <s v="Egreso"/>
    <x v="0"/>
    <d v="2021-01-04T00:00:00"/>
    <s v="TR"/>
    <s v="Luis Marchant Inst.Pendon y rep.sillon"/>
    <m/>
    <n v="40000"/>
    <m/>
  </r>
  <r>
    <x v="54"/>
    <s v="Egreso"/>
    <x v="5"/>
    <d v="2021-01-05T00:00:00"/>
    <s v="TR"/>
    <s v="Retiro Basura 5 Ene.21"/>
    <m/>
    <n v="120000"/>
    <m/>
  </r>
  <r>
    <x v="54"/>
    <s v="Egreso"/>
    <x v="2"/>
    <d v="2021-01-05T00:00:00"/>
    <s v="TR"/>
    <s v="Seguro Fraude"/>
    <m/>
    <n v="4075"/>
    <m/>
  </r>
  <r>
    <x v="54"/>
    <s v="Egreso"/>
    <x v="9"/>
    <d v="2021-01-05T00:00:00"/>
    <s v="TR"/>
    <s v="2 Camiones de Agua Cist. Dist."/>
    <m/>
    <n v="80000"/>
    <m/>
  </r>
  <r>
    <x v="54"/>
    <s v="Egreso"/>
    <x v="5"/>
    <d v="2021-01-08T00:00:00"/>
    <s v="TR"/>
    <s v="Retira Basura 8 Enero 2021"/>
    <m/>
    <n v="120000"/>
    <m/>
  </r>
  <r>
    <x v="54"/>
    <s v="Egreso"/>
    <x v="5"/>
    <d v="2021-01-12T00:00:00"/>
    <s v="TR"/>
    <s v="Retiro Basura 12 Ene.21"/>
    <m/>
    <n v="120000"/>
    <m/>
  </r>
  <r>
    <x v="54"/>
    <s v="Egreso"/>
    <x v="9"/>
    <d v="2021-01-13T00:00:00"/>
    <s v="TR"/>
    <s v="2 Camiones de Agua Cist. Dist."/>
    <m/>
    <n v="80000"/>
    <m/>
  </r>
  <r>
    <x v="54"/>
    <s v="Egreso"/>
    <x v="1"/>
    <d v="2021-01-15T00:00:00"/>
    <s v="TR"/>
    <s v="Adelanto CH"/>
    <m/>
    <n v="120000"/>
    <m/>
  </r>
  <r>
    <x v="54"/>
    <s v="Egreso"/>
    <x v="1"/>
    <d v="2021-01-15T00:00:00"/>
    <s v="TR"/>
    <s v="RetiroBasura 15 Ene.21"/>
    <m/>
    <n v="120000"/>
    <m/>
  </r>
  <r>
    <x v="54"/>
    <s v="Egreso"/>
    <x v="9"/>
    <d v="2021-01-15T00:00:00"/>
    <s v="TR"/>
    <s v="2,000 lTs agua Rando 56-83"/>
    <m/>
    <n v="12000"/>
    <m/>
  </r>
  <r>
    <x v="54"/>
    <s v="Egreso"/>
    <x v="9"/>
    <d v="2021-01-15T00:00:00"/>
    <s v="TR"/>
    <s v="Luis Pacheco 100,000 lts agua- Quebrada"/>
    <m/>
    <n v="500000"/>
    <m/>
  </r>
  <r>
    <x v="54"/>
    <s v="Egreso"/>
    <x v="5"/>
    <d v="2021-01-20T00:00:00"/>
    <s v="TR"/>
    <s v="Retiro Basura 19 Ene,21"/>
    <m/>
    <n v="120000"/>
    <m/>
  </r>
  <r>
    <x v="54"/>
    <s v="Egreso"/>
    <x v="17"/>
    <d v="2021-01-21T00:00:00"/>
    <s v="TR"/>
    <s v="Devolucion error 1"/>
    <m/>
    <n v="226000"/>
    <m/>
  </r>
  <r>
    <x v="54"/>
    <s v="Egreso"/>
    <x v="9"/>
    <d v="2021-01-21T00:00:00"/>
    <s v="TR"/>
    <s v="2 Camiones de Agua Cist. Dist."/>
    <m/>
    <n v="80000"/>
    <m/>
  </r>
  <r>
    <x v="54"/>
    <s v="Egreso"/>
    <x v="0"/>
    <d v="2021-01-21T00:00:00"/>
    <s v="TR"/>
    <s v="Ferreteria El Yeco cloro y otros"/>
    <m/>
    <n v="21700"/>
    <m/>
  </r>
  <r>
    <x v="54"/>
    <s v="Egreso"/>
    <x v="17"/>
    <d v="2021-01-21T00:00:00"/>
    <s v="TR"/>
    <s v="Devolucion error 2"/>
    <m/>
    <n v="100000"/>
    <m/>
  </r>
  <r>
    <x v="54"/>
    <s v="Egreso"/>
    <x v="5"/>
    <d v="2021-01-25T00:00:00"/>
    <s v="TR"/>
    <s v="Retira Basura 22 Enero 2021"/>
    <m/>
    <n v="120000"/>
    <m/>
  </r>
  <r>
    <x v="54"/>
    <s v="Egreso"/>
    <x v="5"/>
    <d v="2021-01-27T00:00:00"/>
    <s v="TR"/>
    <s v="Retiro Basura 26 Ene.21"/>
    <m/>
    <n v="120000"/>
    <m/>
  </r>
  <r>
    <x v="54"/>
    <s v="Egreso"/>
    <x v="9"/>
    <d v="2021-01-28T00:00:00"/>
    <s v="TR"/>
    <s v="2 Camiones de Agua Cist. Dist."/>
    <m/>
    <n v="80000"/>
    <m/>
  </r>
  <r>
    <x v="55"/>
    <s v="Egreso"/>
    <x v="5"/>
    <d v="2021-02-01T00:00:00"/>
    <s v="TR"/>
    <s v="Retiro basura 29 Ene.21"/>
    <m/>
    <n v="120000"/>
    <m/>
  </r>
  <r>
    <x v="55"/>
    <s v="Egreso"/>
    <x v="1"/>
    <d v="2021-02-01T00:00:00"/>
    <s v="TR"/>
    <s v="Liq. CH Enero"/>
    <m/>
    <n v="385650"/>
    <m/>
  </r>
  <r>
    <x v="55"/>
    <s v="Egreso"/>
    <x v="4"/>
    <d v="2021-02-01T00:00:00"/>
    <s v="TR"/>
    <s v="Litoral 2"/>
    <m/>
    <n v="34985"/>
    <m/>
  </r>
  <r>
    <x v="55"/>
    <s v="Egreso"/>
    <x v="4"/>
    <d v="2021-02-01T00:00:00"/>
    <s v="TR"/>
    <s v="Litoral 1"/>
    <m/>
    <n v="83190"/>
    <m/>
  </r>
  <r>
    <x v="55"/>
    <s v="Egreso"/>
    <x v="4"/>
    <d v="2021-02-01T00:00:00"/>
    <s v="TR"/>
    <s v="Litoral 3"/>
    <m/>
    <n v="2909"/>
    <m/>
  </r>
  <r>
    <x v="55"/>
    <s v="Egreso"/>
    <x v="3"/>
    <d v="2021-02-01T00:00:00"/>
    <s v="TR"/>
    <s v="Celular Enetel CH"/>
    <m/>
    <n v="6990"/>
    <m/>
  </r>
  <r>
    <x v="55"/>
    <s v="Egreso"/>
    <x v="11"/>
    <d v="2021-02-01T00:00:00"/>
    <s v="TR"/>
    <s v="Caja Chica Feb21 R.F."/>
    <m/>
    <n v="100000"/>
    <m/>
  </r>
  <r>
    <x v="55"/>
    <s v="Egreso"/>
    <x v="6"/>
    <d v="2021-02-01T00:00:00"/>
    <s v="TR"/>
    <s v="Previred CH"/>
    <m/>
    <n v="152698"/>
    <m/>
  </r>
  <r>
    <x v="55"/>
    <s v="Egreso"/>
    <x v="12"/>
    <d v="2021-02-02T00:00:00"/>
    <s v="TR"/>
    <s v="Salvador Espinoza x Notaria Esc. Cesión "/>
    <m/>
    <n v="100000"/>
    <m/>
  </r>
  <r>
    <x v="55"/>
    <s v="Egreso"/>
    <x v="12"/>
    <d v="2021-02-03T00:00:00"/>
    <s v="TR"/>
    <s v="Salvador Espinoza Serv.Prof. Cesión "/>
    <m/>
    <n v="100000"/>
    <m/>
  </r>
  <r>
    <x v="55"/>
    <s v="Egreso"/>
    <x v="5"/>
    <d v="2021-02-03T00:00:00"/>
    <s v="TR"/>
    <s v="Retiro basura 2 de Feb.21"/>
    <m/>
    <n v="120000"/>
    <m/>
  </r>
  <r>
    <x v="55"/>
    <s v="Egreso"/>
    <x v="9"/>
    <d v="2021-02-05T00:00:00"/>
    <s v="TR"/>
    <s v="2 Camiones de Agua Cist. Dist."/>
    <m/>
    <n v="90000"/>
    <m/>
  </r>
  <r>
    <x v="55"/>
    <s v="Egreso"/>
    <x v="5"/>
    <d v="2021-02-08T00:00:00"/>
    <s v="TR"/>
    <s v="Retiro Basura 5 Feb.21"/>
    <m/>
    <n v="120000"/>
    <m/>
  </r>
  <r>
    <x v="55"/>
    <s v="Egreso"/>
    <x v="2"/>
    <d v="2021-02-09T00:00:00"/>
    <s v="TR"/>
    <s v="Seg. Fraude"/>
    <m/>
    <n v="4086"/>
    <m/>
  </r>
  <r>
    <x v="55"/>
    <s v="Egreso"/>
    <x v="5"/>
    <d v="2021-02-09T00:00:00"/>
    <s v="TR"/>
    <s v="Retiro Basura 9 Feb.21"/>
    <m/>
    <n v="120000"/>
    <m/>
  </r>
  <r>
    <x v="55"/>
    <s v="Egreso"/>
    <x v="0"/>
    <d v="2021-02-11T00:00:00"/>
    <s v="TR"/>
    <s v="Juan Carlos Vera. Rep. Bomba Noria 1"/>
    <m/>
    <n v="55000"/>
    <m/>
  </r>
  <r>
    <x v="55"/>
    <s v="Egreso"/>
    <x v="0"/>
    <d v="2021-02-11T00:00:00"/>
    <s v="TR"/>
    <s v="Ferreteria el Yeco. Bolsas y otros"/>
    <m/>
    <n v="9240"/>
    <m/>
  </r>
  <r>
    <x v="55"/>
    <s v="Egreso"/>
    <x v="9"/>
    <d v="2021-02-12T00:00:00"/>
    <s v="TR"/>
    <s v="2 Camiones de Agua Cist. Dist."/>
    <m/>
    <n v="90000"/>
    <m/>
  </r>
  <r>
    <x v="55"/>
    <s v="Egreso"/>
    <x v="0"/>
    <d v="2021-02-12T00:00:00"/>
    <s v="TR"/>
    <s v="Ferreteria el Yeco. 2 ruedas carretilla"/>
    <m/>
    <n v="32000"/>
    <m/>
  </r>
  <r>
    <x v="55"/>
    <s v="Egreso"/>
    <x v="5"/>
    <d v="2021-02-15T00:00:00"/>
    <s v="TR"/>
    <s v="Retiro Basura Vie.12 Feb.21"/>
    <m/>
    <n v="120000"/>
    <m/>
  </r>
  <r>
    <x v="55"/>
    <s v="Egreso"/>
    <x v="1"/>
    <d v="2021-02-15T00:00:00"/>
    <s v="TR"/>
    <s v="CH adelanto sueldo"/>
    <m/>
    <n v="120000"/>
    <m/>
  </r>
  <r>
    <x v="55"/>
    <s v="Egreso"/>
    <x v="9"/>
    <d v="2021-02-19T00:00:00"/>
    <s v="TR"/>
    <s v="2 Camiones de Agua Cist. Dist."/>
    <m/>
    <n v="90000"/>
    <m/>
  </r>
  <r>
    <x v="55"/>
    <s v="Egreso"/>
    <x v="5"/>
    <d v="2021-02-22T00:00:00"/>
    <s v="TR"/>
    <s v="Retiro Basura 19 Feb.20"/>
    <m/>
    <n v="120000"/>
    <m/>
  </r>
  <r>
    <x v="55"/>
    <s v="Egreso"/>
    <x v="0"/>
    <d v="2021-02-22T00:00:00"/>
    <s v="TR"/>
    <s v="Cierre Puyehue 39, Ivan Altamirano"/>
    <m/>
    <n v="300000"/>
    <m/>
  </r>
  <r>
    <x v="55"/>
    <s v="Egreso"/>
    <x v="0"/>
    <d v="2021-02-23T00:00:00"/>
    <s v="TR"/>
    <s v="Angel. Electrico repuesto bomba"/>
    <m/>
    <n v="19800"/>
    <m/>
  </r>
  <r>
    <x v="55"/>
    <s v="Egreso"/>
    <x v="0"/>
    <d v="2021-02-23T00:00:00"/>
    <s v="TR"/>
    <s v="Ivan Altamirano Rep. Cierre Riñihue 8"/>
    <m/>
    <n v="30000"/>
    <m/>
  </r>
  <r>
    <x v="55"/>
    <s v="Egreso"/>
    <x v="9"/>
    <d v="2021-02-26T00:00:00"/>
    <s v="TR"/>
    <s v="2 Camiones de Agua Cist. Dist."/>
    <m/>
    <n v="90000"/>
    <m/>
  </r>
  <r>
    <x v="56"/>
    <s v="Egreso"/>
    <x v="1"/>
    <d v="2021-03-01T00:00:00"/>
    <s v="TR"/>
    <s v="Liq. CH Febrero"/>
    <m/>
    <n v="405650"/>
    <m/>
  </r>
  <r>
    <x v="56"/>
    <s v="Egreso"/>
    <x v="5"/>
    <d v="2021-03-01T00:00:00"/>
    <s v="TR"/>
    <s v="Retiro Basura 27  feb.21"/>
    <m/>
    <n v="120000"/>
    <m/>
  </r>
  <r>
    <x v="56"/>
    <s v="Egreso"/>
    <x v="0"/>
    <d v="2021-03-03T00:00:00"/>
    <s v="TR"/>
    <s v="C.Henriquez fumigadores y otros"/>
    <m/>
    <n v="9200"/>
    <m/>
  </r>
  <r>
    <x v="56"/>
    <s v="Egreso"/>
    <x v="5"/>
    <d v="2021-03-03T00:00:00"/>
    <s v="TR"/>
    <s v="Retiro Basura 2 Marzo 2021 "/>
    <m/>
    <n v="120000"/>
    <m/>
  </r>
  <r>
    <x v="56"/>
    <s v="Egreso"/>
    <x v="4"/>
    <d v="2021-03-03T00:00:00"/>
    <s v="TR"/>
    <s v="Litoral 2"/>
    <m/>
    <n v="64267"/>
    <m/>
  </r>
  <r>
    <x v="56"/>
    <s v="Egreso"/>
    <x v="4"/>
    <d v="2021-03-03T00:00:00"/>
    <s v="TR"/>
    <s v="Litoral 1"/>
    <m/>
    <n v="82213"/>
    <m/>
  </r>
  <r>
    <x v="56"/>
    <s v="Egreso"/>
    <x v="4"/>
    <d v="2021-03-03T00:00:00"/>
    <s v="TR"/>
    <s v="Litoral 3"/>
    <m/>
    <n v="2962"/>
    <m/>
  </r>
  <r>
    <x v="56"/>
    <s v="Egreso"/>
    <x v="3"/>
    <d v="2021-03-03T00:00:00"/>
    <s v="TR"/>
    <s v="Clelular CH"/>
    <m/>
    <n v="6990"/>
    <m/>
  </r>
  <r>
    <x v="56"/>
    <s v="Egreso"/>
    <x v="11"/>
    <d v="2021-03-03T00:00:00"/>
    <s v="TR"/>
    <s v="C. Chica R. Figueroa"/>
    <m/>
    <n v="100000"/>
    <m/>
  </r>
  <r>
    <x v="56"/>
    <s v="Egreso"/>
    <x v="6"/>
    <d v="2021-03-03T00:00:00"/>
    <s v="TR"/>
    <s v="Previred CH"/>
    <m/>
    <n v="158738"/>
    <m/>
  </r>
  <r>
    <x v="56"/>
    <s v="Egreso"/>
    <x v="9"/>
    <d v="2021-03-04T00:00:00"/>
    <s v="TR"/>
    <s v="2 Camiones de agua cist. Dist."/>
    <m/>
    <n v="90000"/>
    <m/>
  </r>
  <r>
    <x v="56"/>
    <s v="Egreso"/>
    <x v="0"/>
    <d v="2021-03-08T00:00:00"/>
    <s v="TR"/>
    <s v="Aporte Manantiales x poda arbol"/>
    <m/>
    <n v="70000"/>
    <m/>
  </r>
  <r>
    <x v="56"/>
    <s v="Egreso"/>
    <x v="2"/>
    <d v="2021-03-08T00:00:00"/>
    <s v="TR"/>
    <s v="Seguro fraude"/>
    <m/>
    <n v="4112"/>
    <m/>
  </r>
  <r>
    <x v="56"/>
    <s v="Egreso"/>
    <x v="5"/>
    <d v="2021-03-09T00:00:00"/>
    <s v="TR"/>
    <s v="Retiro Basura 5 de Marzo 2021"/>
    <m/>
    <n v="120000"/>
    <m/>
  </r>
  <r>
    <x v="56"/>
    <s v="Egreso"/>
    <x v="5"/>
    <d v="2021-03-09T00:00:00"/>
    <s v="TR"/>
    <s v="Retiro Basura 16 Feb.2021"/>
    <m/>
    <n v="120000"/>
    <m/>
  </r>
  <r>
    <x v="56"/>
    <s v="Egreso"/>
    <x v="5"/>
    <d v="2021-03-09T00:00:00"/>
    <s v="TR"/>
    <s v="Retiro Basura 23 Febrero 2021"/>
    <m/>
    <n v="120000"/>
    <m/>
  </r>
  <r>
    <x v="56"/>
    <s v="Egreso"/>
    <x v="5"/>
    <d v="2021-03-09T00:00:00"/>
    <s v="TR"/>
    <s v="Retiro Basura 9 Marzo 2021"/>
    <m/>
    <n v="120000"/>
    <m/>
  </r>
  <r>
    <x v="56"/>
    <s v="Egreso"/>
    <x v="9"/>
    <d v="2021-03-12T00:00:00"/>
    <s v="TR"/>
    <s v="2 Camiones de agua cist. Dist."/>
    <m/>
    <n v="90000"/>
    <m/>
  </r>
  <r>
    <x v="56"/>
    <s v="Egreso"/>
    <x v="5"/>
    <d v="2021-03-12T00:00:00"/>
    <s v="TR"/>
    <s v="Retiro Basura 12 Marzo 2021"/>
    <m/>
    <n v="120000"/>
    <m/>
  </r>
  <r>
    <x v="56"/>
    <s v="Egreso"/>
    <x v="1"/>
    <d v="2021-03-15T00:00:00"/>
    <s v="TR"/>
    <s v="Adelanto sueldo CH"/>
    <m/>
    <n v="120000"/>
    <m/>
  </r>
  <r>
    <x v="56"/>
    <s v="Egreso"/>
    <x v="0"/>
    <d v="2021-03-16T00:00:00"/>
    <s v="TR"/>
    <s v="Ferreteria El Yeco"/>
    <m/>
    <n v="15600"/>
    <m/>
  </r>
  <r>
    <x v="56"/>
    <s v="Egreso"/>
    <x v="0"/>
    <d v="2021-03-16T00:00:00"/>
    <s v="TR"/>
    <s v="Juan C. Vera Rep Bomba"/>
    <m/>
    <n v="150000"/>
    <m/>
  </r>
  <r>
    <x v="56"/>
    <s v="Egreso"/>
    <x v="5"/>
    <d v="2021-03-16T00:00:00"/>
    <s v="TR"/>
    <s v="Retiro Basura 16 Mar.21"/>
    <m/>
    <n v="120000"/>
    <m/>
  </r>
  <r>
    <x v="56"/>
    <s v="Egreso"/>
    <x v="17"/>
    <d v="2021-03-17T00:00:00"/>
    <s v="TR"/>
    <s v="Dev. Deposito x Error"/>
    <m/>
    <n v="182000"/>
    <m/>
  </r>
  <r>
    <x v="56"/>
    <s v="Egreso"/>
    <x v="9"/>
    <d v="2021-03-18T00:00:00"/>
    <s v="TR"/>
    <s v="2 Camiones de agua cist. Dist."/>
    <m/>
    <n v="90000"/>
    <m/>
  </r>
  <r>
    <x v="56"/>
    <s v="Egreso"/>
    <x v="5"/>
    <d v="2021-03-24T00:00:00"/>
    <s v="TR"/>
    <s v="Retiro Basura 23 Marzo 2021"/>
    <m/>
    <n v="120000"/>
    <m/>
  </r>
  <r>
    <x v="56"/>
    <s v="Egreso"/>
    <x v="9"/>
    <d v="2021-03-25T00:00:00"/>
    <s v="TR"/>
    <s v="2 Camiones de agua cist. Dist."/>
    <m/>
    <n v="90000"/>
    <m/>
  </r>
  <r>
    <x v="56"/>
    <s v="Egreso"/>
    <x v="0"/>
    <d v="2021-03-25T00:00:00"/>
    <s v="TR"/>
    <s v="Insumos p. Electricidad Pozo"/>
    <m/>
    <n v="41750"/>
    <m/>
  </r>
  <r>
    <x v="56"/>
    <s v="Egreso"/>
    <x v="0"/>
    <d v="2021-03-25T00:00:00"/>
    <s v="TR"/>
    <s v="Zanja Tema Elect. Pozo Profundo"/>
    <m/>
    <n v="20000"/>
    <m/>
  </r>
  <r>
    <x v="56"/>
    <s v="Egreso"/>
    <x v="9"/>
    <d v="2021-03-26T00:00:00"/>
    <s v="TR"/>
    <s v="Abono Luis Pacheco 100.000 Ltas agua"/>
    <m/>
    <n v="250000"/>
    <m/>
  </r>
  <r>
    <x v="56"/>
    <s v="Egreso"/>
    <x v="9"/>
    <d v="2021-03-29T00:00:00"/>
    <s v="TR"/>
    <s v="Saldo Luis Pacheco 100.000 Lts agua"/>
    <m/>
    <n v="200000"/>
    <m/>
  </r>
  <r>
    <x v="56"/>
    <s v="Egreso"/>
    <x v="5"/>
    <d v="2021-03-31T00:00:00"/>
    <s v="TR"/>
    <s v="Retiro Basura 30 Marzo"/>
    <m/>
    <n v="120000"/>
    <m/>
  </r>
  <r>
    <x v="56"/>
    <s v="Egreso"/>
    <x v="1"/>
    <d v="2021-03-31T00:00:00"/>
    <s v="TR"/>
    <s v="Liq. CH Marzo 2021"/>
    <m/>
    <n v="285650"/>
    <m/>
  </r>
  <r>
    <x v="57"/>
    <s v="Egreso"/>
    <x v="4"/>
    <d v="2021-04-01T00:00:00"/>
    <s v="TR"/>
    <s v="Litoral 2"/>
    <m/>
    <n v="38727"/>
    <m/>
  </r>
  <r>
    <x v="57"/>
    <s v="Egreso"/>
    <x v="4"/>
    <d v="2021-04-01T00:00:00"/>
    <s v="TR"/>
    <s v="Litoral 1"/>
    <m/>
    <n v="109935"/>
    <m/>
  </r>
  <r>
    <x v="57"/>
    <s v="Egreso"/>
    <x v="4"/>
    <d v="2021-04-01T00:00:00"/>
    <s v="TR"/>
    <s v="Litoral 3"/>
    <m/>
    <n v="3128"/>
    <m/>
  </r>
  <r>
    <x v="57"/>
    <s v="Egreso"/>
    <x v="3"/>
    <d v="2021-04-01T00:00:00"/>
    <s v="TR"/>
    <s v="Celular CH"/>
    <m/>
    <n v="6990"/>
    <m/>
  </r>
  <r>
    <x v="57"/>
    <s v="Egreso"/>
    <x v="11"/>
    <d v="2021-04-01T00:00:00"/>
    <s v="TR"/>
    <s v="Caja Chica R. Figueroa"/>
    <m/>
    <n v="100000"/>
    <m/>
  </r>
  <r>
    <x v="57"/>
    <s v="Egreso"/>
    <x v="6"/>
    <d v="2021-04-05T00:00:00"/>
    <s v="TR"/>
    <s v="Pevired CH"/>
    <m/>
    <n v="122500"/>
    <m/>
  </r>
  <r>
    <x v="57"/>
    <s v="Egreso"/>
    <x v="9"/>
    <d v="2021-04-05T00:00:00"/>
    <s v="TR"/>
    <s v="2 Camiones de Agua Cist. Dist."/>
    <m/>
    <n v="90000"/>
    <m/>
  </r>
  <r>
    <x v="57"/>
    <s v="Egreso"/>
    <x v="14"/>
    <d v="2021-04-06T00:00:00"/>
    <s v="TR"/>
    <s v="Contribuciones ctas 1-2 año 2021"/>
    <m/>
    <n v="804370"/>
    <m/>
  </r>
  <r>
    <x v="57"/>
    <s v="Egreso"/>
    <x v="9"/>
    <d v="2021-04-06T00:00:00"/>
    <s v="TR"/>
    <s v="2 Camiones de Agua Cist. Dist."/>
    <m/>
    <n v="90000"/>
    <m/>
  </r>
  <r>
    <x v="57"/>
    <s v="Egreso"/>
    <x v="5"/>
    <d v="2021-04-07T00:00:00"/>
    <s v="TR"/>
    <s v="Retiro Basura 6 Abril 2021"/>
    <m/>
    <n v="120000"/>
    <m/>
  </r>
  <r>
    <x v="57"/>
    <s v="Egreso"/>
    <x v="2"/>
    <d v="2021-04-07T00:00:00"/>
    <s v="TR"/>
    <s v="Seg. Fraude"/>
    <m/>
    <n v="4123"/>
    <m/>
  </r>
  <r>
    <x v="57"/>
    <s v="Egreso"/>
    <x v="0"/>
    <d v="2021-04-09T00:00:00"/>
    <s v="TR"/>
    <s v="Angel Bruggendieck Tablero Elect.pozo"/>
    <m/>
    <n v="482129"/>
    <m/>
  </r>
  <r>
    <x v="57"/>
    <s v="Egreso"/>
    <x v="9"/>
    <d v="2021-04-13T00:00:00"/>
    <s v="TR"/>
    <s v="2 Camiones de Agua Cist. Dist."/>
    <m/>
    <n v="90000"/>
    <m/>
  </r>
  <r>
    <x v="57"/>
    <s v="Egreso"/>
    <x v="5"/>
    <d v="2021-04-15T00:00:00"/>
    <s v="TR"/>
    <s v="Retiro Basura 14 Abril 2021"/>
    <m/>
    <n v="120000"/>
    <m/>
  </r>
  <r>
    <x v="57"/>
    <s v="Egreso"/>
    <x v="0"/>
    <d v="2021-04-15T00:00:00"/>
    <s v="TR"/>
    <s v="Retiro Maleza sede Luis Marchant"/>
    <m/>
    <n v="20000"/>
    <m/>
  </r>
  <r>
    <x v="57"/>
    <s v="Egreso"/>
    <x v="1"/>
    <d v="2021-04-15T00:00:00"/>
    <s v="TR"/>
    <s v="Adelanto CH Abril"/>
    <m/>
    <n v="120000"/>
    <m/>
  </r>
  <r>
    <x v="57"/>
    <s v="Egreso"/>
    <x v="5"/>
    <d v="2021-04-21T00:00:00"/>
    <s v="TR"/>
    <s v="Retiro Basura 20 Abril"/>
    <m/>
    <n v="120000"/>
    <m/>
  </r>
  <r>
    <x v="57"/>
    <s v="Egreso"/>
    <x v="9"/>
    <d v="2021-04-26T00:00:00"/>
    <s v="TR"/>
    <s v="2 Camiones de Agua Cist. Dist."/>
    <m/>
    <n v="90000"/>
    <m/>
  </r>
  <r>
    <x v="57"/>
    <s v="Egreso"/>
    <x v="5"/>
    <d v="2021-04-28T00:00:00"/>
    <s v="TR"/>
    <s v="Retiro Basura 27 Abril 2021"/>
    <m/>
    <n v="120000"/>
    <m/>
  </r>
  <r>
    <x v="57"/>
    <s v="Egreso"/>
    <x v="9"/>
    <d v="2021-04-30T00:00:00"/>
    <s v="TR"/>
    <s v="2 Camiones de Agua Cist. Dist."/>
    <m/>
    <n v="90000"/>
    <m/>
  </r>
  <r>
    <x v="57"/>
    <s v="Egreso"/>
    <x v="1"/>
    <d v="2021-04-30T00:00:00"/>
    <s v="TR"/>
    <s v="Liq. Sueldo CH"/>
    <m/>
    <n v="285650"/>
    <m/>
  </r>
  <r>
    <x v="58"/>
    <s v="Egreso"/>
    <x v="16"/>
    <d v="2021-05-03T00:00:00"/>
    <s v="TR"/>
    <s v="Recarga Entel Internet"/>
    <m/>
    <n v="10000"/>
    <m/>
  </r>
  <r>
    <x v="58"/>
    <s v="Egreso"/>
    <x v="4"/>
    <d v="2021-05-03T00:00:00"/>
    <s v="TR"/>
    <s v="Litoral 2"/>
    <m/>
    <n v="45236"/>
    <m/>
  </r>
  <r>
    <x v="58"/>
    <s v="Egreso"/>
    <x v="4"/>
    <d v="2021-05-03T00:00:00"/>
    <s v="TR"/>
    <s v="Litoral 1"/>
    <m/>
    <n v="116457"/>
    <m/>
  </r>
  <r>
    <x v="58"/>
    <s v="Egreso"/>
    <x v="4"/>
    <d v="2021-05-03T00:00:00"/>
    <s v="TR"/>
    <s v="Litoral 3"/>
    <m/>
    <n v="2965"/>
    <m/>
  </r>
  <r>
    <x v="58"/>
    <s v="Egreso"/>
    <x v="3"/>
    <d v="2021-05-03T00:00:00"/>
    <s v="TR"/>
    <s v="Celular Entel CH"/>
    <m/>
    <n v="6990"/>
    <m/>
  </r>
  <r>
    <x v="58"/>
    <s v="Egreso"/>
    <x v="11"/>
    <d v="2021-05-03T00:00:00"/>
    <s v="TR"/>
    <s v="Caja Chica R. Figueroa Mayo"/>
    <m/>
    <n v="100000"/>
    <m/>
  </r>
  <r>
    <x v="58"/>
    <s v="Egreso"/>
    <x v="6"/>
    <d v="2021-05-03T00:00:00"/>
    <s v="TR"/>
    <s v="Previred CH"/>
    <m/>
    <n v="120700"/>
    <m/>
  </r>
  <r>
    <x v="58"/>
    <s v="Egreso"/>
    <x v="0"/>
    <d v="2021-05-04T00:00:00"/>
    <s v="TR"/>
    <s v="Ferreteria El Yeco Pintura y otros"/>
    <m/>
    <n v="43630"/>
    <m/>
  </r>
  <r>
    <x v="58"/>
    <s v="Egreso"/>
    <x v="5"/>
    <d v="2021-05-04T00:00:00"/>
    <s v="TR"/>
    <s v="Retiro Basura 4 Mayo 2021"/>
    <m/>
    <n v="120000"/>
    <m/>
  </r>
  <r>
    <x v="58"/>
    <s v="Egreso"/>
    <x v="2"/>
    <d v="2021-05-05T00:00:00"/>
    <s v="TR"/>
    <s v="Seg. Fraude"/>
    <m/>
    <n v="4138"/>
    <m/>
  </r>
  <r>
    <x v="58"/>
    <s v="Egreso"/>
    <x v="9"/>
    <d v="2021-05-06T00:00:00"/>
    <s v="TR"/>
    <s v="2 Camiones de Agua Cist. Dist."/>
    <m/>
    <n v="90000"/>
    <m/>
  </r>
  <r>
    <x v="58"/>
    <s v="Egreso"/>
    <x v="5"/>
    <d v="2021-05-11T00:00:00"/>
    <s v="TR"/>
    <s v="Retiro Basura 11 Mayo 2021"/>
    <m/>
    <n v="120000"/>
    <m/>
  </r>
  <r>
    <x v="58"/>
    <s v="Egreso"/>
    <x v="9"/>
    <d v="2021-05-12T00:00:00"/>
    <s v="TR"/>
    <s v="2 Camiones de Agua Cist. Dist."/>
    <m/>
    <n v="90000"/>
    <m/>
  </r>
  <r>
    <x v="58"/>
    <s v="Egreso"/>
    <x v="1"/>
    <d v="2021-05-17T00:00:00"/>
    <s v="TR"/>
    <s v="Adelanto sueldo C.Henriquez"/>
    <m/>
    <n v="120000"/>
    <m/>
  </r>
  <r>
    <x v="58"/>
    <s v="Egreso"/>
    <x v="5"/>
    <d v="2021-05-18T00:00:00"/>
    <s v="TR"/>
    <s v="Retiro Basura 18 Mayo"/>
    <m/>
    <n v="120000"/>
    <m/>
  </r>
  <r>
    <x v="58"/>
    <s v="Egreso"/>
    <x v="0"/>
    <d v="2021-05-19T00:00:00"/>
    <s v="TR"/>
    <s v="Amonio Cuaternario C.H."/>
    <m/>
    <n v="7314"/>
    <m/>
  </r>
  <r>
    <x v="58"/>
    <s v="Egreso"/>
    <x v="9"/>
    <d v="2021-05-19T00:00:00"/>
    <s v="TR"/>
    <s v="2 Camiones de Agua Cist. Dist."/>
    <m/>
    <n v="90000"/>
    <m/>
  </r>
  <r>
    <x v="58"/>
    <s v="Egreso"/>
    <x v="16"/>
    <d v="2021-05-24T00:00:00"/>
    <s v="TR"/>
    <s v="Recarga Entel Internet"/>
    <m/>
    <n v="10000"/>
    <m/>
  </r>
  <r>
    <x v="58"/>
    <s v="Egreso"/>
    <x v="5"/>
    <d v="2021-05-26T00:00:00"/>
    <s v="TR"/>
    <s v="Retiro basura 25 mayo 2021"/>
    <m/>
    <n v="120000"/>
    <m/>
  </r>
  <r>
    <x v="58"/>
    <s v="Egreso"/>
    <x v="18"/>
    <d v="2021-05-27T00:00:00"/>
    <s v="TR"/>
    <s v="Pantalones de trabajo CH"/>
    <m/>
    <n v="19990"/>
    <m/>
  </r>
  <r>
    <x v="58"/>
    <s v="Egreso"/>
    <x v="9"/>
    <d v="2021-05-27T00:00:00"/>
    <s v="TR"/>
    <s v="2 Camiones de Agua Cist. Dist."/>
    <m/>
    <n v="90000"/>
    <m/>
  </r>
  <r>
    <x v="58"/>
    <s v="Egreso"/>
    <x v="0"/>
    <d v="2021-05-31T00:00:00"/>
    <s v="TR"/>
    <s v="Angel electrico Inst. Luminaria "/>
    <m/>
    <n v="70000"/>
    <m/>
  </r>
  <r>
    <x v="58"/>
    <s v="Egreso"/>
    <x v="1"/>
    <d v="2021-05-31T00:00:00"/>
    <s v="TR"/>
    <s v="Liq. Sueldo Mayo CH"/>
    <m/>
    <n v="285650"/>
    <m/>
  </r>
  <r>
    <x v="59"/>
    <s v="Egreso"/>
    <x v="12"/>
    <d v="2021-06-01T00:00:00"/>
    <s v="TR"/>
    <s v="Escritura Octavio Arrue Ranco 42"/>
    <m/>
    <n v="40000"/>
    <m/>
  </r>
  <r>
    <x v="59"/>
    <s v="Egreso"/>
    <x v="4"/>
    <d v="2021-06-01T00:00:00"/>
    <s v="TR"/>
    <s v="Litoral 2"/>
    <m/>
    <n v="41332"/>
    <m/>
  </r>
  <r>
    <x v="59"/>
    <s v="Egreso"/>
    <x v="4"/>
    <d v="2021-06-01T00:00:00"/>
    <s v="TR"/>
    <s v="Litoral 1"/>
    <m/>
    <n v="109773"/>
    <m/>
  </r>
  <r>
    <x v="59"/>
    <s v="Egreso"/>
    <x v="4"/>
    <d v="2021-06-01T00:00:00"/>
    <s v="TR"/>
    <s v="Litoral 3"/>
    <m/>
    <n v="2803"/>
    <m/>
  </r>
  <r>
    <x v="59"/>
    <s v="Egreso"/>
    <x v="3"/>
    <d v="2021-06-01T00:00:00"/>
    <s v="TR"/>
    <s v="Celular Entel"/>
    <m/>
    <n v="6990"/>
    <m/>
  </r>
  <r>
    <x v="59"/>
    <s v="Egreso"/>
    <x v="11"/>
    <d v="2021-06-01T00:00:00"/>
    <s v="TR"/>
    <s v="Caja chica R. Figueroa"/>
    <m/>
    <n v="100000"/>
    <m/>
  </r>
  <r>
    <x v="59"/>
    <s v="Egreso"/>
    <x v="6"/>
    <d v="2021-06-01T00:00:00"/>
    <s v="TR"/>
    <s v="Previred CH"/>
    <m/>
    <n v="120700"/>
    <m/>
  </r>
  <r>
    <x v="59"/>
    <s v="Egreso"/>
    <x v="5"/>
    <d v="2021-06-01T00:00:00"/>
    <s v="TR"/>
    <s v="Retiro Basura 1 junio 2021"/>
    <m/>
    <n v="120000"/>
    <m/>
  </r>
  <r>
    <x v="59"/>
    <s v="Egreso"/>
    <x v="9"/>
    <d v="2021-06-04T00:00:00"/>
    <s v="TR"/>
    <s v="2 Camiones de Agua Cist. Distribucion"/>
    <m/>
    <n v="90000"/>
    <m/>
  </r>
  <r>
    <x v="59"/>
    <s v="Egreso"/>
    <x v="2"/>
    <d v="2021-06-07T00:00:00"/>
    <s v="TR"/>
    <s v="Fraude seguro"/>
    <m/>
    <n v="4155"/>
    <m/>
  </r>
  <r>
    <x v="59"/>
    <s v="Egreso"/>
    <x v="11"/>
    <d v="2021-06-08T00:00:00"/>
    <s v="TR"/>
    <s v="Vuelto Ranco 54 Bol. 13909"/>
    <m/>
    <n v="7420"/>
    <m/>
  </r>
  <r>
    <x v="59"/>
    <s v="Egreso"/>
    <x v="5"/>
    <d v="2021-06-08T00:00:00"/>
    <s v="TR"/>
    <s v="Retiro Basura 8 junio 2021"/>
    <m/>
    <n v="120000"/>
    <m/>
  </r>
  <r>
    <x v="59"/>
    <s v="Egreso"/>
    <x v="0"/>
    <d v="2021-06-08T00:00:00"/>
    <s v="TR"/>
    <s v="Ferreteria Art. Aseo"/>
    <m/>
    <n v="18350"/>
    <m/>
  </r>
  <r>
    <x v="59"/>
    <s v="Egreso"/>
    <x v="16"/>
    <d v="2021-06-10T00:00:00"/>
    <s v="TR"/>
    <s v="Recarga Internet"/>
    <m/>
    <n v="10000"/>
    <m/>
  </r>
  <r>
    <x v="59"/>
    <s v="Egreso"/>
    <x v="9"/>
    <d v="2021-06-10T00:00:00"/>
    <s v="TR"/>
    <s v="2 Camiones de Agua Cist. Distribucion"/>
    <m/>
    <n v="90000"/>
    <m/>
  </r>
  <r>
    <x v="59"/>
    <s v="Egreso"/>
    <x v="0"/>
    <d v="2021-06-15T00:00:00"/>
    <s v="TR"/>
    <s v="Ferreteria Yeco Vol.29069"/>
    <m/>
    <n v="40200"/>
    <m/>
  </r>
  <r>
    <x v="59"/>
    <s v="Egreso"/>
    <x v="1"/>
    <d v="2021-06-15T00:00:00"/>
    <s v="TR"/>
    <s v="Adelanto CH"/>
    <m/>
    <n v="120000"/>
    <m/>
  </r>
  <r>
    <x v="59"/>
    <s v="Egreso"/>
    <x v="5"/>
    <d v="2021-06-16T00:00:00"/>
    <s v="TR"/>
    <s v="Retiro basura 15 Junio 2021"/>
    <m/>
    <n v="120000"/>
    <m/>
  </r>
  <r>
    <x v="59"/>
    <s v="Egreso"/>
    <x v="9"/>
    <d v="2021-06-18T00:00:00"/>
    <s v="TR"/>
    <s v="2 Camiones de Agua Cist. Distribucion"/>
    <m/>
    <n v="90000"/>
    <m/>
  </r>
  <r>
    <x v="59"/>
    <s v="Egreso"/>
    <x v="5"/>
    <d v="2021-06-23T00:00:00"/>
    <s v="TR"/>
    <s v="Retiro Basura 22 Junio "/>
    <m/>
    <n v="120000"/>
    <m/>
  </r>
  <r>
    <x v="59"/>
    <s v="Egreso"/>
    <x v="9"/>
    <d v="2021-06-24T00:00:00"/>
    <s v="TR"/>
    <s v="2 Camiones de Agua Cist. Distribucion"/>
    <m/>
    <n v="90000"/>
    <m/>
  </r>
  <r>
    <x v="59"/>
    <s v="Egreso"/>
    <x v="0"/>
    <d v="2021-06-24T00:00:00"/>
    <s v="TR"/>
    <s v="Yeco Ferreteria varios"/>
    <m/>
    <n v="4450"/>
    <m/>
  </r>
  <r>
    <x v="59"/>
    <s v="Egreso"/>
    <x v="16"/>
    <d v="2021-06-29T00:00:00"/>
    <s v="TR"/>
    <s v="Recarga Internet"/>
    <m/>
    <n v="10000"/>
    <m/>
  </r>
  <r>
    <x v="59"/>
    <s v="Egreso"/>
    <x v="5"/>
    <d v="2021-06-30T00:00:00"/>
    <s v="TR"/>
    <s v="Retiro  Basura 30 Junio 2021"/>
    <m/>
    <n v="120000"/>
    <m/>
  </r>
  <r>
    <x v="60"/>
    <s v="Egreso"/>
    <x v="1"/>
    <d v="2021-07-01T00:00:00"/>
    <s v="TR"/>
    <s v="Liq. Junio CH"/>
    <m/>
    <n v="285650"/>
    <m/>
  </r>
  <r>
    <x v="60"/>
    <s v="Egreso"/>
    <x v="4"/>
    <d v="2021-07-01T00:00:00"/>
    <s v="TR"/>
    <s v="Litoral 2"/>
    <m/>
    <n v="52229"/>
    <m/>
  </r>
  <r>
    <x v="60"/>
    <s v="Egreso"/>
    <x v="4"/>
    <d v="2021-07-01T00:00:00"/>
    <s v="TR"/>
    <s v="Litoral 1"/>
    <m/>
    <n v="164372"/>
    <m/>
  </r>
  <r>
    <x v="60"/>
    <s v="Egreso"/>
    <x v="4"/>
    <d v="2021-07-01T00:00:00"/>
    <s v="TR"/>
    <s v="Litoral 3"/>
    <m/>
    <n v="2804"/>
    <m/>
  </r>
  <r>
    <x v="60"/>
    <s v="Egreso"/>
    <x v="3"/>
    <d v="2021-07-01T00:00:00"/>
    <s v="TR"/>
    <s v="Entel CH (1 cuota)"/>
    <m/>
    <n v="13617"/>
    <m/>
  </r>
  <r>
    <x v="60"/>
    <s v="Egreso"/>
    <x v="9"/>
    <d v="2021-07-01T00:00:00"/>
    <s v="TR"/>
    <s v="2 Camiones de agua Cist. Dist."/>
    <m/>
    <n v="90000"/>
    <m/>
  </r>
  <r>
    <x v="60"/>
    <s v="Egreso"/>
    <x v="11"/>
    <d v="2021-07-01T00:00:00"/>
    <s v="TR"/>
    <s v="Caja Chica Julio R. Figueroa"/>
    <m/>
    <n v="100000"/>
    <m/>
  </r>
  <r>
    <x v="60"/>
    <s v="Egreso"/>
    <x v="9"/>
    <d v="2021-07-05T00:00:00"/>
    <s v="TR"/>
    <s v="2,500 lts agua Ranco 54"/>
    <m/>
    <n v="12000"/>
    <m/>
  </r>
  <r>
    <x v="60"/>
    <s v="Egreso"/>
    <x v="6"/>
    <d v="2021-07-05T00:00:00"/>
    <s v="TR"/>
    <s v="Previred CH"/>
    <m/>
    <n v="120700"/>
    <m/>
  </r>
  <r>
    <x v="60"/>
    <s v="Egreso"/>
    <x v="2"/>
    <d v="2021-07-05T00:00:00"/>
    <s v="TR"/>
    <s v="Seg. Fraude"/>
    <m/>
    <n v="4168"/>
    <m/>
  </r>
  <r>
    <x v="60"/>
    <s v="Egreso"/>
    <x v="5"/>
    <d v="2021-07-06T00:00:00"/>
    <s v="TR"/>
    <s v="Retiro Basura 6 Julio 2021"/>
    <m/>
    <n v="120000"/>
    <m/>
  </r>
  <r>
    <x v="60"/>
    <s v="Egreso"/>
    <x v="9"/>
    <d v="2021-07-07T00:00:00"/>
    <s v="TR"/>
    <s v="2 Camiones de agua Cist. Dist."/>
    <m/>
    <n v="90000"/>
    <m/>
  </r>
  <r>
    <x v="60"/>
    <s v="Egreso"/>
    <x v="0"/>
    <d v="2021-07-13T00:00:00"/>
    <s v="TR"/>
    <s v="Ferreteria El Yeco"/>
    <m/>
    <n v="13700"/>
    <m/>
  </r>
  <r>
    <x v="60"/>
    <s v="Egreso"/>
    <x v="5"/>
    <d v="2021-07-13T00:00:00"/>
    <s v="TR"/>
    <s v="Retiro Basura 13 Julio 2021"/>
    <m/>
    <n v="120000"/>
    <m/>
  </r>
  <r>
    <x v="60"/>
    <s v="Egreso"/>
    <x v="9"/>
    <d v="2021-07-15T00:00:00"/>
    <s v="TR"/>
    <s v="2 Camiones de agua Cist. Dist."/>
    <m/>
    <n v="90000"/>
    <m/>
  </r>
  <r>
    <x v="60"/>
    <s v="Egreso"/>
    <x v="1"/>
    <d v="2021-07-15T00:00:00"/>
    <s v="TR"/>
    <s v="Adelanto CH julio"/>
    <m/>
    <n v="120000"/>
    <m/>
  </r>
  <r>
    <x v="60"/>
    <s v="Egreso"/>
    <x v="0"/>
    <d v="2021-07-19T00:00:00"/>
    <s v="TR"/>
    <s v="Luis Marchant Retiro maleza sede"/>
    <m/>
    <n v="8000"/>
    <m/>
  </r>
  <r>
    <x v="60"/>
    <s v="Egreso"/>
    <x v="16"/>
    <d v="2021-07-20T00:00:00"/>
    <s v="TR"/>
    <s v="Recarga Internet"/>
    <m/>
    <n v="10000"/>
    <m/>
  </r>
  <r>
    <x v="60"/>
    <s v="Egreso"/>
    <x v="5"/>
    <d v="2021-07-20T00:00:00"/>
    <s v="D/E"/>
    <s v="Reriro Basura 20 Jul.21"/>
    <m/>
    <n v="120000"/>
    <m/>
  </r>
  <r>
    <x v="60"/>
    <s v="Egreso"/>
    <x v="12"/>
    <d v="2021-07-21T00:00:00"/>
    <s v="TR"/>
    <s v="Salvador Espinoza. Esc. Ranco 42"/>
    <m/>
    <n v="100000"/>
    <m/>
  </r>
  <r>
    <x v="60"/>
    <s v="Egreso"/>
    <x v="2"/>
    <d v="2021-07-21T00:00:00"/>
    <s v="TR"/>
    <s v="T. Tejos x Aporte Fallecimiento de menor"/>
    <m/>
    <n v="100000"/>
    <m/>
  </r>
  <r>
    <x v="60"/>
    <s v="Egreso"/>
    <x v="9"/>
    <d v="2021-07-22T00:00:00"/>
    <s v="TR"/>
    <s v="2 Camiones de agua Cist. Dist."/>
    <m/>
    <n v="90000"/>
    <m/>
  </r>
  <r>
    <x v="60"/>
    <s v="Egreso"/>
    <x v="5"/>
    <d v="2021-07-27T00:00:00"/>
    <s v="TR"/>
    <s v="2 Retiro Basura 27 Jul.21"/>
    <m/>
    <n v="120000"/>
    <m/>
  </r>
  <r>
    <x v="60"/>
    <s v="Egreso"/>
    <x v="0"/>
    <d v="2021-07-29T00:00:00"/>
    <s v="TR"/>
    <s v="Amonio- Mascarillas"/>
    <m/>
    <n v="12900"/>
    <m/>
  </r>
  <r>
    <x v="60"/>
    <s v="Egreso"/>
    <x v="9"/>
    <d v="2021-07-29T00:00:00"/>
    <s v="TR"/>
    <s v="2 Camiones de agua Cist. Dist."/>
    <m/>
    <n v="90000"/>
    <m/>
  </r>
  <r>
    <x v="61"/>
    <s v="Egreso"/>
    <x v="1"/>
    <d v="2021-08-02T00:00:00"/>
    <s v="TR"/>
    <s v="Liq. CH mes de Julio"/>
    <m/>
    <n v="285650"/>
    <m/>
  </r>
  <r>
    <x v="61"/>
    <s v="Egreso"/>
    <x v="4"/>
    <d v="2021-08-02T00:00:00"/>
    <s v="TR"/>
    <s v="Litoral 2"/>
    <m/>
    <n v="40028"/>
    <m/>
  </r>
  <r>
    <x v="61"/>
    <s v="Egreso"/>
    <x v="4"/>
    <d v="2021-08-02T00:00:00"/>
    <s v="TR"/>
    <s v="Litoral 1"/>
    <m/>
    <n v="125878"/>
    <m/>
  </r>
  <r>
    <x v="61"/>
    <s v="Egreso"/>
    <x v="4"/>
    <d v="2021-08-02T00:00:00"/>
    <s v="TR"/>
    <s v="Litoral 3"/>
    <m/>
    <n v="2641"/>
    <m/>
  </r>
  <r>
    <x v="61"/>
    <s v="Egreso"/>
    <x v="3"/>
    <d v="2021-08-02T00:00:00"/>
    <s v="TR"/>
    <s v="Telefono entel ch (2 cuota)"/>
    <m/>
    <n v="16970"/>
    <m/>
  </r>
  <r>
    <x v="61"/>
    <s v="Egreso"/>
    <x v="9"/>
    <d v="2021-08-02T00:00:00"/>
    <s v="TR"/>
    <s v="Luis Pacheco 10,000 lts. Agua cist. Ac."/>
    <m/>
    <n v="450000"/>
    <m/>
  </r>
  <r>
    <x v="61"/>
    <s v="Egreso"/>
    <x v="11"/>
    <d v="2021-08-02T00:00:00"/>
    <s v="TR"/>
    <s v="Caja chica Ricardo figueroa"/>
    <m/>
    <n v="100000"/>
    <m/>
  </r>
  <r>
    <x v="61"/>
    <s v="Egreso"/>
    <x v="6"/>
    <d v="2021-08-02T00:00:00"/>
    <s v="TR"/>
    <s v="Previred"/>
    <m/>
    <n v="122050"/>
    <m/>
  </r>
  <r>
    <x v="61"/>
    <s v="Egreso"/>
    <x v="5"/>
    <d v="2021-08-04T00:00:00"/>
    <s v="TR"/>
    <s v="Retiro Basura 3 de Ago.21"/>
    <m/>
    <n v="120000"/>
    <m/>
  </r>
  <r>
    <x v="61"/>
    <s v="Egreso"/>
    <x v="9"/>
    <d v="2021-08-04T00:00:00"/>
    <s v="TR"/>
    <s v="2 Camiones de Agua Cist. Dist."/>
    <m/>
    <n v="90000"/>
    <m/>
  </r>
  <r>
    <x v="61"/>
    <s v="Egreso"/>
    <x v="2"/>
    <d v="2021-08-06T00:00:00"/>
    <s v="TR"/>
    <s v="Seguro Fraude"/>
    <m/>
    <n v="4173"/>
    <m/>
  </r>
  <r>
    <x v="61"/>
    <s v="Egreso"/>
    <x v="0"/>
    <d v="2021-08-09T00:00:00"/>
    <s v="TR"/>
    <s v="Ferreteria El Yeco insumos varios"/>
    <m/>
    <n v="19250"/>
    <m/>
  </r>
  <r>
    <x v="61"/>
    <s v="Egreso"/>
    <x v="0"/>
    <d v="2021-08-09T00:00:00"/>
    <s v="TR"/>
    <s v="Ferreteria El Yeco insumos varios"/>
    <m/>
    <n v="7000"/>
    <m/>
  </r>
  <r>
    <x v="61"/>
    <s v="Egreso"/>
    <x v="3"/>
    <d v="2021-08-09T00:00:00"/>
    <s v="TR"/>
    <s v="Recarga Celular"/>
    <m/>
    <n v="10000"/>
    <m/>
  </r>
  <r>
    <x v="61"/>
    <s v="Egreso"/>
    <x v="5"/>
    <d v="2021-08-09T00:00:00"/>
    <s v="TR"/>
    <s v="Retiro Basura 9 de Ago.21"/>
    <m/>
    <n v="120000"/>
    <m/>
  </r>
  <r>
    <x v="61"/>
    <s v="Egreso"/>
    <x v="0"/>
    <d v="2021-08-12T00:00:00"/>
    <s v="TR"/>
    <s v="Ferreteria El Yeco insumos varios"/>
    <m/>
    <n v="105950"/>
    <m/>
  </r>
  <r>
    <x v="61"/>
    <s v="Egreso"/>
    <x v="9"/>
    <d v="2021-08-13T00:00:00"/>
    <s v="TR"/>
    <s v="2 Camiones de Agua Cist. Dist."/>
    <m/>
    <n v="90000"/>
    <m/>
  </r>
  <r>
    <x v="61"/>
    <s v="Egreso"/>
    <x v="1"/>
    <d v="2021-08-16T00:00:00"/>
    <s v="TR"/>
    <s v="Adelanto sueldo CH Ago.21"/>
    <m/>
    <n v="120000"/>
    <m/>
  </r>
  <r>
    <x v="61"/>
    <s v="Egreso"/>
    <x v="1"/>
    <d v="2021-08-16T00:00:00"/>
    <s v="TR"/>
    <s v="Bono Especial CH x Vacaciones 2020"/>
    <m/>
    <n v="94652"/>
    <m/>
  </r>
  <r>
    <x v="61"/>
    <s v="Egreso"/>
    <x v="5"/>
    <d v="2021-08-18T00:00:00"/>
    <s v="TR"/>
    <s v="Retiro Basura 17 Agosto"/>
    <m/>
    <n v="120000"/>
    <m/>
  </r>
  <r>
    <x v="61"/>
    <s v="Egreso"/>
    <x v="9"/>
    <d v="2021-08-18T00:00:00"/>
    <s v="TR"/>
    <s v="2 Camiones de Agua Cist. Dist."/>
    <m/>
    <n v="90000"/>
    <m/>
  </r>
  <r>
    <x v="61"/>
    <s v="Egreso"/>
    <x v="16"/>
    <d v="2021-08-18T00:00:00"/>
    <s v="TR"/>
    <s v="RENOVACION HOSTING PAG. WEB"/>
    <m/>
    <n v="38556"/>
    <m/>
  </r>
  <r>
    <x v="61"/>
    <s v="Egreso"/>
    <x v="0"/>
    <d v="2021-08-19T00:00:00"/>
    <s v="TR"/>
    <s v="Insumos x Cierre Icalma"/>
    <m/>
    <n v="11050"/>
    <m/>
  </r>
  <r>
    <x v="61"/>
    <s v="Egreso"/>
    <x v="0"/>
    <d v="2021-08-19T00:00:00"/>
    <s v="TR"/>
    <s v="Obra de Mano Cierre de Icalma"/>
    <m/>
    <n v="120000"/>
    <m/>
  </r>
  <r>
    <x v="61"/>
    <s v="Egreso"/>
    <x v="0"/>
    <d v="2021-08-23T00:00:00"/>
    <s v="TR"/>
    <s v="Rep Luminarias Angel Electrico"/>
    <m/>
    <n v="25000"/>
    <m/>
  </r>
  <r>
    <x v="61"/>
    <s v="Egreso"/>
    <x v="10"/>
    <d v="2021-08-23T00:00:00"/>
    <s v="TR"/>
    <s v="Traspaso Deposito a Plazo"/>
    <m/>
    <n v="5000000"/>
    <m/>
  </r>
  <r>
    <x v="61"/>
    <s v="Egreso"/>
    <x v="5"/>
    <d v="2021-08-24T00:00:00"/>
    <s v="TR"/>
    <s v="Retiro Basura 24 Agosto "/>
    <m/>
    <n v="120000"/>
    <m/>
  </r>
  <r>
    <x v="61"/>
    <s v="Egreso"/>
    <x v="16"/>
    <d v="2021-08-27T00:00:00"/>
    <s v="TR"/>
    <s v="Recarga Internet Entel"/>
    <m/>
    <n v="10000"/>
    <m/>
  </r>
  <r>
    <x v="61"/>
    <s v="Egreso"/>
    <x v="9"/>
    <d v="2021-08-30T00:00:00"/>
    <s v="TR"/>
    <s v="2 Camiones de Agua Cist. Dist."/>
    <m/>
    <n v="90000"/>
    <m/>
  </r>
  <r>
    <x v="61"/>
    <s v="Egreso"/>
    <x v="1"/>
    <d v="2021-08-30T00:00:00"/>
    <s v="TR"/>
    <s v="Melinda Gonzalez Reemplazo CH"/>
    <m/>
    <n v="100000"/>
    <m/>
  </r>
  <r>
    <x v="62"/>
    <s v="Egreso"/>
    <x v="5"/>
    <d v="2021-09-01T00:00:00"/>
    <s v="TR"/>
    <s v="Retiro Basura 31 Ago.21"/>
    <m/>
    <n v="120000"/>
    <m/>
  </r>
  <r>
    <x v="62"/>
    <s v="Egreso"/>
    <x v="1"/>
    <d v="2021-09-01T00:00:00"/>
    <s v="TR"/>
    <s v="Liq. CH Agosto"/>
    <m/>
    <n v="285650"/>
    <m/>
  </r>
  <r>
    <x v="62"/>
    <s v="Egreso"/>
    <x v="4"/>
    <d v="2021-09-01T00:00:00"/>
    <s v="TR"/>
    <s v="Litoral 2"/>
    <m/>
    <n v="39379"/>
    <m/>
  </r>
  <r>
    <x v="62"/>
    <s v="Egreso"/>
    <x v="4"/>
    <d v="2021-09-01T00:00:00"/>
    <s v="TR"/>
    <s v="Litoral 1"/>
    <m/>
    <n v="113361"/>
    <m/>
  </r>
  <r>
    <x v="62"/>
    <s v="Egreso"/>
    <x v="4"/>
    <d v="2021-09-01T00:00:00"/>
    <s v="TR"/>
    <s v="Litoral 3"/>
    <m/>
    <n v="2641"/>
    <m/>
  </r>
  <r>
    <x v="62"/>
    <s v="Egreso"/>
    <x v="3"/>
    <d v="2021-09-01T00:00:00"/>
    <s v="TR"/>
    <s v="TELEFONO Enetel CH"/>
    <m/>
    <n v="16970"/>
    <m/>
  </r>
  <r>
    <x v="62"/>
    <s v="Egreso"/>
    <x v="11"/>
    <d v="2021-09-01T00:00:00"/>
    <s v="TR"/>
    <s v="Caja Chica R. Figueroa Sep.21"/>
    <m/>
    <n v="100000"/>
    <m/>
  </r>
  <r>
    <x v="62"/>
    <s v="Egreso"/>
    <x v="14"/>
    <d v="2021-09-02T00:00:00"/>
    <s v="TR"/>
    <s v="Contribuciones cuotas 3-4 año 2021"/>
    <m/>
    <n v="820448"/>
    <m/>
  </r>
  <r>
    <x v="62"/>
    <s v="Egreso"/>
    <x v="6"/>
    <d v="2021-09-02T00:00:00"/>
    <s v="TR"/>
    <s v="Previred CH"/>
    <m/>
    <n v="150528"/>
    <m/>
  </r>
  <r>
    <x v="62"/>
    <s v="Egreso"/>
    <x v="9"/>
    <d v="2021-09-03T00:00:00"/>
    <s v="TR"/>
    <s v="2 Camiones de Agua Cist. Distribucion"/>
    <m/>
    <n v="90000"/>
    <m/>
  </r>
  <r>
    <x v="62"/>
    <s v="Egreso"/>
    <x v="0"/>
    <d v="2021-09-03T00:00:00"/>
    <s v="TR"/>
    <s v="Ferreteria El Yeco Insumos "/>
    <m/>
    <n v="73550"/>
    <m/>
  </r>
  <r>
    <x v="62"/>
    <s v="Egreso"/>
    <x v="0"/>
    <d v="2021-09-06T00:00:00"/>
    <s v="TR"/>
    <s v="Reparacion Porton Villarrica"/>
    <m/>
    <n v="20000"/>
    <m/>
  </r>
  <r>
    <x v="62"/>
    <s v="Egreso"/>
    <x v="0"/>
    <d v="2021-09-06T00:00:00"/>
    <s v="TR"/>
    <s v="Compra Bandera Mirador"/>
    <m/>
    <n v="7000"/>
    <m/>
  </r>
  <r>
    <x v="62"/>
    <s v="Egreso"/>
    <x v="2"/>
    <d v="2021-09-06T00:00:00"/>
    <s v="TR"/>
    <s v="Seguro Fraude"/>
    <m/>
    <n v="4203"/>
    <m/>
  </r>
  <r>
    <x v="62"/>
    <s v="Egreso"/>
    <x v="5"/>
    <d v="2021-09-08T00:00:00"/>
    <s v="TR"/>
    <s v="Retiro Basura 7 Sep.21"/>
    <m/>
    <n v="120000"/>
    <m/>
  </r>
  <r>
    <x v="62"/>
    <s v="Egreso"/>
    <x v="9"/>
    <d v="2021-09-10T00:00:00"/>
    <s v="TR"/>
    <s v="3 Camiones de Agua Cist. Dist."/>
    <m/>
    <n v="135000"/>
    <m/>
  </r>
  <r>
    <x v="62"/>
    <s v="Egreso"/>
    <x v="5"/>
    <d v="2021-09-15T00:00:00"/>
    <s v="TR"/>
    <s v="Retiro Basura 14 Sep.21"/>
    <m/>
    <n v="120000"/>
    <m/>
  </r>
  <r>
    <x v="62"/>
    <s v="Egreso"/>
    <x v="1"/>
    <d v="2021-09-15T00:00:00"/>
    <s v="TR"/>
    <s v="Adelanto sueldo CH"/>
    <m/>
    <n v="120000"/>
    <m/>
  </r>
  <r>
    <x v="62"/>
    <s v="Egreso"/>
    <x v="1"/>
    <d v="2021-09-15T00:00:00"/>
    <s v="TR"/>
    <s v="Aguinaldo CH"/>
    <m/>
    <n v="75000"/>
    <m/>
  </r>
  <r>
    <x v="62"/>
    <s v="Egreso"/>
    <x v="9"/>
    <d v="2021-09-15T00:00:00"/>
    <s v="TR"/>
    <s v="3 Camiones de Agua Cist. Dist."/>
    <m/>
    <n v="135000"/>
    <m/>
  </r>
  <r>
    <x v="62"/>
    <s v="Egreso"/>
    <x v="16"/>
    <d v="2021-09-16T00:00:00"/>
    <s v="TR"/>
    <s v="Recarga Internet Entel"/>
    <m/>
    <n v="10000"/>
    <m/>
  </r>
  <r>
    <x v="62"/>
    <s v="Egreso"/>
    <x v="5"/>
    <d v="2021-09-22T00:00:00"/>
    <s v="TR"/>
    <s v="Retiro Basura 21 Sep.21"/>
    <m/>
    <n v="120000"/>
    <m/>
  </r>
  <r>
    <x v="62"/>
    <s v="Egreso"/>
    <x v="9"/>
    <d v="2021-09-22T00:00:00"/>
    <s v="TR"/>
    <s v="2 Camiones de Agua Cist. Distribucion"/>
    <m/>
    <n v="90000"/>
    <m/>
  </r>
  <r>
    <x v="62"/>
    <s v="Egreso"/>
    <x v="11"/>
    <d v="2021-09-27T00:00:00"/>
    <s v="TR"/>
    <s v="R.Figueroa Suplemento C.Chica Sep.21"/>
    <m/>
    <n v="50000"/>
    <m/>
  </r>
  <r>
    <x v="62"/>
    <s v="Egreso"/>
    <x v="5"/>
    <d v="2021-09-29T00:00:00"/>
    <s v="TR"/>
    <s v="Retiro Basura 28 Sep. 21"/>
    <m/>
    <n v="120000"/>
    <m/>
  </r>
  <r>
    <x v="62"/>
    <s v="Egreso"/>
    <x v="9"/>
    <d v="2021-09-30T00:00:00"/>
    <s v="TR"/>
    <s v="2 Camiones de Agua Cist. Distribucion"/>
    <m/>
    <n v="90000"/>
    <m/>
  </r>
  <r>
    <x v="63"/>
    <s v="Egreso"/>
    <x v="1"/>
    <d v="2021-10-01T00:00:00"/>
    <s v="TR"/>
    <s v="Liq. CH Septiembre 2021"/>
    <m/>
    <n v="285650"/>
    <m/>
  </r>
  <r>
    <x v="63"/>
    <s v="Egreso"/>
    <x v="4"/>
    <d v="2021-10-01T00:00:00"/>
    <s v="TR"/>
    <s v="Litoral 1"/>
    <m/>
    <n v="129831"/>
    <m/>
  </r>
  <r>
    <x v="63"/>
    <s v="Egreso"/>
    <x v="4"/>
    <d v="2021-10-01T00:00:00"/>
    <s v="TR"/>
    <s v="Litoral 2"/>
    <m/>
    <n v="40679"/>
    <m/>
  </r>
  <r>
    <x v="63"/>
    <s v="Egreso"/>
    <x v="4"/>
    <d v="2021-10-01T00:00:00"/>
    <s v="TR"/>
    <s v="Litoral 3"/>
    <m/>
    <n v="2642"/>
    <m/>
  </r>
  <r>
    <x v="63"/>
    <s v="Egreso"/>
    <x v="3"/>
    <d v="2021-10-01T00:00:00"/>
    <s v="TR"/>
    <s v="Entel PCS CH"/>
    <m/>
    <n v="16970"/>
    <m/>
  </r>
  <r>
    <x v="63"/>
    <s v="Egreso"/>
    <x v="11"/>
    <d v="2021-10-01T00:00:00"/>
    <s v="TR"/>
    <s v="Caja Chica R, Figueroa"/>
    <m/>
    <n v="100000"/>
    <m/>
  </r>
  <r>
    <x v="63"/>
    <s v="Egreso"/>
    <x v="6"/>
    <d v="2021-10-01T00:00:00"/>
    <s v="TR"/>
    <s v="Previred CH "/>
    <m/>
    <n v="122050"/>
    <m/>
  </r>
  <r>
    <x v="63"/>
    <s v="Egreso"/>
    <x v="0"/>
    <d v="2021-10-05T00:00:00"/>
    <s v="TR"/>
    <s v="Ivan Labra rep. Portones Villarrica. Otro"/>
    <m/>
    <n v="20000"/>
    <m/>
  </r>
  <r>
    <x v="63"/>
    <s v="Egreso"/>
    <x v="5"/>
    <d v="2021-10-05T00:00:00"/>
    <s v="TR"/>
    <s v="Retiro Basura 5Oct.2021"/>
    <m/>
    <n v="120000"/>
    <m/>
  </r>
  <r>
    <x v="63"/>
    <s v="Egreso"/>
    <x v="16"/>
    <d v="2021-10-05T00:00:00"/>
    <s v="TR"/>
    <s v="Recarga Internet entel"/>
    <m/>
    <n v="10000"/>
    <m/>
  </r>
  <r>
    <x v="63"/>
    <s v="Egreso"/>
    <x v="2"/>
    <d v="2021-10-06T00:00:00"/>
    <s v="TR"/>
    <s v="Seguro Fraude"/>
    <m/>
    <n v="4222"/>
    <m/>
  </r>
  <r>
    <x v="63"/>
    <s v="Egreso"/>
    <x v="9"/>
    <d v="2021-10-07T00:00:00"/>
    <s v="TR"/>
    <s v="3 Camiones de agua Cist. Dist."/>
    <m/>
    <n v="135000"/>
    <m/>
  </r>
  <r>
    <x v="63"/>
    <s v="Egreso"/>
    <x v="0"/>
    <d v="2021-10-08T00:00:00"/>
    <s v="TR"/>
    <s v="Ferreteria El Yeco Cloro y otros"/>
    <m/>
    <n v="12300"/>
    <m/>
  </r>
  <r>
    <x v="63"/>
    <s v="Egreso"/>
    <x v="9"/>
    <d v="2021-10-12T00:00:00"/>
    <s v="TR"/>
    <s v="Compra agua Villarrica 121"/>
    <m/>
    <n v="14000"/>
    <m/>
  </r>
  <r>
    <x v="63"/>
    <s v="Egreso"/>
    <x v="5"/>
    <d v="2021-10-13T00:00:00"/>
    <s v="TR"/>
    <s v="Retiro Basura  12 Oct.2021"/>
    <m/>
    <n v="120000"/>
    <m/>
  </r>
  <r>
    <x v="63"/>
    <s v="Egreso"/>
    <x v="9"/>
    <d v="2021-10-14T00:00:00"/>
    <s v="TR"/>
    <s v="2 Camiones de Agua Cist. Dist."/>
    <m/>
    <n v="90000"/>
    <m/>
  </r>
  <r>
    <x v="63"/>
    <s v="Egreso"/>
    <x v="1"/>
    <d v="2021-10-15T00:00:00"/>
    <s v="TR"/>
    <s v="Adelanto CH"/>
    <m/>
    <n v="120000"/>
    <m/>
  </r>
  <r>
    <x v="63"/>
    <s v="Egreso"/>
    <x v="5"/>
    <d v="2021-10-19T00:00:00"/>
    <s v="TR"/>
    <s v="Retiro Basura 19 Oct.21"/>
    <m/>
    <n v="120000"/>
    <m/>
  </r>
  <r>
    <x v="63"/>
    <s v="Egreso"/>
    <x v="9"/>
    <d v="2021-10-21T00:00:00"/>
    <s v="TR"/>
    <s v="2 Camiones de Agua Cist. Dist."/>
    <m/>
    <n v="90000"/>
    <m/>
  </r>
  <r>
    <x v="63"/>
    <s v="Egreso"/>
    <x v="16"/>
    <d v="2021-10-26T00:00:00"/>
    <s v="TR"/>
    <s v="Recarga Internet entel"/>
    <m/>
    <n v="10000"/>
    <m/>
  </r>
  <r>
    <x v="63"/>
    <s v="Egreso"/>
    <x v="5"/>
    <d v="2021-10-27T00:00:00"/>
    <s v="TR"/>
    <s v="Retiro Basura 26 Oct.21"/>
    <m/>
    <n v="120000"/>
    <m/>
  </r>
  <r>
    <x v="63"/>
    <s v="Egreso"/>
    <x v="9"/>
    <d v="2021-10-29T00:00:00"/>
    <s v="TR"/>
    <s v="3 Camiones de agua Cist. Dist."/>
    <m/>
    <n v="135000"/>
    <m/>
  </r>
  <r>
    <x v="64"/>
    <s v="Egreso"/>
    <x v="1"/>
    <d v="2021-11-02T00:00:00"/>
    <s v="TR"/>
    <s v="Liq. Oct. CH"/>
    <m/>
    <n v="285650"/>
    <m/>
  </r>
  <r>
    <x v="64"/>
    <s v="Egreso"/>
    <x v="0"/>
    <d v="2021-11-02T00:00:00"/>
    <s v="TR"/>
    <s v="Ferreteria El Yeco insumos varios"/>
    <m/>
    <n v="42700"/>
    <m/>
  </r>
  <r>
    <x v="64"/>
    <s v="Egreso"/>
    <x v="4"/>
    <d v="2021-11-02T00:00:00"/>
    <s v="TR"/>
    <s v="Litoral 2"/>
    <m/>
    <n v="42958"/>
    <m/>
  </r>
  <r>
    <x v="64"/>
    <s v="Egreso"/>
    <x v="4"/>
    <d v="2021-11-02T00:00:00"/>
    <s v="TR"/>
    <s v="Litoral 1"/>
    <m/>
    <n v="111081"/>
    <m/>
  </r>
  <r>
    <x v="64"/>
    <s v="Egreso"/>
    <x v="4"/>
    <d v="2021-11-02T00:00:00"/>
    <s v="TR"/>
    <s v="Litoral 3"/>
    <m/>
    <n v="2806"/>
    <m/>
  </r>
  <r>
    <x v="64"/>
    <s v="Egreso"/>
    <x v="3"/>
    <d v="2021-11-02T00:00:00"/>
    <s v="TR"/>
    <s v="Entel Celular CH"/>
    <m/>
    <n v="16970"/>
    <m/>
  </r>
  <r>
    <x v="64"/>
    <s v="Egreso"/>
    <x v="11"/>
    <d v="2021-11-02T00:00:00"/>
    <s v="TR"/>
    <s v="Caja chica R. Figueroa Nov.21"/>
    <m/>
    <n v="100000"/>
    <m/>
  </r>
  <r>
    <x v="64"/>
    <s v="Egreso"/>
    <x v="5"/>
    <d v="2021-11-03T00:00:00"/>
    <s v="TR"/>
    <s v="Retiro Basura 2 de nov.21"/>
    <m/>
    <n v="120000"/>
    <m/>
  </r>
  <r>
    <x v="64"/>
    <s v="Egreso"/>
    <x v="9"/>
    <d v="2021-11-05T00:00:00"/>
    <s v="TR"/>
    <s v="2 Camiones de Agua Cist. Distribucion"/>
    <m/>
    <n v="90000"/>
    <m/>
  </r>
  <r>
    <x v="64"/>
    <s v="Egreso"/>
    <x v="2"/>
    <d v="2021-11-08T00:00:00"/>
    <s v="TR"/>
    <s v="Pac Fraude seguro"/>
    <m/>
    <n v="4269"/>
    <m/>
  </r>
  <r>
    <x v="64"/>
    <s v="Egreso"/>
    <x v="5"/>
    <d v="2021-11-10T00:00:00"/>
    <s v="TR"/>
    <s v="Retiro Basura 9 de nov.21"/>
    <m/>
    <n v="120000"/>
    <m/>
  </r>
  <r>
    <x v="64"/>
    <s v="Egreso"/>
    <x v="9"/>
    <d v="2021-11-11T00:00:00"/>
    <s v="TR"/>
    <s v="2 Camiones de Agua Cist. Distribucion"/>
    <m/>
    <n v="90000"/>
    <m/>
  </r>
  <r>
    <x v="64"/>
    <s v="Egreso"/>
    <x v="16"/>
    <d v="2021-11-15T00:00:00"/>
    <s v="TR"/>
    <s v="Recarga Entel Internet"/>
    <m/>
    <n v="10000"/>
    <m/>
  </r>
  <r>
    <x v="64"/>
    <s v="Egreso"/>
    <x v="1"/>
    <d v="2021-11-15T00:00:00"/>
    <s v="TR"/>
    <s v="Adelanto sueldo C.Henriquez"/>
    <m/>
    <n v="120000"/>
    <m/>
  </r>
  <r>
    <x v="64"/>
    <s v="Egreso"/>
    <x v="5"/>
    <d v="2021-11-17T00:00:00"/>
    <s v="TR"/>
    <s v="Retiro Basura 16 Noviembre 2021"/>
    <m/>
    <n v="120000"/>
    <m/>
  </r>
  <r>
    <x v="64"/>
    <s v="Egreso"/>
    <x v="9"/>
    <d v="2021-11-19T00:00:00"/>
    <s v="TR"/>
    <s v="2 Camiones de Agua Cist. Distribucion"/>
    <m/>
    <n v="90000"/>
    <m/>
  </r>
  <r>
    <x v="64"/>
    <s v="Egreso"/>
    <x v="0"/>
    <d v="2021-11-19T00:00:00"/>
    <s v="TR"/>
    <s v="Ferreteria El Yeco insumos varios"/>
    <m/>
    <n v="76990"/>
    <m/>
  </r>
  <r>
    <x v="64"/>
    <s v="Egreso"/>
    <x v="9"/>
    <d v="2021-11-23T00:00:00"/>
    <s v="TR"/>
    <s v="Luis Pacheco 100,000 lts agua Dist."/>
    <m/>
    <n v="450000"/>
    <m/>
  </r>
  <r>
    <x v="64"/>
    <s v="Egreso"/>
    <x v="5"/>
    <d v="2021-11-23T00:00:00"/>
    <s v="TR"/>
    <s v="Retiro Basura 23 nov.21"/>
    <m/>
    <n v="120000"/>
    <m/>
  </r>
  <r>
    <x v="64"/>
    <s v="Egreso"/>
    <x v="18"/>
    <d v="2021-11-25T00:00:00"/>
    <s v="TR"/>
    <s v="Insumos y polera C.H. mascarilla guantes"/>
    <m/>
    <n v="27380"/>
    <m/>
  </r>
  <r>
    <x v="64"/>
    <s v="Egreso"/>
    <x v="9"/>
    <d v="2021-11-25T00:00:00"/>
    <s v="TR"/>
    <s v="2 Camiones de Agua Cist. Distribucion"/>
    <m/>
    <n v="90000"/>
    <m/>
  </r>
  <r>
    <x v="64"/>
    <s v="Egreso"/>
    <x v="1"/>
    <d v="2021-11-30T00:00:00"/>
    <s v="TR"/>
    <s v="LIQ. CH NOV.2021"/>
    <m/>
    <n v="285650"/>
    <m/>
  </r>
  <r>
    <x v="65"/>
    <s v="Egreso"/>
    <x v="5"/>
    <d v="2021-12-02T00:00:00"/>
    <s v="TR"/>
    <s v="Retiro Basura 30 Nov.2021"/>
    <m/>
    <n v="120000"/>
    <m/>
  </r>
  <r>
    <x v="65"/>
    <s v="Egreso"/>
    <x v="0"/>
    <d v="2021-12-03T00:00:00"/>
    <s v="TR"/>
    <s v="Luis Marchant Rep. Bancas Mirador"/>
    <m/>
    <n v="20000"/>
    <m/>
  </r>
  <r>
    <x v="65"/>
    <s v="Egreso"/>
    <x v="9"/>
    <d v="2021-12-03T00:00:00"/>
    <s v="TR"/>
    <s v="3 Camiones de Agua Cist. Distribucion"/>
    <m/>
    <n v="135000"/>
    <m/>
  </r>
  <r>
    <x v="65"/>
    <s v="Egreso"/>
    <x v="4"/>
    <d v="2021-12-06T00:00:00"/>
    <s v="TR"/>
    <s v="Litoral 1"/>
    <m/>
    <n v="38079"/>
    <m/>
  </r>
  <r>
    <x v="65"/>
    <s v="Egreso"/>
    <x v="4"/>
    <d v="2021-12-06T00:00:00"/>
    <s v="TR"/>
    <s v="Litoral 2"/>
    <m/>
    <n v="25639"/>
    <m/>
  </r>
  <r>
    <x v="65"/>
    <s v="Egreso"/>
    <x v="4"/>
    <d v="2021-12-06T00:00:00"/>
    <s v="TR"/>
    <s v="Litoral 3"/>
    <m/>
    <n v="2319"/>
    <m/>
  </r>
  <r>
    <x v="65"/>
    <s v="Egreso"/>
    <x v="3"/>
    <d v="2021-12-06T00:00:00"/>
    <s v="TR"/>
    <s v="Entel pcs celu ch"/>
    <m/>
    <n v="16970"/>
    <m/>
  </r>
  <r>
    <x v="65"/>
    <s v="Egreso"/>
    <x v="11"/>
    <d v="2021-12-06T00:00:00"/>
    <s v="TR"/>
    <s v="Caja Chica R. Figueroa"/>
    <m/>
    <n v="100000"/>
    <m/>
  </r>
  <r>
    <x v="65"/>
    <s v="Egreso"/>
    <x v="6"/>
    <d v="2021-12-06T00:00:00"/>
    <s v="TR"/>
    <s v="Previred CH"/>
    <m/>
    <n v="120250"/>
    <m/>
  </r>
  <r>
    <x v="65"/>
    <s v="Egreso"/>
    <x v="2"/>
    <d v="2021-12-06T00:00:00"/>
    <s v="TR"/>
    <s v="Pac Seg Fraude"/>
    <m/>
    <n v="4324"/>
    <m/>
  </r>
  <r>
    <x v="65"/>
    <s v="Egreso"/>
    <x v="16"/>
    <d v="2021-12-06T00:00:00"/>
    <s v="TR"/>
    <s v="Recarga Internet Entel"/>
    <m/>
    <n v="10000"/>
    <m/>
  </r>
  <r>
    <x v="65"/>
    <s v="Egreso"/>
    <x v="5"/>
    <d v="2021-12-07T00:00:00"/>
    <s v="TR"/>
    <s v="Retiro Basura 7 de dic.2021"/>
    <m/>
    <n v="120000"/>
    <m/>
  </r>
  <r>
    <x v="65"/>
    <s v="Egreso"/>
    <x v="9"/>
    <d v="2021-12-07T00:00:00"/>
    <s v="TR"/>
    <s v="2 Camiones de Agua Cist- Dist."/>
    <m/>
    <n v="90000"/>
    <m/>
  </r>
  <r>
    <x v="65"/>
    <s v="Egreso"/>
    <x v="5"/>
    <d v="2021-12-15T00:00:00"/>
    <s v="TR"/>
    <s v="Retiro basura 14 dic.21"/>
    <m/>
    <n v="120000"/>
    <m/>
  </r>
  <r>
    <x v="65"/>
    <s v="Egreso"/>
    <x v="1"/>
    <d v="2021-12-15T00:00:00"/>
    <s v="TR"/>
    <s v="Adelanto C.Henriquez"/>
    <m/>
    <n v="120000"/>
    <m/>
  </r>
  <r>
    <x v="65"/>
    <s v="Egreso"/>
    <x v="9"/>
    <d v="2021-12-16T00:00:00"/>
    <s v="TR"/>
    <s v="2 Camiones de Agua Cist- Dist."/>
    <m/>
    <n v="135000"/>
    <m/>
  </r>
  <r>
    <x v="65"/>
    <s v="Egreso"/>
    <x v="0"/>
    <d v="2021-12-16T00:00:00"/>
    <s v="TR"/>
    <s v="Ferreteria El Yeco varios"/>
    <m/>
    <n v="41050"/>
    <m/>
  </r>
  <r>
    <x v="65"/>
    <s v="Egreso"/>
    <x v="5"/>
    <d v="2021-12-22T00:00:00"/>
    <s v="TR"/>
    <s v="Retiro Basura 21 de dic.21"/>
    <m/>
    <n v="120000"/>
    <m/>
  </r>
  <r>
    <x v="65"/>
    <s v="Egreso"/>
    <x v="1"/>
    <d v="2021-12-22T00:00:00"/>
    <s v="TR"/>
    <s v="Aguinaldo C.Henriquez"/>
    <m/>
    <n v="65000"/>
    <m/>
  </r>
  <r>
    <x v="65"/>
    <s v="Egreso"/>
    <x v="9"/>
    <d v="2021-12-22T00:00:00"/>
    <s v="TR"/>
    <s v="2 Camiones de Agua Cist- Dist."/>
    <m/>
    <n v="90000"/>
    <m/>
  </r>
  <r>
    <x v="65"/>
    <s v="Egreso"/>
    <x v="0"/>
    <d v="2021-12-27T00:00:00"/>
    <s v="TR"/>
    <s v="Luis Marchant, Desmalezado Puyehue 39"/>
    <m/>
    <n v="50000"/>
    <m/>
  </r>
  <r>
    <x v="65"/>
    <s v="Egreso"/>
    <x v="0"/>
    <d v="2021-12-27T00:00:00"/>
    <s v="TR"/>
    <s v="Luis Marchant, Desmalezado Puyehue 45"/>
    <m/>
    <n v="60000"/>
    <m/>
  </r>
  <r>
    <x v="65"/>
    <s v="Egreso"/>
    <x v="0"/>
    <d v="2021-12-27T00:00:00"/>
    <s v="TR"/>
    <s v="Luis Marchant, retiro Maleza sede"/>
    <m/>
    <n v="10000"/>
    <m/>
  </r>
  <r>
    <x v="65"/>
    <s v="Egreso"/>
    <x v="5"/>
    <d v="2021-12-29T00:00:00"/>
    <s v="TR"/>
    <s v="Retiro Basura 28 dic.21"/>
    <m/>
    <n v="120000"/>
    <m/>
  </r>
  <r>
    <x v="65"/>
    <s v="Egreso"/>
    <x v="1"/>
    <d v="2021-12-30T00:00:00"/>
    <s v="TR"/>
    <s v="Liq. CH Diciembre 2021"/>
    <m/>
    <n v="285651"/>
    <m/>
  </r>
  <r>
    <x v="65"/>
    <s v="Egreso"/>
    <x v="9"/>
    <d v="2021-12-30T00:00:00"/>
    <s v="TR"/>
    <s v="3 Camiones de Agua Cist. Distribucion"/>
    <m/>
    <n v="135000"/>
    <n v="34667740"/>
  </r>
  <r>
    <x v="66"/>
    <s v="Egreso"/>
    <x v="3"/>
    <d v="2022-01-03T00:00:00"/>
    <s v="TR"/>
    <s v="Ente pcs"/>
    <m/>
    <n v="16970"/>
    <m/>
  </r>
  <r>
    <x v="66"/>
    <s v="Egreso"/>
    <x v="11"/>
    <d v="2022-01-03T00:00:00"/>
    <s v="TR"/>
    <s v="Caja Chica Ene.22 R. Figueroa"/>
    <m/>
    <n v="100000"/>
    <m/>
  </r>
  <r>
    <x v="66"/>
    <s v="Egreso"/>
    <x v="6"/>
    <d v="2022-01-03T00:00:00"/>
    <s v="TR"/>
    <s v="Previred Dic.21 CH"/>
    <m/>
    <n v="139519"/>
    <m/>
  </r>
  <r>
    <x v="66"/>
    <s v="Egreso"/>
    <x v="4"/>
    <d v="2022-01-04T00:00:00"/>
    <s v="TR"/>
    <s v="Litoral 3"/>
    <m/>
    <n v="2647"/>
    <m/>
  </r>
  <r>
    <x v="66"/>
    <s v="Egreso"/>
    <x v="4"/>
    <d v="2022-01-04T00:00:00"/>
    <s v="TR"/>
    <s v="Litoral 2"/>
    <m/>
    <n v="37430"/>
    <m/>
  </r>
  <r>
    <x v="66"/>
    <s v="Egreso"/>
    <x v="6"/>
    <d v="2022-01-04T00:00:00"/>
    <s v="TR"/>
    <s v="Previred Oct.21 CH"/>
    <m/>
    <n v="149685"/>
    <m/>
  </r>
  <r>
    <x v="66"/>
    <s v="Egreso"/>
    <x v="4"/>
    <d v="2022-01-04T00:00:00"/>
    <s v="TR"/>
    <s v="Litoral 1"/>
    <m/>
    <n v="160827"/>
    <m/>
  </r>
  <r>
    <x v="66"/>
    <s v="Egreso"/>
    <x v="2"/>
    <d v="2022-01-06T00:00:00"/>
    <s v="TR"/>
    <s v="Seg. Fraude"/>
    <m/>
    <n v="4349"/>
    <m/>
  </r>
  <r>
    <x v="66"/>
    <s v="Egreso"/>
    <x v="5"/>
    <d v="2022-01-06T00:00:00"/>
    <s v="TR"/>
    <s v="Retiro basura 4 ene.22"/>
    <m/>
    <n v="150000"/>
    <m/>
  </r>
  <r>
    <x v="66"/>
    <s v="Egreso"/>
    <x v="9"/>
    <d v="2022-01-07T00:00:00"/>
    <s v="TR"/>
    <s v="3 Camiones de Agua Cist. Dist."/>
    <m/>
    <n v="135000"/>
    <m/>
  </r>
  <r>
    <x v="66"/>
    <s v="Egreso"/>
    <x v="5"/>
    <d v="2022-01-10T00:00:00"/>
    <s v="TR"/>
    <s v="Retiro basura 7 ene.22"/>
    <m/>
    <n v="150000"/>
    <m/>
  </r>
  <r>
    <x v="66"/>
    <s v="Egreso"/>
    <x v="5"/>
    <d v="2022-01-10T00:00:00"/>
    <s v="TR"/>
    <s v="Retiro Basura 11 ene.22"/>
    <m/>
    <n v="150000"/>
    <m/>
  </r>
  <r>
    <x v="66"/>
    <s v="Egreso"/>
    <x v="9"/>
    <d v="2022-01-14T00:00:00"/>
    <s v="TR"/>
    <s v="3 Camiones de Agua Cist. Dist."/>
    <m/>
    <n v="135000"/>
    <m/>
  </r>
  <r>
    <x v="66"/>
    <s v="Egreso"/>
    <x v="5"/>
    <d v="2022-01-14T00:00:00"/>
    <s v="TR"/>
    <s v="Retiro Basura 14 Ene,22"/>
    <m/>
    <n v="150000"/>
    <m/>
  </r>
  <r>
    <x v="66"/>
    <s v="Egreso"/>
    <x v="1"/>
    <d v="2022-01-17T00:00:00"/>
    <s v="TR"/>
    <s v="Adelanto sueldo CH"/>
    <m/>
    <n v="120000"/>
    <m/>
  </r>
  <r>
    <x v="66"/>
    <s v="Egreso"/>
    <x v="5"/>
    <d v="2022-01-19T00:00:00"/>
    <s v="TR"/>
    <s v="Parte Retiro basura 18 ene.22"/>
    <m/>
    <n v="120000"/>
    <m/>
  </r>
  <r>
    <x v="66"/>
    <s v="Egreso"/>
    <x v="5"/>
    <d v="2022-01-21T00:00:00"/>
    <s v="D/E"/>
    <s v="Saldo retiro basura 18 ene.22"/>
    <m/>
    <n v="30000"/>
    <m/>
  </r>
  <r>
    <x v="66"/>
    <s v="Egreso"/>
    <x v="9"/>
    <d v="2022-01-21T00:00:00"/>
    <s v="TR"/>
    <s v="2 Camiones de Agua Cist. Dist."/>
    <m/>
    <n v="135000"/>
    <m/>
  </r>
  <r>
    <x v="66"/>
    <s v="Egreso"/>
    <x v="5"/>
    <d v="2022-01-21T00:00:00"/>
    <s v="D/E"/>
    <s v="Retiro basura 21 ene.22"/>
    <m/>
    <n v="150000"/>
    <m/>
  </r>
  <r>
    <x v="66"/>
    <s v="Egreso"/>
    <x v="11"/>
    <d v="2022-01-25T00:00:00"/>
    <s v="TR"/>
    <s v="R.Figueroa suple Caja Chica Enero"/>
    <m/>
    <n v="20000"/>
    <m/>
  </r>
  <r>
    <x v="66"/>
    <s v="Egreso"/>
    <x v="5"/>
    <d v="2022-01-25T00:00:00"/>
    <s v="TR"/>
    <s v="Retiro basura 25 ene.22"/>
    <m/>
    <n v="150000"/>
    <m/>
  </r>
  <r>
    <x v="66"/>
    <s v="Egreso"/>
    <x v="0"/>
    <d v="2022-01-27T00:00:00"/>
    <s v="TR"/>
    <s v="Desmalezado Quebrada Norte"/>
    <m/>
    <n v="30000"/>
    <m/>
  </r>
  <r>
    <x v="66"/>
    <s v="Egreso"/>
    <x v="9"/>
    <d v="2022-01-28T00:00:00"/>
    <s v="TR"/>
    <s v="3 Camiones de Agua Cist. Dist."/>
    <m/>
    <n v="150000"/>
    <m/>
  </r>
  <r>
    <x v="66"/>
    <s v="Egreso"/>
    <x v="1"/>
    <d v="2022-01-31T00:00:00"/>
    <s v="TR"/>
    <s v="C.H. Bono Verano 2022 Enero"/>
    <m/>
    <n v="100000"/>
    <m/>
  </r>
  <r>
    <x v="66"/>
    <s v="Egreso"/>
    <x v="5"/>
    <d v="2022-01-31T00:00:00"/>
    <s v="TR"/>
    <s v="Retiro basura 28 ene.22"/>
    <m/>
    <n v="150000"/>
    <m/>
  </r>
  <r>
    <x v="66"/>
    <s v="Egreso"/>
    <x v="1"/>
    <d v="2022-01-31T00:00:00"/>
    <s v="TR"/>
    <s v="Liquidacion CH enero.22"/>
    <m/>
    <n v="285650"/>
    <m/>
  </r>
  <r>
    <x v="67"/>
    <s v="Egreso"/>
    <x v="4"/>
    <d v="2022-02-01T00:00:00"/>
    <s v="TR"/>
    <s v="Litoral 3"/>
    <m/>
    <n v="2810"/>
    <m/>
  </r>
  <r>
    <x v="67"/>
    <s v="Egreso"/>
    <x v="3"/>
    <d v="2022-02-01T00:00:00"/>
    <s v="TR"/>
    <s v="Entel celular CH"/>
    <m/>
    <n v="16970"/>
    <m/>
  </r>
  <r>
    <x v="67"/>
    <s v="Egreso"/>
    <x v="4"/>
    <d v="2022-02-01T00:00:00"/>
    <s v="TR"/>
    <s v="Litoral 2"/>
    <m/>
    <n v="44853"/>
    <m/>
  </r>
  <r>
    <x v="67"/>
    <s v="Egreso"/>
    <x v="4"/>
    <d v="2022-02-01T00:00:00"/>
    <s v="TR"/>
    <s v="Litoral 1"/>
    <m/>
    <n v="84354"/>
    <m/>
  </r>
  <r>
    <x v="67"/>
    <s v="Egreso"/>
    <x v="11"/>
    <d v="2022-02-01T00:00:00"/>
    <s v="TR"/>
    <s v="R.Figueroa Caja chica Febrero 2022"/>
    <m/>
    <n v="100000"/>
    <m/>
  </r>
  <r>
    <x v="67"/>
    <s v="Egreso"/>
    <x v="5"/>
    <d v="2022-02-01T00:00:00"/>
    <s v="TR"/>
    <s v="Retiro Basura 1 Febrero 2022"/>
    <m/>
    <n v="150000"/>
    <m/>
  </r>
  <r>
    <x v="67"/>
    <s v="Egreso"/>
    <x v="2"/>
    <d v="2022-02-03T00:00:00"/>
    <s v="TR"/>
    <s v="Ferretaria El Yeco insumos "/>
    <m/>
    <n v="16800"/>
    <m/>
  </r>
  <r>
    <x v="67"/>
    <s v="Egreso"/>
    <x v="6"/>
    <d v="2022-02-03T00:00:00"/>
    <s v="TR"/>
    <s v="Previred CH"/>
    <m/>
    <n v="149893"/>
    <m/>
  </r>
  <r>
    <x v="67"/>
    <s v="Egreso"/>
    <x v="9"/>
    <d v="2022-02-04T00:00:00"/>
    <s v="TR"/>
    <s v="3 Camiones de Agua Cist. Dist. "/>
    <m/>
    <n v="150000"/>
    <m/>
  </r>
  <r>
    <x v="67"/>
    <s v="Egreso"/>
    <x v="2"/>
    <d v="2022-02-07T00:00:00"/>
    <s v="TR"/>
    <s v="Seguro Fraude"/>
    <m/>
    <n v="4383"/>
    <m/>
  </r>
  <r>
    <x v="67"/>
    <s v="Egreso"/>
    <x v="5"/>
    <d v="2022-02-07T00:00:00"/>
    <s v="TR"/>
    <s v="Retiro Basura 4 Febrero 2022"/>
    <m/>
    <n v="150000"/>
    <m/>
  </r>
  <r>
    <x v="67"/>
    <s v="Egreso"/>
    <x v="5"/>
    <d v="2022-02-08T00:00:00"/>
    <s v="TR"/>
    <s v="Retiro Basura 8 Feb.22"/>
    <m/>
    <n v="150000"/>
    <m/>
  </r>
  <r>
    <x v="67"/>
    <s v="Egreso"/>
    <x v="9"/>
    <d v="2022-02-11T00:00:00"/>
    <s v="TR"/>
    <s v="2 Camiones de Agua Cist. Dist. "/>
    <m/>
    <n v="100000"/>
    <m/>
  </r>
  <r>
    <x v="67"/>
    <s v="Egreso"/>
    <x v="9"/>
    <d v="2022-02-14T00:00:00"/>
    <s v="TR"/>
    <s v="Agua Puyehue 51"/>
    <m/>
    <n v="20000"/>
    <m/>
  </r>
  <r>
    <x v="67"/>
    <s v="Egreso"/>
    <x v="5"/>
    <d v="2022-02-14T00:00:00"/>
    <s v="TR"/>
    <s v="Retiro Basura 11 Feb.22"/>
    <m/>
    <n v="150000"/>
    <m/>
  </r>
  <r>
    <x v="67"/>
    <s v="Egreso"/>
    <x v="1"/>
    <d v="2022-02-15T00:00:00"/>
    <s v="TR"/>
    <s v="Adelanto CH feb.22"/>
    <m/>
    <n v="120000"/>
    <m/>
  </r>
  <r>
    <x v="67"/>
    <s v="Egreso"/>
    <x v="9"/>
    <d v="2022-02-16T00:00:00"/>
    <s v="TR"/>
    <s v="Compra agua Villarrica 125"/>
    <m/>
    <n v="20000"/>
    <m/>
  </r>
  <r>
    <x v="67"/>
    <s v="Egreso"/>
    <x v="5"/>
    <d v="2022-02-16T00:00:00"/>
    <s v="TR"/>
    <s v="Retiro basura Martes 15 feb.22"/>
    <m/>
    <n v="150000"/>
    <m/>
  </r>
  <r>
    <x v="67"/>
    <s v="Egreso"/>
    <x v="9"/>
    <d v="2022-02-18T00:00:00"/>
    <s v="TR"/>
    <s v="4 Camiones de Agua Cist. Dist."/>
    <m/>
    <n v="200000"/>
    <m/>
  </r>
  <r>
    <x v="67"/>
    <s v="Egreso"/>
    <x v="5"/>
    <d v="2022-02-22T00:00:00"/>
    <s v="TR"/>
    <s v="Retiro Basura Martes 22 feb.22 Feb.22"/>
    <m/>
    <n v="150000"/>
    <m/>
  </r>
  <r>
    <x v="67"/>
    <s v="Egreso"/>
    <x v="5"/>
    <d v="2022-02-22T00:00:00"/>
    <s v="TR"/>
    <s v="Retiro Basura Vie. 18 Feb.22"/>
    <m/>
    <n v="150000"/>
    <m/>
  </r>
  <r>
    <x v="67"/>
    <s v="Egreso"/>
    <x v="11"/>
    <d v="2022-02-23T00:00:00"/>
    <s v="TR"/>
    <s v="R.Figueroa Suple Caja chica Febrero 2022"/>
    <m/>
    <n v="80000"/>
    <m/>
  </r>
  <r>
    <x v="67"/>
    <s v="Egreso"/>
    <x v="9"/>
    <d v="2022-02-25T00:00:00"/>
    <s v="TR"/>
    <s v="4 Camiones de Agua Cist. Dist."/>
    <m/>
    <n v="200000"/>
    <m/>
  </r>
  <r>
    <x v="55"/>
    <s v="Egreso"/>
    <x v="5"/>
    <d v="2022-02-28T00:00:00"/>
    <s v="TR"/>
    <s v="Retiro Basura 25 feb.22"/>
    <m/>
    <n v="150000"/>
    <m/>
  </r>
  <r>
    <x v="68"/>
    <s v="Egreso"/>
    <x v="4"/>
    <d v="2022-03-01T00:00:00"/>
    <s v="TR"/>
    <s v="Litoral 3"/>
    <m/>
    <n v="2980"/>
    <m/>
  </r>
  <r>
    <x v="68"/>
    <s v="Egreso"/>
    <x v="3"/>
    <d v="2022-03-01T00:00:00"/>
    <s v="TR"/>
    <s v="Celular entel ch"/>
    <m/>
    <n v="16970"/>
    <m/>
  </r>
  <r>
    <x v="68"/>
    <s v="Egreso"/>
    <x v="4"/>
    <d v="2022-03-01T00:00:00"/>
    <s v="TR"/>
    <s v="Litoral 2"/>
    <m/>
    <n v="39714"/>
    <m/>
  </r>
  <r>
    <x v="68"/>
    <s v="Egreso"/>
    <x v="1"/>
    <d v="2022-03-01T00:00:00"/>
    <s v="TR"/>
    <s v="Bono Vernano Feb. CH"/>
    <m/>
    <n v="100000"/>
    <m/>
  </r>
  <r>
    <x v="68"/>
    <s v="Egreso"/>
    <x v="11"/>
    <d v="2022-03-01T00:00:00"/>
    <s v="TR"/>
    <s v="Caja Chica R. Figueroa Marzo"/>
    <m/>
    <n v="100000"/>
    <m/>
  </r>
  <r>
    <x v="68"/>
    <s v="Egreso"/>
    <x v="4"/>
    <d v="2022-03-01T00:00:00"/>
    <s v="TR"/>
    <s v="Litoral 1"/>
    <m/>
    <n v="101776"/>
    <m/>
  </r>
  <r>
    <x v="68"/>
    <s v="Egreso"/>
    <x v="1"/>
    <d v="2022-03-01T00:00:00"/>
    <s v="TR"/>
    <s v="Liquidacion CH Feb.22"/>
    <m/>
    <n v="285650"/>
    <m/>
  </r>
  <r>
    <x v="68"/>
    <s v="Egreso"/>
    <x v="5"/>
    <d v="2022-03-02T00:00:00"/>
    <s v="TR"/>
    <s v="Retira Busar 1 Mar.22"/>
    <m/>
    <n v="150000"/>
    <m/>
  </r>
  <r>
    <x v="68"/>
    <s v="Egreso"/>
    <x v="6"/>
    <d v="2022-03-03T00:00:00"/>
    <s v="TR"/>
    <s v="Previred CH"/>
    <m/>
    <n v="149893"/>
    <m/>
  </r>
  <r>
    <x v="68"/>
    <s v="Egreso"/>
    <x v="9"/>
    <d v="2022-03-03T00:00:00"/>
    <s v="TR"/>
    <s v="3 Camiones de Agua Cist. Dist."/>
    <m/>
    <n v="150000"/>
    <m/>
  </r>
  <r>
    <x v="68"/>
    <s v="Egreso"/>
    <x v="2"/>
    <d v="2022-03-07T00:00:00"/>
    <s v="TR"/>
    <s v="Pac Fraude"/>
    <m/>
    <n v="4433"/>
    <m/>
  </r>
  <r>
    <x v="68"/>
    <s v="Egreso"/>
    <x v="5"/>
    <d v="2022-03-09T00:00:00"/>
    <s v="TR"/>
    <s v="Retiro basura 8 de marzo 22"/>
    <m/>
    <n v="150000"/>
    <m/>
  </r>
  <r>
    <x v="68"/>
    <s v="Egreso"/>
    <x v="9"/>
    <d v="2022-03-14T00:00:00"/>
    <s v="TR"/>
    <s v="3 Camiones de Agua Cist. Dist."/>
    <m/>
    <n v="150000"/>
    <m/>
  </r>
  <r>
    <x v="68"/>
    <s v="Egreso"/>
    <x v="1"/>
    <d v="2022-03-15T00:00:00"/>
    <s v="TR"/>
    <s v="CH Adelanto sueldo Marzo"/>
    <m/>
    <n v="120000"/>
    <m/>
  </r>
  <r>
    <x v="68"/>
    <s v="Egreso"/>
    <x v="5"/>
    <d v="2022-03-15T00:00:00"/>
    <s v="TR"/>
    <s v="Retiro basura 15 de marzo 22"/>
    <m/>
    <n v="150000"/>
    <m/>
  </r>
  <r>
    <x v="68"/>
    <s v="Egreso"/>
    <x v="0"/>
    <d v="2022-03-18T00:00:00"/>
    <s v="TR"/>
    <s v="Rep. Porton Ranco y banquetas Mirador"/>
    <m/>
    <n v="100000"/>
    <m/>
  </r>
  <r>
    <x v="68"/>
    <s v="Egreso"/>
    <x v="9"/>
    <d v="2022-03-18T00:00:00"/>
    <s v="TR"/>
    <s v="3 Camiones de Agua Cist. Dist."/>
    <m/>
    <n v="150000"/>
    <m/>
  </r>
  <r>
    <x v="68"/>
    <s v="Egreso"/>
    <x v="5"/>
    <d v="2022-03-23T00:00:00"/>
    <s v="TR"/>
    <s v="Retiro Basura 22 Marzo 22"/>
    <m/>
    <n v="150000"/>
    <m/>
  </r>
  <r>
    <x v="68"/>
    <s v="Egreso"/>
    <x v="6"/>
    <d v="2022-03-25T00:00:00"/>
    <s v="TR"/>
    <s v="Previred CH"/>
    <m/>
    <n v="120250"/>
    <m/>
  </r>
  <r>
    <x v="68"/>
    <s v="Egreso"/>
    <x v="9"/>
    <d v="2022-03-25T00:00:00"/>
    <s v="TR"/>
    <s v="3 Camiones de Agua Cist. Dist."/>
    <m/>
    <n v="150000"/>
    <m/>
  </r>
  <r>
    <x v="68"/>
    <s v="Egreso"/>
    <x v="5"/>
    <d v="2022-03-29T00:00:00"/>
    <s v="D/E"/>
    <s v="Retiro Basura 29 Marzo 22"/>
    <m/>
    <n v="150000"/>
    <m/>
  </r>
  <r>
    <x v="68"/>
    <s v="Egreso"/>
    <x v="0"/>
    <d v="2022-03-29T00:00:00"/>
    <s v="TR"/>
    <s v="Llave matriz calle Llanquihue"/>
    <m/>
    <n v="244612"/>
    <m/>
  </r>
  <r>
    <x v="68"/>
    <s v="Egreso"/>
    <x v="9"/>
    <d v="2022-03-30T00:00:00"/>
    <s v="TR"/>
    <s v="100,000 lts agua Cist. Acumulacion A.Vera"/>
    <m/>
    <n v="500000"/>
    <m/>
  </r>
  <r>
    <x v="68"/>
    <s v="Egreso"/>
    <x v="11"/>
    <d v="2022-03-31T00:00:00"/>
    <s v="TR"/>
    <s v="Devolución dif. Caja Chica Marzo"/>
    <m/>
    <n v="8800"/>
    <m/>
  </r>
  <r>
    <x v="68"/>
    <s v="Egreso"/>
    <x v="0"/>
    <d v="2022-03-31T00:00:00"/>
    <s v="TR"/>
    <s v="Bolsas basura Alcohol gel y otros CH"/>
    <m/>
    <n v="17290"/>
    <m/>
  </r>
  <r>
    <x v="68"/>
    <s v="Egreso"/>
    <x v="0"/>
    <d v="2022-03-31T00:00:00"/>
    <s v="TR"/>
    <s v="Ferreteria El Yeco Insumos varios"/>
    <m/>
    <n v="60040"/>
    <m/>
  </r>
  <r>
    <x v="68"/>
    <s v="Egreso"/>
    <x v="1"/>
    <d v="2022-03-31T00:00:00"/>
    <s v="TR"/>
    <s v="Ivan Jara. Reemplazo CH x Marzo proporc."/>
    <m/>
    <n v="150000"/>
    <m/>
  </r>
  <r>
    <x v="68"/>
    <s v="Egreso"/>
    <x v="1"/>
    <d v="2022-03-31T00:00:00"/>
    <s v="TR"/>
    <s v="Liquidacion CH Mar.22"/>
    <m/>
    <n v="285650"/>
    <m/>
  </r>
  <r>
    <x v="69"/>
    <s v="Egreso"/>
    <x v="4"/>
    <d v="2022-04-01T00:00:00"/>
    <s v="TR"/>
    <s v="Litoral 3"/>
    <m/>
    <n v="1511"/>
    <m/>
  </r>
  <r>
    <x v="69"/>
    <s v="Egreso"/>
    <x v="4"/>
    <d v="2022-04-01T00:00:00"/>
    <s v="TR"/>
    <s v="Litoral 2"/>
    <m/>
    <n v="2654"/>
    <m/>
  </r>
  <r>
    <x v="69"/>
    <s v="Egreso"/>
    <x v="0"/>
    <d v="2022-04-01T00:00:00"/>
    <s v="TR"/>
    <s v="Ferreteria El Yeco guantes y wd 40"/>
    <m/>
    <n v="6800"/>
    <m/>
  </r>
  <r>
    <x v="69"/>
    <s v="Egreso"/>
    <x v="3"/>
    <d v="2022-04-01T00:00:00"/>
    <s v="TR"/>
    <s v="Enetel Celu encargado"/>
    <m/>
    <n v="16970"/>
    <m/>
  </r>
  <r>
    <x v="69"/>
    <s v="Egreso"/>
    <x v="4"/>
    <d v="2022-04-01T00:00:00"/>
    <s v="TR"/>
    <s v="Litoral 1"/>
    <m/>
    <n v="41151"/>
    <m/>
  </r>
  <r>
    <x v="69"/>
    <s v="Egreso"/>
    <x v="11"/>
    <d v="2022-04-01T00:00:00"/>
    <s v="TR"/>
    <s v="Caja chica Abril R. Figueroa"/>
    <m/>
    <n v="100000"/>
    <m/>
  </r>
  <r>
    <x v="69"/>
    <s v="Egreso"/>
    <x v="9"/>
    <d v="2022-04-01T00:00:00"/>
    <s v="TR"/>
    <s v="3 Camiones de Agua Cist. Dist."/>
    <m/>
    <n v="150000"/>
    <m/>
  </r>
  <r>
    <x v="69"/>
    <s v="Egreso"/>
    <x v="19"/>
    <d v="2022-04-04T00:00:00"/>
    <n v="6831"/>
    <s v="Finiquito Carlos Henriquez"/>
    <m/>
    <n v="2821144"/>
    <m/>
  </r>
  <r>
    <x v="69"/>
    <s v="Egreso"/>
    <x v="5"/>
    <d v="2022-04-05T00:00:00"/>
    <s v="TR"/>
    <s v="Retiro basura 5 marzo 2022"/>
    <m/>
    <n v="150000"/>
    <m/>
  </r>
  <r>
    <x v="69"/>
    <s v="Egreso"/>
    <x v="2"/>
    <d v="2022-04-06T00:00:00"/>
    <s v="TR"/>
    <s v="Pac seguro fraude"/>
    <m/>
    <n v="4451"/>
    <m/>
  </r>
  <r>
    <x v="69"/>
    <s v="Egreso"/>
    <x v="0"/>
    <d v="2022-04-06T00:00:00"/>
    <s v="TR"/>
    <s v="Ferreteria El Yeco Pinturas"/>
    <m/>
    <n v="54690"/>
    <m/>
  </r>
  <r>
    <x v="69"/>
    <s v="Egreso"/>
    <x v="9"/>
    <d v="2022-04-07T00:00:00"/>
    <s v="TR"/>
    <s v="3 Camiones de Agua Cist. Dist."/>
    <m/>
    <n v="150000"/>
    <m/>
  </r>
  <r>
    <x v="69"/>
    <s v="Egreso"/>
    <x v="0"/>
    <d v="2022-04-11T00:00:00"/>
    <s v="TR"/>
    <s v="Ferreteria El Yeco Pinturas"/>
    <m/>
    <n v="91460"/>
    <m/>
  </r>
  <r>
    <x v="69"/>
    <s v="Egreso"/>
    <x v="0"/>
    <d v="2022-04-12T00:00:00"/>
    <s v="TR"/>
    <s v="Mantencion Luminarias"/>
    <m/>
    <n v="15000"/>
    <m/>
  </r>
  <r>
    <x v="69"/>
    <s v="Egreso"/>
    <x v="1"/>
    <d v="2022-04-12T00:00:00"/>
    <s v="TR"/>
    <s v="Bono Extraordinario a Ivan Jara"/>
    <m/>
    <n v="150000"/>
    <m/>
  </r>
  <r>
    <x v="69"/>
    <s v="Egreso"/>
    <x v="9"/>
    <d v="2022-04-13T00:00:00"/>
    <s v="TR"/>
    <s v="3 Camiones de Agua Cist. Dist."/>
    <m/>
    <n v="150000"/>
    <m/>
  </r>
  <r>
    <x v="69"/>
    <s v="Egreso"/>
    <x v="14"/>
    <d v="2022-04-13T00:00:00"/>
    <s v="TR"/>
    <s v="Contribuciones El Ensueño  1/2022"/>
    <m/>
    <n v="673731"/>
    <m/>
  </r>
  <r>
    <x v="69"/>
    <s v="Egreso"/>
    <x v="14"/>
    <d v="2022-04-13T00:00:00"/>
    <s v="TR"/>
    <s v="Contribuciones El Ensueño  2/2022"/>
    <m/>
    <n v="673731"/>
    <m/>
  </r>
  <r>
    <x v="69"/>
    <s v="Egreso"/>
    <x v="1"/>
    <d v="2022-04-14T00:00:00"/>
    <s v="TR"/>
    <s v="Bono Extraordinario a Ivan Jara"/>
    <m/>
    <n v="25000"/>
    <m/>
  </r>
  <r>
    <x v="69"/>
    <s v="Egreso"/>
    <x v="5"/>
    <d v="2022-04-20T00:00:00"/>
    <s v="TR"/>
    <s v="Retiro Basura 19 abr.22"/>
    <m/>
    <n v="150000"/>
    <m/>
  </r>
  <r>
    <x v="69"/>
    <s v="Egreso"/>
    <x v="9"/>
    <d v="2022-04-21T00:00:00"/>
    <s v="TR"/>
    <s v="3 Camiones de Agua Cist. Dist."/>
    <m/>
    <n v="150000"/>
    <m/>
  </r>
  <r>
    <x v="69"/>
    <s v="Egreso"/>
    <x v="12"/>
    <d v="2022-04-21T00:00:00"/>
    <s v="TR"/>
    <s v="Salvador Espinoza x Esc. Villarrica 108"/>
    <m/>
    <n v="200000"/>
    <m/>
  </r>
  <r>
    <x v="69"/>
    <s v="Egreso"/>
    <x v="11"/>
    <d v="2022-04-22T00:00:00"/>
    <s v="TR"/>
    <s v="R. Figueroa Suple Caja Chica Abril"/>
    <m/>
    <n v="20000"/>
    <m/>
  </r>
  <r>
    <x v="69"/>
    <s v="Egreso"/>
    <x v="5"/>
    <d v="2022-04-27T00:00:00"/>
    <s v="TR"/>
    <s v="Retiro Basura 27 abr.22"/>
    <m/>
    <n v="150000"/>
    <m/>
  </r>
  <r>
    <x v="69"/>
    <s v="Egreso"/>
    <x v="0"/>
    <d v="2022-04-28T00:00:00"/>
    <s v="TR"/>
    <s v="Mantencion Luminaria publica"/>
    <m/>
    <n v="15000"/>
    <m/>
  </r>
  <r>
    <x v="69"/>
    <s v="Egreso"/>
    <x v="9"/>
    <d v="2022-04-28T00:00:00"/>
    <s v="TR"/>
    <s v="3 Camiones de Agua Cist. Dist."/>
    <m/>
    <n v="150000"/>
    <m/>
  </r>
  <r>
    <x v="69"/>
    <s v="Egreso"/>
    <x v="1"/>
    <d v="2022-04-29T00:00:00"/>
    <s v="TR"/>
    <s v="Liq. Abril 2022  Ivan Jara"/>
    <m/>
    <n v="400000"/>
    <m/>
  </r>
  <r>
    <x v="70"/>
    <s v="Egreso"/>
    <x v="4"/>
    <d v="2022-05-03T00:00:00"/>
    <s v="TR"/>
    <s v="Litoral 3"/>
    <m/>
    <n v="2330"/>
    <m/>
  </r>
  <r>
    <x v="70"/>
    <s v="Egreso"/>
    <x v="3"/>
    <d v="2022-05-03T00:00:00"/>
    <s v="TR"/>
    <s v="Celular Ivan Jara"/>
    <m/>
    <n v="16970"/>
    <m/>
  </r>
  <r>
    <x v="70"/>
    <s v="Egreso"/>
    <x v="4"/>
    <d v="2022-05-03T00:00:00"/>
    <s v="TR"/>
    <s v="Litoral 2"/>
    <m/>
    <n v="41055"/>
    <m/>
  </r>
  <r>
    <x v="70"/>
    <s v="Egreso"/>
    <x v="4"/>
    <d v="2022-05-03T00:00:00"/>
    <s v="TR"/>
    <s v="Litoral 1"/>
    <m/>
    <n v="81532"/>
    <m/>
  </r>
  <r>
    <x v="70"/>
    <s v="Egreso"/>
    <x v="11"/>
    <d v="2022-05-03T00:00:00"/>
    <s v="TR"/>
    <s v="Caja Chica R. Figueroa"/>
    <m/>
    <n v="100000"/>
    <m/>
  </r>
  <r>
    <x v="70"/>
    <s v="Egreso"/>
    <x v="9"/>
    <d v="2022-05-04T00:00:00"/>
    <s v="TR"/>
    <s v="Wladimir CatalaN Deteccion de Agua"/>
    <m/>
    <n v="50000"/>
    <m/>
  </r>
  <r>
    <x v="70"/>
    <s v="Egreso"/>
    <x v="5"/>
    <d v="2022-05-04T00:00:00"/>
    <s v="TR"/>
    <s v="Retiro Basura 3 de Mayo 2022"/>
    <m/>
    <n v="150000"/>
    <m/>
  </r>
  <r>
    <x v="70"/>
    <s v="Egreso"/>
    <x v="2"/>
    <d v="2022-05-06T00:00:00"/>
    <s v="TR"/>
    <s v="Pac Seguro Fraude"/>
    <m/>
    <n v="4528"/>
    <m/>
  </r>
  <r>
    <x v="70"/>
    <s v="Egreso"/>
    <x v="9"/>
    <d v="2022-05-06T00:00:00"/>
    <s v="TR"/>
    <s v="3 Camiones de Agua Cist. Dist."/>
    <m/>
    <n v="150000"/>
    <m/>
  </r>
  <r>
    <x v="70"/>
    <s v="Egreso"/>
    <x v="5"/>
    <d v="2022-05-10T00:00:00"/>
    <s v="TR"/>
    <s v="Retiro Basura 10 de Mayo 2022"/>
    <m/>
    <n v="150000"/>
    <m/>
  </r>
  <r>
    <x v="70"/>
    <s v="Egreso"/>
    <x v="0"/>
    <d v="2022-05-10T00:00:00"/>
    <s v="TR"/>
    <s v="Parte Rep. Matriz agua Llanquihue Cueto"/>
    <m/>
    <n v="250000"/>
    <m/>
  </r>
  <r>
    <x v="70"/>
    <s v="Egreso"/>
    <x v="9"/>
    <d v="2022-05-11T00:00:00"/>
    <s v="TR"/>
    <s v="2 Camiones de Agua Cist. Dist."/>
    <m/>
    <n v="100000"/>
    <m/>
  </r>
  <r>
    <x v="70"/>
    <s v="Egreso"/>
    <x v="0"/>
    <d v="2022-05-12T00:00:00"/>
    <s v="TR"/>
    <s v="Saldo Rep. Matriz agua Llanquihue Cueto"/>
    <m/>
    <n v="150000"/>
    <m/>
  </r>
  <r>
    <x v="70"/>
    <s v="Egreso"/>
    <x v="5"/>
    <d v="2022-05-16T00:00:00"/>
    <s v="TR"/>
    <s v="Saldo Retiro Basura 16 May.22"/>
    <m/>
    <n v="30000"/>
    <m/>
  </r>
  <r>
    <x v="70"/>
    <s v="Egreso"/>
    <x v="5"/>
    <d v="2022-05-16T00:00:00"/>
    <s v="TR"/>
    <s v="Parte Retiro Basura 16 Mayo 22"/>
    <m/>
    <n v="120000"/>
    <m/>
  </r>
  <r>
    <x v="70"/>
    <s v="Egreso"/>
    <x v="0"/>
    <d v="2022-05-17T00:00:00"/>
    <s v="TR"/>
    <s v="Bolsas basura, diluyente. Pilas"/>
    <m/>
    <n v="19250"/>
    <m/>
  </r>
  <r>
    <x v="70"/>
    <s v="Egreso"/>
    <x v="18"/>
    <d v="2022-05-17T00:00:00"/>
    <s v="TR"/>
    <s v="Ropa Ivan Jara"/>
    <m/>
    <n v="42000"/>
    <m/>
  </r>
  <r>
    <x v="70"/>
    <s v="Egreso"/>
    <x v="0"/>
    <d v="2022-05-17T00:00:00"/>
    <s v="TR"/>
    <s v="Luis Pacheco x Aporte Aridos Libertador"/>
    <m/>
    <n v="75000"/>
    <m/>
  </r>
  <r>
    <x v="70"/>
    <s v="Egreso"/>
    <x v="2"/>
    <d v="2022-05-19T00:00:00"/>
    <s v="TR"/>
    <s v="Grabadora digital"/>
    <m/>
    <n v="19990"/>
    <m/>
  </r>
  <r>
    <x v="70"/>
    <s v="Egreso"/>
    <x v="9"/>
    <d v="2022-05-19T00:00:00"/>
    <s v="TR"/>
    <s v="3 Camiones de Agua Cist. Dist."/>
    <m/>
    <n v="150000"/>
    <m/>
  </r>
  <r>
    <x v="70"/>
    <s v="Egreso"/>
    <x v="11"/>
    <d v="2022-05-20T00:00:00"/>
    <s v="TR"/>
    <s v="R.Figueroa Suplemento Caja Chica Mayo"/>
    <m/>
    <n v="100000"/>
    <m/>
  </r>
  <r>
    <x v="70"/>
    <s v="Egreso"/>
    <x v="2"/>
    <d v="2022-05-23T00:00:00"/>
    <s v="TR"/>
    <s v="Alargadores electricos"/>
    <m/>
    <n v="29392"/>
    <m/>
  </r>
  <r>
    <x v="70"/>
    <s v="Egreso"/>
    <x v="0"/>
    <d v="2022-05-24T00:00:00"/>
    <s v="TR"/>
    <s v="10 Sacos Cemento x rep calle Libertador"/>
    <m/>
    <n v="39500"/>
    <m/>
  </r>
  <r>
    <x v="70"/>
    <s v="Egreso"/>
    <x v="9"/>
    <d v="2022-05-26T00:00:00"/>
    <s v="TR"/>
    <s v="2 Camiones de Agua Cist. Dist."/>
    <m/>
    <n v="100000"/>
    <m/>
  </r>
  <r>
    <x v="70"/>
    <s v="Egreso"/>
    <x v="5"/>
    <d v="2022-05-26T00:00:00"/>
    <s v="TR"/>
    <s v="Retiro basura 25 may.22"/>
    <m/>
    <n v="150000"/>
    <m/>
  </r>
  <r>
    <x v="70"/>
    <s v="Egreso"/>
    <x v="1"/>
    <d v="2022-05-30T00:00:00"/>
    <s v="TR"/>
    <s v="Ivan Jara 8 días Mayo 2022"/>
    <m/>
    <n v="133333"/>
    <m/>
  </r>
  <r>
    <x v="70"/>
    <s v="Egreso"/>
    <x v="1"/>
    <d v="2022-05-30T00:00:00"/>
    <s v="TR"/>
    <s v="Liq. Ivan Jara x Mayo 2022"/>
    <m/>
    <n v="296817"/>
    <m/>
  </r>
  <r>
    <x v="71"/>
    <s v="Egreso"/>
    <x v="4"/>
    <d v="2022-06-02T00:00:00"/>
    <s v="TR"/>
    <s v="Litoral 3"/>
    <m/>
    <n v="2494"/>
    <m/>
  </r>
  <r>
    <x v="71"/>
    <s v="Egreso"/>
    <x v="3"/>
    <d v="2022-06-02T00:00:00"/>
    <s v="TR"/>
    <s v="Celu encargado Entel"/>
    <m/>
    <n v="16970"/>
    <m/>
  </r>
  <r>
    <x v="71"/>
    <s v="Egreso"/>
    <x v="4"/>
    <d v="2022-06-02T00:00:00"/>
    <s v="TR"/>
    <s v="Litoral 2"/>
    <m/>
    <n v="46358"/>
    <m/>
  </r>
  <r>
    <x v="71"/>
    <s v="Egreso"/>
    <x v="4"/>
    <d v="2022-06-02T00:00:00"/>
    <s v="TR"/>
    <s v="Litoral 1"/>
    <m/>
    <n v="73694"/>
    <m/>
  </r>
  <r>
    <x v="71"/>
    <s v="Egreso"/>
    <x v="6"/>
    <d v="2022-06-02T00:00:00"/>
    <s v="TR"/>
    <s v="Previred I. Jara"/>
    <m/>
    <n v="88880"/>
    <m/>
  </r>
  <r>
    <x v="71"/>
    <s v="Egreso"/>
    <x v="11"/>
    <d v="2022-06-02T00:00:00"/>
    <s v="TR"/>
    <s v="R. Figueroa Caja chica Junio 2022"/>
    <m/>
    <n v="100000"/>
    <m/>
  </r>
  <r>
    <x v="71"/>
    <s v="Egreso"/>
    <x v="5"/>
    <d v="2022-06-02T00:00:00"/>
    <s v="TR"/>
    <s v="Retiro Basura 31 may.22"/>
    <m/>
    <n v="150000"/>
    <m/>
  </r>
  <r>
    <x v="71"/>
    <s v="Egreso"/>
    <x v="18"/>
    <d v="2022-06-03T00:00:00"/>
    <s v="TR"/>
    <s v="I.Jara. Ropa de agua y Herramientas"/>
    <m/>
    <n v="85180"/>
    <m/>
  </r>
  <r>
    <x v="71"/>
    <s v="Egreso"/>
    <x v="9"/>
    <d v="2022-06-03T00:00:00"/>
    <s v="TR"/>
    <s v="2 Camiones de Agua Cist. Dist."/>
    <m/>
    <n v="100000"/>
    <m/>
  </r>
  <r>
    <x v="71"/>
    <s v="Egreso"/>
    <x v="2"/>
    <d v="2022-06-06T00:00:00"/>
    <s v="TR"/>
    <s v="Seguro Fraude"/>
    <m/>
    <n v="4594"/>
    <m/>
  </r>
  <r>
    <x v="71"/>
    <s v="Egreso"/>
    <x v="5"/>
    <d v="2022-06-07T00:00:00"/>
    <s v="TR"/>
    <s v="Retiro Basura 7 Junio 2022"/>
    <m/>
    <n v="150000"/>
    <m/>
  </r>
  <r>
    <x v="71"/>
    <s v="Egreso"/>
    <x v="9"/>
    <d v="2022-06-08T00:00:00"/>
    <s v="TR"/>
    <s v="3 Camiones Agua Cist. Dist."/>
    <m/>
    <n v="150000"/>
    <m/>
  </r>
  <r>
    <x v="71"/>
    <s v="Egreso"/>
    <x v="0"/>
    <d v="2022-06-08T00:00:00"/>
    <s v="TR"/>
    <s v="saldo Clorador con kit"/>
    <m/>
    <n v="212315"/>
    <m/>
  </r>
  <r>
    <x v="71"/>
    <s v="Egreso"/>
    <x v="0"/>
    <d v="2022-06-08T00:00:00"/>
    <s v="TR"/>
    <s v="abono Clorador con Kit"/>
    <m/>
    <n v="250000"/>
    <m/>
  </r>
  <r>
    <x v="71"/>
    <s v="Egreso"/>
    <x v="1"/>
    <d v="2022-06-13T00:00:00"/>
    <s v="TR"/>
    <s v="I. Jara Retiro ramas Llanquihue 90"/>
    <m/>
    <n v="10000"/>
    <m/>
  </r>
  <r>
    <x v="71"/>
    <s v="Egreso"/>
    <x v="9"/>
    <d v="2022-06-15T00:00:00"/>
    <s v="TR"/>
    <s v="3 Camiones Agua Cist. Dist."/>
    <m/>
    <n v="150000"/>
    <m/>
  </r>
  <r>
    <x v="71"/>
    <s v="Egreso"/>
    <x v="5"/>
    <d v="2022-06-15T00:00:00"/>
    <s v="TR"/>
    <s v="Retiro Basura 14 Junio 2022"/>
    <m/>
    <n v="150000"/>
    <m/>
  </r>
  <r>
    <x v="71"/>
    <s v="Egreso"/>
    <x v="0"/>
    <d v="2022-06-16T00:00:00"/>
    <s v="TR"/>
    <s v="Reparacion llave Villarrica 120"/>
    <m/>
    <n v="16450"/>
    <m/>
  </r>
  <r>
    <x v="71"/>
    <s v="Egreso"/>
    <x v="18"/>
    <d v="2022-06-20T00:00:00"/>
    <s v="TR"/>
    <s v="Zapatos de Seguridad Ivan Jara"/>
    <m/>
    <n v="43480"/>
    <m/>
  </r>
  <r>
    <x v="71"/>
    <s v="Egreso"/>
    <x v="5"/>
    <d v="2022-06-22T00:00:00"/>
    <s v="TR"/>
    <s v="Retiro Basura 21 Junio 2022"/>
    <m/>
    <n v="150000"/>
    <m/>
  </r>
  <r>
    <x v="71"/>
    <s v="Egreso"/>
    <x v="9"/>
    <d v="2022-06-23T00:00:00"/>
    <s v="TR"/>
    <s v="3 Camiones Agua Cist. Dist."/>
    <m/>
    <n v="150000"/>
    <m/>
  </r>
  <r>
    <x v="71"/>
    <s v="Egreso"/>
    <x v="11"/>
    <d v="2022-06-24T00:00:00"/>
    <s v="TR"/>
    <s v="Suple c. chica Jun. R. Figueroa"/>
    <m/>
    <n v="50000"/>
    <m/>
  </r>
  <r>
    <x v="71"/>
    <s v="Egreso"/>
    <x v="0"/>
    <d v="2022-06-28T00:00:00"/>
    <s v="TR"/>
    <s v="Angel x Rep. Luminaria Llanquihue"/>
    <m/>
    <n v="35000"/>
    <m/>
  </r>
  <r>
    <x v="71"/>
    <s v="Egreso"/>
    <x v="5"/>
    <d v="2022-06-28T00:00:00"/>
    <s v="TR"/>
    <s v="Retiro Basura 28 Jun.22"/>
    <m/>
    <n v="150000"/>
    <m/>
  </r>
  <r>
    <x v="71"/>
    <s v="Egreso"/>
    <x v="1"/>
    <d v="2022-06-30T00:00:00"/>
    <m/>
    <s v="Ivan Jara Junio 2022"/>
    <m/>
    <n v="484750"/>
    <m/>
  </r>
  <r>
    <x v="72"/>
    <s v="Egreso"/>
    <x v="4"/>
    <d v="2022-07-01T00:00:00"/>
    <s v="TR"/>
    <s v="Litoral "/>
    <m/>
    <n v="2351"/>
    <m/>
  </r>
  <r>
    <x v="72"/>
    <s v="Egreso"/>
    <x v="3"/>
    <d v="2022-07-01T00:00:00"/>
    <s v="TR"/>
    <s v="Entel celu encargado"/>
    <m/>
    <n v="10990"/>
    <m/>
  </r>
  <r>
    <x v="72"/>
    <s v="Egreso"/>
    <x v="4"/>
    <d v="2022-07-01T00:00:00"/>
    <s v="TR"/>
    <s v="Litoral "/>
    <m/>
    <n v="39612"/>
    <m/>
  </r>
  <r>
    <x v="72"/>
    <s v="Egreso"/>
    <x v="11"/>
    <d v="2022-07-01T00:00:00"/>
    <s v="TR"/>
    <s v="R. Figueroa Caja Chica Julio 2022"/>
    <m/>
    <n v="100000"/>
    <m/>
  </r>
  <r>
    <x v="72"/>
    <s v="Egreso"/>
    <x v="9"/>
    <d v="2022-07-01T00:00:00"/>
    <s v="TR"/>
    <s v="2 Camiones de Agua Cist. Dist."/>
    <m/>
    <n v="100000"/>
    <m/>
  </r>
  <r>
    <x v="72"/>
    <s v="Egreso"/>
    <x v="4"/>
    <d v="2022-07-01T00:00:00"/>
    <s v="TR"/>
    <s v="Litoral "/>
    <m/>
    <n v="293178"/>
    <m/>
  </r>
  <r>
    <x v="72"/>
    <s v="Egreso"/>
    <x v="20"/>
    <d v="2022-07-01T00:00:00"/>
    <s v="TR"/>
    <s v="Administracion Junio W.Tapia"/>
    <m/>
    <n v="569801"/>
    <m/>
  </r>
  <r>
    <x v="72"/>
    <s v="Egreso"/>
    <x v="6"/>
    <d v="2022-07-04T00:00:00"/>
    <s v="TR"/>
    <s v="Previred Ivan Jara"/>
    <m/>
    <n v="150456"/>
    <m/>
  </r>
  <r>
    <x v="72"/>
    <s v="Egreso"/>
    <x v="5"/>
    <d v="2022-07-05T00:00:00"/>
    <s v="TR"/>
    <s v="Retiro Basura 5 Julio 22"/>
    <m/>
    <n v="150000"/>
    <m/>
  </r>
  <r>
    <x v="72"/>
    <s v="Egreso"/>
    <x v="2"/>
    <d v="2022-07-06T00:00:00"/>
    <s v="TR"/>
    <s v="Seguro Fraude"/>
    <m/>
    <n v="4650"/>
    <m/>
  </r>
  <r>
    <x v="72"/>
    <s v="Egreso"/>
    <x v="9"/>
    <d v="2022-07-08T00:00:00"/>
    <s v="TR"/>
    <s v="2 Camiones de Agua Cist. Dist."/>
    <m/>
    <n v="100000"/>
    <m/>
  </r>
  <r>
    <x v="72"/>
    <s v="Egreso"/>
    <x v="1"/>
    <d v="2022-07-13T00:00:00"/>
    <s v="TR"/>
    <s v="Ivan Jara Reparac. Filtracion Ranco 46"/>
    <m/>
    <n v="25000"/>
    <m/>
  </r>
  <r>
    <x v="72"/>
    <s v="Egreso"/>
    <x v="9"/>
    <d v="2022-07-13T00:00:00"/>
    <s v="TR"/>
    <s v="2 Camiones de Agua Cist. Dist."/>
    <m/>
    <n v="100000"/>
    <m/>
  </r>
  <r>
    <x v="72"/>
    <s v="Egreso"/>
    <x v="5"/>
    <d v="2022-07-13T00:00:00"/>
    <s v="TR"/>
    <s v="Retiro Basura 13 Julio 22"/>
    <m/>
    <n v="150000"/>
    <m/>
  </r>
  <r>
    <x v="72"/>
    <s v="Egreso"/>
    <x v="0"/>
    <d v="2022-07-18T00:00:00"/>
    <s v="TR"/>
    <s v="Ferreteria El Yeco, Cloro y otros"/>
    <m/>
    <n v="26200"/>
    <m/>
  </r>
  <r>
    <x v="72"/>
    <s v="Egreso"/>
    <x v="5"/>
    <d v="2022-07-19T00:00:00"/>
    <s v="TR"/>
    <s v="Retiro Basura 19 Julio 2022"/>
    <m/>
    <n v="150000"/>
    <m/>
  </r>
  <r>
    <x v="72"/>
    <s v="Egreso"/>
    <x v="1"/>
    <d v="2022-07-20T00:00:00"/>
    <s v="TR"/>
    <s v="Adelanto sueldo Ivan Jara Julio 2022"/>
    <m/>
    <n v="100000"/>
    <m/>
  </r>
  <r>
    <x v="72"/>
    <s v="Egreso"/>
    <x v="5"/>
    <d v="2022-07-26T00:00:00"/>
    <s v="TR"/>
    <s v="Retiro Basura 26 de Julio 2022"/>
    <m/>
    <n v="150000"/>
    <m/>
  </r>
  <r>
    <x v="72"/>
    <s v="Egreso"/>
    <x v="20"/>
    <d v="2022-07-29T00:00:00"/>
    <s v="TR"/>
    <s v="W.Tapia Administracion Julio 2022"/>
    <m/>
    <n v="569801"/>
    <m/>
  </r>
  <r>
    <x v="73"/>
    <s v="Egreso"/>
    <x v="4"/>
    <d v="2022-08-01T00:00:00"/>
    <s v="TR"/>
    <s v="Litoral 3"/>
    <m/>
    <n v="4363"/>
    <m/>
  </r>
  <r>
    <x v="73"/>
    <s v="Egreso"/>
    <x v="1"/>
    <d v="2022-08-01T00:00:00"/>
    <s v="TR"/>
    <s v="Ivan Jara Retiro Ramas Villarrica 121"/>
    <m/>
    <n v="10000"/>
    <m/>
  </r>
  <r>
    <x v="73"/>
    <s v="Egreso"/>
    <x v="3"/>
    <d v="2022-08-01T00:00:00"/>
    <s v="TR"/>
    <s v="Entel Celu encargado"/>
    <m/>
    <n v="10990"/>
    <m/>
  </r>
  <r>
    <x v="73"/>
    <s v="Egreso"/>
    <x v="2"/>
    <d v="2022-08-01T00:00:00"/>
    <s v="TR"/>
    <s v="Hosting Dominio Yeco.cl"/>
    <m/>
    <n v="38556"/>
    <m/>
  </r>
  <r>
    <x v="73"/>
    <s v="Egreso"/>
    <x v="4"/>
    <d v="2022-08-01T00:00:00"/>
    <s v="TR"/>
    <s v="Litoral 2"/>
    <m/>
    <n v="55502"/>
    <m/>
  </r>
  <r>
    <x v="73"/>
    <s v="Egreso"/>
    <x v="11"/>
    <d v="2022-08-01T00:00:00"/>
    <s v="TR"/>
    <s v="Caja Chica R. Figueroa"/>
    <m/>
    <n v="100000"/>
    <m/>
  </r>
  <r>
    <x v="73"/>
    <s v="Egreso"/>
    <x v="4"/>
    <d v="2022-08-01T00:00:00"/>
    <s v="TR"/>
    <s v="Litoral 1"/>
    <m/>
    <n v="152725"/>
    <m/>
  </r>
  <r>
    <x v="73"/>
    <s v="Egreso"/>
    <x v="1"/>
    <d v="2022-08-01T00:00:00"/>
    <s v="TR"/>
    <s v="Liquidacion Julio Ivan Jara"/>
    <m/>
    <n v="304750"/>
    <m/>
  </r>
  <r>
    <x v="73"/>
    <s v="Egreso"/>
    <x v="1"/>
    <d v="2022-08-01T00:00:00"/>
    <s v="TR"/>
    <s v="Prestamo Ivan Jara"/>
    <m/>
    <n v="800000"/>
    <m/>
  </r>
  <r>
    <x v="73"/>
    <s v="Egreso"/>
    <x v="6"/>
    <d v="2022-08-02T00:00:00"/>
    <s v="D/E"/>
    <s v="Previred I.Jara"/>
    <m/>
    <n v="121100"/>
    <m/>
  </r>
  <r>
    <x v="73"/>
    <s v="Egreso"/>
    <x v="5"/>
    <d v="2022-08-02T00:00:00"/>
    <s v="D/E"/>
    <s v="Retiro Basura 2 de Agosto 2022"/>
    <m/>
    <n v="150000"/>
    <m/>
  </r>
  <r>
    <x v="73"/>
    <s v="Egreso"/>
    <x v="0"/>
    <d v="2022-08-03T00:00:00"/>
    <s v="TR"/>
    <s v="Reactivos p. Clorador"/>
    <m/>
    <n v="25942"/>
    <m/>
  </r>
  <r>
    <x v="73"/>
    <s v="Egreso"/>
    <x v="0"/>
    <d v="2022-08-04T00:00:00"/>
    <s v="TR"/>
    <s v="Agua Destilada - Guantes"/>
    <m/>
    <n v="15800"/>
    <m/>
  </r>
  <r>
    <x v="73"/>
    <s v="Egreso"/>
    <x v="0"/>
    <d v="2022-08-05T00:00:00"/>
    <s v="TR"/>
    <s v="Retiro Escombros Llanquihue 84"/>
    <m/>
    <n v="10000"/>
    <m/>
  </r>
  <r>
    <x v="73"/>
    <s v="Egreso"/>
    <x v="2"/>
    <d v="2022-08-08T00:00:00"/>
    <s v="TR"/>
    <s v="Pac Fraude seguro"/>
    <m/>
    <n v="4693"/>
    <m/>
  </r>
  <r>
    <x v="73"/>
    <s v="Egreso"/>
    <x v="5"/>
    <d v="2022-08-09T00:00:00"/>
    <s v="TR"/>
    <s v="Retiro Basura 9 de Agosto 2022"/>
    <m/>
    <n v="150000"/>
    <m/>
  </r>
  <r>
    <x v="73"/>
    <s v="Egreso"/>
    <x v="11"/>
    <d v="2022-08-16T00:00:00"/>
    <s v="TR"/>
    <s v="R.Figueroa Complemento C.Chica AGO.22"/>
    <m/>
    <n v="100000"/>
    <m/>
  </r>
  <r>
    <x v="73"/>
    <s v="Egreso"/>
    <x v="5"/>
    <d v="2022-08-16T00:00:00"/>
    <s v="TR"/>
    <s v="Retiro Basura 16 ago.22"/>
    <m/>
    <n v="150000"/>
    <m/>
  </r>
  <r>
    <x v="73"/>
    <s v="Egreso"/>
    <x v="0"/>
    <d v="2022-08-19T00:00:00"/>
    <s v="TR"/>
    <s v="Chapa puerta oficina - sede"/>
    <m/>
    <n v="15150"/>
    <m/>
  </r>
  <r>
    <x v="73"/>
    <s v="Egreso"/>
    <x v="21"/>
    <d v="2022-08-19T00:00:00"/>
    <s v="TR"/>
    <s v="Abono L.Marchant x Nueva Sede"/>
    <m/>
    <n v="300000"/>
    <m/>
  </r>
  <r>
    <x v="73"/>
    <s v="Egreso"/>
    <x v="4"/>
    <d v="2022-08-24T00:00:00"/>
    <s v="TR"/>
    <s v="Maria Madariaga x Gasto de Electricidad"/>
    <m/>
    <n v="25000"/>
    <m/>
  </r>
  <r>
    <x v="73"/>
    <s v="Egreso"/>
    <x v="5"/>
    <d v="2022-08-25T00:00:00"/>
    <s v="TR"/>
    <s v="Retiro Basura 24 Ago. 22"/>
    <m/>
    <n v="150000"/>
    <m/>
  </r>
  <r>
    <x v="73"/>
    <s v="Egreso"/>
    <x v="21"/>
    <d v="2022-08-26T00:00:00"/>
    <s v="TR"/>
    <s v="Abono L.Marchant x Nueva Sede"/>
    <m/>
    <n v="500000"/>
    <m/>
  </r>
  <r>
    <x v="73"/>
    <s v="Egreso"/>
    <x v="5"/>
    <d v="2022-08-30T00:00:00"/>
    <s v="TR"/>
    <s v="Retiro Basura 30 Ago.22"/>
    <m/>
    <n v="150000"/>
    <m/>
  </r>
  <r>
    <x v="73"/>
    <s v="Egreso"/>
    <x v="1"/>
    <d v="2022-08-31T00:00:00"/>
    <s v="TR"/>
    <s v="Liquidacion Ago.22 Ivan Jara"/>
    <m/>
    <n v="4750"/>
    <m/>
  </r>
  <r>
    <x v="73"/>
    <s v="Egreso"/>
    <x v="20"/>
    <d v="2022-08-31T00:00:00"/>
    <s v="TR"/>
    <s v="Administ. Agosto W. Tapia"/>
    <m/>
    <n v="569801"/>
    <m/>
  </r>
  <r>
    <x v="74"/>
    <s v="Egreso"/>
    <x v="4"/>
    <d v="2022-09-01T00:00:00"/>
    <s v="TR"/>
    <s v="Litoral 3"/>
    <m/>
    <n v="6712"/>
    <m/>
  </r>
  <r>
    <x v="74"/>
    <s v="Egreso"/>
    <x v="3"/>
    <d v="2022-09-01T00:00:00"/>
    <s v="TR"/>
    <s v="Entel, Celular encargado"/>
    <m/>
    <n v="10990"/>
    <m/>
  </r>
  <r>
    <x v="74"/>
    <s v="Egreso"/>
    <x v="4"/>
    <d v="2022-09-01T00:00:00"/>
    <s v="TR"/>
    <s v="Litoral 2"/>
    <m/>
    <n v="48007"/>
    <m/>
  </r>
  <r>
    <x v="74"/>
    <s v="Egreso"/>
    <x v="4"/>
    <d v="2022-09-01T00:00:00"/>
    <s v="TR"/>
    <s v="Litoral 1"/>
    <m/>
    <n v="92023"/>
    <m/>
  </r>
  <r>
    <x v="74"/>
    <s v="Egreso"/>
    <x v="11"/>
    <d v="2022-09-01T00:00:00"/>
    <s v="TR"/>
    <s v="Caja Chica Septiembre R. Figueroa"/>
    <m/>
    <n v="100000"/>
    <m/>
  </r>
  <r>
    <x v="74"/>
    <s v="Egreso"/>
    <x v="6"/>
    <d v="2022-09-01T00:00:00"/>
    <s v="TR"/>
    <s v="Previred Ivan Jara"/>
    <m/>
    <n v="121100"/>
    <m/>
  </r>
  <r>
    <x v="74"/>
    <s v="Egreso"/>
    <x v="0"/>
    <d v="2022-09-02T00:00:00"/>
    <s v="TR"/>
    <s v="Materiales Rep. Mirador"/>
    <m/>
    <n v="10450"/>
    <m/>
  </r>
  <r>
    <x v="74"/>
    <s v="Egreso"/>
    <x v="2"/>
    <d v="2022-09-05T00:00:00"/>
    <s v="TR"/>
    <s v="Apoyo El Yeco Ayuda Al Yeco. Comida"/>
    <m/>
    <n v="88546"/>
    <m/>
  </r>
  <r>
    <x v="74"/>
    <s v="Egreso"/>
    <x v="2"/>
    <d v="2022-09-06T00:00:00"/>
    <s v="TR"/>
    <s v="Seguro Fraude"/>
    <m/>
    <n v="4757"/>
    <m/>
  </r>
  <r>
    <x v="74"/>
    <s v="Egreso"/>
    <x v="9"/>
    <d v="2022-09-07T00:00:00"/>
    <s v="TR"/>
    <s v="2 Camiones de Agua Cist. Dist."/>
    <m/>
    <n v="100000"/>
    <m/>
  </r>
  <r>
    <x v="74"/>
    <s v="Egreso"/>
    <x v="5"/>
    <d v="2022-09-07T00:00:00"/>
    <s v="TR"/>
    <s v="Retiro Basura 6 sep. 222"/>
    <m/>
    <n v="150000"/>
    <m/>
  </r>
  <r>
    <x v="74"/>
    <s v="Egreso"/>
    <x v="0"/>
    <d v="2022-09-08T00:00:00"/>
    <s v="TR"/>
    <s v="2 Sacos de Cemento Rep Mirador"/>
    <m/>
    <n v="7900"/>
    <m/>
  </r>
  <r>
    <x v="74"/>
    <s v="Egreso"/>
    <x v="21"/>
    <d v="2022-09-08T00:00:00"/>
    <s v="TR"/>
    <s v="Abono L.Marchant x Nueva Sede"/>
    <m/>
    <n v="500000"/>
    <m/>
  </r>
  <r>
    <x v="74"/>
    <s v="Egreso"/>
    <x v="1"/>
    <d v="2022-09-12T00:00:00"/>
    <s v="TR"/>
    <s v="Día extra 19 sep.22. Ivan Jara"/>
    <m/>
    <n v="30000"/>
    <m/>
  </r>
  <r>
    <x v="74"/>
    <s v="Egreso"/>
    <x v="11"/>
    <d v="2022-09-12T00:00:00"/>
    <s v="TR"/>
    <s v="Suple caja chica Sep. R. Figueroa"/>
    <m/>
    <n v="50000"/>
    <m/>
  </r>
  <r>
    <x v="74"/>
    <s v="Egreso"/>
    <x v="1"/>
    <d v="2022-09-12T00:00:00"/>
    <s v="TR"/>
    <s v="Aguinaldo Ivan Jara"/>
    <m/>
    <n v="70000"/>
    <m/>
  </r>
  <r>
    <x v="74"/>
    <s v="Egreso"/>
    <x v="0"/>
    <d v="2022-09-13T00:00:00"/>
    <s v="TR"/>
    <s v="Ferreteria El Yeco pinturas"/>
    <m/>
    <n v="75880"/>
    <m/>
  </r>
  <r>
    <x v="74"/>
    <s v="Egreso"/>
    <x v="9"/>
    <d v="2022-09-14T00:00:00"/>
    <s v="TR"/>
    <s v="3 Camiones de agua cist. Dist."/>
    <m/>
    <n v="150000"/>
    <m/>
  </r>
  <r>
    <x v="74"/>
    <s v="Egreso"/>
    <x v="5"/>
    <d v="2022-09-14T00:00:00"/>
    <s v="TR"/>
    <s v="Retiro Basura 14 sep. 222"/>
    <m/>
    <n v="150000"/>
    <m/>
  </r>
  <r>
    <x v="74"/>
    <s v="Egreso"/>
    <x v="0"/>
    <d v="2022-09-20T00:00:00"/>
    <s v="TR"/>
    <s v="ANGEL X REPARAC. LUMINIARIAS"/>
    <m/>
    <n v="100000"/>
    <m/>
  </r>
  <r>
    <x v="74"/>
    <s v="Egreso"/>
    <x v="5"/>
    <d v="2022-09-20T00:00:00"/>
    <s v="TR"/>
    <s v="Retiro Basura 20 sep.22"/>
    <m/>
    <n v="150000"/>
    <m/>
  </r>
  <r>
    <x v="74"/>
    <s v="Egreso"/>
    <x v="9"/>
    <d v="2022-09-22T00:00:00"/>
    <s v="TR"/>
    <s v="2 Camiones de Agua Cist. Dist."/>
    <m/>
    <n v="100000"/>
    <m/>
  </r>
  <r>
    <x v="74"/>
    <s v="Egreso"/>
    <x v="5"/>
    <d v="2022-09-27T00:00:00"/>
    <s v="TR"/>
    <s v="Retiro Basura 27 Sep.22"/>
    <m/>
    <n v="150000"/>
    <m/>
  </r>
  <r>
    <x v="74"/>
    <s v="Egreso"/>
    <x v="14"/>
    <d v="2022-09-27T00:00:00"/>
    <s v="TR"/>
    <s v="Contribuciones ctas 3-4 Sitios Ensueño"/>
    <m/>
    <n v="1750602"/>
    <m/>
  </r>
  <r>
    <x v="74"/>
    <s v="Egreso"/>
    <x v="12"/>
    <d v="2022-09-29T00:00:00"/>
    <s v="TR"/>
    <s v="Transcripción Esc. Actas de Reunion"/>
    <m/>
    <n v="60000"/>
    <m/>
  </r>
  <r>
    <x v="74"/>
    <s v="Egreso"/>
    <x v="12"/>
    <d v="2022-09-29T00:00:00"/>
    <s v="TR"/>
    <s v="Reduccion a Escritura Actas. Notaria "/>
    <m/>
    <n v="90000"/>
    <m/>
  </r>
  <r>
    <x v="74"/>
    <s v="Egreso"/>
    <x v="9"/>
    <d v="2022-09-30T00:00:00"/>
    <s v="TR"/>
    <s v="2 Camiones de Agua Cist. Dist."/>
    <m/>
    <n v="100000"/>
    <m/>
  </r>
  <r>
    <x v="74"/>
    <s v="Egreso"/>
    <x v="11"/>
    <d v="2022-09-30T00:00:00"/>
    <s v="TR"/>
    <s v="R. Figueroa Caja Chica Octubre"/>
    <m/>
    <n v="165000"/>
    <m/>
  </r>
  <r>
    <x v="74"/>
    <s v="Egreso"/>
    <x v="1"/>
    <d v="2022-09-30T00:00:00"/>
    <s v="TR"/>
    <s v="Liq. Ivan Jara Sep. 22"/>
    <m/>
    <n v="204751"/>
    <m/>
  </r>
  <r>
    <x v="74"/>
    <s v="Egreso"/>
    <x v="20"/>
    <d v="2022-09-30T00:00:00"/>
    <s v="TR"/>
    <s v="Adnministración Wt Septiembre"/>
    <m/>
    <n v="569801"/>
    <m/>
  </r>
  <r>
    <x v="75"/>
    <s v="Egreso"/>
    <x v="4"/>
    <d v="2022-10-03T00:00:00"/>
    <s v="TR"/>
    <s v="Litoral 3"/>
    <m/>
    <n v="4728"/>
    <m/>
  </r>
  <r>
    <x v="75"/>
    <s v="Egreso"/>
    <x v="3"/>
    <d v="2022-10-03T00:00:00"/>
    <s v="TR"/>
    <s v="CeLular Entel Encargado"/>
    <m/>
    <n v="10990"/>
    <m/>
  </r>
  <r>
    <x v="75"/>
    <s v="Egreso"/>
    <x v="4"/>
    <d v="2022-10-03T00:00:00"/>
    <s v="TR"/>
    <s v="Litoral 2"/>
    <m/>
    <n v="43620"/>
    <m/>
  </r>
  <r>
    <x v="75"/>
    <s v="Egreso"/>
    <x v="4"/>
    <d v="2022-10-03T00:00:00"/>
    <s v="TR"/>
    <s v="Litoral 1"/>
    <m/>
    <n v="87643"/>
    <m/>
  </r>
  <r>
    <x v="75"/>
    <s v="Egreso"/>
    <x v="6"/>
    <d v="2022-10-03T00:00:00"/>
    <s v="D/E"/>
    <s v="Previred I. Jara"/>
    <m/>
    <n v="151020"/>
    <m/>
  </r>
  <r>
    <x v="75"/>
    <s v="Egreso"/>
    <x v="21"/>
    <d v="2022-10-04T00:00:00"/>
    <s v="TR"/>
    <s v="Luis Marchant Cambio llave paso N°47"/>
    <m/>
    <n v="17700"/>
    <m/>
  </r>
  <r>
    <x v="75"/>
    <s v="Egreso"/>
    <x v="5"/>
    <d v="2022-10-04T00:00:00"/>
    <s v="TR"/>
    <s v="Retiro Basura 4 ocT.22"/>
    <m/>
    <n v="150000"/>
    <m/>
  </r>
  <r>
    <x v="75"/>
    <s v="Egreso"/>
    <x v="2"/>
    <d v="2022-10-06T00:00:00"/>
    <s v="TR"/>
    <s v="Seguro Fraude"/>
    <m/>
    <n v="4814"/>
    <m/>
  </r>
  <r>
    <x v="75"/>
    <s v="Egreso"/>
    <x v="9"/>
    <d v="2022-10-06T00:00:00"/>
    <s v="TR"/>
    <s v="2 Camiones de Agua Cist. Dist."/>
    <m/>
    <n v="100000"/>
    <m/>
  </r>
  <r>
    <x v="75"/>
    <s v="Egreso"/>
    <x v="5"/>
    <d v="2022-10-12T00:00:00"/>
    <s v="D/E"/>
    <s v="Retiro Basura 12 Oct.22"/>
    <m/>
    <n v="150000"/>
    <m/>
  </r>
  <r>
    <x v="75"/>
    <s v="Egreso"/>
    <x v="9"/>
    <d v="2022-10-13T00:00:00"/>
    <s v="TR"/>
    <s v="2 Camiones de Agua Cist. Dist."/>
    <m/>
    <n v="100000"/>
    <m/>
  </r>
  <r>
    <x v="75"/>
    <s v="Egreso"/>
    <x v="0"/>
    <d v="2022-10-14T00:00:00"/>
    <s v="TR"/>
    <s v="Saldo Trabajo Rep. Llave paso Puyehue 47"/>
    <m/>
    <n v="10000"/>
    <m/>
  </r>
  <r>
    <x v="75"/>
    <s v="Egreso"/>
    <x v="21"/>
    <d v="2022-10-14T00:00:00"/>
    <s v="TR"/>
    <s v="Abono L.Marchant x Nueva Sede"/>
    <m/>
    <n v="500000"/>
    <m/>
  </r>
  <r>
    <x v="75"/>
    <s v="Egreso"/>
    <x v="5"/>
    <d v="2022-10-18T00:00:00"/>
    <s v="TR"/>
    <s v="Retiro Basura 18 Oct.22"/>
    <m/>
    <n v="150000"/>
    <m/>
  </r>
  <r>
    <x v="75"/>
    <s v="Egreso"/>
    <x v="9"/>
    <d v="2022-10-20T00:00:00"/>
    <s v="TR"/>
    <s v="2 Camiones de Agua Cist. Dist."/>
    <m/>
    <n v="100000"/>
    <m/>
  </r>
  <r>
    <x v="75"/>
    <s v="Egreso"/>
    <x v="21"/>
    <d v="2022-10-24T00:00:00"/>
    <s v="TR"/>
    <s v="Abono L.Marchant x Nueva Sede"/>
    <m/>
    <n v="500000"/>
    <m/>
  </r>
  <r>
    <x v="75"/>
    <s v="Egreso"/>
    <x v="5"/>
    <d v="2022-10-25T00:00:00"/>
    <s v="TR"/>
    <s v="Retiro Basura 25 Oct.22"/>
    <m/>
    <n v="150000"/>
    <m/>
  </r>
  <r>
    <x v="75"/>
    <s v="Egreso"/>
    <x v="21"/>
    <d v="2022-10-26T00:00:00"/>
    <s v="TR"/>
    <s v="Saldo Total L.Marchant x Nueva Sede"/>
    <m/>
    <n v="900000"/>
    <m/>
  </r>
  <r>
    <x v="75"/>
    <s v="Egreso"/>
    <x v="9"/>
    <d v="2022-10-27T00:00:00"/>
    <s v="TR"/>
    <s v="3 Camiones de Agua Cist. Dist."/>
    <m/>
    <n v="150000"/>
    <m/>
  </r>
  <r>
    <x v="75"/>
    <s v="Egreso"/>
    <x v="0"/>
    <d v="2022-10-28T00:00:00"/>
    <s v="TR"/>
    <s v="Angel x Rep. Foco Puyehue"/>
    <m/>
    <n v="30000"/>
    <m/>
  </r>
  <r>
    <x v="76"/>
    <s v="Egreso"/>
    <x v="4"/>
    <d v="2022-11-02T00:00:00"/>
    <s v="TR"/>
    <s v="Litoral 3"/>
    <m/>
    <n v="2873"/>
    <m/>
  </r>
  <r>
    <x v="76"/>
    <s v="Egreso"/>
    <x v="3"/>
    <d v="2022-11-02T00:00:00"/>
    <s v="TR"/>
    <s v="Entel Encargado"/>
    <m/>
    <n v="10990"/>
    <m/>
  </r>
  <r>
    <x v="76"/>
    <s v="Egreso"/>
    <x v="4"/>
    <d v="2022-11-02T00:00:00"/>
    <s v="TR"/>
    <s v="Litoral 2"/>
    <m/>
    <n v="44296"/>
    <m/>
  </r>
  <r>
    <x v="76"/>
    <s v="Egreso"/>
    <x v="11"/>
    <d v="2022-11-02T00:00:00"/>
    <s v="D/E"/>
    <s v="Caja Chica Nov.22 R. Figueroa"/>
    <m/>
    <n v="100000"/>
    <m/>
  </r>
  <r>
    <x v="76"/>
    <s v="Egreso"/>
    <x v="4"/>
    <d v="2022-11-02T00:00:00"/>
    <s v="TR"/>
    <s v="Litoral 1"/>
    <m/>
    <n v="105411"/>
    <m/>
  </r>
  <r>
    <x v="76"/>
    <s v="Egreso"/>
    <x v="6"/>
    <d v="2022-11-02T00:00:00"/>
    <s v="TR"/>
    <s v="Previred Ivan Jara"/>
    <m/>
    <n v="119600"/>
    <m/>
  </r>
  <r>
    <x v="76"/>
    <s v="Egreso"/>
    <x v="5"/>
    <d v="2022-11-02T00:00:00"/>
    <s v="TR"/>
    <s v="Retiro Basura 1 de Nov.22"/>
    <m/>
    <n v="150000"/>
    <m/>
  </r>
  <r>
    <x v="76"/>
    <s v="Egreso"/>
    <x v="1"/>
    <d v="2022-11-02T00:00:00"/>
    <s v="TR"/>
    <s v="LIQ. IVAN FIGUEROA OCT.22"/>
    <m/>
    <n v="204750"/>
    <m/>
  </r>
  <r>
    <x v="76"/>
    <s v="Egreso"/>
    <x v="20"/>
    <d v="2022-11-02T00:00:00"/>
    <s v="TR"/>
    <s v="WT. ADMINISTRACION OCT.22"/>
    <m/>
    <n v="569801"/>
    <m/>
  </r>
  <r>
    <x v="76"/>
    <s v="Egreso"/>
    <x v="2"/>
    <d v="2022-11-07T00:00:00"/>
    <s v="TR"/>
    <s v="Pac Fraude seguro"/>
    <m/>
    <n v="4859"/>
    <m/>
  </r>
  <r>
    <x v="76"/>
    <s v="Egreso"/>
    <x v="9"/>
    <d v="2022-11-07T00:00:00"/>
    <s v="TR"/>
    <s v="2 Camiones de agua Cist. Dist."/>
    <m/>
    <n v="100000"/>
    <m/>
  </r>
  <r>
    <x v="76"/>
    <s v="Egreso"/>
    <x v="5"/>
    <d v="2022-11-09T00:00:00"/>
    <s v="TR"/>
    <s v="Retiro Basura 9 de Nov.22"/>
    <m/>
    <n v="150000"/>
    <m/>
  </r>
  <r>
    <x v="76"/>
    <s v="Egreso"/>
    <x v="9"/>
    <d v="2022-11-10T00:00:00"/>
    <s v="TR"/>
    <s v="2 Camiones de agua Cist. Dist."/>
    <m/>
    <n v="100000"/>
    <m/>
  </r>
  <r>
    <x v="76"/>
    <s v="Egreso"/>
    <x v="5"/>
    <d v="2022-11-15T00:00:00"/>
    <s v="TR"/>
    <s v="Retiro Basura 15 Nov.22"/>
    <m/>
    <n v="150000"/>
    <m/>
  </r>
  <r>
    <x v="76"/>
    <s v="Egreso"/>
    <x v="9"/>
    <d v="2022-11-17T00:00:00"/>
    <s v="TR"/>
    <s v="2 Camiones de agua Cist. Dist."/>
    <m/>
    <n v="100000"/>
    <m/>
  </r>
  <r>
    <x v="76"/>
    <s v="Egreso"/>
    <x v="1"/>
    <d v="2022-11-21T00:00:00"/>
    <s v="TR"/>
    <s v="Adelanto sueldo Ivan Jara"/>
    <m/>
    <n v="200000"/>
    <m/>
  </r>
  <r>
    <x v="76"/>
    <s v="Egreso"/>
    <x v="5"/>
    <d v="2022-11-22T00:00:00"/>
    <s v="TR"/>
    <s v="Retiro Basura 21 Nov.22 "/>
    <m/>
    <n v="150000"/>
    <m/>
  </r>
  <r>
    <x v="76"/>
    <s v="Egreso"/>
    <x v="1"/>
    <d v="2022-11-24T00:00:00"/>
    <s v="TR"/>
    <s v="I. Jara Reparación Porton Ranco"/>
    <m/>
    <n v="15000"/>
    <m/>
  </r>
  <r>
    <x v="76"/>
    <s v="Egreso"/>
    <x v="9"/>
    <d v="2022-11-24T00:00:00"/>
    <s v="TR"/>
    <s v="2 Camiones de agua Cist. Dist."/>
    <m/>
    <n v="100000"/>
    <m/>
  </r>
  <r>
    <x v="76"/>
    <s v="Egreso"/>
    <x v="5"/>
    <d v="2022-11-29T00:00:00"/>
    <s v="TR"/>
    <s v="Retiro Basura 29 nov.22"/>
    <m/>
    <n v="150000"/>
    <m/>
  </r>
  <r>
    <x v="76"/>
    <s v="Egreso"/>
    <x v="1"/>
    <d v="2022-11-30T00:00:00"/>
    <s v="TR"/>
    <s v="Liq. Ivan Jara Nov.22"/>
    <m/>
    <n v="204750"/>
    <m/>
  </r>
  <r>
    <x v="76"/>
    <s v="Egreso"/>
    <x v="20"/>
    <d v="2022-11-30T00:00:00"/>
    <s v="TR"/>
    <s v="Administracion Nov.22 W.Tapia"/>
    <m/>
    <n v="569801"/>
    <m/>
  </r>
  <r>
    <x v="77"/>
    <s v="Egreso"/>
    <x v="9"/>
    <d v="2022-12-01T00:00:00"/>
    <s v="TR"/>
    <s v="2 Camiones de Agua Cist. Dist."/>
    <m/>
    <n v="100000"/>
    <m/>
  </r>
  <r>
    <x v="77"/>
    <s v="Egreso"/>
    <x v="3"/>
    <d v="2022-12-02T00:00:00"/>
    <s v="TR"/>
    <s v="Entel celular encargado"/>
    <m/>
    <n v="10990"/>
    <m/>
  </r>
  <r>
    <x v="77"/>
    <s v="Egreso"/>
    <x v="11"/>
    <d v="2022-12-02T00:00:00"/>
    <s v="TR"/>
    <s v="R. Figueroa Caja chica Dic.22"/>
    <m/>
    <n v="100000"/>
    <m/>
  </r>
  <r>
    <x v="77"/>
    <s v="Egreso"/>
    <x v="6"/>
    <d v="2022-12-02T00:00:00"/>
    <s v="TR"/>
    <s v="Previred I. Jara"/>
    <m/>
    <n v="119600"/>
    <m/>
  </r>
  <r>
    <x v="77"/>
    <s v="Egreso"/>
    <x v="2"/>
    <d v="2022-12-06T00:00:00"/>
    <s v="COM"/>
    <s v="Seguro Fraude"/>
    <m/>
    <n v="4885"/>
    <m/>
  </r>
  <r>
    <x v="77"/>
    <s v="Egreso"/>
    <x v="5"/>
    <d v="2022-12-06T00:00:00"/>
    <s v="TR"/>
    <s v="Retiro Basura 6 Dic.22"/>
    <m/>
    <n v="150000"/>
    <m/>
  </r>
  <r>
    <x v="77"/>
    <s v="Egreso"/>
    <x v="4"/>
    <d v="2022-12-09T00:00:00"/>
    <s v="TR"/>
    <s v="Litoral 3"/>
    <m/>
    <n v="2538"/>
    <m/>
  </r>
  <r>
    <x v="77"/>
    <s v="Egreso"/>
    <x v="4"/>
    <d v="2022-12-09T00:00:00"/>
    <s v="TR"/>
    <s v="Litoral 2"/>
    <m/>
    <n v="37528"/>
    <m/>
  </r>
  <r>
    <x v="77"/>
    <s v="Egreso"/>
    <x v="4"/>
    <d v="2022-12-09T00:00:00"/>
    <s v="TR"/>
    <s v="Litoral 1"/>
    <m/>
    <n v="109981"/>
    <m/>
  </r>
  <r>
    <x v="77"/>
    <s v="Egreso"/>
    <x v="9"/>
    <d v="2022-12-09T00:00:00"/>
    <s v="TR"/>
    <s v="3 Camiones de Agua Cist. Dist."/>
    <m/>
    <n v="150000"/>
    <m/>
  </r>
  <r>
    <x v="77"/>
    <s v="Egreso"/>
    <x v="0"/>
    <d v="2022-12-12T00:00:00"/>
    <s v="TR"/>
    <s v="Reactivos de Cloro"/>
    <m/>
    <n v="34510"/>
    <m/>
  </r>
  <r>
    <x v="77"/>
    <s v="Egreso"/>
    <x v="5"/>
    <d v="2022-12-14T00:00:00"/>
    <s v="TR"/>
    <s v="Retiro Basura 13 Dic.22"/>
    <m/>
    <n v="150000"/>
    <m/>
  </r>
  <r>
    <x v="77"/>
    <s v="Egreso"/>
    <x v="0"/>
    <d v="2022-12-15T00:00:00"/>
    <s v="TR"/>
    <s v="Ferreteria El Yeco Bolsas y otros"/>
    <m/>
    <n v="27500"/>
    <m/>
  </r>
  <r>
    <x v="77"/>
    <s v="Egreso"/>
    <x v="0"/>
    <d v="2022-12-15T00:00:00"/>
    <s v="TR"/>
    <s v="Desmalezacion Ranco 42"/>
    <m/>
    <n v="50000"/>
    <m/>
  </r>
  <r>
    <x v="77"/>
    <s v="Egreso"/>
    <x v="9"/>
    <d v="2022-12-15T00:00:00"/>
    <s v="TR"/>
    <s v="2 Camiones de Agua Cist. Dist."/>
    <m/>
    <n v="100000"/>
    <m/>
  </r>
  <r>
    <x v="77"/>
    <s v="Egreso"/>
    <x v="0"/>
    <d v="2022-12-20T00:00:00"/>
    <s v="TR"/>
    <s v="Dinaclor 120 Lts Cloro"/>
    <m/>
    <n v="71400"/>
    <m/>
  </r>
  <r>
    <x v="77"/>
    <s v="Egreso"/>
    <x v="0"/>
    <d v="2022-12-20T00:00:00"/>
    <s v="TR"/>
    <s v="Desmalezado Quebrada Norte"/>
    <m/>
    <n v="100000"/>
    <m/>
  </r>
  <r>
    <x v="77"/>
    <s v="Egreso"/>
    <x v="11"/>
    <d v="2022-12-21T00:00:00"/>
    <s v="TR"/>
    <s v="Suple C.Chica Dic.22 . R.Figueroa"/>
    <m/>
    <n v="60000"/>
    <m/>
  </r>
  <r>
    <x v="77"/>
    <s v="Egreso"/>
    <x v="1"/>
    <d v="2022-12-21T00:00:00"/>
    <s v="TR"/>
    <s v="Aguinaldo Navidad Ivan Jara"/>
    <m/>
    <n v="70000"/>
    <m/>
  </r>
  <r>
    <x v="77"/>
    <s v="Egreso"/>
    <x v="5"/>
    <d v="2022-12-21T00:00:00"/>
    <s v="TR"/>
    <s v="Retiro Basura 20 Dic.22"/>
    <m/>
    <n v="150000"/>
    <m/>
  </r>
  <r>
    <x v="77"/>
    <s v="Egreso"/>
    <x v="9"/>
    <d v="2022-12-21T00:00:00"/>
    <s v="TR"/>
    <s v="3 Camiones de Agua Cist. Dist."/>
    <m/>
    <n v="150000"/>
    <m/>
  </r>
  <r>
    <x v="77"/>
    <s v="Egreso"/>
    <x v="21"/>
    <d v="2022-12-22T00:00:00"/>
    <s v="TR"/>
    <s v="Focos para Sede"/>
    <m/>
    <n v="18980"/>
    <m/>
  </r>
  <r>
    <x v="77"/>
    <s v="Egreso"/>
    <x v="5"/>
    <d v="2022-12-23T00:00:00"/>
    <s v="TR"/>
    <s v="Retiro Basura Vie.23 Dic.22"/>
    <m/>
    <n v="87500"/>
    <m/>
  </r>
  <r>
    <x v="77"/>
    <s v="Egreso"/>
    <x v="1"/>
    <d v="2022-12-23T00:00:00"/>
    <s v="TR"/>
    <s v="Adelanto sueldo Dic. Ivan Jara"/>
    <m/>
    <n v="100000"/>
    <m/>
  </r>
  <r>
    <x v="77"/>
    <s v="Egreso"/>
    <x v="9"/>
    <d v="2022-12-27T00:00:00"/>
    <s v="TR"/>
    <s v="2 Camiones de Agua Cist. Dist."/>
    <m/>
    <n v="100000"/>
    <m/>
  </r>
  <r>
    <x v="77"/>
    <s v="Egreso"/>
    <x v="5"/>
    <d v="2022-12-28T00:00:00"/>
    <s v="TR"/>
    <s v="Retiro Basura 27 Dic.22"/>
    <m/>
    <n v="175000"/>
    <m/>
  </r>
  <r>
    <x v="77"/>
    <s v="Egreso"/>
    <x v="5"/>
    <d v="2022-12-30T00:00:00"/>
    <s v="TR"/>
    <s v="Retiro Basura 30 Dic.22"/>
    <m/>
    <n v="175000"/>
    <m/>
  </r>
  <r>
    <x v="77"/>
    <s v="Egreso"/>
    <x v="1"/>
    <d v="2022-12-30T00:00:00"/>
    <s v="TR"/>
    <s v="Liq. Diciembre Ivan Jara"/>
    <m/>
    <n v="304755"/>
    <n v="42315846"/>
  </r>
  <r>
    <x v="78"/>
    <s v="Egreso"/>
    <x v="20"/>
    <d v="2023-01-03T00:00:00"/>
    <s v="TR"/>
    <s v="Administ. Dic.22 WT"/>
    <m/>
    <n v="569801"/>
    <m/>
  </r>
  <r>
    <x v="78"/>
    <s v="Egreso"/>
    <x v="4"/>
    <d v="2023-01-03T00:00:00"/>
    <s v="TR"/>
    <s v="Litoral 3"/>
    <m/>
    <n v="2201"/>
    <m/>
  </r>
  <r>
    <x v="78"/>
    <s v="Egreso"/>
    <x v="4"/>
    <d v="2023-01-03T00:00:00"/>
    <s v="TR"/>
    <s v="Litoral 1"/>
    <m/>
    <n v="51818"/>
    <m/>
  </r>
  <r>
    <x v="78"/>
    <s v="Egreso"/>
    <x v="4"/>
    <d v="2023-01-03T00:00:00"/>
    <s v="TR"/>
    <s v="Litoral 2"/>
    <m/>
    <n v="36033"/>
    <m/>
  </r>
  <r>
    <x v="78"/>
    <s v="Egreso"/>
    <x v="3"/>
    <d v="2023-01-03T00:00:00"/>
    <s v="TR"/>
    <s v="Entel Celular encargado"/>
    <m/>
    <n v="17204"/>
    <m/>
  </r>
  <r>
    <x v="78"/>
    <s v="Egreso"/>
    <x v="11"/>
    <d v="2023-01-03T00:00:00"/>
    <s v="TR"/>
    <s v="R. Figueroa Caja Chica Enero 2023"/>
    <m/>
    <n v="100000"/>
    <m/>
  </r>
  <r>
    <x v="78"/>
    <s v="Egreso"/>
    <x v="6"/>
    <d v="2023-01-03T00:00:00"/>
    <s v="TR"/>
    <s v="Previred I.Jara"/>
    <m/>
    <n v="140287"/>
    <m/>
  </r>
  <r>
    <x v="79"/>
    <s v="Egreso"/>
    <x v="5"/>
    <d v="2023-01-04T00:00:00"/>
    <s v="TR"/>
    <s v="Retiro Basura 3 Enero 23"/>
    <m/>
    <n v="175000"/>
    <m/>
  </r>
  <r>
    <x v="80"/>
    <s v="Egreso"/>
    <x v="9"/>
    <d v="2023-01-05T00:00:00"/>
    <s v="TR"/>
    <s v="3 Camiones de Agua Cist, Dist."/>
    <m/>
    <n v="150000"/>
    <m/>
  </r>
  <r>
    <x v="81"/>
    <s v="Egreso"/>
    <x v="2"/>
    <d v="2023-01-06T00:00:00"/>
    <s v="TR"/>
    <s v="Seguro Fraude"/>
    <m/>
    <n v="4932"/>
    <m/>
  </r>
  <r>
    <x v="82"/>
    <s v="Egreso"/>
    <x v="5"/>
    <d v="2023-01-09T00:00:00"/>
    <s v="TR"/>
    <s v="Retiro Basura 6 Enero 23"/>
    <m/>
    <n v="175000"/>
    <m/>
  </r>
  <r>
    <x v="82"/>
    <s v="Egreso"/>
    <x v="0"/>
    <d v="2023-01-09T00:00:00"/>
    <s v="TR"/>
    <s v="Ferreteria El Yeco Insumos varios"/>
    <m/>
    <n v="22950"/>
    <m/>
  </r>
  <r>
    <x v="83"/>
    <s v="Egreso"/>
    <x v="5"/>
    <d v="2023-01-10T00:00:00"/>
    <s v="TR"/>
    <s v="Retiro Bassura 10 Enero 2023"/>
    <m/>
    <n v="175000"/>
    <m/>
  </r>
  <r>
    <x v="84"/>
    <s v="Egreso"/>
    <x v="9"/>
    <d v="2023-01-11T00:00:00"/>
    <s v="D/E"/>
    <s v="2 Camiones de Agua Cist. Dist."/>
    <m/>
    <n v="100000"/>
    <m/>
  </r>
  <r>
    <x v="85"/>
    <s v="Egreso"/>
    <x v="2"/>
    <d v="2023-01-12T00:00:00"/>
    <s v="TR"/>
    <s v="4 Poleras Ivan Jara"/>
    <m/>
    <n v="20000"/>
    <m/>
  </r>
  <r>
    <x v="86"/>
    <s v="Egreso"/>
    <x v="5"/>
    <d v="2023-01-13T00:00:00"/>
    <s v="TR"/>
    <s v="Retiro Basura 13 Enero 2023"/>
    <m/>
    <n v="175000"/>
    <m/>
  </r>
  <r>
    <x v="86"/>
    <s v="Egreso"/>
    <x v="1"/>
    <d v="2023-01-13T00:00:00"/>
    <s v="TR"/>
    <s v="Adelanto sueldo Ivan Jara"/>
    <m/>
    <n v="200000"/>
    <m/>
  </r>
  <r>
    <x v="87"/>
    <s v="Egreso"/>
    <x v="5"/>
    <d v="2023-01-17T00:00:00"/>
    <s v="TR"/>
    <s v="Retiro Basura 17 Ene.23"/>
    <m/>
    <n v="175000"/>
    <m/>
  </r>
  <r>
    <x v="88"/>
    <s v="Egreso"/>
    <x v="0"/>
    <d v="2023-01-18T00:00:00"/>
    <s v="TR"/>
    <s v="Ferreteria Yeco Cemento x Mirador"/>
    <m/>
    <n v="7000"/>
    <m/>
  </r>
  <r>
    <x v="88"/>
    <s v="Egreso"/>
    <x v="0"/>
    <d v="2023-01-18T00:00:00"/>
    <s v="TR"/>
    <s v="Ferreteria Yeco Cemento x Mirador"/>
    <m/>
    <n v="10500"/>
    <m/>
  </r>
  <r>
    <x v="89"/>
    <s v="Egreso"/>
    <x v="9"/>
    <d v="2023-01-19T00:00:00"/>
    <s v="D/E"/>
    <s v="3 Camiones de Agua Cist, Dist."/>
    <m/>
    <n v="150000"/>
    <m/>
  </r>
  <r>
    <x v="90"/>
    <s v="Egreso"/>
    <x v="5"/>
    <d v="2023-01-20T00:00:00"/>
    <s v="TR"/>
    <s v="Retiro de Basura 20 Ene.23"/>
    <m/>
    <n v="175000"/>
    <m/>
  </r>
  <r>
    <x v="91"/>
    <s v="Egreso"/>
    <x v="12"/>
    <d v="2023-01-23T00:00:00"/>
    <s v="TR"/>
    <s v="Salvador Espinoza x Esc. Suc. C.Carvajal"/>
    <m/>
    <n v="100000"/>
    <m/>
  </r>
  <r>
    <x v="92"/>
    <s v="Egreso"/>
    <x v="12"/>
    <d v="2023-01-24T00:00:00"/>
    <s v="TR"/>
    <s v="S. Espinoza x Esc. LLANQ.94- VILLARR.128"/>
    <m/>
    <n v="200000"/>
    <m/>
  </r>
  <r>
    <x v="92"/>
    <s v="Egreso"/>
    <x v="5"/>
    <d v="2023-01-24T00:00:00"/>
    <s v="TR"/>
    <s v="Retiro Basura 24 Ene.23"/>
    <m/>
    <n v="175000"/>
    <m/>
  </r>
  <r>
    <x v="93"/>
    <s v="Egreso"/>
    <x v="9"/>
    <d v="2023-01-25T00:00:00"/>
    <s v="TR"/>
    <s v="3 Camiones de Agua Cist, Dist."/>
    <m/>
    <n v="150000"/>
    <m/>
  </r>
  <r>
    <x v="94"/>
    <s v="Egreso"/>
    <x v="5"/>
    <d v="2023-01-27T00:00:00"/>
    <s v="TR"/>
    <s v="Retiro basura 27 Enero 23"/>
    <m/>
    <n v="175000"/>
    <m/>
  </r>
  <r>
    <x v="95"/>
    <s v="Egreso"/>
    <x v="0"/>
    <d v="2023-01-30T00:00:00"/>
    <s v="TR"/>
    <s v="Reparación Hosting pag. Web"/>
    <m/>
    <n v="111681"/>
    <m/>
  </r>
  <r>
    <x v="95"/>
    <s v="Egreso"/>
    <x v="12"/>
    <d v="2023-01-30T00:00:00"/>
    <s v="TR"/>
    <s v="S. Espinoza x Esc. LLANQ.94- Rectificatoria"/>
    <m/>
    <n v="80000"/>
    <m/>
  </r>
  <r>
    <x v="96"/>
    <s v="Egreso"/>
    <x v="1"/>
    <d v="2023-01-31T00:00:00"/>
    <s v="TR"/>
    <s v="Liq. Ivan Jara Ene.23"/>
    <m/>
    <n v="304752"/>
    <m/>
  </r>
  <r>
    <x v="96"/>
    <s v="Egreso"/>
    <x v="20"/>
    <d v="2023-01-31T00:00:00"/>
    <s v="TR"/>
    <s v="Admnistración Ene.23 WT"/>
    <m/>
    <n v="574713"/>
    <m/>
  </r>
  <r>
    <x v="96"/>
    <s v="Egreso"/>
    <x v="5"/>
    <d v="2023-01-31T00:00:00"/>
    <s v="TR"/>
    <s v="Retiro Basura 31 Enero 2023"/>
    <m/>
    <n v="175000"/>
    <m/>
  </r>
  <r>
    <x v="97"/>
    <s v="Egreso"/>
    <x v="4"/>
    <d v="2023-02-01T00:00:00"/>
    <s v="TR"/>
    <s v="Litoral 3"/>
    <m/>
    <n v="2491"/>
    <m/>
  </r>
  <r>
    <x v="97"/>
    <s v="Egreso"/>
    <x v="4"/>
    <d v="2023-02-01T00:00:00"/>
    <s v="TR"/>
    <s v="Litoral 1"/>
    <m/>
    <n v="98935"/>
    <m/>
  </r>
  <r>
    <x v="97"/>
    <s v="Egreso"/>
    <x v="4"/>
    <d v="2023-02-01T00:00:00"/>
    <s v="TR"/>
    <s v="Litoral 2"/>
    <m/>
    <n v="38518"/>
    <m/>
  </r>
  <r>
    <x v="97"/>
    <s v="Egreso"/>
    <x v="3"/>
    <d v="2023-02-01T00:00:00"/>
    <s v="TR"/>
    <s v="Entel Celular encargado"/>
    <m/>
    <n v="16970"/>
    <m/>
  </r>
  <r>
    <x v="97"/>
    <s v="Egreso"/>
    <x v="11"/>
    <d v="2023-02-01T00:00:00"/>
    <s v="TR"/>
    <s v="Caja chica Feb.23 R. Figueroa"/>
    <m/>
    <n v="100000"/>
    <m/>
  </r>
  <r>
    <x v="97"/>
    <s v="Egreso"/>
    <x v="6"/>
    <d v="2023-02-01T00:00:00"/>
    <s v="TR"/>
    <s v="Previred I. Jara"/>
    <m/>
    <n v="149212"/>
    <m/>
  </r>
  <r>
    <x v="97"/>
    <s v="Egreso"/>
    <x v="9"/>
    <d v="2023-02-01T00:00:00"/>
    <s v="TR"/>
    <s v="2 Camiones de Agua Cist. De Distrubución"/>
    <m/>
    <n v="100000"/>
    <m/>
  </r>
  <r>
    <x v="98"/>
    <s v="Egreso"/>
    <x v="9"/>
    <d v="2023-02-02T00:00:00"/>
    <s v="TR"/>
    <s v="5,000 Lts. Agua C.Ronda"/>
    <m/>
    <n v="25000"/>
    <m/>
  </r>
  <r>
    <x v="99"/>
    <s v="Egreso"/>
    <x v="5"/>
    <d v="2023-02-03T00:00:00"/>
    <s v="TR"/>
    <s v="Retiro de Basura 3 Feb.23"/>
    <m/>
    <n v="175000"/>
    <m/>
  </r>
  <r>
    <x v="100"/>
    <s v="Egreso"/>
    <x v="2"/>
    <d v="2023-02-06T00:00:00"/>
    <s v="TR"/>
    <s v="Pac Fraude Seguro"/>
    <m/>
    <n v="4950"/>
    <m/>
  </r>
  <r>
    <x v="101"/>
    <s v="Egreso"/>
    <x v="5"/>
    <d v="2023-02-07T00:00:00"/>
    <s v="TR"/>
    <s v="Retiro Basura 7 Feb.23"/>
    <m/>
    <n v="175000"/>
    <m/>
  </r>
  <r>
    <x v="102"/>
    <s v="Egreso"/>
    <x v="9"/>
    <d v="2023-02-09T00:00:00"/>
    <s v="TR"/>
    <s v="3 Camiones de Agua Cist. Dist."/>
    <m/>
    <n v="150000"/>
    <m/>
  </r>
  <r>
    <x v="103"/>
    <s v="Egreso"/>
    <x v="5"/>
    <d v="2023-02-13T00:00:00"/>
    <s v="TR"/>
    <s v="Retiro Basura 10 Feb.23"/>
    <m/>
    <n v="175000"/>
    <m/>
  </r>
  <r>
    <x v="104"/>
    <s v="Egreso"/>
    <x v="22"/>
    <d v="2023-02-14T00:00:00"/>
    <s v="TR"/>
    <s v="Abono Luis Marchant Trabajos bodega"/>
    <m/>
    <n v="150000"/>
    <m/>
  </r>
  <r>
    <x v="104"/>
    <s v="Egreso"/>
    <x v="22"/>
    <d v="2023-02-14T00:00:00"/>
    <s v="TR"/>
    <s v="Retiro Basura 14 Feb.23"/>
    <m/>
    <n v="175000"/>
    <m/>
  </r>
  <r>
    <x v="105"/>
    <s v="Egreso"/>
    <x v="1"/>
    <d v="2023-02-15T00:00:00"/>
    <s v="TR"/>
    <s v="Adelanto sueldo Feb. 23 Ivan Jara "/>
    <m/>
    <n v="100000"/>
    <m/>
  </r>
  <r>
    <x v="106"/>
    <s v="Egreso"/>
    <x v="12"/>
    <d v="2023-02-16T00:00:00"/>
    <s v="TR"/>
    <s v="CBR Casablanca Dom. "/>
    <m/>
    <n v="7000"/>
    <m/>
  </r>
  <r>
    <x v="106"/>
    <s v="Egreso"/>
    <x v="22"/>
    <d v="2023-02-16T00:00:00"/>
    <s v="TR"/>
    <s v="Luis Marchant Tabique adicional Bodega"/>
    <m/>
    <n v="27720"/>
    <m/>
  </r>
  <r>
    <x v="106"/>
    <s v="Egreso"/>
    <x v="9"/>
    <d v="2023-02-16T00:00:00"/>
    <s v="TR"/>
    <s v="3 Camiones de Agua Cist. Dist."/>
    <m/>
    <n v="150000"/>
    <m/>
  </r>
  <r>
    <x v="107"/>
    <s v="Egreso"/>
    <x v="5"/>
    <d v="2023-02-20T00:00:00"/>
    <s v="TR"/>
    <s v="Retiro Basura 17 Feb.23"/>
    <m/>
    <n v="175000"/>
    <m/>
  </r>
  <r>
    <x v="107"/>
    <s v="Egreso"/>
    <x v="0"/>
    <d v="2023-02-20T00:00:00"/>
    <s v="TR"/>
    <s v="Salvador Espinoza Rect, Esc. C. Valdes"/>
    <m/>
    <n v="20000"/>
    <m/>
  </r>
  <r>
    <x v="107"/>
    <s v="Egreso"/>
    <x v="2"/>
    <d v="2023-02-20T00:00:00"/>
    <s v="TR"/>
    <s v="Arriendo Sede Paraiso"/>
    <m/>
    <n v="35000"/>
    <m/>
  </r>
  <r>
    <x v="107"/>
    <s v="Egreso"/>
    <x v="2"/>
    <d v="2023-02-20T00:00:00"/>
    <s v="TR"/>
    <s v="Javiera x Asistencia Reunion"/>
    <m/>
    <n v="20000"/>
    <m/>
  </r>
  <r>
    <x v="108"/>
    <s v="Egreso"/>
    <x v="5"/>
    <d v="2023-02-21T00:00:00"/>
    <s v="TR"/>
    <s v="Retiro Basura 21 Feb.23"/>
    <m/>
    <n v="175000"/>
    <m/>
  </r>
  <r>
    <x v="109"/>
    <s v="Egreso"/>
    <x v="11"/>
    <d v="2023-02-23T00:00:00"/>
    <s v="TR"/>
    <s v="Suple Caja Chica R. Figueroa"/>
    <m/>
    <n v="30000"/>
    <m/>
  </r>
  <r>
    <x v="110"/>
    <s v="Egreso"/>
    <x v="9"/>
    <d v="2023-02-24T00:00:00"/>
    <s v="TR"/>
    <s v="3 Camiones de Agua Cist. Dist."/>
    <m/>
    <n v="150000"/>
    <m/>
  </r>
  <r>
    <x v="110"/>
    <s v="Egreso"/>
    <x v="5"/>
    <d v="2023-02-24T00:00:00"/>
    <s v="TR"/>
    <s v="Retiro Basura 24 Feb.23"/>
    <m/>
    <n v="175000"/>
    <m/>
  </r>
  <r>
    <x v="111"/>
    <s v="Egreso"/>
    <x v="1"/>
    <d v="2023-02-28T00:00:00"/>
    <s v="TR"/>
    <s v="Liq. I. Jara Feb-23"/>
    <m/>
    <n v="404752"/>
    <m/>
  </r>
  <r>
    <x v="111"/>
    <s v="Egreso"/>
    <x v="20"/>
    <d v="2023-02-28T00:00:00"/>
    <s v="TR"/>
    <s v="W- Tapia Administración Feb.23"/>
    <m/>
    <n v="574713"/>
    <m/>
  </r>
  <r>
    <x v="111"/>
    <s v="Egreso"/>
    <x v="5"/>
    <d v="2023-02-28T00:00:00"/>
    <s v="TR"/>
    <s v="Retiro Basura 28 feb.23"/>
    <m/>
    <n v="175000"/>
    <m/>
  </r>
  <r>
    <x v="112"/>
    <s v="Egreso"/>
    <x v="4"/>
    <d v="2023-03-01T00:00:00"/>
    <s v="TR"/>
    <s v="LITORAL 3"/>
    <m/>
    <n v="2156"/>
    <m/>
  </r>
  <r>
    <x v="112"/>
    <s v="Egreso"/>
    <x v="4"/>
    <d v="2023-03-01T00:00:00"/>
    <s v="TR"/>
    <s v="LITORAL 1"/>
    <m/>
    <n v="78599"/>
    <m/>
  </r>
  <r>
    <x v="112"/>
    <s v="Egreso"/>
    <x v="4"/>
    <d v="2023-03-01T00:00:00"/>
    <s v="TR"/>
    <s v="LITORAL 2"/>
    <m/>
    <n v="31225"/>
    <m/>
  </r>
  <r>
    <x v="112"/>
    <s v="Egreso"/>
    <x v="3"/>
    <d v="2023-03-01T00:00:00"/>
    <s v="TR"/>
    <s v="ENTEL PCS"/>
    <m/>
    <n v="17970"/>
    <m/>
  </r>
  <r>
    <x v="112"/>
    <s v="Egreso"/>
    <x v="11"/>
    <d v="2023-03-01T00:00:00"/>
    <s v="TR"/>
    <s v="CAJA CHICA MARZO R. FIGUEROA"/>
    <m/>
    <n v="100000"/>
    <m/>
  </r>
  <r>
    <x v="112"/>
    <s v="Egreso"/>
    <x v="6"/>
    <d v="2023-03-01T00:00:00"/>
    <s v="TR"/>
    <s v="PREVIRED IVAN JARA"/>
    <m/>
    <n v="149212"/>
    <m/>
  </r>
  <r>
    <x v="113"/>
    <s v="Egreso"/>
    <x v="22"/>
    <d v="2023-03-02T00:00:00"/>
    <s v="TR"/>
    <s v="SALDO TRABAJO REP INTERIOR SEDE CONE"/>
    <m/>
    <n v="150000"/>
    <m/>
  </r>
  <r>
    <x v="113"/>
    <s v="Egreso"/>
    <x v="9"/>
    <d v="2023-03-02T00:00:00"/>
    <s v="TR"/>
    <s v="3 CAMIONES DE AGUA CIT. DIST."/>
    <m/>
    <n v="165000"/>
    <m/>
  </r>
  <r>
    <x v="114"/>
    <s v="Egreso"/>
    <x v="0"/>
    <d v="2023-03-03T00:00:00"/>
    <s v="TR"/>
    <s v="FERRETERIA EL YECO X REP. SEDE EXT."/>
    <m/>
    <n v="344230"/>
    <m/>
  </r>
  <r>
    <x v="114"/>
    <s v="Egreso"/>
    <x v="5"/>
    <d v="2023-03-03T00:00:00"/>
    <s v="TR"/>
    <s v="RETIRO BASURA 3 MAR.23"/>
    <m/>
    <n v="75000"/>
    <m/>
  </r>
  <r>
    <x v="114"/>
    <s v="Egreso"/>
    <x v="5"/>
    <d v="2023-03-03T00:00:00"/>
    <s v="TR"/>
    <s v="RETIRO BASURA 3 MAR.23 DIFERENCIA"/>
    <m/>
    <n v="25000"/>
    <m/>
  </r>
  <r>
    <x v="114"/>
    <s v="Egreso"/>
    <x v="0"/>
    <d v="2023-03-03T00:00:00"/>
    <s v="TR"/>
    <s v="VENTANA SEDE"/>
    <m/>
    <n v="15000"/>
    <m/>
  </r>
  <r>
    <x v="115"/>
    <s v="Egreso"/>
    <x v="2"/>
    <d v="2023-03-06T00:00:00"/>
    <s v="TR"/>
    <s v="SEGURO FRAUDE"/>
    <m/>
    <n v="4987"/>
    <m/>
  </r>
  <r>
    <x v="116"/>
    <s v="Egreso"/>
    <x v="5"/>
    <d v="2023-03-08T00:00:00"/>
    <s v="TR"/>
    <s v="RETIRO BASURA 8 DE MARZO 2023"/>
    <m/>
    <n v="170000"/>
    <m/>
  </r>
  <r>
    <x v="116"/>
    <s v="Egreso"/>
    <x v="22"/>
    <d v="2023-03-08T00:00:00"/>
    <s v="TR"/>
    <s v="PUERTA DE ENTRADA SEDE"/>
    <m/>
    <n v="84000"/>
    <m/>
  </r>
  <r>
    <x v="117"/>
    <s v="Egreso"/>
    <x v="22"/>
    <d v="2023-03-09T00:00:00"/>
    <s v="TR"/>
    <s v="ABONO L.MARCHANT REP.SEDE EXTERIOR"/>
    <m/>
    <n v="100000"/>
    <m/>
  </r>
  <r>
    <x v="118"/>
    <s v="Egreso"/>
    <x v="9"/>
    <d v="2023-03-10T00:00:00"/>
    <s v="TR"/>
    <s v="3 CAMIONES DE AGUA CIST. DIST."/>
    <m/>
    <n v="165000"/>
    <m/>
  </r>
  <r>
    <x v="118"/>
    <s v="Egreso"/>
    <x v="0"/>
    <d v="2023-03-10T00:00:00"/>
    <s v="TR"/>
    <s v="FERRETERIA TUNQUEN MADERA Y OTROS"/>
    <m/>
    <n v="120540"/>
    <m/>
  </r>
  <r>
    <x v="119"/>
    <s v="Egreso"/>
    <x v="5"/>
    <d v="2023-03-15T00:00:00"/>
    <s v="TR"/>
    <s v="RETIRO BASURA 14 MAR.23"/>
    <m/>
    <n v="170000"/>
    <m/>
  </r>
  <r>
    <x v="119"/>
    <s v="Egreso"/>
    <x v="1"/>
    <d v="2023-03-15T00:00:00"/>
    <s v="TR"/>
    <s v="ADELANTO SUELDO IVAN FIGUEROA"/>
    <m/>
    <n v="200000"/>
    <m/>
  </r>
  <r>
    <x v="120"/>
    <s v="Egreso"/>
    <x v="22"/>
    <d v="2023-03-17T00:00:00"/>
    <s v="TR"/>
    <s v="DIF. MATERIALES REP. SEDE"/>
    <m/>
    <n v="20000"/>
    <m/>
  </r>
  <r>
    <x v="120"/>
    <s v="Egreso"/>
    <x v="22"/>
    <d v="2023-03-17T00:00:00"/>
    <s v="TR"/>
    <s v="ABONO L.MARCHANT REP.SEDE EXTERIOR"/>
    <m/>
    <n v="100000"/>
    <m/>
  </r>
  <r>
    <x v="120"/>
    <s v="Egreso"/>
    <x v="22"/>
    <d v="2023-03-17T00:00:00"/>
    <s v="TR"/>
    <s v="FERRETERIA YECO CABALLETE SEDE"/>
    <m/>
    <n v="34000"/>
    <m/>
  </r>
  <r>
    <x v="120"/>
    <s v="Egreso"/>
    <x v="9"/>
    <d v="2023-03-17T00:00:00"/>
    <s v="TR"/>
    <s v="3 CAMIONES DE AGUA CIST. DIST."/>
    <m/>
    <n v="165000"/>
    <m/>
  </r>
  <r>
    <x v="121"/>
    <s v="Egreso"/>
    <x v="5"/>
    <d v="2023-03-22T00:00:00"/>
    <s v="TR"/>
    <s v="RETIRO BASURA 21 MAR.23"/>
    <m/>
    <n v="170000"/>
    <m/>
  </r>
  <r>
    <x v="121"/>
    <s v="Egreso"/>
    <x v="9"/>
    <d v="2023-03-22T00:00:00"/>
    <s v="TR"/>
    <s v="3 CAMIONES DE AGUA CIST. DIST."/>
    <m/>
    <n v="165000"/>
    <m/>
  </r>
  <r>
    <x v="122"/>
    <s v="Egreso"/>
    <x v="22"/>
    <d v="2023-03-27T00:00:00"/>
    <s v="TR"/>
    <s v="SALDO L.MARCHANT REP.SEDE EXTERIOR"/>
    <m/>
    <n v="120000"/>
    <m/>
  </r>
  <r>
    <x v="122"/>
    <s v="Egreso"/>
    <x v="22"/>
    <d v="2023-03-27T00:00:00"/>
    <s v="TR"/>
    <s v="MAT. X REP. SEDE FERRETERIA EL YECO"/>
    <m/>
    <n v="348200"/>
    <m/>
  </r>
  <r>
    <x v="123"/>
    <s v="Egreso"/>
    <x v="23"/>
    <d v="2023-03-28T00:00:00"/>
    <s v="TR"/>
    <s v="RETIRO BASURA 28 MAR-23"/>
    <m/>
    <n v="170000"/>
    <m/>
  </r>
  <r>
    <x v="123"/>
    <s v="Egreso"/>
    <x v="22"/>
    <d v="2023-03-28T00:00:00"/>
    <s v="TR"/>
    <s v="COMPRA PIZARREÑOS SEDE"/>
    <m/>
    <n v="30000"/>
    <m/>
  </r>
  <r>
    <x v="123"/>
    <s v="Egreso"/>
    <x v="22"/>
    <d v="2023-03-28T00:00:00"/>
    <s v="D/E"/>
    <s v="INSUMOS ELECTRICOS SEDE"/>
    <m/>
    <n v="60540"/>
    <m/>
  </r>
  <r>
    <x v="123"/>
    <s v="Egreso"/>
    <x v="9"/>
    <d v="2023-03-28T00:00:00"/>
    <s v="D/E"/>
    <s v="3 CAMIONES DE AGUA CIST. DIST."/>
    <m/>
    <n v="165000"/>
    <m/>
  </r>
  <r>
    <x v="124"/>
    <s v="Egreso"/>
    <x v="11"/>
    <d v="2023-03-30T00:00:00"/>
    <s v="TR"/>
    <s v="R. FIGUEROA SUPLE CAJA CHICA MAR.23"/>
    <m/>
    <n v="20000"/>
    <m/>
  </r>
  <r>
    <x v="125"/>
    <s v="Egreso"/>
    <x v="1"/>
    <d v="2023-03-31T00:00:00"/>
    <s v="TR"/>
    <s v="LIQUIDACION IVAN JARA MARZO.23"/>
    <m/>
    <n v="204750"/>
    <m/>
  </r>
  <r>
    <x v="125"/>
    <s v="Egreso"/>
    <x v="20"/>
    <d v="2023-03-31T00:00:00"/>
    <s v="TR"/>
    <s v="WT X ADMINISTRACION MARZO 23"/>
    <m/>
    <n v="574713"/>
    <m/>
  </r>
  <r>
    <x v="126"/>
    <s v="Egreso"/>
    <x v="22"/>
    <d v="2023-04-03T00:00:00"/>
    <s v="TR"/>
    <s v="INSUMOS ELECTRICOS SEDE"/>
    <m/>
    <n v="33030"/>
    <m/>
  </r>
  <r>
    <x v="126"/>
    <s v="Egreso"/>
    <x v="4"/>
    <d v="2023-04-03T00:00:00"/>
    <s v="TR"/>
    <s v="LITORAL  3"/>
    <m/>
    <n v="2471"/>
    <m/>
  </r>
  <r>
    <x v="126"/>
    <s v="Egreso"/>
    <x v="4"/>
    <d v="2023-04-03T00:00:00"/>
    <s v="TR"/>
    <s v="LITORAL 1"/>
    <m/>
    <n v="90242"/>
    <m/>
  </r>
  <r>
    <x v="126"/>
    <s v="Egreso"/>
    <x v="4"/>
    <d v="2023-04-03T00:00:00"/>
    <s v="TR"/>
    <s v="LITORAL 2"/>
    <m/>
    <n v="37206"/>
    <m/>
  </r>
  <r>
    <x v="126"/>
    <s v="Egreso"/>
    <x v="11"/>
    <d v="2023-04-03T00:00:00"/>
    <s v="TR"/>
    <s v="CAJA CHICA R. FIGUEROA ABRIL 2023"/>
    <m/>
    <n v="100000"/>
    <m/>
  </r>
  <r>
    <x v="126"/>
    <s v="Egreso"/>
    <x v="22"/>
    <d v="2023-04-03T00:00:00"/>
    <s v="TR"/>
    <s v="ABOBO LUIS MARCHANT X PAREDES SEDE"/>
    <m/>
    <n v="150000"/>
    <m/>
  </r>
  <r>
    <x v="126"/>
    <s v="Egreso"/>
    <x v="3"/>
    <d v="2023-04-03T00:00:00"/>
    <s v="TR"/>
    <s v="CELULAR ENTEL ENCARGADO"/>
    <m/>
    <n v="17970"/>
    <m/>
  </r>
  <r>
    <x v="127"/>
    <s v="Egreso"/>
    <x v="5"/>
    <d v="2023-04-04T00:00:00"/>
    <s v="TR"/>
    <s v="RETIRO BASURA 4 ABRIL 2023"/>
    <m/>
    <n v="170000"/>
    <m/>
  </r>
  <r>
    <x v="127"/>
    <s v="Egreso"/>
    <x v="6"/>
    <d v="2023-04-04T00:00:00"/>
    <s v="TR"/>
    <s v="PREVIRED I. JARA"/>
    <m/>
    <n v="119650"/>
    <m/>
  </r>
  <r>
    <x v="128"/>
    <s v="Egreso"/>
    <x v="22"/>
    <d v="2023-04-05T00:00:00"/>
    <s v="TR"/>
    <s v="SALO LUIS MARCHANT X PAREDES SEDE"/>
    <m/>
    <n v="100000"/>
    <m/>
  </r>
  <r>
    <x v="128"/>
    <s v="Egreso"/>
    <x v="9"/>
    <d v="2023-04-05T00:00:00"/>
    <s v="TR"/>
    <s v="3 CAMIONES DE AGUA CIT. DIST"/>
    <m/>
    <n v="165000"/>
    <m/>
  </r>
  <r>
    <x v="128"/>
    <s v="Egreso"/>
    <x v="2"/>
    <d v="2023-04-05T00:00:00"/>
    <s v="TR"/>
    <s v="SEGURO FRAUDE"/>
    <m/>
    <n v="4987"/>
    <m/>
  </r>
  <r>
    <x v="129"/>
    <s v="Egreso"/>
    <x v="5"/>
    <d v="2023-04-11T00:00:00"/>
    <s v="D/E"/>
    <s v="RETIRO BASURA 11 ABRIL 23"/>
    <m/>
    <n v="170000"/>
    <m/>
  </r>
  <r>
    <x v="130"/>
    <s v="Egreso"/>
    <x v="9"/>
    <d v="2023-04-14T00:00:00"/>
    <s v="TR"/>
    <s v="2 CAMIONES DE AGUA CIST. DIST."/>
    <m/>
    <n v="110000"/>
    <m/>
  </r>
  <r>
    <x v="130"/>
    <s v="Egreso"/>
    <x v="1"/>
    <d v="2023-04-14T00:00:00"/>
    <s v="TR"/>
    <s v="ADELANTO SUELDO I. JARA"/>
    <m/>
    <n v="100000"/>
    <m/>
  </r>
  <r>
    <x v="131"/>
    <s v="Egreso"/>
    <x v="14"/>
    <d v="2023-04-17T00:00:00"/>
    <s v="TR"/>
    <s v="CONTRIBUCIONES 1/2023 SITIOS ENSUEÑO"/>
    <m/>
    <n v="1012588"/>
    <m/>
  </r>
  <r>
    <x v="132"/>
    <s v="Egreso"/>
    <x v="5"/>
    <d v="2023-04-19T00:00:00"/>
    <s v="TR"/>
    <s v="RETIRO BASURA 18 ABR.23"/>
    <m/>
    <n v="170000"/>
    <m/>
  </r>
  <r>
    <x v="132"/>
    <s v="Egreso"/>
    <x v="9"/>
    <d v="2023-04-19T00:00:00"/>
    <s v="TR"/>
    <s v="2 CAMIONES DE AGUA CIST. DIST."/>
    <m/>
    <n v="110000"/>
    <m/>
  </r>
  <r>
    <x v="133"/>
    <s v="Egreso"/>
    <x v="24"/>
    <d v="2023-04-24T00:00:00"/>
    <s v="TR"/>
    <s v="NOTARIA CASABLANCA REDUC. ACTA 18 FEB"/>
    <m/>
    <n v="60000"/>
    <m/>
  </r>
  <r>
    <x v="134"/>
    <s v="Egreso"/>
    <x v="5"/>
    <d v="2023-04-25T00:00:00"/>
    <s v="TR"/>
    <s v="RETIRO BASURA 25 ABR.23"/>
    <m/>
    <n v="170000"/>
    <m/>
  </r>
  <r>
    <x v="135"/>
    <s v="Egreso"/>
    <x v="9"/>
    <d v="2023-04-26T00:00:00"/>
    <s v="TR"/>
    <s v="3 CAMIONES DE AGUA CIT. DIST"/>
    <m/>
    <n v="165000"/>
    <m/>
  </r>
  <r>
    <x v="136"/>
    <s v="Egreso"/>
    <x v="1"/>
    <d v="2023-04-27T00:00:00"/>
    <s v="TR"/>
    <s v="LIQ. IVAN JARA ABRIL"/>
    <m/>
    <n v="304750"/>
    <m/>
  </r>
  <r>
    <x v="136"/>
    <s v="Egreso"/>
    <x v="20"/>
    <d v="2023-04-27T00:00:00"/>
    <s v="TR"/>
    <s v="ADMINISTRACION WT ABRIL"/>
    <m/>
    <n v="574713"/>
    <m/>
  </r>
  <r>
    <x v="137"/>
    <s v="Egreso"/>
    <x v="4"/>
    <d v="2023-05-02T00:00:00"/>
    <s v="TR"/>
    <s v="LITORAL 3"/>
    <m/>
    <n v="2334"/>
    <m/>
  </r>
  <r>
    <x v="137"/>
    <s v="Egreso"/>
    <x v="4"/>
    <d v="2023-05-02T00:00:00"/>
    <s v="TR"/>
    <s v="LITORAL 1"/>
    <m/>
    <n v="139856"/>
    <m/>
  </r>
  <r>
    <x v="137"/>
    <s v="Egreso"/>
    <x v="4"/>
    <d v="2023-05-02T00:00:00"/>
    <s v="TR"/>
    <s v="LITORAL 2"/>
    <m/>
    <n v="41552"/>
    <m/>
  </r>
  <r>
    <x v="137"/>
    <s v="Egreso"/>
    <x v="3"/>
    <d v="2023-05-02T00:00:00"/>
    <s v="TR"/>
    <s v="ENTEL CELULAR ENCARGADO"/>
    <m/>
    <n v="17970"/>
    <m/>
  </r>
  <r>
    <x v="137"/>
    <s v="Egreso"/>
    <x v="11"/>
    <d v="2023-05-02T00:00:00"/>
    <s v="TR"/>
    <s v="CAJA CHICA MAYO R. FIGUEROA"/>
    <m/>
    <n v="100000"/>
    <m/>
  </r>
  <r>
    <x v="137"/>
    <s v="Egreso"/>
    <x v="6"/>
    <d v="2023-05-02T00:00:00"/>
    <s v="TR"/>
    <s v="PREVIRED ENCARGADO"/>
    <m/>
    <n v="119950"/>
    <m/>
  </r>
  <r>
    <x v="137"/>
    <s v="Egreso"/>
    <x v="5"/>
    <d v="2023-05-02T00:00:00"/>
    <s v="TR"/>
    <s v="RETIRO BASURA 2 MAYO 23"/>
    <m/>
    <n v="170000"/>
    <m/>
  </r>
  <r>
    <x v="138"/>
    <s v="Egreso"/>
    <x v="9"/>
    <d v="2023-05-03T00:00:00"/>
    <s v="TR"/>
    <s v="REEMBOLSO AGUA X RANCO 38 RF"/>
    <m/>
    <n v="30000"/>
    <m/>
  </r>
  <r>
    <x v="139"/>
    <s v="Egreso"/>
    <x v="9"/>
    <d v="2023-05-04T00:00:00"/>
    <s v="TR"/>
    <s v="1 CAMION DE AGUA CIST. DIST."/>
    <m/>
    <n v="55000"/>
    <m/>
  </r>
  <r>
    <x v="140"/>
    <s v="Egreso"/>
    <x v="2"/>
    <d v="2023-05-05T00:00:00"/>
    <s v="TR"/>
    <s v="PAC FRAUDE"/>
    <m/>
    <n v="5036"/>
    <m/>
  </r>
  <r>
    <x v="141"/>
    <s v="Egreso"/>
    <x v="5"/>
    <d v="2023-05-10T00:00:00"/>
    <s v="TR"/>
    <s v="RETIRO BASURA 10 MAYO"/>
    <m/>
    <n v="170000"/>
    <m/>
  </r>
  <r>
    <x v="141"/>
    <s v="Egreso"/>
    <x v="9"/>
    <d v="2023-05-10T00:00:00"/>
    <s v="TR"/>
    <s v="3 CAMIONES DE AGUA CIST. DIST."/>
    <m/>
    <n v="165000"/>
    <m/>
  </r>
  <r>
    <x v="142"/>
    <s v="Egreso"/>
    <x v="1"/>
    <d v="2023-05-15T00:00:00"/>
    <s v="TR"/>
    <s v="ADELANTO SUELDO IVAN JARA MAY.23"/>
    <m/>
    <n v="100000"/>
    <m/>
  </r>
  <r>
    <x v="143"/>
    <s v="Egreso"/>
    <x v="5"/>
    <d v="2023-05-16T00:00:00"/>
    <s v="TR"/>
    <s v="RETIRO BASURA 16 MAY.23"/>
    <m/>
    <n v="170000"/>
    <m/>
  </r>
  <r>
    <x v="144"/>
    <s v="Egreso"/>
    <x v="9"/>
    <d v="2023-05-18T00:00:00"/>
    <s v="TR"/>
    <s v="2 CAMIONES DE AGUA CIST. DIST."/>
    <m/>
    <n v="110000"/>
    <m/>
  </r>
  <r>
    <x v="145"/>
    <s v="Egreso"/>
    <x v="5"/>
    <d v="2023-05-24T00:00:00"/>
    <s v="TR"/>
    <s v="RETIRO BASURA 23 MAY.23"/>
    <m/>
    <n v="170000"/>
    <m/>
  </r>
  <r>
    <x v="145"/>
    <s v="Egreso"/>
    <x v="0"/>
    <d v="2023-05-24T00:00:00"/>
    <s v="TR"/>
    <s v="REPARAC. LUMINARIAS RANCO"/>
    <m/>
    <n v="40000"/>
    <m/>
  </r>
  <r>
    <x v="146"/>
    <s v="Egreso"/>
    <x v="9"/>
    <d v="2023-05-25T00:00:00"/>
    <s v="TR"/>
    <s v="3 CAMIONES DE AGUA CIST. DIST."/>
    <m/>
    <n v="165000"/>
    <m/>
  </r>
  <r>
    <x v="147"/>
    <s v="Egreso"/>
    <x v="1"/>
    <d v="2023-05-31T00:00:00"/>
    <s v="TR"/>
    <s v="liq. Ivan jara x mayo 2023"/>
    <m/>
    <n v="345225"/>
    <m/>
  </r>
  <r>
    <x v="147"/>
    <s v="Egreso"/>
    <x v="20"/>
    <d v="2023-05-31T00:00:00"/>
    <s v="TR"/>
    <s v="WT ADMINISTRACION MAYO"/>
    <m/>
    <n v="574713"/>
    <m/>
  </r>
  <r>
    <x v="147"/>
    <s v="Egreso"/>
    <x v="12"/>
    <d v="2023-05-31T00:00:00"/>
    <s v="TR"/>
    <s v="CBR CASABLANCA X DELIA QUIROGA"/>
    <m/>
    <n v="20000"/>
    <m/>
  </r>
  <r>
    <x v="147"/>
    <s v="Egreso"/>
    <x v="5"/>
    <d v="2023-05-31T00:00:00"/>
    <s v="TR"/>
    <s v="RETIRO BASURA 31 MAY.23"/>
    <m/>
    <n v="100000"/>
    <m/>
  </r>
  <r>
    <x v="148"/>
    <s v="Egreso"/>
    <x v="4"/>
    <d v="2023-06-01T00:00:00"/>
    <s v="TR"/>
    <s v="LITORAL 3"/>
    <m/>
    <n v="2013"/>
    <m/>
  </r>
  <r>
    <x v="148"/>
    <s v="Egreso"/>
    <x v="4"/>
    <d v="2023-06-01T00:00:00"/>
    <s v="TR"/>
    <s v="LITORAL 1"/>
    <m/>
    <n v="111749"/>
    <m/>
  </r>
  <r>
    <x v="148"/>
    <s v="Egreso"/>
    <x v="4"/>
    <d v="2023-06-01T00:00:00"/>
    <s v="TR"/>
    <s v="LITORAL 2"/>
    <m/>
    <n v="41714"/>
    <m/>
  </r>
  <r>
    <x v="148"/>
    <s v="Egreso"/>
    <x v="3"/>
    <d v="2023-06-01T00:00:00"/>
    <s v="TR"/>
    <s v="ENTEL PCS ENCARGADO"/>
    <m/>
    <n v="17598"/>
    <m/>
  </r>
  <r>
    <x v="148"/>
    <s v="Egreso"/>
    <x v="11"/>
    <d v="2023-06-01T00:00:00"/>
    <s v="TR"/>
    <s v="R. FIGUEROA CAJA CHICA JUNIO 2023"/>
    <m/>
    <n v="100000"/>
    <m/>
  </r>
  <r>
    <x v="148"/>
    <s v="Egreso"/>
    <x v="6"/>
    <d v="2023-06-01T00:00:00"/>
    <s v="TR"/>
    <s v="PREVIRED I. JARA"/>
    <m/>
    <n v="131945"/>
    <m/>
  </r>
  <r>
    <x v="148"/>
    <s v="Egreso"/>
    <x v="9"/>
    <d v="2023-06-01T00:00:00"/>
    <s v="TR"/>
    <s v="2 CAMIONES DE AGUA CIST. DIST."/>
    <m/>
    <n v="110000"/>
    <m/>
  </r>
  <r>
    <x v="149"/>
    <s v="Egreso"/>
    <x v="2"/>
    <d v="2023-06-06T00:00:00"/>
    <s v="TR"/>
    <s v="PAC FRAUDE"/>
    <m/>
    <n v="5055"/>
    <m/>
  </r>
  <r>
    <x v="150"/>
    <s v="Egreso"/>
    <x v="5"/>
    <d v="2023-06-07T00:00:00"/>
    <s v="TR"/>
    <s v="RETIRO BASURA 6 DE JUNIO 23"/>
    <m/>
    <n v="170000"/>
    <m/>
  </r>
  <r>
    <x v="151"/>
    <s v="Egreso"/>
    <x v="9"/>
    <d v="2023-06-08T00:00:00"/>
    <s v="TR"/>
    <s v="2 CAMIONES DE AGUA CIST. DIST."/>
    <m/>
    <n v="110000"/>
    <m/>
  </r>
  <r>
    <x v="152"/>
    <s v="Egreso"/>
    <x v="1"/>
    <d v="2023-06-13T00:00:00"/>
    <s v="TR"/>
    <s v="PAGO VACACIONES AÑO 2022 I. JARA"/>
    <m/>
    <n v="385039"/>
    <m/>
  </r>
  <r>
    <x v="152"/>
    <s v="Egreso"/>
    <x v="5"/>
    <d v="2023-06-13T00:00:00"/>
    <s v="TR"/>
    <s v="RETIRO BASURA 13 DE JUNIO 23"/>
    <m/>
    <n v="170000"/>
    <m/>
  </r>
  <r>
    <x v="153"/>
    <s v="Egreso"/>
    <x v="9"/>
    <d v="2023-06-15T00:00:00"/>
    <s v="TR"/>
    <s v="2 CAMIONES DE AGUA CIST. DIST."/>
    <m/>
    <n v="110000"/>
    <m/>
  </r>
  <r>
    <x v="153"/>
    <s v="Egreso"/>
    <x v="1"/>
    <d v="2023-06-15T00:00:00"/>
    <s v="TR"/>
    <s v="ADELANTO SUELDO IVAN JARA"/>
    <m/>
    <n v="150000"/>
    <m/>
  </r>
  <r>
    <x v="154"/>
    <s v="Egreso"/>
    <x v="14"/>
    <d v="2023-06-16T00:00:00"/>
    <s v="TR"/>
    <s v="CONTRIBUCIONES 2/23 EL ENSUEÑO"/>
    <m/>
    <n v="1012588"/>
    <m/>
  </r>
  <r>
    <x v="155"/>
    <s v="Egreso"/>
    <x v="5"/>
    <d v="2023-06-20T00:00:00"/>
    <s v="TR"/>
    <s v="RETIRO BASURA 20 JUN.23"/>
    <m/>
    <n v="170000"/>
    <m/>
  </r>
  <r>
    <x v="156"/>
    <s v="Egreso"/>
    <x v="9"/>
    <d v="2023-06-23T00:00:00"/>
    <s v="TR"/>
    <s v="3 CAMINONES DE AGUA CIST. DIST."/>
    <m/>
    <n v="165000"/>
    <m/>
  </r>
  <r>
    <x v="157"/>
    <s v="Egreso"/>
    <x v="5"/>
    <d v="2023-06-27T00:00:00"/>
    <s v="TR"/>
    <s v="RETIRO BASURA 27 JUN.23"/>
    <m/>
    <n v="170000"/>
    <m/>
  </r>
  <r>
    <x v="158"/>
    <s v="Egreso"/>
    <x v="9"/>
    <d v="2023-06-30T00:00:00"/>
    <s v="TR"/>
    <s v="3 CAMINONES DE AGUA CIST. DIST."/>
    <m/>
    <n v="165000"/>
    <m/>
  </r>
  <r>
    <x v="158"/>
    <s v="Egreso"/>
    <x v="1"/>
    <d v="2023-06-30T00:00:00"/>
    <s v="TR"/>
    <s v="LIQUIDACION JUNIO IVAN JARA"/>
    <m/>
    <n v="295226"/>
    <m/>
  </r>
  <r>
    <x v="158"/>
    <s v="Egreso"/>
    <x v="20"/>
    <d v="2023-06-30T00:00:00"/>
    <s v="TR"/>
    <s v="ADMINISTRACION JUNIO WT"/>
    <m/>
    <n v="574713"/>
    <m/>
  </r>
  <r>
    <x v="159"/>
    <s v="Egreso"/>
    <x v="4"/>
    <d v="2023-07-03T00:00:00"/>
    <s v="TR"/>
    <s v="LITIRAL 3"/>
    <m/>
    <n v="1852"/>
    <m/>
  </r>
  <r>
    <x v="159"/>
    <s v="Egreso"/>
    <x v="4"/>
    <d v="2023-07-03T00:00:00"/>
    <s v="TR"/>
    <s v="LITORAL 1"/>
    <m/>
    <n v="108206"/>
    <m/>
  </r>
  <r>
    <x v="159"/>
    <s v="Egreso"/>
    <x v="4"/>
    <d v="2023-07-03T00:00:00"/>
    <s v="TR"/>
    <s v="LITORAL 2"/>
    <m/>
    <n v="39756"/>
    <m/>
  </r>
  <r>
    <x v="159"/>
    <s v="Egreso"/>
    <x v="3"/>
    <d v="2023-07-03T00:00:00"/>
    <s v="TR"/>
    <s v="ENTEL PCS ENCARGADO"/>
    <m/>
    <n v="17970"/>
    <m/>
  </r>
  <r>
    <x v="159"/>
    <s v="Egreso"/>
    <x v="11"/>
    <d v="2023-07-03T00:00:00"/>
    <s v="TR"/>
    <s v="R. FIGUEROA CAJA CHICA JULIO"/>
    <m/>
    <n v="150000"/>
    <m/>
  </r>
  <r>
    <x v="160"/>
    <s v="Egreso"/>
    <x v="5"/>
    <d v="2023-07-04T00:00:00"/>
    <s v="TR"/>
    <s v="RETIRO BASURA 4 DE JULIO 23"/>
    <m/>
    <n v="170000"/>
    <m/>
  </r>
  <r>
    <x v="161"/>
    <s v="Egreso"/>
    <x v="6"/>
    <d v="2023-07-05T00:00:00"/>
    <s v="TR"/>
    <s v="PREVIRED ENCARGADO"/>
    <m/>
    <n v="131945"/>
    <m/>
  </r>
  <r>
    <x v="162"/>
    <s v="Egreso"/>
    <x v="2"/>
    <d v="2023-07-06T00:00:00"/>
    <s v="TR"/>
    <s v="SEGURO FRAUDE"/>
    <m/>
    <n v="5061"/>
    <m/>
  </r>
  <r>
    <x v="163"/>
    <s v="Egreso"/>
    <x v="9"/>
    <d v="2023-07-07T00:00:00"/>
    <s v="TR"/>
    <s v="2 CAMIONES DE AGUA CIST. DIST."/>
    <m/>
    <n v="110000"/>
    <m/>
  </r>
  <r>
    <x v="164"/>
    <s v="Egreso"/>
    <x v="5"/>
    <d v="2023-07-11T00:00:00"/>
    <s v="TR"/>
    <s v="RETIRO BASURA 11 DE JULIO 23"/>
    <m/>
    <n v="170000"/>
    <m/>
  </r>
  <r>
    <x v="165"/>
    <s v="Egreso"/>
    <x v="9"/>
    <d v="2023-07-14T00:00:00"/>
    <s v="TR"/>
    <s v="2 CAMIONES DE AGUA CIST. DIST."/>
    <m/>
    <n v="110000"/>
    <m/>
  </r>
  <r>
    <x v="165"/>
    <s v="Egreso"/>
    <x v="1"/>
    <d v="2023-07-14T00:00:00"/>
    <s v="TR"/>
    <s v="ADELANTO SUELDO IVAN JARA"/>
    <m/>
    <n v="150000"/>
    <m/>
  </r>
  <r>
    <x v="166"/>
    <s v="Egreso"/>
    <x v="0"/>
    <d v="2023-07-17T00:00:00"/>
    <s v="TR"/>
    <s v="DIFUSOR ELECT. NORIA 2"/>
    <m/>
    <n v="28000"/>
    <m/>
  </r>
  <r>
    <x v="166"/>
    <s v="Egreso"/>
    <x v="20"/>
    <d v="2023-07-17T00:00:00"/>
    <s v="TR"/>
    <s v="LUIS MARCHANT REP.ELECT. NORIA 2"/>
    <m/>
    <n v="30000"/>
    <m/>
  </r>
  <r>
    <x v="167"/>
    <s v="Egreso"/>
    <x v="2"/>
    <d v="2023-07-18T00:00:00"/>
    <s v="TR"/>
    <s v="ARRIENDO SEDE PARAISO DESALINIZACION"/>
    <m/>
    <n v="20000"/>
    <m/>
  </r>
  <r>
    <x v="167"/>
    <s v="Egreso"/>
    <x v="5"/>
    <d v="2023-07-18T00:00:00"/>
    <s v="TR"/>
    <s v="RETIRO BASURA 18 JUL.23"/>
    <m/>
    <n v="170000"/>
    <m/>
  </r>
  <r>
    <x v="168"/>
    <s v="Egreso"/>
    <x v="9"/>
    <d v="2023-07-20T00:00:00"/>
    <s v="TR"/>
    <s v="2 CAMIONES DE AGUA CIST. DIST."/>
    <m/>
    <n v="110000"/>
    <m/>
  </r>
  <r>
    <x v="169"/>
    <s v="Egreso"/>
    <x v="22"/>
    <d v="2023-07-25T00:00:00"/>
    <s v="TR"/>
    <s v="ART. SOLDADURA EL ENSUEÑO"/>
    <m/>
    <n v="60900"/>
    <m/>
  </r>
  <r>
    <x v="169"/>
    <s v="Egreso"/>
    <x v="5"/>
    <d v="2023-07-25T00:00:00"/>
    <s v="TR"/>
    <s v="RETIRO BASURA 25 JUL.23"/>
    <m/>
    <n v="170000"/>
    <m/>
  </r>
  <r>
    <x v="170"/>
    <s v="Egreso"/>
    <x v="9"/>
    <d v="2023-07-28T00:00:00"/>
    <s v="TR"/>
    <s v="2 CAMIONES DE AGUA CIST. DIST."/>
    <m/>
    <n v="110000"/>
    <m/>
  </r>
  <r>
    <x v="171"/>
    <s v="Egreso"/>
    <x v="0"/>
    <d v="2023-07-31T00:00:00"/>
    <s v="TR"/>
    <s v="SOLDADORA EL ENSUEÑO"/>
    <m/>
    <n v="60000"/>
    <m/>
  </r>
  <r>
    <x v="171"/>
    <s v="Egreso"/>
    <x v="20"/>
    <d v="2023-07-31T00:00:00"/>
    <s v="TR"/>
    <s v="ADMINISTRACION JULIO WT"/>
    <m/>
    <n v="574713"/>
    <m/>
  </r>
  <r>
    <x v="171"/>
    <s v="Egreso"/>
    <x v="1"/>
    <d v="2023-07-31T00:00:00"/>
    <s v="TR"/>
    <s v="LIQUIDACION SUELDO IVAN JARA JUL.23"/>
    <m/>
    <n v="295226"/>
    <m/>
  </r>
  <r>
    <x v="172"/>
    <s v="Egreso"/>
    <x v="0"/>
    <d v="2023-08-01T00:00:00"/>
    <s v="TR"/>
    <s v="FERRETARIA TUNQUEN TIJERAS PODAR"/>
    <m/>
    <n v="34510"/>
    <m/>
  </r>
  <r>
    <x v="172"/>
    <s v="Egreso"/>
    <x v="5"/>
    <d v="2023-08-01T00:00:00"/>
    <s v="TR"/>
    <s v="RETIRO BASURA 1 AGO.2023"/>
    <m/>
    <n v="170000"/>
    <m/>
  </r>
  <r>
    <x v="172"/>
    <s v="Egreso"/>
    <x v="4"/>
    <d v="2023-08-01T00:00:00"/>
    <s v="TR"/>
    <s v="LITORAL 3"/>
    <m/>
    <n v="2002"/>
    <m/>
  </r>
  <r>
    <x v="172"/>
    <s v="Egreso"/>
    <x v="4"/>
    <d v="2023-08-01T00:00:00"/>
    <s v="TR"/>
    <s v="LITORAL 1"/>
    <m/>
    <n v="154448"/>
    <m/>
  </r>
  <r>
    <x v="172"/>
    <s v="Egreso"/>
    <x v="4"/>
    <d v="2023-08-01T00:00:00"/>
    <s v="TR"/>
    <s v="LITORAL 2"/>
    <m/>
    <n v="49854"/>
    <m/>
  </r>
  <r>
    <x v="172"/>
    <s v="Egreso"/>
    <x v="3"/>
    <d v="2023-08-01T00:00:00"/>
    <s v="TR"/>
    <s v="ENTEL ENCARGADO"/>
    <m/>
    <n v="17970"/>
    <m/>
  </r>
  <r>
    <x v="172"/>
    <s v="Egreso"/>
    <x v="11"/>
    <d v="2023-08-01T00:00:00"/>
    <s v="TR"/>
    <s v="CAJA CHICA AGO. R. FIGUEROA"/>
    <m/>
    <n v="100000"/>
    <m/>
  </r>
  <r>
    <x v="172"/>
    <s v="Egreso"/>
    <x v="6"/>
    <d v="2023-08-01T00:00:00"/>
    <s v="TR"/>
    <s v="PREVIRED IVAN JARA"/>
    <m/>
    <n v="171895"/>
    <m/>
  </r>
  <r>
    <x v="173"/>
    <s v="Egreso"/>
    <x v="12"/>
    <d v="2023-08-03T00:00:00"/>
    <s v="TR"/>
    <s v="SALVADOR ESPINOZA ESC. CESION FRANJAS"/>
    <m/>
    <n v="1200000"/>
    <m/>
  </r>
  <r>
    <x v="174"/>
    <s v="Egreso"/>
    <x v="9"/>
    <d v="2023-08-04T00:00:00"/>
    <s v="TR"/>
    <s v="2 CAMIONES DE AGUA CIST. DIST."/>
    <m/>
    <n v="110000"/>
    <m/>
  </r>
  <r>
    <x v="175"/>
    <s v="Egreso"/>
    <x v="2"/>
    <d v="2023-08-07T00:00:00"/>
    <s v="TR"/>
    <s v="PAC FRAUDE"/>
    <m/>
    <n v="5052"/>
    <m/>
  </r>
  <r>
    <x v="175"/>
    <s v="Egreso"/>
    <x v="0"/>
    <d v="2023-08-07T00:00:00"/>
    <s v="TR"/>
    <s v="FERRETERIA EL YECO INSUMOS X REP.MIRADOR"/>
    <m/>
    <n v="9800"/>
    <m/>
  </r>
  <r>
    <x v="176"/>
    <s v="Egreso"/>
    <x v="5"/>
    <d v="2023-08-08T00:00:00"/>
    <s v="TR"/>
    <s v="RETIRO BASURA 8 AGO.2023"/>
    <m/>
    <n v="170000"/>
    <m/>
  </r>
  <r>
    <x v="177"/>
    <s v="Egreso"/>
    <x v="9"/>
    <d v="2023-08-10T00:00:00"/>
    <s v="TR"/>
    <s v="2 CAMIONES DE AGUA CIST. DIST."/>
    <m/>
    <n v="110000"/>
    <m/>
  </r>
  <r>
    <x v="178"/>
    <s v="Egreso"/>
    <x v="1"/>
    <d v="2023-08-14T00:00:00"/>
    <s v="TR"/>
    <s v="PRESTAMO IVAN JARA"/>
    <m/>
    <n v="300000"/>
    <m/>
  </r>
  <r>
    <x v="178"/>
    <s v="Egreso"/>
    <x v="16"/>
    <d v="2023-08-14T00:00:00"/>
    <s v="TR"/>
    <s v="HOSTING ELYECO.CL"/>
    <m/>
    <n v="38556"/>
    <m/>
  </r>
  <r>
    <x v="178"/>
    <s v="Egreso"/>
    <x v="1"/>
    <d v="2023-08-14T00:00:00"/>
    <s v="TR"/>
    <s v="ADELANTO SUELDO IVAN JARA"/>
    <m/>
    <n v="150000"/>
    <m/>
  </r>
  <r>
    <x v="179"/>
    <s v="Egreso"/>
    <x v="5"/>
    <d v="2023-08-16T00:00:00"/>
    <s v="TR"/>
    <s v="RETIRO BASURA 15 AGO.23"/>
    <m/>
    <n v="170000"/>
    <m/>
  </r>
  <r>
    <x v="180"/>
    <s v="Egreso"/>
    <x v="9"/>
    <d v="2023-08-18T00:00:00"/>
    <s v="TR"/>
    <s v="2 CAMIONES DE AGUA CIST. DIST."/>
    <m/>
    <n v="110000"/>
    <m/>
  </r>
  <r>
    <x v="181"/>
    <s v="Egreso"/>
    <x v="5"/>
    <d v="2023-08-24T00:00:00"/>
    <s v="TR"/>
    <s v="RETIRO BASURA 24 AGO.23"/>
    <m/>
    <n v="170000"/>
    <m/>
  </r>
  <r>
    <x v="181"/>
    <s v="Egreso"/>
    <x v="9"/>
    <d v="2023-08-24T00:00:00"/>
    <s v="TR"/>
    <s v="2 CAMIONES DE AGUA CIST. DIST."/>
    <m/>
    <n v="110000"/>
    <m/>
  </r>
  <r>
    <x v="182"/>
    <s v="Egreso"/>
    <x v="7"/>
    <d v="2023-08-25T00:00:00"/>
    <s v="TR"/>
    <s v="DOMINIO EL ENSUEÑO X 4 AÑOS"/>
    <m/>
    <n v="43800"/>
    <m/>
  </r>
  <r>
    <x v="183"/>
    <s v="Egreso"/>
    <x v="5"/>
    <d v="2023-08-29T00:00:00"/>
    <s v="TR"/>
    <s v="RETIRO BASURA 29 AGO.23"/>
    <m/>
    <n v="170000"/>
    <m/>
  </r>
  <r>
    <x v="184"/>
    <s v="Egreso"/>
    <x v="1"/>
    <d v="2023-08-31T00:00:00"/>
    <s v="TR"/>
    <s v="LIQ. IVAN JARA AGO.23"/>
    <m/>
    <n v="295225"/>
    <m/>
  </r>
  <r>
    <x v="184"/>
    <s v="Egreso"/>
    <x v="20"/>
    <d v="2023-08-31T00:00:00"/>
    <s v="TR"/>
    <s v="ADMINISTRACION AGO. WT"/>
    <m/>
    <n v="574713"/>
    <m/>
  </r>
  <r>
    <x v="184"/>
    <s v="Egreso"/>
    <x v="9"/>
    <d v="2023-08-31T00:00:00"/>
    <s v="TR"/>
    <s v="1 CAMION DE AGUA CIST. DIST."/>
    <m/>
    <n v="55000"/>
    <m/>
  </r>
  <r>
    <x v="185"/>
    <s v="Egreso"/>
    <x v="0"/>
    <d v="2023-09-01T00:00:00"/>
    <s v="TR"/>
    <s v="FERRETERIA EL YECO INSUMOS"/>
    <m/>
    <n v="93480"/>
    <m/>
  </r>
  <r>
    <x v="185"/>
    <s v="Egreso"/>
    <x v="4"/>
    <d v="2023-09-01T00:00:00"/>
    <s v="TR"/>
    <s v="LITORAL 2"/>
    <m/>
    <n v="41394"/>
    <m/>
  </r>
  <r>
    <x v="185"/>
    <s v="Egreso"/>
    <x v="4"/>
    <d v="2023-09-01T00:00:00"/>
    <s v="TR"/>
    <s v="LITORAL 1"/>
    <m/>
    <n v="116032"/>
    <m/>
  </r>
  <r>
    <x v="185"/>
    <s v="Egreso"/>
    <x v="4"/>
    <d v="2023-09-01T00:00:00"/>
    <s v="TR"/>
    <s v="LITORAL 3"/>
    <m/>
    <n v="1999"/>
    <m/>
  </r>
  <r>
    <x v="185"/>
    <s v="Egreso"/>
    <x v="3"/>
    <d v="2023-09-01T00:00:00"/>
    <s v="TR"/>
    <s v="ENTEL CELULAR ENCARGADO"/>
    <m/>
    <n v="17970"/>
    <m/>
  </r>
  <r>
    <x v="185"/>
    <s v="Egreso"/>
    <x v="11"/>
    <d v="2023-09-01T00:00:00"/>
    <s v="TR"/>
    <s v="R. FIGUEROA CAJA CHICA SEP.23"/>
    <m/>
    <n v="100000"/>
    <m/>
  </r>
  <r>
    <x v="185"/>
    <s v="Egreso"/>
    <x v="6"/>
    <d v="2023-09-01T00:00:00"/>
    <s v="TR"/>
    <s v="PREVIRED IVAN JARA"/>
    <m/>
    <n v="133430"/>
    <m/>
  </r>
  <r>
    <x v="185"/>
    <s v="Egreso"/>
    <x v="0"/>
    <d v="2023-09-01T00:00:00"/>
    <s v="TR"/>
    <s v="RETIRO MALEZA Y RAMAS ARBOLES"/>
    <m/>
    <n v="25000"/>
    <m/>
  </r>
  <r>
    <x v="186"/>
    <s v="Egreso"/>
    <x v="5"/>
    <d v="2023-09-05T00:00:00"/>
    <s v="TR"/>
    <s v="RETIRO BASURA 5 SEP.23"/>
    <m/>
    <n v="170000"/>
    <m/>
  </r>
  <r>
    <x v="187"/>
    <s v="Egreso"/>
    <x v="2"/>
    <d v="2023-09-06T00:00:00"/>
    <s v="TR"/>
    <s v="PAC FRAUDE"/>
    <m/>
    <n v="5069"/>
    <m/>
  </r>
  <r>
    <x v="188"/>
    <s v="Egreso"/>
    <x v="9"/>
    <d v="2023-09-08T00:00:00"/>
    <s v="TR"/>
    <s v="2 CAMIONES DE AGUA CIST. DIST."/>
    <m/>
    <n v="110000"/>
    <m/>
  </r>
  <r>
    <x v="189"/>
    <s v="Egreso"/>
    <x v="5"/>
    <d v="2023-09-12T00:00:00"/>
    <s v="TR"/>
    <s v="RETIRO BASURA 12 SEP.23"/>
    <m/>
    <n v="170000"/>
    <m/>
  </r>
  <r>
    <x v="190"/>
    <s v="Egreso"/>
    <x v="1"/>
    <d v="2023-09-14T00:00:00"/>
    <s v="TR"/>
    <s v="AGUINALDO IVAN JARA"/>
    <m/>
    <n v="70000"/>
    <m/>
  </r>
  <r>
    <x v="190"/>
    <s v="Egreso"/>
    <x v="1"/>
    <d v="2023-09-14T00:00:00"/>
    <s v="TR"/>
    <s v="ADELANTO SUELDO IVAN JARA"/>
    <m/>
    <n v="100000"/>
    <m/>
  </r>
  <r>
    <x v="191"/>
    <s v="Egreso"/>
    <x v="5"/>
    <d v="2023-09-20T00:00:00"/>
    <s v="TR"/>
    <s v="RETIRO BASURA 19 SEP.23"/>
    <m/>
    <n v="170000"/>
    <m/>
  </r>
  <r>
    <x v="191"/>
    <s v="Egreso"/>
    <x v="14"/>
    <d v="2023-09-20T00:00:00"/>
    <s v="TR"/>
    <s v="CONTRIBUCIONES CTA.3/4   2023"/>
    <m/>
    <n v="1066043"/>
    <m/>
  </r>
  <r>
    <x v="192"/>
    <s v="Egreso"/>
    <x v="5"/>
    <d v="2023-09-26T00:00:00"/>
    <s v="TR"/>
    <s v="RETIRO BASURA 26 SEP.23"/>
    <m/>
    <n v="170000"/>
    <m/>
  </r>
  <r>
    <x v="193"/>
    <s v="Egreso"/>
    <x v="9"/>
    <d v="2023-09-28T00:00:00"/>
    <s v="TR"/>
    <s v="1 CAMION DE AGUA CIST. }DIST."/>
    <m/>
    <n v="55000"/>
    <m/>
  </r>
  <r>
    <x v="194"/>
    <s v="Egreso"/>
    <x v="11"/>
    <d v="2023-09-29T00:00:00"/>
    <s v="TR"/>
    <s v="R. FIGUEROA SUPLE CAJA CHICA SEP.23"/>
    <m/>
    <n v="21359"/>
    <m/>
  </r>
  <r>
    <x v="194"/>
    <s v="Egreso"/>
    <x v="20"/>
    <d v="2023-09-29T00:00:00"/>
    <s v="TR"/>
    <s v="ADMINISTRACION SEP. EL ENSUEÑO SEP.23"/>
    <m/>
    <n v="574713"/>
    <m/>
  </r>
  <r>
    <x v="194"/>
    <s v="Egreso"/>
    <x v="1"/>
    <d v="2023-09-29T00:00:00"/>
    <s v="TR"/>
    <s v="LIQ. DE SUELDO I. JARA SEP.23"/>
    <m/>
    <n v="345239"/>
    <m/>
  </r>
  <r>
    <x v="195"/>
    <s v="Egreso"/>
    <x v="4"/>
    <d v="2023-10-02T00:00:00"/>
    <s v="TR"/>
    <s v="LITORAL 3"/>
    <m/>
    <n v="2937"/>
    <m/>
  </r>
  <r>
    <x v="195"/>
    <s v="Egreso"/>
    <x v="4"/>
    <d v="2023-10-02T00:00:00"/>
    <s v="TR"/>
    <s v="LITORAL 1"/>
    <m/>
    <n v="103144"/>
    <m/>
  </r>
  <r>
    <x v="195"/>
    <s v="Egreso"/>
    <x v="4"/>
    <d v="2023-10-02T00:00:00"/>
    <s v="TR"/>
    <s v="LITORAL 2"/>
    <m/>
    <n v="33406"/>
    <m/>
  </r>
  <r>
    <x v="195"/>
    <s v="Egreso"/>
    <x v="3"/>
    <d v="2023-10-02T00:00:00"/>
    <s v="TR"/>
    <s v="ENTEL CELULAR ENCARGADO"/>
    <m/>
    <n v="17970"/>
    <m/>
  </r>
  <r>
    <x v="195"/>
    <s v="Egreso"/>
    <x v="11"/>
    <d v="2023-10-02T00:00:00"/>
    <s v="TR"/>
    <s v="R. FIGUEROA CAJA CHICA OCT.23"/>
    <m/>
    <n v="100000"/>
    <m/>
  </r>
  <r>
    <x v="195"/>
    <s v="Egreso"/>
    <x v="6"/>
    <d v="2023-10-02T00:00:00"/>
    <s v="TR"/>
    <s v="PREVIRED ENCARGADO"/>
    <m/>
    <n v="169397"/>
    <m/>
  </r>
  <r>
    <x v="196"/>
    <s v="Egreso"/>
    <x v="5"/>
    <d v="2023-10-03T00:00:00"/>
    <s v="TR"/>
    <s v="RETIRO BASURA 3 OCT.23"/>
    <m/>
    <n v="170000"/>
    <m/>
  </r>
  <r>
    <x v="197"/>
    <s v="Egreso"/>
    <x v="9"/>
    <d v="2023-10-06T00:00:00"/>
    <s v="TR"/>
    <s v="2 CAMIONES DE AGUA CIST. DIST."/>
    <m/>
    <n v="110000"/>
    <m/>
  </r>
  <r>
    <x v="197"/>
    <s v="Egreso"/>
    <x v="2"/>
    <d v="2023-10-06T00:00:00"/>
    <s v="TR"/>
    <s v="PAC FRAUDE"/>
    <m/>
    <n v="5076"/>
    <m/>
  </r>
  <r>
    <x v="198"/>
    <s v="Egreso"/>
    <x v="5"/>
    <d v="2023-10-10T00:00:00"/>
    <s v="TR"/>
    <s v="RETIRO BASURA MARTES 10 OCT.23"/>
    <m/>
    <n v="170000"/>
    <m/>
  </r>
  <r>
    <x v="199"/>
    <s v="Egreso"/>
    <x v="1"/>
    <d v="2023-10-13T00:00:00"/>
    <s v="TR"/>
    <s v="ADELANTO SUELDO IVAN"/>
    <m/>
    <n v="100000"/>
    <m/>
  </r>
  <r>
    <x v="200"/>
    <s v="Egreso"/>
    <x v="9"/>
    <d v="2023-10-16T00:00:00"/>
    <s v="TR"/>
    <s v="2 CAMIONES DE AGUA CIST. DIST."/>
    <m/>
    <n v="110000"/>
    <m/>
  </r>
  <r>
    <x v="201"/>
    <s v="Egreso"/>
    <x v="5"/>
    <d v="2023-10-17T00:00:00"/>
    <s v="TR"/>
    <s v="RETIRO BASURA 17 OCT.23"/>
    <m/>
    <n v="170000"/>
    <m/>
  </r>
  <r>
    <x v="202"/>
    <s v="Egreso"/>
    <x v="9"/>
    <d v="2023-10-19T00:00:00"/>
    <s v="TR"/>
    <s v="2 CAMIONES DE AGUA CIST. DIST."/>
    <m/>
    <n v="110000"/>
    <m/>
  </r>
  <r>
    <x v="203"/>
    <s v="Egreso"/>
    <x v="5"/>
    <d v="2023-10-24T00:00:00"/>
    <s v="TR"/>
    <s v="RETIRO BASURA 24 OCT.23"/>
    <m/>
    <n v="170000"/>
    <m/>
  </r>
  <r>
    <x v="204"/>
    <s v="Egreso"/>
    <x v="0"/>
    <d v="2023-10-25T00:00:00"/>
    <s v="TR"/>
    <s v="3 FOCOS LUMINARIAS HECTOR GONZALEZ"/>
    <m/>
    <n v="159000"/>
    <m/>
  </r>
  <r>
    <x v="205"/>
    <s v="Egreso"/>
    <x v="9"/>
    <d v="2023-10-26T00:00:00"/>
    <s v="TR"/>
    <s v="3 CAMIONES DE AGUA CIST. DIST."/>
    <m/>
    <n v="165000"/>
    <m/>
  </r>
  <r>
    <x v="206"/>
    <s v="Egreso"/>
    <x v="0"/>
    <d v="2023-10-30T00:00:00"/>
    <s v="TR"/>
    <s v="INSTALAC.LUMINARIAS ANGEL"/>
    <m/>
    <n v="60000"/>
    <m/>
  </r>
  <r>
    <x v="206"/>
    <s v="Egreso"/>
    <x v="5"/>
    <d v="2023-10-30T00:00:00"/>
    <s v="TR"/>
    <s v="RETIRO BASURA 30 OCT.23"/>
    <m/>
    <n v="170000"/>
    <m/>
  </r>
  <r>
    <x v="206"/>
    <s v="Egreso"/>
    <x v="1"/>
    <d v="2023-10-30T00:00:00"/>
    <s v="TR"/>
    <s v="LIQUIDACION SUELDO IVAN JARA OCT.23"/>
    <m/>
    <n v="345225"/>
    <m/>
  </r>
  <r>
    <x v="206"/>
    <s v="Egreso"/>
    <x v="20"/>
    <d v="2023-10-30T00:00:00"/>
    <s v="TR"/>
    <s v="ADMINISTRACION OCT. WT"/>
    <m/>
    <n v="574713"/>
    <m/>
  </r>
  <r>
    <x v="207"/>
    <s v="Egreso"/>
    <x v="4"/>
    <d v="2023-11-02T00:00:00"/>
    <s v="TR"/>
    <s v="LITORAL 1"/>
    <m/>
    <n v="85973"/>
    <m/>
  </r>
  <r>
    <x v="207"/>
    <s v="Egreso"/>
    <x v="4"/>
    <d v="2023-11-02T00:00:00"/>
    <s v="TR"/>
    <s v="LITORAL 2"/>
    <m/>
    <n v="21349"/>
    <m/>
  </r>
  <r>
    <x v="207"/>
    <s v="Egreso"/>
    <x v="3"/>
    <d v="2023-11-02T00:00:00"/>
    <s v="TR"/>
    <s v="CELULAR ENTEL ENCARGADO"/>
    <m/>
    <n v="17970"/>
    <m/>
  </r>
  <r>
    <x v="207"/>
    <s v="Egreso"/>
    <x v="11"/>
    <d v="2023-11-02T00:00:00"/>
    <s v="TR"/>
    <s v="CAJA CHICA NOV.23 R, FIGUEROA"/>
    <m/>
    <n v="100000"/>
    <m/>
  </r>
  <r>
    <x v="207"/>
    <s v="Egreso"/>
    <x v="6"/>
    <d v="2023-11-02T00:00:00"/>
    <s v="TR"/>
    <s v="PREVIRED I. JARA"/>
    <m/>
    <n v="145906"/>
    <m/>
  </r>
  <r>
    <x v="207"/>
    <s v="Egreso"/>
    <x v="4"/>
    <d v="2023-11-02T00:00:00"/>
    <s v="TR"/>
    <s v="LITORAL 3"/>
    <m/>
    <n v="2468"/>
    <m/>
  </r>
  <r>
    <x v="208"/>
    <s v="Egreso"/>
    <x v="9"/>
    <d v="2023-11-03T00:00:00"/>
    <s v="TR"/>
    <s v="2 CAMIONES DE AGUA CIST. DIST."/>
    <m/>
    <n v="120000"/>
    <m/>
  </r>
  <r>
    <x v="208"/>
    <s v="Egreso"/>
    <x v="14"/>
    <d v="2023-11-03T00:00:00"/>
    <s v="TR"/>
    <s v="CONTRIBUCIONES CTA. 4/2023"/>
    <m/>
    <n v="1066043"/>
    <m/>
  </r>
  <r>
    <x v="209"/>
    <s v="Egreso"/>
    <x v="2"/>
    <d v="2023-11-06T00:00:00"/>
    <s v="TR"/>
    <s v="PAC FRAUDE "/>
    <m/>
    <n v="5108"/>
    <m/>
  </r>
  <r>
    <x v="210"/>
    <s v="Egreso"/>
    <x v="25"/>
    <d v="2023-11-07T00:00:00"/>
    <s v="TR"/>
    <s v="DEVOLUCION DEP. X ERROR O. ARRUE"/>
    <m/>
    <n v="148860"/>
    <m/>
  </r>
  <r>
    <x v="210"/>
    <s v="Egreso"/>
    <x v="5"/>
    <d v="2023-11-07T00:00:00"/>
    <s v="TR"/>
    <s v="RETIRO BASURA 7 NOV.23"/>
    <m/>
    <n v="170000"/>
    <m/>
  </r>
  <r>
    <x v="211"/>
    <s v="Egreso"/>
    <x v="9"/>
    <d v="2023-11-10T00:00:00"/>
    <s v="TR"/>
    <s v="2 CAMIONES DE AGUA CIST. DIST."/>
    <m/>
    <n v="120000"/>
    <m/>
  </r>
  <r>
    <x v="212"/>
    <s v="Egreso"/>
    <x v="5"/>
    <d v="2023-11-14T00:00:00"/>
    <s v="TR"/>
    <s v="RETIRO BASURA 14 NOV.23"/>
    <m/>
    <n v="170000"/>
    <m/>
  </r>
  <r>
    <x v="213"/>
    <s v="Egreso"/>
    <x v="1"/>
    <d v="2023-11-15T00:00:00"/>
    <s v="TR"/>
    <s v="IVAN JARA ADELANTO SUELDO NOV.23"/>
    <m/>
    <n v="150000"/>
    <m/>
  </r>
  <r>
    <x v="213"/>
    <s v="Egreso"/>
    <x v="9"/>
    <d v="2023-11-15T00:00:00"/>
    <s v="TR"/>
    <s v="2 CAMIONES DE AGUA CIST. DIST."/>
    <m/>
    <n v="120000"/>
    <m/>
  </r>
  <r>
    <x v="214"/>
    <s v="Egreso"/>
    <x v="5"/>
    <d v="2023-11-21T00:00:00"/>
    <s v="TR"/>
    <s v="RETIRO BASURA 21 NOV.23"/>
    <m/>
    <n v="170000"/>
    <m/>
  </r>
  <r>
    <x v="215"/>
    <s v="Egreso"/>
    <x v="9"/>
    <d v="2023-11-23T00:00:00"/>
    <s v="TR"/>
    <s v="2 CAMIONES DE AGUA CIST. DIST."/>
    <m/>
    <n v="120000"/>
    <m/>
  </r>
  <r>
    <x v="216"/>
    <s v="Egreso"/>
    <x v="5"/>
    <d v="2023-11-28T00:00:00"/>
    <s v="TR"/>
    <s v="RETIRO BASURA 28 NOV.23"/>
    <m/>
    <n v="170000"/>
    <m/>
  </r>
  <r>
    <x v="217"/>
    <s v="Egreso"/>
    <x v="20"/>
    <d v="2023-11-30T00:00:00"/>
    <s v="TR"/>
    <s v="ADMINIST. NOV.23 WT"/>
    <m/>
    <n v="574713"/>
    <m/>
  </r>
  <r>
    <x v="217"/>
    <s v="Egreso"/>
    <x v="1"/>
    <d v="2023-11-30T00:00:00"/>
    <s v="TR"/>
    <s v="LIQUIDACION NOV.23 IVAN JARA"/>
    <m/>
    <n v="295225"/>
    <m/>
  </r>
  <r>
    <x v="217"/>
    <s v="Egreso"/>
    <x v="0"/>
    <d v="2023-11-30T00:00:00"/>
    <m/>
    <s v="DESMOCHE PINO RIÑIHUE I. JARA"/>
    <m/>
    <n v="50000"/>
    <m/>
  </r>
  <r>
    <x v="217"/>
    <s v="Egreso"/>
    <x v="0"/>
    <d v="2023-11-30T00:00:00"/>
    <m/>
    <s v="PARTE DESMALEZADO QUEBRADA NORTE"/>
    <m/>
    <n v="100000"/>
    <m/>
  </r>
  <r>
    <x v="217"/>
    <s v="Egreso"/>
    <x v="0"/>
    <d v="2023-11-30T00:00:00"/>
    <m/>
    <s v="SALDO DESMALEZADO QUEBRADA NORTE"/>
    <m/>
    <n v="50000"/>
    <m/>
  </r>
  <r>
    <x v="218"/>
    <s v="Egreso"/>
    <x v="9"/>
    <d v="2023-12-01T00:00:00"/>
    <s v="TR"/>
    <s v="2 CAMIONES DE AGUA CIST. DIST."/>
    <m/>
    <n v="120000"/>
    <n v="44760554"/>
  </r>
  <r>
    <x v="219"/>
    <s v="Egreso"/>
    <x v="4"/>
    <d v="2023-12-04T00:00:00"/>
    <s v="TR"/>
    <s v="LITORAL 3"/>
    <m/>
    <n v="2000"/>
    <m/>
  </r>
  <r>
    <x v="219"/>
    <s v="Egreso"/>
    <x v="4"/>
    <d v="2023-12-04T00:00:00"/>
    <s v="TR"/>
    <s v="LITORAL 1"/>
    <m/>
    <n v="103691"/>
    <m/>
  </r>
  <r>
    <x v="219"/>
    <s v="Egreso"/>
    <x v="4"/>
    <d v="2023-12-04T00:00:00"/>
    <s v="TR"/>
    <s v="LITORAL 2"/>
    <m/>
    <n v="22135"/>
    <m/>
  </r>
  <r>
    <x v="219"/>
    <s v="Egreso"/>
    <x v="11"/>
    <d v="2023-12-04T00:00:00"/>
    <s v="TR"/>
    <s v="R. FIGUEROA CAJA CHICA DIC.23"/>
    <m/>
    <n v="100000"/>
    <m/>
  </r>
  <r>
    <x v="219"/>
    <s v="Egreso"/>
    <x v="6"/>
    <d v="2023-12-04T00:00:00"/>
    <s v="TR"/>
    <s v="PREVIRED I. JARA"/>
    <m/>
    <n v="145906"/>
    <m/>
  </r>
  <r>
    <x v="220"/>
    <s v="Egreso"/>
    <x v="3"/>
    <d v="2023-12-05T00:00:00"/>
    <s v="TR"/>
    <s v="ENETEL CELU ENCARGADO"/>
    <m/>
    <n v="17970"/>
    <m/>
  </r>
  <r>
    <x v="221"/>
    <s v="Egreso"/>
    <x v="5"/>
    <d v="2023-12-06T00:00:00"/>
    <s v="TR"/>
    <s v="RETIRO BASURA 5 DIC.23"/>
    <m/>
    <n v="170000"/>
    <m/>
  </r>
  <r>
    <x v="221"/>
    <s v="Egreso"/>
    <x v="2"/>
    <d v="2023-12-06T00:00:00"/>
    <s v="TR"/>
    <s v="PAC FRAUDE"/>
    <m/>
    <n v="5130"/>
    <m/>
  </r>
  <r>
    <x v="221"/>
    <s v="Egreso"/>
    <x v="9"/>
    <d v="2023-12-06T00:00:00"/>
    <s v="TR"/>
    <s v="2 CAMIONES DE AGUA CIST. DIST."/>
    <m/>
    <n v="120000"/>
    <m/>
  </r>
  <r>
    <x v="222"/>
    <s v="Egreso"/>
    <x v="5"/>
    <d v="2023-12-13T00:00:00"/>
    <s v="TR"/>
    <s v="RETIRO BASURA 13 DIC.23"/>
    <m/>
    <n v="170000"/>
    <m/>
  </r>
  <r>
    <x v="223"/>
    <s v="Egreso"/>
    <x v="9"/>
    <d v="2023-12-15T00:00:00"/>
    <s v="TR"/>
    <s v="2 CAMIONES DE AGUA CIST. DIST."/>
    <m/>
    <n v="120000"/>
    <m/>
  </r>
  <r>
    <x v="223"/>
    <s v="Egreso"/>
    <x v="1"/>
    <d v="2023-12-15T00:00:00"/>
    <s v="TR"/>
    <s v="ADELANTO IVAN JARA DIC.23"/>
    <m/>
    <n v="150000"/>
    <m/>
  </r>
  <r>
    <x v="223"/>
    <s v="Egreso"/>
    <x v="1"/>
    <d v="2023-12-15T00:00:00"/>
    <s v="TR"/>
    <s v="AGUNILADO F.PATRIAS IVAN JARA"/>
    <m/>
    <n v="70000"/>
    <m/>
  </r>
  <r>
    <x v="224"/>
    <s v="Egreso"/>
    <x v="5"/>
    <d v="2023-12-19T00:00:00"/>
    <s v="TR"/>
    <s v="RETIRO BASURA 19 DIC.23"/>
    <m/>
    <n v="170000"/>
    <m/>
  </r>
  <r>
    <x v="225"/>
    <s v="Egreso"/>
    <x v="0"/>
    <d v="2023-12-21T00:00:00"/>
    <s v="D/E"/>
    <s v="BOLSAS DE BASURA GRANDES"/>
    <m/>
    <n v="7080"/>
    <m/>
  </r>
  <r>
    <x v="226"/>
    <s v="Egreso"/>
    <x v="9"/>
    <d v="2023-12-22T00:00:00"/>
    <s v="TR"/>
    <s v="3 CAMIONES DE AGUA CIST. DIST"/>
    <m/>
    <n v="180000"/>
    <m/>
  </r>
  <r>
    <x v="226"/>
    <s v="Egreso"/>
    <x v="5"/>
    <d v="2023-12-22T00:00:00"/>
    <s v="TR"/>
    <s v="RETIRO BASURA 22 DIC.23"/>
    <m/>
    <n v="100000"/>
    <m/>
  </r>
  <r>
    <x v="227"/>
    <s v="Egreso"/>
    <x v="5"/>
    <d v="2023-12-27T00:00:00"/>
    <s v="TR"/>
    <s v="RETIRO BASURA 26 DIC.23"/>
    <m/>
    <n v="250000"/>
    <m/>
  </r>
  <r>
    <x v="227"/>
    <s v="Egreso"/>
    <x v="0"/>
    <d v="2023-12-27T00:00:00"/>
    <s v="TR"/>
    <s v="PINTURA X PORTONES"/>
    <m/>
    <n v="47900"/>
    <m/>
  </r>
  <r>
    <x v="228"/>
    <s v="Egreso"/>
    <x v="9"/>
    <d v="2023-12-28T00:00:00"/>
    <s v="TR"/>
    <s v="2 CAMIONES DE AGUA CIST. DIST."/>
    <m/>
    <n v="120000"/>
    <m/>
  </r>
  <r>
    <x v="229"/>
    <s v="Egreso"/>
    <x v="1"/>
    <d v="2023-12-29T00:00:00"/>
    <s v="TR"/>
    <s v="LIQ. DIC. 23 IVAN FIGUEROA"/>
    <m/>
    <n v="295226"/>
    <m/>
  </r>
  <r>
    <x v="229"/>
    <s v="Egreso"/>
    <x v="20"/>
    <d v="2023-12-29T00:00:00"/>
    <s v="TR"/>
    <s v="ADMNISTRACION DIC. WT"/>
    <m/>
    <n v="57471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65EE1A-45E7-4B1B-A457-C39E9C33B12E}" name="TablaDinámica1" cacheId="6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>
  <location ref="A3:D13" firstHeaderRow="1" firstDataRow="2" firstDataCol="1"/>
  <pivotFields count="9">
    <pivotField axis="axisRow" showAll="0">
      <items count="296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x="77"/>
        <item h="1" x="238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t="default"/>
      </items>
    </pivotField>
    <pivotField axis="axisCol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9">
    <i>
      <x v="5"/>
    </i>
    <i>
      <x v="17"/>
    </i>
    <i>
      <x v="29"/>
    </i>
    <i>
      <x v="41"/>
    </i>
    <i>
      <x v="53"/>
    </i>
    <i>
      <x v="65"/>
    </i>
    <i>
      <x v="77"/>
    </i>
    <i>
      <x v="224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a de Columna1" fld="8" baseField="0" baseItem="0" numFmtId="3"/>
  </dataFields>
  <formats count="5">
    <format dxfId="16">
      <pivotArea outline="0" collapsedLevelsAreSubtotals="1" fieldPosition="0"/>
    </format>
    <format dxfId="15">
      <pivotArea grandCol="1" outline="0" collapsedLevelsAreSubtotals="1" fieldPosition="0"/>
    </format>
    <format dxfId="14">
      <pivotArea type="topRight" dataOnly="0" labelOnly="1" outline="0" offset="B1" fieldPosition="0"/>
    </format>
    <format dxfId="13">
      <pivotArea dataOnly="0" labelOnly="1" grandCol="1" outline="0" fieldPosition="0"/>
    </format>
    <format dxfId="12">
      <pivotArea grandCol="1" outline="0" collapsedLevelsAreSubtotals="1" fieldPosition="0"/>
    </format>
  </formats>
  <chartFormats count="2"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142D48-1ECA-44D4-96E6-9F7B31C449AB}" name="TablaDinámica1" cacheId="8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2">
  <location ref="A5:B14" firstHeaderRow="1" firstDataRow="1" firstDataCol="1" rowPageCount="1" colPageCount="1"/>
  <pivotFields count="9">
    <pivotField axis="axisRow" showAll="0">
      <items count="239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t="default"/>
      </items>
    </pivotField>
    <pivotField showAll="0" defaultSubtotal="0"/>
    <pivotField axis="axisPage" showAll="0">
      <items count="6">
        <item x="1"/>
        <item x="2"/>
        <item x="0"/>
        <item x="3"/>
        <item x="4"/>
        <item t="default"/>
      </items>
    </pivotField>
    <pivotField numFmtId="14" showAll="0"/>
    <pivotField showAll="0"/>
    <pivotField showAll="0" defaultSubtotal="0"/>
    <pivotField showAll="0" defaultSubtotal="0"/>
    <pivotField numFmtId="166" showAll="0"/>
    <pivotField dataField="1" showAll="0"/>
  </pivotFields>
  <rowFields count="1">
    <field x="0"/>
  </rowFields>
  <rowItems count="9">
    <i>
      <x v="5"/>
    </i>
    <i>
      <x v="17"/>
    </i>
    <i>
      <x v="29"/>
    </i>
    <i>
      <x v="41"/>
    </i>
    <i>
      <x v="53"/>
    </i>
    <i>
      <x v="65"/>
    </i>
    <i>
      <x v="77"/>
    </i>
    <i>
      <x v="223"/>
    </i>
    <i t="grand">
      <x/>
    </i>
  </rowItems>
  <colItems count="1">
    <i/>
  </colItems>
  <pageFields count="1">
    <pageField fld="2" hier="-1"/>
  </pageFields>
  <dataFields count="1">
    <dataField name="Suma de Columna1" fld="8" baseField="0" baseItem="0"/>
  </dataFields>
  <formats count="2">
    <format dxfId="11">
      <pivotArea outline="0" collapsedLevelsAreSubtotals="1" fieldPosition="0"/>
    </format>
    <format dxfId="10">
      <pivotArea dataOnly="0" labelOnly="1" fieldPosition="0">
        <references count="1">
          <reference field="0" count="0"/>
        </references>
      </pivotArea>
    </format>
  </formats>
  <chartFormats count="1">
    <chartFormat chart="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D599EC-1659-4703-9A64-B5322659CED4}" name="TablaDinámica4" cacheId="8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B9" firstHeaderRow="1" firstDataRow="1" firstDataCol="1"/>
  <pivotFields count="9">
    <pivotField showAll="0"/>
    <pivotField showAll="0" defaultSubtotal="0"/>
    <pivotField axis="axisRow" showAll="0">
      <items count="6">
        <item x="0"/>
        <item x="1"/>
        <item x="2"/>
        <item x="3"/>
        <item x="4"/>
        <item t="default"/>
      </items>
    </pivotField>
    <pivotField numFmtId="14" showAll="0"/>
    <pivotField showAll="0"/>
    <pivotField showAll="0" defaultSubtotal="0"/>
    <pivotField showAll="0"/>
    <pivotField dataField="1" numFmtId="166" showAll="0"/>
    <pivotField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a de Monto" fld="7" baseField="0" baseItem="0"/>
  </dataFields>
  <formats count="2">
    <format dxfId="9">
      <pivotArea outline="0" collapsedLevelsAreSubtotals="1" fieldPosition="0"/>
    </format>
    <format dxfId="8">
      <pivotArea outline="0" collapsedLevelsAreSubtotals="1" fieldPosition="0"/>
    </format>
  </formats>
  <chartFormats count="1">
    <chartFormat chart="2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E36727-442D-4CE3-AC51-C7FF6EAD5E97}" name="TablaDinámica2" cacheId="10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>
  <location ref="A6:B15" firstHeaderRow="1" firstDataRow="1" firstDataCol="1"/>
  <pivotFields count="9">
    <pivotField axis="axisRow" showAll="0">
      <items count="231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t="default"/>
      </items>
    </pivotField>
    <pivotField showAll="0" defaultSubtotal="0"/>
    <pivotField showAll="0"/>
    <pivotField showAll="0"/>
    <pivotField showAll="0"/>
    <pivotField showAll="0" defaultSubtotal="0"/>
    <pivotField showAll="0" defaultSubtotal="0"/>
    <pivotField showAll="0"/>
    <pivotField dataField="1" showAll="0"/>
  </pivotFields>
  <rowFields count="1">
    <field x="0"/>
  </rowFields>
  <rowItems count="9">
    <i>
      <x v="5"/>
    </i>
    <i>
      <x v="17"/>
    </i>
    <i>
      <x v="29"/>
    </i>
    <i>
      <x v="41"/>
    </i>
    <i>
      <x v="53"/>
    </i>
    <i>
      <x v="65"/>
    </i>
    <i>
      <x v="77"/>
    </i>
    <i>
      <x v="218"/>
    </i>
    <i t="grand">
      <x/>
    </i>
  </rowItems>
  <colItems count="1">
    <i/>
  </colItems>
  <dataFields count="1">
    <dataField name="Suma de Columna1" fld="8" baseField="0" baseItem="0"/>
  </dataFields>
  <formats count="2">
    <format dxfId="7">
      <pivotArea outline="0" collapsedLevelsAreSubtotals="1" fieldPosition="0"/>
    </format>
    <format dxfId="6">
      <pivotArea dataOnly="0" labelOnly="1" fieldPosition="0">
        <references count="1">
          <reference field="0" count="0"/>
        </references>
      </pivotArea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5EDD7C-1B8A-426D-91D9-6EE5303FA91E}" name="TablaDinámica3" cacheId="10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2">
  <location ref="A3:B30" firstHeaderRow="1" firstDataRow="1" firstDataCol="1"/>
  <pivotFields count="9">
    <pivotField showAll="0"/>
    <pivotField showAll="0" defaultSubtotal="0"/>
    <pivotField axis="axisRow" showAll="0" sortType="descending">
      <items count="27">
        <item x="2"/>
        <item x="9"/>
        <item x="5"/>
        <item x="11"/>
        <item x="7"/>
        <item x="3"/>
        <item x="14"/>
        <item x="10"/>
        <item x="13"/>
        <item x="6"/>
        <item x="16"/>
        <item x="8"/>
        <item x="4"/>
        <item x="0"/>
        <item x="12"/>
        <item x="15"/>
        <item x="1"/>
        <item x="18"/>
        <item x="17"/>
        <item x="19"/>
        <item x="20"/>
        <item x="21"/>
        <item x="22"/>
        <item x="23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defaultSubtotal="0"/>
    <pivotField showAll="0" defaultSubtotal="0"/>
    <pivotField dataField="1" showAll="0"/>
    <pivotField showAll="0"/>
  </pivotFields>
  <rowFields count="1">
    <field x="2"/>
  </rowFields>
  <rowItems count="27">
    <i>
      <x v="2"/>
    </i>
    <i>
      <x v="7"/>
    </i>
    <i>
      <x v="16"/>
    </i>
    <i>
      <x v="1"/>
    </i>
    <i>
      <x v="13"/>
    </i>
    <i>
      <x v="14"/>
    </i>
    <i>
      <x v="6"/>
    </i>
    <i>
      <x v="12"/>
    </i>
    <i>
      <x v="20"/>
    </i>
    <i>
      <x v="3"/>
    </i>
    <i>
      <x v="9"/>
    </i>
    <i>
      <x/>
    </i>
    <i>
      <x v="21"/>
    </i>
    <i>
      <x v="19"/>
    </i>
    <i>
      <x v="22"/>
    </i>
    <i>
      <x v="5"/>
    </i>
    <i>
      <x v="11"/>
    </i>
    <i>
      <x v="18"/>
    </i>
    <i>
      <x v="17"/>
    </i>
    <i>
      <x v="10"/>
    </i>
    <i>
      <x v="15"/>
    </i>
    <i>
      <x v="23"/>
    </i>
    <i>
      <x v="25"/>
    </i>
    <i>
      <x v="4"/>
    </i>
    <i>
      <x v="8"/>
    </i>
    <i>
      <x v="24"/>
    </i>
    <i t="grand">
      <x/>
    </i>
  </rowItems>
  <colItems count="1">
    <i/>
  </colItems>
  <dataFields count="1">
    <dataField name="Suma de Monto" fld="7" baseField="1" baseItem="0" numFmtId="3"/>
  </dataFields>
  <formats count="2">
    <format dxfId="5">
      <pivotArea outline="0" collapsedLevelsAreSubtotals="1" fieldPosition="0"/>
    </format>
    <format dxfId="4">
      <pivotArea collapsedLevelsAreSubtotals="1" fieldPosition="0">
        <references count="1">
          <reference field="2" count="16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</formats>
  <chartFormats count="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L6176" totalsRowShown="0">
  <autoFilter ref="A1:L6176" xr:uid="{57513FD5-B66C-4BB3-886B-80F2F459D6BE}"/>
  <tableColumns count="12">
    <tableColumn id="1" xr3:uid="{00000000-0010-0000-0000-000001000000}" name="MES"/>
    <tableColumn id="8" xr3:uid="{00000000-0010-0000-0000-000008000000}" name="Tipo" dataDxfId="22"/>
    <tableColumn id="2" xr3:uid="{00000000-0010-0000-0000-000002000000}" name="Concepto"/>
    <tableColumn id="3" xr3:uid="{00000000-0010-0000-0000-000003000000}" name="Fecha" dataDxfId="21"/>
    <tableColumn id="4" xr3:uid="{00000000-0010-0000-0000-000004000000}" name="Forma de pago" dataDxfId="20"/>
    <tableColumn id="5" xr3:uid="{00000000-0010-0000-0000-000005000000}" name="Glosa"/>
    <tableColumn id="6" xr3:uid="{00000000-0010-0000-0000-000006000000}" name="No documento"/>
    <tableColumn id="7" xr3:uid="{00000000-0010-0000-0000-000007000000}" name="Monto"/>
    <tableColumn id="9" xr3:uid="{00000000-0010-0000-0000-000009000000}" name="Columna1"/>
    <tableColumn id="10" xr3:uid="{00000000-0010-0000-0000-00000A000000}" name="Columna2"/>
    <tableColumn id="11" xr3:uid="{A3AE578B-537D-4807-881C-FD033B1A1810}" name="Columna3"/>
    <tableColumn id="12" xr3:uid="{489FCAC8-9749-40D4-B5B6-83983B0F645B}" name="Columna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13" displayName="Tabla13" ref="A1:L4488" totalsRowCount="1">
  <autoFilter ref="A1:L4487" xr:uid="{00000000-000C-0000-FFFF-FFFF01000000}"/>
  <tableColumns count="12">
    <tableColumn id="1" xr3:uid="{00000000-0010-0000-0100-000001000000}" name="MES" totalsRowFunction="custom" totalsRowDxfId="3">
      <totalsRowFormula>+'Base de datos  1'!A4489</totalsRowFormula>
    </tableColumn>
    <tableColumn id="8" xr3:uid="{00000000-0010-0000-0100-000008000000}" name="Tipo" totalsRowFunction="custom" dataDxfId="19" totalsRowDxfId="2">
      <totalsRowFormula>+'Base de datos  1'!B4489</totalsRowFormula>
    </tableColumn>
    <tableColumn id="2" xr3:uid="{00000000-0010-0000-0100-000002000000}" name="Concepto" totalsRowFunction="custom">
      <totalsRowFormula>+'Base de datos  1'!C4489</totalsRowFormula>
    </tableColumn>
    <tableColumn id="3" xr3:uid="{00000000-0010-0000-0100-000003000000}" name="Fecha" totalsRowFunction="custom" dataDxfId="18" totalsRowDxfId="1">
      <totalsRowFormula>+'Base de datos  1'!D4489</totalsRowFormula>
    </tableColumn>
    <tableColumn id="4" xr3:uid="{00000000-0010-0000-0100-000004000000}" name="Forma de pago" totalsRowFunction="custom">
      <totalsRowFormula>+'Base de datos  1'!E4489</totalsRowFormula>
    </tableColumn>
    <tableColumn id="5" xr3:uid="{00000000-0010-0000-0100-000005000000}" name="Glosa" totalsRowFunction="custom">
      <totalsRowFormula>+'Base de datos  1'!F4489</totalsRowFormula>
    </tableColumn>
    <tableColumn id="6" xr3:uid="{00000000-0010-0000-0100-000006000000}" name="No documento"/>
    <tableColumn id="7" xr3:uid="{00000000-0010-0000-0100-000007000000}" name="Monto" totalsRowFunction="custom" dataDxfId="17" totalsRowDxfId="0">
      <totalsRowFormula>+'Base de datos  1'!H4489</totalsRowFormula>
    </tableColumn>
    <tableColumn id="9" xr3:uid="{00000000-0010-0000-0100-000009000000}" name="Columna1"/>
    <tableColumn id="10" xr3:uid="{C6126C38-2228-4779-88A0-68A0A2B7EDC5}" name="Columna2"/>
    <tableColumn id="11" xr3:uid="{E9E22E77-3285-4FD7-973D-68A169762EF2}" name="Columna3"/>
    <tableColumn id="12" xr3:uid="{7BAA447B-4F6A-4607-B21B-3D2B9A9309AB}" name="Columna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2.bin"/><Relationship Id="rId1" Type="http://schemas.openxmlformats.org/officeDocument/2006/relationships/pivotTable" Target="../pivotTables/pivotTable1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3.bin"/><Relationship Id="rId1" Type="http://schemas.openxmlformats.org/officeDocument/2006/relationships/pivotTable" Target="../pivotTables/pivotTable2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4.bin"/><Relationship Id="rId1" Type="http://schemas.openxmlformats.org/officeDocument/2006/relationships/pivotTable" Target="../pivotTables/pivotTable3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5.bin"/><Relationship Id="rId1" Type="http://schemas.openxmlformats.org/officeDocument/2006/relationships/pivotTable" Target="../pivotTables/pivotTable4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6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2"/>
  <sheetViews>
    <sheetView topLeftCell="A55" workbookViewId="0">
      <selection activeCell="K72" sqref="K72"/>
    </sheetView>
  </sheetViews>
  <sheetFormatPr baseColWidth="10" defaultRowHeight="15" x14ac:dyDescent="0.25"/>
  <cols>
    <col min="1" max="1" width="10.7109375" customWidth="1"/>
    <col min="2" max="2" width="8" customWidth="1"/>
    <col min="3" max="3" width="33" bestFit="1" customWidth="1"/>
    <col min="4" max="4" width="13.5703125" bestFit="1" customWidth="1"/>
    <col min="5" max="5" width="6.7109375" customWidth="1"/>
    <col min="6" max="6" width="27" style="12" customWidth="1"/>
  </cols>
  <sheetData>
    <row r="1" spans="1:8" x14ac:dyDescent="0.25">
      <c r="A1" s="58" t="s">
        <v>0</v>
      </c>
      <c r="B1" s="37"/>
      <c r="C1" s="37"/>
      <c r="D1" s="37"/>
      <c r="E1" s="37"/>
      <c r="F1" s="59">
        <v>32770059</v>
      </c>
    </row>
    <row r="2" spans="1:8" x14ac:dyDescent="0.25">
      <c r="A2" s="2"/>
      <c r="E2" s="4"/>
    </row>
    <row r="3" spans="1:8" ht="18.75" x14ac:dyDescent="0.3">
      <c r="A3" s="53" t="s">
        <v>39</v>
      </c>
      <c r="B3" s="37"/>
      <c r="C3" s="37"/>
      <c r="D3" s="54">
        <v>9641551</v>
      </c>
      <c r="E3" s="37"/>
      <c r="F3" s="57"/>
      <c r="G3" s="3"/>
      <c r="H3" s="3"/>
    </row>
    <row r="5" spans="1:8" ht="18.75" x14ac:dyDescent="0.3">
      <c r="A5" s="307" t="s">
        <v>105</v>
      </c>
      <c r="B5" s="307"/>
      <c r="C5" s="307"/>
      <c r="D5" s="307"/>
      <c r="E5" s="307"/>
      <c r="F5" s="308"/>
    </row>
    <row r="6" spans="1:8" ht="32.65" customHeight="1" x14ac:dyDescent="0.25">
      <c r="A6" s="62" t="s">
        <v>43</v>
      </c>
      <c r="B6" s="62" t="s">
        <v>40</v>
      </c>
      <c r="C6" s="62" t="s">
        <v>1</v>
      </c>
      <c r="D6" s="62"/>
      <c r="E6" s="62"/>
      <c r="F6" s="63" t="s">
        <v>42</v>
      </c>
    </row>
    <row r="7" spans="1:8" x14ac:dyDescent="0.25">
      <c r="A7" s="9">
        <v>42552</v>
      </c>
      <c r="B7" t="s">
        <v>44</v>
      </c>
      <c r="C7" t="s">
        <v>2</v>
      </c>
      <c r="F7" s="14">
        <v>20000</v>
      </c>
    </row>
    <row r="8" spans="1:8" x14ac:dyDescent="0.25">
      <c r="A8" s="9">
        <v>42552</v>
      </c>
      <c r="B8" t="s">
        <v>69</v>
      </c>
      <c r="C8" s="1" t="s">
        <v>19</v>
      </c>
      <c r="F8" s="14">
        <v>20094</v>
      </c>
    </row>
    <row r="9" spans="1:8" x14ac:dyDescent="0.25">
      <c r="A9" s="9">
        <v>42552</v>
      </c>
      <c r="B9" t="s">
        <v>44</v>
      </c>
      <c r="C9" s="1" t="s">
        <v>27</v>
      </c>
      <c r="F9" s="14">
        <v>40000</v>
      </c>
    </row>
    <row r="10" spans="1:8" x14ac:dyDescent="0.25">
      <c r="A10" s="9">
        <v>42552</v>
      </c>
      <c r="B10" t="s">
        <v>44</v>
      </c>
      <c r="C10" s="1" t="s">
        <v>26</v>
      </c>
      <c r="F10" s="14">
        <v>40000</v>
      </c>
    </row>
    <row r="11" spans="1:8" x14ac:dyDescent="0.25">
      <c r="A11" s="9">
        <v>42555</v>
      </c>
      <c r="B11" t="s">
        <v>44</v>
      </c>
      <c r="C11" s="1" t="s">
        <v>29</v>
      </c>
      <c r="F11" s="14">
        <v>40000</v>
      </c>
    </row>
    <row r="12" spans="1:8" x14ac:dyDescent="0.25">
      <c r="A12" s="9">
        <v>42555</v>
      </c>
      <c r="B12" t="s">
        <v>70</v>
      </c>
      <c r="C12" s="1" t="s">
        <v>22</v>
      </c>
      <c r="F12" s="14">
        <v>40000</v>
      </c>
    </row>
    <row r="13" spans="1:8" x14ac:dyDescent="0.25">
      <c r="A13" s="9">
        <v>42556</v>
      </c>
      <c r="B13" t="s">
        <v>44</v>
      </c>
      <c r="C13" s="1" t="s">
        <v>5</v>
      </c>
      <c r="F13" s="14">
        <v>20000</v>
      </c>
    </row>
    <row r="14" spans="1:8" x14ac:dyDescent="0.25">
      <c r="A14" s="9">
        <v>42556</v>
      </c>
      <c r="B14" t="s">
        <v>44</v>
      </c>
      <c r="C14" s="1" t="s">
        <v>24</v>
      </c>
      <c r="F14" s="14">
        <v>40000</v>
      </c>
    </row>
    <row r="15" spans="1:8" x14ac:dyDescent="0.25">
      <c r="A15" s="9">
        <v>42558</v>
      </c>
      <c r="B15" t="s">
        <v>44</v>
      </c>
      <c r="C15" s="1" t="s">
        <v>10</v>
      </c>
      <c r="F15" s="14">
        <v>20000</v>
      </c>
    </row>
    <row r="16" spans="1:8" x14ac:dyDescent="0.25">
      <c r="A16" s="9">
        <v>42559</v>
      </c>
      <c r="B16" t="s">
        <v>44</v>
      </c>
      <c r="C16" s="1" t="s">
        <v>30</v>
      </c>
      <c r="F16" s="14">
        <v>20054</v>
      </c>
    </row>
    <row r="17" spans="1:6" x14ac:dyDescent="0.25">
      <c r="A17" s="9">
        <v>42559</v>
      </c>
      <c r="B17" t="s">
        <v>69</v>
      </c>
      <c r="C17" s="1" t="s">
        <v>31</v>
      </c>
      <c r="F17" s="14">
        <v>80000</v>
      </c>
    </row>
    <row r="18" spans="1:6" x14ac:dyDescent="0.25">
      <c r="A18" s="9">
        <v>42559</v>
      </c>
      <c r="B18" t="s">
        <v>44</v>
      </c>
      <c r="C18" s="1" t="s">
        <v>36</v>
      </c>
      <c r="F18" s="14">
        <v>120000</v>
      </c>
    </row>
    <row r="19" spans="1:6" x14ac:dyDescent="0.25">
      <c r="A19" s="9">
        <v>42562</v>
      </c>
      <c r="B19" t="s">
        <v>44</v>
      </c>
      <c r="C19" s="1" t="s">
        <v>11</v>
      </c>
      <c r="F19" s="14">
        <v>20000</v>
      </c>
    </row>
    <row r="20" spans="1:6" x14ac:dyDescent="0.25">
      <c r="A20" s="9">
        <v>42562</v>
      </c>
      <c r="B20" t="s">
        <v>44</v>
      </c>
      <c r="C20" s="1" t="s">
        <v>6</v>
      </c>
      <c r="F20" s="14">
        <v>20000</v>
      </c>
    </row>
    <row r="21" spans="1:6" x14ac:dyDescent="0.25">
      <c r="A21" s="9">
        <v>42562</v>
      </c>
      <c r="B21" t="s">
        <v>44</v>
      </c>
      <c r="C21" s="1" t="s">
        <v>12</v>
      </c>
      <c r="F21" s="14">
        <v>20000</v>
      </c>
    </row>
    <row r="22" spans="1:6" x14ac:dyDescent="0.25">
      <c r="A22" s="9">
        <v>42562</v>
      </c>
      <c r="B22" t="s">
        <v>44</v>
      </c>
      <c r="C22" s="1" t="s">
        <v>3</v>
      </c>
      <c r="F22" s="14">
        <v>20000</v>
      </c>
    </row>
    <row r="23" spans="1:6" x14ac:dyDescent="0.25">
      <c r="A23" s="9">
        <v>42562</v>
      </c>
      <c r="B23" t="s">
        <v>44</v>
      </c>
      <c r="C23" s="1" t="s">
        <v>20</v>
      </c>
      <c r="F23" s="14">
        <v>20100</v>
      </c>
    </row>
    <row r="24" spans="1:6" x14ac:dyDescent="0.25">
      <c r="A24" s="9">
        <v>42563</v>
      </c>
      <c r="B24" t="s">
        <v>70</v>
      </c>
      <c r="C24" s="1" t="s">
        <v>13</v>
      </c>
      <c r="F24" s="14">
        <v>20000</v>
      </c>
    </row>
    <row r="25" spans="1:6" x14ac:dyDescent="0.25">
      <c r="A25" s="9">
        <v>42563</v>
      </c>
      <c r="B25" t="s">
        <v>44</v>
      </c>
      <c r="C25" s="1" t="s">
        <v>23</v>
      </c>
      <c r="F25" s="14">
        <v>40000</v>
      </c>
    </row>
    <row r="26" spans="1:6" x14ac:dyDescent="0.25">
      <c r="A26" s="9">
        <v>42564</v>
      </c>
      <c r="B26" t="s">
        <v>44</v>
      </c>
      <c r="C26" s="1" t="s">
        <v>34</v>
      </c>
      <c r="F26" s="14">
        <v>100000</v>
      </c>
    </row>
    <row r="27" spans="1:6" x14ac:dyDescent="0.25">
      <c r="A27" s="9">
        <v>42565</v>
      </c>
      <c r="B27" t="s">
        <v>44</v>
      </c>
      <c r="C27" s="1" t="s">
        <v>37</v>
      </c>
      <c r="F27" s="14">
        <v>140000</v>
      </c>
    </row>
    <row r="28" spans="1:6" x14ac:dyDescent="0.25">
      <c r="A28" s="9">
        <v>42566</v>
      </c>
      <c r="B28" t="s">
        <v>69</v>
      </c>
      <c r="C28" s="1" t="s">
        <v>33</v>
      </c>
      <c r="F28" s="14">
        <v>100000</v>
      </c>
    </row>
    <row r="29" spans="1:6" x14ac:dyDescent="0.25">
      <c r="A29" s="9">
        <v>42571</v>
      </c>
      <c r="B29" t="s">
        <v>44</v>
      </c>
      <c r="C29" s="1" t="s">
        <v>25</v>
      </c>
      <c r="F29" s="14">
        <v>40000</v>
      </c>
    </row>
    <row r="30" spans="1:6" x14ac:dyDescent="0.25">
      <c r="A30" s="9">
        <v>42571</v>
      </c>
      <c r="B30" t="s">
        <v>44</v>
      </c>
      <c r="C30" s="1" t="s">
        <v>35</v>
      </c>
      <c r="F30" s="14">
        <v>100000</v>
      </c>
    </row>
    <row r="31" spans="1:6" x14ac:dyDescent="0.25">
      <c r="A31" s="9">
        <v>42571</v>
      </c>
      <c r="B31" t="s">
        <v>44</v>
      </c>
      <c r="C31" s="1" t="s">
        <v>38</v>
      </c>
      <c r="F31" s="14">
        <v>1416156</v>
      </c>
    </row>
    <row r="32" spans="1:6" x14ac:dyDescent="0.25">
      <c r="A32" s="9">
        <v>42576</v>
      </c>
      <c r="B32" t="s">
        <v>44</v>
      </c>
      <c r="C32" s="1" t="s">
        <v>8</v>
      </c>
      <c r="F32" s="14">
        <v>20000</v>
      </c>
    </row>
    <row r="33" spans="1:6" x14ac:dyDescent="0.25">
      <c r="A33" s="9">
        <v>42577</v>
      </c>
      <c r="B33" t="s">
        <v>70</v>
      </c>
      <c r="C33" s="1" t="s">
        <v>15</v>
      </c>
      <c r="F33" s="14">
        <v>20028</v>
      </c>
    </row>
    <row r="34" spans="1:6" x14ac:dyDescent="0.25">
      <c r="A34" s="9">
        <v>42577</v>
      </c>
      <c r="B34" t="s">
        <v>70</v>
      </c>
      <c r="C34" s="1" t="s">
        <v>18</v>
      </c>
      <c r="F34" s="14">
        <v>20080</v>
      </c>
    </row>
    <row r="35" spans="1:6" x14ac:dyDescent="0.25">
      <c r="A35" s="9">
        <v>42577</v>
      </c>
      <c r="B35" t="s">
        <v>70</v>
      </c>
      <c r="C35" s="1" t="s">
        <v>21</v>
      </c>
      <c r="F35" s="14">
        <v>20109</v>
      </c>
    </row>
    <row r="36" spans="1:6" x14ac:dyDescent="0.25">
      <c r="A36" s="9">
        <v>42577</v>
      </c>
      <c r="B36" t="s">
        <v>44</v>
      </c>
      <c r="C36" s="1" t="s">
        <v>28</v>
      </c>
      <c r="F36" s="14">
        <v>40000</v>
      </c>
    </row>
    <row r="37" spans="1:6" x14ac:dyDescent="0.25">
      <c r="A37" s="9">
        <v>42579</v>
      </c>
      <c r="B37" t="s">
        <v>44</v>
      </c>
      <c r="C37" s="1" t="s">
        <v>30</v>
      </c>
      <c r="F37" s="14">
        <v>20054</v>
      </c>
    </row>
    <row r="38" spans="1:6" x14ac:dyDescent="0.25">
      <c r="A38" s="9">
        <v>42579</v>
      </c>
      <c r="B38" t="s">
        <v>44</v>
      </c>
      <c r="C38" s="1" t="s">
        <v>32</v>
      </c>
      <c r="F38" s="14">
        <v>80000</v>
      </c>
    </row>
    <row r="39" spans="1:6" x14ac:dyDescent="0.25">
      <c r="A39" s="9">
        <v>42580</v>
      </c>
      <c r="B39" t="s">
        <v>44</v>
      </c>
      <c r="C39" s="1" t="s">
        <v>71</v>
      </c>
      <c r="F39" s="14">
        <v>90</v>
      </c>
    </row>
    <row r="40" spans="1:6" x14ac:dyDescent="0.25">
      <c r="A40" s="9">
        <v>42580</v>
      </c>
      <c r="B40" t="s">
        <v>70</v>
      </c>
      <c r="C40" s="1" t="s">
        <v>4</v>
      </c>
      <c r="F40" s="14">
        <v>20000</v>
      </c>
    </row>
    <row r="41" spans="1:6" x14ac:dyDescent="0.25">
      <c r="A41" s="9">
        <v>42580</v>
      </c>
      <c r="B41" t="s">
        <v>44</v>
      </c>
      <c r="C41" s="1" t="s">
        <v>9</v>
      </c>
      <c r="F41" s="14">
        <v>20000</v>
      </c>
    </row>
    <row r="42" spans="1:6" x14ac:dyDescent="0.25">
      <c r="A42" s="9">
        <v>42580</v>
      </c>
      <c r="B42" t="s">
        <v>44</v>
      </c>
      <c r="C42" s="1" t="s">
        <v>7</v>
      </c>
      <c r="F42" s="14">
        <v>20000</v>
      </c>
    </row>
    <row r="43" spans="1:6" x14ac:dyDescent="0.25">
      <c r="A43" s="9">
        <v>42580</v>
      </c>
      <c r="B43" t="s">
        <v>44</v>
      </c>
      <c r="C43" s="1" t="s">
        <v>14</v>
      </c>
      <c r="F43" s="14">
        <v>20000</v>
      </c>
    </row>
    <row r="44" spans="1:6" x14ac:dyDescent="0.25">
      <c r="A44" s="9">
        <v>42580</v>
      </c>
      <c r="B44" t="s">
        <v>44</v>
      </c>
      <c r="C44" s="1" t="s">
        <v>16</v>
      </c>
      <c r="F44" s="14">
        <v>20037</v>
      </c>
    </row>
    <row r="45" spans="1:6" x14ac:dyDescent="0.25">
      <c r="A45" s="9">
        <v>42580</v>
      </c>
      <c r="B45" t="s">
        <v>44</v>
      </c>
      <c r="C45" t="s">
        <v>17</v>
      </c>
      <c r="F45" s="14">
        <v>20072</v>
      </c>
    </row>
    <row r="46" spans="1:6" ht="18.75" x14ac:dyDescent="0.3">
      <c r="A46" s="60"/>
      <c r="B46" s="60"/>
      <c r="C46" s="36" t="s">
        <v>103</v>
      </c>
      <c r="D46" s="37"/>
      <c r="E46" s="37"/>
      <c r="F46" s="38">
        <f>SUM(F7:F45)</f>
        <v>2896874</v>
      </c>
    </row>
    <row r="48" spans="1:6" ht="15.75" thickBot="1" x14ac:dyDescent="0.3">
      <c r="A48" s="18"/>
      <c r="B48" s="18"/>
      <c r="C48" s="18"/>
      <c r="D48" s="18"/>
      <c r="E48" s="18"/>
      <c r="F48" s="19"/>
    </row>
    <row r="49" spans="1:6" ht="15.75" thickTop="1" x14ac:dyDescent="0.25"/>
    <row r="52" spans="1:6" ht="18.75" x14ac:dyDescent="0.3">
      <c r="A52" s="307" t="s">
        <v>185</v>
      </c>
      <c r="B52" s="307"/>
      <c r="C52" s="307"/>
      <c r="D52" s="307"/>
      <c r="E52" s="307"/>
      <c r="F52" s="307"/>
    </row>
    <row r="54" spans="1:6" ht="34.15" customHeight="1" x14ac:dyDescent="0.25">
      <c r="A54" s="55" t="s">
        <v>43</v>
      </c>
      <c r="B54" s="55" t="s">
        <v>40</v>
      </c>
      <c r="C54" s="55" t="s">
        <v>1</v>
      </c>
      <c r="D54" s="55" t="s">
        <v>41</v>
      </c>
      <c r="E54" s="55" t="s">
        <v>68</v>
      </c>
      <c r="F54" s="56" t="s">
        <v>42</v>
      </c>
    </row>
    <row r="55" spans="1:6" x14ac:dyDescent="0.25">
      <c r="A55" s="9">
        <v>42552</v>
      </c>
      <c r="B55" t="s">
        <v>44</v>
      </c>
      <c r="C55" t="s">
        <v>45</v>
      </c>
      <c r="D55" s="10">
        <v>155691</v>
      </c>
      <c r="E55" s="7"/>
      <c r="F55" s="14">
        <v>4475</v>
      </c>
    </row>
    <row r="56" spans="1:6" x14ac:dyDescent="0.25">
      <c r="A56" s="9">
        <v>42552</v>
      </c>
      <c r="B56" t="s">
        <v>44</v>
      </c>
      <c r="C56" t="s">
        <v>46</v>
      </c>
      <c r="D56" s="10" t="s">
        <v>47</v>
      </c>
      <c r="E56" s="7"/>
      <c r="F56" s="14">
        <v>178153</v>
      </c>
    </row>
    <row r="57" spans="1:6" x14ac:dyDescent="0.25">
      <c r="A57" s="9">
        <v>42552</v>
      </c>
      <c r="B57" t="s">
        <v>44</v>
      </c>
      <c r="C57" t="s">
        <v>48</v>
      </c>
      <c r="D57" s="10">
        <v>155662</v>
      </c>
      <c r="E57" s="7"/>
      <c r="F57" s="14">
        <v>198020</v>
      </c>
    </row>
    <row r="58" spans="1:6" x14ac:dyDescent="0.25">
      <c r="A58" s="9">
        <v>42555</v>
      </c>
      <c r="B58" t="s">
        <v>44</v>
      </c>
      <c r="C58" t="s">
        <v>49</v>
      </c>
      <c r="D58" s="10"/>
      <c r="E58" s="7" t="s">
        <v>50</v>
      </c>
      <c r="F58" s="14">
        <v>65000</v>
      </c>
    </row>
    <row r="59" spans="1:6" x14ac:dyDescent="0.25">
      <c r="A59" s="9">
        <v>42555</v>
      </c>
      <c r="B59" t="s">
        <v>44</v>
      </c>
      <c r="C59" t="s">
        <v>51</v>
      </c>
      <c r="D59" s="10" t="s">
        <v>52</v>
      </c>
      <c r="E59" s="7"/>
      <c r="F59" s="14">
        <v>70000</v>
      </c>
    </row>
    <row r="60" spans="1:6" x14ac:dyDescent="0.25">
      <c r="A60" s="9">
        <v>42556</v>
      </c>
      <c r="B60" t="s">
        <v>44</v>
      </c>
      <c r="C60" t="s">
        <v>53</v>
      </c>
      <c r="D60" s="10" t="s">
        <v>47</v>
      </c>
      <c r="E60" s="7"/>
      <c r="F60" s="14">
        <v>6990</v>
      </c>
    </row>
    <row r="61" spans="1:6" x14ac:dyDescent="0.25">
      <c r="A61" s="9">
        <v>42556</v>
      </c>
      <c r="B61" t="s">
        <v>44</v>
      </c>
      <c r="C61" t="s">
        <v>54</v>
      </c>
      <c r="D61" s="10">
        <v>4998428</v>
      </c>
      <c r="E61" s="7"/>
      <c r="F61" s="14">
        <v>22114</v>
      </c>
    </row>
    <row r="62" spans="1:6" x14ac:dyDescent="0.25">
      <c r="A62" s="9">
        <v>42556</v>
      </c>
      <c r="B62" t="s">
        <v>44</v>
      </c>
      <c r="C62" t="s">
        <v>55</v>
      </c>
      <c r="D62" s="10">
        <v>5004224</v>
      </c>
      <c r="E62" s="7"/>
      <c r="F62" s="14">
        <v>76019</v>
      </c>
    </row>
    <row r="63" spans="1:6" x14ac:dyDescent="0.25">
      <c r="A63" s="9">
        <v>42556</v>
      </c>
      <c r="B63" t="s">
        <v>44</v>
      </c>
      <c r="C63" t="s">
        <v>56</v>
      </c>
      <c r="D63" s="10" t="s">
        <v>57</v>
      </c>
      <c r="E63" s="7" t="s">
        <v>58</v>
      </c>
      <c r="F63" s="14">
        <v>100000</v>
      </c>
    </row>
    <row r="64" spans="1:6" x14ac:dyDescent="0.25">
      <c r="A64" s="9">
        <v>42556</v>
      </c>
      <c r="B64" t="s">
        <v>44</v>
      </c>
      <c r="C64" t="s">
        <v>59</v>
      </c>
      <c r="D64" s="10" t="s">
        <v>47</v>
      </c>
      <c r="E64" s="7"/>
      <c r="F64" s="14">
        <v>250000</v>
      </c>
    </row>
    <row r="65" spans="1:6" x14ac:dyDescent="0.25">
      <c r="A65" s="9">
        <v>42557</v>
      </c>
      <c r="B65" t="s">
        <v>44</v>
      </c>
      <c r="C65" t="s">
        <v>60</v>
      </c>
      <c r="D65" s="10">
        <v>166512847</v>
      </c>
      <c r="E65" s="7"/>
      <c r="F65" s="14">
        <v>85884</v>
      </c>
    </row>
    <row r="66" spans="1:6" x14ac:dyDescent="0.25">
      <c r="A66" s="9">
        <v>42562</v>
      </c>
      <c r="B66" t="s">
        <v>44</v>
      </c>
      <c r="C66" t="s">
        <v>61</v>
      </c>
      <c r="D66" s="10"/>
      <c r="E66" s="7" t="s">
        <v>62</v>
      </c>
      <c r="F66" s="14">
        <v>20000</v>
      </c>
    </row>
    <row r="67" spans="1:6" x14ac:dyDescent="0.25">
      <c r="A67" s="9">
        <v>42562</v>
      </c>
      <c r="B67" t="s">
        <v>44</v>
      </c>
      <c r="C67" t="s">
        <v>63</v>
      </c>
      <c r="D67" s="10"/>
      <c r="E67" s="7"/>
      <c r="F67" s="14">
        <v>59300</v>
      </c>
    </row>
    <row r="68" spans="1:6" x14ac:dyDescent="0.25">
      <c r="A68" s="9">
        <v>42566</v>
      </c>
      <c r="B68" t="s">
        <v>44</v>
      </c>
      <c r="C68" t="s">
        <v>64</v>
      </c>
      <c r="D68" s="10"/>
      <c r="E68" s="7"/>
      <c r="F68" s="14">
        <v>120000</v>
      </c>
    </row>
    <row r="69" spans="1:6" x14ac:dyDescent="0.25">
      <c r="A69" s="9">
        <v>42569</v>
      </c>
      <c r="B69" t="s">
        <v>44</v>
      </c>
      <c r="C69" t="s">
        <v>65</v>
      </c>
      <c r="D69" s="10"/>
      <c r="E69" s="7"/>
      <c r="F69" s="14">
        <v>100000</v>
      </c>
    </row>
    <row r="70" spans="1:6" x14ac:dyDescent="0.25">
      <c r="A70" s="9">
        <v>42572</v>
      </c>
      <c r="B70" t="s">
        <v>44</v>
      </c>
      <c r="C70" t="s">
        <v>66</v>
      </c>
      <c r="D70" s="10"/>
      <c r="E70" s="7"/>
      <c r="F70" s="14">
        <v>13566</v>
      </c>
    </row>
    <row r="71" spans="1:6" x14ac:dyDescent="0.25">
      <c r="A71" s="9">
        <v>42578</v>
      </c>
      <c r="B71" t="s">
        <v>44</v>
      </c>
      <c r="C71" t="s">
        <v>67</v>
      </c>
      <c r="D71" s="10"/>
      <c r="E71" s="7"/>
      <c r="F71" s="14">
        <v>178153</v>
      </c>
    </row>
    <row r="73" spans="1:6" ht="18.75" x14ac:dyDescent="0.3">
      <c r="C73" s="6" t="s">
        <v>104</v>
      </c>
      <c r="F73" s="15">
        <f>SUM(F55:F72)</f>
        <v>1547674</v>
      </c>
    </row>
    <row r="75" spans="1:6" ht="15.75" thickBot="1" x14ac:dyDescent="0.3"/>
    <row r="76" spans="1:6" ht="16.5" thickTop="1" thickBot="1" x14ac:dyDescent="0.3">
      <c r="C76" s="309" t="s">
        <v>162</v>
      </c>
      <c r="D76" s="310"/>
      <c r="E76" s="310"/>
      <c r="F76" s="311"/>
    </row>
    <row r="77" spans="1:6" ht="15.75" thickTop="1" x14ac:dyDescent="0.25">
      <c r="C77" s="3" t="s">
        <v>72</v>
      </c>
      <c r="D77" s="20">
        <v>42522</v>
      </c>
      <c r="E77" s="3"/>
      <c r="F77" s="11">
        <f>+D3</f>
        <v>9641551</v>
      </c>
    </row>
    <row r="78" spans="1:6" x14ac:dyDescent="0.25">
      <c r="C78" s="3" t="s">
        <v>73</v>
      </c>
      <c r="D78" s="20">
        <v>42552</v>
      </c>
      <c r="E78" s="3"/>
      <c r="F78" s="11">
        <f>+F46</f>
        <v>2896874</v>
      </c>
    </row>
    <row r="79" spans="1:6" x14ac:dyDescent="0.25">
      <c r="C79" s="3" t="s">
        <v>74</v>
      </c>
      <c r="D79" s="3"/>
      <c r="E79" s="3"/>
      <c r="F79" s="13"/>
    </row>
    <row r="80" spans="1:6" x14ac:dyDescent="0.25">
      <c r="C80" s="3" t="s">
        <v>75</v>
      </c>
      <c r="D80" s="20">
        <v>42552</v>
      </c>
      <c r="E80" s="3"/>
      <c r="F80" s="17">
        <f>-F73</f>
        <v>-1547674</v>
      </c>
    </row>
    <row r="81" spans="1:6" ht="15.75" thickBot="1" x14ac:dyDescent="0.3"/>
    <row r="82" spans="1:6" ht="20.25" thickTop="1" thickBot="1" x14ac:dyDescent="0.35">
      <c r="C82" s="21" t="s">
        <v>108</v>
      </c>
      <c r="D82" s="22"/>
      <c r="E82" s="22"/>
      <c r="F82" s="24">
        <f>+F77+F78+F80</f>
        <v>10990751</v>
      </c>
    </row>
    <row r="83" spans="1:6" ht="16.5" thickTop="1" thickBot="1" x14ac:dyDescent="0.3"/>
    <row r="84" spans="1:6" ht="20.25" thickTop="1" thickBot="1" x14ac:dyDescent="0.35">
      <c r="C84" s="21" t="s">
        <v>109</v>
      </c>
      <c r="D84" s="22"/>
      <c r="E84" s="22"/>
      <c r="F84" s="24">
        <f>+F1</f>
        <v>32770059</v>
      </c>
    </row>
    <row r="85" spans="1:6" ht="15.75" thickTop="1" x14ac:dyDescent="0.25"/>
    <row r="91" spans="1:6" ht="15.75" thickBot="1" x14ac:dyDescent="0.3">
      <c r="A91" s="18"/>
      <c r="B91" s="18"/>
      <c r="C91" s="18"/>
      <c r="D91" s="18"/>
      <c r="E91" s="18"/>
      <c r="F91" s="19"/>
    </row>
    <row r="92" spans="1:6" ht="15.75" thickTop="1" x14ac:dyDescent="0.25"/>
  </sheetData>
  <mergeCells count="3">
    <mergeCell ref="A52:F52"/>
    <mergeCell ref="A5:F5"/>
    <mergeCell ref="C76:F76"/>
  </mergeCells>
  <pageMargins left="0.70866141732283472" right="0.70866141732283472" top="0.74803149606299213" bottom="0.74803149606299213" header="0.31496062992125984" footer="0.31496062992125984"/>
  <pageSetup scale="90" fitToWidth="90" orientation="portrait" r:id="rId1"/>
  <headerFooter>
    <oddHeader xml:space="preserve">&amp;C&amp;"-,Negrita Cursiva"&amp;14Reporte de Caja  Sociedad el Ensueño&amp;"-,Normal"&amp;11
</oddHeader>
  </headerFooter>
  <ignoredErrors>
    <ignoredError sqref="E66 E58 E63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93"/>
  <sheetViews>
    <sheetView topLeftCell="A73" zoomScale="80" zoomScaleNormal="80" workbookViewId="0">
      <selection activeCell="L91" sqref="L91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bestFit="1" customWidth="1"/>
    <col min="5" max="5" width="13.5703125" customWidth="1"/>
    <col min="6" max="6" width="27" customWidth="1"/>
  </cols>
  <sheetData>
    <row r="1" spans="1:8" ht="19.5" thickTop="1" x14ac:dyDescent="0.3">
      <c r="A1" s="106" t="s">
        <v>356</v>
      </c>
      <c r="B1" s="107"/>
      <c r="C1" s="107"/>
      <c r="D1" s="108">
        <f>+'Marzo 2017'!F92</f>
        <v>10015526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307" t="s">
        <v>355</v>
      </c>
      <c r="B3" s="307"/>
      <c r="C3" s="307"/>
      <c r="D3" s="307"/>
      <c r="E3" s="307"/>
      <c r="F3" s="308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42828</v>
      </c>
      <c r="B5" t="s">
        <v>76</v>
      </c>
      <c r="C5" t="s">
        <v>2</v>
      </c>
      <c r="D5" t="s">
        <v>57</v>
      </c>
      <c r="F5" s="14">
        <v>20000</v>
      </c>
    </row>
    <row r="6" spans="1:8" x14ac:dyDescent="0.25">
      <c r="A6" s="9">
        <v>42828</v>
      </c>
      <c r="B6" t="s">
        <v>76</v>
      </c>
      <c r="C6" t="s">
        <v>487</v>
      </c>
      <c r="D6" t="s">
        <v>57</v>
      </c>
      <c r="F6" s="14">
        <v>200000</v>
      </c>
    </row>
    <row r="7" spans="1:8" x14ac:dyDescent="0.25">
      <c r="A7" s="9">
        <v>42828</v>
      </c>
      <c r="B7" t="s">
        <v>239</v>
      </c>
      <c r="C7" t="s">
        <v>373</v>
      </c>
      <c r="D7" t="s">
        <v>57</v>
      </c>
      <c r="F7" s="14">
        <v>100000</v>
      </c>
    </row>
    <row r="8" spans="1:8" x14ac:dyDescent="0.25">
      <c r="A8" s="9">
        <v>42828</v>
      </c>
      <c r="B8" t="s">
        <v>239</v>
      </c>
      <c r="C8" t="s">
        <v>240</v>
      </c>
      <c r="D8" t="s">
        <v>57</v>
      </c>
      <c r="F8" s="14">
        <v>70000</v>
      </c>
    </row>
    <row r="9" spans="1:8" x14ac:dyDescent="0.25">
      <c r="A9" s="9">
        <v>42828</v>
      </c>
      <c r="B9" t="s">
        <v>239</v>
      </c>
      <c r="D9" t="s">
        <v>57</v>
      </c>
      <c r="F9" s="14">
        <v>20000</v>
      </c>
    </row>
    <row r="10" spans="1:8" x14ac:dyDescent="0.25">
      <c r="A10" s="9">
        <v>42829</v>
      </c>
      <c r="B10" t="s">
        <v>76</v>
      </c>
      <c r="C10" t="s">
        <v>3</v>
      </c>
      <c r="D10" t="s">
        <v>57</v>
      </c>
      <c r="F10" s="14">
        <v>20000</v>
      </c>
    </row>
    <row r="11" spans="1:8" x14ac:dyDescent="0.25">
      <c r="A11" s="9">
        <v>42829</v>
      </c>
      <c r="B11" t="s">
        <v>76</v>
      </c>
      <c r="C11" t="s">
        <v>135</v>
      </c>
      <c r="D11" t="s">
        <v>57</v>
      </c>
      <c r="F11" s="14">
        <v>20000</v>
      </c>
    </row>
    <row r="12" spans="1:8" x14ac:dyDescent="0.25">
      <c r="A12" s="9">
        <v>42829</v>
      </c>
      <c r="B12" t="s">
        <v>76</v>
      </c>
      <c r="C12" t="s">
        <v>313</v>
      </c>
      <c r="D12" t="s">
        <v>57</v>
      </c>
      <c r="F12" s="14">
        <v>20000</v>
      </c>
    </row>
    <row r="13" spans="1:8" x14ac:dyDescent="0.25">
      <c r="A13" s="9">
        <v>42831</v>
      </c>
      <c r="B13" t="s">
        <v>239</v>
      </c>
      <c r="C13" t="s">
        <v>133</v>
      </c>
      <c r="F13" s="14">
        <v>100000</v>
      </c>
    </row>
    <row r="14" spans="1:8" x14ac:dyDescent="0.25">
      <c r="A14" s="9">
        <v>42835</v>
      </c>
      <c r="B14" t="s">
        <v>76</v>
      </c>
      <c r="C14" t="s">
        <v>11</v>
      </c>
      <c r="F14" s="14">
        <v>40000</v>
      </c>
    </row>
    <row r="15" spans="1:8" x14ac:dyDescent="0.25">
      <c r="A15" s="9">
        <v>42835</v>
      </c>
      <c r="B15" t="s">
        <v>76</v>
      </c>
      <c r="C15" t="s">
        <v>87</v>
      </c>
      <c r="F15" s="14">
        <v>20000</v>
      </c>
    </row>
    <row r="16" spans="1:8" x14ac:dyDescent="0.25">
      <c r="A16" s="9">
        <v>42835</v>
      </c>
      <c r="B16" t="s">
        <v>239</v>
      </c>
      <c r="C16" t="s">
        <v>132</v>
      </c>
      <c r="F16" s="14">
        <v>20100</v>
      </c>
    </row>
    <row r="17" spans="1:6" x14ac:dyDescent="0.25">
      <c r="A17" s="9">
        <v>42835</v>
      </c>
      <c r="B17" t="s">
        <v>76</v>
      </c>
      <c r="C17" t="s">
        <v>198</v>
      </c>
      <c r="F17" s="14">
        <v>40000</v>
      </c>
    </row>
    <row r="18" spans="1:6" x14ac:dyDescent="0.25">
      <c r="A18" s="9">
        <v>42835</v>
      </c>
      <c r="B18" t="s">
        <v>129</v>
      </c>
      <c r="C18" t="s">
        <v>488</v>
      </c>
      <c r="F18" s="14">
        <v>1942500</v>
      </c>
    </row>
    <row r="19" spans="1:6" x14ac:dyDescent="0.25">
      <c r="A19" s="9">
        <v>42842</v>
      </c>
      <c r="B19" t="s">
        <v>76</v>
      </c>
      <c r="C19" t="s">
        <v>430</v>
      </c>
      <c r="F19" s="14">
        <v>20000</v>
      </c>
    </row>
    <row r="20" spans="1:6" x14ac:dyDescent="0.25">
      <c r="A20" s="9">
        <v>42842</v>
      </c>
      <c r="B20" t="s">
        <v>129</v>
      </c>
      <c r="C20" t="s">
        <v>245</v>
      </c>
      <c r="F20" s="14">
        <v>60000</v>
      </c>
    </row>
    <row r="21" spans="1:6" x14ac:dyDescent="0.25">
      <c r="A21" s="9">
        <v>42843</v>
      </c>
      <c r="B21" t="s">
        <v>239</v>
      </c>
      <c r="C21" t="s">
        <v>426</v>
      </c>
      <c r="F21" s="14">
        <v>60117</v>
      </c>
    </row>
    <row r="22" spans="1:6" x14ac:dyDescent="0.25">
      <c r="A22" s="9">
        <v>42845</v>
      </c>
      <c r="B22" t="s">
        <v>239</v>
      </c>
      <c r="C22" t="s">
        <v>91</v>
      </c>
      <c r="F22" s="14">
        <v>20028</v>
      </c>
    </row>
    <row r="23" spans="1:6" x14ac:dyDescent="0.25">
      <c r="A23" s="9">
        <v>42849</v>
      </c>
      <c r="B23" t="s">
        <v>76</v>
      </c>
      <c r="C23" t="s">
        <v>93</v>
      </c>
      <c r="F23" s="14">
        <v>20000</v>
      </c>
    </row>
    <row r="24" spans="1:6" x14ac:dyDescent="0.25">
      <c r="A24" s="9">
        <v>42850</v>
      </c>
      <c r="B24" t="s">
        <v>76</v>
      </c>
      <c r="C24" t="s">
        <v>383</v>
      </c>
      <c r="F24" s="14">
        <v>120000</v>
      </c>
    </row>
    <row r="25" spans="1:6" x14ac:dyDescent="0.25">
      <c r="A25" s="9">
        <v>42850</v>
      </c>
      <c r="B25" t="s">
        <v>76</v>
      </c>
      <c r="C25" t="s">
        <v>127</v>
      </c>
      <c r="F25" s="14">
        <v>20000</v>
      </c>
    </row>
    <row r="26" spans="1:6" x14ac:dyDescent="0.25">
      <c r="A26" s="9">
        <v>42850</v>
      </c>
      <c r="B26" t="s">
        <v>76</v>
      </c>
      <c r="C26" t="s">
        <v>489</v>
      </c>
      <c r="F26" s="14">
        <v>962500</v>
      </c>
    </row>
    <row r="27" spans="1:6" x14ac:dyDescent="0.25">
      <c r="A27" s="9">
        <v>42852</v>
      </c>
      <c r="B27" t="s">
        <v>76</v>
      </c>
      <c r="C27" t="s">
        <v>430</v>
      </c>
      <c r="F27" s="14">
        <v>20000</v>
      </c>
    </row>
    <row r="28" spans="1:6" x14ac:dyDescent="0.25">
      <c r="A28" s="9">
        <v>42852</v>
      </c>
      <c r="B28" t="s">
        <v>76</v>
      </c>
      <c r="C28" t="s">
        <v>490</v>
      </c>
      <c r="F28" s="14">
        <v>3660</v>
      </c>
    </row>
    <row r="29" spans="1:6" x14ac:dyDescent="0.25">
      <c r="A29" s="9">
        <v>42853</v>
      </c>
      <c r="B29" t="s">
        <v>76</v>
      </c>
      <c r="C29" t="s">
        <v>14</v>
      </c>
      <c r="F29" s="14">
        <v>20000</v>
      </c>
    </row>
    <row r="30" spans="1:6" x14ac:dyDescent="0.25">
      <c r="A30" s="9">
        <v>42853</v>
      </c>
      <c r="B30" t="s">
        <v>76</v>
      </c>
      <c r="C30" t="s">
        <v>9</v>
      </c>
      <c r="F30" s="14">
        <v>20000</v>
      </c>
    </row>
    <row r="31" spans="1:6" x14ac:dyDescent="0.25">
      <c r="A31" s="9">
        <v>42853</v>
      </c>
      <c r="B31" t="s">
        <v>76</v>
      </c>
      <c r="C31" t="s">
        <v>131</v>
      </c>
      <c r="F31" s="14">
        <v>20000</v>
      </c>
    </row>
    <row r="32" spans="1:6" x14ac:dyDescent="0.25">
      <c r="A32" s="9">
        <v>42853</v>
      </c>
      <c r="B32" t="s">
        <v>76</v>
      </c>
      <c r="C32" t="s">
        <v>16</v>
      </c>
      <c r="F32" s="14">
        <v>20037</v>
      </c>
    </row>
    <row r="33" spans="1:9" x14ac:dyDescent="0.25">
      <c r="A33" s="9">
        <v>42853</v>
      </c>
      <c r="B33" t="s">
        <v>76</v>
      </c>
      <c r="C33" t="s">
        <v>17</v>
      </c>
      <c r="F33" s="14">
        <v>20072</v>
      </c>
    </row>
    <row r="34" spans="1:9" x14ac:dyDescent="0.25">
      <c r="A34" s="9">
        <v>42853</v>
      </c>
      <c r="B34" t="s">
        <v>239</v>
      </c>
      <c r="C34" t="s">
        <v>491</v>
      </c>
      <c r="F34" s="14">
        <v>20094</v>
      </c>
    </row>
    <row r="35" spans="1:9" x14ac:dyDescent="0.25">
      <c r="A35" s="9"/>
      <c r="F35" s="14"/>
    </row>
    <row r="36" spans="1:9" ht="19.5" thickBot="1" x14ac:dyDescent="0.35">
      <c r="A36" s="18"/>
      <c r="B36" s="18"/>
      <c r="C36" s="39" t="s">
        <v>354</v>
      </c>
      <c r="D36" s="40"/>
      <c r="E36" s="40"/>
      <c r="F36" s="41">
        <f>SUM(F5:F35)</f>
        <v>4059108</v>
      </c>
      <c r="I36" s="1"/>
    </row>
    <row r="37" spans="1:9" ht="15.75" thickTop="1" x14ac:dyDescent="0.25">
      <c r="F37" s="110"/>
    </row>
    <row r="38" spans="1:9" x14ac:dyDescent="0.25">
      <c r="F38" s="30"/>
    </row>
    <row r="39" spans="1:9" x14ac:dyDescent="0.25">
      <c r="F39" s="30"/>
    </row>
    <row r="40" spans="1:9" x14ac:dyDescent="0.25">
      <c r="F40" s="30"/>
    </row>
    <row r="41" spans="1:9" x14ac:dyDescent="0.25">
      <c r="F41" s="30"/>
    </row>
    <row r="42" spans="1:9" x14ac:dyDescent="0.25">
      <c r="F42" s="30"/>
    </row>
    <row r="43" spans="1:9" x14ac:dyDescent="0.25">
      <c r="F43" s="30"/>
    </row>
    <row r="44" spans="1:9" x14ac:dyDescent="0.25">
      <c r="F44" s="30"/>
    </row>
    <row r="45" spans="1:9" x14ac:dyDescent="0.25">
      <c r="F45" s="30"/>
    </row>
    <row r="46" spans="1:9" x14ac:dyDescent="0.25">
      <c r="F46" s="30"/>
    </row>
    <row r="47" spans="1:9" x14ac:dyDescent="0.25">
      <c r="F47" s="30"/>
    </row>
    <row r="48" spans="1:9" x14ac:dyDescent="0.25">
      <c r="F48" s="30"/>
    </row>
    <row r="49" spans="1:6" x14ac:dyDescent="0.25">
      <c r="F49" s="30"/>
    </row>
    <row r="50" spans="1:6" x14ac:dyDescent="0.25">
      <c r="F50" s="30"/>
    </row>
    <row r="51" spans="1:6" x14ac:dyDescent="0.25">
      <c r="F51" s="30"/>
    </row>
    <row r="52" spans="1:6" x14ac:dyDescent="0.25">
      <c r="F52" s="30"/>
    </row>
    <row r="53" spans="1:6" x14ac:dyDescent="0.25">
      <c r="F53" s="30"/>
    </row>
    <row r="54" spans="1:6" x14ac:dyDescent="0.25">
      <c r="F54" s="30"/>
    </row>
    <row r="55" spans="1:6" x14ac:dyDescent="0.25">
      <c r="F55" s="30"/>
    </row>
    <row r="56" spans="1:6" x14ac:dyDescent="0.25">
      <c r="F56" s="30"/>
    </row>
    <row r="57" spans="1:6" ht="18.75" x14ac:dyDescent="0.3">
      <c r="A57" s="307" t="s">
        <v>353</v>
      </c>
      <c r="B57" s="307"/>
      <c r="C57" s="307"/>
      <c r="D57" s="307"/>
      <c r="E57" s="307"/>
      <c r="F57" s="308"/>
    </row>
    <row r="58" spans="1:6" x14ac:dyDescent="0.25">
      <c r="F58" s="12"/>
    </row>
    <row r="59" spans="1:6" ht="34.15" customHeight="1" x14ac:dyDescent="0.25">
      <c r="A59" s="8" t="s">
        <v>43</v>
      </c>
      <c r="B59" s="8" t="s">
        <v>40</v>
      </c>
      <c r="C59" s="8" t="s">
        <v>1</v>
      </c>
      <c r="D59" s="8" t="s">
        <v>41</v>
      </c>
      <c r="E59" s="8" t="s">
        <v>68</v>
      </c>
      <c r="F59" s="16" t="s">
        <v>42</v>
      </c>
    </row>
    <row r="60" spans="1:6" x14ac:dyDescent="0.25">
      <c r="A60" s="9">
        <v>42835</v>
      </c>
      <c r="B60" t="s">
        <v>76</v>
      </c>
      <c r="C60" t="s">
        <v>472</v>
      </c>
      <c r="D60" s="10"/>
      <c r="E60" s="7"/>
      <c r="F60" s="14">
        <v>5250</v>
      </c>
    </row>
    <row r="61" spans="1:6" x14ac:dyDescent="0.25">
      <c r="A61" s="9">
        <v>42828</v>
      </c>
      <c r="B61" t="s">
        <v>76</v>
      </c>
      <c r="C61" t="s">
        <v>212</v>
      </c>
      <c r="D61" s="10" t="s">
        <v>57</v>
      </c>
      <c r="E61" s="7"/>
      <c r="F61" s="14">
        <v>6990</v>
      </c>
    </row>
    <row r="62" spans="1:6" x14ac:dyDescent="0.25">
      <c r="A62" s="9">
        <v>42830</v>
      </c>
      <c r="B62" t="s">
        <v>76</v>
      </c>
      <c r="C62" t="s">
        <v>473</v>
      </c>
      <c r="D62" s="10" t="s">
        <v>57</v>
      </c>
      <c r="E62" s="7"/>
      <c r="F62" s="14">
        <v>9798</v>
      </c>
    </row>
    <row r="63" spans="1:6" x14ac:dyDescent="0.25">
      <c r="A63" s="9">
        <v>42830</v>
      </c>
      <c r="B63" t="s">
        <v>239</v>
      </c>
      <c r="C63" t="s">
        <v>474</v>
      </c>
      <c r="D63" s="10" t="s">
        <v>57</v>
      </c>
      <c r="E63" s="7"/>
      <c r="F63" s="14">
        <v>12500</v>
      </c>
    </row>
    <row r="64" spans="1:6" x14ac:dyDescent="0.25">
      <c r="A64" s="9">
        <v>42849</v>
      </c>
      <c r="B64" t="s">
        <v>76</v>
      </c>
      <c r="C64" t="s">
        <v>475</v>
      </c>
      <c r="D64" s="10"/>
      <c r="E64" s="7"/>
      <c r="F64" s="14">
        <v>15000</v>
      </c>
    </row>
    <row r="65" spans="1:6" x14ac:dyDescent="0.25">
      <c r="A65" s="9">
        <v>42828</v>
      </c>
      <c r="B65" t="s">
        <v>76</v>
      </c>
      <c r="C65" t="s">
        <v>476</v>
      </c>
      <c r="D65" s="10" t="s">
        <v>57</v>
      </c>
      <c r="E65" s="7"/>
      <c r="F65" s="14">
        <v>19658</v>
      </c>
    </row>
    <row r="66" spans="1:6" x14ac:dyDescent="0.25">
      <c r="A66" s="9">
        <v>42835</v>
      </c>
      <c r="B66" t="s">
        <v>76</v>
      </c>
      <c r="C66" t="s">
        <v>472</v>
      </c>
      <c r="D66" s="10" t="s">
        <v>57</v>
      </c>
      <c r="E66" s="7"/>
      <c r="F66" s="14">
        <v>22450</v>
      </c>
    </row>
    <row r="67" spans="1:6" x14ac:dyDescent="0.25">
      <c r="A67" s="9">
        <v>42832</v>
      </c>
      <c r="B67" t="s">
        <v>76</v>
      </c>
      <c r="C67" t="s">
        <v>477</v>
      </c>
      <c r="D67" s="10" t="s">
        <v>57</v>
      </c>
      <c r="E67" s="7"/>
      <c r="F67" s="14">
        <v>35000</v>
      </c>
    </row>
    <row r="68" spans="1:6" x14ac:dyDescent="0.25">
      <c r="A68" s="9">
        <v>42852</v>
      </c>
      <c r="B68" t="s">
        <v>76</v>
      </c>
      <c r="C68" t="s">
        <v>477</v>
      </c>
      <c r="D68" s="10"/>
      <c r="E68" s="7"/>
      <c r="F68" s="14">
        <v>35000</v>
      </c>
    </row>
    <row r="69" spans="1:6" x14ac:dyDescent="0.25">
      <c r="A69" s="9">
        <v>42846</v>
      </c>
      <c r="B69" t="s">
        <v>76</v>
      </c>
      <c r="C69" t="s">
        <v>478</v>
      </c>
      <c r="D69" s="10"/>
      <c r="E69" s="7"/>
      <c r="F69" s="14">
        <v>70000</v>
      </c>
    </row>
    <row r="70" spans="1:6" x14ac:dyDescent="0.25">
      <c r="A70" s="9">
        <v>42828</v>
      </c>
      <c r="B70" t="s">
        <v>76</v>
      </c>
      <c r="C70" t="s">
        <v>436</v>
      </c>
      <c r="D70" s="10" t="s">
        <v>57</v>
      </c>
      <c r="E70" s="7"/>
      <c r="F70" s="14">
        <v>72499</v>
      </c>
    </row>
    <row r="71" spans="1:6" x14ac:dyDescent="0.25">
      <c r="A71" s="9">
        <v>42835</v>
      </c>
      <c r="B71" t="s">
        <v>76</v>
      </c>
      <c r="C71" t="s">
        <v>479</v>
      </c>
      <c r="D71" s="10"/>
      <c r="E71" s="7"/>
      <c r="F71" s="14">
        <v>81310</v>
      </c>
    </row>
    <row r="72" spans="1:6" x14ac:dyDescent="0.25">
      <c r="A72" s="9">
        <v>42828</v>
      </c>
      <c r="B72" t="s">
        <v>76</v>
      </c>
      <c r="C72" t="s">
        <v>118</v>
      </c>
      <c r="D72" s="10" t="s">
        <v>57</v>
      </c>
      <c r="E72" s="7"/>
      <c r="F72" s="14">
        <v>89446</v>
      </c>
    </row>
    <row r="73" spans="1:6" x14ac:dyDescent="0.25">
      <c r="A73" s="9">
        <v>42828</v>
      </c>
      <c r="B73" t="s">
        <v>76</v>
      </c>
      <c r="C73" t="s">
        <v>480</v>
      </c>
      <c r="D73" s="10" t="s">
        <v>57</v>
      </c>
      <c r="E73" s="7"/>
      <c r="F73" s="14">
        <v>100000</v>
      </c>
    </row>
    <row r="74" spans="1:6" x14ac:dyDescent="0.25">
      <c r="A74" s="9">
        <v>42838</v>
      </c>
      <c r="B74" t="s">
        <v>76</v>
      </c>
      <c r="C74" t="s">
        <v>481</v>
      </c>
      <c r="D74" s="10"/>
      <c r="E74" s="7"/>
      <c r="F74" s="14">
        <v>105000</v>
      </c>
    </row>
    <row r="75" spans="1:6" x14ac:dyDescent="0.25">
      <c r="A75" s="9">
        <v>42842</v>
      </c>
      <c r="B75" t="s">
        <v>76</v>
      </c>
      <c r="C75" t="s">
        <v>472</v>
      </c>
      <c r="D75" s="10"/>
      <c r="E75" s="7"/>
      <c r="F75" s="14">
        <v>105470</v>
      </c>
    </row>
    <row r="76" spans="1:6" x14ac:dyDescent="0.25">
      <c r="A76" s="9">
        <v>42838</v>
      </c>
      <c r="B76" t="s">
        <v>76</v>
      </c>
      <c r="C76" t="s">
        <v>482</v>
      </c>
      <c r="D76" s="10"/>
      <c r="E76" s="7"/>
      <c r="F76" s="14">
        <v>120000</v>
      </c>
    </row>
    <row r="77" spans="1:6" x14ac:dyDescent="0.25">
      <c r="A77" s="9">
        <v>42826</v>
      </c>
      <c r="B77" t="s">
        <v>76</v>
      </c>
      <c r="C77" t="s">
        <v>483</v>
      </c>
      <c r="D77" s="10"/>
      <c r="E77" s="7"/>
      <c r="F77" s="14">
        <v>187097</v>
      </c>
    </row>
    <row r="78" spans="1:6" x14ac:dyDescent="0.25">
      <c r="A78" s="9">
        <v>42828</v>
      </c>
      <c r="B78" t="s">
        <v>76</v>
      </c>
      <c r="C78" t="s">
        <v>484</v>
      </c>
      <c r="D78" s="10" t="s">
        <v>57</v>
      </c>
      <c r="E78" s="7"/>
      <c r="F78" s="14">
        <v>250000</v>
      </c>
    </row>
    <row r="79" spans="1:6" x14ac:dyDescent="0.25">
      <c r="A79" s="9">
        <v>42829</v>
      </c>
      <c r="B79" t="s">
        <v>76</v>
      </c>
      <c r="C79" t="s">
        <v>485</v>
      </c>
      <c r="D79" s="10" t="s">
        <v>57</v>
      </c>
      <c r="E79" s="7"/>
      <c r="F79" s="14">
        <v>270000</v>
      </c>
    </row>
    <row r="80" spans="1:6" x14ac:dyDescent="0.25">
      <c r="A80" s="9">
        <v>42849</v>
      </c>
      <c r="B80" t="s">
        <v>76</v>
      </c>
      <c r="C80" t="s">
        <v>486</v>
      </c>
      <c r="D80" s="10"/>
      <c r="E80" s="7"/>
      <c r="F80" s="14">
        <v>340000</v>
      </c>
    </row>
    <row r="81" spans="3:11" ht="18.75" x14ac:dyDescent="0.3">
      <c r="C81" s="36" t="s">
        <v>352</v>
      </c>
      <c r="D81" s="37"/>
      <c r="E81" s="37"/>
      <c r="F81" s="38">
        <f>SUM(F60:F80)</f>
        <v>1952468</v>
      </c>
    </row>
    <row r="82" spans="3:11" x14ac:dyDescent="0.25">
      <c r="F82" s="12"/>
    </row>
    <row r="83" spans="3:11" ht="15.75" thickBot="1" x14ac:dyDescent="0.3">
      <c r="F83" s="12"/>
      <c r="H83" s="67"/>
      <c r="I83" s="67"/>
      <c r="J83" s="67"/>
      <c r="K83" s="67"/>
    </row>
    <row r="84" spans="3:11" ht="22.5" thickTop="1" thickBot="1" x14ac:dyDescent="0.4">
      <c r="C84" s="316" t="s">
        <v>162</v>
      </c>
      <c r="D84" s="316"/>
      <c r="E84" s="316"/>
      <c r="F84" s="317"/>
      <c r="H84" s="67"/>
      <c r="I84" s="67"/>
      <c r="J84" s="67"/>
      <c r="K84" s="67"/>
    </row>
    <row r="85" spans="3:11" ht="15.75" thickTop="1" x14ac:dyDescent="0.25">
      <c r="C85" s="3" t="s">
        <v>72</v>
      </c>
      <c r="D85" s="20">
        <v>42825</v>
      </c>
      <c r="E85" s="3"/>
      <c r="F85" s="11">
        <f>+'Marzo 2017'!F92</f>
        <v>10015526</v>
      </c>
      <c r="H85" s="67"/>
      <c r="I85" s="68">
        <v>11750116</v>
      </c>
      <c r="J85" s="67"/>
      <c r="K85" s="67"/>
    </row>
    <row r="86" spans="3:11" x14ac:dyDescent="0.25">
      <c r="C86" s="3" t="s">
        <v>73</v>
      </c>
      <c r="D86" s="20">
        <v>42826</v>
      </c>
      <c r="E86" s="3"/>
      <c r="F86" s="11">
        <f>+F36</f>
        <v>4059108</v>
      </c>
      <c r="H86" s="67"/>
      <c r="I86" s="68">
        <v>3324310</v>
      </c>
      <c r="J86" s="67"/>
      <c r="K86" s="67"/>
    </row>
    <row r="87" spans="3:11" x14ac:dyDescent="0.25">
      <c r="C87" s="3" t="s">
        <v>74</v>
      </c>
      <c r="D87" s="3"/>
      <c r="E87" s="3"/>
      <c r="F87" s="13"/>
      <c r="H87" s="67"/>
      <c r="I87" s="68">
        <v>2998971</v>
      </c>
      <c r="J87" s="67"/>
      <c r="K87" s="67"/>
    </row>
    <row r="88" spans="3:11" x14ac:dyDescent="0.25">
      <c r="C88" s="3" t="s">
        <v>75</v>
      </c>
      <c r="D88" s="20">
        <v>42826</v>
      </c>
      <c r="E88" s="3"/>
      <c r="F88" s="17">
        <f>-F81</f>
        <v>-1952468</v>
      </c>
      <c r="H88" s="67"/>
      <c r="I88" s="68">
        <v>2996667</v>
      </c>
      <c r="J88" s="67"/>
      <c r="K88" s="67"/>
    </row>
    <row r="89" spans="3:11" ht="15.75" thickBot="1" x14ac:dyDescent="0.3">
      <c r="F89" s="12"/>
      <c r="H89" s="67"/>
      <c r="I89" s="68">
        <v>166515</v>
      </c>
      <c r="J89" s="67"/>
      <c r="K89" s="67"/>
    </row>
    <row r="90" spans="3:11" ht="20.25" thickTop="1" thickBot="1" x14ac:dyDescent="0.35">
      <c r="C90" s="21" t="s">
        <v>350</v>
      </c>
      <c r="D90" s="22"/>
      <c r="E90" s="22"/>
      <c r="F90" s="24">
        <f>+F85+F86+F88</f>
        <v>12122166</v>
      </c>
      <c r="H90" s="67"/>
      <c r="I90" s="68">
        <v>1443968</v>
      </c>
      <c r="J90" s="67"/>
      <c r="K90" s="67"/>
    </row>
    <row r="91" spans="3:11" ht="16.5" thickTop="1" thickBot="1" x14ac:dyDescent="0.3">
      <c r="F91" s="12"/>
      <c r="H91" s="67"/>
      <c r="I91" s="68">
        <v>731774</v>
      </c>
      <c r="J91" s="67"/>
      <c r="K91" s="67"/>
    </row>
    <row r="92" spans="3:11" ht="20.25" thickTop="1" thickBot="1" x14ac:dyDescent="0.35">
      <c r="C92" s="21" t="s">
        <v>351</v>
      </c>
      <c r="D92" s="22"/>
      <c r="E92" s="22"/>
      <c r="F92" s="24">
        <f>+'dep a plazo y saldos  bco'!A12</f>
        <v>43409370</v>
      </c>
      <c r="H92" s="67"/>
      <c r="I92" s="68">
        <v>10482372</v>
      </c>
      <c r="J92" s="67"/>
      <c r="K92" s="67"/>
    </row>
    <row r="93" spans="3:11" ht="15.75" thickTop="1" x14ac:dyDescent="0.25"/>
  </sheetData>
  <mergeCells count="3">
    <mergeCell ref="A57:F57"/>
    <mergeCell ref="C84:F84"/>
    <mergeCell ref="A3:F3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Cursiva"&amp;20Abril 2017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87"/>
  <sheetViews>
    <sheetView topLeftCell="A61" zoomScale="80" zoomScaleNormal="80" workbookViewId="0">
      <selection activeCell="L91" sqref="L91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bestFit="1" customWidth="1"/>
    <col min="5" max="5" width="13.5703125" customWidth="1"/>
    <col min="6" max="6" width="27" customWidth="1"/>
  </cols>
  <sheetData>
    <row r="1" spans="1:8" ht="19.5" thickTop="1" x14ac:dyDescent="0.3">
      <c r="A1" s="106" t="s">
        <v>502</v>
      </c>
      <c r="B1" s="107"/>
      <c r="C1" s="107"/>
      <c r="D1" s="108">
        <f>+'Abril 2017 '!F90</f>
        <v>12122166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307" t="s">
        <v>503</v>
      </c>
      <c r="B3" s="307"/>
      <c r="C3" s="307"/>
      <c r="D3" s="307"/>
      <c r="E3" s="307"/>
      <c r="F3" s="308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42857</v>
      </c>
      <c r="B5" t="s">
        <v>76</v>
      </c>
      <c r="C5" t="s">
        <v>504</v>
      </c>
      <c r="F5" s="14">
        <v>20000</v>
      </c>
    </row>
    <row r="6" spans="1:8" x14ac:dyDescent="0.25">
      <c r="A6" s="9">
        <v>42857</v>
      </c>
      <c r="B6" t="s">
        <v>239</v>
      </c>
      <c r="C6" t="s">
        <v>13</v>
      </c>
      <c r="D6" t="s">
        <v>57</v>
      </c>
      <c r="F6" s="14">
        <v>20000</v>
      </c>
    </row>
    <row r="7" spans="1:8" x14ac:dyDescent="0.25">
      <c r="A7" s="9">
        <v>42857</v>
      </c>
      <c r="B7" t="s">
        <v>239</v>
      </c>
      <c r="C7" t="s">
        <v>505</v>
      </c>
      <c r="D7" t="s">
        <v>57</v>
      </c>
      <c r="F7" s="14">
        <v>20000</v>
      </c>
    </row>
    <row r="8" spans="1:8" x14ac:dyDescent="0.25">
      <c r="A8" s="9">
        <v>42857</v>
      </c>
      <c r="B8" t="s">
        <v>239</v>
      </c>
      <c r="C8" t="s">
        <v>11</v>
      </c>
      <c r="D8" t="s">
        <v>57</v>
      </c>
      <c r="F8" s="14">
        <v>20000</v>
      </c>
    </row>
    <row r="9" spans="1:8" x14ac:dyDescent="0.25">
      <c r="A9" s="9">
        <v>42858</v>
      </c>
      <c r="B9" t="s">
        <v>76</v>
      </c>
      <c r="C9" t="s">
        <v>206</v>
      </c>
      <c r="D9" t="s">
        <v>57</v>
      </c>
      <c r="F9" s="14">
        <v>20000</v>
      </c>
    </row>
    <row r="10" spans="1:8" x14ac:dyDescent="0.25">
      <c r="A10" s="9">
        <v>42860</v>
      </c>
      <c r="B10" t="s">
        <v>76</v>
      </c>
      <c r="C10" t="s">
        <v>313</v>
      </c>
      <c r="D10" t="s">
        <v>57</v>
      </c>
      <c r="F10" s="14">
        <v>20000</v>
      </c>
    </row>
    <row r="11" spans="1:8" x14ac:dyDescent="0.25">
      <c r="A11" s="9">
        <v>42863</v>
      </c>
      <c r="B11" t="s">
        <v>76</v>
      </c>
      <c r="C11" t="s">
        <v>3</v>
      </c>
      <c r="F11" s="14">
        <v>20000</v>
      </c>
    </row>
    <row r="12" spans="1:8" x14ac:dyDescent="0.25">
      <c r="A12" s="9">
        <v>42863</v>
      </c>
      <c r="B12" t="s">
        <v>76</v>
      </c>
      <c r="C12" t="s">
        <v>203</v>
      </c>
      <c r="F12" s="14">
        <v>20000</v>
      </c>
    </row>
    <row r="13" spans="1:8" x14ac:dyDescent="0.25">
      <c r="A13" s="9">
        <v>42867</v>
      </c>
      <c r="B13" t="s">
        <v>76</v>
      </c>
      <c r="C13" t="s">
        <v>87</v>
      </c>
      <c r="F13" s="14">
        <v>20000</v>
      </c>
    </row>
    <row r="14" spans="1:8" x14ac:dyDescent="0.25">
      <c r="A14" s="9">
        <v>42870</v>
      </c>
      <c r="B14" t="s">
        <v>239</v>
      </c>
      <c r="C14" t="s">
        <v>466</v>
      </c>
      <c r="F14" s="14">
        <v>20000</v>
      </c>
    </row>
    <row r="15" spans="1:8" x14ac:dyDescent="0.25">
      <c r="A15" s="9">
        <v>42880</v>
      </c>
      <c r="B15" t="s">
        <v>76</v>
      </c>
      <c r="C15" t="s">
        <v>93</v>
      </c>
      <c r="F15" s="14">
        <v>20000</v>
      </c>
    </row>
    <row r="16" spans="1:8" x14ac:dyDescent="0.25">
      <c r="A16" s="9">
        <v>42880</v>
      </c>
      <c r="B16" t="s">
        <v>76</v>
      </c>
      <c r="C16" t="s">
        <v>11</v>
      </c>
      <c r="F16" s="14">
        <v>20000</v>
      </c>
    </row>
    <row r="17" spans="1:6" x14ac:dyDescent="0.25">
      <c r="A17" s="9">
        <v>42881</v>
      </c>
      <c r="B17" t="s">
        <v>76</v>
      </c>
      <c r="C17" t="s">
        <v>3</v>
      </c>
      <c r="F17" s="14">
        <v>20000</v>
      </c>
    </row>
    <row r="18" spans="1:6" x14ac:dyDescent="0.25">
      <c r="A18" s="9">
        <v>42881</v>
      </c>
      <c r="B18" t="s">
        <v>76</v>
      </c>
      <c r="C18" t="s">
        <v>135</v>
      </c>
      <c r="F18" s="14">
        <v>20000</v>
      </c>
    </row>
    <row r="19" spans="1:6" x14ac:dyDescent="0.25">
      <c r="A19" s="9">
        <v>42881</v>
      </c>
      <c r="B19" t="s">
        <v>76</v>
      </c>
      <c r="C19" t="s">
        <v>127</v>
      </c>
      <c r="F19" s="14">
        <v>20000</v>
      </c>
    </row>
    <row r="20" spans="1:6" x14ac:dyDescent="0.25">
      <c r="A20" s="9">
        <v>42881</v>
      </c>
      <c r="B20" t="s">
        <v>76</v>
      </c>
      <c r="C20" t="s">
        <v>131</v>
      </c>
      <c r="F20" s="14">
        <v>20000</v>
      </c>
    </row>
    <row r="21" spans="1:6" x14ac:dyDescent="0.25">
      <c r="A21" s="9">
        <v>42881</v>
      </c>
      <c r="B21" t="s">
        <v>76</v>
      </c>
      <c r="C21" t="s">
        <v>9</v>
      </c>
      <c r="F21" s="14">
        <v>20000</v>
      </c>
    </row>
    <row r="22" spans="1:6" x14ac:dyDescent="0.25">
      <c r="A22" s="9">
        <v>42884</v>
      </c>
      <c r="B22" t="s">
        <v>239</v>
      </c>
      <c r="C22" t="s">
        <v>505</v>
      </c>
      <c r="F22" s="14">
        <v>20000</v>
      </c>
    </row>
    <row r="23" spans="1:6" x14ac:dyDescent="0.25">
      <c r="A23" s="9">
        <v>42885</v>
      </c>
      <c r="B23" t="s">
        <v>76</v>
      </c>
      <c r="C23" t="s">
        <v>466</v>
      </c>
      <c r="F23" s="14">
        <v>20000</v>
      </c>
    </row>
    <row r="24" spans="1:6" x14ac:dyDescent="0.25">
      <c r="A24" s="9">
        <v>42886</v>
      </c>
      <c r="B24" t="s">
        <v>76</v>
      </c>
      <c r="C24" t="s">
        <v>14</v>
      </c>
      <c r="F24" s="14">
        <v>20000</v>
      </c>
    </row>
    <row r="25" spans="1:6" x14ac:dyDescent="0.25">
      <c r="A25" s="9">
        <v>42874</v>
      </c>
      <c r="B25" t="s">
        <v>239</v>
      </c>
      <c r="C25" t="s">
        <v>91</v>
      </c>
      <c r="F25" s="14">
        <v>20028</v>
      </c>
    </row>
    <row r="26" spans="1:6" x14ac:dyDescent="0.25">
      <c r="A26" s="9">
        <v>42886</v>
      </c>
      <c r="B26" t="s">
        <v>76</v>
      </c>
      <c r="C26" t="s">
        <v>16</v>
      </c>
      <c r="F26" s="14">
        <v>20037</v>
      </c>
    </row>
    <row r="27" spans="1:6" x14ac:dyDescent="0.25">
      <c r="A27" s="9">
        <v>42857</v>
      </c>
      <c r="B27" t="s">
        <v>76</v>
      </c>
      <c r="C27" t="s">
        <v>94</v>
      </c>
      <c r="D27" t="s">
        <v>57</v>
      </c>
      <c r="F27" s="14">
        <v>20054</v>
      </c>
    </row>
    <row r="28" spans="1:6" x14ac:dyDescent="0.25">
      <c r="A28" s="9">
        <v>42884</v>
      </c>
      <c r="B28" t="s">
        <v>76</v>
      </c>
      <c r="C28" t="s">
        <v>94</v>
      </c>
      <c r="F28" s="14">
        <v>20054</v>
      </c>
    </row>
    <row r="29" spans="1:6" x14ac:dyDescent="0.25">
      <c r="A29" s="9">
        <v>42886</v>
      </c>
      <c r="B29" t="s">
        <v>76</v>
      </c>
      <c r="C29" t="s">
        <v>17</v>
      </c>
      <c r="F29" s="14">
        <v>20072</v>
      </c>
    </row>
    <row r="30" spans="1:6" x14ac:dyDescent="0.25">
      <c r="A30" s="9">
        <v>42873</v>
      </c>
      <c r="B30" t="s">
        <v>239</v>
      </c>
      <c r="C30" t="s">
        <v>18</v>
      </c>
      <c r="F30" s="14">
        <v>20080</v>
      </c>
    </row>
    <row r="31" spans="1:6" x14ac:dyDescent="0.25">
      <c r="A31" s="9">
        <v>42884</v>
      </c>
      <c r="B31" t="s">
        <v>239</v>
      </c>
      <c r="C31" t="s">
        <v>18</v>
      </c>
      <c r="F31" s="14">
        <v>20080</v>
      </c>
    </row>
    <row r="32" spans="1:6" x14ac:dyDescent="0.25">
      <c r="A32" s="9">
        <v>42886</v>
      </c>
      <c r="B32" t="s">
        <v>239</v>
      </c>
      <c r="C32" t="s">
        <v>491</v>
      </c>
      <c r="F32" s="14">
        <v>20094</v>
      </c>
    </row>
    <row r="33" spans="1:6" x14ac:dyDescent="0.25">
      <c r="A33" s="9">
        <v>42870</v>
      </c>
      <c r="B33" t="s">
        <v>239</v>
      </c>
      <c r="C33" t="s">
        <v>4</v>
      </c>
      <c r="F33" s="14">
        <v>20097</v>
      </c>
    </row>
    <row r="34" spans="1:6" x14ac:dyDescent="0.25">
      <c r="A34" s="9">
        <v>42863</v>
      </c>
      <c r="B34" t="s">
        <v>239</v>
      </c>
      <c r="C34" t="s">
        <v>132</v>
      </c>
      <c r="F34" s="14">
        <v>20100</v>
      </c>
    </row>
    <row r="35" spans="1:6" x14ac:dyDescent="0.25">
      <c r="A35" s="9">
        <v>42858</v>
      </c>
      <c r="B35" t="s">
        <v>239</v>
      </c>
      <c r="C35" t="s">
        <v>21</v>
      </c>
      <c r="D35" t="s">
        <v>57</v>
      </c>
      <c r="F35" s="14">
        <v>20109</v>
      </c>
    </row>
    <row r="36" spans="1:6" x14ac:dyDescent="0.25">
      <c r="A36" s="9">
        <v>42878</v>
      </c>
      <c r="B36" t="s">
        <v>76</v>
      </c>
      <c r="C36" t="s">
        <v>201</v>
      </c>
      <c r="F36" s="14">
        <v>40000</v>
      </c>
    </row>
    <row r="37" spans="1:6" x14ac:dyDescent="0.25">
      <c r="A37" s="9">
        <v>42877</v>
      </c>
      <c r="B37" t="s">
        <v>129</v>
      </c>
      <c r="C37" t="s">
        <v>506</v>
      </c>
      <c r="F37" s="14">
        <v>40039</v>
      </c>
    </row>
    <row r="38" spans="1:6" x14ac:dyDescent="0.25">
      <c r="A38" s="9">
        <v>42870</v>
      </c>
      <c r="B38" t="s">
        <v>239</v>
      </c>
      <c r="C38" t="s">
        <v>77</v>
      </c>
      <c r="F38" s="14">
        <v>40043</v>
      </c>
    </row>
    <row r="39" spans="1:6" x14ac:dyDescent="0.25">
      <c r="A39" s="9">
        <v>42885</v>
      </c>
      <c r="B39" t="s">
        <v>239</v>
      </c>
      <c r="C39" t="s">
        <v>507</v>
      </c>
      <c r="F39" s="14">
        <v>41850</v>
      </c>
    </row>
    <row r="40" spans="1:6" x14ac:dyDescent="0.25">
      <c r="A40" s="9">
        <v>42858</v>
      </c>
      <c r="B40" t="s">
        <v>129</v>
      </c>
      <c r="C40" t="s">
        <v>245</v>
      </c>
      <c r="D40" t="s">
        <v>57</v>
      </c>
      <c r="F40" s="14">
        <v>60000</v>
      </c>
    </row>
    <row r="41" spans="1:6" x14ac:dyDescent="0.25">
      <c r="A41" s="9">
        <v>42859</v>
      </c>
      <c r="B41" t="s">
        <v>76</v>
      </c>
      <c r="C41" t="s">
        <v>80</v>
      </c>
      <c r="F41" s="14">
        <v>60000</v>
      </c>
    </row>
    <row r="42" spans="1:6" x14ac:dyDescent="0.25">
      <c r="A42" s="9">
        <v>42863</v>
      </c>
      <c r="B42" t="s">
        <v>76</v>
      </c>
      <c r="C42" t="s">
        <v>133</v>
      </c>
      <c r="F42" s="14">
        <v>60000</v>
      </c>
    </row>
    <row r="43" spans="1:6" x14ac:dyDescent="0.25">
      <c r="A43" s="9">
        <v>42872</v>
      </c>
      <c r="B43" t="s">
        <v>76</v>
      </c>
      <c r="C43" t="s">
        <v>207</v>
      </c>
      <c r="F43" s="14">
        <v>60025</v>
      </c>
    </row>
    <row r="44" spans="1:6" x14ac:dyDescent="0.25">
      <c r="A44" s="9">
        <v>42864</v>
      </c>
      <c r="B44" t="s">
        <v>129</v>
      </c>
      <c r="C44" t="s">
        <v>85</v>
      </c>
      <c r="F44" s="14">
        <v>60098</v>
      </c>
    </row>
    <row r="45" spans="1:6" x14ac:dyDescent="0.25">
      <c r="A45" s="9">
        <v>42867</v>
      </c>
      <c r="B45" t="s">
        <v>76</v>
      </c>
      <c r="C45" t="s">
        <v>508</v>
      </c>
      <c r="F45" s="14">
        <v>80000</v>
      </c>
    </row>
    <row r="46" spans="1:6" x14ac:dyDescent="0.25">
      <c r="A46" s="9">
        <v>42874</v>
      </c>
      <c r="B46" t="s">
        <v>76</v>
      </c>
      <c r="C46" t="s">
        <v>408</v>
      </c>
      <c r="F46" s="14">
        <v>80000</v>
      </c>
    </row>
    <row r="47" spans="1:6" x14ac:dyDescent="0.25">
      <c r="A47" s="9">
        <v>42879</v>
      </c>
      <c r="B47" t="s">
        <v>76</v>
      </c>
      <c r="C47" t="s">
        <v>24</v>
      </c>
      <c r="F47" s="14">
        <v>80000</v>
      </c>
    </row>
    <row r="48" spans="1:6" x14ac:dyDescent="0.25">
      <c r="A48" s="9">
        <v>42857</v>
      </c>
      <c r="B48" t="s">
        <v>239</v>
      </c>
      <c r="C48" t="s">
        <v>418</v>
      </c>
      <c r="D48" t="s">
        <v>57</v>
      </c>
      <c r="F48" s="14">
        <v>100000</v>
      </c>
    </row>
    <row r="49" spans="1:9" x14ac:dyDescent="0.25">
      <c r="A49" s="9">
        <v>42863</v>
      </c>
      <c r="B49" t="s">
        <v>76</v>
      </c>
      <c r="C49" t="s">
        <v>509</v>
      </c>
      <c r="F49" s="14">
        <v>120049</v>
      </c>
    </row>
    <row r="50" spans="1:9" x14ac:dyDescent="0.25">
      <c r="A50" s="9">
        <v>42857</v>
      </c>
      <c r="B50" t="s">
        <v>76</v>
      </c>
      <c r="C50" t="s">
        <v>510</v>
      </c>
      <c r="D50" t="s">
        <v>57</v>
      </c>
      <c r="F50" s="14">
        <v>200000</v>
      </c>
    </row>
    <row r="51" spans="1:9" x14ac:dyDescent="0.25">
      <c r="A51" s="9">
        <v>42858</v>
      </c>
      <c r="B51" t="s">
        <v>76</v>
      </c>
      <c r="C51" t="s">
        <v>511</v>
      </c>
      <c r="D51" t="s">
        <v>57</v>
      </c>
      <c r="F51" s="14">
        <v>1200104</v>
      </c>
    </row>
    <row r="52" spans="1:9" x14ac:dyDescent="0.25">
      <c r="A52" s="9"/>
      <c r="F52" s="14"/>
    </row>
    <row r="53" spans="1:9" ht="19.5" thickBot="1" x14ac:dyDescent="0.35">
      <c r="A53" s="18"/>
      <c r="B53" s="18"/>
      <c r="C53" s="39" t="s">
        <v>501</v>
      </c>
      <c r="D53" s="40"/>
      <c r="E53" s="40"/>
      <c r="F53" s="41">
        <f>SUM(F5:F52)</f>
        <v>2943013</v>
      </c>
      <c r="I53" s="1"/>
    </row>
    <row r="54" spans="1:9" ht="15.75" thickTop="1" x14ac:dyDescent="0.25">
      <c r="A54" s="104"/>
      <c r="B54" s="104"/>
      <c r="C54" s="104"/>
      <c r="D54" s="104"/>
      <c r="E54" s="104"/>
      <c r="F54" s="110"/>
    </row>
    <row r="55" spans="1:9" x14ac:dyDescent="0.25">
      <c r="F55" s="30"/>
    </row>
    <row r="56" spans="1:9" x14ac:dyDescent="0.25">
      <c r="F56" s="30"/>
    </row>
    <row r="57" spans="1:9" x14ac:dyDescent="0.25">
      <c r="F57" s="30"/>
    </row>
    <row r="58" spans="1:9" ht="18.75" x14ac:dyDescent="0.3">
      <c r="A58" s="307" t="s">
        <v>500</v>
      </c>
      <c r="B58" s="307"/>
      <c r="C58" s="307"/>
      <c r="D58" s="307"/>
      <c r="E58" s="307"/>
      <c r="F58" s="308"/>
    </row>
    <row r="59" spans="1:9" x14ac:dyDescent="0.25">
      <c r="F59" s="12"/>
    </row>
    <row r="60" spans="1:9" ht="34.15" customHeight="1" x14ac:dyDescent="0.25">
      <c r="A60" s="8" t="s">
        <v>43</v>
      </c>
      <c r="B60" s="8" t="s">
        <v>40</v>
      </c>
      <c r="C60" s="8" t="s">
        <v>1</v>
      </c>
      <c r="D60" s="8" t="s">
        <v>41</v>
      </c>
      <c r="E60" s="8" t="s">
        <v>68</v>
      </c>
      <c r="F60" s="16" t="s">
        <v>42</v>
      </c>
    </row>
    <row r="61" spans="1:9" x14ac:dyDescent="0.25">
      <c r="A61" s="9">
        <v>42857</v>
      </c>
      <c r="B61" t="s">
        <v>76</v>
      </c>
      <c r="C61" t="s">
        <v>512</v>
      </c>
      <c r="D61" s="10" t="s">
        <v>57</v>
      </c>
      <c r="E61" s="7"/>
      <c r="F61" s="14">
        <v>187097</v>
      </c>
    </row>
    <row r="62" spans="1:9" x14ac:dyDescent="0.25">
      <c r="A62" s="9">
        <v>42857</v>
      </c>
      <c r="B62" t="s">
        <v>76</v>
      </c>
      <c r="C62" t="s">
        <v>476</v>
      </c>
      <c r="D62" s="10" t="s">
        <v>57</v>
      </c>
      <c r="E62" s="7"/>
      <c r="F62" s="14">
        <v>17821</v>
      </c>
    </row>
    <row r="63" spans="1:9" x14ac:dyDescent="0.25">
      <c r="A63" s="9">
        <v>42857</v>
      </c>
      <c r="B63" t="s">
        <v>76</v>
      </c>
      <c r="C63" t="s">
        <v>436</v>
      </c>
      <c r="D63" s="10" t="s">
        <v>57</v>
      </c>
      <c r="E63" s="7"/>
      <c r="F63" s="14">
        <v>90499</v>
      </c>
    </row>
    <row r="64" spans="1:9" x14ac:dyDescent="0.25">
      <c r="A64" s="9">
        <v>42857</v>
      </c>
      <c r="B64" t="s">
        <v>76</v>
      </c>
      <c r="C64" t="s">
        <v>513</v>
      </c>
      <c r="D64" s="10" t="s">
        <v>57</v>
      </c>
      <c r="E64" s="7"/>
      <c r="F64" s="14">
        <v>6990</v>
      </c>
    </row>
    <row r="65" spans="1:11" x14ac:dyDescent="0.25">
      <c r="A65" s="9">
        <v>42857</v>
      </c>
      <c r="B65" t="s">
        <v>76</v>
      </c>
      <c r="C65" t="s">
        <v>514</v>
      </c>
      <c r="D65" s="10" t="s">
        <v>57</v>
      </c>
      <c r="E65" s="7"/>
      <c r="F65" s="14">
        <v>100000</v>
      </c>
    </row>
    <row r="66" spans="1:11" x14ac:dyDescent="0.25">
      <c r="A66" s="9">
        <v>42857</v>
      </c>
      <c r="B66" t="s">
        <v>76</v>
      </c>
      <c r="C66" t="s">
        <v>515</v>
      </c>
      <c r="D66" s="10" t="s">
        <v>57</v>
      </c>
      <c r="E66" s="7"/>
      <c r="F66" s="14">
        <v>250000</v>
      </c>
    </row>
    <row r="67" spans="1:11" x14ac:dyDescent="0.25">
      <c r="A67" s="9">
        <v>42857</v>
      </c>
      <c r="B67" t="s">
        <v>76</v>
      </c>
      <c r="C67" t="s">
        <v>367</v>
      </c>
      <c r="D67" s="10" t="s">
        <v>57</v>
      </c>
      <c r="E67" s="7"/>
      <c r="F67" s="14">
        <v>89446</v>
      </c>
    </row>
    <row r="68" spans="1:11" x14ac:dyDescent="0.25">
      <c r="A68" s="9">
        <v>42859</v>
      </c>
      <c r="B68" t="s">
        <v>76</v>
      </c>
      <c r="C68" t="s">
        <v>516</v>
      </c>
      <c r="D68" s="10" t="s">
        <v>57</v>
      </c>
      <c r="E68" s="7"/>
      <c r="F68" s="14">
        <v>1000000</v>
      </c>
    </row>
    <row r="69" spans="1:11" x14ac:dyDescent="0.25">
      <c r="A69" s="9">
        <v>42863</v>
      </c>
      <c r="B69" t="s">
        <v>389</v>
      </c>
      <c r="C69" t="s">
        <v>517</v>
      </c>
      <c r="D69" s="10"/>
      <c r="E69" s="7"/>
      <c r="F69" s="14">
        <v>9836</v>
      </c>
    </row>
    <row r="70" spans="1:11" x14ac:dyDescent="0.25">
      <c r="A70" s="9">
        <v>42870</v>
      </c>
      <c r="B70" t="s">
        <v>76</v>
      </c>
      <c r="C70" t="s">
        <v>518</v>
      </c>
      <c r="D70" s="10"/>
      <c r="E70" s="7"/>
      <c r="F70" s="14">
        <v>120000</v>
      </c>
    </row>
    <row r="71" spans="1:11" x14ac:dyDescent="0.25">
      <c r="A71" s="9">
        <v>42885</v>
      </c>
      <c r="B71" t="s">
        <v>76</v>
      </c>
      <c r="C71" t="s">
        <v>519</v>
      </c>
      <c r="D71" s="10"/>
      <c r="E71" s="7"/>
      <c r="F71" s="14">
        <v>230000</v>
      </c>
    </row>
    <row r="72" spans="1:11" x14ac:dyDescent="0.25">
      <c r="A72" s="9">
        <v>42886</v>
      </c>
      <c r="B72" t="s">
        <v>76</v>
      </c>
      <c r="C72" t="s">
        <v>520</v>
      </c>
      <c r="D72" s="10"/>
      <c r="E72" s="7"/>
      <c r="F72" s="14">
        <v>187098</v>
      </c>
    </row>
    <row r="73" spans="1:11" x14ac:dyDescent="0.25">
      <c r="A73" s="9"/>
      <c r="D73" s="10"/>
      <c r="E73" s="7"/>
      <c r="F73" s="14"/>
    </row>
    <row r="74" spans="1:11" x14ac:dyDescent="0.25">
      <c r="A74" s="9"/>
      <c r="D74" s="10"/>
      <c r="E74" s="7"/>
      <c r="F74" s="14"/>
    </row>
    <row r="75" spans="1:11" ht="18.75" x14ac:dyDescent="0.3">
      <c r="C75" s="36" t="s">
        <v>498</v>
      </c>
      <c r="D75" s="37"/>
      <c r="E75" s="37"/>
      <c r="F75" s="38">
        <f>SUM(F61:F74)</f>
        <v>2288787</v>
      </c>
    </row>
    <row r="76" spans="1:11" x14ac:dyDescent="0.25">
      <c r="F76" s="12"/>
    </row>
    <row r="77" spans="1:11" ht="15.75" thickBot="1" x14ac:dyDescent="0.3">
      <c r="F77" s="12"/>
      <c r="H77" s="67"/>
      <c r="I77" s="67"/>
      <c r="J77" s="67"/>
      <c r="K77" s="67"/>
    </row>
    <row r="78" spans="1:11" ht="22.5" thickTop="1" thickBot="1" x14ac:dyDescent="0.4">
      <c r="C78" s="316" t="s">
        <v>162</v>
      </c>
      <c r="D78" s="316"/>
      <c r="E78" s="316"/>
      <c r="F78" s="317"/>
      <c r="H78" s="67"/>
      <c r="I78" s="67"/>
      <c r="J78" s="67"/>
      <c r="K78" s="67"/>
    </row>
    <row r="79" spans="1:11" ht="15.75" thickTop="1" x14ac:dyDescent="0.25">
      <c r="C79" s="3" t="s">
        <v>72</v>
      </c>
      <c r="D79" s="20">
        <v>42825</v>
      </c>
      <c r="E79" s="3"/>
      <c r="F79" s="11">
        <f>+'Abril 2017 '!F90</f>
        <v>12122166</v>
      </c>
      <c r="H79" s="67"/>
      <c r="I79" s="68">
        <v>11750116</v>
      </c>
      <c r="J79" s="67"/>
      <c r="K79" s="67"/>
    </row>
    <row r="80" spans="1:11" x14ac:dyDescent="0.25">
      <c r="C80" s="3" t="s">
        <v>73</v>
      </c>
      <c r="D80" s="20">
        <v>42826</v>
      </c>
      <c r="E80" s="3"/>
      <c r="F80" s="11">
        <f>+F53</f>
        <v>2943013</v>
      </c>
      <c r="H80" s="67"/>
      <c r="I80" s="68">
        <v>3324310</v>
      </c>
      <c r="J80" s="67"/>
      <c r="K80" s="67"/>
    </row>
    <row r="81" spans="3:11" x14ac:dyDescent="0.25">
      <c r="C81" s="3" t="s">
        <v>74</v>
      </c>
      <c r="D81" s="3"/>
      <c r="E81" s="3"/>
      <c r="F81" s="13"/>
      <c r="H81" s="67"/>
      <c r="I81" s="68">
        <v>2998971</v>
      </c>
      <c r="J81" s="67"/>
      <c r="K81" s="67"/>
    </row>
    <row r="82" spans="3:11" x14ac:dyDescent="0.25">
      <c r="C82" s="3" t="s">
        <v>75</v>
      </c>
      <c r="D82" s="20">
        <v>42826</v>
      </c>
      <c r="E82" s="3"/>
      <c r="F82" s="17">
        <f>-F75</f>
        <v>-2288787</v>
      </c>
      <c r="H82" s="67"/>
      <c r="I82" s="68">
        <v>2996667</v>
      </c>
      <c r="J82" s="67"/>
      <c r="K82" s="67"/>
    </row>
    <row r="83" spans="3:11" ht="15.75" thickBot="1" x14ac:dyDescent="0.3">
      <c r="F83" s="12"/>
      <c r="H83" s="67"/>
      <c r="I83" s="68">
        <v>166515</v>
      </c>
      <c r="J83" s="67"/>
      <c r="K83" s="67"/>
    </row>
    <row r="84" spans="3:11" ht="20.25" thickTop="1" thickBot="1" x14ac:dyDescent="0.35">
      <c r="C84" s="21" t="s">
        <v>499</v>
      </c>
      <c r="D84" s="22"/>
      <c r="E84" s="22"/>
      <c r="F84" s="24">
        <f>+F79+F80+F82</f>
        <v>12776392</v>
      </c>
      <c r="H84" s="67"/>
      <c r="I84" s="68">
        <v>1443968</v>
      </c>
      <c r="J84" s="67"/>
      <c r="K84" s="67"/>
    </row>
    <row r="85" spans="3:11" ht="16.5" thickTop="1" thickBot="1" x14ac:dyDescent="0.3">
      <c r="F85" s="12"/>
      <c r="H85" s="67"/>
      <c r="I85" s="68">
        <v>731774</v>
      </c>
      <c r="J85" s="67"/>
      <c r="K85" s="67"/>
    </row>
    <row r="86" spans="3:11" ht="20.25" thickTop="1" thickBot="1" x14ac:dyDescent="0.35">
      <c r="C86" s="21" t="s">
        <v>545</v>
      </c>
      <c r="D86" s="22"/>
      <c r="E86" s="22"/>
      <c r="F86" s="24">
        <f>+'dep a plazo y saldos  bco'!A12</f>
        <v>43409370</v>
      </c>
      <c r="H86" s="67"/>
      <c r="I86" s="68">
        <v>10482372</v>
      </c>
      <c r="J86" s="67"/>
      <c r="K86" s="67"/>
    </row>
    <row r="87" spans="3:11" ht="15.75" thickTop="1" x14ac:dyDescent="0.25"/>
  </sheetData>
  <mergeCells count="3">
    <mergeCell ref="A58:F58"/>
    <mergeCell ref="C78:F78"/>
    <mergeCell ref="A3:F3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Cursiva"&amp;20Mayo 2017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64"/>
  <sheetViews>
    <sheetView zoomScale="80" zoomScaleNormal="80" workbookViewId="0">
      <selection activeCell="H38" sqref="H38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521</v>
      </c>
      <c r="B1" s="107"/>
      <c r="C1" s="107"/>
      <c r="D1" s="108">
        <f>+'Mayo 2017 '!F84</f>
        <v>12776392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307" t="s">
        <v>540</v>
      </c>
      <c r="B3" s="307"/>
      <c r="C3" s="307"/>
      <c r="D3" s="307"/>
      <c r="E3" s="307"/>
      <c r="F3" s="308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42891</v>
      </c>
      <c r="B5" t="s">
        <v>129</v>
      </c>
      <c r="C5" t="s">
        <v>245</v>
      </c>
      <c r="D5" t="s">
        <v>57</v>
      </c>
      <c r="F5" s="14">
        <v>60000</v>
      </c>
    </row>
    <row r="6" spans="1:8" x14ac:dyDescent="0.25">
      <c r="A6" s="9">
        <v>42915</v>
      </c>
      <c r="B6" t="s">
        <v>76</v>
      </c>
      <c r="C6" t="s">
        <v>17</v>
      </c>
      <c r="F6" s="14">
        <v>20072</v>
      </c>
    </row>
    <row r="7" spans="1:8" x14ac:dyDescent="0.25">
      <c r="A7" s="9">
        <v>42891</v>
      </c>
      <c r="B7" t="s">
        <v>76</v>
      </c>
      <c r="C7" t="s">
        <v>24</v>
      </c>
      <c r="D7" t="s">
        <v>57</v>
      </c>
      <c r="F7" s="14">
        <v>40000</v>
      </c>
    </row>
    <row r="8" spans="1:8" x14ac:dyDescent="0.25">
      <c r="A8" s="9">
        <v>42895</v>
      </c>
      <c r="B8" t="s">
        <v>239</v>
      </c>
      <c r="C8" t="s">
        <v>21</v>
      </c>
      <c r="F8" s="14">
        <v>20109</v>
      </c>
    </row>
    <row r="9" spans="1:8" x14ac:dyDescent="0.25">
      <c r="A9" s="9">
        <v>42907</v>
      </c>
      <c r="B9" t="s">
        <v>239</v>
      </c>
      <c r="C9" t="s">
        <v>21</v>
      </c>
      <c r="F9" s="14">
        <v>20109</v>
      </c>
    </row>
    <row r="10" spans="1:8" x14ac:dyDescent="0.25">
      <c r="A10" s="9">
        <v>42913</v>
      </c>
      <c r="B10" t="s">
        <v>76</v>
      </c>
      <c r="C10" t="s">
        <v>127</v>
      </c>
      <c r="F10" s="14">
        <v>20000</v>
      </c>
    </row>
    <row r="11" spans="1:8" x14ac:dyDescent="0.25">
      <c r="A11" s="9">
        <v>42906</v>
      </c>
      <c r="B11" t="s">
        <v>76</v>
      </c>
      <c r="C11" t="s">
        <v>413</v>
      </c>
      <c r="F11" s="14">
        <v>40000</v>
      </c>
    </row>
    <row r="12" spans="1:8" x14ac:dyDescent="0.25">
      <c r="A12" s="9">
        <v>42891</v>
      </c>
      <c r="B12" t="s">
        <v>239</v>
      </c>
      <c r="C12" t="s">
        <v>144</v>
      </c>
      <c r="D12" t="s">
        <v>57</v>
      </c>
      <c r="F12" s="14">
        <v>40000</v>
      </c>
    </row>
    <row r="13" spans="1:8" x14ac:dyDescent="0.25">
      <c r="A13" s="9">
        <v>42888</v>
      </c>
      <c r="B13" t="s">
        <v>76</v>
      </c>
      <c r="C13" t="s">
        <v>206</v>
      </c>
      <c r="D13" t="s">
        <v>57</v>
      </c>
      <c r="F13" s="14">
        <v>20000</v>
      </c>
    </row>
    <row r="14" spans="1:8" x14ac:dyDescent="0.25">
      <c r="A14" s="9">
        <v>42905</v>
      </c>
      <c r="B14" t="s">
        <v>76</v>
      </c>
      <c r="C14" t="s">
        <v>524</v>
      </c>
      <c r="F14" s="14">
        <v>80096</v>
      </c>
    </row>
    <row r="15" spans="1:8" x14ac:dyDescent="0.25">
      <c r="A15" s="9">
        <v>42895</v>
      </c>
      <c r="B15" t="s">
        <v>239</v>
      </c>
      <c r="C15" t="s">
        <v>4</v>
      </c>
      <c r="F15" s="14">
        <v>20097</v>
      </c>
    </row>
    <row r="16" spans="1:8" x14ac:dyDescent="0.25">
      <c r="A16" s="9">
        <v>42891</v>
      </c>
      <c r="B16" t="s">
        <v>239</v>
      </c>
      <c r="C16" t="s">
        <v>525</v>
      </c>
      <c r="D16" t="s">
        <v>57</v>
      </c>
      <c r="F16" s="14">
        <v>100000</v>
      </c>
    </row>
    <row r="17" spans="1:6" x14ac:dyDescent="0.25">
      <c r="A17" s="9">
        <v>42898</v>
      </c>
      <c r="B17" t="s">
        <v>239</v>
      </c>
      <c r="C17" t="s">
        <v>466</v>
      </c>
      <c r="F17" s="14">
        <v>20000</v>
      </c>
    </row>
    <row r="18" spans="1:6" x14ac:dyDescent="0.25">
      <c r="A18" s="9">
        <v>42887</v>
      </c>
      <c r="B18" t="s">
        <v>76</v>
      </c>
      <c r="C18" t="s">
        <v>2</v>
      </c>
      <c r="F18" s="14">
        <v>20000</v>
      </c>
    </row>
    <row r="19" spans="1:6" x14ac:dyDescent="0.25">
      <c r="A19" s="9">
        <v>42887</v>
      </c>
      <c r="B19" t="s">
        <v>76</v>
      </c>
      <c r="C19" t="s">
        <v>526</v>
      </c>
      <c r="D19" t="s">
        <v>57</v>
      </c>
      <c r="F19" s="14">
        <v>200000</v>
      </c>
    </row>
    <row r="20" spans="1:6" x14ac:dyDescent="0.25">
      <c r="A20" s="9">
        <v>42891</v>
      </c>
      <c r="B20" t="s">
        <v>239</v>
      </c>
      <c r="C20" t="s">
        <v>527</v>
      </c>
      <c r="D20" t="s">
        <v>57</v>
      </c>
      <c r="F20" s="14">
        <v>50000</v>
      </c>
    </row>
    <row r="21" spans="1:6" x14ac:dyDescent="0.25">
      <c r="A21" s="9">
        <v>42891</v>
      </c>
      <c r="B21" t="s">
        <v>239</v>
      </c>
      <c r="C21" t="s">
        <v>240</v>
      </c>
      <c r="D21" t="s">
        <v>57</v>
      </c>
      <c r="F21" s="14">
        <v>20000</v>
      </c>
    </row>
    <row r="22" spans="1:6" x14ac:dyDescent="0.25">
      <c r="A22" s="9">
        <v>42913</v>
      </c>
      <c r="B22" t="s">
        <v>239</v>
      </c>
      <c r="C22" t="s">
        <v>91</v>
      </c>
      <c r="F22" s="14">
        <v>20028</v>
      </c>
    </row>
    <row r="23" spans="1:6" x14ac:dyDescent="0.25">
      <c r="A23" s="9">
        <v>42898</v>
      </c>
      <c r="B23" t="s">
        <v>76</v>
      </c>
      <c r="C23" t="s">
        <v>6</v>
      </c>
      <c r="F23" s="14">
        <v>40030</v>
      </c>
    </row>
    <row r="24" spans="1:6" x14ac:dyDescent="0.25">
      <c r="A24" s="9">
        <v>42914</v>
      </c>
      <c r="B24" t="s">
        <v>76</v>
      </c>
      <c r="C24" t="s">
        <v>93</v>
      </c>
      <c r="F24" s="14">
        <v>20000</v>
      </c>
    </row>
    <row r="25" spans="1:6" x14ac:dyDescent="0.25">
      <c r="A25" s="9">
        <v>42915</v>
      </c>
      <c r="B25" t="s">
        <v>76</v>
      </c>
      <c r="C25" t="s">
        <v>16</v>
      </c>
      <c r="F25" s="14">
        <v>20037</v>
      </c>
    </row>
    <row r="26" spans="1:6" x14ac:dyDescent="0.25">
      <c r="A26" s="9">
        <v>42916</v>
      </c>
      <c r="B26" t="s">
        <v>239</v>
      </c>
      <c r="C26" t="s">
        <v>528</v>
      </c>
      <c r="F26" s="14">
        <v>810</v>
      </c>
    </row>
    <row r="27" spans="1:6" x14ac:dyDescent="0.25">
      <c r="A27" s="9">
        <v>42916</v>
      </c>
      <c r="B27" t="s">
        <v>76</v>
      </c>
      <c r="C27" t="s">
        <v>9</v>
      </c>
      <c r="F27" s="14">
        <v>20000</v>
      </c>
    </row>
    <row r="28" spans="1:6" x14ac:dyDescent="0.25">
      <c r="A28" s="9">
        <v>42892</v>
      </c>
      <c r="B28" t="s">
        <v>76</v>
      </c>
      <c r="C28" t="s">
        <v>133</v>
      </c>
      <c r="D28" t="s">
        <v>57</v>
      </c>
      <c r="F28" s="14">
        <v>60000</v>
      </c>
    </row>
    <row r="29" spans="1:6" x14ac:dyDescent="0.25">
      <c r="A29" s="9">
        <v>42909</v>
      </c>
      <c r="B29" t="s">
        <v>76</v>
      </c>
      <c r="C29" t="s">
        <v>87</v>
      </c>
      <c r="F29" s="14">
        <v>20000</v>
      </c>
    </row>
    <row r="30" spans="1:6" x14ac:dyDescent="0.25">
      <c r="A30" s="9">
        <v>42916</v>
      </c>
      <c r="B30" t="s">
        <v>76</v>
      </c>
      <c r="C30" t="s">
        <v>131</v>
      </c>
      <c r="F30" s="14">
        <v>20000</v>
      </c>
    </row>
    <row r="31" spans="1:6" x14ac:dyDescent="0.25">
      <c r="A31" s="9">
        <v>42891</v>
      </c>
      <c r="B31" t="s">
        <v>76</v>
      </c>
      <c r="C31" t="s">
        <v>313</v>
      </c>
      <c r="D31" t="s">
        <v>57</v>
      </c>
      <c r="F31" s="14">
        <v>20000</v>
      </c>
    </row>
    <row r="32" spans="1:6" x14ac:dyDescent="0.25">
      <c r="A32" s="9">
        <v>42894</v>
      </c>
      <c r="B32" t="s">
        <v>239</v>
      </c>
      <c r="C32" t="s">
        <v>132</v>
      </c>
      <c r="D32" t="s">
        <v>57</v>
      </c>
      <c r="F32" s="14">
        <v>20100</v>
      </c>
    </row>
    <row r="33" spans="1:9" x14ac:dyDescent="0.25">
      <c r="A33" s="9">
        <v>42916</v>
      </c>
      <c r="B33" t="s">
        <v>76</v>
      </c>
      <c r="C33" t="s">
        <v>14</v>
      </c>
      <c r="F33" s="14">
        <v>20000</v>
      </c>
    </row>
    <row r="34" spans="1:9" ht="19.5" thickBot="1" x14ac:dyDescent="0.35">
      <c r="A34" s="18"/>
      <c r="B34" s="18"/>
      <c r="C34" s="39" t="s">
        <v>539</v>
      </c>
      <c r="D34" s="40"/>
      <c r="E34" s="40"/>
      <c r="F34" s="41">
        <f>SUM(F5:F33)</f>
        <v>1071488</v>
      </c>
      <c r="I34" s="1"/>
    </row>
    <row r="35" spans="1:9" ht="15.75" thickTop="1" x14ac:dyDescent="0.25">
      <c r="A35" s="104"/>
      <c r="B35" s="104"/>
      <c r="C35" s="104"/>
      <c r="D35" s="104"/>
      <c r="E35" s="104"/>
      <c r="F35" s="110"/>
    </row>
    <row r="36" spans="1:9" ht="15.75" thickBot="1" x14ac:dyDescent="0.3">
      <c r="F36" s="30"/>
    </row>
    <row r="37" spans="1:9" ht="19.5" thickTop="1" x14ac:dyDescent="0.3">
      <c r="A37" s="318" t="s">
        <v>538</v>
      </c>
      <c r="B37" s="318"/>
      <c r="C37" s="318"/>
      <c r="D37" s="318"/>
      <c r="E37" s="318"/>
      <c r="F37" s="319"/>
    </row>
    <row r="38" spans="1:9" x14ac:dyDescent="0.25">
      <c r="F38" s="12"/>
    </row>
    <row r="39" spans="1:9" ht="34.15" customHeight="1" x14ac:dyDescent="0.25">
      <c r="A39" s="8" t="s">
        <v>43</v>
      </c>
      <c r="B39" s="8" t="s">
        <v>40</v>
      </c>
      <c r="C39" s="8" t="s">
        <v>1</v>
      </c>
      <c r="D39" s="8" t="s">
        <v>41</v>
      </c>
      <c r="E39" s="8" t="s">
        <v>68</v>
      </c>
      <c r="F39" s="16" t="s">
        <v>42</v>
      </c>
    </row>
    <row r="40" spans="1:9" x14ac:dyDescent="0.25">
      <c r="A40" s="9">
        <v>42892</v>
      </c>
      <c r="B40" t="s">
        <v>76</v>
      </c>
      <c r="C40" t="s">
        <v>529</v>
      </c>
      <c r="D40" s="10" t="s">
        <v>57</v>
      </c>
      <c r="E40" s="7"/>
      <c r="F40" s="14">
        <v>2</v>
      </c>
    </row>
    <row r="41" spans="1:9" x14ac:dyDescent="0.25">
      <c r="A41" s="9">
        <v>42892</v>
      </c>
      <c r="B41" t="s">
        <v>76</v>
      </c>
      <c r="C41" t="s">
        <v>530</v>
      </c>
      <c r="D41" s="10" t="s">
        <v>57</v>
      </c>
      <c r="E41" s="7"/>
      <c r="F41" s="14">
        <v>6990</v>
      </c>
    </row>
    <row r="42" spans="1:9" x14ac:dyDescent="0.25">
      <c r="A42" s="9">
        <v>42892</v>
      </c>
      <c r="B42" t="s">
        <v>531</v>
      </c>
      <c r="C42" t="s">
        <v>517</v>
      </c>
      <c r="D42" s="10"/>
      <c r="E42" s="7"/>
      <c r="F42" s="14">
        <v>9857</v>
      </c>
    </row>
    <row r="43" spans="1:9" x14ac:dyDescent="0.25">
      <c r="A43" s="9">
        <v>42892</v>
      </c>
      <c r="B43" t="s">
        <v>76</v>
      </c>
      <c r="C43" t="s">
        <v>476</v>
      </c>
      <c r="D43" s="10" t="s">
        <v>57</v>
      </c>
      <c r="E43" s="7"/>
      <c r="F43" s="14">
        <v>19553</v>
      </c>
    </row>
    <row r="44" spans="1:9" x14ac:dyDescent="0.25">
      <c r="A44" s="9">
        <v>42893</v>
      </c>
      <c r="B44" t="s">
        <v>76</v>
      </c>
      <c r="C44" t="s">
        <v>532</v>
      </c>
      <c r="D44" s="10" t="s">
        <v>57</v>
      </c>
      <c r="E44" s="7"/>
      <c r="F44" s="14">
        <v>30000</v>
      </c>
    </row>
    <row r="45" spans="1:9" x14ac:dyDescent="0.25">
      <c r="A45" s="9">
        <v>42902</v>
      </c>
      <c r="B45" t="s">
        <v>76</v>
      </c>
      <c r="C45" t="s">
        <v>533</v>
      </c>
      <c r="D45" s="10"/>
      <c r="E45" s="7"/>
      <c r="F45" s="14">
        <v>35000</v>
      </c>
    </row>
    <row r="46" spans="1:9" x14ac:dyDescent="0.25">
      <c r="A46" s="9">
        <v>42915</v>
      </c>
      <c r="B46" t="s">
        <v>76</v>
      </c>
      <c r="C46" t="s">
        <v>534</v>
      </c>
      <c r="D46" s="10"/>
      <c r="E46" s="7"/>
      <c r="F46" s="14">
        <v>40000</v>
      </c>
    </row>
    <row r="47" spans="1:9" x14ac:dyDescent="0.25">
      <c r="A47" s="9">
        <v>42892</v>
      </c>
      <c r="B47" t="s">
        <v>76</v>
      </c>
      <c r="C47" t="s">
        <v>436</v>
      </c>
      <c r="D47" s="10" t="s">
        <v>57</v>
      </c>
      <c r="E47" s="7"/>
      <c r="F47" s="14">
        <v>84495</v>
      </c>
    </row>
    <row r="48" spans="1:9" x14ac:dyDescent="0.25">
      <c r="A48" s="9">
        <v>42891</v>
      </c>
      <c r="B48" t="s">
        <v>76</v>
      </c>
      <c r="C48" t="s">
        <v>535</v>
      </c>
      <c r="D48" s="10" t="s">
        <v>57</v>
      </c>
      <c r="E48" s="7"/>
      <c r="F48" s="14">
        <v>100000</v>
      </c>
    </row>
    <row r="49" spans="1:11" x14ac:dyDescent="0.25">
      <c r="A49" s="9">
        <v>42892</v>
      </c>
      <c r="B49" t="s">
        <v>76</v>
      </c>
      <c r="C49" t="s">
        <v>367</v>
      </c>
      <c r="D49" s="10" t="s">
        <v>57</v>
      </c>
      <c r="E49" s="7"/>
      <c r="F49" s="14">
        <v>101373</v>
      </c>
    </row>
    <row r="50" spans="1:11" x14ac:dyDescent="0.25">
      <c r="A50" s="9">
        <v>42901</v>
      </c>
      <c r="B50" t="s">
        <v>76</v>
      </c>
      <c r="C50" t="s">
        <v>536</v>
      </c>
      <c r="D50" s="10"/>
      <c r="E50" s="7"/>
      <c r="F50" s="14">
        <v>150000</v>
      </c>
    </row>
    <row r="51" spans="1:11" x14ac:dyDescent="0.25">
      <c r="A51" s="9">
        <v>42892</v>
      </c>
      <c r="B51" t="s">
        <v>76</v>
      </c>
      <c r="C51" t="s">
        <v>537</v>
      </c>
      <c r="D51" s="10" t="s">
        <v>57</v>
      </c>
      <c r="E51" s="7"/>
      <c r="F51" s="14">
        <v>250000</v>
      </c>
    </row>
    <row r="52" spans="1:11" ht="18.75" x14ac:dyDescent="0.3">
      <c r="C52" s="36" t="s">
        <v>541</v>
      </c>
      <c r="D52" s="37"/>
      <c r="E52" s="37"/>
      <c r="F52" s="38">
        <f>SUM(F40:F51)</f>
        <v>827270</v>
      </c>
    </row>
    <row r="53" spans="1:11" x14ac:dyDescent="0.25">
      <c r="F53" s="12"/>
    </row>
    <row r="54" spans="1:11" ht="15.75" thickBot="1" x14ac:dyDescent="0.3">
      <c r="F54" s="12"/>
      <c r="H54" s="67"/>
      <c r="I54" s="67"/>
      <c r="J54" s="67"/>
      <c r="K54" s="67"/>
    </row>
    <row r="55" spans="1:11" ht="22.5" thickTop="1" thickBot="1" x14ac:dyDescent="0.4">
      <c r="C55" s="316" t="s">
        <v>162</v>
      </c>
      <c r="D55" s="316"/>
      <c r="E55" s="316"/>
      <c r="F55" s="317"/>
      <c r="H55" s="67"/>
      <c r="I55" s="67"/>
      <c r="J55" s="67"/>
      <c r="K55" s="67"/>
    </row>
    <row r="56" spans="1:11" ht="15.75" thickTop="1" x14ac:dyDescent="0.25">
      <c r="C56" s="3" t="s">
        <v>72</v>
      </c>
      <c r="D56" s="20">
        <v>42886</v>
      </c>
      <c r="E56" s="3"/>
      <c r="F56" s="11">
        <f>+'Mayo 2017 '!F84</f>
        <v>12776392</v>
      </c>
      <c r="H56" s="67"/>
      <c r="I56" s="68">
        <v>11750116</v>
      </c>
      <c r="J56" s="67"/>
      <c r="K56" s="67"/>
    </row>
    <row r="57" spans="1:11" x14ac:dyDescent="0.25">
      <c r="C57" s="3" t="s">
        <v>73</v>
      </c>
      <c r="D57" s="20">
        <v>42887</v>
      </c>
      <c r="E57" s="3"/>
      <c r="F57" s="11">
        <f>+F34</f>
        <v>1071488</v>
      </c>
      <c r="H57" s="67"/>
      <c r="I57" s="68">
        <v>3324310</v>
      </c>
      <c r="J57" s="67"/>
      <c r="K57" s="67"/>
    </row>
    <row r="58" spans="1:11" x14ac:dyDescent="0.25">
      <c r="C58" s="3" t="s">
        <v>74</v>
      </c>
      <c r="D58" s="3"/>
      <c r="E58" s="3"/>
      <c r="F58" s="13"/>
      <c r="H58" s="67"/>
      <c r="I58" s="68">
        <v>2998971</v>
      </c>
      <c r="J58" s="67"/>
      <c r="K58" s="67"/>
    </row>
    <row r="59" spans="1:11" x14ac:dyDescent="0.25">
      <c r="C59" s="3" t="s">
        <v>75</v>
      </c>
      <c r="D59" s="20">
        <v>42887</v>
      </c>
      <c r="E59" s="3"/>
      <c r="F59" s="17">
        <f>-F52</f>
        <v>-827270</v>
      </c>
      <c r="H59" s="67"/>
      <c r="I59" s="68">
        <v>2996667</v>
      </c>
      <c r="J59" s="67"/>
      <c r="K59" s="67"/>
    </row>
    <row r="60" spans="1:11" ht="15.75" thickBot="1" x14ac:dyDescent="0.3">
      <c r="F60" s="12"/>
      <c r="H60" s="67"/>
      <c r="I60" s="68">
        <v>166515</v>
      </c>
      <c r="J60" s="67"/>
      <c r="K60" s="67"/>
    </row>
    <row r="61" spans="1:11" ht="20.25" thickTop="1" thickBot="1" x14ac:dyDescent="0.35">
      <c r="C61" s="21" t="s">
        <v>542</v>
      </c>
      <c r="D61" s="22"/>
      <c r="E61" s="22"/>
      <c r="F61" s="24">
        <f>+F56+F57+F59</f>
        <v>13020610</v>
      </c>
      <c r="H61" s="67"/>
      <c r="I61" s="68">
        <v>1443968</v>
      </c>
      <c r="J61" s="67"/>
      <c r="K61" s="67"/>
    </row>
    <row r="62" spans="1:11" ht="16.5" thickTop="1" thickBot="1" x14ac:dyDescent="0.3">
      <c r="F62" s="12"/>
      <c r="H62" s="67"/>
      <c r="I62" s="68">
        <v>731774</v>
      </c>
      <c r="J62" s="67"/>
      <c r="K62" s="67"/>
    </row>
    <row r="63" spans="1:11" ht="20.25" thickTop="1" thickBot="1" x14ac:dyDescent="0.35">
      <c r="C63" s="21" t="s">
        <v>543</v>
      </c>
      <c r="D63" s="22"/>
      <c r="E63" s="22"/>
      <c r="F63" s="24">
        <f>+'dep a plazo y saldos  bco'!A12</f>
        <v>43409370</v>
      </c>
      <c r="H63" s="67"/>
      <c r="I63" s="68">
        <v>10482372</v>
      </c>
      <c r="J63" s="67"/>
      <c r="K63" s="67"/>
    </row>
    <row r="64" spans="1:11" ht="15.75" thickTop="1" x14ac:dyDescent="0.25"/>
  </sheetData>
  <mergeCells count="3">
    <mergeCell ref="A3:F3"/>
    <mergeCell ref="A37:F37"/>
    <mergeCell ref="C55:F55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Cursiva"&amp;20Junio 2017</oddHeader>
  </headerFooter>
  <rowBreaks count="1" manualBreakCount="1">
    <brk id="3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88"/>
  <sheetViews>
    <sheetView topLeftCell="A61" zoomScale="80" zoomScaleNormal="80" workbookViewId="0">
      <selection activeCell="A53" sqref="A53:F54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546</v>
      </c>
      <c r="B1" s="107"/>
      <c r="C1" s="107"/>
      <c r="D1" s="108">
        <f>+'Junio 2017 '!F61</f>
        <v>13020610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307" t="s">
        <v>547</v>
      </c>
      <c r="B3" s="307"/>
      <c r="C3" s="307"/>
      <c r="D3" s="307"/>
      <c r="E3" s="307"/>
      <c r="F3" s="308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42919</v>
      </c>
      <c r="B5" t="s">
        <v>552</v>
      </c>
      <c r="C5" t="s">
        <v>553</v>
      </c>
      <c r="D5" t="s">
        <v>57</v>
      </c>
      <c r="F5" s="14">
        <v>41000</v>
      </c>
    </row>
    <row r="6" spans="1:8" x14ac:dyDescent="0.25">
      <c r="A6" s="9">
        <v>42926</v>
      </c>
      <c r="B6" t="s">
        <v>552</v>
      </c>
      <c r="C6" t="s">
        <v>249</v>
      </c>
      <c r="F6" s="14">
        <v>80000</v>
      </c>
    </row>
    <row r="7" spans="1:8" x14ac:dyDescent="0.25">
      <c r="A7" s="9">
        <v>42919</v>
      </c>
      <c r="B7" t="s">
        <v>76</v>
      </c>
      <c r="C7" t="s">
        <v>554</v>
      </c>
      <c r="D7" t="s">
        <v>57</v>
      </c>
      <c r="F7" s="14">
        <v>20000</v>
      </c>
    </row>
    <row r="8" spans="1:8" x14ac:dyDescent="0.25">
      <c r="A8" s="9">
        <v>42935</v>
      </c>
      <c r="B8" t="s">
        <v>239</v>
      </c>
      <c r="C8" t="s">
        <v>21</v>
      </c>
      <c r="F8" s="14">
        <v>20109</v>
      </c>
    </row>
    <row r="9" spans="1:8" x14ac:dyDescent="0.25">
      <c r="A9" s="9">
        <v>42919</v>
      </c>
      <c r="B9" t="s">
        <v>239</v>
      </c>
      <c r="C9" t="s">
        <v>18</v>
      </c>
      <c r="D9" t="s">
        <v>57</v>
      </c>
      <c r="F9" s="14">
        <v>20080</v>
      </c>
    </row>
    <row r="10" spans="1:8" x14ac:dyDescent="0.25">
      <c r="A10" s="9">
        <v>42933</v>
      </c>
      <c r="B10" t="s">
        <v>239</v>
      </c>
      <c r="C10" t="s">
        <v>555</v>
      </c>
      <c r="F10" s="14">
        <v>20000</v>
      </c>
    </row>
    <row r="11" spans="1:8" x14ac:dyDescent="0.25">
      <c r="A11" s="9">
        <v>42921</v>
      </c>
      <c r="B11" t="s">
        <v>76</v>
      </c>
      <c r="C11" t="s">
        <v>206</v>
      </c>
      <c r="D11" t="s">
        <v>57</v>
      </c>
      <c r="F11" s="14">
        <v>20000</v>
      </c>
    </row>
    <row r="12" spans="1:8" x14ac:dyDescent="0.25">
      <c r="A12" s="9">
        <v>42919</v>
      </c>
      <c r="B12" t="s">
        <v>239</v>
      </c>
      <c r="C12" t="s">
        <v>372</v>
      </c>
      <c r="D12" t="s">
        <v>57</v>
      </c>
      <c r="F12" s="14">
        <v>20094</v>
      </c>
    </row>
    <row r="13" spans="1:8" x14ac:dyDescent="0.25">
      <c r="A13" s="9">
        <v>42919</v>
      </c>
      <c r="B13" t="s">
        <v>76</v>
      </c>
      <c r="C13" t="s">
        <v>2</v>
      </c>
      <c r="F13" s="14">
        <v>20000</v>
      </c>
    </row>
    <row r="14" spans="1:8" x14ac:dyDescent="0.25">
      <c r="A14" s="9">
        <v>42919</v>
      </c>
      <c r="B14" t="s">
        <v>76</v>
      </c>
      <c r="C14" t="s">
        <v>526</v>
      </c>
      <c r="D14" t="s">
        <v>57</v>
      </c>
      <c r="F14" s="14">
        <v>200000</v>
      </c>
    </row>
    <row r="15" spans="1:8" x14ac:dyDescent="0.25">
      <c r="A15" s="9">
        <v>42919</v>
      </c>
      <c r="B15" t="s">
        <v>239</v>
      </c>
      <c r="C15" t="s">
        <v>556</v>
      </c>
      <c r="D15" t="s">
        <v>57</v>
      </c>
      <c r="F15" s="14">
        <v>40000</v>
      </c>
    </row>
    <row r="16" spans="1:8" x14ac:dyDescent="0.25">
      <c r="A16" s="9">
        <v>42919</v>
      </c>
      <c r="B16" t="s">
        <v>239</v>
      </c>
      <c r="C16" t="s">
        <v>240</v>
      </c>
      <c r="D16" t="s">
        <v>57</v>
      </c>
      <c r="F16" s="14">
        <v>20000</v>
      </c>
    </row>
    <row r="17" spans="1:6" x14ac:dyDescent="0.25">
      <c r="A17" s="9">
        <v>42923</v>
      </c>
      <c r="B17" t="s">
        <v>76</v>
      </c>
      <c r="C17" t="s">
        <v>32</v>
      </c>
      <c r="F17" s="14">
        <v>100000</v>
      </c>
    </row>
    <row r="18" spans="1:6" x14ac:dyDescent="0.25">
      <c r="A18" s="9">
        <v>42920</v>
      </c>
      <c r="B18" t="s">
        <v>76</v>
      </c>
      <c r="C18" t="s">
        <v>557</v>
      </c>
      <c r="F18" s="14">
        <v>20000</v>
      </c>
    </row>
    <row r="19" spans="1:6" x14ac:dyDescent="0.25">
      <c r="A19" s="9">
        <v>42926</v>
      </c>
      <c r="B19" t="s">
        <v>239</v>
      </c>
      <c r="C19" t="s">
        <v>77</v>
      </c>
      <c r="F19" s="14">
        <v>40043</v>
      </c>
    </row>
    <row r="20" spans="1:6" x14ac:dyDescent="0.25">
      <c r="A20" s="9">
        <v>42937</v>
      </c>
      <c r="B20" t="s">
        <v>76</v>
      </c>
      <c r="C20" t="s">
        <v>262</v>
      </c>
      <c r="F20" s="14">
        <v>200000</v>
      </c>
    </row>
    <row r="21" spans="1:6" x14ac:dyDescent="0.25">
      <c r="A21" s="9">
        <v>42933</v>
      </c>
      <c r="B21" t="s">
        <v>239</v>
      </c>
      <c r="C21" t="s">
        <v>558</v>
      </c>
      <c r="F21" s="14">
        <v>240000</v>
      </c>
    </row>
    <row r="22" spans="1:6" x14ac:dyDescent="0.25">
      <c r="A22" s="9">
        <v>42921</v>
      </c>
      <c r="B22" t="s">
        <v>76</v>
      </c>
      <c r="C22" t="s">
        <v>133</v>
      </c>
      <c r="D22" t="s">
        <v>57</v>
      </c>
      <c r="F22" s="14">
        <v>60000</v>
      </c>
    </row>
    <row r="23" spans="1:6" x14ac:dyDescent="0.25">
      <c r="A23" s="9">
        <v>42926</v>
      </c>
      <c r="B23" t="s">
        <v>76</v>
      </c>
      <c r="C23" t="s">
        <v>87</v>
      </c>
      <c r="F23" s="14">
        <v>20000</v>
      </c>
    </row>
    <row r="24" spans="1:6" x14ac:dyDescent="0.25">
      <c r="A24" s="9">
        <v>42933</v>
      </c>
      <c r="B24" t="s">
        <v>239</v>
      </c>
      <c r="C24" t="s">
        <v>13</v>
      </c>
      <c r="F24" s="14">
        <v>20000</v>
      </c>
    </row>
    <row r="25" spans="1:6" x14ac:dyDescent="0.25">
      <c r="A25" s="9">
        <v>42921</v>
      </c>
      <c r="B25" t="s">
        <v>76</v>
      </c>
      <c r="C25" t="s">
        <v>313</v>
      </c>
      <c r="F25" s="14">
        <v>20000</v>
      </c>
    </row>
    <row r="26" spans="1:6" x14ac:dyDescent="0.25">
      <c r="A26" s="9">
        <v>42927</v>
      </c>
      <c r="B26" t="s">
        <v>239</v>
      </c>
      <c r="C26" t="s">
        <v>132</v>
      </c>
      <c r="F26" s="14">
        <v>20100</v>
      </c>
    </row>
    <row r="27" spans="1:6" x14ac:dyDescent="0.25">
      <c r="A27" s="9">
        <v>42926</v>
      </c>
      <c r="B27" t="s">
        <v>76</v>
      </c>
      <c r="C27" t="s">
        <v>90</v>
      </c>
      <c r="F27" s="14">
        <v>40000</v>
      </c>
    </row>
    <row r="28" spans="1:6" x14ac:dyDescent="0.25">
      <c r="A28" s="9">
        <v>42919</v>
      </c>
      <c r="B28" t="s">
        <v>76</v>
      </c>
      <c r="C28" t="s">
        <v>135</v>
      </c>
      <c r="D28" t="s">
        <v>57</v>
      </c>
      <c r="F28" s="14">
        <v>20000</v>
      </c>
    </row>
    <row r="29" spans="1:6" x14ac:dyDescent="0.25">
      <c r="A29" s="9">
        <v>42919</v>
      </c>
      <c r="B29" t="s">
        <v>76</v>
      </c>
      <c r="C29" t="s">
        <v>3</v>
      </c>
      <c r="D29" t="s">
        <v>57</v>
      </c>
      <c r="F29" s="14">
        <v>20000</v>
      </c>
    </row>
    <row r="30" spans="1:6" x14ac:dyDescent="0.25">
      <c r="A30" s="9">
        <v>42944</v>
      </c>
      <c r="B30" t="s">
        <v>76</v>
      </c>
      <c r="C30" t="s">
        <v>17</v>
      </c>
      <c r="F30" s="14">
        <v>20072</v>
      </c>
    </row>
    <row r="31" spans="1:6" x14ac:dyDescent="0.25">
      <c r="A31" s="9">
        <v>42940</v>
      </c>
      <c r="B31" t="s">
        <v>239</v>
      </c>
      <c r="C31" t="s">
        <v>416</v>
      </c>
      <c r="F31" s="14">
        <v>120000</v>
      </c>
    </row>
    <row r="32" spans="1:6" x14ac:dyDescent="0.25">
      <c r="A32" s="9">
        <v>42942</v>
      </c>
      <c r="B32" t="s">
        <v>76</v>
      </c>
      <c r="C32" t="s">
        <v>127</v>
      </c>
      <c r="F32" s="14">
        <v>20000</v>
      </c>
    </row>
    <row r="33" spans="1:6" x14ac:dyDescent="0.25">
      <c r="A33" s="9">
        <v>42940</v>
      </c>
      <c r="B33" t="s">
        <v>76</v>
      </c>
      <c r="C33" t="s">
        <v>201</v>
      </c>
      <c r="F33" s="14">
        <v>40000</v>
      </c>
    </row>
    <row r="34" spans="1:6" x14ac:dyDescent="0.25">
      <c r="A34" s="9">
        <v>42942</v>
      </c>
      <c r="B34" t="s">
        <v>239</v>
      </c>
      <c r="C34" t="s">
        <v>18</v>
      </c>
      <c r="F34" s="14">
        <v>20080</v>
      </c>
    </row>
    <row r="35" spans="1:6" x14ac:dyDescent="0.25">
      <c r="A35" s="9">
        <v>42947</v>
      </c>
      <c r="B35" t="s">
        <v>76</v>
      </c>
      <c r="C35" t="s">
        <v>206</v>
      </c>
      <c r="F35" s="14">
        <v>20000</v>
      </c>
    </row>
    <row r="36" spans="1:6" x14ac:dyDescent="0.25">
      <c r="A36" s="9">
        <v>42940</v>
      </c>
      <c r="B36" t="s">
        <v>552</v>
      </c>
      <c r="C36" t="s">
        <v>4</v>
      </c>
      <c r="F36" s="14">
        <v>20097</v>
      </c>
    </row>
    <row r="37" spans="1:6" x14ac:dyDescent="0.25">
      <c r="A37" s="9">
        <v>42941</v>
      </c>
      <c r="B37" t="s">
        <v>76</v>
      </c>
      <c r="C37" t="s">
        <v>559</v>
      </c>
      <c r="F37" s="14">
        <v>100000</v>
      </c>
    </row>
    <row r="38" spans="1:6" x14ac:dyDescent="0.25">
      <c r="A38" s="9">
        <v>42947</v>
      </c>
      <c r="B38" t="s">
        <v>76</v>
      </c>
      <c r="C38" t="s">
        <v>466</v>
      </c>
      <c r="F38" s="14">
        <v>20000</v>
      </c>
    </row>
    <row r="39" spans="1:6" x14ac:dyDescent="0.25">
      <c r="A39" s="9">
        <v>42937</v>
      </c>
      <c r="B39" t="s">
        <v>239</v>
      </c>
      <c r="C39" t="s">
        <v>91</v>
      </c>
      <c r="F39" s="14">
        <v>20028</v>
      </c>
    </row>
    <row r="40" spans="1:6" x14ac:dyDescent="0.25">
      <c r="A40" s="9">
        <v>42940</v>
      </c>
      <c r="B40" t="s">
        <v>76</v>
      </c>
      <c r="C40" t="s">
        <v>6</v>
      </c>
      <c r="F40" s="14">
        <v>20000</v>
      </c>
    </row>
    <row r="41" spans="1:6" x14ac:dyDescent="0.25">
      <c r="A41" s="9">
        <v>42940</v>
      </c>
      <c r="B41" t="s">
        <v>76</v>
      </c>
      <c r="C41" t="s">
        <v>93</v>
      </c>
      <c r="F41" s="14">
        <v>20000</v>
      </c>
    </row>
    <row r="42" spans="1:6" x14ac:dyDescent="0.25">
      <c r="A42" s="9">
        <v>42944</v>
      </c>
      <c r="B42" t="s">
        <v>76</v>
      </c>
      <c r="C42" t="s">
        <v>16</v>
      </c>
      <c r="F42" s="14">
        <v>20037</v>
      </c>
    </row>
    <row r="43" spans="1:6" x14ac:dyDescent="0.25">
      <c r="A43" s="9">
        <v>42947</v>
      </c>
      <c r="B43" t="s">
        <v>239</v>
      </c>
      <c r="C43" t="s">
        <v>560</v>
      </c>
      <c r="F43" s="14">
        <v>2920</v>
      </c>
    </row>
    <row r="44" spans="1:6" x14ac:dyDescent="0.25">
      <c r="A44" s="9">
        <v>42947</v>
      </c>
      <c r="B44" t="s">
        <v>76</v>
      </c>
      <c r="C44" t="s">
        <v>9</v>
      </c>
      <c r="F44" s="14">
        <v>20000</v>
      </c>
    </row>
    <row r="45" spans="1:6" x14ac:dyDescent="0.25">
      <c r="A45" s="9">
        <v>42944</v>
      </c>
      <c r="B45" t="s">
        <v>76</v>
      </c>
      <c r="C45" t="s">
        <v>94</v>
      </c>
      <c r="F45" s="14">
        <v>20054</v>
      </c>
    </row>
    <row r="46" spans="1:6" x14ac:dyDescent="0.25">
      <c r="A46" s="9">
        <v>42947</v>
      </c>
      <c r="B46" t="s">
        <v>76</v>
      </c>
      <c r="C46" t="s">
        <v>561</v>
      </c>
      <c r="F46" s="14">
        <v>20000</v>
      </c>
    </row>
    <row r="47" spans="1:6" x14ac:dyDescent="0.25">
      <c r="A47" s="9">
        <v>42947</v>
      </c>
      <c r="B47" t="s">
        <v>76</v>
      </c>
      <c r="C47" t="s">
        <v>14</v>
      </c>
      <c r="F47" s="14">
        <v>20000</v>
      </c>
    </row>
    <row r="48" spans="1:6" x14ac:dyDescent="0.25">
      <c r="A48" s="9">
        <v>42937</v>
      </c>
      <c r="B48" t="s">
        <v>552</v>
      </c>
      <c r="C48" t="s">
        <v>562</v>
      </c>
      <c r="F48" s="14">
        <v>60098</v>
      </c>
    </row>
    <row r="49" spans="1:6" x14ac:dyDescent="0.25">
      <c r="A49" s="9"/>
      <c r="F49" s="14"/>
    </row>
    <row r="50" spans="1:6" ht="19.5" thickBot="1" x14ac:dyDescent="0.35">
      <c r="A50" s="18"/>
      <c r="B50" s="18"/>
      <c r="C50" s="39" t="s">
        <v>548</v>
      </c>
      <c r="D50" s="40"/>
      <c r="E50" s="40"/>
      <c r="F50" s="41">
        <f>SUM(F5:F49)</f>
        <v>1944812</v>
      </c>
    </row>
    <row r="51" spans="1:6" ht="15.75" thickTop="1" x14ac:dyDescent="0.25">
      <c r="A51" s="104"/>
      <c r="B51" s="104"/>
      <c r="C51" s="104"/>
      <c r="D51" s="104"/>
      <c r="E51" s="104"/>
      <c r="F51" s="110"/>
    </row>
    <row r="52" spans="1:6" ht="15.75" thickBot="1" x14ac:dyDescent="0.3">
      <c r="F52" s="30"/>
    </row>
    <row r="53" spans="1:6" ht="19.5" thickTop="1" x14ac:dyDescent="0.3">
      <c r="A53" s="318" t="s">
        <v>549</v>
      </c>
      <c r="B53" s="318"/>
      <c r="C53" s="318"/>
      <c r="D53" s="318"/>
      <c r="E53" s="318"/>
      <c r="F53" s="319"/>
    </row>
    <row r="54" spans="1:6" x14ac:dyDescent="0.25">
      <c r="F54" s="12"/>
    </row>
    <row r="55" spans="1:6" ht="34.15" customHeight="1" x14ac:dyDescent="0.25">
      <c r="A55" s="8" t="s">
        <v>43</v>
      </c>
      <c r="B55" s="8" t="s">
        <v>40</v>
      </c>
      <c r="C55" s="8" t="s">
        <v>1</v>
      </c>
      <c r="D55" s="8" t="s">
        <v>41</v>
      </c>
      <c r="E55" s="8" t="s">
        <v>68</v>
      </c>
      <c r="F55" s="16" t="s">
        <v>42</v>
      </c>
    </row>
    <row r="56" spans="1:6" x14ac:dyDescent="0.25">
      <c r="A56" s="9"/>
      <c r="D56" s="10"/>
      <c r="E56" s="7"/>
      <c r="F56" s="14"/>
    </row>
    <row r="57" spans="1:6" x14ac:dyDescent="0.25">
      <c r="A57" s="9">
        <v>42919</v>
      </c>
      <c r="B57" t="s">
        <v>76</v>
      </c>
      <c r="C57" t="s">
        <v>529</v>
      </c>
      <c r="D57" s="10" t="s">
        <v>57</v>
      </c>
      <c r="E57" s="7"/>
      <c r="F57" s="14">
        <v>225</v>
      </c>
    </row>
    <row r="58" spans="1:6" x14ac:dyDescent="0.25">
      <c r="A58" s="9">
        <v>42919</v>
      </c>
      <c r="B58" t="s">
        <v>76</v>
      </c>
      <c r="C58" t="s">
        <v>563</v>
      </c>
      <c r="D58" s="10" t="s">
        <v>57</v>
      </c>
      <c r="E58" s="7"/>
      <c r="F58" s="14">
        <v>6990</v>
      </c>
    </row>
    <row r="59" spans="1:6" x14ac:dyDescent="0.25">
      <c r="A59" s="9">
        <v>42926</v>
      </c>
      <c r="B59" t="s">
        <v>76</v>
      </c>
      <c r="C59" t="s">
        <v>564</v>
      </c>
      <c r="D59" s="10"/>
      <c r="E59" s="7"/>
      <c r="F59" s="14">
        <v>8550</v>
      </c>
    </row>
    <row r="60" spans="1:6" x14ac:dyDescent="0.25">
      <c r="A60" s="9">
        <v>42935</v>
      </c>
      <c r="B60" t="s">
        <v>76</v>
      </c>
      <c r="C60" t="s">
        <v>565</v>
      </c>
      <c r="D60" s="10"/>
      <c r="E60" s="7"/>
      <c r="F60" s="14">
        <v>9000</v>
      </c>
    </row>
    <row r="61" spans="1:6" x14ac:dyDescent="0.25">
      <c r="A61" s="9">
        <v>42926</v>
      </c>
      <c r="B61" t="s">
        <v>76</v>
      </c>
      <c r="C61" t="s">
        <v>566</v>
      </c>
      <c r="D61" s="10"/>
      <c r="E61" s="7"/>
      <c r="F61" s="14">
        <v>9180</v>
      </c>
    </row>
    <row r="62" spans="1:6" x14ac:dyDescent="0.25">
      <c r="A62" s="9">
        <v>42922</v>
      </c>
      <c r="B62" t="s">
        <v>264</v>
      </c>
      <c r="C62" t="s">
        <v>517</v>
      </c>
      <c r="D62" s="10"/>
      <c r="E62" s="7"/>
      <c r="F62" s="14">
        <v>9868</v>
      </c>
    </row>
    <row r="63" spans="1:6" x14ac:dyDescent="0.25">
      <c r="A63" s="9">
        <v>42919</v>
      </c>
      <c r="B63" t="s">
        <v>76</v>
      </c>
      <c r="C63" t="s">
        <v>476</v>
      </c>
      <c r="D63" s="10" t="s">
        <v>57</v>
      </c>
      <c r="E63" s="7"/>
      <c r="F63" s="14">
        <v>21405</v>
      </c>
    </row>
    <row r="64" spans="1:6" x14ac:dyDescent="0.25">
      <c r="A64" s="9">
        <v>42928</v>
      </c>
      <c r="B64" t="s">
        <v>76</v>
      </c>
      <c r="C64" t="s">
        <v>567</v>
      </c>
      <c r="D64" s="10"/>
      <c r="E64" s="7"/>
      <c r="F64" s="14">
        <v>40000</v>
      </c>
    </row>
    <row r="65" spans="1:11" x14ac:dyDescent="0.25">
      <c r="A65" s="9">
        <v>42947</v>
      </c>
      <c r="B65" t="s">
        <v>76</v>
      </c>
      <c r="C65" t="s">
        <v>568</v>
      </c>
      <c r="D65" s="10"/>
      <c r="E65" s="7"/>
      <c r="F65" s="14">
        <v>60000</v>
      </c>
    </row>
    <row r="66" spans="1:11" x14ac:dyDescent="0.25">
      <c r="A66" s="9">
        <v>42926</v>
      </c>
      <c r="B66" t="s">
        <v>76</v>
      </c>
      <c r="C66" t="s">
        <v>569</v>
      </c>
      <c r="D66" s="10"/>
      <c r="E66" s="7"/>
      <c r="F66" s="14">
        <v>60800</v>
      </c>
    </row>
    <row r="67" spans="1:11" x14ac:dyDescent="0.25">
      <c r="A67" s="9">
        <v>42919</v>
      </c>
      <c r="B67" t="s">
        <v>76</v>
      </c>
      <c r="C67" t="s">
        <v>367</v>
      </c>
      <c r="D67" s="10" t="s">
        <v>57</v>
      </c>
      <c r="E67" s="7"/>
      <c r="F67" s="14">
        <v>89446</v>
      </c>
    </row>
    <row r="68" spans="1:11" x14ac:dyDescent="0.25">
      <c r="A68" s="9">
        <v>42919</v>
      </c>
      <c r="B68" t="s">
        <v>76</v>
      </c>
      <c r="C68" t="s">
        <v>436</v>
      </c>
      <c r="D68" s="10" t="s">
        <v>57</v>
      </c>
      <c r="E68" s="7"/>
      <c r="F68" s="14">
        <v>91814</v>
      </c>
    </row>
    <row r="69" spans="1:11" x14ac:dyDescent="0.25">
      <c r="A69" s="9">
        <v>42935</v>
      </c>
      <c r="B69" t="s">
        <v>76</v>
      </c>
      <c r="C69" t="s">
        <v>570</v>
      </c>
      <c r="D69" s="10"/>
      <c r="E69" s="7"/>
      <c r="F69" s="14">
        <v>96275</v>
      </c>
    </row>
    <row r="70" spans="1:11" x14ac:dyDescent="0.25">
      <c r="A70" s="9">
        <v>42919</v>
      </c>
      <c r="B70" t="s">
        <v>76</v>
      </c>
      <c r="C70" t="s">
        <v>571</v>
      </c>
      <c r="D70" s="10" t="s">
        <v>57</v>
      </c>
      <c r="E70" s="7"/>
      <c r="F70" s="14">
        <v>100000</v>
      </c>
    </row>
    <row r="71" spans="1:11" x14ac:dyDescent="0.25">
      <c r="A71" s="9">
        <v>42931</v>
      </c>
      <c r="B71" t="s">
        <v>76</v>
      </c>
      <c r="C71" t="s">
        <v>572</v>
      </c>
      <c r="D71" s="10"/>
      <c r="E71" s="7"/>
      <c r="F71" s="14">
        <v>120000</v>
      </c>
    </row>
    <row r="72" spans="1:11" x14ac:dyDescent="0.25">
      <c r="A72" s="9">
        <v>42919</v>
      </c>
      <c r="B72" t="s">
        <v>76</v>
      </c>
      <c r="C72" t="s">
        <v>573</v>
      </c>
      <c r="D72" s="10" t="s">
        <v>57</v>
      </c>
      <c r="E72" s="7"/>
      <c r="F72" s="14">
        <v>157097</v>
      </c>
    </row>
    <row r="73" spans="1:11" x14ac:dyDescent="0.25">
      <c r="A73" s="9">
        <v>42919</v>
      </c>
      <c r="B73" t="s">
        <v>76</v>
      </c>
      <c r="C73" t="s">
        <v>574</v>
      </c>
      <c r="D73" s="10" t="s">
        <v>57</v>
      </c>
      <c r="E73" s="7"/>
      <c r="F73" s="14">
        <v>250000</v>
      </c>
    </row>
    <row r="74" spans="1:11" x14ac:dyDescent="0.25">
      <c r="A74" s="9">
        <v>42947</v>
      </c>
      <c r="B74" t="s">
        <v>76</v>
      </c>
      <c r="C74" t="s">
        <v>575</v>
      </c>
      <c r="D74" s="10"/>
      <c r="E74" s="7"/>
      <c r="F74" s="14">
        <v>500000</v>
      </c>
    </row>
    <row r="75" spans="1:11" x14ac:dyDescent="0.25">
      <c r="A75" s="9"/>
      <c r="D75" s="10"/>
      <c r="E75" s="7"/>
      <c r="F75" s="14"/>
    </row>
    <row r="76" spans="1:11" ht="18.75" x14ac:dyDescent="0.3">
      <c r="C76" s="36" t="s">
        <v>550</v>
      </c>
      <c r="D76" s="37"/>
      <c r="E76" s="37"/>
      <c r="F76" s="38">
        <f>SUM(F56:F75)</f>
        <v>1630650</v>
      </c>
    </row>
    <row r="77" spans="1:11" x14ac:dyDescent="0.25">
      <c r="F77" s="12"/>
    </row>
    <row r="78" spans="1:11" ht="15.75" thickBot="1" x14ac:dyDescent="0.3">
      <c r="F78" s="12"/>
    </row>
    <row r="79" spans="1:11" ht="22.5" thickTop="1" thickBot="1" x14ac:dyDescent="0.4">
      <c r="C79" s="316" t="s">
        <v>162</v>
      </c>
      <c r="D79" s="316"/>
      <c r="E79" s="316"/>
      <c r="F79" s="317"/>
    </row>
    <row r="80" spans="1:11" ht="15.75" thickTop="1" x14ac:dyDescent="0.25">
      <c r="C80" s="3" t="s">
        <v>72</v>
      </c>
      <c r="D80" s="20">
        <v>42916</v>
      </c>
      <c r="E80" s="3"/>
      <c r="F80" s="11">
        <f>+'Junio 2017 '!F61</f>
        <v>13020610</v>
      </c>
      <c r="H80" s="67"/>
      <c r="I80" s="68">
        <v>11750116</v>
      </c>
      <c r="J80" s="67"/>
      <c r="K80" s="67"/>
    </row>
    <row r="81" spans="3:11" x14ac:dyDescent="0.25">
      <c r="C81" s="3" t="s">
        <v>73</v>
      </c>
      <c r="D81" s="20">
        <v>42917</v>
      </c>
      <c r="E81" s="3"/>
      <c r="F81" s="11">
        <f>+F50</f>
        <v>1944812</v>
      </c>
      <c r="H81" s="67"/>
      <c r="I81" s="68">
        <v>3324310</v>
      </c>
      <c r="J81" s="67"/>
      <c r="K81" s="67"/>
    </row>
    <row r="82" spans="3:11" x14ac:dyDescent="0.25">
      <c r="C82" s="3" t="s">
        <v>74</v>
      </c>
      <c r="D82" s="3"/>
      <c r="E82" s="3"/>
      <c r="F82" s="13"/>
      <c r="H82" s="67"/>
      <c r="I82" s="68">
        <v>2998971</v>
      </c>
      <c r="J82" s="67"/>
      <c r="K82" s="67"/>
    </row>
    <row r="83" spans="3:11" x14ac:dyDescent="0.25">
      <c r="C83" s="3" t="s">
        <v>75</v>
      </c>
      <c r="D83" s="20">
        <v>42917</v>
      </c>
      <c r="E83" s="3"/>
      <c r="F83" s="17">
        <f>-F76</f>
        <v>-1630650</v>
      </c>
      <c r="H83" s="67"/>
      <c r="I83" s="68">
        <v>2996667</v>
      </c>
      <c r="J83" s="67"/>
      <c r="K83" s="67"/>
    </row>
    <row r="84" spans="3:11" ht="15.75" thickBot="1" x14ac:dyDescent="0.3">
      <c r="F84" s="12"/>
      <c r="H84" s="67"/>
      <c r="I84" s="68">
        <v>166515</v>
      </c>
      <c r="J84" s="67"/>
      <c r="K84" s="67"/>
    </row>
    <row r="85" spans="3:11" ht="20.25" thickTop="1" thickBot="1" x14ac:dyDescent="0.35">
      <c r="C85" s="21" t="s">
        <v>551</v>
      </c>
      <c r="D85" s="22"/>
      <c r="E85" s="22"/>
      <c r="F85" s="24">
        <f>+F80+F81+F83</f>
        <v>13334772</v>
      </c>
      <c r="H85" s="67"/>
      <c r="I85" s="68">
        <v>1443968</v>
      </c>
      <c r="J85" s="67"/>
      <c r="K85" s="67"/>
    </row>
    <row r="86" spans="3:11" ht="16.5" thickTop="1" thickBot="1" x14ac:dyDescent="0.3">
      <c r="F86" s="12"/>
      <c r="H86" s="67"/>
      <c r="I86" s="68">
        <v>731774</v>
      </c>
      <c r="J86" s="67"/>
      <c r="K86" s="67"/>
    </row>
    <row r="87" spans="3:11" ht="20.25" thickTop="1" thickBot="1" x14ac:dyDescent="0.35">
      <c r="C87" s="21" t="s">
        <v>544</v>
      </c>
      <c r="D87" s="22"/>
      <c r="E87" s="22"/>
      <c r="F87" s="24">
        <f>+'dep a plazo y saldos  bco'!A12</f>
        <v>43409370</v>
      </c>
      <c r="H87" s="67"/>
      <c r="I87" s="68">
        <v>10482372</v>
      </c>
      <c r="J87" s="67"/>
      <c r="K87" s="67"/>
    </row>
    <row r="88" spans="3:11" ht="15.75" thickTop="1" x14ac:dyDescent="0.25"/>
  </sheetData>
  <mergeCells count="3">
    <mergeCell ref="A3:F3"/>
    <mergeCell ref="A53:F53"/>
    <mergeCell ref="C79:F79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Cursiva"&amp;20Julio 2017</oddHeader>
  </headerFooter>
  <rowBreaks count="1" manualBreakCount="1">
    <brk id="5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100"/>
  <sheetViews>
    <sheetView topLeftCell="A43" zoomScale="80" zoomScaleNormal="80" workbookViewId="0">
      <selection activeCell="I63" sqref="I63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576</v>
      </c>
      <c r="B1" s="107"/>
      <c r="C1" s="107"/>
      <c r="D1" s="108">
        <f>+'Julio 2017  '!F85</f>
        <v>13334772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307" t="s">
        <v>577</v>
      </c>
      <c r="B3" s="307"/>
      <c r="C3" s="307"/>
      <c r="D3" s="307"/>
      <c r="E3" s="307"/>
      <c r="F3" s="308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42948</v>
      </c>
      <c r="B5" t="s">
        <v>129</v>
      </c>
      <c r="C5" t="s">
        <v>384</v>
      </c>
      <c r="F5" s="14">
        <v>70000</v>
      </c>
    </row>
    <row r="6" spans="1:8" x14ac:dyDescent="0.25">
      <c r="A6" s="9">
        <v>42948</v>
      </c>
      <c r="B6" t="s">
        <v>239</v>
      </c>
      <c r="C6" t="s">
        <v>491</v>
      </c>
      <c r="D6" t="s">
        <v>57</v>
      </c>
      <c r="F6" s="14">
        <v>20094</v>
      </c>
    </row>
    <row r="7" spans="1:8" x14ac:dyDescent="0.25">
      <c r="A7" s="9">
        <v>42948</v>
      </c>
      <c r="B7" t="s">
        <v>76</v>
      </c>
      <c r="C7" t="s">
        <v>140</v>
      </c>
      <c r="D7" t="s">
        <v>57</v>
      </c>
      <c r="F7" s="14">
        <v>60096</v>
      </c>
    </row>
    <row r="8" spans="1:8" x14ac:dyDescent="0.25">
      <c r="A8" s="9">
        <v>42948</v>
      </c>
      <c r="B8" t="s">
        <v>76</v>
      </c>
      <c r="C8" t="s">
        <v>2</v>
      </c>
      <c r="D8" t="s">
        <v>57</v>
      </c>
      <c r="F8" s="14">
        <v>20000</v>
      </c>
    </row>
    <row r="9" spans="1:8" x14ac:dyDescent="0.25">
      <c r="A9" s="9">
        <v>42948</v>
      </c>
      <c r="B9" t="s">
        <v>76</v>
      </c>
      <c r="C9" t="s">
        <v>135</v>
      </c>
      <c r="D9" t="s">
        <v>57</v>
      </c>
      <c r="F9" s="14">
        <v>20000</v>
      </c>
    </row>
    <row r="10" spans="1:8" x14ac:dyDescent="0.25">
      <c r="A10" s="9">
        <v>42948</v>
      </c>
      <c r="B10" t="s">
        <v>76</v>
      </c>
      <c r="C10" t="s">
        <v>3</v>
      </c>
      <c r="D10" t="s">
        <v>57</v>
      </c>
      <c r="F10" s="14">
        <v>20000</v>
      </c>
    </row>
    <row r="11" spans="1:8" x14ac:dyDescent="0.25">
      <c r="A11" s="9">
        <v>42950</v>
      </c>
      <c r="B11" t="s">
        <v>129</v>
      </c>
      <c r="C11" t="s">
        <v>4</v>
      </c>
      <c r="D11" t="s">
        <v>57</v>
      </c>
      <c r="F11" s="14">
        <v>20097</v>
      </c>
    </row>
    <row r="12" spans="1:8" x14ac:dyDescent="0.25">
      <c r="A12" s="9">
        <v>42950</v>
      </c>
      <c r="B12" t="s">
        <v>76</v>
      </c>
      <c r="C12" t="s">
        <v>407</v>
      </c>
      <c r="D12" t="s">
        <v>57</v>
      </c>
      <c r="F12" s="14">
        <v>80000</v>
      </c>
    </row>
    <row r="13" spans="1:8" x14ac:dyDescent="0.25">
      <c r="A13" s="9">
        <v>42950</v>
      </c>
      <c r="B13" t="s">
        <v>76</v>
      </c>
      <c r="C13" t="s">
        <v>587</v>
      </c>
      <c r="D13" t="s">
        <v>57</v>
      </c>
      <c r="F13" s="14">
        <v>60025</v>
      </c>
    </row>
    <row r="14" spans="1:8" x14ac:dyDescent="0.25">
      <c r="A14" s="9">
        <v>42950</v>
      </c>
      <c r="B14" t="s">
        <v>76</v>
      </c>
      <c r="C14" t="s">
        <v>588</v>
      </c>
      <c r="D14" t="s">
        <v>57</v>
      </c>
      <c r="F14" s="14">
        <v>200000</v>
      </c>
    </row>
    <row r="15" spans="1:8" x14ac:dyDescent="0.25">
      <c r="A15" s="9">
        <v>42951</v>
      </c>
      <c r="B15" t="s">
        <v>239</v>
      </c>
      <c r="C15" t="s">
        <v>132</v>
      </c>
      <c r="F15" s="14">
        <v>20100</v>
      </c>
    </row>
    <row r="16" spans="1:8" x14ac:dyDescent="0.25">
      <c r="A16" s="9">
        <v>42954</v>
      </c>
      <c r="B16" t="s">
        <v>76</v>
      </c>
      <c r="C16" t="s">
        <v>87</v>
      </c>
      <c r="F16" s="14">
        <v>20000</v>
      </c>
    </row>
    <row r="17" spans="1:6" x14ac:dyDescent="0.25">
      <c r="A17" s="9">
        <v>42954</v>
      </c>
      <c r="B17" t="s">
        <v>76</v>
      </c>
      <c r="C17" t="s">
        <v>313</v>
      </c>
      <c r="D17" t="s">
        <v>57</v>
      </c>
      <c r="F17" s="14">
        <v>20000</v>
      </c>
    </row>
    <row r="18" spans="1:6" x14ac:dyDescent="0.25">
      <c r="A18" s="9">
        <v>42955</v>
      </c>
      <c r="B18" t="s">
        <v>76</v>
      </c>
      <c r="C18" t="s">
        <v>413</v>
      </c>
      <c r="F18" s="14">
        <v>40000</v>
      </c>
    </row>
    <row r="19" spans="1:6" x14ac:dyDescent="0.25">
      <c r="A19" s="9">
        <v>42955</v>
      </c>
      <c r="B19" t="s">
        <v>76</v>
      </c>
      <c r="C19" t="s">
        <v>80</v>
      </c>
      <c r="F19" s="14">
        <v>20000</v>
      </c>
    </row>
    <row r="20" spans="1:6" x14ac:dyDescent="0.25">
      <c r="A20" s="9">
        <v>42957</v>
      </c>
      <c r="B20" t="s">
        <v>239</v>
      </c>
      <c r="C20" t="s">
        <v>90</v>
      </c>
      <c r="F20" s="14">
        <v>40000</v>
      </c>
    </row>
    <row r="21" spans="1:6" x14ac:dyDescent="0.25">
      <c r="A21" s="9">
        <v>42961</v>
      </c>
      <c r="B21" t="s">
        <v>239</v>
      </c>
      <c r="C21" t="s">
        <v>586</v>
      </c>
      <c r="F21" s="14">
        <v>340021</v>
      </c>
    </row>
    <row r="22" spans="1:6" x14ac:dyDescent="0.25">
      <c r="A22" s="9">
        <v>42964</v>
      </c>
      <c r="B22" t="s">
        <v>76</v>
      </c>
      <c r="C22" t="s">
        <v>582</v>
      </c>
      <c r="F22" s="14">
        <v>40000</v>
      </c>
    </row>
    <row r="23" spans="1:6" x14ac:dyDescent="0.25">
      <c r="A23" s="9">
        <v>42964</v>
      </c>
      <c r="B23" t="s">
        <v>76</v>
      </c>
      <c r="C23" t="s">
        <v>27</v>
      </c>
      <c r="F23" s="14">
        <v>80000</v>
      </c>
    </row>
    <row r="24" spans="1:6" x14ac:dyDescent="0.25">
      <c r="A24" s="9">
        <v>42964</v>
      </c>
      <c r="B24" t="s">
        <v>76</v>
      </c>
      <c r="C24" t="s">
        <v>11</v>
      </c>
      <c r="F24" s="14">
        <v>40000</v>
      </c>
    </row>
    <row r="25" spans="1:6" x14ac:dyDescent="0.25">
      <c r="A25" s="9">
        <v>42965</v>
      </c>
      <c r="B25" t="s">
        <v>76</v>
      </c>
      <c r="C25" t="s">
        <v>254</v>
      </c>
      <c r="F25" s="14">
        <v>60000</v>
      </c>
    </row>
    <row r="26" spans="1:6" x14ac:dyDescent="0.25">
      <c r="A26" s="9">
        <v>42968</v>
      </c>
      <c r="B26" t="s">
        <v>239</v>
      </c>
      <c r="C26" t="s">
        <v>426</v>
      </c>
      <c r="F26" s="14">
        <v>120117</v>
      </c>
    </row>
    <row r="27" spans="1:6" x14ac:dyDescent="0.25">
      <c r="A27" s="9">
        <v>42968</v>
      </c>
      <c r="B27" t="s">
        <v>239</v>
      </c>
      <c r="C27" t="s">
        <v>255</v>
      </c>
      <c r="F27" s="14">
        <v>100000</v>
      </c>
    </row>
    <row r="28" spans="1:6" x14ac:dyDescent="0.25">
      <c r="A28" s="9">
        <v>42968</v>
      </c>
      <c r="B28" t="s">
        <v>239</v>
      </c>
      <c r="C28" t="s">
        <v>583</v>
      </c>
      <c r="F28" s="14">
        <v>20000</v>
      </c>
    </row>
    <row r="29" spans="1:6" x14ac:dyDescent="0.25">
      <c r="A29" s="9">
        <v>42968</v>
      </c>
      <c r="B29" t="s">
        <v>239</v>
      </c>
      <c r="C29" t="s">
        <v>584</v>
      </c>
      <c r="F29" s="14">
        <v>10000</v>
      </c>
    </row>
    <row r="30" spans="1:6" x14ac:dyDescent="0.25">
      <c r="A30" s="9">
        <v>42968</v>
      </c>
      <c r="B30" t="s">
        <v>76</v>
      </c>
      <c r="C30" t="s">
        <v>254</v>
      </c>
      <c r="F30" s="14">
        <v>60000</v>
      </c>
    </row>
    <row r="31" spans="1:6" x14ac:dyDescent="0.25">
      <c r="A31" s="9">
        <v>42968</v>
      </c>
      <c r="B31" t="s">
        <v>239</v>
      </c>
      <c r="C31" t="s">
        <v>13</v>
      </c>
      <c r="F31" s="14">
        <v>20000</v>
      </c>
    </row>
    <row r="32" spans="1:6" x14ac:dyDescent="0.25">
      <c r="A32" s="9">
        <v>42968</v>
      </c>
      <c r="B32" t="s">
        <v>239</v>
      </c>
      <c r="C32" t="s">
        <v>505</v>
      </c>
      <c r="F32" s="14">
        <v>20000</v>
      </c>
    </row>
    <row r="33" spans="1:6" x14ac:dyDescent="0.25">
      <c r="A33" s="9">
        <v>42970</v>
      </c>
      <c r="B33" t="s">
        <v>239</v>
      </c>
      <c r="C33" t="s">
        <v>21</v>
      </c>
      <c r="F33" s="14">
        <v>20109</v>
      </c>
    </row>
    <row r="34" spans="1:6" x14ac:dyDescent="0.25">
      <c r="A34" s="9">
        <v>42972</v>
      </c>
      <c r="B34" t="s">
        <v>76</v>
      </c>
      <c r="C34" t="s">
        <v>127</v>
      </c>
      <c r="F34" s="14">
        <v>20000</v>
      </c>
    </row>
    <row r="35" spans="1:6" x14ac:dyDescent="0.25">
      <c r="A35" s="9">
        <v>42972</v>
      </c>
      <c r="B35" t="s">
        <v>76</v>
      </c>
      <c r="C35" t="s">
        <v>89</v>
      </c>
      <c r="F35" s="14">
        <v>227751</v>
      </c>
    </row>
    <row r="36" spans="1:6" x14ac:dyDescent="0.25">
      <c r="A36" s="9">
        <v>42972</v>
      </c>
      <c r="B36" t="s">
        <v>76</v>
      </c>
      <c r="C36" t="s">
        <v>407</v>
      </c>
      <c r="F36" s="14">
        <v>60000</v>
      </c>
    </row>
    <row r="37" spans="1:6" x14ac:dyDescent="0.25">
      <c r="A37" s="9">
        <v>42972</v>
      </c>
      <c r="B37" t="s">
        <v>76</v>
      </c>
      <c r="C37" t="s">
        <v>205</v>
      </c>
      <c r="F37" s="14">
        <v>100102</v>
      </c>
    </row>
    <row r="38" spans="1:6" x14ac:dyDescent="0.25">
      <c r="A38" s="9">
        <v>42975</v>
      </c>
      <c r="B38" t="s">
        <v>239</v>
      </c>
      <c r="C38" t="s">
        <v>144</v>
      </c>
      <c r="F38" s="14">
        <v>20000</v>
      </c>
    </row>
    <row r="39" spans="1:6" x14ac:dyDescent="0.25">
      <c r="A39" s="9">
        <v>42975</v>
      </c>
      <c r="B39" t="s">
        <v>76</v>
      </c>
      <c r="C39" t="s">
        <v>6</v>
      </c>
      <c r="F39" s="14">
        <v>20000</v>
      </c>
    </row>
    <row r="40" spans="1:6" x14ac:dyDescent="0.25">
      <c r="A40" s="9">
        <v>42975</v>
      </c>
      <c r="B40" t="s">
        <v>76</v>
      </c>
      <c r="C40" t="s">
        <v>9</v>
      </c>
      <c r="F40" s="14">
        <v>20000</v>
      </c>
    </row>
    <row r="41" spans="1:6" x14ac:dyDescent="0.25">
      <c r="A41" s="9">
        <v>42975</v>
      </c>
      <c r="B41" t="s">
        <v>76</v>
      </c>
      <c r="C41" t="s">
        <v>131</v>
      </c>
      <c r="F41" s="14">
        <v>20000</v>
      </c>
    </row>
    <row r="42" spans="1:6" x14ac:dyDescent="0.25">
      <c r="A42" s="9">
        <v>42976</v>
      </c>
      <c r="B42" t="s">
        <v>76</v>
      </c>
      <c r="C42" t="s">
        <v>17</v>
      </c>
      <c r="F42" s="14">
        <v>20037</v>
      </c>
    </row>
    <row r="43" spans="1:6" x14ac:dyDescent="0.25">
      <c r="A43" s="9">
        <v>42976</v>
      </c>
      <c r="B43" t="s">
        <v>239</v>
      </c>
      <c r="C43" t="s">
        <v>466</v>
      </c>
      <c r="F43" s="14">
        <v>23000</v>
      </c>
    </row>
    <row r="44" spans="1:6" x14ac:dyDescent="0.25">
      <c r="A44" s="9">
        <v>42976</v>
      </c>
      <c r="B44" t="s">
        <v>76</v>
      </c>
      <c r="C44" t="s">
        <v>16</v>
      </c>
      <c r="F44" s="14">
        <v>20072</v>
      </c>
    </row>
    <row r="45" spans="1:6" x14ac:dyDescent="0.25">
      <c r="A45" s="9">
        <v>42976</v>
      </c>
      <c r="B45" t="s">
        <v>239</v>
      </c>
      <c r="C45" t="s">
        <v>585</v>
      </c>
      <c r="F45" s="14">
        <v>5640</v>
      </c>
    </row>
    <row r="46" spans="1:6" x14ac:dyDescent="0.25">
      <c r="A46" s="9">
        <v>42976</v>
      </c>
      <c r="B46" t="s">
        <v>76</v>
      </c>
      <c r="C46" t="s">
        <v>146</v>
      </c>
      <c r="F46" s="14">
        <v>240000</v>
      </c>
    </row>
    <row r="47" spans="1:6" x14ac:dyDescent="0.25">
      <c r="A47" s="9">
        <v>42977</v>
      </c>
      <c r="B47" t="s">
        <v>76</v>
      </c>
      <c r="C47" t="s">
        <v>94</v>
      </c>
      <c r="F47" s="14">
        <v>20054</v>
      </c>
    </row>
    <row r="48" spans="1:6" x14ac:dyDescent="0.25">
      <c r="A48" s="9">
        <v>42977</v>
      </c>
      <c r="B48" t="s">
        <v>76</v>
      </c>
      <c r="C48" t="s">
        <v>421</v>
      </c>
      <c r="F48" s="14">
        <v>200093</v>
      </c>
    </row>
    <row r="49" spans="1:6" ht="15" customHeight="1" x14ac:dyDescent="0.25">
      <c r="A49" s="9">
        <v>42977</v>
      </c>
      <c r="B49" t="s">
        <v>76</v>
      </c>
      <c r="C49" t="s">
        <v>135</v>
      </c>
      <c r="F49" s="14">
        <v>20000</v>
      </c>
    </row>
    <row r="50" spans="1:6" x14ac:dyDescent="0.25">
      <c r="A50" s="9">
        <v>42977</v>
      </c>
      <c r="B50" t="s">
        <v>76</v>
      </c>
      <c r="C50" t="s">
        <v>3</v>
      </c>
      <c r="F50" s="14">
        <v>20000</v>
      </c>
    </row>
    <row r="51" spans="1:6" x14ac:dyDescent="0.25">
      <c r="A51" s="9">
        <v>42977</v>
      </c>
      <c r="B51" t="s">
        <v>76</v>
      </c>
      <c r="C51" t="s">
        <v>466</v>
      </c>
      <c r="F51" s="14">
        <v>20000</v>
      </c>
    </row>
    <row r="52" spans="1:6" x14ac:dyDescent="0.25">
      <c r="A52" s="9">
        <v>42977</v>
      </c>
      <c r="B52" t="s">
        <v>239</v>
      </c>
      <c r="C52" t="s">
        <v>651</v>
      </c>
      <c r="F52" s="14">
        <v>20080</v>
      </c>
    </row>
    <row r="53" spans="1:6" x14ac:dyDescent="0.25">
      <c r="A53" s="9">
        <v>42978</v>
      </c>
      <c r="B53" t="s">
        <v>76</v>
      </c>
      <c r="C53" t="s">
        <v>14</v>
      </c>
      <c r="F53" s="14">
        <v>20000</v>
      </c>
    </row>
    <row r="54" spans="1:6" x14ac:dyDescent="0.25">
      <c r="A54" s="9">
        <v>42978</v>
      </c>
      <c r="B54" t="s">
        <v>76</v>
      </c>
      <c r="C54" t="s">
        <v>82</v>
      </c>
      <c r="F54" s="14">
        <v>80000</v>
      </c>
    </row>
    <row r="55" spans="1:6" x14ac:dyDescent="0.25">
      <c r="A55" s="9">
        <v>42978</v>
      </c>
      <c r="B55" t="s">
        <v>76</v>
      </c>
      <c r="C55" t="s">
        <v>82</v>
      </c>
      <c r="F55" s="14">
        <v>200000</v>
      </c>
    </row>
    <row r="56" spans="1:6" ht="19.5" thickBot="1" x14ac:dyDescent="0.35">
      <c r="A56" s="18"/>
      <c r="B56" s="18"/>
      <c r="C56" s="39" t="s">
        <v>578</v>
      </c>
      <c r="D56" s="40"/>
      <c r="E56" s="40"/>
      <c r="F56" s="41">
        <f>SUM(F5:F55)</f>
        <v>3057488</v>
      </c>
    </row>
    <row r="57" spans="1:6" ht="15.75" thickTop="1" x14ac:dyDescent="0.25">
      <c r="A57" s="104"/>
      <c r="B57" s="104"/>
      <c r="C57" s="104"/>
      <c r="D57" s="104"/>
      <c r="E57" s="104"/>
      <c r="F57" s="110"/>
    </row>
    <row r="58" spans="1:6" x14ac:dyDescent="0.25">
      <c r="F58" s="30"/>
    </row>
    <row r="59" spans="1:6" x14ac:dyDescent="0.25">
      <c r="F59" s="30"/>
    </row>
    <row r="60" spans="1:6" ht="15.75" thickBot="1" x14ac:dyDescent="0.3">
      <c r="F60" s="30"/>
    </row>
    <row r="61" spans="1:6" ht="19.5" thickTop="1" x14ac:dyDescent="0.3">
      <c r="A61" s="318" t="s">
        <v>579</v>
      </c>
      <c r="B61" s="318"/>
      <c r="C61" s="318"/>
      <c r="D61" s="318"/>
      <c r="E61" s="318"/>
      <c r="F61" s="319"/>
    </row>
    <row r="62" spans="1:6" x14ac:dyDescent="0.25">
      <c r="F62" s="12"/>
    </row>
    <row r="63" spans="1:6" ht="34.15" customHeight="1" x14ac:dyDescent="0.25">
      <c r="A63" s="8" t="s">
        <v>43</v>
      </c>
      <c r="B63" s="8" t="s">
        <v>40</v>
      </c>
      <c r="C63" s="8" t="s">
        <v>1</v>
      </c>
      <c r="D63" s="8" t="s">
        <v>41</v>
      </c>
      <c r="E63" s="8" t="s">
        <v>68</v>
      </c>
      <c r="F63" s="16" t="s">
        <v>42</v>
      </c>
    </row>
    <row r="64" spans="1:6" x14ac:dyDescent="0.25">
      <c r="A64" s="9">
        <v>42948</v>
      </c>
      <c r="B64" t="s">
        <v>76</v>
      </c>
      <c r="C64" t="s">
        <v>529</v>
      </c>
      <c r="D64" s="10" t="s">
        <v>57</v>
      </c>
      <c r="E64" s="7"/>
      <c r="F64" s="14">
        <v>225</v>
      </c>
    </row>
    <row r="65" spans="1:11" x14ac:dyDescent="0.25">
      <c r="A65" s="9">
        <v>42948</v>
      </c>
      <c r="B65" t="s">
        <v>76</v>
      </c>
      <c r="C65" t="s">
        <v>590</v>
      </c>
      <c r="D65" s="10" t="s">
        <v>57</v>
      </c>
      <c r="E65" s="7"/>
      <c r="F65" s="14">
        <v>6990</v>
      </c>
    </row>
    <row r="66" spans="1:11" x14ac:dyDescent="0.25">
      <c r="A66" s="9">
        <v>42948</v>
      </c>
      <c r="B66" t="s">
        <v>76</v>
      </c>
      <c r="C66" t="s">
        <v>476</v>
      </c>
      <c r="D66" s="10" t="s">
        <v>57</v>
      </c>
      <c r="E66" s="7"/>
      <c r="F66" s="14">
        <v>19253</v>
      </c>
    </row>
    <row r="67" spans="1:11" x14ac:dyDescent="0.25">
      <c r="A67" s="9">
        <v>42948</v>
      </c>
      <c r="B67" t="s">
        <v>76</v>
      </c>
      <c r="C67" t="s">
        <v>436</v>
      </c>
      <c r="D67" s="10" t="s">
        <v>57</v>
      </c>
      <c r="E67" s="7"/>
      <c r="F67" s="14">
        <v>74727</v>
      </c>
    </row>
    <row r="68" spans="1:11" x14ac:dyDescent="0.25">
      <c r="A68" s="9">
        <v>42948</v>
      </c>
      <c r="B68" t="s">
        <v>76</v>
      </c>
      <c r="C68" t="s">
        <v>118</v>
      </c>
      <c r="D68" s="10" t="s">
        <v>57</v>
      </c>
      <c r="E68" s="7"/>
      <c r="F68" s="14">
        <v>89446</v>
      </c>
    </row>
    <row r="69" spans="1:11" x14ac:dyDescent="0.25">
      <c r="A69" s="9">
        <v>42948</v>
      </c>
      <c r="B69" t="s">
        <v>76</v>
      </c>
      <c r="C69" t="s">
        <v>596</v>
      </c>
      <c r="D69" s="10" t="s">
        <v>57</v>
      </c>
      <c r="E69" s="7"/>
      <c r="F69" s="14">
        <v>100000</v>
      </c>
      <c r="I69" s="67"/>
      <c r="J69" s="67"/>
      <c r="K69" s="67"/>
    </row>
    <row r="70" spans="1:11" x14ac:dyDescent="0.25">
      <c r="A70" s="9">
        <v>42948</v>
      </c>
      <c r="B70" t="s">
        <v>76</v>
      </c>
      <c r="C70" t="s">
        <v>599</v>
      </c>
      <c r="D70" s="10" t="s">
        <v>57</v>
      </c>
      <c r="E70" s="7"/>
      <c r="F70" s="14">
        <v>187097</v>
      </c>
      <c r="I70" s="67"/>
      <c r="J70" s="67"/>
      <c r="K70" s="67"/>
    </row>
    <row r="71" spans="1:11" x14ac:dyDescent="0.25">
      <c r="A71" s="9">
        <v>42948</v>
      </c>
      <c r="B71" t="s">
        <v>76</v>
      </c>
      <c r="C71" t="s">
        <v>600</v>
      </c>
      <c r="D71" s="10" t="s">
        <v>57</v>
      </c>
      <c r="E71" s="7"/>
      <c r="F71" s="14">
        <v>250000</v>
      </c>
    </row>
    <row r="72" spans="1:11" x14ac:dyDescent="0.25">
      <c r="A72" s="9">
        <v>42954</v>
      </c>
      <c r="B72" t="s">
        <v>389</v>
      </c>
      <c r="C72" t="s">
        <v>517</v>
      </c>
      <c r="D72" s="10" t="s">
        <v>57</v>
      </c>
      <c r="E72" s="7"/>
      <c r="F72" s="14">
        <v>9833</v>
      </c>
    </row>
    <row r="73" spans="1:11" x14ac:dyDescent="0.25">
      <c r="A73" s="9">
        <v>42954</v>
      </c>
      <c r="B73" t="s">
        <v>76</v>
      </c>
      <c r="C73" t="s">
        <v>594</v>
      </c>
      <c r="D73" s="10"/>
      <c r="E73" s="7"/>
      <c r="F73" s="14">
        <v>80000</v>
      </c>
    </row>
    <row r="74" spans="1:11" x14ac:dyDescent="0.25">
      <c r="A74" s="9">
        <v>42961</v>
      </c>
      <c r="B74" t="s">
        <v>76</v>
      </c>
      <c r="C74" t="s">
        <v>597</v>
      </c>
      <c r="D74" s="10"/>
      <c r="E74" s="7"/>
      <c r="F74" s="14">
        <v>120000</v>
      </c>
    </row>
    <row r="75" spans="1:11" x14ac:dyDescent="0.25">
      <c r="A75" s="9">
        <v>42964</v>
      </c>
      <c r="B75" t="s">
        <v>76</v>
      </c>
      <c r="C75" t="s">
        <v>598</v>
      </c>
      <c r="D75" s="10"/>
      <c r="E75" s="7"/>
      <c r="F75" s="14">
        <v>150000</v>
      </c>
    </row>
    <row r="76" spans="1:11" x14ac:dyDescent="0.25">
      <c r="A76" s="9">
        <v>42964</v>
      </c>
      <c r="B76" s="30">
        <v>6820</v>
      </c>
      <c r="C76" t="s">
        <v>601</v>
      </c>
      <c r="D76" s="10"/>
      <c r="E76" s="7"/>
      <c r="F76" s="14">
        <v>1362750</v>
      </c>
    </row>
    <row r="77" spans="1:11" x14ac:dyDescent="0.25">
      <c r="A77" s="9">
        <v>42970</v>
      </c>
      <c r="B77" t="s">
        <v>76</v>
      </c>
      <c r="C77" t="s">
        <v>592</v>
      </c>
      <c r="D77" s="10"/>
      <c r="E77" s="7"/>
      <c r="F77" s="14">
        <v>45000</v>
      </c>
    </row>
    <row r="78" spans="1:11" x14ac:dyDescent="0.25">
      <c r="A78" s="9">
        <v>42970</v>
      </c>
      <c r="B78" s="30" t="s">
        <v>76</v>
      </c>
      <c r="C78" t="s">
        <v>592</v>
      </c>
      <c r="D78" s="10"/>
      <c r="E78" s="7"/>
      <c r="F78" s="14">
        <v>45000</v>
      </c>
    </row>
    <row r="79" spans="1:11" x14ac:dyDescent="0.25">
      <c r="A79" s="9">
        <v>42971</v>
      </c>
      <c r="B79" t="s">
        <v>76</v>
      </c>
      <c r="C79" t="s">
        <v>595</v>
      </c>
      <c r="D79" s="10"/>
      <c r="E79" s="7"/>
      <c r="F79" s="14">
        <v>95075</v>
      </c>
    </row>
    <row r="80" spans="1:11" x14ac:dyDescent="0.25">
      <c r="A80" s="9">
        <v>42972</v>
      </c>
      <c r="B80" t="s">
        <v>76</v>
      </c>
      <c r="C80" t="s">
        <v>591</v>
      </c>
      <c r="D80" s="10"/>
      <c r="E80" s="7"/>
      <c r="F80" s="14">
        <v>30000</v>
      </c>
    </row>
    <row r="81" spans="1:11" x14ac:dyDescent="0.25">
      <c r="A81" s="9">
        <v>42972</v>
      </c>
      <c r="B81" t="s">
        <v>76</v>
      </c>
      <c r="C81" t="s">
        <v>593</v>
      </c>
      <c r="D81" s="10"/>
      <c r="E81" s="7"/>
      <c r="F81" s="14">
        <v>60000</v>
      </c>
    </row>
    <row r="82" spans="1:11" x14ac:dyDescent="0.25">
      <c r="A82" s="9">
        <v>42976</v>
      </c>
      <c r="B82" t="s">
        <v>76</v>
      </c>
      <c r="C82" t="s">
        <v>589</v>
      </c>
      <c r="D82" s="10"/>
      <c r="E82" s="7"/>
      <c r="F82" s="14">
        <v>4900</v>
      </c>
    </row>
    <row r="83" spans="1:11" ht="12.6" customHeight="1" x14ac:dyDescent="0.25">
      <c r="A83" s="9"/>
      <c r="B83" s="30"/>
      <c r="D83" s="10"/>
      <c r="E83" s="7"/>
      <c r="F83" s="14"/>
    </row>
    <row r="84" spans="1:11" x14ac:dyDescent="0.25">
      <c r="A84" s="9"/>
      <c r="B84" s="30"/>
      <c r="D84" s="10"/>
      <c r="E84" s="7"/>
      <c r="F84" s="14"/>
    </row>
    <row r="85" spans="1:11" ht="18.75" x14ac:dyDescent="0.3">
      <c r="C85" s="36" t="s">
        <v>580</v>
      </c>
      <c r="D85" s="37"/>
      <c r="E85" s="37"/>
      <c r="F85" s="38">
        <f>SUM(F64:F83)</f>
        <v>2730296</v>
      </c>
    </row>
    <row r="86" spans="1:11" x14ac:dyDescent="0.25">
      <c r="F86" s="12"/>
    </row>
    <row r="87" spans="1:11" ht="15.75" thickBot="1" x14ac:dyDescent="0.3">
      <c r="F87" s="12"/>
      <c r="H87" s="67"/>
    </row>
    <row r="88" spans="1:11" ht="22.5" thickTop="1" thickBot="1" x14ac:dyDescent="0.4">
      <c r="C88" s="316" t="s">
        <v>162</v>
      </c>
      <c r="D88" s="316"/>
      <c r="E88" s="316"/>
      <c r="F88" s="317"/>
      <c r="H88" s="67"/>
    </row>
    <row r="89" spans="1:11" ht="15.75" thickTop="1" x14ac:dyDescent="0.25">
      <c r="C89" s="3" t="s">
        <v>72</v>
      </c>
      <c r="D89" s="20">
        <v>42947</v>
      </c>
      <c r="E89" s="3"/>
      <c r="F89" s="11">
        <f>+'Julio 2017  '!F85</f>
        <v>13334772</v>
      </c>
      <c r="H89" s="67"/>
      <c r="I89" s="68">
        <v>11750116</v>
      </c>
      <c r="J89" s="67"/>
      <c r="K89" s="67"/>
    </row>
    <row r="90" spans="1:11" x14ac:dyDescent="0.25">
      <c r="C90" s="3" t="s">
        <v>73</v>
      </c>
      <c r="D90" s="20">
        <v>42948</v>
      </c>
      <c r="E90" s="3"/>
      <c r="F90" s="11">
        <f>+F56</f>
        <v>3057488</v>
      </c>
      <c r="H90" s="67"/>
      <c r="I90" s="68">
        <v>3324310</v>
      </c>
      <c r="J90" s="67"/>
      <c r="K90" s="67"/>
    </row>
    <row r="91" spans="1:11" x14ac:dyDescent="0.25">
      <c r="C91" s="3" t="s">
        <v>74</v>
      </c>
      <c r="D91" s="3"/>
      <c r="E91" s="3"/>
      <c r="F91" s="13"/>
      <c r="H91" s="67"/>
      <c r="I91" s="68">
        <v>2998971</v>
      </c>
      <c r="J91" s="67"/>
      <c r="K91" s="67"/>
    </row>
    <row r="92" spans="1:11" x14ac:dyDescent="0.25">
      <c r="C92" s="3" t="s">
        <v>75</v>
      </c>
      <c r="D92" s="20">
        <v>42948</v>
      </c>
      <c r="E92" s="3"/>
      <c r="F92" s="17">
        <f>-F85</f>
        <v>-2730296</v>
      </c>
      <c r="H92" s="67"/>
      <c r="I92" s="68">
        <v>2996667</v>
      </c>
      <c r="J92" s="67"/>
      <c r="K92" s="67"/>
    </row>
    <row r="93" spans="1:11" ht="15.75" thickBot="1" x14ac:dyDescent="0.3">
      <c r="F93" s="12"/>
      <c r="H93" s="67"/>
      <c r="I93" s="68">
        <v>166515</v>
      </c>
      <c r="J93" s="67"/>
      <c r="K93" s="67"/>
    </row>
    <row r="94" spans="1:11" ht="20.25" thickTop="1" thickBot="1" x14ac:dyDescent="0.35">
      <c r="C94" s="21" t="s">
        <v>581</v>
      </c>
      <c r="D94" s="22"/>
      <c r="E94" s="22"/>
      <c r="F94" s="24">
        <f>+F89+F90+F92</f>
        <v>13661964</v>
      </c>
      <c r="H94" s="67"/>
      <c r="I94" s="68">
        <v>1443968</v>
      </c>
      <c r="J94" s="67"/>
      <c r="K94" s="67"/>
    </row>
    <row r="95" spans="1:11" ht="16.5" thickTop="1" thickBot="1" x14ac:dyDescent="0.3">
      <c r="F95" s="12"/>
      <c r="H95" s="67"/>
      <c r="I95" s="68">
        <v>731774</v>
      </c>
      <c r="J95" s="67"/>
      <c r="K95" s="67"/>
    </row>
    <row r="96" spans="1:11" ht="20.25" thickTop="1" thickBot="1" x14ac:dyDescent="0.35">
      <c r="C96" s="21" t="s">
        <v>544</v>
      </c>
      <c r="D96" s="22"/>
      <c r="E96" s="22"/>
      <c r="F96" s="24">
        <f>+'dep a plazo y saldos  bco'!A12</f>
        <v>43409370</v>
      </c>
      <c r="H96" s="67"/>
      <c r="I96" s="68">
        <v>10482372</v>
      </c>
      <c r="J96" s="67"/>
      <c r="K96" s="67"/>
    </row>
    <row r="97" spans="6:6" ht="15.75" thickTop="1" x14ac:dyDescent="0.25"/>
    <row r="100" spans="6:6" x14ac:dyDescent="0.25">
      <c r="F100" s="1"/>
    </row>
  </sheetData>
  <sortState xmlns:xlrd2="http://schemas.microsoft.com/office/spreadsheetml/2017/richdata2" ref="A64:F82">
    <sortCondition ref="A64:A82"/>
  </sortState>
  <mergeCells count="3">
    <mergeCell ref="A3:F3"/>
    <mergeCell ref="A61:F61"/>
    <mergeCell ref="C88:F88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Cursiva"&amp;20Agosto 2017</oddHeader>
  </headerFooter>
  <rowBreaks count="1" manualBreakCount="1">
    <brk id="5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81414-6223-42B0-9C5E-550ECB76958F}">
  <dimension ref="A1:U980"/>
  <sheetViews>
    <sheetView tabSelected="1" topLeftCell="A914" zoomScale="80" zoomScaleNormal="80" workbookViewId="0">
      <selection activeCell="M937" sqref="M937"/>
    </sheetView>
  </sheetViews>
  <sheetFormatPr baseColWidth="10" defaultColWidth="9.28515625" defaultRowHeight="15" x14ac:dyDescent="0.25"/>
  <cols>
    <col min="1" max="1" width="10.28515625" bestFit="1" customWidth="1"/>
    <col min="2" max="2" width="55.7109375" bestFit="1" customWidth="1"/>
    <col min="3" max="3" width="12.7109375" bestFit="1" customWidth="1"/>
    <col min="4" max="4" width="14.28515625" customWidth="1"/>
    <col min="5" max="5" width="42.5703125" bestFit="1" customWidth="1"/>
    <col min="6" max="6" width="22.42578125" bestFit="1" customWidth="1"/>
    <col min="7" max="7" width="21.42578125" style="7" bestFit="1" customWidth="1"/>
    <col min="8" max="8" width="16.28515625" customWidth="1"/>
    <col min="9" max="9" width="10.42578125" bestFit="1" customWidth="1"/>
    <col min="10" max="10" width="16.5703125" bestFit="1" customWidth="1"/>
    <col min="11" max="11" width="21.42578125" customWidth="1"/>
    <col min="12" max="12" width="7.5703125" customWidth="1"/>
    <col min="13" max="13" width="23.28515625" customWidth="1"/>
    <col min="14" max="14" width="9.28515625" customWidth="1"/>
    <col min="15" max="15" width="11.7109375" bestFit="1" customWidth="1"/>
    <col min="16" max="16" width="4.7109375" customWidth="1"/>
    <col min="17" max="17" width="11.7109375" bestFit="1" customWidth="1"/>
    <col min="22" max="22" width="26.7109375" bestFit="1" customWidth="1"/>
    <col min="23" max="23" width="13.5703125" bestFit="1" customWidth="1"/>
    <col min="24" max="24" width="9.7109375" bestFit="1" customWidth="1"/>
    <col min="25" max="25" width="15.28515625" customWidth="1"/>
    <col min="26" max="27" width="11.7109375" bestFit="1" customWidth="1"/>
  </cols>
  <sheetData>
    <row r="1" spans="1:7" ht="28.5" x14ac:dyDescent="0.45">
      <c r="A1" s="320" t="s">
        <v>2226</v>
      </c>
      <c r="B1" s="320"/>
      <c r="C1" s="320"/>
      <c r="D1" s="320"/>
      <c r="E1" s="320"/>
      <c r="F1" s="320"/>
      <c r="G1" s="320"/>
    </row>
    <row r="3" spans="1:7" ht="18.75" x14ac:dyDescent="0.3">
      <c r="A3" s="70"/>
      <c r="B3" s="71" t="s">
        <v>2225</v>
      </c>
      <c r="C3" s="70"/>
      <c r="D3" s="70"/>
      <c r="E3" s="72">
        <f>+'dep a plazo y saldos  bco'!A130</f>
        <v>53907744</v>
      </c>
      <c r="F3" s="70"/>
      <c r="G3" s="90"/>
    </row>
    <row r="4" spans="1:7" x14ac:dyDescent="0.25">
      <c r="B4" s="2"/>
    </row>
    <row r="5" spans="1:7" ht="18.75" x14ac:dyDescent="0.3">
      <c r="A5" s="70"/>
      <c r="B5" s="73" t="s">
        <v>2244</v>
      </c>
      <c r="C5" s="70"/>
      <c r="D5" s="70"/>
      <c r="E5" s="72">
        <f>+'Resumen Final  CAJA  2022'!G957</f>
        <v>3644774</v>
      </c>
      <c r="F5" s="70"/>
      <c r="G5" s="90"/>
    </row>
    <row r="7" spans="1:7" ht="25.9" customHeight="1" x14ac:dyDescent="0.35">
      <c r="A7" s="321" t="s">
        <v>163</v>
      </c>
      <c r="B7" s="321"/>
      <c r="C7" s="321"/>
      <c r="D7" s="321"/>
      <c r="E7" s="321"/>
      <c r="F7" s="321"/>
      <c r="G7" s="321"/>
    </row>
    <row r="8" spans="1:7" ht="26.65" customHeight="1" x14ac:dyDescent="0.25">
      <c r="A8" s="74" t="s">
        <v>166</v>
      </c>
      <c r="B8" s="74" t="s">
        <v>1</v>
      </c>
      <c r="C8" s="75" t="s">
        <v>43</v>
      </c>
      <c r="D8" s="75" t="s">
        <v>40</v>
      </c>
      <c r="E8" s="75" t="s">
        <v>233</v>
      </c>
      <c r="F8" s="75" t="s">
        <v>223</v>
      </c>
      <c r="G8" s="91" t="s">
        <v>42</v>
      </c>
    </row>
    <row r="9" spans="1:7" x14ac:dyDescent="0.25">
      <c r="A9" s="33">
        <f>+'Base de datos  1'!A3585</f>
        <v>44927</v>
      </c>
      <c r="B9" s="33" t="str">
        <f>+'Base de datos  1'!C3586</f>
        <v>Pago Cuota</v>
      </c>
      <c r="C9" s="33">
        <f>+'Base de datos  1'!D3585</f>
        <v>44929</v>
      </c>
      <c r="D9" s="33" t="str">
        <f>+'Base de datos  1'!E3585</f>
        <v>TR</v>
      </c>
      <c r="E9" s="33" t="str">
        <f>+'Base de datos  1'!F3585</f>
        <v>Villarrica 128, Marcela Ubilla</v>
      </c>
      <c r="F9">
        <f>+'Base de datos  1'!G3585</f>
        <v>0</v>
      </c>
      <c r="G9" s="201">
        <f>+'Base de datos  1'!H3585</f>
        <v>26000</v>
      </c>
    </row>
    <row r="10" spans="1:7" x14ac:dyDescent="0.25">
      <c r="A10" s="33">
        <f>+'Base de datos  1'!A3586</f>
        <v>44927</v>
      </c>
      <c r="B10" s="33" t="str">
        <f>+'Base de datos  1'!C3587</f>
        <v>Pago Cuota</v>
      </c>
      <c r="C10" s="33">
        <f>+'Base de datos  1'!D3586</f>
        <v>44929</v>
      </c>
      <c r="D10" s="33" t="str">
        <f>+'Base de datos  1'!E3586</f>
        <v>TR</v>
      </c>
      <c r="E10" s="33" t="str">
        <f>+'Base de datos  1'!F3586</f>
        <v>Puyehue 36, Militza Cortes</v>
      </c>
      <c r="F10">
        <f>+'Base de datos  1'!G3586</f>
        <v>0</v>
      </c>
      <c r="G10" s="201">
        <f>+'Base de datos  1'!H3586</f>
        <v>26000</v>
      </c>
    </row>
    <row r="11" spans="1:7" x14ac:dyDescent="0.25">
      <c r="A11" s="33">
        <f>+'Base de datos  1'!A3587</f>
        <v>44927</v>
      </c>
      <c r="B11" s="33" t="str">
        <f>+'Base de datos  1'!C3588</f>
        <v>Pago Cuota</v>
      </c>
      <c r="C11" s="33">
        <f>+'Base de datos  1'!D3587</f>
        <v>44929</v>
      </c>
      <c r="D11" s="33" t="str">
        <f>+'Base de datos  1'!E3587</f>
        <v>TR</v>
      </c>
      <c r="E11" s="33" t="str">
        <f>+'Base de datos  1'!F3587</f>
        <v>Villarrica 108, Suc. Angela Iturbide</v>
      </c>
      <c r="F11">
        <f>+'Base de datos  1'!G3587</f>
        <v>0</v>
      </c>
      <c r="G11" s="201">
        <f>+'Base de datos  1'!H3587</f>
        <v>26000</v>
      </c>
    </row>
    <row r="12" spans="1:7" x14ac:dyDescent="0.25">
      <c r="A12" s="33">
        <f>+'Base de datos  1'!A3588</f>
        <v>44927</v>
      </c>
      <c r="B12" s="33" t="str">
        <f>+'Base de datos  1'!C3589</f>
        <v>Pago Cuota</v>
      </c>
      <c r="C12" s="33">
        <f>+'Base de datos  1'!D3588</f>
        <v>44929</v>
      </c>
      <c r="D12" s="33" t="str">
        <f>+'Base de datos  1'!E3588</f>
        <v>TR</v>
      </c>
      <c r="E12" s="33" t="str">
        <f>+'Base de datos  1'!F3588</f>
        <v>Puyehue 47, Andrea Valdivia</v>
      </c>
      <c r="F12">
        <f>+'Base de datos  1'!G3588</f>
        <v>0</v>
      </c>
      <c r="G12" s="201">
        <f>+'Base de datos  1'!H3588</f>
        <v>26000</v>
      </c>
    </row>
    <row r="13" spans="1:7" x14ac:dyDescent="0.25">
      <c r="A13" s="33">
        <f>+'Base de datos  1'!A3589</f>
        <v>44927</v>
      </c>
      <c r="B13" s="33" t="str">
        <f>+'Base de datos  1'!C3590</f>
        <v>Pago Cuota</v>
      </c>
      <c r="C13" s="33">
        <f>+'Base de datos  1'!D3589</f>
        <v>44929</v>
      </c>
      <c r="D13" s="33" t="str">
        <f>+'Base de datos  1'!E3589</f>
        <v>TR</v>
      </c>
      <c r="E13" s="33" t="str">
        <f>+'Base de datos  1'!F3589</f>
        <v>Villarrica 122, Luis Sepulveda</v>
      </c>
      <c r="F13">
        <f>+'Base de datos  1'!G3589</f>
        <v>0</v>
      </c>
      <c r="G13" s="201">
        <f>+'Base de datos  1'!H3589</f>
        <v>26000</v>
      </c>
    </row>
    <row r="14" spans="1:7" x14ac:dyDescent="0.25">
      <c r="A14" s="33">
        <f>+'Base de datos  1'!A3590</f>
        <v>44927</v>
      </c>
      <c r="B14" s="33" t="str">
        <f>+'Base de datos  1'!C3591</f>
        <v>Pago Cuota</v>
      </c>
      <c r="C14" s="33">
        <f>+'Base de datos  1'!D3590</f>
        <v>44929</v>
      </c>
      <c r="D14" s="33" t="str">
        <f>+'Base de datos  1'!E3590</f>
        <v>TR</v>
      </c>
      <c r="E14" s="33" t="str">
        <f>+'Base de datos  1'!F3590</f>
        <v>Ranco 75, Olga Hernandez</v>
      </c>
      <c r="F14">
        <f>+'Base de datos  1'!G3590</f>
        <v>0</v>
      </c>
      <c r="G14" s="201">
        <f>+'Base de datos  1'!H3590</f>
        <v>52000</v>
      </c>
    </row>
    <row r="15" spans="1:7" x14ac:dyDescent="0.25">
      <c r="A15" s="33">
        <f>+'Base de datos  1'!A3591</f>
        <v>44927</v>
      </c>
      <c r="B15" s="33" t="str">
        <f>+'Base de datos  1'!C3592</f>
        <v>Pago Cuota</v>
      </c>
      <c r="C15" s="33">
        <f>+'Base de datos  1'!D3591</f>
        <v>44930</v>
      </c>
      <c r="D15" s="33" t="str">
        <f>+'Base de datos  1'!E3591</f>
        <v>TR</v>
      </c>
      <c r="E15" s="33" t="str">
        <f>+'Base de datos  1'!F3591</f>
        <v>Llanquihue 88, Pedro Flores</v>
      </c>
      <c r="F15">
        <f>+'Base de datos  1'!G3591</f>
        <v>0</v>
      </c>
      <c r="G15" s="201">
        <f>+'Base de datos  1'!H3591</f>
        <v>26000</v>
      </c>
    </row>
    <row r="16" spans="1:7" x14ac:dyDescent="0.25">
      <c r="A16" s="33">
        <f>+'Base de datos  1'!A3592</f>
        <v>44927</v>
      </c>
      <c r="B16" s="33" t="str">
        <f>+'Base de datos  1'!C3593</f>
        <v>Pago Cuota</v>
      </c>
      <c r="C16" s="33">
        <f>+'Base de datos  1'!D3592</f>
        <v>44931</v>
      </c>
      <c r="D16" s="33" t="str">
        <f>+'Base de datos  1'!E3592</f>
        <v>TR</v>
      </c>
      <c r="E16" s="33" t="str">
        <f>+'Base de datos  1'!F3592</f>
        <v>Riñihue 25, Juan Gonzalez</v>
      </c>
      <c r="F16">
        <f>+'Base de datos  1'!G3592</f>
        <v>0</v>
      </c>
      <c r="G16" s="201">
        <f>+'Base de datos  1'!H3592</f>
        <v>26025</v>
      </c>
    </row>
    <row r="17" spans="1:7" x14ac:dyDescent="0.25">
      <c r="A17" s="33">
        <f>+'Base de datos  1'!A3593</f>
        <v>44927</v>
      </c>
      <c r="B17" s="33" t="str">
        <f>+'Base de datos  1'!C3594</f>
        <v>Pago Cuota</v>
      </c>
      <c r="C17" s="33">
        <f>+'Base de datos  1'!D3593</f>
        <v>44931</v>
      </c>
      <c r="D17" s="33" t="str">
        <f>+'Base de datos  1'!E3593</f>
        <v>TR</v>
      </c>
      <c r="E17" s="33" t="str">
        <f>+'Base de datos  1'!F3593</f>
        <v>Llanquihue 109, Teresa Gatica</v>
      </c>
      <c r="F17">
        <f>+'Base de datos  1'!G3593</f>
        <v>0</v>
      </c>
      <c r="G17" s="201">
        <f>+'Base de datos  1'!H3593</f>
        <v>26109</v>
      </c>
    </row>
    <row r="18" spans="1:7" x14ac:dyDescent="0.25">
      <c r="A18" s="33">
        <f>+'Base de datos  1'!A3594</f>
        <v>44927</v>
      </c>
      <c r="B18" s="33" t="str">
        <f>+'Base de datos  1'!C3595</f>
        <v>Pago Cuota</v>
      </c>
      <c r="C18" s="33">
        <f>+'Base de datos  1'!D3594</f>
        <v>44935</v>
      </c>
      <c r="D18" s="33" t="str">
        <f>+'Base de datos  1'!E3594</f>
        <v>TR</v>
      </c>
      <c r="E18" s="33" t="str">
        <f>+'Base de datos  1'!F3594</f>
        <v>Ranco 54, Marion Pacheco</v>
      </c>
      <c r="F18">
        <f>+'Base de datos  1'!G3594</f>
        <v>0</v>
      </c>
      <c r="G18" s="201">
        <f>+'Base de datos  1'!H3594</f>
        <v>26000</v>
      </c>
    </row>
    <row r="19" spans="1:7" x14ac:dyDescent="0.25">
      <c r="A19" s="33">
        <f>+'Base de datos  1'!A3595</f>
        <v>44927</v>
      </c>
      <c r="B19" s="33" t="str">
        <f>+'Base de datos  1'!C3596</f>
        <v>Pago Cuota</v>
      </c>
      <c r="C19" s="33">
        <f>+'Base de datos  1'!D3595</f>
        <v>44935</v>
      </c>
      <c r="D19" s="33" t="str">
        <f>+'Base de datos  1'!E3595</f>
        <v>TR</v>
      </c>
      <c r="E19" s="33" t="str">
        <f>+'Base de datos  1'!F3595</f>
        <v>Puyehue 39, Felipe Gallardo</v>
      </c>
      <c r="F19">
        <f>+'Base de datos  1'!G3595</f>
        <v>0</v>
      </c>
      <c r="G19" s="201">
        <f>+'Base de datos  1'!H3595</f>
        <v>26000</v>
      </c>
    </row>
    <row r="20" spans="1:7" x14ac:dyDescent="0.25">
      <c r="A20" s="33">
        <f>+'Base de datos  1'!A3596</f>
        <v>44927</v>
      </c>
      <c r="B20" s="33" t="str">
        <f>+'Base de datos  1'!C3597</f>
        <v>Pago Cuota</v>
      </c>
      <c r="C20" s="33">
        <f>+'Base de datos  1'!D3596</f>
        <v>44935</v>
      </c>
      <c r="D20" s="33" t="str">
        <f>+'Base de datos  1'!E3596</f>
        <v>TR</v>
      </c>
      <c r="E20" s="33" t="str">
        <f>+'Base de datos  1'!F3596</f>
        <v>Ranco 42, Octavio Arrue</v>
      </c>
      <c r="F20">
        <f>+'Base de datos  1'!G3596</f>
        <v>0</v>
      </c>
      <c r="G20" s="201">
        <f>+'Base de datos  1'!H3596</f>
        <v>26000</v>
      </c>
    </row>
    <row r="21" spans="1:7" x14ac:dyDescent="0.25">
      <c r="A21" s="33">
        <f>+'Base de datos  1'!A3597</f>
        <v>44927</v>
      </c>
      <c r="B21" s="33" t="str">
        <f>+'Base de datos  1'!C3598</f>
        <v>Pago Cuota</v>
      </c>
      <c r="C21" s="33">
        <f>+'Base de datos  1'!D3597</f>
        <v>44935</v>
      </c>
      <c r="D21" s="33" t="str">
        <f>+'Base de datos  1'!E3597</f>
        <v>TR</v>
      </c>
      <c r="E21" s="33" t="str">
        <f>+'Base de datos  1'!F3597</f>
        <v>Ranco 89, Teresa Rojas  bol 14844</v>
      </c>
      <c r="F21">
        <f>+'Base de datos  1'!G3597</f>
        <v>0</v>
      </c>
      <c r="G21" s="201">
        <f>+'Base de datos  1'!H3597</f>
        <v>26000</v>
      </c>
    </row>
    <row r="22" spans="1:7" x14ac:dyDescent="0.25">
      <c r="A22" s="33">
        <f>+'Base de datos  1'!A3598</f>
        <v>44927</v>
      </c>
      <c r="B22" s="33" t="str">
        <f>+'Base de datos  1'!C3599</f>
        <v>Pago Cuota</v>
      </c>
      <c r="C22" s="33">
        <f>+'Base de datos  1'!D3598</f>
        <v>44935</v>
      </c>
      <c r="D22" s="33" t="str">
        <f>+'Base de datos  1'!E3598</f>
        <v>TR</v>
      </c>
      <c r="E22" s="33" t="str">
        <f>+'Base de datos  1'!F3598</f>
        <v>Llanquihue 74, Eliana Haro bol 14816</v>
      </c>
      <c r="F22">
        <f>+'Base de datos  1'!G3598</f>
        <v>0</v>
      </c>
      <c r="G22" s="201">
        <f>+'Base de datos  1'!H3598</f>
        <v>26000</v>
      </c>
    </row>
    <row r="23" spans="1:7" x14ac:dyDescent="0.25">
      <c r="A23" s="33">
        <f>+'Base de datos  1'!A3599</f>
        <v>44927</v>
      </c>
      <c r="B23" s="33" t="str">
        <f>+'Base de datos  1'!C3600</f>
        <v>Pago Cuota</v>
      </c>
      <c r="C23" s="33">
        <f>+'Base de datos  1'!D3599</f>
        <v>44935</v>
      </c>
      <c r="D23" s="33" t="str">
        <f>+'Base de datos  1'!E3599</f>
        <v>TR</v>
      </c>
      <c r="E23" s="33" t="str">
        <f>+'Base de datos  1'!F3599</f>
        <v>Ranco 83, Silvia Gonzalez bol 14831</v>
      </c>
      <c r="F23">
        <f>+'Base de datos  1'!G3599</f>
        <v>0</v>
      </c>
      <c r="G23" s="201">
        <f>+'Base de datos  1'!H3599</f>
        <v>26000</v>
      </c>
    </row>
    <row r="24" spans="1:7" x14ac:dyDescent="0.25">
      <c r="A24" s="33">
        <f>+'Base de datos  1'!A3600</f>
        <v>44927</v>
      </c>
      <c r="B24" s="33" t="str">
        <f>+'Base de datos  1'!C3601</f>
        <v>Pago Cuota</v>
      </c>
      <c r="C24" s="33">
        <f>+'Base de datos  1'!D3600</f>
        <v>44935</v>
      </c>
      <c r="D24" s="33" t="str">
        <f>+'Base de datos  1'!E3600</f>
        <v>TR</v>
      </c>
      <c r="E24" s="33" t="str">
        <f>+'Base de datos  1'!F3600</f>
        <v>Llaqnquihue 74, Eliana Haro bol. 14846</v>
      </c>
      <c r="F24">
        <f>+'Base de datos  1'!G3600</f>
        <v>0</v>
      </c>
      <c r="G24" s="201">
        <f>+'Base de datos  1'!H3600</f>
        <v>26000</v>
      </c>
    </row>
    <row r="25" spans="1:7" x14ac:dyDescent="0.25">
      <c r="A25" s="33">
        <f>+'Base de datos  1'!A3601</f>
        <v>44927</v>
      </c>
      <c r="B25" s="33" t="str">
        <f>+'Base de datos  1'!C3602</f>
        <v>Pago Cuota</v>
      </c>
      <c r="C25" s="33">
        <f>+'Base de datos  1'!D3601</f>
        <v>44936</v>
      </c>
      <c r="D25" s="33" t="str">
        <f>+'Base de datos  1'!E3601</f>
        <v>TR</v>
      </c>
      <c r="E25" s="33" t="str">
        <f>+'Base de datos  1'!F3601</f>
        <v>Ranco 52, Hernan Wilson</v>
      </c>
      <c r="F25">
        <f>+'Base de datos  1'!G3601</f>
        <v>0</v>
      </c>
      <c r="G25" s="201">
        <f>+'Base de datos  1'!H3601</f>
        <v>26000</v>
      </c>
    </row>
    <row r="26" spans="1:7" x14ac:dyDescent="0.25">
      <c r="A26" s="33">
        <f>+'Base de datos  1'!A3602</f>
        <v>44927</v>
      </c>
      <c r="B26" s="33" t="str">
        <f>+'Base de datos  1'!C3603</f>
        <v>Pago Cuota</v>
      </c>
      <c r="C26" s="33">
        <f>+'Base de datos  1'!D3602</f>
        <v>44937</v>
      </c>
      <c r="D26" s="33" t="str">
        <f>+'Base de datos  1'!E3602</f>
        <v>TR</v>
      </c>
      <c r="E26" s="33" t="str">
        <f>+'Base de datos  1'!F3602</f>
        <v>Puyehue 36, Militza Cortes</v>
      </c>
      <c r="F26">
        <f>+'Base de datos  1'!G3602</f>
        <v>0</v>
      </c>
      <c r="G26" s="201">
        <f>+'Base de datos  1'!H3602</f>
        <v>23000</v>
      </c>
    </row>
    <row r="27" spans="1:7" x14ac:dyDescent="0.25">
      <c r="A27" s="33">
        <f>+'Base de datos  1'!A3603</f>
        <v>44927</v>
      </c>
      <c r="B27" s="33" t="str">
        <f>+'Base de datos  1'!C3604</f>
        <v>Pago Cuota</v>
      </c>
      <c r="C27" s="33">
        <f>+'Base de datos  1'!D3603</f>
        <v>44937</v>
      </c>
      <c r="D27" s="33" t="str">
        <f>+'Base de datos  1'!E3603</f>
        <v>d/e</v>
      </c>
      <c r="E27" s="33" t="str">
        <f>+'Base de datos  1'!F3603</f>
        <v>Ranco 44, Jose M.Martinez bol 14853</v>
      </c>
      <c r="F27">
        <f>+'Base de datos  1'!G3603</f>
        <v>0</v>
      </c>
      <c r="G27" s="201">
        <f>+'Base de datos  1'!H3603</f>
        <v>338000</v>
      </c>
    </row>
    <row r="28" spans="1:7" x14ac:dyDescent="0.25">
      <c r="A28" s="33">
        <f>+'Base de datos  1'!A3604</f>
        <v>44927</v>
      </c>
      <c r="B28" s="33" t="str">
        <f>+'Base de datos  1'!C3605</f>
        <v>Pago Cuota</v>
      </c>
      <c r="C28" s="33">
        <f>+'Base de datos  1'!D3604</f>
        <v>44937</v>
      </c>
      <c r="D28" s="33" t="str">
        <f>+'Base de datos  1'!E3604</f>
        <v>d/ DOC</v>
      </c>
      <c r="E28" s="33" t="str">
        <f>+'Base de datos  1'!F3604</f>
        <v>Rescate Deposito a Plazo</v>
      </c>
      <c r="F28">
        <f>+'Base de datos  1'!G3604</f>
        <v>0</v>
      </c>
      <c r="G28" s="201">
        <f>+'Base de datos  1'!H3604</f>
        <v>1714857</v>
      </c>
    </row>
    <row r="29" spans="1:7" x14ac:dyDescent="0.25">
      <c r="A29" s="33">
        <f>+'Base de datos  1'!A3605</f>
        <v>44927</v>
      </c>
      <c r="B29" s="33" t="str">
        <f>+'Base de datos  1'!C3606</f>
        <v>Pago Cuota</v>
      </c>
      <c r="C29" s="33">
        <f>+'Base de datos  1'!D3605</f>
        <v>44938</v>
      </c>
      <c r="D29" s="33" t="str">
        <f>+'Base de datos  1'!E3605</f>
        <v>d/e</v>
      </c>
      <c r="E29" s="33" t="str">
        <f>+'Base de datos  1'!F3605</f>
        <v>Villarrica 100, Julia Zuñiga</v>
      </c>
      <c r="F29">
        <f>+'Base de datos  1'!G3605</f>
        <v>0</v>
      </c>
      <c r="G29" s="201">
        <f>+'Base de datos  1'!H3605</f>
        <v>3100</v>
      </c>
    </row>
    <row r="30" spans="1:7" x14ac:dyDescent="0.25">
      <c r="A30" s="33">
        <f>+'Base de datos  1'!A3606</f>
        <v>44927</v>
      </c>
      <c r="B30" s="33" t="str">
        <f>+'Base de datos  1'!C3607</f>
        <v>Pago Cuota</v>
      </c>
      <c r="C30" s="33">
        <f>+'Base de datos  1'!D3606</f>
        <v>44938</v>
      </c>
      <c r="D30" s="33" t="str">
        <f>+'Base de datos  1'!E3606</f>
        <v>d/e</v>
      </c>
      <c r="E30" s="33" t="str">
        <f>+'Base de datos  1'!F3606</f>
        <v>Villarrica 100, Julia Zuñiga</v>
      </c>
      <c r="F30">
        <f>+'Base de datos  1'!G3606</f>
        <v>0</v>
      </c>
      <c r="G30" s="201">
        <f>+'Base de datos  1'!H3606</f>
        <v>26100</v>
      </c>
    </row>
    <row r="31" spans="1:7" x14ac:dyDescent="0.25">
      <c r="A31" s="33">
        <f>+'Base de datos  1'!A3607</f>
        <v>44927</v>
      </c>
      <c r="B31" s="33" t="str">
        <f>+'Base de datos  1'!C3608</f>
        <v>Pago Cuota</v>
      </c>
      <c r="C31" s="33">
        <f>+'Base de datos  1'!D3607</f>
        <v>44939</v>
      </c>
      <c r="D31" s="33" t="str">
        <f>+'Base de datos  1'!E3607</f>
        <v>TR</v>
      </c>
      <c r="E31" s="33" t="str">
        <f>+'Base de datos  1'!F3607</f>
        <v>Llanquihue 84, Paola Delgado</v>
      </c>
      <c r="F31">
        <f>+'Base de datos  1'!G3607</f>
        <v>0</v>
      </c>
      <c r="G31" s="201">
        <f>+'Base de datos  1'!H3607</f>
        <v>130000</v>
      </c>
    </row>
    <row r="32" spans="1:7" x14ac:dyDescent="0.25">
      <c r="A32" s="33">
        <f>+'Base de datos  1'!A3608</f>
        <v>44927</v>
      </c>
      <c r="B32" s="33" t="str">
        <f>+'Base de datos  1'!C3609</f>
        <v>Pago Cuota</v>
      </c>
      <c r="C32" s="33">
        <f>+'Base de datos  1'!D3608</f>
        <v>44942</v>
      </c>
      <c r="D32" s="33" t="str">
        <f>+'Base de datos  1'!E3608</f>
        <v>TR</v>
      </c>
      <c r="E32" s="33" t="str">
        <f>+'Base de datos  1'!F3608</f>
        <v>Ranco 56, Suc. Rigoberto Gonzalez</v>
      </c>
      <c r="F32">
        <f>+'Base de datos  1'!G3608</f>
        <v>0</v>
      </c>
      <c r="G32" s="201">
        <f>+'Base de datos  1'!H3608</f>
        <v>52000</v>
      </c>
    </row>
    <row r="33" spans="1:7" x14ac:dyDescent="0.25">
      <c r="A33" s="33">
        <f>+'Base de datos  1'!A3609</f>
        <v>44927</v>
      </c>
      <c r="B33" s="33" t="str">
        <f>+'Base de datos  1'!C3610</f>
        <v>Pago Cuota</v>
      </c>
      <c r="C33" s="33">
        <f>+'Base de datos  1'!D3609</f>
        <v>44942</v>
      </c>
      <c r="D33" s="33" t="str">
        <f>+'Base de datos  1'!E3609</f>
        <v>TR</v>
      </c>
      <c r="E33" s="33" t="str">
        <f>+'Base de datos  1'!F3609</f>
        <v>Riñihue 23, Sara Salgado</v>
      </c>
      <c r="F33">
        <f>+'Base de datos  1'!G3609</f>
        <v>0</v>
      </c>
      <c r="G33" s="201">
        <f>+'Base de datos  1'!H3609</f>
        <v>52000</v>
      </c>
    </row>
    <row r="34" spans="1:7" x14ac:dyDescent="0.25">
      <c r="A34" s="33">
        <f>+'Base de datos  1'!A3610</f>
        <v>44927</v>
      </c>
      <c r="B34" s="33" t="str">
        <f>+'Base de datos  1'!C3611</f>
        <v>Pago Cuota</v>
      </c>
      <c r="C34" s="33">
        <f>+'Base de datos  1'!D3610</f>
        <v>44942</v>
      </c>
      <c r="D34" s="33" t="str">
        <f>+'Base de datos  1'!E3610</f>
        <v>TR</v>
      </c>
      <c r="E34" s="33" t="str">
        <f>+'Base de datos  1'!F3610</f>
        <v>Ranco 81, Marcela Cubillos</v>
      </c>
      <c r="F34">
        <f>+'Base de datos  1'!G3610</f>
        <v>0</v>
      </c>
      <c r="G34" s="201">
        <f>+'Base de datos  1'!H3610</f>
        <v>260000</v>
      </c>
    </row>
    <row r="35" spans="1:7" x14ac:dyDescent="0.25">
      <c r="A35" s="33">
        <f>+'Base de datos  1'!A3611</f>
        <v>44927</v>
      </c>
      <c r="B35" s="33" t="str">
        <f>+'Base de datos  1'!C3612</f>
        <v>Pago Cuota</v>
      </c>
      <c r="C35" s="33">
        <f>+'Base de datos  1'!D3611</f>
        <v>44943</v>
      </c>
      <c r="D35" s="33" t="str">
        <f>+'Base de datos  1'!E3611</f>
        <v>TR</v>
      </c>
      <c r="E35" s="33" t="str">
        <f>+'Base de datos  1'!F3611</f>
        <v>Llanquihue 94, Suc. Carmela Valdes</v>
      </c>
      <c r="F35">
        <f>+'Base de datos  1'!G3611</f>
        <v>0</v>
      </c>
      <c r="G35" s="201">
        <f>+'Base de datos  1'!H3611</f>
        <v>78000</v>
      </c>
    </row>
    <row r="36" spans="1:7" x14ac:dyDescent="0.25">
      <c r="A36" s="33">
        <f>+'Base de datos  1'!A3612</f>
        <v>44927</v>
      </c>
      <c r="B36" s="33" t="str">
        <f>+'Base de datos  1'!C3613</f>
        <v>Pago Cuota</v>
      </c>
      <c r="C36" s="33">
        <f>+'Base de datos  1'!D3612</f>
        <v>44944</v>
      </c>
      <c r="D36" s="33" t="str">
        <f>+'Base de datos  1'!E3612</f>
        <v>TR</v>
      </c>
      <c r="E36" s="33" t="str">
        <f>+'Base de datos  1'!F3612</f>
        <v>Ranco 48, Carola Arriagada</v>
      </c>
      <c r="F36">
        <f>+'Base de datos  1'!G3612</f>
        <v>0</v>
      </c>
      <c r="G36" s="201">
        <f>+'Base de datos  1'!H3612</f>
        <v>26000</v>
      </c>
    </row>
    <row r="37" spans="1:7" x14ac:dyDescent="0.25">
      <c r="A37" s="33">
        <f>+'Base de datos  1'!A3613</f>
        <v>44927</v>
      </c>
      <c r="B37" s="33" t="str">
        <f>+'Base de datos  1'!C3614</f>
        <v>Pago Cuota</v>
      </c>
      <c r="C37" s="33">
        <f>+'Base de datos  1'!D3613</f>
        <v>44944</v>
      </c>
      <c r="D37" s="33" t="str">
        <f>+'Base de datos  1'!E3613</f>
        <v>TR</v>
      </c>
      <c r="E37" s="33" t="str">
        <f>+'Base de datos  1'!F3613</f>
        <v>Villarrica 126, Ema de Ramon</v>
      </c>
      <c r="F37">
        <f>+'Base de datos  1'!G3613</f>
        <v>0</v>
      </c>
      <c r="G37" s="201">
        <f>+'Base de datos  1'!H3613</f>
        <v>26000</v>
      </c>
    </row>
    <row r="38" spans="1:7" x14ac:dyDescent="0.25">
      <c r="A38" s="33">
        <f>+'Base de datos  1'!A3614</f>
        <v>44927</v>
      </c>
      <c r="B38" s="33" t="str">
        <f>+'Base de datos  1'!C3615</f>
        <v>Pago Cuota</v>
      </c>
      <c r="C38" s="33">
        <f>+'Base de datos  1'!D3614</f>
        <v>44945</v>
      </c>
      <c r="D38" s="33" t="str">
        <f>+'Base de datos  1'!E3614</f>
        <v>TR</v>
      </c>
      <c r="E38" s="33" t="str">
        <f>+'Base de datos  1'!F3614</f>
        <v>Llanquihue 113, Pedro Ruz</v>
      </c>
      <c r="F38">
        <f>+'Base de datos  1'!G3614</f>
        <v>0</v>
      </c>
      <c r="G38" s="201">
        <f>+'Base de datos  1'!H3614</f>
        <v>26113</v>
      </c>
    </row>
    <row r="39" spans="1:7" x14ac:dyDescent="0.25">
      <c r="A39" s="33">
        <f>+'Base de datos  1'!A3615</f>
        <v>44927</v>
      </c>
      <c r="B39" s="33" t="str">
        <f>+'Base de datos  1'!C3616</f>
        <v>Pago Cuota</v>
      </c>
      <c r="C39" s="33">
        <f>+'Base de datos  1'!D3615</f>
        <v>44949</v>
      </c>
      <c r="D39" s="33" t="str">
        <f>+'Base de datos  1'!E3615</f>
        <v>TR</v>
      </c>
      <c r="E39" s="33" t="str">
        <f>+'Base de datos  1'!F3615</f>
        <v>Puyehue 32, Ivonne Jorquera</v>
      </c>
      <c r="F39">
        <f>+'Base de datos  1'!G3615</f>
        <v>0</v>
      </c>
      <c r="G39" s="201">
        <f>+'Base de datos  1'!H3615</f>
        <v>25000</v>
      </c>
    </row>
    <row r="40" spans="1:7" x14ac:dyDescent="0.25">
      <c r="A40" s="33">
        <f>+'Base de datos  1'!A3616</f>
        <v>44927</v>
      </c>
      <c r="B40" s="33" t="str">
        <f>+'Base de datos  1'!C3617</f>
        <v>Pago Cuota</v>
      </c>
      <c r="C40" s="33">
        <f>+'Base de datos  1'!D3616</f>
        <v>44949</v>
      </c>
      <c r="D40" s="33" t="str">
        <f>+'Base de datos  1'!E3616</f>
        <v>TR</v>
      </c>
      <c r="E40" s="33" t="str">
        <f>+'Base de datos  1'!F3616</f>
        <v>Puyehue 32, Ivonne Jorquera</v>
      </c>
      <c r="F40">
        <f>+'Base de datos  1'!G3616</f>
        <v>0</v>
      </c>
      <c r="G40" s="201">
        <f>+'Base de datos  1'!H3616</f>
        <v>26000</v>
      </c>
    </row>
    <row r="41" spans="1:7" x14ac:dyDescent="0.25">
      <c r="A41" s="33">
        <f>+'Base de datos  1'!A3617</f>
        <v>44927</v>
      </c>
      <c r="B41" s="33" t="str">
        <f>+'Base de datos  1'!C3618</f>
        <v>Pago Cuota</v>
      </c>
      <c r="C41" s="33">
        <f>+'Base de datos  1'!D3617</f>
        <v>44949</v>
      </c>
      <c r="D41" s="33" t="str">
        <f>+'Base de datos  1'!E3617</f>
        <v>TR</v>
      </c>
      <c r="E41" s="33" t="str">
        <f>+'Base de datos  1'!F3617</f>
        <v>Llanquihue 76, Glenda Alvarez</v>
      </c>
      <c r="F41">
        <f>+'Base de datos  1'!G3617</f>
        <v>0</v>
      </c>
      <c r="G41" s="201">
        <f>+'Base de datos  1'!H3617</f>
        <v>26000</v>
      </c>
    </row>
    <row r="42" spans="1:7" x14ac:dyDescent="0.25">
      <c r="A42" s="33">
        <f>+'Base de datos  1'!A3618</f>
        <v>44927</v>
      </c>
      <c r="B42" s="33" t="str">
        <f>+'Base de datos  1'!C3619</f>
        <v>Pago Cuota</v>
      </c>
      <c r="C42" s="33">
        <f>+'Base de datos  1'!D3618</f>
        <v>44950</v>
      </c>
      <c r="D42" s="33" t="str">
        <f>+'Base de datos  1'!E3618</f>
        <v>TR</v>
      </c>
      <c r="E42" s="33" t="str">
        <f>+'Base de datos  1'!F3618</f>
        <v>Llanquihue 82, Maria Molina</v>
      </c>
      <c r="F42">
        <f>+'Base de datos  1'!G3618</f>
        <v>0</v>
      </c>
      <c r="G42" s="201">
        <f>+'Base de datos  1'!H3618</f>
        <v>26000</v>
      </c>
    </row>
    <row r="43" spans="1:7" x14ac:dyDescent="0.25">
      <c r="A43" s="33">
        <f>+'Base de datos  1'!A3619</f>
        <v>44927</v>
      </c>
      <c r="B43" s="33" t="str">
        <f>+'Base de datos  1'!C3620</f>
        <v>Pago Cuota</v>
      </c>
      <c r="C43" s="33">
        <f>+'Base de datos  1'!D3619</f>
        <v>44950</v>
      </c>
      <c r="D43" s="33" t="str">
        <f>+'Base de datos  1'!E3619</f>
        <v>TR</v>
      </c>
      <c r="E43" s="33" t="str">
        <f>+'Base de datos  1'!F3619</f>
        <v>Llanquihue 94, Suc. Carmela Valdes</v>
      </c>
      <c r="F43">
        <f>+'Base de datos  1'!G3619</f>
        <v>0</v>
      </c>
      <c r="G43" s="201">
        <f>+'Base de datos  1'!H3619</f>
        <v>26000</v>
      </c>
    </row>
    <row r="44" spans="1:7" x14ac:dyDescent="0.25">
      <c r="A44" s="33">
        <f>+'Base de datos  1'!A3620</f>
        <v>44927</v>
      </c>
      <c r="B44" s="33" t="str">
        <f>+'Base de datos  1'!C3621</f>
        <v>Pago Cuota</v>
      </c>
      <c r="C44" s="33">
        <f>+'Base de datos  1'!D3620</f>
        <v>44950</v>
      </c>
      <c r="D44" s="33" t="str">
        <f>+'Base de datos  1'!E3620</f>
        <v>TR</v>
      </c>
      <c r="E44" s="33" t="str">
        <f>+'Base de datos  1'!F3620</f>
        <v>Icalma 72, Jorge Matamala</v>
      </c>
      <c r="F44">
        <f>+'Base de datos  1'!G3620</f>
        <v>0</v>
      </c>
      <c r="G44" s="201">
        <f>+'Base de datos  1'!H3620</f>
        <v>26000</v>
      </c>
    </row>
    <row r="45" spans="1:7" x14ac:dyDescent="0.25">
      <c r="A45" s="33">
        <f>+'Base de datos  1'!A3621</f>
        <v>44927</v>
      </c>
      <c r="B45" s="33" t="str">
        <f>+'Base de datos  1'!C3622</f>
        <v>Pago Cuota</v>
      </c>
      <c r="C45" s="33">
        <f>+'Base de datos  1'!D3621</f>
        <v>44950</v>
      </c>
      <c r="D45" s="33" t="str">
        <f>+'Base de datos  1'!E3621</f>
        <v>TR</v>
      </c>
      <c r="E45" s="33" t="str">
        <f>+'Base de datos  1'!F3621</f>
        <v>Puyehue 37, Jorge Matamala</v>
      </c>
      <c r="F45">
        <f>+'Base de datos  1'!G3621</f>
        <v>0</v>
      </c>
      <c r="G45" s="201">
        <f>+'Base de datos  1'!H3621</f>
        <v>26000</v>
      </c>
    </row>
    <row r="46" spans="1:7" x14ac:dyDescent="0.25">
      <c r="A46" s="33">
        <f>+'Base de datos  1'!A3622</f>
        <v>44927</v>
      </c>
      <c r="B46" s="33" t="str">
        <f>+'Base de datos  1'!C3623</f>
        <v>Pago Cuota</v>
      </c>
      <c r="C46" s="33">
        <f>+'Base de datos  1'!D3622</f>
        <v>44950</v>
      </c>
      <c r="D46" s="33" t="str">
        <f>+'Base de datos  1'!E3622</f>
        <v>TR</v>
      </c>
      <c r="E46" s="33" t="str">
        <f>+'Base de datos  1'!F3622</f>
        <v>Villarrica 102, Ximena Mancilla</v>
      </c>
      <c r="F46">
        <f>+'Base de datos  1'!G3622</f>
        <v>0</v>
      </c>
      <c r="G46" s="201">
        <f>+'Base de datos  1'!H3622</f>
        <v>26102</v>
      </c>
    </row>
    <row r="47" spans="1:7" x14ac:dyDescent="0.25">
      <c r="A47" s="33">
        <f>+'Base de datos  1'!A3623</f>
        <v>44927</v>
      </c>
      <c r="B47" s="33" t="str">
        <f>+'Base de datos  1'!C3624</f>
        <v>Pago Cuota</v>
      </c>
      <c r="C47" s="33">
        <f>+'Base de datos  1'!D3623</f>
        <v>44950</v>
      </c>
      <c r="D47" s="33" t="str">
        <f>+'Base de datos  1'!E3623</f>
        <v>TR</v>
      </c>
      <c r="E47" s="33" t="str">
        <f>+'Base de datos  1'!F3623</f>
        <v>Llanquihue 80, Sergio Ibaceta</v>
      </c>
      <c r="F47">
        <f>+'Base de datos  1'!G3623</f>
        <v>0</v>
      </c>
      <c r="G47" s="201">
        <f>+'Base de datos  1'!H3623</f>
        <v>36080</v>
      </c>
    </row>
    <row r="48" spans="1:7" x14ac:dyDescent="0.25">
      <c r="A48" s="33">
        <f>+'Base de datos  1'!A3624</f>
        <v>44927</v>
      </c>
      <c r="B48" s="33" t="str">
        <f>+'Base de datos  1'!C3625</f>
        <v>Pago Cuota</v>
      </c>
      <c r="C48" s="33">
        <f>+'Base de datos  1'!D3624</f>
        <v>44950</v>
      </c>
      <c r="D48" s="33" t="str">
        <f>+'Base de datos  1'!E3624</f>
        <v>TR</v>
      </c>
      <c r="E48" s="33" t="str">
        <f>+'Base de datos  1'!F3624</f>
        <v>Llanquihue 119, Maria Madariaga</v>
      </c>
      <c r="F48">
        <f>+'Base de datos  1'!G3624</f>
        <v>0</v>
      </c>
      <c r="G48" s="201">
        <f>+'Base de datos  1'!H3624</f>
        <v>52000</v>
      </c>
    </row>
    <row r="49" spans="1:8" x14ac:dyDescent="0.25">
      <c r="A49" s="33">
        <f>+'Base de datos  1'!A3625</f>
        <v>44927</v>
      </c>
      <c r="B49" s="33" t="str">
        <f>+'Base de datos  1'!C3626</f>
        <v>Pago Cuota</v>
      </c>
      <c r="C49" s="33">
        <f>+'Base de datos  1'!D3625</f>
        <v>44951</v>
      </c>
      <c r="D49" s="33" t="str">
        <f>+'Base de datos  1'!E3625</f>
        <v>TR</v>
      </c>
      <c r="E49" s="33" t="str">
        <f>+'Base de datos  1'!F3625</f>
        <v>Puyehue 45, Gladys Segovia</v>
      </c>
      <c r="F49">
        <f>+'Base de datos  1'!G3625</f>
        <v>0</v>
      </c>
      <c r="G49" s="201">
        <f>+'Base de datos  1'!H3625</f>
        <v>208000</v>
      </c>
    </row>
    <row r="50" spans="1:8" x14ac:dyDescent="0.25">
      <c r="A50" s="33">
        <f>+'Base de datos  1'!A3626</f>
        <v>44927</v>
      </c>
      <c r="B50" s="33" t="str">
        <f>+'Base de datos  1'!C3627</f>
        <v>Pago Cuota</v>
      </c>
      <c r="C50" s="33">
        <f>+'Base de datos  1'!D3626</f>
        <v>44951</v>
      </c>
      <c r="D50" s="33" t="str">
        <f>+'Base de datos  1'!E3626</f>
        <v>TR</v>
      </c>
      <c r="E50" s="33" t="str">
        <f>+'Base de datos  1'!F3626</f>
        <v>Villarrica 129, Ricardo Figueroa</v>
      </c>
      <c r="F50">
        <f>+'Base de datos  1'!G3626</f>
        <v>0</v>
      </c>
      <c r="G50" s="201">
        <f>+'Base de datos  1'!H3626</f>
        <v>312000</v>
      </c>
    </row>
    <row r="51" spans="1:8" x14ac:dyDescent="0.25">
      <c r="A51" s="33">
        <f>+'Base de datos  1'!A3627</f>
        <v>44927</v>
      </c>
      <c r="B51" s="33" t="str">
        <f>+'Base de datos  1'!C3628</f>
        <v>Pago Cuota</v>
      </c>
      <c r="C51" s="33">
        <f>+'Base de datos  1'!D3627</f>
        <v>44956</v>
      </c>
      <c r="D51" s="33" t="str">
        <f>+'Base de datos  1'!E3627</f>
        <v>TR</v>
      </c>
      <c r="E51" s="33" t="str">
        <f>+'Base de datos  1'!F3627</f>
        <v>Llanquihue 97 - A, Castillo Olivera</v>
      </c>
      <c r="F51">
        <f>+'Base de datos  1'!G3627</f>
        <v>0</v>
      </c>
      <c r="G51" s="201">
        <f>+'Base de datos  1'!H3627</f>
        <v>26000</v>
      </c>
    </row>
    <row r="52" spans="1:8" x14ac:dyDescent="0.25">
      <c r="A52" s="33">
        <f>+'Base de datos  1'!A3628</f>
        <v>44927</v>
      </c>
      <c r="B52" s="33" t="str">
        <f>+'Base de datos  1'!C3629</f>
        <v>Pago Cuota</v>
      </c>
      <c r="C52" s="33">
        <f>+'Base de datos  1'!D3628</f>
        <v>44956</v>
      </c>
      <c r="D52" s="33" t="str">
        <f>+'Base de datos  1'!E3628</f>
        <v>TR</v>
      </c>
      <c r="E52" s="33" t="str">
        <f>+'Base de datos  1'!F3628</f>
        <v>Ranco 77, Melinda Gonzalez</v>
      </c>
      <c r="F52">
        <f>+'Base de datos  1'!G3628</f>
        <v>0</v>
      </c>
      <c r="G52" s="201">
        <f>+'Base de datos  1'!H3628</f>
        <v>26000</v>
      </c>
    </row>
    <row r="53" spans="1:8" x14ac:dyDescent="0.25">
      <c r="A53" s="33">
        <f>+'Base de datos  1'!A3629</f>
        <v>44927</v>
      </c>
      <c r="B53" s="33" t="str">
        <f>+'Base de datos  1'!C3630</f>
        <v>Pago Cuota</v>
      </c>
      <c r="C53" s="33">
        <f>+'Base de datos  1'!D3629</f>
        <v>44956</v>
      </c>
      <c r="D53" s="33" t="str">
        <f>+'Base de datos  1'!E3629</f>
        <v>TR</v>
      </c>
      <c r="E53" s="33" t="str">
        <f>+'Base de datos  1'!F3629</f>
        <v>Riñihue 25, Juan Gonzalez</v>
      </c>
      <c r="F53">
        <f>+'Base de datos  1'!G3629</f>
        <v>0</v>
      </c>
      <c r="G53" s="201">
        <f>+'Base de datos  1'!H3629</f>
        <v>26025</v>
      </c>
    </row>
    <row r="54" spans="1:8" x14ac:dyDescent="0.25">
      <c r="A54" s="33">
        <f>+'Base de datos  1'!A3630</f>
        <v>44927</v>
      </c>
      <c r="B54" s="33" t="str">
        <f>+'Base de datos  1'!C3631</f>
        <v>Pago Cuota</v>
      </c>
      <c r="C54" s="33">
        <f>+'Base de datos  1'!D3630</f>
        <v>44956</v>
      </c>
      <c r="D54" s="33" t="str">
        <f>+'Base de datos  1'!E3630</f>
        <v>TR</v>
      </c>
      <c r="E54" s="33" t="str">
        <f>+'Base de datos  1'!F3630</f>
        <v>Ranco 40, Francisco Martinez</v>
      </c>
      <c r="F54">
        <f>+'Base de datos  1'!G3630</f>
        <v>0</v>
      </c>
      <c r="G54" s="201">
        <f>+'Base de datos  1'!H3630</f>
        <v>312000</v>
      </c>
    </row>
    <row r="55" spans="1:8" x14ac:dyDescent="0.25">
      <c r="A55" s="33">
        <f>+'Base de datos  1'!A3631</f>
        <v>44927</v>
      </c>
      <c r="B55" s="33" t="str">
        <f>+'Base de datos  1'!C3632</f>
        <v>Pago Cuota</v>
      </c>
      <c r="C55" s="33">
        <f>+'Base de datos  1'!D3631</f>
        <v>44957</v>
      </c>
      <c r="D55" s="33" t="str">
        <f>+'Base de datos  1'!E3631</f>
        <v>TR</v>
      </c>
      <c r="E55" s="33" t="str">
        <f>+'Base de datos  1'!F3631</f>
        <v>Vuelto Caja Chica Ene.23 R. Figueroa</v>
      </c>
      <c r="F55">
        <f>+'Base de datos  1'!G3631</f>
        <v>0</v>
      </c>
      <c r="G55" s="201">
        <f>+'Base de datos  1'!H3631</f>
        <v>880</v>
      </c>
    </row>
    <row r="56" spans="1:8" x14ac:dyDescent="0.25">
      <c r="A56" s="33">
        <f>+'Base de datos  1'!A3632</f>
        <v>44927</v>
      </c>
      <c r="B56" s="33" t="str">
        <f>+'Base de datos  1'!C3633</f>
        <v>Pago Cuota</v>
      </c>
      <c r="C56" s="33">
        <f>+'Base de datos  1'!D3632</f>
        <v>44957</v>
      </c>
      <c r="D56" s="33" t="str">
        <f>+'Base de datos  1'!E3632</f>
        <v>TR</v>
      </c>
      <c r="E56" s="33" t="str">
        <f>+'Base de datos  1'!F3632</f>
        <v>Villarrica 118, Pia Burgos</v>
      </c>
      <c r="F56">
        <f>+'Base de datos  1'!G3632</f>
        <v>0</v>
      </c>
      <c r="G56" s="201">
        <f>+'Base de datos  1'!H3632</f>
        <v>26000</v>
      </c>
    </row>
    <row r="57" spans="1:8" x14ac:dyDescent="0.25">
      <c r="A57" s="33">
        <f>+'Base de datos  1'!A3633</f>
        <v>44927</v>
      </c>
      <c r="B57" s="33" t="str">
        <f>+'Base de datos  1'!C3634</f>
        <v>Pago Cuota</v>
      </c>
      <c r="C57" s="33">
        <f>+'Base de datos  1'!D3633</f>
        <v>44957</v>
      </c>
      <c r="D57" s="33" t="str">
        <f>+'Base de datos  1'!E3633</f>
        <v>TR</v>
      </c>
      <c r="E57" s="33" t="str">
        <f>+'Base de datos  1'!F3633</f>
        <v>Villarrica 123, Omar Sepulveda</v>
      </c>
      <c r="F57">
        <f>+'Base de datos  1'!G3633</f>
        <v>0</v>
      </c>
      <c r="G57" s="201">
        <f>+'Base de datos  1'!H3633</f>
        <v>26000</v>
      </c>
    </row>
    <row r="58" spans="1:8" x14ac:dyDescent="0.25">
      <c r="A58" s="33">
        <f>+'Base de datos  1'!A3634</f>
        <v>44927</v>
      </c>
      <c r="B58" s="33" t="str">
        <f>+'Base de datos  1'!C3635</f>
        <v>Pago Cuota</v>
      </c>
      <c r="C58" s="33">
        <f>+'Base de datos  1'!D3634</f>
        <v>44957</v>
      </c>
      <c r="D58" s="33" t="str">
        <f>+'Base de datos  1'!E3634</f>
        <v>TR</v>
      </c>
      <c r="E58" s="33" t="str">
        <f>+'Base de datos  1'!F3634</f>
        <v>Villarrica 106, Carolina Uribe</v>
      </c>
      <c r="F58">
        <f>+'Base de datos  1'!G3634</f>
        <v>0</v>
      </c>
      <c r="G58" s="201">
        <f>+'Base de datos  1'!H3634</f>
        <v>36000</v>
      </c>
    </row>
    <row r="59" spans="1:8" x14ac:dyDescent="0.25">
      <c r="A59" s="33">
        <f>+'Base de datos  1'!A3635</f>
        <v>44927</v>
      </c>
      <c r="B59" s="33" t="str">
        <f>+'Base de datos  1'!C3636</f>
        <v>Pago Cuota</v>
      </c>
      <c r="C59" s="33">
        <f>+'Base de datos  1'!D3635</f>
        <v>44957</v>
      </c>
      <c r="D59" s="33" t="str">
        <f>+'Base de datos  1'!E3635</f>
        <v>d/e</v>
      </c>
      <c r="E59" s="33" t="str">
        <f>+'Base de datos  1'!F3635</f>
        <v>Villarrica 130, Laura Bailac bol 14866</v>
      </c>
      <c r="F59">
        <f>+'Base de datos  1'!G3635</f>
        <v>0</v>
      </c>
      <c r="G59" s="201">
        <f>+'Base de datos  1'!H3635</f>
        <v>100000</v>
      </c>
    </row>
    <row r="60" spans="1:8" x14ac:dyDescent="0.25">
      <c r="A60" s="33">
        <f>+'Base de datos  1'!A3636</f>
        <v>44927</v>
      </c>
      <c r="B60" s="33" t="str">
        <f>+'Base de datos  1'!C3637</f>
        <v>Pago Cuota</v>
      </c>
      <c r="C60" s="33">
        <f>+'Base de datos  1'!D3636</f>
        <v>44957</v>
      </c>
      <c r="D60" s="33" t="str">
        <f>+'Base de datos  1'!E3636</f>
        <v>d/e</v>
      </c>
      <c r="E60" s="33" t="str">
        <f>+'Base de datos  1'!F3636</f>
        <v>Puyehue 41, Teresa Sepulveda bol14857</v>
      </c>
      <c r="F60">
        <f>+'Base de datos  1'!G3636</f>
        <v>0</v>
      </c>
      <c r="G60" s="201">
        <f>+'Base de datos  1'!H3636</f>
        <v>104000</v>
      </c>
    </row>
    <row r="61" spans="1:8" x14ac:dyDescent="0.25">
      <c r="A61" s="33">
        <f>+'Base de datos  1'!A3637</f>
        <v>44927</v>
      </c>
      <c r="B61" s="33" t="str">
        <f>+'Base de datos  1'!C3638</f>
        <v>Pago Cuota</v>
      </c>
      <c r="C61" s="33">
        <f>+'Base de datos  1'!D3637</f>
        <v>44957</v>
      </c>
      <c r="D61" s="33" t="str">
        <f>+'Base de datos  1'!E3637</f>
        <v>d/e</v>
      </c>
      <c r="E61" s="33" t="str">
        <f>+'Base de datos  1'!F3637</f>
        <v>Villarrica 112, Isabel Rocarro Bol 14879</v>
      </c>
      <c r="F61">
        <f>+'Base de datos  1'!G3637</f>
        <v>0</v>
      </c>
      <c r="G61" s="201">
        <f>+'Base de datos  1'!H3637</f>
        <v>200000</v>
      </c>
    </row>
    <row r="62" spans="1:8" x14ac:dyDescent="0.25">
      <c r="A62" s="167">
        <f>+'Base de datos  1'!A3638</f>
        <v>44927</v>
      </c>
      <c r="B62" s="167" t="str">
        <f>+'Base de datos  1'!C3639</f>
        <v>Pago Cuota</v>
      </c>
      <c r="C62" s="167">
        <f>+'Base de datos  1'!D3638</f>
        <v>44957</v>
      </c>
      <c r="D62" s="167" t="str">
        <f>+'Base de datos  1'!E3638</f>
        <v>d/e</v>
      </c>
      <c r="E62" s="167" t="str">
        <f>+'Base de datos  1'!F3638</f>
        <v>Llanquihue 78, Cristian Recabarren Bol 14869</v>
      </c>
      <c r="F62" s="168">
        <f>+'Base de datos  1'!G3638</f>
        <v>0</v>
      </c>
      <c r="G62" s="280">
        <f>+'Base de datos  1'!H3638</f>
        <v>488600</v>
      </c>
      <c r="H62" s="280">
        <f>SUM(G9:G62)</f>
        <v>5409991</v>
      </c>
    </row>
    <row r="63" spans="1:8" x14ac:dyDescent="0.25">
      <c r="A63" s="33">
        <f>+'Base de datos  1'!A3639</f>
        <v>44958</v>
      </c>
      <c r="B63" s="33" t="str">
        <f>+'Base de datos  1'!C3640</f>
        <v>Pago Cuota</v>
      </c>
      <c r="C63" s="33">
        <f>+'Base de datos  1'!D3639</f>
        <v>44958</v>
      </c>
      <c r="D63" s="33" t="str">
        <f>+'Base de datos  1'!E3639</f>
        <v>TR</v>
      </c>
      <c r="E63" s="33" t="str">
        <f>+'Base de datos  1'!F3639</f>
        <v>Puyehue 47, Andrea Valdivia</v>
      </c>
      <c r="F63">
        <f>+'Base de datos  1'!G3639</f>
        <v>0</v>
      </c>
      <c r="G63" s="201">
        <f>+'Base de datos  1'!H3639</f>
        <v>26000</v>
      </c>
    </row>
    <row r="64" spans="1:8" x14ac:dyDescent="0.25">
      <c r="A64" s="33">
        <f>+'Base de datos  1'!A3640</f>
        <v>44958</v>
      </c>
      <c r="B64" s="33" t="str">
        <f>+'Base de datos  1'!C3641</f>
        <v>Pago Cuota</v>
      </c>
      <c r="C64" s="33">
        <f>+'Base de datos  1'!D3640</f>
        <v>44958</v>
      </c>
      <c r="D64" s="33" t="str">
        <f>+'Base de datos  1'!E3640</f>
        <v>TR</v>
      </c>
      <c r="E64" s="33" t="str">
        <f>+'Base de datos  1'!F3640</f>
        <v>Llanquihue 101, Marcela Ortiz</v>
      </c>
      <c r="F64">
        <f>+'Base de datos  1'!G3640</f>
        <v>0</v>
      </c>
      <c r="G64" s="201">
        <f>+'Base de datos  1'!H3640</f>
        <v>26000</v>
      </c>
    </row>
    <row r="65" spans="1:7" x14ac:dyDescent="0.25">
      <c r="A65" s="33">
        <f>+'Base de datos  1'!A3641</f>
        <v>44958</v>
      </c>
      <c r="B65" s="33" t="str">
        <f>+'Base de datos  1'!C3642</f>
        <v>Pago Cuota</v>
      </c>
      <c r="C65" s="33">
        <f>+'Base de datos  1'!D3641</f>
        <v>44958</v>
      </c>
      <c r="D65" s="33" t="str">
        <f>+'Base de datos  1'!E3641</f>
        <v>TR</v>
      </c>
      <c r="E65" s="33" t="str">
        <f>+'Base de datos  1'!F3641</f>
        <v>Ranco 50, Julia Parra</v>
      </c>
      <c r="F65">
        <f>+'Base de datos  1'!G3641</f>
        <v>0</v>
      </c>
      <c r="G65" s="201">
        <f>+'Base de datos  1'!H3641</f>
        <v>26000</v>
      </c>
    </row>
    <row r="66" spans="1:7" x14ac:dyDescent="0.25">
      <c r="A66" s="33">
        <f>+'Base de datos  1'!A3642</f>
        <v>44958</v>
      </c>
      <c r="B66" s="33" t="str">
        <f>+'Base de datos  1'!C3643</f>
        <v>Pago Cuota</v>
      </c>
      <c r="C66" s="33">
        <f>+'Base de datos  1'!D3642</f>
        <v>44958</v>
      </c>
      <c r="D66" s="33" t="str">
        <f>+'Base de datos  1'!E3642</f>
        <v>TR</v>
      </c>
      <c r="E66" s="33" t="str">
        <f>+'Base de datos  1'!F3642</f>
        <v>Ranco 79, Ismelda Meza</v>
      </c>
      <c r="F66">
        <f>+'Base de datos  1'!G3642</f>
        <v>0</v>
      </c>
      <c r="G66" s="201">
        <f>+'Base de datos  1'!H3642</f>
        <v>26000</v>
      </c>
    </row>
    <row r="67" spans="1:7" x14ac:dyDescent="0.25">
      <c r="A67" s="33">
        <f>+'Base de datos  1'!A3643</f>
        <v>44958</v>
      </c>
      <c r="B67" s="33" t="str">
        <f>+'Base de datos  1'!C3644</f>
        <v>Pago Cuota</v>
      </c>
      <c r="C67" s="33">
        <f>+'Base de datos  1'!D3643</f>
        <v>44958</v>
      </c>
      <c r="D67" s="33" t="str">
        <f>+'Base de datos  1'!E3643</f>
        <v>TR</v>
      </c>
      <c r="E67" s="33" t="str">
        <f>+'Base de datos  1'!F3643</f>
        <v>Ranco 50, Julia Parra</v>
      </c>
      <c r="F67">
        <f>+'Base de datos  1'!G3643</f>
        <v>0</v>
      </c>
      <c r="G67" s="201">
        <f>+'Base de datos  1'!H3643</f>
        <v>26000</v>
      </c>
    </row>
    <row r="68" spans="1:7" x14ac:dyDescent="0.25">
      <c r="A68" s="33">
        <f>+'Base de datos  1'!A3644</f>
        <v>44958</v>
      </c>
      <c r="B68" s="33" t="str">
        <f>+'Base de datos  1'!C3645</f>
        <v>Pago Cuota</v>
      </c>
      <c r="C68" s="33">
        <f>+'Base de datos  1'!D3644</f>
        <v>44958</v>
      </c>
      <c r="D68" s="33" t="str">
        <f>+'Base de datos  1'!E3644</f>
        <v>TR</v>
      </c>
      <c r="E68" s="33" t="str">
        <f>+'Base de datos  1'!F3644</f>
        <v>Ranco 79, Ismelda Meza</v>
      </c>
      <c r="F68">
        <f>+'Base de datos  1'!G3644</f>
        <v>0</v>
      </c>
      <c r="G68" s="201">
        <f>+'Base de datos  1'!H3644</f>
        <v>26000</v>
      </c>
    </row>
    <row r="69" spans="1:7" x14ac:dyDescent="0.25">
      <c r="A69" s="33">
        <f>+'Base de datos  1'!A3645</f>
        <v>44958</v>
      </c>
      <c r="B69" s="33" t="str">
        <f>+'Base de datos  1'!C3646</f>
        <v>Pago Cuota</v>
      </c>
      <c r="C69" s="33">
        <f>+'Base de datos  1'!D3645</f>
        <v>44958</v>
      </c>
      <c r="D69" s="33" t="str">
        <f>+'Base de datos  1'!E3645</f>
        <v>TR</v>
      </c>
      <c r="E69" s="33" t="str">
        <f>+'Base de datos  1'!F3645</f>
        <v>Puyehue 30, Jorge Carcasson</v>
      </c>
      <c r="F69">
        <f>+'Base de datos  1'!G3645</f>
        <v>0</v>
      </c>
      <c r="G69" s="201">
        <f>+'Base de datos  1'!H3645</f>
        <v>26000</v>
      </c>
    </row>
    <row r="70" spans="1:7" x14ac:dyDescent="0.25">
      <c r="A70" s="33">
        <f>+'Base de datos  1'!A3646</f>
        <v>44958</v>
      </c>
      <c r="B70" s="33" t="str">
        <f>+'Base de datos  1'!C3647</f>
        <v>Pago Cuota</v>
      </c>
      <c r="C70" s="33">
        <f>+'Base de datos  1'!D3646</f>
        <v>44958</v>
      </c>
      <c r="D70" s="33" t="str">
        <f>+'Base de datos  1'!E3646</f>
        <v>TR</v>
      </c>
      <c r="E70" s="33" t="str">
        <f>+'Base de datos  1'!F3646</f>
        <v>Puyehue 36, Militza Cortes</v>
      </c>
      <c r="F70">
        <f>+'Base de datos  1'!G3646</f>
        <v>0</v>
      </c>
      <c r="G70" s="201">
        <f>+'Base de datos  1'!H3646</f>
        <v>26000</v>
      </c>
    </row>
    <row r="71" spans="1:7" x14ac:dyDescent="0.25">
      <c r="A71" s="33">
        <f>+'Base de datos  1'!A3647</f>
        <v>44958</v>
      </c>
      <c r="B71" s="33" t="str">
        <f>+'Base de datos  1'!C3648</f>
        <v>Pago Cuota</v>
      </c>
      <c r="C71" s="33">
        <f>+'Base de datos  1'!D3647</f>
        <v>44958</v>
      </c>
      <c r="D71" s="33" t="str">
        <f>+'Base de datos  1'!E3647</f>
        <v>TR</v>
      </c>
      <c r="E71" s="33" t="str">
        <f>+'Base de datos  1'!F3647</f>
        <v>Villarrica 128, Marcela Ubilla</v>
      </c>
      <c r="F71">
        <f>+'Base de datos  1'!G3647</f>
        <v>0</v>
      </c>
      <c r="G71" s="201">
        <f>+'Base de datos  1'!H3647</f>
        <v>26000</v>
      </c>
    </row>
    <row r="72" spans="1:7" x14ac:dyDescent="0.25">
      <c r="A72" s="33">
        <f>+'Base de datos  1'!A3648</f>
        <v>44958</v>
      </c>
      <c r="B72" s="33" t="str">
        <f>+'Base de datos  1'!C3649</f>
        <v>Pago Cuota</v>
      </c>
      <c r="C72" s="33">
        <f>+'Base de datos  1'!D3648</f>
        <v>44958</v>
      </c>
      <c r="D72" s="33" t="str">
        <f>+'Base de datos  1'!E3648</f>
        <v>TR</v>
      </c>
      <c r="E72" s="33" t="str">
        <f>+'Base de datos  1'!F3648</f>
        <v>Villarrica 108, Suc. Angela Iturbide</v>
      </c>
      <c r="F72">
        <f>+'Base de datos  1'!G3648</f>
        <v>0</v>
      </c>
      <c r="G72" s="201">
        <f>+'Base de datos  1'!H3648</f>
        <v>26000</v>
      </c>
    </row>
    <row r="73" spans="1:7" x14ac:dyDescent="0.25">
      <c r="A73" s="33">
        <f>+'Base de datos  1'!A3649</f>
        <v>44958</v>
      </c>
      <c r="B73" s="33" t="str">
        <f>+'Base de datos  1'!C3650</f>
        <v>Pago Cuota</v>
      </c>
      <c r="C73" s="33">
        <f>+'Base de datos  1'!D3649</f>
        <v>44958</v>
      </c>
      <c r="D73" s="33" t="str">
        <f>+'Base de datos  1'!E3649</f>
        <v>TR</v>
      </c>
      <c r="E73" s="33" t="str">
        <f>+'Base de datos  1'!F3649</f>
        <v>Villarrica 122, Luis Sepulveda</v>
      </c>
      <c r="F73">
        <f>+'Base de datos  1'!G3649</f>
        <v>0</v>
      </c>
      <c r="G73" s="201">
        <f>+'Base de datos  1'!H3649</f>
        <v>26000</v>
      </c>
    </row>
    <row r="74" spans="1:7" x14ac:dyDescent="0.25">
      <c r="A74" s="33">
        <f>+'Base de datos  1'!A3650</f>
        <v>44958</v>
      </c>
      <c r="B74" s="33" t="str">
        <f>+'Base de datos  1'!C3651</f>
        <v>Pago Cuota</v>
      </c>
      <c r="C74" s="33">
        <f>+'Base de datos  1'!D3650</f>
        <v>44958</v>
      </c>
      <c r="D74" s="33" t="str">
        <f>+'Base de datos  1'!E3650</f>
        <v>TR</v>
      </c>
      <c r="E74" s="33" t="str">
        <f>+'Base de datos  1'!F3650</f>
        <v>Puyehue 49, Hector Otarola</v>
      </c>
      <c r="F74">
        <f>+'Base de datos  1'!G3650</f>
        <v>0</v>
      </c>
      <c r="G74" s="201">
        <f>+'Base de datos  1'!H3650</f>
        <v>118000</v>
      </c>
    </row>
    <row r="75" spans="1:7" x14ac:dyDescent="0.25">
      <c r="A75" s="33">
        <f>+'Base de datos  1'!A3651</f>
        <v>44958</v>
      </c>
      <c r="B75" s="33" t="str">
        <f>+'Base de datos  1'!C3652</f>
        <v>Pago Cuota</v>
      </c>
      <c r="C75" s="33">
        <f>+'Base de datos  1'!D3651</f>
        <v>44960</v>
      </c>
      <c r="D75" s="33" t="str">
        <f>+'Base de datos  1'!E3651</f>
        <v>TR</v>
      </c>
      <c r="E75" s="33" t="str">
        <f>+'Base de datos  1'!F3651</f>
        <v>Ranco 91, Jeanette Ibarra</v>
      </c>
      <c r="F75">
        <f>+'Base de datos  1'!G3651</f>
        <v>0</v>
      </c>
      <c r="G75" s="201">
        <f>+'Base de datos  1'!H3651</f>
        <v>26000</v>
      </c>
    </row>
    <row r="76" spans="1:7" x14ac:dyDescent="0.25">
      <c r="A76" s="33">
        <f>+'Base de datos  1'!A3652</f>
        <v>44958</v>
      </c>
      <c r="B76" s="33" t="str">
        <f>+'Base de datos  1'!C3653</f>
        <v>Pago Cuota</v>
      </c>
      <c r="C76" s="33">
        <f>+'Base de datos  1'!D3652</f>
        <v>44960</v>
      </c>
      <c r="D76" s="33" t="str">
        <f>+'Base de datos  1'!E3652</f>
        <v>d/e</v>
      </c>
      <c r="E76" s="33" t="str">
        <f>+'Base de datos  1'!F3652</f>
        <v>Puyehue 43, Aurelio Sandoval</v>
      </c>
      <c r="F76">
        <f>+'Base de datos  1'!G3652</f>
        <v>0</v>
      </c>
      <c r="G76" s="201">
        <f>+'Base de datos  1'!H3652</f>
        <v>52000</v>
      </c>
    </row>
    <row r="77" spans="1:7" x14ac:dyDescent="0.25">
      <c r="A77" s="33">
        <f>+'Base de datos  1'!A3653</f>
        <v>44958</v>
      </c>
      <c r="B77" s="33" t="str">
        <f>+'Base de datos  1'!C3654</f>
        <v>Pago Cuota</v>
      </c>
      <c r="C77" s="33">
        <f>+'Base de datos  1'!D3653</f>
        <v>44960</v>
      </c>
      <c r="D77" s="33" t="str">
        <f>+'Base de datos  1'!E3653</f>
        <v>TR</v>
      </c>
      <c r="E77" s="33" t="str">
        <f>+'Base de datos  1'!F3653</f>
        <v>Riñihue 6, Roberto Andrade</v>
      </c>
      <c r="F77">
        <f>+'Base de datos  1'!G3653</f>
        <v>0</v>
      </c>
      <c r="G77" s="201">
        <f>+'Base de datos  1'!H3653</f>
        <v>104006</v>
      </c>
    </row>
    <row r="78" spans="1:7" x14ac:dyDescent="0.25">
      <c r="A78" s="33">
        <f>+'Base de datos  1'!A3654</f>
        <v>44958</v>
      </c>
      <c r="B78" s="33" t="str">
        <f>+'Base de datos  1'!C3655</f>
        <v>Pago Cuota</v>
      </c>
      <c r="C78" s="33">
        <f>+'Base de datos  1'!D3654</f>
        <v>44960</v>
      </c>
      <c r="D78" s="33" t="str">
        <f>+'Base de datos  1'!E3654</f>
        <v>TR</v>
      </c>
      <c r="E78" s="33" t="str">
        <f>+'Base de datos  1'!F3654</f>
        <v>Llanquihue 92, Carlos Herrera</v>
      </c>
      <c r="F78">
        <f>+'Base de datos  1'!G3654</f>
        <v>0</v>
      </c>
      <c r="G78" s="201">
        <f>+'Base de datos  1'!H3654</f>
        <v>200000</v>
      </c>
    </row>
    <row r="79" spans="1:7" x14ac:dyDescent="0.25">
      <c r="A79" s="33">
        <f>+'Base de datos  1'!A3655</f>
        <v>44958</v>
      </c>
      <c r="B79" s="33" t="str">
        <f>+'Base de datos  1'!C3656</f>
        <v>Pago Cuota</v>
      </c>
      <c r="C79" s="33">
        <f>+'Base de datos  1'!D3655</f>
        <v>44963</v>
      </c>
      <c r="D79" s="33" t="str">
        <f>+'Base de datos  1'!E3655</f>
        <v>TR</v>
      </c>
      <c r="E79" s="33" t="str">
        <f>+'Base de datos  1'!F3655</f>
        <v>Puyehue 39, Felipe Gallardo</v>
      </c>
      <c r="F79">
        <f>+'Base de datos  1'!G3655</f>
        <v>0</v>
      </c>
      <c r="G79" s="201">
        <f>+'Base de datos  1'!H3655</f>
        <v>26000</v>
      </c>
    </row>
    <row r="80" spans="1:7" x14ac:dyDescent="0.25">
      <c r="A80" s="33">
        <f>+'Base de datos  1'!A3656</f>
        <v>44958</v>
      </c>
      <c r="B80" s="33" t="str">
        <f>+'Base de datos  1'!C3657</f>
        <v>Pago Cuota</v>
      </c>
      <c r="C80" s="33">
        <f>+'Base de datos  1'!D3656</f>
        <v>44963</v>
      </c>
      <c r="D80" s="33" t="str">
        <f>+'Base de datos  1'!E3656</f>
        <v>TR</v>
      </c>
      <c r="E80" s="33" t="str">
        <f>+'Base de datos  1'!F3656</f>
        <v>Llanquihue 109, Teresa Gatica</v>
      </c>
      <c r="F80">
        <f>+'Base de datos  1'!G3656</f>
        <v>0</v>
      </c>
      <c r="G80" s="201">
        <f>+'Base de datos  1'!H3656</f>
        <v>26109</v>
      </c>
    </row>
    <row r="81" spans="1:7" x14ac:dyDescent="0.25">
      <c r="A81" s="33">
        <f>+'Base de datos  1'!A3657</f>
        <v>44958</v>
      </c>
      <c r="B81" s="33" t="str">
        <f>+'Base de datos  1'!C3658</f>
        <v>Pago Cuota</v>
      </c>
      <c r="C81" s="33">
        <f>+'Base de datos  1'!D3657</f>
        <v>44964</v>
      </c>
      <c r="D81" s="33" t="str">
        <f>+'Base de datos  1'!E3657</f>
        <v>TR</v>
      </c>
      <c r="E81" s="33" t="str">
        <f>+'Base de datos  1'!F3657</f>
        <v>Llanquihue 97, Rene Rivero</v>
      </c>
      <c r="F81">
        <f>+'Base de datos  1'!G3657</f>
        <v>0</v>
      </c>
      <c r="G81" s="201">
        <f>+'Base de datos  1'!H3657</f>
        <v>26000</v>
      </c>
    </row>
    <row r="82" spans="1:7" x14ac:dyDescent="0.25">
      <c r="A82" s="33">
        <f>+'Base de datos  1'!A3658</f>
        <v>44958</v>
      </c>
      <c r="B82" s="33" t="str">
        <f>+'Base de datos  1'!C3659</f>
        <v>Pago Cuota</v>
      </c>
      <c r="C82" s="33">
        <f>+'Base de datos  1'!D3658</f>
        <v>44966</v>
      </c>
      <c r="D82" s="33" t="str">
        <f>+'Base de datos  1'!E3658</f>
        <v>D/E</v>
      </c>
      <c r="E82" s="33" t="str">
        <f>+'Base de datos  1'!F3658</f>
        <v>Llanquihue 74, Eliana Haro bol 14905</v>
      </c>
      <c r="F82">
        <f>+'Base de datos  1'!G3658</f>
        <v>0</v>
      </c>
      <c r="G82" s="201">
        <f>+'Base de datos  1'!H3658</f>
        <v>26000</v>
      </c>
    </row>
    <row r="83" spans="1:7" x14ac:dyDescent="0.25">
      <c r="A83" s="33">
        <f>+'Base de datos  1'!A3659</f>
        <v>44958</v>
      </c>
      <c r="B83" s="33" t="str">
        <f>+'Base de datos  1'!C3660</f>
        <v>Pago Cuota</v>
      </c>
      <c r="C83" s="33">
        <f>+'Base de datos  1'!D3659</f>
        <v>44966</v>
      </c>
      <c r="D83" s="33" t="str">
        <f>+'Base de datos  1'!E3659</f>
        <v>D/E</v>
      </c>
      <c r="E83" s="33" t="str">
        <f>+'Base de datos  1'!F3659</f>
        <v>Ranco 83, Silvia Gonzalez bol 14897</v>
      </c>
      <c r="F83">
        <f>+'Base de datos  1'!G3659</f>
        <v>0</v>
      </c>
      <c r="G83" s="201">
        <f>+'Base de datos  1'!H3659</f>
        <v>26000</v>
      </c>
    </row>
    <row r="84" spans="1:7" x14ac:dyDescent="0.25">
      <c r="A84" s="33">
        <f>+'Base de datos  1'!A3660</f>
        <v>44958</v>
      </c>
      <c r="B84" s="33" t="str">
        <f>+'Base de datos  1'!C3661</f>
        <v>Pago Cuota</v>
      </c>
      <c r="C84" s="33">
        <f>+'Base de datos  1'!D3660</f>
        <v>44966</v>
      </c>
      <c r="D84" s="33" t="str">
        <f>+'Base de datos  1'!E3660</f>
        <v>D/E</v>
      </c>
      <c r="E84" s="33" t="str">
        <f>+'Base de datos  1'!F3660</f>
        <v>Ranco 89, Teresa Rojas bol 14896</v>
      </c>
      <c r="F84">
        <f>+'Base de datos  1'!G3660</f>
        <v>0</v>
      </c>
      <c r="G84" s="201">
        <f>+'Base de datos  1'!H3660</f>
        <v>26000</v>
      </c>
    </row>
    <row r="85" spans="1:7" x14ac:dyDescent="0.25">
      <c r="A85" s="33">
        <f>+'Base de datos  1'!A3661</f>
        <v>44958</v>
      </c>
      <c r="B85" s="33" t="str">
        <f>+'Base de datos  1'!C3662</f>
        <v>Pago Cuota</v>
      </c>
      <c r="C85" s="33">
        <f>+'Base de datos  1'!D3661</f>
        <v>44966</v>
      </c>
      <c r="D85" s="33" t="str">
        <f>+'Base de datos  1'!E3661</f>
        <v>TR</v>
      </c>
      <c r="E85" s="33" t="str">
        <f>+'Base de datos  1'!F3661</f>
        <v>Ranco 48, Carola Arriagada</v>
      </c>
      <c r="F85">
        <f>+'Base de datos  1'!G3661</f>
        <v>0</v>
      </c>
      <c r="G85" s="201">
        <f>+'Base de datos  1'!H3661</f>
        <v>26000</v>
      </c>
    </row>
    <row r="86" spans="1:7" x14ac:dyDescent="0.25">
      <c r="A86" s="33">
        <f>+'Base de datos  1'!A3662</f>
        <v>44958</v>
      </c>
      <c r="B86" s="33" t="str">
        <f>+'Base de datos  1'!C3663</f>
        <v>Pago Cuota</v>
      </c>
      <c r="C86" s="33">
        <f>+'Base de datos  1'!D3662</f>
        <v>44966</v>
      </c>
      <c r="D86" s="33">
        <f>+'Base de datos  1'!E3662</f>
        <v>0</v>
      </c>
      <c r="E86" s="33" t="str">
        <f>+'Base de datos  1'!F3662</f>
        <v>Llanquihue 117, Patricia Maluenda</v>
      </c>
      <c r="F86">
        <f>+'Base de datos  1'!G3662</f>
        <v>0</v>
      </c>
      <c r="G86" s="201">
        <f>+'Base de datos  1'!H3662</f>
        <v>303117</v>
      </c>
    </row>
    <row r="87" spans="1:7" x14ac:dyDescent="0.25">
      <c r="A87" s="33">
        <f>+'Base de datos  1'!A3663</f>
        <v>44958</v>
      </c>
      <c r="B87" s="33" t="str">
        <f>+'Base de datos  1'!C3664</f>
        <v>Pago Cuota</v>
      </c>
      <c r="C87" s="33">
        <f>+'Base de datos  1'!D3663</f>
        <v>44967</v>
      </c>
      <c r="D87" s="33" t="str">
        <f>+'Base de datos  1'!E3663</f>
        <v>TR</v>
      </c>
      <c r="E87" s="33" t="str">
        <f>+'Base de datos  1'!F3663</f>
        <v>Llanquihue 88, Pedro Flores</v>
      </c>
      <c r="F87">
        <f>+'Base de datos  1'!G3663</f>
        <v>0</v>
      </c>
      <c r="G87" s="201">
        <f>+'Base de datos  1'!H3663</f>
        <v>26000</v>
      </c>
    </row>
    <row r="88" spans="1:7" x14ac:dyDescent="0.25">
      <c r="A88" s="33">
        <f>+'Base de datos  1'!A3664</f>
        <v>44958</v>
      </c>
      <c r="B88" s="33" t="str">
        <f>+'Base de datos  1'!C3665</f>
        <v>Pago Cuota</v>
      </c>
      <c r="C88" s="33">
        <f>+'Base de datos  1'!D3664</f>
        <v>44967</v>
      </c>
      <c r="D88" s="33" t="str">
        <f>+'Base de datos  1'!E3664</f>
        <v>TR</v>
      </c>
      <c r="E88" s="33" t="str">
        <f>+'Base de datos  1'!F3664</f>
        <v>Villarrica 100, Julia Zuñiga</v>
      </c>
      <c r="F88">
        <f>+'Base de datos  1'!G3664</f>
        <v>0</v>
      </c>
      <c r="G88" s="201">
        <f>+'Base de datos  1'!H3664</f>
        <v>26100</v>
      </c>
    </row>
    <row r="89" spans="1:7" x14ac:dyDescent="0.25">
      <c r="A89" s="33">
        <f>+'Base de datos  1'!A3665</f>
        <v>44958</v>
      </c>
      <c r="B89" s="33" t="str">
        <f>+'Base de datos  1'!C3666</f>
        <v>Pago Cuota</v>
      </c>
      <c r="C89" s="33">
        <f>+'Base de datos  1'!D3665</f>
        <v>44967</v>
      </c>
      <c r="D89" s="33" t="str">
        <f>+'Base de datos  1'!E3665</f>
        <v>D/E</v>
      </c>
      <c r="E89" s="33" t="str">
        <f>+'Base de datos  1'!F3665</f>
        <v>Riñihue 21, Diego Tapia</v>
      </c>
      <c r="F89">
        <f>+'Base de datos  1'!G3665</f>
        <v>0</v>
      </c>
      <c r="G89" s="201">
        <f>+'Base de datos  1'!H3665</f>
        <v>280000</v>
      </c>
    </row>
    <row r="90" spans="1:7" x14ac:dyDescent="0.25">
      <c r="A90" s="33">
        <f>+'Base de datos  1'!A3666</f>
        <v>44958</v>
      </c>
      <c r="B90" s="33" t="str">
        <f>+'Base de datos  1'!C3667</f>
        <v>Pago Cuota</v>
      </c>
      <c r="C90" s="33">
        <f>+'Base de datos  1'!D3666</f>
        <v>44971</v>
      </c>
      <c r="D90" s="33" t="str">
        <f>+'Base de datos  1'!E3666</f>
        <v>TR</v>
      </c>
      <c r="E90" s="33" t="str">
        <f>+'Base de datos  1'!F3666</f>
        <v>R. Figueroa Saldo Franja Villarrica 129</v>
      </c>
      <c r="F90">
        <f>+'Base de datos  1'!G3666</f>
        <v>0</v>
      </c>
      <c r="G90" s="201">
        <f>+'Base de datos  1'!H3666</f>
        <v>189858</v>
      </c>
    </row>
    <row r="91" spans="1:7" x14ac:dyDescent="0.25">
      <c r="A91" s="33">
        <f>+'Base de datos  1'!A3667</f>
        <v>44958</v>
      </c>
      <c r="B91" s="33" t="str">
        <f>+'Base de datos  1'!C3668</f>
        <v>Pago Cuota</v>
      </c>
      <c r="C91" s="33">
        <f>+'Base de datos  1'!D3667</f>
        <v>44973</v>
      </c>
      <c r="D91" s="33" t="str">
        <f>+'Base de datos  1'!E3667</f>
        <v>TR</v>
      </c>
      <c r="E91" s="33" t="str">
        <f>+'Base de datos  1'!F3667</f>
        <v>Puyehue 24, Manuel Latapiat</v>
      </c>
      <c r="F91">
        <f>+'Base de datos  1'!G3667</f>
        <v>0</v>
      </c>
      <c r="G91" s="201">
        <f>+'Base de datos  1'!H3667</f>
        <v>78000</v>
      </c>
    </row>
    <row r="92" spans="1:7" x14ac:dyDescent="0.25">
      <c r="A92" s="33">
        <f>+'Base de datos  1'!A3668</f>
        <v>44958</v>
      </c>
      <c r="B92" s="33" t="str">
        <f>+'Base de datos  1'!C3669</f>
        <v>Pago Cuota</v>
      </c>
      <c r="C92" s="33">
        <f>+'Base de datos  1'!D3668</f>
        <v>44974</v>
      </c>
      <c r="D92" s="33" t="str">
        <f>+'Base de datos  1'!E3668</f>
        <v>TR</v>
      </c>
      <c r="E92" s="33" t="str">
        <f>+'Base de datos  1'!F3668</f>
        <v>Riñihue 19, Teresa Peña</v>
      </c>
      <c r="F92">
        <f>+'Base de datos  1'!G3668</f>
        <v>0</v>
      </c>
      <c r="G92" s="201">
        <f>+'Base de datos  1'!H3668</f>
        <v>26000</v>
      </c>
    </row>
    <row r="93" spans="1:7" x14ac:dyDescent="0.25">
      <c r="A93" s="33">
        <f>+'Base de datos  1'!A3669</f>
        <v>44958</v>
      </c>
      <c r="B93" s="33" t="str">
        <f>+'Base de datos  1'!C3670</f>
        <v>Pago Cuota</v>
      </c>
      <c r="C93" s="33">
        <f>+'Base de datos  1'!D3669</f>
        <v>44974</v>
      </c>
      <c r="D93" s="33" t="str">
        <f>+'Base de datos  1'!E3669</f>
        <v>TR</v>
      </c>
      <c r="E93" s="33" t="str">
        <f>+'Base de datos  1'!F3669</f>
        <v>Ranco 46, Manuel Jorquera</v>
      </c>
      <c r="F93">
        <f>+'Base de datos  1'!G3669</f>
        <v>0</v>
      </c>
      <c r="G93" s="201">
        <f>+'Base de datos  1'!H3669</f>
        <v>66000</v>
      </c>
    </row>
    <row r="94" spans="1:7" x14ac:dyDescent="0.25">
      <c r="A94" s="33">
        <f>+'Base de datos  1'!A3670</f>
        <v>44958</v>
      </c>
      <c r="B94" s="33" t="str">
        <f>+'Base de datos  1'!C3671</f>
        <v>Pago Cuota</v>
      </c>
      <c r="C94" s="33">
        <f>+'Base de datos  1'!D3670</f>
        <v>44974</v>
      </c>
      <c r="D94" s="33" t="str">
        <f>+'Base de datos  1'!E3670</f>
        <v>TR</v>
      </c>
      <c r="E94" s="33" t="str">
        <f>+'Base de datos  1'!F3670</f>
        <v>Villarrica 127, Beltran de Ramon</v>
      </c>
      <c r="F94">
        <f>+'Base de datos  1'!G3670</f>
        <v>0</v>
      </c>
      <c r="G94" s="201">
        <f>+'Base de datos  1'!H3670</f>
        <v>312000</v>
      </c>
    </row>
    <row r="95" spans="1:7" x14ac:dyDescent="0.25">
      <c r="A95" s="33">
        <f>+'Base de datos  1'!A3671</f>
        <v>44958</v>
      </c>
      <c r="B95" s="33" t="str">
        <f>+'Base de datos  1'!C3672</f>
        <v>Pago Cuota</v>
      </c>
      <c r="C95" s="33">
        <f>+'Base de datos  1'!D3671</f>
        <v>44977</v>
      </c>
      <c r="D95" s="33" t="str">
        <f>+'Base de datos  1'!E3671</f>
        <v>TR</v>
      </c>
      <c r="E95" s="33" t="str">
        <f>+'Base de datos  1'!F3671</f>
        <v>Ranco 46, Manuel Jorquera</v>
      </c>
      <c r="F95">
        <f>+'Base de datos  1'!G3671</f>
        <v>0</v>
      </c>
      <c r="G95" s="201">
        <f>+'Base de datos  1'!H3671</f>
        <v>6000</v>
      </c>
    </row>
    <row r="96" spans="1:7" x14ac:dyDescent="0.25">
      <c r="A96" s="33">
        <f>+'Base de datos  1'!A3672</f>
        <v>44958</v>
      </c>
      <c r="B96" s="33" t="str">
        <f>+'Base de datos  1'!C3673</f>
        <v>Pago Cuota</v>
      </c>
      <c r="C96" s="33">
        <f>+'Base de datos  1'!D3672</f>
        <v>44977</v>
      </c>
      <c r="D96" s="33" t="str">
        <f>+'Base de datos  1'!E3672</f>
        <v>TR</v>
      </c>
      <c r="E96" s="33" t="str">
        <f>+'Base de datos  1'!F3672</f>
        <v>Llanquihue 82 , Maria Molina</v>
      </c>
      <c r="F96">
        <f>+'Base de datos  1'!G3672</f>
        <v>0</v>
      </c>
      <c r="G96" s="201">
        <f>+'Base de datos  1'!H3672</f>
        <v>23000</v>
      </c>
    </row>
    <row r="97" spans="1:7" x14ac:dyDescent="0.25">
      <c r="A97" s="33">
        <f>+'Base de datos  1'!A3673</f>
        <v>44958</v>
      </c>
      <c r="B97" s="33" t="str">
        <f>+'Base de datos  1'!C3674</f>
        <v>Pago Cuota</v>
      </c>
      <c r="C97" s="33">
        <f>+'Base de datos  1'!D3673</f>
        <v>44977</v>
      </c>
      <c r="D97" s="33" t="str">
        <f>+'Base de datos  1'!E3673</f>
        <v>TR</v>
      </c>
      <c r="E97" s="33" t="str">
        <f>+'Base de datos  1'!F3673</f>
        <v>Ranco 52, Hernan Videla</v>
      </c>
      <c r="F97">
        <f>+'Base de datos  1'!G3673</f>
        <v>0</v>
      </c>
      <c r="G97" s="201">
        <f>+'Base de datos  1'!H3673</f>
        <v>26000</v>
      </c>
    </row>
    <row r="98" spans="1:7" x14ac:dyDescent="0.25">
      <c r="A98" s="33">
        <f>+'Base de datos  1'!A3674</f>
        <v>44958</v>
      </c>
      <c r="B98" s="33" t="str">
        <f>+'Base de datos  1'!C3675</f>
        <v>Pago Cuota</v>
      </c>
      <c r="C98" s="33">
        <f>+'Base de datos  1'!D3674</f>
        <v>44977</v>
      </c>
      <c r="D98" s="33" t="str">
        <f>+'Base de datos  1'!E3674</f>
        <v>TR</v>
      </c>
      <c r="E98" s="33" t="str">
        <f>+'Base de datos  1'!F3674</f>
        <v>Villarrica 126, Ema de Ramon</v>
      </c>
      <c r="F98">
        <f>+'Base de datos  1'!G3674</f>
        <v>0</v>
      </c>
      <c r="G98" s="201">
        <f>+'Base de datos  1'!H3674</f>
        <v>26000</v>
      </c>
    </row>
    <row r="99" spans="1:7" x14ac:dyDescent="0.25">
      <c r="A99" s="33">
        <f>+'Base de datos  1'!A3675</f>
        <v>44958</v>
      </c>
      <c r="B99" s="33" t="str">
        <f>+'Base de datos  1'!C3676</f>
        <v>Pago Cuota</v>
      </c>
      <c r="C99" s="33">
        <f>+'Base de datos  1'!D3675</f>
        <v>44977</v>
      </c>
      <c r="D99" s="33" t="str">
        <f>+'Base de datos  1'!E3675</f>
        <v>TR</v>
      </c>
      <c r="E99" s="33" t="str">
        <f>+'Base de datos  1'!F3675</f>
        <v>Llanquihue 76, Glenda Alvarez</v>
      </c>
      <c r="F99">
        <f>+'Base de datos  1'!G3675</f>
        <v>0</v>
      </c>
      <c r="G99" s="201">
        <f>+'Base de datos  1'!H3675</f>
        <v>26000</v>
      </c>
    </row>
    <row r="100" spans="1:7" x14ac:dyDescent="0.25">
      <c r="A100" s="33">
        <f>+'Base de datos  1'!A3676</f>
        <v>44958</v>
      </c>
      <c r="B100" s="33" t="str">
        <f>+'Base de datos  1'!C3677</f>
        <v>Pago Cuota</v>
      </c>
      <c r="C100" s="33">
        <f>+'Base de datos  1'!D3676</f>
        <v>44977</v>
      </c>
      <c r="D100" s="33" t="str">
        <f>+'Base de datos  1'!E3676</f>
        <v>TR</v>
      </c>
      <c r="E100" s="33" t="str">
        <f>+'Base de datos  1'!F3676</f>
        <v>Llanquihue 97, Rene Rivero</v>
      </c>
      <c r="F100">
        <f>+'Base de datos  1'!G3676</f>
        <v>0</v>
      </c>
      <c r="G100" s="201">
        <f>+'Base de datos  1'!H3676</f>
        <v>26000</v>
      </c>
    </row>
    <row r="101" spans="1:7" x14ac:dyDescent="0.25">
      <c r="A101" s="33">
        <f>+'Base de datos  1'!A3677</f>
        <v>44958</v>
      </c>
      <c r="B101" s="33" t="str">
        <f>+'Base de datos  1'!C3678</f>
        <v>Pago Cuota</v>
      </c>
      <c r="C101" s="33">
        <f>+'Base de datos  1'!D3677</f>
        <v>44977</v>
      </c>
      <c r="D101" s="33" t="str">
        <f>+'Base de datos  1'!E3677</f>
        <v>TR</v>
      </c>
      <c r="E101" s="33" t="str">
        <f>+'Base de datos  1'!F3677</f>
        <v>Puyehue 30, Jorge Carcasson</v>
      </c>
      <c r="F101">
        <f>+'Base de datos  1'!G3677</f>
        <v>0</v>
      </c>
      <c r="G101" s="201">
        <f>+'Base de datos  1'!H3677</f>
        <v>26000</v>
      </c>
    </row>
    <row r="102" spans="1:7" x14ac:dyDescent="0.25">
      <c r="A102" s="33">
        <f>+'Base de datos  1'!A3678</f>
        <v>44958</v>
      </c>
      <c r="B102" s="33" t="str">
        <f>+'Base de datos  1'!C3679</f>
        <v>Pago Cuota</v>
      </c>
      <c r="C102" s="33">
        <f>+'Base de datos  1'!D3678</f>
        <v>44977</v>
      </c>
      <c r="D102" s="33" t="str">
        <f>+'Base de datos  1'!E3678</f>
        <v>TR</v>
      </c>
      <c r="E102" s="33" t="str">
        <f>+'Base de datos  1'!F3678</f>
        <v>Villarrica 102, Ximena Mancilla</v>
      </c>
      <c r="F102">
        <f>+'Base de datos  1'!G3678</f>
        <v>0</v>
      </c>
      <c r="G102" s="201">
        <f>+'Base de datos  1'!H3678</f>
        <v>26102</v>
      </c>
    </row>
    <row r="103" spans="1:7" x14ac:dyDescent="0.25">
      <c r="A103" s="33">
        <f>+'Base de datos  1'!A3679</f>
        <v>44958</v>
      </c>
      <c r="B103" s="33" t="str">
        <f>+'Base de datos  1'!C3680</f>
        <v>Pago Cuota</v>
      </c>
      <c r="C103" s="33">
        <f>+'Base de datos  1'!D3679</f>
        <v>44977</v>
      </c>
      <c r="D103" s="33" t="str">
        <f>+'Base de datos  1'!E3679</f>
        <v>TR</v>
      </c>
      <c r="E103" s="33" t="str">
        <f>+'Base de datos  1'!F3679</f>
        <v>Llanquihue 109, Teresa Gatica</v>
      </c>
      <c r="F103">
        <f>+'Base de datos  1'!G3679</f>
        <v>0</v>
      </c>
      <c r="G103" s="201">
        <f>+'Base de datos  1'!H3679</f>
        <v>26109</v>
      </c>
    </row>
    <row r="104" spans="1:7" x14ac:dyDescent="0.25">
      <c r="A104" s="33">
        <f>+'Base de datos  1'!A3680</f>
        <v>44958</v>
      </c>
      <c r="B104" s="33" t="str">
        <f>+'Base de datos  1'!C3681</f>
        <v>Pago Cuota</v>
      </c>
      <c r="C104" s="33">
        <f>+'Base de datos  1'!D3680</f>
        <v>44977</v>
      </c>
      <c r="D104" s="33" t="str">
        <f>+'Base de datos  1'!E3680</f>
        <v>TR</v>
      </c>
      <c r="E104" s="33" t="str">
        <f>+'Base de datos  1'!F3680</f>
        <v>Llanquihue 113, Pedro Ruz</v>
      </c>
      <c r="F104">
        <f>+'Base de datos  1'!G3680</f>
        <v>0</v>
      </c>
      <c r="G104" s="201">
        <f>+'Base de datos  1'!H3680</f>
        <v>26113</v>
      </c>
    </row>
    <row r="105" spans="1:7" x14ac:dyDescent="0.25">
      <c r="A105" s="33">
        <f>+'Base de datos  1'!A3681</f>
        <v>44958</v>
      </c>
      <c r="B105" s="33" t="str">
        <f>+'Base de datos  1'!C3682</f>
        <v>Pago Cuota</v>
      </c>
      <c r="C105" s="33">
        <f>+'Base de datos  1'!D3681</f>
        <v>44977</v>
      </c>
      <c r="D105" s="33" t="str">
        <f>+'Base de datos  1'!E3681</f>
        <v>TR</v>
      </c>
      <c r="E105" s="33" t="str">
        <f>+'Base de datos  1'!F3681</f>
        <v>Puyehue 49, Hector Otarola</v>
      </c>
      <c r="F105">
        <f>+'Base de datos  1'!G3681</f>
        <v>0</v>
      </c>
      <c r="G105" s="201">
        <f>+'Base de datos  1'!H3681</f>
        <v>52000</v>
      </c>
    </row>
    <row r="106" spans="1:7" x14ac:dyDescent="0.25">
      <c r="A106" s="33">
        <f>+'Base de datos  1'!A3682</f>
        <v>44958</v>
      </c>
      <c r="B106" s="33" t="str">
        <f>+'Base de datos  1'!C3683</f>
        <v>Pago Cuota</v>
      </c>
      <c r="C106" s="33">
        <f>+'Base de datos  1'!D3682</f>
        <v>44977</v>
      </c>
      <c r="D106" s="33" t="str">
        <f>+'Base de datos  1'!E3682</f>
        <v>TR</v>
      </c>
      <c r="E106" s="33" t="str">
        <f>+'Base de datos  1'!F3682</f>
        <v>Llanquihue 78, Cristina Recabarren</v>
      </c>
      <c r="F106">
        <f>+'Base de datos  1'!G3682</f>
        <v>0</v>
      </c>
      <c r="G106" s="201">
        <f>+'Base de datos  1'!H3682</f>
        <v>79000</v>
      </c>
    </row>
    <row r="107" spans="1:7" x14ac:dyDescent="0.25">
      <c r="A107" s="33">
        <f>+'Base de datos  1'!A3683</f>
        <v>44958</v>
      </c>
      <c r="B107" s="33" t="str">
        <f>+'Base de datos  1'!C3684</f>
        <v>Pago Cuota</v>
      </c>
      <c r="C107" s="33">
        <f>+'Base de datos  1'!D3683</f>
        <v>44977</v>
      </c>
      <c r="D107" s="33" t="str">
        <f>+'Base de datos  1'!E3683</f>
        <v>TR</v>
      </c>
      <c r="E107" s="33" t="str">
        <f>+'Base de datos  1'!F3683</f>
        <v>Riñihue 10, Hector Zuñiga</v>
      </c>
      <c r="F107">
        <f>+'Base de datos  1'!G3683</f>
        <v>0</v>
      </c>
      <c r="G107" s="201">
        <f>+'Base de datos  1'!H3683</f>
        <v>104000</v>
      </c>
    </row>
    <row r="108" spans="1:7" x14ac:dyDescent="0.25">
      <c r="A108" s="33">
        <f>+'Base de datos  1'!A3684</f>
        <v>44958</v>
      </c>
      <c r="B108" s="33" t="str">
        <f>+'Base de datos  1'!C3685</f>
        <v>Pago Cuota</v>
      </c>
      <c r="C108" s="33">
        <f>+'Base de datos  1'!D3684</f>
        <v>44977</v>
      </c>
      <c r="D108" s="33" t="str">
        <f>+'Base de datos  1'!E3684</f>
        <v>TR</v>
      </c>
      <c r="E108" s="33" t="str">
        <f>+'Base de datos  1'!F3684</f>
        <v>Puyehue 51, Solange Aspee</v>
      </c>
      <c r="F108">
        <f>+'Base de datos  1'!G3684</f>
        <v>0</v>
      </c>
      <c r="G108" s="201">
        <f>+'Base de datos  1'!H3684</f>
        <v>119000</v>
      </c>
    </row>
    <row r="109" spans="1:7" x14ac:dyDescent="0.25">
      <c r="A109" s="33">
        <f>+'Base de datos  1'!A3685</f>
        <v>44958</v>
      </c>
      <c r="B109" s="33" t="str">
        <f>+'Base de datos  1'!C3686</f>
        <v>Pago Cuota</v>
      </c>
      <c r="C109" s="33">
        <f>+'Base de datos  1'!D3685</f>
        <v>44977</v>
      </c>
      <c r="D109" s="33" t="str">
        <f>+'Base de datos  1'!E3685</f>
        <v>TR</v>
      </c>
      <c r="E109" s="33" t="str">
        <f>+'Base de datos  1'!F3685</f>
        <v>Ranco 93, Margarita Muñoz</v>
      </c>
      <c r="F109">
        <f>+'Base de datos  1'!G3685</f>
        <v>0</v>
      </c>
      <c r="G109" s="201">
        <f>+'Base de datos  1'!H3685</f>
        <v>156000</v>
      </c>
    </row>
    <row r="110" spans="1:7" x14ac:dyDescent="0.25">
      <c r="A110" s="33">
        <f>+'Base de datos  1'!A3686</f>
        <v>44958</v>
      </c>
      <c r="B110" s="33" t="str">
        <f>+'Base de datos  1'!C3687</f>
        <v>Pago Cuota</v>
      </c>
      <c r="C110" s="33">
        <f>+'Base de datos  1'!D3686</f>
        <v>44977</v>
      </c>
      <c r="D110" s="33" t="str">
        <f>+'Base de datos  1'!E3686</f>
        <v>TR</v>
      </c>
      <c r="E110" s="33" t="str">
        <f>+'Base de datos  1'!F3686</f>
        <v>Ranco 93, Margarita Muñoz</v>
      </c>
      <c r="F110">
        <f>+'Base de datos  1'!G3686</f>
        <v>0</v>
      </c>
      <c r="G110" s="201">
        <f>+'Base de datos  1'!H3686</f>
        <v>156000</v>
      </c>
    </row>
    <row r="111" spans="1:7" x14ac:dyDescent="0.25">
      <c r="A111" s="33">
        <f>+'Base de datos  1'!A3687</f>
        <v>44958</v>
      </c>
      <c r="B111" s="33" t="str">
        <f>+'Base de datos  1'!C3688</f>
        <v>Pago Cuota</v>
      </c>
      <c r="C111" s="33">
        <f>+'Base de datos  1'!D3687</f>
        <v>44977</v>
      </c>
      <c r="D111" s="33" t="str">
        <f>+'Base de datos  1'!E3687</f>
        <v>TR</v>
      </c>
      <c r="E111" s="33" t="str">
        <f>+'Base de datos  1'!F3687</f>
        <v>Llanquihue 115, Suc. Zaida Uribe</v>
      </c>
      <c r="F111">
        <f>+'Base de datos  1'!G3687</f>
        <v>0</v>
      </c>
      <c r="G111" s="201">
        <f>+'Base de datos  1'!H3687</f>
        <v>257000</v>
      </c>
    </row>
    <row r="112" spans="1:7" x14ac:dyDescent="0.25">
      <c r="A112" s="33">
        <f>+'Base de datos  1'!A3688</f>
        <v>44958</v>
      </c>
      <c r="B112" s="33" t="str">
        <f>+'Base de datos  1'!C3689</f>
        <v>Pago Cuota</v>
      </c>
      <c r="C112" s="33">
        <f>+'Base de datos  1'!D3688</f>
        <v>44978</v>
      </c>
      <c r="D112" s="33" t="str">
        <f>+'Base de datos  1'!E3688</f>
        <v>d/e</v>
      </c>
      <c r="E112" s="33" t="str">
        <f>+'Base de datos  1'!F3688</f>
        <v>Puyehue 34, Gladys Jorquera bol 14921</v>
      </c>
      <c r="F112">
        <f>+'Base de datos  1'!G3688</f>
        <v>0</v>
      </c>
      <c r="G112" s="201">
        <f>+'Base de datos  1'!H3688</f>
        <v>130000</v>
      </c>
    </row>
    <row r="113" spans="1:21" x14ac:dyDescent="0.25">
      <c r="A113" s="33">
        <f>+'Base de datos  1'!A3689</f>
        <v>44958</v>
      </c>
      <c r="B113" s="33" t="str">
        <f>+'Base de datos  1'!C3690</f>
        <v>Pago Cuota</v>
      </c>
      <c r="C113" s="33">
        <f>+'Base de datos  1'!D3689</f>
        <v>44978</v>
      </c>
      <c r="D113" s="33" t="str">
        <f>+'Base de datos  1'!E3689</f>
        <v>d/e</v>
      </c>
      <c r="E113" s="33" t="str">
        <f>+'Base de datos  1'!F3689</f>
        <v>Villarrica 110, Julia Valdes bol 14919</v>
      </c>
      <c r="F113">
        <f>+'Base de datos  1'!G3689</f>
        <v>0</v>
      </c>
      <c r="G113" s="201">
        <f>+'Base de datos  1'!H3689</f>
        <v>142000</v>
      </c>
    </row>
    <row r="114" spans="1:21" x14ac:dyDescent="0.25">
      <c r="A114" s="33">
        <f>+'Base de datos  1'!A3690</f>
        <v>44958</v>
      </c>
      <c r="B114" s="33" t="str">
        <f>+'Base de datos  1'!C3691</f>
        <v>Pago Cuota</v>
      </c>
      <c r="C114" s="33">
        <f>+'Base de datos  1'!D3690</f>
        <v>44978</v>
      </c>
      <c r="D114" s="33" t="str">
        <f>+'Base de datos  1'!E3690</f>
        <v>d/e</v>
      </c>
      <c r="E114" s="33" t="str">
        <f>+'Base de datos  1'!F3690</f>
        <v>Ranco 46, Manuel Jorquera bol 14922</v>
      </c>
      <c r="F114">
        <f>+'Base de datos  1'!G3690</f>
        <v>0</v>
      </c>
      <c r="G114" s="201">
        <f>+'Base de datos  1'!H3690</f>
        <v>156000</v>
      </c>
    </row>
    <row r="115" spans="1:21" x14ac:dyDescent="0.25">
      <c r="A115" s="33">
        <f>+'Base de datos  1'!A3691</f>
        <v>44958</v>
      </c>
      <c r="B115" s="33" t="str">
        <f>+'Base de datos  1'!C3692</f>
        <v>Pago Cuota</v>
      </c>
      <c r="C115" s="33">
        <f>+'Base de datos  1'!D3691</f>
        <v>44978</v>
      </c>
      <c r="D115" s="33" t="str">
        <f>+'Base de datos  1'!E3691</f>
        <v>d/e</v>
      </c>
      <c r="E115" s="33" t="str">
        <f>+'Base de datos  1'!F3691</f>
        <v>Villarrica 125, Marta Aguado Bol 14911</v>
      </c>
      <c r="F115">
        <f>+'Base de datos  1'!G3691</f>
        <v>0</v>
      </c>
      <c r="G115" s="201">
        <f>+'Base de datos  1'!H3691</f>
        <v>312000</v>
      </c>
    </row>
    <row r="116" spans="1:21" x14ac:dyDescent="0.25">
      <c r="A116" s="33">
        <f>+'Base de datos  1'!A3692</f>
        <v>44958</v>
      </c>
      <c r="B116" s="33" t="str">
        <f>+'Base de datos  1'!C3693</f>
        <v>Pago Cuota</v>
      </c>
      <c r="C116" s="33">
        <f>+'Base de datos  1'!D3692</f>
        <v>44979</v>
      </c>
      <c r="D116" s="33" t="str">
        <f>+'Base de datos  1'!E3692</f>
        <v>TR</v>
      </c>
      <c r="E116" s="33" t="str">
        <f>+'Base de datos  1'!F3692</f>
        <v>Llanquihue 86, Jorge Zuñiga</v>
      </c>
      <c r="F116">
        <f>+'Base de datos  1'!G3692</f>
        <v>0</v>
      </c>
      <c r="G116" s="201">
        <f>+'Base de datos  1'!H3692</f>
        <v>52000</v>
      </c>
    </row>
    <row r="117" spans="1:21" s="37" customFormat="1" x14ac:dyDescent="0.25">
      <c r="A117" s="33">
        <f>+'Base de datos  1'!A3693</f>
        <v>44958</v>
      </c>
      <c r="B117" s="33" t="str">
        <f>+'Base de datos  1'!C3694</f>
        <v>Pago Cuota</v>
      </c>
      <c r="C117" s="33">
        <f>+'Base de datos  1'!D3693</f>
        <v>44980</v>
      </c>
      <c r="D117" s="33" t="str">
        <f>+'Base de datos  1'!E3693</f>
        <v>TR</v>
      </c>
      <c r="E117" s="33" t="str">
        <f>+'Base de datos  1'!F3693</f>
        <v>Llanquihue 111, Walter Roccaro</v>
      </c>
      <c r="F117">
        <f>+'Base de datos  1'!G3693</f>
        <v>0</v>
      </c>
      <c r="G117" s="201">
        <f>+'Base de datos  1'!H3693</f>
        <v>319600</v>
      </c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 x14ac:dyDescent="0.25">
      <c r="A118" s="33">
        <f>+'Base de datos  1'!A3694</f>
        <v>44958</v>
      </c>
      <c r="B118" s="33" t="str">
        <f>+'Base de datos  1'!C3695</f>
        <v>Pago Cuota</v>
      </c>
      <c r="C118" s="33">
        <f>+'Base de datos  1'!D3694</f>
        <v>44981</v>
      </c>
      <c r="D118" s="33" t="str">
        <f>+'Base de datos  1'!E3694</f>
        <v>TR</v>
      </c>
      <c r="E118" s="33" t="str">
        <f>+'Base de datos  1'!F3694</f>
        <v>Llanquihue 80, Serghio ibaceta</v>
      </c>
      <c r="F118">
        <f>+'Base de datos  1'!G3694</f>
        <v>0</v>
      </c>
      <c r="G118" s="201">
        <f>+'Base de datos  1'!H3694</f>
        <v>16080</v>
      </c>
    </row>
    <row r="119" spans="1:21" x14ac:dyDescent="0.25">
      <c r="A119" s="33">
        <f>+'Base de datos  1'!A3695</f>
        <v>44958</v>
      </c>
      <c r="B119" s="33" t="str">
        <f>+'Base de datos  1'!C3696</f>
        <v>Pago Cuota</v>
      </c>
      <c r="C119" s="33">
        <f>+'Base de datos  1'!D3695</f>
        <v>44981</v>
      </c>
      <c r="D119" s="33" t="str">
        <f>+'Base de datos  1'!E3695</f>
        <v>TR</v>
      </c>
      <c r="E119" s="33" t="str">
        <f>+'Base de datos  1'!F3695</f>
        <v>Llanquihue 82 , Maria Molina</v>
      </c>
      <c r="F119">
        <f>+'Base de datos  1'!G3695</f>
        <v>0</v>
      </c>
      <c r="G119" s="201">
        <f>+'Base de datos  1'!H3695</f>
        <v>26000</v>
      </c>
    </row>
    <row r="120" spans="1:21" x14ac:dyDescent="0.25">
      <c r="A120" s="33">
        <f>+'Base de datos  1'!A3696</f>
        <v>44958</v>
      </c>
      <c r="B120" s="33" t="str">
        <f>+'Base de datos  1'!C3697</f>
        <v>Pago Cuota</v>
      </c>
      <c r="C120" s="33">
        <f>+'Base de datos  1'!D3696</f>
        <v>44981</v>
      </c>
      <c r="D120" s="33" t="str">
        <f>+'Base de datos  1'!E3696</f>
        <v>TR</v>
      </c>
      <c r="E120" s="33" t="str">
        <f>+'Base de datos  1'!F3696</f>
        <v>Villarrica 130, Laura Bailac</v>
      </c>
      <c r="F120">
        <f>+'Base de datos  1'!G3696</f>
        <v>0</v>
      </c>
      <c r="G120" s="201">
        <f>+'Base de datos  1'!H3696</f>
        <v>150130</v>
      </c>
    </row>
    <row r="121" spans="1:21" x14ac:dyDescent="0.25">
      <c r="A121" s="33">
        <f>+'Base de datos  1'!A3697</f>
        <v>44958</v>
      </c>
      <c r="B121" s="33" t="str">
        <f>+'Base de datos  1'!C3698</f>
        <v>Pago Cuota</v>
      </c>
      <c r="C121" s="33">
        <f>+'Base de datos  1'!D3697</f>
        <v>44984</v>
      </c>
      <c r="D121" s="33" t="str">
        <f>+'Base de datos  1'!E3697</f>
        <v>TR</v>
      </c>
      <c r="E121" s="33" t="str">
        <f>+'Base de datos  1'!F3697</f>
        <v>Puyehue 32, Ivonne Jorquera</v>
      </c>
      <c r="F121">
        <f>+'Base de datos  1'!G3697</f>
        <v>0</v>
      </c>
      <c r="G121" s="201">
        <f>+'Base de datos  1'!H3697</f>
        <v>26000</v>
      </c>
    </row>
    <row r="122" spans="1:21" x14ac:dyDescent="0.25">
      <c r="A122" s="33">
        <f>+'Base de datos  1'!A3698</f>
        <v>44958</v>
      </c>
      <c r="B122" s="33" t="str">
        <f>+'Base de datos  1'!C3699</f>
        <v>Pago Cuota</v>
      </c>
      <c r="C122" s="33">
        <f>+'Base de datos  1'!D3698</f>
        <v>44984</v>
      </c>
      <c r="D122" s="33" t="str">
        <f>+'Base de datos  1'!E3698</f>
        <v>TR</v>
      </c>
      <c r="E122" s="33" t="str">
        <f>+'Base de datos  1'!F3698</f>
        <v>Riñihue 25, Juan Gonzalez</v>
      </c>
      <c r="F122">
        <f>+'Base de datos  1'!G3698</f>
        <v>0</v>
      </c>
      <c r="G122" s="201">
        <f>+'Base de datos  1'!H3698</f>
        <v>26025</v>
      </c>
    </row>
    <row r="123" spans="1:21" x14ac:dyDescent="0.25">
      <c r="A123" s="33">
        <f>+'Base de datos  1'!A3699</f>
        <v>44958</v>
      </c>
      <c r="B123" s="33" t="str">
        <f>+'Base de datos  1'!C3700</f>
        <v>Pago Cuota</v>
      </c>
      <c r="C123" s="33">
        <f>+'Base de datos  1'!D3699</f>
        <v>44985</v>
      </c>
      <c r="D123" s="33" t="str">
        <f>+'Base de datos  1'!E3699</f>
        <v>TR</v>
      </c>
      <c r="E123" s="33" t="str">
        <f>+'Base de datos  1'!F3699</f>
        <v>R. Figueroa Vuelto caja chica feb.23</v>
      </c>
      <c r="F123">
        <f>+'Base de datos  1'!G3699</f>
        <v>0</v>
      </c>
      <c r="G123" s="201">
        <f>+'Base de datos  1'!H3699</f>
        <v>5922</v>
      </c>
    </row>
    <row r="124" spans="1:21" x14ac:dyDescent="0.25">
      <c r="A124" s="33">
        <f>+'Base de datos  1'!A3700</f>
        <v>44958</v>
      </c>
      <c r="B124" s="33" t="str">
        <f>+'Base de datos  1'!C3701</f>
        <v>Pago Cuota</v>
      </c>
      <c r="C124" s="33">
        <f>+'Base de datos  1'!D3700</f>
        <v>44985</v>
      </c>
      <c r="D124" s="33" t="str">
        <f>+'Base de datos  1'!E3700</f>
        <v>TR</v>
      </c>
      <c r="E124" s="33" t="str">
        <f>+'Base de datos  1'!F3700</f>
        <v>Villarrica 118, Pia Burgos</v>
      </c>
      <c r="F124">
        <f>+'Base de datos  1'!G3700</f>
        <v>0</v>
      </c>
      <c r="G124" s="201">
        <f>+'Base de datos  1'!H3700</f>
        <v>26000</v>
      </c>
    </row>
    <row r="125" spans="1:21" x14ac:dyDescent="0.25">
      <c r="A125" s="33">
        <f>+'Base de datos  1'!A3701</f>
        <v>44958</v>
      </c>
      <c r="B125" s="33" t="str">
        <f>+'Base de datos  1'!C3702</f>
        <v>Pago Cuota</v>
      </c>
      <c r="C125" s="33">
        <f>+'Base de datos  1'!D3701</f>
        <v>44985</v>
      </c>
      <c r="D125" s="33" t="str">
        <f>+'Base de datos  1'!E3701</f>
        <v>TR</v>
      </c>
      <c r="E125" s="33" t="str">
        <f>+'Base de datos  1'!F3701</f>
        <v>Ranco 77, Melinda Gonzalez</v>
      </c>
      <c r="F125">
        <f>+'Base de datos  1'!G3701</f>
        <v>0</v>
      </c>
      <c r="G125" s="201">
        <f>+'Base de datos  1'!H3701</f>
        <v>26000</v>
      </c>
    </row>
    <row r="126" spans="1:21" x14ac:dyDescent="0.25">
      <c r="A126" s="33">
        <f>+'Base de datos  1'!A3702</f>
        <v>44958</v>
      </c>
      <c r="B126" s="33" t="str">
        <f>+'Base de datos  1'!C3703</f>
        <v>Pago Cuota</v>
      </c>
      <c r="C126" s="33">
        <f>+'Base de datos  1'!D3702</f>
        <v>44985</v>
      </c>
      <c r="D126" s="33" t="str">
        <f>+'Base de datos  1'!E3702</f>
        <v>TR</v>
      </c>
      <c r="E126" s="33" t="str">
        <f>+'Base de datos  1'!F3702</f>
        <v>Villarrica 122, Luis Sepulveda</v>
      </c>
      <c r="F126">
        <f>+'Base de datos  1'!G3702</f>
        <v>0</v>
      </c>
      <c r="G126" s="201">
        <f>+'Base de datos  1'!H3702</f>
        <v>26000</v>
      </c>
    </row>
    <row r="127" spans="1:21" x14ac:dyDescent="0.25">
      <c r="A127" s="33">
        <f>+'Base de datos  1'!A3703</f>
        <v>44958</v>
      </c>
      <c r="B127" s="33" t="str">
        <f>+'Base de datos  1'!C3704</f>
        <v>Pago Cuota</v>
      </c>
      <c r="C127" s="33">
        <f>+'Base de datos  1'!D3703</f>
        <v>44985</v>
      </c>
      <c r="D127" s="33" t="str">
        <f>+'Base de datos  1'!E3703</f>
        <v>TR</v>
      </c>
      <c r="E127" s="33" t="str">
        <f>+'Base de datos  1'!F3703</f>
        <v>Villarrica 123, Omar Sepulveda</v>
      </c>
      <c r="F127">
        <f>+'Base de datos  1'!G3703</f>
        <v>0</v>
      </c>
      <c r="G127" s="201">
        <f>+'Base de datos  1'!H3703</f>
        <v>26000</v>
      </c>
    </row>
    <row r="128" spans="1:21" x14ac:dyDescent="0.25">
      <c r="A128" s="33">
        <f>+'Base de datos  1'!A3704</f>
        <v>44958</v>
      </c>
      <c r="B128" s="33" t="str">
        <f>+'Base de datos  1'!C3705</f>
        <v>Pago Cuota</v>
      </c>
      <c r="C128" s="33">
        <f>+'Base de datos  1'!D3704</f>
        <v>44985</v>
      </c>
      <c r="D128" s="33" t="str">
        <f>+'Base de datos  1'!E3704</f>
        <v>TR</v>
      </c>
      <c r="E128" s="33" t="str">
        <f>+'Base de datos  1'!F3704</f>
        <v>Ranco 50, Julia Parra</v>
      </c>
      <c r="F128">
        <f>+'Base de datos  1'!G3704</f>
        <v>0</v>
      </c>
      <c r="G128" s="201">
        <f>+'Base de datos  1'!H3704</f>
        <v>26000</v>
      </c>
    </row>
    <row r="129" spans="1:8" x14ac:dyDescent="0.25">
      <c r="A129" s="33">
        <f>+'Base de datos  1'!A3705</f>
        <v>44958</v>
      </c>
      <c r="B129" s="33" t="str">
        <f>+'Base de datos  1'!C3706</f>
        <v>Pago Cuota</v>
      </c>
      <c r="C129" s="33">
        <f>+'Base de datos  1'!D3705</f>
        <v>44985</v>
      </c>
      <c r="D129" s="33" t="str">
        <f>+'Base de datos  1'!E3705</f>
        <v>TR</v>
      </c>
      <c r="E129" s="33" t="str">
        <f>+'Base de datos  1'!F3705</f>
        <v>Ranco 79, Ismelda Meza</v>
      </c>
      <c r="F129">
        <f>+'Base de datos  1'!G3705</f>
        <v>0</v>
      </c>
      <c r="G129" s="201">
        <f>+'Base de datos  1'!H3705</f>
        <v>26000</v>
      </c>
    </row>
    <row r="130" spans="1:8" x14ac:dyDescent="0.25">
      <c r="A130" s="167">
        <f>+'Base de datos  1'!A3706</f>
        <v>44958</v>
      </c>
      <c r="B130" s="167" t="str">
        <f>+'Base de datos  1'!C3707</f>
        <v>Pago Cuota</v>
      </c>
      <c r="C130" s="167">
        <f>+'Base de datos  1'!D3706</f>
        <v>44985</v>
      </c>
      <c r="D130" s="167" t="str">
        <f>+'Base de datos  1'!E3706</f>
        <v>TR</v>
      </c>
      <c r="E130" s="167" t="str">
        <f>+'Base de datos  1'!F3706</f>
        <v>Riñihue 19, Teresa Peña</v>
      </c>
      <c r="F130" s="168">
        <f>+'Base de datos  1'!G3706</f>
        <v>0</v>
      </c>
      <c r="G130" s="280">
        <f>+'Base de datos  1'!H3706</f>
        <v>26000</v>
      </c>
      <c r="H130" s="280">
        <f>SUM(G63:G130)</f>
        <v>4979271</v>
      </c>
    </row>
    <row r="131" spans="1:8" x14ac:dyDescent="0.25">
      <c r="A131" s="33">
        <f>+'Base de datos  1'!A3707</f>
        <v>44992</v>
      </c>
      <c r="B131" s="33" t="str">
        <f>+'Base de datos  1'!C3708</f>
        <v>Pago Cuota</v>
      </c>
      <c r="C131" s="33">
        <f>+'Base de datos  1'!D3707</f>
        <v>44992</v>
      </c>
      <c r="D131" s="33" t="str">
        <f>+'Base de datos  1'!E3707</f>
        <v>D/E</v>
      </c>
      <c r="E131" s="33" t="str">
        <f>+'Base de datos  1'!F3707</f>
        <v>VILLARRICA 112, ISABEL ROCCARO 14941</v>
      </c>
      <c r="F131">
        <f>+'Base de datos  1'!G3707</f>
        <v>0</v>
      </c>
      <c r="G131" s="201">
        <f>+'Base de datos  1'!H3707</f>
        <v>26000</v>
      </c>
    </row>
    <row r="132" spans="1:8" x14ac:dyDescent="0.25">
      <c r="A132" s="33">
        <f>+'Base de datos  1'!A3708</f>
        <v>44992</v>
      </c>
      <c r="B132" s="33" t="str">
        <f>+'Base de datos  1'!C3709</f>
        <v>Pago Cuota</v>
      </c>
      <c r="C132" s="33">
        <f>+'Base de datos  1'!D3708</f>
        <v>44992</v>
      </c>
      <c r="D132" s="33" t="str">
        <f>+'Base de datos  1'!E3708</f>
        <v>D/E</v>
      </c>
      <c r="E132" s="33" t="str">
        <f>+'Base de datos  1'!F3708</f>
        <v>LLANQUIHUE 111, WALTER ROCCARO 14936</v>
      </c>
      <c r="F132">
        <f>+'Base de datos  1'!G3708</f>
        <v>0</v>
      </c>
      <c r="G132" s="201">
        <f>+'Base de datos  1'!H3708</f>
        <v>26000</v>
      </c>
    </row>
    <row r="133" spans="1:8" x14ac:dyDescent="0.25">
      <c r="A133" s="33">
        <f>+'Base de datos  1'!A3709</f>
        <v>44986</v>
      </c>
      <c r="B133" s="33" t="str">
        <f>+'Base de datos  1'!C3710</f>
        <v>Pago Cuota</v>
      </c>
      <c r="C133" s="33">
        <f>+'Base de datos  1'!D3709</f>
        <v>44986</v>
      </c>
      <c r="D133" s="33" t="str">
        <f>+'Base de datos  1'!E3709</f>
        <v>TR</v>
      </c>
      <c r="E133" s="33" t="str">
        <f>+'Base de datos  1'!F3709</f>
        <v>PUYEHUE 36, MILITZA CORTES</v>
      </c>
      <c r="F133">
        <f>+'Base de datos  1'!G3709</f>
        <v>0</v>
      </c>
      <c r="G133" s="201">
        <f>+'Base de datos  1'!H3709</f>
        <v>26000</v>
      </c>
    </row>
    <row r="134" spans="1:8" x14ac:dyDescent="0.25">
      <c r="A134" s="33">
        <f>+'Base de datos  1'!A3710</f>
        <v>44986</v>
      </c>
      <c r="B134" s="33" t="str">
        <f>+'Base de datos  1'!C3711</f>
        <v>Pago Cuota</v>
      </c>
      <c r="C134" s="33">
        <f>+'Base de datos  1'!D3710</f>
        <v>44986</v>
      </c>
      <c r="D134" s="33" t="str">
        <f>+'Base de datos  1'!E3710</f>
        <v>TR</v>
      </c>
      <c r="E134" s="33" t="str">
        <f>+'Base de datos  1'!F3710</f>
        <v>VILLARRICA 108, SUC. ITURBIDE</v>
      </c>
      <c r="F134">
        <f>+'Base de datos  1'!G3710</f>
        <v>0</v>
      </c>
      <c r="G134" s="201">
        <f>+'Base de datos  1'!H3710</f>
        <v>36000</v>
      </c>
    </row>
    <row r="135" spans="1:8" x14ac:dyDescent="0.25">
      <c r="A135" s="33">
        <f>+'Base de datos  1'!A3711</f>
        <v>44986</v>
      </c>
      <c r="B135" s="33" t="str">
        <f>+'Base de datos  1'!C3712</f>
        <v>Pago Cuota</v>
      </c>
      <c r="C135" s="33">
        <f>+'Base de datos  1'!D3711</f>
        <v>44986</v>
      </c>
      <c r="D135" s="33" t="str">
        <f>+'Base de datos  1'!E3711</f>
        <v>TR</v>
      </c>
      <c r="E135" s="33" t="str">
        <f>+'Base de datos  1'!F3711</f>
        <v>VILLARRICA 128, CLAUDIA UBILLA</v>
      </c>
      <c r="F135">
        <f>+'Base de datos  1'!G3711</f>
        <v>0</v>
      </c>
      <c r="G135" s="201">
        <f>+'Base de datos  1'!H3711</f>
        <v>26000</v>
      </c>
    </row>
    <row r="136" spans="1:8" x14ac:dyDescent="0.25">
      <c r="A136" s="33">
        <f>+'Base de datos  1'!A3712</f>
        <v>44987</v>
      </c>
      <c r="B136" s="33" t="str">
        <f>+'Base de datos  1'!C3713</f>
        <v>Pago Cuota</v>
      </c>
      <c r="C136" s="33">
        <f>+'Base de datos  1'!D3712</f>
        <v>44987</v>
      </c>
      <c r="D136" s="33" t="str">
        <f>+'Base de datos  1'!E3712</f>
        <v>TR</v>
      </c>
      <c r="E136" s="33" t="str">
        <f>+'Base de datos  1'!F3712</f>
        <v>PUYEHUE 47, ANDREA VALDIVIA</v>
      </c>
      <c r="F136">
        <f>+'Base de datos  1'!G3712</f>
        <v>0</v>
      </c>
      <c r="G136" s="201">
        <f>+'Base de datos  1'!H3712</f>
        <v>208000</v>
      </c>
    </row>
    <row r="137" spans="1:8" x14ac:dyDescent="0.25">
      <c r="A137" s="33">
        <f>+'Base de datos  1'!A3713</f>
        <v>44991</v>
      </c>
      <c r="B137" s="33" t="str">
        <f>+'Base de datos  1'!C3714</f>
        <v>Pago Cuota</v>
      </c>
      <c r="C137" s="33">
        <f>+'Base de datos  1'!D3713</f>
        <v>44991</v>
      </c>
      <c r="D137" s="33" t="str">
        <f>+'Base de datos  1'!E3713</f>
        <v>TR</v>
      </c>
      <c r="E137" s="33" t="str">
        <f>+'Base de datos  1'!F3713</f>
        <v>PUYEHUE 39, RODRIGO GALLARDO</v>
      </c>
      <c r="F137">
        <f>+'Base de datos  1'!G3713</f>
        <v>0</v>
      </c>
      <c r="G137" s="201">
        <f>+'Base de datos  1'!H3713</f>
        <v>26000</v>
      </c>
    </row>
    <row r="138" spans="1:8" x14ac:dyDescent="0.25">
      <c r="A138" s="33">
        <f>+'Base de datos  1'!A3714</f>
        <v>44991</v>
      </c>
      <c r="B138" s="33" t="str">
        <f>+'Base de datos  1'!C3715</f>
        <v>Pago Cuota</v>
      </c>
      <c r="C138" s="33">
        <f>+'Base de datos  1'!D3714</f>
        <v>44991</v>
      </c>
      <c r="D138" s="33" t="str">
        <f>+'Base de datos  1'!E3714</f>
        <v>TR</v>
      </c>
      <c r="E138" s="33" t="str">
        <f>+'Base de datos  1'!F3714</f>
        <v>RANCO 91, JEANETTE IBARRA</v>
      </c>
      <c r="F138">
        <f>+'Base de datos  1'!G3714</f>
        <v>0</v>
      </c>
      <c r="G138" s="201">
        <f>+'Base de datos  1'!H3714</f>
        <v>26000</v>
      </c>
    </row>
    <row r="139" spans="1:8" x14ac:dyDescent="0.25">
      <c r="A139" s="33">
        <f>+'Base de datos  1'!A3715</f>
        <v>44991</v>
      </c>
      <c r="B139" s="33" t="str">
        <f>+'Base de datos  1'!C3716</f>
        <v>Pago Cuota</v>
      </c>
      <c r="C139" s="33">
        <f>+'Base de datos  1'!D3715</f>
        <v>44991</v>
      </c>
      <c r="D139" s="33" t="str">
        <f>+'Base de datos  1'!E3715</f>
        <v>TR</v>
      </c>
      <c r="E139" s="33" t="str">
        <f>+'Base de datos  1'!F3715</f>
        <v>LLANQUIHUE 97 A , PATRICIA CASTILLO</v>
      </c>
      <c r="F139">
        <f>+'Base de datos  1'!G3715</f>
        <v>0</v>
      </c>
      <c r="G139" s="201">
        <f>+'Base de datos  1'!H3715</f>
        <v>26000</v>
      </c>
    </row>
    <row r="140" spans="1:8" x14ac:dyDescent="0.25">
      <c r="A140" s="33">
        <f>+'Base de datos  1'!A3716</f>
        <v>44992</v>
      </c>
      <c r="B140" s="33" t="str">
        <f>+'Base de datos  1'!C3717</f>
        <v>Pago Cuota</v>
      </c>
      <c r="C140" s="33">
        <f>+'Base de datos  1'!D3716</f>
        <v>44992</v>
      </c>
      <c r="D140" s="33" t="str">
        <f>+'Base de datos  1'!E3716</f>
        <v>TR</v>
      </c>
      <c r="E140" s="33" t="str">
        <f>+'Base de datos  1'!F3716</f>
        <v>LLANQUIHUE 97, RENE RIVERO</v>
      </c>
      <c r="F140">
        <f>+'Base de datos  1'!G3716</f>
        <v>0</v>
      </c>
      <c r="G140" s="201">
        <f>+'Base de datos  1'!H3716</f>
        <v>30000</v>
      </c>
    </row>
    <row r="141" spans="1:8" x14ac:dyDescent="0.25">
      <c r="A141" s="33">
        <f>+'Base de datos  1'!A3717</f>
        <v>44992</v>
      </c>
      <c r="B141" s="33" t="str">
        <f>+'Base de datos  1'!C3718</f>
        <v>Pago Cuota</v>
      </c>
      <c r="C141" s="33">
        <f>+'Base de datos  1'!D3717</f>
        <v>44992</v>
      </c>
      <c r="D141" s="33" t="str">
        <f>+'Base de datos  1'!E3717</f>
        <v>D/E</v>
      </c>
      <c r="E141" s="33" t="str">
        <f>+'Base de datos  1'!F3717</f>
        <v>RANCO 83, SILVIA GONZALEZ 14959</v>
      </c>
      <c r="F141">
        <f>+'Base de datos  1'!G3717</f>
        <v>0</v>
      </c>
      <c r="G141" s="201">
        <f>+'Base de datos  1'!H3717</f>
        <v>52000</v>
      </c>
    </row>
    <row r="142" spans="1:8" x14ac:dyDescent="0.25">
      <c r="A142" s="33">
        <f>+'Base de datos  1'!A3718</f>
        <v>44992</v>
      </c>
      <c r="B142" s="33" t="str">
        <f>+'Base de datos  1'!C3719</f>
        <v>Pago Cuota</v>
      </c>
      <c r="C142" s="33">
        <f>+'Base de datos  1'!D3718</f>
        <v>44992</v>
      </c>
      <c r="D142" s="33" t="str">
        <f>+'Base de datos  1'!E3718</f>
        <v>D/E</v>
      </c>
      <c r="E142" s="33" t="str">
        <f>+'Base de datos  1'!F3718</f>
        <v>RANCO 89, TERESA ROJAS 14944</v>
      </c>
      <c r="F142">
        <f>+'Base de datos  1'!G3718</f>
        <v>0</v>
      </c>
      <c r="G142" s="201">
        <f>+'Base de datos  1'!H3718</f>
        <v>52000</v>
      </c>
    </row>
    <row r="143" spans="1:8" x14ac:dyDescent="0.25">
      <c r="A143" s="33">
        <f>+'Base de datos  1'!A3719</f>
        <v>44994</v>
      </c>
      <c r="B143" s="33" t="str">
        <f>+'Base de datos  1'!C3720</f>
        <v>Pago Cuota</v>
      </c>
      <c r="C143" s="33">
        <f>+'Base de datos  1'!D3719</f>
        <v>44994</v>
      </c>
      <c r="D143" s="33" t="str">
        <f>+'Base de datos  1'!E3719</f>
        <v>TR</v>
      </c>
      <c r="E143" s="33" t="str">
        <f>+'Base de datos  1'!F3719</f>
        <v>RANCO 48, CAROLA ARRIAGADA</v>
      </c>
      <c r="F143">
        <f>+'Base de datos  1'!G3719</f>
        <v>0</v>
      </c>
      <c r="G143" s="201">
        <f>+'Base de datos  1'!H3719</f>
        <v>10000</v>
      </c>
    </row>
    <row r="144" spans="1:8" x14ac:dyDescent="0.25">
      <c r="A144" s="33">
        <f>+'Base de datos  1'!A3720</f>
        <v>44995</v>
      </c>
      <c r="B144" s="33" t="str">
        <f>+'Base de datos  1'!C3721</f>
        <v>Pago Cuota</v>
      </c>
      <c r="C144" s="33">
        <f>+'Base de datos  1'!D3720</f>
        <v>44995</v>
      </c>
      <c r="D144" s="33" t="str">
        <f>+'Base de datos  1'!E3720</f>
        <v>TR</v>
      </c>
      <c r="E144" s="33" t="str">
        <f>+'Base de datos  1'!F3720</f>
        <v>RANCO 54, MARION PACHECO</v>
      </c>
      <c r="F144">
        <f>+'Base de datos  1'!G3720</f>
        <v>0</v>
      </c>
      <c r="G144" s="201">
        <f>+'Base de datos  1'!H3720</f>
        <v>15000</v>
      </c>
    </row>
    <row r="145" spans="1:7" x14ac:dyDescent="0.25">
      <c r="A145" s="33">
        <f>+'Base de datos  1'!A3721</f>
        <v>44998</v>
      </c>
      <c r="B145" s="33" t="str">
        <f>+'Base de datos  1'!C3722</f>
        <v>Pago Cuota</v>
      </c>
      <c r="C145" s="33">
        <f>+'Base de datos  1'!D3721</f>
        <v>44998</v>
      </c>
      <c r="D145" s="33" t="str">
        <f>+'Base de datos  1'!E3721</f>
        <v>TR</v>
      </c>
      <c r="E145" s="33" t="str">
        <f>+'Base de datos  1'!F3721</f>
        <v>LLANQUIHUE 76, GLENDA ALVAREZ</v>
      </c>
      <c r="F145">
        <f>+'Base de datos  1'!G3721</f>
        <v>0</v>
      </c>
      <c r="G145" s="201">
        <f>+'Base de datos  1'!H3721</f>
        <v>26000</v>
      </c>
    </row>
    <row r="146" spans="1:7" x14ac:dyDescent="0.25">
      <c r="A146" s="33">
        <f>+'Base de datos  1'!A3722</f>
        <v>45002</v>
      </c>
      <c r="B146" s="33" t="str">
        <f>+'Base de datos  1'!C3723</f>
        <v>Pago Cuota</v>
      </c>
      <c r="C146" s="33">
        <f>+'Base de datos  1'!D3722</f>
        <v>45002</v>
      </c>
      <c r="D146" s="33" t="str">
        <f>+'Base de datos  1'!E3722</f>
        <v>TR</v>
      </c>
      <c r="E146" s="33" t="str">
        <f>+'Base de datos  1'!F3722</f>
        <v>PUYEHUE 30, JORGE CARCASSON</v>
      </c>
      <c r="F146">
        <f>+'Base de datos  1'!G3722</f>
        <v>0</v>
      </c>
      <c r="G146" s="201">
        <f>+'Base de datos  1'!H3722</f>
        <v>26000</v>
      </c>
    </row>
    <row r="147" spans="1:7" x14ac:dyDescent="0.25">
      <c r="A147" s="33">
        <f>+'Base de datos  1'!A3723</f>
        <v>45005</v>
      </c>
      <c r="B147" s="33" t="str">
        <f>+'Base de datos  1'!C3724</f>
        <v>Pago Cuota</v>
      </c>
      <c r="C147" s="33">
        <f>+'Base de datos  1'!D3723</f>
        <v>45005</v>
      </c>
      <c r="D147" s="33" t="str">
        <f>+'Base de datos  1'!E3723</f>
        <v>TR</v>
      </c>
      <c r="E147" s="33" t="str">
        <f>+'Base de datos  1'!F3723</f>
        <v>RANCO 56, SUC. RIGOBERTO GONZALEZ</v>
      </c>
      <c r="F147">
        <f>+'Base de datos  1'!G3723</f>
        <v>0</v>
      </c>
      <c r="G147" s="201">
        <f>+'Base de datos  1'!H3723</f>
        <v>26000</v>
      </c>
    </row>
    <row r="148" spans="1:7" x14ac:dyDescent="0.25">
      <c r="A148" s="33">
        <f>+'Base de datos  1'!A3724</f>
        <v>45006</v>
      </c>
      <c r="B148" s="33" t="str">
        <f>+'Base de datos  1'!C3725</f>
        <v>Pago Cuota</v>
      </c>
      <c r="C148" s="33">
        <f>+'Base de datos  1'!D3724</f>
        <v>45006</v>
      </c>
      <c r="D148" s="33" t="str">
        <f>+'Base de datos  1'!E3724</f>
        <v>TR</v>
      </c>
      <c r="E148" s="33" t="str">
        <f>+'Base de datos  1'!F3724</f>
        <v>Icalma 72, Jorge Matamala</v>
      </c>
      <c r="F148">
        <f>+'Base de datos  1'!G3724</f>
        <v>0</v>
      </c>
      <c r="G148" s="201">
        <f>+'Base de datos  1'!H3724</f>
        <v>90000</v>
      </c>
    </row>
    <row r="149" spans="1:7" x14ac:dyDescent="0.25">
      <c r="A149" s="33">
        <f>+'Base de datos  1'!A3725</f>
        <v>45006</v>
      </c>
      <c r="B149" s="33" t="str">
        <f>+'Base de datos  1'!C3726</f>
        <v>Pago Cuota</v>
      </c>
      <c r="C149" s="33">
        <f>+'Base de datos  1'!D3725</f>
        <v>45006</v>
      </c>
      <c r="D149" s="33" t="str">
        <f>+'Base de datos  1'!E3725</f>
        <v>TR</v>
      </c>
      <c r="E149" s="33" t="str">
        <f>+'Base de datos  1'!F3725</f>
        <v>Puyehue 37, Jorge Matamala</v>
      </c>
      <c r="F149">
        <f>+'Base de datos  1'!G3725</f>
        <v>0</v>
      </c>
      <c r="G149" s="201">
        <f>+'Base de datos  1'!H3725</f>
        <v>52000</v>
      </c>
    </row>
    <row r="150" spans="1:7" x14ac:dyDescent="0.25">
      <c r="A150" s="33">
        <f>+'Base de datos  1'!A3726</f>
        <v>45007</v>
      </c>
      <c r="B150" s="33" t="str">
        <f>+'Base de datos  1'!C3727</f>
        <v>Pago Cuota</v>
      </c>
      <c r="C150" s="33">
        <f>+'Base de datos  1'!D3726</f>
        <v>45007</v>
      </c>
      <c r="D150" s="33" t="str">
        <f>+'Base de datos  1'!E3726</f>
        <v>TR</v>
      </c>
      <c r="E150" s="33" t="str">
        <f>+'Base de datos  1'!F3726</f>
        <v>LLANQUIHUE 97 RENE RIVERO</v>
      </c>
      <c r="F150">
        <f>+'Base de datos  1'!G3726</f>
        <v>0</v>
      </c>
      <c r="G150" s="201">
        <f>+'Base de datos  1'!H3726</f>
        <v>182000</v>
      </c>
    </row>
    <row r="151" spans="1:7" x14ac:dyDescent="0.25">
      <c r="A151" s="33">
        <f>+'Base de datos  1'!A3727</f>
        <v>45007</v>
      </c>
      <c r="B151" s="33" t="str">
        <f>+'Base de datos  1'!C3728</f>
        <v>Pago Cuota</v>
      </c>
      <c r="C151" s="33">
        <f>+'Base de datos  1'!D3727</f>
        <v>45007</v>
      </c>
      <c r="D151" s="33" t="str">
        <f>+'Base de datos  1'!E3727</f>
        <v>TR</v>
      </c>
      <c r="E151" s="33" t="str">
        <f>+'Base de datos  1'!F3727</f>
        <v>LLANQUIHUE 101, MARCELA ORTIZ</v>
      </c>
      <c r="F151">
        <f>+'Base de datos  1'!G3727</f>
        <v>0</v>
      </c>
      <c r="G151" s="201">
        <f>+'Base de datos  1'!H3727</f>
        <v>334000</v>
      </c>
    </row>
    <row r="152" spans="1:7" x14ac:dyDescent="0.25">
      <c r="A152" s="33">
        <f>+'Base de datos  1'!A3728</f>
        <v>45012</v>
      </c>
      <c r="B152" s="33" t="str">
        <f>+'Base de datos  1'!C3729</f>
        <v>Pago Cuota</v>
      </c>
      <c r="C152" s="33">
        <f>+'Base de datos  1'!D3728</f>
        <v>45012</v>
      </c>
      <c r="D152" s="33" t="str">
        <f>+'Base de datos  1'!E3728</f>
        <v>TR</v>
      </c>
      <c r="E152" s="33" t="str">
        <f>+'Base de datos  1'!F3728</f>
        <v>PUYEHUE 32, IVONNE JORQUERA</v>
      </c>
      <c r="F152">
        <f>+'Base de datos  1'!G3728</f>
        <v>0</v>
      </c>
      <c r="G152" s="201">
        <f>+'Base de datos  1'!H3728</f>
        <v>26000</v>
      </c>
    </row>
    <row r="153" spans="1:7" x14ac:dyDescent="0.25">
      <c r="A153" s="33">
        <f>+'Base de datos  1'!A3729</f>
        <v>45013</v>
      </c>
      <c r="B153" s="33" t="str">
        <f>+'Base de datos  1'!C3730</f>
        <v>Pago Cuota</v>
      </c>
      <c r="C153" s="33">
        <f>+'Base de datos  1'!D3729</f>
        <v>45013</v>
      </c>
      <c r="D153" s="33" t="str">
        <f>+'Base de datos  1'!E3729</f>
        <v>TR</v>
      </c>
      <c r="E153" s="33" t="str">
        <f>+'Base de datos  1'!F3729</f>
        <v>VILLARRICA 118, PIA BURGOS</v>
      </c>
      <c r="F153">
        <f>+'Base de datos  1'!G3729</f>
        <v>0</v>
      </c>
      <c r="G153" s="201">
        <f>+'Base de datos  1'!H3729</f>
        <v>26100</v>
      </c>
    </row>
    <row r="154" spans="1:7" x14ac:dyDescent="0.25">
      <c r="A154" s="33">
        <f>+'Base de datos  1'!A3730</f>
        <v>45013</v>
      </c>
      <c r="B154" s="33" t="str">
        <f>+'Base de datos  1'!C3731</f>
        <v>Pago Cuota</v>
      </c>
      <c r="C154" s="33">
        <f>+'Base de datos  1'!D3730</f>
        <v>45013</v>
      </c>
      <c r="D154" s="33" t="str">
        <f>+'Base de datos  1'!E3730</f>
        <v>TR</v>
      </c>
      <c r="E154" s="33" t="str">
        <f>+'Base de datos  1'!F3730</f>
        <v>PUYEHUE 47, ANDREA VALDIVIA</v>
      </c>
      <c r="F154">
        <f>+'Base de datos  1'!G3730</f>
        <v>0</v>
      </c>
      <c r="G154" s="201">
        <f>+'Base de datos  1'!H3730</f>
        <v>26000</v>
      </c>
    </row>
    <row r="155" spans="1:7" x14ac:dyDescent="0.25">
      <c r="A155" s="33">
        <f>+'Base de datos  1'!A3731</f>
        <v>45013</v>
      </c>
      <c r="B155" s="33" t="str">
        <f>+'Base de datos  1'!C3732</f>
        <v>Pago Cuota</v>
      </c>
      <c r="C155" s="33">
        <f>+'Base de datos  1'!D3731</f>
        <v>45013</v>
      </c>
      <c r="D155" s="33" t="str">
        <f>+'Base de datos  1'!E3731</f>
        <v>d/e</v>
      </c>
      <c r="E155" s="33" t="str">
        <f>+'Base de datos  1'!F3731</f>
        <v>PUYEHUE 45, GLADYS SEGOVIA</v>
      </c>
      <c r="F155">
        <f>+'Base de datos  1'!G3731</f>
        <v>0</v>
      </c>
      <c r="G155" s="201">
        <f>+'Base de datos  1'!H3731</f>
        <v>26000</v>
      </c>
    </row>
    <row r="156" spans="1:7" x14ac:dyDescent="0.25">
      <c r="A156" s="33">
        <f>+'Base de datos  1'!A3732</f>
        <v>45016</v>
      </c>
      <c r="B156" s="33" t="str">
        <f>+'Base de datos  1'!C3733</f>
        <v>Pago Cuota</v>
      </c>
      <c r="C156" s="33">
        <f>+'Base de datos  1'!D3732</f>
        <v>45016</v>
      </c>
      <c r="D156" s="33" t="str">
        <f>+'Base de datos  1'!E3732</f>
        <v>TR</v>
      </c>
      <c r="E156" s="33" t="str">
        <f>+'Base de datos  1'!F3732</f>
        <v>VILLARRICA 123, OMAR SEPULVEDA</v>
      </c>
      <c r="F156">
        <f>+'Base de datos  1'!G3732</f>
        <v>0</v>
      </c>
      <c r="G156" s="201">
        <f>+'Base de datos  1'!H3732</f>
        <v>52000</v>
      </c>
    </row>
    <row r="157" spans="1:7" x14ac:dyDescent="0.25">
      <c r="A157" s="33">
        <f>+'Base de datos  1'!A3733</f>
        <v>45016</v>
      </c>
      <c r="B157" s="33" t="str">
        <f>+'Base de datos  1'!C3734</f>
        <v>Pago Cuota</v>
      </c>
      <c r="C157" s="33">
        <f>+'Base de datos  1'!D3733</f>
        <v>45016</v>
      </c>
      <c r="D157" s="33" t="str">
        <f>+'Base de datos  1'!E3733</f>
        <v>TR</v>
      </c>
      <c r="E157" s="33" t="str">
        <f>+'Base de datos  1'!F3733</f>
        <v>RIÑIHUE 19, TERESA PEÑA</v>
      </c>
      <c r="F157">
        <f>+'Base de datos  1'!G3733</f>
        <v>0</v>
      </c>
      <c r="G157" s="201">
        <f>+'Base de datos  1'!H3733</f>
        <v>26000</v>
      </c>
    </row>
    <row r="158" spans="1:7" x14ac:dyDescent="0.25">
      <c r="A158" s="33">
        <f>+'Base de datos  1'!A3734</f>
        <v>45013</v>
      </c>
      <c r="B158" s="33" t="str">
        <f>+'Base de datos  1'!C3735</f>
        <v>Pago Cuota</v>
      </c>
      <c r="C158" s="33">
        <f>+'Base de datos  1'!D3734</f>
        <v>45013</v>
      </c>
      <c r="D158" s="33" t="str">
        <f>+'Base de datos  1'!E3734</f>
        <v>d/e</v>
      </c>
      <c r="E158" s="33" t="str">
        <f>+'Base de datos  1'!F3734</f>
        <v>RIÑIHUE 25, JUAN GONZALEZ</v>
      </c>
      <c r="F158">
        <f>+'Base de datos  1'!G3734</f>
        <v>0</v>
      </c>
      <c r="G158" s="201">
        <f>+'Base de datos  1'!H3734</f>
        <v>52000</v>
      </c>
    </row>
    <row r="159" spans="1:7" x14ac:dyDescent="0.25">
      <c r="A159" s="33">
        <f>+'Base de datos  1'!A3735</f>
        <v>45007</v>
      </c>
      <c r="B159" s="33" t="str">
        <f>+'Base de datos  1'!C3736</f>
        <v>Pago Cuota</v>
      </c>
      <c r="C159" s="33">
        <f>+'Base de datos  1'!D3735</f>
        <v>45007</v>
      </c>
      <c r="D159" s="33" t="str">
        <f>+'Base de datos  1'!E3735</f>
        <v>TR</v>
      </c>
      <c r="E159" s="33" t="str">
        <f>+'Base de datos  1'!F3735</f>
        <v>LLANQUIHUE 80 SERGIO IBACETA</v>
      </c>
      <c r="F159">
        <f>+'Base de datos  1'!G3735</f>
        <v>0</v>
      </c>
      <c r="G159" s="201">
        <f>+'Base de datos  1'!H3735</f>
        <v>26000</v>
      </c>
    </row>
    <row r="160" spans="1:7" x14ac:dyDescent="0.25">
      <c r="A160" s="33">
        <f>+'Base de datos  1'!A3736</f>
        <v>44994</v>
      </c>
      <c r="B160" s="33" t="str">
        <f>+'Base de datos  1'!C3737</f>
        <v>Pago Cuota</v>
      </c>
      <c r="C160" s="33">
        <f>+'Base de datos  1'!D3736</f>
        <v>44994</v>
      </c>
      <c r="D160" s="33" t="str">
        <f>+'Base de datos  1'!E3736</f>
        <v>TR</v>
      </c>
      <c r="E160" s="33" t="str">
        <f>+'Base de datos  1'!F3736</f>
        <v>VILLARRICA 100, JULIA ZUÑIGA</v>
      </c>
      <c r="F160">
        <f>+'Base de datos  1'!G3736</f>
        <v>0</v>
      </c>
      <c r="G160" s="201">
        <f>+'Base de datos  1'!H3736</f>
        <v>26000</v>
      </c>
    </row>
    <row r="161" spans="1:7" x14ac:dyDescent="0.25">
      <c r="A161" s="33">
        <f>+'Base de datos  1'!A3737</f>
        <v>45006</v>
      </c>
      <c r="B161" s="33" t="str">
        <f>+'Base de datos  1'!C3738</f>
        <v>Pago Cuota</v>
      </c>
      <c r="C161" s="33">
        <f>+'Base de datos  1'!D3737</f>
        <v>45006</v>
      </c>
      <c r="D161" s="33" t="str">
        <f>+'Base de datos  1'!E3737</f>
        <v>TR</v>
      </c>
      <c r="E161" s="33" t="str">
        <f>+'Base de datos  1'!F3737</f>
        <v>VILLARRICA 102, XIMENA MANCILLA</v>
      </c>
      <c r="F161">
        <f>+'Base de datos  1'!G3737</f>
        <v>0</v>
      </c>
      <c r="G161" s="201">
        <f>+'Base de datos  1'!H3737</f>
        <v>26000</v>
      </c>
    </row>
    <row r="162" spans="1:7" x14ac:dyDescent="0.25">
      <c r="A162" s="33">
        <f>+'Base de datos  1'!A3738</f>
        <v>45007</v>
      </c>
      <c r="B162" s="33" t="str">
        <f>+'Base de datos  1'!C3739</f>
        <v>Pago Cuota</v>
      </c>
      <c r="C162" s="33">
        <f>+'Base de datos  1'!D3738</f>
        <v>45007</v>
      </c>
      <c r="D162" s="33" t="str">
        <f>+'Base de datos  1'!E3738</f>
        <v>TR</v>
      </c>
      <c r="E162" s="33" t="str">
        <f>+'Base de datos  1'!F3738</f>
        <v>LLANQUIHUE 109, TERESA GATICA</v>
      </c>
      <c r="F162">
        <f>+'Base de datos  1'!G3738</f>
        <v>0</v>
      </c>
      <c r="G162" s="201">
        <f>+'Base de datos  1'!H3738</f>
        <v>26102</v>
      </c>
    </row>
    <row r="163" spans="1:7" x14ac:dyDescent="0.25">
      <c r="A163" s="33">
        <f>+'Base de datos  1'!A3739</f>
        <v>45006</v>
      </c>
      <c r="B163" s="33" t="str">
        <f>+'Base de datos  1'!C3740</f>
        <v>Pago Cuota</v>
      </c>
      <c r="C163" s="33">
        <f>+'Base de datos  1'!D3739</f>
        <v>45006</v>
      </c>
      <c r="D163" s="33" t="str">
        <f>+'Base de datos  1'!E3739</f>
        <v>TR</v>
      </c>
      <c r="E163" s="33" t="str">
        <f>+'Base de datos  1'!F3739</f>
        <v>LLANQUIHUE 113, PEDRO RUZ</v>
      </c>
      <c r="F163">
        <f>+'Base de datos  1'!G3739</f>
        <v>0</v>
      </c>
      <c r="G163" s="201">
        <f>+'Base de datos  1'!H3739</f>
        <v>26113</v>
      </c>
    </row>
    <row r="164" spans="1:7" x14ac:dyDescent="0.25">
      <c r="A164" s="33">
        <f>+'Base de datos  1'!A3740</f>
        <v>44991</v>
      </c>
      <c r="B164" s="33" t="str">
        <f>+'Base de datos  1'!C3741</f>
        <v>Pago Cuota</v>
      </c>
      <c r="C164" s="33">
        <f>+'Base de datos  1'!D3740</f>
        <v>44991</v>
      </c>
      <c r="D164" s="33" t="str">
        <f>+'Base de datos  1'!E3740</f>
        <v>TR</v>
      </c>
      <c r="E164" s="33" t="str">
        <f>+'Base de datos  1'!F3740</f>
        <v>LLANQUIHUE 92, CARLOS HERRERA</v>
      </c>
      <c r="F164">
        <f>+'Base de datos  1'!G3740</f>
        <v>0</v>
      </c>
      <c r="G164" s="201">
        <f>+'Base de datos  1'!H3740</f>
        <v>52000</v>
      </c>
    </row>
    <row r="165" spans="1:7" x14ac:dyDescent="0.25">
      <c r="A165" s="33">
        <f>+'Base de datos  1'!A3741</f>
        <v>44986</v>
      </c>
      <c r="B165" s="33" t="str">
        <f>+'Base de datos  1'!C3742</f>
        <v>Pago Cuota</v>
      </c>
      <c r="C165" s="33">
        <f>+'Base de datos  1'!D3741</f>
        <v>44986</v>
      </c>
      <c r="D165" s="33" t="str">
        <f>+'Base de datos  1'!E3741</f>
        <v>TR</v>
      </c>
      <c r="E165" s="33" t="str">
        <f>+'Base de datos  1'!F3741</f>
        <v>VILLARRICA 106, CAROLINA URIBE</v>
      </c>
      <c r="F165">
        <f>+'Base de datos  1'!G3741</f>
        <v>0</v>
      </c>
      <c r="G165" s="201">
        <f>+'Base de datos  1'!H3741</f>
        <v>26000</v>
      </c>
    </row>
    <row r="166" spans="1:7" x14ac:dyDescent="0.25">
      <c r="A166" s="33">
        <f>+'Base de datos  1'!A3742</f>
        <v>45016</v>
      </c>
      <c r="B166" s="33" t="str">
        <f>+'Base de datos  1'!C3743</f>
        <v>Pago Cuota</v>
      </c>
      <c r="C166" s="33">
        <f>+'Base de datos  1'!D3742</f>
        <v>45016</v>
      </c>
      <c r="D166" s="33" t="str">
        <f>+'Base de datos  1'!E3742</f>
        <v>TR</v>
      </c>
      <c r="E166" s="33" t="str">
        <f>+'Base de datos  1'!F3742</f>
        <v>VILLARRICA 106, CAROLINA URIBE</v>
      </c>
      <c r="F166">
        <f>+'Base de datos  1'!G3742</f>
        <v>0</v>
      </c>
      <c r="G166" s="201">
        <f>+'Base de datos  1'!H3742</f>
        <v>26000</v>
      </c>
    </row>
    <row r="167" spans="1:7" x14ac:dyDescent="0.25">
      <c r="A167" s="33">
        <f>+'Base de datos  1'!A3743</f>
        <v>44991</v>
      </c>
      <c r="B167" s="33" t="str">
        <f>+'Base de datos  1'!C3744</f>
        <v>Pago Cuota</v>
      </c>
      <c r="C167" s="33">
        <f>+'Base de datos  1'!D3743</f>
        <v>44991</v>
      </c>
      <c r="D167" s="33" t="str">
        <f>+'Base de datos  1'!E3743</f>
        <v>TR</v>
      </c>
      <c r="E167" s="33" t="str">
        <f>+'Base de datos  1'!F3743</f>
        <v>RANCO 75, OLGA HERNANDEZ</v>
      </c>
      <c r="F167">
        <f>+'Base de datos  1'!G3743</f>
        <v>0</v>
      </c>
      <c r="G167" s="201">
        <f>+'Base de datos  1'!H3743</f>
        <v>26080</v>
      </c>
    </row>
    <row r="168" spans="1:7" x14ac:dyDescent="0.25">
      <c r="A168" s="33">
        <f>+'Base de datos  1'!A3744</f>
        <v>44991</v>
      </c>
      <c r="B168" s="33" t="str">
        <f>+'Base de datos  1'!C3745</f>
        <v>Pago Cuota</v>
      </c>
      <c r="C168" s="33">
        <f>+'Base de datos  1'!D3744</f>
        <v>44991</v>
      </c>
      <c r="D168" s="33" t="str">
        <f>+'Base de datos  1'!E3744</f>
        <v>TR</v>
      </c>
      <c r="E168" s="33" t="str">
        <f>+'Base de datos  1'!F3744</f>
        <v>LLANQUIHUE 119, MARIA MADARIAGA</v>
      </c>
      <c r="F168">
        <f>+'Base de datos  1'!G3744</f>
        <v>0</v>
      </c>
      <c r="G168" s="201">
        <f>+'Base de datos  1'!H3744</f>
        <v>26109</v>
      </c>
    </row>
    <row r="169" spans="1:7" x14ac:dyDescent="0.25">
      <c r="A169" s="33">
        <f>+'Base de datos  1'!A3745</f>
        <v>44993</v>
      </c>
      <c r="B169" s="33" t="str">
        <f>+'Base de datos  1'!C3746</f>
        <v>Pago Cuota</v>
      </c>
      <c r="C169" s="33">
        <f>+'Base de datos  1'!D3745</f>
        <v>44993</v>
      </c>
      <c r="D169" s="33" t="str">
        <f>+'Base de datos  1'!E3745</f>
        <v>TR</v>
      </c>
      <c r="E169" s="33" t="str">
        <f>+'Base de datos  1'!F3745</f>
        <v>RANCO 42, OCTAVIO ARRUE</v>
      </c>
      <c r="F169">
        <f>+'Base de datos  1'!G3745</f>
        <v>0</v>
      </c>
      <c r="G169" s="201">
        <f>+'Base de datos  1'!H3745</f>
        <v>52000</v>
      </c>
    </row>
    <row r="170" spans="1:7" x14ac:dyDescent="0.25">
      <c r="A170" s="33">
        <f>+'Base de datos  1'!A3746</f>
        <v>44998</v>
      </c>
      <c r="B170" s="33" t="str">
        <f>+'Base de datos  1'!C3747</f>
        <v>Pago Cuota</v>
      </c>
      <c r="C170" s="33">
        <f>+'Base de datos  1'!D3746</f>
        <v>44998</v>
      </c>
      <c r="D170" s="33" t="str">
        <f>+'Base de datos  1'!E3746</f>
        <v>TR</v>
      </c>
      <c r="E170" s="33" t="str">
        <f>+'Base de datos  1'!F3746</f>
        <v>CALAFQUEN 5, MARCO BRIONES</v>
      </c>
      <c r="F170">
        <f>+'Base de datos  1'!G3746</f>
        <v>0</v>
      </c>
      <c r="G170" s="201">
        <f>+'Base de datos  1'!H3746</f>
        <v>26000</v>
      </c>
    </row>
    <row r="171" spans="1:7" x14ac:dyDescent="0.25">
      <c r="A171" s="33">
        <f>+'Base de datos  1'!A3747</f>
        <v>45002</v>
      </c>
      <c r="B171" s="33" t="str">
        <f>+'Base de datos  1'!C3748</f>
        <v>Pago Cuota</v>
      </c>
      <c r="C171" s="33">
        <f>+'Base de datos  1'!D3747</f>
        <v>45002</v>
      </c>
      <c r="D171" s="33" t="str">
        <f>+'Base de datos  1'!E3747</f>
        <v>TR</v>
      </c>
      <c r="E171" s="33" t="str">
        <f>+'Base de datos  1'!F3747</f>
        <v>RIÑIHUE 23, SARA SALGADO</v>
      </c>
      <c r="F171">
        <f>+'Base de datos  1'!G3747</f>
        <v>0</v>
      </c>
      <c r="G171" s="201">
        <f>+'Base de datos  1'!H3747</f>
        <v>26000</v>
      </c>
    </row>
    <row r="172" spans="1:7" x14ac:dyDescent="0.25">
      <c r="A172" s="33">
        <f>+'Base de datos  1'!A3748</f>
        <v>45006</v>
      </c>
      <c r="B172" s="33" t="str">
        <f>+'Base de datos  1'!C3749</f>
        <v>Pago Cuota</v>
      </c>
      <c r="C172" s="33">
        <f>+'Base de datos  1'!D3748</f>
        <v>45006</v>
      </c>
      <c r="D172" s="33" t="str">
        <f>+'Base de datos  1'!E3748</f>
        <v>TR</v>
      </c>
      <c r="E172" s="33" t="str">
        <f>+'Base de datos  1'!F3748</f>
        <v>RIÑIHUE 10, HECTOR ZUÑIGA</v>
      </c>
      <c r="F172">
        <f>+'Base de datos  1'!G3748</f>
        <v>0</v>
      </c>
      <c r="G172" s="201">
        <f>+'Base de datos  1'!H3748</f>
        <v>26000</v>
      </c>
    </row>
    <row r="173" spans="1:7" x14ac:dyDescent="0.25">
      <c r="A173" s="33">
        <f>+'Base de datos  1'!A3749</f>
        <v>45009</v>
      </c>
      <c r="B173" s="33" t="str">
        <f>+'Base de datos  1'!C3750</f>
        <v>Pago Cuota</v>
      </c>
      <c r="C173" s="33">
        <f>+'Base de datos  1'!D3749</f>
        <v>45009</v>
      </c>
      <c r="D173" s="33" t="str">
        <f>+'Base de datos  1'!E3749</f>
        <v>TR</v>
      </c>
      <c r="E173" s="33" t="str">
        <f>+'Base de datos  1'!F3749</f>
        <v>LLANQUIHUE 103-105, TATIANA TEJOS</v>
      </c>
      <c r="F173">
        <f>+'Base de datos  1'!G3749</f>
        <v>0</v>
      </c>
      <c r="G173" s="201">
        <f>+'Base de datos  1'!H3749</f>
        <v>26000</v>
      </c>
    </row>
    <row r="174" spans="1:7" x14ac:dyDescent="0.25">
      <c r="A174" s="33">
        <f>+'Base de datos  1'!A3750</f>
        <v>44992</v>
      </c>
      <c r="B174" s="33" t="str">
        <f>+'Base de datos  1'!C3751</f>
        <v>Pago Cuota</v>
      </c>
      <c r="C174" s="33">
        <f>+'Base de datos  1'!D3750</f>
        <v>44992</v>
      </c>
      <c r="D174" s="33" t="str">
        <f>+'Base de datos  1'!E3750</f>
        <v>D/E</v>
      </c>
      <c r="E174" s="33" t="str">
        <f>+'Base de datos  1'!F3750</f>
        <v>VILLARRICA 112, ISABEL ROCCARO 14941</v>
      </c>
      <c r="F174">
        <f>+'Base de datos  1'!G3750</f>
        <v>0</v>
      </c>
      <c r="G174" s="201">
        <f>+'Base de datos  1'!H3750</f>
        <v>26025</v>
      </c>
    </row>
    <row r="175" spans="1:7" x14ac:dyDescent="0.25">
      <c r="A175" s="33">
        <f>+'Base de datos  1'!A3751</f>
        <v>44993</v>
      </c>
      <c r="B175" s="33" t="str">
        <f>+'Base de datos  1'!C3752</f>
        <v>Pago Cuota</v>
      </c>
      <c r="C175" s="33">
        <f>+'Base de datos  1'!D3751</f>
        <v>44993</v>
      </c>
      <c r="D175" s="33" t="str">
        <f>+'Base de datos  1'!E3751</f>
        <v>TR</v>
      </c>
      <c r="E175" s="33" t="str">
        <f>+'Base de datos  1'!F3751</f>
        <v>PUYEHUE 53, MARIA VICENCIO</v>
      </c>
      <c r="F175">
        <f>+'Base de datos  1'!G3751</f>
        <v>0</v>
      </c>
      <c r="G175" s="201">
        <f>+'Base de datos  1'!H3751</f>
        <v>26000</v>
      </c>
    </row>
    <row r="176" spans="1:7" x14ac:dyDescent="0.25">
      <c r="A176" s="33">
        <f>+'Base de datos  1'!A3752</f>
        <v>44988</v>
      </c>
      <c r="B176" s="33" t="str">
        <f>+'Base de datos  1'!C3753</f>
        <v>Pago Cuota</v>
      </c>
      <c r="C176" s="33">
        <f>+'Base de datos  1'!D3752</f>
        <v>44988</v>
      </c>
      <c r="D176" s="33" t="str">
        <f>+'Base de datos  1'!E3752</f>
        <v>TR</v>
      </c>
      <c r="E176" s="33" t="str">
        <f>+'Base de datos  1'!F3752</f>
        <v>LLANQUIHUE 103-105, TATIANA TEJOS</v>
      </c>
      <c r="F176">
        <f>+'Base de datos  1'!G3752</f>
        <v>0</v>
      </c>
      <c r="G176" s="201">
        <f>+'Base de datos  1'!H3752</f>
        <v>26000</v>
      </c>
    </row>
    <row r="177" spans="1:8" x14ac:dyDescent="0.25">
      <c r="A177" s="362">
        <f>+'Base de datos  1'!A3753</f>
        <v>44993</v>
      </c>
      <c r="B177" s="362" t="str">
        <f>+'Base de datos  1'!C3754</f>
        <v>Pago Cuota</v>
      </c>
      <c r="C177" s="362">
        <f>+'Base de datos  1'!D3753</f>
        <v>44993</v>
      </c>
      <c r="D177" s="362" t="str">
        <f>+'Base de datos  1'!E3753</f>
        <v>D/CH</v>
      </c>
      <c r="E177" s="362" t="str">
        <f>+'Base de datos  1'!F3753</f>
        <v>VILLARRICA 121, GABRIEL SALAZAR 14957</v>
      </c>
      <c r="F177" s="363">
        <f>+'Base de datos  1'!G3753</f>
        <v>0</v>
      </c>
      <c r="G177" s="364">
        <f>+'Base de datos  1'!H3753</f>
        <v>36000</v>
      </c>
      <c r="H177" s="364">
        <f>SUM(G131:G177)</f>
        <v>2111529</v>
      </c>
    </row>
    <row r="178" spans="1:8" x14ac:dyDescent="0.25">
      <c r="A178" s="33">
        <f>+'Base de datos  1'!A3754</f>
        <v>45019</v>
      </c>
      <c r="B178" s="33" t="str">
        <f>+'Base de datos  1'!C3755</f>
        <v>Pago Cuota</v>
      </c>
      <c r="C178" s="33">
        <f>+'Base de datos  1'!D3754</f>
        <v>45019</v>
      </c>
      <c r="D178" s="33" t="str">
        <f>+'Base de datos  1'!E3754</f>
        <v>TR</v>
      </c>
      <c r="E178" s="33" t="str">
        <f>+'Base de datos  1'!F3754</f>
        <v>VUELTO CAJA CHICA R. F. MARZO 2023</v>
      </c>
      <c r="F178">
        <f>+'Base de datos  1'!G3754</f>
        <v>0</v>
      </c>
      <c r="G178" s="201">
        <f>+'Base de datos  1'!H3754</f>
        <v>19880</v>
      </c>
    </row>
    <row r="179" spans="1:8" x14ac:dyDescent="0.25">
      <c r="A179" s="33">
        <f>+'Base de datos  1'!A3755</f>
        <v>45030</v>
      </c>
      <c r="B179" s="33" t="str">
        <f>+'Base de datos  1'!C3756</f>
        <v>Pago Cuota</v>
      </c>
      <c r="C179" s="33">
        <f>+'Base de datos  1'!D3755</f>
        <v>45030</v>
      </c>
      <c r="D179" s="33" t="str">
        <f>+'Base de datos  1'!E3755</f>
        <v>TR</v>
      </c>
      <c r="E179" s="33" t="str">
        <f>+'Base de datos  1'!F3755</f>
        <v>RANCO 73 JUAN FCO. HERNANDEZ</v>
      </c>
      <c r="F179">
        <f>+'Base de datos  1'!G3755</f>
        <v>0</v>
      </c>
      <c r="G179" s="201">
        <f>+'Base de datos  1'!H3755</f>
        <v>26000</v>
      </c>
    </row>
    <row r="180" spans="1:8" x14ac:dyDescent="0.25">
      <c r="A180" s="33">
        <f>+'Base de datos  1'!A3756</f>
        <v>45019</v>
      </c>
      <c r="B180" s="33" t="str">
        <f>+'Base de datos  1'!C3757</f>
        <v>Pago Cuota</v>
      </c>
      <c r="C180" s="33">
        <f>+'Base de datos  1'!D3756</f>
        <v>45019</v>
      </c>
      <c r="D180" s="33" t="str">
        <f>+'Base de datos  1'!E3756</f>
        <v>TR</v>
      </c>
      <c r="E180" s="33" t="str">
        <f>+'Base de datos  1'!F3756</f>
        <v>LLANQUIHUE 82, MARIA MOLINA</v>
      </c>
      <c r="F180">
        <f>+'Base de datos  1'!G3756</f>
        <v>0</v>
      </c>
      <c r="G180" s="201">
        <f>+'Base de datos  1'!H3756</f>
        <v>26000</v>
      </c>
    </row>
    <row r="181" spans="1:8" x14ac:dyDescent="0.25">
      <c r="A181" s="33">
        <f>+'Base de datos  1'!A3757</f>
        <v>45019</v>
      </c>
      <c r="B181" s="33" t="str">
        <f>+'Base de datos  1'!C3758</f>
        <v>Pago Cuota</v>
      </c>
      <c r="C181" s="33">
        <f>+'Base de datos  1'!D3757</f>
        <v>45019</v>
      </c>
      <c r="D181" s="33" t="str">
        <f>+'Base de datos  1'!E3757</f>
        <v>TR</v>
      </c>
      <c r="E181" s="33" t="str">
        <f>+'Base de datos  1'!F3757</f>
        <v>VILLARRICA 128, MARCELA UBILLA</v>
      </c>
      <c r="F181">
        <f>+'Base de datos  1'!G3757</f>
        <v>0</v>
      </c>
      <c r="G181" s="201">
        <f>+'Base de datos  1'!H3757</f>
        <v>26000</v>
      </c>
    </row>
    <row r="182" spans="1:8" x14ac:dyDescent="0.25">
      <c r="A182" s="33">
        <f>+'Base de datos  1'!A3758</f>
        <v>45019</v>
      </c>
      <c r="B182" s="33" t="str">
        <f>+'Base de datos  1'!C3759</f>
        <v>Pago Cuota</v>
      </c>
      <c r="C182" s="33">
        <f>+'Base de datos  1'!D3758</f>
        <v>45019</v>
      </c>
      <c r="D182" s="33" t="str">
        <f>+'Base de datos  1'!E3758</f>
        <v>TR</v>
      </c>
      <c r="E182" s="33" t="str">
        <f>+'Base de datos  1'!F3758</f>
        <v>VILLARRICA 108, SUC. ITURBIDE</v>
      </c>
      <c r="F182">
        <f>+'Base de datos  1'!G3758</f>
        <v>0</v>
      </c>
      <c r="G182" s="201">
        <f>+'Base de datos  1'!H3758</f>
        <v>26000</v>
      </c>
    </row>
    <row r="183" spans="1:8" x14ac:dyDescent="0.25">
      <c r="A183" s="33">
        <f>+'Base de datos  1'!A3759</f>
        <v>45019</v>
      </c>
      <c r="B183" s="33" t="str">
        <f>+'Base de datos  1'!C3760</f>
        <v>Pago Cuota</v>
      </c>
      <c r="C183" s="33">
        <f>+'Base de datos  1'!D3759</f>
        <v>45019</v>
      </c>
      <c r="D183" s="33" t="str">
        <f>+'Base de datos  1'!E3759</f>
        <v>TR</v>
      </c>
      <c r="E183" s="33" t="str">
        <f>+'Base de datos  1'!F3759</f>
        <v>PUYEHUE 36, MILITZA CORTES</v>
      </c>
      <c r="F183">
        <f>+'Base de datos  1'!G3759</f>
        <v>0</v>
      </c>
      <c r="G183" s="201">
        <f>+'Base de datos  1'!H3759</f>
        <v>26000</v>
      </c>
    </row>
    <row r="184" spans="1:8" x14ac:dyDescent="0.25">
      <c r="A184" s="33">
        <f>+'Base de datos  1'!A3760</f>
        <v>45019</v>
      </c>
      <c r="B184" s="33" t="str">
        <f>+'Base de datos  1'!C3761</f>
        <v>Pago Cuota</v>
      </c>
      <c r="C184" s="33">
        <f>+'Base de datos  1'!D3760</f>
        <v>45019</v>
      </c>
      <c r="D184" s="33" t="str">
        <f>+'Base de datos  1'!E3760</f>
        <v>TR</v>
      </c>
      <c r="E184" s="33" t="str">
        <f>+'Base de datos  1'!F3760</f>
        <v>RANCO 77, MELINDA GONZALEZ</v>
      </c>
      <c r="F184">
        <f>+'Base de datos  1'!G3760</f>
        <v>0</v>
      </c>
      <c r="G184" s="201">
        <f>+'Base de datos  1'!H3760</f>
        <v>26000</v>
      </c>
    </row>
    <row r="185" spans="1:8" x14ac:dyDescent="0.25">
      <c r="A185" s="33">
        <f>+'Base de datos  1'!A3761</f>
        <v>45019</v>
      </c>
      <c r="B185" s="33" t="str">
        <f>+'Base de datos  1'!C3762</f>
        <v>Pago Cuota</v>
      </c>
      <c r="C185" s="33">
        <f>+'Base de datos  1'!D3761</f>
        <v>45019</v>
      </c>
      <c r="D185" s="33" t="str">
        <f>+'Base de datos  1'!E3761</f>
        <v>TR</v>
      </c>
      <c r="E185" s="33" t="str">
        <f>+'Base de datos  1'!F3761</f>
        <v>LLANQUIHUE 97 A , PATRICIA CASTILLO</v>
      </c>
      <c r="F185">
        <f>+'Base de datos  1'!G3761</f>
        <v>0</v>
      </c>
      <c r="G185" s="201">
        <f>+'Base de datos  1'!H3761</f>
        <v>26000</v>
      </c>
    </row>
    <row r="186" spans="1:8" x14ac:dyDescent="0.25">
      <c r="A186" s="33">
        <f>+'Base de datos  1'!A3762</f>
        <v>45020</v>
      </c>
      <c r="B186" s="33" t="str">
        <f>+'Base de datos  1'!C3763</f>
        <v>Pago Cuota</v>
      </c>
      <c r="C186" s="33">
        <f>+'Base de datos  1'!D3762</f>
        <v>45020</v>
      </c>
      <c r="D186" s="33" t="str">
        <f>+'Base de datos  1'!E3762</f>
        <v>TR</v>
      </c>
      <c r="E186" s="33" t="str">
        <f>+'Base de datos  1'!F3762</f>
        <v>LLANQUIHUE 88, PEDRO FLORES</v>
      </c>
      <c r="F186">
        <f>+'Base de datos  1'!G3762</f>
        <v>0</v>
      </c>
      <c r="G186" s="201">
        <f>+'Base de datos  1'!H3762</f>
        <v>52000</v>
      </c>
    </row>
    <row r="187" spans="1:8" x14ac:dyDescent="0.25">
      <c r="A187" s="33">
        <f>+'Base de datos  1'!A3763</f>
        <v>45021</v>
      </c>
      <c r="B187" s="33" t="str">
        <f>+'Base de datos  1'!C3764</f>
        <v>Pago Cuota</v>
      </c>
      <c r="C187" s="33">
        <f>+'Base de datos  1'!D3763</f>
        <v>45021</v>
      </c>
      <c r="D187" s="33" t="str">
        <f>+'Base de datos  1'!E3763</f>
        <v>TR</v>
      </c>
      <c r="E187" s="33" t="str">
        <f>+'Base de datos  1'!F3763</f>
        <v>RANCO 91, JEANETTE IBARRA</v>
      </c>
      <c r="F187">
        <f>+'Base de datos  1'!G3763</f>
        <v>0</v>
      </c>
      <c r="G187" s="201">
        <f>+'Base de datos  1'!H3763</f>
        <v>26000</v>
      </c>
    </row>
    <row r="188" spans="1:8" x14ac:dyDescent="0.25">
      <c r="A188" s="33">
        <f>+'Base de datos  1'!A3764</f>
        <v>45021</v>
      </c>
      <c r="B188" s="33" t="str">
        <f>+'Base de datos  1'!C3765</f>
        <v>Pago Cuota</v>
      </c>
      <c r="C188" s="33">
        <f>+'Base de datos  1'!D3764</f>
        <v>45021</v>
      </c>
      <c r="D188" s="33" t="str">
        <f>+'Base de datos  1'!E3764</f>
        <v>TR</v>
      </c>
      <c r="E188" s="33" t="str">
        <f>+'Base de datos  1'!F3764</f>
        <v>LLANQUIHUE 97, RENE RIVERO</v>
      </c>
      <c r="F188">
        <f>+'Base de datos  1'!G3764</f>
        <v>0</v>
      </c>
      <c r="G188" s="201">
        <f>+'Base de datos  1'!H3764</f>
        <v>26000</v>
      </c>
    </row>
    <row r="189" spans="1:8" x14ac:dyDescent="0.25">
      <c r="A189" s="33">
        <f>+'Base de datos  1'!A3765</f>
        <v>45026</v>
      </c>
      <c r="B189" s="33" t="str">
        <f>+'Base de datos  1'!C3766</f>
        <v>Pago Cuota</v>
      </c>
      <c r="C189" s="33">
        <f>+'Base de datos  1'!D3765</f>
        <v>45026</v>
      </c>
      <c r="D189" s="33" t="str">
        <f>+'Base de datos  1'!E3765</f>
        <v>TR</v>
      </c>
      <c r="E189" s="33" t="str">
        <f>+'Base de datos  1'!F3765</f>
        <v>RANCO 54, MARION PACHECO</v>
      </c>
      <c r="F189">
        <f>+'Base de datos  1'!G3765</f>
        <v>0</v>
      </c>
      <c r="G189" s="201">
        <f>+'Base de datos  1'!H3765</f>
        <v>30000</v>
      </c>
    </row>
    <row r="190" spans="1:8" x14ac:dyDescent="0.25">
      <c r="A190" s="33">
        <f>+'Base de datos  1'!A3766</f>
        <v>45034</v>
      </c>
      <c r="B190" s="33" t="str">
        <f>+'Base de datos  1'!C3767</f>
        <v>Pago Cuota</v>
      </c>
      <c r="C190" s="33">
        <f>+'Base de datos  1'!D3766</f>
        <v>45034</v>
      </c>
      <c r="D190" s="33" t="str">
        <f>+'Base de datos  1'!E3766</f>
        <v>TR</v>
      </c>
      <c r="E190" s="33" t="str">
        <f>+'Base de datos  1'!F3766</f>
        <v>VILLARRICA 126, EMA DE RAMON</v>
      </c>
      <c r="F190">
        <f>+'Base de datos  1'!G3766</f>
        <v>0</v>
      </c>
      <c r="G190" s="201">
        <f>+'Base de datos  1'!H3766</f>
        <v>26000</v>
      </c>
    </row>
    <row r="191" spans="1:8" x14ac:dyDescent="0.25">
      <c r="A191" s="33">
        <f>+'Base de datos  1'!A3767</f>
        <v>45034</v>
      </c>
      <c r="B191" s="33" t="str">
        <f>+'Base de datos  1'!C3768</f>
        <v>Pago Cuota</v>
      </c>
      <c r="C191" s="33">
        <f>+'Base de datos  1'!D3767</f>
        <v>45034</v>
      </c>
      <c r="D191" s="33" t="str">
        <f>+'Base de datos  1'!E3767</f>
        <v>D/E</v>
      </c>
      <c r="E191" s="33" t="str">
        <f>+'Base de datos  1'!F3767</f>
        <v>RANCO 89. TERESA ROJAS 14997</v>
      </c>
      <c r="F191">
        <f>+'Base de datos  1'!G3767</f>
        <v>0</v>
      </c>
      <c r="G191" s="201">
        <f>+'Base de datos  1'!H3767</f>
        <v>52000</v>
      </c>
    </row>
    <row r="192" spans="1:8" x14ac:dyDescent="0.25">
      <c r="A192" s="33">
        <f>+'Base de datos  1'!A3768</f>
        <v>45034</v>
      </c>
      <c r="B192" s="33" t="str">
        <f>+'Base de datos  1'!C3769</f>
        <v>Pago Cuota</v>
      </c>
      <c r="C192" s="33">
        <f>+'Base de datos  1'!D3768</f>
        <v>45034</v>
      </c>
      <c r="D192" s="33" t="str">
        <f>+'Base de datos  1'!E3768</f>
        <v>D/E</v>
      </c>
      <c r="E192" s="33" t="str">
        <f>+'Base de datos  1'!F3768</f>
        <v>RANCO 83, SILVIA GONZALEZ 15011</v>
      </c>
      <c r="F192">
        <f>+'Base de datos  1'!G3768</f>
        <v>0</v>
      </c>
      <c r="G192" s="201">
        <f>+'Base de datos  1'!H3768</f>
        <v>170000</v>
      </c>
    </row>
    <row r="193" spans="1:7" x14ac:dyDescent="0.25">
      <c r="A193" s="33">
        <f>+'Base de datos  1'!A3769</f>
        <v>45037</v>
      </c>
      <c r="B193" s="33" t="str">
        <f>+'Base de datos  1'!C3770</f>
        <v>Pago Cuota</v>
      </c>
      <c r="C193" s="33">
        <f>+'Base de datos  1'!D3769</f>
        <v>45037</v>
      </c>
      <c r="D193" s="33" t="str">
        <f>+'Base de datos  1'!E3769</f>
        <v>TR</v>
      </c>
      <c r="E193" s="33" t="str">
        <f>+'Base de datos  1'!F3769</f>
        <v>RANCO 48, CAROLA ARRIAGADA</v>
      </c>
      <c r="F193">
        <f>+'Base de datos  1'!G3769</f>
        <v>0</v>
      </c>
      <c r="G193" s="201">
        <f>+'Base de datos  1'!H3769</f>
        <v>26100</v>
      </c>
    </row>
    <row r="194" spans="1:7" x14ac:dyDescent="0.25">
      <c r="A194" s="33">
        <f>+'Base de datos  1'!A3770</f>
        <v>45040</v>
      </c>
      <c r="B194" s="33" t="str">
        <f>+'Base de datos  1'!C3771</f>
        <v>Pago Cuota</v>
      </c>
      <c r="C194" s="33">
        <f>+'Base de datos  1'!D3770</f>
        <v>45040</v>
      </c>
      <c r="D194" s="33" t="str">
        <f>+'Base de datos  1'!E3770</f>
        <v>TR</v>
      </c>
      <c r="E194" s="33" t="str">
        <f>+'Base de datos  1'!F3770</f>
        <v>PUYEHUE 32, IVONNE JORQUERA</v>
      </c>
      <c r="F194">
        <f>+'Base de datos  1'!G3770</f>
        <v>0</v>
      </c>
      <c r="G194" s="201">
        <f>+'Base de datos  1'!H3770</f>
        <v>52000</v>
      </c>
    </row>
    <row r="195" spans="1:7" x14ac:dyDescent="0.25">
      <c r="A195" s="33">
        <f>+'Base de datos  1'!A3771</f>
        <v>45040</v>
      </c>
      <c r="B195" s="33" t="str">
        <f>+'Base de datos  1'!C3772</f>
        <v>Pago Cuota</v>
      </c>
      <c r="C195" s="33">
        <f>+'Base de datos  1'!D3771</f>
        <v>45040</v>
      </c>
      <c r="D195" s="33" t="str">
        <f>+'Base de datos  1'!E3771</f>
        <v>TR</v>
      </c>
      <c r="E195" s="33" t="str">
        <f>+'Base de datos  1'!F3771</f>
        <v>LLANQUIHUE 76, GLENDA ALVAREZ</v>
      </c>
      <c r="F195">
        <f>+'Base de datos  1'!G3771</f>
        <v>0</v>
      </c>
      <c r="G195" s="201">
        <f>+'Base de datos  1'!H3771</f>
        <v>32000</v>
      </c>
    </row>
    <row r="196" spans="1:7" x14ac:dyDescent="0.25">
      <c r="A196" s="33">
        <f>+'Base de datos  1'!A3772</f>
        <v>45044</v>
      </c>
      <c r="B196" s="33" t="str">
        <f>+'Base de datos  1'!C3773</f>
        <v>Pago Cuota</v>
      </c>
      <c r="C196" s="33">
        <f>+'Base de datos  1'!D3772</f>
        <v>45044</v>
      </c>
      <c r="D196" s="33" t="str">
        <f>+'Base de datos  1'!E3772</f>
        <v>TR</v>
      </c>
      <c r="E196" s="33" t="str">
        <f>+'Base de datos  1'!F3772</f>
        <v>VILLARRICA 118, PIA BURGOS</v>
      </c>
      <c r="F196">
        <f>+'Base de datos  1'!G3772</f>
        <v>0</v>
      </c>
      <c r="G196" s="201">
        <f>+'Base de datos  1'!H3772</f>
        <v>20000</v>
      </c>
    </row>
    <row r="197" spans="1:7" x14ac:dyDescent="0.25">
      <c r="A197" s="33">
        <f>+'Base de datos  1'!A3773</f>
        <v>45044</v>
      </c>
      <c r="B197" s="33" t="str">
        <f>+'Base de datos  1'!C3774</f>
        <v>Pago Cuota</v>
      </c>
      <c r="C197" s="33">
        <f>+'Base de datos  1'!D3773</f>
        <v>45044</v>
      </c>
      <c r="D197" s="33" t="str">
        <f>+'Base de datos  1'!E3773</f>
        <v>TR</v>
      </c>
      <c r="E197" s="33" t="str">
        <f>+'Base de datos  1'!F3773</f>
        <v>VILLARRICA 123, OMAR SEPULVEDA</v>
      </c>
      <c r="F197">
        <f>+'Base de datos  1'!G3773</f>
        <v>0</v>
      </c>
      <c r="G197" s="201">
        <f>+'Base de datos  1'!H3773</f>
        <v>260000</v>
      </c>
    </row>
    <row r="198" spans="1:7" x14ac:dyDescent="0.25">
      <c r="A198" s="33">
        <f>+'Base de datos  1'!A3774</f>
        <v>45044</v>
      </c>
      <c r="B198" s="33" t="str">
        <f>+'Base de datos  1'!C3775</f>
        <v>Pago Cuota</v>
      </c>
      <c r="C198" s="33">
        <f>+'Base de datos  1'!D3774</f>
        <v>45044</v>
      </c>
      <c r="D198" s="33" t="str">
        <f>+'Base de datos  1'!E3774</f>
        <v>TR</v>
      </c>
      <c r="E198" s="33" t="str">
        <f>+'Base de datos  1'!F3774</f>
        <v>RANCO 48, CAROLA ARRIAGADA</v>
      </c>
      <c r="F198">
        <f>+'Base de datos  1'!G3774</f>
        <v>0</v>
      </c>
      <c r="G198" s="201">
        <f>+'Base de datos  1'!H3774</f>
        <v>26000</v>
      </c>
    </row>
    <row r="199" spans="1:7" x14ac:dyDescent="0.25">
      <c r="A199" s="33">
        <f>+'Base de datos  1'!A3775</f>
        <v>45044</v>
      </c>
      <c r="B199" s="33" t="str">
        <f>+'Base de datos  1'!C3776</f>
        <v>Pago Cuota</v>
      </c>
      <c r="C199" s="33">
        <f>+'Base de datos  1'!D3775</f>
        <v>45044</v>
      </c>
      <c r="D199" s="33" t="str">
        <f>+'Base de datos  1'!E3775</f>
        <v>TR</v>
      </c>
      <c r="E199" s="33" t="str">
        <f>+'Base de datos  1'!F3775</f>
        <v>PUYEHUE 47, ANDREA VALDIVIA</v>
      </c>
      <c r="F199">
        <f>+'Base de datos  1'!G3775</f>
        <v>0</v>
      </c>
      <c r="G199" s="201">
        <f>+'Base de datos  1'!H3775</f>
        <v>26000</v>
      </c>
    </row>
    <row r="200" spans="1:7" x14ac:dyDescent="0.25">
      <c r="A200" s="33">
        <f>+'Base de datos  1'!A3776</f>
        <v>45042</v>
      </c>
      <c r="B200" s="33" t="str">
        <f>+'Base de datos  1'!C3777</f>
        <v>Pago Cuota</v>
      </c>
      <c r="C200" s="33">
        <f>+'Base de datos  1'!D3776</f>
        <v>45042</v>
      </c>
      <c r="D200" s="33" t="str">
        <f>+'Base de datos  1'!E3776</f>
        <v>TR</v>
      </c>
      <c r="E200" s="33" t="str">
        <f>+'Base de datos  1'!F3776</f>
        <v>RIÑIHUE 25, JUAN GONZALEZ</v>
      </c>
      <c r="F200">
        <f>+'Base de datos  1'!G3776</f>
        <v>0</v>
      </c>
      <c r="G200" s="201">
        <f>+'Base de datos  1'!H3776</f>
        <v>26000</v>
      </c>
    </row>
    <row r="201" spans="1:7" x14ac:dyDescent="0.25">
      <c r="A201" s="33">
        <f>+'Base de datos  1'!A3777</f>
        <v>45040</v>
      </c>
      <c r="B201" s="33" t="str">
        <f>+'Base de datos  1'!C3778</f>
        <v>Pago Cuota</v>
      </c>
      <c r="C201" s="33">
        <f>+'Base de datos  1'!D3777</f>
        <v>45040</v>
      </c>
      <c r="D201" s="33" t="str">
        <f>+'Base de datos  1'!E3777</f>
        <v>TR</v>
      </c>
      <c r="E201" s="33" t="str">
        <f>+'Base de datos  1'!F3777</f>
        <v>LLANQUIHUE 80, SERGIO IBACETA</v>
      </c>
      <c r="F201">
        <f>+'Base de datos  1'!G3777</f>
        <v>0</v>
      </c>
      <c r="G201" s="201">
        <f>+'Base de datos  1'!H3777</f>
        <v>52000</v>
      </c>
    </row>
    <row r="202" spans="1:7" x14ac:dyDescent="0.25">
      <c r="A202" s="33">
        <f>+'Base de datos  1'!A3778</f>
        <v>45027</v>
      </c>
      <c r="B202" s="33" t="str">
        <f>+'Base de datos  1'!C3779</f>
        <v>Pago Cuota</v>
      </c>
      <c r="C202" s="33">
        <f>+'Base de datos  1'!D3778</f>
        <v>45027</v>
      </c>
      <c r="D202" s="33" t="str">
        <f>+'Base de datos  1'!E3778</f>
        <v>D/E</v>
      </c>
      <c r="E202" s="33" t="str">
        <f>+'Base de datos  1'!F3778</f>
        <v>VILLARRICA 100, JULIA ZUÑIGA</v>
      </c>
      <c r="F202">
        <f>+'Base de datos  1'!G3778</f>
        <v>0</v>
      </c>
      <c r="G202" s="201">
        <f>+'Base de datos  1'!H3778</f>
        <v>52000</v>
      </c>
    </row>
    <row r="203" spans="1:7" x14ac:dyDescent="0.25">
      <c r="A203" s="33">
        <f>+'Base de datos  1'!A3779</f>
        <v>45040</v>
      </c>
      <c r="B203" s="33" t="str">
        <f>+'Base de datos  1'!C3780</f>
        <v>Pago Cuota</v>
      </c>
      <c r="C203" s="33">
        <f>+'Base de datos  1'!D3779</f>
        <v>45040</v>
      </c>
      <c r="D203" s="33" t="str">
        <f>+'Base de datos  1'!E3779</f>
        <v>TR</v>
      </c>
      <c r="E203" s="33" t="str">
        <f>+'Base de datos  1'!F3779</f>
        <v>LLANQUIHUE 109, TERESA GATICA</v>
      </c>
      <c r="F203">
        <f>+'Base de datos  1'!G3779</f>
        <v>0</v>
      </c>
      <c r="G203" s="201">
        <f>+'Base de datos  1'!H3779</f>
        <v>912000</v>
      </c>
    </row>
    <row r="204" spans="1:7" x14ac:dyDescent="0.25">
      <c r="A204" s="33">
        <f>+'Base de datos  1'!A3780</f>
        <v>45036</v>
      </c>
      <c r="B204" s="33" t="str">
        <f>+'Base de datos  1'!C3781</f>
        <v>Pago Cuota</v>
      </c>
      <c r="C204" s="33">
        <f>+'Base de datos  1'!D3780</f>
        <v>45036</v>
      </c>
      <c r="D204" s="33" t="str">
        <f>+'Base de datos  1'!E3780</f>
        <v>TR</v>
      </c>
      <c r="E204" s="33" t="str">
        <f>+'Base de datos  1'!F3780</f>
        <v>LLANQUIHUE 113 PEDRO RUZ</v>
      </c>
      <c r="F204">
        <f>+'Base de datos  1'!G3780</f>
        <v>0</v>
      </c>
      <c r="G204" s="201">
        <f>+'Base de datos  1'!H3780</f>
        <v>26113</v>
      </c>
    </row>
    <row r="205" spans="1:7" x14ac:dyDescent="0.25">
      <c r="A205" s="33">
        <f>+'Base de datos  1'!A3781</f>
        <v>45021</v>
      </c>
      <c r="B205" s="33" t="str">
        <f>+'Base de datos  1'!C3782</f>
        <v>Pago Cuota</v>
      </c>
      <c r="C205" s="33">
        <f>+'Base de datos  1'!D3781</f>
        <v>45021</v>
      </c>
      <c r="D205" s="33" t="str">
        <f>+'Base de datos  1'!E3781</f>
        <v>TR</v>
      </c>
      <c r="E205" s="33" t="str">
        <f>+'Base de datos  1'!F3781</f>
        <v>LLANQUIHUE 92, CARLOS HERRERA</v>
      </c>
      <c r="F205">
        <f>+'Base de datos  1'!G3781</f>
        <v>0</v>
      </c>
      <c r="G205" s="201">
        <f>+'Base de datos  1'!H3781</f>
        <v>52000</v>
      </c>
    </row>
    <row r="206" spans="1:7" x14ac:dyDescent="0.25">
      <c r="A206" s="33">
        <f>+'Base de datos  1'!A3782</f>
        <v>45029</v>
      </c>
      <c r="B206" s="33" t="str">
        <f>+'Base de datos  1'!C3783</f>
        <v>Pago Cuota</v>
      </c>
      <c r="C206" s="33">
        <f>+'Base de datos  1'!D3782</f>
        <v>45029</v>
      </c>
      <c r="D206" s="33" t="str">
        <f>+'Base de datos  1'!E3782</f>
        <v>TR</v>
      </c>
      <c r="E206" s="33" t="str">
        <f>+'Base de datos  1'!F3782</f>
        <v>RANCO 73 JUAN FCO. HERNANDEZ</v>
      </c>
      <c r="F206">
        <f>+'Base de datos  1'!G3782</f>
        <v>0</v>
      </c>
      <c r="G206" s="201">
        <f>+'Base de datos  1'!H3782</f>
        <v>52000</v>
      </c>
    </row>
    <row r="207" spans="1:7" x14ac:dyDescent="0.25">
      <c r="A207" s="33">
        <f>+'Base de datos  1'!A3783</f>
        <v>45044</v>
      </c>
      <c r="B207" s="33" t="str">
        <f>+'Base de datos  1'!C3784</f>
        <v>Pago Cuota</v>
      </c>
      <c r="C207" s="33">
        <f>+'Base de datos  1'!D3783</f>
        <v>45044</v>
      </c>
      <c r="D207" s="33" t="str">
        <f>+'Base de datos  1'!E3783</f>
        <v>TR</v>
      </c>
      <c r="E207" s="33" t="str">
        <f>+'Base de datos  1'!F3783</f>
        <v>VILLARRICA 106, CAROLINA URIBE</v>
      </c>
      <c r="F207">
        <f>+'Base de datos  1'!G3783</f>
        <v>0</v>
      </c>
      <c r="G207" s="201">
        <f>+'Base de datos  1'!H3783</f>
        <v>26000</v>
      </c>
    </row>
    <row r="208" spans="1:7" x14ac:dyDescent="0.25">
      <c r="A208" s="33">
        <f>+'Base de datos  1'!A3784</f>
        <v>45020</v>
      </c>
      <c r="B208" s="33" t="str">
        <f>+'Base de datos  1'!C3785</f>
        <v>Pago Cuota</v>
      </c>
      <c r="C208" s="33">
        <f>+'Base de datos  1'!D3784</f>
        <v>45020</v>
      </c>
      <c r="D208" s="33" t="str">
        <f>+'Base de datos  1'!E3784</f>
        <v>TR</v>
      </c>
      <c r="E208" s="33" t="str">
        <f>+'Base de datos  1'!F3784</f>
        <v>PUYEHUE 43, AURELIO SANDOVAL</v>
      </c>
      <c r="F208">
        <f>+'Base de datos  1'!G3784</f>
        <v>0</v>
      </c>
      <c r="G208" s="201">
        <f>+'Base de datos  1'!H3784</f>
        <v>52000</v>
      </c>
    </row>
    <row r="209" spans="1:8" x14ac:dyDescent="0.25">
      <c r="A209" s="33">
        <f>+'Base de datos  1'!A3785</f>
        <v>45026</v>
      </c>
      <c r="B209" s="33" t="str">
        <f>+'Base de datos  1'!C3786</f>
        <v>Pago Cuota</v>
      </c>
      <c r="C209" s="33">
        <f>+'Base de datos  1'!D3785</f>
        <v>45026</v>
      </c>
      <c r="D209" s="33" t="str">
        <f>+'Base de datos  1'!E3785</f>
        <v>TR</v>
      </c>
      <c r="E209" s="33" t="str">
        <f>+'Base de datos  1'!F3785</f>
        <v>PUYEHUE 39, FELIPE GALLARDO</v>
      </c>
      <c r="F209">
        <f>+'Base de datos  1'!G3785</f>
        <v>0</v>
      </c>
      <c r="G209" s="201">
        <f>+'Base de datos  1'!H3785</f>
        <v>26000</v>
      </c>
    </row>
    <row r="210" spans="1:8" x14ac:dyDescent="0.25">
      <c r="A210" s="33">
        <f>+'Base de datos  1'!A3786</f>
        <v>45028</v>
      </c>
      <c r="B210" s="33" t="str">
        <f>+'Base de datos  1'!C3787</f>
        <v>Pago Cuota</v>
      </c>
      <c r="C210" s="33">
        <f>+'Base de datos  1'!D3786</f>
        <v>45028</v>
      </c>
      <c r="D210" s="33" t="str">
        <f>+'Base de datos  1'!E3786</f>
        <v>TR</v>
      </c>
      <c r="E210" s="33" t="str">
        <f>+'Base de datos  1'!F3786</f>
        <v>RANCO 75, OLGA HERNANDEZ</v>
      </c>
      <c r="F210">
        <f>+'Base de datos  1'!G3786</f>
        <v>0</v>
      </c>
      <c r="G210" s="201">
        <f>+'Base de datos  1'!H3786</f>
        <v>26000</v>
      </c>
    </row>
    <row r="211" spans="1:8" x14ac:dyDescent="0.25">
      <c r="A211" s="33">
        <f>+'Base de datos  1'!A3787</f>
        <v>45034</v>
      </c>
      <c r="B211" s="33" t="str">
        <f>+'Base de datos  1'!C3788</f>
        <v>Pago Cuota</v>
      </c>
      <c r="C211" s="33">
        <f>+'Base de datos  1'!D3787</f>
        <v>45034</v>
      </c>
      <c r="D211" s="33" t="str">
        <f>+'Base de datos  1'!E3787</f>
        <v>D/E</v>
      </c>
      <c r="E211" s="33" t="str">
        <f>+'Base de datos  1'!F3787</f>
        <v>PUYEHUE 41, TERESA SEPULVEDA 15009</v>
      </c>
      <c r="F211">
        <f>+'Base de datos  1'!G3787</f>
        <v>0</v>
      </c>
      <c r="G211" s="201">
        <f>+'Base de datos  1'!H3787</f>
        <v>26080</v>
      </c>
    </row>
    <row r="212" spans="1:8" x14ac:dyDescent="0.25">
      <c r="A212" s="33">
        <f>+'Base de datos  1'!A3788</f>
        <v>45034</v>
      </c>
      <c r="B212" s="33" t="str">
        <f>+'Base de datos  1'!C3789</f>
        <v>Pago Cuota</v>
      </c>
      <c r="C212" s="33">
        <f>+'Base de datos  1'!D3788</f>
        <v>45034</v>
      </c>
      <c r="D212" s="33" t="str">
        <f>+'Base de datos  1'!E3788</f>
        <v>D/E</v>
      </c>
      <c r="E212" s="33" t="str">
        <f>+'Base de datos  1'!F3788</f>
        <v>LLANQUIHUE 74, ELIANA HARO 14973</v>
      </c>
      <c r="F212">
        <f>+'Base de datos  1'!G3788</f>
        <v>0</v>
      </c>
      <c r="G212" s="201">
        <f>+'Base de datos  1'!H3788</f>
        <v>26109</v>
      </c>
    </row>
    <row r="213" spans="1:8" x14ac:dyDescent="0.25">
      <c r="A213" s="33">
        <f>+'Base de datos  1'!A3789</f>
        <v>45036</v>
      </c>
      <c r="B213" s="33" t="str">
        <f>+'Base de datos  1'!C3790</f>
        <v>Pago Cuota</v>
      </c>
      <c r="C213" s="33">
        <f>+'Base de datos  1'!D3789</f>
        <v>45036</v>
      </c>
      <c r="D213" s="33" t="str">
        <f>+'Base de datos  1'!E3789</f>
        <v>TR</v>
      </c>
      <c r="E213" s="33" t="str">
        <f>+'Base de datos  1'!F3789</f>
        <v>Icalma 72, PUYEHUE 37 Jorge Matamala</v>
      </c>
      <c r="F213">
        <f>+'Base de datos  1'!G3789</f>
        <v>0</v>
      </c>
      <c r="G213" s="201">
        <f>+'Base de datos  1'!H3789</f>
        <v>130000</v>
      </c>
    </row>
    <row r="214" spans="1:8" x14ac:dyDescent="0.25">
      <c r="A214" s="33">
        <f>+'Base de datos  1'!A3790</f>
        <v>45036</v>
      </c>
      <c r="B214" s="33" t="str">
        <f>+'Base de datos  1'!C3791</f>
        <v>Pago Cuota</v>
      </c>
      <c r="C214" s="33">
        <f>+'Base de datos  1'!D3790</f>
        <v>45036</v>
      </c>
      <c r="D214" s="33" t="str">
        <f>+'Base de datos  1'!E3790</f>
        <v>TR</v>
      </c>
      <c r="E214" s="33" t="str">
        <f>+'Base de datos  1'!F3790</f>
        <v>Icalma 72, PUYEHUE 37 Jorge Matamala</v>
      </c>
      <c r="F214">
        <f>+'Base de datos  1'!G3790</f>
        <v>0</v>
      </c>
      <c r="G214" s="201">
        <f>+'Base de datos  1'!H3790</f>
        <v>26025</v>
      </c>
    </row>
    <row r="215" spans="1:8" x14ac:dyDescent="0.25">
      <c r="A215" s="33">
        <f>+'Base de datos  1'!A3791</f>
        <v>45037</v>
      </c>
      <c r="B215" s="33" t="str">
        <f>+'Base de datos  1'!C3792</f>
        <v>Pago Cuota</v>
      </c>
      <c r="C215" s="33">
        <f>+'Base de datos  1'!D3791</f>
        <v>45037</v>
      </c>
      <c r="D215" s="33" t="str">
        <f>+'Base de datos  1'!E3791</f>
        <v>TR</v>
      </c>
      <c r="E215" s="33" t="str">
        <f>+'Base de datos  1'!F3791</f>
        <v>RIÑIHUE 23, SARA SALGADO</v>
      </c>
      <c r="F215">
        <f>+'Base de datos  1'!G3791</f>
        <v>0</v>
      </c>
      <c r="G215" s="201">
        <f>+'Base de datos  1'!H3791</f>
        <v>52000</v>
      </c>
    </row>
    <row r="216" spans="1:8" x14ac:dyDescent="0.25">
      <c r="A216" s="33">
        <f>+'Base de datos  1'!A3792</f>
        <v>45043</v>
      </c>
      <c r="B216" s="33" t="str">
        <f>+'Base de datos  1'!C3793</f>
        <v>Pago Cuota</v>
      </c>
      <c r="C216" s="33">
        <f>+'Base de datos  1'!D3792</f>
        <v>45043</v>
      </c>
      <c r="D216" s="33" t="str">
        <f>+'Base de datos  1'!E3792</f>
        <v>TR</v>
      </c>
      <c r="E216" s="33" t="str">
        <f>+'Base de datos  1'!F3792</f>
        <v>CALAFQUEN 5, MARCOS BRIONES</v>
      </c>
      <c r="F216">
        <f>+'Base de datos  1'!G3792</f>
        <v>0</v>
      </c>
      <c r="G216" s="201">
        <f>+'Base de datos  1'!H3792</f>
        <v>486000</v>
      </c>
    </row>
    <row r="217" spans="1:8" x14ac:dyDescent="0.25">
      <c r="A217" s="33">
        <f>+'Base de datos  1'!A3793</f>
        <v>45044</v>
      </c>
      <c r="B217" s="33" t="str">
        <f>+'Base de datos  1'!C3794</f>
        <v>Pago Cuota</v>
      </c>
      <c r="C217" s="33">
        <f>+'Base de datos  1'!D3793</f>
        <v>45044</v>
      </c>
      <c r="D217" s="33" t="str">
        <f>+'Base de datos  1'!E3793</f>
        <v>TR</v>
      </c>
      <c r="E217" s="33" t="str">
        <f>+'Base de datos  1'!F3793</f>
        <v>LLANQUIHUE 86, JORGE ZUÑIGA</v>
      </c>
      <c r="F217">
        <f>+'Base de datos  1'!G3793</f>
        <v>0</v>
      </c>
      <c r="G217" s="201">
        <f>+'Base de datos  1'!H3793</f>
        <v>26000</v>
      </c>
    </row>
    <row r="218" spans="1:8" x14ac:dyDescent="0.25">
      <c r="A218" s="33">
        <f>+'Base de datos  1'!A3794</f>
        <v>45044</v>
      </c>
      <c r="B218" s="33" t="str">
        <f>+'Base de datos  1'!C3795</f>
        <v>Pago Cuota</v>
      </c>
      <c r="C218" s="33">
        <f>+'Base de datos  1'!D3794</f>
        <v>45044</v>
      </c>
      <c r="D218" s="33" t="str">
        <f>+'Base de datos  1'!E3794</f>
        <v>TR</v>
      </c>
      <c r="E218" s="33" t="str">
        <f>+'Base de datos  1'!F3794</f>
        <v>LLANQUIHUE 97 A , PATRICIA CASTILLO</v>
      </c>
      <c r="F218">
        <f>+'Base de datos  1'!G3794</f>
        <v>0</v>
      </c>
      <c r="G218" s="201">
        <f>+'Base de datos  1'!H3794</f>
        <v>26000</v>
      </c>
    </row>
    <row r="219" spans="1:8" x14ac:dyDescent="0.25">
      <c r="A219" s="33">
        <f>+'Base de datos  1'!A3795</f>
        <v>45040</v>
      </c>
      <c r="B219" s="33" t="str">
        <f>+'Base de datos  1'!C3796</f>
        <v>Pago Cuota</v>
      </c>
      <c r="C219" s="33">
        <f>+'Base de datos  1'!D3795</f>
        <v>45040</v>
      </c>
      <c r="D219" s="33" t="str">
        <f>+'Base de datos  1'!E3795</f>
        <v>TR</v>
      </c>
      <c r="E219" s="33" t="str">
        <f>+'Base de datos  1'!F3795</f>
        <v>VILLARRICA 114, HILDA ALBURQUERQUE</v>
      </c>
      <c r="F219">
        <f>+'Base de datos  1'!G3795</f>
        <v>0</v>
      </c>
      <c r="G219" s="201">
        <f>+'Base de datos  1'!H3795</f>
        <v>26000</v>
      </c>
    </row>
    <row r="220" spans="1:8" x14ac:dyDescent="0.25">
      <c r="A220" s="33">
        <f>+'Base de datos  1'!A3796</f>
        <v>45026</v>
      </c>
      <c r="B220" s="33" t="str">
        <f>+'Base de datos  1'!C3797</f>
        <v>Pago Cuota</v>
      </c>
      <c r="C220" s="33">
        <f>+'Base de datos  1'!D3796</f>
        <v>45026</v>
      </c>
      <c r="D220" s="33" t="str">
        <f>+'Base de datos  1'!E3796</f>
        <v>D/E</v>
      </c>
      <c r="E220" s="33" t="str">
        <f>+'Base de datos  1'!F3796</f>
        <v>LLANQUIHUE 90, AURORA ARAYA</v>
      </c>
      <c r="F220">
        <f>+'Base de datos  1'!G3796</f>
        <v>0</v>
      </c>
      <c r="G220" s="201">
        <f>+'Base de datos  1'!H3796</f>
        <v>26000</v>
      </c>
    </row>
    <row r="221" spans="1:8" x14ac:dyDescent="0.25">
      <c r="A221" s="33">
        <f>+'Base de datos  1'!A3797</f>
        <v>45033</v>
      </c>
      <c r="B221" s="33" t="str">
        <f>+'Base de datos  1'!C3798</f>
        <v>Pago Cuota</v>
      </c>
      <c r="C221" s="33">
        <f>+'Base de datos  1'!D3797</f>
        <v>45033</v>
      </c>
      <c r="D221" s="33" t="str">
        <f>+'Base de datos  1'!E3797</f>
        <v>TR</v>
      </c>
      <c r="E221" s="33" t="str">
        <f>+'Base de datos  1'!F3797</f>
        <v>RIÑIHUE 27-29 MARTA MANRIQUEZ</v>
      </c>
      <c r="F221">
        <f>+'Base de datos  1'!G3797</f>
        <v>0</v>
      </c>
      <c r="G221" s="201">
        <f>+'Base de datos  1'!H3797</f>
        <v>36000</v>
      </c>
    </row>
    <row r="222" spans="1:8" x14ac:dyDescent="0.25">
      <c r="A222" s="33">
        <f>+'Base de datos  1'!A3798</f>
        <v>45043</v>
      </c>
      <c r="B222" s="33" t="str">
        <f>+'Base de datos  1'!C3799</f>
        <v>Pago Cuota</v>
      </c>
      <c r="C222" s="33">
        <f>+'Base de datos  1'!D3798</f>
        <v>45043</v>
      </c>
      <c r="D222" s="33" t="str">
        <f>+'Base de datos  1'!E3798</f>
        <v>TR</v>
      </c>
      <c r="E222" s="33" t="str">
        <f>+'Base de datos  1'!F3798</f>
        <v>RANCO 38, JOSE LUIS RETAMAL</v>
      </c>
      <c r="F222">
        <f>+'Base de datos  1'!G3798</f>
        <v>0</v>
      </c>
      <c r="G222" s="201">
        <f>+'Base de datos  1'!H3798</f>
        <v>52000</v>
      </c>
    </row>
    <row r="223" spans="1:8" x14ac:dyDescent="0.25">
      <c r="A223" s="167">
        <f>+'Base de datos  1'!A3799</f>
        <v>45034</v>
      </c>
      <c r="B223" s="167" t="str">
        <f>+'Base de datos  1'!C3800</f>
        <v>Pago Cuota</v>
      </c>
      <c r="C223" s="167">
        <f>+'Base de datos  1'!D3799</f>
        <v>45034</v>
      </c>
      <c r="D223" s="167" t="str">
        <f>+'Base de datos  1'!E3799</f>
        <v>D/E</v>
      </c>
      <c r="E223" s="167" t="str">
        <f>+'Base de datos  1'!F3799</f>
        <v>VILLARRICA 124. PATRICIA ROCCARO 15016</v>
      </c>
      <c r="F223" s="168">
        <f>+'Base de datos  1'!G3799</f>
        <v>0</v>
      </c>
      <c r="G223" s="280">
        <f>+'Base de datos  1'!H3799</f>
        <v>52000</v>
      </c>
      <c r="H223" s="280">
        <f>SUM(G178:G223)</f>
        <v>3318307</v>
      </c>
    </row>
    <row r="224" spans="1:8" x14ac:dyDescent="0.25">
      <c r="A224" s="33">
        <f>+'Base de datos  1'!A3800</f>
        <v>45049</v>
      </c>
      <c r="B224" s="33" t="str">
        <f>+'Base de datos  1'!C3801</f>
        <v>Pago Cuota</v>
      </c>
      <c r="C224" s="33">
        <f>+'Base de datos  1'!D3800</f>
        <v>45049</v>
      </c>
      <c r="D224" s="33" t="str">
        <f>+'Base de datos  1'!E3800</f>
        <v>TR</v>
      </c>
      <c r="E224" s="33" t="str">
        <f>+'Base de datos  1'!F3800</f>
        <v>VUELTO CAJA CHICA ABR. R. FIGUEROA</v>
      </c>
      <c r="F224">
        <f>+'Base de datos  1'!G3800</f>
        <v>0</v>
      </c>
      <c r="G224" s="201">
        <f>+'Base de datos  1'!H3800</f>
        <v>26000</v>
      </c>
    </row>
    <row r="225" spans="1:7" x14ac:dyDescent="0.25">
      <c r="A225" s="33">
        <f>+'Base de datos  1'!A3801</f>
        <v>45048</v>
      </c>
      <c r="B225" s="33" t="str">
        <f>+'Base de datos  1'!C3802</f>
        <v>Pago Cuota</v>
      </c>
      <c r="C225" s="33">
        <f>+'Base de datos  1'!D3801</f>
        <v>45048</v>
      </c>
      <c r="D225" s="33" t="str">
        <f>+'Base de datos  1'!E3801</f>
        <v>TR</v>
      </c>
      <c r="E225" s="33" t="str">
        <f>+'Base de datos  1'!F3801</f>
        <v>LLANQUIHUE 82, MARIA MOLINA</v>
      </c>
      <c r="F225">
        <f>+'Base de datos  1'!G3801</f>
        <v>0</v>
      </c>
      <c r="G225" s="201">
        <f>+'Base de datos  1'!H3801</f>
        <v>26000</v>
      </c>
    </row>
    <row r="226" spans="1:7" x14ac:dyDescent="0.25">
      <c r="A226" s="33">
        <f>+'Base de datos  1'!A3802</f>
        <v>45048</v>
      </c>
      <c r="B226" s="33" t="str">
        <f>+'Base de datos  1'!C3803</f>
        <v>Pago Cuota</v>
      </c>
      <c r="C226" s="33">
        <f>+'Base de datos  1'!D3802</f>
        <v>45048</v>
      </c>
      <c r="D226" s="33" t="str">
        <f>+'Base de datos  1'!E3802</f>
        <v>TR</v>
      </c>
      <c r="E226" s="33" t="str">
        <f>+'Base de datos  1'!F3802</f>
        <v>RANCO 42, OCTAVIO ARRUE</v>
      </c>
      <c r="F226">
        <f>+'Base de datos  1'!G3802</f>
        <v>0</v>
      </c>
      <c r="G226" s="201">
        <f>+'Base de datos  1'!H3802</f>
        <v>26000</v>
      </c>
    </row>
    <row r="227" spans="1:7" x14ac:dyDescent="0.25">
      <c r="A227" s="33">
        <f>+'Base de datos  1'!A3803</f>
        <v>45048</v>
      </c>
      <c r="B227" s="33" t="str">
        <f>+'Base de datos  1'!C3804</f>
        <v>Pago Cuota</v>
      </c>
      <c r="C227" s="33">
        <f>+'Base de datos  1'!D3803</f>
        <v>45048</v>
      </c>
      <c r="D227" s="33" t="str">
        <f>+'Base de datos  1'!E3803</f>
        <v>TR</v>
      </c>
      <c r="E227" s="33" t="str">
        <f>+'Base de datos  1'!F3803</f>
        <v>VILLARRICA 108, SUC. ANGELA ITURBIDE</v>
      </c>
      <c r="F227">
        <f>+'Base de datos  1'!G3803</f>
        <v>0</v>
      </c>
      <c r="G227" s="201">
        <f>+'Base de datos  1'!H3803</f>
        <v>26000</v>
      </c>
    </row>
    <row r="228" spans="1:7" x14ac:dyDescent="0.25">
      <c r="A228" s="33">
        <f>+'Base de datos  1'!A3804</f>
        <v>45048</v>
      </c>
      <c r="B228" s="33" t="str">
        <f>+'Base de datos  1'!C3805</f>
        <v>Pago Cuota</v>
      </c>
      <c r="C228" s="33">
        <f>+'Base de datos  1'!D3804</f>
        <v>45048</v>
      </c>
      <c r="D228" s="33" t="str">
        <f>+'Base de datos  1'!E3804</f>
        <v>TR</v>
      </c>
      <c r="E228" s="33" t="str">
        <f>+'Base de datos  1'!F3804</f>
        <v>PUYEHUE 36, MILITZA CORTES</v>
      </c>
      <c r="F228">
        <f>+'Base de datos  1'!G3804</f>
        <v>0</v>
      </c>
      <c r="G228" s="201">
        <f>+'Base de datos  1'!H3804</f>
        <v>26000</v>
      </c>
    </row>
    <row r="229" spans="1:7" x14ac:dyDescent="0.25">
      <c r="A229" s="33">
        <f>+'Base de datos  1'!A3805</f>
        <v>45048</v>
      </c>
      <c r="B229" s="33" t="str">
        <f>+'Base de datos  1'!C3806</f>
        <v>Pago Cuota</v>
      </c>
      <c r="C229" s="33">
        <f>+'Base de datos  1'!D3805</f>
        <v>45048</v>
      </c>
      <c r="D229" s="33" t="str">
        <f>+'Base de datos  1'!E3805</f>
        <v>TR</v>
      </c>
      <c r="E229" s="33" t="str">
        <f>+'Base de datos  1'!F3805</f>
        <v>VILLARRICA 128, MARCELA UBILLA</v>
      </c>
      <c r="F229">
        <f>+'Base de datos  1'!G3805</f>
        <v>0</v>
      </c>
      <c r="G229" s="201">
        <f>+'Base de datos  1'!H3805</f>
        <v>26000</v>
      </c>
    </row>
    <row r="230" spans="1:7" x14ac:dyDescent="0.25">
      <c r="A230" s="33">
        <f>+'Base de datos  1'!A3806</f>
        <v>45048</v>
      </c>
      <c r="B230" s="33" t="str">
        <f>+'Base de datos  1'!C3807</f>
        <v>Pago Cuota</v>
      </c>
      <c r="C230" s="33">
        <f>+'Base de datos  1'!D3806</f>
        <v>45048</v>
      </c>
      <c r="D230" s="33" t="str">
        <f>+'Base de datos  1'!E3806</f>
        <v>TR</v>
      </c>
      <c r="E230" s="33" t="str">
        <f>+'Base de datos  1'!F3806</f>
        <v>VILLARRICA 122, LUIS SEPULVEDA</v>
      </c>
      <c r="F230">
        <f>+'Base de datos  1'!G3806</f>
        <v>0</v>
      </c>
      <c r="G230" s="201">
        <f>+'Base de datos  1'!H3806</f>
        <v>26000</v>
      </c>
    </row>
    <row r="231" spans="1:7" x14ac:dyDescent="0.25">
      <c r="A231" s="33">
        <f>+'Base de datos  1'!A3807</f>
        <v>45048</v>
      </c>
      <c r="B231" s="33" t="str">
        <f>+'Base de datos  1'!C3808</f>
        <v>Pago Cuota</v>
      </c>
      <c r="C231" s="33">
        <f>+'Base de datos  1'!D3807</f>
        <v>45048</v>
      </c>
      <c r="D231" s="33" t="str">
        <f>+'Base de datos  1'!E3807</f>
        <v>TR</v>
      </c>
      <c r="E231" s="33" t="str">
        <f>+'Base de datos  1'!F3807</f>
        <v>RANCO 77, MELINDA GONZALEZ</v>
      </c>
      <c r="F231">
        <f>+'Base de datos  1'!G3807</f>
        <v>0</v>
      </c>
      <c r="G231" s="201">
        <f>+'Base de datos  1'!H3807</f>
        <v>30000</v>
      </c>
    </row>
    <row r="232" spans="1:7" x14ac:dyDescent="0.25">
      <c r="A232" s="33">
        <f>+'Base de datos  1'!A3808</f>
        <v>45051</v>
      </c>
      <c r="B232" s="33" t="str">
        <f>+'Base de datos  1'!C3809</f>
        <v>Pago Cuota</v>
      </c>
      <c r="C232" s="33">
        <f>+'Base de datos  1'!D3808</f>
        <v>45051</v>
      </c>
      <c r="D232" s="33" t="str">
        <f>+'Base de datos  1'!E3808</f>
        <v>TR</v>
      </c>
      <c r="E232" s="33" t="str">
        <f>+'Base de datos  1'!F3808</f>
        <v>LLANQUIHUE 97, RENE RIVERO</v>
      </c>
      <c r="F232">
        <f>+'Base de datos  1'!G3808</f>
        <v>0</v>
      </c>
      <c r="G232" s="201">
        <f>+'Base de datos  1'!H3808</f>
        <v>52000</v>
      </c>
    </row>
    <row r="233" spans="1:7" x14ac:dyDescent="0.25">
      <c r="A233" s="33">
        <f>+'Base de datos  1'!A3809</f>
        <v>45051</v>
      </c>
      <c r="B233" s="33" t="str">
        <f>+'Base de datos  1'!C3810</f>
        <v>Pago Cuota</v>
      </c>
      <c r="C233" s="33">
        <f>+'Base de datos  1'!D3809</f>
        <v>45051</v>
      </c>
      <c r="D233" s="33" t="str">
        <f>+'Base de datos  1'!E3809</f>
        <v>TR</v>
      </c>
      <c r="E233" s="33" t="str">
        <f>+'Base de datos  1'!F3809</f>
        <v>LLANQUIHUE 88, PEDRO FLORES</v>
      </c>
      <c r="F233">
        <f>+'Base de datos  1'!G3809</f>
        <v>0</v>
      </c>
      <c r="G233" s="201">
        <f>+'Base de datos  1'!H3809</f>
        <v>156000</v>
      </c>
    </row>
    <row r="234" spans="1:7" x14ac:dyDescent="0.25">
      <c r="A234" s="33">
        <f>+'Base de datos  1'!A3810</f>
        <v>45054</v>
      </c>
      <c r="B234" s="33" t="str">
        <f>+'Base de datos  1'!C3811</f>
        <v>Pago Cuota</v>
      </c>
      <c r="C234" s="33">
        <f>+'Base de datos  1'!D3810</f>
        <v>45054</v>
      </c>
      <c r="D234" s="33" t="str">
        <f>+'Base de datos  1'!E3810</f>
        <v>TR</v>
      </c>
      <c r="E234" s="33" t="str">
        <f>+'Base de datos  1'!F3810</f>
        <v>RANCO 91, JEANETTE IBARRA</v>
      </c>
      <c r="F234">
        <f>+'Base de datos  1'!G3810</f>
        <v>0</v>
      </c>
      <c r="G234" s="201">
        <f>+'Base de datos  1'!H3810</f>
        <v>5990</v>
      </c>
    </row>
    <row r="235" spans="1:7" x14ac:dyDescent="0.25">
      <c r="A235" s="33">
        <f>+'Base de datos  1'!A3811</f>
        <v>45054</v>
      </c>
      <c r="B235" s="33" t="str">
        <f>+'Base de datos  1'!C3812</f>
        <v>Pago Cuota</v>
      </c>
      <c r="C235" s="33">
        <f>+'Base de datos  1'!D3811</f>
        <v>45054</v>
      </c>
      <c r="D235" s="33" t="str">
        <f>+'Base de datos  1'!E3811</f>
        <v>TR</v>
      </c>
      <c r="E235" s="33" t="str">
        <f>+'Base de datos  1'!F3811</f>
        <v>PUYEHUE 39, FELIPE GALLARDO</v>
      </c>
      <c r="F235">
        <f>+'Base de datos  1'!G3811</f>
        <v>0</v>
      </c>
      <c r="G235" s="201">
        <f>+'Base de datos  1'!H3811</f>
        <v>2039784</v>
      </c>
    </row>
    <row r="236" spans="1:7" x14ac:dyDescent="0.25">
      <c r="A236" s="33">
        <f>+'Base de datos  1'!A3812</f>
        <v>45062</v>
      </c>
      <c r="B236" s="33" t="str">
        <f>+'Base de datos  1'!C3813</f>
        <v>Pago Cuota</v>
      </c>
      <c r="C236" s="33">
        <f>+'Base de datos  1'!D3812</f>
        <v>45062</v>
      </c>
      <c r="D236" s="33" t="str">
        <f>+'Base de datos  1'!E3812</f>
        <v>TR</v>
      </c>
      <c r="E236" s="33" t="str">
        <f>+'Base de datos  1'!F3812</f>
        <v>RANCO 50, JULIA PARRA</v>
      </c>
      <c r="F236">
        <f>+'Base de datos  1'!G3812</f>
        <v>0</v>
      </c>
      <c r="G236" s="201">
        <f>+'Base de datos  1'!H3812</f>
        <v>26000</v>
      </c>
    </row>
    <row r="237" spans="1:7" x14ac:dyDescent="0.25">
      <c r="A237" s="33">
        <f>+'Base de datos  1'!A3813</f>
        <v>45062</v>
      </c>
      <c r="B237" s="33" t="str">
        <f>+'Base de datos  1'!C3814</f>
        <v>Pago Cuota</v>
      </c>
      <c r="C237" s="33">
        <f>+'Base de datos  1'!D3813</f>
        <v>45062</v>
      </c>
      <c r="D237" s="33" t="str">
        <f>+'Base de datos  1'!E3813</f>
        <v>TR</v>
      </c>
      <c r="E237" s="33" t="str">
        <f>+'Base de datos  1'!F3813</f>
        <v>RANCO 50, JULIA PARRA</v>
      </c>
      <c r="F237">
        <f>+'Base de datos  1'!G3813</f>
        <v>0</v>
      </c>
      <c r="G237" s="201">
        <f>+'Base de datos  1'!H3813</f>
        <v>26000</v>
      </c>
    </row>
    <row r="238" spans="1:7" x14ac:dyDescent="0.25">
      <c r="A238" s="33">
        <f>+'Base de datos  1'!A3814</f>
        <v>45062</v>
      </c>
      <c r="B238" s="33" t="str">
        <f>+'Base de datos  1'!C3815</f>
        <v>Pago Cuota</v>
      </c>
      <c r="C238" s="33">
        <f>+'Base de datos  1'!D3814</f>
        <v>45062</v>
      </c>
      <c r="D238" s="33" t="str">
        <f>+'Base de datos  1'!E3814</f>
        <v>TR</v>
      </c>
      <c r="E238" s="33" t="str">
        <f>+'Base de datos  1'!F3814</f>
        <v>RANCO 79, ISMELDA MEZA</v>
      </c>
      <c r="F238">
        <f>+'Base de datos  1'!G3814</f>
        <v>0</v>
      </c>
      <c r="G238" s="201">
        <f>+'Base de datos  1'!H3814</f>
        <v>30000</v>
      </c>
    </row>
    <row r="239" spans="1:7" x14ac:dyDescent="0.25">
      <c r="A239" s="33">
        <f>+'Base de datos  1'!A3815</f>
        <v>45062</v>
      </c>
      <c r="B239" s="33" t="str">
        <f>+'Base de datos  1'!C3816</f>
        <v>Pago Cuota</v>
      </c>
      <c r="C239" s="33">
        <f>+'Base de datos  1'!D3815</f>
        <v>45062</v>
      </c>
      <c r="D239" s="33" t="str">
        <f>+'Base de datos  1'!E3815</f>
        <v>TR</v>
      </c>
      <c r="E239" s="33" t="str">
        <f>+'Base de datos  1'!F3815</f>
        <v>RANCO 79, ISMELDA MEZA</v>
      </c>
      <c r="F239">
        <f>+'Base de datos  1'!G3815</f>
        <v>0</v>
      </c>
      <c r="G239" s="201">
        <f>+'Base de datos  1'!H3815</f>
        <v>26000</v>
      </c>
    </row>
    <row r="240" spans="1:7" x14ac:dyDescent="0.25">
      <c r="A240" s="33">
        <f>+'Base de datos  1'!A3816</f>
        <v>45062</v>
      </c>
      <c r="B240" s="33" t="str">
        <f>+'Base de datos  1'!C3817</f>
        <v>Pago Cuota</v>
      </c>
      <c r="C240" s="33">
        <f>+'Base de datos  1'!D3816</f>
        <v>45062</v>
      </c>
      <c r="D240" s="33" t="str">
        <f>+'Base de datos  1'!E3816</f>
        <v>D/E</v>
      </c>
      <c r="E240" s="33" t="str">
        <f>+'Base de datos  1'!F3816</f>
        <v>VILLARRICA 126, EMA DE RAMON</v>
      </c>
      <c r="F240">
        <f>+'Base de datos  1'!G3816</f>
        <v>0</v>
      </c>
      <c r="G240" s="201">
        <f>+'Base de datos  1'!H3816</f>
        <v>26000</v>
      </c>
    </row>
    <row r="241" spans="1:7" x14ac:dyDescent="0.25">
      <c r="A241" s="33">
        <f>+'Base de datos  1'!A3817</f>
        <v>45068</v>
      </c>
      <c r="B241" s="33" t="str">
        <f>+'Base de datos  1'!C3818</f>
        <v>Pago Cuota</v>
      </c>
      <c r="C241" s="33">
        <f>+'Base de datos  1'!D3817</f>
        <v>45068</v>
      </c>
      <c r="D241" s="33" t="str">
        <f>+'Base de datos  1'!E3817</f>
        <v>TR</v>
      </c>
      <c r="E241" s="33" t="str">
        <f>+'Base de datos  1'!F3817</f>
        <v>PUYEHUE 32, IVONNE JORQUERA</v>
      </c>
      <c r="F241">
        <f>+'Base de datos  1'!G3817</f>
        <v>0</v>
      </c>
      <c r="G241" s="201">
        <f>+'Base de datos  1'!H3817</f>
        <v>78000</v>
      </c>
    </row>
    <row r="242" spans="1:7" x14ac:dyDescent="0.25">
      <c r="A242" s="33">
        <f>+'Base de datos  1'!A3818</f>
        <v>45068</v>
      </c>
      <c r="B242" s="33" t="str">
        <f>+'Base de datos  1'!C3819</f>
        <v>Pago Cuota</v>
      </c>
      <c r="C242" s="33">
        <f>+'Base de datos  1'!D3818</f>
        <v>45068</v>
      </c>
      <c r="D242" s="33" t="str">
        <f>+'Base de datos  1'!E3818</f>
        <v>TR</v>
      </c>
      <c r="E242" s="33" t="str">
        <f>+'Base de datos  1'!F3818</f>
        <v>RANCO 54, MARION PACHECO</v>
      </c>
      <c r="F242">
        <f>+'Base de datos  1'!G3818</f>
        <v>0</v>
      </c>
      <c r="G242" s="201">
        <f>+'Base de datos  1'!H3818</f>
        <v>52000</v>
      </c>
    </row>
    <row r="243" spans="1:7" x14ac:dyDescent="0.25">
      <c r="A243" s="33">
        <f>+'Base de datos  1'!A3819</f>
        <v>45068</v>
      </c>
      <c r="B243" s="33" t="str">
        <f>+'Base de datos  1'!C3820</f>
        <v>Pago Cuota</v>
      </c>
      <c r="C243" s="33">
        <f>+'Base de datos  1'!D3819</f>
        <v>45068</v>
      </c>
      <c r="D243" s="33" t="str">
        <f>+'Base de datos  1'!E3819</f>
        <v>TR</v>
      </c>
      <c r="E243" s="33" t="str">
        <f>+'Base de datos  1'!F3819</f>
        <v>Icalma 72, PUYEHUE 37 Jorge Matamala</v>
      </c>
      <c r="F243">
        <f>+'Base de datos  1'!G3819</f>
        <v>0</v>
      </c>
      <c r="G243" s="201">
        <f>+'Base de datos  1'!H3819</f>
        <v>26100</v>
      </c>
    </row>
    <row r="244" spans="1:7" x14ac:dyDescent="0.25">
      <c r="A244" s="33">
        <f>+'Base de datos  1'!A3820</f>
        <v>45068</v>
      </c>
      <c r="B244" s="33" t="str">
        <f>+'Base de datos  1'!C3821</f>
        <v>Pago Cuota</v>
      </c>
      <c r="C244" s="33">
        <f>+'Base de datos  1'!D3820</f>
        <v>45068</v>
      </c>
      <c r="D244" s="33" t="str">
        <f>+'Base de datos  1'!E3820</f>
        <v>TR</v>
      </c>
      <c r="E244" s="33" t="str">
        <f>+'Base de datos  1'!F3820</f>
        <v>Icalma 72, PUYEHUE 37 Jorge Matamala</v>
      </c>
      <c r="F244">
        <f>+'Base de datos  1'!G3820</f>
        <v>0</v>
      </c>
      <c r="G244" s="201">
        <f>+'Base de datos  1'!H3820</f>
        <v>26000</v>
      </c>
    </row>
    <row r="245" spans="1:7" x14ac:dyDescent="0.25">
      <c r="A245" s="33">
        <f>+'Base de datos  1'!A3821</f>
        <v>45071</v>
      </c>
      <c r="B245" s="33" t="str">
        <f>+'Base de datos  1'!C3822</f>
        <v>Pago Cuota</v>
      </c>
      <c r="C245" s="33">
        <f>+'Base de datos  1'!D3821</f>
        <v>45071</v>
      </c>
      <c r="D245" s="33" t="str">
        <f>+'Base de datos  1'!E3821</f>
        <v>TR</v>
      </c>
      <c r="E245" s="33" t="str">
        <f>+'Base de datos  1'!F3821</f>
        <v>RIÑIHUE 23, SARA SALGADO</v>
      </c>
      <c r="F245">
        <f>+'Base de datos  1'!G3821</f>
        <v>0</v>
      </c>
      <c r="G245" s="201">
        <f>+'Base de datos  1'!H3821</f>
        <v>26000</v>
      </c>
    </row>
    <row r="246" spans="1:7" x14ac:dyDescent="0.25">
      <c r="A246" s="33">
        <f>+'Base de datos  1'!A3822</f>
        <v>45071</v>
      </c>
      <c r="B246" s="33" t="str">
        <f>+'Base de datos  1'!C3823</f>
        <v>Pago Cuota</v>
      </c>
      <c r="C246" s="33">
        <f>+'Base de datos  1'!D3822</f>
        <v>45071</v>
      </c>
      <c r="D246" s="33" t="str">
        <f>+'Base de datos  1'!E3822</f>
        <v>D/E</v>
      </c>
      <c r="E246" s="33" t="str">
        <f>+'Base de datos  1'!F3822</f>
        <v>RANCO 89, TERESA ROJAS 15046</v>
      </c>
      <c r="F246">
        <f>+'Base de datos  1'!G3822</f>
        <v>0</v>
      </c>
      <c r="G246" s="201">
        <f>+'Base de datos  1'!H3822</f>
        <v>26000</v>
      </c>
    </row>
    <row r="247" spans="1:7" x14ac:dyDescent="0.25">
      <c r="A247" s="33">
        <f>+'Base de datos  1'!A3823</f>
        <v>45071</v>
      </c>
      <c r="B247" s="33" t="str">
        <f>+'Base de datos  1'!C3824</f>
        <v>Pago Cuota</v>
      </c>
      <c r="C247" s="33">
        <f>+'Base de datos  1'!D3823</f>
        <v>45071</v>
      </c>
      <c r="D247" s="33" t="str">
        <f>+'Base de datos  1'!E3823</f>
        <v>D/E</v>
      </c>
      <c r="E247" s="33" t="str">
        <f>+'Base de datos  1'!F3823</f>
        <v>RANCO 83, SILVIA GONZALEZ 15047</v>
      </c>
      <c r="F247">
        <f>+'Base de datos  1'!G3823</f>
        <v>0</v>
      </c>
      <c r="G247" s="201">
        <f>+'Base de datos  1'!H3823</f>
        <v>26000</v>
      </c>
    </row>
    <row r="248" spans="1:7" x14ac:dyDescent="0.25">
      <c r="A248" s="33">
        <f>+'Base de datos  1'!A3824</f>
        <v>45072</v>
      </c>
      <c r="B248" s="33" t="str">
        <f>+'Base de datos  1'!C3825</f>
        <v>Pago Cuota</v>
      </c>
      <c r="C248" s="33">
        <f>+'Base de datos  1'!D3824</f>
        <v>45072</v>
      </c>
      <c r="D248" s="33" t="str">
        <f>+'Base de datos  1'!E3824</f>
        <v>TR</v>
      </c>
      <c r="E248" s="33" t="str">
        <f>+'Base de datos  1'!F3824</f>
        <v>PUYEHUE 30, JORGE CARCASSON</v>
      </c>
      <c r="F248">
        <f>+'Base de datos  1'!G3824</f>
        <v>0</v>
      </c>
      <c r="G248" s="201">
        <f>+'Base de datos  1'!H3824</f>
        <v>26000</v>
      </c>
    </row>
    <row r="249" spans="1:7" x14ac:dyDescent="0.25">
      <c r="A249" s="33">
        <f>+'Base de datos  1'!A3825</f>
        <v>45075</v>
      </c>
      <c r="B249" s="33" t="str">
        <f>+'Base de datos  1'!C3826</f>
        <v>Pago Cuota</v>
      </c>
      <c r="C249" s="33">
        <f>+'Base de datos  1'!D3825</f>
        <v>45075</v>
      </c>
      <c r="D249" s="33" t="str">
        <f>+'Base de datos  1'!E3825</f>
        <v>TR</v>
      </c>
      <c r="E249" s="33" t="str">
        <f>+'Base de datos  1'!F3825</f>
        <v>RANCO 48, CAROLA ARRIAGADA</v>
      </c>
      <c r="F249">
        <f>+'Base de datos  1'!G3825</f>
        <v>0</v>
      </c>
      <c r="G249" s="201">
        <f>+'Base de datos  1'!H3825</f>
        <v>52000</v>
      </c>
    </row>
    <row r="250" spans="1:7" x14ac:dyDescent="0.25">
      <c r="A250" s="33">
        <f>+'Base de datos  1'!A3826</f>
        <v>45075</v>
      </c>
      <c r="B250" s="33" t="str">
        <f>+'Base de datos  1'!C3827</f>
        <v>Pago Cuota</v>
      </c>
      <c r="C250" s="33">
        <f>+'Base de datos  1'!D3826</f>
        <v>45075</v>
      </c>
      <c r="D250" s="33" t="str">
        <f>+'Base de datos  1'!E3826</f>
        <v>TR</v>
      </c>
      <c r="E250" s="33" t="str">
        <f>+'Base de datos  1'!F3826</f>
        <v>VILLARRICA 122, LUIS SEPULVEDA</v>
      </c>
      <c r="F250">
        <f>+'Base de datos  1'!G3826</f>
        <v>0</v>
      </c>
      <c r="G250" s="201">
        <f>+'Base de datos  1'!H3826</f>
        <v>130000</v>
      </c>
    </row>
    <row r="251" spans="1:7" x14ac:dyDescent="0.25">
      <c r="A251" s="33">
        <f>+'Base de datos  1'!A3827</f>
        <v>45076</v>
      </c>
      <c r="B251" s="33" t="str">
        <f>+'Base de datos  1'!C3828</f>
        <v>Pago Cuota</v>
      </c>
      <c r="C251" s="33">
        <f>+'Base de datos  1'!D3827</f>
        <v>45076</v>
      </c>
      <c r="D251" s="33" t="str">
        <f>+'Base de datos  1'!E3827</f>
        <v>TR</v>
      </c>
      <c r="E251" s="33" t="str">
        <f>+'Base de datos  1'!F3827</f>
        <v>LLANQUIHUE 88, PEDRO FLORES</v>
      </c>
      <c r="F251">
        <f>+'Base de datos  1'!G3827</f>
        <v>0</v>
      </c>
      <c r="G251" s="201">
        <f>+'Base de datos  1'!H3827</f>
        <v>26113</v>
      </c>
    </row>
    <row r="252" spans="1:7" x14ac:dyDescent="0.25">
      <c r="A252" s="33">
        <f>+'Base de datos  1'!A3828</f>
        <v>45076</v>
      </c>
      <c r="B252" s="33" t="str">
        <f>+'Base de datos  1'!C3829</f>
        <v>Pago Cuota</v>
      </c>
      <c r="C252" s="33">
        <f>+'Base de datos  1'!D3828</f>
        <v>45076</v>
      </c>
      <c r="D252" s="33" t="str">
        <f>+'Base de datos  1'!E3828</f>
        <v>TR</v>
      </c>
      <c r="E252" s="33" t="str">
        <f>+'Base de datos  1'!F3828</f>
        <v>LLANQUIHUE 76, GLENDA ALVAREZ</v>
      </c>
      <c r="F252">
        <f>+'Base de datos  1'!G3828</f>
        <v>0</v>
      </c>
      <c r="G252" s="201">
        <f>+'Base de datos  1'!H3828</f>
        <v>26000</v>
      </c>
    </row>
    <row r="253" spans="1:7" x14ac:dyDescent="0.25">
      <c r="A253" s="33">
        <f>+'Base de datos  1'!A3829</f>
        <v>45077</v>
      </c>
      <c r="B253" s="33" t="str">
        <f>+'Base de datos  1'!C3830</f>
        <v>Pago Cuota</v>
      </c>
      <c r="C253" s="33">
        <f>+'Base de datos  1'!D3829</f>
        <v>45077</v>
      </c>
      <c r="D253" s="33" t="str">
        <f>+'Base de datos  1'!E3829</f>
        <v>TR</v>
      </c>
      <c r="E253" s="33" t="str">
        <f>+'Base de datos  1'!F3829</f>
        <v>LLANQUIHUE 82, MARIA MOLINA</v>
      </c>
      <c r="F253">
        <f>+'Base de datos  1'!G3829</f>
        <v>0</v>
      </c>
      <c r="G253" s="201">
        <f>+'Base de datos  1'!H3829</f>
        <v>26000</v>
      </c>
    </row>
    <row r="254" spans="1:7" x14ac:dyDescent="0.25">
      <c r="A254" s="33">
        <f>+'Base de datos  1'!A3830</f>
        <v>45077</v>
      </c>
      <c r="B254" s="33" t="str">
        <f>+'Base de datos  1'!C3831</f>
        <v>Pago Cuota</v>
      </c>
      <c r="C254" s="33">
        <f>+'Base de datos  1'!D3830</f>
        <v>45077</v>
      </c>
      <c r="D254" s="33" t="str">
        <f>+'Base de datos  1'!E3830</f>
        <v>TR</v>
      </c>
      <c r="E254" s="33" t="str">
        <f>+'Base de datos  1'!F3830</f>
        <v>VILLARRICA 118, PIA BURGOS</v>
      </c>
      <c r="F254">
        <f>+'Base de datos  1'!G3830</f>
        <v>0</v>
      </c>
      <c r="G254" s="201">
        <f>+'Base de datos  1'!H3830</f>
        <v>26000</v>
      </c>
    </row>
    <row r="255" spans="1:7" x14ac:dyDescent="0.25">
      <c r="A255" s="33">
        <f>+'Base de datos  1'!A3831</f>
        <v>45077</v>
      </c>
      <c r="B255" s="33" t="str">
        <f>+'Base de datos  1'!C3832</f>
        <v>Pago Cuota</v>
      </c>
      <c r="C255" s="33">
        <f>+'Base de datos  1'!D3831</f>
        <v>45077</v>
      </c>
      <c r="D255" s="33" t="str">
        <f>+'Base de datos  1'!E3831</f>
        <v>TR</v>
      </c>
      <c r="E255" s="33" t="str">
        <f>+'Base de datos  1'!F3831</f>
        <v>VILLARRICA 123, OMAR SEPULVEDA</v>
      </c>
      <c r="F255">
        <f>+'Base de datos  1'!G3831</f>
        <v>0</v>
      </c>
      <c r="G255" s="201">
        <f>+'Base de datos  1'!H3831</f>
        <v>26000</v>
      </c>
    </row>
    <row r="256" spans="1:7" x14ac:dyDescent="0.25">
      <c r="A256" s="33">
        <f>+'Base de datos  1'!A3832</f>
        <v>45069</v>
      </c>
      <c r="B256" s="33" t="str">
        <f>+'Base de datos  1'!C3833</f>
        <v>Pago Cuota</v>
      </c>
      <c r="C256" s="33">
        <f>+'Base de datos  1'!D3832</f>
        <v>45069</v>
      </c>
      <c r="D256" s="33" t="str">
        <f>+'Base de datos  1'!E3832</f>
        <v>TR</v>
      </c>
      <c r="E256" s="33" t="str">
        <f>+'Base de datos  1'!F3832</f>
        <v>LLANQUIHUE 80, SERGIO IBACETA</v>
      </c>
      <c r="F256">
        <f>+'Base de datos  1'!G3832</f>
        <v>0</v>
      </c>
      <c r="G256" s="201">
        <f>+'Base de datos  1'!H3832</f>
        <v>26080</v>
      </c>
    </row>
    <row r="257" spans="1:8" x14ac:dyDescent="0.25">
      <c r="A257" s="33">
        <f>+'Base de datos  1'!A3833</f>
        <v>45058</v>
      </c>
      <c r="B257" s="33" t="str">
        <f>+'Base de datos  1'!C3834</f>
        <v>Pago Cuota</v>
      </c>
      <c r="C257" s="33">
        <f>+'Base de datos  1'!D3833</f>
        <v>45058</v>
      </c>
      <c r="D257" s="33" t="str">
        <f>+'Base de datos  1'!E3833</f>
        <v>TR</v>
      </c>
      <c r="E257" s="33" t="str">
        <f>+'Base de datos  1'!F3833</f>
        <v>VILLARRICA 100, JULIA ZUÑIGA</v>
      </c>
      <c r="F257">
        <f>+'Base de datos  1'!G3833</f>
        <v>0</v>
      </c>
      <c r="G257" s="201">
        <f>+'Base de datos  1'!H3833</f>
        <v>52000</v>
      </c>
    </row>
    <row r="258" spans="1:8" x14ac:dyDescent="0.25">
      <c r="A258" s="33">
        <f>+'Base de datos  1'!A3834</f>
        <v>45065</v>
      </c>
      <c r="B258" s="33" t="str">
        <f>+'Base de datos  1'!C3835</f>
        <v>Pago Cuota</v>
      </c>
      <c r="C258" s="33">
        <f>+'Base de datos  1'!D3834</f>
        <v>45065</v>
      </c>
      <c r="D258" s="33" t="str">
        <f>+'Base de datos  1'!E3834</f>
        <v>TR</v>
      </c>
      <c r="E258" s="33" t="str">
        <f>+'Base de datos  1'!F3834</f>
        <v>LLANQUIHUE 113, PEDRO RUZ</v>
      </c>
      <c r="F258">
        <f>+'Base de datos  1'!G3834</f>
        <v>0</v>
      </c>
      <c r="G258" s="201">
        <f>+'Base de datos  1'!H3834</f>
        <v>26000</v>
      </c>
    </row>
    <row r="259" spans="1:8" x14ac:dyDescent="0.25">
      <c r="A259" s="33">
        <f>+'Base de datos  1'!A3835</f>
        <v>45048</v>
      </c>
      <c r="B259" s="33" t="str">
        <f>+'Base de datos  1'!C3836</f>
        <v>Pago Cuota</v>
      </c>
      <c r="C259" s="33">
        <f>+'Base de datos  1'!D3835</f>
        <v>45048</v>
      </c>
      <c r="D259" s="33" t="str">
        <f>+'Base de datos  1'!E3835</f>
        <v>TR</v>
      </c>
      <c r="E259" s="33" t="str">
        <f>+'Base de datos  1'!F3835</f>
        <v>RANCO 38 JOSE LUIS RETAMAL</v>
      </c>
      <c r="F259">
        <f>+'Base de datos  1'!G3835</f>
        <v>0</v>
      </c>
      <c r="G259" s="201">
        <f>+'Base de datos  1'!H3835</f>
        <v>26000</v>
      </c>
    </row>
    <row r="260" spans="1:8" x14ac:dyDescent="0.25">
      <c r="A260" s="33">
        <f>+'Base de datos  1'!A3836</f>
        <v>45051</v>
      </c>
      <c r="B260" s="33" t="str">
        <f>+'Base de datos  1'!C3837</f>
        <v>Pago Cuota</v>
      </c>
      <c r="C260" s="33">
        <f>+'Base de datos  1'!D3836</f>
        <v>45051</v>
      </c>
      <c r="D260" s="33" t="str">
        <f>+'Base de datos  1'!E3836</f>
        <v>TR</v>
      </c>
      <c r="E260" s="33" t="str">
        <f>+'Base de datos  1'!F3836</f>
        <v>LLANQUIHUE 92, CARLOS HERRERA</v>
      </c>
      <c r="F260">
        <f>+'Base de datos  1'!G3836</f>
        <v>0</v>
      </c>
      <c r="G260" s="201">
        <f>+'Base de datos  1'!H3836</f>
        <v>26000</v>
      </c>
    </row>
    <row r="261" spans="1:8" x14ac:dyDescent="0.25">
      <c r="A261" s="33">
        <f>+'Base de datos  1'!A3837</f>
        <v>45077</v>
      </c>
      <c r="B261" s="33" t="str">
        <f>+'Base de datos  1'!C3838</f>
        <v>Pago Cuota</v>
      </c>
      <c r="C261" s="33">
        <f>+'Base de datos  1'!D3837</f>
        <v>45077</v>
      </c>
      <c r="D261" s="33" t="str">
        <f>+'Base de datos  1'!E3837</f>
        <v>TR</v>
      </c>
      <c r="E261" s="33" t="str">
        <f>+'Base de datos  1'!F3837</f>
        <v>VILLARRICA 106, CAROLINA URIBE</v>
      </c>
      <c r="F261">
        <f>+'Base de datos  1'!G3837</f>
        <v>0</v>
      </c>
      <c r="G261" s="201">
        <f>+'Base de datos  1'!H3837</f>
        <v>26000</v>
      </c>
    </row>
    <row r="262" spans="1:8" x14ac:dyDescent="0.25">
      <c r="A262" s="33">
        <f>+'Base de datos  1'!A3838</f>
        <v>45048</v>
      </c>
      <c r="B262" s="33" t="str">
        <f>+'Base de datos  1'!C3839</f>
        <v>Pago Cuota</v>
      </c>
      <c r="C262" s="33">
        <f>+'Base de datos  1'!D3838</f>
        <v>45048</v>
      </c>
      <c r="D262" s="33" t="str">
        <f>+'Base de datos  1'!E3838</f>
        <v>TR</v>
      </c>
      <c r="E262" s="33" t="str">
        <f>+'Base de datos  1'!F3838</f>
        <v>LLANQUIHUE 119, MARIA MADARIAGA</v>
      </c>
      <c r="F262">
        <f>+'Base de datos  1'!G3838</f>
        <v>0</v>
      </c>
      <c r="G262" s="201">
        <f>+'Base de datos  1'!H3838</f>
        <v>104000</v>
      </c>
    </row>
    <row r="263" spans="1:8" x14ac:dyDescent="0.25">
      <c r="A263" s="33">
        <f>+'Base de datos  1'!A3839</f>
        <v>45055</v>
      </c>
      <c r="B263" s="33" t="str">
        <f>+'Base de datos  1'!C3840</f>
        <v>Pago Cuota</v>
      </c>
      <c r="C263" s="33">
        <f>+'Base de datos  1'!D3839</f>
        <v>45055</v>
      </c>
      <c r="D263" s="33" t="str">
        <f>+'Base de datos  1'!E3839</f>
        <v>TR</v>
      </c>
      <c r="E263" s="33" t="str">
        <f>+'Base de datos  1'!F3839</f>
        <v>RANCO 56, SUC. RIGOBERTO GONZALEZ</v>
      </c>
      <c r="F263">
        <f>+'Base de datos  1'!G3839</f>
        <v>0</v>
      </c>
      <c r="G263" s="201">
        <f>+'Base de datos  1'!H3839</f>
        <v>26000</v>
      </c>
    </row>
    <row r="264" spans="1:8" x14ac:dyDescent="0.25">
      <c r="A264" s="33">
        <f>+'Base de datos  1'!A3840</f>
        <v>45062</v>
      </c>
      <c r="B264" s="33" t="str">
        <f>+'Base de datos  1'!C3841</f>
        <v>Pago Cuota</v>
      </c>
      <c r="C264" s="33">
        <f>+'Base de datos  1'!D3840</f>
        <v>45062</v>
      </c>
      <c r="D264" s="33" t="str">
        <f>+'Base de datos  1'!E3840</f>
        <v>D/E</v>
      </c>
      <c r="E264" s="33" t="str">
        <f>+'Base de datos  1'!F3840</f>
        <v>PUYEHUE 43, AURELIO SANDOVAL</v>
      </c>
      <c r="F264">
        <f>+'Base de datos  1'!G3840</f>
        <v>0</v>
      </c>
      <c r="G264" s="201">
        <f>+'Base de datos  1'!H3840</f>
        <v>26000</v>
      </c>
    </row>
    <row r="265" spans="1:8" x14ac:dyDescent="0.25">
      <c r="A265" s="33">
        <f>+'Base de datos  1'!A3841</f>
        <v>45070</v>
      </c>
      <c r="B265" s="33" t="str">
        <f>+'Base de datos  1'!C3842</f>
        <v>Pago Cuota</v>
      </c>
      <c r="C265" s="33">
        <f>+'Base de datos  1'!D3841</f>
        <v>45070</v>
      </c>
      <c r="D265" s="33" t="str">
        <f>+'Base de datos  1'!E3841</f>
        <v>TR</v>
      </c>
      <c r="E265" s="33" t="str">
        <f>+'Base de datos  1'!F3841</f>
        <v>LLANQUIHUE 103-105, TATIANA TEJOS</v>
      </c>
      <c r="F265">
        <f>+'Base de datos  1'!G3841</f>
        <v>0</v>
      </c>
      <c r="G265" s="201">
        <f>+'Base de datos  1'!H3841</f>
        <v>104000</v>
      </c>
    </row>
    <row r="266" spans="1:8" x14ac:dyDescent="0.25">
      <c r="A266" s="33">
        <f>+'Base de datos  1'!A3842</f>
        <v>45054</v>
      </c>
      <c r="B266" s="33" t="str">
        <f>+'Base de datos  1'!C3843</f>
        <v>Pago Cuota</v>
      </c>
      <c r="C266" s="33">
        <f>+'Base de datos  1'!D3842</f>
        <v>45054</v>
      </c>
      <c r="D266" s="33" t="str">
        <f>+'Base de datos  1'!E3842</f>
        <v>TR</v>
      </c>
      <c r="E266" s="33" t="str">
        <f>+'Base de datos  1'!F3842</f>
        <v>PUYEHUE 24, MANUEL LATAPIAT</v>
      </c>
      <c r="F266">
        <f>+'Base de datos  1'!G3842</f>
        <v>0</v>
      </c>
      <c r="G266" s="201">
        <f>+'Base de datos  1'!H3842</f>
        <v>26000</v>
      </c>
    </row>
    <row r="267" spans="1:8" x14ac:dyDescent="0.25">
      <c r="A267" s="33">
        <f>+'Base de datos  1'!A3843</f>
        <v>45072</v>
      </c>
      <c r="B267" s="33" t="str">
        <f>+'Base de datos  1'!C3844</f>
        <v>Pago Cuota</v>
      </c>
      <c r="C267" s="33">
        <f>+'Base de datos  1'!D3843</f>
        <v>45072</v>
      </c>
      <c r="D267" s="33" t="str">
        <f>+'Base de datos  1'!E3843</f>
        <v>TR</v>
      </c>
      <c r="E267" s="33" t="str">
        <f>+'Base de datos  1'!F3843</f>
        <v>PUYEHUE 28, VERONICA SILVA</v>
      </c>
      <c r="F267">
        <f>+'Base de datos  1'!G3843</f>
        <v>0</v>
      </c>
      <c r="G267" s="201">
        <f>+'Base de datos  1'!H3843</f>
        <v>26000</v>
      </c>
    </row>
    <row r="268" spans="1:8" x14ac:dyDescent="0.25">
      <c r="A268" s="33">
        <f>+'Base de datos  1'!A3844</f>
        <v>45075</v>
      </c>
      <c r="B268" s="33" t="str">
        <f>+'Base de datos  1'!C3845</f>
        <v>Pago Cuota</v>
      </c>
      <c r="C268" s="33">
        <f>+'Base de datos  1'!D3844</f>
        <v>45075</v>
      </c>
      <c r="D268" s="33" t="str">
        <f>+'Base de datos  1'!E3844</f>
        <v>TR</v>
      </c>
      <c r="E268" s="33" t="str">
        <f>+'Base de datos  1'!F3844</f>
        <v>PUYEHUE 53, MARIA VICENCIO</v>
      </c>
      <c r="F268">
        <f>+'Base de datos  1'!G3844</f>
        <v>0</v>
      </c>
      <c r="G268" s="201">
        <f>+'Base de datos  1'!H3844</f>
        <v>26000</v>
      </c>
    </row>
    <row r="269" spans="1:8" x14ac:dyDescent="0.25">
      <c r="A269" s="33">
        <f>+'Base de datos  1'!A3845</f>
        <v>45062</v>
      </c>
      <c r="B269" s="33" t="str">
        <f>+'Base de datos  1'!C3846</f>
        <v>Pago Cuota</v>
      </c>
      <c r="C269" s="33">
        <f>+'Base de datos  1'!D3845</f>
        <v>45062</v>
      </c>
      <c r="D269" s="33" t="str">
        <f>+'Base de datos  1'!E3845</f>
        <v>TR</v>
      </c>
      <c r="E269" s="33" t="str">
        <f>+'Base de datos  1'!F3845</f>
        <v>RIÑIHUE 6-8, ROBERTO ANDRADE</v>
      </c>
      <c r="F269">
        <f>+'Base de datos  1'!G3845</f>
        <v>0</v>
      </c>
      <c r="G269" s="201">
        <f>+'Base de datos  1'!H3845</f>
        <v>26000</v>
      </c>
    </row>
    <row r="270" spans="1:8" x14ac:dyDescent="0.25">
      <c r="A270" s="33">
        <f>+'Base de datos  1'!A3846</f>
        <v>45048</v>
      </c>
      <c r="B270" s="33" t="str">
        <f>+'Base de datos  1'!C3847</f>
        <v>Pago Cuota</v>
      </c>
      <c r="C270" s="33">
        <f>+'Base de datos  1'!D3846</f>
        <v>45048</v>
      </c>
      <c r="D270" s="33" t="str">
        <f>+'Base de datos  1'!E3846</f>
        <v>TR</v>
      </c>
      <c r="E270" s="33" t="str">
        <f>+'Base de datos  1'!F3846</f>
        <v>VILLARRICA 98, FRANCISCO VERGARA</v>
      </c>
      <c r="F270">
        <f>+'Base de datos  1'!G3846</f>
        <v>0</v>
      </c>
      <c r="G270" s="201">
        <f>+'Base de datos  1'!H3846</f>
        <v>26000</v>
      </c>
    </row>
    <row r="271" spans="1:8" x14ac:dyDescent="0.25">
      <c r="A271" s="167">
        <f>+'Base de datos  1'!A3847</f>
        <v>45050</v>
      </c>
      <c r="B271" s="167" t="str">
        <f>+'Base de datos  1'!C3848</f>
        <v>Pago Cuota</v>
      </c>
      <c r="C271" s="167">
        <f>+'Base de datos  1'!D3847</f>
        <v>45050</v>
      </c>
      <c r="D271" s="167" t="str">
        <f>+'Base de datos  1'!E3847</f>
        <v>TR</v>
      </c>
      <c r="E271" s="167" t="str">
        <f>+'Base de datos  1'!F3847</f>
        <v>PAGO FRANJA ADICIONAL VILLARRICA 121</v>
      </c>
      <c r="F271" s="168">
        <f>+'Base de datos  1'!G3847</f>
        <v>0</v>
      </c>
      <c r="G271" s="280">
        <f>+'Base de datos  1'!H3847</f>
        <v>36000</v>
      </c>
      <c r="H271" s="280">
        <f>SUM(G224:G271)</f>
        <v>3806067</v>
      </c>
    </row>
    <row r="272" spans="1:8" x14ac:dyDescent="0.25">
      <c r="A272" s="33">
        <f>+'Base de datos  1'!A3848</f>
        <v>45107</v>
      </c>
      <c r="B272" s="33" t="str">
        <f>+'Base de datos  1'!C3849</f>
        <v>Pago Cuota</v>
      </c>
      <c r="C272" s="33">
        <f>+'Base de datos  1'!D3848</f>
        <v>45107</v>
      </c>
      <c r="D272" s="33" t="str">
        <f>+'Base de datos  1'!E3848</f>
        <v>TR</v>
      </c>
      <c r="E272" s="33" t="str">
        <f>+'Base de datos  1'!F3848</f>
        <v>VUELTO CAJA CHICA R. FIGUEROA</v>
      </c>
      <c r="F272">
        <f>+'Base de datos  1'!G3848</f>
        <v>0</v>
      </c>
      <c r="G272" s="201">
        <f>+'Base de datos  1'!H3848</f>
        <v>26000</v>
      </c>
    </row>
    <row r="273" spans="1:7" x14ac:dyDescent="0.25">
      <c r="A273" s="33">
        <f>+'Base de datos  1'!A3849</f>
        <v>45104</v>
      </c>
      <c r="B273" s="33" t="str">
        <f>+'Base de datos  1'!C3850</f>
        <v>Pago Cuota</v>
      </c>
      <c r="C273" s="33">
        <f>+'Base de datos  1'!D3849</f>
        <v>45104</v>
      </c>
      <c r="D273" s="33" t="str">
        <f>+'Base de datos  1'!E3849</f>
        <v>TR</v>
      </c>
      <c r="E273" s="33" t="str">
        <f>+'Base de datos  1'!F3849</f>
        <v>VILLARRICA 102, XIMENA MANCILLA</v>
      </c>
      <c r="F273">
        <f>+'Base de datos  1'!G3849</f>
        <v>0</v>
      </c>
      <c r="G273" s="201">
        <f>+'Base de datos  1'!H3849</f>
        <v>26000</v>
      </c>
    </row>
    <row r="274" spans="1:7" x14ac:dyDescent="0.25">
      <c r="A274" s="33">
        <f>+'Base de datos  1'!A3850</f>
        <v>45078</v>
      </c>
      <c r="B274" s="33" t="str">
        <f>+'Base de datos  1'!C3851</f>
        <v>Pago Cuota</v>
      </c>
      <c r="C274" s="33">
        <f>+'Base de datos  1'!D3850</f>
        <v>45078</v>
      </c>
      <c r="D274" s="33" t="str">
        <f>+'Base de datos  1'!E3850</f>
        <v>TR</v>
      </c>
      <c r="E274" s="33" t="str">
        <f>+'Base de datos  1'!F3850</f>
        <v>PUYEHUE 47, ANDREA VALDIVIA</v>
      </c>
      <c r="F274">
        <f>+'Base de datos  1'!G3850</f>
        <v>0</v>
      </c>
      <c r="G274" s="201">
        <f>+'Base de datos  1'!H3850</f>
        <v>26000</v>
      </c>
    </row>
    <row r="275" spans="1:7" x14ac:dyDescent="0.25">
      <c r="A275" s="33">
        <f>+'Base de datos  1'!A3851</f>
        <v>45078</v>
      </c>
      <c r="B275" s="33" t="str">
        <f>+'Base de datos  1'!C3852</f>
        <v>Pago Cuota</v>
      </c>
      <c r="C275" s="33">
        <f>+'Base de datos  1'!D3851</f>
        <v>45078</v>
      </c>
      <c r="D275" s="33" t="str">
        <f>+'Base de datos  1'!E3851</f>
        <v>TR</v>
      </c>
      <c r="E275" s="33" t="str">
        <f>+'Base de datos  1'!F3851</f>
        <v>PUYEHUE 36, MILITZA CORTES</v>
      </c>
      <c r="F275">
        <f>+'Base de datos  1'!G3851</f>
        <v>0</v>
      </c>
      <c r="G275" s="201">
        <f>+'Base de datos  1'!H3851</f>
        <v>26000</v>
      </c>
    </row>
    <row r="276" spans="1:7" x14ac:dyDescent="0.25">
      <c r="A276" s="33">
        <f>+'Base de datos  1'!A3852</f>
        <v>45078</v>
      </c>
      <c r="B276" s="33" t="str">
        <f>+'Base de datos  1'!C3853</f>
        <v>Pago Cuota</v>
      </c>
      <c r="C276" s="33">
        <f>+'Base de datos  1'!D3852</f>
        <v>45078</v>
      </c>
      <c r="D276" s="33" t="str">
        <f>+'Base de datos  1'!E3852</f>
        <v>TR</v>
      </c>
      <c r="E276" s="33" t="str">
        <f>+'Base de datos  1'!F3852</f>
        <v>VILLARRICA 128, CLAUDIA UBILLA</v>
      </c>
      <c r="F276">
        <f>+'Base de datos  1'!G3852</f>
        <v>0</v>
      </c>
      <c r="G276" s="201">
        <f>+'Base de datos  1'!H3852</f>
        <v>44070</v>
      </c>
    </row>
    <row r="277" spans="1:7" x14ac:dyDescent="0.25">
      <c r="A277" s="33">
        <f>+'Base de datos  1'!A3853</f>
        <v>45078</v>
      </c>
      <c r="B277" s="33" t="str">
        <f>+'Base de datos  1'!C3854</f>
        <v>Pago Cuota</v>
      </c>
      <c r="C277" s="33">
        <f>+'Base de datos  1'!D3853</f>
        <v>45078</v>
      </c>
      <c r="D277" s="33" t="str">
        <f>+'Base de datos  1'!E3853</f>
        <v>TR</v>
      </c>
      <c r="E277" s="33" t="str">
        <f>+'Base de datos  1'!F3853</f>
        <v>VILLARRICA 108, SUC. ANGELA ITURBIDE</v>
      </c>
      <c r="F277">
        <f>+'Base de datos  1'!G3853</f>
        <v>0</v>
      </c>
      <c r="G277" s="201">
        <f>+'Base de datos  1'!H3853</f>
        <v>52000</v>
      </c>
    </row>
    <row r="278" spans="1:7" x14ac:dyDescent="0.25">
      <c r="A278" s="33">
        <f>+'Base de datos  1'!A3854</f>
        <v>45082</v>
      </c>
      <c r="B278" s="33" t="str">
        <f>+'Base de datos  1'!C3855</f>
        <v>Pago Cuota</v>
      </c>
      <c r="C278" s="33">
        <f>+'Base de datos  1'!D3854</f>
        <v>45082</v>
      </c>
      <c r="D278" s="33" t="str">
        <f>+'Base de datos  1'!E3854</f>
        <v>TR</v>
      </c>
      <c r="E278" s="33" t="str">
        <f>+'Base de datos  1'!F3854</f>
        <v>RANCO 42, OCTAVIO ARRUE</v>
      </c>
      <c r="F278">
        <f>+'Base de datos  1'!G3854</f>
        <v>0</v>
      </c>
      <c r="G278" s="201">
        <f>+'Base de datos  1'!H3854</f>
        <v>26000</v>
      </c>
    </row>
    <row r="279" spans="1:7" x14ac:dyDescent="0.25">
      <c r="A279" s="33">
        <f>+'Base de datos  1'!A3855</f>
        <v>45082</v>
      </c>
      <c r="B279" s="33" t="str">
        <f>+'Base de datos  1'!C3856</f>
        <v>Pago Cuota</v>
      </c>
      <c r="C279" s="33">
        <f>+'Base de datos  1'!D3855</f>
        <v>45082</v>
      </c>
      <c r="D279" s="33" t="str">
        <f>+'Base de datos  1'!E3855</f>
        <v>TR</v>
      </c>
      <c r="E279" s="33" t="str">
        <f>+'Base de datos  1'!F3855</f>
        <v>LLANQUIHUE 97, RENE RIVERO</v>
      </c>
      <c r="F279">
        <f>+'Base de datos  1'!G3855</f>
        <v>0</v>
      </c>
      <c r="G279" s="201">
        <f>+'Base de datos  1'!H3855</f>
        <v>26000</v>
      </c>
    </row>
    <row r="280" spans="1:7" x14ac:dyDescent="0.25">
      <c r="A280" s="33">
        <f>+'Base de datos  1'!A3856</f>
        <v>45082</v>
      </c>
      <c r="B280" s="33" t="str">
        <f>+'Base de datos  1'!C3857</f>
        <v>Pago Cuota</v>
      </c>
      <c r="C280" s="33">
        <f>+'Base de datos  1'!D3856</f>
        <v>45082</v>
      </c>
      <c r="D280" s="33" t="str">
        <f>+'Base de datos  1'!E3856</f>
        <v>TR</v>
      </c>
      <c r="E280" s="33" t="str">
        <f>+'Base de datos  1'!F3856</f>
        <v>RANCO 89, TERESA ROJAS 15077</v>
      </c>
      <c r="F280">
        <f>+'Base de datos  1'!G3856</f>
        <v>0</v>
      </c>
      <c r="G280" s="201">
        <f>+'Base de datos  1'!H3856</f>
        <v>26000</v>
      </c>
    </row>
    <row r="281" spans="1:7" x14ac:dyDescent="0.25">
      <c r="A281" s="33">
        <f>+'Base de datos  1'!A3857</f>
        <v>45083</v>
      </c>
      <c r="B281" s="33" t="str">
        <f>+'Base de datos  1'!C3858</f>
        <v>Pago Cuota</v>
      </c>
      <c r="C281" s="33">
        <f>+'Base de datos  1'!D3857</f>
        <v>45083</v>
      </c>
      <c r="D281" s="33" t="str">
        <f>+'Base de datos  1'!E3857</f>
        <v>TR</v>
      </c>
      <c r="E281" s="33" t="str">
        <f>+'Base de datos  1'!F3857</f>
        <v>RANCO 91, JEANETTE IBARRA</v>
      </c>
      <c r="F281">
        <f>+'Base de datos  1'!G3857</f>
        <v>0</v>
      </c>
      <c r="G281" s="201">
        <f>+'Base de datos  1'!H3857</f>
        <v>26025</v>
      </c>
    </row>
    <row r="282" spans="1:7" x14ac:dyDescent="0.25">
      <c r="A282" s="33">
        <f>+'Base de datos  1'!A3858</f>
        <v>45083</v>
      </c>
      <c r="B282" s="33" t="str">
        <f>+'Base de datos  1'!C3859</f>
        <v>Pago Cuota</v>
      </c>
      <c r="C282" s="33">
        <f>+'Base de datos  1'!D3858</f>
        <v>45083</v>
      </c>
      <c r="D282" s="33" t="str">
        <f>+'Base de datos  1'!E3858</f>
        <v>TR</v>
      </c>
      <c r="E282" s="33" t="str">
        <f>+'Base de datos  1'!F3858</f>
        <v>RANCO 77, MELINDA GONZALEZ</v>
      </c>
      <c r="F282">
        <f>+'Base de datos  1'!G3858</f>
        <v>0</v>
      </c>
      <c r="G282" s="201">
        <f>+'Base de datos  1'!H3858</f>
        <v>30000</v>
      </c>
    </row>
    <row r="283" spans="1:7" x14ac:dyDescent="0.25">
      <c r="A283" s="33">
        <f>+'Base de datos  1'!A3859</f>
        <v>45089</v>
      </c>
      <c r="B283" s="33" t="str">
        <f>+'Base de datos  1'!C3860</f>
        <v>Pago Cuota</v>
      </c>
      <c r="C283" s="33">
        <f>+'Base de datos  1'!D3859</f>
        <v>45089</v>
      </c>
      <c r="D283" s="33" t="str">
        <f>+'Base de datos  1'!E3859</f>
        <v>TR</v>
      </c>
      <c r="E283" s="33" t="str">
        <f>+'Base de datos  1'!F3859</f>
        <v>PUYEHUE 39, FELIPE GALLARDO</v>
      </c>
      <c r="F283">
        <f>+'Base de datos  1'!G3859</f>
        <v>0</v>
      </c>
      <c r="G283" s="201">
        <f>+'Base de datos  1'!H3859</f>
        <v>52000</v>
      </c>
    </row>
    <row r="284" spans="1:7" x14ac:dyDescent="0.25">
      <c r="A284" s="33">
        <f>+'Base de datos  1'!A3860</f>
        <v>45090</v>
      </c>
      <c r="B284" s="33" t="str">
        <f>+'Base de datos  1'!C3861</f>
        <v>Pago Cuota</v>
      </c>
      <c r="C284" s="33">
        <f>+'Base de datos  1'!D3860</f>
        <v>45090</v>
      </c>
      <c r="D284" s="33" t="str">
        <f>+'Base de datos  1'!E3860</f>
        <v>TR</v>
      </c>
      <c r="E284" s="33" t="str">
        <f>+'Base de datos  1'!F3860</f>
        <v>RANCO 50, JULIA PARRA</v>
      </c>
      <c r="F284">
        <f>+'Base de datos  1'!G3860</f>
        <v>0</v>
      </c>
      <c r="G284" s="201">
        <f>+'Base de datos  1'!H3860</f>
        <v>1380000</v>
      </c>
    </row>
    <row r="285" spans="1:7" x14ac:dyDescent="0.25">
      <c r="A285" s="33">
        <f>+'Base de datos  1'!A3861</f>
        <v>45090</v>
      </c>
      <c r="B285" s="33" t="str">
        <f>+'Base de datos  1'!C3862</f>
        <v>Pago Cuota</v>
      </c>
      <c r="C285" s="33">
        <f>+'Base de datos  1'!D3861</f>
        <v>45090</v>
      </c>
      <c r="D285" s="33" t="str">
        <f>+'Base de datos  1'!E3861</f>
        <v>TR</v>
      </c>
      <c r="E285" s="33" t="str">
        <f>+'Base de datos  1'!F3861</f>
        <v>RANCO 79, ISMELDA MEZA</v>
      </c>
      <c r="F285">
        <f>+'Base de datos  1'!G3861</f>
        <v>0</v>
      </c>
      <c r="G285" s="201">
        <f>+'Base de datos  1'!H3861</f>
        <v>26000</v>
      </c>
    </row>
    <row r="286" spans="1:7" x14ac:dyDescent="0.25">
      <c r="A286" s="33">
        <f>+'Base de datos  1'!A3862</f>
        <v>45093</v>
      </c>
      <c r="B286" s="33" t="str">
        <f>+'Base de datos  1'!C3863</f>
        <v>Pago Cuota</v>
      </c>
      <c r="C286" s="33">
        <f>+'Base de datos  1'!D3862</f>
        <v>45093</v>
      </c>
      <c r="D286" s="33" t="str">
        <f>+'Base de datos  1'!E3862</f>
        <v>TR</v>
      </c>
      <c r="E286" s="33" t="str">
        <f>+'Base de datos  1'!F3862</f>
        <v>RANCO 54, MARION PACHECO</v>
      </c>
      <c r="F286">
        <f>+'Base de datos  1'!G3862</f>
        <v>0</v>
      </c>
      <c r="G286" s="201">
        <f>+'Base de datos  1'!H3862</f>
        <v>26000</v>
      </c>
    </row>
    <row r="287" spans="1:7" x14ac:dyDescent="0.25">
      <c r="A287" s="33">
        <f>+'Base de datos  1'!A3863</f>
        <v>45096</v>
      </c>
      <c r="B287" s="33" t="str">
        <f>+'Base de datos  1'!C3864</f>
        <v>Pago Cuota</v>
      </c>
      <c r="C287" s="33">
        <f>+'Base de datos  1'!D3863</f>
        <v>45096</v>
      </c>
      <c r="D287" s="33" t="str">
        <f>+'Base de datos  1'!E3863</f>
        <v>TR</v>
      </c>
      <c r="E287" s="33" t="str">
        <f>+'Base de datos  1'!F3863</f>
        <v>VILLARRICA 126, EMA DE RAMON</v>
      </c>
      <c r="F287">
        <f>+'Base de datos  1'!G3863</f>
        <v>0</v>
      </c>
      <c r="G287" s="201">
        <f>+'Base de datos  1'!H3863</f>
        <v>225924</v>
      </c>
    </row>
    <row r="288" spans="1:7" x14ac:dyDescent="0.25">
      <c r="A288" s="33">
        <f>+'Base de datos  1'!A3864</f>
        <v>45097</v>
      </c>
      <c r="B288" s="33" t="str">
        <f>+'Base de datos  1'!C3865</f>
        <v>Pago Cuota</v>
      </c>
      <c r="C288" s="33">
        <f>+'Base de datos  1'!D3864</f>
        <v>45097</v>
      </c>
      <c r="D288" s="33" t="str">
        <f>+'Base de datos  1'!E3864</f>
        <v>D/E</v>
      </c>
      <c r="E288" s="33" t="str">
        <f>+'Base de datos  1'!F3864</f>
        <v>RANCO 83, SILVIA GONZALEZ  15093</v>
      </c>
      <c r="F288">
        <f>+'Base de datos  1'!G3864</f>
        <v>0</v>
      </c>
      <c r="G288" s="201">
        <f>+'Base de datos  1'!H3864</f>
        <v>3511377</v>
      </c>
    </row>
    <row r="289" spans="1:7" x14ac:dyDescent="0.25">
      <c r="A289" s="33">
        <f>+'Base de datos  1'!A3865</f>
        <v>45099</v>
      </c>
      <c r="B289" s="33" t="str">
        <f>+'Base de datos  1'!C3866</f>
        <v>Pago Cuota</v>
      </c>
      <c r="C289" s="33">
        <f>+'Base de datos  1'!D3865</f>
        <v>45099</v>
      </c>
      <c r="D289" s="33" t="str">
        <f>+'Base de datos  1'!E3865</f>
        <v>TR</v>
      </c>
      <c r="E289" s="33" t="str">
        <f>+'Base de datos  1'!F3865</f>
        <v>PUYEHUE 32, IVONNE JORQUERA</v>
      </c>
      <c r="F289">
        <f>+'Base de datos  1'!G3865</f>
        <v>0</v>
      </c>
      <c r="G289" s="201">
        <f>+'Base de datos  1'!H3865</f>
        <v>26100</v>
      </c>
    </row>
    <row r="290" spans="1:7" x14ac:dyDescent="0.25">
      <c r="A290" s="33">
        <f>+'Base de datos  1'!A3866</f>
        <v>45100</v>
      </c>
      <c r="B290" s="33" t="str">
        <f>+'Base de datos  1'!C3867</f>
        <v>Pago Cuota</v>
      </c>
      <c r="C290" s="33">
        <f>+'Base de datos  1'!D3866</f>
        <v>45100</v>
      </c>
      <c r="D290" s="33" t="str">
        <f>+'Base de datos  1'!E3866</f>
        <v>TR</v>
      </c>
      <c r="E290" s="33" t="str">
        <f>+'Base de datos  1'!F3866</f>
        <v>PUYEHUE 45, SOLEDAD SCHWARZENBERG</v>
      </c>
      <c r="F290">
        <f>+'Base de datos  1'!G3866</f>
        <v>0</v>
      </c>
      <c r="G290" s="201">
        <f>+'Base de datos  1'!H3866</f>
        <v>136096</v>
      </c>
    </row>
    <row r="291" spans="1:7" x14ac:dyDescent="0.25">
      <c r="A291" s="33">
        <f>+'Base de datos  1'!A3867</f>
        <v>45100</v>
      </c>
      <c r="B291" s="33" t="str">
        <f>+'Base de datos  1'!C3868</f>
        <v>Pago Cuota</v>
      </c>
      <c r="C291" s="33">
        <f>+'Base de datos  1'!D3867</f>
        <v>45100</v>
      </c>
      <c r="D291" s="33" t="str">
        <f>+'Base de datos  1'!E3867</f>
        <v>TR</v>
      </c>
      <c r="E291" s="33" t="str">
        <f>+'Base de datos  1'!F3867</f>
        <v>Icalma 72, PUYEHUE 37 Jorge Matamala</v>
      </c>
      <c r="F291">
        <f>+'Base de datos  1'!G3867</f>
        <v>0</v>
      </c>
      <c r="G291" s="201">
        <f>+'Base de datos  1'!H3867</f>
        <v>26000</v>
      </c>
    </row>
    <row r="292" spans="1:7" x14ac:dyDescent="0.25">
      <c r="A292" s="33">
        <f>+'Base de datos  1'!A3868</f>
        <v>45100</v>
      </c>
      <c r="B292" s="33" t="str">
        <f>+'Base de datos  1'!C3869</f>
        <v>Pago Cuota</v>
      </c>
      <c r="C292" s="33">
        <f>+'Base de datos  1'!D3868</f>
        <v>45100</v>
      </c>
      <c r="D292" s="33" t="str">
        <f>+'Base de datos  1'!E3868</f>
        <v>TR</v>
      </c>
      <c r="E292" s="33" t="str">
        <f>+'Base de datos  1'!F3868</f>
        <v>Icalma 72, PUYEHUE 37 Jorge Matamala</v>
      </c>
      <c r="F292">
        <f>+'Base de datos  1'!G3868</f>
        <v>0</v>
      </c>
      <c r="G292" s="201">
        <f>+'Base de datos  1'!H3868</f>
        <v>26000</v>
      </c>
    </row>
    <row r="293" spans="1:7" x14ac:dyDescent="0.25">
      <c r="A293" s="33">
        <f>+'Base de datos  1'!A3869</f>
        <v>45104</v>
      </c>
      <c r="B293" s="33" t="str">
        <f>+'Base de datos  1'!C3870</f>
        <v>Pago Cuota</v>
      </c>
      <c r="C293" s="33">
        <f>+'Base de datos  1'!D3869</f>
        <v>45104</v>
      </c>
      <c r="D293" s="33" t="str">
        <f>+'Base de datos  1'!E3869</f>
        <v>TR</v>
      </c>
      <c r="E293" s="33" t="str">
        <f>+'Base de datos  1'!F3869</f>
        <v>PUYEHUE 30, JORGE CARCASSON</v>
      </c>
      <c r="F293">
        <f>+'Base de datos  1'!G3869</f>
        <v>0</v>
      </c>
      <c r="G293" s="201">
        <f>+'Base de datos  1'!H3869</f>
        <v>26000</v>
      </c>
    </row>
    <row r="294" spans="1:7" x14ac:dyDescent="0.25">
      <c r="A294" s="33">
        <f>+'Base de datos  1'!A3870</f>
        <v>45104</v>
      </c>
      <c r="B294" s="33" t="str">
        <f>+'Base de datos  1'!C3871</f>
        <v>Pago Cuota</v>
      </c>
      <c r="C294" s="33">
        <f>+'Base de datos  1'!D3870</f>
        <v>45104</v>
      </c>
      <c r="D294" s="33" t="str">
        <f>+'Base de datos  1'!E3870</f>
        <v>TR</v>
      </c>
      <c r="E294" s="33" t="str">
        <f>+'Base de datos  1'!F3870</f>
        <v>VILLARRICA 122, LUIS SEPULVEDA</v>
      </c>
      <c r="F294">
        <f>+'Base de datos  1'!G3870</f>
        <v>0</v>
      </c>
      <c r="G294" s="201">
        <f>+'Base de datos  1'!H3870</f>
        <v>52000</v>
      </c>
    </row>
    <row r="295" spans="1:7" x14ac:dyDescent="0.25">
      <c r="A295" s="33">
        <f>+'Base de datos  1'!A3871</f>
        <v>45104</v>
      </c>
      <c r="B295" s="33" t="str">
        <f>+'Base de datos  1'!C3872</f>
        <v>Pago Cuota</v>
      </c>
      <c r="C295" s="33">
        <f>+'Base de datos  1'!D3871</f>
        <v>45104</v>
      </c>
      <c r="D295" s="33" t="str">
        <f>+'Base de datos  1'!E3871</f>
        <v>TR</v>
      </c>
      <c r="E295" s="33" t="str">
        <f>+'Base de datos  1'!F3871</f>
        <v>RIÑIHUE 23, SARA SALGADO</v>
      </c>
      <c r="F295">
        <f>+'Base de datos  1'!G3871</f>
        <v>0</v>
      </c>
      <c r="G295" s="201">
        <f>+'Base de datos  1'!H3871</f>
        <v>52000</v>
      </c>
    </row>
    <row r="296" spans="1:7" x14ac:dyDescent="0.25">
      <c r="A296" s="33">
        <f>+'Base de datos  1'!A3872</f>
        <v>45104</v>
      </c>
      <c r="B296" s="33" t="str">
        <f>+'Base de datos  1'!C3873</f>
        <v>Pago Cuota</v>
      </c>
      <c r="C296" s="33">
        <f>+'Base de datos  1'!D3872</f>
        <v>45104</v>
      </c>
      <c r="D296" s="33" t="str">
        <f>+'Base de datos  1'!E3872</f>
        <v>TR</v>
      </c>
      <c r="E296" s="33" t="str">
        <f>+'Base de datos  1'!F3872</f>
        <v>RANCO 48, CAROLA ARRIAGADA</v>
      </c>
      <c r="F296">
        <f>+'Base de datos  1'!G3872</f>
        <v>0</v>
      </c>
      <c r="G296" s="201">
        <f>+'Base de datos  1'!H3872</f>
        <v>26000</v>
      </c>
    </row>
    <row r="297" spans="1:7" x14ac:dyDescent="0.25">
      <c r="A297" s="33">
        <f>+'Base de datos  1'!A3873</f>
        <v>45107</v>
      </c>
      <c r="B297" s="33" t="str">
        <f>+'Base de datos  1'!C3874</f>
        <v>Pago Cuota</v>
      </c>
      <c r="C297" s="33">
        <f>+'Base de datos  1'!D3873</f>
        <v>45107</v>
      </c>
      <c r="D297" s="33" t="str">
        <f>+'Base de datos  1'!E3873</f>
        <v>TR</v>
      </c>
      <c r="E297" s="33" t="str">
        <f>+'Base de datos  1'!F3873</f>
        <v>VILLARRICA 118, PIA BURGOS</v>
      </c>
      <c r="F297">
        <f>+'Base de datos  1'!G3873</f>
        <v>0</v>
      </c>
      <c r="G297" s="201">
        <f>+'Base de datos  1'!H3873</f>
        <v>26000</v>
      </c>
    </row>
    <row r="298" spans="1:7" x14ac:dyDescent="0.25">
      <c r="A298" s="33">
        <f>+'Base de datos  1'!A3874</f>
        <v>45107</v>
      </c>
      <c r="B298" s="33" t="str">
        <f>+'Base de datos  1'!C3875</f>
        <v>Pago Cuota</v>
      </c>
      <c r="C298" s="33">
        <f>+'Base de datos  1'!D3874</f>
        <v>45107</v>
      </c>
      <c r="D298" s="33" t="str">
        <f>+'Base de datos  1'!E3874</f>
        <v>TR</v>
      </c>
      <c r="E298" s="33" t="str">
        <f>+'Base de datos  1'!F3874</f>
        <v>VILLARRICA 123, OMAR SEPULVEDA</v>
      </c>
      <c r="F298">
        <f>+'Base de datos  1'!G3874</f>
        <v>0</v>
      </c>
      <c r="G298" s="201">
        <f>+'Base de datos  1'!H3874</f>
        <v>26000</v>
      </c>
    </row>
    <row r="299" spans="1:7" x14ac:dyDescent="0.25">
      <c r="A299" s="33">
        <f>+'Base de datos  1'!A3875</f>
        <v>45082</v>
      </c>
      <c r="B299" s="33" t="str">
        <f>+'Base de datos  1'!C3876</f>
        <v>Pago Cuota</v>
      </c>
      <c r="C299" s="33">
        <f>+'Base de datos  1'!D3875</f>
        <v>45082</v>
      </c>
      <c r="D299" s="33" t="str">
        <f>+'Base de datos  1'!E3875</f>
        <v>TR</v>
      </c>
      <c r="E299" s="33" t="str">
        <f>+'Base de datos  1'!F3875</f>
        <v>RIÑIHUE 25, JUAN GONZALEZ</v>
      </c>
      <c r="F299">
        <f>+'Base de datos  1'!G3875</f>
        <v>0</v>
      </c>
      <c r="G299" s="201">
        <f>+'Base de datos  1'!H3875</f>
        <v>26113</v>
      </c>
    </row>
    <row r="300" spans="1:7" x14ac:dyDescent="0.25">
      <c r="A300" s="33">
        <f>+'Base de datos  1'!A3876</f>
        <v>45099</v>
      </c>
      <c r="B300" s="33" t="str">
        <f>+'Base de datos  1'!C3877</f>
        <v>Pago Cuota</v>
      </c>
      <c r="C300" s="33">
        <f>+'Base de datos  1'!D3876</f>
        <v>45099</v>
      </c>
      <c r="D300" s="33" t="str">
        <f>+'Base de datos  1'!E3876</f>
        <v>TR</v>
      </c>
      <c r="E300" s="33" t="str">
        <f>+'Base de datos  1'!F3876</f>
        <v>LLANQUIHUE 80, SERGIO IBACETA</v>
      </c>
      <c r="F300">
        <f>+'Base de datos  1'!G3876</f>
        <v>0</v>
      </c>
      <c r="G300" s="201">
        <f>+'Base de datos  1'!H3876</f>
        <v>156000</v>
      </c>
    </row>
    <row r="301" spans="1:7" x14ac:dyDescent="0.25">
      <c r="A301" s="33">
        <f>+'Base de datos  1'!A3877</f>
        <v>45086</v>
      </c>
      <c r="B301" s="33" t="str">
        <f>+'Base de datos  1'!C3878</f>
        <v>Pago Cuota</v>
      </c>
      <c r="C301" s="33">
        <f>+'Base de datos  1'!D3877</f>
        <v>45086</v>
      </c>
      <c r="D301" s="33" t="str">
        <f>+'Base de datos  1'!E3877</f>
        <v>TR</v>
      </c>
      <c r="E301" s="33" t="str">
        <f>+'Base de datos  1'!F3877</f>
        <v>VILLARRICA 100, JULIA ZUÑIGA</v>
      </c>
      <c r="F301">
        <f>+'Base de datos  1'!G3877</f>
        <v>0</v>
      </c>
      <c r="G301" s="201">
        <f>+'Base de datos  1'!H3877</f>
        <v>26000</v>
      </c>
    </row>
    <row r="302" spans="1:7" x14ac:dyDescent="0.25">
      <c r="A302" s="33">
        <f>+'Base de datos  1'!A3878</f>
        <v>45097</v>
      </c>
      <c r="B302" s="33" t="str">
        <f>+'Base de datos  1'!C3879</f>
        <v>Pago Cuota</v>
      </c>
      <c r="C302" s="33">
        <f>+'Base de datos  1'!D3878</f>
        <v>45097</v>
      </c>
      <c r="D302" s="33" t="str">
        <f>+'Base de datos  1'!E3878</f>
        <v>TR</v>
      </c>
      <c r="E302" s="33" t="str">
        <f>+'Base de datos  1'!F3878</f>
        <v>LLANQUIHUE 113, PEDRO RUZ</v>
      </c>
      <c r="F302">
        <f>+'Base de datos  1'!G3878</f>
        <v>0</v>
      </c>
      <c r="G302" s="201">
        <f>+'Base de datos  1'!H3878</f>
        <v>26080</v>
      </c>
    </row>
    <row r="303" spans="1:7" x14ac:dyDescent="0.25">
      <c r="A303" s="33">
        <f>+'Base de datos  1'!A3879</f>
        <v>45082</v>
      </c>
      <c r="B303" s="33" t="str">
        <f>+'Base de datos  1'!C3880</f>
        <v>Pago Cuota</v>
      </c>
      <c r="C303" s="33">
        <f>+'Base de datos  1'!D3879</f>
        <v>45082</v>
      </c>
      <c r="D303" s="33" t="str">
        <f>+'Base de datos  1'!E3879</f>
        <v>TR</v>
      </c>
      <c r="E303" s="33" t="str">
        <f>+'Base de datos  1'!F3879</f>
        <v>LLANQUIHUE 92, CARLOS HERRERA</v>
      </c>
      <c r="F303">
        <f>+'Base de datos  1'!G3879</f>
        <v>0</v>
      </c>
      <c r="G303" s="201">
        <f>+'Base de datos  1'!H3879</f>
        <v>312000</v>
      </c>
    </row>
    <row r="304" spans="1:7" x14ac:dyDescent="0.25">
      <c r="A304" s="33">
        <f>+'Base de datos  1'!A3880</f>
        <v>45107</v>
      </c>
      <c r="B304" s="33" t="str">
        <f>+'Base de datos  1'!C3881</f>
        <v>Pago Cuota</v>
      </c>
      <c r="C304" s="33">
        <f>+'Base de datos  1'!D3880</f>
        <v>45107</v>
      </c>
      <c r="D304" s="33" t="str">
        <f>+'Base de datos  1'!E3880</f>
        <v>TR</v>
      </c>
      <c r="E304" s="33" t="str">
        <f>+'Base de datos  1'!F3880</f>
        <v>VILLARRICA 106, CAROLINA URIBE</v>
      </c>
      <c r="F304">
        <f>+'Base de datos  1'!G3880</f>
        <v>0</v>
      </c>
      <c r="G304" s="201">
        <f>+'Base de datos  1'!H3880</f>
        <v>26000</v>
      </c>
    </row>
    <row r="305" spans="1:8" x14ac:dyDescent="0.25">
      <c r="A305" s="33">
        <f>+'Base de datos  1'!A3881</f>
        <v>45104</v>
      </c>
      <c r="B305" s="33" t="str">
        <f>+'Base de datos  1'!C3882</f>
        <v>Pago Cuota</v>
      </c>
      <c r="C305" s="33">
        <f>+'Base de datos  1'!D3881</f>
        <v>45104</v>
      </c>
      <c r="D305" s="33" t="str">
        <f>+'Base de datos  1'!E3881</f>
        <v>TR</v>
      </c>
      <c r="E305" s="33" t="str">
        <f>+'Base de datos  1'!F3881</f>
        <v>LLANQUIHUE 90, A. ARAYA P.CONVENIO 15113</v>
      </c>
      <c r="F305">
        <f>+'Base de datos  1'!G3881</f>
        <v>0</v>
      </c>
      <c r="G305" s="201">
        <f>+'Base de datos  1'!H3881</f>
        <v>26000</v>
      </c>
    </row>
    <row r="306" spans="1:8" x14ac:dyDescent="0.25">
      <c r="A306" s="33">
        <f>+'Base de datos  1'!A3882</f>
        <v>45078</v>
      </c>
      <c r="B306" s="33" t="str">
        <f>+'Base de datos  1'!C3883</f>
        <v>Pago Cuota</v>
      </c>
      <c r="C306" s="33">
        <f>+'Base de datos  1'!D3882</f>
        <v>45078</v>
      </c>
      <c r="D306" s="33" t="str">
        <f>+'Base de datos  1'!E3882</f>
        <v>TR</v>
      </c>
      <c r="E306" s="33" t="str">
        <f>+'Base de datos  1'!F3882</f>
        <v>R. FIGUEROA VUELTO CAJA CHICA MAYO</v>
      </c>
      <c r="F306">
        <f>+'Base de datos  1'!G3882</f>
        <v>0</v>
      </c>
      <c r="G306" s="201">
        <f>+'Base de datos  1'!H3882</f>
        <v>26000</v>
      </c>
    </row>
    <row r="307" spans="1:8" x14ac:dyDescent="0.25">
      <c r="A307" s="33">
        <f>+'Base de datos  1'!A3883</f>
        <v>45078</v>
      </c>
      <c r="B307" s="33" t="str">
        <f>+'Base de datos  1'!C3884</f>
        <v>Pago Cuota</v>
      </c>
      <c r="C307" s="33">
        <f>+'Base de datos  1'!D3883</f>
        <v>45078</v>
      </c>
      <c r="D307" s="33" t="str">
        <f>+'Base de datos  1'!E3883</f>
        <v>TR</v>
      </c>
      <c r="E307" s="33" t="str">
        <f>+'Base de datos  1'!F3883</f>
        <v>LLANQUIHUE 101, MARCELA ORTIZ</v>
      </c>
      <c r="F307">
        <f>+'Base de datos  1'!G3883</f>
        <v>0</v>
      </c>
      <c r="G307" s="201">
        <f>+'Base de datos  1'!H3883</f>
        <v>23102</v>
      </c>
    </row>
    <row r="308" spans="1:8" x14ac:dyDescent="0.25">
      <c r="A308" s="33">
        <f>+'Base de datos  1'!A3884</f>
        <v>45082</v>
      </c>
      <c r="B308" s="33" t="str">
        <f>+'Base de datos  1'!C3885</f>
        <v>Pago Cuota</v>
      </c>
      <c r="C308" s="33">
        <f>+'Base de datos  1'!D3884</f>
        <v>45082</v>
      </c>
      <c r="D308" s="33" t="str">
        <f>+'Base de datos  1'!E3884</f>
        <v>TR</v>
      </c>
      <c r="E308" s="33" t="str">
        <f>+'Base de datos  1'!F3884</f>
        <v>LLANQUIHUE 74, ELIANA HARO 15073</v>
      </c>
      <c r="F308">
        <f>+'Base de datos  1'!G3884</f>
        <v>0</v>
      </c>
      <c r="G308" s="201">
        <f>+'Base de datos  1'!H3884</f>
        <v>26000</v>
      </c>
    </row>
    <row r="309" spans="1:8" x14ac:dyDescent="0.25">
      <c r="A309" s="33">
        <f>+'Base de datos  1'!A3885</f>
        <v>45090</v>
      </c>
      <c r="B309" s="33" t="str">
        <f>+'Base de datos  1'!C3886</f>
        <v>Pago Cuota</v>
      </c>
      <c r="C309" s="33">
        <f>+'Base de datos  1'!D3885</f>
        <v>45090</v>
      </c>
      <c r="D309" s="33" t="str">
        <f>+'Base de datos  1'!E3885</f>
        <v>TR</v>
      </c>
      <c r="E309" s="33" t="str">
        <f>+'Base de datos  1'!F3885</f>
        <v>RANCO 75, OLGA HERNANDEZ</v>
      </c>
      <c r="F309">
        <f>+'Base de datos  1'!G3885</f>
        <v>0</v>
      </c>
      <c r="G309" s="201">
        <f>+'Base de datos  1'!H3885</f>
        <v>26000</v>
      </c>
    </row>
    <row r="310" spans="1:8" x14ac:dyDescent="0.25">
      <c r="A310" s="33">
        <f>+'Base de datos  1'!A3886</f>
        <v>45092</v>
      </c>
      <c r="B310" s="33" t="str">
        <f>+'Base de datos  1'!C3887</f>
        <v>Pago Cuota</v>
      </c>
      <c r="C310" s="33">
        <f>+'Base de datos  1'!D3886</f>
        <v>45092</v>
      </c>
      <c r="D310" s="33" t="str">
        <f>+'Base de datos  1'!E3886</f>
        <v>TR</v>
      </c>
      <c r="E310" s="33" t="str">
        <f>+'Base de datos  1'!F3886</f>
        <v>PUYEHUE 28, VERONICA SILVA</v>
      </c>
      <c r="F310">
        <f>+'Base de datos  1'!G3886</f>
        <v>0</v>
      </c>
      <c r="G310" s="201">
        <f>+'Base de datos  1'!H3886</f>
        <v>26000</v>
      </c>
    </row>
    <row r="311" spans="1:8" x14ac:dyDescent="0.25">
      <c r="A311" s="33">
        <f>+'Base de datos  1'!A3887</f>
        <v>45104</v>
      </c>
      <c r="B311" s="33" t="str">
        <f>+'Base de datos  1'!C3888</f>
        <v>Pago Cuota</v>
      </c>
      <c r="C311" s="33">
        <f>+'Base de datos  1'!D3887</f>
        <v>45104</v>
      </c>
      <c r="D311" s="33" t="str">
        <f>+'Base de datos  1'!E3887</f>
        <v>TR</v>
      </c>
      <c r="E311" s="33" t="str">
        <f>+'Base de datos  1'!F3887</f>
        <v>CALAFQUEN 5, MARCOS BRIONES</v>
      </c>
      <c r="F311">
        <f>+'Base de datos  1'!G3887</f>
        <v>0</v>
      </c>
      <c r="G311" s="201">
        <f>+'Base de datos  1'!H3887</f>
        <v>26000</v>
      </c>
    </row>
    <row r="312" spans="1:8" x14ac:dyDescent="0.25">
      <c r="A312" s="33">
        <f>+'Base de datos  1'!A3888</f>
        <v>45104</v>
      </c>
      <c r="B312" s="33" t="str">
        <f>+'Base de datos  1'!C3889</f>
        <v>Pago Cuota</v>
      </c>
      <c r="C312" s="33">
        <f>+'Base de datos  1'!D3888</f>
        <v>45104</v>
      </c>
      <c r="D312" s="33" t="str">
        <f>+'Base de datos  1'!E3888</f>
        <v>TR</v>
      </c>
      <c r="E312" s="33" t="str">
        <f>+'Base de datos  1'!F3888</f>
        <v>PUYEHUE 45, SOLEDAD SCHWARZENBERG</v>
      </c>
      <c r="F312">
        <f>+'Base de datos  1'!G3888</f>
        <v>0</v>
      </c>
      <c r="G312" s="201">
        <f>+'Base de datos  1'!H3888</f>
        <v>40000</v>
      </c>
    </row>
    <row r="313" spans="1:8" x14ac:dyDescent="0.25">
      <c r="A313" s="33">
        <f>+'Base de datos  1'!A3889</f>
        <v>45086</v>
      </c>
      <c r="B313" s="33" t="str">
        <f>+'Base de datos  1'!C3890</f>
        <v>Pago Cuota</v>
      </c>
      <c r="C313" s="33">
        <f>+'Base de datos  1'!D3889</f>
        <v>45086</v>
      </c>
      <c r="D313" s="33" t="str">
        <f>+'Base de datos  1'!E3889</f>
        <v>TR</v>
      </c>
      <c r="E313" s="33" t="str">
        <f>+'Base de datos  1'!F3889</f>
        <v>LLANQUIHUE 96, CARLOS ALVAREZ</v>
      </c>
      <c r="F313">
        <f>+'Base de datos  1'!G3889</f>
        <v>0</v>
      </c>
      <c r="G313" s="201">
        <f>+'Base de datos  1'!H3889</f>
        <v>52000</v>
      </c>
    </row>
    <row r="314" spans="1:8" x14ac:dyDescent="0.25">
      <c r="A314" s="33">
        <f>+'Base de datos  1'!A3890</f>
        <v>45097</v>
      </c>
      <c r="B314" s="33" t="str">
        <f>+'Base de datos  1'!C3891</f>
        <v>Pago Cuota</v>
      </c>
      <c r="C314" s="33">
        <f>+'Base de datos  1'!D3890</f>
        <v>45097</v>
      </c>
      <c r="D314" s="33" t="str">
        <f>+'Base de datos  1'!E3890</f>
        <v>TR</v>
      </c>
      <c r="E314" s="33" t="str">
        <f>+'Base de datos  1'!F3890</f>
        <v>RANCO 93, MARGARITA MUÑOZ</v>
      </c>
      <c r="F314">
        <f>+'Base de datos  1'!G3890</f>
        <v>0</v>
      </c>
      <c r="G314" s="201">
        <f>+'Base de datos  1'!H3890</f>
        <v>104000</v>
      </c>
    </row>
    <row r="315" spans="1:8" x14ac:dyDescent="0.25">
      <c r="A315" s="33">
        <f>+'Base de datos  1'!A3891</f>
        <v>45083</v>
      </c>
      <c r="B315" s="33" t="str">
        <f>+'Base de datos  1'!C3892</f>
        <v>Pago Cuota</v>
      </c>
      <c r="C315" s="33">
        <f>+'Base de datos  1'!D3891</f>
        <v>45083</v>
      </c>
      <c r="D315" s="33" t="str">
        <f>+'Base de datos  1'!E3891</f>
        <v>TR</v>
      </c>
      <c r="E315" s="33" t="str">
        <f>+'Base de datos  1'!F3891</f>
        <v>DEVOLUCION ASEO MUNICIPAL</v>
      </c>
      <c r="F315">
        <f>+'Base de datos  1'!G3891</f>
        <v>0</v>
      </c>
      <c r="G315" s="201">
        <f>+'Base de datos  1'!H3891</f>
        <v>9600</v>
      </c>
    </row>
    <row r="316" spans="1:8" x14ac:dyDescent="0.25">
      <c r="A316" s="33">
        <f>+'Base de datos  1'!A3892</f>
        <v>45099</v>
      </c>
      <c r="B316" s="33" t="str">
        <f>+'Base de datos  1'!C3893</f>
        <v>Pago Cuota</v>
      </c>
      <c r="C316" s="33">
        <f>+'Base de datos  1'!D3892</f>
        <v>45099</v>
      </c>
      <c r="D316" s="33" t="str">
        <f>+'Base de datos  1'!E3892</f>
        <v>D/CH</v>
      </c>
      <c r="E316" s="33" t="str">
        <f>+'Base de datos  1'!F3892</f>
        <v>CALAQUEN 3, OSCAR SANCHEZ</v>
      </c>
      <c r="F316">
        <f>+'Base de datos  1'!G3892</f>
        <v>0</v>
      </c>
      <c r="G316" s="201">
        <f>+'Base de datos  1'!H3892</f>
        <v>26000</v>
      </c>
    </row>
    <row r="317" spans="1:8" x14ac:dyDescent="0.25">
      <c r="A317" s="33">
        <f>+'Base de datos  1'!A3893</f>
        <v>45082</v>
      </c>
      <c r="B317" s="33" t="str">
        <f>+'Base de datos  1'!C3894</f>
        <v>Pago Cuota</v>
      </c>
      <c r="C317" s="33">
        <f>+'Base de datos  1'!D3893</f>
        <v>45082</v>
      </c>
      <c r="D317" s="33" t="str">
        <f>+'Base de datos  1'!E3893</f>
        <v>TR</v>
      </c>
      <c r="E317" s="33" t="str">
        <f>+'Base de datos  1'!F3893</f>
        <v>VILLARRICA 124, SALDO PAGO FRANJA ADIC.</v>
      </c>
      <c r="F317">
        <f>+'Base de datos  1'!G3893</f>
        <v>0</v>
      </c>
      <c r="G317" s="201">
        <f>+'Base de datos  1'!H3893</f>
        <v>26000</v>
      </c>
    </row>
    <row r="318" spans="1:8" x14ac:dyDescent="0.25">
      <c r="A318" s="167">
        <f>+'Base de datos  1'!A3894</f>
        <v>45083</v>
      </c>
      <c r="B318" s="167" t="str">
        <f>+'Base de datos  1'!C3895</f>
        <v>Pago Cuota</v>
      </c>
      <c r="C318" s="167">
        <f>+'Base de datos  1'!D3894</f>
        <v>45083</v>
      </c>
      <c r="D318" s="167" t="str">
        <f>+'Base de datos  1'!E3894</f>
        <v>TR</v>
      </c>
      <c r="E318" s="167" t="str">
        <f>+'Base de datos  1'!F3894</f>
        <v>PAGO FRANJA VILLARRICA 127</v>
      </c>
      <c r="F318" s="168">
        <f>+'Base de datos  1'!G3894</f>
        <v>0</v>
      </c>
      <c r="G318" s="280">
        <f>+'Base de datos  1'!H3894</f>
        <v>36000</v>
      </c>
      <c r="H318" s="280">
        <f>SUM(G272:G318)</f>
        <v>7022487</v>
      </c>
    </row>
    <row r="319" spans="1:8" x14ac:dyDescent="0.25">
      <c r="A319" s="33">
        <f>+'Base de datos  1'!A3895</f>
        <v>45138</v>
      </c>
      <c r="B319" s="33" t="str">
        <f>+'Base de datos  1'!C3896</f>
        <v>Pago Cuota</v>
      </c>
      <c r="C319" s="33">
        <f>+'Base de datos  1'!D3895</f>
        <v>45138</v>
      </c>
      <c r="D319" s="33" t="str">
        <f>+'Base de datos  1'!E3895</f>
        <v>TR</v>
      </c>
      <c r="E319" s="33" t="str">
        <f>+'Base de datos  1'!F3895</f>
        <v>VUELTO CAJA CHI JUL.23 R. FIGUEROA</v>
      </c>
      <c r="F319">
        <f>+'Base de datos  1'!G3895</f>
        <v>0</v>
      </c>
      <c r="G319" s="201">
        <f>+'Base de datos  1'!H3895</f>
        <v>26000</v>
      </c>
    </row>
    <row r="320" spans="1:8" x14ac:dyDescent="0.25">
      <c r="A320" s="33">
        <f>+'Base de datos  1'!A3896</f>
        <v>45127</v>
      </c>
      <c r="B320" s="33" t="str">
        <f>+'Base de datos  1'!C3897</f>
        <v>Pago Cuota</v>
      </c>
      <c r="C320" s="33">
        <f>+'Base de datos  1'!D3896</f>
        <v>45127</v>
      </c>
      <c r="D320" s="33" t="str">
        <f>+'Base de datos  1'!E3896</f>
        <v>TR</v>
      </c>
      <c r="E320" s="33" t="str">
        <f>+'Base de datos  1'!F3896</f>
        <v>VILLARRICA 102, SILVIA MANCILLA</v>
      </c>
      <c r="F320">
        <f>+'Base de datos  1'!G3896</f>
        <v>0</v>
      </c>
      <c r="G320" s="201">
        <f>+'Base de datos  1'!H3896</f>
        <v>26000</v>
      </c>
    </row>
    <row r="321" spans="1:7" x14ac:dyDescent="0.25">
      <c r="A321" s="33">
        <f>+'Base de datos  1'!A3897</f>
        <v>45117</v>
      </c>
      <c r="B321" s="33" t="str">
        <f>+'Base de datos  1'!C3898</f>
        <v>Pago Cuota</v>
      </c>
      <c r="C321" s="33">
        <f>+'Base de datos  1'!D3897</f>
        <v>45117</v>
      </c>
      <c r="D321" s="33" t="str">
        <f>+'Base de datos  1'!E3897</f>
        <v>TR</v>
      </c>
      <c r="E321" s="33" t="str">
        <f>+'Base de datos  1'!F3897</f>
        <v>RIÑIHUE 19, TERESA PEÑA</v>
      </c>
      <c r="F321">
        <f>+'Base de datos  1'!G3897</f>
        <v>0</v>
      </c>
      <c r="G321" s="201">
        <f>+'Base de datos  1'!H3897</f>
        <v>26000</v>
      </c>
    </row>
    <row r="322" spans="1:7" x14ac:dyDescent="0.25">
      <c r="A322" s="33">
        <f>+'Base de datos  1'!A3898</f>
        <v>45127</v>
      </c>
      <c r="B322" s="33" t="str">
        <f>+'Base de datos  1'!C3899</f>
        <v>Pago Cuota</v>
      </c>
      <c r="C322" s="33">
        <f>+'Base de datos  1'!D3898</f>
        <v>45127</v>
      </c>
      <c r="D322" s="33" t="str">
        <f>+'Base de datos  1'!E3898</f>
        <v>TR</v>
      </c>
      <c r="E322" s="33" t="str">
        <f>+'Base de datos  1'!F3898</f>
        <v>VILLARRICA 102, SILVIA MANCILLA</v>
      </c>
      <c r="F322">
        <f>+'Base de datos  1'!G3898</f>
        <v>0</v>
      </c>
      <c r="G322" s="201">
        <f>+'Base de datos  1'!H3898</f>
        <v>26000</v>
      </c>
    </row>
    <row r="323" spans="1:7" x14ac:dyDescent="0.25">
      <c r="A323" s="33">
        <f>+'Base de datos  1'!A3899</f>
        <v>45110</v>
      </c>
      <c r="B323" s="33" t="str">
        <f>+'Base de datos  1'!C3900</f>
        <v>Pago Cuota</v>
      </c>
      <c r="C323" s="33">
        <f>+'Base de datos  1'!D3899</f>
        <v>45110</v>
      </c>
      <c r="D323" s="33" t="str">
        <f>+'Base de datos  1'!E3899</f>
        <v>TR</v>
      </c>
      <c r="E323" s="33" t="str">
        <f>+'Base de datos  1'!F3899</f>
        <v>LLANQUIHUE 82, MARIA MOLINA</v>
      </c>
      <c r="F323">
        <f>+'Base de datos  1'!G3899</f>
        <v>0</v>
      </c>
      <c r="G323" s="201">
        <f>+'Base de datos  1'!H3899</f>
        <v>26000</v>
      </c>
    </row>
    <row r="324" spans="1:7" x14ac:dyDescent="0.25">
      <c r="A324" s="33">
        <f>+'Base de datos  1'!A3900</f>
        <v>45110</v>
      </c>
      <c r="B324" s="33" t="str">
        <f>+'Base de datos  1'!C3901</f>
        <v>Pago Cuota</v>
      </c>
      <c r="C324" s="33">
        <f>+'Base de datos  1'!D3900</f>
        <v>45110</v>
      </c>
      <c r="D324" s="33" t="str">
        <f>+'Base de datos  1'!E3900</f>
        <v>TR</v>
      </c>
      <c r="E324" s="33" t="str">
        <f>+'Base de datos  1'!F3900</f>
        <v>VILLARRICA 128, MARCELA UBILLA</v>
      </c>
      <c r="F324">
        <f>+'Base de datos  1'!G3900</f>
        <v>0</v>
      </c>
      <c r="G324" s="201">
        <f>+'Base de datos  1'!H3900</f>
        <v>26025</v>
      </c>
    </row>
    <row r="325" spans="1:7" x14ac:dyDescent="0.25">
      <c r="A325" s="33">
        <f>+'Base de datos  1'!A3901</f>
        <v>45110</v>
      </c>
      <c r="B325" s="33" t="str">
        <f>+'Base de datos  1'!C3902</f>
        <v>Pago Cuota</v>
      </c>
      <c r="C325" s="33">
        <f>+'Base de datos  1'!D3901</f>
        <v>45110</v>
      </c>
      <c r="D325" s="33" t="str">
        <f>+'Base de datos  1'!E3901</f>
        <v>TR</v>
      </c>
      <c r="E325" s="33" t="str">
        <f>+'Base de datos  1'!F3901</f>
        <v>PUYEHUE 36, MILITZA CORTES</v>
      </c>
      <c r="F325">
        <f>+'Base de datos  1'!G3901</f>
        <v>0</v>
      </c>
      <c r="G325" s="201">
        <f>+'Base de datos  1'!H3901</f>
        <v>26109</v>
      </c>
    </row>
    <row r="326" spans="1:7" x14ac:dyDescent="0.25">
      <c r="A326" s="33">
        <f>+'Base de datos  1'!A3902</f>
        <v>45110</v>
      </c>
      <c r="B326" s="33" t="str">
        <f>+'Base de datos  1'!C3903</f>
        <v>Pago Cuota</v>
      </c>
      <c r="C326" s="33">
        <f>+'Base de datos  1'!D3902</f>
        <v>45110</v>
      </c>
      <c r="D326" s="33" t="str">
        <f>+'Base de datos  1'!E3902</f>
        <v>TR</v>
      </c>
      <c r="E326" s="33" t="str">
        <f>+'Base de datos  1'!F3902</f>
        <v>VILLARRICA 108, SUC. ANGELA ITURBIDE</v>
      </c>
      <c r="F326">
        <f>+'Base de datos  1'!G3902</f>
        <v>0</v>
      </c>
      <c r="G326" s="201">
        <f>+'Base de datos  1'!H3902</f>
        <v>26000</v>
      </c>
    </row>
    <row r="327" spans="1:7" x14ac:dyDescent="0.25">
      <c r="A327" s="33">
        <f>+'Base de datos  1'!A3903</f>
        <v>45110</v>
      </c>
      <c r="B327" s="33" t="str">
        <f>+'Base de datos  1'!C3904</f>
        <v>Pago Cuota</v>
      </c>
      <c r="C327" s="33">
        <f>+'Base de datos  1'!D3903</f>
        <v>45110</v>
      </c>
      <c r="D327" s="33" t="str">
        <f>+'Base de datos  1'!E3903</f>
        <v>TR</v>
      </c>
      <c r="E327" s="33" t="str">
        <f>+'Base de datos  1'!F3903</f>
        <v>PUYEHUE 47, ANDREA VALDIVIA</v>
      </c>
      <c r="F327">
        <f>+'Base de datos  1'!G3903</f>
        <v>0</v>
      </c>
      <c r="G327" s="201">
        <f>+'Base de datos  1'!H3903</f>
        <v>26000</v>
      </c>
    </row>
    <row r="328" spans="1:7" x14ac:dyDescent="0.25">
      <c r="A328" s="33">
        <f>+'Base de datos  1'!A3904</f>
        <v>45111</v>
      </c>
      <c r="B328" s="33" t="str">
        <f>+'Base de datos  1'!C3905</f>
        <v>Pago Cuota</v>
      </c>
      <c r="C328" s="33">
        <f>+'Base de datos  1'!D3904</f>
        <v>45111</v>
      </c>
      <c r="D328" s="33" t="str">
        <f>+'Base de datos  1'!E3904</f>
        <v>TR</v>
      </c>
      <c r="E328" s="33" t="str">
        <f>+'Base de datos  1'!F3904</f>
        <v>LLANQUIHUE 88, PEDRO FLORES</v>
      </c>
      <c r="F328">
        <f>+'Base de datos  1'!G3904</f>
        <v>0</v>
      </c>
      <c r="G328" s="201">
        <f>+'Base de datos  1'!H3904</f>
        <v>130000</v>
      </c>
    </row>
    <row r="329" spans="1:7" x14ac:dyDescent="0.25">
      <c r="A329" s="33">
        <f>+'Base de datos  1'!A3905</f>
        <v>45111</v>
      </c>
      <c r="B329" s="33" t="str">
        <f>+'Base de datos  1'!C3906</f>
        <v>Pago Cuota</v>
      </c>
      <c r="C329" s="33">
        <f>+'Base de datos  1'!D3905</f>
        <v>45111</v>
      </c>
      <c r="D329" s="33" t="str">
        <f>+'Base de datos  1'!E3905</f>
        <v>D/E</v>
      </c>
      <c r="E329" s="33" t="str">
        <f>+'Base de datos  1'!F3905</f>
        <v>LLANQUIHUE 74, ELIANA HARO 15107</v>
      </c>
      <c r="F329">
        <f>+'Base de datos  1'!G3905</f>
        <v>0</v>
      </c>
      <c r="G329" s="201">
        <f>+'Base de datos  1'!H3905</f>
        <v>26000</v>
      </c>
    </row>
    <row r="330" spans="1:7" x14ac:dyDescent="0.25">
      <c r="A330" s="33">
        <f>+'Base de datos  1'!A3906</f>
        <v>45112</v>
      </c>
      <c r="B330" s="33" t="str">
        <f>+'Base de datos  1'!C3907</f>
        <v>Pago Cuota</v>
      </c>
      <c r="C330" s="33">
        <f>+'Base de datos  1'!D3906</f>
        <v>45112</v>
      </c>
      <c r="D330" s="33" t="str">
        <f>+'Base de datos  1'!E3906</f>
        <v>TR</v>
      </c>
      <c r="E330" s="33" t="str">
        <f>+'Base de datos  1'!F3906</f>
        <v>LLANQUIHUE 97, RENE RIVERO</v>
      </c>
      <c r="F330">
        <f>+'Base de datos  1'!G3906</f>
        <v>0</v>
      </c>
      <c r="G330" s="201">
        <f>+'Base de datos  1'!H3906</f>
        <v>30000</v>
      </c>
    </row>
    <row r="331" spans="1:7" x14ac:dyDescent="0.25">
      <c r="A331" s="33">
        <f>+'Base de datos  1'!A3907</f>
        <v>45113</v>
      </c>
      <c r="B331" s="33" t="str">
        <f>+'Base de datos  1'!C3908</f>
        <v>Pago Cuota</v>
      </c>
      <c r="C331" s="33">
        <f>+'Base de datos  1'!D3907</f>
        <v>45113</v>
      </c>
      <c r="D331" s="33" t="str">
        <f>+'Base de datos  1'!E3907</f>
        <v>TR</v>
      </c>
      <c r="E331" s="33" t="str">
        <f>+'Base de datos  1'!F3907</f>
        <v>RANCO 91, JEANETTE IBARRA</v>
      </c>
      <c r="F331">
        <f>+'Base de datos  1'!G3907</f>
        <v>0</v>
      </c>
      <c r="G331" s="201">
        <f>+'Base de datos  1'!H3907</f>
        <v>156000</v>
      </c>
    </row>
    <row r="332" spans="1:7" x14ac:dyDescent="0.25">
      <c r="A332" s="33">
        <f>+'Base de datos  1'!A3908</f>
        <v>45114</v>
      </c>
      <c r="B332" s="33" t="str">
        <f>+'Base de datos  1'!C3909</f>
        <v>Pago Cuota</v>
      </c>
      <c r="C332" s="33">
        <f>+'Base de datos  1'!D3908</f>
        <v>45114</v>
      </c>
      <c r="D332" s="33" t="str">
        <f>+'Base de datos  1'!E3908</f>
        <v>TR</v>
      </c>
      <c r="E332" s="33" t="str">
        <f>+'Base de datos  1'!F3908</f>
        <v>LLANQUIHUE 76, GLENDA ALVAREZ</v>
      </c>
      <c r="F332">
        <f>+'Base de datos  1'!G3908</f>
        <v>0</v>
      </c>
      <c r="G332" s="201">
        <f>+'Base de datos  1'!H3908</f>
        <v>26000</v>
      </c>
    </row>
    <row r="333" spans="1:7" x14ac:dyDescent="0.25">
      <c r="A333" s="33">
        <f>+'Base de datos  1'!A3909</f>
        <v>45117</v>
      </c>
      <c r="B333" s="33" t="str">
        <f>+'Base de datos  1'!C3910</f>
        <v>Pago Cuota</v>
      </c>
      <c r="C333" s="33">
        <f>+'Base de datos  1'!D3909</f>
        <v>45117</v>
      </c>
      <c r="D333" s="33" t="str">
        <f>+'Base de datos  1'!E3909</f>
        <v>TR</v>
      </c>
      <c r="E333" s="33" t="str">
        <f>+'Base de datos  1'!F3909</f>
        <v>RANCO 77, MELINDA GONZALEZ</v>
      </c>
      <c r="F333">
        <f>+'Base de datos  1'!G3909</f>
        <v>0</v>
      </c>
      <c r="G333" s="201">
        <f>+'Base de datos  1'!H3909</f>
        <v>78000</v>
      </c>
    </row>
    <row r="334" spans="1:7" x14ac:dyDescent="0.25">
      <c r="A334" s="33">
        <f>+'Base de datos  1'!A3910</f>
        <v>45117</v>
      </c>
      <c r="B334" s="33" t="str">
        <f>+'Base de datos  1'!C3911</f>
        <v>Pago Cuota</v>
      </c>
      <c r="C334" s="33">
        <f>+'Base de datos  1'!D3910</f>
        <v>45117</v>
      </c>
      <c r="D334" s="33" t="str">
        <f>+'Base de datos  1'!E3910</f>
        <v>TR</v>
      </c>
      <c r="E334" s="33" t="str">
        <f>+'Base de datos  1'!F3910</f>
        <v>PUYEHUE 39, FELIPE GALLARDO</v>
      </c>
      <c r="F334">
        <f>+'Base de datos  1'!G3910</f>
        <v>0</v>
      </c>
      <c r="G334" s="201">
        <f>+'Base de datos  1'!H3910</f>
        <v>26000</v>
      </c>
    </row>
    <row r="335" spans="1:7" x14ac:dyDescent="0.25">
      <c r="A335" s="33">
        <f>+'Base de datos  1'!A3911</f>
        <v>45119</v>
      </c>
      <c r="B335" s="33" t="str">
        <f>+'Base de datos  1'!C3912</f>
        <v>Pago Cuota</v>
      </c>
      <c r="C335" s="33">
        <f>+'Base de datos  1'!D3911</f>
        <v>45119</v>
      </c>
      <c r="D335" s="33" t="str">
        <f>+'Base de datos  1'!E3911</f>
        <v>TR</v>
      </c>
      <c r="E335" s="33" t="str">
        <f>+'Base de datos  1'!F3911</f>
        <v>RANDO 54, MARION PACHECO</v>
      </c>
      <c r="F335">
        <f>+'Base de datos  1'!G3911</f>
        <v>0</v>
      </c>
      <c r="G335" s="201">
        <f>+'Base de datos  1'!H3911</f>
        <v>12000</v>
      </c>
    </row>
    <row r="336" spans="1:7" x14ac:dyDescent="0.25">
      <c r="A336" s="33">
        <f>+'Base de datos  1'!A3912</f>
        <v>45124</v>
      </c>
      <c r="B336" s="33" t="str">
        <f>+'Base de datos  1'!C3913</f>
        <v>Pago Cuota</v>
      </c>
      <c r="C336" s="33">
        <f>+'Base de datos  1'!D3912</f>
        <v>45124</v>
      </c>
      <c r="D336" s="33" t="str">
        <f>+'Base de datos  1'!E3912</f>
        <v>TR</v>
      </c>
      <c r="E336" s="33" t="str">
        <f>+'Base de datos  1'!F3912</f>
        <v>LLANQUIHUE 76, GLENDA ALVAREZ</v>
      </c>
      <c r="F336">
        <f>+'Base de datos  1'!G3912</f>
        <v>0</v>
      </c>
      <c r="G336" s="201">
        <f>+'Base de datos  1'!H3912</f>
        <v>26000</v>
      </c>
    </row>
    <row r="337" spans="1:7" x14ac:dyDescent="0.25">
      <c r="A337" s="33">
        <f>+'Base de datos  1'!A3913</f>
        <v>45125</v>
      </c>
      <c r="B337" s="33" t="str">
        <f>+'Base de datos  1'!C3914</f>
        <v>Pago Cuota</v>
      </c>
      <c r="C337" s="33">
        <f>+'Base de datos  1'!D3913</f>
        <v>45125</v>
      </c>
      <c r="D337" s="33" t="str">
        <f>+'Base de datos  1'!E3913</f>
        <v>TR</v>
      </c>
      <c r="E337" s="33" t="str">
        <f>+'Base de datos  1'!F3913</f>
        <v>VILLARRICA 126, EMA DE RAMON</v>
      </c>
      <c r="F337">
        <f>+'Base de datos  1'!G3913</f>
        <v>0</v>
      </c>
      <c r="G337" s="201">
        <f>+'Base de datos  1'!H3913</f>
        <v>26000</v>
      </c>
    </row>
    <row r="338" spans="1:7" x14ac:dyDescent="0.25">
      <c r="A338" s="33">
        <f>+'Base de datos  1'!A3914</f>
        <v>45126</v>
      </c>
      <c r="B338" s="33" t="str">
        <f>+'Base de datos  1'!C3915</f>
        <v>Pago Cuota</v>
      </c>
      <c r="C338" s="33">
        <f>+'Base de datos  1'!D3914</f>
        <v>45126</v>
      </c>
      <c r="D338" s="33" t="str">
        <f>+'Base de datos  1'!E3914</f>
        <v>TR</v>
      </c>
      <c r="E338" s="33" t="str">
        <f>+'Base de datos  1'!F3914</f>
        <v>RIÑIHUE 23, SARA SALGADO</v>
      </c>
      <c r="F338">
        <f>+'Base de datos  1'!G3914</f>
        <v>0</v>
      </c>
      <c r="G338" s="201">
        <f>+'Base de datos  1'!H3914</f>
        <v>26100</v>
      </c>
    </row>
    <row r="339" spans="1:7" x14ac:dyDescent="0.25">
      <c r="A339" s="33">
        <f>+'Base de datos  1'!A3915</f>
        <v>45131</v>
      </c>
      <c r="B339" s="33" t="str">
        <f>+'Base de datos  1'!C3916</f>
        <v>Pago Cuota</v>
      </c>
      <c r="C339" s="33">
        <f>+'Base de datos  1'!D3915</f>
        <v>45131</v>
      </c>
      <c r="D339" s="33" t="str">
        <f>+'Base de datos  1'!E3915</f>
        <v>TR</v>
      </c>
      <c r="E339" s="33" t="str">
        <f>+'Base de datos  1'!F3915</f>
        <v>ICALMA 72, JORGE MATAMALA</v>
      </c>
      <c r="F339">
        <f>+'Base de datos  1'!G3915</f>
        <v>0</v>
      </c>
      <c r="G339" s="201">
        <f>+'Base de datos  1'!H3915</f>
        <v>52000</v>
      </c>
    </row>
    <row r="340" spans="1:7" x14ac:dyDescent="0.25">
      <c r="A340" s="33">
        <f>+'Base de datos  1'!A3916</f>
        <v>45131</v>
      </c>
      <c r="B340" s="33" t="str">
        <f>+'Base de datos  1'!C3917</f>
        <v>Pago Cuota</v>
      </c>
      <c r="C340" s="33">
        <f>+'Base de datos  1'!D3916</f>
        <v>45131</v>
      </c>
      <c r="D340" s="33" t="str">
        <f>+'Base de datos  1'!E3916</f>
        <v>TR</v>
      </c>
      <c r="E340" s="33" t="str">
        <f>+'Base de datos  1'!F3916</f>
        <v>PUEYEHUE 37, JORGE MATAMALA</v>
      </c>
      <c r="F340">
        <f>+'Base de datos  1'!G3916</f>
        <v>0</v>
      </c>
      <c r="G340" s="201">
        <f>+'Base de datos  1'!H3916</f>
        <v>26000</v>
      </c>
    </row>
    <row r="341" spans="1:7" x14ac:dyDescent="0.25">
      <c r="A341" s="33">
        <f>+'Base de datos  1'!A3917</f>
        <v>45131</v>
      </c>
      <c r="B341" s="33" t="str">
        <f>+'Base de datos  1'!C3918</f>
        <v>Pago Cuota</v>
      </c>
      <c r="C341" s="33">
        <f>+'Base de datos  1'!D3917</f>
        <v>45131</v>
      </c>
      <c r="D341" s="33" t="str">
        <f>+'Base de datos  1'!E3917</f>
        <v>TR</v>
      </c>
      <c r="E341" s="33" t="str">
        <f>+'Base de datos  1'!F3917</f>
        <v>RANCO 50, JULIA PARRA</v>
      </c>
      <c r="F341">
        <f>+'Base de datos  1'!G3917</f>
        <v>0</v>
      </c>
      <c r="G341" s="201">
        <f>+'Base de datos  1'!H3917</f>
        <v>26000</v>
      </c>
    </row>
    <row r="342" spans="1:7" x14ac:dyDescent="0.25">
      <c r="A342" s="33">
        <f>+'Base de datos  1'!A3918</f>
        <v>45131</v>
      </c>
      <c r="B342" s="33" t="str">
        <f>+'Base de datos  1'!C3919</f>
        <v>Pago Cuota</v>
      </c>
      <c r="C342" s="33">
        <f>+'Base de datos  1'!D3918</f>
        <v>45131</v>
      </c>
      <c r="D342" s="33" t="str">
        <f>+'Base de datos  1'!E3918</f>
        <v>TR</v>
      </c>
      <c r="E342" s="33" t="str">
        <f>+'Base de datos  1'!F3918</f>
        <v>RANCO 50, JULIA PARRA</v>
      </c>
      <c r="F342">
        <f>+'Base de datos  1'!G3918</f>
        <v>0</v>
      </c>
      <c r="G342" s="201">
        <f>+'Base de datos  1'!H3918</f>
        <v>26000</v>
      </c>
    </row>
    <row r="343" spans="1:7" x14ac:dyDescent="0.25">
      <c r="A343" s="33">
        <f>+'Base de datos  1'!A3919</f>
        <v>45131</v>
      </c>
      <c r="B343" s="33" t="str">
        <f>+'Base de datos  1'!C3920</f>
        <v>Pago Cuota</v>
      </c>
      <c r="C343" s="33">
        <f>+'Base de datos  1'!D3919</f>
        <v>45131</v>
      </c>
      <c r="D343" s="33" t="str">
        <f>+'Base de datos  1'!E3919</f>
        <v>TR</v>
      </c>
      <c r="E343" s="33" t="str">
        <f>+'Base de datos  1'!F3919</f>
        <v>RANCO 79, ISMELDA MEZA</v>
      </c>
      <c r="F343">
        <f>+'Base de datos  1'!G3919</f>
        <v>0</v>
      </c>
      <c r="G343" s="201">
        <f>+'Base de datos  1'!H3919</f>
        <v>26000</v>
      </c>
    </row>
    <row r="344" spans="1:7" x14ac:dyDescent="0.25">
      <c r="A344" s="33">
        <f>+'Base de datos  1'!A3920</f>
        <v>45131</v>
      </c>
      <c r="B344" s="33" t="str">
        <f>+'Base de datos  1'!C3921</f>
        <v>Pago Cuota</v>
      </c>
      <c r="C344" s="33">
        <f>+'Base de datos  1'!D3920</f>
        <v>45131</v>
      </c>
      <c r="D344" s="33" t="str">
        <f>+'Base de datos  1'!E3920</f>
        <v>TR</v>
      </c>
      <c r="E344" s="33" t="str">
        <f>+'Base de datos  1'!F3920</f>
        <v>RANCO 79, ISMELDA MEZA</v>
      </c>
      <c r="F344">
        <f>+'Base de datos  1'!G3920</f>
        <v>0</v>
      </c>
      <c r="G344" s="201">
        <f>+'Base de datos  1'!H3920</f>
        <v>26113</v>
      </c>
    </row>
    <row r="345" spans="1:7" x14ac:dyDescent="0.25">
      <c r="A345" s="33">
        <f>+'Base de datos  1'!A3921</f>
        <v>45132</v>
      </c>
      <c r="B345" s="33" t="str">
        <f>+'Base de datos  1'!C3922</f>
        <v>Pago Cuota</v>
      </c>
      <c r="C345" s="33">
        <f>+'Base de datos  1'!D3921</f>
        <v>45132</v>
      </c>
      <c r="D345" s="33" t="str">
        <f>+'Base de datos  1'!E3921</f>
        <v>TR</v>
      </c>
      <c r="E345" s="33" t="str">
        <f>+'Base de datos  1'!F3921</f>
        <v>PUYEHUE 32, IVONNE JORQUERA</v>
      </c>
      <c r="F345">
        <f>+'Base de datos  1'!G3921</f>
        <v>0</v>
      </c>
      <c r="G345" s="201">
        <f>+'Base de datos  1'!H3921</f>
        <v>6000</v>
      </c>
    </row>
    <row r="346" spans="1:7" x14ac:dyDescent="0.25">
      <c r="A346" s="33">
        <f>+'Base de datos  1'!A3922</f>
        <v>45132</v>
      </c>
      <c r="B346" s="33" t="str">
        <f>+'Base de datos  1'!C3923</f>
        <v>Pago Cuota</v>
      </c>
      <c r="C346" s="33">
        <f>+'Base de datos  1'!D3922</f>
        <v>45132</v>
      </c>
      <c r="D346" s="33" t="str">
        <f>+'Base de datos  1'!E3922</f>
        <v>TR</v>
      </c>
      <c r="E346" s="33" t="str">
        <f>+'Base de datos  1'!F3922</f>
        <v>PUEYEHUE 30, ANA MONTENEGRO</v>
      </c>
      <c r="F346">
        <f>+'Base de datos  1'!G3922</f>
        <v>0</v>
      </c>
      <c r="G346" s="201">
        <f>+'Base de datos  1'!H3922</f>
        <v>23102</v>
      </c>
    </row>
    <row r="347" spans="1:7" x14ac:dyDescent="0.25">
      <c r="A347" s="33">
        <f>+'Base de datos  1'!A3923</f>
        <v>45132</v>
      </c>
      <c r="B347" s="33" t="str">
        <f>+'Base de datos  1'!C3924</f>
        <v>Pago Cuota</v>
      </c>
      <c r="C347" s="33">
        <f>+'Base de datos  1'!D3923</f>
        <v>45132</v>
      </c>
      <c r="D347" s="33" t="str">
        <f>+'Base de datos  1'!E3923</f>
        <v>TR</v>
      </c>
      <c r="E347" s="33" t="str">
        <f>+'Base de datos  1'!F3923</f>
        <v>PUYEHUE 28, VERONICA SILVA</v>
      </c>
      <c r="F347">
        <f>+'Base de datos  1'!G3923</f>
        <v>0</v>
      </c>
      <c r="G347" s="201">
        <f>+'Base de datos  1'!H3923</f>
        <v>26102</v>
      </c>
    </row>
    <row r="348" spans="1:7" x14ac:dyDescent="0.25">
      <c r="A348" s="33">
        <f>+'Base de datos  1'!A3924</f>
        <v>45133</v>
      </c>
      <c r="B348" s="33" t="str">
        <f>+'Base de datos  1'!C3925</f>
        <v>Pago Cuota</v>
      </c>
      <c r="C348" s="33">
        <f>+'Base de datos  1'!D3924</f>
        <v>45133</v>
      </c>
      <c r="D348" s="33" t="str">
        <f>+'Base de datos  1'!E3924</f>
        <v>TR</v>
      </c>
      <c r="E348" s="33" t="str">
        <f>+'Base de datos  1'!F3924</f>
        <v>RANCO 42, OCTAVIO ARRUE</v>
      </c>
      <c r="F348">
        <f>+'Base de datos  1'!G3924</f>
        <v>0</v>
      </c>
      <c r="G348" s="201">
        <f>+'Base de datos  1'!H3924</f>
        <v>26000</v>
      </c>
    </row>
    <row r="349" spans="1:7" x14ac:dyDescent="0.25">
      <c r="A349" s="33">
        <f>+'Base de datos  1'!A3925</f>
        <v>45135</v>
      </c>
      <c r="B349" s="33" t="str">
        <f>+'Base de datos  1'!C3926</f>
        <v>Pago Cuota</v>
      </c>
      <c r="C349" s="33">
        <f>+'Base de datos  1'!D3925</f>
        <v>45135</v>
      </c>
      <c r="D349" s="33" t="str">
        <f>+'Base de datos  1'!E3925</f>
        <v>TR</v>
      </c>
      <c r="E349" s="33" t="str">
        <f>+'Base de datos  1'!F3925</f>
        <v>VILLARRICA 118, PIA BURGOS</v>
      </c>
      <c r="F349">
        <f>+'Base de datos  1'!G3925</f>
        <v>0</v>
      </c>
      <c r="G349" s="201">
        <f>+'Base de datos  1'!H3925</f>
        <v>26000</v>
      </c>
    </row>
    <row r="350" spans="1:7" x14ac:dyDescent="0.25">
      <c r="A350" s="33">
        <f>+'Base de datos  1'!A3926</f>
        <v>45138</v>
      </c>
      <c r="B350" s="33" t="str">
        <f>+'Base de datos  1'!C3927</f>
        <v>Pago Cuota</v>
      </c>
      <c r="C350" s="33">
        <f>+'Base de datos  1'!D3926</f>
        <v>45138</v>
      </c>
      <c r="D350" s="33" t="str">
        <f>+'Base de datos  1'!E3926</f>
        <v>TR</v>
      </c>
      <c r="E350" s="33" t="str">
        <f>+'Base de datos  1'!F3926</f>
        <v>LLANQUIHUE 82, MARIA MOLINA</v>
      </c>
      <c r="F350">
        <f>+'Base de datos  1'!G3926</f>
        <v>0</v>
      </c>
      <c r="G350" s="201">
        <f>+'Base de datos  1'!H3926</f>
        <v>26000</v>
      </c>
    </row>
    <row r="351" spans="1:7" x14ac:dyDescent="0.25">
      <c r="A351" s="33">
        <f>+'Base de datos  1'!A3927</f>
        <v>45138</v>
      </c>
      <c r="B351" s="33" t="str">
        <f>+'Base de datos  1'!C3928</f>
        <v>Pago Cuota</v>
      </c>
      <c r="C351" s="33">
        <f>+'Base de datos  1'!D3927</f>
        <v>45138</v>
      </c>
      <c r="D351" s="33" t="str">
        <f>+'Base de datos  1'!E3927</f>
        <v>TR</v>
      </c>
      <c r="E351" s="33" t="str">
        <f>+'Base de datos  1'!F3927</f>
        <v>VILLARRICA 123, OMAR SEPULVEDA</v>
      </c>
      <c r="F351">
        <f>+'Base de datos  1'!G3927</f>
        <v>0</v>
      </c>
      <c r="G351" s="201">
        <f>+'Base de datos  1'!H3927</f>
        <v>26000</v>
      </c>
    </row>
    <row r="352" spans="1:7" x14ac:dyDescent="0.25">
      <c r="A352" s="33">
        <f>+'Base de datos  1'!A3928</f>
        <v>45138</v>
      </c>
      <c r="B352" s="33" t="str">
        <f>+'Base de datos  1'!C3929</f>
        <v>Pago Cuota</v>
      </c>
      <c r="C352" s="33">
        <f>+'Base de datos  1'!D3928</f>
        <v>45138</v>
      </c>
      <c r="D352" s="33" t="str">
        <f>+'Base de datos  1'!E3928</f>
        <v>TR</v>
      </c>
      <c r="E352" s="33" t="str">
        <f>+'Base de datos  1'!F3928</f>
        <v>RANCO 77, MELINDA GONZALEZ</v>
      </c>
      <c r="F352">
        <f>+'Base de datos  1'!G3928</f>
        <v>0</v>
      </c>
      <c r="G352" s="201">
        <f>+'Base de datos  1'!H3928</f>
        <v>26000</v>
      </c>
    </row>
    <row r="353" spans="1:8" x14ac:dyDescent="0.25">
      <c r="A353" s="33">
        <f>+'Base de datos  1'!A3929</f>
        <v>45138</v>
      </c>
      <c r="B353" s="33" t="str">
        <f>+'Base de datos  1'!C3930</f>
        <v>Pago Cuota</v>
      </c>
      <c r="C353" s="33">
        <f>+'Base de datos  1'!D3929</f>
        <v>45138</v>
      </c>
      <c r="D353" s="33" t="str">
        <f>+'Base de datos  1'!E3929</f>
        <v>TR</v>
      </c>
      <c r="E353" s="33" t="str">
        <f>+'Base de datos  1'!F3929</f>
        <v>CALAFQUEN 5, MARCOS BRIONES</v>
      </c>
      <c r="F353">
        <f>+'Base de datos  1'!G3929</f>
        <v>0</v>
      </c>
      <c r="G353" s="201">
        <f>+'Base de datos  1'!H3929</f>
        <v>26000</v>
      </c>
    </row>
    <row r="354" spans="1:8" x14ac:dyDescent="0.25">
      <c r="A354" s="33">
        <f>+'Base de datos  1'!A3930</f>
        <v>45110</v>
      </c>
      <c r="B354" s="33" t="str">
        <f>+'Base de datos  1'!C3931</f>
        <v>Pago Cuota</v>
      </c>
      <c r="C354" s="33">
        <f>+'Base de datos  1'!D3930</f>
        <v>45110</v>
      </c>
      <c r="D354" s="33" t="str">
        <f>+'Base de datos  1'!E3930</f>
        <v>TR</v>
      </c>
      <c r="E354" s="33" t="str">
        <f>+'Base de datos  1'!F3930</f>
        <v>RIÑIHUE 25, JUAN GONZALEZ</v>
      </c>
      <c r="F354">
        <f>+'Base de datos  1'!G3930</f>
        <v>0</v>
      </c>
      <c r="G354" s="201">
        <f>+'Base de datos  1'!H3930</f>
        <v>26080</v>
      </c>
    </row>
    <row r="355" spans="1:8" x14ac:dyDescent="0.25">
      <c r="A355" s="33">
        <f>+'Base de datos  1'!A3931</f>
        <v>45131</v>
      </c>
      <c r="B355" s="33" t="str">
        <f>+'Base de datos  1'!C3932</f>
        <v>Pago Cuota</v>
      </c>
      <c r="C355" s="33">
        <f>+'Base de datos  1'!D3931</f>
        <v>45131</v>
      </c>
      <c r="D355" s="33" t="str">
        <f>+'Base de datos  1'!E3931</f>
        <v>TR</v>
      </c>
      <c r="E355" s="33" t="str">
        <f>+'Base de datos  1'!F3931</f>
        <v>LLANQUIHUE 80, SERGIO IBACETA</v>
      </c>
      <c r="F355">
        <f>+'Base de datos  1'!G3931</f>
        <v>0</v>
      </c>
      <c r="G355" s="201">
        <f>+'Base de datos  1'!H3931</f>
        <v>26000</v>
      </c>
    </row>
    <row r="356" spans="1:8" x14ac:dyDescent="0.25">
      <c r="A356" s="33">
        <f>+'Base de datos  1'!A3932</f>
        <v>45117</v>
      </c>
      <c r="B356" s="33" t="str">
        <f>+'Base de datos  1'!C3933</f>
        <v>Pago Cuota</v>
      </c>
      <c r="C356" s="33">
        <f>+'Base de datos  1'!D3932</f>
        <v>45117</v>
      </c>
      <c r="D356" s="33" t="str">
        <f>+'Base de datos  1'!E3932</f>
        <v>TR</v>
      </c>
      <c r="E356" s="33" t="str">
        <f>+'Base de datos  1'!F3932</f>
        <v>VILLARRICA 100, JULIA ZUÑIGA</v>
      </c>
      <c r="F356">
        <f>+'Base de datos  1'!G3932</f>
        <v>0</v>
      </c>
      <c r="G356" s="201">
        <f>+'Base de datos  1'!H3932</f>
        <v>26000</v>
      </c>
    </row>
    <row r="357" spans="1:8" x14ac:dyDescent="0.25">
      <c r="A357" s="33">
        <f>+'Base de datos  1'!A3933</f>
        <v>45128</v>
      </c>
      <c r="B357" s="33" t="str">
        <f>+'Base de datos  1'!C3934</f>
        <v>Pago Cuota</v>
      </c>
      <c r="C357" s="33">
        <f>+'Base de datos  1'!D3933</f>
        <v>45128</v>
      </c>
      <c r="D357" s="33" t="str">
        <f>+'Base de datos  1'!E3933</f>
        <v>TR</v>
      </c>
      <c r="E357" s="33" t="str">
        <f>+'Base de datos  1'!F3933</f>
        <v>VILLARRICA 102, SILVIA MANCILLA</v>
      </c>
      <c r="F357">
        <f>+'Base de datos  1'!G3933</f>
        <v>0</v>
      </c>
      <c r="G357" s="201">
        <f>+'Base de datos  1'!H3933</f>
        <v>26000</v>
      </c>
    </row>
    <row r="358" spans="1:8" x14ac:dyDescent="0.25">
      <c r="A358" s="33">
        <f>+'Base de datos  1'!A3934</f>
        <v>45110</v>
      </c>
      <c r="B358" s="33" t="str">
        <f>+'Base de datos  1'!C3935</f>
        <v>Pago Cuota</v>
      </c>
      <c r="C358" s="33">
        <f>+'Base de datos  1'!D3934</f>
        <v>45110</v>
      </c>
      <c r="D358" s="33" t="str">
        <f>+'Base de datos  1'!E3934</f>
        <v>TR</v>
      </c>
      <c r="E358" s="33" t="str">
        <f>+'Base de datos  1'!F3934</f>
        <v>LLANQUIHUE 109, TERESA GATICA</v>
      </c>
      <c r="F358">
        <f>+'Base de datos  1'!G3934</f>
        <v>0</v>
      </c>
      <c r="G358" s="201">
        <f>+'Base de datos  1'!H3934</f>
        <v>130000</v>
      </c>
    </row>
    <row r="359" spans="1:8" x14ac:dyDescent="0.25">
      <c r="A359" s="33">
        <f>+'Base de datos  1'!A3935</f>
        <v>45126</v>
      </c>
      <c r="B359" s="33" t="str">
        <f>+'Base de datos  1'!C3936</f>
        <v>Pago Cuota</v>
      </c>
      <c r="C359" s="33">
        <f>+'Base de datos  1'!D3935</f>
        <v>45126</v>
      </c>
      <c r="D359" s="33" t="str">
        <f>+'Base de datos  1'!E3935</f>
        <v>TR</v>
      </c>
      <c r="E359" s="33" t="str">
        <f>+'Base de datos  1'!F3935</f>
        <v>LLANQUIHUE 113, PEDRO RUZ</v>
      </c>
      <c r="F359">
        <f>+'Base de datos  1'!G3935</f>
        <v>0</v>
      </c>
      <c r="G359" s="201">
        <f>+'Base de datos  1'!H3935</f>
        <v>26000</v>
      </c>
    </row>
    <row r="360" spans="1:8" x14ac:dyDescent="0.25">
      <c r="A360" s="33">
        <f>+'Base de datos  1'!A3936</f>
        <v>45112</v>
      </c>
      <c r="B360" s="33" t="str">
        <f>+'Base de datos  1'!C3937</f>
        <v>Pago Cuota</v>
      </c>
      <c r="C360" s="33">
        <f>+'Base de datos  1'!D3936</f>
        <v>45112</v>
      </c>
      <c r="D360" s="33" t="str">
        <f>+'Base de datos  1'!E3936</f>
        <v>TR</v>
      </c>
      <c r="E360" s="33" t="str">
        <f>+'Base de datos  1'!F3936</f>
        <v>LLANQUIHUE 92, CARLOS HERRERA</v>
      </c>
      <c r="F360">
        <f>+'Base de datos  1'!G3936</f>
        <v>0</v>
      </c>
      <c r="G360" s="201">
        <f>+'Base de datos  1'!H3936</f>
        <v>26000</v>
      </c>
    </row>
    <row r="361" spans="1:8" x14ac:dyDescent="0.25">
      <c r="A361" s="33">
        <f>+'Base de datos  1'!A3937</f>
        <v>45117</v>
      </c>
      <c r="B361" s="33" t="str">
        <f>+'Base de datos  1'!C3938</f>
        <v>Pago Cuota</v>
      </c>
      <c r="C361" s="33">
        <f>+'Base de datos  1'!D3937</f>
        <v>45117</v>
      </c>
      <c r="D361" s="33" t="str">
        <f>+'Base de datos  1'!E3937</f>
        <v>TR</v>
      </c>
      <c r="E361" s="33" t="str">
        <f>+'Base de datos  1'!F3937</f>
        <v>RANCO 56, SUC. RIGOBERTO GONZALEZ</v>
      </c>
      <c r="F361">
        <f>+'Base de datos  1'!G3937</f>
        <v>0</v>
      </c>
      <c r="G361" s="201">
        <f>+'Base de datos  1'!H3937</f>
        <v>52000</v>
      </c>
    </row>
    <row r="362" spans="1:8" x14ac:dyDescent="0.25">
      <c r="A362" s="33">
        <f>+'Base de datos  1'!A3938</f>
        <v>45135</v>
      </c>
      <c r="B362" s="33" t="str">
        <f>+'Base de datos  1'!C3939</f>
        <v>Pago Cuota</v>
      </c>
      <c r="C362" s="33">
        <f>+'Base de datos  1'!D3938</f>
        <v>45135</v>
      </c>
      <c r="D362" s="33" t="str">
        <f>+'Base de datos  1'!E3938</f>
        <v>TR</v>
      </c>
      <c r="E362" s="33" t="str">
        <f>+'Base de datos  1'!F3938</f>
        <v>LLANQUIHUE 119, MARIA MADARIAGA</v>
      </c>
      <c r="F362">
        <f>+'Base de datos  1'!G3938</f>
        <v>0</v>
      </c>
      <c r="G362" s="201">
        <f>+'Base de datos  1'!H3938</f>
        <v>240</v>
      </c>
    </row>
    <row r="363" spans="1:8" x14ac:dyDescent="0.25">
      <c r="A363" s="33">
        <f>+'Base de datos  1'!A3939</f>
        <v>45113</v>
      </c>
      <c r="B363" s="33" t="str">
        <f>+'Base de datos  1'!C3940</f>
        <v>Pago Cuota</v>
      </c>
      <c r="C363" s="33">
        <f>+'Base de datos  1'!D3939</f>
        <v>45113</v>
      </c>
      <c r="D363" s="33" t="str">
        <f>+'Base de datos  1'!E3939</f>
        <v>TR</v>
      </c>
      <c r="E363" s="33" t="str">
        <f>+'Base de datos  1'!F3939</f>
        <v>LLANQUIHUE 97-A CASTILLO OLIVERA</v>
      </c>
      <c r="F363">
        <f>+'Base de datos  1'!G3939</f>
        <v>0</v>
      </c>
      <c r="G363" s="201">
        <f>+'Base de datos  1'!H3939</f>
        <v>26000</v>
      </c>
    </row>
    <row r="364" spans="1:8" x14ac:dyDescent="0.25">
      <c r="A364" s="33">
        <f>+'Base de datos  1'!A3940</f>
        <v>45111</v>
      </c>
      <c r="B364" s="33" t="str">
        <f>+'Base de datos  1'!C3941</f>
        <v>Pago Cuota</v>
      </c>
      <c r="C364" s="33">
        <f>+'Base de datos  1'!D3940</f>
        <v>45111</v>
      </c>
      <c r="D364" s="33" t="str">
        <f>+'Base de datos  1'!E3940</f>
        <v>D/E</v>
      </c>
      <c r="E364" s="33" t="str">
        <f>+'Base de datos  1'!F3940</f>
        <v>LLANQUIHUE 90, A. ARAYA P.CONVENIO 15113</v>
      </c>
      <c r="F364">
        <f>+'Base de datos  1'!G3940</f>
        <v>0</v>
      </c>
      <c r="G364" s="201">
        <f>+'Base de datos  1'!H3940</f>
        <v>26000</v>
      </c>
    </row>
    <row r="365" spans="1:8" x14ac:dyDescent="0.25">
      <c r="A365" s="33">
        <f>+'Base de datos  1'!A3941</f>
        <v>45132</v>
      </c>
      <c r="B365" s="33" t="str">
        <f>+'Base de datos  1'!C3942</f>
        <v>Pago Cuota</v>
      </c>
      <c r="C365" s="33">
        <f>+'Base de datos  1'!D3941</f>
        <v>45132</v>
      </c>
      <c r="D365" s="33" t="str">
        <f>+'Base de datos  1'!E3941</f>
        <v>TR</v>
      </c>
      <c r="E365" s="33" t="str">
        <f>+'Base de datos  1'!F3941</f>
        <v>PUYEHUE 53, MARIA VICENCIO</v>
      </c>
      <c r="F365">
        <f>+'Base de datos  1'!G3941</f>
        <v>0</v>
      </c>
      <c r="G365" s="201">
        <f>+'Base de datos  1'!H3941</f>
        <v>26000</v>
      </c>
    </row>
    <row r="366" spans="1:8" x14ac:dyDescent="0.25">
      <c r="A366" s="167">
        <f>+'Base de datos  1'!A3942</f>
        <v>45112</v>
      </c>
      <c r="B366" s="167" t="str">
        <f>+'Base de datos  1'!C3943</f>
        <v>Pago Cuota</v>
      </c>
      <c r="C366" s="167">
        <f>+'Base de datos  1'!D3942</f>
        <v>45112</v>
      </c>
      <c r="D366" s="167" t="str">
        <f>+'Base de datos  1'!E3942</f>
        <v>TR</v>
      </c>
      <c r="E366" s="167" t="str">
        <f>+'Base de datos  1'!F3942</f>
        <v>LLANQUIHUE 84, PAOLA DELGADO</v>
      </c>
      <c r="F366" s="168">
        <f>+'Base de datos  1'!G3942</f>
        <v>0</v>
      </c>
      <c r="G366" s="280">
        <f>+'Base de datos  1'!H3942</f>
        <v>26000</v>
      </c>
      <c r="H366" s="280">
        <f>SUM(G319:G366)</f>
        <v>1631871</v>
      </c>
    </row>
    <row r="367" spans="1:8" x14ac:dyDescent="0.25">
      <c r="A367" s="33">
        <f>+'Base de datos  1'!A3943</f>
        <v>45169</v>
      </c>
      <c r="B367" s="33" t="str">
        <f>+'Base de datos  1'!C3944</f>
        <v>Pago Cuota</v>
      </c>
      <c r="C367" s="33">
        <f>+'Base de datos  1'!D3943</f>
        <v>45169</v>
      </c>
      <c r="D367" s="33" t="str">
        <f>+'Base de datos  1'!E3943</f>
        <v>TR</v>
      </c>
      <c r="E367" s="33" t="str">
        <f>+'Base de datos  1'!F3943</f>
        <v>VUELTO CAJA CHICA R. FIGUEROA AGO.23</v>
      </c>
      <c r="F367">
        <f>+'Base de datos  1'!G3943</f>
        <v>0</v>
      </c>
      <c r="G367" s="201">
        <f>+'Base de datos  1'!H3943</f>
        <v>26000</v>
      </c>
    </row>
    <row r="368" spans="1:8" x14ac:dyDescent="0.25">
      <c r="A368" s="33">
        <f>+'Base de datos  1'!A3944</f>
        <v>45139</v>
      </c>
      <c r="B368" s="33" t="str">
        <f>+'Base de datos  1'!C3945</f>
        <v>Pago Cuota</v>
      </c>
      <c r="C368" s="33">
        <f>+'Base de datos  1'!D3944</f>
        <v>45139</v>
      </c>
      <c r="D368" s="33" t="str">
        <f>+'Base de datos  1'!E3944</f>
        <v>TR</v>
      </c>
      <c r="E368" s="33" t="str">
        <f>+'Base de datos  1'!F3944</f>
        <v>RANCO 48, CAROLA ARRIAGADA</v>
      </c>
      <c r="F368">
        <f>+'Base de datos  1'!G3944</f>
        <v>0</v>
      </c>
      <c r="G368" s="201">
        <f>+'Base de datos  1'!H3944</f>
        <v>26000</v>
      </c>
    </row>
    <row r="369" spans="1:7" x14ac:dyDescent="0.25">
      <c r="A369" s="33">
        <f>+'Base de datos  1'!A3945</f>
        <v>45139</v>
      </c>
      <c r="B369" s="33" t="str">
        <f>+'Base de datos  1'!C3946</f>
        <v>Pago Cuota</v>
      </c>
      <c r="C369" s="33">
        <f>+'Base de datos  1'!D3945</f>
        <v>45139</v>
      </c>
      <c r="D369" s="33" t="str">
        <f>+'Base de datos  1'!E3945</f>
        <v>TR</v>
      </c>
      <c r="E369" s="33" t="str">
        <f>+'Base de datos  1'!F3945</f>
        <v>VILLARRICA 108, SUC. ANGELA ITURBIDE</v>
      </c>
      <c r="F369">
        <f>+'Base de datos  1'!G3945</f>
        <v>0</v>
      </c>
      <c r="G369" s="201">
        <f>+'Base de datos  1'!H3945</f>
        <v>26000</v>
      </c>
    </row>
    <row r="370" spans="1:7" x14ac:dyDescent="0.25">
      <c r="A370" s="33">
        <f>+'Base de datos  1'!A3946</f>
        <v>45139</v>
      </c>
      <c r="B370" s="33" t="str">
        <f>+'Base de datos  1'!C3947</f>
        <v>Pago Cuota</v>
      </c>
      <c r="C370" s="33">
        <f>+'Base de datos  1'!D3946</f>
        <v>45139</v>
      </c>
      <c r="D370" s="33" t="str">
        <f>+'Base de datos  1'!E3946</f>
        <v>TR</v>
      </c>
      <c r="E370" s="33" t="str">
        <f>+'Base de datos  1'!F3946</f>
        <v>VILLARRICA 128, MARCELA UBILLA</v>
      </c>
      <c r="F370">
        <f>+'Base de datos  1'!G3946</f>
        <v>0</v>
      </c>
      <c r="G370" s="201">
        <f>+'Base de datos  1'!H3946</f>
        <v>26000</v>
      </c>
    </row>
    <row r="371" spans="1:7" x14ac:dyDescent="0.25">
      <c r="A371" s="33">
        <f>+'Base de datos  1'!A3947</f>
        <v>45139</v>
      </c>
      <c r="B371" s="33" t="str">
        <f>+'Base de datos  1'!C3948</f>
        <v>Pago Cuota</v>
      </c>
      <c r="C371" s="33">
        <f>+'Base de datos  1'!D3947</f>
        <v>45139</v>
      </c>
      <c r="D371" s="33" t="str">
        <f>+'Base de datos  1'!E3947</f>
        <v>TR</v>
      </c>
      <c r="E371" s="33" t="str">
        <f>+'Base de datos  1'!F3947</f>
        <v>PUYEHUE 36, MILITZA CORTES</v>
      </c>
      <c r="F371">
        <f>+'Base de datos  1'!G3947</f>
        <v>0</v>
      </c>
      <c r="G371" s="201">
        <f>+'Base de datos  1'!H3947</f>
        <v>26000</v>
      </c>
    </row>
    <row r="372" spans="1:7" x14ac:dyDescent="0.25">
      <c r="A372" s="33">
        <f>+'Base de datos  1'!A3948</f>
        <v>45140</v>
      </c>
      <c r="B372" s="33" t="str">
        <f>+'Base de datos  1'!C3949</f>
        <v>Pago Cuota</v>
      </c>
      <c r="C372" s="33">
        <f>+'Base de datos  1'!D3948</f>
        <v>45140</v>
      </c>
      <c r="D372" s="33" t="str">
        <f>+'Base de datos  1'!E3948</f>
        <v>TR</v>
      </c>
      <c r="E372" s="33" t="str">
        <f>+'Base de datos  1'!F3948</f>
        <v>PUYEHUE 47, ANDREA VALDIVIA</v>
      </c>
      <c r="F372">
        <f>+'Base de datos  1'!G3948</f>
        <v>0</v>
      </c>
      <c r="G372" s="201">
        <f>+'Base de datos  1'!H3948</f>
        <v>26000</v>
      </c>
    </row>
    <row r="373" spans="1:7" x14ac:dyDescent="0.25">
      <c r="A373" s="33">
        <f>+'Base de datos  1'!A3949</f>
        <v>45140</v>
      </c>
      <c r="B373" s="33" t="str">
        <f>+'Base de datos  1'!C3950</f>
        <v>Pago Cuota</v>
      </c>
      <c r="C373" s="33">
        <f>+'Base de datos  1'!D3949</f>
        <v>45140</v>
      </c>
      <c r="D373" s="33" t="str">
        <f>+'Base de datos  1'!E3949</f>
        <v>D/E</v>
      </c>
      <c r="E373" s="33" t="str">
        <f>+'Base de datos  1'!F3949</f>
        <v>RANCO 89, TERESA ROJAS   15137</v>
      </c>
      <c r="F373">
        <f>+'Base de datos  1'!G3949</f>
        <v>0</v>
      </c>
      <c r="G373" s="201">
        <f>+'Base de datos  1'!H3949</f>
        <v>26000</v>
      </c>
    </row>
    <row r="374" spans="1:7" x14ac:dyDescent="0.25">
      <c r="A374" s="33">
        <f>+'Base de datos  1'!A3950</f>
        <v>45140</v>
      </c>
      <c r="B374" s="33" t="str">
        <f>+'Base de datos  1'!C3951</f>
        <v>Pago Cuota</v>
      </c>
      <c r="C374" s="33">
        <f>+'Base de datos  1'!D3950</f>
        <v>45140</v>
      </c>
      <c r="D374" s="33" t="str">
        <f>+'Base de datos  1'!E3950</f>
        <v>D/E</v>
      </c>
      <c r="E374" s="33" t="str">
        <f>+'Base de datos  1'!F3950</f>
        <v>LLANQUIHUE 74, ELIANA HARO  15152</v>
      </c>
      <c r="F374">
        <f>+'Base de datos  1'!G3950</f>
        <v>0</v>
      </c>
      <c r="G374" s="201">
        <f>+'Base de datos  1'!H3950</f>
        <v>26000</v>
      </c>
    </row>
    <row r="375" spans="1:7" x14ac:dyDescent="0.25">
      <c r="A375" s="33">
        <f>+'Base de datos  1'!A3951</f>
        <v>45140</v>
      </c>
      <c r="B375" s="33" t="str">
        <f>+'Base de datos  1'!C3952</f>
        <v>Pago Cuota</v>
      </c>
      <c r="C375" s="33">
        <f>+'Base de datos  1'!D3951</f>
        <v>45140</v>
      </c>
      <c r="D375" s="33" t="str">
        <f>+'Base de datos  1'!E3951</f>
        <v>D/E</v>
      </c>
      <c r="E375" s="33" t="str">
        <f>+'Base de datos  1'!F3951</f>
        <v>RANCO 83, SILVIA GONZALEZ  15133</v>
      </c>
      <c r="F375">
        <f>+'Base de datos  1'!G3951</f>
        <v>0</v>
      </c>
      <c r="G375" s="201">
        <f>+'Base de datos  1'!H3951</f>
        <v>26000</v>
      </c>
    </row>
    <row r="376" spans="1:7" x14ac:dyDescent="0.25">
      <c r="A376" s="33">
        <f>+'Base de datos  1'!A3952</f>
        <v>45140</v>
      </c>
      <c r="B376" s="33" t="str">
        <f>+'Base de datos  1'!C3953</f>
        <v>Pago Cuota</v>
      </c>
      <c r="C376" s="33">
        <f>+'Base de datos  1'!D3952</f>
        <v>45140</v>
      </c>
      <c r="D376" s="33" t="str">
        <f>+'Base de datos  1'!E3952</f>
        <v>TR</v>
      </c>
      <c r="E376" s="33" t="str">
        <f>+'Base de datos  1'!F3952</f>
        <v>LLANQUIHUE 76, GLENDA ALVAREZ</v>
      </c>
      <c r="F376">
        <f>+'Base de datos  1'!G3952</f>
        <v>0</v>
      </c>
      <c r="G376" s="201">
        <f>+'Base de datos  1'!H3952</f>
        <v>36000</v>
      </c>
    </row>
    <row r="377" spans="1:7" x14ac:dyDescent="0.25">
      <c r="A377" s="33">
        <f>+'Base de datos  1'!A3953</f>
        <v>45141</v>
      </c>
      <c r="B377" s="33" t="str">
        <f>+'Base de datos  1'!C3954</f>
        <v>Pago Cuota</v>
      </c>
      <c r="C377" s="33">
        <f>+'Base de datos  1'!D3953</f>
        <v>45141</v>
      </c>
      <c r="D377" s="33" t="str">
        <f>+'Base de datos  1'!E3953</f>
        <v>TR</v>
      </c>
      <c r="E377" s="33" t="str">
        <f>+'Base de datos  1'!F3953</f>
        <v>VILLARRICA 122, LUIS SEPULVEDA</v>
      </c>
      <c r="F377">
        <f>+'Base de datos  1'!G3953</f>
        <v>0</v>
      </c>
      <c r="G377" s="201">
        <f>+'Base de datos  1'!H3953</f>
        <v>78000</v>
      </c>
    </row>
    <row r="378" spans="1:7" x14ac:dyDescent="0.25">
      <c r="A378" s="33">
        <f>+'Base de datos  1'!A3954</f>
        <v>45145</v>
      </c>
      <c r="B378" s="33" t="str">
        <f>+'Base de datos  1'!C3955</f>
        <v>Pago Cuota</v>
      </c>
      <c r="C378" s="33">
        <f>+'Base de datos  1'!D3954</f>
        <v>45145</v>
      </c>
      <c r="D378" s="33" t="str">
        <f>+'Base de datos  1'!E3954</f>
        <v>TR</v>
      </c>
      <c r="E378" s="33" t="str">
        <f>+'Base de datos  1'!F3954</f>
        <v>RANCO 91, JEANETTE IBARRA</v>
      </c>
      <c r="F378">
        <f>+'Base de datos  1'!G3954</f>
        <v>0</v>
      </c>
      <c r="G378" s="201">
        <f>+'Base de datos  1'!H3954</f>
        <v>26000</v>
      </c>
    </row>
    <row r="379" spans="1:7" x14ac:dyDescent="0.25">
      <c r="A379" s="33">
        <f>+'Base de datos  1'!A3955</f>
        <v>45145</v>
      </c>
      <c r="B379" s="33" t="str">
        <f>+'Base de datos  1'!C3956</f>
        <v>Pago Cuota</v>
      </c>
      <c r="C379" s="33">
        <f>+'Base de datos  1'!D3955</f>
        <v>45145</v>
      </c>
      <c r="D379" s="33" t="str">
        <f>+'Base de datos  1'!E3955</f>
        <v>TR</v>
      </c>
      <c r="E379" s="33" t="str">
        <f>+'Base de datos  1'!F3955</f>
        <v>PUYEHUE 39, FELIPE GALLARDO</v>
      </c>
      <c r="F379">
        <f>+'Base de datos  1'!G3955</f>
        <v>0</v>
      </c>
      <c r="G379" s="201">
        <f>+'Base de datos  1'!H3955</f>
        <v>52000</v>
      </c>
    </row>
    <row r="380" spans="1:7" x14ac:dyDescent="0.25">
      <c r="A380" s="33">
        <f>+'Base de datos  1'!A3956</f>
        <v>45145</v>
      </c>
      <c r="B380" s="33" t="str">
        <f>+'Base de datos  1'!C3957</f>
        <v>Pago Cuota</v>
      </c>
      <c r="C380" s="33">
        <f>+'Base de datos  1'!D3956</f>
        <v>45145</v>
      </c>
      <c r="D380" s="33" t="str">
        <f>+'Base de datos  1'!E3956</f>
        <v>TR</v>
      </c>
      <c r="E380" s="33" t="str">
        <f>+'Base de datos  1'!F3956</f>
        <v>LLANQUIHUE 97, RENE RIVERO</v>
      </c>
      <c r="F380">
        <f>+'Base de datos  1'!G3956</f>
        <v>0</v>
      </c>
      <c r="G380" s="201">
        <f>+'Base de datos  1'!H3956</f>
        <v>52025</v>
      </c>
    </row>
    <row r="381" spans="1:7" x14ac:dyDescent="0.25">
      <c r="A381" s="33">
        <f>+'Base de datos  1'!A3957</f>
        <v>45148</v>
      </c>
      <c r="B381" s="33" t="str">
        <f>+'Base de datos  1'!C3958</f>
        <v>Pago Cuota</v>
      </c>
      <c r="C381" s="33">
        <f>+'Base de datos  1'!D3957</f>
        <v>45148</v>
      </c>
      <c r="D381" s="33" t="str">
        <f>+'Base de datos  1'!E3957</f>
        <v>TR</v>
      </c>
      <c r="E381" s="33" t="str">
        <f>+'Base de datos  1'!F3957</f>
        <v>RANCO 54, MARION PACHECO</v>
      </c>
      <c r="F381">
        <f>+'Base de datos  1'!G3957</f>
        <v>0</v>
      </c>
      <c r="G381" s="201">
        <f>+'Base de datos  1'!H3957</f>
        <v>26000</v>
      </c>
    </row>
    <row r="382" spans="1:7" x14ac:dyDescent="0.25">
      <c r="A382" s="33">
        <f>+'Base de datos  1'!A3958</f>
        <v>45155</v>
      </c>
      <c r="B382" s="33" t="str">
        <f>+'Base de datos  1'!C3959</f>
        <v>Pago Cuota</v>
      </c>
      <c r="C382" s="33">
        <f>+'Base de datos  1'!D3958</f>
        <v>45155</v>
      </c>
      <c r="D382" s="33" t="str">
        <f>+'Base de datos  1'!E3958</f>
        <v>TR</v>
      </c>
      <c r="E382" s="33" t="str">
        <f>+'Base de datos  1'!F3958</f>
        <v>RINIÑIHUE 19, TERESA PEÑA</v>
      </c>
      <c r="F382">
        <f>+'Base de datos  1'!G3958</f>
        <v>0</v>
      </c>
      <c r="G382" s="201">
        <f>+'Base de datos  1'!H3958</f>
        <v>26000</v>
      </c>
    </row>
    <row r="383" spans="1:7" x14ac:dyDescent="0.25">
      <c r="A383" s="33">
        <f>+'Base de datos  1'!A3959</f>
        <v>45156</v>
      </c>
      <c r="B383" s="33" t="str">
        <f>+'Base de datos  1'!C3960</f>
        <v>Pago Cuota</v>
      </c>
      <c r="C383" s="33">
        <f>+'Base de datos  1'!D3959</f>
        <v>45156</v>
      </c>
      <c r="D383" s="33" t="str">
        <f>+'Base de datos  1'!E3959</f>
        <v>TR</v>
      </c>
      <c r="E383" s="33" t="str">
        <f>+'Base de datos  1'!F3959</f>
        <v>VILLARRICA 126, EMA DE RAMON</v>
      </c>
      <c r="F383">
        <f>+'Base de datos  1'!G3959</f>
        <v>0</v>
      </c>
      <c r="G383" s="201">
        <f>+'Base de datos  1'!H3959</f>
        <v>26000</v>
      </c>
    </row>
    <row r="384" spans="1:7" x14ac:dyDescent="0.25">
      <c r="A384" s="33">
        <f>+'Base de datos  1'!A3960</f>
        <v>45159</v>
      </c>
      <c r="B384" s="33" t="str">
        <f>+'Base de datos  1'!C3961</f>
        <v>Pago Cuota</v>
      </c>
      <c r="C384" s="33">
        <f>+'Base de datos  1'!D3960</f>
        <v>45159</v>
      </c>
      <c r="D384" s="33" t="str">
        <f>+'Base de datos  1'!E3960</f>
        <v>TR</v>
      </c>
      <c r="E384" s="33" t="str">
        <f>+'Base de datos  1'!F3960</f>
        <v>PUEHUE 28, VERONICA SILVA</v>
      </c>
      <c r="F384">
        <f>+'Base de datos  1'!G3960</f>
        <v>0</v>
      </c>
      <c r="G384" s="201">
        <f>+'Base de datos  1'!H3960</f>
        <v>26109</v>
      </c>
    </row>
    <row r="385" spans="1:7" x14ac:dyDescent="0.25">
      <c r="A385" s="33">
        <f>+'Base de datos  1'!A3961</f>
        <v>45159</v>
      </c>
      <c r="B385" s="33" t="str">
        <f>+'Base de datos  1'!C3962</f>
        <v>Pago Cuota</v>
      </c>
      <c r="C385" s="33">
        <f>+'Base de datos  1'!D3961</f>
        <v>45159</v>
      </c>
      <c r="D385" s="33" t="str">
        <f>+'Base de datos  1'!E3961</f>
        <v>D/E</v>
      </c>
      <c r="E385" s="33" t="str">
        <f>+'Base de datos  1'!F3961</f>
        <v>RANCO 83, SILVIA GONZALEZ  15186</v>
      </c>
      <c r="F385">
        <f>+'Base de datos  1'!G3961</f>
        <v>0</v>
      </c>
      <c r="G385" s="201">
        <f>+'Base de datos  1'!H3961</f>
        <v>50000</v>
      </c>
    </row>
    <row r="386" spans="1:7" x14ac:dyDescent="0.25">
      <c r="A386" s="33">
        <f>+'Base de datos  1'!A3962</f>
        <v>45160</v>
      </c>
      <c r="B386" s="33" t="str">
        <f>+'Base de datos  1'!C3963</f>
        <v>Pago Cuota</v>
      </c>
      <c r="C386" s="33">
        <f>+'Base de datos  1'!D3962</f>
        <v>45160</v>
      </c>
      <c r="D386" s="33" t="str">
        <f>+'Base de datos  1'!E3962</f>
        <v>TR</v>
      </c>
      <c r="E386" s="33" t="str">
        <f>+'Base de datos  1'!F3962</f>
        <v>RIÑIHUE 23, SARA SALGADO</v>
      </c>
      <c r="F386">
        <f>+'Base de datos  1'!G3962</f>
        <v>0</v>
      </c>
      <c r="G386" s="201">
        <f>+'Base de datos  1'!H3962</f>
        <v>100000</v>
      </c>
    </row>
    <row r="387" spans="1:7" x14ac:dyDescent="0.25">
      <c r="A387" s="33">
        <f>+'Base de datos  1'!A3963</f>
        <v>45160</v>
      </c>
      <c r="B387" s="33" t="str">
        <f>+'Base de datos  1'!C3964</f>
        <v>Pago Cuota</v>
      </c>
      <c r="C387" s="33">
        <f>+'Base de datos  1'!D3963</f>
        <v>45160</v>
      </c>
      <c r="D387" s="33" t="str">
        <f>+'Base de datos  1'!E3963</f>
        <v>TR</v>
      </c>
      <c r="E387" s="33" t="str">
        <f>+'Base de datos  1'!F3963</f>
        <v>PUYEHUE 32, IVONNE JORQUERA</v>
      </c>
      <c r="F387">
        <f>+'Base de datos  1'!G3963</f>
        <v>0</v>
      </c>
      <c r="G387" s="201">
        <f>+'Base de datos  1'!H3963</f>
        <v>100000</v>
      </c>
    </row>
    <row r="388" spans="1:7" x14ac:dyDescent="0.25">
      <c r="A388" s="33">
        <f>+'Base de datos  1'!A3964</f>
        <v>45161</v>
      </c>
      <c r="B388" s="33" t="str">
        <f>+'Base de datos  1'!C3965</f>
        <v>Pago Cuota</v>
      </c>
      <c r="C388" s="33">
        <f>+'Base de datos  1'!D3964</f>
        <v>45161</v>
      </c>
      <c r="D388" s="33" t="str">
        <f>+'Base de datos  1'!E3964</f>
        <v>TR</v>
      </c>
      <c r="E388" s="33" t="str">
        <f>+'Base de datos  1'!F3964</f>
        <v>ICALMA 72, JORGE MATAMALA</v>
      </c>
      <c r="F388">
        <f>+'Base de datos  1'!G3964</f>
        <v>0</v>
      </c>
      <c r="G388" s="201">
        <f>+'Base de datos  1'!H3964</f>
        <v>26000</v>
      </c>
    </row>
    <row r="389" spans="1:7" x14ac:dyDescent="0.25">
      <c r="A389" s="33">
        <f>+'Base de datos  1'!A3965</f>
        <v>45161</v>
      </c>
      <c r="B389" s="33" t="str">
        <f>+'Base de datos  1'!C3966</f>
        <v>Pago Cuota</v>
      </c>
      <c r="C389" s="33">
        <f>+'Base de datos  1'!D3965</f>
        <v>45161</v>
      </c>
      <c r="D389" s="33" t="str">
        <f>+'Base de datos  1'!E3965</f>
        <v>TR</v>
      </c>
      <c r="E389" s="33" t="str">
        <f>+'Base de datos  1'!F3965</f>
        <v>PUEYEHUE 37, JORGE MATAMALA</v>
      </c>
      <c r="F389">
        <f>+'Base de datos  1'!G3965</f>
        <v>0</v>
      </c>
      <c r="G389" s="201">
        <f>+'Base de datos  1'!H3965</f>
        <v>26100</v>
      </c>
    </row>
    <row r="390" spans="1:7" x14ac:dyDescent="0.25">
      <c r="A390" s="33">
        <f>+'Base de datos  1'!A3966</f>
        <v>45162</v>
      </c>
      <c r="B390" s="33" t="str">
        <f>+'Base de datos  1'!C3967</f>
        <v>Pago Cuota</v>
      </c>
      <c r="C390" s="33">
        <f>+'Base de datos  1'!D3966</f>
        <v>45162</v>
      </c>
      <c r="D390" s="33" t="str">
        <f>+'Base de datos  1'!E3966</f>
        <v>TR</v>
      </c>
      <c r="E390" s="33" t="str">
        <f>+'Base de datos  1'!F3966</f>
        <v>PUYEHUE 30, JORGE CARCASSON</v>
      </c>
      <c r="F390">
        <f>+'Base de datos  1'!G3966</f>
        <v>0</v>
      </c>
      <c r="G390" s="201">
        <f>+'Base de datos  1'!H3966</f>
        <v>52000</v>
      </c>
    </row>
    <row r="391" spans="1:7" x14ac:dyDescent="0.25">
      <c r="A391" s="33">
        <f>+'Base de datos  1'!A3967</f>
        <v>45163</v>
      </c>
      <c r="B391" s="33" t="str">
        <f>+'Base de datos  1'!C3968</f>
        <v>Pago Cuota</v>
      </c>
      <c r="C391" s="33">
        <f>+'Base de datos  1'!D3967</f>
        <v>45163</v>
      </c>
      <c r="D391" s="33" t="str">
        <f>+'Base de datos  1'!E3967</f>
        <v>TR</v>
      </c>
      <c r="E391" s="33" t="str">
        <f>+'Base de datos  1'!F3967</f>
        <v>PUYEHUE 47, ANDREA VALDIVIA</v>
      </c>
      <c r="F391">
        <f>+'Base de datos  1'!G3967</f>
        <v>0</v>
      </c>
      <c r="G391" s="201">
        <f>+'Base de datos  1'!H3967</f>
        <v>104000</v>
      </c>
    </row>
    <row r="392" spans="1:7" x14ac:dyDescent="0.25">
      <c r="A392" s="33">
        <f>+'Base de datos  1'!A3968</f>
        <v>45168</v>
      </c>
      <c r="B392" s="33" t="str">
        <f>+'Base de datos  1'!C3969</f>
        <v>Pago Cuota</v>
      </c>
      <c r="C392" s="33">
        <f>+'Base de datos  1'!D3968</f>
        <v>45168</v>
      </c>
      <c r="D392" s="33" t="str">
        <f>+'Base de datos  1'!E3968</f>
        <v>TR</v>
      </c>
      <c r="E392" s="33" t="str">
        <f>+'Base de datos  1'!F3968</f>
        <v>LLANQUIHUE 88, PEDRO FLORES</v>
      </c>
      <c r="F392">
        <f>+'Base de datos  1'!G3968</f>
        <v>0</v>
      </c>
      <c r="G392" s="201">
        <f>+'Base de datos  1'!H3968</f>
        <v>26000</v>
      </c>
    </row>
    <row r="393" spans="1:7" x14ac:dyDescent="0.25">
      <c r="A393" s="33">
        <f>+'Base de datos  1'!A3969</f>
        <v>45168</v>
      </c>
      <c r="B393" s="33" t="str">
        <f>+'Base de datos  1'!C3970</f>
        <v>Pago Cuota</v>
      </c>
      <c r="C393" s="33">
        <f>+'Base de datos  1'!D3969</f>
        <v>45168</v>
      </c>
      <c r="D393" s="33" t="str">
        <f>+'Base de datos  1'!E3969</f>
        <v>TR</v>
      </c>
      <c r="E393" s="33" t="str">
        <f>+'Base de datos  1'!F3969</f>
        <v>VILLARRICA 122, LUIS SEPULVEDA</v>
      </c>
      <c r="F393">
        <f>+'Base de datos  1'!G3969</f>
        <v>0</v>
      </c>
      <c r="G393" s="201">
        <f>+'Base de datos  1'!H3969</f>
        <v>26000</v>
      </c>
    </row>
    <row r="394" spans="1:7" x14ac:dyDescent="0.25">
      <c r="A394" s="33">
        <f>+'Base de datos  1'!A3970</f>
        <v>45169</v>
      </c>
      <c r="B394" s="33" t="str">
        <f>+'Base de datos  1'!C3971</f>
        <v>Pago Cuota</v>
      </c>
      <c r="C394" s="33">
        <f>+'Base de datos  1'!D3970</f>
        <v>45169</v>
      </c>
      <c r="D394" s="33" t="str">
        <f>+'Base de datos  1'!E3970</f>
        <v>TR</v>
      </c>
      <c r="E394" s="33" t="str">
        <f>+'Base de datos  1'!F3970</f>
        <v>LLANQUIHUE 82, MARIA MOLINA</v>
      </c>
      <c r="F394">
        <f>+'Base de datos  1'!G3970</f>
        <v>0</v>
      </c>
      <c r="G394" s="201">
        <f>+'Base de datos  1'!H3970</f>
        <v>52000</v>
      </c>
    </row>
    <row r="395" spans="1:7" x14ac:dyDescent="0.25">
      <c r="A395" s="33">
        <f>+'Base de datos  1'!A3971</f>
        <v>45169</v>
      </c>
      <c r="B395" s="33" t="str">
        <f>+'Base de datos  1'!C3972</f>
        <v>Pago Cuota</v>
      </c>
      <c r="C395" s="33">
        <f>+'Base de datos  1'!D3971</f>
        <v>45169</v>
      </c>
      <c r="D395" s="33" t="str">
        <f>+'Base de datos  1'!E3971</f>
        <v>TR</v>
      </c>
      <c r="E395" s="33" t="str">
        <f>+'Base de datos  1'!F3971</f>
        <v>VILLARRICA 118, PIA BURGOS</v>
      </c>
      <c r="F395">
        <f>+'Base de datos  1'!G3971</f>
        <v>0</v>
      </c>
      <c r="G395" s="201">
        <f>+'Base de datos  1'!H3971</f>
        <v>52117</v>
      </c>
    </row>
    <row r="396" spans="1:7" x14ac:dyDescent="0.25">
      <c r="A396" s="33">
        <f>+'Base de datos  1'!A3972</f>
        <v>45169</v>
      </c>
      <c r="B396" s="33" t="str">
        <f>+'Base de datos  1'!C3973</f>
        <v>Pago Cuota</v>
      </c>
      <c r="C396" s="33">
        <f>+'Base de datos  1'!D3972</f>
        <v>45169</v>
      </c>
      <c r="D396" s="33" t="str">
        <f>+'Base de datos  1'!E3972</f>
        <v>TR</v>
      </c>
      <c r="E396" s="33" t="str">
        <f>+'Base de datos  1'!F3972</f>
        <v>VILLARRICA 123, OMAR SEPULVEDA</v>
      </c>
      <c r="F396">
        <f>+'Base de datos  1'!G3972</f>
        <v>0</v>
      </c>
      <c r="G396" s="201">
        <f>+'Base de datos  1'!H3972</f>
        <v>130051</v>
      </c>
    </row>
    <row r="397" spans="1:7" x14ac:dyDescent="0.25">
      <c r="A397" s="33">
        <f>+'Base de datos  1'!A3973</f>
        <v>45161</v>
      </c>
      <c r="B397" s="33" t="str">
        <f>+'Base de datos  1'!C3974</f>
        <v>Pago Cuota</v>
      </c>
      <c r="C397" s="33">
        <f>+'Base de datos  1'!D3973</f>
        <v>45161</v>
      </c>
      <c r="D397" s="33" t="str">
        <f>+'Base de datos  1'!E3973</f>
        <v>TR</v>
      </c>
      <c r="E397" s="33" t="str">
        <f>+'Base de datos  1'!F3973</f>
        <v>LLANQUIHUE 80, SERGIO IBACETA</v>
      </c>
      <c r="F397">
        <f>+'Base de datos  1'!G3973</f>
        <v>0</v>
      </c>
      <c r="G397" s="201">
        <f>+'Base de datos  1'!H3973</f>
        <v>26000</v>
      </c>
    </row>
    <row r="398" spans="1:7" x14ac:dyDescent="0.25">
      <c r="A398" s="33">
        <f>+'Base de datos  1'!A3974</f>
        <v>45149</v>
      </c>
      <c r="B398" s="33" t="str">
        <f>+'Base de datos  1'!C3975</f>
        <v>Pago Cuota</v>
      </c>
      <c r="C398" s="33">
        <f>+'Base de datos  1'!D3974</f>
        <v>45149</v>
      </c>
      <c r="D398" s="33" t="str">
        <f>+'Base de datos  1'!E3974</f>
        <v>TR</v>
      </c>
      <c r="E398" s="33" t="str">
        <f>+'Base de datos  1'!F3974</f>
        <v>VILLARRICA 100, JULIA ZUÑIGA</v>
      </c>
      <c r="F398">
        <f>+'Base de datos  1'!G3974</f>
        <v>0</v>
      </c>
      <c r="G398" s="201">
        <f>+'Base de datos  1'!H3974</f>
        <v>26000</v>
      </c>
    </row>
    <row r="399" spans="1:7" x14ac:dyDescent="0.25">
      <c r="A399" s="33">
        <f>+'Base de datos  1'!A3975</f>
        <v>45169</v>
      </c>
      <c r="B399" s="33" t="str">
        <f>+'Base de datos  1'!C3976</f>
        <v>Pago Cuota</v>
      </c>
      <c r="C399" s="33">
        <f>+'Base de datos  1'!D3975</f>
        <v>45169</v>
      </c>
      <c r="D399" s="33" t="str">
        <f>+'Base de datos  1'!E3975</f>
        <v>TR</v>
      </c>
      <c r="E399" s="33" t="str">
        <f>+'Base de datos  1'!F3975</f>
        <v>VILLARRICA 102, XIMENA MANCILLA</v>
      </c>
      <c r="F399">
        <f>+'Base de datos  1'!G3975</f>
        <v>0</v>
      </c>
      <c r="G399" s="201">
        <f>+'Base de datos  1'!H3975</f>
        <v>26113</v>
      </c>
    </row>
    <row r="400" spans="1:7" x14ac:dyDescent="0.25">
      <c r="A400" s="33">
        <f>+'Base de datos  1'!A3976</f>
        <v>45145</v>
      </c>
      <c r="B400" s="33" t="str">
        <f>+'Base de datos  1'!C3977</f>
        <v>Pago Cuota</v>
      </c>
      <c r="C400" s="33">
        <f>+'Base de datos  1'!D3976</f>
        <v>45145</v>
      </c>
      <c r="D400" s="33" t="str">
        <f>+'Base de datos  1'!E3976</f>
        <v>TR</v>
      </c>
      <c r="E400" s="33" t="str">
        <f>+'Base de datos  1'!F3976</f>
        <v>LLANQUIHUE 109, TERESA GATICA</v>
      </c>
      <c r="F400">
        <f>+'Base de datos  1'!G3976</f>
        <v>0</v>
      </c>
      <c r="G400" s="201">
        <f>+'Base de datos  1'!H3976</f>
        <v>26000</v>
      </c>
    </row>
    <row r="401" spans="1:7" x14ac:dyDescent="0.25">
      <c r="A401" s="33">
        <f>+'Base de datos  1'!A3977</f>
        <v>45168</v>
      </c>
      <c r="B401" s="33" t="str">
        <f>+'Base de datos  1'!C3978</f>
        <v>Pago Cuota</v>
      </c>
      <c r="C401" s="33">
        <f>+'Base de datos  1'!D3977</f>
        <v>45168</v>
      </c>
      <c r="D401" s="33" t="str">
        <f>+'Base de datos  1'!E3977</f>
        <v>TR</v>
      </c>
      <c r="E401" s="33" t="str">
        <f>+'Base de datos  1'!F3977</f>
        <v>LLANQUIHUE 109, TERESA GATICA</v>
      </c>
      <c r="F401">
        <f>+'Base de datos  1'!G3977</f>
        <v>0</v>
      </c>
      <c r="G401" s="201">
        <f>+'Base de datos  1'!H3977</f>
        <v>26000</v>
      </c>
    </row>
    <row r="402" spans="1:7" x14ac:dyDescent="0.25">
      <c r="A402" s="33">
        <f>+'Base de datos  1'!A3978</f>
        <v>45159</v>
      </c>
      <c r="B402" s="33" t="str">
        <f>+'Base de datos  1'!C3979</f>
        <v>Pago Cuota</v>
      </c>
      <c r="C402" s="33">
        <f>+'Base de datos  1'!D3978</f>
        <v>45159</v>
      </c>
      <c r="D402" s="33" t="str">
        <f>+'Base de datos  1'!E3978</f>
        <v>TR</v>
      </c>
      <c r="E402" s="33" t="str">
        <f>+'Base de datos  1'!F3978</f>
        <v>PEDRO RUZ. LLANQUIHUE 113</v>
      </c>
      <c r="F402">
        <f>+'Base de datos  1'!G3978</f>
        <v>0</v>
      </c>
      <c r="G402" s="201">
        <f>+'Base de datos  1'!H3978</f>
        <v>78000</v>
      </c>
    </row>
    <row r="403" spans="1:7" x14ac:dyDescent="0.25">
      <c r="A403" s="33">
        <f>+'Base de datos  1'!A3979</f>
        <v>45166</v>
      </c>
      <c r="B403" s="33" t="str">
        <f>+'Base de datos  1'!C3980</f>
        <v>Pago Cuota</v>
      </c>
      <c r="C403" s="33">
        <f>+'Base de datos  1'!D3979</f>
        <v>45166</v>
      </c>
      <c r="D403" s="33" t="str">
        <f>+'Base de datos  1'!E3979</f>
        <v>TR</v>
      </c>
      <c r="E403" s="33" t="str">
        <f>+'Base de datos  1'!F3979</f>
        <v>PUYEHUE 45, SOLEDAD SCHWARZENBERG</v>
      </c>
      <c r="F403">
        <f>+'Base de datos  1'!G3979</f>
        <v>0</v>
      </c>
      <c r="G403" s="201">
        <f>+'Base de datos  1'!H3979</f>
        <v>26000</v>
      </c>
    </row>
    <row r="404" spans="1:7" x14ac:dyDescent="0.25">
      <c r="A404" s="33">
        <f>+'Base de datos  1'!A3980</f>
        <v>45140</v>
      </c>
      <c r="B404" s="33" t="str">
        <f>+'Base de datos  1'!C3981</f>
        <v>Pago Cuota</v>
      </c>
      <c r="C404" s="33">
        <f>+'Base de datos  1'!D3980</f>
        <v>45140</v>
      </c>
      <c r="D404" s="33" t="str">
        <f>+'Base de datos  1'!E3980</f>
        <v>TR</v>
      </c>
      <c r="E404" s="33" t="str">
        <f>+'Base de datos  1'!F3980</f>
        <v>VILLARRICA 106, CAROLINA URIBE</v>
      </c>
      <c r="F404">
        <f>+'Base de datos  1'!G3980</f>
        <v>0</v>
      </c>
      <c r="G404" s="201">
        <f>+'Base de datos  1'!H3980</f>
        <v>26000</v>
      </c>
    </row>
    <row r="405" spans="1:7" x14ac:dyDescent="0.25">
      <c r="A405" s="33">
        <f>+'Base de datos  1'!A3981</f>
        <v>45145</v>
      </c>
      <c r="B405" s="33" t="str">
        <f>+'Base de datos  1'!C3982</f>
        <v>Pago Cuota</v>
      </c>
      <c r="C405" s="33">
        <f>+'Base de datos  1'!D3981</f>
        <v>45145</v>
      </c>
      <c r="D405" s="33" t="str">
        <f>+'Base de datos  1'!E3981</f>
        <v>TR</v>
      </c>
      <c r="E405" s="33" t="str">
        <f>+'Base de datos  1'!F3981</f>
        <v>LLANQUIHUE 92, CARLOS HERRERA 1/11</v>
      </c>
      <c r="F405">
        <f>+'Base de datos  1'!G3981</f>
        <v>0</v>
      </c>
      <c r="G405" s="201">
        <f>+'Base de datos  1'!H3981</f>
        <v>26080</v>
      </c>
    </row>
    <row r="406" spans="1:7" x14ac:dyDescent="0.25">
      <c r="A406" s="33">
        <f>+'Base de datos  1'!A3982</f>
        <v>45142</v>
      </c>
      <c r="B406" s="33" t="str">
        <f>+'Base de datos  1'!C3983</f>
        <v>Pago Cuota</v>
      </c>
      <c r="C406" s="33">
        <f>+'Base de datos  1'!D3982</f>
        <v>45142</v>
      </c>
      <c r="D406" s="33" t="str">
        <f>+'Base de datos  1'!E3982</f>
        <v>TR</v>
      </c>
      <c r="E406" s="33" t="str">
        <f>+'Base de datos  1'!F3982</f>
        <v>RANCO 42, OCTAVIO ARRUE</v>
      </c>
      <c r="F406">
        <f>+'Base de datos  1'!G3982</f>
        <v>0</v>
      </c>
      <c r="G406" s="201">
        <f>+'Base de datos  1'!H3982</f>
        <v>26000</v>
      </c>
    </row>
    <row r="407" spans="1:7" x14ac:dyDescent="0.25">
      <c r="A407" s="33">
        <f>+'Base de datos  1'!A3983</f>
        <v>45149</v>
      </c>
      <c r="B407" s="33" t="str">
        <f>+'Base de datos  1'!C3984</f>
        <v>Pago Cuota</v>
      </c>
      <c r="C407" s="33">
        <f>+'Base de datos  1'!D3983</f>
        <v>45149</v>
      </c>
      <c r="D407" s="33" t="str">
        <f>+'Base de datos  1'!E3983</f>
        <v>D/E</v>
      </c>
      <c r="E407" s="33" t="str">
        <f>+'Base de datos  1'!F3983</f>
        <v>PUYEHUE 43, AURELIO SANDOVAL</v>
      </c>
      <c r="F407">
        <f>+'Base de datos  1'!G3983</f>
        <v>0</v>
      </c>
      <c r="G407" s="201">
        <f>+'Base de datos  1'!H3983</f>
        <v>26000</v>
      </c>
    </row>
    <row r="408" spans="1:7" x14ac:dyDescent="0.25">
      <c r="A408" s="33">
        <f>+'Base de datos  1'!A3984</f>
        <v>45156</v>
      </c>
      <c r="B408" s="33" t="str">
        <f>+'Base de datos  1'!C3985</f>
        <v>Pago Cuota</v>
      </c>
      <c r="C408" s="33">
        <f>+'Base de datos  1'!D3984</f>
        <v>45156</v>
      </c>
      <c r="D408" s="33" t="str">
        <f>+'Base de datos  1'!E3984</f>
        <v>TR</v>
      </c>
      <c r="E408" s="33" t="str">
        <f>+'Base de datos  1'!F3984</f>
        <v>LLANQUIHUE 94, SUC. CARMELA VALDES</v>
      </c>
      <c r="F408">
        <f>+'Base de datos  1'!G3984</f>
        <v>0</v>
      </c>
      <c r="G408" s="201">
        <f>+'Base de datos  1'!H3984</f>
        <v>156000</v>
      </c>
    </row>
    <row r="409" spans="1:7" x14ac:dyDescent="0.25">
      <c r="A409" s="33">
        <f>+'Base de datos  1'!A3985</f>
        <v>45142</v>
      </c>
      <c r="B409" s="33" t="str">
        <f>+'Base de datos  1'!C3986</f>
        <v>Pago Cuota</v>
      </c>
      <c r="C409" s="33">
        <f>+'Base de datos  1'!D3985</f>
        <v>45142</v>
      </c>
      <c r="D409" s="33" t="str">
        <f>+'Base de datos  1'!E3985</f>
        <v>TR</v>
      </c>
      <c r="E409" s="33" t="str">
        <f>+'Base de datos  1'!F3985</f>
        <v>RIÑIHUE 25, JUAN GONZALEZ</v>
      </c>
      <c r="F409">
        <f>+'Base de datos  1'!G3985</f>
        <v>0</v>
      </c>
      <c r="G409" s="201">
        <f>+'Base de datos  1'!H3985</f>
        <v>30000</v>
      </c>
    </row>
    <row r="410" spans="1:7" x14ac:dyDescent="0.25">
      <c r="A410" s="33">
        <f>+'Base de datos  1'!A3986</f>
        <v>45156</v>
      </c>
      <c r="B410" s="33" t="str">
        <f>+'Base de datos  1'!C3987</f>
        <v>Pago Cuota</v>
      </c>
      <c r="C410" s="33">
        <f>+'Base de datos  1'!D3986</f>
        <v>45156</v>
      </c>
      <c r="D410" s="33" t="str">
        <f>+'Base de datos  1'!E3986</f>
        <v>TR</v>
      </c>
      <c r="E410" s="33" t="str">
        <f>+'Base de datos  1'!F3986</f>
        <v>LLANQUIHUE 117, PATRICIA MALUENDA</v>
      </c>
      <c r="F410">
        <f>+'Base de datos  1'!G3986</f>
        <v>0</v>
      </c>
      <c r="G410" s="201">
        <f>+'Base de datos  1'!H3986</f>
        <v>26000</v>
      </c>
    </row>
    <row r="411" spans="1:7" x14ac:dyDescent="0.25">
      <c r="A411" s="33">
        <f>+'Base de datos  1'!A3987</f>
        <v>45140</v>
      </c>
      <c r="B411" s="33" t="str">
        <f>+'Base de datos  1'!C3988</f>
        <v>Pago Cuota</v>
      </c>
      <c r="C411" s="33">
        <f>+'Base de datos  1'!D3987</f>
        <v>45140</v>
      </c>
      <c r="D411" s="33" t="str">
        <f>+'Base de datos  1'!E3987</f>
        <v>D/E</v>
      </c>
      <c r="E411" s="33" t="str">
        <f>+'Base de datos  1'!F3987</f>
        <v>RIÑIHUE 10, HECTOR ZUÑIGA   15148</v>
      </c>
      <c r="F411">
        <f>+'Base de datos  1'!G3987</f>
        <v>0</v>
      </c>
      <c r="G411" s="201">
        <f>+'Base de datos  1'!H3987</f>
        <v>26000</v>
      </c>
    </row>
    <row r="412" spans="1:7" x14ac:dyDescent="0.25">
      <c r="A412" s="33">
        <f>+'Base de datos  1'!A3988</f>
        <v>45160</v>
      </c>
      <c r="B412" s="33" t="str">
        <f>+'Base de datos  1'!C3989</f>
        <v>Pago Cuota</v>
      </c>
      <c r="C412" s="33">
        <f>+'Base de datos  1'!D3988</f>
        <v>45160</v>
      </c>
      <c r="D412" s="33" t="str">
        <f>+'Base de datos  1'!E3988</f>
        <v>TR</v>
      </c>
      <c r="E412" s="33" t="str">
        <f>+'Base de datos  1'!F3988</f>
        <v>PUYEHUE 24, MANUEL LATAPIAT</v>
      </c>
      <c r="F412">
        <f>+'Base de datos  1'!G3988</f>
        <v>0</v>
      </c>
      <c r="G412" s="201">
        <f>+'Base de datos  1'!H3988</f>
        <v>26109</v>
      </c>
    </row>
    <row r="413" spans="1:7" x14ac:dyDescent="0.25">
      <c r="A413" s="33">
        <f>+'Base de datos  1'!A3989</f>
        <v>45146</v>
      </c>
      <c r="B413" s="33" t="str">
        <f>+'Base de datos  1'!C3990</f>
        <v>Pago Cuota</v>
      </c>
      <c r="C413" s="33">
        <f>+'Base de datos  1'!D3989</f>
        <v>45146</v>
      </c>
      <c r="D413" s="33" t="str">
        <f>+'Base de datos  1'!E3989</f>
        <v>TR</v>
      </c>
      <c r="E413" s="33" t="str">
        <f>+'Base de datos  1'!F3989</f>
        <v>VILLARRICA 127 - PAGO ESC. FRANJA</v>
      </c>
      <c r="F413">
        <f>+'Base de datos  1'!G3989</f>
        <v>0</v>
      </c>
      <c r="G413" s="201">
        <f>+'Base de datos  1'!H3989</f>
        <v>18650</v>
      </c>
    </row>
    <row r="414" spans="1:7" x14ac:dyDescent="0.25">
      <c r="A414" s="33">
        <f>+'Base de datos  1'!A3990</f>
        <v>45146</v>
      </c>
      <c r="B414" s="33" t="str">
        <f>+'Base de datos  1'!C3991</f>
        <v>Pago Cuota</v>
      </c>
      <c r="C414" s="33">
        <f>+'Base de datos  1'!D3990</f>
        <v>45146</v>
      </c>
      <c r="D414" s="33" t="str">
        <f>+'Base de datos  1'!E3990</f>
        <v>TR</v>
      </c>
      <c r="E414" s="33" t="str">
        <f>+'Base de datos  1'!F3990</f>
        <v>VILLARRICA 121 - PAGO ESC. FRANJA</v>
      </c>
      <c r="F414">
        <f>+'Base de datos  1'!G3990</f>
        <v>0</v>
      </c>
      <c r="G414" s="201">
        <f>+'Base de datos  1'!H3990</f>
        <v>26000</v>
      </c>
    </row>
    <row r="415" spans="1:7" x14ac:dyDescent="0.25">
      <c r="A415" s="33">
        <f>+'Base de datos  1'!A3991</f>
        <v>45152</v>
      </c>
      <c r="B415" s="33" t="str">
        <f>+'Base de datos  1'!C3992</f>
        <v>Pago Cuota</v>
      </c>
      <c r="C415" s="33">
        <f>+'Base de datos  1'!D3991</f>
        <v>45152</v>
      </c>
      <c r="D415" s="33" t="str">
        <f>+'Base de datos  1'!E3991</f>
        <v>TR</v>
      </c>
      <c r="E415" s="33" t="str">
        <f>+'Base de datos  1'!F3991</f>
        <v>LLANQUIHUE 101, MARCELA ORTIZ</v>
      </c>
      <c r="F415">
        <f>+'Base de datos  1'!G3991</f>
        <v>0</v>
      </c>
      <c r="G415" s="201">
        <f>+'Base de datos  1'!H3991</f>
        <v>26000</v>
      </c>
    </row>
    <row r="416" spans="1:7" x14ac:dyDescent="0.25">
      <c r="A416" s="33">
        <f>+'Base de datos  1'!A3992</f>
        <v>45156</v>
      </c>
      <c r="B416" s="33" t="str">
        <f>+'Base de datos  1'!C3993</f>
        <v>Pago Cuota</v>
      </c>
      <c r="C416" s="33">
        <f>+'Base de datos  1'!D3992</f>
        <v>45156</v>
      </c>
      <c r="D416" s="33" t="str">
        <f>+'Base de datos  1'!E3992</f>
        <v>TR</v>
      </c>
      <c r="E416" s="33" t="str">
        <f>+'Base de datos  1'!F3992</f>
        <v>PUYEHUE 51, SOLANGE ASPEE</v>
      </c>
      <c r="F416">
        <f>+'Base de datos  1'!G3992</f>
        <v>0</v>
      </c>
      <c r="G416" s="201">
        <f>+'Base de datos  1'!H3992</f>
        <v>26000</v>
      </c>
    </row>
    <row r="417" spans="1:8" x14ac:dyDescent="0.25">
      <c r="A417" s="167">
        <f>+'Base de datos  1'!A3993</f>
        <v>45163</v>
      </c>
      <c r="B417" s="167" t="str">
        <f>+'Base de datos  1'!C3994</f>
        <v>Pago Cuota</v>
      </c>
      <c r="C417" s="167">
        <f>+'Base de datos  1'!D3993</f>
        <v>45163</v>
      </c>
      <c r="D417" s="167" t="str">
        <f>+'Base de datos  1'!E3993</f>
        <v>TR</v>
      </c>
      <c r="E417" s="167" t="str">
        <f>+'Base de datos  1'!F3993</f>
        <v>LLANQUIHUE 115, SUC. ZAIDA URIBE</v>
      </c>
      <c r="F417" s="168">
        <f>+'Base de datos  1'!G3993</f>
        <v>0</v>
      </c>
      <c r="G417" s="280">
        <f>+'Base de datos  1'!H3993</f>
        <v>26102</v>
      </c>
      <c r="H417" s="280">
        <f>SUM(G367:G417)</f>
        <v>2051456</v>
      </c>
    </row>
    <row r="418" spans="1:8" x14ac:dyDescent="0.25">
      <c r="A418" s="33">
        <f>+'Base de datos  1'!A3994</f>
        <v>45170</v>
      </c>
      <c r="B418" s="33" t="str">
        <f>+'Base de datos  1'!C3995</f>
        <v>Pago Cuota</v>
      </c>
      <c r="C418" s="33">
        <f>+'Base de datos  1'!D3994</f>
        <v>45170</v>
      </c>
      <c r="D418" s="33" t="str">
        <f>+'Base de datos  1'!E3994</f>
        <v>TR</v>
      </c>
      <c r="E418" s="33" t="str">
        <f>+'Base de datos  1'!F3994</f>
        <v>RANCO 48, CAROLA ARRIAGADA</v>
      </c>
      <c r="F418">
        <f>+'Base de datos  1'!G3994</f>
        <v>0</v>
      </c>
      <c r="G418" s="201">
        <f>+'Base de datos  1'!H3994</f>
        <v>26000</v>
      </c>
    </row>
    <row r="419" spans="1:8" x14ac:dyDescent="0.25">
      <c r="A419" s="33">
        <f>+'Base de datos  1'!A3995</f>
        <v>45170</v>
      </c>
      <c r="B419" s="33" t="str">
        <f>+'Base de datos  1'!C3996</f>
        <v>Pago Cuota</v>
      </c>
      <c r="C419" s="33">
        <f>+'Base de datos  1'!D3995</f>
        <v>45170</v>
      </c>
      <c r="D419" s="33" t="str">
        <f>+'Base de datos  1'!E3995</f>
        <v>TR</v>
      </c>
      <c r="E419" s="33" t="str">
        <f>+'Base de datos  1'!F3995</f>
        <v>LLANQUIHUE 101 MARCELA ORTIZ</v>
      </c>
      <c r="F419">
        <f>+'Base de datos  1'!G3995</f>
        <v>0</v>
      </c>
      <c r="G419" s="201">
        <f>+'Base de datos  1'!H3995</f>
        <v>26000</v>
      </c>
    </row>
    <row r="420" spans="1:8" x14ac:dyDescent="0.25">
      <c r="A420" s="33">
        <f>+'Base de datos  1'!A3996</f>
        <v>45170</v>
      </c>
      <c r="B420" s="33" t="str">
        <f>+'Base de datos  1'!C3997</f>
        <v>Pago Cuota</v>
      </c>
      <c r="C420" s="33">
        <f>+'Base de datos  1'!D3996</f>
        <v>45170</v>
      </c>
      <c r="D420" s="33" t="str">
        <f>+'Base de datos  1'!E3996</f>
        <v>TR</v>
      </c>
      <c r="E420" s="33" t="str">
        <f>+'Base de datos  1'!F3996</f>
        <v>VILLARRICA 108, SUC. ANGELA ITURBIDE</v>
      </c>
      <c r="F420">
        <f>+'Base de datos  1'!G3996</f>
        <v>0</v>
      </c>
      <c r="G420" s="201">
        <f>+'Base de datos  1'!H3996</f>
        <v>26000</v>
      </c>
    </row>
    <row r="421" spans="1:8" x14ac:dyDescent="0.25">
      <c r="A421" s="33">
        <f>+'Base de datos  1'!A3997</f>
        <v>45170</v>
      </c>
      <c r="B421" s="33" t="str">
        <f>+'Base de datos  1'!C3998</f>
        <v>Pago Cuota</v>
      </c>
      <c r="C421" s="33">
        <f>+'Base de datos  1'!D3997</f>
        <v>45170</v>
      </c>
      <c r="D421" s="33" t="str">
        <f>+'Base de datos  1'!E3997</f>
        <v>TR</v>
      </c>
      <c r="E421" s="33" t="str">
        <f>+'Base de datos  1'!F3997</f>
        <v>PUYEHUE 36, MILITZA CORTES</v>
      </c>
      <c r="F421">
        <f>+'Base de datos  1'!G3997</f>
        <v>0</v>
      </c>
      <c r="G421" s="201">
        <f>+'Base de datos  1'!H3997</f>
        <v>26000</v>
      </c>
    </row>
    <row r="422" spans="1:8" x14ac:dyDescent="0.25">
      <c r="A422" s="33">
        <f>+'Base de datos  1'!A3998</f>
        <v>45170</v>
      </c>
      <c r="B422" s="33" t="str">
        <f>+'Base de datos  1'!C3999</f>
        <v>Pago Cuota</v>
      </c>
      <c r="C422" s="33">
        <f>+'Base de datos  1'!D3998</f>
        <v>45170</v>
      </c>
      <c r="D422" s="33" t="str">
        <f>+'Base de datos  1'!E3998</f>
        <v>TR</v>
      </c>
      <c r="E422" s="33" t="str">
        <f>+'Base de datos  1'!F3998</f>
        <v>VILLARRICA 128, MARCELA UBILLA</v>
      </c>
      <c r="F422">
        <f>+'Base de datos  1'!G3998</f>
        <v>0</v>
      </c>
      <c r="G422" s="201">
        <f>+'Base de datos  1'!H3998</f>
        <v>26000</v>
      </c>
    </row>
    <row r="423" spans="1:8" x14ac:dyDescent="0.25">
      <c r="A423" s="33">
        <f>+'Base de datos  1'!A3999</f>
        <v>45170</v>
      </c>
      <c r="B423" s="33" t="str">
        <f>+'Base de datos  1'!C4000</f>
        <v>Pago Cuota</v>
      </c>
      <c r="C423" s="33">
        <f>+'Base de datos  1'!D3999</f>
        <v>45170</v>
      </c>
      <c r="D423" s="33" t="str">
        <f>+'Base de datos  1'!E3999</f>
        <v>TR</v>
      </c>
      <c r="E423" s="33" t="str">
        <f>+'Base de datos  1'!F3999</f>
        <v>PUYEHUE 30, JORGE CARCASSON</v>
      </c>
      <c r="F423">
        <f>+'Base de datos  1'!G3999</f>
        <v>0</v>
      </c>
      <c r="G423" s="201">
        <f>+'Base de datos  1'!H3999</f>
        <v>26000</v>
      </c>
    </row>
    <row r="424" spans="1:8" x14ac:dyDescent="0.25">
      <c r="A424" s="33">
        <f>+'Base de datos  1'!A4000</f>
        <v>45170</v>
      </c>
      <c r="B424" s="33" t="str">
        <f>+'Base de datos  1'!C4001</f>
        <v>Pago Cuota</v>
      </c>
      <c r="C424" s="33">
        <f>+'Base de datos  1'!D4000</f>
        <v>45170</v>
      </c>
      <c r="D424" s="33" t="str">
        <f>+'Base de datos  1'!E4000</f>
        <v>TR</v>
      </c>
      <c r="E424" s="33" t="str">
        <f>+'Base de datos  1'!F4000</f>
        <v>RANCO 77, MELINDA GONZALEZ</v>
      </c>
      <c r="F424">
        <f>+'Base de datos  1'!G4000</f>
        <v>0</v>
      </c>
      <c r="G424" s="201">
        <f>+'Base de datos  1'!H4000</f>
        <v>26000</v>
      </c>
    </row>
    <row r="425" spans="1:8" x14ac:dyDescent="0.25">
      <c r="A425" s="33">
        <f>+'Base de datos  1'!A4001</f>
        <v>45170</v>
      </c>
      <c r="B425" s="33" t="str">
        <f>+'Base de datos  1'!C4002</f>
        <v>Pago Cuota</v>
      </c>
      <c r="C425" s="33">
        <f>+'Base de datos  1'!D4001</f>
        <v>45170</v>
      </c>
      <c r="D425" s="33" t="str">
        <f>+'Base de datos  1'!E4001</f>
        <v>TR</v>
      </c>
      <c r="E425" s="33" t="str">
        <f>+'Base de datos  1'!F4001</f>
        <v>LLANQUIHUE 88, PEDRO FLORES</v>
      </c>
      <c r="F425">
        <f>+'Base de datos  1'!G4001</f>
        <v>0</v>
      </c>
      <c r="G425" s="201">
        <f>+'Base de datos  1'!H4001</f>
        <v>26000</v>
      </c>
    </row>
    <row r="426" spans="1:8" x14ac:dyDescent="0.25">
      <c r="A426" s="33">
        <f>+'Base de datos  1'!A4002</f>
        <v>45173</v>
      </c>
      <c r="B426" s="33" t="str">
        <f>+'Base de datos  1'!C4003</f>
        <v>Pago Cuota</v>
      </c>
      <c r="C426" s="33">
        <f>+'Base de datos  1'!D4002</f>
        <v>45173</v>
      </c>
      <c r="D426" s="33" t="str">
        <f>+'Base de datos  1'!E4002</f>
        <v>TR</v>
      </c>
      <c r="E426" s="33" t="str">
        <f>+'Base de datos  1'!F4002</f>
        <v>PUYEHUE 39, FELIPE GALLARDO</v>
      </c>
      <c r="F426">
        <f>+'Base de datos  1'!G4002</f>
        <v>0</v>
      </c>
      <c r="G426" s="201">
        <f>+'Base de datos  1'!H4002</f>
        <v>36000</v>
      </c>
    </row>
    <row r="427" spans="1:8" x14ac:dyDescent="0.25">
      <c r="A427" s="33">
        <f>+'Base de datos  1'!A4003</f>
        <v>45174</v>
      </c>
      <c r="B427" s="33" t="str">
        <f>+'Base de datos  1'!C4004</f>
        <v>Pago Cuota</v>
      </c>
      <c r="C427" s="33">
        <f>+'Base de datos  1'!D4003</f>
        <v>45174</v>
      </c>
      <c r="D427" s="33" t="str">
        <f>+'Base de datos  1'!E4003</f>
        <v>D/E</v>
      </c>
      <c r="E427" s="33" t="str">
        <f>+'Base de datos  1'!F4003</f>
        <v>LLANQUIHUE 74, ELIANA HARO 15204</v>
      </c>
      <c r="F427">
        <f>+'Base de datos  1'!G4003</f>
        <v>0</v>
      </c>
      <c r="G427" s="201">
        <f>+'Base de datos  1'!H4003</f>
        <v>78000</v>
      </c>
    </row>
    <row r="428" spans="1:8" x14ac:dyDescent="0.25">
      <c r="A428" s="33">
        <f>+'Base de datos  1'!A4004</f>
        <v>45175</v>
      </c>
      <c r="B428" s="33" t="str">
        <f>+'Base de datos  1'!C4005</f>
        <v>Pago Cuota</v>
      </c>
      <c r="C428" s="33">
        <f>+'Base de datos  1'!D4004</f>
        <v>45175</v>
      </c>
      <c r="D428" s="33" t="str">
        <f>+'Base de datos  1'!E4004</f>
        <v>TR</v>
      </c>
      <c r="E428" s="33" t="str">
        <f>+'Base de datos  1'!F4004</f>
        <v>LLANQUIHUE 97 A CASTILLO OLIVERA</v>
      </c>
      <c r="F428">
        <f>+'Base de datos  1'!G4004</f>
        <v>0</v>
      </c>
      <c r="G428" s="201">
        <f>+'Base de datos  1'!H4004</f>
        <v>104096</v>
      </c>
    </row>
    <row r="429" spans="1:8" x14ac:dyDescent="0.25">
      <c r="A429" s="33">
        <f>+'Base de datos  1'!A4005</f>
        <v>45176</v>
      </c>
      <c r="B429" s="33" t="str">
        <f>+'Base de datos  1'!C4006</f>
        <v>Pago Cuota</v>
      </c>
      <c r="C429" s="33">
        <f>+'Base de datos  1'!D4005</f>
        <v>45176</v>
      </c>
      <c r="D429" s="33" t="str">
        <f>+'Base de datos  1'!E4005</f>
        <v>TR</v>
      </c>
      <c r="E429" s="33" t="str">
        <f>+'Base de datos  1'!F4005</f>
        <v>LLANQUIHUE 76, GLENDA ALVAREZ</v>
      </c>
      <c r="F429">
        <f>+'Base de datos  1'!G4005</f>
        <v>0</v>
      </c>
      <c r="G429" s="201">
        <f>+'Base de datos  1'!H4005</f>
        <v>178000</v>
      </c>
    </row>
    <row r="430" spans="1:8" x14ac:dyDescent="0.25">
      <c r="A430" s="33">
        <f>+'Base de datos  1'!A4006</f>
        <v>45176</v>
      </c>
      <c r="B430" s="33" t="str">
        <f>+'Base de datos  1'!C4007</f>
        <v>Pago Cuota</v>
      </c>
      <c r="C430" s="33">
        <f>+'Base de datos  1'!D4006</f>
        <v>45176</v>
      </c>
      <c r="D430" s="33" t="str">
        <f>+'Base de datos  1'!E4006</f>
        <v>TR</v>
      </c>
      <c r="E430" s="33" t="str">
        <f>+'Base de datos  1'!F4006</f>
        <v>OLLANQUIHUE 97 RENE RIVERA</v>
      </c>
      <c r="F430">
        <f>+'Base de datos  1'!G4006</f>
        <v>0</v>
      </c>
      <c r="G430" s="201">
        <f>+'Base de datos  1'!H4006</f>
        <v>26000</v>
      </c>
    </row>
    <row r="431" spans="1:8" x14ac:dyDescent="0.25">
      <c r="A431" s="33">
        <f>+'Base de datos  1'!A4007</f>
        <v>45176</v>
      </c>
      <c r="B431" s="33" t="str">
        <f>+'Base de datos  1'!C4008</f>
        <v>Pago Cuota</v>
      </c>
      <c r="C431" s="33">
        <f>+'Base de datos  1'!D4007</f>
        <v>45176</v>
      </c>
      <c r="D431" s="33" t="str">
        <f>+'Base de datos  1'!E4007</f>
        <v>TR</v>
      </c>
      <c r="E431" s="33" t="str">
        <f>+'Base de datos  1'!F4007</f>
        <v>RANCO 91, JEANETTE IBARRA</v>
      </c>
      <c r="F431">
        <f>+'Base de datos  1'!G4007</f>
        <v>0</v>
      </c>
      <c r="G431" s="201">
        <f>+'Base de datos  1'!H4007</f>
        <v>100000</v>
      </c>
    </row>
    <row r="432" spans="1:8" x14ac:dyDescent="0.25">
      <c r="A432" s="33">
        <f>+'Base de datos  1'!A4008</f>
        <v>45181</v>
      </c>
      <c r="B432" s="33" t="str">
        <f>+'Base de datos  1'!C4009</f>
        <v>Pago Cuota</v>
      </c>
      <c r="C432" s="33">
        <f>+'Base de datos  1'!D4008</f>
        <v>45181</v>
      </c>
      <c r="D432" s="33" t="str">
        <f>+'Base de datos  1'!E4008</f>
        <v>TR</v>
      </c>
      <c r="E432" s="33" t="str">
        <f>+'Base de datos  1'!F4008</f>
        <v>RANCO 56, SUC. RIGOBERTO GONZALEZ</v>
      </c>
      <c r="F432">
        <f>+'Base de datos  1'!G4008</f>
        <v>0</v>
      </c>
      <c r="G432" s="201">
        <f>+'Base de datos  1'!H4008</f>
        <v>26000</v>
      </c>
    </row>
    <row r="433" spans="1:7" x14ac:dyDescent="0.25">
      <c r="A433" s="33">
        <f>+'Base de datos  1'!A4009</f>
        <v>45183</v>
      </c>
      <c r="B433" s="33" t="str">
        <f>+'Base de datos  1'!C4010</f>
        <v>Pago Cuota</v>
      </c>
      <c r="C433" s="33">
        <f>+'Base de datos  1'!D4009</f>
        <v>45183</v>
      </c>
      <c r="D433" s="33" t="str">
        <f>+'Base de datos  1'!E4009</f>
        <v>TR</v>
      </c>
      <c r="E433" s="33" t="str">
        <f>+'Base de datos  1'!F4009</f>
        <v>RIÑIHUE 19, TERESA PEÑA</v>
      </c>
      <c r="F433">
        <f>+'Base de datos  1'!G4009</f>
        <v>0</v>
      </c>
      <c r="G433" s="201">
        <f>+'Base de datos  1'!H4009</f>
        <v>52000</v>
      </c>
    </row>
    <row r="434" spans="1:7" x14ac:dyDescent="0.25">
      <c r="A434" s="33">
        <f>+'Base de datos  1'!A4010</f>
        <v>45184</v>
      </c>
      <c r="B434" s="33" t="str">
        <f>+'Base de datos  1'!C4011</f>
        <v>Pago Cuota</v>
      </c>
      <c r="C434" s="33">
        <f>+'Base de datos  1'!D4010</f>
        <v>45184</v>
      </c>
      <c r="D434" s="33" t="str">
        <f>+'Base de datos  1'!E4010</f>
        <v>TR</v>
      </c>
      <c r="E434" s="33" t="str">
        <f>+'Base de datos  1'!F4010</f>
        <v>PUYEHUE 28, VERONICA SILVA</v>
      </c>
      <c r="F434">
        <f>+'Base de datos  1'!G4010</f>
        <v>0</v>
      </c>
      <c r="G434" s="201">
        <f>+'Base de datos  1'!H4010</f>
        <v>52000</v>
      </c>
    </row>
    <row r="435" spans="1:7" x14ac:dyDescent="0.25">
      <c r="A435" s="33">
        <f>+'Base de datos  1'!A4011</f>
        <v>45189</v>
      </c>
      <c r="B435" s="33" t="str">
        <f>+'Base de datos  1'!C4012</f>
        <v>Pago Cuota</v>
      </c>
      <c r="C435" s="33">
        <f>+'Base de datos  1'!D4011</f>
        <v>45189</v>
      </c>
      <c r="D435" s="33" t="str">
        <f>+'Base de datos  1'!E4011</f>
        <v>TR</v>
      </c>
      <c r="E435" s="33" t="str">
        <f>+'Base de datos  1'!F4011</f>
        <v>RANCO 54, MARION PACHECO</v>
      </c>
      <c r="F435">
        <f>+'Base de datos  1'!G4011</f>
        <v>0</v>
      </c>
      <c r="G435" s="201">
        <f>+'Base de datos  1'!H4011</f>
        <v>26000</v>
      </c>
    </row>
    <row r="436" spans="1:7" x14ac:dyDescent="0.25">
      <c r="A436" s="33">
        <f>+'Base de datos  1'!A4012</f>
        <v>45189</v>
      </c>
      <c r="B436" s="33" t="str">
        <f>+'Base de datos  1'!C4013</f>
        <v>Pago Cuota</v>
      </c>
      <c r="C436" s="33">
        <f>+'Base de datos  1'!D4012</f>
        <v>45189</v>
      </c>
      <c r="D436" s="33" t="str">
        <f>+'Base de datos  1'!E4012</f>
        <v>TR</v>
      </c>
      <c r="E436" s="33" t="str">
        <f>+'Base de datos  1'!F4012</f>
        <v>VILLARRICA 126, EMA DE RAMON</v>
      </c>
      <c r="F436">
        <f>+'Base de datos  1'!G4012</f>
        <v>0</v>
      </c>
      <c r="G436" s="201">
        <f>+'Base de datos  1'!H4012</f>
        <v>50000</v>
      </c>
    </row>
    <row r="437" spans="1:7" x14ac:dyDescent="0.25">
      <c r="A437" s="33">
        <f>+'Base de datos  1'!A4013</f>
        <v>45189</v>
      </c>
      <c r="B437" s="33" t="str">
        <f>+'Base de datos  1'!C4014</f>
        <v>Pago Cuota</v>
      </c>
      <c r="C437" s="33">
        <f>+'Base de datos  1'!D4013</f>
        <v>45189</v>
      </c>
      <c r="D437" s="33" t="str">
        <f>+'Base de datos  1'!E4013</f>
        <v>TR</v>
      </c>
      <c r="E437" s="33" t="str">
        <f>+'Base de datos  1'!F4013</f>
        <v>PUYEHUE 30, JORGE CARCASSON</v>
      </c>
      <c r="F437">
        <f>+'Base de datos  1'!G4013</f>
        <v>0</v>
      </c>
      <c r="G437" s="201">
        <f>+'Base de datos  1'!H4013</f>
        <v>26000</v>
      </c>
    </row>
    <row r="438" spans="1:7" x14ac:dyDescent="0.25">
      <c r="A438" s="33">
        <f>+'Base de datos  1'!A4014</f>
        <v>45191</v>
      </c>
      <c r="B438" s="33" t="str">
        <f>+'Base de datos  1'!C4015</f>
        <v>Pago Cuota</v>
      </c>
      <c r="C438" s="33">
        <f>+'Base de datos  1'!D4014</f>
        <v>45191</v>
      </c>
      <c r="D438" s="33" t="str">
        <f>+'Base de datos  1'!E4014</f>
        <v>TR</v>
      </c>
      <c r="E438" s="33" t="str">
        <f>+'Base de datos  1'!F4014</f>
        <v>PUYEHUE 32, IVONNE JORQUERA</v>
      </c>
      <c r="F438">
        <f>+'Base de datos  1'!G4014</f>
        <v>0</v>
      </c>
      <c r="G438" s="201">
        <f>+'Base de datos  1'!H4014</f>
        <v>26000</v>
      </c>
    </row>
    <row r="439" spans="1:7" x14ac:dyDescent="0.25">
      <c r="A439" s="33">
        <f>+'Base de datos  1'!A4015</f>
        <v>45194</v>
      </c>
      <c r="B439" s="33" t="str">
        <f>+'Base de datos  1'!C4016</f>
        <v>Pago Cuota</v>
      </c>
      <c r="C439" s="33">
        <f>+'Base de datos  1'!D4015</f>
        <v>45194</v>
      </c>
      <c r="D439" s="33" t="str">
        <f>+'Base de datos  1'!E4015</f>
        <v>TR</v>
      </c>
      <c r="E439" s="33" t="str">
        <f>+'Base de datos  1'!F4015</f>
        <v>ICALMA 72, JORGE MATAMALA</v>
      </c>
      <c r="F439">
        <f>+'Base de datos  1'!G4015</f>
        <v>0</v>
      </c>
      <c r="G439" s="201">
        <f>+'Base de datos  1'!H4015</f>
        <v>26000</v>
      </c>
    </row>
    <row r="440" spans="1:7" x14ac:dyDescent="0.25">
      <c r="A440" s="33">
        <f>+'Base de datos  1'!A4016</f>
        <v>45194</v>
      </c>
      <c r="B440" s="33" t="str">
        <f>+'Base de datos  1'!C4017</f>
        <v>Pago Cuota</v>
      </c>
      <c r="C440" s="33">
        <f>+'Base de datos  1'!D4016</f>
        <v>45194</v>
      </c>
      <c r="D440" s="33" t="str">
        <f>+'Base de datos  1'!E4016</f>
        <v>TR</v>
      </c>
      <c r="E440" s="33" t="str">
        <f>+'Base de datos  1'!F4016</f>
        <v>PUEYEHUE 37, JORGE MATAMALA</v>
      </c>
      <c r="F440">
        <f>+'Base de datos  1'!G4016</f>
        <v>0</v>
      </c>
      <c r="G440" s="201">
        <f>+'Base de datos  1'!H4016</f>
        <v>26025</v>
      </c>
    </row>
    <row r="441" spans="1:7" x14ac:dyDescent="0.25">
      <c r="A441" s="33">
        <f>+'Base de datos  1'!A4017</f>
        <v>45195</v>
      </c>
      <c r="B441" s="33" t="str">
        <f>+'Base de datos  1'!C4018</f>
        <v>Pago Cuota</v>
      </c>
      <c r="C441" s="33">
        <f>+'Base de datos  1'!D4017</f>
        <v>45195</v>
      </c>
      <c r="D441" s="33" t="str">
        <f>+'Base de datos  1'!E4017</f>
        <v>TR</v>
      </c>
      <c r="E441" s="33" t="str">
        <f>+'Base de datos  1'!F4017</f>
        <v>LLANQUIHUE 74, ELIANA HARO 15252</v>
      </c>
      <c r="F441">
        <f>+'Base de datos  1'!G4017</f>
        <v>0</v>
      </c>
      <c r="G441" s="201">
        <f>+'Base de datos  1'!H4017</f>
        <v>26000</v>
      </c>
    </row>
    <row r="442" spans="1:7" x14ac:dyDescent="0.25">
      <c r="A442" s="33">
        <f>+'Base de datos  1'!A4018</f>
        <v>45196</v>
      </c>
      <c r="B442" s="33" t="str">
        <f>+'Base de datos  1'!C4019</f>
        <v>Pago Cuota</v>
      </c>
      <c r="C442" s="33">
        <f>+'Base de datos  1'!D4018</f>
        <v>45196</v>
      </c>
      <c r="D442" s="33" t="str">
        <f>+'Base de datos  1'!E4018</f>
        <v>TR</v>
      </c>
      <c r="E442" s="33" t="str">
        <f>+'Base de datos  1'!F4018</f>
        <v>RIÑIHUE 23, SARA SALGADO</v>
      </c>
      <c r="F442">
        <f>+'Base de datos  1'!G4018</f>
        <v>0</v>
      </c>
      <c r="G442" s="201">
        <f>+'Base de datos  1'!H4018</f>
        <v>156000</v>
      </c>
    </row>
    <row r="443" spans="1:7" x14ac:dyDescent="0.25">
      <c r="A443" s="33">
        <f>+'Base de datos  1'!A4019</f>
        <v>45198</v>
      </c>
      <c r="B443" s="33" t="str">
        <f>+'Base de datos  1'!C4020</f>
        <v>Pago Cuota</v>
      </c>
      <c r="C443" s="33">
        <f>+'Base de datos  1'!D4019</f>
        <v>45198</v>
      </c>
      <c r="D443" s="33" t="str">
        <f>+'Base de datos  1'!E4019</f>
        <v>TR</v>
      </c>
      <c r="E443" s="33" t="str">
        <f>+'Base de datos  1'!F4019</f>
        <v>VILLARRICA 118, PIA BURGOS</v>
      </c>
      <c r="F443">
        <f>+'Base de datos  1'!G4019</f>
        <v>0</v>
      </c>
      <c r="G443" s="201">
        <f>+'Base de datos  1'!H4019</f>
        <v>26000</v>
      </c>
    </row>
    <row r="444" spans="1:7" x14ac:dyDescent="0.25">
      <c r="A444" s="33">
        <f>+'Base de datos  1'!A4020</f>
        <v>45198</v>
      </c>
      <c r="B444" s="33" t="str">
        <f>+'Base de datos  1'!C4021</f>
        <v>Pago Cuota</v>
      </c>
      <c r="C444" s="33">
        <f>+'Base de datos  1'!D4020</f>
        <v>45198</v>
      </c>
      <c r="D444" s="33" t="str">
        <f>+'Base de datos  1'!E4020</f>
        <v>TR</v>
      </c>
      <c r="E444" s="33" t="str">
        <f>+'Base de datos  1'!F4020</f>
        <v>VILLARRICA 123, OMAR SEPULVEDA</v>
      </c>
      <c r="F444">
        <f>+'Base de datos  1'!G4020</f>
        <v>0</v>
      </c>
      <c r="G444" s="201">
        <f>+'Base de datos  1'!H4020</f>
        <v>26000</v>
      </c>
    </row>
    <row r="445" spans="1:7" x14ac:dyDescent="0.25">
      <c r="A445" s="33">
        <f>+'Base de datos  1'!A4021</f>
        <v>45177</v>
      </c>
      <c r="B445" s="33" t="str">
        <f>+'Base de datos  1'!C4022</f>
        <v>Pago Cuota</v>
      </c>
      <c r="C445" s="33">
        <f>+'Base de datos  1'!D4021</f>
        <v>45177</v>
      </c>
      <c r="D445" s="33" t="str">
        <f>+'Base de datos  1'!E4021</f>
        <v>TR</v>
      </c>
      <c r="E445" s="33" t="str">
        <f>+'Base de datos  1'!F4021</f>
        <v>RIÑIHUE 25, JUAN GONZALEZ</v>
      </c>
      <c r="F445">
        <f>+'Base de datos  1'!G4021</f>
        <v>0</v>
      </c>
      <c r="G445" s="201">
        <f>+'Base de datos  1'!H4021</f>
        <v>26100</v>
      </c>
    </row>
    <row r="446" spans="1:7" x14ac:dyDescent="0.25">
      <c r="A446" s="33">
        <f>+'Base de datos  1'!A4022</f>
        <v>45194</v>
      </c>
      <c r="B446" s="33" t="str">
        <f>+'Base de datos  1'!C4023</f>
        <v>Pago Cuota</v>
      </c>
      <c r="C446" s="33">
        <f>+'Base de datos  1'!D4022</f>
        <v>45194</v>
      </c>
      <c r="D446" s="33" t="str">
        <f>+'Base de datos  1'!E4022</f>
        <v>TR</v>
      </c>
      <c r="E446" s="33" t="str">
        <f>+'Base de datos  1'!F4022</f>
        <v>LLANQUIHUE 80, SERGIO IBACETA</v>
      </c>
      <c r="F446">
        <f>+'Base de datos  1'!G4022</f>
        <v>0</v>
      </c>
      <c r="G446" s="201">
        <f>+'Base de datos  1'!H4022</f>
        <v>104000</v>
      </c>
    </row>
    <row r="447" spans="1:7" x14ac:dyDescent="0.25">
      <c r="A447" s="33">
        <f>+'Base de datos  1'!A4023</f>
        <v>45184</v>
      </c>
      <c r="B447" s="33" t="str">
        <f>+'Base de datos  1'!C4024</f>
        <v>Pago Cuota</v>
      </c>
      <c r="C447" s="33">
        <f>+'Base de datos  1'!D4023</f>
        <v>45184</v>
      </c>
      <c r="D447" s="33" t="str">
        <f>+'Base de datos  1'!E4023</f>
        <v>TR</v>
      </c>
      <c r="E447" s="33" t="str">
        <f>+'Base de datos  1'!F4023</f>
        <v>VILLARRICA 100, JULIA ZUÑIGA</v>
      </c>
      <c r="F447">
        <f>+'Base de datos  1'!G4023</f>
        <v>0</v>
      </c>
      <c r="G447" s="201">
        <f>+'Base de datos  1'!H4023</f>
        <v>26000</v>
      </c>
    </row>
    <row r="448" spans="1:7" x14ac:dyDescent="0.25">
      <c r="A448" s="33">
        <f>+'Base de datos  1'!A4024</f>
        <v>45191</v>
      </c>
      <c r="B448" s="33" t="str">
        <f>+'Base de datos  1'!C4025</f>
        <v>Pago Cuota</v>
      </c>
      <c r="C448" s="33">
        <f>+'Base de datos  1'!D4024</f>
        <v>45191</v>
      </c>
      <c r="D448" s="33" t="str">
        <f>+'Base de datos  1'!E4024</f>
        <v>TR</v>
      </c>
      <c r="E448" s="33" t="str">
        <f>+'Base de datos  1'!F4024</f>
        <v>LLANQUIHUE 109, TERESA GATICA</v>
      </c>
      <c r="F448">
        <f>+'Base de datos  1'!G4024</f>
        <v>0</v>
      </c>
      <c r="G448" s="201">
        <f>+'Base de datos  1'!H4024</f>
        <v>26000</v>
      </c>
    </row>
    <row r="449" spans="1:7" x14ac:dyDescent="0.25">
      <c r="A449" s="33">
        <f>+'Base de datos  1'!A4025</f>
        <v>45189</v>
      </c>
      <c r="B449" s="33" t="str">
        <f>+'Base de datos  1'!C4026</f>
        <v>Pago Cuota</v>
      </c>
      <c r="C449" s="33">
        <f>+'Base de datos  1'!D4025</f>
        <v>45189</v>
      </c>
      <c r="D449" s="33" t="str">
        <f>+'Base de datos  1'!E4025</f>
        <v>TR</v>
      </c>
      <c r="E449" s="33" t="str">
        <f>+'Base de datos  1'!F4025</f>
        <v>LLANQUIHUE 113, PEDRO RUZ</v>
      </c>
      <c r="F449">
        <f>+'Base de datos  1'!G4025</f>
        <v>0</v>
      </c>
      <c r="G449" s="201">
        <f>+'Base de datos  1'!H4025</f>
        <v>26000</v>
      </c>
    </row>
    <row r="450" spans="1:7" x14ac:dyDescent="0.25">
      <c r="A450" s="33">
        <f>+'Base de datos  1'!A4026</f>
        <v>45170</v>
      </c>
      <c r="B450" s="33" t="str">
        <f>+'Base de datos  1'!C4027</f>
        <v>Pago Cuota</v>
      </c>
      <c r="C450" s="33">
        <f>+'Base de datos  1'!D4026</f>
        <v>45170</v>
      </c>
      <c r="D450" s="33" t="str">
        <f>+'Base de datos  1'!E4026</f>
        <v>TR</v>
      </c>
      <c r="E450" s="33" t="str">
        <f>+'Base de datos  1'!F4026</f>
        <v>VILLARRICA 106, CAROLINA URIBE</v>
      </c>
      <c r="F450">
        <f>+'Base de datos  1'!G4026</f>
        <v>0</v>
      </c>
      <c r="G450" s="201">
        <f>+'Base de datos  1'!H4026</f>
        <v>26113</v>
      </c>
    </row>
    <row r="451" spans="1:7" x14ac:dyDescent="0.25">
      <c r="A451" s="33">
        <f>+'Base de datos  1'!A4027</f>
        <v>45198</v>
      </c>
      <c r="B451" s="33" t="str">
        <f>+'Base de datos  1'!C4028</f>
        <v>Pago Cuota</v>
      </c>
      <c r="C451" s="33">
        <f>+'Base de datos  1'!D4027</f>
        <v>45198</v>
      </c>
      <c r="D451" s="33" t="str">
        <f>+'Base de datos  1'!E4027</f>
        <v>TR</v>
      </c>
      <c r="E451" s="33" t="str">
        <f>+'Base de datos  1'!F4027</f>
        <v>VILLARRICA 106, CAROLINA URIBE</v>
      </c>
      <c r="F451">
        <f>+'Base de datos  1'!G4027</f>
        <v>0</v>
      </c>
      <c r="G451" s="201">
        <f>+'Base de datos  1'!H4027</f>
        <v>52000</v>
      </c>
    </row>
    <row r="452" spans="1:7" x14ac:dyDescent="0.25">
      <c r="A452" s="33">
        <f>+'Base de datos  1'!A4028</f>
        <v>45175</v>
      </c>
      <c r="B452" s="33" t="str">
        <f>+'Base de datos  1'!C4029</f>
        <v>Pago Cuota</v>
      </c>
      <c r="C452" s="33">
        <f>+'Base de datos  1'!D4028</f>
        <v>45175</v>
      </c>
      <c r="D452" s="33" t="str">
        <f>+'Base de datos  1'!E4028</f>
        <v>TR</v>
      </c>
      <c r="E452" s="33" t="str">
        <f>+'Base de datos  1'!F4028</f>
        <v>LLANQUIHUE 92, CARLOS HERRERA</v>
      </c>
      <c r="F452">
        <f>+'Base de datos  1'!G4028</f>
        <v>0</v>
      </c>
      <c r="G452" s="201">
        <f>+'Base de datos  1'!H4028</f>
        <v>52000</v>
      </c>
    </row>
    <row r="453" spans="1:7" x14ac:dyDescent="0.25">
      <c r="A453" s="33">
        <f>+'Base de datos  1'!A4029</f>
        <v>45174</v>
      </c>
      <c r="B453" s="33" t="str">
        <f>+'Base de datos  1'!C4030</f>
        <v>Pago Cuota</v>
      </c>
      <c r="C453" s="33">
        <f>+'Base de datos  1'!D4029</f>
        <v>45174</v>
      </c>
      <c r="D453" s="33" t="str">
        <f>+'Base de datos  1'!E4029</f>
        <v>D/E</v>
      </c>
      <c r="E453" s="33" t="str">
        <f>+'Base de datos  1'!F4029</f>
        <v>PUYEHUE 41, TERESA SEPULVEDA 15205</v>
      </c>
      <c r="F453">
        <f>+'Base de datos  1'!G4029</f>
        <v>0</v>
      </c>
      <c r="G453" s="201">
        <f>+'Base de datos  1'!H4029</f>
        <v>26000</v>
      </c>
    </row>
    <row r="454" spans="1:7" x14ac:dyDescent="0.25">
      <c r="A454" s="33">
        <f>+'Base de datos  1'!A4030</f>
        <v>45174</v>
      </c>
      <c r="B454" s="33" t="str">
        <f>+'Base de datos  1'!C4031</f>
        <v>Pago Cuota</v>
      </c>
      <c r="C454" s="33">
        <f>+'Base de datos  1'!D4030</f>
        <v>45174</v>
      </c>
      <c r="D454" s="33" t="str">
        <f>+'Base de datos  1'!E4030</f>
        <v>D/E</v>
      </c>
      <c r="E454" s="33" t="str">
        <f>+'Base de datos  1'!F4030</f>
        <v>RANCO 89, TERESA ROJAS 15209</v>
      </c>
      <c r="F454">
        <f>+'Base de datos  1'!G4030</f>
        <v>0</v>
      </c>
      <c r="G454" s="201">
        <f>+'Base de datos  1'!H4030</f>
        <v>26109</v>
      </c>
    </row>
    <row r="455" spans="1:7" x14ac:dyDescent="0.25">
      <c r="A455" s="33">
        <f>+'Base de datos  1'!A4031</f>
        <v>45189</v>
      </c>
      <c r="B455" s="33" t="str">
        <f>+'Base de datos  1'!C4032</f>
        <v>Pago Cuota</v>
      </c>
      <c r="C455" s="33">
        <f>+'Base de datos  1'!D4031</f>
        <v>45189</v>
      </c>
      <c r="D455" s="33" t="str">
        <f>+'Base de datos  1'!E4031</f>
        <v>TR</v>
      </c>
      <c r="E455" s="33" t="str">
        <f>+'Base de datos  1'!F4031</f>
        <v>CALAFQUEN 5, MARCOS BRIONES</v>
      </c>
      <c r="F455">
        <f>+'Base de datos  1'!G4031</f>
        <v>0</v>
      </c>
      <c r="G455" s="201">
        <f>+'Base de datos  1'!H4031</f>
        <v>26000</v>
      </c>
    </row>
    <row r="456" spans="1:7" x14ac:dyDescent="0.25">
      <c r="A456" s="33">
        <f>+'Base de datos  1'!A4032</f>
        <v>45189</v>
      </c>
      <c r="B456" s="33" t="str">
        <f>+'Base de datos  1'!C4033</f>
        <v>Pago Cuota</v>
      </c>
      <c r="C456" s="33">
        <f>+'Base de datos  1'!D4032</f>
        <v>45189</v>
      </c>
      <c r="D456" s="33" t="str">
        <f>+'Base de datos  1'!E4032</f>
        <v>TR</v>
      </c>
      <c r="E456" s="33" t="str">
        <f>+'Base de datos  1'!F4032</f>
        <v>LLANQUIHUE 119, MARIA MADARIAGA</v>
      </c>
      <c r="F456">
        <f>+'Base de datos  1'!G4032</f>
        <v>0</v>
      </c>
      <c r="G456" s="201">
        <f>+'Base de datos  1'!H4032</f>
        <v>26000</v>
      </c>
    </row>
    <row r="457" spans="1:7" x14ac:dyDescent="0.25">
      <c r="A457" s="33">
        <f>+'Base de datos  1'!A4033</f>
        <v>45195</v>
      </c>
      <c r="B457" s="33" t="str">
        <f>+'Base de datos  1'!C4034</f>
        <v>Pago Cuota</v>
      </c>
      <c r="C457" s="33">
        <f>+'Base de datos  1'!D4033</f>
        <v>45195</v>
      </c>
      <c r="D457" s="33" t="str">
        <f>+'Base de datos  1'!E4033</f>
        <v>TR</v>
      </c>
      <c r="E457" s="33" t="str">
        <f>+'Base de datos  1'!F4033</f>
        <v>PUYEHUE 41, TERESA SEPULVEDA 15251</v>
      </c>
      <c r="F457">
        <f>+'Base de datos  1'!G4033</f>
        <v>0</v>
      </c>
      <c r="G457" s="201">
        <f>+'Base de datos  1'!H4033</f>
        <v>26080</v>
      </c>
    </row>
    <row r="458" spans="1:7" x14ac:dyDescent="0.25">
      <c r="A458" s="33">
        <f>+'Base de datos  1'!A4034</f>
        <v>45197</v>
      </c>
      <c r="B458" s="33" t="str">
        <f>+'Base de datos  1'!C4035</f>
        <v>Pago Cuota</v>
      </c>
      <c r="C458" s="33">
        <f>+'Base de datos  1'!D4034</f>
        <v>45197</v>
      </c>
      <c r="D458" s="33" t="str">
        <f>+'Base de datos  1'!E4034</f>
        <v>TR</v>
      </c>
      <c r="E458" s="33" t="str">
        <f>+'Base de datos  1'!F4034</f>
        <v>PUYEHUE 43, AURELIO SANDOVAL</v>
      </c>
      <c r="F458">
        <f>+'Base de datos  1'!G4034</f>
        <v>0</v>
      </c>
      <c r="G458" s="201">
        <f>+'Base de datos  1'!H4034</f>
        <v>182000</v>
      </c>
    </row>
    <row r="459" spans="1:7" x14ac:dyDescent="0.25">
      <c r="A459" s="33">
        <f>+'Base de datos  1'!A4035</f>
        <v>45170</v>
      </c>
      <c r="B459" s="33" t="str">
        <f>+'Base de datos  1'!C4036</f>
        <v>Pago Cuota</v>
      </c>
      <c r="C459" s="33">
        <f>+'Base de datos  1'!D4035</f>
        <v>45170</v>
      </c>
      <c r="D459" s="33" t="str">
        <f>+'Base de datos  1'!E4035</f>
        <v>TR</v>
      </c>
      <c r="E459" s="33" t="str">
        <f>+'Base de datos  1'!F4035</f>
        <v>RANCO 75, OLGA HERNANDEZ</v>
      </c>
      <c r="F459">
        <f>+'Base de datos  1'!G4035</f>
        <v>0</v>
      </c>
      <c r="G459" s="201">
        <f>+'Base de datos  1'!H4035</f>
        <v>26000</v>
      </c>
    </row>
    <row r="460" spans="1:7" x14ac:dyDescent="0.25">
      <c r="A460" s="33">
        <f>+'Base de datos  1'!A4036</f>
        <v>45173</v>
      </c>
      <c r="B460" s="33" t="str">
        <f>+'Base de datos  1'!C4037</f>
        <v>Pago Cuota</v>
      </c>
      <c r="C460" s="33">
        <f>+'Base de datos  1'!D4036</f>
        <v>45173</v>
      </c>
      <c r="D460" s="33" t="str">
        <f>+'Base de datos  1'!E4036</f>
        <v>TR</v>
      </c>
      <c r="E460" s="33" t="str">
        <f>+'Base de datos  1'!F4036</f>
        <v>VILLARRICA 129 - PAGO ESC. FRANJA</v>
      </c>
      <c r="F460">
        <f>+'Base de datos  1'!G4036</f>
        <v>0</v>
      </c>
      <c r="G460" s="201">
        <f>+'Base de datos  1'!H4036</f>
        <v>52000</v>
      </c>
    </row>
    <row r="461" spans="1:7" x14ac:dyDescent="0.25">
      <c r="A461" s="33">
        <f>+'Base de datos  1'!A4037</f>
        <v>45184</v>
      </c>
      <c r="B461" s="33" t="str">
        <f>+'Base de datos  1'!C4038</f>
        <v>Pago Cuota</v>
      </c>
      <c r="C461" s="33">
        <f>+'Base de datos  1'!D4037</f>
        <v>45184</v>
      </c>
      <c r="D461" s="33" t="str">
        <f>+'Base de datos  1'!E4037</f>
        <v>TR</v>
      </c>
      <c r="E461" s="33" t="str">
        <f>+'Base de datos  1'!F4037</f>
        <v>RIÑIHUE 6, ROBERTO ANDRADE</v>
      </c>
      <c r="F461">
        <f>+'Base de datos  1'!G4037</f>
        <v>0</v>
      </c>
      <c r="G461" s="201">
        <f>+'Base de datos  1'!H4037</f>
        <v>26000</v>
      </c>
    </row>
    <row r="462" spans="1:7" x14ac:dyDescent="0.25">
      <c r="A462" s="33">
        <f>+'Base de datos  1'!A4038</f>
        <v>45170</v>
      </c>
      <c r="B462" s="33" t="str">
        <f>+'Base de datos  1'!C4039</f>
        <v>Pago Cuota</v>
      </c>
      <c r="C462" s="33">
        <f>+'Base de datos  1'!D4038</f>
        <v>45170</v>
      </c>
      <c r="D462" s="33" t="str">
        <f>+'Base de datos  1'!E4038</f>
        <v>TR</v>
      </c>
      <c r="E462" s="33" t="str">
        <f>+'Base de datos  1'!F4038</f>
        <v>LLANQUIHUE 96, CARLOS ALVAREZ</v>
      </c>
      <c r="F462">
        <f>+'Base de datos  1'!G4038</f>
        <v>0</v>
      </c>
      <c r="G462" s="201">
        <f>+'Base de datos  1'!H4038</f>
        <v>372000</v>
      </c>
    </row>
    <row r="463" spans="1:7" x14ac:dyDescent="0.25">
      <c r="A463" s="33">
        <f>+'Base de datos  1'!A4039</f>
        <v>45181</v>
      </c>
      <c r="B463" s="33" t="str">
        <f>+'Base de datos  1'!C4040</f>
        <v>Pago Cuota</v>
      </c>
      <c r="C463" s="33">
        <f>+'Base de datos  1'!D4039</f>
        <v>45181</v>
      </c>
      <c r="D463" s="33" t="str">
        <f>+'Base de datos  1'!E4039</f>
        <v>TR</v>
      </c>
      <c r="E463" s="33" t="str">
        <f>+'Base de datos  1'!F4039</f>
        <v>VILLARRICA 114, HILDA ALBURQUERQUE</v>
      </c>
      <c r="F463">
        <f>+'Base de datos  1'!G4039</f>
        <v>0</v>
      </c>
      <c r="G463" s="201">
        <f>+'Base de datos  1'!H4039</f>
        <v>52000</v>
      </c>
    </row>
    <row r="464" spans="1:7" x14ac:dyDescent="0.25">
      <c r="A464" s="33">
        <f>+'Base de datos  1'!A4040</f>
        <v>45170</v>
      </c>
      <c r="B464" s="33" t="str">
        <f>+'Base de datos  1'!C4041</f>
        <v>Pago Cuota</v>
      </c>
      <c r="C464" s="33">
        <f>+'Base de datos  1'!D4040</f>
        <v>45170</v>
      </c>
      <c r="D464" s="33" t="str">
        <f>+'Base de datos  1'!E4040</f>
        <v>TR</v>
      </c>
      <c r="E464" s="33" t="str">
        <f>+'Base de datos  1'!F4040</f>
        <v>VILLARRICA 098, ANIBAL VIVACETA</v>
      </c>
      <c r="F464">
        <f>+'Base de datos  1'!G4040</f>
        <v>0</v>
      </c>
      <c r="G464" s="201">
        <f>+'Base de datos  1'!H4040</f>
        <v>26000</v>
      </c>
    </row>
    <row r="465" spans="1:8" x14ac:dyDescent="0.25">
      <c r="A465" s="33">
        <f>+'Base de datos  1'!A4041</f>
        <v>45194</v>
      </c>
      <c r="B465" s="33" t="str">
        <f>+'Base de datos  1'!C4042</f>
        <v>Pago Cuota</v>
      </c>
      <c r="C465" s="33">
        <f>+'Base de datos  1'!D4041</f>
        <v>45194</v>
      </c>
      <c r="D465" s="33" t="str">
        <f>+'Base de datos  1'!E4041</f>
        <v>D/E</v>
      </c>
      <c r="E465" s="33" t="str">
        <f>+'Base de datos  1'!F4041</f>
        <v>RANCO 52, HERNAN VIDELA</v>
      </c>
      <c r="F465">
        <f>+'Base de datos  1'!G4041</f>
        <v>0</v>
      </c>
      <c r="G465" s="201">
        <f>+'Base de datos  1'!H4041</f>
        <v>26000</v>
      </c>
    </row>
    <row r="466" spans="1:8" x14ac:dyDescent="0.25">
      <c r="A466" s="167">
        <f>+'Base de datos  1'!A4042</f>
        <v>45196</v>
      </c>
      <c r="B466" s="167" t="str">
        <f>+'Base de datos  1'!C4043</f>
        <v>Pago Cuota</v>
      </c>
      <c r="C466" s="167">
        <f>+'Base de datos  1'!D4042</f>
        <v>45196</v>
      </c>
      <c r="D466" s="167" t="str">
        <f>+'Base de datos  1'!E4042</f>
        <v>TR</v>
      </c>
      <c r="E466" s="167" t="str">
        <f>+'Base de datos  1'!F4042</f>
        <v>RANCO 85, HUGO FLORES 15253</v>
      </c>
      <c r="F466" s="168">
        <f>+'Base de datos  1'!G4042</f>
        <v>0</v>
      </c>
      <c r="G466" s="280">
        <f>+'Base de datos  1'!H4042</f>
        <v>36000</v>
      </c>
      <c r="H466" s="280">
        <f>SUM(G418:G466)</f>
        <v>2540523</v>
      </c>
    </row>
    <row r="467" spans="1:8" x14ac:dyDescent="0.25">
      <c r="A467" s="33">
        <f>+'Base de datos  1'!A4043</f>
        <v>45201</v>
      </c>
      <c r="B467" s="33" t="str">
        <f>+'Base de datos  1'!C4044</f>
        <v>Pago Cuota</v>
      </c>
      <c r="C467" s="33">
        <f>+'Base de datos  1'!D4043</f>
        <v>45201</v>
      </c>
      <c r="D467" s="33" t="str">
        <f>+'Base de datos  1'!E4043</f>
        <v>TR</v>
      </c>
      <c r="E467" s="33" t="str">
        <f>+'Base de datos  1'!F4043</f>
        <v>LLANQUIHUE 82, MARIA MOLINA</v>
      </c>
      <c r="F467">
        <f>+'Base de datos  1'!G4043</f>
        <v>0</v>
      </c>
      <c r="G467" s="201">
        <f>+'Base de datos  1'!H4043</f>
        <v>26000</v>
      </c>
    </row>
    <row r="468" spans="1:8" x14ac:dyDescent="0.25">
      <c r="A468" s="33">
        <f>+'Base de datos  1'!A4044</f>
        <v>45201</v>
      </c>
      <c r="B468" s="33" t="str">
        <f>+'Base de datos  1'!C4045</f>
        <v>Pago Cuota</v>
      </c>
      <c r="C468" s="33">
        <f>+'Base de datos  1'!D4044</f>
        <v>45201</v>
      </c>
      <c r="D468" s="33" t="str">
        <f>+'Base de datos  1'!E4044</f>
        <v>TR</v>
      </c>
      <c r="E468" s="33" t="str">
        <f>+'Base de datos  1'!F4044</f>
        <v>RANCO 48, CAROLA ARRIAGADA</v>
      </c>
      <c r="F468">
        <f>+'Base de datos  1'!G4044</f>
        <v>0</v>
      </c>
      <c r="G468" s="201">
        <f>+'Base de datos  1'!H4044</f>
        <v>26000</v>
      </c>
    </row>
    <row r="469" spans="1:8" x14ac:dyDescent="0.25">
      <c r="A469" s="33">
        <f>+'Base de datos  1'!A4045</f>
        <v>45201</v>
      </c>
      <c r="B469" s="33" t="str">
        <f>+'Base de datos  1'!C4046</f>
        <v>Pago Cuota</v>
      </c>
      <c r="C469" s="33">
        <f>+'Base de datos  1'!D4045</f>
        <v>45201</v>
      </c>
      <c r="D469" s="33" t="str">
        <f>+'Base de datos  1'!E4045</f>
        <v>TR</v>
      </c>
      <c r="E469" s="33" t="str">
        <f>+'Base de datos  1'!F4045</f>
        <v>PUYEHUE 36, MILITZA CORTES</v>
      </c>
      <c r="F469">
        <f>+'Base de datos  1'!G4045</f>
        <v>0</v>
      </c>
      <c r="G469" s="201">
        <f>+'Base de datos  1'!H4045</f>
        <v>26000</v>
      </c>
    </row>
    <row r="470" spans="1:8" x14ac:dyDescent="0.25">
      <c r="A470" s="33">
        <f>+'Base de datos  1'!A4046</f>
        <v>45201</v>
      </c>
      <c r="B470" s="33" t="str">
        <f>+'Base de datos  1'!C4047</f>
        <v>Pago Cuota</v>
      </c>
      <c r="C470" s="33">
        <f>+'Base de datos  1'!D4046</f>
        <v>45201</v>
      </c>
      <c r="D470" s="33" t="str">
        <f>+'Base de datos  1'!E4046</f>
        <v>TR</v>
      </c>
      <c r="E470" s="33" t="str">
        <f>+'Base de datos  1'!F4046</f>
        <v>VILLARRICA 108, SUC. ANGELA ITURBIDE</v>
      </c>
      <c r="F470">
        <f>+'Base de datos  1'!G4046</f>
        <v>0</v>
      </c>
      <c r="G470" s="201">
        <f>+'Base de datos  1'!H4046</f>
        <v>26000</v>
      </c>
    </row>
    <row r="471" spans="1:8" x14ac:dyDescent="0.25">
      <c r="A471" s="33">
        <f>+'Base de datos  1'!A4047</f>
        <v>45201</v>
      </c>
      <c r="B471" s="33" t="str">
        <f>+'Base de datos  1'!C4048</f>
        <v>Pago Cuota</v>
      </c>
      <c r="C471" s="33">
        <f>+'Base de datos  1'!D4047</f>
        <v>45201</v>
      </c>
      <c r="D471" s="33" t="str">
        <f>+'Base de datos  1'!E4047</f>
        <v>TR</v>
      </c>
      <c r="E471" s="33" t="str">
        <f>+'Base de datos  1'!F4047</f>
        <v>VILLARRICA 128, MARCELA UBILLA</v>
      </c>
      <c r="F471">
        <f>+'Base de datos  1'!G4047</f>
        <v>0</v>
      </c>
      <c r="G471" s="201">
        <f>+'Base de datos  1'!H4047</f>
        <v>26000</v>
      </c>
    </row>
    <row r="472" spans="1:8" x14ac:dyDescent="0.25">
      <c r="A472" s="33">
        <f>+'Base de datos  1'!A4048</f>
        <v>45201</v>
      </c>
      <c r="B472" s="33" t="str">
        <f>+'Base de datos  1'!C4049</f>
        <v>Pago Cuota</v>
      </c>
      <c r="C472" s="33">
        <f>+'Base de datos  1'!D4048</f>
        <v>45201</v>
      </c>
      <c r="D472" s="33" t="str">
        <f>+'Base de datos  1'!E4048</f>
        <v>TR</v>
      </c>
      <c r="E472" s="33" t="str">
        <f>+'Base de datos  1'!F4048</f>
        <v>RANCO 77, MELINDA GONZALEZ</v>
      </c>
      <c r="F472">
        <f>+'Base de datos  1'!G4048</f>
        <v>0</v>
      </c>
      <c r="G472" s="201">
        <f>+'Base de datos  1'!H4048</f>
        <v>26000</v>
      </c>
    </row>
    <row r="473" spans="1:8" x14ac:dyDescent="0.25">
      <c r="A473" s="33">
        <f>+'Base de datos  1'!A4049</f>
        <v>45201</v>
      </c>
      <c r="B473" s="33" t="str">
        <f>+'Base de datos  1'!C4050</f>
        <v>Pago Cuota</v>
      </c>
      <c r="C473" s="33">
        <f>+'Base de datos  1'!D4049</f>
        <v>45201</v>
      </c>
      <c r="D473" s="33" t="str">
        <f>+'Base de datos  1'!E4049</f>
        <v>TR</v>
      </c>
      <c r="E473" s="33" t="str">
        <f>+'Base de datos  1'!F4049</f>
        <v>PUYEHUE 47, ANDREA VALDIVIA</v>
      </c>
      <c r="F473">
        <f>+'Base de datos  1'!G4049</f>
        <v>0</v>
      </c>
      <c r="G473" s="201">
        <f>+'Base de datos  1'!H4049</f>
        <v>26000</v>
      </c>
    </row>
    <row r="474" spans="1:8" x14ac:dyDescent="0.25">
      <c r="A474" s="33">
        <f>+'Base de datos  1'!A4050</f>
        <v>45203</v>
      </c>
      <c r="B474" s="33" t="str">
        <f>+'Base de datos  1'!C4051</f>
        <v>Pago Cuota</v>
      </c>
      <c r="C474" s="33">
        <f>+'Base de datos  1'!D4050</f>
        <v>45203</v>
      </c>
      <c r="D474" s="33" t="str">
        <f>+'Base de datos  1'!E4050</f>
        <v>TR</v>
      </c>
      <c r="E474" s="33" t="str">
        <f>+'Base de datos  1'!F4050</f>
        <v>LLANQUIHUE 101, MARCELA ORTIZ</v>
      </c>
      <c r="F474">
        <f>+'Base de datos  1'!G4050</f>
        <v>0</v>
      </c>
      <c r="G474" s="201">
        <f>+'Base de datos  1'!H4050</f>
        <v>156000</v>
      </c>
    </row>
    <row r="475" spans="1:8" x14ac:dyDescent="0.25">
      <c r="A475" s="33">
        <f>+'Base de datos  1'!A4051</f>
        <v>45204</v>
      </c>
      <c r="B475" s="33" t="str">
        <f>+'Base de datos  1'!C4052</f>
        <v>Pago Cuota</v>
      </c>
      <c r="C475" s="33">
        <f>+'Base de datos  1'!D4051</f>
        <v>45204</v>
      </c>
      <c r="D475" s="33" t="str">
        <f>+'Base de datos  1'!E4051</f>
        <v>TR</v>
      </c>
      <c r="E475" s="33" t="str">
        <f>+'Base de datos  1'!F4051</f>
        <v>LLANQUIHUE 97, RENE RIVERO</v>
      </c>
      <c r="F475">
        <f>+'Base de datos  1'!G4051</f>
        <v>0</v>
      </c>
      <c r="G475" s="201">
        <f>+'Base de datos  1'!H4051</f>
        <v>260000</v>
      </c>
    </row>
    <row r="476" spans="1:8" x14ac:dyDescent="0.25">
      <c r="A476" s="33">
        <f>+'Base de datos  1'!A4052</f>
        <v>45204</v>
      </c>
      <c r="B476" s="33" t="str">
        <f>+'Base de datos  1'!C4053</f>
        <v>Pago Cuota</v>
      </c>
      <c r="C476" s="33">
        <f>+'Base de datos  1'!D4052</f>
        <v>45204</v>
      </c>
      <c r="D476" s="33" t="str">
        <f>+'Base de datos  1'!E4052</f>
        <v>TR</v>
      </c>
      <c r="E476" s="33" t="str">
        <f>+'Base de datos  1'!F4052</f>
        <v>RIÑIHUE 25, JUAN GONZALEZ</v>
      </c>
      <c r="F476">
        <f>+'Base de datos  1'!G4052</f>
        <v>0</v>
      </c>
      <c r="G476" s="201">
        <f>+'Base de datos  1'!H4052</f>
        <v>26000</v>
      </c>
    </row>
    <row r="477" spans="1:8" x14ac:dyDescent="0.25">
      <c r="A477" s="33">
        <f>+'Base de datos  1'!A4053</f>
        <v>45205</v>
      </c>
      <c r="B477" s="33" t="str">
        <f>+'Base de datos  1'!C4054</f>
        <v>Pago Cuota</v>
      </c>
      <c r="C477" s="33">
        <f>+'Base de datos  1'!D4053</f>
        <v>45205</v>
      </c>
      <c r="D477" s="33" t="str">
        <f>+'Base de datos  1'!E4053</f>
        <v>TR</v>
      </c>
      <c r="E477" s="33" t="str">
        <f>+'Base de datos  1'!F4053</f>
        <v>LLANQUIHUE 88, PEDRO FLORES</v>
      </c>
      <c r="F477">
        <f>+'Base de datos  1'!G4053</f>
        <v>0</v>
      </c>
      <c r="G477" s="201">
        <f>+'Base de datos  1'!H4053</f>
        <v>26000</v>
      </c>
    </row>
    <row r="478" spans="1:8" x14ac:dyDescent="0.25">
      <c r="A478" s="33">
        <f>+'Base de datos  1'!A4054</f>
        <v>45205</v>
      </c>
      <c r="B478" s="33" t="str">
        <f>+'Base de datos  1'!C4055</f>
        <v>Pago Cuota</v>
      </c>
      <c r="C478" s="33">
        <f>+'Base de datos  1'!D4054</f>
        <v>45205</v>
      </c>
      <c r="D478" s="33" t="str">
        <f>+'Base de datos  1'!E4054</f>
        <v>TR</v>
      </c>
      <c r="E478" s="33" t="str">
        <f>+'Base de datos  1'!F4054</f>
        <v>RACO 56, SUC. RIGOBERTO GONZALEZ</v>
      </c>
      <c r="F478">
        <f>+'Base de datos  1'!G4054</f>
        <v>0</v>
      </c>
      <c r="G478" s="201">
        <f>+'Base de datos  1'!H4054</f>
        <v>26000</v>
      </c>
    </row>
    <row r="479" spans="1:8" x14ac:dyDescent="0.25">
      <c r="A479" s="33">
        <f>+'Base de datos  1'!A4055</f>
        <v>45205</v>
      </c>
      <c r="B479" s="33" t="str">
        <f>+'Base de datos  1'!C4056</f>
        <v>Pago Cuota</v>
      </c>
      <c r="C479" s="33">
        <f>+'Base de datos  1'!D4055</f>
        <v>45205</v>
      </c>
      <c r="D479" s="33" t="str">
        <f>+'Base de datos  1'!E4055</f>
        <v>TR</v>
      </c>
      <c r="E479" s="33" t="str">
        <f>+'Base de datos  1'!F4055</f>
        <v>RANCO 91, JEANETTE IBARRA</v>
      </c>
      <c r="F479">
        <f>+'Base de datos  1'!G4055</f>
        <v>0</v>
      </c>
      <c r="G479" s="201">
        <f>+'Base de datos  1'!H4055</f>
        <v>50000</v>
      </c>
    </row>
    <row r="480" spans="1:8" x14ac:dyDescent="0.25">
      <c r="A480" s="33">
        <f>+'Base de datos  1'!A4056</f>
        <v>45205</v>
      </c>
      <c r="B480" s="33" t="str">
        <f>+'Base de datos  1'!C4057</f>
        <v>Pago Cuota</v>
      </c>
      <c r="C480" s="33">
        <f>+'Base de datos  1'!D4056</f>
        <v>45205</v>
      </c>
      <c r="D480" s="33" t="str">
        <f>+'Base de datos  1'!E4056</f>
        <v>TR</v>
      </c>
      <c r="E480" s="33" t="str">
        <f>+'Base de datos  1'!F4056</f>
        <v>PUYEHUE 28, VERONICA SILVA</v>
      </c>
      <c r="F480">
        <f>+'Base de datos  1'!G4056</f>
        <v>0</v>
      </c>
      <c r="G480" s="201">
        <f>+'Base de datos  1'!H4056</f>
        <v>312000</v>
      </c>
    </row>
    <row r="481" spans="1:7" x14ac:dyDescent="0.25">
      <c r="A481" s="33">
        <f>+'Base de datos  1'!A4057</f>
        <v>45209</v>
      </c>
      <c r="B481" s="33" t="str">
        <f>+'Base de datos  1'!C4058</f>
        <v>Pago Cuota</v>
      </c>
      <c r="C481" s="33">
        <f>+'Base de datos  1'!D4057</f>
        <v>45209</v>
      </c>
      <c r="D481" s="33" t="str">
        <f>+'Base de datos  1'!E4057</f>
        <v>TR</v>
      </c>
      <c r="E481" s="33" t="str">
        <f>+'Base de datos  1'!F4057</f>
        <v>PATRICIA CASTILLO, LLANQUIHUE 97 A</v>
      </c>
      <c r="F481">
        <f>+'Base de datos  1'!G4057</f>
        <v>0</v>
      </c>
      <c r="G481" s="201">
        <f>+'Base de datos  1'!H4057</f>
        <v>26000</v>
      </c>
    </row>
    <row r="482" spans="1:7" x14ac:dyDescent="0.25">
      <c r="A482" s="33">
        <f>+'Base de datos  1'!A4058</f>
        <v>45209</v>
      </c>
      <c r="B482" s="33" t="str">
        <f>+'Base de datos  1'!C4059</f>
        <v>Pago Cuota</v>
      </c>
      <c r="C482" s="33">
        <f>+'Base de datos  1'!D4058</f>
        <v>45209</v>
      </c>
      <c r="D482" s="33" t="str">
        <f>+'Base de datos  1'!E4058</f>
        <v>TR</v>
      </c>
      <c r="E482" s="33" t="str">
        <f>+'Base de datos  1'!F4058</f>
        <v>RANCO 83, SILVIA GONZALEZ   13237</v>
      </c>
      <c r="F482">
        <f>+'Base de datos  1'!G4058</f>
        <v>0</v>
      </c>
      <c r="G482" s="201">
        <f>+'Base de datos  1'!H4058</f>
        <v>26000</v>
      </c>
    </row>
    <row r="483" spans="1:7" x14ac:dyDescent="0.25">
      <c r="A483" s="33">
        <f>+'Base de datos  1'!A4059</f>
        <v>45209</v>
      </c>
      <c r="B483" s="33" t="str">
        <f>+'Base de datos  1'!C4060</f>
        <v>Pago Cuota</v>
      </c>
      <c r="C483" s="33">
        <f>+'Base de datos  1'!D4059</f>
        <v>45209</v>
      </c>
      <c r="D483" s="33" t="str">
        <f>+'Base de datos  1'!E4059</f>
        <v>TR</v>
      </c>
      <c r="E483" s="33" t="str">
        <f>+'Base de datos  1'!F4059</f>
        <v>RANCO 89, TERESA ROJAS 15254</v>
      </c>
      <c r="F483">
        <f>+'Base de datos  1'!G4059</f>
        <v>0</v>
      </c>
      <c r="G483" s="201">
        <f>+'Base de datos  1'!H4059</f>
        <v>26000</v>
      </c>
    </row>
    <row r="484" spans="1:7" x14ac:dyDescent="0.25">
      <c r="A484" s="33">
        <f>+'Base de datos  1'!A4060</f>
        <v>45209</v>
      </c>
      <c r="B484" s="33" t="str">
        <f>+'Base de datos  1'!C4061</f>
        <v>Pago Cuota</v>
      </c>
      <c r="C484" s="33">
        <f>+'Base de datos  1'!D4060</f>
        <v>45209</v>
      </c>
      <c r="D484" s="33" t="str">
        <f>+'Base de datos  1'!E4060</f>
        <v>TR</v>
      </c>
      <c r="E484" s="33" t="str">
        <f>+'Base de datos  1'!F4060</f>
        <v>RANCO 83, SILVIA GONZALEZ   15284</v>
      </c>
      <c r="F484">
        <f>+'Base de datos  1'!G4060</f>
        <v>0</v>
      </c>
      <c r="G484" s="201">
        <f>+'Base de datos  1'!H4060</f>
        <v>26000</v>
      </c>
    </row>
    <row r="485" spans="1:7" x14ac:dyDescent="0.25">
      <c r="A485" s="33">
        <f>+'Base de datos  1'!A4061</f>
        <v>45209</v>
      </c>
      <c r="B485" s="33" t="str">
        <f>+'Base de datos  1'!C4062</f>
        <v>Pago Cuota</v>
      </c>
      <c r="C485" s="33">
        <f>+'Base de datos  1'!D4061</f>
        <v>45209</v>
      </c>
      <c r="D485" s="33" t="str">
        <f>+'Base de datos  1'!E4061</f>
        <v>TR</v>
      </c>
      <c r="E485" s="33" t="str">
        <f>+'Base de datos  1'!F4061</f>
        <v>RIÑIHUE 10, HECTOR ZUÑIGA 15286</v>
      </c>
      <c r="F485">
        <f>+'Base de datos  1'!G4061</f>
        <v>0</v>
      </c>
      <c r="G485" s="201">
        <f>+'Base de datos  1'!H4061</f>
        <v>26000</v>
      </c>
    </row>
    <row r="486" spans="1:7" x14ac:dyDescent="0.25">
      <c r="A486" s="33">
        <f>+'Base de datos  1'!A4062</f>
        <v>45210</v>
      </c>
      <c r="B486" s="33" t="str">
        <f>+'Base de datos  1'!C4063</f>
        <v>Pago Cuota</v>
      </c>
      <c r="C486" s="33">
        <f>+'Base de datos  1'!D4062</f>
        <v>45210</v>
      </c>
      <c r="D486" s="33" t="str">
        <f>+'Base de datos  1'!E4062</f>
        <v>TR</v>
      </c>
      <c r="E486" s="33" t="str">
        <f>+'Base de datos  1'!F4062</f>
        <v>RANCO 54, MARION PACHECO</v>
      </c>
      <c r="F486">
        <f>+'Base de datos  1'!G4062</f>
        <v>0</v>
      </c>
      <c r="G486" s="201">
        <f>+'Base de datos  1'!H4062</f>
        <v>26000</v>
      </c>
    </row>
    <row r="487" spans="1:7" x14ac:dyDescent="0.25">
      <c r="A487" s="33">
        <f>+'Base de datos  1'!A4063</f>
        <v>45212</v>
      </c>
      <c r="B487" s="33" t="str">
        <f>+'Base de datos  1'!C4064</f>
        <v>Pago Cuota</v>
      </c>
      <c r="C487" s="33">
        <f>+'Base de datos  1'!D4063</f>
        <v>45212</v>
      </c>
      <c r="D487" s="33" t="str">
        <f>+'Base de datos  1'!E4063</f>
        <v>TR</v>
      </c>
      <c r="E487" s="33" t="str">
        <f>+'Base de datos  1'!F4063</f>
        <v>LLANQUIHUE 76, GLENDA ALVAREZ</v>
      </c>
      <c r="F487">
        <f>+'Base de datos  1'!G4063</f>
        <v>0</v>
      </c>
      <c r="G487" s="201">
        <f>+'Base de datos  1'!H4063</f>
        <v>26000</v>
      </c>
    </row>
    <row r="488" spans="1:7" x14ac:dyDescent="0.25">
      <c r="A488" s="33">
        <f>+'Base de datos  1'!A4064</f>
        <v>45215</v>
      </c>
      <c r="B488" s="33" t="str">
        <f>+'Base de datos  1'!C4065</f>
        <v>Pago Cuota</v>
      </c>
      <c r="C488" s="33">
        <f>+'Base de datos  1'!D4064</f>
        <v>45215</v>
      </c>
      <c r="D488" s="33" t="str">
        <f>+'Base de datos  1'!E4064</f>
        <v>TR</v>
      </c>
      <c r="E488" s="33" t="str">
        <f>+'Base de datos  1'!F4064</f>
        <v>PUYEHUE 39, FELIPE GALLARDO</v>
      </c>
      <c r="F488">
        <f>+'Base de datos  1'!G4064</f>
        <v>0</v>
      </c>
      <c r="G488" s="201">
        <f>+'Base de datos  1'!H4064</f>
        <v>26000</v>
      </c>
    </row>
    <row r="489" spans="1:7" x14ac:dyDescent="0.25">
      <c r="A489" s="33">
        <f>+'Base de datos  1'!A4065</f>
        <v>45215</v>
      </c>
      <c r="B489" s="33" t="str">
        <f>+'Base de datos  1'!C4066</f>
        <v>Pago Cuota</v>
      </c>
      <c r="C489" s="33">
        <f>+'Base de datos  1'!D4065</f>
        <v>45215</v>
      </c>
      <c r="D489" s="33" t="str">
        <f>+'Base de datos  1'!E4065</f>
        <v>TR</v>
      </c>
      <c r="E489" s="33" t="str">
        <f>+'Base de datos  1'!F4065</f>
        <v>TERESA PEÑA RIÑIHUE 19</v>
      </c>
      <c r="F489">
        <f>+'Base de datos  1'!G4065</f>
        <v>0</v>
      </c>
      <c r="G489" s="201">
        <f>+'Base de datos  1'!H4065</f>
        <v>26000</v>
      </c>
    </row>
    <row r="490" spans="1:7" x14ac:dyDescent="0.25">
      <c r="A490" s="33">
        <f>+'Base de datos  1'!A4066</f>
        <v>45217</v>
      </c>
      <c r="B490" s="33" t="str">
        <f>+'Base de datos  1'!C4067</f>
        <v>Pago Cuota</v>
      </c>
      <c r="C490" s="33">
        <f>+'Base de datos  1'!D4066</f>
        <v>45217</v>
      </c>
      <c r="D490" s="33" t="str">
        <f>+'Base de datos  1'!E4066</f>
        <v>TR</v>
      </c>
      <c r="E490" s="33" t="str">
        <f>+'Base de datos  1'!F4066</f>
        <v>VILLARRICA 126, EMA DE RAMON</v>
      </c>
      <c r="F490">
        <f>+'Base de datos  1'!G4066</f>
        <v>0</v>
      </c>
      <c r="G490" s="201">
        <f>+'Base de datos  1'!H4066</f>
        <v>78000</v>
      </c>
    </row>
    <row r="491" spans="1:7" x14ac:dyDescent="0.25">
      <c r="A491" s="33">
        <f>+'Base de datos  1'!A4067</f>
        <v>45217</v>
      </c>
      <c r="B491" s="33" t="str">
        <f>+'Base de datos  1'!C4068</f>
        <v>Pago Cuota</v>
      </c>
      <c r="C491" s="33">
        <f>+'Base de datos  1'!D4067</f>
        <v>45217</v>
      </c>
      <c r="D491" s="33" t="str">
        <f>+'Base de datos  1'!E4067</f>
        <v>TR</v>
      </c>
      <c r="E491" s="33" t="str">
        <f>+'Base de datos  1'!F4067</f>
        <v>RIÑIHUE 23, SARA SALGADO</v>
      </c>
      <c r="F491">
        <f>+'Base de datos  1'!G4067</f>
        <v>0</v>
      </c>
      <c r="G491" s="201">
        <f>+'Base de datos  1'!H4067</f>
        <v>78000</v>
      </c>
    </row>
    <row r="492" spans="1:7" x14ac:dyDescent="0.25">
      <c r="A492" s="33">
        <f>+'Base de datos  1'!A4068</f>
        <v>45218</v>
      </c>
      <c r="B492" s="33" t="str">
        <f>+'Base de datos  1'!C4069</f>
        <v>Pago Cuota</v>
      </c>
      <c r="C492" s="33">
        <f>+'Base de datos  1'!D4068</f>
        <v>45218</v>
      </c>
      <c r="D492" s="33" t="str">
        <f>+'Base de datos  1'!E4068</f>
        <v>TR</v>
      </c>
      <c r="E492" s="33" t="str">
        <f>+'Base de datos  1'!F4068</f>
        <v>ICALMA 72, JORGE MATAMALA</v>
      </c>
      <c r="F492">
        <f>+'Base de datos  1'!G4068</f>
        <v>0</v>
      </c>
      <c r="G492" s="201">
        <f>+'Base de datos  1'!H4068</f>
        <v>182000</v>
      </c>
    </row>
    <row r="493" spans="1:7" x14ac:dyDescent="0.25">
      <c r="A493" s="33">
        <f>+'Base de datos  1'!A4069</f>
        <v>45218</v>
      </c>
      <c r="B493" s="33" t="str">
        <f>+'Base de datos  1'!C4070</f>
        <v>Pago Cuota</v>
      </c>
      <c r="C493" s="33">
        <f>+'Base de datos  1'!D4069</f>
        <v>45218</v>
      </c>
      <c r="D493" s="33" t="str">
        <f>+'Base de datos  1'!E4069</f>
        <v>TR</v>
      </c>
      <c r="E493" s="33" t="str">
        <f>+'Base de datos  1'!F4069</f>
        <v>PUEYEHUE 37, JORGE MATAMALA</v>
      </c>
      <c r="F493">
        <f>+'Base de datos  1'!G4069</f>
        <v>0</v>
      </c>
      <c r="G493" s="201">
        <f>+'Base de datos  1'!H4069</f>
        <v>250000</v>
      </c>
    </row>
    <row r="494" spans="1:7" x14ac:dyDescent="0.25">
      <c r="A494" s="33">
        <f>+'Base de datos  1'!A4070</f>
        <v>45222</v>
      </c>
      <c r="B494" s="33" t="str">
        <f>+'Base de datos  1'!C4071</f>
        <v>Pago Cuota</v>
      </c>
      <c r="C494" s="33">
        <f>+'Base de datos  1'!D4070</f>
        <v>45222</v>
      </c>
      <c r="D494" s="33" t="str">
        <f>+'Base de datos  1'!E4070</f>
        <v>TR</v>
      </c>
      <c r="E494" s="33" t="str">
        <f>+'Base de datos  1'!F4070</f>
        <v>PUYEHUE 30, JORGE CARCASSON</v>
      </c>
      <c r="F494">
        <f>+'Base de datos  1'!G4070</f>
        <v>0</v>
      </c>
      <c r="G494" s="201">
        <f>+'Base de datos  1'!H4070</f>
        <v>312000</v>
      </c>
    </row>
    <row r="495" spans="1:7" x14ac:dyDescent="0.25">
      <c r="A495" s="33">
        <f>+'Base de datos  1'!A4071</f>
        <v>45222</v>
      </c>
      <c r="B495" s="33" t="str">
        <f>+'Base de datos  1'!C4072</f>
        <v>Pago Cuota</v>
      </c>
      <c r="C495" s="33">
        <f>+'Base de datos  1'!D4071</f>
        <v>45222</v>
      </c>
      <c r="D495" s="33" t="str">
        <f>+'Base de datos  1'!E4071</f>
        <v>TR</v>
      </c>
      <c r="E495" s="33" t="str">
        <f>+'Base de datos  1'!F4071</f>
        <v>PUYEHUE 32, IVONNE JORQUERA</v>
      </c>
      <c r="F495">
        <f>+'Base de datos  1'!G4071</f>
        <v>0</v>
      </c>
      <c r="G495" s="201">
        <f>+'Base de datos  1'!H4071</f>
        <v>26000</v>
      </c>
    </row>
    <row r="496" spans="1:7" x14ac:dyDescent="0.25">
      <c r="A496" s="33">
        <f>+'Base de datos  1'!A4072</f>
        <v>45223</v>
      </c>
      <c r="B496" s="33" t="str">
        <f>+'Base de datos  1'!C4073</f>
        <v>Pago Cuota</v>
      </c>
      <c r="C496" s="33">
        <f>+'Base de datos  1'!D4072</f>
        <v>45223</v>
      </c>
      <c r="D496" s="33" t="str">
        <f>+'Base de datos  1'!E4072</f>
        <v>TR</v>
      </c>
      <c r="E496" s="33" t="str">
        <f>+'Base de datos  1'!F4072</f>
        <v>PUYEHUE 47, ANDREA VALDIVIA</v>
      </c>
      <c r="F496">
        <f>+'Base de datos  1'!G4072</f>
        <v>0</v>
      </c>
      <c r="G496" s="201">
        <f>+'Base de datos  1'!H4072</f>
        <v>52000</v>
      </c>
    </row>
    <row r="497" spans="1:7" x14ac:dyDescent="0.25">
      <c r="A497" s="33">
        <f>+'Base de datos  1'!A4073</f>
        <v>45223</v>
      </c>
      <c r="B497" s="33" t="str">
        <f>+'Base de datos  1'!C4074</f>
        <v>Pago Cuota</v>
      </c>
      <c r="C497" s="33">
        <f>+'Base de datos  1'!D4073</f>
        <v>45223</v>
      </c>
      <c r="D497" s="33" t="str">
        <f>+'Base de datos  1'!E4073</f>
        <v>TR</v>
      </c>
      <c r="E497" s="33" t="str">
        <f>+'Base de datos  1'!F4073</f>
        <v>RANCO 50, JULIA PARRA</v>
      </c>
      <c r="F497">
        <f>+'Base de datos  1'!G4073</f>
        <v>0</v>
      </c>
      <c r="G497" s="201">
        <f>+'Base de datos  1'!H4073</f>
        <v>26000</v>
      </c>
    </row>
    <row r="498" spans="1:7" x14ac:dyDescent="0.25">
      <c r="A498" s="33">
        <f>+'Base de datos  1'!A4074</f>
        <v>45223</v>
      </c>
      <c r="B498" s="33" t="str">
        <f>+'Base de datos  1'!C4075</f>
        <v>Pago Cuota</v>
      </c>
      <c r="C498" s="33">
        <f>+'Base de datos  1'!D4074</f>
        <v>45223</v>
      </c>
      <c r="D498" s="33" t="str">
        <f>+'Base de datos  1'!E4074</f>
        <v>TR</v>
      </c>
      <c r="E498" s="33" t="str">
        <f>+'Base de datos  1'!F4074</f>
        <v>RANCO 50, JULIA PARRA</v>
      </c>
      <c r="F498">
        <f>+'Base de datos  1'!G4074</f>
        <v>0</v>
      </c>
      <c r="G498" s="201">
        <f>+'Base de datos  1'!H4074</f>
        <v>26100</v>
      </c>
    </row>
    <row r="499" spans="1:7" x14ac:dyDescent="0.25">
      <c r="A499" s="33">
        <f>+'Base de datos  1'!A4075</f>
        <v>45223</v>
      </c>
      <c r="B499" s="33" t="str">
        <f>+'Base de datos  1'!C4076</f>
        <v>Pago Cuota</v>
      </c>
      <c r="C499" s="33">
        <f>+'Base de datos  1'!D4075</f>
        <v>45223</v>
      </c>
      <c r="D499" s="33" t="str">
        <f>+'Base de datos  1'!E4075</f>
        <v>TR</v>
      </c>
      <c r="E499" s="33" t="str">
        <f>+'Base de datos  1'!F4075</f>
        <v>RANCO 50, JULIA PARRA</v>
      </c>
      <c r="F499">
        <f>+'Base de datos  1'!G4075</f>
        <v>0</v>
      </c>
      <c r="G499" s="201">
        <f>+'Base de datos  1'!H4075</f>
        <v>26000</v>
      </c>
    </row>
    <row r="500" spans="1:7" x14ac:dyDescent="0.25">
      <c r="A500" s="33">
        <f>+'Base de datos  1'!A4076</f>
        <v>45223</v>
      </c>
      <c r="B500" s="33" t="str">
        <f>+'Base de datos  1'!C4077</f>
        <v>Pago Cuota</v>
      </c>
      <c r="C500" s="33">
        <f>+'Base de datos  1'!D4076</f>
        <v>45223</v>
      </c>
      <c r="D500" s="33" t="str">
        <f>+'Base de datos  1'!E4076</f>
        <v>TR</v>
      </c>
      <c r="E500" s="33" t="str">
        <f>+'Base de datos  1'!F4076</f>
        <v>RANCO 79, ISMELDA MEZA</v>
      </c>
      <c r="F500">
        <f>+'Base de datos  1'!G4076</f>
        <v>0</v>
      </c>
      <c r="G500" s="201">
        <f>+'Base de datos  1'!H4076</f>
        <v>26000</v>
      </c>
    </row>
    <row r="501" spans="1:7" x14ac:dyDescent="0.25">
      <c r="A501" s="33">
        <f>+'Base de datos  1'!A4077</f>
        <v>45223</v>
      </c>
      <c r="B501" s="33" t="str">
        <f>+'Base de datos  1'!C4078</f>
        <v>Pago Cuota</v>
      </c>
      <c r="C501" s="33">
        <f>+'Base de datos  1'!D4077</f>
        <v>45223</v>
      </c>
      <c r="D501" s="33" t="str">
        <f>+'Base de datos  1'!E4077</f>
        <v>TR</v>
      </c>
      <c r="E501" s="33" t="str">
        <f>+'Base de datos  1'!F4077</f>
        <v>RANCO 79, ISMELDA MEZA</v>
      </c>
      <c r="F501">
        <f>+'Base de datos  1'!G4077</f>
        <v>0</v>
      </c>
      <c r="G501" s="201">
        <f>+'Base de datos  1'!H4077</f>
        <v>26000</v>
      </c>
    </row>
    <row r="502" spans="1:7" x14ac:dyDescent="0.25">
      <c r="A502" s="33">
        <f>+'Base de datos  1'!A4078</f>
        <v>45223</v>
      </c>
      <c r="B502" s="33" t="str">
        <f>+'Base de datos  1'!C4079</f>
        <v>Pago Cuota</v>
      </c>
      <c r="C502" s="33">
        <f>+'Base de datos  1'!D4078</f>
        <v>45223</v>
      </c>
      <c r="D502" s="33" t="str">
        <f>+'Base de datos  1'!E4078</f>
        <v>TR</v>
      </c>
      <c r="E502" s="33" t="str">
        <f>+'Base de datos  1'!F4078</f>
        <v>RANCO 79, ISMELDA MEZA</v>
      </c>
      <c r="F502">
        <f>+'Base de datos  1'!G4078</f>
        <v>0</v>
      </c>
      <c r="G502" s="201">
        <f>+'Base de datos  1'!H4078</f>
        <v>26000</v>
      </c>
    </row>
    <row r="503" spans="1:7" x14ac:dyDescent="0.25">
      <c r="A503" s="33">
        <f>+'Base de datos  1'!A4079</f>
        <v>45229</v>
      </c>
      <c r="B503" s="33" t="str">
        <f>+'Base de datos  1'!C4080</f>
        <v>Pago Cuota</v>
      </c>
      <c r="C503" s="33">
        <f>+'Base de datos  1'!D4079</f>
        <v>45229</v>
      </c>
      <c r="D503" s="33" t="str">
        <f>+'Base de datos  1'!E4079</f>
        <v>TR</v>
      </c>
      <c r="E503" s="33" t="str">
        <f>+'Base de datos  1'!F4079</f>
        <v>RANCO 77, MELINDA GONZALEZ</v>
      </c>
      <c r="F503">
        <f>+'Base de datos  1'!G4079</f>
        <v>0</v>
      </c>
      <c r="G503" s="201">
        <f>+'Base de datos  1'!H4079</f>
        <v>26000</v>
      </c>
    </row>
    <row r="504" spans="1:7" x14ac:dyDescent="0.25">
      <c r="A504" s="33">
        <f>+'Base de datos  1'!A4080</f>
        <v>45230</v>
      </c>
      <c r="B504" s="33" t="str">
        <f>+'Base de datos  1'!C4081</f>
        <v>Pago Cuota</v>
      </c>
      <c r="C504" s="33">
        <f>+'Base de datos  1'!D4080</f>
        <v>45230</v>
      </c>
      <c r="D504" s="33" t="str">
        <f>+'Base de datos  1'!E4080</f>
        <v>TR</v>
      </c>
      <c r="E504" s="33" t="str">
        <f>+'Base de datos  1'!F4080</f>
        <v>VILLARRICA 118, PIA BURGOS</v>
      </c>
      <c r="F504">
        <f>+'Base de datos  1'!G4080</f>
        <v>0</v>
      </c>
      <c r="G504" s="201">
        <f>+'Base de datos  1'!H4080</f>
        <v>26000</v>
      </c>
    </row>
    <row r="505" spans="1:7" x14ac:dyDescent="0.25">
      <c r="A505" s="33">
        <f>+'Base de datos  1'!A4081</f>
        <v>45230</v>
      </c>
      <c r="B505" s="33" t="str">
        <f>+'Base de datos  1'!C4082</f>
        <v>Pago Cuota</v>
      </c>
      <c r="C505" s="33">
        <f>+'Base de datos  1'!D4081</f>
        <v>45230</v>
      </c>
      <c r="D505" s="33" t="str">
        <f>+'Base de datos  1'!E4081</f>
        <v>TR</v>
      </c>
      <c r="E505" s="33" t="str">
        <f>+'Base de datos  1'!F4081</f>
        <v>VILLARRICA 123, OMAR SEPULVEDA</v>
      </c>
      <c r="F505">
        <f>+'Base de datos  1'!G4081</f>
        <v>0</v>
      </c>
      <c r="G505" s="201">
        <f>+'Base de datos  1'!H4081</f>
        <v>26000</v>
      </c>
    </row>
    <row r="506" spans="1:7" x14ac:dyDescent="0.25">
      <c r="A506" s="33">
        <f>+'Base de datos  1'!A4082</f>
        <v>45230</v>
      </c>
      <c r="B506" s="33" t="str">
        <f>+'Base de datos  1'!C4083</f>
        <v>Pago Cuota</v>
      </c>
      <c r="C506" s="33">
        <f>+'Base de datos  1'!D4082</f>
        <v>45230</v>
      </c>
      <c r="D506" s="33" t="str">
        <f>+'Base de datos  1'!E4082</f>
        <v>TR</v>
      </c>
      <c r="E506" s="33" t="str">
        <f>+'Base de datos  1'!F4082</f>
        <v>RANCO 48, CAROLA ARRIAGADA</v>
      </c>
      <c r="F506">
        <f>+'Base de datos  1'!G4082</f>
        <v>0</v>
      </c>
      <c r="G506" s="201">
        <f>+'Base de datos  1'!H4082</f>
        <v>26000</v>
      </c>
    </row>
    <row r="507" spans="1:7" x14ac:dyDescent="0.25">
      <c r="A507" s="33">
        <f>+'Base de datos  1'!A4083</f>
        <v>45222</v>
      </c>
      <c r="B507" s="33" t="str">
        <f>+'Base de datos  1'!C4084</f>
        <v>Pago Cuota</v>
      </c>
      <c r="C507" s="33">
        <f>+'Base de datos  1'!D4083</f>
        <v>45222</v>
      </c>
      <c r="D507" s="33" t="str">
        <f>+'Base de datos  1'!E4083</f>
        <v>TR</v>
      </c>
      <c r="E507" s="33" t="str">
        <f>+'Base de datos  1'!F4083</f>
        <v>LLANQUIHUE 80, SERGIO IBACETA</v>
      </c>
      <c r="F507">
        <f>+'Base de datos  1'!G4083</f>
        <v>0</v>
      </c>
      <c r="G507" s="201">
        <f>+'Base de datos  1'!H4083</f>
        <v>26080</v>
      </c>
    </row>
    <row r="508" spans="1:7" x14ac:dyDescent="0.25">
      <c r="A508" s="33">
        <f>+'Base de datos  1'!A4084</f>
        <v>45212</v>
      </c>
      <c r="B508" s="33" t="str">
        <f>+'Base de datos  1'!C4085</f>
        <v>Pago Cuota</v>
      </c>
      <c r="C508" s="33">
        <f>+'Base de datos  1'!D4084</f>
        <v>45212</v>
      </c>
      <c r="D508" s="33" t="str">
        <f>+'Base de datos  1'!E4084</f>
        <v>TR</v>
      </c>
      <c r="E508" s="33" t="str">
        <f>+'Base de datos  1'!F4084</f>
        <v>VILLARRICA 100, JULIA ZUÑIGA</v>
      </c>
      <c r="F508">
        <f>+'Base de datos  1'!G4084</f>
        <v>0</v>
      </c>
      <c r="G508" s="201">
        <f>+'Base de datos  1'!H4084</f>
        <v>26113</v>
      </c>
    </row>
    <row r="509" spans="1:7" x14ac:dyDescent="0.25">
      <c r="A509" s="33">
        <f>+'Base de datos  1'!A4085</f>
        <v>45230</v>
      </c>
      <c r="B509" s="33" t="str">
        <f>+'Base de datos  1'!C4086</f>
        <v>Pago Cuota</v>
      </c>
      <c r="C509" s="33">
        <f>+'Base de datos  1'!D4085</f>
        <v>45230</v>
      </c>
      <c r="D509" s="33" t="str">
        <f>+'Base de datos  1'!E4085</f>
        <v>TR</v>
      </c>
      <c r="E509" s="33" t="str">
        <f>+'Base de datos  1'!F4085</f>
        <v>LLANQUIHUE 109, TERESA GATICA</v>
      </c>
      <c r="F509">
        <f>+'Base de datos  1'!G4085</f>
        <v>0</v>
      </c>
      <c r="G509" s="201">
        <f>+'Base de datos  1'!H4085</f>
        <v>80325</v>
      </c>
    </row>
    <row r="510" spans="1:7" x14ac:dyDescent="0.25">
      <c r="A510" s="33">
        <f>+'Base de datos  1'!A4086</f>
        <v>45222</v>
      </c>
      <c r="B510" s="33" t="str">
        <f>+'Base de datos  1'!C4087</f>
        <v>Pago Cuota</v>
      </c>
      <c r="C510" s="33">
        <f>+'Base de datos  1'!D4086</f>
        <v>45222</v>
      </c>
      <c r="D510" s="33" t="str">
        <f>+'Base de datos  1'!E4086</f>
        <v>TR</v>
      </c>
      <c r="E510" s="33" t="str">
        <f>+'Base de datos  1'!F4086</f>
        <v>LLANQUIHUE 113, PEDRO RUZ</v>
      </c>
      <c r="F510">
        <f>+'Base de datos  1'!G4086</f>
        <v>0</v>
      </c>
      <c r="G510" s="201">
        <f>+'Base de datos  1'!H4086</f>
        <v>100000</v>
      </c>
    </row>
    <row r="511" spans="1:7" x14ac:dyDescent="0.25">
      <c r="A511" s="33">
        <f>+'Base de datos  1'!A4087</f>
        <v>45230</v>
      </c>
      <c r="B511" s="33" t="str">
        <f>+'Base de datos  1'!C4088</f>
        <v>Pago Cuota</v>
      </c>
      <c r="C511" s="33">
        <f>+'Base de datos  1'!D4087</f>
        <v>45230</v>
      </c>
      <c r="D511" s="33" t="str">
        <f>+'Base de datos  1'!E4087</f>
        <v>TR</v>
      </c>
      <c r="E511" s="33" t="str">
        <f>+'Base de datos  1'!F4087</f>
        <v>VILLARRICA 106, CAROLINA URIBE</v>
      </c>
      <c r="F511">
        <f>+'Base de datos  1'!G4087</f>
        <v>0</v>
      </c>
      <c r="G511" s="201">
        <f>+'Base de datos  1'!H4087</f>
        <v>234000</v>
      </c>
    </row>
    <row r="512" spans="1:7" x14ac:dyDescent="0.25">
      <c r="A512" s="33">
        <f>+'Base de datos  1'!A4088</f>
        <v>45204</v>
      </c>
      <c r="B512" s="33" t="str">
        <f>+'Base de datos  1'!C4089</f>
        <v>Pago Cuota</v>
      </c>
      <c r="C512" s="33">
        <f>+'Base de datos  1'!D4088</f>
        <v>45204</v>
      </c>
      <c r="D512" s="33" t="str">
        <f>+'Base de datos  1'!E4088</f>
        <v>TR</v>
      </c>
      <c r="E512" s="33" t="str">
        <f>+'Base de datos  1'!F4088</f>
        <v>LLANQUIHUE 92, CARLOS HERRERA</v>
      </c>
      <c r="F512">
        <f>+'Base de datos  1'!G4088</f>
        <v>0</v>
      </c>
      <c r="G512" s="201">
        <f>+'Base de datos  1'!H4088</f>
        <v>246000</v>
      </c>
    </row>
    <row r="513" spans="1:7" x14ac:dyDescent="0.25">
      <c r="A513" s="33">
        <f>+'Base de datos  1'!A4089</f>
        <v>45210</v>
      </c>
      <c r="B513" s="33" t="str">
        <f>+'Base de datos  1'!C4090</f>
        <v>Pago Cuota</v>
      </c>
      <c r="C513" s="33">
        <f>+'Base de datos  1'!D4089</f>
        <v>45210</v>
      </c>
      <c r="D513" s="33" t="str">
        <f>+'Base de datos  1'!E4089</f>
        <v>TR</v>
      </c>
      <c r="E513" s="33" t="str">
        <f>+'Base de datos  1'!F4089</f>
        <v>RANCO 42, OCTAVIO ARRUE</v>
      </c>
      <c r="F513">
        <f>+'Base de datos  1'!G4089</f>
        <v>0</v>
      </c>
      <c r="G513" s="201">
        <f>+'Base de datos  1'!H4089</f>
        <v>26000</v>
      </c>
    </row>
    <row r="514" spans="1:7" x14ac:dyDescent="0.25">
      <c r="A514" s="33">
        <f>+'Base de datos  1'!A4090</f>
        <v>45229</v>
      </c>
      <c r="B514" s="33" t="str">
        <f>+'Base de datos  1'!C4091</f>
        <v>Pago Cuota</v>
      </c>
      <c r="C514" s="33">
        <f>+'Base de datos  1'!D4090</f>
        <v>45229</v>
      </c>
      <c r="D514" s="33" t="str">
        <f>+'Base de datos  1'!E4090</f>
        <v>TR</v>
      </c>
      <c r="E514" s="33" t="str">
        <f>+'Base de datos  1'!F4090</f>
        <v>VILLARRICA 122, LUIS SEPULVEDA</v>
      </c>
      <c r="F514">
        <f>+'Base de datos  1'!G4090</f>
        <v>0</v>
      </c>
      <c r="G514" s="201">
        <f>+'Base de datos  1'!H4090</f>
        <v>26000</v>
      </c>
    </row>
    <row r="515" spans="1:7" x14ac:dyDescent="0.25">
      <c r="A515" s="33">
        <f>+'Base de datos  1'!A4091</f>
        <v>45209</v>
      </c>
      <c r="B515" s="33" t="str">
        <f>+'Base de datos  1'!C4092</f>
        <v>Pago Cuota</v>
      </c>
      <c r="C515" s="33">
        <f>+'Base de datos  1'!D4091</f>
        <v>45209</v>
      </c>
      <c r="D515" s="33" t="str">
        <f>+'Base de datos  1'!E4091</f>
        <v>TR</v>
      </c>
      <c r="E515" s="33" t="str">
        <f>+'Base de datos  1'!F4091</f>
        <v>PUYEHUE 34, GLADYS JORQUERA</v>
      </c>
      <c r="F515">
        <f>+'Base de datos  1'!G4091</f>
        <v>0</v>
      </c>
      <c r="G515" s="201">
        <f>+'Base de datos  1'!H4091</f>
        <v>26000</v>
      </c>
    </row>
    <row r="516" spans="1:7" x14ac:dyDescent="0.25">
      <c r="A516" s="33">
        <f>+'Base de datos  1'!A4092</f>
        <v>45209</v>
      </c>
      <c r="B516" s="33" t="str">
        <f>+'Base de datos  1'!C4093</f>
        <v>Pago Cuota</v>
      </c>
      <c r="C516" s="33">
        <f>+'Base de datos  1'!D4092</f>
        <v>45209</v>
      </c>
      <c r="D516" s="33" t="str">
        <f>+'Base de datos  1'!E4092</f>
        <v>TR</v>
      </c>
      <c r="E516" s="33" t="str">
        <f>+'Base de datos  1'!F4092</f>
        <v>RANCO 44, JOSE MARTINEZ 15255</v>
      </c>
      <c r="F516">
        <f>+'Base de datos  1'!G4092</f>
        <v>0</v>
      </c>
      <c r="G516" s="201">
        <f>+'Base de datos  1'!H4092</f>
        <v>26000</v>
      </c>
    </row>
    <row r="517" spans="1:7" x14ac:dyDescent="0.25">
      <c r="A517" s="33">
        <f>+'Base de datos  1'!A4093</f>
        <v>45223</v>
      </c>
      <c r="B517" s="33" t="str">
        <f>+'Base de datos  1'!C4094</f>
        <v>Pago Cuota</v>
      </c>
      <c r="C517" s="33">
        <f>+'Base de datos  1'!D4093</f>
        <v>45223</v>
      </c>
      <c r="D517" s="33" t="str">
        <f>+'Base de datos  1'!E4093</f>
        <v>TR</v>
      </c>
      <c r="E517" s="33" t="str">
        <f>+'Base de datos  1'!F4093</f>
        <v>PUYEHUE 24, MANUEL LATAPIAT</v>
      </c>
      <c r="F517">
        <f>+'Base de datos  1'!G4093</f>
        <v>0</v>
      </c>
      <c r="G517" s="201">
        <f>+'Base de datos  1'!H4093</f>
        <v>26000</v>
      </c>
    </row>
    <row r="518" spans="1:7" x14ac:dyDescent="0.25">
      <c r="A518" s="33">
        <f>+'Base de datos  1'!A4094</f>
        <v>45230</v>
      </c>
      <c r="B518" s="33" t="str">
        <f>+'Base de datos  1'!C4095</f>
        <v>Pago Cuota</v>
      </c>
      <c r="C518" s="33">
        <f>+'Base de datos  1'!D4094</f>
        <v>45230</v>
      </c>
      <c r="D518" s="33" t="str">
        <f>+'Base de datos  1'!E4094</f>
        <v>TR</v>
      </c>
      <c r="E518" s="33" t="str">
        <f>+'Base de datos  1'!F4094</f>
        <v>PUYEHUE 34, GLAYDS JORQUERA</v>
      </c>
      <c r="F518">
        <f>+'Base de datos  1'!G4094</f>
        <v>0</v>
      </c>
      <c r="G518" s="201">
        <f>+'Base de datos  1'!H4094</f>
        <v>26000</v>
      </c>
    </row>
    <row r="519" spans="1:7" x14ac:dyDescent="0.25">
      <c r="A519" s="33">
        <f>+'Base de datos  1'!A4095</f>
        <v>45222</v>
      </c>
      <c r="B519" s="33" t="str">
        <f>+'Base de datos  1'!C4096</f>
        <v>Pago Cuota</v>
      </c>
      <c r="C519" s="33">
        <f>+'Base de datos  1'!D4095</f>
        <v>45222</v>
      </c>
      <c r="D519" s="33" t="str">
        <f>+'Base de datos  1'!E4095</f>
        <v>TR</v>
      </c>
      <c r="E519" s="33" t="str">
        <f>+'Base de datos  1'!F4095</f>
        <v>VILLARRICA 124, PATRICIA ROCCARO  15300</v>
      </c>
      <c r="F519">
        <f>+'Base de datos  1'!G4095</f>
        <v>0</v>
      </c>
      <c r="G519" s="201">
        <f>+'Base de datos  1'!H4095</f>
        <v>26000</v>
      </c>
    </row>
    <row r="520" spans="1:7" x14ac:dyDescent="0.25">
      <c r="A520" s="33">
        <f>+'Base de datos  1'!A4096</f>
        <v>45222</v>
      </c>
      <c r="B520" s="33" t="str">
        <f>+'Base de datos  1'!C4097</f>
        <v>Pago Cuota</v>
      </c>
      <c r="C520" s="33">
        <f>+'Base de datos  1'!D4096</f>
        <v>45222</v>
      </c>
      <c r="D520" s="33" t="str">
        <f>+'Base de datos  1'!E4096</f>
        <v>TR</v>
      </c>
      <c r="E520" s="33" t="str">
        <f>+'Base de datos  1'!F4096</f>
        <v>VILLARRICA 124, P. ROCCARO  15297  ESCRIT</v>
      </c>
      <c r="F520">
        <f>+'Base de datos  1'!G4096</f>
        <v>0</v>
      </c>
      <c r="G520" s="201">
        <f>+'Base de datos  1'!H4096</f>
        <v>78000</v>
      </c>
    </row>
    <row r="521" spans="1:7" x14ac:dyDescent="0.25">
      <c r="A521" s="33">
        <f>+'Base de datos  1'!A4097</f>
        <v>45223</v>
      </c>
      <c r="B521" s="33" t="str">
        <f>+'Base de datos  1'!C4098</f>
        <v>Pago Cuota</v>
      </c>
      <c r="C521" s="33">
        <f>+'Base de datos  1'!D4097</f>
        <v>45223</v>
      </c>
      <c r="D521" s="33" t="str">
        <f>+'Base de datos  1'!E4097</f>
        <v>TR</v>
      </c>
      <c r="E521" s="33" t="str">
        <f>+'Base de datos  1'!F4097</f>
        <v>RANCO 73, JUAN HERNANDEZ</v>
      </c>
      <c r="F521">
        <f>+'Base de datos  1'!G4097</f>
        <v>0</v>
      </c>
      <c r="G521" s="201">
        <f>+'Base de datos  1'!H4097</f>
        <v>104000</v>
      </c>
    </row>
    <row r="522" spans="1:7" x14ac:dyDescent="0.25">
      <c r="A522" s="33">
        <f>+'Base de datos  1'!A4098</f>
        <v>45201</v>
      </c>
      <c r="B522" s="33" t="str">
        <f>+'Base de datos  1'!C4099</f>
        <v>Pago Cuota</v>
      </c>
      <c r="C522" s="33">
        <f>+'Base de datos  1'!D4098</f>
        <v>45201</v>
      </c>
      <c r="D522" s="33" t="str">
        <f>+'Base de datos  1'!E4098</f>
        <v>TR</v>
      </c>
      <c r="E522" s="33" t="str">
        <f>+'Base de datos  1'!F4098</f>
        <v>VILLARRICA 98 A, FRANCISCO VERGARA</v>
      </c>
      <c r="F522">
        <f>+'Base de datos  1'!G4098</f>
        <v>0</v>
      </c>
      <c r="G522" s="201">
        <f>+'Base de datos  1'!H4098</f>
        <v>26000</v>
      </c>
    </row>
    <row r="523" spans="1:7" x14ac:dyDescent="0.25">
      <c r="A523" s="33">
        <f>+'Base de datos  1'!A4099</f>
        <v>45209</v>
      </c>
      <c r="B523" s="33" t="str">
        <f>+'Base de datos  1'!C4100</f>
        <v>Pago Cuota</v>
      </c>
      <c r="C523" s="33">
        <f>+'Base de datos  1'!D4099</f>
        <v>45209</v>
      </c>
      <c r="D523" s="33" t="str">
        <f>+'Base de datos  1'!E4099</f>
        <v>TR</v>
      </c>
      <c r="E523" s="33" t="str">
        <f>+'Base de datos  1'!F4099</f>
        <v>VILLARRICA 110, JULIA VALDES</v>
      </c>
      <c r="F523">
        <f>+'Base de datos  1'!G4099</f>
        <v>0</v>
      </c>
      <c r="G523" s="201">
        <f>+'Base de datos  1'!H4099</f>
        <v>52000</v>
      </c>
    </row>
    <row r="524" spans="1:7" x14ac:dyDescent="0.25">
      <c r="A524" s="33">
        <f>+'Base de datos  1'!A4100</f>
        <v>45222</v>
      </c>
      <c r="B524" s="33" t="str">
        <f>+'Base de datos  1'!C4101</f>
        <v>Pago Cuota</v>
      </c>
      <c r="C524" s="33">
        <f>+'Base de datos  1'!D4100</f>
        <v>45222</v>
      </c>
      <c r="D524" s="33" t="str">
        <f>+'Base de datos  1'!E4100</f>
        <v>TR</v>
      </c>
      <c r="E524" s="33" t="str">
        <f>+'Base de datos  1'!F4100</f>
        <v>LLANQUIHUE 111, WALTER ROCCARO 15298</v>
      </c>
      <c r="F524">
        <f>+'Base de datos  1'!G4100</f>
        <v>0</v>
      </c>
      <c r="G524" s="201">
        <f>+'Base de datos  1'!H4100</f>
        <v>26000</v>
      </c>
    </row>
    <row r="525" spans="1:7" x14ac:dyDescent="0.25">
      <c r="A525" s="33">
        <f>+'Base de datos  1'!A4101</f>
        <v>45222</v>
      </c>
      <c r="B525" s="33" t="str">
        <f>+'Base de datos  1'!C4102</f>
        <v>Pago Cuota</v>
      </c>
      <c r="C525" s="33">
        <f>+'Base de datos  1'!D4101</f>
        <v>45222</v>
      </c>
      <c r="D525" s="33" t="str">
        <f>+'Base de datos  1'!E4101</f>
        <v>TR</v>
      </c>
      <c r="E525" s="33" t="str">
        <f>+'Base de datos  1'!F4101</f>
        <v>VILLARRICA 112, ISABEL ROCCARO 15299</v>
      </c>
      <c r="F525">
        <f>+'Base de datos  1'!G4101</f>
        <v>0</v>
      </c>
      <c r="G525" s="201">
        <f>+'Base de datos  1'!H4101</f>
        <v>26000</v>
      </c>
    </row>
    <row r="526" spans="1:7" x14ac:dyDescent="0.25">
      <c r="A526" s="33">
        <f>+'Base de datos  1'!A4102</f>
        <v>45209</v>
      </c>
      <c r="B526" s="33" t="str">
        <f>+'Base de datos  1'!C4103</f>
        <v>Pago Cuota</v>
      </c>
      <c r="C526" s="33">
        <f>+'Base de datos  1'!D4102</f>
        <v>45209</v>
      </c>
      <c r="D526" s="33" t="str">
        <f>+'Base de datos  1'!E4102</f>
        <v>TR</v>
      </c>
      <c r="E526" s="33" t="str">
        <f>+'Base de datos  1'!F4102</f>
        <v>VILLARRICA 104, SERGIO LLEDO</v>
      </c>
      <c r="F526">
        <f>+'Base de datos  1'!G4102</f>
        <v>0</v>
      </c>
      <c r="G526" s="201">
        <f>+'Base de datos  1'!H4102</f>
        <v>26000</v>
      </c>
    </row>
    <row r="527" spans="1:7" x14ac:dyDescent="0.25">
      <c r="A527" s="33">
        <f>+'Base de datos  1'!A4103</f>
        <v>45201</v>
      </c>
      <c r="B527" s="33" t="str">
        <f>+'Base de datos  1'!C4104</f>
        <v>Pago Cuota</v>
      </c>
      <c r="C527" s="33">
        <f>+'Base de datos  1'!D4103</f>
        <v>45201</v>
      </c>
      <c r="D527" s="33" t="str">
        <f>+'Base de datos  1'!E4103</f>
        <v>TR</v>
      </c>
      <c r="E527" s="33" t="str">
        <f>+'Base de datos  1'!F4103</f>
        <v>LLANQUIHUE 105-103, TATIANA TEJOS</v>
      </c>
      <c r="F527">
        <f>+'Base de datos  1'!G4103</f>
        <v>0</v>
      </c>
      <c r="G527" s="201">
        <f>+'Base de datos  1'!H4103</f>
        <v>26109</v>
      </c>
    </row>
    <row r="528" spans="1:7" x14ac:dyDescent="0.25">
      <c r="A528" s="33">
        <f>+'Base de datos  1'!A4104</f>
        <v>45204</v>
      </c>
      <c r="B528" s="33" t="str">
        <f>+'Base de datos  1'!C4105</f>
        <v>Pago Cuota</v>
      </c>
      <c r="C528" s="33">
        <f>+'Base de datos  1'!D4104</f>
        <v>45204</v>
      </c>
      <c r="D528" s="33" t="str">
        <f>+'Base de datos  1'!E4104</f>
        <v>TR</v>
      </c>
      <c r="E528" s="33" t="str">
        <f>+'Base de datos  1'!F4104</f>
        <v>RIÑIHUE 27-29, MARTA MANRIQUEZ</v>
      </c>
      <c r="F528">
        <f>+'Base de datos  1'!G4104</f>
        <v>0</v>
      </c>
      <c r="G528" s="201">
        <f>+'Base de datos  1'!H4104</f>
        <v>36000</v>
      </c>
    </row>
    <row r="529" spans="1:8" x14ac:dyDescent="0.25">
      <c r="A529" s="365">
        <f>+'Base de datos  1'!A4105</f>
        <v>45209</v>
      </c>
      <c r="B529" s="365" t="str">
        <f>+'Base de datos  1'!C4106</f>
        <v>Pago Cuota</v>
      </c>
      <c r="C529" s="365">
        <f>+'Base de datos  1'!D4105</f>
        <v>45209</v>
      </c>
      <c r="D529" s="365" t="str">
        <f>+'Base de datos  1'!E4105</f>
        <v>TR</v>
      </c>
      <c r="E529" s="365" t="str">
        <f>+'Base de datos  1'!F4105</f>
        <v>LLANQUIHUE 107, JOSE NAVARRO15285</v>
      </c>
      <c r="F529" s="366">
        <f>+'Base de datos  1'!G4105</f>
        <v>0</v>
      </c>
      <c r="G529" s="367">
        <f>+'Base de datos  1'!H4105</f>
        <v>78000</v>
      </c>
      <c r="H529" s="367">
        <f>SUM(G467:G529)</f>
        <v>3882727</v>
      </c>
    </row>
    <row r="530" spans="1:8" x14ac:dyDescent="0.25">
      <c r="A530" s="33">
        <f>+'Base de datos  1'!A4106</f>
        <v>45252</v>
      </c>
      <c r="B530" s="33" t="str">
        <f>+'Base de datos  1'!C4107</f>
        <v>Pago Cuota</v>
      </c>
      <c r="C530" s="33">
        <f>+'Base de datos  1'!D4106</f>
        <v>45252</v>
      </c>
      <c r="D530" s="33" t="str">
        <f>+'Base de datos  1'!E4106</f>
        <v>D/E</v>
      </c>
      <c r="E530" s="33" t="str">
        <f>+'Base de datos  1'!F4106</f>
        <v>LLANQUIHUE 94, SUC. CARMELA VALDES</v>
      </c>
      <c r="F530">
        <f>+'Base de datos  1'!G4106</f>
        <v>0</v>
      </c>
      <c r="G530" s="201">
        <f>+'Base de datos  1'!H4106</f>
        <v>26000</v>
      </c>
    </row>
    <row r="531" spans="1:8" x14ac:dyDescent="0.25">
      <c r="A531" s="33">
        <f>+'Base de datos  1'!A4107</f>
        <v>45232</v>
      </c>
      <c r="B531" s="33" t="str">
        <f>+'Base de datos  1'!C4108</f>
        <v>Pago Cuota</v>
      </c>
      <c r="C531" s="33">
        <f>+'Base de datos  1'!D4107</f>
        <v>45232</v>
      </c>
      <c r="D531" s="33" t="str">
        <f>+'Base de datos  1'!E4107</f>
        <v>TR</v>
      </c>
      <c r="E531" s="33" t="str">
        <f>+'Base de datos  1'!F4107</f>
        <v>VILLARRICA 128 MARCELA UBILLA</v>
      </c>
      <c r="F531">
        <f>+'Base de datos  1'!G4107</f>
        <v>0</v>
      </c>
      <c r="G531" s="201">
        <f>+'Base de datos  1'!H4107</f>
        <v>26000</v>
      </c>
    </row>
    <row r="532" spans="1:8" x14ac:dyDescent="0.25">
      <c r="A532" s="33">
        <f>+'Base de datos  1'!A4108</f>
        <v>45232</v>
      </c>
      <c r="B532" s="33" t="str">
        <f>+'Base de datos  1'!C4109</f>
        <v>Pago Cuota</v>
      </c>
      <c r="C532" s="33">
        <f>+'Base de datos  1'!D4108</f>
        <v>45232</v>
      </c>
      <c r="D532" s="33" t="str">
        <f>+'Base de datos  1'!E4108</f>
        <v>TR</v>
      </c>
      <c r="E532" s="33" t="str">
        <f>+'Base de datos  1'!F4108</f>
        <v>VILLARRICA 108, MARCELO PASTEN</v>
      </c>
      <c r="F532">
        <f>+'Base de datos  1'!G4108</f>
        <v>0</v>
      </c>
      <c r="G532" s="201">
        <f>+'Base de datos  1'!H4108</f>
        <v>26000</v>
      </c>
    </row>
    <row r="533" spans="1:8" x14ac:dyDescent="0.25">
      <c r="A533" s="33">
        <f>+'Base de datos  1'!A4109</f>
        <v>45232</v>
      </c>
      <c r="B533" s="33" t="str">
        <f>+'Base de datos  1'!C4110</f>
        <v>Pago Cuota</v>
      </c>
      <c r="C533" s="33">
        <f>+'Base de datos  1'!D4109</f>
        <v>45232</v>
      </c>
      <c r="D533" s="33" t="str">
        <f>+'Base de datos  1'!E4109</f>
        <v>TR</v>
      </c>
      <c r="E533" s="33" t="str">
        <f>+'Base de datos  1'!F4109</f>
        <v>PUYEHUE 36, MILITZA CORTES</v>
      </c>
      <c r="F533">
        <f>+'Base de datos  1'!G4109</f>
        <v>0</v>
      </c>
      <c r="G533" s="201">
        <f>+'Base de datos  1'!H4109</f>
        <v>26000</v>
      </c>
    </row>
    <row r="534" spans="1:8" x14ac:dyDescent="0.25">
      <c r="A534" s="33">
        <f>+'Base de datos  1'!A4110</f>
        <v>45232</v>
      </c>
      <c r="B534" s="33" t="str">
        <f>+'Base de datos  1'!C4111</f>
        <v>Pago Cuota</v>
      </c>
      <c r="C534" s="33">
        <f>+'Base de datos  1'!D4110</f>
        <v>45232</v>
      </c>
      <c r="D534" s="33" t="str">
        <f>+'Base de datos  1'!E4110</f>
        <v>TR</v>
      </c>
      <c r="E534" s="33" t="str">
        <f>+'Base de datos  1'!F4110</f>
        <v>LLANQUIHUE 82, MARIA MOLINA</v>
      </c>
      <c r="F534">
        <f>+'Base de datos  1'!G4110</f>
        <v>0</v>
      </c>
      <c r="G534" s="201">
        <f>+'Base de datos  1'!H4110</f>
        <v>65000</v>
      </c>
    </row>
    <row r="535" spans="1:8" x14ac:dyDescent="0.25">
      <c r="A535" s="33">
        <f>+'Base de datos  1'!A4111</f>
        <v>45233</v>
      </c>
      <c r="B535" s="33" t="str">
        <f>+'Base de datos  1'!C4112</f>
        <v>Pago Cuota</v>
      </c>
      <c r="C535" s="33">
        <f>+'Base de datos  1'!D4111</f>
        <v>45233</v>
      </c>
      <c r="D535" s="33" t="str">
        <f>+'Base de datos  1'!E4111</f>
        <v>TR</v>
      </c>
      <c r="E535" s="33" t="str">
        <f>+'Base de datos  1'!F4111</f>
        <v>LLANQUIHUE 101, MARCELA ORTIZ</v>
      </c>
      <c r="F535">
        <f>+'Base de datos  1'!G4111</f>
        <v>0</v>
      </c>
      <c r="G535" s="201">
        <f>+'Base de datos  1'!H4111</f>
        <v>26000</v>
      </c>
    </row>
    <row r="536" spans="1:8" x14ac:dyDescent="0.25">
      <c r="A536" s="33">
        <f>+'Base de datos  1'!A4112</f>
        <v>45233</v>
      </c>
      <c r="B536" s="33" t="str">
        <f>+'Base de datos  1'!C4113</f>
        <v>Pago Cuota</v>
      </c>
      <c r="C536" s="33">
        <f>+'Base de datos  1'!D4112</f>
        <v>45233</v>
      </c>
      <c r="D536" s="33" t="str">
        <f>+'Base de datos  1'!E4112</f>
        <v>TR</v>
      </c>
      <c r="E536" s="33" t="str">
        <f>+'Base de datos  1'!F4112</f>
        <v>PUYEHUE 28, VERONICA SILVA</v>
      </c>
      <c r="F536">
        <f>+'Base de datos  1'!G4112</f>
        <v>0</v>
      </c>
      <c r="G536" s="201">
        <f>+'Base de datos  1'!H4112</f>
        <v>26000</v>
      </c>
    </row>
    <row r="537" spans="1:8" x14ac:dyDescent="0.25">
      <c r="A537" s="33">
        <f>+'Base de datos  1'!A4113</f>
        <v>45237</v>
      </c>
      <c r="B537" s="33" t="str">
        <f>+'Base de datos  1'!C4114</f>
        <v>Pago Cuota</v>
      </c>
      <c r="C537" s="33">
        <f>+'Base de datos  1'!D4113</f>
        <v>45237</v>
      </c>
      <c r="D537" s="33" t="str">
        <f>+'Base de datos  1'!E4113</f>
        <v>TR</v>
      </c>
      <c r="E537" s="33" t="str">
        <f>+'Base de datos  1'!F4113</f>
        <v>LLANQUIHUE 97, RENE RIVERO</v>
      </c>
      <c r="F537">
        <f>+'Base de datos  1'!G4113</f>
        <v>0</v>
      </c>
      <c r="G537" s="201">
        <f>+'Base de datos  1'!H4113</f>
        <v>50000</v>
      </c>
    </row>
    <row r="538" spans="1:8" x14ac:dyDescent="0.25">
      <c r="A538" s="33">
        <f>+'Base de datos  1'!A4114</f>
        <v>45237</v>
      </c>
      <c r="B538" s="33" t="str">
        <f>+'Base de datos  1'!C4115</f>
        <v>Pago Cuota</v>
      </c>
      <c r="C538" s="33">
        <f>+'Base de datos  1'!D4114</f>
        <v>45237</v>
      </c>
      <c r="D538" s="33" t="str">
        <f>+'Base de datos  1'!E4114</f>
        <v>TR</v>
      </c>
      <c r="E538" s="33" t="str">
        <f>+'Base de datos  1'!F4114</f>
        <v>RANCO 54 MARION PACHECO</v>
      </c>
      <c r="F538">
        <f>+'Base de datos  1'!G4114</f>
        <v>0</v>
      </c>
      <c r="G538" s="201">
        <f>+'Base de datos  1'!H4114</f>
        <v>52000</v>
      </c>
    </row>
    <row r="539" spans="1:8" x14ac:dyDescent="0.25">
      <c r="A539" s="33">
        <f>+'Base de datos  1'!A4115</f>
        <v>45239</v>
      </c>
      <c r="B539" s="33" t="str">
        <f>+'Base de datos  1'!C4116</f>
        <v>Pago Cuota</v>
      </c>
      <c r="C539" s="33">
        <f>+'Base de datos  1'!D4115</f>
        <v>45239</v>
      </c>
      <c r="D539" s="33" t="str">
        <f>+'Base de datos  1'!E4115</f>
        <v>TR</v>
      </c>
      <c r="E539" s="33" t="str">
        <f>+'Base de datos  1'!F4115</f>
        <v>RANCO 91, JEANETTE IBARRA</v>
      </c>
      <c r="F539">
        <f>+'Base de datos  1'!G4115</f>
        <v>0</v>
      </c>
      <c r="G539" s="201">
        <f>+'Base de datos  1'!H4115</f>
        <v>26000</v>
      </c>
    </row>
    <row r="540" spans="1:8" x14ac:dyDescent="0.25">
      <c r="A540" s="33">
        <f>+'Base de datos  1'!A4116</f>
        <v>45243</v>
      </c>
      <c r="B540" s="33" t="str">
        <f>+'Base de datos  1'!C4117</f>
        <v>Pago Cuota</v>
      </c>
      <c r="C540" s="33">
        <f>+'Base de datos  1'!D4116</f>
        <v>45243</v>
      </c>
      <c r="D540" s="33" t="str">
        <f>+'Base de datos  1'!E4116</f>
        <v>TR</v>
      </c>
      <c r="E540" s="33" t="str">
        <f>+'Base de datos  1'!F4116</f>
        <v>PUYEHUE 39, FELIPE GALLARDO</v>
      </c>
      <c r="F540">
        <f>+'Base de datos  1'!G4116</f>
        <v>0</v>
      </c>
      <c r="G540" s="201">
        <f>+'Base de datos  1'!H4116</f>
        <v>26000</v>
      </c>
    </row>
    <row r="541" spans="1:8" x14ac:dyDescent="0.25">
      <c r="A541" s="33">
        <f>+'Base de datos  1'!A4117</f>
        <v>45243</v>
      </c>
      <c r="B541" s="33" t="str">
        <f>+'Base de datos  1'!C4118</f>
        <v>Pago Cuota</v>
      </c>
      <c r="C541" s="33">
        <f>+'Base de datos  1'!D4117</f>
        <v>45243</v>
      </c>
      <c r="D541" s="33" t="str">
        <f>+'Base de datos  1'!E4117</f>
        <v>TR</v>
      </c>
      <c r="E541" s="33" t="str">
        <f>+'Base de datos  1'!F4117</f>
        <v>RANCO 89, TERESA ROJAS  15307</v>
      </c>
      <c r="F541">
        <f>+'Base de datos  1'!G4117</f>
        <v>0</v>
      </c>
      <c r="G541" s="201">
        <f>+'Base de datos  1'!H4117</f>
        <v>148860</v>
      </c>
    </row>
    <row r="542" spans="1:8" x14ac:dyDescent="0.25">
      <c r="A542" s="33">
        <f>+'Base de datos  1'!A4118</f>
        <v>45243</v>
      </c>
      <c r="B542" s="33" t="str">
        <f>+'Base de datos  1'!C4119</f>
        <v>Pago Cuota</v>
      </c>
      <c r="C542" s="33">
        <f>+'Base de datos  1'!D4118</f>
        <v>45243</v>
      </c>
      <c r="D542" s="33" t="str">
        <f>+'Base de datos  1'!E4118</f>
        <v>TR</v>
      </c>
      <c r="E542" s="33" t="str">
        <f>+'Base de datos  1'!F4118</f>
        <v>RIÑIHUE 10, HECTOR ZUÑIGA 15332</v>
      </c>
      <c r="F542">
        <f>+'Base de datos  1'!G4118</f>
        <v>0</v>
      </c>
      <c r="G542" s="201">
        <f>+'Base de datos  1'!H4118</f>
        <v>26000</v>
      </c>
    </row>
    <row r="543" spans="1:8" x14ac:dyDescent="0.25">
      <c r="A543" s="33">
        <f>+'Base de datos  1'!A4119</f>
        <v>45243</v>
      </c>
      <c r="B543" s="33" t="str">
        <f>+'Base de datos  1'!C4120</f>
        <v>Pago Cuota</v>
      </c>
      <c r="C543" s="33">
        <f>+'Base de datos  1'!D4119</f>
        <v>45243</v>
      </c>
      <c r="D543" s="33" t="str">
        <f>+'Base de datos  1'!E4119</f>
        <v>TR</v>
      </c>
      <c r="E543" s="33" t="str">
        <f>+'Base de datos  1'!F4119</f>
        <v>LLANQUIHUE 74 ELIANA HARO 15326</v>
      </c>
      <c r="F543">
        <f>+'Base de datos  1'!G4119</f>
        <v>0</v>
      </c>
      <c r="G543" s="201">
        <f>+'Base de datos  1'!H4119</f>
        <v>26000</v>
      </c>
    </row>
    <row r="544" spans="1:8" x14ac:dyDescent="0.25">
      <c r="A544" s="33">
        <f>+'Base de datos  1'!A4120</f>
        <v>45243</v>
      </c>
      <c r="B544" s="33" t="str">
        <f>+'Base de datos  1'!C4121</f>
        <v>Pago Cuota</v>
      </c>
      <c r="C544" s="33">
        <f>+'Base de datos  1'!D4120</f>
        <v>45243</v>
      </c>
      <c r="D544" s="33" t="str">
        <f>+'Base de datos  1'!E4120</f>
        <v>TR</v>
      </c>
      <c r="E544" s="33" t="str">
        <f>+'Base de datos  1'!F4120</f>
        <v>LLANQUIHUE 76, GLENDA ALVAREZ</v>
      </c>
      <c r="F544">
        <f>+'Base de datos  1'!G4120</f>
        <v>0</v>
      </c>
      <c r="G544" s="201">
        <f>+'Base de datos  1'!H4120</f>
        <v>26000</v>
      </c>
    </row>
    <row r="545" spans="1:7" x14ac:dyDescent="0.25">
      <c r="A545" s="33">
        <f>+'Base de datos  1'!A4121</f>
        <v>45245</v>
      </c>
      <c r="B545" s="33" t="str">
        <f>+'Base de datos  1'!C4122</f>
        <v>Pago Cuota</v>
      </c>
      <c r="C545" s="33">
        <f>+'Base de datos  1'!D4121</f>
        <v>45245</v>
      </c>
      <c r="D545" s="33" t="str">
        <f>+'Base de datos  1'!E4121</f>
        <v>TR</v>
      </c>
      <c r="E545" s="33" t="str">
        <f>+'Base de datos  1'!F4121</f>
        <v>RIÑIHUE 19, TERESA PEÑA</v>
      </c>
      <c r="F545">
        <f>+'Base de datos  1'!G4121</f>
        <v>0</v>
      </c>
      <c r="G545" s="201">
        <f>+'Base de datos  1'!H4121</f>
        <v>26000</v>
      </c>
    </row>
    <row r="546" spans="1:7" x14ac:dyDescent="0.25">
      <c r="A546" s="33">
        <f>+'Base de datos  1'!A4122</f>
        <v>45250</v>
      </c>
      <c r="B546" s="33" t="str">
        <f>+'Base de datos  1'!C4123</f>
        <v>Pago Cuota</v>
      </c>
      <c r="C546" s="33">
        <f>+'Base de datos  1'!D4122</f>
        <v>45250</v>
      </c>
      <c r="D546" s="33" t="str">
        <f>+'Base de datos  1'!E4122</f>
        <v>TR</v>
      </c>
      <c r="E546" s="33" t="str">
        <f>+'Base de datos  1'!F4122</f>
        <v>VILLARRICA 126, EMA DE RAMON</v>
      </c>
      <c r="F546">
        <f>+'Base de datos  1'!G4122</f>
        <v>0</v>
      </c>
      <c r="G546" s="201">
        <f>+'Base de datos  1'!H4122</f>
        <v>26000</v>
      </c>
    </row>
    <row r="547" spans="1:7" x14ac:dyDescent="0.25">
      <c r="A547" s="33">
        <f>+'Base de datos  1'!A4123</f>
        <v>45252</v>
      </c>
      <c r="B547" s="33" t="str">
        <f>+'Base de datos  1'!C4124</f>
        <v>Pago Cuota</v>
      </c>
      <c r="C547" s="33">
        <f>+'Base de datos  1'!D4123</f>
        <v>45252</v>
      </c>
      <c r="D547" s="33" t="str">
        <f>+'Base de datos  1'!E4123</f>
        <v>TR</v>
      </c>
      <c r="E547" s="33" t="str">
        <f>+'Base de datos  1'!F4123</f>
        <v>ICALMA 72, JORGE MATAMALA</v>
      </c>
      <c r="F547">
        <f>+'Base de datos  1'!G4123</f>
        <v>0</v>
      </c>
      <c r="G547" s="201">
        <f>+'Base de datos  1'!H4123</f>
        <v>26000</v>
      </c>
    </row>
    <row r="548" spans="1:7" x14ac:dyDescent="0.25">
      <c r="A548" s="33">
        <f>+'Base de datos  1'!A4124</f>
        <v>45252</v>
      </c>
      <c r="B548" s="33" t="str">
        <f>+'Base de datos  1'!C4125</f>
        <v>Pago Cuota</v>
      </c>
      <c r="C548" s="33">
        <f>+'Base de datos  1'!D4124</f>
        <v>45252</v>
      </c>
      <c r="D548" s="33" t="str">
        <f>+'Base de datos  1'!E4124</f>
        <v>TR</v>
      </c>
      <c r="E548" s="33" t="str">
        <f>+'Base de datos  1'!F4124</f>
        <v>PUEYEHUE 37, JORGE MATAMALA</v>
      </c>
      <c r="F548">
        <f>+'Base de datos  1'!G4124</f>
        <v>0</v>
      </c>
      <c r="G548" s="201">
        <f>+'Base de datos  1'!H4124</f>
        <v>2007167</v>
      </c>
    </row>
    <row r="549" spans="1:7" x14ac:dyDescent="0.25">
      <c r="A549" s="33">
        <f>+'Base de datos  1'!A4125</f>
        <v>45252</v>
      </c>
      <c r="B549" s="33" t="str">
        <f>+'Base de datos  1'!C4126</f>
        <v>Pago Cuota</v>
      </c>
      <c r="C549" s="33">
        <f>+'Base de datos  1'!D4125</f>
        <v>45252</v>
      </c>
      <c r="D549" s="33" t="str">
        <f>+'Base de datos  1'!E4125</f>
        <v>TR</v>
      </c>
      <c r="E549" s="33" t="str">
        <f>+'Base de datos  1'!F4125</f>
        <v>PUYEHUE 32, IVONNE JORQUERA</v>
      </c>
      <c r="F549">
        <f>+'Base de datos  1'!G4125</f>
        <v>0</v>
      </c>
      <c r="G549" s="201">
        <f>+'Base de datos  1'!H4125</f>
        <v>26000</v>
      </c>
    </row>
    <row r="550" spans="1:7" x14ac:dyDescent="0.25">
      <c r="A550" s="33">
        <f>+'Base de datos  1'!A4126</f>
        <v>45252</v>
      </c>
      <c r="B550" s="33" t="str">
        <f>+'Base de datos  1'!C4127</f>
        <v>Pago Cuota</v>
      </c>
      <c r="C550" s="33">
        <f>+'Base de datos  1'!D4126</f>
        <v>45252</v>
      </c>
      <c r="D550" s="33" t="str">
        <f>+'Base de datos  1'!E4126</f>
        <v>TR</v>
      </c>
      <c r="E550" s="33" t="str">
        <f>+'Base de datos  1'!F4126</f>
        <v>PUYEHUE 30, JORGE CARCASSON</v>
      </c>
      <c r="F550">
        <f>+'Base de datos  1'!G4126</f>
        <v>0</v>
      </c>
      <c r="G550" s="201">
        <f>+'Base de datos  1'!H4126</f>
        <v>26100</v>
      </c>
    </row>
    <row r="551" spans="1:7" x14ac:dyDescent="0.25">
      <c r="A551" s="33">
        <f>+'Base de datos  1'!A4127</f>
        <v>45258</v>
      </c>
      <c r="B551" s="33" t="str">
        <f>+'Base de datos  1'!C4128</f>
        <v>Pago Cuota</v>
      </c>
      <c r="C551" s="33">
        <f>+'Base de datos  1'!D4127</f>
        <v>45258</v>
      </c>
      <c r="D551" s="33" t="str">
        <f>+'Base de datos  1'!E4127</f>
        <v>D/E</v>
      </c>
      <c r="E551" s="33" t="str">
        <f>+'Base de datos  1'!F4127</f>
        <v>LLANQUIHUE 74 ELIANA HARO 15343</v>
      </c>
      <c r="F551">
        <f>+'Base de datos  1'!G4127</f>
        <v>0</v>
      </c>
      <c r="G551" s="201">
        <f>+'Base de datos  1'!H4127</f>
        <v>26000</v>
      </c>
    </row>
    <row r="552" spans="1:7" x14ac:dyDescent="0.25">
      <c r="A552" s="33">
        <f>+'Base de datos  1'!A4128</f>
        <v>45258</v>
      </c>
      <c r="B552" s="33" t="str">
        <f>+'Base de datos  1'!C4129</f>
        <v>Pago Cuota</v>
      </c>
      <c r="C552" s="33">
        <f>+'Base de datos  1'!D4128</f>
        <v>45258</v>
      </c>
      <c r="D552" s="33" t="str">
        <f>+'Base de datos  1'!E4128</f>
        <v>D/E</v>
      </c>
      <c r="E552" s="33" t="str">
        <f>+'Base de datos  1'!F4128</f>
        <v>RIÑIHUE 10, HECTOR ZUÑIGA 15350</v>
      </c>
      <c r="F552">
        <f>+'Base de datos  1'!G4128</f>
        <v>0</v>
      </c>
      <c r="G552" s="201">
        <f>+'Base de datos  1'!H4128</f>
        <v>26113</v>
      </c>
    </row>
    <row r="553" spans="1:7" x14ac:dyDescent="0.25">
      <c r="A553" s="33">
        <f>+'Base de datos  1'!A4129</f>
        <v>45258</v>
      </c>
      <c r="B553" s="33" t="str">
        <f>+'Base de datos  1'!C4130</f>
        <v>Pago Cuota</v>
      </c>
      <c r="C553" s="33">
        <f>+'Base de datos  1'!D4129</f>
        <v>45258</v>
      </c>
      <c r="D553" s="33" t="str">
        <f>+'Base de datos  1'!E4129</f>
        <v>D/E</v>
      </c>
      <c r="E553" s="33" t="str">
        <f>+'Base de datos  1'!F4129</f>
        <v>RANCO 83, SILVIA GONZALEZ 15337</v>
      </c>
      <c r="F553">
        <f>+'Base de datos  1'!G4129</f>
        <v>0</v>
      </c>
      <c r="G553" s="201">
        <f>+'Base de datos  1'!H4129</f>
        <v>26102</v>
      </c>
    </row>
    <row r="554" spans="1:7" x14ac:dyDescent="0.25">
      <c r="A554" s="33">
        <f>+'Base de datos  1'!A4130</f>
        <v>45258</v>
      </c>
      <c r="B554" s="33" t="str">
        <f>+'Base de datos  1'!C4131</f>
        <v>Pago Cuota</v>
      </c>
      <c r="C554" s="33">
        <f>+'Base de datos  1'!D4130</f>
        <v>45258</v>
      </c>
      <c r="D554" s="33" t="str">
        <f>+'Base de datos  1'!E4130</f>
        <v>TR</v>
      </c>
      <c r="E554" s="33" t="str">
        <f>+'Base de datos  1'!F4130</f>
        <v>RIÑIHUE 23, SARA SALGADO</v>
      </c>
      <c r="F554">
        <f>+'Base de datos  1'!G4130</f>
        <v>0</v>
      </c>
      <c r="G554" s="201">
        <f>+'Base de datos  1'!H4130</f>
        <v>26109</v>
      </c>
    </row>
    <row r="555" spans="1:7" x14ac:dyDescent="0.25">
      <c r="A555" s="33">
        <f>+'Base de datos  1'!A4131</f>
        <v>45259</v>
      </c>
      <c r="B555" s="33" t="str">
        <f>+'Base de datos  1'!C4132</f>
        <v>Pago Cuota</v>
      </c>
      <c r="C555" s="33">
        <f>+'Base de datos  1'!D4131</f>
        <v>45259</v>
      </c>
      <c r="D555" s="33" t="str">
        <f>+'Base de datos  1'!E4131</f>
        <v>TR</v>
      </c>
      <c r="E555" s="33" t="str">
        <f>+'Base de datos  1'!F4131</f>
        <v>RANCO 48, CAROLA ARRIAGADA</v>
      </c>
      <c r="F555">
        <f>+'Base de datos  1'!G4131</f>
        <v>0</v>
      </c>
      <c r="G555" s="201">
        <f>+'Base de datos  1'!H4131</f>
        <v>4000</v>
      </c>
    </row>
    <row r="556" spans="1:7" x14ac:dyDescent="0.25">
      <c r="A556" s="33">
        <f>+'Base de datos  1'!A4132</f>
        <v>45260</v>
      </c>
      <c r="B556" s="33" t="str">
        <f>+'Base de datos  1'!C4133</f>
        <v>Pago Cuota</v>
      </c>
      <c r="C556" s="33">
        <f>+'Base de datos  1'!D4132</f>
        <v>45260</v>
      </c>
      <c r="D556" s="33" t="str">
        <f>+'Base de datos  1'!E4132</f>
        <v>TR</v>
      </c>
      <c r="E556" s="33" t="str">
        <f>+'Base de datos  1'!F4132</f>
        <v>PUYEHUE 47, ANDREA VALDIVIA</v>
      </c>
      <c r="F556">
        <f>+'Base de datos  1'!G4132</f>
        <v>0</v>
      </c>
      <c r="G556" s="201">
        <f>+'Base de datos  1'!H4132</f>
        <v>26000</v>
      </c>
    </row>
    <row r="557" spans="1:7" x14ac:dyDescent="0.25">
      <c r="A557" s="33">
        <f>+'Base de datos  1'!A4133</f>
        <v>45260</v>
      </c>
      <c r="B557" s="33" t="str">
        <f>+'Base de datos  1'!C4134</f>
        <v>Pago Cuota</v>
      </c>
      <c r="C557" s="33">
        <f>+'Base de datos  1'!D4133</f>
        <v>45260</v>
      </c>
      <c r="D557" s="33" t="str">
        <f>+'Base de datos  1'!E4133</f>
        <v>TR</v>
      </c>
      <c r="E557" s="33" t="str">
        <f>+'Base de datos  1'!F4133</f>
        <v>VILLARRICA 118, PIA BURGOS</v>
      </c>
      <c r="F557">
        <f>+'Base de datos  1'!G4133</f>
        <v>0</v>
      </c>
      <c r="G557" s="201">
        <f>+'Base de datos  1'!H4133</f>
        <v>26000</v>
      </c>
    </row>
    <row r="558" spans="1:7" x14ac:dyDescent="0.25">
      <c r="A558" s="33">
        <f>+'Base de datos  1'!A4134</f>
        <v>45260</v>
      </c>
      <c r="B558" s="33" t="str">
        <f>+'Base de datos  1'!C4135</f>
        <v>Pago Cuota</v>
      </c>
      <c r="C558" s="33">
        <f>+'Base de datos  1'!D4134</f>
        <v>45260</v>
      </c>
      <c r="D558" s="33" t="str">
        <f>+'Base de datos  1'!E4134</f>
        <v>TR</v>
      </c>
      <c r="E558" s="33" t="str">
        <f>+'Base de datos  1'!F4134</f>
        <v>VILLARRICA 123, OMAR SEPULVEDA</v>
      </c>
      <c r="F558">
        <f>+'Base de datos  1'!G4134</f>
        <v>0</v>
      </c>
      <c r="G558" s="201">
        <f>+'Base de datos  1'!H4134</f>
        <v>26000</v>
      </c>
    </row>
    <row r="559" spans="1:7" x14ac:dyDescent="0.25">
      <c r="A559" s="33">
        <f>+'Base de datos  1'!A4135</f>
        <v>45254</v>
      </c>
      <c r="B559" s="33" t="str">
        <f>+'Base de datos  1'!C4136</f>
        <v>Pago Cuota</v>
      </c>
      <c r="C559" s="33">
        <f>+'Base de datos  1'!D4135</f>
        <v>45254</v>
      </c>
      <c r="D559" s="33" t="str">
        <f>+'Base de datos  1'!E4135</f>
        <v>TR</v>
      </c>
      <c r="E559" s="33" t="str">
        <f>+'Base de datos  1'!F4135</f>
        <v>LLANQUIHUE 80, SERGIO IBACETA</v>
      </c>
      <c r="F559">
        <f>+'Base de datos  1'!G4135</f>
        <v>0</v>
      </c>
      <c r="G559" s="201">
        <f>+'Base de datos  1'!H4135</f>
        <v>26000</v>
      </c>
    </row>
    <row r="560" spans="1:7" x14ac:dyDescent="0.25">
      <c r="A560" s="33">
        <f>+'Base de datos  1'!A4136</f>
        <v>45245</v>
      </c>
      <c r="B560" s="33" t="str">
        <f>+'Base de datos  1'!C4137</f>
        <v>Pago Cuota</v>
      </c>
      <c r="C560" s="33">
        <f>+'Base de datos  1'!D4136</f>
        <v>45245</v>
      </c>
      <c r="D560" s="33" t="str">
        <f>+'Base de datos  1'!E4136</f>
        <v>TR</v>
      </c>
      <c r="E560" s="33" t="str">
        <f>+'Base de datos  1'!F4136</f>
        <v>VILLARRICA 100, JULIA ZUÑIGA</v>
      </c>
      <c r="F560">
        <f>+'Base de datos  1'!G4136</f>
        <v>0</v>
      </c>
      <c r="G560" s="201">
        <f>+'Base de datos  1'!H4136</f>
        <v>152000</v>
      </c>
    </row>
    <row r="561" spans="1:8" x14ac:dyDescent="0.25">
      <c r="A561" s="33">
        <f>+'Base de datos  1'!A4137</f>
        <v>45251</v>
      </c>
      <c r="B561" s="33" t="str">
        <f>+'Base de datos  1'!C4138</f>
        <v>Pago Cuota</v>
      </c>
      <c r="C561" s="33">
        <f>+'Base de datos  1'!D4137</f>
        <v>45251</v>
      </c>
      <c r="D561" s="33" t="str">
        <f>+'Base de datos  1'!E4137</f>
        <v>TR</v>
      </c>
      <c r="E561" s="33" t="str">
        <f>+'Base de datos  1'!F4137</f>
        <v>VILLARRICA 102. SILVIA MANCILLA</v>
      </c>
      <c r="F561">
        <f>+'Base de datos  1'!G4137</f>
        <v>0</v>
      </c>
      <c r="G561" s="201">
        <f>+'Base de datos  1'!H4137</f>
        <v>26080</v>
      </c>
    </row>
    <row r="562" spans="1:8" x14ac:dyDescent="0.25">
      <c r="A562" s="33">
        <f>+'Base de datos  1'!A4138</f>
        <v>45251</v>
      </c>
      <c r="B562" s="33" t="str">
        <f>+'Base de datos  1'!C4139</f>
        <v>Pago Cuota</v>
      </c>
      <c r="C562" s="33">
        <f>+'Base de datos  1'!D4138</f>
        <v>45251</v>
      </c>
      <c r="D562" s="33" t="str">
        <f>+'Base de datos  1'!E4138</f>
        <v>TR</v>
      </c>
      <c r="E562" s="33" t="str">
        <f>+'Base de datos  1'!F4138</f>
        <v>LLANQUIHUE 109, TERESA GATICA</v>
      </c>
      <c r="F562">
        <f>+'Base de datos  1'!G4138</f>
        <v>0</v>
      </c>
      <c r="G562" s="201">
        <f>+'Base de datos  1'!H4138</f>
        <v>26000</v>
      </c>
    </row>
    <row r="563" spans="1:8" x14ac:dyDescent="0.25">
      <c r="A563" s="33">
        <f>+'Base de datos  1'!A4139</f>
        <v>45250</v>
      </c>
      <c r="B563" s="33" t="str">
        <f>+'Base de datos  1'!C4140</f>
        <v>Pago Cuota</v>
      </c>
      <c r="C563" s="33">
        <f>+'Base de datos  1'!D4139</f>
        <v>45250</v>
      </c>
      <c r="D563" s="33" t="str">
        <f>+'Base de datos  1'!E4139</f>
        <v>TR</v>
      </c>
      <c r="E563" s="33" t="str">
        <f>+'Base de datos  1'!F4139</f>
        <v>LLANQUIHUE 113, PEDRO RUZ</v>
      </c>
      <c r="F563">
        <f>+'Base de datos  1'!G4139</f>
        <v>0</v>
      </c>
      <c r="G563" s="201">
        <f>+'Base de datos  1'!H4139</f>
        <v>26000</v>
      </c>
    </row>
    <row r="564" spans="1:8" x14ac:dyDescent="0.25">
      <c r="A564" s="33">
        <f>+'Base de datos  1'!A4140</f>
        <v>45260</v>
      </c>
      <c r="B564" s="33" t="str">
        <f>+'Base de datos  1'!C4141</f>
        <v>Pago Cuota</v>
      </c>
      <c r="C564" s="33">
        <f>+'Base de datos  1'!D4140</f>
        <v>45260</v>
      </c>
      <c r="D564" s="33" t="str">
        <f>+'Base de datos  1'!E4140</f>
        <v>TR</v>
      </c>
      <c r="E564" s="33" t="str">
        <f>+'Base de datos  1'!F4140</f>
        <v>VILLARRICA 106, CAROLINA URIBE</v>
      </c>
      <c r="F564">
        <f>+'Base de datos  1'!G4140</f>
        <v>0</v>
      </c>
      <c r="G564" s="201">
        <f>+'Base de datos  1'!H4140</f>
        <v>26000</v>
      </c>
    </row>
    <row r="565" spans="1:8" x14ac:dyDescent="0.25">
      <c r="A565" s="33">
        <f>+'Base de datos  1'!A4141</f>
        <v>45233</v>
      </c>
      <c r="B565" s="33" t="str">
        <f>+'Base de datos  1'!C4142</f>
        <v>Pago Cuota</v>
      </c>
      <c r="C565" s="33">
        <f>+'Base de datos  1'!D4141</f>
        <v>45233</v>
      </c>
      <c r="D565" s="33" t="str">
        <f>+'Base de datos  1'!E4141</f>
        <v>TR</v>
      </c>
      <c r="E565" s="33" t="str">
        <f>+'Base de datos  1'!F4141</f>
        <v>LLANQUIHUE 92, CARLOS HERRERA</v>
      </c>
      <c r="F565">
        <f>+'Base de datos  1'!G4141</f>
        <v>0</v>
      </c>
      <c r="G565" s="201">
        <f>+'Base de datos  1'!H4141</f>
        <v>26000</v>
      </c>
    </row>
    <row r="566" spans="1:8" x14ac:dyDescent="0.25">
      <c r="A566" s="33">
        <f>+'Base de datos  1'!A4142</f>
        <v>45233</v>
      </c>
      <c r="B566" s="33" t="str">
        <f>+'Base de datos  1'!C4143</f>
        <v>Pago Cuota</v>
      </c>
      <c r="C566" s="33">
        <f>+'Base de datos  1'!D4142</f>
        <v>45233</v>
      </c>
      <c r="D566" s="33" t="str">
        <f>+'Base de datos  1'!E4142</f>
        <v>TR</v>
      </c>
      <c r="E566" s="33" t="str">
        <f>+'Base de datos  1'!F4142</f>
        <v>RIÑIHUE 25,  JUAN GONZALEZ</v>
      </c>
      <c r="F566">
        <f>+'Base de datos  1'!G4142</f>
        <v>0</v>
      </c>
      <c r="G566" s="201">
        <f>+'Base de datos  1'!H4142</f>
        <v>312000</v>
      </c>
    </row>
    <row r="567" spans="1:8" x14ac:dyDescent="0.25">
      <c r="A567" s="33">
        <f>+'Base de datos  1'!A4143</f>
        <v>45259</v>
      </c>
      <c r="B567" s="33" t="str">
        <f>+'Base de datos  1'!C4144</f>
        <v>Pago Cuota</v>
      </c>
      <c r="C567" s="33">
        <f>+'Base de datos  1'!D4143</f>
        <v>45259</v>
      </c>
      <c r="D567" s="33" t="str">
        <f>+'Base de datos  1'!E4143</f>
        <v>TR</v>
      </c>
      <c r="E567" s="33" t="str">
        <f>+'Base de datos  1'!F4143</f>
        <v>CALAFQUEN 5 MARCOS BRIONES</v>
      </c>
      <c r="F567">
        <f>+'Base de datos  1'!G4143</f>
        <v>0</v>
      </c>
      <c r="G567" s="201">
        <f>+'Base de datos  1'!H4143</f>
        <v>26000</v>
      </c>
    </row>
    <row r="568" spans="1:8" x14ac:dyDescent="0.25">
      <c r="A568" s="33">
        <f>+'Base de datos  1'!A4144</f>
        <v>45260</v>
      </c>
      <c r="B568" s="33" t="str">
        <f>+'Base de datos  1'!C4145</f>
        <v>Pago Cuota</v>
      </c>
      <c r="C568" s="33">
        <f>+'Base de datos  1'!D4144</f>
        <v>45260</v>
      </c>
      <c r="D568" s="33" t="str">
        <f>+'Base de datos  1'!E4144</f>
        <v>TR</v>
      </c>
      <c r="E568" s="33" t="str">
        <f>+'Base de datos  1'!F4144</f>
        <v>RANCO 81, MARCELA CUBILLOS</v>
      </c>
      <c r="F568">
        <f>+'Base de datos  1'!G4144</f>
        <v>0</v>
      </c>
      <c r="G568" s="201">
        <f>+'Base de datos  1'!H4144</f>
        <v>52000</v>
      </c>
    </row>
    <row r="569" spans="1:8" x14ac:dyDescent="0.25">
      <c r="A569" s="33">
        <f>+'Base de datos  1'!A4145</f>
        <v>45232</v>
      </c>
      <c r="B569" s="33" t="str">
        <f>+'Base de datos  1'!C4146</f>
        <v>Pago Cuota</v>
      </c>
      <c r="C569" s="33">
        <f>+'Base de datos  1'!D4145</f>
        <v>45232</v>
      </c>
      <c r="D569" s="33" t="str">
        <f>+'Base de datos  1'!E4145</f>
        <v>TR</v>
      </c>
      <c r="E569" s="33" t="str">
        <f>+'Base de datos  1'!F4145</f>
        <v>VUELTO CAJA CHICA R. FIGUEROA X OCT.23</v>
      </c>
      <c r="F569">
        <f>+'Base de datos  1'!G4145</f>
        <v>0</v>
      </c>
      <c r="G569" s="201">
        <f>+'Base de datos  1'!H4145</f>
        <v>26000</v>
      </c>
    </row>
    <row r="570" spans="1:8" x14ac:dyDescent="0.25">
      <c r="A570" s="33">
        <f>+'Base de datos  1'!A4146</f>
        <v>45237</v>
      </c>
      <c r="B570" s="33" t="str">
        <f>+'Base de datos  1'!C4147</f>
        <v>Pago Cuota</v>
      </c>
      <c r="C570" s="33">
        <f>+'Base de datos  1'!D4146</f>
        <v>45237</v>
      </c>
      <c r="D570" s="33" t="str">
        <f>+'Base de datos  1'!E4146</f>
        <v>TR</v>
      </c>
      <c r="E570" s="33" t="str">
        <f>+'Base de datos  1'!F4146</f>
        <v>DEPOSITO X ERROR OCTAVIO ARRUE</v>
      </c>
      <c r="F570">
        <f>+'Base de datos  1'!G4146</f>
        <v>0</v>
      </c>
      <c r="G570" s="201">
        <f>+'Base de datos  1'!H4146</f>
        <v>26000</v>
      </c>
    </row>
    <row r="571" spans="1:8" x14ac:dyDescent="0.25">
      <c r="A571" s="33">
        <f>+'Base de datos  1'!A4147</f>
        <v>45252</v>
      </c>
      <c r="B571" s="33" t="str">
        <f>+'Base de datos  1'!C4148</f>
        <v>Pago Cuota</v>
      </c>
      <c r="C571" s="33">
        <f>+'Base de datos  1'!D4147</f>
        <v>45252</v>
      </c>
      <c r="D571" s="33" t="str">
        <f>+'Base de datos  1'!E4147</f>
        <v>D/E</v>
      </c>
      <c r="E571" s="33" t="str">
        <f>+'Base de datos  1'!F4147</f>
        <v>LLANQUIHUE 94, SUC. CARMELA VALDES</v>
      </c>
      <c r="F571">
        <f>+'Base de datos  1'!G4147</f>
        <v>0</v>
      </c>
      <c r="G571" s="201">
        <f>+'Base de datos  1'!H4147</f>
        <v>26000</v>
      </c>
    </row>
    <row r="572" spans="1:8" x14ac:dyDescent="0.25">
      <c r="A572" s="33">
        <f>+'Base de datos  1'!A4148</f>
        <v>45258</v>
      </c>
      <c r="B572" s="33" t="str">
        <f>+'Base de datos  1'!C4149</f>
        <v>Pago Cuota</v>
      </c>
      <c r="C572" s="33">
        <f>+'Base de datos  1'!D4148</f>
        <v>45258</v>
      </c>
      <c r="D572" s="33" t="str">
        <f>+'Base de datos  1'!E4148</f>
        <v>D/CH</v>
      </c>
      <c r="E572" s="33" t="str">
        <f>+'Base de datos  1'!F4148</f>
        <v>LLANQUIHUE 99, LUISA HERRERA 13349</v>
      </c>
      <c r="F572">
        <f>+'Base de datos  1'!G4148</f>
        <v>0</v>
      </c>
      <c r="G572" s="201">
        <f>+'Base de datos  1'!H4148</f>
        <v>36000</v>
      </c>
    </row>
    <row r="573" spans="1:8" x14ac:dyDescent="0.25">
      <c r="A573" s="167">
        <f>+'Base de datos  1'!A4149</f>
        <v>45243</v>
      </c>
      <c r="B573" s="167" t="str">
        <f>+'Base de datos  1'!C4150</f>
        <v>Pago Cuota</v>
      </c>
      <c r="C573" s="167">
        <f>+'Base de datos  1'!D4149</f>
        <v>45243</v>
      </c>
      <c r="D573" s="167" t="str">
        <f>+'Base de datos  1'!E4149</f>
        <v>D/E</v>
      </c>
      <c r="E573" s="167" t="str">
        <f>+'Base de datos  1'!F4149</f>
        <v>RESCATE DEP. PLAZA PARTE</v>
      </c>
      <c r="F573" s="168">
        <f>+'Base de datos  1'!G4149</f>
        <v>0</v>
      </c>
      <c r="G573" s="280">
        <f>+'Base de datos  1'!H4149</f>
        <v>60000</v>
      </c>
      <c r="H573" s="280">
        <f>SUM(G530:G573)</f>
        <v>3797531</v>
      </c>
    </row>
    <row r="574" spans="1:8" x14ac:dyDescent="0.25">
      <c r="A574" s="33">
        <f>+'Base de datos  1'!A4150</f>
        <v>45261</v>
      </c>
      <c r="B574" s="33" t="str">
        <f>+'Base de datos  1'!C4151</f>
        <v>Pago Cuota</v>
      </c>
      <c r="C574" s="33">
        <f>+'Base de datos  1'!D4150</f>
        <v>45261</v>
      </c>
      <c r="D574" s="33" t="str">
        <f>+'Base de datos  1'!E4150</f>
        <v>TR</v>
      </c>
      <c r="E574" s="33" t="str">
        <f>+'Base de datos  1'!F4150</f>
        <v>LLANQUIHUE 101 MARCELA ORTIZ</v>
      </c>
      <c r="F574">
        <f>+'Base de datos  1'!G4150</f>
        <v>0</v>
      </c>
      <c r="G574" s="201">
        <f>+'Base de datos  1'!H4150</f>
        <v>26000</v>
      </c>
    </row>
    <row r="575" spans="1:8" x14ac:dyDescent="0.25">
      <c r="A575" s="33">
        <f>+'Base de datos  1'!A4151</f>
        <v>45261</v>
      </c>
      <c r="B575" s="33" t="str">
        <f>+'Base de datos  1'!C4152</f>
        <v>Pago Cuota</v>
      </c>
      <c r="C575" s="33">
        <f>+'Base de datos  1'!D4151</f>
        <v>45261</v>
      </c>
      <c r="D575" s="33" t="str">
        <f>+'Base de datos  1'!E4151</f>
        <v>TR</v>
      </c>
      <c r="E575" s="33" t="str">
        <f>+'Base de datos  1'!F4151</f>
        <v>VILLARRICA 108, SUC. ANGELA ITURBIDE</v>
      </c>
      <c r="F575">
        <f>+'Base de datos  1'!G4151</f>
        <v>0</v>
      </c>
      <c r="G575" s="201">
        <f>+'Base de datos  1'!H4151</f>
        <v>26000</v>
      </c>
    </row>
    <row r="576" spans="1:8" x14ac:dyDescent="0.25">
      <c r="A576" s="33">
        <f>+'Base de datos  1'!A4152</f>
        <v>45261</v>
      </c>
      <c r="B576" s="33" t="str">
        <f>+'Base de datos  1'!C4153</f>
        <v>Pago Cuota</v>
      </c>
      <c r="C576" s="33">
        <f>+'Base de datos  1'!D4152</f>
        <v>45261</v>
      </c>
      <c r="D576" s="33" t="str">
        <f>+'Base de datos  1'!E4152</f>
        <v>TR</v>
      </c>
      <c r="E576" s="33" t="str">
        <f>+'Base de datos  1'!F4152</f>
        <v>PUYEHUE 36, MILITZA CORTES</v>
      </c>
      <c r="F576">
        <f>+'Base de datos  1'!G4152</f>
        <v>0</v>
      </c>
      <c r="G576" s="201">
        <f>+'Base de datos  1'!H4152</f>
        <v>26000</v>
      </c>
    </row>
    <row r="577" spans="1:7" x14ac:dyDescent="0.25">
      <c r="A577" s="33">
        <f>+'Base de datos  1'!A4153</f>
        <v>45261</v>
      </c>
      <c r="B577" s="33" t="str">
        <f>+'Base de datos  1'!C4154</f>
        <v>Pago Cuota</v>
      </c>
      <c r="C577" s="33">
        <f>+'Base de datos  1'!D4153</f>
        <v>45261</v>
      </c>
      <c r="D577" s="33" t="str">
        <f>+'Base de datos  1'!E4153</f>
        <v>TR</v>
      </c>
      <c r="E577" s="33" t="str">
        <f>+'Base de datos  1'!F4153</f>
        <v>VILLARRICA 128 CLAUDIA UBILLA</v>
      </c>
      <c r="F577">
        <f>+'Base de datos  1'!G4153</f>
        <v>0</v>
      </c>
      <c r="G577" s="201">
        <f>+'Base de datos  1'!H4153</f>
        <v>26000</v>
      </c>
    </row>
    <row r="578" spans="1:7" x14ac:dyDescent="0.25">
      <c r="A578" s="33">
        <f>+'Base de datos  1'!A4154</f>
        <v>45261</v>
      </c>
      <c r="B578" s="33" t="str">
        <f>+'Base de datos  1'!C4155</f>
        <v>Pago Cuota</v>
      </c>
      <c r="C578" s="33">
        <f>+'Base de datos  1'!D4154</f>
        <v>45261</v>
      </c>
      <c r="D578" s="33" t="str">
        <f>+'Base de datos  1'!E4154</f>
        <v>TR</v>
      </c>
      <c r="E578" s="33" t="str">
        <f>+'Base de datos  1'!F4154</f>
        <v>LLANQUIHUE 82, MARIA MOLINA</v>
      </c>
      <c r="F578">
        <f>+'Base de datos  1'!G4154</f>
        <v>0</v>
      </c>
      <c r="G578" s="201">
        <f>+'Base de datos  1'!H4154</f>
        <v>26000</v>
      </c>
    </row>
    <row r="579" spans="1:7" x14ac:dyDescent="0.25">
      <c r="A579" s="33">
        <f>+'Base de datos  1'!A4155</f>
        <v>45264</v>
      </c>
      <c r="B579" s="33" t="str">
        <f>+'Base de datos  1'!C4156</f>
        <v>Pago Cuota</v>
      </c>
      <c r="C579" s="33">
        <f>+'Base de datos  1'!D4155</f>
        <v>45264</v>
      </c>
      <c r="D579" s="33" t="str">
        <f>+'Base de datos  1'!E4155</f>
        <v>TR</v>
      </c>
      <c r="E579" s="33" t="str">
        <f>+'Base de datos  1'!F4155</f>
        <v>VILLARRICA 122, LUIS SEPULVEDA</v>
      </c>
      <c r="F579">
        <f>+'Base de datos  1'!G4155</f>
        <v>0</v>
      </c>
      <c r="G579" s="201">
        <f>+'Base de datos  1'!H4155</f>
        <v>52000</v>
      </c>
    </row>
    <row r="580" spans="1:7" x14ac:dyDescent="0.25">
      <c r="A580" s="33">
        <f>+'Base de datos  1'!A4156</f>
        <v>45264</v>
      </c>
      <c r="B580" s="33" t="str">
        <f>+'Base de datos  1'!C4157</f>
        <v>Pago Cuota</v>
      </c>
      <c r="C580" s="33">
        <f>+'Base de datos  1'!D4156</f>
        <v>45264</v>
      </c>
      <c r="D580" s="33" t="str">
        <f>+'Base de datos  1'!E4156</f>
        <v>TR</v>
      </c>
      <c r="E580" s="33" t="str">
        <f>+'Base de datos  1'!F4156</f>
        <v>PUYEHUE 39, FELIPE GALLARDO</v>
      </c>
      <c r="F580">
        <f>+'Base de datos  1'!G4156</f>
        <v>0</v>
      </c>
      <c r="G580" s="201">
        <f>+'Base de datos  1'!H4156</f>
        <v>26000</v>
      </c>
    </row>
    <row r="581" spans="1:7" x14ac:dyDescent="0.25">
      <c r="A581" s="33">
        <f>+'Base de datos  1'!A4157</f>
        <v>45265</v>
      </c>
      <c r="B581" s="33" t="str">
        <f>+'Base de datos  1'!C4158</f>
        <v>Pago Cuota</v>
      </c>
      <c r="C581" s="33">
        <f>+'Base de datos  1'!D4157</f>
        <v>45265</v>
      </c>
      <c r="D581" s="33" t="str">
        <f>+'Base de datos  1'!E4157</f>
        <v>TR</v>
      </c>
      <c r="E581" s="33" t="str">
        <f>+'Base de datos  1'!F4157</f>
        <v>RANCO 56, SUC. RIGOBERTO GONZALEZ</v>
      </c>
      <c r="F581">
        <f>+'Base de datos  1'!G4157</f>
        <v>0</v>
      </c>
      <c r="G581" s="201">
        <f>+'Base de datos  1'!H4157</f>
        <v>26000</v>
      </c>
    </row>
    <row r="582" spans="1:7" x14ac:dyDescent="0.25">
      <c r="A582" s="33">
        <f>+'Base de datos  1'!A4158</f>
        <v>45267</v>
      </c>
      <c r="B582" s="33" t="str">
        <f>+'Base de datos  1'!C4159</f>
        <v>Pago Cuota</v>
      </c>
      <c r="C582" s="33">
        <f>+'Base de datos  1'!D4158</f>
        <v>45267</v>
      </c>
      <c r="D582" s="33" t="str">
        <f>+'Base de datos  1'!E4158</f>
        <v>TR</v>
      </c>
      <c r="E582" s="33" t="str">
        <f>+'Base de datos  1'!F4158</f>
        <v>LLANQUIHUE 76, GLENDA ALVAREZ</v>
      </c>
      <c r="F582">
        <f>+'Base de datos  1'!G4158</f>
        <v>0</v>
      </c>
      <c r="G582" s="201">
        <f>+'Base de datos  1'!H4158</f>
        <v>52000</v>
      </c>
    </row>
    <row r="583" spans="1:7" x14ac:dyDescent="0.25">
      <c r="A583" s="33">
        <f>+'Base de datos  1'!A4159</f>
        <v>45271</v>
      </c>
      <c r="B583" s="33" t="str">
        <f>+'Base de datos  1'!C4160</f>
        <v>Pago Cuota</v>
      </c>
      <c r="C583" s="33">
        <f>+'Base de datos  1'!D4159</f>
        <v>45271</v>
      </c>
      <c r="D583" s="33" t="str">
        <f>+'Base de datos  1'!E4159</f>
        <v>TR</v>
      </c>
      <c r="E583" s="33" t="str">
        <f>+'Base de datos  1'!F4159</f>
        <v>RANCO 54, MARION PACHECO</v>
      </c>
      <c r="F583">
        <f>+'Base de datos  1'!G4159</f>
        <v>0</v>
      </c>
      <c r="G583" s="201">
        <f>+'Base de datos  1'!H4159</f>
        <v>52000</v>
      </c>
    </row>
    <row r="584" spans="1:7" x14ac:dyDescent="0.25">
      <c r="A584" s="33">
        <f>+'Base de datos  1'!A4160</f>
        <v>45271</v>
      </c>
      <c r="B584" s="33" t="str">
        <f>+'Base de datos  1'!C4161</f>
        <v>Pago Cuota</v>
      </c>
      <c r="C584" s="33">
        <f>+'Base de datos  1'!D4160</f>
        <v>45271</v>
      </c>
      <c r="D584" s="33" t="str">
        <f>+'Base de datos  1'!E4160</f>
        <v>TR</v>
      </c>
      <c r="E584" s="33" t="str">
        <f>+'Base de datos  1'!F4160</f>
        <v>RANCO 91, JEANETTE IBARRA</v>
      </c>
      <c r="F584">
        <f>+'Base de datos  1'!G4160</f>
        <v>0</v>
      </c>
      <c r="G584" s="201">
        <f>+'Base de datos  1'!H4160</f>
        <v>26000</v>
      </c>
    </row>
    <row r="585" spans="1:7" x14ac:dyDescent="0.25">
      <c r="A585" s="33">
        <f>+'Base de datos  1'!A4161</f>
        <v>45271</v>
      </c>
      <c r="B585" s="33" t="str">
        <f>+'Base de datos  1'!C4162</f>
        <v>Pago Cuota</v>
      </c>
      <c r="C585" s="33">
        <f>+'Base de datos  1'!D4161</f>
        <v>45271</v>
      </c>
      <c r="D585" s="33" t="str">
        <f>+'Base de datos  1'!E4161</f>
        <v>TR</v>
      </c>
      <c r="E585" s="33" t="str">
        <f>+'Base de datos  1'!F4161</f>
        <v>LLANQUIHUE 97 RENE RIVERO</v>
      </c>
      <c r="F585">
        <f>+'Base de datos  1'!G4161</f>
        <v>0</v>
      </c>
      <c r="G585" s="201">
        <f>+'Base de datos  1'!H4161</f>
        <v>50000</v>
      </c>
    </row>
    <row r="586" spans="1:7" x14ac:dyDescent="0.25">
      <c r="A586" s="33">
        <f>+'Base de datos  1'!A4162</f>
        <v>45278</v>
      </c>
      <c r="B586" s="33" t="str">
        <f>+'Base de datos  1'!C4163</f>
        <v>Pago Cuota</v>
      </c>
      <c r="C586" s="33">
        <f>+'Base de datos  1'!D4162</f>
        <v>45278</v>
      </c>
      <c r="D586" s="33" t="str">
        <f>+'Base de datos  1'!E4162</f>
        <v>TR</v>
      </c>
      <c r="E586" s="33" t="str">
        <f>+'Base de datos  1'!F4162</f>
        <v>RANCO 77, MELINDA GONZALEZ</v>
      </c>
      <c r="F586">
        <f>+'Base de datos  1'!G4162</f>
        <v>0</v>
      </c>
      <c r="G586" s="201">
        <f>+'Base de datos  1'!H4162</f>
        <v>26000</v>
      </c>
    </row>
    <row r="587" spans="1:7" x14ac:dyDescent="0.25">
      <c r="A587" s="33">
        <f>+'Base de datos  1'!A4163</f>
        <v>45278</v>
      </c>
      <c r="B587" s="33" t="str">
        <f>+'Base de datos  1'!C4164</f>
        <v>Pago Cuota</v>
      </c>
      <c r="C587" s="33">
        <f>+'Base de datos  1'!D4163</f>
        <v>45278</v>
      </c>
      <c r="D587" s="33" t="str">
        <f>+'Base de datos  1'!E4163</f>
        <v>TR</v>
      </c>
      <c r="E587" s="33" t="str">
        <f>+'Base de datos  1'!F4163</f>
        <v>PUYEHUE 28, VERONICA SILVA</v>
      </c>
      <c r="F587">
        <f>+'Base de datos  1'!G4163</f>
        <v>0</v>
      </c>
      <c r="G587" s="201">
        <f>+'Base de datos  1'!H4163</f>
        <v>78096</v>
      </c>
    </row>
    <row r="588" spans="1:7" x14ac:dyDescent="0.25">
      <c r="A588" s="33">
        <f>+'Base de datos  1'!A4164</f>
        <v>45278</v>
      </c>
      <c r="B588" s="33" t="str">
        <f>+'Base de datos  1'!C4165</f>
        <v>Pago Cuota</v>
      </c>
      <c r="C588" s="33">
        <f>+'Base de datos  1'!D4164</f>
        <v>45278</v>
      </c>
      <c r="D588" s="33" t="str">
        <f>+'Base de datos  1'!E4164</f>
        <v>TR</v>
      </c>
      <c r="E588" s="33" t="str">
        <f>+'Base de datos  1'!F4164</f>
        <v>VILLARRICA 126, EMA DE RAMON</v>
      </c>
      <c r="F588">
        <f>+'Base de datos  1'!G4164</f>
        <v>0</v>
      </c>
      <c r="G588" s="201">
        <f>+'Base de datos  1'!H4164</f>
        <v>90000</v>
      </c>
    </row>
    <row r="589" spans="1:7" x14ac:dyDescent="0.25">
      <c r="A589" s="33">
        <f>+'Base de datos  1'!A4165</f>
        <v>45279</v>
      </c>
      <c r="B589" s="33" t="str">
        <f>+'Base de datos  1'!C4166</f>
        <v>Pago Cuota</v>
      </c>
      <c r="C589" s="33">
        <f>+'Base de datos  1'!D4165</f>
        <v>45279</v>
      </c>
      <c r="D589" s="33" t="str">
        <f>+'Base de datos  1'!E4165</f>
        <v>D/E</v>
      </c>
      <c r="E589" s="33" t="str">
        <f>+'Base de datos  1'!F4165</f>
        <v>RANCO 83, SILVIA GONZALEZ 15381</v>
      </c>
      <c r="F589">
        <f>+'Base de datos  1'!G4165</f>
        <v>0</v>
      </c>
      <c r="G589" s="201">
        <f>+'Base de datos  1'!H4165</f>
        <v>130000</v>
      </c>
    </row>
    <row r="590" spans="1:7" x14ac:dyDescent="0.25">
      <c r="A590" s="33">
        <f>+'Base de datos  1'!A4166</f>
        <v>45279</v>
      </c>
      <c r="B590" s="33" t="str">
        <f>+'Base de datos  1'!C4167</f>
        <v>Pago Cuota</v>
      </c>
      <c r="C590" s="33">
        <f>+'Base de datos  1'!D4166</f>
        <v>45279</v>
      </c>
      <c r="D590" s="33" t="str">
        <f>+'Base de datos  1'!E4166</f>
        <v>TR</v>
      </c>
      <c r="E590" s="33" t="str">
        <f>+'Base de datos  1'!F4166</f>
        <v>RANCO 89, TERESA ROJAS 15364</v>
      </c>
      <c r="F590">
        <f>+'Base de datos  1'!G4166</f>
        <v>0</v>
      </c>
      <c r="G590" s="201">
        <f>+'Base de datos  1'!H4166</f>
        <v>26000</v>
      </c>
    </row>
    <row r="591" spans="1:7" x14ac:dyDescent="0.25">
      <c r="A591" s="33">
        <f>+'Base de datos  1'!A4167</f>
        <v>45280</v>
      </c>
      <c r="B591" s="33" t="str">
        <f>+'Base de datos  1'!C4168</f>
        <v>Pago Cuota</v>
      </c>
      <c r="C591" s="33">
        <f>+'Base de datos  1'!D4167</f>
        <v>45280</v>
      </c>
      <c r="D591" s="33" t="str">
        <f>+'Base de datos  1'!E4167</f>
        <v>D/E</v>
      </c>
      <c r="E591" s="33" t="str">
        <f>+'Base de datos  1'!F4167</f>
        <v>PUYEHUE 30, JORGE CARCASSON</v>
      </c>
      <c r="F591">
        <f>+'Base de datos  1'!G4167</f>
        <v>0</v>
      </c>
      <c r="G591" s="201">
        <f>+'Base de datos  1'!H4167</f>
        <v>26000</v>
      </c>
    </row>
    <row r="592" spans="1:7" x14ac:dyDescent="0.25">
      <c r="A592" s="33">
        <f>+'Base de datos  1'!A4168</f>
        <v>45282</v>
      </c>
      <c r="B592" s="33" t="str">
        <f>+'Base de datos  1'!C4169</f>
        <v>Pago Cuota</v>
      </c>
      <c r="C592" s="33">
        <f>+'Base de datos  1'!D4168</f>
        <v>45282</v>
      </c>
      <c r="D592" s="33" t="str">
        <f>+'Base de datos  1'!E4168</f>
        <v>TR</v>
      </c>
      <c r="E592" s="33" t="str">
        <f>+'Base de datos  1'!F4168</f>
        <v>PUYEHUE 32, IVONNE JORQUERA</v>
      </c>
      <c r="F592">
        <f>+'Base de datos  1'!G4168</f>
        <v>0</v>
      </c>
      <c r="G592" s="201">
        <f>+'Base de datos  1'!H4168</f>
        <v>26000</v>
      </c>
    </row>
    <row r="593" spans="1:7" x14ac:dyDescent="0.25">
      <c r="A593" s="33">
        <f>+'Base de datos  1'!A4169</f>
        <v>45287</v>
      </c>
      <c r="B593" s="33" t="str">
        <f>+'Base de datos  1'!C4170</f>
        <v>Pago Cuota</v>
      </c>
      <c r="C593" s="33">
        <f>+'Base de datos  1'!D4169</f>
        <v>45287</v>
      </c>
      <c r="D593" s="33" t="str">
        <f>+'Base de datos  1'!E4169</f>
        <v>TR</v>
      </c>
      <c r="E593" s="33" t="str">
        <f>+'Base de datos  1'!F4169</f>
        <v>ICALMA 72, JORGE MATAMALA</v>
      </c>
      <c r="F593">
        <f>+'Base de datos  1'!G4169</f>
        <v>0</v>
      </c>
      <c r="G593" s="201">
        <f>+'Base de datos  1'!H4169</f>
        <v>52000</v>
      </c>
    </row>
    <row r="594" spans="1:7" x14ac:dyDescent="0.25">
      <c r="A594" s="33">
        <f>+'Base de datos  1'!A4170</f>
        <v>45287</v>
      </c>
      <c r="B594" s="33" t="str">
        <f>+'Base de datos  1'!C4171</f>
        <v>Pago Cuota</v>
      </c>
      <c r="C594" s="33">
        <f>+'Base de datos  1'!D4170</f>
        <v>45287</v>
      </c>
      <c r="D594" s="33" t="str">
        <f>+'Base de datos  1'!E4170</f>
        <v>TR</v>
      </c>
      <c r="E594" s="33" t="str">
        <f>+'Base de datos  1'!F4170</f>
        <v>PUEYEHUE 37, JORGE MATAMALA</v>
      </c>
      <c r="F594">
        <f>+'Base de datos  1'!G4170</f>
        <v>0</v>
      </c>
      <c r="G594" s="201">
        <f>+'Base de datos  1'!H4170</f>
        <v>286000</v>
      </c>
    </row>
    <row r="595" spans="1:7" x14ac:dyDescent="0.25">
      <c r="A595" s="33">
        <f>+'Base de datos  1'!A4171</f>
        <v>45288</v>
      </c>
      <c r="B595" s="33" t="str">
        <f>+'Base de datos  1'!C4172</f>
        <v>Pago Cuota</v>
      </c>
      <c r="C595" s="33">
        <f>+'Base de datos  1'!D4171</f>
        <v>45288</v>
      </c>
      <c r="D595" s="33" t="str">
        <f>+'Base de datos  1'!E4171</f>
        <v>TR</v>
      </c>
      <c r="E595" s="33" t="str">
        <f>+'Base de datos  1'!F4171</f>
        <v>RIÑIHUE 23, SARA SALGADO</v>
      </c>
      <c r="F595">
        <f>+'Base de datos  1'!G4171</f>
        <v>0</v>
      </c>
      <c r="G595" s="201">
        <f>+'Base de datos  1'!H4171</f>
        <v>26100</v>
      </c>
    </row>
    <row r="596" spans="1:7" x14ac:dyDescent="0.25">
      <c r="A596" s="33">
        <f>+'Base de datos  1'!A4172</f>
        <v>45289</v>
      </c>
      <c r="B596" s="33" t="str">
        <f>+'Base de datos  1'!C4173</f>
        <v>Pago Cuota</v>
      </c>
      <c r="C596" s="33">
        <f>+'Base de datos  1'!D4172</f>
        <v>45289</v>
      </c>
      <c r="D596" s="33" t="str">
        <f>+'Base de datos  1'!E4172</f>
        <v>TR</v>
      </c>
      <c r="E596" s="33" t="str">
        <f>+'Base de datos  1'!F4172</f>
        <v>VILLARRICA 118, PIA BURGOS</v>
      </c>
      <c r="F596">
        <f>+'Base de datos  1'!G4172</f>
        <v>0</v>
      </c>
      <c r="G596" s="201">
        <f>+'Base de datos  1'!H4172</f>
        <v>280000</v>
      </c>
    </row>
    <row r="597" spans="1:7" x14ac:dyDescent="0.25">
      <c r="A597" s="33">
        <f>+'Base de datos  1'!A4173</f>
        <v>45289</v>
      </c>
      <c r="B597" s="33" t="str">
        <f>+'Base de datos  1'!C4174</f>
        <v>Pago Cuota</v>
      </c>
      <c r="C597" s="33">
        <f>+'Base de datos  1'!D4173</f>
        <v>45289</v>
      </c>
      <c r="D597" s="33" t="str">
        <f>+'Base de datos  1'!E4173</f>
        <v>TR</v>
      </c>
      <c r="E597" s="33" t="str">
        <f>+'Base de datos  1'!F4173</f>
        <v>RIÑIHUE 19. TERESA PEÑA</v>
      </c>
      <c r="F597">
        <f>+'Base de datos  1'!G4173</f>
        <v>0</v>
      </c>
      <c r="G597" s="201">
        <f>+'Base de datos  1'!H4173</f>
        <v>26000</v>
      </c>
    </row>
    <row r="598" spans="1:7" x14ac:dyDescent="0.25">
      <c r="A598" s="33">
        <f>+'Base de datos  1'!A4174</f>
        <v>45286</v>
      </c>
      <c r="B598" s="33" t="str">
        <f>+'Base de datos  1'!C4175</f>
        <v>Pago Cuota</v>
      </c>
      <c r="C598" s="33">
        <f>+'Base de datos  1'!D4174</f>
        <v>45286</v>
      </c>
      <c r="D598" s="33" t="str">
        <f>+'Base de datos  1'!E4174</f>
        <v>TR</v>
      </c>
      <c r="E598" s="33" t="str">
        <f>+'Base de datos  1'!F4174</f>
        <v>LLANQUIHUE 80, SERGIO IBACETA</v>
      </c>
      <c r="F598">
        <f>+'Base de datos  1'!G4174</f>
        <v>0</v>
      </c>
      <c r="G598" s="201">
        <f>+'Base de datos  1'!H4174</f>
        <v>26000</v>
      </c>
    </row>
    <row r="599" spans="1:7" x14ac:dyDescent="0.25">
      <c r="A599" s="33">
        <f>+'Base de datos  1'!A4175</f>
        <v>45275</v>
      </c>
      <c r="B599" s="33" t="str">
        <f>+'Base de datos  1'!C4176</f>
        <v>Pago Cuota</v>
      </c>
      <c r="C599" s="33">
        <f>+'Base de datos  1'!D4175</f>
        <v>45275</v>
      </c>
      <c r="D599" s="33" t="str">
        <f>+'Base de datos  1'!E4175</f>
        <v>TR</v>
      </c>
      <c r="E599" s="33" t="str">
        <f>+'Base de datos  1'!F4175</f>
        <v>VILLARRICA 100, JULIA ZUÑIGA</v>
      </c>
      <c r="F599">
        <f>+'Base de datos  1'!G4175</f>
        <v>0</v>
      </c>
      <c r="G599" s="201">
        <f>+'Base de datos  1'!H4175</f>
        <v>26000</v>
      </c>
    </row>
    <row r="600" spans="1:7" x14ac:dyDescent="0.25">
      <c r="A600" s="33">
        <f>+'Base de datos  1'!A4176</f>
        <v>45286</v>
      </c>
      <c r="B600" s="33" t="str">
        <f>+'Base de datos  1'!C4177</f>
        <v>Pago Cuota</v>
      </c>
      <c r="C600" s="33">
        <f>+'Base de datos  1'!D4176</f>
        <v>45286</v>
      </c>
      <c r="D600" s="33" t="str">
        <f>+'Base de datos  1'!E4176</f>
        <v>TR</v>
      </c>
      <c r="E600" s="33" t="str">
        <f>+'Base de datos  1'!F4176</f>
        <v>LLANQUIHUE 109, TERESA GATICA</v>
      </c>
      <c r="F600">
        <f>+'Base de datos  1'!G4176</f>
        <v>0</v>
      </c>
      <c r="G600" s="201">
        <f>+'Base de datos  1'!H4176</f>
        <v>26000</v>
      </c>
    </row>
    <row r="601" spans="1:7" x14ac:dyDescent="0.25">
      <c r="A601" s="33">
        <f>+'Base de datos  1'!A4177</f>
        <v>45280</v>
      </c>
      <c r="B601" s="33" t="str">
        <f>+'Base de datos  1'!C4178</f>
        <v>Pago Cuota</v>
      </c>
      <c r="C601" s="33">
        <f>+'Base de datos  1'!D4177</f>
        <v>45280</v>
      </c>
      <c r="D601" s="33" t="str">
        <f>+'Base de datos  1'!E4177</f>
        <v>TR</v>
      </c>
      <c r="E601" s="33" t="str">
        <f>+'Base de datos  1'!F4177</f>
        <v>LLANQUIHUE 113, PEDRO RUZ</v>
      </c>
      <c r="F601">
        <f>+'Base de datos  1'!G4177</f>
        <v>0</v>
      </c>
      <c r="G601" s="201">
        <f>+'Base de datos  1'!H4177</f>
        <v>26000</v>
      </c>
    </row>
    <row r="602" spans="1:7" x14ac:dyDescent="0.25">
      <c r="A602" s="33">
        <f>+'Base de datos  1'!A4178</f>
        <v>45288</v>
      </c>
      <c r="B602" s="33" t="str">
        <f>+'Base de datos  1'!C4179</f>
        <v>Pago Cuota</v>
      </c>
      <c r="C602" s="33">
        <f>+'Base de datos  1'!D4178</f>
        <v>45288</v>
      </c>
      <c r="D602" s="33" t="str">
        <f>+'Base de datos  1'!E4178</f>
        <v>TR</v>
      </c>
      <c r="E602" s="33" t="str">
        <f>+'Base de datos  1'!F4178</f>
        <v>VILLARRICA 106, CAROLINA URIBE</v>
      </c>
      <c r="F602">
        <f>+'Base de datos  1'!G4178</f>
        <v>0</v>
      </c>
      <c r="G602" s="201">
        <f>+'Base de datos  1'!H4178</f>
        <v>312000</v>
      </c>
    </row>
    <row r="603" spans="1:7" x14ac:dyDescent="0.25">
      <c r="A603" s="33">
        <f>+'Base de datos  1'!A4179</f>
        <v>45289</v>
      </c>
      <c r="B603" s="33" t="str">
        <f>+'Base de datos  1'!C4180</f>
        <v>Pago Cuota</v>
      </c>
      <c r="C603" s="33">
        <f>+'Base de datos  1'!D4179</f>
        <v>45289</v>
      </c>
      <c r="D603" s="33" t="str">
        <f>+'Base de datos  1'!E4179</f>
        <v>TR</v>
      </c>
      <c r="E603" s="33" t="str">
        <f>+'Base de datos  1'!F4179</f>
        <v>VILLARRICA 123, OMAR SEPULVEDA</v>
      </c>
      <c r="F603">
        <f>+'Base de datos  1'!G4179</f>
        <v>0</v>
      </c>
      <c r="G603" s="201">
        <f>+'Base de datos  1'!H4179</f>
        <v>26000</v>
      </c>
    </row>
    <row r="604" spans="1:7" x14ac:dyDescent="0.25">
      <c r="A604" s="33">
        <f>+'Base de datos  1'!A4180</f>
        <v>45289</v>
      </c>
      <c r="B604" s="33" t="str">
        <f>+'Base de datos  1'!C4181</f>
        <v>Pago Cuota</v>
      </c>
      <c r="C604" s="33">
        <f>+'Base de datos  1'!D4180</f>
        <v>45289</v>
      </c>
      <c r="D604" s="33" t="str">
        <f>+'Base de datos  1'!E4180</f>
        <v>TR</v>
      </c>
      <c r="E604" s="33" t="str">
        <f>+'Base de datos  1'!F4180</f>
        <v>PUYEHUE 47, ANDREA VALDIVIA</v>
      </c>
      <c r="F604">
        <f>+'Base de datos  1'!G4180</f>
        <v>0</v>
      </c>
      <c r="G604" s="201">
        <f>+'Base de datos  1'!H4180</f>
        <v>26113</v>
      </c>
    </row>
    <row r="605" spans="1:7" x14ac:dyDescent="0.25">
      <c r="A605" s="33">
        <f>+'Base de datos  1'!A4181</f>
        <v>45265</v>
      </c>
      <c r="B605" s="33" t="str">
        <f>+'Base de datos  1'!C4182</f>
        <v>Pago Cuota</v>
      </c>
      <c r="C605" s="33">
        <f>+'Base de datos  1'!D4181</f>
        <v>45265</v>
      </c>
      <c r="D605" s="33" t="str">
        <f>+'Base de datos  1'!E4181</f>
        <v>TR</v>
      </c>
      <c r="E605" s="33" t="str">
        <f>+'Base de datos  1'!F4181</f>
        <v>LLANQUIHUE 82, CARLOS HERRERA</v>
      </c>
      <c r="F605">
        <f>+'Base de datos  1'!G4181</f>
        <v>0</v>
      </c>
      <c r="G605" s="201">
        <f>+'Base de datos  1'!H4181</f>
        <v>26000</v>
      </c>
    </row>
    <row r="606" spans="1:7" x14ac:dyDescent="0.25">
      <c r="A606" s="33">
        <f>+'Base de datos  1'!A4182</f>
        <v>45261</v>
      </c>
      <c r="B606" s="33" t="str">
        <f>+'Base de datos  1'!C4183</f>
        <v>Pago Cuota</v>
      </c>
      <c r="C606" s="33">
        <f>+'Base de datos  1'!D4182</f>
        <v>45261</v>
      </c>
      <c r="D606" s="33" t="str">
        <f>+'Base de datos  1'!E4182</f>
        <v>TR</v>
      </c>
      <c r="E606" s="33" t="str">
        <f>+'Base de datos  1'!F4182</f>
        <v>LLANQUIHUE 88, PEDRO FLORES</v>
      </c>
      <c r="F606">
        <f>+'Base de datos  1'!G4182</f>
        <v>0</v>
      </c>
      <c r="G606" s="201">
        <f>+'Base de datos  1'!H4182</f>
        <v>96117</v>
      </c>
    </row>
    <row r="607" spans="1:7" x14ac:dyDescent="0.25">
      <c r="A607" s="33">
        <f>+'Base de datos  1'!A4183</f>
        <v>45264</v>
      </c>
      <c r="B607" s="33" t="str">
        <f>+'Base de datos  1'!C4184</f>
        <v>Pago Cuota</v>
      </c>
      <c r="C607" s="33">
        <f>+'Base de datos  1'!D4183</f>
        <v>45264</v>
      </c>
      <c r="D607" s="33" t="str">
        <f>+'Base de datos  1'!E4183</f>
        <v>TR</v>
      </c>
      <c r="E607" s="33" t="str">
        <f>+'Base de datos  1'!F4183</f>
        <v>RANCO 42, OCTAVIO ARRUE</v>
      </c>
      <c r="F607">
        <f>+'Base de datos  1'!G4183</f>
        <v>0</v>
      </c>
      <c r="G607" s="201">
        <f>+'Base de datos  1'!H4183</f>
        <v>26080</v>
      </c>
    </row>
    <row r="608" spans="1:7" x14ac:dyDescent="0.25">
      <c r="A608" s="33">
        <f>+'Base de datos  1'!A4184</f>
        <v>45264</v>
      </c>
      <c r="B608" s="33" t="str">
        <f>+'Base de datos  1'!C4185</f>
        <v>Pago Cuota</v>
      </c>
      <c r="C608" s="33">
        <f>+'Base de datos  1'!D4184</f>
        <v>45264</v>
      </c>
      <c r="D608" s="33" t="str">
        <f>+'Base de datos  1'!E4184</f>
        <v>D/E</v>
      </c>
      <c r="E608" s="33" t="str">
        <f>+'Base de datos  1'!F4184</f>
        <v>PUYEHUE 43, AURELIO SANDOVAL</v>
      </c>
      <c r="F608">
        <f>+'Base de datos  1'!G4184</f>
        <v>0</v>
      </c>
      <c r="G608" s="201">
        <f>+'Base de datos  1'!H4184</f>
        <v>26109</v>
      </c>
    </row>
    <row r="609" spans="1:11" x14ac:dyDescent="0.25">
      <c r="A609" s="33">
        <f>+'Base de datos  1'!A4185</f>
        <v>45271</v>
      </c>
      <c r="B609" s="33" t="str">
        <f>+'Base de datos  1'!C4186</f>
        <v>Pago Cuota</v>
      </c>
      <c r="C609" s="33">
        <f>+'Base de datos  1'!D4185</f>
        <v>45271</v>
      </c>
      <c r="D609" s="33" t="str">
        <f>+'Base de datos  1'!E4185</f>
        <v>TR</v>
      </c>
      <c r="E609" s="33" t="str">
        <f>+'Base de datos  1'!F4185</f>
        <v>LLANQUIHUE 97 A CASTILLO OLIVERA</v>
      </c>
      <c r="F609">
        <f>+'Base de datos  1'!G4185</f>
        <v>0</v>
      </c>
      <c r="G609" s="201">
        <f>+'Base de datos  1'!H4185</f>
        <v>100000</v>
      </c>
    </row>
    <row r="610" spans="1:11" x14ac:dyDescent="0.25">
      <c r="A610" s="33">
        <f>+'Base de datos  1'!A4186</f>
        <v>45267</v>
      </c>
      <c r="B610" s="33" t="str">
        <f>+'Base de datos  1'!C4187</f>
        <v>Pago Cuota</v>
      </c>
      <c r="C610" s="33">
        <f>+'Base de datos  1'!D4186</f>
        <v>45267</v>
      </c>
      <c r="D610" s="33" t="str">
        <f>+'Base de datos  1'!E4186</f>
        <v>TR</v>
      </c>
      <c r="E610" s="33" t="str">
        <f>+'Base de datos  1'!F4186</f>
        <v>LLANQUIHUE 96, CARLOS ALVAREZ</v>
      </c>
      <c r="F610">
        <f>+'Base de datos  1'!G4186</f>
        <v>0</v>
      </c>
      <c r="G610" s="201">
        <f>+'Base de datos  1'!H4186</f>
        <v>360000</v>
      </c>
    </row>
    <row r="611" spans="1:11" x14ac:dyDescent="0.25">
      <c r="A611" s="33">
        <f>+'Base de datos  1'!A4187</f>
        <v>45267</v>
      </c>
      <c r="B611" s="33" t="str">
        <f>+'Base de datos  1'!C4188</f>
        <v>Pago Cuota</v>
      </c>
      <c r="C611" s="33">
        <f>+'Base de datos  1'!D4187</f>
        <v>45267</v>
      </c>
      <c r="D611" s="33" t="str">
        <f>+'Base de datos  1'!E4187</f>
        <v>TR</v>
      </c>
      <c r="E611" s="33" t="str">
        <f>+'Base de datos  1'!F4187</f>
        <v>RANCO 46, MANUEL JORQUERA</v>
      </c>
      <c r="F611">
        <f>+'Base de datos  1'!G4187</f>
        <v>0</v>
      </c>
      <c r="G611" s="201">
        <f>+'Base de datos  1'!H4187</f>
        <v>26000</v>
      </c>
    </row>
    <row r="612" spans="1:11" x14ac:dyDescent="0.25">
      <c r="A612" s="33">
        <f>+'Base de datos  1'!A4188</f>
        <v>45282</v>
      </c>
      <c r="B612" s="33" t="str">
        <f>+'Base de datos  1'!C4189</f>
        <v>Pago Cuota</v>
      </c>
      <c r="C612" s="33">
        <f>+'Base de datos  1'!D4188</f>
        <v>45282</v>
      </c>
      <c r="D612" s="33" t="str">
        <f>+'Base de datos  1'!E4188</f>
        <v>TR</v>
      </c>
      <c r="E612" s="33" t="str">
        <f>+'Base de datos  1'!F4188</f>
        <v>LLANQUIHUE 117, PATRICIA MALUENDA</v>
      </c>
      <c r="F612">
        <f>+'Base de datos  1'!G4188</f>
        <v>0</v>
      </c>
      <c r="G612" s="201">
        <f>+'Base de datos  1'!H4188</f>
        <v>26000</v>
      </c>
    </row>
    <row r="613" spans="1:11" x14ac:dyDescent="0.25">
      <c r="A613" s="33">
        <f>+'Base de datos  1'!A4189</f>
        <v>45286</v>
      </c>
      <c r="B613" s="33" t="str">
        <f>+'Base de datos  1'!C4190</f>
        <v>Pago Cuota</v>
      </c>
      <c r="C613" s="33">
        <f>+'Base de datos  1'!D4189</f>
        <v>45286</v>
      </c>
      <c r="D613" s="33" t="str">
        <f>+'Base de datos  1'!E4189</f>
        <v>TR</v>
      </c>
      <c r="E613" s="33" t="str">
        <f>+'Base de datos  1'!F4189</f>
        <v>PUYEHUE 45, SOLEDAD SCHWARZENBERG</v>
      </c>
      <c r="F613">
        <f>+'Base de datos  1'!G4189</f>
        <v>0</v>
      </c>
      <c r="G613" s="201">
        <f>+'Base de datos  1'!H4189</f>
        <v>26000</v>
      </c>
    </row>
    <row r="614" spans="1:11" x14ac:dyDescent="0.25">
      <c r="A614" s="33">
        <f>+'Base de datos  1'!A4190</f>
        <v>45288</v>
      </c>
      <c r="B614" s="33" t="str">
        <f>+'Base de datos  1'!C4191</f>
        <v>Pago Cuota</v>
      </c>
      <c r="C614" s="33">
        <f>+'Base de datos  1'!D4190</f>
        <v>45288</v>
      </c>
      <c r="D614" s="33" t="str">
        <f>+'Base de datos  1'!E4190</f>
        <v>TR</v>
      </c>
      <c r="E614" s="33" t="str">
        <f>+'Base de datos  1'!F4190</f>
        <v>RIÑIHUE 27-29, MARTA MANRIQUEZ</v>
      </c>
      <c r="F614">
        <f>+'Base de datos  1'!G4190</f>
        <v>0</v>
      </c>
      <c r="G614" s="201">
        <f>+'Base de datos  1'!H4190</f>
        <v>30000</v>
      </c>
    </row>
    <row r="615" spans="1:11" x14ac:dyDescent="0.25">
      <c r="A615" s="33">
        <f>+'Base de datos  1'!A4191</f>
        <v>45267</v>
      </c>
      <c r="B615" s="33" t="str">
        <f>+'Base de datos  1'!C4192</f>
        <v>Pago Cuota</v>
      </c>
      <c r="C615" s="33">
        <f>+'Base de datos  1'!D4191</f>
        <v>45267</v>
      </c>
      <c r="D615" s="33" t="str">
        <f>+'Base de datos  1'!E4191</f>
        <v>TR</v>
      </c>
      <c r="E615" s="33" t="str">
        <f>+'Base de datos  1'!F4191</f>
        <v>RANCO 73, FRANCISCO HERNANDEZ</v>
      </c>
      <c r="F615">
        <f>+'Base de datos  1'!G4191</f>
        <v>0</v>
      </c>
      <c r="G615" s="201">
        <f>+'Base de datos  1'!H4191</f>
        <v>104000</v>
      </c>
    </row>
    <row r="616" spans="1:11" x14ac:dyDescent="0.25">
      <c r="A616" s="33">
        <f>+'Base de datos  1'!A4192</f>
        <v>45288</v>
      </c>
      <c r="B616" s="33" t="str">
        <f>+'Base de datos  1'!C4193</f>
        <v>Pago Cuota</v>
      </c>
      <c r="C616" s="33">
        <f>+'Base de datos  1'!D4192</f>
        <v>45288</v>
      </c>
      <c r="D616" s="33" t="str">
        <f>+'Base de datos  1'!E4192</f>
        <v>D/E</v>
      </c>
      <c r="E616" s="33" t="str">
        <f>+'Base de datos  1'!F4192</f>
        <v>VILLARRICA 130, LAURA BAILAC</v>
      </c>
      <c r="F616">
        <f>+'Base de datos  1'!G4192</f>
        <v>0</v>
      </c>
      <c r="G616" s="201">
        <f>+'Base de datos  1'!H4192</f>
        <v>250000</v>
      </c>
    </row>
    <row r="617" spans="1:11" x14ac:dyDescent="0.25">
      <c r="A617" s="33">
        <f>+'Base de datos  1'!A4193</f>
        <v>45275</v>
      </c>
      <c r="B617" s="33" t="str">
        <f>+'Base de datos  1'!C4194</f>
        <v>Pago Cuota</v>
      </c>
      <c r="C617" s="33">
        <f>+'Base de datos  1'!D4193</f>
        <v>45275</v>
      </c>
      <c r="D617" s="33" t="str">
        <f>+'Base de datos  1'!E4193</f>
        <v>TR</v>
      </c>
      <c r="E617" s="33" t="str">
        <f>+'Base de datos  1'!F4193</f>
        <v>RANCO 95, CHARLES BEECHER</v>
      </c>
      <c r="F617">
        <f>+'Base de datos  1'!G4193</f>
        <v>0</v>
      </c>
      <c r="G617" s="201">
        <f>+'Base de datos  1'!H4193</f>
        <v>26000</v>
      </c>
    </row>
    <row r="618" spans="1:11" x14ac:dyDescent="0.25">
      <c r="A618" s="33">
        <f>+'Base de datos  1'!A4194</f>
        <v>45273</v>
      </c>
      <c r="B618" s="33" t="str">
        <f>+'Base de datos  1'!C4195</f>
        <v>Pago Cuota</v>
      </c>
      <c r="C618" s="33">
        <f>+'Base de datos  1'!D4194</f>
        <v>45273</v>
      </c>
      <c r="D618" s="33" t="str">
        <f>+'Base de datos  1'!E4194</f>
        <v>TR</v>
      </c>
      <c r="E618" s="33" t="str">
        <f>+'Base de datos  1'!F4194</f>
        <v>VILLARRICA 120, MA. EUGENIA MEZA</v>
      </c>
      <c r="F618">
        <f>+'Base de datos  1'!G4194</f>
        <v>0</v>
      </c>
      <c r="G618" s="201">
        <f>+'Base de datos  1'!H4194</f>
        <v>26000</v>
      </c>
    </row>
    <row r="619" spans="1:11" x14ac:dyDescent="0.25">
      <c r="A619" s="33">
        <f>+'Base de datos  1'!A4195</f>
        <v>45279</v>
      </c>
      <c r="B619" s="33" t="str">
        <f>+'Base de datos  1'!C4196</f>
        <v>Pago Cuota</v>
      </c>
      <c r="C619" s="33">
        <f>+'Base de datos  1'!D4195</f>
        <v>45279</v>
      </c>
      <c r="D619" s="33" t="str">
        <f>+'Base de datos  1'!E4195</f>
        <v>TR</v>
      </c>
      <c r="E619" s="33" t="str">
        <f>+'Base de datos  1'!F4195</f>
        <v>CALAFQUEN 13, ENRIQUE GARCIA 15385</v>
      </c>
      <c r="F619">
        <f>+'Base de datos  1'!G4195</f>
        <v>0</v>
      </c>
      <c r="G619" s="201">
        <f>+'Base de datos  1'!H4195</f>
        <v>30000</v>
      </c>
    </row>
    <row r="620" spans="1:11" ht="15.75" thickBot="1" x14ac:dyDescent="0.3">
      <c r="A620" s="167">
        <f>+'Base de datos  1'!A4196</f>
        <v>45286</v>
      </c>
      <c r="B620" s="167" t="str">
        <f>+'Base de datos  1'!C4197</f>
        <v>Concepto</v>
      </c>
      <c r="C620" s="167">
        <f>+'Base de datos  1'!D4196</f>
        <v>45286</v>
      </c>
      <c r="D620" s="167" t="str">
        <f>+'Base de datos  1'!E4196</f>
        <v>TR</v>
      </c>
      <c r="E620" s="167" t="str">
        <f>+'Base de datos  1'!F4196</f>
        <v>PUEYEHUE 26, JUAN CARREÑO</v>
      </c>
      <c r="F620" s="168">
        <f>+'Base de datos  1'!G4196</f>
        <v>0</v>
      </c>
      <c r="G620" s="280">
        <f>+'Base de datos  1'!H4196</f>
        <v>30000</v>
      </c>
      <c r="H620" s="280">
        <f>SUM(G574:G620)</f>
        <v>3162615</v>
      </c>
      <c r="K620" s="1"/>
    </row>
    <row r="621" spans="1:11" ht="20.25" thickTop="1" thickBot="1" x14ac:dyDescent="0.35">
      <c r="A621" s="45"/>
      <c r="B621" s="45" t="s">
        <v>1369</v>
      </c>
      <c r="C621" s="45"/>
      <c r="D621" s="45"/>
      <c r="E621" s="45"/>
      <c r="F621" s="45"/>
      <c r="G621" s="95">
        <f>SUM(G9:G620)</f>
        <v>43714375</v>
      </c>
    </row>
    <row r="622" spans="1:11" ht="16.5" thickTop="1" thickBot="1" x14ac:dyDescent="0.3"/>
    <row r="623" spans="1:11" ht="27.75" thickTop="1" thickBot="1" x14ac:dyDescent="0.45">
      <c r="A623" s="322" t="s">
        <v>164</v>
      </c>
      <c r="B623" s="322"/>
      <c r="C623" s="322"/>
      <c r="D623" s="322"/>
      <c r="E623" s="322"/>
      <c r="F623" s="322"/>
      <c r="G623" s="322"/>
    </row>
    <row r="624" spans="1:11" ht="15.75" thickTop="1" x14ac:dyDescent="0.25"/>
    <row r="625" spans="1:7" ht="26.25" x14ac:dyDescent="0.25">
      <c r="A625" s="8" t="s">
        <v>166</v>
      </c>
      <c r="B625" s="8" t="s">
        <v>171</v>
      </c>
      <c r="C625" s="8" t="s">
        <v>43</v>
      </c>
      <c r="D625" s="8" t="s">
        <v>40</v>
      </c>
      <c r="E625" s="8" t="s">
        <v>1</v>
      </c>
      <c r="F625" s="8" t="s">
        <v>41</v>
      </c>
      <c r="G625" s="96" t="s">
        <v>42</v>
      </c>
    </row>
    <row r="626" spans="1:7" x14ac:dyDescent="0.25">
      <c r="A626" s="33">
        <f>+'Base de datos  1'!A5877</f>
        <v>44929</v>
      </c>
      <c r="B626" t="str">
        <f>+'Base de datos  1'!C5877</f>
        <v>sueldo administrador</v>
      </c>
      <c r="C626" s="33">
        <f>+'Base de datos  1'!D5877</f>
        <v>44929</v>
      </c>
      <c r="D626" t="str">
        <f>+'Base de datos  1'!E5877</f>
        <v>TR</v>
      </c>
      <c r="E626" t="str">
        <f>+'Base de datos  1'!F5877</f>
        <v>Administ. Dic.22 WT</v>
      </c>
      <c r="G626" s="201">
        <f>+'Base de datos  1'!H5877</f>
        <v>569801</v>
      </c>
    </row>
    <row r="627" spans="1:7" x14ac:dyDescent="0.25">
      <c r="A627" s="33">
        <f>+'Base de datos  1'!A5878</f>
        <v>44929</v>
      </c>
      <c r="B627" t="str">
        <f>+'Base de datos  1'!C5878</f>
        <v>luz</v>
      </c>
      <c r="C627" s="33">
        <f>+'Base de datos  1'!D5878</f>
        <v>44929</v>
      </c>
      <c r="D627" t="str">
        <f>+'Base de datos  1'!E5878</f>
        <v>TR</v>
      </c>
      <c r="E627" t="str">
        <f>+'Base de datos  1'!F5878</f>
        <v>Litoral 3</v>
      </c>
      <c r="G627" s="201">
        <f>+'Base de datos  1'!H5878</f>
        <v>2201</v>
      </c>
    </row>
    <row r="628" spans="1:7" x14ac:dyDescent="0.25">
      <c r="A628" s="33">
        <f>+'Base de datos  1'!A5879</f>
        <v>44929</v>
      </c>
      <c r="B628" t="str">
        <f>+'Base de datos  1'!C5879</f>
        <v>luz</v>
      </c>
      <c r="C628" s="33">
        <f>+'Base de datos  1'!D5879</f>
        <v>44929</v>
      </c>
      <c r="D628" t="str">
        <f>+'Base de datos  1'!E5879</f>
        <v>TR</v>
      </c>
      <c r="E628" t="str">
        <f>+'Base de datos  1'!F5879</f>
        <v>Litoral 1</v>
      </c>
      <c r="G628" s="201">
        <f>+'Base de datos  1'!H5879</f>
        <v>51818</v>
      </c>
    </row>
    <row r="629" spans="1:7" x14ac:dyDescent="0.25">
      <c r="A629" s="33">
        <f>+'Base de datos  1'!A5880</f>
        <v>44929</v>
      </c>
      <c r="B629" t="str">
        <f>+'Base de datos  1'!C5880</f>
        <v>luz</v>
      </c>
      <c r="C629" s="33">
        <f>+'Base de datos  1'!D5880</f>
        <v>44929</v>
      </c>
      <c r="D629" t="str">
        <f>+'Base de datos  1'!E5880</f>
        <v>TR</v>
      </c>
      <c r="E629" t="str">
        <f>+'Base de datos  1'!F5880</f>
        <v>Litoral 2</v>
      </c>
      <c r="G629" s="201">
        <f>+'Base de datos  1'!H5880</f>
        <v>36033</v>
      </c>
    </row>
    <row r="630" spans="1:7" x14ac:dyDescent="0.25">
      <c r="A630" s="33">
        <f>+'Base de datos  1'!A5881</f>
        <v>44929</v>
      </c>
      <c r="B630" t="str">
        <f>+'Base de datos  1'!C5881</f>
        <v>celular</v>
      </c>
      <c r="C630" s="33">
        <f>+'Base de datos  1'!D5881</f>
        <v>44929</v>
      </c>
      <c r="D630" t="str">
        <f>+'Base de datos  1'!E5881</f>
        <v>TR</v>
      </c>
      <c r="E630" t="str">
        <f>+'Base de datos  1'!F5881</f>
        <v>Entel Celular encargado</v>
      </c>
      <c r="G630" s="201">
        <f>+'Base de datos  1'!H5881</f>
        <v>17204</v>
      </c>
    </row>
    <row r="631" spans="1:7" x14ac:dyDescent="0.25">
      <c r="A631" s="33">
        <f>+'Base de datos  1'!A5882</f>
        <v>44929</v>
      </c>
      <c r="B631" t="str">
        <f>+'Base de datos  1'!C5882</f>
        <v>caja chica</v>
      </c>
      <c r="C631" s="33">
        <f>+'Base de datos  1'!D5882</f>
        <v>44929</v>
      </c>
      <c r="D631" t="str">
        <f>+'Base de datos  1'!E5882</f>
        <v>TR</v>
      </c>
      <c r="E631" t="str">
        <f>+'Base de datos  1'!F5882</f>
        <v>R. Figueroa Caja Chica Enero 2023</v>
      </c>
      <c r="G631" s="201">
        <f>+'Base de datos  1'!H5882</f>
        <v>100000</v>
      </c>
    </row>
    <row r="632" spans="1:7" x14ac:dyDescent="0.25">
      <c r="A632" s="33">
        <f>+'Base de datos  1'!A5883</f>
        <v>44929</v>
      </c>
      <c r="B632" t="str">
        <f>+'Base de datos  1'!C5883</f>
        <v>Imposiciones</v>
      </c>
      <c r="C632" s="33">
        <f>+'Base de datos  1'!D5883</f>
        <v>44929</v>
      </c>
      <c r="D632" t="str">
        <f>+'Base de datos  1'!E5883</f>
        <v>TR</v>
      </c>
      <c r="E632" t="str">
        <f>+'Base de datos  1'!F5883</f>
        <v>Previred I.Jara</v>
      </c>
      <c r="G632" s="201">
        <f>+'Base de datos  1'!H5883</f>
        <v>140287</v>
      </c>
    </row>
    <row r="633" spans="1:7" x14ac:dyDescent="0.25">
      <c r="A633" s="33">
        <f>+'Base de datos  1'!A5884</f>
        <v>44930</v>
      </c>
      <c r="B633" t="str">
        <f>+'Base de datos  1'!C5884</f>
        <v>Basura</v>
      </c>
      <c r="C633" s="33">
        <f>+'Base de datos  1'!D5884</f>
        <v>44930</v>
      </c>
      <c r="D633" t="str">
        <f>+'Base de datos  1'!E5884</f>
        <v>TR</v>
      </c>
      <c r="E633" t="str">
        <f>+'Base de datos  1'!F5884</f>
        <v>Retiro Basura 3 Enero 23</v>
      </c>
      <c r="G633" s="201">
        <f>+'Base de datos  1'!H5884</f>
        <v>175000</v>
      </c>
    </row>
    <row r="634" spans="1:7" x14ac:dyDescent="0.25">
      <c r="A634" s="33">
        <f>+'Base de datos  1'!A5885</f>
        <v>44931</v>
      </c>
      <c r="B634" t="str">
        <f>+'Base de datos  1'!C5885</f>
        <v>agua</v>
      </c>
      <c r="C634" s="33">
        <f>+'Base de datos  1'!D5885</f>
        <v>44931</v>
      </c>
      <c r="D634" t="str">
        <f>+'Base de datos  1'!E5885</f>
        <v>TR</v>
      </c>
      <c r="E634" t="str">
        <f>+'Base de datos  1'!F5885</f>
        <v>3 Camiones de Agua Cist, Dist.</v>
      </c>
      <c r="G634" s="201">
        <f>+'Base de datos  1'!H5885</f>
        <v>150000</v>
      </c>
    </row>
    <row r="635" spans="1:7" x14ac:dyDescent="0.25">
      <c r="A635" s="33">
        <f>+'Base de datos  1'!A5886</f>
        <v>44932</v>
      </c>
      <c r="B635" t="str">
        <f>+'Base de datos  1'!C5886</f>
        <v>Administracion</v>
      </c>
      <c r="C635" s="33">
        <f>+'Base de datos  1'!D5886</f>
        <v>44932</v>
      </c>
      <c r="D635" t="str">
        <f>+'Base de datos  1'!E5886</f>
        <v>TR</v>
      </c>
      <c r="E635" t="str">
        <f>+'Base de datos  1'!F5886</f>
        <v>Seguro Fraude</v>
      </c>
      <c r="G635" s="201">
        <f>+'Base de datos  1'!H5886</f>
        <v>4932</v>
      </c>
    </row>
    <row r="636" spans="1:7" x14ac:dyDescent="0.25">
      <c r="A636" s="33">
        <f>+'Base de datos  1'!A5887</f>
        <v>44935</v>
      </c>
      <c r="B636" t="str">
        <f>+'Base de datos  1'!C5887</f>
        <v>Basura</v>
      </c>
      <c r="C636" s="33">
        <f>+'Base de datos  1'!D5887</f>
        <v>44935</v>
      </c>
      <c r="D636" t="str">
        <f>+'Base de datos  1'!E5887</f>
        <v>TR</v>
      </c>
      <c r="E636" t="str">
        <f>+'Base de datos  1'!F5887</f>
        <v>Retiro Basura 6 Enero 23</v>
      </c>
      <c r="G636" s="201">
        <f>+'Base de datos  1'!H5887</f>
        <v>175000</v>
      </c>
    </row>
    <row r="637" spans="1:7" x14ac:dyDescent="0.25">
      <c r="A637" s="33">
        <f>+'Base de datos  1'!A5888</f>
        <v>44935</v>
      </c>
      <c r="B637" t="str">
        <f>+'Base de datos  1'!C5888</f>
        <v>Mantencion</v>
      </c>
      <c r="C637" s="33">
        <f>+'Base de datos  1'!D5888</f>
        <v>44935</v>
      </c>
      <c r="D637" t="str">
        <f>+'Base de datos  1'!E5888</f>
        <v>TR</v>
      </c>
      <c r="E637" t="str">
        <f>+'Base de datos  1'!F5888</f>
        <v>Ferreteria El Yeco Insumos varios</v>
      </c>
      <c r="G637" s="201">
        <f>+'Base de datos  1'!H5888</f>
        <v>22950</v>
      </c>
    </row>
    <row r="638" spans="1:7" x14ac:dyDescent="0.25">
      <c r="A638" s="33">
        <f>+'Base de datos  1'!A5889</f>
        <v>44936</v>
      </c>
      <c r="B638" t="str">
        <f>+'Base de datos  1'!C5889</f>
        <v>Basura</v>
      </c>
      <c r="C638" s="33">
        <f>+'Base de datos  1'!D5889</f>
        <v>44936</v>
      </c>
      <c r="D638" t="str">
        <f>+'Base de datos  1'!E5889</f>
        <v>TR</v>
      </c>
      <c r="E638" t="str">
        <f>+'Base de datos  1'!F5889</f>
        <v>Retiro Bassura 10 Enero 2023</v>
      </c>
      <c r="G638" s="201">
        <f>+'Base de datos  1'!H5889</f>
        <v>175000</v>
      </c>
    </row>
    <row r="639" spans="1:7" x14ac:dyDescent="0.25">
      <c r="A639" s="33">
        <f>+'Base de datos  1'!A5890</f>
        <v>44937</v>
      </c>
      <c r="B639" t="str">
        <f>+'Base de datos  1'!C5890</f>
        <v>agua</v>
      </c>
      <c r="C639" s="33">
        <f>+'Base de datos  1'!D5890</f>
        <v>44937</v>
      </c>
      <c r="D639" t="str">
        <f>+'Base de datos  1'!E5890</f>
        <v>d/e</v>
      </c>
      <c r="E639" t="str">
        <f>+'Base de datos  1'!F5890</f>
        <v>2 Camiones de Agua Cist. Dist.</v>
      </c>
      <c r="G639" s="201">
        <f>+'Base de datos  1'!H5890</f>
        <v>100000</v>
      </c>
    </row>
    <row r="640" spans="1:7" x14ac:dyDescent="0.25">
      <c r="A640" s="33">
        <f>+'Base de datos  1'!A5891</f>
        <v>44938</v>
      </c>
      <c r="B640" t="str">
        <f>+'Base de datos  1'!C5891</f>
        <v>Administracion</v>
      </c>
      <c r="C640" s="33">
        <f>+'Base de datos  1'!D5891</f>
        <v>44938</v>
      </c>
      <c r="D640" t="str">
        <f>+'Base de datos  1'!E5891</f>
        <v>TR</v>
      </c>
      <c r="E640" t="str">
        <f>+'Base de datos  1'!F5891</f>
        <v>4 Poleras Ivan Jara</v>
      </c>
      <c r="G640" s="201">
        <f>+'Base de datos  1'!H5891</f>
        <v>20000</v>
      </c>
    </row>
    <row r="641" spans="1:7" x14ac:dyDescent="0.25">
      <c r="A641" s="33">
        <f>+'Base de datos  1'!A5892</f>
        <v>44939</v>
      </c>
      <c r="B641" t="str">
        <f>+'Base de datos  1'!C5892</f>
        <v>Basura</v>
      </c>
      <c r="C641" s="33">
        <f>+'Base de datos  1'!D5892</f>
        <v>44939</v>
      </c>
      <c r="D641" t="str">
        <f>+'Base de datos  1'!E5892</f>
        <v>TR</v>
      </c>
      <c r="E641" t="str">
        <f>+'Base de datos  1'!F5892</f>
        <v>Retiro Basura 13 Enero 2023</v>
      </c>
      <c r="G641" s="201">
        <f>+'Base de datos  1'!H5892</f>
        <v>175000</v>
      </c>
    </row>
    <row r="642" spans="1:7" x14ac:dyDescent="0.25">
      <c r="A642" s="33">
        <f>+'Base de datos  1'!A5893</f>
        <v>44939</v>
      </c>
      <c r="B642" t="str">
        <f>+'Base de datos  1'!C5893</f>
        <v>Sueldos</v>
      </c>
      <c r="C642" s="33">
        <f>+'Base de datos  1'!D5893</f>
        <v>44939</v>
      </c>
      <c r="D642" t="str">
        <f>+'Base de datos  1'!E5893</f>
        <v>TR</v>
      </c>
      <c r="E642" t="str">
        <f>+'Base de datos  1'!F5893</f>
        <v>Adelanto sueldo Ivan Jara</v>
      </c>
      <c r="G642" s="201">
        <f>+'Base de datos  1'!H5893</f>
        <v>200000</v>
      </c>
    </row>
    <row r="643" spans="1:7" x14ac:dyDescent="0.25">
      <c r="A643" s="33">
        <f>+'Base de datos  1'!A5894</f>
        <v>44943</v>
      </c>
      <c r="B643" t="str">
        <f>+'Base de datos  1'!C5894</f>
        <v>Basura</v>
      </c>
      <c r="C643" s="33">
        <f>+'Base de datos  1'!D5894</f>
        <v>44943</v>
      </c>
      <c r="D643" t="str">
        <f>+'Base de datos  1'!E5894</f>
        <v>TR</v>
      </c>
      <c r="E643" t="str">
        <f>+'Base de datos  1'!F5894</f>
        <v>Retiro Basura 17 Ene.23</v>
      </c>
      <c r="G643" s="201">
        <f>+'Base de datos  1'!H5894</f>
        <v>175000</v>
      </c>
    </row>
    <row r="644" spans="1:7" x14ac:dyDescent="0.25">
      <c r="A644" s="33">
        <f>+'Base de datos  1'!A5895</f>
        <v>44944</v>
      </c>
      <c r="B644" t="str">
        <f>+'Base de datos  1'!C5895</f>
        <v>Mantencion</v>
      </c>
      <c r="C644" s="33">
        <f>+'Base de datos  1'!D5895</f>
        <v>44944</v>
      </c>
      <c r="D644" t="str">
        <f>+'Base de datos  1'!E5895</f>
        <v>TR</v>
      </c>
      <c r="E644" t="str">
        <f>+'Base de datos  1'!F5895</f>
        <v>Ferreteria Yeco Cemento x Mirador</v>
      </c>
      <c r="G644" s="201">
        <f>+'Base de datos  1'!H5895</f>
        <v>7000</v>
      </c>
    </row>
    <row r="645" spans="1:7" x14ac:dyDescent="0.25">
      <c r="A645" s="33">
        <f>+'Base de datos  1'!A5896</f>
        <v>44944</v>
      </c>
      <c r="B645" t="str">
        <f>+'Base de datos  1'!C5896</f>
        <v>Mantencion</v>
      </c>
      <c r="C645" s="33">
        <f>+'Base de datos  1'!D5896</f>
        <v>44944</v>
      </c>
      <c r="D645" t="str">
        <f>+'Base de datos  1'!E5896</f>
        <v>TR</v>
      </c>
      <c r="E645" t="str">
        <f>+'Base de datos  1'!F5896</f>
        <v>Ferreteria Yeco Cemento x Mirador</v>
      </c>
      <c r="G645" s="201">
        <f>+'Base de datos  1'!H5896</f>
        <v>10500</v>
      </c>
    </row>
    <row r="646" spans="1:7" x14ac:dyDescent="0.25">
      <c r="A646" s="33">
        <f>+'Base de datos  1'!A5897</f>
        <v>44945</v>
      </c>
      <c r="B646" t="str">
        <f>+'Base de datos  1'!C5897</f>
        <v>agua</v>
      </c>
      <c r="C646" s="33">
        <f>+'Base de datos  1'!D5897</f>
        <v>44945</v>
      </c>
      <c r="D646" t="str">
        <f>+'Base de datos  1'!E5897</f>
        <v>d/e</v>
      </c>
      <c r="E646" t="str">
        <f>+'Base de datos  1'!F5897</f>
        <v>3 Camiones de Agua Cist, Dist.</v>
      </c>
      <c r="G646" s="201">
        <f>+'Base de datos  1'!H5897</f>
        <v>150000</v>
      </c>
    </row>
    <row r="647" spans="1:7" x14ac:dyDescent="0.25">
      <c r="A647" s="33">
        <f>+'Base de datos  1'!A5898</f>
        <v>44946</v>
      </c>
      <c r="B647" t="str">
        <f>+'Base de datos  1'!C5898</f>
        <v>Basura</v>
      </c>
      <c r="C647" s="33">
        <f>+'Base de datos  1'!D5898</f>
        <v>44946</v>
      </c>
      <c r="D647" t="str">
        <f>+'Base de datos  1'!E5898</f>
        <v>TR</v>
      </c>
      <c r="E647" t="str">
        <f>+'Base de datos  1'!F5898</f>
        <v>Retiro de Basura 20 Ene.23</v>
      </c>
      <c r="G647" s="201">
        <f>+'Base de datos  1'!H5898</f>
        <v>175000</v>
      </c>
    </row>
    <row r="648" spans="1:7" x14ac:dyDescent="0.25">
      <c r="A648" s="33">
        <f>+'Base de datos  1'!A5899</f>
        <v>44949</v>
      </c>
      <c r="B648" t="str">
        <f>+'Base de datos  1'!C5899</f>
        <v>Proy. TiT Dominio</v>
      </c>
      <c r="C648" s="33">
        <f>+'Base de datos  1'!D5899</f>
        <v>44949</v>
      </c>
      <c r="D648" t="str">
        <f>+'Base de datos  1'!E5899</f>
        <v>TR</v>
      </c>
      <c r="E648" t="str">
        <f>+'Base de datos  1'!F5899</f>
        <v>Salvador Espinoza x Esc. Suc. C.Carvajal</v>
      </c>
      <c r="G648" s="201">
        <f>+'Base de datos  1'!H5899</f>
        <v>100000</v>
      </c>
    </row>
    <row r="649" spans="1:7" x14ac:dyDescent="0.25">
      <c r="A649" s="33">
        <f>+'Base de datos  1'!A5900</f>
        <v>44950</v>
      </c>
      <c r="B649" t="str">
        <f>+'Base de datos  1'!C5900</f>
        <v>Proy. TiT Dominio</v>
      </c>
      <c r="C649" s="33">
        <f>+'Base de datos  1'!D5900</f>
        <v>44950</v>
      </c>
      <c r="D649" t="str">
        <f>+'Base de datos  1'!E5900</f>
        <v>TR</v>
      </c>
      <c r="E649" t="str">
        <f>+'Base de datos  1'!F5900</f>
        <v>S. Espinoza x Esc. LLANQ.94- VILLARR.128</v>
      </c>
      <c r="G649" s="201">
        <f>+'Base de datos  1'!H5900</f>
        <v>200000</v>
      </c>
    </row>
    <row r="650" spans="1:7" x14ac:dyDescent="0.25">
      <c r="A650" s="33">
        <f>+'Base de datos  1'!A5901</f>
        <v>44950</v>
      </c>
      <c r="B650" t="str">
        <f>+'Base de datos  1'!C5901</f>
        <v>Basura</v>
      </c>
      <c r="C650" s="33">
        <f>+'Base de datos  1'!D5901</f>
        <v>44950</v>
      </c>
      <c r="D650" t="str">
        <f>+'Base de datos  1'!E5901</f>
        <v>TR</v>
      </c>
      <c r="E650" t="str">
        <f>+'Base de datos  1'!F5901</f>
        <v>Retiro Basura 24 Ene.23</v>
      </c>
      <c r="G650" s="201">
        <f>+'Base de datos  1'!H5901</f>
        <v>175000</v>
      </c>
    </row>
    <row r="651" spans="1:7" x14ac:dyDescent="0.25">
      <c r="A651" s="33">
        <f>+'Base de datos  1'!A5902</f>
        <v>44951</v>
      </c>
      <c r="B651" t="str">
        <f>+'Base de datos  1'!C5902</f>
        <v>agua</v>
      </c>
      <c r="C651" s="33">
        <f>+'Base de datos  1'!D5902</f>
        <v>44951</v>
      </c>
      <c r="D651" t="str">
        <f>+'Base de datos  1'!E5902</f>
        <v>TR</v>
      </c>
      <c r="E651" t="str">
        <f>+'Base de datos  1'!F5902</f>
        <v>3 Camiones de Agua Cist, Dist.</v>
      </c>
      <c r="G651" s="201">
        <f>+'Base de datos  1'!H5902</f>
        <v>150000</v>
      </c>
    </row>
    <row r="652" spans="1:7" x14ac:dyDescent="0.25">
      <c r="A652" s="33">
        <f>+'Base de datos  1'!A5903</f>
        <v>44953</v>
      </c>
      <c r="B652" t="str">
        <f>+'Base de datos  1'!C5903</f>
        <v>Basura</v>
      </c>
      <c r="C652" s="33">
        <f>+'Base de datos  1'!D5903</f>
        <v>44953</v>
      </c>
      <c r="D652" t="str">
        <f>+'Base de datos  1'!E5903</f>
        <v>TR</v>
      </c>
      <c r="E652" t="str">
        <f>+'Base de datos  1'!F5903</f>
        <v>Retiro basura 27 Enero 23</v>
      </c>
      <c r="G652" s="201">
        <f>+'Base de datos  1'!H5903</f>
        <v>175000</v>
      </c>
    </row>
    <row r="653" spans="1:7" x14ac:dyDescent="0.25">
      <c r="A653" s="33">
        <f>+'Base de datos  1'!A5904</f>
        <v>44956</v>
      </c>
      <c r="B653" t="str">
        <f>+'Base de datos  1'!C5904</f>
        <v>Mantencion</v>
      </c>
      <c r="C653" s="33">
        <f>+'Base de datos  1'!D5904</f>
        <v>44956</v>
      </c>
      <c r="D653" t="str">
        <f>+'Base de datos  1'!E5904</f>
        <v>TR</v>
      </c>
      <c r="E653" t="str">
        <f>+'Base de datos  1'!F5904</f>
        <v>Reparación Hosting pag. Web</v>
      </c>
      <c r="G653" s="201">
        <f>+'Base de datos  1'!H5904</f>
        <v>111681</v>
      </c>
    </row>
    <row r="654" spans="1:7" x14ac:dyDescent="0.25">
      <c r="A654" s="33">
        <f>+'Base de datos  1'!A5905</f>
        <v>44956</v>
      </c>
      <c r="B654" t="str">
        <f>+'Base de datos  1'!C5905</f>
        <v>Proy. TiT Dominio</v>
      </c>
      <c r="C654" s="33">
        <f>+'Base de datos  1'!D5905</f>
        <v>44956</v>
      </c>
      <c r="D654" t="str">
        <f>+'Base de datos  1'!E5905</f>
        <v>TR</v>
      </c>
      <c r="E654" t="str">
        <f>+'Base de datos  1'!F5905</f>
        <v>S. Espinoza x Esc. LLANQ.94- Rectificatoria</v>
      </c>
      <c r="G654" s="201">
        <f>+'Base de datos  1'!H5905</f>
        <v>80000</v>
      </c>
    </row>
    <row r="655" spans="1:7" x14ac:dyDescent="0.25">
      <c r="A655" s="33">
        <f>+'Base de datos  1'!A5906</f>
        <v>44957</v>
      </c>
      <c r="B655" t="str">
        <f>+'Base de datos  1'!C5906</f>
        <v>sueldos</v>
      </c>
      <c r="C655" s="33">
        <f>+'Base de datos  1'!D5906</f>
        <v>44957</v>
      </c>
      <c r="D655" t="str">
        <f>+'Base de datos  1'!E5906</f>
        <v>TR</v>
      </c>
      <c r="E655" t="str">
        <f>+'Base de datos  1'!F5906</f>
        <v>Liq. Ivan Jara Ene.23</v>
      </c>
      <c r="G655" s="201">
        <f>+'Base de datos  1'!H5906</f>
        <v>304752</v>
      </c>
    </row>
    <row r="656" spans="1:7" x14ac:dyDescent="0.25">
      <c r="A656" s="33">
        <f>+'Base de datos  1'!A5907</f>
        <v>44957</v>
      </c>
      <c r="B656" t="str">
        <f>+'Base de datos  1'!C5907</f>
        <v>sueldo administrador</v>
      </c>
      <c r="C656" s="33">
        <f>+'Base de datos  1'!D5907</f>
        <v>44957</v>
      </c>
      <c r="D656" t="str">
        <f>+'Base de datos  1'!E5907</f>
        <v>TR</v>
      </c>
      <c r="E656" t="str">
        <f>+'Base de datos  1'!F5907</f>
        <v>Admnistración Ene.23 WT</v>
      </c>
      <c r="G656" s="201">
        <f>+'Base de datos  1'!H5907</f>
        <v>574713</v>
      </c>
    </row>
    <row r="657" spans="1:7" x14ac:dyDescent="0.25">
      <c r="A657" s="33">
        <f>+'Base de datos  1'!A5908</f>
        <v>44957</v>
      </c>
      <c r="B657" t="str">
        <f>+'Base de datos  1'!C5908</f>
        <v>Basura</v>
      </c>
      <c r="C657" s="33">
        <f>+'Base de datos  1'!D5908</f>
        <v>44957</v>
      </c>
      <c r="D657" t="str">
        <f>+'Base de datos  1'!E5908</f>
        <v>TR</v>
      </c>
      <c r="E657" t="str">
        <f>+'Base de datos  1'!F5908</f>
        <v>Retiro Basura 31 Enero 2023</v>
      </c>
      <c r="G657" s="201">
        <f>+'Base de datos  1'!H5908</f>
        <v>175000</v>
      </c>
    </row>
    <row r="658" spans="1:7" x14ac:dyDescent="0.25">
      <c r="A658" s="33">
        <f>+'Base de datos  1'!A5909</f>
        <v>44958</v>
      </c>
      <c r="B658" t="str">
        <f>+'Base de datos  1'!C5909</f>
        <v>luz</v>
      </c>
      <c r="C658" s="33">
        <f>+'Base de datos  1'!D5909</f>
        <v>44958</v>
      </c>
      <c r="D658" t="str">
        <f>+'Base de datos  1'!E5909</f>
        <v>TR</v>
      </c>
      <c r="E658" t="str">
        <f>+'Base de datos  1'!F5909</f>
        <v>Litoral 3</v>
      </c>
      <c r="G658" s="201">
        <f>+'Base de datos  1'!H5909</f>
        <v>2491</v>
      </c>
    </row>
    <row r="659" spans="1:7" x14ac:dyDescent="0.25">
      <c r="A659" s="33">
        <f>+'Base de datos  1'!A5910</f>
        <v>44958</v>
      </c>
      <c r="B659" t="str">
        <f>+'Base de datos  1'!C5910</f>
        <v>luz</v>
      </c>
      <c r="C659" s="33">
        <f>+'Base de datos  1'!D5910</f>
        <v>44958</v>
      </c>
      <c r="D659" t="str">
        <f>+'Base de datos  1'!E5910</f>
        <v>TR</v>
      </c>
      <c r="E659" t="str">
        <f>+'Base de datos  1'!F5910</f>
        <v>Litoral 1</v>
      </c>
      <c r="G659" s="201">
        <f>+'Base de datos  1'!H5910</f>
        <v>98935</v>
      </c>
    </row>
    <row r="660" spans="1:7" x14ac:dyDescent="0.25">
      <c r="A660" s="33">
        <f>+'Base de datos  1'!A5911</f>
        <v>44958</v>
      </c>
      <c r="B660" t="str">
        <f>+'Base de datos  1'!C5911</f>
        <v>luz</v>
      </c>
      <c r="C660" s="33">
        <f>+'Base de datos  1'!D5911</f>
        <v>44958</v>
      </c>
      <c r="D660" t="str">
        <f>+'Base de datos  1'!E5911</f>
        <v>TR</v>
      </c>
      <c r="E660" t="str">
        <f>+'Base de datos  1'!F5911</f>
        <v>Litoral 2</v>
      </c>
      <c r="G660" s="201">
        <f>+'Base de datos  1'!H5911</f>
        <v>38518</v>
      </c>
    </row>
    <row r="661" spans="1:7" x14ac:dyDescent="0.25">
      <c r="A661" s="33">
        <f>+'Base de datos  1'!A5912</f>
        <v>44958</v>
      </c>
      <c r="B661" t="str">
        <f>+'Base de datos  1'!C5912</f>
        <v>celular</v>
      </c>
      <c r="C661" s="33">
        <f>+'Base de datos  1'!D5912</f>
        <v>44958</v>
      </c>
      <c r="D661" t="str">
        <f>+'Base de datos  1'!E5912</f>
        <v>TR</v>
      </c>
      <c r="E661" t="str">
        <f>+'Base de datos  1'!F5912</f>
        <v>Entel Celular encargado</v>
      </c>
      <c r="G661" s="201">
        <f>+'Base de datos  1'!H5912</f>
        <v>16970</v>
      </c>
    </row>
    <row r="662" spans="1:7" x14ac:dyDescent="0.25">
      <c r="A662" s="33">
        <f>+'Base de datos  1'!A5913</f>
        <v>44958</v>
      </c>
      <c r="B662" t="str">
        <f>+'Base de datos  1'!C5913</f>
        <v>caja chica</v>
      </c>
      <c r="C662" s="33">
        <f>+'Base de datos  1'!D5913</f>
        <v>44958</v>
      </c>
      <c r="D662" t="str">
        <f>+'Base de datos  1'!E5913</f>
        <v>TR</v>
      </c>
      <c r="E662" t="str">
        <f>+'Base de datos  1'!F5913</f>
        <v>Caja chica Feb.23 R. Figueroa</v>
      </c>
      <c r="G662" s="201">
        <f>+'Base de datos  1'!H5913</f>
        <v>100000</v>
      </c>
    </row>
    <row r="663" spans="1:7" x14ac:dyDescent="0.25">
      <c r="A663" s="33">
        <f>+'Base de datos  1'!A5914</f>
        <v>44958</v>
      </c>
      <c r="B663" t="str">
        <f>+'Base de datos  1'!C5914</f>
        <v>Imposiciones</v>
      </c>
      <c r="C663" s="33">
        <f>+'Base de datos  1'!D5914</f>
        <v>44958</v>
      </c>
      <c r="D663" t="str">
        <f>+'Base de datos  1'!E5914</f>
        <v>TR</v>
      </c>
      <c r="E663" t="str">
        <f>+'Base de datos  1'!F5914</f>
        <v>Previred I. Jara</v>
      </c>
      <c r="G663" s="201">
        <f>+'Base de datos  1'!H5914</f>
        <v>149212</v>
      </c>
    </row>
    <row r="664" spans="1:7" x14ac:dyDescent="0.25">
      <c r="A664" s="33">
        <f>+'Base de datos  1'!A5915</f>
        <v>44958</v>
      </c>
      <c r="B664" t="str">
        <f>+'Base de datos  1'!C5915</f>
        <v>agua</v>
      </c>
      <c r="C664" s="33">
        <f>+'Base de datos  1'!D5915</f>
        <v>44958</v>
      </c>
      <c r="D664" t="str">
        <f>+'Base de datos  1'!E5915</f>
        <v>TR</v>
      </c>
      <c r="E664" t="str">
        <f>+'Base de datos  1'!F5915</f>
        <v>2 Camiones de Agua Cist. De Distrubución</v>
      </c>
      <c r="G664" s="201">
        <f>+'Base de datos  1'!H5915</f>
        <v>100000</v>
      </c>
    </row>
    <row r="665" spans="1:7" x14ac:dyDescent="0.25">
      <c r="A665" s="33">
        <f>+'Base de datos  1'!A5916</f>
        <v>44959</v>
      </c>
      <c r="B665" t="str">
        <f>+'Base de datos  1'!C5916</f>
        <v>agua</v>
      </c>
      <c r="C665" s="33">
        <f>+'Base de datos  1'!D5916</f>
        <v>44959</v>
      </c>
      <c r="D665" t="str">
        <f>+'Base de datos  1'!E5916</f>
        <v>TR</v>
      </c>
      <c r="E665" t="str">
        <f>+'Base de datos  1'!F5916</f>
        <v>5,000 Lts. Agua C.Ronda</v>
      </c>
      <c r="G665" s="201">
        <f>+'Base de datos  1'!H5916</f>
        <v>25000</v>
      </c>
    </row>
    <row r="666" spans="1:7" x14ac:dyDescent="0.25">
      <c r="A666" s="33">
        <f>+'Base de datos  1'!A5917</f>
        <v>44960</v>
      </c>
      <c r="B666" t="str">
        <f>+'Base de datos  1'!C5917</f>
        <v>Basura</v>
      </c>
      <c r="C666" s="33">
        <f>+'Base de datos  1'!D5917</f>
        <v>44960</v>
      </c>
      <c r="D666" t="str">
        <f>+'Base de datos  1'!E5917</f>
        <v>TR</v>
      </c>
      <c r="E666" t="str">
        <f>+'Base de datos  1'!F5917</f>
        <v>Retiro de Basura 3 Feb.23</v>
      </c>
      <c r="G666" s="201">
        <f>+'Base de datos  1'!H5917</f>
        <v>175000</v>
      </c>
    </row>
    <row r="667" spans="1:7" x14ac:dyDescent="0.25">
      <c r="A667" s="33">
        <f>+'Base de datos  1'!A5918</f>
        <v>44963</v>
      </c>
      <c r="B667" t="str">
        <f>+'Base de datos  1'!C5918</f>
        <v>Administracion</v>
      </c>
      <c r="C667" s="33">
        <f>+'Base de datos  1'!D5918</f>
        <v>44963</v>
      </c>
      <c r="D667" t="str">
        <f>+'Base de datos  1'!E5918</f>
        <v>TR</v>
      </c>
      <c r="E667" t="str">
        <f>+'Base de datos  1'!F5918</f>
        <v>Pac Fraude Seguro</v>
      </c>
      <c r="G667" s="201">
        <f>+'Base de datos  1'!H5918</f>
        <v>4950</v>
      </c>
    </row>
    <row r="668" spans="1:7" x14ac:dyDescent="0.25">
      <c r="A668" s="33">
        <f>+'Base de datos  1'!A5919</f>
        <v>44964</v>
      </c>
      <c r="B668" t="str">
        <f>+'Base de datos  1'!C5919</f>
        <v>Basura</v>
      </c>
      <c r="C668" s="33">
        <f>+'Base de datos  1'!D5919</f>
        <v>44964</v>
      </c>
      <c r="D668" t="str">
        <f>+'Base de datos  1'!E5919</f>
        <v>TR</v>
      </c>
      <c r="E668" t="str">
        <f>+'Base de datos  1'!F5919</f>
        <v>Retiro Basura 7 Feb.23</v>
      </c>
      <c r="G668" s="201">
        <f>+'Base de datos  1'!H5919</f>
        <v>175000</v>
      </c>
    </row>
    <row r="669" spans="1:7" x14ac:dyDescent="0.25">
      <c r="A669" s="33">
        <f>+'Base de datos  1'!A5920</f>
        <v>44966</v>
      </c>
      <c r="B669" t="str">
        <f>+'Base de datos  1'!C5920</f>
        <v>agua</v>
      </c>
      <c r="C669" s="33">
        <f>+'Base de datos  1'!D5920</f>
        <v>44966</v>
      </c>
      <c r="D669" t="str">
        <f>+'Base de datos  1'!E5920</f>
        <v>TR</v>
      </c>
      <c r="E669" t="str">
        <f>+'Base de datos  1'!F5920</f>
        <v>3 Camiones de Agua Cist. Dist.</v>
      </c>
      <c r="G669" s="201">
        <f>+'Base de datos  1'!H5920</f>
        <v>150000</v>
      </c>
    </row>
    <row r="670" spans="1:7" x14ac:dyDescent="0.25">
      <c r="A670" s="33">
        <f>+'Base de datos  1'!A5921</f>
        <v>44970</v>
      </c>
      <c r="B670" t="str">
        <f>+'Base de datos  1'!C5921</f>
        <v>Basura</v>
      </c>
      <c r="C670" s="33">
        <f>+'Base de datos  1'!D5921</f>
        <v>44970</v>
      </c>
      <c r="D670" t="str">
        <f>+'Base de datos  1'!E5921</f>
        <v>TR</v>
      </c>
      <c r="E670" t="str">
        <f>+'Base de datos  1'!F5921</f>
        <v>Retiro Basura 10 Feb.23</v>
      </c>
      <c r="G670" s="201">
        <f>+'Base de datos  1'!H5921</f>
        <v>175000</v>
      </c>
    </row>
    <row r="671" spans="1:7" x14ac:dyDescent="0.25">
      <c r="A671" s="33">
        <f>+'Base de datos  1'!A5922</f>
        <v>44971</v>
      </c>
      <c r="B671" t="str">
        <f>+'Base de datos  1'!C5922</f>
        <v>sede</v>
      </c>
      <c r="C671" s="33">
        <f>+'Base de datos  1'!D5922</f>
        <v>44971</v>
      </c>
      <c r="D671" t="str">
        <f>+'Base de datos  1'!E5922</f>
        <v>TR</v>
      </c>
      <c r="E671" t="str">
        <f>+'Base de datos  1'!F5922</f>
        <v>Abono Luis Marchant Trabajos bodega</v>
      </c>
      <c r="G671" s="201">
        <f>+'Base de datos  1'!H5922</f>
        <v>150000</v>
      </c>
    </row>
    <row r="672" spans="1:7" x14ac:dyDescent="0.25">
      <c r="A672" s="33">
        <f>+'Base de datos  1'!A5923</f>
        <v>44971</v>
      </c>
      <c r="B672" t="str">
        <f>+'Base de datos  1'!C5923</f>
        <v>sede</v>
      </c>
      <c r="C672" s="33">
        <f>+'Base de datos  1'!D5923</f>
        <v>44971</v>
      </c>
      <c r="D672" t="str">
        <f>+'Base de datos  1'!E5923</f>
        <v>TR</v>
      </c>
      <c r="E672" t="str">
        <f>+'Base de datos  1'!F5923</f>
        <v>Retiro Basura 14 Feb.23</v>
      </c>
      <c r="G672" s="201">
        <f>+'Base de datos  1'!H5923</f>
        <v>175000</v>
      </c>
    </row>
    <row r="673" spans="1:7" x14ac:dyDescent="0.25">
      <c r="A673" s="33">
        <f>+'Base de datos  1'!A5924</f>
        <v>44972</v>
      </c>
      <c r="B673" t="str">
        <f>+'Base de datos  1'!C5924</f>
        <v>sueldos</v>
      </c>
      <c r="C673" s="33">
        <f>+'Base de datos  1'!D5924</f>
        <v>44972</v>
      </c>
      <c r="D673" t="str">
        <f>+'Base de datos  1'!E5924</f>
        <v>TR</v>
      </c>
      <c r="E673" t="str">
        <f>+'Base de datos  1'!F5924</f>
        <v xml:space="preserve">Adelanto sueldo Feb. 23 Ivan Jara </v>
      </c>
      <c r="G673" s="201">
        <f>+'Base de datos  1'!H5924</f>
        <v>100000</v>
      </c>
    </row>
    <row r="674" spans="1:7" x14ac:dyDescent="0.25">
      <c r="A674" s="33">
        <f>+'Base de datos  1'!A5925</f>
        <v>44973</v>
      </c>
      <c r="B674" t="str">
        <f>+'Base de datos  1'!C5925</f>
        <v>Proy. TiT Dominio</v>
      </c>
      <c r="C674" s="33">
        <f>+'Base de datos  1'!D5925</f>
        <v>44973</v>
      </c>
      <c r="D674" t="str">
        <f>+'Base de datos  1'!E5925</f>
        <v>TR</v>
      </c>
      <c r="E674" t="str">
        <f>+'Base de datos  1'!F5925</f>
        <v xml:space="preserve">CBR Casablanca Dom. </v>
      </c>
      <c r="G674" s="201">
        <f>+'Base de datos  1'!H5925</f>
        <v>7000</v>
      </c>
    </row>
    <row r="675" spans="1:7" x14ac:dyDescent="0.25">
      <c r="A675" s="33">
        <f>+'Base de datos  1'!A5926</f>
        <v>44973</v>
      </c>
      <c r="B675" t="str">
        <f>+'Base de datos  1'!C5926</f>
        <v>sede</v>
      </c>
      <c r="C675" s="33">
        <f>+'Base de datos  1'!D5926</f>
        <v>44973</v>
      </c>
      <c r="D675" t="str">
        <f>+'Base de datos  1'!E5926</f>
        <v>TR</v>
      </c>
      <c r="E675" t="str">
        <f>+'Base de datos  1'!F5926</f>
        <v>Luis Marchant Tabique adicional Bodega</v>
      </c>
      <c r="G675" s="201">
        <f>+'Base de datos  1'!H5926</f>
        <v>27720</v>
      </c>
    </row>
    <row r="676" spans="1:7" x14ac:dyDescent="0.25">
      <c r="A676" s="33">
        <f>+'Base de datos  1'!A5927</f>
        <v>44973</v>
      </c>
      <c r="B676" t="str">
        <f>+'Base de datos  1'!C5927</f>
        <v>agua</v>
      </c>
      <c r="C676" s="33">
        <f>+'Base de datos  1'!D5927</f>
        <v>44973</v>
      </c>
      <c r="D676" t="str">
        <f>+'Base de datos  1'!E5927</f>
        <v>TR</v>
      </c>
      <c r="E676" t="str">
        <f>+'Base de datos  1'!F5927</f>
        <v>3 Camiones de Agua Cist. Dist.</v>
      </c>
      <c r="G676" s="201">
        <f>+'Base de datos  1'!H5927</f>
        <v>150000</v>
      </c>
    </row>
    <row r="677" spans="1:7" x14ac:dyDescent="0.25">
      <c r="A677" s="33">
        <f>+'Base de datos  1'!A5928</f>
        <v>44977</v>
      </c>
      <c r="B677" t="str">
        <f>+'Base de datos  1'!C5928</f>
        <v>Basura</v>
      </c>
      <c r="C677" s="33">
        <f>+'Base de datos  1'!D5928</f>
        <v>44977</v>
      </c>
      <c r="D677" t="str">
        <f>+'Base de datos  1'!E5928</f>
        <v>TR</v>
      </c>
      <c r="E677" t="str">
        <f>+'Base de datos  1'!F5928</f>
        <v>Retiro Basura 17 Feb.23</v>
      </c>
      <c r="G677" s="201">
        <f>+'Base de datos  1'!H5928</f>
        <v>175000</v>
      </c>
    </row>
    <row r="678" spans="1:7" x14ac:dyDescent="0.25">
      <c r="A678" s="33">
        <f>+'Base de datos  1'!A5929</f>
        <v>44977</v>
      </c>
      <c r="B678" t="str">
        <f>+'Base de datos  1'!C5929</f>
        <v>Mantencion</v>
      </c>
      <c r="C678" s="33">
        <f>+'Base de datos  1'!D5929</f>
        <v>44977</v>
      </c>
      <c r="D678" t="str">
        <f>+'Base de datos  1'!E5929</f>
        <v>TR</v>
      </c>
      <c r="E678" t="str">
        <f>+'Base de datos  1'!F5929</f>
        <v>Salvador Espinoza Rect, Esc. C. Valdes</v>
      </c>
      <c r="G678" s="201">
        <f>+'Base de datos  1'!H5929</f>
        <v>20000</v>
      </c>
    </row>
    <row r="679" spans="1:7" x14ac:dyDescent="0.25">
      <c r="A679" s="33">
        <f>+'Base de datos  1'!A5930</f>
        <v>44977</v>
      </c>
      <c r="B679" t="str">
        <f>+'Base de datos  1'!C5930</f>
        <v>Administracion</v>
      </c>
      <c r="C679" s="33">
        <f>+'Base de datos  1'!D5930</f>
        <v>44977</v>
      </c>
      <c r="D679" t="str">
        <f>+'Base de datos  1'!E5930</f>
        <v>TR</v>
      </c>
      <c r="E679" t="str">
        <f>+'Base de datos  1'!F5930</f>
        <v>Arriendo Sede Paraiso</v>
      </c>
      <c r="G679" s="201">
        <f>+'Base de datos  1'!H5930</f>
        <v>35000</v>
      </c>
    </row>
    <row r="680" spans="1:7" x14ac:dyDescent="0.25">
      <c r="A680" s="33">
        <f>+'Base de datos  1'!A5931</f>
        <v>44977</v>
      </c>
      <c r="B680" t="str">
        <f>+'Base de datos  1'!C5931</f>
        <v>Administracion</v>
      </c>
      <c r="C680" s="33">
        <f>+'Base de datos  1'!D5931</f>
        <v>44977</v>
      </c>
      <c r="D680" t="str">
        <f>+'Base de datos  1'!E5931</f>
        <v>TR</v>
      </c>
      <c r="E680" t="str">
        <f>+'Base de datos  1'!F5931</f>
        <v>Javiera x Asistencia Reunion</v>
      </c>
      <c r="G680" s="201">
        <f>+'Base de datos  1'!H5931</f>
        <v>20000</v>
      </c>
    </row>
    <row r="681" spans="1:7" x14ac:dyDescent="0.25">
      <c r="A681" s="33">
        <f>+'Base de datos  1'!A5932</f>
        <v>44978</v>
      </c>
      <c r="B681" t="str">
        <f>+'Base de datos  1'!C5932</f>
        <v>Basura</v>
      </c>
      <c r="C681" s="33">
        <f>+'Base de datos  1'!D5932</f>
        <v>44978</v>
      </c>
      <c r="D681" t="str">
        <f>+'Base de datos  1'!E5932</f>
        <v>TR</v>
      </c>
      <c r="E681" t="str">
        <f>+'Base de datos  1'!F5932</f>
        <v>Retiro Basura 21 Feb.23</v>
      </c>
      <c r="G681" s="201">
        <f>+'Base de datos  1'!H5932</f>
        <v>175000</v>
      </c>
    </row>
    <row r="682" spans="1:7" x14ac:dyDescent="0.25">
      <c r="A682" s="33">
        <f>+'Base de datos  1'!A5933</f>
        <v>44980</v>
      </c>
      <c r="B682" t="str">
        <f>+'Base de datos  1'!C5933</f>
        <v>caja chica</v>
      </c>
      <c r="C682" s="33">
        <f>+'Base de datos  1'!D5933</f>
        <v>44980</v>
      </c>
      <c r="D682" t="str">
        <f>+'Base de datos  1'!E5933</f>
        <v>TR</v>
      </c>
      <c r="E682" t="str">
        <f>+'Base de datos  1'!F5933</f>
        <v>Suple Caja Chica R. Figueroa</v>
      </c>
      <c r="G682" s="201">
        <f>+'Base de datos  1'!H5933</f>
        <v>30000</v>
      </c>
    </row>
    <row r="683" spans="1:7" x14ac:dyDescent="0.25">
      <c r="A683" s="33">
        <f>+'Base de datos  1'!A5934</f>
        <v>44981</v>
      </c>
      <c r="B683" t="str">
        <f>+'Base de datos  1'!C5934</f>
        <v>agua</v>
      </c>
      <c r="C683" s="33">
        <f>+'Base de datos  1'!D5934</f>
        <v>44981</v>
      </c>
      <c r="D683" t="str">
        <f>+'Base de datos  1'!E5934</f>
        <v>TR</v>
      </c>
      <c r="E683" t="str">
        <f>+'Base de datos  1'!F5934</f>
        <v>3 Camiones de Agua Cist. Dist.</v>
      </c>
      <c r="G683" s="201">
        <f>+'Base de datos  1'!H5934</f>
        <v>150000</v>
      </c>
    </row>
    <row r="684" spans="1:7" x14ac:dyDescent="0.25">
      <c r="A684" s="33">
        <f>+'Base de datos  1'!A5935</f>
        <v>44981</v>
      </c>
      <c r="B684" t="str">
        <f>+'Base de datos  1'!C5935</f>
        <v>Basura</v>
      </c>
      <c r="C684" s="33">
        <f>+'Base de datos  1'!D5935</f>
        <v>44981</v>
      </c>
      <c r="D684" t="str">
        <f>+'Base de datos  1'!E5935</f>
        <v>TR</v>
      </c>
      <c r="E684" t="str">
        <f>+'Base de datos  1'!F5935</f>
        <v>Retiro Basura 24 Feb.23</v>
      </c>
      <c r="G684" s="201">
        <f>+'Base de datos  1'!H5935</f>
        <v>175000</v>
      </c>
    </row>
    <row r="685" spans="1:7" x14ac:dyDescent="0.25">
      <c r="A685" s="33">
        <f>+'Base de datos  1'!A5936</f>
        <v>44985</v>
      </c>
      <c r="B685" t="str">
        <f>+'Base de datos  1'!C5936</f>
        <v>sueldos</v>
      </c>
      <c r="C685" s="33">
        <f>+'Base de datos  1'!D5936</f>
        <v>44985</v>
      </c>
      <c r="D685" t="str">
        <f>+'Base de datos  1'!E5936</f>
        <v>TR</v>
      </c>
      <c r="E685" t="str">
        <f>+'Base de datos  1'!F5936</f>
        <v>Liq. I. Jara Feb-23</v>
      </c>
      <c r="G685" s="201">
        <f>+'Base de datos  1'!H5936</f>
        <v>404752</v>
      </c>
    </row>
    <row r="686" spans="1:7" x14ac:dyDescent="0.25">
      <c r="A686" s="33">
        <f>+'Base de datos  1'!A5937</f>
        <v>44985</v>
      </c>
      <c r="B686" t="str">
        <f>+'Base de datos  1'!C5937</f>
        <v>sueldo administrador</v>
      </c>
      <c r="C686" s="33">
        <f>+'Base de datos  1'!D5937</f>
        <v>44985</v>
      </c>
      <c r="D686" t="str">
        <f>+'Base de datos  1'!E5937</f>
        <v>TR</v>
      </c>
      <c r="E686" t="str">
        <f>+'Base de datos  1'!F5937</f>
        <v>W- Tapia Administración Feb.23</v>
      </c>
      <c r="G686" s="201">
        <f>+'Base de datos  1'!H5937</f>
        <v>574713</v>
      </c>
    </row>
    <row r="687" spans="1:7" x14ac:dyDescent="0.25">
      <c r="A687" s="33">
        <f>+'Base de datos  1'!A5938</f>
        <v>44985</v>
      </c>
      <c r="B687" t="str">
        <f>+'Base de datos  1'!C5938</f>
        <v>Basura</v>
      </c>
      <c r="C687" s="33">
        <f>+'Base de datos  1'!D5938</f>
        <v>44985</v>
      </c>
      <c r="D687" t="str">
        <f>+'Base de datos  1'!E5938</f>
        <v>TR</v>
      </c>
      <c r="E687" t="str">
        <f>+'Base de datos  1'!F5938</f>
        <v>Retiro Basura 28 feb.23</v>
      </c>
      <c r="G687" s="201">
        <f>+'Base de datos  1'!H5938</f>
        <v>175000</v>
      </c>
    </row>
    <row r="688" spans="1:7" x14ac:dyDescent="0.25">
      <c r="A688" s="33">
        <f>+'Base de datos  1'!A5939</f>
        <v>44986</v>
      </c>
      <c r="B688" t="str">
        <f>+'Base de datos  1'!C5939</f>
        <v>luz</v>
      </c>
      <c r="C688" s="33">
        <f>+'Base de datos  1'!D5939</f>
        <v>44986</v>
      </c>
      <c r="D688" t="str">
        <f>+'Base de datos  1'!E5939</f>
        <v>TR</v>
      </c>
      <c r="E688" t="str">
        <f>+'Base de datos  1'!F5939</f>
        <v>LITORAL 3</v>
      </c>
      <c r="G688" s="201">
        <f>+'Base de datos  1'!H5939</f>
        <v>2156</v>
      </c>
    </row>
    <row r="689" spans="1:7" x14ac:dyDescent="0.25">
      <c r="A689" s="33">
        <f>+'Base de datos  1'!A5940</f>
        <v>44986</v>
      </c>
      <c r="B689" t="str">
        <f>+'Base de datos  1'!C5940</f>
        <v>luz</v>
      </c>
      <c r="C689" s="33">
        <f>+'Base de datos  1'!D5940</f>
        <v>44986</v>
      </c>
      <c r="D689" t="str">
        <f>+'Base de datos  1'!E5940</f>
        <v>TR</v>
      </c>
      <c r="E689" t="str">
        <f>+'Base de datos  1'!F5940</f>
        <v>LITORAL 1</v>
      </c>
      <c r="G689" s="201">
        <f>+'Base de datos  1'!H5940</f>
        <v>78599</v>
      </c>
    </row>
    <row r="690" spans="1:7" x14ac:dyDescent="0.25">
      <c r="A690" s="33">
        <f>+'Base de datos  1'!A5941</f>
        <v>44986</v>
      </c>
      <c r="B690" t="str">
        <f>+'Base de datos  1'!C5941</f>
        <v>luz</v>
      </c>
      <c r="C690" s="33">
        <f>+'Base de datos  1'!D5941</f>
        <v>44986</v>
      </c>
      <c r="D690" t="str">
        <f>+'Base de datos  1'!E5941</f>
        <v>TR</v>
      </c>
      <c r="E690" t="str">
        <f>+'Base de datos  1'!F5941</f>
        <v>LITORAL 2</v>
      </c>
      <c r="G690" s="201">
        <f>+'Base de datos  1'!H5941</f>
        <v>31225</v>
      </c>
    </row>
    <row r="691" spans="1:7" x14ac:dyDescent="0.25">
      <c r="A691" s="33">
        <f>+'Base de datos  1'!A5942</f>
        <v>44986</v>
      </c>
      <c r="B691" t="str">
        <f>+'Base de datos  1'!C5942</f>
        <v>celular</v>
      </c>
      <c r="C691" s="33">
        <f>+'Base de datos  1'!D5942</f>
        <v>44986</v>
      </c>
      <c r="D691" t="str">
        <f>+'Base de datos  1'!E5942</f>
        <v>TR</v>
      </c>
      <c r="E691" t="str">
        <f>+'Base de datos  1'!F5942</f>
        <v>ENTEL PCS</v>
      </c>
      <c r="G691" s="201">
        <f>+'Base de datos  1'!H5942</f>
        <v>17970</v>
      </c>
    </row>
    <row r="692" spans="1:7" x14ac:dyDescent="0.25">
      <c r="A692" s="33">
        <f>+'Base de datos  1'!A5943</f>
        <v>44986</v>
      </c>
      <c r="B692" t="str">
        <f>+'Base de datos  1'!C5943</f>
        <v>caja chica</v>
      </c>
      <c r="C692" s="33">
        <f>+'Base de datos  1'!D5943</f>
        <v>44986</v>
      </c>
      <c r="D692" t="str">
        <f>+'Base de datos  1'!E5943</f>
        <v>TR</v>
      </c>
      <c r="E692" t="str">
        <f>+'Base de datos  1'!F5943</f>
        <v>CAJA CHICA MARZO R. FIGUEROA</v>
      </c>
      <c r="G692" s="201">
        <f>+'Base de datos  1'!H5943</f>
        <v>100000</v>
      </c>
    </row>
    <row r="693" spans="1:7" x14ac:dyDescent="0.25">
      <c r="A693" s="33">
        <f>+'Base de datos  1'!A5944</f>
        <v>44986</v>
      </c>
      <c r="B693" t="str">
        <f>+'Base de datos  1'!C5944</f>
        <v>Imposiciones</v>
      </c>
      <c r="C693" s="33">
        <f>+'Base de datos  1'!D5944</f>
        <v>44986</v>
      </c>
      <c r="D693" t="str">
        <f>+'Base de datos  1'!E5944</f>
        <v>TR</v>
      </c>
      <c r="E693" t="str">
        <f>+'Base de datos  1'!F5944</f>
        <v>PREVIRED IVAN JARA</v>
      </c>
      <c r="G693" s="201">
        <f>+'Base de datos  1'!H5944</f>
        <v>149212</v>
      </c>
    </row>
    <row r="694" spans="1:7" x14ac:dyDescent="0.25">
      <c r="A694" s="33">
        <f>+'Base de datos  1'!A5945</f>
        <v>44987</v>
      </c>
      <c r="B694" t="str">
        <f>+'Base de datos  1'!C5945</f>
        <v>sede</v>
      </c>
      <c r="C694" s="33">
        <f>+'Base de datos  1'!D5945</f>
        <v>44987</v>
      </c>
      <c r="D694" t="str">
        <f>+'Base de datos  1'!E5945</f>
        <v>TR</v>
      </c>
      <c r="E694" t="str">
        <f>+'Base de datos  1'!F5945</f>
        <v>SALDO TRABAJO REP INTERIOR SEDE CONE</v>
      </c>
      <c r="G694" s="201">
        <f>+'Base de datos  1'!H5945</f>
        <v>150000</v>
      </c>
    </row>
    <row r="695" spans="1:7" x14ac:dyDescent="0.25">
      <c r="A695" s="33">
        <f>+'Base de datos  1'!A5946</f>
        <v>44987</v>
      </c>
      <c r="B695" t="str">
        <f>+'Base de datos  1'!C5946</f>
        <v>agua</v>
      </c>
      <c r="C695" s="33">
        <f>+'Base de datos  1'!D5946</f>
        <v>44987</v>
      </c>
      <c r="D695" t="str">
        <f>+'Base de datos  1'!E5946</f>
        <v>TR</v>
      </c>
      <c r="E695" t="str">
        <f>+'Base de datos  1'!F5946</f>
        <v>3 CAMIONES DE AGUA CIT. DIST.</v>
      </c>
      <c r="G695" s="201">
        <f>+'Base de datos  1'!H5946</f>
        <v>165000</v>
      </c>
    </row>
    <row r="696" spans="1:7" x14ac:dyDescent="0.25">
      <c r="A696" s="33">
        <f>+'Base de datos  1'!A5947</f>
        <v>44988</v>
      </c>
      <c r="B696" t="str">
        <f>+'Base de datos  1'!C5947</f>
        <v>Mantencion</v>
      </c>
      <c r="C696" s="33">
        <f>+'Base de datos  1'!D5947</f>
        <v>44988</v>
      </c>
      <c r="D696" t="str">
        <f>+'Base de datos  1'!E5947</f>
        <v>TR</v>
      </c>
      <c r="E696" t="str">
        <f>+'Base de datos  1'!F5947</f>
        <v>FERRETERIA EL YECO X REP. SEDE EXT.</v>
      </c>
      <c r="G696" s="201">
        <f>+'Base de datos  1'!H5947</f>
        <v>344230</v>
      </c>
    </row>
    <row r="697" spans="1:7" x14ac:dyDescent="0.25">
      <c r="A697" s="33">
        <f>+'Base de datos  1'!A5948</f>
        <v>44988</v>
      </c>
      <c r="B697" t="str">
        <f>+'Base de datos  1'!C5948</f>
        <v>Basura</v>
      </c>
      <c r="C697" s="33">
        <f>+'Base de datos  1'!D5948</f>
        <v>44988</v>
      </c>
      <c r="D697" t="str">
        <f>+'Base de datos  1'!E5948</f>
        <v>TR</v>
      </c>
      <c r="E697" t="str">
        <f>+'Base de datos  1'!F5948</f>
        <v>RETIRO BASURA 3 MAR.23</v>
      </c>
      <c r="G697" s="201">
        <f>+'Base de datos  1'!H5948</f>
        <v>75000</v>
      </c>
    </row>
    <row r="698" spans="1:7" x14ac:dyDescent="0.25">
      <c r="A698" s="33">
        <f>+'Base de datos  1'!A5949</f>
        <v>44988</v>
      </c>
      <c r="B698" t="str">
        <f>+'Base de datos  1'!C5949</f>
        <v>Basura</v>
      </c>
      <c r="C698" s="33">
        <f>+'Base de datos  1'!D5949</f>
        <v>44988</v>
      </c>
      <c r="D698" t="str">
        <f>+'Base de datos  1'!E5949</f>
        <v>TR</v>
      </c>
      <c r="E698" t="str">
        <f>+'Base de datos  1'!F5949</f>
        <v>RETIRO BASURA 3 MAR.23 DIFERENCIA</v>
      </c>
      <c r="G698" s="201">
        <f>+'Base de datos  1'!H5949</f>
        <v>25000</v>
      </c>
    </row>
    <row r="699" spans="1:7" x14ac:dyDescent="0.25">
      <c r="A699" s="33">
        <f>+'Base de datos  1'!A5950</f>
        <v>44988</v>
      </c>
      <c r="B699" t="str">
        <f>+'Base de datos  1'!C5950</f>
        <v>Mantencion</v>
      </c>
      <c r="C699" s="33">
        <f>+'Base de datos  1'!D5950</f>
        <v>44988</v>
      </c>
      <c r="D699" t="str">
        <f>+'Base de datos  1'!E5950</f>
        <v>TR</v>
      </c>
      <c r="E699" t="str">
        <f>+'Base de datos  1'!F5950</f>
        <v>VENTANA SEDE</v>
      </c>
      <c r="G699" s="201">
        <f>+'Base de datos  1'!H5950</f>
        <v>15000</v>
      </c>
    </row>
    <row r="700" spans="1:7" x14ac:dyDescent="0.25">
      <c r="A700" s="33">
        <f>+'Base de datos  1'!A5951</f>
        <v>44991</v>
      </c>
      <c r="B700" t="str">
        <f>+'Base de datos  1'!C5951</f>
        <v>Administracion</v>
      </c>
      <c r="C700" s="33">
        <f>+'Base de datos  1'!D5951</f>
        <v>44991</v>
      </c>
      <c r="D700" t="str">
        <f>+'Base de datos  1'!E5951</f>
        <v>TR</v>
      </c>
      <c r="E700" t="str">
        <f>+'Base de datos  1'!F5951</f>
        <v>SEGURO FRAUDE</v>
      </c>
      <c r="G700" s="201">
        <f>+'Base de datos  1'!H5951</f>
        <v>4987</v>
      </c>
    </row>
    <row r="701" spans="1:7" x14ac:dyDescent="0.25">
      <c r="A701" s="33">
        <f>+'Base de datos  1'!A5952</f>
        <v>44993</v>
      </c>
      <c r="B701" t="str">
        <f>+'Base de datos  1'!C5952</f>
        <v>Basura</v>
      </c>
      <c r="C701" s="33">
        <f>+'Base de datos  1'!D5952</f>
        <v>44993</v>
      </c>
      <c r="D701" t="str">
        <f>+'Base de datos  1'!E5952</f>
        <v>TR</v>
      </c>
      <c r="E701" t="str">
        <f>+'Base de datos  1'!F5952</f>
        <v>RETIRO BASURA 8 DE MARZO 2023</v>
      </c>
      <c r="G701" s="201">
        <f>+'Base de datos  1'!H5952</f>
        <v>170000</v>
      </c>
    </row>
    <row r="702" spans="1:7" x14ac:dyDescent="0.25">
      <c r="A702" s="33">
        <f>+'Base de datos  1'!A5953</f>
        <v>44993</v>
      </c>
      <c r="B702" t="str">
        <f>+'Base de datos  1'!C5953</f>
        <v>sede</v>
      </c>
      <c r="C702" s="33">
        <f>+'Base de datos  1'!D5953</f>
        <v>44993</v>
      </c>
      <c r="D702" t="str">
        <f>+'Base de datos  1'!E5953</f>
        <v>TR</v>
      </c>
      <c r="E702" t="str">
        <f>+'Base de datos  1'!F5953</f>
        <v>PUERTA DE ENTRADA SEDE</v>
      </c>
      <c r="G702" s="201">
        <f>+'Base de datos  1'!H5953</f>
        <v>84000</v>
      </c>
    </row>
    <row r="703" spans="1:7" x14ac:dyDescent="0.25">
      <c r="A703" s="33">
        <f>+'Base de datos  1'!A5954</f>
        <v>44994</v>
      </c>
      <c r="B703" t="str">
        <f>+'Base de datos  1'!C5954</f>
        <v>sede</v>
      </c>
      <c r="C703" s="33">
        <f>+'Base de datos  1'!D5954</f>
        <v>44994</v>
      </c>
      <c r="D703" t="str">
        <f>+'Base de datos  1'!E5954</f>
        <v>TR</v>
      </c>
      <c r="E703" t="str">
        <f>+'Base de datos  1'!F5954</f>
        <v>ABONO L.MARCHANT REP.SEDE EXTERIOR</v>
      </c>
      <c r="G703" s="201">
        <f>+'Base de datos  1'!H5954</f>
        <v>100000</v>
      </c>
    </row>
    <row r="704" spans="1:7" x14ac:dyDescent="0.25">
      <c r="A704" s="33">
        <f>+'Base de datos  1'!A5955</f>
        <v>44995</v>
      </c>
      <c r="B704" t="str">
        <f>+'Base de datos  1'!C5955</f>
        <v>agua</v>
      </c>
      <c r="C704" s="33">
        <f>+'Base de datos  1'!D5955</f>
        <v>44995</v>
      </c>
      <c r="D704" t="str">
        <f>+'Base de datos  1'!E5955</f>
        <v>TR</v>
      </c>
      <c r="E704" t="str">
        <f>+'Base de datos  1'!F5955</f>
        <v>3 CAMIONES DE AGUA CIST. DIST.</v>
      </c>
      <c r="G704" s="201">
        <f>+'Base de datos  1'!H5955</f>
        <v>165000</v>
      </c>
    </row>
    <row r="705" spans="1:7" x14ac:dyDescent="0.25">
      <c r="A705" s="33">
        <f>+'Base de datos  1'!A5956</f>
        <v>44995</v>
      </c>
      <c r="B705" t="str">
        <f>+'Base de datos  1'!C5956</f>
        <v>Mantencion</v>
      </c>
      <c r="C705" s="33">
        <f>+'Base de datos  1'!D5956</f>
        <v>44995</v>
      </c>
      <c r="D705" t="str">
        <f>+'Base de datos  1'!E5956</f>
        <v>TR</v>
      </c>
      <c r="E705" t="str">
        <f>+'Base de datos  1'!F5956</f>
        <v>FERRETERIA TUNQUEN MADERA Y OTROS</v>
      </c>
      <c r="G705" s="201">
        <f>+'Base de datos  1'!H5956</f>
        <v>120540</v>
      </c>
    </row>
    <row r="706" spans="1:7" x14ac:dyDescent="0.25">
      <c r="A706" s="33">
        <f>+'Base de datos  1'!A5957</f>
        <v>45000</v>
      </c>
      <c r="B706" t="str">
        <f>+'Base de datos  1'!C5957</f>
        <v>Basura</v>
      </c>
      <c r="C706" s="33">
        <f>+'Base de datos  1'!D5957</f>
        <v>45000</v>
      </c>
      <c r="D706" t="str">
        <f>+'Base de datos  1'!E5957</f>
        <v>TR</v>
      </c>
      <c r="E706" t="str">
        <f>+'Base de datos  1'!F5957</f>
        <v>RETIRO BASURA 14 MAR.23</v>
      </c>
      <c r="G706" s="201">
        <f>+'Base de datos  1'!H5957</f>
        <v>170000</v>
      </c>
    </row>
    <row r="707" spans="1:7" x14ac:dyDescent="0.25">
      <c r="A707" s="33">
        <f>+'Base de datos  1'!A5958</f>
        <v>45000</v>
      </c>
      <c r="B707" t="str">
        <f>+'Base de datos  1'!C5958</f>
        <v>sueldos</v>
      </c>
      <c r="C707" s="33">
        <f>+'Base de datos  1'!D5958</f>
        <v>45000</v>
      </c>
      <c r="D707" t="str">
        <f>+'Base de datos  1'!E5958</f>
        <v>TR</v>
      </c>
      <c r="E707" t="str">
        <f>+'Base de datos  1'!F5958</f>
        <v>ADELANTO SUELDO IVAN FIGUEROA</v>
      </c>
      <c r="G707" s="201">
        <f>+'Base de datos  1'!H5958</f>
        <v>200000</v>
      </c>
    </row>
    <row r="708" spans="1:7" x14ac:dyDescent="0.25">
      <c r="A708" s="33">
        <f>+'Base de datos  1'!A5959</f>
        <v>45002</v>
      </c>
      <c r="B708" t="str">
        <f>+'Base de datos  1'!C5959</f>
        <v>sede</v>
      </c>
      <c r="C708" s="33">
        <f>+'Base de datos  1'!D5959</f>
        <v>45002</v>
      </c>
      <c r="D708" t="str">
        <f>+'Base de datos  1'!E5959</f>
        <v>TR</v>
      </c>
      <c r="E708" t="str">
        <f>+'Base de datos  1'!F5959</f>
        <v>DIF. MATERIALES REP. SEDE</v>
      </c>
      <c r="G708" s="201">
        <f>+'Base de datos  1'!H5959</f>
        <v>20000</v>
      </c>
    </row>
    <row r="709" spans="1:7" x14ac:dyDescent="0.25">
      <c r="A709" s="33">
        <f>+'Base de datos  1'!A5960</f>
        <v>45002</v>
      </c>
      <c r="B709" t="str">
        <f>+'Base de datos  1'!C5960</f>
        <v>sede</v>
      </c>
      <c r="C709" s="33">
        <f>+'Base de datos  1'!D5960</f>
        <v>45002</v>
      </c>
      <c r="D709" t="str">
        <f>+'Base de datos  1'!E5960</f>
        <v>TR</v>
      </c>
      <c r="E709" t="str">
        <f>+'Base de datos  1'!F5960</f>
        <v>ABONO L.MARCHANT REP.SEDE EXTERIOR</v>
      </c>
      <c r="G709" s="201">
        <f>+'Base de datos  1'!H5960</f>
        <v>100000</v>
      </c>
    </row>
    <row r="710" spans="1:7" x14ac:dyDescent="0.25">
      <c r="A710" s="33">
        <f>+'Base de datos  1'!A5961</f>
        <v>45002</v>
      </c>
      <c r="B710" t="str">
        <f>+'Base de datos  1'!C5961</f>
        <v>sede</v>
      </c>
      <c r="C710" s="33">
        <f>+'Base de datos  1'!D5961</f>
        <v>45002</v>
      </c>
      <c r="D710" t="str">
        <f>+'Base de datos  1'!E5961</f>
        <v>TR</v>
      </c>
      <c r="E710" t="str">
        <f>+'Base de datos  1'!F5961</f>
        <v>FERRETERIA YECO CABALLETE SEDE</v>
      </c>
      <c r="G710" s="201">
        <f>+'Base de datos  1'!H5961</f>
        <v>34000</v>
      </c>
    </row>
    <row r="711" spans="1:7" x14ac:dyDescent="0.25">
      <c r="A711" s="33">
        <f>+'Base de datos  1'!A5962</f>
        <v>45002</v>
      </c>
      <c r="B711" t="str">
        <f>+'Base de datos  1'!C5962</f>
        <v>agua</v>
      </c>
      <c r="C711" s="33">
        <f>+'Base de datos  1'!D5962</f>
        <v>45002</v>
      </c>
      <c r="D711" t="str">
        <f>+'Base de datos  1'!E5962</f>
        <v>TR</v>
      </c>
      <c r="E711" t="str">
        <f>+'Base de datos  1'!F5962</f>
        <v>3 CAMIONES DE AGUA CIST. DIST.</v>
      </c>
      <c r="G711" s="201">
        <f>+'Base de datos  1'!H5962</f>
        <v>165000</v>
      </c>
    </row>
    <row r="712" spans="1:7" x14ac:dyDescent="0.25">
      <c r="A712" s="33">
        <f>+'Base de datos  1'!A5963</f>
        <v>45007</v>
      </c>
      <c r="B712" t="str">
        <f>+'Base de datos  1'!C5963</f>
        <v>Basura</v>
      </c>
      <c r="C712" s="33">
        <f>+'Base de datos  1'!D5963</f>
        <v>45007</v>
      </c>
      <c r="D712" t="str">
        <f>+'Base de datos  1'!E5963</f>
        <v>TR</v>
      </c>
      <c r="E712" t="str">
        <f>+'Base de datos  1'!F5963</f>
        <v>RETIRO BASURA 21 MAR.23</v>
      </c>
      <c r="G712" s="201">
        <f>+'Base de datos  1'!H5963</f>
        <v>170000</v>
      </c>
    </row>
    <row r="713" spans="1:7" x14ac:dyDescent="0.25">
      <c r="A713" s="33">
        <f>+'Base de datos  1'!A5964</f>
        <v>45007</v>
      </c>
      <c r="B713" t="str">
        <f>+'Base de datos  1'!C5964</f>
        <v>agua</v>
      </c>
      <c r="C713" s="33">
        <f>+'Base de datos  1'!D5964</f>
        <v>45007</v>
      </c>
      <c r="D713" t="str">
        <f>+'Base de datos  1'!E5964</f>
        <v>TR</v>
      </c>
      <c r="E713" t="str">
        <f>+'Base de datos  1'!F5964</f>
        <v>3 CAMIONES DE AGUA CIST. DIST.</v>
      </c>
      <c r="G713" s="201">
        <f>+'Base de datos  1'!H5964</f>
        <v>165000</v>
      </c>
    </row>
    <row r="714" spans="1:7" x14ac:dyDescent="0.25">
      <c r="A714" s="33">
        <f>+'Base de datos  1'!A5965</f>
        <v>45012</v>
      </c>
      <c r="B714" t="str">
        <f>+'Base de datos  1'!C5965</f>
        <v>sede</v>
      </c>
      <c r="C714" s="33">
        <f>+'Base de datos  1'!D5965</f>
        <v>45012</v>
      </c>
      <c r="D714" t="str">
        <f>+'Base de datos  1'!E5965</f>
        <v>TR</v>
      </c>
      <c r="E714" t="str">
        <f>+'Base de datos  1'!F5965</f>
        <v>SALDO L.MARCHANT REP.SEDE EXTERIOR</v>
      </c>
      <c r="G714" s="201">
        <f>+'Base de datos  1'!H5965</f>
        <v>120000</v>
      </c>
    </row>
    <row r="715" spans="1:7" x14ac:dyDescent="0.25">
      <c r="A715" s="33">
        <f>+'Base de datos  1'!A5966</f>
        <v>45012</v>
      </c>
      <c r="B715" t="str">
        <f>+'Base de datos  1'!C5966</f>
        <v>sede</v>
      </c>
      <c r="C715" s="33">
        <f>+'Base de datos  1'!D5966</f>
        <v>45012</v>
      </c>
      <c r="D715" t="str">
        <f>+'Base de datos  1'!E5966</f>
        <v>TR</v>
      </c>
      <c r="E715" t="str">
        <f>+'Base de datos  1'!F5966</f>
        <v>MAT. X REP. SEDE FERRETERIA EL YECO</v>
      </c>
      <c r="G715" s="201">
        <f>+'Base de datos  1'!H5966</f>
        <v>348200</v>
      </c>
    </row>
    <row r="716" spans="1:7" x14ac:dyDescent="0.25">
      <c r="A716" s="33">
        <f>+'Base de datos  1'!A5967</f>
        <v>45013</v>
      </c>
      <c r="B716" t="str">
        <f>+'Base de datos  1'!C5967</f>
        <v>mayor</v>
      </c>
      <c r="C716" s="33">
        <f>+'Base de datos  1'!D5967</f>
        <v>45013</v>
      </c>
      <c r="D716" t="str">
        <f>+'Base de datos  1'!E5967</f>
        <v>TR</v>
      </c>
      <c r="E716" t="str">
        <f>+'Base de datos  1'!F5967</f>
        <v>RETIRO BASURA 28 MAR-23</v>
      </c>
      <c r="G716" s="201">
        <f>+'Base de datos  1'!H5967</f>
        <v>170000</v>
      </c>
    </row>
    <row r="717" spans="1:7" x14ac:dyDescent="0.25">
      <c r="A717" s="33">
        <f>+'Base de datos  1'!A5968</f>
        <v>45013</v>
      </c>
      <c r="B717" t="str">
        <f>+'Base de datos  1'!C5968</f>
        <v>sede</v>
      </c>
      <c r="C717" s="33">
        <f>+'Base de datos  1'!D5968</f>
        <v>45013</v>
      </c>
      <c r="D717" t="str">
        <f>+'Base de datos  1'!E5968</f>
        <v>TR</v>
      </c>
      <c r="E717" t="str">
        <f>+'Base de datos  1'!F5968</f>
        <v>COMPRA PIZARREÑOS SEDE</v>
      </c>
      <c r="G717" s="201">
        <f>+'Base de datos  1'!H5968</f>
        <v>30000</v>
      </c>
    </row>
    <row r="718" spans="1:7" x14ac:dyDescent="0.25">
      <c r="A718" s="33">
        <f>+'Base de datos  1'!A5969</f>
        <v>45013</v>
      </c>
      <c r="B718" t="str">
        <f>+'Base de datos  1'!C5969</f>
        <v>sede</v>
      </c>
      <c r="C718" s="33">
        <f>+'Base de datos  1'!D5969</f>
        <v>45013</v>
      </c>
      <c r="D718" t="str">
        <f>+'Base de datos  1'!E5969</f>
        <v>d/e</v>
      </c>
      <c r="E718" t="str">
        <f>+'Base de datos  1'!F5969</f>
        <v>INSUMOS ELECTRICOS SEDE</v>
      </c>
      <c r="G718" s="201">
        <f>+'Base de datos  1'!H5969</f>
        <v>60540</v>
      </c>
    </row>
    <row r="719" spans="1:7" x14ac:dyDescent="0.25">
      <c r="A719" s="33">
        <f>+'Base de datos  1'!A5970</f>
        <v>45013</v>
      </c>
      <c r="B719" t="str">
        <f>+'Base de datos  1'!C5970</f>
        <v>agua</v>
      </c>
      <c r="C719" s="33">
        <f>+'Base de datos  1'!D5970</f>
        <v>45013</v>
      </c>
      <c r="D719" t="str">
        <f>+'Base de datos  1'!E5970</f>
        <v>d/e</v>
      </c>
      <c r="E719" t="str">
        <f>+'Base de datos  1'!F5970</f>
        <v>3 CAMIONES DE AGUA CIST. DIST.</v>
      </c>
      <c r="G719" s="201">
        <f>+'Base de datos  1'!H5970</f>
        <v>165000</v>
      </c>
    </row>
    <row r="720" spans="1:7" x14ac:dyDescent="0.25">
      <c r="A720" s="33">
        <f>+'Base de datos  1'!A5971</f>
        <v>45015</v>
      </c>
      <c r="B720" t="str">
        <f>+'Base de datos  1'!C5971</f>
        <v>caja chica</v>
      </c>
      <c r="C720" s="33">
        <f>+'Base de datos  1'!D5971</f>
        <v>45015</v>
      </c>
      <c r="D720" t="str">
        <f>+'Base de datos  1'!E5971</f>
        <v>TR</v>
      </c>
      <c r="E720" t="str">
        <f>+'Base de datos  1'!F5971</f>
        <v>R. FIGUEROA SUPLE CAJA CHICA MAR.23</v>
      </c>
      <c r="G720" s="201">
        <f>+'Base de datos  1'!H5971</f>
        <v>20000</v>
      </c>
    </row>
    <row r="721" spans="1:7" x14ac:dyDescent="0.25">
      <c r="A721" s="33">
        <f>+'Base de datos  1'!A5972</f>
        <v>45016</v>
      </c>
      <c r="B721" t="str">
        <f>+'Base de datos  1'!C5972</f>
        <v>sueldos</v>
      </c>
      <c r="C721" s="33">
        <f>+'Base de datos  1'!D5972</f>
        <v>45016</v>
      </c>
      <c r="D721" t="str">
        <f>+'Base de datos  1'!E5972</f>
        <v>TR</v>
      </c>
      <c r="E721" t="str">
        <f>+'Base de datos  1'!F5972</f>
        <v>LIQUIDACION IVAN JARA MARZO.23</v>
      </c>
      <c r="G721" s="201">
        <f>+'Base de datos  1'!H5972</f>
        <v>204750</v>
      </c>
    </row>
    <row r="722" spans="1:7" x14ac:dyDescent="0.25">
      <c r="A722" s="33">
        <f>+'Base de datos  1'!A5973</f>
        <v>45016</v>
      </c>
      <c r="B722" t="str">
        <f>+'Base de datos  1'!C5973</f>
        <v>sueldo administrador</v>
      </c>
      <c r="C722" s="33">
        <f>+'Base de datos  1'!D5973</f>
        <v>45016</v>
      </c>
      <c r="D722" t="str">
        <f>+'Base de datos  1'!E5973</f>
        <v>TR</v>
      </c>
      <c r="E722" t="str">
        <f>+'Base de datos  1'!F5973</f>
        <v>WT X ADMINISTRACION MARZO 23</v>
      </c>
      <c r="G722" s="201">
        <f>+'Base de datos  1'!H5973</f>
        <v>574713</v>
      </c>
    </row>
    <row r="723" spans="1:7" x14ac:dyDescent="0.25">
      <c r="A723" s="33">
        <f>+'Base de datos  1'!A5974</f>
        <v>45019</v>
      </c>
      <c r="B723" t="str">
        <f>+'Base de datos  1'!C5974</f>
        <v>sede</v>
      </c>
      <c r="C723" s="33">
        <f>+'Base de datos  1'!D5974</f>
        <v>45019</v>
      </c>
      <c r="D723" t="str">
        <f>+'Base de datos  1'!E5974</f>
        <v>TR</v>
      </c>
      <c r="E723" t="str">
        <f>+'Base de datos  1'!F5974</f>
        <v>INSUMOS ELECTRICOS SEDE</v>
      </c>
      <c r="G723" s="201">
        <f>+'Base de datos  1'!H5974</f>
        <v>33030</v>
      </c>
    </row>
    <row r="724" spans="1:7" x14ac:dyDescent="0.25">
      <c r="A724" s="33">
        <f>+'Base de datos  1'!A5975</f>
        <v>45019</v>
      </c>
      <c r="B724" t="str">
        <f>+'Base de datos  1'!C5975</f>
        <v>luz</v>
      </c>
      <c r="C724" s="33">
        <f>+'Base de datos  1'!D5975</f>
        <v>45019</v>
      </c>
      <c r="D724" t="str">
        <f>+'Base de datos  1'!E5975</f>
        <v>TR</v>
      </c>
      <c r="E724" t="str">
        <f>+'Base de datos  1'!F5975</f>
        <v>LITORAL  3</v>
      </c>
      <c r="G724" s="201">
        <f>+'Base de datos  1'!H5975</f>
        <v>2471</v>
      </c>
    </row>
    <row r="725" spans="1:7" x14ac:dyDescent="0.25">
      <c r="A725" s="33">
        <f>+'Base de datos  1'!A5976</f>
        <v>45019</v>
      </c>
      <c r="B725" t="str">
        <f>+'Base de datos  1'!C5976</f>
        <v>luz</v>
      </c>
      <c r="C725" s="33">
        <f>+'Base de datos  1'!D5976</f>
        <v>45019</v>
      </c>
      <c r="D725" t="str">
        <f>+'Base de datos  1'!E5976</f>
        <v>TR</v>
      </c>
      <c r="E725" t="str">
        <f>+'Base de datos  1'!F5976</f>
        <v>LITORAL 1</v>
      </c>
      <c r="G725" s="201">
        <f>+'Base de datos  1'!H5976</f>
        <v>90242</v>
      </c>
    </row>
    <row r="726" spans="1:7" x14ac:dyDescent="0.25">
      <c r="A726" s="33">
        <f>+'Base de datos  1'!A5977</f>
        <v>45019</v>
      </c>
      <c r="B726" t="str">
        <f>+'Base de datos  1'!C5977</f>
        <v>luz</v>
      </c>
      <c r="C726" s="33">
        <f>+'Base de datos  1'!D5977</f>
        <v>45019</v>
      </c>
      <c r="D726" t="str">
        <f>+'Base de datos  1'!E5977</f>
        <v>TR</v>
      </c>
      <c r="E726" t="str">
        <f>+'Base de datos  1'!F5977</f>
        <v>LITORAL 2</v>
      </c>
      <c r="G726" s="201">
        <f>+'Base de datos  1'!H5977</f>
        <v>37206</v>
      </c>
    </row>
    <row r="727" spans="1:7" x14ac:dyDescent="0.25">
      <c r="A727" s="33">
        <f>+'Base de datos  1'!A5978</f>
        <v>45019</v>
      </c>
      <c r="B727" t="str">
        <f>+'Base de datos  1'!C5978</f>
        <v>caja chica</v>
      </c>
      <c r="C727" s="33">
        <f>+'Base de datos  1'!D5978</f>
        <v>45019</v>
      </c>
      <c r="D727" t="str">
        <f>+'Base de datos  1'!E5978</f>
        <v>TR</v>
      </c>
      <c r="E727" t="str">
        <f>+'Base de datos  1'!F5978</f>
        <v>CAJA CHICA R. FIGUEROA ABRIL 2023</v>
      </c>
      <c r="G727" s="201">
        <f>+'Base de datos  1'!H5978</f>
        <v>100000</v>
      </c>
    </row>
    <row r="728" spans="1:7" x14ac:dyDescent="0.25">
      <c r="A728" s="33">
        <f>+'Base de datos  1'!A5979</f>
        <v>45019</v>
      </c>
      <c r="B728" t="str">
        <f>+'Base de datos  1'!C5979</f>
        <v>sede</v>
      </c>
      <c r="C728" s="33">
        <f>+'Base de datos  1'!D5979</f>
        <v>45019</v>
      </c>
      <c r="D728" t="str">
        <f>+'Base de datos  1'!E5979</f>
        <v>TR</v>
      </c>
      <c r="E728" t="str">
        <f>+'Base de datos  1'!F5979</f>
        <v>ABOBO LUIS MARCHANT X PAREDES SEDE</v>
      </c>
      <c r="G728" s="201">
        <f>+'Base de datos  1'!H5979</f>
        <v>150000</v>
      </c>
    </row>
    <row r="729" spans="1:7" x14ac:dyDescent="0.25">
      <c r="A729" s="33">
        <f>+'Base de datos  1'!A5980</f>
        <v>45019</v>
      </c>
      <c r="B729" t="str">
        <f>+'Base de datos  1'!C5980</f>
        <v>celular</v>
      </c>
      <c r="C729" s="33">
        <f>+'Base de datos  1'!D5980</f>
        <v>45019</v>
      </c>
      <c r="D729" t="str">
        <f>+'Base de datos  1'!E5980</f>
        <v>TR</v>
      </c>
      <c r="E729" t="str">
        <f>+'Base de datos  1'!F5980</f>
        <v>CELULAR ENTEL ENCARGADO</v>
      </c>
      <c r="G729" s="201">
        <f>+'Base de datos  1'!H5980</f>
        <v>17970</v>
      </c>
    </row>
    <row r="730" spans="1:7" x14ac:dyDescent="0.25">
      <c r="A730" s="33">
        <f>+'Base de datos  1'!A5981</f>
        <v>45020</v>
      </c>
      <c r="B730" t="str">
        <f>+'Base de datos  1'!C5981</f>
        <v>Basura</v>
      </c>
      <c r="C730" s="33">
        <f>+'Base de datos  1'!D5981</f>
        <v>45020</v>
      </c>
      <c r="D730" t="str">
        <f>+'Base de datos  1'!E5981</f>
        <v>TR</v>
      </c>
      <c r="E730" t="str">
        <f>+'Base de datos  1'!F5981</f>
        <v>RETIRO BASURA 4 ABRIL 2023</v>
      </c>
      <c r="G730" s="201">
        <f>+'Base de datos  1'!H5981</f>
        <v>170000</v>
      </c>
    </row>
    <row r="731" spans="1:7" x14ac:dyDescent="0.25">
      <c r="A731" s="33">
        <f>+'Base de datos  1'!A5982</f>
        <v>45020</v>
      </c>
      <c r="B731" t="str">
        <f>+'Base de datos  1'!C5982</f>
        <v>Imposiciones</v>
      </c>
      <c r="C731" s="33">
        <f>+'Base de datos  1'!D5982</f>
        <v>45020</v>
      </c>
      <c r="D731" t="str">
        <f>+'Base de datos  1'!E5982</f>
        <v>TR</v>
      </c>
      <c r="E731" t="str">
        <f>+'Base de datos  1'!F5982</f>
        <v>PREVIRED I. JARA</v>
      </c>
      <c r="G731" s="201">
        <f>+'Base de datos  1'!H5982</f>
        <v>119650</v>
      </c>
    </row>
    <row r="732" spans="1:7" x14ac:dyDescent="0.25">
      <c r="A732" s="33">
        <f>+'Base de datos  1'!A5983</f>
        <v>45021</v>
      </c>
      <c r="B732" t="str">
        <f>+'Base de datos  1'!C5983</f>
        <v>sede</v>
      </c>
      <c r="C732" s="33">
        <f>+'Base de datos  1'!D5983</f>
        <v>45021</v>
      </c>
      <c r="D732" t="str">
        <f>+'Base de datos  1'!E5983</f>
        <v>TR</v>
      </c>
      <c r="E732" t="str">
        <f>+'Base de datos  1'!F5983</f>
        <v>SALO LUIS MARCHANT X PAREDES SEDE</v>
      </c>
      <c r="G732" s="201">
        <f>+'Base de datos  1'!H5983</f>
        <v>100000</v>
      </c>
    </row>
    <row r="733" spans="1:7" x14ac:dyDescent="0.25">
      <c r="A733" s="33">
        <f>+'Base de datos  1'!A5984</f>
        <v>45021</v>
      </c>
      <c r="B733" t="str">
        <f>+'Base de datos  1'!C5984</f>
        <v>agua</v>
      </c>
      <c r="C733" s="33">
        <f>+'Base de datos  1'!D5984</f>
        <v>45021</v>
      </c>
      <c r="D733" t="str">
        <f>+'Base de datos  1'!E5984</f>
        <v>TR</v>
      </c>
      <c r="E733" t="str">
        <f>+'Base de datos  1'!F5984</f>
        <v>3 CAMIONES DE AGUA CIT. DIST</v>
      </c>
      <c r="G733" s="201">
        <f>+'Base de datos  1'!H5984</f>
        <v>165000</v>
      </c>
    </row>
    <row r="734" spans="1:7" x14ac:dyDescent="0.25">
      <c r="A734" s="33">
        <f>+'Base de datos  1'!A5985</f>
        <v>45021</v>
      </c>
      <c r="B734" t="str">
        <f>+'Base de datos  1'!C5985</f>
        <v>Administracion</v>
      </c>
      <c r="C734" s="33">
        <f>+'Base de datos  1'!D5985</f>
        <v>45021</v>
      </c>
      <c r="D734" t="str">
        <f>+'Base de datos  1'!E5985</f>
        <v>TR</v>
      </c>
      <c r="E734" t="str">
        <f>+'Base de datos  1'!F5985</f>
        <v>SEGURO FRAUDE</v>
      </c>
      <c r="G734" s="201">
        <f>+'Base de datos  1'!H5985</f>
        <v>4987</v>
      </c>
    </row>
    <row r="735" spans="1:7" x14ac:dyDescent="0.25">
      <c r="A735" s="33">
        <f>+'Base de datos  1'!A5986</f>
        <v>45027</v>
      </c>
      <c r="B735" t="str">
        <f>+'Base de datos  1'!C5986</f>
        <v>Basura</v>
      </c>
      <c r="C735" s="33">
        <f>+'Base de datos  1'!D5986</f>
        <v>45027</v>
      </c>
      <c r="D735" t="str">
        <f>+'Base de datos  1'!E5986</f>
        <v>D/E</v>
      </c>
      <c r="E735" t="str">
        <f>+'Base de datos  1'!F5986</f>
        <v>RETIRO BASURA 11 ABRIL 23</v>
      </c>
      <c r="G735" s="201">
        <f>+'Base de datos  1'!H5986</f>
        <v>170000</v>
      </c>
    </row>
    <row r="736" spans="1:7" x14ac:dyDescent="0.25">
      <c r="A736" s="33">
        <f>+'Base de datos  1'!A5987</f>
        <v>45030</v>
      </c>
      <c r="B736" t="str">
        <f>+'Base de datos  1'!C5987</f>
        <v>agua</v>
      </c>
      <c r="C736" s="33">
        <f>+'Base de datos  1'!D5987</f>
        <v>45030</v>
      </c>
      <c r="D736" t="str">
        <f>+'Base de datos  1'!E5987</f>
        <v>TR</v>
      </c>
      <c r="E736" t="str">
        <f>+'Base de datos  1'!F5987</f>
        <v>2 CAMIONES DE AGUA CIST. DIST.</v>
      </c>
      <c r="G736" s="201">
        <f>+'Base de datos  1'!H5987</f>
        <v>110000</v>
      </c>
    </row>
    <row r="737" spans="1:7" x14ac:dyDescent="0.25">
      <c r="A737" s="33">
        <f>+'Base de datos  1'!A5988</f>
        <v>45030</v>
      </c>
      <c r="B737" t="str">
        <f>+'Base de datos  1'!C5988</f>
        <v>sueldos</v>
      </c>
      <c r="C737" s="33">
        <f>+'Base de datos  1'!D5988</f>
        <v>45030</v>
      </c>
      <c r="D737" t="str">
        <f>+'Base de datos  1'!E5988</f>
        <v>TR</v>
      </c>
      <c r="E737" t="str">
        <f>+'Base de datos  1'!F5988</f>
        <v>ADELANTO SUELDO I. JARA</v>
      </c>
      <c r="G737" s="201">
        <f>+'Base de datos  1'!H5988</f>
        <v>100000</v>
      </c>
    </row>
    <row r="738" spans="1:7" x14ac:dyDescent="0.25">
      <c r="A738" s="33">
        <f>+'Base de datos  1'!A5989</f>
        <v>45033</v>
      </c>
      <c r="B738" t="str">
        <f>+'Base de datos  1'!C5989</f>
        <v>Contribuciones</v>
      </c>
      <c r="C738" s="33">
        <f>+'Base de datos  1'!D5989</f>
        <v>45033</v>
      </c>
      <c r="D738" t="str">
        <f>+'Base de datos  1'!E5989</f>
        <v>TR</v>
      </c>
      <c r="E738" t="str">
        <f>+'Base de datos  1'!F5989</f>
        <v>CONTRIBUCIONES 1/2023 SITIOS ENSUEÑO</v>
      </c>
      <c r="G738" s="201">
        <f>+'Base de datos  1'!H5989</f>
        <v>1012588</v>
      </c>
    </row>
    <row r="739" spans="1:7" x14ac:dyDescent="0.25">
      <c r="A739" s="33">
        <f>+'Base de datos  1'!A5990</f>
        <v>45035</v>
      </c>
      <c r="B739" t="str">
        <f>+'Base de datos  1'!C5990</f>
        <v>Basura</v>
      </c>
      <c r="C739" s="33">
        <f>+'Base de datos  1'!D5990</f>
        <v>45035</v>
      </c>
      <c r="D739" t="str">
        <f>+'Base de datos  1'!E5990</f>
        <v>TR</v>
      </c>
      <c r="E739" t="str">
        <f>+'Base de datos  1'!F5990</f>
        <v>RETIRO BASURA 18 ABR.23</v>
      </c>
      <c r="G739" s="201">
        <f>+'Base de datos  1'!H5990</f>
        <v>170000</v>
      </c>
    </row>
    <row r="740" spans="1:7" x14ac:dyDescent="0.25">
      <c r="A740" s="33">
        <f>+'Base de datos  1'!A5991</f>
        <v>45035</v>
      </c>
      <c r="B740" t="str">
        <f>+'Base de datos  1'!C5991</f>
        <v>agua</v>
      </c>
      <c r="C740" s="33">
        <f>+'Base de datos  1'!D5991</f>
        <v>45035</v>
      </c>
      <c r="D740" t="str">
        <f>+'Base de datos  1'!E5991</f>
        <v>TR</v>
      </c>
      <c r="E740" t="str">
        <f>+'Base de datos  1'!F5991</f>
        <v>2 CAMIONES DE AGUA CIST. DIST.</v>
      </c>
      <c r="G740" s="201">
        <f>+'Base de datos  1'!H5991</f>
        <v>110000</v>
      </c>
    </row>
    <row r="741" spans="1:7" x14ac:dyDescent="0.25">
      <c r="A741" s="33">
        <f>+'Base de datos  1'!A5992</f>
        <v>45040</v>
      </c>
      <c r="B741" t="str">
        <f>+'Base de datos  1'!C5992</f>
        <v>reduc. acta</v>
      </c>
      <c r="C741" s="33">
        <f>+'Base de datos  1'!D5992</f>
        <v>45040</v>
      </c>
      <c r="D741" t="str">
        <f>+'Base de datos  1'!E5992</f>
        <v>TR</v>
      </c>
      <c r="E741" t="str">
        <f>+'Base de datos  1'!F5992</f>
        <v>NOTARIA CASABLANCA REDUC. ACTA 18 FEB</v>
      </c>
      <c r="G741" s="201">
        <f>+'Base de datos  1'!H5992</f>
        <v>60000</v>
      </c>
    </row>
    <row r="742" spans="1:7" x14ac:dyDescent="0.25">
      <c r="A742" s="33">
        <f>+'Base de datos  1'!A5993</f>
        <v>45041</v>
      </c>
      <c r="B742" t="str">
        <f>+'Base de datos  1'!C5993</f>
        <v>Basura</v>
      </c>
      <c r="C742" s="33">
        <f>+'Base de datos  1'!D5993</f>
        <v>45041</v>
      </c>
      <c r="D742" t="str">
        <f>+'Base de datos  1'!E5993</f>
        <v>TR</v>
      </c>
      <c r="E742" t="str">
        <f>+'Base de datos  1'!F5993</f>
        <v>RETIRO BASURA 25 ABR.23</v>
      </c>
      <c r="G742" s="201">
        <f>+'Base de datos  1'!H5993</f>
        <v>170000</v>
      </c>
    </row>
    <row r="743" spans="1:7" x14ac:dyDescent="0.25">
      <c r="A743" s="33">
        <f>+'Base de datos  1'!A5994</f>
        <v>45042</v>
      </c>
      <c r="B743" t="str">
        <f>+'Base de datos  1'!C5994</f>
        <v>agua</v>
      </c>
      <c r="C743" s="33">
        <f>+'Base de datos  1'!D5994</f>
        <v>45042</v>
      </c>
      <c r="D743" t="str">
        <f>+'Base de datos  1'!E5994</f>
        <v>TR</v>
      </c>
      <c r="E743" t="str">
        <f>+'Base de datos  1'!F5994</f>
        <v>3 CAMIONES DE AGUA CIT. DIST</v>
      </c>
      <c r="G743" s="201">
        <f>+'Base de datos  1'!H5994</f>
        <v>165000</v>
      </c>
    </row>
    <row r="744" spans="1:7" x14ac:dyDescent="0.25">
      <c r="A744" s="33">
        <f>+'Base de datos  1'!A5995</f>
        <v>45043</v>
      </c>
      <c r="B744" t="str">
        <f>+'Base de datos  1'!C5995</f>
        <v>sueldos</v>
      </c>
      <c r="C744" s="33">
        <f>+'Base de datos  1'!D5995</f>
        <v>45043</v>
      </c>
      <c r="D744" t="str">
        <f>+'Base de datos  1'!E5995</f>
        <v>TR</v>
      </c>
      <c r="E744" t="str">
        <f>+'Base de datos  1'!F5995</f>
        <v>LIQ. IVAN JARA ABRIL</v>
      </c>
      <c r="G744" s="201">
        <f>+'Base de datos  1'!H5995</f>
        <v>304750</v>
      </c>
    </row>
    <row r="745" spans="1:7" x14ac:dyDescent="0.25">
      <c r="A745" s="33">
        <f>+'Base de datos  1'!A5996</f>
        <v>45043</v>
      </c>
      <c r="B745" t="str">
        <f>+'Base de datos  1'!C5996</f>
        <v>sueldo administrador</v>
      </c>
      <c r="C745" s="33">
        <f>+'Base de datos  1'!D5996</f>
        <v>45043</v>
      </c>
      <c r="D745" t="str">
        <f>+'Base de datos  1'!E5996</f>
        <v>TR</v>
      </c>
      <c r="E745" t="str">
        <f>+'Base de datos  1'!F5996</f>
        <v>ADMINISTRACION WT ABRIL</v>
      </c>
      <c r="G745" s="201">
        <f>+'Base de datos  1'!H5996</f>
        <v>574713</v>
      </c>
    </row>
    <row r="746" spans="1:7" x14ac:dyDescent="0.25">
      <c r="A746" s="33">
        <f>+'Base de datos  1'!A5997</f>
        <v>45048</v>
      </c>
      <c r="B746" t="str">
        <f>+'Base de datos  1'!C5997</f>
        <v>luz</v>
      </c>
      <c r="C746" s="33">
        <f>+'Base de datos  1'!D5997</f>
        <v>45048</v>
      </c>
      <c r="D746" t="str">
        <f>+'Base de datos  1'!E5997</f>
        <v>TR</v>
      </c>
      <c r="E746" t="str">
        <f>+'Base de datos  1'!F5997</f>
        <v>LITORAL 3</v>
      </c>
      <c r="G746" s="201">
        <f>+'Base de datos  1'!H5997</f>
        <v>2334</v>
      </c>
    </row>
    <row r="747" spans="1:7" x14ac:dyDescent="0.25">
      <c r="A747" s="33">
        <f>+'Base de datos  1'!A5998</f>
        <v>45048</v>
      </c>
      <c r="B747" t="str">
        <f>+'Base de datos  1'!C5998</f>
        <v>luz</v>
      </c>
      <c r="C747" s="33">
        <f>+'Base de datos  1'!D5998</f>
        <v>45048</v>
      </c>
      <c r="D747" t="str">
        <f>+'Base de datos  1'!E5998</f>
        <v>TR</v>
      </c>
      <c r="E747" t="str">
        <f>+'Base de datos  1'!F5998</f>
        <v>LITORAL 1</v>
      </c>
      <c r="G747" s="201">
        <f>+'Base de datos  1'!H5998</f>
        <v>139856</v>
      </c>
    </row>
    <row r="748" spans="1:7" x14ac:dyDescent="0.25">
      <c r="A748" s="33">
        <f>+'Base de datos  1'!A5999</f>
        <v>45048</v>
      </c>
      <c r="B748" t="str">
        <f>+'Base de datos  1'!C5999</f>
        <v>luz</v>
      </c>
      <c r="C748" s="33">
        <f>+'Base de datos  1'!D5999</f>
        <v>45048</v>
      </c>
      <c r="D748" t="str">
        <f>+'Base de datos  1'!E5999</f>
        <v>TR</v>
      </c>
      <c r="E748" t="str">
        <f>+'Base de datos  1'!F5999</f>
        <v>LITORAL 2</v>
      </c>
      <c r="G748" s="201">
        <f>+'Base de datos  1'!H5999</f>
        <v>41552</v>
      </c>
    </row>
    <row r="749" spans="1:7" x14ac:dyDescent="0.25">
      <c r="A749" s="33">
        <f>+'Base de datos  1'!A6000</f>
        <v>45048</v>
      </c>
      <c r="B749" t="str">
        <f>+'Base de datos  1'!C6000</f>
        <v>celular</v>
      </c>
      <c r="C749" s="33">
        <f>+'Base de datos  1'!D6000</f>
        <v>45048</v>
      </c>
      <c r="D749" t="str">
        <f>+'Base de datos  1'!E6000</f>
        <v>TR</v>
      </c>
      <c r="E749" t="str">
        <f>+'Base de datos  1'!F6000</f>
        <v>ENTEL CELULAR ENCARGADO</v>
      </c>
      <c r="G749" s="201">
        <f>+'Base de datos  1'!H6000</f>
        <v>17970</v>
      </c>
    </row>
    <row r="750" spans="1:7" x14ac:dyDescent="0.25">
      <c r="A750" s="33">
        <f>+'Base de datos  1'!A6001</f>
        <v>45048</v>
      </c>
      <c r="B750" t="str">
        <f>+'Base de datos  1'!C6001</f>
        <v>caja chica</v>
      </c>
      <c r="C750" s="33">
        <f>+'Base de datos  1'!D6001</f>
        <v>45048</v>
      </c>
      <c r="D750" t="str">
        <f>+'Base de datos  1'!E6001</f>
        <v>TR</v>
      </c>
      <c r="E750" t="str">
        <f>+'Base de datos  1'!F6001</f>
        <v>CAJA CHICA MAYO R. FIGUEROA</v>
      </c>
      <c r="G750" s="201">
        <f>+'Base de datos  1'!H6001</f>
        <v>100000</v>
      </c>
    </row>
    <row r="751" spans="1:7" x14ac:dyDescent="0.25">
      <c r="A751" s="33">
        <f>+'Base de datos  1'!A6002</f>
        <v>45048</v>
      </c>
      <c r="B751" t="str">
        <f>+'Base de datos  1'!C6002</f>
        <v>Imposiciones</v>
      </c>
      <c r="C751" s="33">
        <f>+'Base de datos  1'!D6002</f>
        <v>45048</v>
      </c>
      <c r="D751" t="str">
        <f>+'Base de datos  1'!E6002</f>
        <v>TR</v>
      </c>
      <c r="E751" t="str">
        <f>+'Base de datos  1'!F6002</f>
        <v>PREVIRED ENCARGADO</v>
      </c>
      <c r="G751" s="201">
        <f>+'Base de datos  1'!H6002</f>
        <v>119950</v>
      </c>
    </row>
    <row r="752" spans="1:7" x14ac:dyDescent="0.25">
      <c r="A752" s="33">
        <f>+'Base de datos  1'!A6003</f>
        <v>45048</v>
      </c>
      <c r="B752" t="str">
        <f>+'Base de datos  1'!C6003</f>
        <v>Basura</v>
      </c>
      <c r="C752" s="33">
        <f>+'Base de datos  1'!D6003</f>
        <v>45048</v>
      </c>
      <c r="D752" t="str">
        <f>+'Base de datos  1'!E6003</f>
        <v>TR</v>
      </c>
      <c r="E752" t="str">
        <f>+'Base de datos  1'!F6003</f>
        <v>RETIRO BASURA 2 MAYO 23</v>
      </c>
      <c r="G752" s="201">
        <f>+'Base de datos  1'!H6003</f>
        <v>170000</v>
      </c>
    </row>
    <row r="753" spans="1:7" x14ac:dyDescent="0.25">
      <c r="A753" s="33">
        <f>+'Base de datos  1'!A6004</f>
        <v>45049</v>
      </c>
      <c r="B753" t="str">
        <f>+'Base de datos  1'!C6004</f>
        <v>agua</v>
      </c>
      <c r="C753" s="33">
        <f>+'Base de datos  1'!D6004</f>
        <v>45049</v>
      </c>
      <c r="D753" t="str">
        <f>+'Base de datos  1'!E6004</f>
        <v>TR</v>
      </c>
      <c r="E753" t="str">
        <f>+'Base de datos  1'!F6004</f>
        <v>REEMBOLSO AGUA X RANCO 38 RF</v>
      </c>
      <c r="G753" s="201">
        <f>+'Base de datos  1'!H6004</f>
        <v>30000</v>
      </c>
    </row>
    <row r="754" spans="1:7" x14ac:dyDescent="0.25">
      <c r="A754" s="33">
        <f>+'Base de datos  1'!A6005</f>
        <v>45050</v>
      </c>
      <c r="B754" t="str">
        <f>+'Base de datos  1'!C6005</f>
        <v>agua</v>
      </c>
      <c r="C754" s="33">
        <f>+'Base de datos  1'!D6005</f>
        <v>45050</v>
      </c>
      <c r="D754" t="str">
        <f>+'Base de datos  1'!E6005</f>
        <v>TR</v>
      </c>
      <c r="E754" t="str">
        <f>+'Base de datos  1'!F6005</f>
        <v>1 CAMION DE AGUA CIST. DIST.</v>
      </c>
      <c r="G754" s="201">
        <f>+'Base de datos  1'!H6005</f>
        <v>55000</v>
      </c>
    </row>
    <row r="755" spans="1:7" x14ac:dyDescent="0.25">
      <c r="A755" s="33">
        <f>+'Base de datos  1'!A6006</f>
        <v>45051</v>
      </c>
      <c r="B755" t="str">
        <f>+'Base de datos  1'!C6006</f>
        <v>Administracion</v>
      </c>
      <c r="C755" s="33">
        <f>+'Base de datos  1'!D6006</f>
        <v>45051</v>
      </c>
      <c r="D755" t="str">
        <f>+'Base de datos  1'!E6006</f>
        <v>TR</v>
      </c>
      <c r="E755" t="str">
        <f>+'Base de datos  1'!F6006</f>
        <v>PAC FRAUDE</v>
      </c>
      <c r="G755" s="201">
        <f>+'Base de datos  1'!H6006</f>
        <v>5036</v>
      </c>
    </row>
    <row r="756" spans="1:7" x14ac:dyDescent="0.25">
      <c r="A756" s="33">
        <f>+'Base de datos  1'!A6007</f>
        <v>45056</v>
      </c>
      <c r="B756" t="str">
        <f>+'Base de datos  1'!C6007</f>
        <v>Basura</v>
      </c>
      <c r="C756" s="33">
        <f>+'Base de datos  1'!D6007</f>
        <v>45056</v>
      </c>
      <c r="D756" t="str">
        <f>+'Base de datos  1'!E6007</f>
        <v>TR</v>
      </c>
      <c r="E756" t="str">
        <f>+'Base de datos  1'!F6007</f>
        <v>RETIRO BASURA 10 MAYO</v>
      </c>
      <c r="G756" s="201">
        <f>+'Base de datos  1'!H6007</f>
        <v>170000</v>
      </c>
    </row>
    <row r="757" spans="1:7" x14ac:dyDescent="0.25">
      <c r="A757" s="33">
        <f>+'Base de datos  1'!A6008</f>
        <v>45056</v>
      </c>
      <c r="B757" t="str">
        <f>+'Base de datos  1'!C6008</f>
        <v>agua</v>
      </c>
      <c r="C757" s="33">
        <f>+'Base de datos  1'!D6008</f>
        <v>45056</v>
      </c>
      <c r="D757" t="str">
        <f>+'Base de datos  1'!E6008</f>
        <v>TR</v>
      </c>
      <c r="E757" t="str">
        <f>+'Base de datos  1'!F6008</f>
        <v>3 CAMIONES DE AGUA CIST. DIST.</v>
      </c>
      <c r="G757" s="201">
        <f>+'Base de datos  1'!H6008</f>
        <v>165000</v>
      </c>
    </row>
    <row r="758" spans="1:7" x14ac:dyDescent="0.25">
      <c r="A758" s="33">
        <f>+'Base de datos  1'!A6009</f>
        <v>45061</v>
      </c>
      <c r="B758" t="str">
        <f>+'Base de datos  1'!C6009</f>
        <v>sueldos</v>
      </c>
      <c r="C758" s="33">
        <f>+'Base de datos  1'!D6009</f>
        <v>45061</v>
      </c>
      <c r="D758" t="str">
        <f>+'Base de datos  1'!E6009</f>
        <v>TR</v>
      </c>
      <c r="E758" t="str">
        <f>+'Base de datos  1'!F6009</f>
        <v>ADELANTO SUELDO IVAN JARA MAY.23</v>
      </c>
      <c r="G758" s="201">
        <f>+'Base de datos  1'!H6009</f>
        <v>100000</v>
      </c>
    </row>
    <row r="759" spans="1:7" x14ac:dyDescent="0.25">
      <c r="A759" s="33">
        <f>+'Base de datos  1'!A6010</f>
        <v>45062</v>
      </c>
      <c r="B759" t="str">
        <f>+'Base de datos  1'!C6010</f>
        <v>Basura</v>
      </c>
      <c r="C759" s="33">
        <f>+'Base de datos  1'!D6010</f>
        <v>45062</v>
      </c>
      <c r="D759" t="str">
        <f>+'Base de datos  1'!E6010</f>
        <v>TR</v>
      </c>
      <c r="E759" t="str">
        <f>+'Base de datos  1'!F6010</f>
        <v>RETIRO BASURA 16 MAY.23</v>
      </c>
      <c r="G759" s="201">
        <f>+'Base de datos  1'!H6010</f>
        <v>170000</v>
      </c>
    </row>
    <row r="760" spans="1:7" x14ac:dyDescent="0.25">
      <c r="A760" s="33">
        <f>+'Base de datos  1'!A6011</f>
        <v>45064</v>
      </c>
      <c r="B760" t="str">
        <f>+'Base de datos  1'!C6011</f>
        <v>agua</v>
      </c>
      <c r="C760" s="33">
        <f>+'Base de datos  1'!D6011</f>
        <v>45064</v>
      </c>
      <c r="D760" t="str">
        <f>+'Base de datos  1'!E6011</f>
        <v>TR</v>
      </c>
      <c r="E760" t="str">
        <f>+'Base de datos  1'!F6011</f>
        <v>2 CAMIONES DE AGUA CIST. DIST.</v>
      </c>
      <c r="G760" s="201">
        <f>+'Base de datos  1'!H6011</f>
        <v>110000</v>
      </c>
    </row>
    <row r="761" spans="1:7" x14ac:dyDescent="0.25">
      <c r="A761" s="33">
        <f>+'Base de datos  1'!A6012</f>
        <v>45070</v>
      </c>
      <c r="B761" t="str">
        <f>+'Base de datos  1'!C6012</f>
        <v>Basura</v>
      </c>
      <c r="C761" s="33">
        <f>+'Base de datos  1'!D6012</f>
        <v>45070</v>
      </c>
      <c r="D761" t="str">
        <f>+'Base de datos  1'!E6012</f>
        <v>TR</v>
      </c>
      <c r="E761" t="str">
        <f>+'Base de datos  1'!F6012</f>
        <v>RETIRO BASURA 23 MAY.23</v>
      </c>
      <c r="G761" s="201">
        <f>+'Base de datos  1'!H6012</f>
        <v>170000</v>
      </c>
    </row>
    <row r="762" spans="1:7" x14ac:dyDescent="0.25">
      <c r="A762" s="33">
        <f>+'Base de datos  1'!A6013</f>
        <v>45070</v>
      </c>
      <c r="B762" t="str">
        <f>+'Base de datos  1'!C6013</f>
        <v>Mantencion</v>
      </c>
      <c r="C762" s="33">
        <f>+'Base de datos  1'!D6013</f>
        <v>45070</v>
      </c>
      <c r="D762" t="str">
        <f>+'Base de datos  1'!E6013</f>
        <v>TR</v>
      </c>
      <c r="E762" t="str">
        <f>+'Base de datos  1'!F6013</f>
        <v>REPARAC. LUMINARIAS RANCO</v>
      </c>
      <c r="G762" s="201">
        <f>+'Base de datos  1'!H6013</f>
        <v>40000</v>
      </c>
    </row>
    <row r="763" spans="1:7" x14ac:dyDescent="0.25">
      <c r="A763" s="33">
        <f>+'Base de datos  1'!A6014</f>
        <v>45071</v>
      </c>
      <c r="B763" t="str">
        <f>+'Base de datos  1'!C6014</f>
        <v>agua</v>
      </c>
      <c r="C763" s="33">
        <f>+'Base de datos  1'!D6014</f>
        <v>45071</v>
      </c>
      <c r="D763" t="str">
        <f>+'Base de datos  1'!E6014</f>
        <v>TR</v>
      </c>
      <c r="E763" t="str">
        <f>+'Base de datos  1'!F6014</f>
        <v>3 CAMIONES DE AGUA CIST. DIST.</v>
      </c>
      <c r="G763" s="201">
        <f>+'Base de datos  1'!H6014</f>
        <v>165000</v>
      </c>
    </row>
    <row r="764" spans="1:7" x14ac:dyDescent="0.25">
      <c r="A764" s="33">
        <f>+'Base de datos  1'!A6015</f>
        <v>45077</v>
      </c>
      <c r="B764" t="str">
        <f>+'Base de datos  1'!C6015</f>
        <v>sueldos</v>
      </c>
      <c r="C764" s="33">
        <f>+'Base de datos  1'!D6015</f>
        <v>45077</v>
      </c>
      <c r="D764" t="str">
        <f>+'Base de datos  1'!E6015</f>
        <v>TR</v>
      </c>
      <c r="E764" t="str">
        <f>+'Base de datos  1'!F6015</f>
        <v>liq. Ivan jara x mayo 2023</v>
      </c>
      <c r="G764" s="201">
        <f>+'Base de datos  1'!H6015</f>
        <v>345225</v>
      </c>
    </row>
    <row r="765" spans="1:7" x14ac:dyDescent="0.25">
      <c r="A765" s="33">
        <f>+'Base de datos  1'!A6016</f>
        <v>45077</v>
      </c>
      <c r="B765" t="str">
        <f>+'Base de datos  1'!C6016</f>
        <v>sueldo administrador</v>
      </c>
      <c r="C765" s="33">
        <f>+'Base de datos  1'!D6016</f>
        <v>45077</v>
      </c>
      <c r="D765" t="str">
        <f>+'Base de datos  1'!E6016</f>
        <v>TR</v>
      </c>
      <c r="E765" t="str">
        <f>+'Base de datos  1'!F6016</f>
        <v>WT ADMINISTRACION MAYO</v>
      </c>
      <c r="G765" s="201">
        <f>+'Base de datos  1'!H6016</f>
        <v>574713</v>
      </c>
    </row>
    <row r="766" spans="1:7" x14ac:dyDescent="0.25">
      <c r="A766" s="33">
        <f>+'Base de datos  1'!A6017</f>
        <v>45077</v>
      </c>
      <c r="B766" t="str">
        <f>+'Base de datos  1'!C6017</f>
        <v>Proy. TiT Dominio</v>
      </c>
      <c r="C766" s="33">
        <f>+'Base de datos  1'!D6017</f>
        <v>45077</v>
      </c>
      <c r="D766" t="str">
        <f>+'Base de datos  1'!E6017</f>
        <v>TR</v>
      </c>
      <c r="E766" t="str">
        <f>+'Base de datos  1'!F6017</f>
        <v>CBR CASABLANCA X DELIA QUIROGA</v>
      </c>
      <c r="G766" s="201">
        <f>+'Base de datos  1'!H6017</f>
        <v>20000</v>
      </c>
    </row>
    <row r="767" spans="1:7" x14ac:dyDescent="0.25">
      <c r="A767" s="33">
        <f>+'Base de datos  1'!A6018</f>
        <v>45077</v>
      </c>
      <c r="B767" t="str">
        <f>+'Base de datos  1'!C6018</f>
        <v>basura</v>
      </c>
      <c r="C767" s="33">
        <f>+'Base de datos  1'!D6018</f>
        <v>45077</v>
      </c>
      <c r="D767" t="str">
        <f>+'Base de datos  1'!E6018</f>
        <v>TR</v>
      </c>
      <c r="E767" t="str">
        <f>+'Base de datos  1'!F6018</f>
        <v>RETIRO BASURA 31 MAY.23</v>
      </c>
      <c r="G767" s="201">
        <f>+'Base de datos  1'!H6018</f>
        <v>100000</v>
      </c>
    </row>
    <row r="768" spans="1:7" x14ac:dyDescent="0.25">
      <c r="A768" s="33">
        <f>+'Base de datos  1'!A6019</f>
        <v>45078</v>
      </c>
      <c r="B768" t="str">
        <f>+'Base de datos  1'!C6019</f>
        <v>luz</v>
      </c>
      <c r="C768" s="33">
        <f>+'Base de datos  1'!D6019</f>
        <v>45078</v>
      </c>
      <c r="D768" t="str">
        <f>+'Base de datos  1'!E6019</f>
        <v>TR</v>
      </c>
      <c r="E768" t="str">
        <f>+'Base de datos  1'!F6019</f>
        <v>LITORAL 3</v>
      </c>
      <c r="G768" s="201">
        <f>+'Base de datos  1'!H6019</f>
        <v>2013</v>
      </c>
    </row>
    <row r="769" spans="1:7" x14ac:dyDescent="0.25">
      <c r="A769" s="33">
        <f>+'Base de datos  1'!A6020</f>
        <v>45078</v>
      </c>
      <c r="B769" t="str">
        <f>+'Base de datos  1'!C6020</f>
        <v>luz</v>
      </c>
      <c r="C769" s="33">
        <f>+'Base de datos  1'!D6020</f>
        <v>45078</v>
      </c>
      <c r="D769" t="str">
        <f>+'Base de datos  1'!E6020</f>
        <v>TR</v>
      </c>
      <c r="E769" t="str">
        <f>+'Base de datos  1'!F6020</f>
        <v>LITORAL 1</v>
      </c>
      <c r="G769" s="201">
        <f>+'Base de datos  1'!H6020</f>
        <v>111749</v>
      </c>
    </row>
    <row r="770" spans="1:7" x14ac:dyDescent="0.25">
      <c r="A770" s="33">
        <f>+'Base de datos  1'!A6021</f>
        <v>45078</v>
      </c>
      <c r="B770" t="str">
        <f>+'Base de datos  1'!C6021</f>
        <v>luz</v>
      </c>
      <c r="C770" s="33">
        <f>+'Base de datos  1'!D6021</f>
        <v>45078</v>
      </c>
      <c r="D770" t="str">
        <f>+'Base de datos  1'!E6021</f>
        <v>TR</v>
      </c>
      <c r="E770" t="str">
        <f>+'Base de datos  1'!F6021</f>
        <v>LITORAL 2</v>
      </c>
      <c r="G770" s="201">
        <f>+'Base de datos  1'!H6021</f>
        <v>41714</v>
      </c>
    </row>
    <row r="771" spans="1:7" x14ac:dyDescent="0.25">
      <c r="A771" s="33">
        <f>+'Base de datos  1'!A6022</f>
        <v>45078</v>
      </c>
      <c r="B771" t="str">
        <f>+'Base de datos  1'!C6022</f>
        <v>celular</v>
      </c>
      <c r="C771" s="33">
        <f>+'Base de datos  1'!D6022</f>
        <v>45078</v>
      </c>
      <c r="D771" t="str">
        <f>+'Base de datos  1'!E6022</f>
        <v>TR</v>
      </c>
      <c r="E771" t="str">
        <f>+'Base de datos  1'!F6022</f>
        <v>ENTEL PCS ENCARGADO</v>
      </c>
      <c r="G771" s="201">
        <f>+'Base de datos  1'!H6022</f>
        <v>17598</v>
      </c>
    </row>
    <row r="772" spans="1:7" x14ac:dyDescent="0.25">
      <c r="A772" s="33">
        <f>+'Base de datos  1'!A6023</f>
        <v>45078</v>
      </c>
      <c r="B772" t="str">
        <f>+'Base de datos  1'!C6023</f>
        <v>caja chica</v>
      </c>
      <c r="C772" s="33">
        <f>+'Base de datos  1'!D6023</f>
        <v>45078</v>
      </c>
      <c r="D772" t="str">
        <f>+'Base de datos  1'!E6023</f>
        <v>TR</v>
      </c>
      <c r="E772" t="str">
        <f>+'Base de datos  1'!F6023</f>
        <v>R. FIGUEROA CAJA CHICA JUNIO 2023</v>
      </c>
      <c r="G772" s="201">
        <f>+'Base de datos  1'!H6023</f>
        <v>100000</v>
      </c>
    </row>
    <row r="773" spans="1:7" x14ac:dyDescent="0.25">
      <c r="A773" s="33">
        <f>+'Base de datos  1'!A6024</f>
        <v>45078</v>
      </c>
      <c r="B773" t="str">
        <f>+'Base de datos  1'!C6024</f>
        <v>Imposiciones</v>
      </c>
      <c r="C773" s="33">
        <f>+'Base de datos  1'!D6024</f>
        <v>45078</v>
      </c>
      <c r="D773" t="str">
        <f>+'Base de datos  1'!E6024</f>
        <v>TR</v>
      </c>
      <c r="E773" t="str">
        <f>+'Base de datos  1'!F6024</f>
        <v>PREVIRED I. JARA</v>
      </c>
      <c r="G773" s="201">
        <f>+'Base de datos  1'!H6024</f>
        <v>131945</v>
      </c>
    </row>
    <row r="774" spans="1:7" x14ac:dyDescent="0.25">
      <c r="A774" s="33">
        <f>+'Base de datos  1'!A6025</f>
        <v>45078</v>
      </c>
      <c r="B774" t="str">
        <f>+'Base de datos  1'!C6025</f>
        <v>agua</v>
      </c>
      <c r="C774" s="33">
        <f>+'Base de datos  1'!D6025</f>
        <v>45078</v>
      </c>
      <c r="D774" t="str">
        <f>+'Base de datos  1'!E6025</f>
        <v>TR</v>
      </c>
      <c r="E774" t="str">
        <f>+'Base de datos  1'!F6025</f>
        <v>2 CAMIONES DE AGUA CIST. DIST.</v>
      </c>
      <c r="G774" s="201">
        <f>+'Base de datos  1'!H6025</f>
        <v>110000</v>
      </c>
    </row>
    <row r="775" spans="1:7" x14ac:dyDescent="0.25">
      <c r="A775" s="33">
        <f>+'Base de datos  1'!A6026</f>
        <v>45083</v>
      </c>
      <c r="B775" t="str">
        <f>+'Base de datos  1'!C6026</f>
        <v>Administracion</v>
      </c>
      <c r="C775" s="33">
        <f>+'Base de datos  1'!D6026</f>
        <v>45083</v>
      </c>
      <c r="D775" t="str">
        <f>+'Base de datos  1'!E6026</f>
        <v>TR</v>
      </c>
      <c r="E775" t="str">
        <f>+'Base de datos  1'!F6026</f>
        <v>PAC FRAUDE</v>
      </c>
      <c r="G775" s="201">
        <f>+'Base de datos  1'!H6026</f>
        <v>5055</v>
      </c>
    </row>
    <row r="776" spans="1:7" x14ac:dyDescent="0.25">
      <c r="A776" s="33">
        <f>+'Base de datos  1'!A6027</f>
        <v>45084</v>
      </c>
      <c r="B776" t="str">
        <f>+'Base de datos  1'!C6027</f>
        <v>Basura</v>
      </c>
      <c r="C776" s="33">
        <f>+'Base de datos  1'!D6027</f>
        <v>45084</v>
      </c>
      <c r="D776" t="str">
        <f>+'Base de datos  1'!E6027</f>
        <v>TR</v>
      </c>
      <c r="E776" t="str">
        <f>+'Base de datos  1'!F6027</f>
        <v>RETIRO BASURA 6 DE JUNIO 23</v>
      </c>
      <c r="G776" s="201">
        <f>+'Base de datos  1'!H6027</f>
        <v>170000</v>
      </c>
    </row>
    <row r="777" spans="1:7" x14ac:dyDescent="0.25">
      <c r="A777" s="33">
        <f>+'Base de datos  1'!A6028</f>
        <v>45085</v>
      </c>
      <c r="B777" t="str">
        <f>+'Base de datos  1'!C6028</f>
        <v>agua</v>
      </c>
      <c r="C777" s="33">
        <f>+'Base de datos  1'!D6028</f>
        <v>45085</v>
      </c>
      <c r="D777" t="str">
        <f>+'Base de datos  1'!E6028</f>
        <v>TR</v>
      </c>
      <c r="E777" t="str">
        <f>+'Base de datos  1'!F6028</f>
        <v>2 CAMIONES DE AGUA CIST. DIST.</v>
      </c>
      <c r="G777" s="201">
        <f>+'Base de datos  1'!H6028</f>
        <v>110000</v>
      </c>
    </row>
    <row r="778" spans="1:7" x14ac:dyDescent="0.25">
      <c r="A778" s="33">
        <f>+'Base de datos  1'!A6029</f>
        <v>45090</v>
      </c>
      <c r="B778" t="str">
        <f>+'Base de datos  1'!C6029</f>
        <v>sueldos</v>
      </c>
      <c r="C778" s="33">
        <f>+'Base de datos  1'!D6029</f>
        <v>45090</v>
      </c>
      <c r="D778" t="str">
        <f>+'Base de datos  1'!E6029</f>
        <v>TR</v>
      </c>
      <c r="E778" t="str">
        <f>+'Base de datos  1'!F6029</f>
        <v>PAGO VACACIONES AÑO 2022 I. JARA</v>
      </c>
      <c r="G778" s="201">
        <f>+'Base de datos  1'!H6029</f>
        <v>385039</v>
      </c>
    </row>
    <row r="779" spans="1:7" x14ac:dyDescent="0.25">
      <c r="A779" s="33">
        <f>+'Base de datos  1'!A6030</f>
        <v>45090</v>
      </c>
      <c r="B779" t="str">
        <f>+'Base de datos  1'!C6030</f>
        <v>Basura</v>
      </c>
      <c r="C779" s="33">
        <f>+'Base de datos  1'!D6030</f>
        <v>45090</v>
      </c>
      <c r="D779" t="str">
        <f>+'Base de datos  1'!E6030</f>
        <v>TR</v>
      </c>
      <c r="E779" t="str">
        <f>+'Base de datos  1'!F6030</f>
        <v>RETIRO BASURA 13 DE JUNIO 23</v>
      </c>
      <c r="G779" s="201">
        <f>+'Base de datos  1'!H6030</f>
        <v>170000</v>
      </c>
    </row>
    <row r="780" spans="1:7" x14ac:dyDescent="0.25">
      <c r="A780" s="33">
        <f>+'Base de datos  1'!A6031</f>
        <v>45092</v>
      </c>
      <c r="B780" t="str">
        <f>+'Base de datos  1'!C6031</f>
        <v>agua</v>
      </c>
      <c r="C780" s="33">
        <f>+'Base de datos  1'!D6031</f>
        <v>45092</v>
      </c>
      <c r="D780" t="str">
        <f>+'Base de datos  1'!E6031</f>
        <v>TR</v>
      </c>
      <c r="E780" t="str">
        <f>+'Base de datos  1'!F6031</f>
        <v>2 CAMIONES DE AGUA CIST. DIST.</v>
      </c>
      <c r="G780" s="201">
        <f>+'Base de datos  1'!H6031</f>
        <v>110000</v>
      </c>
    </row>
    <row r="781" spans="1:7" x14ac:dyDescent="0.25">
      <c r="A781" s="33">
        <f>+'Base de datos  1'!A6032</f>
        <v>45092</v>
      </c>
      <c r="B781" t="str">
        <f>+'Base de datos  1'!C6032</f>
        <v>sueldos</v>
      </c>
      <c r="C781" s="33">
        <f>+'Base de datos  1'!D6032</f>
        <v>45092</v>
      </c>
      <c r="D781" t="str">
        <f>+'Base de datos  1'!E6032</f>
        <v>TR</v>
      </c>
      <c r="E781" t="str">
        <f>+'Base de datos  1'!F6032</f>
        <v>ADELANTO SUELDO IVAN JARA</v>
      </c>
      <c r="G781" s="201">
        <f>+'Base de datos  1'!H6032</f>
        <v>150000</v>
      </c>
    </row>
    <row r="782" spans="1:7" x14ac:dyDescent="0.25">
      <c r="A782" s="33">
        <f>+'Base de datos  1'!A6033</f>
        <v>45093</v>
      </c>
      <c r="B782" t="str">
        <f>+'Base de datos  1'!C6033</f>
        <v>Contribuciones</v>
      </c>
      <c r="C782" s="33">
        <f>+'Base de datos  1'!D6033</f>
        <v>45093</v>
      </c>
      <c r="D782" t="str">
        <f>+'Base de datos  1'!E6033</f>
        <v>TR</v>
      </c>
      <c r="E782" t="str">
        <f>+'Base de datos  1'!F6033</f>
        <v>CONTRIBUCIONES 2/23 EL ENSUEÑO</v>
      </c>
      <c r="G782" s="201">
        <f>+'Base de datos  1'!H6033</f>
        <v>1012588</v>
      </c>
    </row>
    <row r="783" spans="1:7" x14ac:dyDescent="0.25">
      <c r="A783" s="33">
        <f>+'Base de datos  1'!A6034</f>
        <v>45097</v>
      </c>
      <c r="B783" t="str">
        <f>+'Base de datos  1'!C6034</f>
        <v>Basura</v>
      </c>
      <c r="C783" s="33">
        <f>+'Base de datos  1'!D6034</f>
        <v>45097</v>
      </c>
      <c r="D783" t="str">
        <f>+'Base de datos  1'!E6034</f>
        <v>TR</v>
      </c>
      <c r="E783" t="str">
        <f>+'Base de datos  1'!F6034</f>
        <v>RETIRO BASURA 20 JUN.23</v>
      </c>
      <c r="G783" s="201">
        <f>+'Base de datos  1'!H6034</f>
        <v>170000</v>
      </c>
    </row>
    <row r="784" spans="1:7" x14ac:dyDescent="0.25">
      <c r="A784" s="33">
        <f>+'Base de datos  1'!A6035</f>
        <v>45100</v>
      </c>
      <c r="B784" t="str">
        <f>+'Base de datos  1'!C6035</f>
        <v>agua</v>
      </c>
      <c r="C784" s="33">
        <f>+'Base de datos  1'!D6035</f>
        <v>45100</v>
      </c>
      <c r="D784" t="str">
        <f>+'Base de datos  1'!E6035</f>
        <v>TR</v>
      </c>
      <c r="E784" t="str">
        <f>+'Base de datos  1'!F6035</f>
        <v>3 CAMINONES DE AGUA CIST. DIST.</v>
      </c>
      <c r="G784" s="201">
        <f>+'Base de datos  1'!H6035</f>
        <v>165000</v>
      </c>
    </row>
    <row r="785" spans="1:7" x14ac:dyDescent="0.25">
      <c r="A785" s="33">
        <f>+'Base de datos  1'!A6036</f>
        <v>45104</v>
      </c>
      <c r="B785" t="str">
        <f>+'Base de datos  1'!C6036</f>
        <v>Basura</v>
      </c>
      <c r="C785" s="33">
        <f>+'Base de datos  1'!D6036</f>
        <v>45104</v>
      </c>
      <c r="D785" t="str">
        <f>+'Base de datos  1'!E6036</f>
        <v>TR</v>
      </c>
      <c r="E785" t="str">
        <f>+'Base de datos  1'!F6036</f>
        <v>RETIRO BASURA 27 JUN.23</v>
      </c>
      <c r="G785" s="201">
        <f>+'Base de datos  1'!H6036</f>
        <v>170000</v>
      </c>
    </row>
    <row r="786" spans="1:7" x14ac:dyDescent="0.25">
      <c r="A786" s="33">
        <f>+'Base de datos  1'!A6037</f>
        <v>45107</v>
      </c>
      <c r="B786" t="str">
        <f>+'Base de datos  1'!C6037</f>
        <v>agua</v>
      </c>
      <c r="C786" s="33">
        <f>+'Base de datos  1'!D6037</f>
        <v>45107</v>
      </c>
      <c r="D786" t="str">
        <f>+'Base de datos  1'!E6037</f>
        <v>TR</v>
      </c>
      <c r="E786" t="str">
        <f>+'Base de datos  1'!F6037</f>
        <v>3 CAMINONES DE AGUA CIST. DIST.</v>
      </c>
      <c r="G786" s="201">
        <f>+'Base de datos  1'!H6037</f>
        <v>165000</v>
      </c>
    </row>
    <row r="787" spans="1:7" x14ac:dyDescent="0.25">
      <c r="A787" s="33">
        <f>+'Base de datos  1'!A6038</f>
        <v>45107</v>
      </c>
      <c r="B787" t="str">
        <f>+'Base de datos  1'!C6038</f>
        <v>sueldos</v>
      </c>
      <c r="C787" s="33">
        <f>+'Base de datos  1'!D6038</f>
        <v>45107</v>
      </c>
      <c r="D787" t="str">
        <f>+'Base de datos  1'!E6038</f>
        <v>TR</v>
      </c>
      <c r="E787" t="str">
        <f>+'Base de datos  1'!F6038</f>
        <v>LIQUIDACION JUNIO IVAN JARA</v>
      </c>
      <c r="G787" s="201">
        <f>+'Base de datos  1'!H6038</f>
        <v>295226</v>
      </c>
    </row>
    <row r="788" spans="1:7" x14ac:dyDescent="0.25">
      <c r="A788" s="33">
        <f>+'Base de datos  1'!A6039</f>
        <v>45107</v>
      </c>
      <c r="B788" t="str">
        <f>+'Base de datos  1'!C6039</f>
        <v>sueldo administrador</v>
      </c>
      <c r="C788" s="33">
        <f>+'Base de datos  1'!D6039</f>
        <v>45107</v>
      </c>
      <c r="D788" t="str">
        <f>+'Base de datos  1'!E6039</f>
        <v>TR</v>
      </c>
      <c r="E788" t="str">
        <f>+'Base de datos  1'!F6039</f>
        <v>ADMINISTRACION JUNIO WT</v>
      </c>
      <c r="G788" s="201">
        <f>+'Base de datos  1'!H6039</f>
        <v>574713</v>
      </c>
    </row>
    <row r="789" spans="1:7" x14ac:dyDescent="0.25">
      <c r="A789" s="33">
        <f>+'Base de datos  1'!A6040</f>
        <v>45110</v>
      </c>
      <c r="B789" t="str">
        <f>+'Base de datos  1'!C6040</f>
        <v>luz</v>
      </c>
      <c r="C789" s="33">
        <f>+'Base de datos  1'!D6040</f>
        <v>45110</v>
      </c>
      <c r="D789" t="str">
        <f>+'Base de datos  1'!E6040</f>
        <v>TR</v>
      </c>
      <c r="E789" t="str">
        <f>+'Base de datos  1'!F6040</f>
        <v>LITIRAL 3</v>
      </c>
      <c r="G789" s="201">
        <f>+'Base de datos  1'!H6040</f>
        <v>1852</v>
      </c>
    </row>
    <row r="790" spans="1:7" x14ac:dyDescent="0.25">
      <c r="A790" s="33">
        <f>+'Base de datos  1'!A6041</f>
        <v>45110</v>
      </c>
      <c r="B790" t="str">
        <f>+'Base de datos  1'!C6041</f>
        <v>luz</v>
      </c>
      <c r="C790" s="33">
        <f>+'Base de datos  1'!D6041</f>
        <v>45110</v>
      </c>
      <c r="D790" t="str">
        <f>+'Base de datos  1'!E6041</f>
        <v>TR</v>
      </c>
      <c r="E790" t="str">
        <f>+'Base de datos  1'!F6041</f>
        <v>LITORAL 1</v>
      </c>
      <c r="G790" s="201">
        <f>+'Base de datos  1'!H6041</f>
        <v>108206</v>
      </c>
    </row>
    <row r="791" spans="1:7" x14ac:dyDescent="0.25">
      <c r="A791" s="33">
        <f>+'Base de datos  1'!A6042</f>
        <v>45110</v>
      </c>
      <c r="B791" t="str">
        <f>+'Base de datos  1'!C6042</f>
        <v>luz</v>
      </c>
      <c r="C791" s="33">
        <f>+'Base de datos  1'!D6042</f>
        <v>45110</v>
      </c>
      <c r="D791" t="str">
        <f>+'Base de datos  1'!E6042</f>
        <v>TR</v>
      </c>
      <c r="E791" t="str">
        <f>+'Base de datos  1'!F6042</f>
        <v>LITORAL 2</v>
      </c>
      <c r="G791" s="201">
        <f>+'Base de datos  1'!H6042</f>
        <v>39756</v>
      </c>
    </row>
    <row r="792" spans="1:7" x14ac:dyDescent="0.25">
      <c r="A792" s="33">
        <f>+'Base de datos  1'!A6043</f>
        <v>45110</v>
      </c>
      <c r="B792" t="str">
        <f>+'Base de datos  1'!C6043</f>
        <v>celular</v>
      </c>
      <c r="C792" s="33">
        <f>+'Base de datos  1'!D6043</f>
        <v>45110</v>
      </c>
      <c r="D792" t="str">
        <f>+'Base de datos  1'!E6043</f>
        <v>TR</v>
      </c>
      <c r="E792" t="str">
        <f>+'Base de datos  1'!F6043</f>
        <v>ENTEL PCS ENCARGADO</v>
      </c>
      <c r="G792" s="201">
        <f>+'Base de datos  1'!H6043</f>
        <v>17970</v>
      </c>
    </row>
    <row r="793" spans="1:7" x14ac:dyDescent="0.25">
      <c r="A793" s="33">
        <f>+'Base de datos  1'!A6044</f>
        <v>45110</v>
      </c>
      <c r="B793" t="str">
        <f>+'Base de datos  1'!C6044</f>
        <v>caja chica</v>
      </c>
      <c r="C793" s="33">
        <f>+'Base de datos  1'!D6044</f>
        <v>45110</v>
      </c>
      <c r="D793" t="str">
        <f>+'Base de datos  1'!E6044</f>
        <v>TR</v>
      </c>
      <c r="E793" t="str">
        <f>+'Base de datos  1'!F6044</f>
        <v>R. FIGUEROA CAJA CHICA JULIO</v>
      </c>
      <c r="G793" s="201">
        <f>+'Base de datos  1'!H6044</f>
        <v>150000</v>
      </c>
    </row>
    <row r="794" spans="1:7" x14ac:dyDescent="0.25">
      <c r="A794" s="33">
        <f>+'Base de datos  1'!A6045</f>
        <v>45111</v>
      </c>
      <c r="B794" t="str">
        <f>+'Base de datos  1'!C6045</f>
        <v>Basura</v>
      </c>
      <c r="C794" s="33">
        <f>+'Base de datos  1'!D6045</f>
        <v>45111</v>
      </c>
      <c r="D794" t="str">
        <f>+'Base de datos  1'!E6045</f>
        <v>TR</v>
      </c>
      <c r="E794" t="str">
        <f>+'Base de datos  1'!F6045</f>
        <v>RETIRO BASURA 4 DE JULIO 23</v>
      </c>
      <c r="G794" s="201">
        <f>+'Base de datos  1'!H6045</f>
        <v>170000</v>
      </c>
    </row>
    <row r="795" spans="1:7" x14ac:dyDescent="0.25">
      <c r="A795" s="33">
        <f>+'Base de datos  1'!A6046</f>
        <v>45112</v>
      </c>
      <c r="B795" t="str">
        <f>+'Base de datos  1'!C6046</f>
        <v>Imposiciones</v>
      </c>
      <c r="C795" s="33">
        <f>+'Base de datos  1'!D6046</f>
        <v>45112</v>
      </c>
      <c r="D795" t="str">
        <f>+'Base de datos  1'!E6046</f>
        <v>TR</v>
      </c>
      <c r="E795" t="str">
        <f>+'Base de datos  1'!F6046</f>
        <v>PREVIRED ENCARGADO</v>
      </c>
      <c r="G795" s="201">
        <f>+'Base de datos  1'!H6046</f>
        <v>131945</v>
      </c>
    </row>
    <row r="796" spans="1:7" x14ac:dyDescent="0.25">
      <c r="A796" s="33">
        <f>+'Base de datos  1'!A6047</f>
        <v>45113</v>
      </c>
      <c r="B796" t="str">
        <f>+'Base de datos  1'!C6047</f>
        <v>Administracion</v>
      </c>
      <c r="C796" s="33">
        <f>+'Base de datos  1'!D6047</f>
        <v>45113</v>
      </c>
      <c r="D796" t="str">
        <f>+'Base de datos  1'!E6047</f>
        <v>TR</v>
      </c>
      <c r="E796" t="str">
        <f>+'Base de datos  1'!F6047</f>
        <v>SEGURO FRAUDE</v>
      </c>
      <c r="G796" s="201">
        <f>+'Base de datos  1'!H6047</f>
        <v>5061</v>
      </c>
    </row>
    <row r="797" spans="1:7" x14ac:dyDescent="0.25">
      <c r="A797" s="33">
        <f>+'Base de datos  1'!A6048</f>
        <v>45114</v>
      </c>
      <c r="B797" t="str">
        <f>+'Base de datos  1'!C6048</f>
        <v>agua</v>
      </c>
      <c r="C797" s="33">
        <f>+'Base de datos  1'!D6048</f>
        <v>45114</v>
      </c>
      <c r="D797" t="str">
        <f>+'Base de datos  1'!E6048</f>
        <v>TR</v>
      </c>
      <c r="E797" t="str">
        <f>+'Base de datos  1'!F6048</f>
        <v>2 CAMIONES DE AGUA CIST. DIST.</v>
      </c>
      <c r="G797" s="201">
        <f>+'Base de datos  1'!H6048</f>
        <v>110000</v>
      </c>
    </row>
    <row r="798" spans="1:7" x14ac:dyDescent="0.25">
      <c r="A798" s="33">
        <f>+'Base de datos  1'!A6049</f>
        <v>45118</v>
      </c>
      <c r="B798" t="str">
        <f>+'Base de datos  1'!C6049</f>
        <v>Basura</v>
      </c>
      <c r="C798" s="33">
        <f>+'Base de datos  1'!D6049</f>
        <v>45118</v>
      </c>
      <c r="D798" t="str">
        <f>+'Base de datos  1'!E6049</f>
        <v>TR</v>
      </c>
      <c r="E798" t="str">
        <f>+'Base de datos  1'!F6049</f>
        <v>RETIRO BASURA 11 DE JULIO 23</v>
      </c>
      <c r="G798" s="201">
        <f>+'Base de datos  1'!H6049</f>
        <v>170000</v>
      </c>
    </row>
    <row r="799" spans="1:7" x14ac:dyDescent="0.25">
      <c r="A799" s="33">
        <f>+'Base de datos  1'!A6050</f>
        <v>45121</v>
      </c>
      <c r="B799" t="str">
        <f>+'Base de datos  1'!C6050</f>
        <v>agua</v>
      </c>
      <c r="C799" s="33">
        <f>+'Base de datos  1'!D6050</f>
        <v>45121</v>
      </c>
      <c r="D799" t="str">
        <f>+'Base de datos  1'!E6050</f>
        <v>TR</v>
      </c>
      <c r="E799" t="str">
        <f>+'Base de datos  1'!F6050</f>
        <v>2 CAMIONES DE AGUA CIST. DIST.</v>
      </c>
      <c r="G799" s="201">
        <f>+'Base de datos  1'!H6050</f>
        <v>110000</v>
      </c>
    </row>
    <row r="800" spans="1:7" x14ac:dyDescent="0.25">
      <c r="A800" s="33">
        <f>+'Base de datos  1'!A6051</f>
        <v>45121</v>
      </c>
      <c r="B800" t="str">
        <f>+'Base de datos  1'!C6051</f>
        <v>sueldos</v>
      </c>
      <c r="C800" s="33">
        <f>+'Base de datos  1'!D6051</f>
        <v>45121</v>
      </c>
      <c r="D800" t="str">
        <f>+'Base de datos  1'!E6051</f>
        <v>TR</v>
      </c>
      <c r="E800" t="str">
        <f>+'Base de datos  1'!F6051</f>
        <v>ADELANTO SUELDO IVAN JARA</v>
      </c>
      <c r="G800" s="201">
        <f>+'Base de datos  1'!H6051</f>
        <v>150000</v>
      </c>
    </row>
    <row r="801" spans="1:7" x14ac:dyDescent="0.25">
      <c r="A801" s="33">
        <f>+'Base de datos  1'!A6052</f>
        <v>45124</v>
      </c>
      <c r="B801" t="str">
        <f>+'Base de datos  1'!C6052</f>
        <v>Mantencion</v>
      </c>
      <c r="C801" s="33">
        <f>+'Base de datos  1'!D6052</f>
        <v>45124</v>
      </c>
      <c r="D801" t="str">
        <f>+'Base de datos  1'!E6052</f>
        <v>TR</v>
      </c>
      <c r="E801" t="str">
        <f>+'Base de datos  1'!F6052</f>
        <v>DIFUSOR ELECT. NORIA 2</v>
      </c>
      <c r="G801" s="201">
        <f>+'Base de datos  1'!H6052</f>
        <v>28000</v>
      </c>
    </row>
    <row r="802" spans="1:7" x14ac:dyDescent="0.25">
      <c r="A802" s="33">
        <f>+'Base de datos  1'!A6053</f>
        <v>45124</v>
      </c>
      <c r="B802" t="str">
        <f>+'Base de datos  1'!C6053</f>
        <v>sueldo administrador</v>
      </c>
      <c r="C802" s="33">
        <f>+'Base de datos  1'!D6053</f>
        <v>45124</v>
      </c>
      <c r="D802" t="str">
        <f>+'Base de datos  1'!E6053</f>
        <v>TR</v>
      </c>
      <c r="E802" t="str">
        <f>+'Base de datos  1'!F6053</f>
        <v>LUIS MARCHANT REP.ELECT. NORIA 2</v>
      </c>
      <c r="G802" s="201">
        <f>+'Base de datos  1'!H6053</f>
        <v>30000</v>
      </c>
    </row>
    <row r="803" spans="1:7" x14ac:dyDescent="0.25">
      <c r="A803" s="33">
        <f>+'Base de datos  1'!A6054</f>
        <v>45125</v>
      </c>
      <c r="B803" t="str">
        <f>+'Base de datos  1'!C6054</f>
        <v>Administracion</v>
      </c>
      <c r="C803" s="33">
        <f>+'Base de datos  1'!D6054</f>
        <v>45125</v>
      </c>
      <c r="D803" t="str">
        <f>+'Base de datos  1'!E6054</f>
        <v>TR</v>
      </c>
      <c r="E803" t="str">
        <f>+'Base de datos  1'!F6054</f>
        <v>ARRIENDO SEDE PARAISO DESALINIZACION</v>
      </c>
      <c r="G803" s="201">
        <f>+'Base de datos  1'!H6054</f>
        <v>20000</v>
      </c>
    </row>
    <row r="804" spans="1:7" x14ac:dyDescent="0.25">
      <c r="A804" s="33">
        <f>+'Base de datos  1'!A6055</f>
        <v>45125</v>
      </c>
      <c r="B804" t="str">
        <f>+'Base de datos  1'!C6055</f>
        <v>Basura</v>
      </c>
      <c r="C804" s="33">
        <f>+'Base de datos  1'!D6055</f>
        <v>45125</v>
      </c>
      <c r="D804" t="str">
        <f>+'Base de datos  1'!E6055</f>
        <v>TR</v>
      </c>
      <c r="E804" t="str">
        <f>+'Base de datos  1'!F6055</f>
        <v>RETIRO BASURA 18 JUL.23</v>
      </c>
      <c r="G804" s="201">
        <f>+'Base de datos  1'!H6055</f>
        <v>170000</v>
      </c>
    </row>
    <row r="805" spans="1:7" x14ac:dyDescent="0.25">
      <c r="A805" s="33">
        <f>+'Base de datos  1'!A6056</f>
        <v>45127</v>
      </c>
      <c r="B805" t="str">
        <f>+'Base de datos  1'!C6056</f>
        <v>agua</v>
      </c>
      <c r="C805" s="33">
        <f>+'Base de datos  1'!D6056</f>
        <v>45127</v>
      </c>
      <c r="D805" t="str">
        <f>+'Base de datos  1'!E6056</f>
        <v>TR</v>
      </c>
      <c r="E805" t="str">
        <f>+'Base de datos  1'!F6056</f>
        <v>2 CAMIONES DE AGUA CIST. DIST.</v>
      </c>
      <c r="G805" s="201">
        <f>+'Base de datos  1'!H6056</f>
        <v>110000</v>
      </c>
    </row>
    <row r="806" spans="1:7" x14ac:dyDescent="0.25">
      <c r="A806" s="33">
        <f>+'Base de datos  1'!A6057</f>
        <v>45132</v>
      </c>
      <c r="B806" t="str">
        <f>+'Base de datos  1'!C6057</f>
        <v>sede</v>
      </c>
      <c r="C806" s="33">
        <f>+'Base de datos  1'!D6057</f>
        <v>45132</v>
      </c>
      <c r="D806" t="str">
        <f>+'Base de datos  1'!E6057</f>
        <v>TR</v>
      </c>
      <c r="E806" t="str">
        <f>+'Base de datos  1'!F6057</f>
        <v>ART. SOLDADURA EL ENSUEÑO</v>
      </c>
      <c r="G806" s="201">
        <f>+'Base de datos  1'!H6057</f>
        <v>60900</v>
      </c>
    </row>
    <row r="807" spans="1:7" x14ac:dyDescent="0.25">
      <c r="A807" s="33">
        <f>+'Base de datos  1'!A6058</f>
        <v>45132</v>
      </c>
      <c r="B807" t="str">
        <f>+'Base de datos  1'!C6058</f>
        <v>Basura</v>
      </c>
      <c r="C807" s="33">
        <f>+'Base de datos  1'!D6058</f>
        <v>45132</v>
      </c>
      <c r="D807" t="str">
        <f>+'Base de datos  1'!E6058</f>
        <v>TR</v>
      </c>
      <c r="E807" t="str">
        <f>+'Base de datos  1'!F6058</f>
        <v>RETIRO BASURA 25 JUL.23</v>
      </c>
      <c r="G807" s="201">
        <f>+'Base de datos  1'!H6058</f>
        <v>170000</v>
      </c>
    </row>
    <row r="808" spans="1:7" x14ac:dyDescent="0.25">
      <c r="A808" s="33">
        <f>+'Base de datos  1'!A6059</f>
        <v>45135</v>
      </c>
      <c r="B808" t="str">
        <f>+'Base de datos  1'!C6059</f>
        <v>agua</v>
      </c>
      <c r="C808" s="33">
        <f>+'Base de datos  1'!D6059</f>
        <v>45135</v>
      </c>
      <c r="D808" t="str">
        <f>+'Base de datos  1'!E6059</f>
        <v>TR</v>
      </c>
      <c r="E808" t="str">
        <f>+'Base de datos  1'!F6059</f>
        <v>2 CAMIONES DE AGUA CIST. DIST.</v>
      </c>
      <c r="G808" s="201">
        <f>+'Base de datos  1'!H6059</f>
        <v>110000</v>
      </c>
    </row>
    <row r="809" spans="1:7" x14ac:dyDescent="0.25">
      <c r="A809" s="33">
        <f>+'Base de datos  1'!A6060</f>
        <v>45138</v>
      </c>
      <c r="B809" t="str">
        <f>+'Base de datos  1'!C6060</f>
        <v>Mantencion</v>
      </c>
      <c r="C809" s="33">
        <f>+'Base de datos  1'!D6060</f>
        <v>45138</v>
      </c>
      <c r="D809" t="str">
        <f>+'Base de datos  1'!E6060</f>
        <v>TR</v>
      </c>
      <c r="E809" t="str">
        <f>+'Base de datos  1'!F6060</f>
        <v>SOLDADORA EL ENSUEÑO</v>
      </c>
      <c r="G809" s="201">
        <f>+'Base de datos  1'!H6060</f>
        <v>60000</v>
      </c>
    </row>
    <row r="810" spans="1:7" x14ac:dyDescent="0.25">
      <c r="A810" s="33">
        <f>+'Base de datos  1'!A6061</f>
        <v>45138</v>
      </c>
      <c r="B810" t="str">
        <f>+'Base de datos  1'!C6061</f>
        <v>sueldo administrador</v>
      </c>
      <c r="C810" s="33">
        <f>+'Base de datos  1'!D6061</f>
        <v>45138</v>
      </c>
      <c r="D810" t="str">
        <f>+'Base de datos  1'!E6061</f>
        <v>TR</v>
      </c>
      <c r="E810" t="str">
        <f>+'Base de datos  1'!F6061</f>
        <v>ADMINISTRACION JULIO WT</v>
      </c>
      <c r="G810" s="201">
        <f>+'Base de datos  1'!H6061</f>
        <v>574713</v>
      </c>
    </row>
    <row r="811" spans="1:7" x14ac:dyDescent="0.25">
      <c r="A811" s="33">
        <f>+'Base de datos  1'!A6062</f>
        <v>45138</v>
      </c>
      <c r="B811" t="str">
        <f>+'Base de datos  1'!C6062</f>
        <v>sueldos</v>
      </c>
      <c r="C811" s="33">
        <f>+'Base de datos  1'!D6062</f>
        <v>45138</v>
      </c>
      <c r="D811" t="str">
        <f>+'Base de datos  1'!E6062</f>
        <v>TR</v>
      </c>
      <c r="E811" t="str">
        <f>+'Base de datos  1'!F6062</f>
        <v>LIQUIDACION SUELDO IVAN JARA JUL.23</v>
      </c>
      <c r="G811" s="201">
        <f>+'Base de datos  1'!H6062</f>
        <v>295226</v>
      </c>
    </row>
    <row r="812" spans="1:7" x14ac:dyDescent="0.25">
      <c r="A812" s="33">
        <f>+'Base de datos  1'!A6063</f>
        <v>45139</v>
      </c>
      <c r="B812" t="str">
        <f>+'Base de datos  1'!C6063</f>
        <v>Mantencion</v>
      </c>
      <c r="C812" s="33">
        <f>+'Base de datos  1'!D6063</f>
        <v>45139</v>
      </c>
      <c r="D812" t="str">
        <f>+'Base de datos  1'!E6063</f>
        <v>TR</v>
      </c>
      <c r="E812" t="str">
        <f>+'Base de datos  1'!F6063</f>
        <v>FERRETARIA TUNQUEN TIJERAS PODAR</v>
      </c>
      <c r="G812" s="201">
        <f>+'Base de datos  1'!H6063</f>
        <v>34510</v>
      </c>
    </row>
    <row r="813" spans="1:7" x14ac:dyDescent="0.25">
      <c r="A813" s="33">
        <f>+'Base de datos  1'!A6064</f>
        <v>45139</v>
      </c>
      <c r="B813" t="str">
        <f>+'Base de datos  1'!C6064</f>
        <v>Basura</v>
      </c>
      <c r="C813" s="33">
        <f>+'Base de datos  1'!D6064</f>
        <v>45139</v>
      </c>
      <c r="D813" t="str">
        <f>+'Base de datos  1'!E6064</f>
        <v>TR</v>
      </c>
      <c r="E813" t="str">
        <f>+'Base de datos  1'!F6064</f>
        <v>RETIRO BASURA 1 AGO.2023</v>
      </c>
      <c r="G813" s="201">
        <f>+'Base de datos  1'!H6064</f>
        <v>170000</v>
      </c>
    </row>
    <row r="814" spans="1:7" x14ac:dyDescent="0.25">
      <c r="A814" s="33">
        <f>+'Base de datos  1'!A6065</f>
        <v>45139</v>
      </c>
      <c r="B814" t="str">
        <f>+'Base de datos  1'!C6065</f>
        <v>luz</v>
      </c>
      <c r="C814" s="33">
        <f>+'Base de datos  1'!D6065</f>
        <v>45139</v>
      </c>
      <c r="D814" t="str">
        <f>+'Base de datos  1'!E6065</f>
        <v>TR</v>
      </c>
      <c r="E814" t="str">
        <f>+'Base de datos  1'!F6065</f>
        <v>LITORAL 3</v>
      </c>
      <c r="G814" s="201">
        <f>+'Base de datos  1'!H6065</f>
        <v>2002</v>
      </c>
    </row>
    <row r="815" spans="1:7" x14ac:dyDescent="0.25">
      <c r="A815" s="33">
        <f>+'Base de datos  1'!A6066</f>
        <v>45139</v>
      </c>
      <c r="B815" t="str">
        <f>+'Base de datos  1'!C6066</f>
        <v>luz</v>
      </c>
      <c r="C815" s="33">
        <f>+'Base de datos  1'!D6066</f>
        <v>45139</v>
      </c>
      <c r="D815" t="str">
        <f>+'Base de datos  1'!E6066</f>
        <v>TR</v>
      </c>
      <c r="E815" t="str">
        <f>+'Base de datos  1'!F6066</f>
        <v>LITORAL 1</v>
      </c>
      <c r="G815" s="201">
        <f>+'Base de datos  1'!H6066</f>
        <v>154448</v>
      </c>
    </row>
    <row r="816" spans="1:7" x14ac:dyDescent="0.25">
      <c r="A816" s="33">
        <f>+'Base de datos  1'!A6067</f>
        <v>45139</v>
      </c>
      <c r="B816" t="str">
        <f>+'Base de datos  1'!C6067</f>
        <v>luz</v>
      </c>
      <c r="C816" s="33">
        <f>+'Base de datos  1'!D6067</f>
        <v>45139</v>
      </c>
      <c r="D816" t="str">
        <f>+'Base de datos  1'!E6067</f>
        <v>TR</v>
      </c>
      <c r="E816" t="str">
        <f>+'Base de datos  1'!F6067</f>
        <v>LITORAL 2</v>
      </c>
      <c r="G816" s="201">
        <f>+'Base de datos  1'!H6067</f>
        <v>49854</v>
      </c>
    </row>
    <row r="817" spans="1:7" x14ac:dyDescent="0.25">
      <c r="A817" s="33">
        <f>+'Base de datos  1'!A6068</f>
        <v>45139</v>
      </c>
      <c r="B817" t="str">
        <f>+'Base de datos  1'!C6068</f>
        <v>celular</v>
      </c>
      <c r="C817" s="33">
        <f>+'Base de datos  1'!D6068</f>
        <v>45139</v>
      </c>
      <c r="D817" t="str">
        <f>+'Base de datos  1'!E6068</f>
        <v>TR</v>
      </c>
      <c r="E817" t="str">
        <f>+'Base de datos  1'!F6068</f>
        <v>ENTEL ENCARGADO</v>
      </c>
      <c r="G817" s="201">
        <f>+'Base de datos  1'!H6068</f>
        <v>17970</v>
      </c>
    </row>
    <row r="818" spans="1:7" x14ac:dyDescent="0.25">
      <c r="A818" s="33">
        <f>+'Base de datos  1'!A6069</f>
        <v>45139</v>
      </c>
      <c r="B818" t="str">
        <f>+'Base de datos  1'!C6069</f>
        <v>caja chica</v>
      </c>
      <c r="C818" s="33">
        <f>+'Base de datos  1'!D6069</f>
        <v>45139</v>
      </c>
      <c r="D818" t="str">
        <f>+'Base de datos  1'!E6069</f>
        <v>TR</v>
      </c>
      <c r="E818" t="str">
        <f>+'Base de datos  1'!F6069</f>
        <v>CAJA CHICA AGO. R. FIGUEROA</v>
      </c>
      <c r="G818" s="201">
        <f>+'Base de datos  1'!H6069</f>
        <v>100000</v>
      </c>
    </row>
    <row r="819" spans="1:7" x14ac:dyDescent="0.25">
      <c r="A819" s="33">
        <f>+'Base de datos  1'!A6070</f>
        <v>45139</v>
      </c>
      <c r="B819" t="str">
        <f>+'Base de datos  1'!C6070</f>
        <v>Imposiciones</v>
      </c>
      <c r="C819" s="33">
        <f>+'Base de datos  1'!D6070</f>
        <v>45139</v>
      </c>
      <c r="D819" t="str">
        <f>+'Base de datos  1'!E6070</f>
        <v>TR</v>
      </c>
      <c r="E819" t="str">
        <f>+'Base de datos  1'!F6070</f>
        <v>PREVIRED IVAN JARA</v>
      </c>
      <c r="G819" s="201">
        <f>+'Base de datos  1'!H6070</f>
        <v>171895</v>
      </c>
    </row>
    <row r="820" spans="1:7" x14ac:dyDescent="0.25">
      <c r="A820" s="33">
        <f>+'Base de datos  1'!A6071</f>
        <v>45141</v>
      </c>
      <c r="B820" t="str">
        <f>+'Base de datos  1'!C6071</f>
        <v>Proy. TiT Dominio</v>
      </c>
      <c r="C820" s="33">
        <f>+'Base de datos  1'!D6071</f>
        <v>45141</v>
      </c>
      <c r="D820" t="str">
        <f>+'Base de datos  1'!E6071</f>
        <v>TR</v>
      </c>
      <c r="E820" t="str">
        <f>+'Base de datos  1'!F6071</f>
        <v>SALVADOR ESPINOZA ESC. CESION FRANJAS</v>
      </c>
      <c r="G820" s="201">
        <f>+'Base de datos  1'!H6071</f>
        <v>1200000</v>
      </c>
    </row>
    <row r="821" spans="1:7" x14ac:dyDescent="0.25">
      <c r="A821" s="33">
        <f>+'Base de datos  1'!A6072</f>
        <v>45142</v>
      </c>
      <c r="B821" t="str">
        <f>+'Base de datos  1'!C6072</f>
        <v>agua</v>
      </c>
      <c r="C821" s="33">
        <f>+'Base de datos  1'!D6072</f>
        <v>45142</v>
      </c>
      <c r="D821" t="str">
        <f>+'Base de datos  1'!E6072</f>
        <v>TR</v>
      </c>
      <c r="E821" t="str">
        <f>+'Base de datos  1'!F6072</f>
        <v>2 CAMIONES DE AGUA CIST. DIST.</v>
      </c>
      <c r="G821" s="201">
        <f>+'Base de datos  1'!H6072</f>
        <v>110000</v>
      </c>
    </row>
    <row r="822" spans="1:7" x14ac:dyDescent="0.25">
      <c r="A822" s="33">
        <f>+'Base de datos  1'!A6073</f>
        <v>45145</v>
      </c>
      <c r="B822" t="str">
        <f>+'Base de datos  1'!C6073</f>
        <v>Administracion</v>
      </c>
      <c r="C822" s="33">
        <f>+'Base de datos  1'!D6073</f>
        <v>45145</v>
      </c>
      <c r="D822" t="str">
        <f>+'Base de datos  1'!E6073</f>
        <v>TR</v>
      </c>
      <c r="E822" t="str">
        <f>+'Base de datos  1'!F6073</f>
        <v>PAC FRAUDE</v>
      </c>
      <c r="G822" s="201">
        <f>+'Base de datos  1'!H6073</f>
        <v>5052</v>
      </c>
    </row>
    <row r="823" spans="1:7" x14ac:dyDescent="0.25">
      <c r="A823" s="33">
        <f>+'Base de datos  1'!A6074</f>
        <v>45145</v>
      </c>
      <c r="B823" t="str">
        <f>+'Base de datos  1'!C6074</f>
        <v>Mantencion</v>
      </c>
      <c r="C823" s="33">
        <f>+'Base de datos  1'!D6074</f>
        <v>45145</v>
      </c>
      <c r="D823" t="str">
        <f>+'Base de datos  1'!E6074</f>
        <v>TR</v>
      </c>
      <c r="E823" t="str">
        <f>+'Base de datos  1'!F6074</f>
        <v>FERRETERIA EL YECO INSUMOS X REP.MIRADOR</v>
      </c>
      <c r="G823" s="201">
        <f>+'Base de datos  1'!H6074</f>
        <v>9800</v>
      </c>
    </row>
    <row r="824" spans="1:7" x14ac:dyDescent="0.25">
      <c r="A824" s="33">
        <f>+'Base de datos  1'!A6075</f>
        <v>45146</v>
      </c>
      <c r="B824" t="str">
        <f>+'Base de datos  1'!C6075</f>
        <v>Basura</v>
      </c>
      <c r="C824" s="33">
        <f>+'Base de datos  1'!D6075</f>
        <v>45146</v>
      </c>
      <c r="D824" t="str">
        <f>+'Base de datos  1'!E6075</f>
        <v>TR</v>
      </c>
      <c r="E824" t="str">
        <f>+'Base de datos  1'!F6075</f>
        <v>RETIRO BASURA 8 AGO.2023</v>
      </c>
      <c r="G824" s="201">
        <f>+'Base de datos  1'!H6075</f>
        <v>170000</v>
      </c>
    </row>
    <row r="825" spans="1:7" x14ac:dyDescent="0.25">
      <c r="A825" s="33">
        <f>+'Base de datos  1'!A6076</f>
        <v>45148</v>
      </c>
      <c r="B825" t="str">
        <f>+'Base de datos  1'!C6076</f>
        <v>agua</v>
      </c>
      <c r="C825" s="33">
        <f>+'Base de datos  1'!D6076</f>
        <v>45148</v>
      </c>
      <c r="D825" t="str">
        <f>+'Base de datos  1'!E6076</f>
        <v>TR</v>
      </c>
      <c r="E825" t="str">
        <f>+'Base de datos  1'!F6076</f>
        <v>2 CAMIONES DE AGUA CIST. DIST.</v>
      </c>
      <c r="G825" s="201">
        <f>+'Base de datos  1'!H6076</f>
        <v>110000</v>
      </c>
    </row>
    <row r="826" spans="1:7" x14ac:dyDescent="0.25">
      <c r="A826" s="33">
        <f>+'Base de datos  1'!A6077</f>
        <v>45152</v>
      </c>
      <c r="B826" t="str">
        <f>+'Base de datos  1'!C6077</f>
        <v>sueldos</v>
      </c>
      <c r="C826" s="33">
        <f>+'Base de datos  1'!D6077</f>
        <v>45152</v>
      </c>
      <c r="D826" t="str">
        <f>+'Base de datos  1'!E6077</f>
        <v>TR</v>
      </c>
      <c r="E826" t="str">
        <f>+'Base de datos  1'!F6077</f>
        <v>PRESTAMO IVAN JARA</v>
      </c>
      <c r="G826" s="201">
        <f>+'Base de datos  1'!H6077</f>
        <v>300000</v>
      </c>
    </row>
    <row r="827" spans="1:7" x14ac:dyDescent="0.25">
      <c r="A827" s="33">
        <f>+'Base de datos  1'!A6078</f>
        <v>45152</v>
      </c>
      <c r="B827" t="str">
        <f>+'Base de datos  1'!C6078</f>
        <v>internet</v>
      </c>
      <c r="C827" s="33">
        <f>+'Base de datos  1'!D6078</f>
        <v>45152</v>
      </c>
      <c r="D827" t="str">
        <f>+'Base de datos  1'!E6078</f>
        <v>TR</v>
      </c>
      <c r="E827" t="str">
        <f>+'Base de datos  1'!F6078</f>
        <v>HOSTING ELYECO.CL</v>
      </c>
      <c r="G827" s="201">
        <f>+'Base de datos  1'!H6078</f>
        <v>38556</v>
      </c>
    </row>
    <row r="828" spans="1:7" x14ac:dyDescent="0.25">
      <c r="A828" s="33">
        <f>+'Base de datos  1'!A6079</f>
        <v>45152</v>
      </c>
      <c r="B828" t="str">
        <f>+'Base de datos  1'!C6079</f>
        <v>sueldos</v>
      </c>
      <c r="C828" s="33">
        <f>+'Base de datos  1'!D6079</f>
        <v>45152</v>
      </c>
      <c r="D828" t="str">
        <f>+'Base de datos  1'!E6079</f>
        <v>TR</v>
      </c>
      <c r="E828" t="str">
        <f>+'Base de datos  1'!F6079</f>
        <v>ADELANTO SUELDO IVAN JARA</v>
      </c>
      <c r="G828" s="201">
        <f>+'Base de datos  1'!H6079</f>
        <v>150000</v>
      </c>
    </row>
    <row r="829" spans="1:7" x14ac:dyDescent="0.25">
      <c r="A829" s="33">
        <f>+'Base de datos  1'!A6080</f>
        <v>45154</v>
      </c>
      <c r="B829" t="str">
        <f>+'Base de datos  1'!C6080</f>
        <v>Basura</v>
      </c>
      <c r="C829" s="33">
        <f>+'Base de datos  1'!D6080</f>
        <v>45154</v>
      </c>
      <c r="D829" t="str">
        <f>+'Base de datos  1'!E6080</f>
        <v>TR</v>
      </c>
      <c r="E829" t="str">
        <f>+'Base de datos  1'!F6080</f>
        <v>RETIRO BASURA 15 AGO.23</v>
      </c>
      <c r="G829" s="201">
        <f>+'Base de datos  1'!H6080</f>
        <v>170000</v>
      </c>
    </row>
    <row r="830" spans="1:7" x14ac:dyDescent="0.25">
      <c r="A830" s="33">
        <f>+'Base de datos  1'!A6081</f>
        <v>45156</v>
      </c>
      <c r="B830" t="str">
        <f>+'Base de datos  1'!C6081</f>
        <v>agua</v>
      </c>
      <c r="C830" s="33">
        <f>+'Base de datos  1'!D6081</f>
        <v>45156</v>
      </c>
      <c r="D830" t="str">
        <f>+'Base de datos  1'!E6081</f>
        <v>TR</v>
      </c>
      <c r="E830" t="str">
        <f>+'Base de datos  1'!F6081</f>
        <v>2 CAMIONES DE AGUA CIST. DIST.</v>
      </c>
      <c r="G830" s="201">
        <f>+'Base de datos  1'!H6081</f>
        <v>110000</v>
      </c>
    </row>
    <row r="831" spans="1:7" x14ac:dyDescent="0.25">
      <c r="A831" s="33">
        <f>+'Base de datos  1'!A6082</f>
        <v>45162</v>
      </c>
      <c r="B831" t="str">
        <f>+'Base de datos  1'!C6082</f>
        <v>Basura</v>
      </c>
      <c r="C831" s="33">
        <f>+'Base de datos  1'!D6082</f>
        <v>45162</v>
      </c>
      <c r="D831" t="str">
        <f>+'Base de datos  1'!E6082</f>
        <v>TR</v>
      </c>
      <c r="E831" t="str">
        <f>+'Base de datos  1'!F6082</f>
        <v>RETIRO BASURA 24 AGO.23</v>
      </c>
      <c r="G831" s="201">
        <f>+'Base de datos  1'!H6082</f>
        <v>170000</v>
      </c>
    </row>
    <row r="832" spans="1:7" x14ac:dyDescent="0.25">
      <c r="A832" s="33">
        <f>+'Base de datos  1'!A6083</f>
        <v>45162</v>
      </c>
      <c r="B832" t="str">
        <f>+'Base de datos  1'!C6083</f>
        <v>agua</v>
      </c>
      <c r="C832" s="33">
        <f>+'Base de datos  1'!D6083</f>
        <v>45162</v>
      </c>
      <c r="D832" t="str">
        <f>+'Base de datos  1'!E6083</f>
        <v>TR</v>
      </c>
      <c r="E832" t="str">
        <f>+'Base de datos  1'!F6083</f>
        <v>2 CAMIONES DE AGUA CIST. DIST.</v>
      </c>
      <c r="G832" s="201">
        <f>+'Base de datos  1'!H6083</f>
        <v>110000</v>
      </c>
    </row>
    <row r="833" spans="1:7" x14ac:dyDescent="0.25">
      <c r="A833" s="33">
        <f>+'Base de datos  1'!A6084</f>
        <v>45163</v>
      </c>
      <c r="B833" t="str">
        <f>+'Base de datos  1'!C6084</f>
        <v>casilla correo</v>
      </c>
      <c r="C833" s="33">
        <f>+'Base de datos  1'!D6084</f>
        <v>45163</v>
      </c>
      <c r="D833" t="str">
        <f>+'Base de datos  1'!E6084</f>
        <v>TR</v>
      </c>
      <c r="E833" t="str">
        <f>+'Base de datos  1'!F6084</f>
        <v>DOMINIO EL ENSUEÑO X 4 AÑOS</v>
      </c>
      <c r="G833" s="201">
        <f>+'Base de datos  1'!H6084</f>
        <v>43800</v>
      </c>
    </row>
    <row r="834" spans="1:7" x14ac:dyDescent="0.25">
      <c r="A834" s="33">
        <f>+'Base de datos  1'!A6085</f>
        <v>45167</v>
      </c>
      <c r="B834" t="str">
        <f>+'Base de datos  1'!C6085</f>
        <v>basura</v>
      </c>
      <c r="C834" s="33">
        <f>+'Base de datos  1'!D6085</f>
        <v>45167</v>
      </c>
      <c r="D834" t="str">
        <f>+'Base de datos  1'!E6085</f>
        <v>TR</v>
      </c>
      <c r="E834" t="str">
        <f>+'Base de datos  1'!F6085</f>
        <v>RETIRO BASURA 29 AGO.23</v>
      </c>
      <c r="G834" s="201">
        <f>+'Base de datos  1'!H6085</f>
        <v>170000</v>
      </c>
    </row>
    <row r="835" spans="1:7" x14ac:dyDescent="0.25">
      <c r="A835" s="33">
        <f>+'Base de datos  1'!A6086</f>
        <v>45169</v>
      </c>
      <c r="B835" t="str">
        <f>+'Base de datos  1'!C6086</f>
        <v>sueldos</v>
      </c>
      <c r="C835" s="33">
        <f>+'Base de datos  1'!D6086</f>
        <v>45169</v>
      </c>
      <c r="D835" t="str">
        <f>+'Base de datos  1'!E6086</f>
        <v>TR</v>
      </c>
      <c r="E835" t="str">
        <f>+'Base de datos  1'!F6086</f>
        <v>LIQ. IVAN JARA AGO.23</v>
      </c>
      <c r="G835" s="201">
        <f>+'Base de datos  1'!H6086</f>
        <v>295225</v>
      </c>
    </row>
    <row r="836" spans="1:7" x14ac:dyDescent="0.25">
      <c r="A836" s="33">
        <f>+'Base de datos  1'!A6087</f>
        <v>45169</v>
      </c>
      <c r="B836" t="str">
        <f>+'Base de datos  1'!C6087</f>
        <v>sueldo administrador</v>
      </c>
      <c r="C836" s="33">
        <f>+'Base de datos  1'!D6087</f>
        <v>45169</v>
      </c>
      <c r="D836" t="str">
        <f>+'Base de datos  1'!E6087</f>
        <v>TR</v>
      </c>
      <c r="E836" t="str">
        <f>+'Base de datos  1'!F6087</f>
        <v>ADMINISTRACION AGO. WT</v>
      </c>
      <c r="G836" s="201">
        <f>+'Base de datos  1'!H6087</f>
        <v>574713</v>
      </c>
    </row>
    <row r="837" spans="1:7" x14ac:dyDescent="0.25">
      <c r="A837" s="33">
        <f>+'Base de datos  1'!A6088</f>
        <v>45169</v>
      </c>
      <c r="B837" t="str">
        <f>+'Base de datos  1'!C6088</f>
        <v>agua</v>
      </c>
      <c r="C837" s="33">
        <f>+'Base de datos  1'!D6088</f>
        <v>45169</v>
      </c>
      <c r="D837" t="str">
        <f>+'Base de datos  1'!E6088</f>
        <v>TR</v>
      </c>
      <c r="E837" t="str">
        <f>+'Base de datos  1'!F6088</f>
        <v>1 CAMION DE AGUA CIST. DIST.</v>
      </c>
      <c r="G837" s="201">
        <f>+'Base de datos  1'!H6088</f>
        <v>55000</v>
      </c>
    </row>
    <row r="838" spans="1:7" x14ac:dyDescent="0.25">
      <c r="A838" s="33">
        <f>+'Base de datos  1'!A6089</f>
        <v>45170</v>
      </c>
      <c r="B838" t="str">
        <f>+'Base de datos  1'!C6089</f>
        <v>Mantencion</v>
      </c>
      <c r="C838" s="33">
        <f>+'Base de datos  1'!D6089</f>
        <v>45170</v>
      </c>
      <c r="D838" t="str">
        <f>+'Base de datos  1'!E6089</f>
        <v>TR</v>
      </c>
      <c r="E838" t="str">
        <f>+'Base de datos  1'!F6089</f>
        <v>FERRETERIA EL YECO INSUMOS</v>
      </c>
      <c r="G838" s="201">
        <f>+'Base de datos  1'!H6089</f>
        <v>93480</v>
      </c>
    </row>
    <row r="839" spans="1:7" x14ac:dyDescent="0.25">
      <c r="A839" s="33">
        <f>+'Base de datos  1'!A6090</f>
        <v>45170</v>
      </c>
      <c r="B839" t="str">
        <f>+'Base de datos  1'!C6090</f>
        <v>luz</v>
      </c>
      <c r="C839" s="33">
        <f>+'Base de datos  1'!D6090</f>
        <v>45170</v>
      </c>
      <c r="D839" t="str">
        <f>+'Base de datos  1'!E6090</f>
        <v>TR</v>
      </c>
      <c r="E839" t="str">
        <f>+'Base de datos  1'!F6090</f>
        <v>LITORAL 2</v>
      </c>
      <c r="G839" s="201">
        <f>+'Base de datos  1'!H6090</f>
        <v>41394</v>
      </c>
    </row>
    <row r="840" spans="1:7" x14ac:dyDescent="0.25">
      <c r="A840" s="33">
        <f>+'Base de datos  1'!A6091</f>
        <v>45170</v>
      </c>
      <c r="B840" t="str">
        <f>+'Base de datos  1'!C6091</f>
        <v>luz</v>
      </c>
      <c r="C840" s="33">
        <f>+'Base de datos  1'!D6091</f>
        <v>45170</v>
      </c>
      <c r="D840" t="str">
        <f>+'Base de datos  1'!E6091</f>
        <v>TR</v>
      </c>
      <c r="E840" t="str">
        <f>+'Base de datos  1'!F6091</f>
        <v>LITORAL 1</v>
      </c>
      <c r="G840" s="201">
        <f>+'Base de datos  1'!H6091</f>
        <v>116032</v>
      </c>
    </row>
    <row r="841" spans="1:7" x14ac:dyDescent="0.25">
      <c r="A841" s="33">
        <f>+'Base de datos  1'!A6092</f>
        <v>45170</v>
      </c>
      <c r="B841" t="str">
        <f>+'Base de datos  1'!C6092</f>
        <v>luz</v>
      </c>
      <c r="C841" s="33">
        <f>+'Base de datos  1'!D6092</f>
        <v>45170</v>
      </c>
      <c r="D841" t="str">
        <f>+'Base de datos  1'!E6092</f>
        <v>TR</v>
      </c>
      <c r="E841" t="str">
        <f>+'Base de datos  1'!F6092</f>
        <v>LITORAL 3</v>
      </c>
      <c r="G841" s="201">
        <f>+'Base de datos  1'!H6092</f>
        <v>1999</v>
      </c>
    </row>
    <row r="842" spans="1:7" x14ac:dyDescent="0.25">
      <c r="A842" s="33">
        <f>+'Base de datos  1'!A6093</f>
        <v>45170</v>
      </c>
      <c r="B842" t="str">
        <f>+'Base de datos  1'!C6093</f>
        <v>celular</v>
      </c>
      <c r="C842" s="33">
        <f>+'Base de datos  1'!D6093</f>
        <v>45170</v>
      </c>
      <c r="D842" t="str">
        <f>+'Base de datos  1'!E6093</f>
        <v>TR</v>
      </c>
      <c r="E842" t="str">
        <f>+'Base de datos  1'!F6093</f>
        <v>ENTEL CELULAR ENCARGADO</v>
      </c>
      <c r="G842" s="201">
        <f>+'Base de datos  1'!H6093</f>
        <v>17970</v>
      </c>
    </row>
    <row r="843" spans="1:7" x14ac:dyDescent="0.25">
      <c r="A843" s="33">
        <f>+'Base de datos  1'!A6094</f>
        <v>45170</v>
      </c>
      <c r="B843" t="str">
        <f>+'Base de datos  1'!C6094</f>
        <v>caja chica</v>
      </c>
      <c r="C843" s="33">
        <f>+'Base de datos  1'!D6094</f>
        <v>45170</v>
      </c>
      <c r="D843" t="str">
        <f>+'Base de datos  1'!E6094</f>
        <v>TR</v>
      </c>
      <c r="E843" t="str">
        <f>+'Base de datos  1'!F6094</f>
        <v>R. FIGUEROA CAJA CHICA SEP.23</v>
      </c>
      <c r="G843" s="201">
        <f>+'Base de datos  1'!H6094</f>
        <v>100000</v>
      </c>
    </row>
    <row r="844" spans="1:7" x14ac:dyDescent="0.25">
      <c r="A844" s="33">
        <f>+'Base de datos  1'!A6095</f>
        <v>45170</v>
      </c>
      <c r="B844" t="str">
        <f>+'Base de datos  1'!C6095</f>
        <v>Imposiciones</v>
      </c>
      <c r="C844" s="33">
        <f>+'Base de datos  1'!D6095</f>
        <v>45170</v>
      </c>
      <c r="D844" t="str">
        <f>+'Base de datos  1'!E6095</f>
        <v>TR</v>
      </c>
      <c r="E844" t="str">
        <f>+'Base de datos  1'!F6095</f>
        <v>PREVIRED IVAN JARA</v>
      </c>
      <c r="G844" s="201">
        <f>+'Base de datos  1'!H6095</f>
        <v>133430</v>
      </c>
    </row>
    <row r="845" spans="1:7" x14ac:dyDescent="0.25">
      <c r="A845" s="33">
        <f>+'Base de datos  1'!A6096</f>
        <v>45170</v>
      </c>
      <c r="B845" t="str">
        <f>+'Base de datos  1'!C6096</f>
        <v>Mantencion</v>
      </c>
      <c r="C845" s="33">
        <f>+'Base de datos  1'!D6096</f>
        <v>45170</v>
      </c>
      <c r="D845" t="str">
        <f>+'Base de datos  1'!E6096</f>
        <v>TR</v>
      </c>
      <c r="E845" t="str">
        <f>+'Base de datos  1'!F6096</f>
        <v>RETIRO MALEZA Y RAMAS ARBOLES</v>
      </c>
      <c r="G845" s="201">
        <f>+'Base de datos  1'!H6096</f>
        <v>25000</v>
      </c>
    </row>
    <row r="846" spans="1:7" x14ac:dyDescent="0.25">
      <c r="A846" s="33">
        <f>+'Base de datos  1'!A6097</f>
        <v>45174</v>
      </c>
      <c r="B846" t="str">
        <f>+'Base de datos  1'!C6097</f>
        <v>Basura</v>
      </c>
      <c r="C846" s="33">
        <f>+'Base de datos  1'!D6097</f>
        <v>45174</v>
      </c>
      <c r="D846" t="str">
        <f>+'Base de datos  1'!E6097</f>
        <v>TR</v>
      </c>
      <c r="E846" t="str">
        <f>+'Base de datos  1'!F6097</f>
        <v>RETIRO BASURA 5 SEP.23</v>
      </c>
      <c r="G846" s="201">
        <f>+'Base de datos  1'!H6097</f>
        <v>170000</v>
      </c>
    </row>
    <row r="847" spans="1:7" x14ac:dyDescent="0.25">
      <c r="A847" s="33">
        <f>+'Base de datos  1'!A6098</f>
        <v>45175</v>
      </c>
      <c r="B847" t="str">
        <f>+'Base de datos  1'!C6098</f>
        <v>Administracion</v>
      </c>
      <c r="C847" s="33">
        <f>+'Base de datos  1'!D6098</f>
        <v>45175</v>
      </c>
      <c r="D847" t="str">
        <f>+'Base de datos  1'!E6098</f>
        <v>TR</v>
      </c>
      <c r="E847" t="str">
        <f>+'Base de datos  1'!F6098</f>
        <v>PAC FRAUDE</v>
      </c>
      <c r="G847" s="201">
        <f>+'Base de datos  1'!H6098</f>
        <v>5069</v>
      </c>
    </row>
    <row r="848" spans="1:7" x14ac:dyDescent="0.25">
      <c r="A848" s="33">
        <f>+'Base de datos  1'!A6099</f>
        <v>45177</v>
      </c>
      <c r="B848" t="str">
        <f>+'Base de datos  1'!C6099</f>
        <v>agua</v>
      </c>
      <c r="C848" s="33">
        <f>+'Base de datos  1'!D6099</f>
        <v>45177</v>
      </c>
      <c r="D848" t="str">
        <f>+'Base de datos  1'!E6099</f>
        <v>TR</v>
      </c>
      <c r="E848" t="str">
        <f>+'Base de datos  1'!F6099</f>
        <v>2 CAMIONES DE AGUA CIST. DIST.</v>
      </c>
      <c r="G848" s="201">
        <f>+'Base de datos  1'!H6099</f>
        <v>110000</v>
      </c>
    </row>
    <row r="849" spans="1:7" x14ac:dyDescent="0.25">
      <c r="A849" s="33">
        <f>+'Base de datos  1'!A6100</f>
        <v>45181</v>
      </c>
      <c r="B849" t="str">
        <f>+'Base de datos  1'!C6100</f>
        <v>Basura</v>
      </c>
      <c r="C849" s="33">
        <f>+'Base de datos  1'!D6100</f>
        <v>45181</v>
      </c>
      <c r="D849" t="str">
        <f>+'Base de datos  1'!E6100</f>
        <v>TR</v>
      </c>
      <c r="E849" t="str">
        <f>+'Base de datos  1'!F6100</f>
        <v>RETIRO BASURA 12 SEP.23</v>
      </c>
      <c r="G849" s="201">
        <f>+'Base de datos  1'!H6100</f>
        <v>170000</v>
      </c>
    </row>
    <row r="850" spans="1:7" x14ac:dyDescent="0.25">
      <c r="A850" s="33">
        <f>+'Base de datos  1'!A6101</f>
        <v>45183</v>
      </c>
      <c r="B850" t="str">
        <f>+'Base de datos  1'!C6101</f>
        <v>sueldos</v>
      </c>
      <c r="C850" s="33">
        <f>+'Base de datos  1'!D6101</f>
        <v>45183</v>
      </c>
      <c r="D850" t="str">
        <f>+'Base de datos  1'!E6101</f>
        <v>TR</v>
      </c>
      <c r="E850" t="str">
        <f>+'Base de datos  1'!F6101</f>
        <v>AGUINALDO IVAN JARA</v>
      </c>
      <c r="G850" s="201">
        <f>+'Base de datos  1'!H6101</f>
        <v>70000</v>
      </c>
    </row>
    <row r="851" spans="1:7" x14ac:dyDescent="0.25">
      <c r="A851" s="33">
        <f>+'Base de datos  1'!A6102</f>
        <v>45183</v>
      </c>
      <c r="B851" t="str">
        <f>+'Base de datos  1'!C6102</f>
        <v>sueldos</v>
      </c>
      <c r="C851" s="33">
        <f>+'Base de datos  1'!D6102</f>
        <v>45183</v>
      </c>
      <c r="D851" t="str">
        <f>+'Base de datos  1'!E6102</f>
        <v>TR</v>
      </c>
      <c r="E851" t="str">
        <f>+'Base de datos  1'!F6102</f>
        <v>ADELANTO SUELDO IVAN JARA</v>
      </c>
      <c r="G851" s="201">
        <f>+'Base de datos  1'!H6102</f>
        <v>100000</v>
      </c>
    </row>
    <row r="852" spans="1:7" x14ac:dyDescent="0.25">
      <c r="A852" s="33">
        <f>+'Base de datos  1'!A6103</f>
        <v>45189</v>
      </c>
      <c r="B852" t="str">
        <f>+'Base de datos  1'!C6103</f>
        <v>Basura</v>
      </c>
      <c r="C852" s="33">
        <f>+'Base de datos  1'!D6103</f>
        <v>45189</v>
      </c>
      <c r="D852" t="str">
        <f>+'Base de datos  1'!E6103</f>
        <v>TR</v>
      </c>
      <c r="E852" t="str">
        <f>+'Base de datos  1'!F6103</f>
        <v>RETIRO BASURA 19 SEP.23</v>
      </c>
      <c r="G852" s="201">
        <f>+'Base de datos  1'!H6103</f>
        <v>170000</v>
      </c>
    </row>
    <row r="853" spans="1:7" x14ac:dyDescent="0.25">
      <c r="A853" s="33">
        <f>+'Base de datos  1'!A6104</f>
        <v>45189</v>
      </c>
      <c r="B853" t="str">
        <f>+'Base de datos  1'!C6104</f>
        <v>Contribuciones</v>
      </c>
      <c r="C853" s="33">
        <f>+'Base de datos  1'!D6104</f>
        <v>45189</v>
      </c>
      <c r="D853" t="str">
        <f>+'Base de datos  1'!E6104</f>
        <v>TR</v>
      </c>
      <c r="E853" t="str">
        <f>+'Base de datos  1'!F6104</f>
        <v>CONTRIBUCIONES CTA.3/4   2023</v>
      </c>
      <c r="G853" s="201">
        <f>+'Base de datos  1'!H6104</f>
        <v>1066043</v>
      </c>
    </row>
    <row r="854" spans="1:7" x14ac:dyDescent="0.25">
      <c r="A854" s="33">
        <f>+'Base de datos  1'!A6105</f>
        <v>45195</v>
      </c>
      <c r="B854" t="str">
        <f>+'Base de datos  1'!C6105</f>
        <v>Basura</v>
      </c>
      <c r="C854" s="33">
        <f>+'Base de datos  1'!D6105</f>
        <v>45195</v>
      </c>
      <c r="D854" t="str">
        <f>+'Base de datos  1'!E6105</f>
        <v>TR</v>
      </c>
      <c r="E854" t="str">
        <f>+'Base de datos  1'!F6105</f>
        <v>RETIRO BASURA 26 SEP.23</v>
      </c>
      <c r="G854" s="201">
        <f>+'Base de datos  1'!H6105</f>
        <v>170000</v>
      </c>
    </row>
    <row r="855" spans="1:7" x14ac:dyDescent="0.25">
      <c r="A855" s="33">
        <f>+'Base de datos  1'!A6106</f>
        <v>45197</v>
      </c>
      <c r="B855" t="str">
        <f>+'Base de datos  1'!C6106</f>
        <v>agua</v>
      </c>
      <c r="C855" s="33">
        <f>+'Base de datos  1'!D6106</f>
        <v>45197</v>
      </c>
      <c r="D855" t="str">
        <f>+'Base de datos  1'!E6106</f>
        <v>TR</v>
      </c>
      <c r="E855" t="str">
        <f>+'Base de datos  1'!F6106</f>
        <v>1 CAMION DE AGUA CIST. }DIST.</v>
      </c>
      <c r="G855" s="201">
        <f>+'Base de datos  1'!H6106</f>
        <v>55000</v>
      </c>
    </row>
    <row r="856" spans="1:7" x14ac:dyDescent="0.25">
      <c r="A856" s="33">
        <f>+'Base de datos  1'!A6107</f>
        <v>45198</v>
      </c>
      <c r="B856" t="str">
        <f>+'Base de datos  1'!C6107</f>
        <v>caja chica</v>
      </c>
      <c r="C856" s="33">
        <f>+'Base de datos  1'!D6107</f>
        <v>45198</v>
      </c>
      <c r="D856" t="str">
        <f>+'Base de datos  1'!E6107</f>
        <v>TR</v>
      </c>
      <c r="E856" t="str">
        <f>+'Base de datos  1'!F6107</f>
        <v>R. FIGUEROA SUPLE CAJA CHICA SEP.23</v>
      </c>
      <c r="G856" s="201">
        <f>+'Base de datos  1'!H6107</f>
        <v>21359</v>
      </c>
    </row>
    <row r="857" spans="1:7" x14ac:dyDescent="0.25">
      <c r="A857" s="33">
        <f>+'Base de datos  1'!A6108</f>
        <v>45198</v>
      </c>
      <c r="B857" t="str">
        <f>+'Base de datos  1'!C6108</f>
        <v>sueldo administrador</v>
      </c>
      <c r="C857" s="33">
        <f>+'Base de datos  1'!D6108</f>
        <v>45198</v>
      </c>
      <c r="D857" t="str">
        <f>+'Base de datos  1'!E6108</f>
        <v>TR</v>
      </c>
      <c r="E857" t="str">
        <f>+'Base de datos  1'!F6108</f>
        <v>ADMINISTRACION SEP. EL ENSUEÑO SEP.23</v>
      </c>
      <c r="G857" s="201">
        <f>+'Base de datos  1'!H6108</f>
        <v>574713</v>
      </c>
    </row>
    <row r="858" spans="1:7" x14ac:dyDescent="0.25">
      <c r="A858" s="33">
        <f>+'Base de datos  1'!A6109</f>
        <v>45198</v>
      </c>
      <c r="B858" t="str">
        <f>+'Base de datos  1'!C6109</f>
        <v>sueldos</v>
      </c>
      <c r="C858" s="33">
        <f>+'Base de datos  1'!D6109</f>
        <v>45198</v>
      </c>
      <c r="D858" t="str">
        <f>+'Base de datos  1'!E6109</f>
        <v>TR</v>
      </c>
      <c r="E858" t="str">
        <f>+'Base de datos  1'!F6109</f>
        <v>LIQ. DE SUELDO I. JARA SEP.23</v>
      </c>
      <c r="G858" s="201">
        <f>+'Base de datos  1'!H6109</f>
        <v>345239</v>
      </c>
    </row>
    <row r="859" spans="1:7" x14ac:dyDescent="0.25">
      <c r="A859" s="33">
        <f>+'Base de datos  1'!A6110</f>
        <v>45201</v>
      </c>
      <c r="B859" t="str">
        <f>+'Base de datos  1'!C6110</f>
        <v>luz</v>
      </c>
      <c r="C859" s="33">
        <f>+'Base de datos  1'!D6110</f>
        <v>45201</v>
      </c>
      <c r="D859" t="str">
        <f>+'Base de datos  1'!E6110</f>
        <v>TR</v>
      </c>
      <c r="E859" t="str">
        <f>+'Base de datos  1'!F6110</f>
        <v>LITORAL 3</v>
      </c>
      <c r="G859" s="201">
        <f>+'Base de datos  1'!H6110</f>
        <v>2937</v>
      </c>
    </row>
    <row r="860" spans="1:7" x14ac:dyDescent="0.25">
      <c r="A860" s="33">
        <f>+'Base de datos  1'!A6111</f>
        <v>45201</v>
      </c>
      <c r="B860" t="str">
        <f>+'Base de datos  1'!C6111</f>
        <v>luz</v>
      </c>
      <c r="C860" s="33">
        <f>+'Base de datos  1'!D6111</f>
        <v>45201</v>
      </c>
      <c r="D860" t="str">
        <f>+'Base de datos  1'!E6111</f>
        <v>TR</v>
      </c>
      <c r="E860" t="str">
        <f>+'Base de datos  1'!F6111</f>
        <v>LITORAL 1</v>
      </c>
      <c r="G860" s="201">
        <f>+'Base de datos  1'!H6111</f>
        <v>103144</v>
      </c>
    </row>
    <row r="861" spans="1:7" x14ac:dyDescent="0.25">
      <c r="A861" s="33">
        <f>+'Base de datos  1'!A6112</f>
        <v>45201</v>
      </c>
      <c r="B861" t="str">
        <f>+'Base de datos  1'!C6112</f>
        <v>luz</v>
      </c>
      <c r="C861" s="33">
        <f>+'Base de datos  1'!D6112</f>
        <v>45201</v>
      </c>
      <c r="D861" t="str">
        <f>+'Base de datos  1'!E6112</f>
        <v>TR</v>
      </c>
      <c r="E861" t="str">
        <f>+'Base de datos  1'!F6112</f>
        <v>LITORAL 2</v>
      </c>
      <c r="G861" s="201">
        <f>+'Base de datos  1'!H6112</f>
        <v>33406</v>
      </c>
    </row>
    <row r="862" spans="1:7" x14ac:dyDescent="0.25">
      <c r="A862" s="33">
        <f>+'Base de datos  1'!A6113</f>
        <v>45201</v>
      </c>
      <c r="B862" t="str">
        <f>+'Base de datos  1'!C6113</f>
        <v>celular</v>
      </c>
      <c r="C862" s="33">
        <f>+'Base de datos  1'!D6113</f>
        <v>45201</v>
      </c>
      <c r="D862" t="str">
        <f>+'Base de datos  1'!E6113</f>
        <v>TR</v>
      </c>
      <c r="E862" t="str">
        <f>+'Base de datos  1'!F6113</f>
        <v>ENTEL CELULAR ENCARGADO</v>
      </c>
      <c r="G862" s="201">
        <f>+'Base de datos  1'!H6113</f>
        <v>17970</v>
      </c>
    </row>
    <row r="863" spans="1:7" x14ac:dyDescent="0.25">
      <c r="A863" s="33">
        <f>+'Base de datos  1'!A6114</f>
        <v>45201</v>
      </c>
      <c r="B863" t="str">
        <f>+'Base de datos  1'!C6114</f>
        <v>caja chica</v>
      </c>
      <c r="C863" s="33">
        <f>+'Base de datos  1'!D6114</f>
        <v>45201</v>
      </c>
      <c r="D863" t="str">
        <f>+'Base de datos  1'!E6114</f>
        <v>TR</v>
      </c>
      <c r="E863" t="str">
        <f>+'Base de datos  1'!F6114</f>
        <v>R. FIGUEROA CAJA CHICA OCT.23</v>
      </c>
      <c r="G863" s="201">
        <f>+'Base de datos  1'!H6114</f>
        <v>100000</v>
      </c>
    </row>
    <row r="864" spans="1:7" x14ac:dyDescent="0.25">
      <c r="A864" s="33">
        <f>+'Base de datos  1'!A6115</f>
        <v>45201</v>
      </c>
      <c r="B864" t="str">
        <f>+'Base de datos  1'!C6115</f>
        <v>Imposiciones</v>
      </c>
      <c r="C864" s="33">
        <f>+'Base de datos  1'!D6115</f>
        <v>45201</v>
      </c>
      <c r="D864" t="str">
        <f>+'Base de datos  1'!E6115</f>
        <v>TR</v>
      </c>
      <c r="E864" t="str">
        <f>+'Base de datos  1'!F6115</f>
        <v>PREVIRED ENCARGADO</v>
      </c>
      <c r="G864" s="201">
        <f>+'Base de datos  1'!H6115</f>
        <v>169397</v>
      </c>
    </row>
    <row r="865" spans="1:7" x14ac:dyDescent="0.25">
      <c r="A865" s="33">
        <f>+'Base de datos  1'!A6116</f>
        <v>45202</v>
      </c>
      <c r="B865" t="str">
        <f>+'Base de datos  1'!C6116</f>
        <v>Basura</v>
      </c>
      <c r="C865" s="33">
        <f>+'Base de datos  1'!D6116</f>
        <v>45202</v>
      </c>
      <c r="D865" t="str">
        <f>+'Base de datos  1'!E6116</f>
        <v>TR</v>
      </c>
      <c r="E865" t="str">
        <f>+'Base de datos  1'!F6116</f>
        <v>RETIRO BASURA 3 OCT.23</v>
      </c>
      <c r="G865" s="201">
        <f>+'Base de datos  1'!H6116</f>
        <v>170000</v>
      </c>
    </row>
    <row r="866" spans="1:7" x14ac:dyDescent="0.25">
      <c r="A866" s="33">
        <f>+'Base de datos  1'!A6117</f>
        <v>45205</v>
      </c>
      <c r="B866" t="str">
        <f>+'Base de datos  1'!C6117</f>
        <v>agua</v>
      </c>
      <c r="C866" s="33">
        <f>+'Base de datos  1'!D6117</f>
        <v>45205</v>
      </c>
      <c r="D866" t="str">
        <f>+'Base de datos  1'!E6117</f>
        <v>TR</v>
      </c>
      <c r="E866" t="str">
        <f>+'Base de datos  1'!F6117</f>
        <v>2 CAMIONES DE AGUA CIST. DIST.</v>
      </c>
      <c r="G866" s="201">
        <f>+'Base de datos  1'!H6117</f>
        <v>110000</v>
      </c>
    </row>
    <row r="867" spans="1:7" x14ac:dyDescent="0.25">
      <c r="A867" s="33">
        <f>+'Base de datos  1'!A6118</f>
        <v>45205</v>
      </c>
      <c r="B867" t="str">
        <f>+'Base de datos  1'!C6118</f>
        <v>Administracion</v>
      </c>
      <c r="C867" s="33">
        <f>+'Base de datos  1'!D6118</f>
        <v>45205</v>
      </c>
      <c r="D867" t="str">
        <f>+'Base de datos  1'!E6118</f>
        <v>TR</v>
      </c>
      <c r="E867" t="str">
        <f>+'Base de datos  1'!F6118</f>
        <v>PAC FRAUDE</v>
      </c>
      <c r="G867" s="201">
        <f>+'Base de datos  1'!H6118</f>
        <v>5076</v>
      </c>
    </row>
    <row r="868" spans="1:7" x14ac:dyDescent="0.25">
      <c r="A868" s="33">
        <f>+'Base de datos  1'!A6119</f>
        <v>45209</v>
      </c>
      <c r="B868" t="str">
        <f>+'Base de datos  1'!C6119</f>
        <v>Basura</v>
      </c>
      <c r="C868" s="33">
        <f>+'Base de datos  1'!D6119</f>
        <v>45209</v>
      </c>
      <c r="D868" t="str">
        <f>+'Base de datos  1'!E6119</f>
        <v>TR</v>
      </c>
      <c r="E868" t="str">
        <f>+'Base de datos  1'!F6119</f>
        <v>RETIRO BASURA MARTES 10 OCT.23</v>
      </c>
      <c r="G868" s="201">
        <f>+'Base de datos  1'!H6119</f>
        <v>170000</v>
      </c>
    </row>
    <row r="869" spans="1:7" x14ac:dyDescent="0.25">
      <c r="A869" s="33">
        <f>+'Base de datos  1'!A6120</f>
        <v>45212</v>
      </c>
      <c r="B869" t="str">
        <f>+'Base de datos  1'!C6120</f>
        <v>sueldos</v>
      </c>
      <c r="C869" s="33">
        <f>+'Base de datos  1'!D6120</f>
        <v>45212</v>
      </c>
      <c r="D869" t="str">
        <f>+'Base de datos  1'!E6120</f>
        <v>TR</v>
      </c>
      <c r="E869" t="str">
        <f>+'Base de datos  1'!F6120</f>
        <v>ADELANTO SUELDO IVAN</v>
      </c>
      <c r="G869" s="201">
        <f>+'Base de datos  1'!H6120</f>
        <v>100000</v>
      </c>
    </row>
    <row r="870" spans="1:7" x14ac:dyDescent="0.25">
      <c r="A870" s="33">
        <f>+'Base de datos  1'!A6121</f>
        <v>45215</v>
      </c>
      <c r="B870" t="str">
        <f>+'Base de datos  1'!C6121</f>
        <v>agua</v>
      </c>
      <c r="C870" s="33">
        <f>+'Base de datos  1'!D6121</f>
        <v>45215</v>
      </c>
      <c r="D870" t="str">
        <f>+'Base de datos  1'!E6121</f>
        <v>TR</v>
      </c>
      <c r="E870" t="str">
        <f>+'Base de datos  1'!F6121</f>
        <v>2 CAMIONES DE AGUA CIST. DIST.</v>
      </c>
      <c r="G870" s="201">
        <f>+'Base de datos  1'!H6121</f>
        <v>110000</v>
      </c>
    </row>
    <row r="871" spans="1:7" x14ac:dyDescent="0.25">
      <c r="A871" s="33">
        <f>+'Base de datos  1'!A6122</f>
        <v>45216</v>
      </c>
      <c r="B871" t="str">
        <f>+'Base de datos  1'!C6122</f>
        <v>Basura</v>
      </c>
      <c r="C871" s="33">
        <f>+'Base de datos  1'!D6122</f>
        <v>45216</v>
      </c>
      <c r="D871" t="str">
        <f>+'Base de datos  1'!E6122</f>
        <v>TR</v>
      </c>
      <c r="E871" t="str">
        <f>+'Base de datos  1'!F6122</f>
        <v>RETIRO BASURA 17 OCT.23</v>
      </c>
      <c r="G871" s="201">
        <f>+'Base de datos  1'!H6122</f>
        <v>170000</v>
      </c>
    </row>
    <row r="872" spans="1:7" x14ac:dyDescent="0.25">
      <c r="A872" s="33">
        <f>+'Base de datos  1'!A6123</f>
        <v>45218</v>
      </c>
      <c r="B872" t="str">
        <f>+'Base de datos  1'!C6123</f>
        <v>agua</v>
      </c>
      <c r="C872" s="33">
        <f>+'Base de datos  1'!D6123</f>
        <v>45218</v>
      </c>
      <c r="D872" t="str">
        <f>+'Base de datos  1'!E6123</f>
        <v>TR</v>
      </c>
      <c r="E872" t="str">
        <f>+'Base de datos  1'!F6123</f>
        <v>2 CAMIONES DE AGUA CIST. DIST.</v>
      </c>
      <c r="G872" s="201">
        <f>+'Base de datos  1'!H6123</f>
        <v>110000</v>
      </c>
    </row>
    <row r="873" spans="1:7" x14ac:dyDescent="0.25">
      <c r="A873" s="33">
        <f>+'Base de datos  1'!A6124</f>
        <v>45223</v>
      </c>
      <c r="B873" t="str">
        <f>+'Base de datos  1'!C6124</f>
        <v>Basura</v>
      </c>
      <c r="C873" s="33">
        <f>+'Base de datos  1'!D6124</f>
        <v>45223</v>
      </c>
      <c r="D873" t="str">
        <f>+'Base de datos  1'!E6124</f>
        <v>TR</v>
      </c>
      <c r="E873" t="str">
        <f>+'Base de datos  1'!F6124</f>
        <v>RETIRO BASURA 24 OCT.23</v>
      </c>
      <c r="G873" s="201">
        <f>+'Base de datos  1'!H6124</f>
        <v>170000</v>
      </c>
    </row>
    <row r="874" spans="1:7" x14ac:dyDescent="0.25">
      <c r="A874" s="33">
        <f>+'Base de datos  1'!A6125</f>
        <v>45224</v>
      </c>
      <c r="B874" t="str">
        <f>+'Base de datos  1'!C6125</f>
        <v>Mantencion</v>
      </c>
      <c r="C874" s="33">
        <f>+'Base de datos  1'!D6125</f>
        <v>45224</v>
      </c>
      <c r="D874" t="str">
        <f>+'Base de datos  1'!E6125</f>
        <v>TR</v>
      </c>
      <c r="E874" t="str">
        <f>+'Base de datos  1'!F6125</f>
        <v>3 FOCOS LUMINARIAS HECTOR GONZALEZ</v>
      </c>
      <c r="G874" s="201">
        <f>+'Base de datos  1'!H6125</f>
        <v>159000</v>
      </c>
    </row>
    <row r="875" spans="1:7" x14ac:dyDescent="0.25">
      <c r="A875" s="33">
        <f>+'Base de datos  1'!A6126</f>
        <v>45225</v>
      </c>
      <c r="B875" t="str">
        <f>+'Base de datos  1'!C6126</f>
        <v>agua</v>
      </c>
      <c r="C875" s="33">
        <f>+'Base de datos  1'!D6126</f>
        <v>45225</v>
      </c>
      <c r="D875" t="str">
        <f>+'Base de datos  1'!E6126</f>
        <v>TR</v>
      </c>
      <c r="E875" t="str">
        <f>+'Base de datos  1'!F6126</f>
        <v>3 CAMIONES DE AGUA CIST. DIST.</v>
      </c>
      <c r="G875" s="201">
        <f>+'Base de datos  1'!H6126</f>
        <v>165000</v>
      </c>
    </row>
    <row r="876" spans="1:7" x14ac:dyDescent="0.25">
      <c r="A876" s="33">
        <f>+'Base de datos  1'!A6127</f>
        <v>45229</v>
      </c>
      <c r="B876" t="str">
        <f>+'Base de datos  1'!C6127</f>
        <v>Mantencion</v>
      </c>
      <c r="C876" s="33">
        <f>+'Base de datos  1'!D6127</f>
        <v>45229</v>
      </c>
      <c r="D876" t="str">
        <f>+'Base de datos  1'!E6127</f>
        <v>TR</v>
      </c>
      <c r="E876" t="str">
        <f>+'Base de datos  1'!F6127</f>
        <v>INSTALAC.LUMINARIAS ANGEL</v>
      </c>
      <c r="G876" s="201">
        <f>+'Base de datos  1'!H6127</f>
        <v>60000</v>
      </c>
    </row>
    <row r="877" spans="1:7" x14ac:dyDescent="0.25">
      <c r="A877" s="33">
        <f>+'Base de datos  1'!A6128</f>
        <v>45229</v>
      </c>
      <c r="B877" t="str">
        <f>+'Base de datos  1'!C6128</f>
        <v>Basura</v>
      </c>
      <c r="C877" s="33">
        <f>+'Base de datos  1'!D6128</f>
        <v>45229</v>
      </c>
      <c r="D877" t="str">
        <f>+'Base de datos  1'!E6128</f>
        <v>TR</v>
      </c>
      <c r="E877" t="str">
        <f>+'Base de datos  1'!F6128</f>
        <v>RETIRO BASURA 30 OCT.23</v>
      </c>
      <c r="G877" s="201">
        <f>+'Base de datos  1'!H6128</f>
        <v>170000</v>
      </c>
    </row>
    <row r="878" spans="1:7" x14ac:dyDescent="0.25">
      <c r="A878" s="33">
        <f>+'Base de datos  1'!A6129</f>
        <v>45229</v>
      </c>
      <c r="B878" t="str">
        <f>+'Base de datos  1'!C6129</f>
        <v>sueldos</v>
      </c>
      <c r="C878" s="33">
        <f>+'Base de datos  1'!D6129</f>
        <v>45229</v>
      </c>
      <c r="D878" t="str">
        <f>+'Base de datos  1'!E6129</f>
        <v>TR</v>
      </c>
      <c r="E878" t="str">
        <f>+'Base de datos  1'!F6129</f>
        <v>LIQUIDACION SUELDO IVAN JARA OCT.23</v>
      </c>
      <c r="G878" s="201">
        <f>+'Base de datos  1'!H6129</f>
        <v>345225</v>
      </c>
    </row>
    <row r="879" spans="1:7" x14ac:dyDescent="0.25">
      <c r="A879" s="33">
        <f>+'Base de datos  1'!A6130</f>
        <v>45229</v>
      </c>
      <c r="B879" t="str">
        <f>+'Base de datos  1'!C6130</f>
        <v>sueldo administrador</v>
      </c>
      <c r="C879" s="33">
        <f>+'Base de datos  1'!D6130</f>
        <v>45229</v>
      </c>
      <c r="D879" t="str">
        <f>+'Base de datos  1'!E6130</f>
        <v>TR</v>
      </c>
      <c r="E879" t="str">
        <f>+'Base de datos  1'!F6130</f>
        <v>ADMINISTRACION OCT. WT</v>
      </c>
      <c r="G879" s="201">
        <f>+'Base de datos  1'!H6130</f>
        <v>574713</v>
      </c>
    </row>
    <row r="880" spans="1:7" x14ac:dyDescent="0.25">
      <c r="A880" s="33">
        <f>+'Base de datos  1'!A6131</f>
        <v>45232</v>
      </c>
      <c r="B880" t="str">
        <f>+'Base de datos  1'!C6131</f>
        <v>luz</v>
      </c>
      <c r="C880" s="33">
        <f>+'Base de datos  1'!D6131</f>
        <v>45232</v>
      </c>
      <c r="D880" t="str">
        <f>+'Base de datos  1'!E6131</f>
        <v>TR</v>
      </c>
      <c r="E880" t="str">
        <f>+'Base de datos  1'!F6131</f>
        <v>LITORAL 1</v>
      </c>
      <c r="G880" s="201">
        <f>+'Base de datos  1'!H6131</f>
        <v>85973</v>
      </c>
    </row>
    <row r="881" spans="1:7" x14ac:dyDescent="0.25">
      <c r="A881" s="33">
        <f>+'Base de datos  1'!A6132</f>
        <v>45232</v>
      </c>
      <c r="B881" t="str">
        <f>+'Base de datos  1'!C6132</f>
        <v>luz</v>
      </c>
      <c r="C881" s="33">
        <f>+'Base de datos  1'!D6132</f>
        <v>45232</v>
      </c>
      <c r="D881" t="str">
        <f>+'Base de datos  1'!E6132</f>
        <v>TR</v>
      </c>
      <c r="E881" t="str">
        <f>+'Base de datos  1'!F6132</f>
        <v>LITORAL 2</v>
      </c>
      <c r="G881" s="201">
        <f>+'Base de datos  1'!H6132</f>
        <v>21349</v>
      </c>
    </row>
    <row r="882" spans="1:7" x14ac:dyDescent="0.25">
      <c r="A882" s="33">
        <f>+'Base de datos  1'!A6133</f>
        <v>45232</v>
      </c>
      <c r="B882" t="str">
        <f>+'Base de datos  1'!C6133</f>
        <v>celular</v>
      </c>
      <c r="C882" s="33">
        <f>+'Base de datos  1'!D6133</f>
        <v>45232</v>
      </c>
      <c r="D882" t="str">
        <f>+'Base de datos  1'!E6133</f>
        <v>TR</v>
      </c>
      <c r="E882" t="str">
        <f>+'Base de datos  1'!F6133</f>
        <v>CELULAR ENTEL ENCARGADO</v>
      </c>
      <c r="G882" s="201">
        <f>+'Base de datos  1'!H6133</f>
        <v>17970</v>
      </c>
    </row>
    <row r="883" spans="1:7" x14ac:dyDescent="0.25">
      <c r="A883" s="33">
        <f>+'Base de datos  1'!A6134</f>
        <v>45232</v>
      </c>
      <c r="B883" t="str">
        <f>+'Base de datos  1'!C6134</f>
        <v>caja chica</v>
      </c>
      <c r="C883" s="33">
        <f>+'Base de datos  1'!D6134</f>
        <v>45232</v>
      </c>
      <c r="D883" t="str">
        <f>+'Base de datos  1'!E6134</f>
        <v>TR</v>
      </c>
      <c r="E883" t="str">
        <f>+'Base de datos  1'!F6134</f>
        <v>CAJA CHICA NOV.23 R, FIGUEROA</v>
      </c>
      <c r="G883" s="201">
        <f>+'Base de datos  1'!H6134</f>
        <v>100000</v>
      </c>
    </row>
    <row r="884" spans="1:7" x14ac:dyDescent="0.25">
      <c r="A884" s="33">
        <f>+'Base de datos  1'!A6135</f>
        <v>45232</v>
      </c>
      <c r="B884" t="str">
        <f>+'Base de datos  1'!C6135</f>
        <v>Imposiciones</v>
      </c>
      <c r="C884" s="33">
        <f>+'Base de datos  1'!D6135</f>
        <v>45232</v>
      </c>
      <c r="D884" t="str">
        <f>+'Base de datos  1'!E6135</f>
        <v>TR</v>
      </c>
      <c r="E884" t="str">
        <f>+'Base de datos  1'!F6135</f>
        <v>PREVIRED I. JARA</v>
      </c>
      <c r="G884" s="201">
        <f>+'Base de datos  1'!H6135</f>
        <v>145906</v>
      </c>
    </row>
    <row r="885" spans="1:7" x14ac:dyDescent="0.25">
      <c r="A885" s="33">
        <f>+'Base de datos  1'!A6136</f>
        <v>45232</v>
      </c>
      <c r="B885" t="str">
        <f>+'Base de datos  1'!C6136</f>
        <v>luz</v>
      </c>
      <c r="C885" s="33">
        <f>+'Base de datos  1'!D6136</f>
        <v>45232</v>
      </c>
      <c r="D885" t="str">
        <f>+'Base de datos  1'!E6136</f>
        <v>TR</v>
      </c>
      <c r="E885" t="str">
        <f>+'Base de datos  1'!F6136</f>
        <v>LITORAL 3</v>
      </c>
      <c r="G885" s="201">
        <f>+'Base de datos  1'!H6136</f>
        <v>2468</v>
      </c>
    </row>
    <row r="886" spans="1:7" x14ac:dyDescent="0.25">
      <c r="A886" s="33">
        <f>+'Base de datos  1'!A6137</f>
        <v>45233</v>
      </c>
      <c r="B886" t="str">
        <f>+'Base de datos  1'!C6137</f>
        <v>agua</v>
      </c>
      <c r="C886" s="33">
        <f>+'Base de datos  1'!D6137</f>
        <v>45233</v>
      </c>
      <c r="D886" t="str">
        <f>+'Base de datos  1'!E6137</f>
        <v>TR</v>
      </c>
      <c r="E886" t="str">
        <f>+'Base de datos  1'!F6137</f>
        <v>2 CAMIONES DE AGUA CIST. DIST.</v>
      </c>
      <c r="G886" s="201">
        <f>+'Base de datos  1'!H6137</f>
        <v>120000</v>
      </c>
    </row>
    <row r="887" spans="1:7" x14ac:dyDescent="0.25">
      <c r="A887" s="33">
        <f>+'Base de datos  1'!A6138</f>
        <v>45233</v>
      </c>
      <c r="B887" t="str">
        <f>+'Base de datos  1'!C6138</f>
        <v>Contribuciones</v>
      </c>
      <c r="C887" s="33">
        <f>+'Base de datos  1'!D6138</f>
        <v>45233</v>
      </c>
      <c r="D887" t="str">
        <f>+'Base de datos  1'!E6138</f>
        <v>TR</v>
      </c>
      <c r="E887" t="str">
        <f>+'Base de datos  1'!F6138</f>
        <v>CONTRIBUCIONES CTA. 4/2023</v>
      </c>
      <c r="G887" s="201">
        <f>+'Base de datos  1'!H6138</f>
        <v>1066043</v>
      </c>
    </row>
    <row r="888" spans="1:7" x14ac:dyDescent="0.25">
      <c r="A888" s="33">
        <f>+'Base de datos  1'!A6139</f>
        <v>45236</v>
      </c>
      <c r="B888" t="str">
        <f>+'Base de datos  1'!C6139</f>
        <v>Administracion</v>
      </c>
      <c r="C888" s="33">
        <f>+'Base de datos  1'!D6139</f>
        <v>45236</v>
      </c>
      <c r="D888" t="str">
        <f>+'Base de datos  1'!E6139</f>
        <v>TR</v>
      </c>
      <c r="E888" t="str">
        <f>+'Base de datos  1'!F6139</f>
        <v xml:space="preserve">PAC FRAUDE </v>
      </c>
      <c r="G888" s="201">
        <f>+'Base de datos  1'!H6139</f>
        <v>5108</v>
      </c>
    </row>
    <row r="889" spans="1:7" x14ac:dyDescent="0.25">
      <c r="A889" s="33">
        <f>+'Base de datos  1'!A6140</f>
        <v>45237</v>
      </c>
      <c r="B889" t="str">
        <f>+'Base de datos  1'!C6140</f>
        <v>pago cuotas</v>
      </c>
      <c r="C889" s="33">
        <f>+'Base de datos  1'!D6140</f>
        <v>45237</v>
      </c>
      <c r="D889" t="str">
        <f>+'Base de datos  1'!E6140</f>
        <v>TR</v>
      </c>
      <c r="E889" t="str">
        <f>+'Base de datos  1'!F6140</f>
        <v>DEVOLUCION DEP. X ERROR O. ARRUE</v>
      </c>
      <c r="G889" s="201">
        <f>+'Base de datos  1'!H6140</f>
        <v>148860</v>
      </c>
    </row>
    <row r="890" spans="1:7" x14ac:dyDescent="0.25">
      <c r="A890" s="33">
        <f>+'Base de datos  1'!A6141</f>
        <v>45237</v>
      </c>
      <c r="B890" t="str">
        <f>+'Base de datos  1'!C6141</f>
        <v>Basura</v>
      </c>
      <c r="C890" s="33">
        <f>+'Base de datos  1'!D6141</f>
        <v>45237</v>
      </c>
      <c r="D890" t="str">
        <f>+'Base de datos  1'!E6141</f>
        <v>TR</v>
      </c>
      <c r="E890" t="str">
        <f>+'Base de datos  1'!F6141</f>
        <v>RETIRO BASURA 7 NOV.23</v>
      </c>
      <c r="G890" s="201">
        <f>+'Base de datos  1'!H6141</f>
        <v>170000</v>
      </c>
    </row>
    <row r="891" spans="1:7" x14ac:dyDescent="0.25">
      <c r="A891" s="33">
        <f>+'Base de datos  1'!A6142</f>
        <v>45240</v>
      </c>
      <c r="B891" t="str">
        <f>+'Base de datos  1'!C6142</f>
        <v>agua</v>
      </c>
      <c r="C891" s="33">
        <f>+'Base de datos  1'!D6142</f>
        <v>45240</v>
      </c>
      <c r="D891" t="str">
        <f>+'Base de datos  1'!E6142</f>
        <v>TR</v>
      </c>
      <c r="E891" t="str">
        <f>+'Base de datos  1'!F6142</f>
        <v>2 CAMIONES DE AGUA CIST. DIST.</v>
      </c>
      <c r="G891" s="201">
        <f>+'Base de datos  1'!H6142</f>
        <v>120000</v>
      </c>
    </row>
    <row r="892" spans="1:7" x14ac:dyDescent="0.25">
      <c r="A892" s="33">
        <f>+'Base de datos  1'!A6143</f>
        <v>45244</v>
      </c>
      <c r="B892" t="str">
        <f>+'Base de datos  1'!C6143</f>
        <v>Basura</v>
      </c>
      <c r="C892" s="33">
        <f>+'Base de datos  1'!D6143</f>
        <v>45244</v>
      </c>
      <c r="D892" t="str">
        <f>+'Base de datos  1'!E6143</f>
        <v>TR</v>
      </c>
      <c r="E892" t="str">
        <f>+'Base de datos  1'!F6143</f>
        <v>RETIRO BASURA 14 NOV.23</v>
      </c>
      <c r="G892" s="201">
        <f>+'Base de datos  1'!H6143</f>
        <v>170000</v>
      </c>
    </row>
    <row r="893" spans="1:7" x14ac:dyDescent="0.25">
      <c r="A893" s="33">
        <f>+'Base de datos  1'!A6144</f>
        <v>45245</v>
      </c>
      <c r="B893" t="str">
        <f>+'Base de datos  1'!C6144</f>
        <v>sueldos</v>
      </c>
      <c r="C893" s="33">
        <f>+'Base de datos  1'!D6144</f>
        <v>45245</v>
      </c>
      <c r="D893" t="str">
        <f>+'Base de datos  1'!E6144</f>
        <v>TR</v>
      </c>
      <c r="E893" t="str">
        <f>+'Base de datos  1'!F6144</f>
        <v>IVAN JARA ADELANTO SUELDO NOV.23</v>
      </c>
      <c r="G893" s="201">
        <f>+'Base de datos  1'!H6144</f>
        <v>150000</v>
      </c>
    </row>
    <row r="894" spans="1:7" x14ac:dyDescent="0.25">
      <c r="A894" s="33">
        <f>+'Base de datos  1'!A6145</f>
        <v>45245</v>
      </c>
      <c r="B894" t="str">
        <f>+'Base de datos  1'!C6145</f>
        <v>agua</v>
      </c>
      <c r="C894" s="33">
        <f>+'Base de datos  1'!D6145</f>
        <v>45245</v>
      </c>
      <c r="D894" t="str">
        <f>+'Base de datos  1'!E6145</f>
        <v>TR</v>
      </c>
      <c r="E894" t="str">
        <f>+'Base de datos  1'!F6145</f>
        <v>2 CAMIONES DE AGUA CIST. DIST.</v>
      </c>
      <c r="G894" s="201">
        <f>+'Base de datos  1'!H6145</f>
        <v>120000</v>
      </c>
    </row>
    <row r="895" spans="1:7" x14ac:dyDescent="0.25">
      <c r="A895" s="33">
        <f>+'Base de datos  1'!A6146</f>
        <v>45251</v>
      </c>
      <c r="B895" t="str">
        <f>+'Base de datos  1'!C6146</f>
        <v>Basura</v>
      </c>
      <c r="C895" s="33">
        <f>+'Base de datos  1'!D6146</f>
        <v>45251</v>
      </c>
      <c r="D895" t="str">
        <f>+'Base de datos  1'!E6146</f>
        <v>TR</v>
      </c>
      <c r="E895" t="str">
        <f>+'Base de datos  1'!F6146</f>
        <v>RETIRO BASURA 21 NOV.23</v>
      </c>
      <c r="G895" s="201">
        <f>+'Base de datos  1'!H6146</f>
        <v>170000</v>
      </c>
    </row>
    <row r="896" spans="1:7" x14ac:dyDescent="0.25">
      <c r="A896" s="33">
        <f>+'Base de datos  1'!A6147</f>
        <v>45253</v>
      </c>
      <c r="B896" t="str">
        <f>+'Base de datos  1'!C6147</f>
        <v>agua</v>
      </c>
      <c r="C896" s="33">
        <f>+'Base de datos  1'!D6147</f>
        <v>45253</v>
      </c>
      <c r="D896" t="str">
        <f>+'Base de datos  1'!E6147</f>
        <v>TR</v>
      </c>
      <c r="E896" t="str">
        <f>+'Base de datos  1'!F6147</f>
        <v>2 CAMIONES DE AGUA CIST. DIST.</v>
      </c>
      <c r="G896" s="201">
        <f>+'Base de datos  1'!H6147</f>
        <v>120000</v>
      </c>
    </row>
    <row r="897" spans="1:7" x14ac:dyDescent="0.25">
      <c r="A897" s="33">
        <f>+'Base de datos  1'!A6148</f>
        <v>45258</v>
      </c>
      <c r="B897" t="str">
        <f>+'Base de datos  1'!C6148</f>
        <v>Basura</v>
      </c>
      <c r="C897" s="33">
        <f>+'Base de datos  1'!D6148</f>
        <v>45258</v>
      </c>
      <c r="D897" t="str">
        <f>+'Base de datos  1'!E6148</f>
        <v>TR</v>
      </c>
      <c r="E897" t="str">
        <f>+'Base de datos  1'!F6148</f>
        <v>RETIRO BASURA 28 NOV.23</v>
      </c>
      <c r="G897" s="201">
        <f>+'Base de datos  1'!H6148</f>
        <v>170000</v>
      </c>
    </row>
    <row r="898" spans="1:7" x14ac:dyDescent="0.25">
      <c r="A898" s="33">
        <f>+'Base de datos  1'!A6149</f>
        <v>45260</v>
      </c>
      <c r="B898" t="str">
        <f>+'Base de datos  1'!C6149</f>
        <v>sueldo administrador</v>
      </c>
      <c r="C898" s="33">
        <f>+'Base de datos  1'!D6149</f>
        <v>45260</v>
      </c>
      <c r="D898" t="str">
        <f>+'Base de datos  1'!E6149</f>
        <v>TR</v>
      </c>
      <c r="E898" t="str">
        <f>+'Base de datos  1'!F6149</f>
        <v>ADMINIST. NOV.23 WT</v>
      </c>
      <c r="G898" s="201">
        <f>+'Base de datos  1'!H6149</f>
        <v>574713</v>
      </c>
    </row>
    <row r="899" spans="1:7" x14ac:dyDescent="0.25">
      <c r="A899" s="33">
        <f>+'Base de datos  1'!A6150</f>
        <v>45260</v>
      </c>
      <c r="B899" t="str">
        <f>+'Base de datos  1'!C6150</f>
        <v>SUELDOS</v>
      </c>
      <c r="C899" s="33">
        <f>+'Base de datos  1'!D6150</f>
        <v>45260</v>
      </c>
      <c r="D899" t="str">
        <f>+'Base de datos  1'!E6150</f>
        <v>TR</v>
      </c>
      <c r="E899" t="str">
        <f>+'Base de datos  1'!F6150</f>
        <v>LIQUIDACION NOV.23 IVAN JARA</v>
      </c>
      <c r="G899" s="201">
        <f>+'Base de datos  1'!H6150</f>
        <v>295225</v>
      </c>
    </row>
    <row r="900" spans="1:7" x14ac:dyDescent="0.25">
      <c r="A900" s="33">
        <f>+'Base de datos  1'!A6151</f>
        <v>45260</v>
      </c>
      <c r="B900" t="str">
        <f>+'Base de datos  1'!C6151</f>
        <v>Mantencion</v>
      </c>
      <c r="C900" s="33">
        <f>+'Base de datos  1'!D6151</f>
        <v>45260</v>
      </c>
      <c r="D900">
        <f>+'Base de datos  1'!E6151</f>
        <v>0</v>
      </c>
      <c r="E900" t="str">
        <f>+'Base de datos  1'!F6151</f>
        <v>DESMOCHE PINO RIÑIHUE I. JARA</v>
      </c>
      <c r="G900" s="201">
        <f>+'Base de datos  1'!H6151</f>
        <v>50000</v>
      </c>
    </row>
    <row r="901" spans="1:7" x14ac:dyDescent="0.25">
      <c r="A901" s="33">
        <f>+'Base de datos  1'!A6152</f>
        <v>45260</v>
      </c>
      <c r="B901" t="str">
        <f>+'Base de datos  1'!C6152</f>
        <v>Mantencion</v>
      </c>
      <c r="C901" s="33">
        <f>+'Base de datos  1'!D6152</f>
        <v>45260</v>
      </c>
      <c r="D901">
        <f>+'Base de datos  1'!E6152</f>
        <v>0</v>
      </c>
      <c r="E901" t="str">
        <f>+'Base de datos  1'!F6152</f>
        <v>PARTE DESMALEZADO QUEBRADA NORTE</v>
      </c>
      <c r="G901" s="201">
        <f>+'Base de datos  1'!H6152</f>
        <v>100000</v>
      </c>
    </row>
    <row r="902" spans="1:7" x14ac:dyDescent="0.25">
      <c r="A902" s="33">
        <f>+'Base de datos  1'!A6153</f>
        <v>45260</v>
      </c>
      <c r="B902" t="str">
        <f>+'Base de datos  1'!C6153</f>
        <v>Mantencion</v>
      </c>
      <c r="C902" s="33">
        <f>+'Base de datos  1'!D6153</f>
        <v>45260</v>
      </c>
      <c r="D902">
        <f>+'Base de datos  1'!E6153</f>
        <v>0</v>
      </c>
      <c r="E902" t="str">
        <f>+'Base de datos  1'!F6153</f>
        <v>SALDO DESMALEZADO QUEBRADA NORTE</v>
      </c>
      <c r="G902" s="201">
        <f>+'Base de datos  1'!H6153</f>
        <v>50000</v>
      </c>
    </row>
    <row r="903" spans="1:7" x14ac:dyDescent="0.25">
      <c r="A903" s="33">
        <f>+'Base de datos  1'!A6154</f>
        <v>45261</v>
      </c>
      <c r="B903" t="str">
        <f>+'Base de datos  1'!C6154</f>
        <v>agua</v>
      </c>
      <c r="C903" s="33">
        <f>+'Base de datos  1'!D6154</f>
        <v>45261</v>
      </c>
      <c r="D903" t="str">
        <f>+'Base de datos  1'!E6154</f>
        <v>TR</v>
      </c>
      <c r="E903" t="str">
        <f>+'Base de datos  1'!F6154</f>
        <v>2 CAMIONES DE AGUA CIST. DIST.</v>
      </c>
      <c r="G903" s="201">
        <f>+'Base de datos  1'!H6154</f>
        <v>120000</v>
      </c>
    </row>
    <row r="904" spans="1:7" x14ac:dyDescent="0.25">
      <c r="A904" s="33">
        <f>+'Base de datos  1'!A6155</f>
        <v>45264</v>
      </c>
      <c r="B904" t="str">
        <f>+'Base de datos  1'!C6155</f>
        <v>luz</v>
      </c>
      <c r="C904" s="33">
        <f>+'Base de datos  1'!D6155</f>
        <v>45264</v>
      </c>
      <c r="D904" t="str">
        <f>+'Base de datos  1'!E6155</f>
        <v>TR</v>
      </c>
      <c r="E904" t="str">
        <f>+'Base de datos  1'!F6155</f>
        <v>LITORAL 3</v>
      </c>
      <c r="G904" s="201">
        <f>+'Base de datos  1'!H6155</f>
        <v>2000</v>
      </c>
    </row>
    <row r="905" spans="1:7" x14ac:dyDescent="0.25">
      <c r="A905" s="33">
        <f>+'Base de datos  1'!A6156</f>
        <v>45264</v>
      </c>
      <c r="B905" t="str">
        <f>+'Base de datos  1'!C6156</f>
        <v>luz</v>
      </c>
      <c r="C905" s="33">
        <f>+'Base de datos  1'!D6156</f>
        <v>45264</v>
      </c>
      <c r="D905" t="str">
        <f>+'Base de datos  1'!E6156</f>
        <v>TR</v>
      </c>
      <c r="E905" t="str">
        <f>+'Base de datos  1'!F6156</f>
        <v>LITORAL 1</v>
      </c>
      <c r="G905" s="201">
        <f>+'Base de datos  1'!H6156</f>
        <v>103691</v>
      </c>
    </row>
    <row r="906" spans="1:7" x14ac:dyDescent="0.25">
      <c r="A906" s="33">
        <f>+'Base de datos  1'!A6157</f>
        <v>45264</v>
      </c>
      <c r="B906" t="str">
        <f>+'Base de datos  1'!C6157</f>
        <v>luz</v>
      </c>
      <c r="C906" s="33">
        <f>+'Base de datos  1'!D6157</f>
        <v>45264</v>
      </c>
      <c r="D906" t="str">
        <f>+'Base de datos  1'!E6157</f>
        <v>TR</v>
      </c>
      <c r="E906" t="str">
        <f>+'Base de datos  1'!F6157</f>
        <v>LITORAL 2</v>
      </c>
      <c r="G906" s="201">
        <f>+'Base de datos  1'!H6157</f>
        <v>22135</v>
      </c>
    </row>
    <row r="907" spans="1:7" x14ac:dyDescent="0.25">
      <c r="A907" s="33">
        <f>+'Base de datos  1'!A6158</f>
        <v>45264</v>
      </c>
      <c r="B907" t="str">
        <f>+'Base de datos  1'!C6158</f>
        <v>caja chica</v>
      </c>
      <c r="C907" s="33">
        <f>+'Base de datos  1'!D6158</f>
        <v>45264</v>
      </c>
      <c r="D907" t="str">
        <f>+'Base de datos  1'!E6158</f>
        <v>TR</v>
      </c>
      <c r="E907" t="str">
        <f>+'Base de datos  1'!F6158</f>
        <v>R. FIGUEROA CAJA CHICA DIC.23</v>
      </c>
      <c r="G907" s="201">
        <f>+'Base de datos  1'!H6158</f>
        <v>100000</v>
      </c>
    </row>
    <row r="908" spans="1:7" x14ac:dyDescent="0.25">
      <c r="A908" s="33">
        <f>+'Base de datos  1'!A6159</f>
        <v>45264</v>
      </c>
      <c r="B908" t="str">
        <f>+'Base de datos  1'!C6159</f>
        <v>Imposiciones</v>
      </c>
      <c r="C908" s="33">
        <f>+'Base de datos  1'!D6159</f>
        <v>45264</v>
      </c>
      <c r="D908" t="str">
        <f>+'Base de datos  1'!E6159</f>
        <v>TR</v>
      </c>
      <c r="E908" t="str">
        <f>+'Base de datos  1'!F6159</f>
        <v>PREVIRED I. JARA</v>
      </c>
      <c r="G908" s="201">
        <f>+'Base de datos  1'!H6159</f>
        <v>145906</v>
      </c>
    </row>
    <row r="909" spans="1:7" x14ac:dyDescent="0.25">
      <c r="A909" s="33">
        <f>+'Base de datos  1'!A6160</f>
        <v>45265</v>
      </c>
      <c r="B909" t="str">
        <f>+'Base de datos  1'!C6160</f>
        <v>celular</v>
      </c>
      <c r="C909" s="33">
        <f>+'Base de datos  1'!D6160</f>
        <v>45265</v>
      </c>
      <c r="D909" t="str">
        <f>+'Base de datos  1'!E6160</f>
        <v>TR</v>
      </c>
      <c r="E909" t="str">
        <f>+'Base de datos  1'!F6160</f>
        <v>ENETEL CELU ENCARGADO</v>
      </c>
      <c r="G909" s="201">
        <f>+'Base de datos  1'!H6160</f>
        <v>17970</v>
      </c>
    </row>
    <row r="910" spans="1:7" x14ac:dyDescent="0.25">
      <c r="A910" s="33">
        <f>+'Base de datos  1'!A6161</f>
        <v>45266</v>
      </c>
      <c r="B910" t="str">
        <f>+'Base de datos  1'!C6161</f>
        <v>Basura</v>
      </c>
      <c r="C910" s="33">
        <f>+'Base de datos  1'!D6161</f>
        <v>45266</v>
      </c>
      <c r="D910" t="str">
        <f>+'Base de datos  1'!E6161</f>
        <v>TR</v>
      </c>
      <c r="E910" t="str">
        <f>+'Base de datos  1'!F6161</f>
        <v>RETIRO BASURA 5 DIC.23</v>
      </c>
      <c r="G910" s="201">
        <f>+'Base de datos  1'!H6161</f>
        <v>170000</v>
      </c>
    </row>
    <row r="911" spans="1:7" x14ac:dyDescent="0.25">
      <c r="A911" s="33">
        <f>+'Base de datos  1'!A6162</f>
        <v>45266</v>
      </c>
      <c r="B911" t="str">
        <f>+'Base de datos  1'!C6162</f>
        <v>Administracion</v>
      </c>
      <c r="C911" s="33">
        <f>+'Base de datos  1'!D6162</f>
        <v>45266</v>
      </c>
      <c r="D911" t="str">
        <f>+'Base de datos  1'!E6162</f>
        <v>TR</v>
      </c>
      <c r="E911" t="str">
        <f>+'Base de datos  1'!F6162</f>
        <v>PAC FRAUDE</v>
      </c>
      <c r="G911" s="201">
        <f>+'Base de datos  1'!H6162</f>
        <v>5130</v>
      </c>
    </row>
    <row r="912" spans="1:7" x14ac:dyDescent="0.25">
      <c r="A912" s="33">
        <f>+'Base de datos  1'!A6163</f>
        <v>45266</v>
      </c>
      <c r="B912" t="str">
        <f>+'Base de datos  1'!C6163</f>
        <v>agua</v>
      </c>
      <c r="C912" s="33">
        <f>+'Base de datos  1'!D6163</f>
        <v>45266</v>
      </c>
      <c r="D912" t="str">
        <f>+'Base de datos  1'!E6163</f>
        <v>TR</v>
      </c>
      <c r="E912" t="str">
        <f>+'Base de datos  1'!F6163</f>
        <v>2 CAMIONES DE AGUA CIST. DIST.</v>
      </c>
      <c r="G912" s="201">
        <f>+'Base de datos  1'!H6163</f>
        <v>120000</v>
      </c>
    </row>
    <row r="913" spans="1:10" x14ac:dyDescent="0.25">
      <c r="A913" s="33">
        <f>+'Base de datos  1'!A6164</f>
        <v>45273</v>
      </c>
      <c r="B913" t="str">
        <f>+'Base de datos  1'!C6164</f>
        <v>Basura</v>
      </c>
      <c r="C913" s="33">
        <f>+'Base de datos  1'!D6164</f>
        <v>45273</v>
      </c>
      <c r="D913" t="str">
        <f>+'Base de datos  1'!E6164</f>
        <v>TR</v>
      </c>
      <c r="E913" t="str">
        <f>+'Base de datos  1'!F6164</f>
        <v>RETIRO BASURA 13 DIC.23</v>
      </c>
      <c r="G913" s="201">
        <f>+'Base de datos  1'!H6164</f>
        <v>170000</v>
      </c>
    </row>
    <row r="914" spans="1:10" x14ac:dyDescent="0.25">
      <c r="A914" s="33">
        <f>+'Base de datos  1'!A6165</f>
        <v>45275</v>
      </c>
      <c r="B914" t="str">
        <f>+'Base de datos  1'!C6165</f>
        <v>agua</v>
      </c>
      <c r="C914" s="33">
        <f>+'Base de datos  1'!D6165</f>
        <v>45275</v>
      </c>
      <c r="D914" t="str">
        <f>+'Base de datos  1'!E6165</f>
        <v>TR</v>
      </c>
      <c r="E914" t="str">
        <f>+'Base de datos  1'!F6165</f>
        <v>2 CAMIONES DE AGUA CIST. DIST.</v>
      </c>
      <c r="G914" s="201">
        <f>+'Base de datos  1'!H6165</f>
        <v>120000</v>
      </c>
    </row>
    <row r="915" spans="1:10" x14ac:dyDescent="0.25">
      <c r="A915" s="33">
        <f>+'Base de datos  1'!A6166</f>
        <v>45275</v>
      </c>
      <c r="B915" t="str">
        <f>+'Base de datos  1'!C6166</f>
        <v>sueldos</v>
      </c>
      <c r="C915" s="33">
        <f>+'Base de datos  1'!D6166</f>
        <v>45275</v>
      </c>
      <c r="D915" t="str">
        <f>+'Base de datos  1'!E6166</f>
        <v>TR</v>
      </c>
      <c r="E915" t="str">
        <f>+'Base de datos  1'!F6166</f>
        <v>ADELANTO IVAN JARA DIC.23</v>
      </c>
      <c r="G915" s="201">
        <f>+'Base de datos  1'!H6166</f>
        <v>150000</v>
      </c>
    </row>
    <row r="916" spans="1:10" x14ac:dyDescent="0.25">
      <c r="A916" s="33">
        <f>+'Base de datos  1'!A6167</f>
        <v>45275</v>
      </c>
      <c r="B916" t="str">
        <f>+'Base de datos  1'!C6167</f>
        <v>sueldos</v>
      </c>
      <c r="C916" s="33">
        <f>+'Base de datos  1'!D6167</f>
        <v>45275</v>
      </c>
      <c r="D916" t="str">
        <f>+'Base de datos  1'!E6167</f>
        <v>TR</v>
      </c>
      <c r="E916" t="str">
        <f>+'Base de datos  1'!F6167</f>
        <v>AGUNILADO F.PATRIAS IVAN JARA</v>
      </c>
      <c r="G916" s="201">
        <f>+'Base de datos  1'!H6167</f>
        <v>70000</v>
      </c>
    </row>
    <row r="917" spans="1:10" x14ac:dyDescent="0.25">
      <c r="A917" s="33">
        <f>+'Base de datos  1'!A6168</f>
        <v>45279</v>
      </c>
      <c r="B917" t="str">
        <f>+'Base de datos  1'!C6168</f>
        <v>Basura</v>
      </c>
      <c r="C917" s="33">
        <f>+'Base de datos  1'!D6168</f>
        <v>45279</v>
      </c>
      <c r="D917" t="str">
        <f>+'Base de datos  1'!E6168</f>
        <v>TR</v>
      </c>
      <c r="E917" t="str">
        <f>+'Base de datos  1'!F6168</f>
        <v>RETIRO BASURA 19 DIC.23</v>
      </c>
      <c r="G917" s="201">
        <f>+'Base de datos  1'!H6168</f>
        <v>170000</v>
      </c>
    </row>
    <row r="918" spans="1:10" x14ac:dyDescent="0.25">
      <c r="A918" s="33">
        <f>+'Base de datos  1'!A6169</f>
        <v>45281</v>
      </c>
      <c r="B918" t="str">
        <f>+'Base de datos  1'!C6169</f>
        <v>Mantencion</v>
      </c>
      <c r="C918" s="33">
        <f>+'Base de datos  1'!D6169</f>
        <v>45281</v>
      </c>
      <c r="D918" t="str">
        <f>+'Base de datos  1'!E6169</f>
        <v>D/E</v>
      </c>
      <c r="E918" t="str">
        <f>+'Base de datos  1'!F6169</f>
        <v>BOLSAS DE BASURA GRANDES</v>
      </c>
      <c r="G918" s="201">
        <f>+'Base de datos  1'!H6169</f>
        <v>7080</v>
      </c>
    </row>
    <row r="919" spans="1:10" x14ac:dyDescent="0.25">
      <c r="A919" s="33">
        <f>+'Base de datos  1'!A6170</f>
        <v>45282</v>
      </c>
      <c r="B919" t="str">
        <f>+'Base de datos  1'!C6170</f>
        <v>agua</v>
      </c>
      <c r="C919" s="33">
        <f>+'Base de datos  1'!D6170</f>
        <v>45282</v>
      </c>
      <c r="D919" t="str">
        <f>+'Base de datos  1'!E6170</f>
        <v>TR</v>
      </c>
      <c r="E919" t="str">
        <f>+'Base de datos  1'!F6170</f>
        <v>3 CAMIONES DE AGUA CIST. DIST</v>
      </c>
      <c r="G919" s="201">
        <f>+'Base de datos  1'!H6170</f>
        <v>180000</v>
      </c>
    </row>
    <row r="920" spans="1:10" x14ac:dyDescent="0.25">
      <c r="A920" s="33">
        <f>+'Base de datos  1'!A6171</f>
        <v>45282</v>
      </c>
      <c r="B920" t="str">
        <f>+'Base de datos  1'!C6171</f>
        <v>Basura</v>
      </c>
      <c r="C920" s="33">
        <f>+'Base de datos  1'!D6171</f>
        <v>45282</v>
      </c>
      <c r="D920" t="str">
        <f>+'Base de datos  1'!E6171</f>
        <v>TR</v>
      </c>
      <c r="E920" t="str">
        <f>+'Base de datos  1'!F6171</f>
        <v>RETIRO BASURA 22 DIC.23</v>
      </c>
      <c r="G920" s="201">
        <f>+'Base de datos  1'!H6171</f>
        <v>100000</v>
      </c>
    </row>
    <row r="921" spans="1:10" x14ac:dyDescent="0.25">
      <c r="A921" s="33">
        <f>+'Base de datos  1'!A6172</f>
        <v>45287</v>
      </c>
      <c r="B921" t="str">
        <f>+'Base de datos  1'!C6172</f>
        <v>Basura</v>
      </c>
      <c r="C921" s="33">
        <f>+'Base de datos  1'!D6172</f>
        <v>45287</v>
      </c>
      <c r="D921" t="str">
        <f>+'Base de datos  1'!E6172</f>
        <v>TR</v>
      </c>
      <c r="E921" t="str">
        <f>+'Base de datos  1'!F6172</f>
        <v>RETIRO BASURA 26 DIC.23</v>
      </c>
      <c r="G921" s="201">
        <f>+'Base de datos  1'!H6172</f>
        <v>250000</v>
      </c>
    </row>
    <row r="922" spans="1:10" x14ac:dyDescent="0.25">
      <c r="A922" s="33">
        <f>+'Base de datos  1'!A6173</f>
        <v>45287</v>
      </c>
      <c r="B922" t="str">
        <f>+'Base de datos  1'!C6173</f>
        <v>Mantencion</v>
      </c>
      <c r="C922" s="33">
        <f>+'Base de datos  1'!D6173</f>
        <v>45287</v>
      </c>
      <c r="D922" t="str">
        <f>+'Base de datos  1'!E6173</f>
        <v>TR</v>
      </c>
      <c r="E922" t="str">
        <f>+'Base de datos  1'!F6173</f>
        <v>PINTURA X PORTONES</v>
      </c>
      <c r="G922" s="201">
        <f>+'Base de datos  1'!H6173</f>
        <v>47900</v>
      </c>
    </row>
    <row r="923" spans="1:10" x14ac:dyDescent="0.25">
      <c r="A923" s="33">
        <f>+'Base de datos  1'!A6174</f>
        <v>45288</v>
      </c>
      <c r="B923" t="str">
        <f>+'Base de datos  1'!C6174</f>
        <v>agua</v>
      </c>
      <c r="C923" s="33">
        <f>+'Base de datos  1'!D6174</f>
        <v>45288</v>
      </c>
      <c r="D923" t="str">
        <f>+'Base de datos  1'!E6174</f>
        <v>TR</v>
      </c>
      <c r="E923" t="str">
        <f>+'Base de datos  1'!F6174</f>
        <v>2 CAMIONES DE AGUA CIST. DIST.</v>
      </c>
      <c r="G923" s="201">
        <f>+'Base de datos  1'!H6174</f>
        <v>120000</v>
      </c>
    </row>
    <row r="924" spans="1:10" x14ac:dyDescent="0.25">
      <c r="A924" s="33">
        <f>+'Base de datos  1'!A6175</f>
        <v>45289</v>
      </c>
      <c r="B924" t="str">
        <f>+'Base de datos  1'!C6175</f>
        <v>sueldos</v>
      </c>
      <c r="C924" s="33">
        <f>+'Base de datos  1'!D6175</f>
        <v>45289</v>
      </c>
      <c r="D924" t="str">
        <f>+'Base de datos  1'!E6175</f>
        <v>TR</v>
      </c>
      <c r="E924" t="str">
        <f>+'Base de datos  1'!F6175</f>
        <v>LIQ. DIC. 23 IVAN FIGUEROA</v>
      </c>
      <c r="G924" s="201">
        <f>+'Base de datos  1'!H6175</f>
        <v>295226</v>
      </c>
    </row>
    <row r="925" spans="1:10" x14ac:dyDescent="0.25">
      <c r="A925" s="33">
        <f>+'Base de datos  1'!A6176</f>
        <v>45289</v>
      </c>
      <c r="B925" t="str">
        <f>+'Base de datos  1'!C6176</f>
        <v>sueldo administrador</v>
      </c>
      <c r="C925" s="33">
        <f>+'Base de datos  1'!D6176</f>
        <v>45289</v>
      </c>
      <c r="D925" t="str">
        <f>+'Base de datos  1'!E6176</f>
        <v>TR</v>
      </c>
      <c r="E925" t="str">
        <f>+'Base de datos  1'!F6176</f>
        <v>ADMNISTRACION DIC. WT</v>
      </c>
      <c r="G925" s="201">
        <f>+'Base de datos  1'!H6176</f>
        <v>574713</v>
      </c>
    </row>
    <row r="926" spans="1:10" ht="15.75" thickBot="1" x14ac:dyDescent="0.3">
      <c r="C926" s="9"/>
      <c r="F926" s="10"/>
      <c r="G926" s="92"/>
    </row>
    <row r="927" spans="1:10" ht="20.25" thickTop="1" thickBot="1" x14ac:dyDescent="0.35">
      <c r="E927" s="25" t="s">
        <v>712</v>
      </c>
      <c r="F927" s="22"/>
      <c r="G927" s="97">
        <f>SUM(G626:G925)</f>
        <v>44760554</v>
      </c>
      <c r="J927" s="1"/>
    </row>
    <row r="928" spans="1:10" ht="15.75" thickTop="1" x14ac:dyDescent="0.25">
      <c r="J928" s="1"/>
    </row>
    <row r="929" spans="4:10" ht="21.75" thickBot="1" x14ac:dyDescent="0.4">
      <c r="D929" s="26"/>
      <c r="E929" s="26"/>
      <c r="F929" s="26"/>
      <c r="J929" s="1"/>
    </row>
    <row r="930" spans="4:10" ht="22.5" thickTop="1" thickBot="1" x14ac:dyDescent="0.4">
      <c r="D930" s="27" t="s">
        <v>165</v>
      </c>
      <c r="E930" s="27"/>
      <c r="F930" s="28">
        <f>+G621-G927+E5</f>
        <v>2598595</v>
      </c>
    </row>
    <row r="931" spans="4:10" ht="15.75" thickTop="1" x14ac:dyDescent="0.25"/>
    <row r="934" spans="4:10" ht="15.75" thickBot="1" x14ac:dyDescent="0.3"/>
    <row r="935" spans="4:10" ht="27.75" thickTop="1" thickBot="1" x14ac:dyDescent="0.45">
      <c r="D935" s="323" t="s">
        <v>2227</v>
      </c>
      <c r="E935" s="323"/>
      <c r="F935" s="323"/>
      <c r="G935" s="324"/>
    </row>
    <row r="936" spans="4:10" ht="19.5" thickTop="1" x14ac:dyDescent="0.3">
      <c r="D936" s="20" t="s">
        <v>2223</v>
      </c>
      <c r="G936" s="98">
        <v>5996777</v>
      </c>
      <c r="J936" s="1"/>
    </row>
    <row r="937" spans="4:10" ht="18.75" x14ac:dyDescent="0.3">
      <c r="D937" s="3" t="s">
        <v>470</v>
      </c>
      <c r="E937" s="20"/>
      <c r="F937" s="20">
        <v>42705</v>
      </c>
      <c r="G937" s="98">
        <v>11798398</v>
      </c>
    </row>
    <row r="938" spans="4:10" ht="18.75" x14ac:dyDescent="0.3">
      <c r="D938" s="3" t="s">
        <v>624</v>
      </c>
      <c r="F938" s="20">
        <v>43070</v>
      </c>
      <c r="G938" s="98">
        <v>34859875</v>
      </c>
      <c r="J938" s="1"/>
    </row>
    <row r="939" spans="4:10" ht="18.75" x14ac:dyDescent="0.3">
      <c r="D939" s="3" t="s">
        <v>714</v>
      </c>
      <c r="F939" s="20">
        <v>43435</v>
      </c>
      <c r="G939" s="98">
        <v>28231214</v>
      </c>
    </row>
    <row r="940" spans="4:10" ht="18.75" x14ac:dyDescent="0.3">
      <c r="D940" s="3" t="s">
        <v>1390</v>
      </c>
      <c r="F940" s="20">
        <v>43800</v>
      </c>
      <c r="G940" s="98">
        <v>25884848</v>
      </c>
      <c r="J940" s="1"/>
    </row>
    <row r="941" spans="4:10" ht="18.75" x14ac:dyDescent="0.3">
      <c r="D941" s="3" t="s">
        <v>1630</v>
      </c>
      <c r="F941" s="20">
        <v>44166</v>
      </c>
      <c r="G941" s="98">
        <v>57956387</v>
      </c>
    </row>
    <row r="942" spans="4:10" ht="18.75" x14ac:dyDescent="0.3">
      <c r="D942" s="3" t="s">
        <v>1651</v>
      </c>
      <c r="F942" s="20">
        <v>44531</v>
      </c>
      <c r="G942" s="98">
        <v>33979673</v>
      </c>
    </row>
    <row r="943" spans="4:10" ht="18.75" x14ac:dyDescent="0.3">
      <c r="D943" s="3" t="s">
        <v>1948</v>
      </c>
      <c r="F943" s="20">
        <v>44896</v>
      </c>
      <c r="G943" s="98">
        <v>37344315</v>
      </c>
    </row>
    <row r="944" spans="4:10" ht="18.75" x14ac:dyDescent="0.3">
      <c r="D944" s="3" t="s">
        <v>2228</v>
      </c>
      <c r="F944" s="20">
        <v>45261</v>
      </c>
      <c r="G944" s="98">
        <f>+G621</f>
        <v>43714375</v>
      </c>
      <c r="H944" s="1">
        <f>SUM(G937:G944)</f>
        <v>273769085</v>
      </c>
      <c r="J944" s="1"/>
    </row>
    <row r="945" spans="4:10" ht="18.75" x14ac:dyDescent="0.3">
      <c r="D945" s="3"/>
      <c r="F945" s="20"/>
      <c r="G945" s="98"/>
    </row>
    <row r="946" spans="4:10" ht="18.75" x14ac:dyDescent="0.3">
      <c r="D946" s="3" t="s">
        <v>74</v>
      </c>
      <c r="E946" s="3"/>
      <c r="F946" s="3"/>
      <c r="G946" s="99"/>
    </row>
    <row r="947" spans="4:10" ht="18.75" x14ac:dyDescent="0.3">
      <c r="D947" s="3" t="s">
        <v>471</v>
      </c>
      <c r="E947" s="3"/>
      <c r="F947" s="20">
        <v>42705</v>
      </c>
      <c r="G947" s="100">
        <v>-8019350</v>
      </c>
      <c r="J947" s="159"/>
    </row>
    <row r="948" spans="4:10" ht="18.75" x14ac:dyDescent="0.3">
      <c r="D948" s="3" t="s">
        <v>625</v>
      </c>
      <c r="F948" s="20">
        <v>43070</v>
      </c>
      <c r="G948" s="100">
        <v>-36245167</v>
      </c>
    </row>
    <row r="949" spans="4:10" ht="18.75" x14ac:dyDescent="0.3">
      <c r="D949" s="3" t="s">
        <v>715</v>
      </c>
      <c r="F949" s="20">
        <v>43435</v>
      </c>
      <c r="G949" s="100">
        <v>-25135260</v>
      </c>
      <c r="J949" s="159"/>
    </row>
    <row r="950" spans="4:10" ht="18.75" x14ac:dyDescent="0.3">
      <c r="D950" s="3" t="s">
        <v>1337</v>
      </c>
      <c r="F950" s="20">
        <v>43800</v>
      </c>
      <c r="G950" s="100">
        <v>-31383968</v>
      </c>
    </row>
    <row r="951" spans="4:10" ht="18.75" x14ac:dyDescent="0.3">
      <c r="D951" s="3" t="s">
        <v>1631</v>
      </c>
      <c r="F951" s="20">
        <v>44166</v>
      </c>
      <c r="G951" s="100">
        <v>-58284156</v>
      </c>
    </row>
    <row r="952" spans="4:10" ht="18.75" x14ac:dyDescent="0.3">
      <c r="D952" s="3" t="s">
        <v>1759</v>
      </c>
      <c r="F952" s="20">
        <v>44531</v>
      </c>
      <c r="G952" s="100">
        <v>-34667740</v>
      </c>
    </row>
    <row r="953" spans="4:10" ht="18.75" x14ac:dyDescent="0.3">
      <c r="D953" s="3" t="s">
        <v>1947</v>
      </c>
      <c r="F953" s="20">
        <v>44896</v>
      </c>
      <c r="G953" s="100">
        <v>-42315846</v>
      </c>
    </row>
    <row r="954" spans="4:10" ht="18.75" x14ac:dyDescent="0.3">
      <c r="D954" s="3" t="s">
        <v>2229</v>
      </c>
      <c r="F954" s="20">
        <v>45261</v>
      </c>
      <c r="G954" s="100">
        <f>-G927</f>
        <v>-44760554</v>
      </c>
      <c r="H954" s="159">
        <f>SUM(G947:G954)</f>
        <v>-280812041</v>
      </c>
      <c r="J954" s="159"/>
    </row>
    <row r="955" spans="4:10" ht="15.75" thickBot="1" x14ac:dyDescent="0.3">
      <c r="G955" s="101"/>
    </row>
    <row r="956" spans="4:10" ht="22.5" thickTop="1" thickBot="1" x14ac:dyDescent="0.4">
      <c r="D956" s="42" t="s">
        <v>1949</v>
      </c>
      <c r="E956" s="43"/>
      <c r="F956" s="43"/>
      <c r="G956" s="102">
        <f>+G936+G937+G938+G939+G940+G941+G942+G943+G947+G948+G949+G950+G951+G952+G953+G944+G954+E5</f>
        <v>2598595</v>
      </c>
      <c r="H956" s="159"/>
    </row>
    <row r="957" spans="4:10" ht="16.5" thickTop="1" thickBot="1" x14ac:dyDescent="0.3">
      <c r="G957" s="101"/>
      <c r="J957" s="1"/>
    </row>
    <row r="958" spans="4:10" ht="22.5" thickTop="1" thickBot="1" x14ac:dyDescent="0.4">
      <c r="D958" s="42" t="s">
        <v>2230</v>
      </c>
      <c r="E958" s="43"/>
      <c r="F958" s="43"/>
      <c r="G958" s="102">
        <f>+'dep a plazo y saldos  bco'!A130</f>
        <v>53907744</v>
      </c>
    </row>
    <row r="959" spans="4:10" ht="15.75" thickTop="1" x14ac:dyDescent="0.25"/>
    <row r="960" spans="4:10" ht="15.75" thickBot="1" x14ac:dyDescent="0.3"/>
    <row r="961" spans="4:7" ht="24.75" thickTop="1" thickBot="1" x14ac:dyDescent="0.4">
      <c r="D961" s="286" t="s">
        <v>975</v>
      </c>
      <c r="E961" s="286"/>
      <c r="F961" s="286"/>
      <c r="G961" s="102">
        <f>+G956+G958</f>
        <v>56506339</v>
      </c>
    </row>
    <row r="962" spans="4:7" ht="15.75" thickTop="1" x14ac:dyDescent="0.25"/>
    <row r="967" spans="4:7" ht="18.75" x14ac:dyDescent="0.3">
      <c r="D967" s="325" t="s">
        <v>1643</v>
      </c>
      <c r="E967" s="325"/>
      <c r="F967" s="325"/>
      <c r="G967" s="325"/>
    </row>
    <row r="968" spans="4:7" ht="18.75" x14ac:dyDescent="0.3">
      <c r="D968" s="259"/>
      <c r="E968" s="258"/>
      <c r="F968" s="258"/>
      <c r="G968" s="262"/>
    </row>
    <row r="969" spans="4:7" ht="18.75" x14ac:dyDescent="0.3">
      <c r="D969" s="263" t="s">
        <v>1646</v>
      </c>
      <c r="E969" s="264" t="s">
        <v>42</v>
      </c>
      <c r="F969" s="263" t="s">
        <v>1645</v>
      </c>
      <c r="G969" s="265"/>
    </row>
    <row r="970" spans="4:7" ht="18.75" x14ac:dyDescent="0.3">
      <c r="D970" s="259" t="s">
        <v>1644</v>
      </c>
      <c r="E970" s="260">
        <f>+'Resumen Final  CAJA  2016'!G352+'Resumen Final  CAJA  2016'!G350</f>
        <v>48065944</v>
      </c>
      <c r="F970" s="259"/>
      <c r="G970" s="262"/>
    </row>
    <row r="971" spans="4:7" ht="18.75" x14ac:dyDescent="0.3">
      <c r="D971" s="259" t="s">
        <v>1640</v>
      </c>
      <c r="E971" s="260">
        <f>+'Resumen Final  CAJA  2017'!G765+'Resumen Final  CAJA  2017'!G767</f>
        <v>55951152</v>
      </c>
      <c r="F971" s="261">
        <f t="shared" ref="F971:F977" si="0">+E971-E970</f>
        <v>7885208</v>
      </c>
      <c r="G971" s="262"/>
    </row>
    <row r="972" spans="4:7" ht="18.75" x14ac:dyDescent="0.3">
      <c r="D972" s="259" t="s">
        <v>1639</v>
      </c>
      <c r="E972" s="260">
        <f>+'Resumen Final  CAJA  2018'!G872</f>
        <v>60174634</v>
      </c>
      <c r="F972" s="261">
        <f t="shared" si="0"/>
        <v>4223482</v>
      </c>
      <c r="G972" s="262"/>
    </row>
    <row r="973" spans="4:7" ht="18.75" x14ac:dyDescent="0.3">
      <c r="D973" s="259" t="s">
        <v>1641</v>
      </c>
      <c r="E973" s="260">
        <f>+'Resumen Final  CAJA  2019'!G801</f>
        <v>55728445</v>
      </c>
      <c r="F973" s="261">
        <f t="shared" si="0"/>
        <v>-4446189</v>
      </c>
      <c r="G973" s="262"/>
    </row>
    <row r="974" spans="4:7" ht="18.75" x14ac:dyDescent="0.3">
      <c r="D974" s="259" t="s">
        <v>1642</v>
      </c>
      <c r="E974" s="260">
        <f>+'Resumen Final  CAJA  2020'!E887</f>
        <v>57455658</v>
      </c>
      <c r="F974" s="261">
        <f t="shared" si="0"/>
        <v>1727213</v>
      </c>
      <c r="G974" s="262"/>
    </row>
    <row r="975" spans="4:7" ht="18.75" x14ac:dyDescent="0.3">
      <c r="D975" s="259" t="s">
        <v>1761</v>
      </c>
      <c r="E975" s="260">
        <v>62156021</v>
      </c>
      <c r="F975" s="261">
        <f t="shared" si="0"/>
        <v>4700363</v>
      </c>
      <c r="G975" s="262"/>
    </row>
    <row r="976" spans="4:7" ht="18.75" x14ac:dyDescent="0.3">
      <c r="D976" s="259" t="s">
        <v>2220</v>
      </c>
      <c r="E976" s="260">
        <v>56282858</v>
      </c>
      <c r="F976" s="261">
        <f t="shared" si="0"/>
        <v>-5873163</v>
      </c>
    </row>
    <row r="977" spans="4:6" ht="18.75" x14ac:dyDescent="0.3">
      <c r="D977" s="259" t="s">
        <v>2231</v>
      </c>
      <c r="E977" s="260">
        <f>+G961</f>
        <v>56506339</v>
      </c>
      <c r="F977" s="261">
        <f t="shared" si="0"/>
        <v>223481</v>
      </c>
    </row>
    <row r="980" spans="4:6" ht="18.75" x14ac:dyDescent="0.3">
      <c r="F980" s="261">
        <f>SUM(F970:F977)</f>
        <v>8440395</v>
      </c>
    </row>
  </sheetData>
  <mergeCells count="5">
    <mergeCell ref="A1:G1"/>
    <mergeCell ref="A7:G7"/>
    <mergeCell ref="A623:G623"/>
    <mergeCell ref="D935:G935"/>
    <mergeCell ref="D967:G967"/>
  </mergeCells>
  <pageMargins left="0.70866141732283472" right="0.70866141732283472" top="0.74803149606299213" bottom="0.74803149606299213" header="0.31496062992125984" footer="0.31496062992125984"/>
  <pageSetup scale="7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CCAF0-6CB6-4127-9E0D-C1EEBBE166B3}">
  <dimension ref="A1:U979"/>
  <sheetViews>
    <sheetView topLeftCell="A917" zoomScale="80" zoomScaleNormal="80" workbookViewId="0">
      <selection activeCell="F931" sqref="F931"/>
    </sheetView>
  </sheetViews>
  <sheetFormatPr baseColWidth="10" defaultColWidth="9.28515625" defaultRowHeight="15" x14ac:dyDescent="0.25"/>
  <cols>
    <col min="1" max="1" width="10.28515625" bestFit="1" customWidth="1"/>
    <col min="2" max="2" width="55.7109375" bestFit="1" customWidth="1"/>
    <col min="3" max="3" width="12.7109375" bestFit="1" customWidth="1"/>
    <col min="4" max="4" width="14.28515625" customWidth="1"/>
    <col min="5" max="5" width="42.5703125" bestFit="1" customWidth="1"/>
    <col min="6" max="6" width="22.42578125" bestFit="1" customWidth="1"/>
    <col min="7" max="7" width="20.140625" style="7" customWidth="1"/>
    <col min="8" max="8" width="16.28515625" customWidth="1"/>
    <col min="9" max="9" width="10.42578125" bestFit="1" customWidth="1"/>
    <col min="10" max="10" width="16.5703125" bestFit="1" customWidth="1"/>
    <col min="11" max="11" width="21.42578125" customWidth="1"/>
    <col min="12" max="12" width="7.5703125" customWidth="1"/>
    <col min="13" max="13" width="23.28515625" customWidth="1"/>
    <col min="14" max="14" width="9.28515625" customWidth="1"/>
    <col min="15" max="15" width="11.7109375" bestFit="1" customWidth="1"/>
    <col min="16" max="16" width="4.7109375" customWidth="1"/>
    <col min="17" max="17" width="11.7109375" bestFit="1" customWidth="1"/>
    <col min="22" max="22" width="26.7109375" bestFit="1" customWidth="1"/>
    <col min="23" max="23" width="13.5703125" bestFit="1" customWidth="1"/>
    <col min="24" max="24" width="9.7109375" bestFit="1" customWidth="1"/>
    <col min="25" max="25" width="15.28515625" customWidth="1"/>
    <col min="26" max="27" width="11.7109375" bestFit="1" customWidth="1"/>
  </cols>
  <sheetData>
    <row r="1" spans="1:7" ht="28.5" x14ac:dyDescent="0.45">
      <c r="A1" s="320" t="s">
        <v>1944</v>
      </c>
      <c r="B1" s="320"/>
      <c r="C1" s="320"/>
      <c r="D1" s="320"/>
      <c r="E1" s="320"/>
      <c r="F1" s="320"/>
      <c r="G1" s="320"/>
    </row>
    <row r="3" spans="1:7" ht="18.75" x14ac:dyDescent="0.3">
      <c r="A3" s="70"/>
      <c r="B3" s="71" t="s">
        <v>1758</v>
      </c>
      <c r="C3" s="70"/>
      <c r="D3" s="70"/>
      <c r="E3" s="72">
        <v>53539716</v>
      </c>
      <c r="F3" s="70"/>
      <c r="G3" s="90"/>
    </row>
    <row r="4" spans="1:7" x14ac:dyDescent="0.25">
      <c r="B4" s="2"/>
    </row>
    <row r="5" spans="1:7" ht="18.75" x14ac:dyDescent="0.3">
      <c r="A5" s="70"/>
      <c r="B5" s="73" t="s">
        <v>2221</v>
      </c>
      <c r="C5" s="70"/>
      <c r="D5" s="70"/>
      <c r="E5" s="72">
        <v>8616305</v>
      </c>
      <c r="F5" s="70"/>
      <c r="G5" s="90"/>
    </row>
    <row r="7" spans="1:7" ht="25.9" customHeight="1" x14ac:dyDescent="0.35">
      <c r="A7" s="321" t="s">
        <v>163</v>
      </c>
      <c r="B7" s="321"/>
      <c r="C7" s="321"/>
      <c r="D7" s="321"/>
      <c r="E7" s="321"/>
      <c r="F7" s="321"/>
      <c r="G7" s="321"/>
    </row>
    <row r="8" spans="1:7" ht="26.65" customHeight="1" x14ac:dyDescent="0.25">
      <c r="A8" s="74" t="s">
        <v>166</v>
      </c>
      <c r="B8" s="74" t="s">
        <v>1</v>
      </c>
      <c r="C8" s="75" t="s">
        <v>43</v>
      </c>
      <c r="D8" s="75" t="s">
        <v>40</v>
      </c>
      <c r="E8" s="75" t="s">
        <v>233</v>
      </c>
      <c r="F8" s="75" t="s">
        <v>223</v>
      </c>
      <c r="G8" s="91" t="s">
        <v>42</v>
      </c>
    </row>
    <row r="9" spans="1:7" x14ac:dyDescent="0.25">
      <c r="A9" s="33">
        <f>+'Base de datos  1'!A2974</f>
        <v>44562</v>
      </c>
      <c r="B9" s="33" t="str">
        <f>+'Base de datos  1'!C2974</f>
        <v>Pago Cuota</v>
      </c>
      <c r="C9" s="33">
        <f>+'Base de datos  1'!D2974</f>
        <v>44564</v>
      </c>
      <c r="D9" s="33" t="str">
        <f>+'Base de datos  1'!E2974</f>
        <v>TR</v>
      </c>
      <c r="E9" s="33" t="str">
        <f>+'Base de datos  1'!F2974</f>
        <v>Llanquihue 82, Maria Molina</v>
      </c>
      <c r="F9">
        <f>+'Base de datos  1'!G2974</f>
        <v>0</v>
      </c>
      <c r="G9" s="201">
        <f>+'Base de datos  1'!H2974</f>
        <v>23000</v>
      </c>
    </row>
    <row r="10" spans="1:7" x14ac:dyDescent="0.25">
      <c r="A10" s="33">
        <f>+'Base de datos  1'!A2975</f>
        <v>44562</v>
      </c>
      <c r="B10" s="33" t="str">
        <f>+'Base de datos  1'!C2975</f>
        <v>Pago Cuota</v>
      </c>
      <c r="C10" s="33">
        <f>+'Base de datos  1'!D2975</f>
        <v>44564</v>
      </c>
      <c r="D10" s="33" t="str">
        <f>+'Base de datos  1'!E2975</f>
        <v>TR</v>
      </c>
      <c r="E10" s="33" t="str">
        <f>+'Base de datos  1'!F2975</f>
        <v>Llanquihue 97 A, Castillo Olivera</v>
      </c>
      <c r="F10">
        <f>+'Base de datos  1'!G2975</f>
        <v>0</v>
      </c>
      <c r="G10" s="201">
        <f>+'Base de datos  1'!H2975</f>
        <v>23000</v>
      </c>
    </row>
    <row r="11" spans="1:7" x14ac:dyDescent="0.25">
      <c r="A11" s="33">
        <f>+'Base de datos  1'!A2976</f>
        <v>44562</v>
      </c>
      <c r="B11" s="33" t="str">
        <f>+'Base de datos  1'!C2976</f>
        <v>Pago Cuota</v>
      </c>
      <c r="C11" s="33">
        <f>+'Base de datos  1'!D2976</f>
        <v>44564</v>
      </c>
      <c r="D11" s="33" t="str">
        <f>+'Base de datos  1'!E2976</f>
        <v>TR</v>
      </c>
      <c r="E11" s="33" t="str">
        <f>+'Base de datos  1'!F2976</f>
        <v>Puyehue 47, Andrea Valdivia</v>
      </c>
      <c r="F11">
        <f>+'Base de datos  1'!G2976</f>
        <v>0</v>
      </c>
      <c r="G11" s="201">
        <f>+'Base de datos  1'!H2976</f>
        <v>23000</v>
      </c>
    </row>
    <row r="12" spans="1:7" x14ac:dyDescent="0.25">
      <c r="A12" s="33">
        <f>+'Base de datos  1'!A2977</f>
        <v>44562</v>
      </c>
      <c r="B12" s="33" t="str">
        <f>+'Base de datos  1'!C2977</f>
        <v>Pago Cuota</v>
      </c>
      <c r="C12" s="33">
        <f>+'Base de datos  1'!D2977</f>
        <v>44564</v>
      </c>
      <c r="D12" s="33" t="str">
        <f>+'Base de datos  1'!E2977</f>
        <v>TR</v>
      </c>
      <c r="E12" s="33" t="str">
        <f>+'Base de datos  1'!F2977</f>
        <v>Villarrica 128, Claudia Ubilla</v>
      </c>
      <c r="F12">
        <f>+'Base de datos  1'!G2977</f>
        <v>0</v>
      </c>
      <c r="G12" s="201">
        <f>+'Base de datos  1'!H2977</f>
        <v>23000</v>
      </c>
    </row>
    <row r="13" spans="1:7" x14ac:dyDescent="0.25">
      <c r="A13" s="33">
        <f>+'Base de datos  1'!A2978</f>
        <v>44562</v>
      </c>
      <c r="B13" s="33" t="str">
        <f>+'Base de datos  1'!C2978</f>
        <v>Pago Cuota</v>
      </c>
      <c r="C13" s="33">
        <f>+'Base de datos  1'!D2978</f>
        <v>44564</v>
      </c>
      <c r="D13" s="33" t="str">
        <f>+'Base de datos  1'!E2978</f>
        <v>TR</v>
      </c>
      <c r="E13" s="33" t="str">
        <f>+'Base de datos  1'!F2978</f>
        <v>Ranco 77, Melinda Gonzalez</v>
      </c>
      <c r="F13">
        <f>+'Base de datos  1'!G2978</f>
        <v>0</v>
      </c>
      <c r="G13" s="201">
        <f>+'Base de datos  1'!H2978</f>
        <v>23000</v>
      </c>
    </row>
    <row r="14" spans="1:7" x14ac:dyDescent="0.25">
      <c r="A14" s="33">
        <f>+'Base de datos  1'!A2979</f>
        <v>44562</v>
      </c>
      <c r="B14" s="33" t="str">
        <f>+'Base de datos  1'!C2979</f>
        <v>Pago Cuota</v>
      </c>
      <c r="C14" s="33">
        <f>+'Base de datos  1'!D2979</f>
        <v>44564</v>
      </c>
      <c r="D14" s="33" t="str">
        <f>+'Base de datos  1'!E2979</f>
        <v>TR</v>
      </c>
      <c r="E14" s="33" t="str">
        <f>+'Base de datos  1'!F2979</f>
        <v>Llanquihue 96, Carlos Alvarez</v>
      </c>
      <c r="F14">
        <f>+'Base de datos  1'!G2979</f>
        <v>0</v>
      </c>
      <c r="G14" s="201">
        <f>+'Base de datos  1'!H2979</f>
        <v>23096</v>
      </c>
    </row>
    <row r="15" spans="1:7" x14ac:dyDescent="0.25">
      <c r="A15" s="33">
        <f>+'Base de datos  1'!A2980</f>
        <v>44562</v>
      </c>
      <c r="B15" s="33" t="str">
        <f>+'Base de datos  1'!C2980</f>
        <v>Pago Cuota</v>
      </c>
      <c r="C15" s="33">
        <f>+'Base de datos  1'!D2980</f>
        <v>44564</v>
      </c>
      <c r="D15" s="33" t="str">
        <f>+'Base de datos  1'!E2980</f>
        <v>TR</v>
      </c>
      <c r="E15" s="33" t="str">
        <f>+'Base de datos  1'!F2980</f>
        <v>Llanquihue 103-105, Tatiana Tejos</v>
      </c>
      <c r="F15">
        <f>+'Base de datos  1'!G2980</f>
        <v>0</v>
      </c>
      <c r="G15" s="201">
        <f>+'Base de datos  1'!H2980</f>
        <v>46000</v>
      </c>
    </row>
    <row r="16" spans="1:7" x14ac:dyDescent="0.25">
      <c r="A16" s="33">
        <f>+'Base de datos  1'!A2981</f>
        <v>44562</v>
      </c>
      <c r="B16" s="33" t="str">
        <f>+'Base de datos  1'!C2981</f>
        <v>Pago Cuota</v>
      </c>
      <c r="C16" s="33">
        <f>+'Base de datos  1'!D2981</f>
        <v>44564</v>
      </c>
      <c r="D16" s="33" t="str">
        <f>+'Base de datos  1'!E2981</f>
        <v>TR</v>
      </c>
      <c r="E16" s="33" t="str">
        <f>+'Base de datos  1'!F2981</f>
        <v>Ranco 46, Manuel Jorquera</v>
      </c>
      <c r="F16">
        <f>+'Base de datos  1'!G2981</f>
        <v>0</v>
      </c>
      <c r="G16" s="201">
        <f>+'Base de datos  1'!H2981</f>
        <v>69000</v>
      </c>
    </row>
    <row r="17" spans="1:7" x14ac:dyDescent="0.25">
      <c r="A17" s="33">
        <f>+'Base de datos  1'!A2982</f>
        <v>44562</v>
      </c>
      <c r="B17" s="33" t="str">
        <f>+'Base de datos  1'!C2982</f>
        <v>Pago Cuota</v>
      </c>
      <c r="C17" s="33">
        <f>+'Base de datos  1'!D2982</f>
        <v>44564</v>
      </c>
      <c r="D17" s="33" t="str">
        <f>+'Base de datos  1'!E2982</f>
        <v>TR</v>
      </c>
      <c r="E17" s="33" t="str">
        <f>+'Base de datos  1'!F2982</f>
        <v>Rñihue 23, Sara Salgado</v>
      </c>
      <c r="F17">
        <f>+'Base de datos  1'!G2982</f>
        <v>0</v>
      </c>
      <c r="G17" s="201">
        <f>+'Base de datos  1'!H2982</f>
        <v>92000</v>
      </c>
    </row>
    <row r="18" spans="1:7" x14ac:dyDescent="0.25">
      <c r="A18" s="33">
        <f>+'Base de datos  1'!A2983</f>
        <v>44562</v>
      </c>
      <c r="B18" s="33" t="str">
        <f>+'Base de datos  1'!C2983</f>
        <v>Pago Cuota</v>
      </c>
      <c r="C18" s="33">
        <f>+'Base de datos  1'!D2983</f>
        <v>44565</v>
      </c>
      <c r="D18" s="33" t="str">
        <f>+'Base de datos  1'!E2983</f>
        <v>TR</v>
      </c>
      <c r="E18" s="33" t="str">
        <f>+'Base de datos  1'!F2983</f>
        <v>Puyehue 22, Cristina Olivares</v>
      </c>
      <c r="F18">
        <f>+'Base de datos  1'!G2983</f>
        <v>0</v>
      </c>
      <c r="G18" s="201">
        <f>+'Base de datos  1'!H2983</f>
        <v>46000</v>
      </c>
    </row>
    <row r="19" spans="1:7" x14ac:dyDescent="0.25">
      <c r="A19" s="33">
        <f>+'Base de datos  1'!A2984</f>
        <v>44562</v>
      </c>
      <c r="B19" s="33" t="str">
        <f>+'Base de datos  1'!C2984</f>
        <v>Pago Cuota</v>
      </c>
      <c r="C19" s="33">
        <f>+'Base de datos  1'!D2984</f>
        <v>44565</v>
      </c>
      <c r="D19" s="33" t="str">
        <f>+'Base de datos  1'!E2984</f>
        <v>TR</v>
      </c>
      <c r="E19" s="33" t="str">
        <f>+'Base de datos  1'!F2984</f>
        <v>Llanquihue 115, Suc. Zaida Uribe</v>
      </c>
      <c r="F19">
        <f>+'Base de datos  1'!G2984</f>
        <v>0</v>
      </c>
      <c r="G19" s="201">
        <f>+'Base de datos  1'!H2984</f>
        <v>150115</v>
      </c>
    </row>
    <row r="20" spans="1:7" x14ac:dyDescent="0.25">
      <c r="A20" s="33">
        <f>+'Base de datos  1'!A2985</f>
        <v>44562</v>
      </c>
      <c r="B20" s="33" t="str">
        <f>+'Base de datos  1'!C2985</f>
        <v>Pago Cuota</v>
      </c>
      <c r="C20" s="33">
        <f>+'Base de datos  1'!D2985</f>
        <v>44566</v>
      </c>
      <c r="D20" s="33" t="str">
        <f>+'Base de datos  1'!E2985</f>
        <v>TR</v>
      </c>
      <c r="E20" s="33" t="str">
        <f>+'Base de datos  1'!F2985</f>
        <v>Llanquihue 97, Rene Rivero</v>
      </c>
      <c r="F20">
        <f>+'Base de datos  1'!G2985</f>
        <v>0</v>
      </c>
      <c r="G20" s="201">
        <f>+'Base de datos  1'!H2985</f>
        <v>23000</v>
      </c>
    </row>
    <row r="21" spans="1:7" x14ac:dyDescent="0.25">
      <c r="A21" s="33">
        <f>+'Base de datos  1'!A2986</f>
        <v>44562</v>
      </c>
      <c r="B21" s="33" t="str">
        <f>+'Base de datos  1'!C2986</f>
        <v>Pago Cuota</v>
      </c>
      <c r="C21" s="33">
        <f>+'Base de datos  1'!D2986</f>
        <v>44566</v>
      </c>
      <c r="D21" s="33" t="str">
        <f>+'Base de datos  1'!E2986</f>
        <v>TR</v>
      </c>
      <c r="E21" s="33" t="str">
        <f>+'Base de datos  1'!F2986</f>
        <v>Llanquihue 117, Patricia Maluenda</v>
      </c>
      <c r="F21">
        <f>+'Base de datos  1'!G2986</f>
        <v>0</v>
      </c>
      <c r="G21" s="201">
        <f>+'Base de datos  1'!H2986</f>
        <v>92117</v>
      </c>
    </row>
    <row r="22" spans="1:7" x14ac:dyDescent="0.25">
      <c r="A22" s="33">
        <f>+'Base de datos  1'!A2987</f>
        <v>44562</v>
      </c>
      <c r="B22" s="33" t="str">
        <f>+'Base de datos  1'!C2987</f>
        <v>Pago Cuota</v>
      </c>
      <c r="C22" s="33">
        <f>+'Base de datos  1'!D2987</f>
        <v>44566</v>
      </c>
      <c r="D22" s="33" t="str">
        <f>+'Base de datos  1'!E2987</f>
        <v>TR</v>
      </c>
      <c r="E22" s="33" t="str">
        <f>+'Base de datos  1'!F2987</f>
        <v>Puyehue 26, Juan Carreño</v>
      </c>
      <c r="F22">
        <f>+'Base de datos  1'!G2987</f>
        <v>0</v>
      </c>
      <c r="G22" s="201">
        <f>+'Base de datos  1'!H2987</f>
        <v>276000</v>
      </c>
    </row>
    <row r="23" spans="1:7" x14ac:dyDescent="0.25">
      <c r="A23" s="33">
        <f>+'Base de datos  1'!A2988</f>
        <v>44562</v>
      </c>
      <c r="B23" s="33" t="str">
        <f>+'Base de datos  1'!C2988</f>
        <v>Pago Cuota</v>
      </c>
      <c r="C23" s="33">
        <f>+'Base de datos  1'!D2988</f>
        <v>44567</v>
      </c>
      <c r="D23" s="33" t="str">
        <f>+'Base de datos  1'!E2988</f>
        <v>D/E</v>
      </c>
      <c r="E23" s="33" t="str">
        <f>+'Base de datos  1'!F2988</f>
        <v>Villarrica 100, Julia Zuñiga</v>
      </c>
      <c r="F23">
        <f>+'Base de datos  1'!G2988</f>
        <v>0</v>
      </c>
      <c r="G23" s="201">
        <f>+'Base de datos  1'!H2988</f>
        <v>23100</v>
      </c>
    </row>
    <row r="24" spans="1:7" x14ac:dyDescent="0.25">
      <c r="A24" s="33">
        <f>+'Base de datos  1'!A2989</f>
        <v>44562</v>
      </c>
      <c r="B24" s="33" t="str">
        <f>+'Base de datos  1'!C2989</f>
        <v>Pago Cuota</v>
      </c>
      <c r="C24" s="33">
        <f>+'Base de datos  1'!D2989</f>
        <v>44567</v>
      </c>
      <c r="D24" s="33" t="str">
        <f>+'Base de datos  1'!E2989</f>
        <v>TR</v>
      </c>
      <c r="E24" s="33" t="str">
        <f>+'Base de datos  1'!F2989</f>
        <v>Riñihue 25, Juan Gonzalez</v>
      </c>
      <c r="F24">
        <f>+'Base de datos  1'!G2989</f>
        <v>0</v>
      </c>
      <c r="G24" s="201">
        <f>+'Base de datos  1'!H2989</f>
        <v>46025</v>
      </c>
    </row>
    <row r="25" spans="1:7" x14ac:dyDescent="0.25">
      <c r="A25" s="33">
        <f>+'Base de datos  1'!A2990</f>
        <v>44562</v>
      </c>
      <c r="B25" s="33" t="str">
        <f>+'Base de datos  1'!C2990</f>
        <v>Pago Cuota</v>
      </c>
      <c r="C25" s="33">
        <f>+'Base de datos  1'!D2990</f>
        <v>44567</v>
      </c>
      <c r="D25" s="33" t="str">
        <f>+'Base de datos  1'!E2990</f>
        <v>TR</v>
      </c>
      <c r="E25" s="33" t="str">
        <f>+'Base de datos  1'!F2990</f>
        <v>Riñihue 25, Juan Gonzalez</v>
      </c>
      <c r="F25">
        <f>+'Base de datos  1'!G2990</f>
        <v>0</v>
      </c>
      <c r="G25" s="201">
        <f>+'Base de datos  1'!H2990</f>
        <v>46025</v>
      </c>
    </row>
    <row r="26" spans="1:7" x14ac:dyDescent="0.25">
      <c r="A26" s="33">
        <f>+'Base de datos  1'!A2991</f>
        <v>44562</v>
      </c>
      <c r="B26" s="33" t="str">
        <f>+'Base de datos  1'!C2991</f>
        <v>Pago Cuota</v>
      </c>
      <c r="C26" s="33">
        <f>+'Base de datos  1'!D2991</f>
        <v>44568</v>
      </c>
      <c r="D26" s="33" t="str">
        <f>+'Base de datos  1'!E2991</f>
        <v>TR</v>
      </c>
      <c r="E26" s="33" t="str">
        <f>+'Base de datos  1'!F2991</f>
        <v>Ranco 81, Marcel Cubillos</v>
      </c>
      <c r="F26">
        <f>+'Base de datos  1'!G2991</f>
        <v>0</v>
      </c>
      <c r="G26" s="201">
        <f>+'Base de datos  1'!H2991</f>
        <v>138000</v>
      </c>
    </row>
    <row r="27" spans="1:7" x14ac:dyDescent="0.25">
      <c r="A27" s="33">
        <f>+'Base de datos  1'!A2992</f>
        <v>44562</v>
      </c>
      <c r="B27" s="33" t="str">
        <f>+'Base de datos  1'!C2992</f>
        <v>Pago Cuota</v>
      </c>
      <c r="C27" s="33">
        <f>+'Base de datos  1'!D2992</f>
        <v>44571</v>
      </c>
      <c r="D27" s="33" t="str">
        <f>+'Base de datos  1'!E2992</f>
        <v>TR</v>
      </c>
      <c r="E27" s="33" t="str">
        <f>+'Base de datos  1'!F2992</f>
        <v>Ranco 91, Jeanette Ibarra</v>
      </c>
      <c r="F27">
        <f>+'Base de datos  1'!G2992</f>
        <v>0</v>
      </c>
      <c r="G27" s="201">
        <f>+'Base de datos  1'!H2992</f>
        <v>23000</v>
      </c>
    </row>
    <row r="28" spans="1:7" x14ac:dyDescent="0.25">
      <c r="A28" s="33">
        <f>+'Base de datos  1'!A2993</f>
        <v>44562</v>
      </c>
      <c r="B28" s="33" t="str">
        <f>+'Base de datos  1'!C2993</f>
        <v>Pago Cuota</v>
      </c>
      <c r="C28" s="33">
        <f>+'Base de datos  1'!D2993</f>
        <v>44571</v>
      </c>
      <c r="D28" s="33" t="str">
        <f>+'Base de datos  1'!E2993</f>
        <v>TR</v>
      </c>
      <c r="E28" s="33" t="str">
        <f>+'Base de datos  1'!F2993</f>
        <v>Puyehue 39, Felipe Gallardo</v>
      </c>
      <c r="F28">
        <f>+'Base de datos  1'!G2993</f>
        <v>0</v>
      </c>
      <c r="G28" s="201">
        <f>+'Base de datos  1'!H2993</f>
        <v>23000</v>
      </c>
    </row>
    <row r="29" spans="1:7" x14ac:dyDescent="0.25">
      <c r="A29" s="33">
        <f>+'Base de datos  1'!A2994</f>
        <v>44562</v>
      </c>
      <c r="B29" s="33" t="str">
        <f>+'Base de datos  1'!C2994</f>
        <v>Pago Cuota</v>
      </c>
      <c r="C29" s="33">
        <f>+'Base de datos  1'!D2994</f>
        <v>44571</v>
      </c>
      <c r="D29" s="33" t="str">
        <f>+'Base de datos  1'!E2994</f>
        <v>TR</v>
      </c>
      <c r="E29" s="33" t="str">
        <f>+'Base de datos  1'!F2994</f>
        <v>Ranco 56, Suc. Rigoberto Gonzalez</v>
      </c>
      <c r="F29">
        <f>+'Base de datos  1'!G2994</f>
        <v>0</v>
      </c>
      <c r="G29" s="201">
        <f>+'Base de datos  1'!H2994</f>
        <v>23000</v>
      </c>
    </row>
    <row r="30" spans="1:7" x14ac:dyDescent="0.25">
      <c r="A30" s="33">
        <f>+'Base de datos  1'!A2995</f>
        <v>44562</v>
      </c>
      <c r="B30" s="33" t="str">
        <f>+'Base de datos  1'!C2995</f>
        <v>Pago Cuota</v>
      </c>
      <c r="C30" s="33">
        <f>+'Base de datos  1'!D2995</f>
        <v>44575</v>
      </c>
      <c r="D30" s="33" t="str">
        <f>+'Base de datos  1'!E2995</f>
        <v>TR</v>
      </c>
      <c r="E30" s="33" t="str">
        <f>+'Base de datos  1'!F2995</f>
        <v>Villarrica 106, Carolina Uribe</v>
      </c>
      <c r="F30">
        <f>+'Base de datos  1'!G2995</f>
        <v>0</v>
      </c>
      <c r="G30" s="201">
        <f>+'Base de datos  1'!H2995</f>
        <v>23000</v>
      </c>
    </row>
    <row r="31" spans="1:7" x14ac:dyDescent="0.25">
      <c r="A31" s="33">
        <f>+'Base de datos  1'!A2996</f>
        <v>44562</v>
      </c>
      <c r="B31" s="33" t="str">
        <f>+'Base de datos  1'!C2996</f>
        <v>Pago Cuota</v>
      </c>
      <c r="C31" s="33">
        <f>+'Base de datos  1'!D2996</f>
        <v>44578</v>
      </c>
      <c r="D31" s="33" t="str">
        <f>+'Base de datos  1'!E2996</f>
        <v>TR</v>
      </c>
      <c r="E31" s="33" t="str">
        <f>+'Base de datos  1'!F2996</f>
        <v>Ranco 52, Nancy Paez</v>
      </c>
      <c r="F31">
        <f>+'Base de datos  1'!G2996</f>
        <v>0</v>
      </c>
      <c r="G31" s="201">
        <f>+'Base de datos  1'!H2996</f>
        <v>92000</v>
      </c>
    </row>
    <row r="32" spans="1:7" x14ac:dyDescent="0.25">
      <c r="A32" s="33">
        <f>+'Base de datos  1'!A2997</f>
        <v>44562</v>
      </c>
      <c r="B32" s="33" t="str">
        <f>+'Base de datos  1'!C2997</f>
        <v>Pago Cuota</v>
      </c>
      <c r="C32" s="33">
        <f>+'Base de datos  1'!D2997</f>
        <v>44578</v>
      </c>
      <c r="D32" s="33" t="str">
        <f>+'Base de datos  1'!E2997</f>
        <v>TR</v>
      </c>
      <c r="E32" s="33" t="str">
        <f>+'Base de datos  1'!F2997</f>
        <v>Villarrica 98 A, Francisco Vergara</v>
      </c>
      <c r="F32">
        <f>+'Base de datos  1'!G2997</f>
        <v>0</v>
      </c>
      <c r="G32" s="201">
        <f>+'Base de datos  1'!H2997</f>
        <v>276000</v>
      </c>
    </row>
    <row r="33" spans="1:7" x14ac:dyDescent="0.25">
      <c r="A33" s="33">
        <f>+'Base de datos  1'!A2998</f>
        <v>44562</v>
      </c>
      <c r="B33" s="33" t="str">
        <f>+'Base de datos  1'!C2998</f>
        <v>Pago Cuota</v>
      </c>
      <c r="C33" s="33">
        <f>+'Base de datos  1'!D2998</f>
        <v>44579</v>
      </c>
      <c r="D33" s="33" t="str">
        <f>+'Base de datos  1'!E2998</f>
        <v>TR</v>
      </c>
      <c r="E33" s="33" t="str">
        <f>+'Base de datos  1'!F2998</f>
        <v>Puyehue 30, Jorge Carcasson</v>
      </c>
      <c r="F33">
        <f>+'Base de datos  1'!G2998</f>
        <v>0</v>
      </c>
      <c r="G33" s="201">
        <f>+'Base de datos  1'!H2998</f>
        <v>23000</v>
      </c>
    </row>
    <row r="34" spans="1:7" x14ac:dyDescent="0.25">
      <c r="A34" s="33">
        <f>+'Base de datos  1'!A2999</f>
        <v>44562</v>
      </c>
      <c r="B34" s="33" t="str">
        <f>+'Base de datos  1'!C2999</f>
        <v>Pago Cuota</v>
      </c>
      <c r="C34" s="33">
        <f>+'Base de datos  1'!D2999</f>
        <v>44579</v>
      </c>
      <c r="D34" s="33" t="str">
        <f>+'Base de datos  1'!E2999</f>
        <v>TR</v>
      </c>
      <c r="E34" s="33" t="str">
        <f>+'Base de datos  1'!F2999</f>
        <v>Llanquihue 94, Suc. Carmela Valdes</v>
      </c>
      <c r="F34">
        <f>+'Base de datos  1'!G2999</f>
        <v>0</v>
      </c>
      <c r="G34" s="201">
        <f>+'Base de datos  1'!H2999</f>
        <v>125000</v>
      </c>
    </row>
    <row r="35" spans="1:7" x14ac:dyDescent="0.25">
      <c r="A35" s="33">
        <f>+'Base de datos  1'!A3000</f>
        <v>44562</v>
      </c>
      <c r="B35" s="33" t="str">
        <f>+'Base de datos  1'!C3000</f>
        <v>Pago Cuota</v>
      </c>
      <c r="C35" s="33">
        <f>+'Base de datos  1'!D3000</f>
        <v>44580</v>
      </c>
      <c r="D35" s="33" t="str">
        <f>+'Base de datos  1'!E3000</f>
        <v>TR</v>
      </c>
      <c r="E35" s="33" t="str">
        <f>+'Base de datos  1'!F3000</f>
        <v>Puyehue 36, Militza Cortes</v>
      </c>
      <c r="F35">
        <f>+'Base de datos  1'!G3000</f>
        <v>0</v>
      </c>
      <c r="G35" s="201">
        <f>+'Base de datos  1'!H3000</f>
        <v>23000</v>
      </c>
    </row>
    <row r="36" spans="1:7" x14ac:dyDescent="0.25">
      <c r="A36" s="33">
        <f>+'Base de datos  1'!A3001</f>
        <v>44562</v>
      </c>
      <c r="B36" s="33" t="str">
        <f>+'Base de datos  1'!C3001</f>
        <v>Pago Cuota</v>
      </c>
      <c r="C36" s="33">
        <f>+'Base de datos  1'!D3001</f>
        <v>44580</v>
      </c>
      <c r="D36" s="33" t="str">
        <f>+'Base de datos  1'!E3001</f>
        <v>TR</v>
      </c>
      <c r="E36" s="33" t="str">
        <f>+'Base de datos  1'!F3001</f>
        <v>Ranco 54, Marion Pacheco</v>
      </c>
      <c r="F36">
        <f>+'Base de datos  1'!G3001</f>
        <v>0</v>
      </c>
      <c r="G36" s="201">
        <f>+'Base de datos  1'!H3001</f>
        <v>23000</v>
      </c>
    </row>
    <row r="37" spans="1:7" x14ac:dyDescent="0.25">
      <c r="A37" s="33">
        <f>+'Base de datos  1'!A3002</f>
        <v>44562</v>
      </c>
      <c r="B37" s="33" t="str">
        <f>+'Base de datos  1'!C3002</f>
        <v>Pago Cuota</v>
      </c>
      <c r="C37" s="33">
        <f>+'Base de datos  1'!D3002</f>
        <v>44582</v>
      </c>
      <c r="D37" s="33" t="str">
        <f>+'Base de datos  1'!E3002</f>
        <v>TR</v>
      </c>
      <c r="E37" s="33" t="str">
        <f>+'Base de datos  1'!F3002</f>
        <v>Ranco 83, Silvia Gonzalez</v>
      </c>
      <c r="F37">
        <f>+'Base de datos  1'!G3002</f>
        <v>0</v>
      </c>
      <c r="G37" s="201">
        <f>+'Base de datos  1'!H3002</f>
        <v>23000</v>
      </c>
    </row>
    <row r="38" spans="1:7" x14ac:dyDescent="0.25">
      <c r="A38" s="33">
        <f>+'Base de datos  1'!A3003</f>
        <v>44562</v>
      </c>
      <c r="B38" s="33" t="str">
        <f>+'Base de datos  1'!C3003</f>
        <v>Pago Cuota</v>
      </c>
      <c r="C38" s="33">
        <f>+'Base de datos  1'!D3003</f>
        <v>44582</v>
      </c>
      <c r="D38" s="33" t="str">
        <f>+'Base de datos  1'!E3003</f>
        <v>TR</v>
      </c>
      <c r="E38" s="33" t="str">
        <f>+'Base de datos  1'!F3003</f>
        <v>Llanquihue 113, Pedro Ruz</v>
      </c>
      <c r="F38">
        <f>+'Base de datos  1'!G3003</f>
        <v>0</v>
      </c>
      <c r="G38" s="201">
        <f>+'Base de datos  1'!H3003</f>
        <v>23113</v>
      </c>
    </row>
    <row r="39" spans="1:7" x14ac:dyDescent="0.25">
      <c r="A39" s="33">
        <f>+'Base de datos  1'!A3004</f>
        <v>44562</v>
      </c>
      <c r="B39" s="33" t="str">
        <f>+'Base de datos  1'!C3004</f>
        <v>Pago Cuota</v>
      </c>
      <c r="C39" s="33">
        <f>+'Base de datos  1'!D3004</f>
        <v>44582</v>
      </c>
      <c r="D39" s="33" t="str">
        <f>+'Base de datos  1'!E3004</f>
        <v>D/E</v>
      </c>
      <c r="E39" s="33" t="str">
        <f>+'Base de datos  1'!F3004</f>
        <v>Ranco 89, Teresa Rojas</v>
      </c>
      <c r="F39">
        <f>+'Base de datos  1'!G3004</f>
        <v>0</v>
      </c>
      <c r="G39" s="201">
        <f>+'Base de datos  1'!H3004</f>
        <v>46000</v>
      </c>
    </row>
    <row r="40" spans="1:7" x14ac:dyDescent="0.25">
      <c r="A40" s="33">
        <f>+'Base de datos  1'!A3005</f>
        <v>44562</v>
      </c>
      <c r="B40" s="33" t="str">
        <f>+'Base de datos  1'!C3005</f>
        <v>Pago Cuota</v>
      </c>
      <c r="C40" s="33">
        <f>+'Base de datos  1'!D3005</f>
        <v>44582</v>
      </c>
      <c r="D40" s="33" t="str">
        <f>+'Base de datos  1'!E3005</f>
        <v>D/E</v>
      </c>
      <c r="E40" s="33" t="str">
        <f>+'Base de datos  1'!F3005</f>
        <v>Llanquihue 74, Eliana Haro</v>
      </c>
      <c r="F40">
        <f>+'Base de datos  1'!G3005</f>
        <v>0</v>
      </c>
      <c r="G40" s="201">
        <f>+'Base de datos  1'!H3005</f>
        <v>46000</v>
      </c>
    </row>
    <row r="41" spans="1:7" x14ac:dyDescent="0.25">
      <c r="A41" s="33">
        <f>+'Base de datos  1'!A3006</f>
        <v>44562</v>
      </c>
      <c r="B41" s="33" t="str">
        <f>+'Base de datos  1'!C3006</f>
        <v>Pago Cuota</v>
      </c>
      <c r="C41" s="33">
        <f>+'Base de datos  1'!D3006</f>
        <v>44582</v>
      </c>
      <c r="D41" s="33" t="str">
        <f>+'Base de datos  1'!E3006</f>
        <v>TR</v>
      </c>
      <c r="E41" s="33" t="str">
        <f>+'Base de datos  1'!F3006</f>
        <v>Puyehue 41, Teresa Sepulveda</v>
      </c>
      <c r="F41">
        <f>+'Base de datos  1'!G3006</f>
        <v>0</v>
      </c>
      <c r="G41" s="201">
        <f>+'Base de datos  1'!H3006</f>
        <v>99000</v>
      </c>
    </row>
    <row r="42" spans="1:7" x14ac:dyDescent="0.25">
      <c r="A42" s="33">
        <f>+'Base de datos  1'!A3007</f>
        <v>44562</v>
      </c>
      <c r="B42" s="33" t="str">
        <f>+'Base de datos  1'!C3007</f>
        <v>Pago Cuota</v>
      </c>
      <c r="C42" s="33">
        <f>+'Base de datos  1'!D3007</f>
        <v>44582</v>
      </c>
      <c r="D42" s="33" t="str">
        <f>+'Base de datos  1'!E3007</f>
        <v>TR</v>
      </c>
      <c r="E42" s="33" t="str">
        <f>+'Base de datos  1'!F3007</f>
        <v>Villarrica 124, Francisco Peris</v>
      </c>
      <c r="F42">
        <f>+'Base de datos  1'!G3007</f>
        <v>0</v>
      </c>
      <c r="G42" s="201">
        <f>+'Base de datos  1'!H3007</f>
        <v>552000</v>
      </c>
    </row>
    <row r="43" spans="1:7" x14ac:dyDescent="0.25">
      <c r="A43" s="33">
        <f>+'Base de datos  1'!A3008</f>
        <v>44562</v>
      </c>
      <c r="B43" s="33" t="str">
        <f>+'Base de datos  1'!C3008</f>
        <v>Pago Cuota</v>
      </c>
      <c r="C43" s="33">
        <f>+'Base de datos  1'!D3008</f>
        <v>44585</v>
      </c>
      <c r="D43" s="33" t="str">
        <f>+'Base de datos  1'!E3008</f>
        <v>TR</v>
      </c>
      <c r="E43" s="33" t="str">
        <f>+'Base de datos  1'!F3008</f>
        <v>Puyehue 32, Ivon Jorquera</v>
      </c>
      <c r="F43">
        <f>+'Base de datos  1'!G3008</f>
        <v>0</v>
      </c>
      <c r="G43" s="201">
        <f>+'Base de datos  1'!H3008</f>
        <v>23000</v>
      </c>
    </row>
    <row r="44" spans="1:7" x14ac:dyDescent="0.25">
      <c r="A44" s="33">
        <f>+'Base de datos  1'!A3009</f>
        <v>44562</v>
      </c>
      <c r="B44" s="33" t="str">
        <f>+'Base de datos  1'!C3009</f>
        <v>Pago Cuota</v>
      </c>
      <c r="C44" s="33">
        <f>+'Base de datos  1'!D3009</f>
        <v>44585</v>
      </c>
      <c r="D44" s="33" t="str">
        <f>+'Base de datos  1'!E3009</f>
        <v>TR</v>
      </c>
      <c r="E44" s="33" t="str">
        <f>+'Base de datos  1'!F3009</f>
        <v>Llanquihue 80, Sergio Ibaceta</v>
      </c>
      <c r="F44">
        <f>+'Base de datos  1'!G3009</f>
        <v>0</v>
      </c>
      <c r="G44" s="201">
        <f>+'Base de datos  1'!H3009</f>
        <v>23080</v>
      </c>
    </row>
    <row r="45" spans="1:7" x14ac:dyDescent="0.25">
      <c r="A45" s="33">
        <f>+'Base de datos  1'!A3010</f>
        <v>44562</v>
      </c>
      <c r="B45" s="33" t="str">
        <f>+'Base de datos  1'!C3010</f>
        <v>Pago Cuota</v>
      </c>
      <c r="C45" s="33">
        <f>+'Base de datos  1'!D3010</f>
        <v>44585</v>
      </c>
      <c r="D45" s="33" t="str">
        <f>+'Base de datos  1'!E3010</f>
        <v>TR</v>
      </c>
      <c r="E45" s="33" t="str">
        <f>+'Base de datos  1'!F3010</f>
        <v>Villarrica 127, Beltran de Ramon</v>
      </c>
      <c r="F45">
        <f>+'Base de datos  1'!G3010</f>
        <v>0</v>
      </c>
      <c r="G45" s="201">
        <f>+'Base de datos  1'!H3010</f>
        <v>276000</v>
      </c>
    </row>
    <row r="46" spans="1:7" x14ac:dyDescent="0.25">
      <c r="A46" s="33">
        <f>+'Base de datos  1'!A3011</f>
        <v>44562</v>
      </c>
      <c r="B46" s="33" t="str">
        <f>+'Base de datos  1'!C3011</f>
        <v>Pago Cuota</v>
      </c>
      <c r="C46" s="33">
        <f>+'Base de datos  1'!D3011</f>
        <v>44587</v>
      </c>
      <c r="D46" s="33" t="str">
        <f>+'Base de datos  1'!E3011</f>
        <v>D/E</v>
      </c>
      <c r="E46" s="33" t="str">
        <f>+'Base de datos  1'!F3011</f>
        <v>Ranco 42, Octavio Arrue</v>
      </c>
      <c r="F46">
        <f>+'Base de datos  1'!G3011</f>
        <v>0</v>
      </c>
      <c r="G46" s="201">
        <f>+'Base de datos  1'!H3011</f>
        <v>23000</v>
      </c>
    </row>
    <row r="47" spans="1:7" x14ac:dyDescent="0.25">
      <c r="A47" s="33">
        <f>+'Base de datos  1'!A3012</f>
        <v>44562</v>
      </c>
      <c r="B47" s="33" t="str">
        <f>+'Base de datos  1'!C3012</f>
        <v>Pago Cuota</v>
      </c>
      <c r="C47" s="33">
        <f>+'Base de datos  1'!D3012</f>
        <v>44587</v>
      </c>
      <c r="D47" s="33" t="str">
        <f>+'Base de datos  1'!E3012</f>
        <v>TR</v>
      </c>
      <c r="E47" s="33" t="str">
        <f>+'Base de datos  1'!F3012</f>
        <v>Puyehue 34, Gladys Jorquera</v>
      </c>
      <c r="F47">
        <f>+'Base de datos  1'!G3012</f>
        <v>0</v>
      </c>
      <c r="G47" s="201">
        <f>+'Base de datos  1'!H3012</f>
        <v>115000</v>
      </c>
    </row>
    <row r="48" spans="1:7" x14ac:dyDescent="0.25">
      <c r="A48" s="33">
        <f>+'Base de datos  1'!A3013</f>
        <v>44562</v>
      </c>
      <c r="B48" s="33" t="str">
        <f>+'Base de datos  1'!C3013</f>
        <v>Pago Cuota</v>
      </c>
      <c r="C48" s="33">
        <f>+'Base de datos  1'!D3013</f>
        <v>44589</v>
      </c>
      <c r="D48" s="33" t="str">
        <f>+'Base de datos  1'!E3013</f>
        <v>TR</v>
      </c>
      <c r="E48" s="33" t="str">
        <f>+'Base de datos  1'!F3013</f>
        <v>Llanquihue 96, Carlos Alvarez</v>
      </c>
      <c r="F48">
        <f>+'Base de datos  1'!G3013</f>
        <v>0</v>
      </c>
      <c r="G48" s="201">
        <f>+'Base de datos  1'!H3013</f>
        <v>23096</v>
      </c>
    </row>
    <row r="49" spans="1:8" x14ac:dyDescent="0.25">
      <c r="A49" s="33">
        <f>+'Base de datos  1'!A3014</f>
        <v>44562</v>
      </c>
      <c r="B49" s="33" t="str">
        <f>+'Base de datos  1'!C3014</f>
        <v>Pago Cuota</v>
      </c>
      <c r="C49" s="33">
        <f>+'Base de datos  1'!D3014</f>
        <v>44589</v>
      </c>
      <c r="D49" s="33" t="str">
        <f>+'Base de datos  1'!E3014</f>
        <v>TR</v>
      </c>
      <c r="E49" s="33" t="str">
        <f>+'Base de datos  1'!F3014</f>
        <v>Puyehue 28, Veronica Silva</v>
      </c>
      <c r="F49">
        <f>+'Base de datos  1'!G3014</f>
        <v>0</v>
      </c>
      <c r="G49" s="201">
        <f>+'Base de datos  1'!H3014</f>
        <v>46000</v>
      </c>
    </row>
    <row r="50" spans="1:8" x14ac:dyDescent="0.25">
      <c r="A50" s="33">
        <f>+'Base de datos  1'!A3015</f>
        <v>44562</v>
      </c>
      <c r="B50" s="33" t="str">
        <f>+'Base de datos  1'!C3015</f>
        <v>Pago Cuota</v>
      </c>
      <c r="C50" s="33">
        <f>+'Base de datos  1'!D3015</f>
        <v>44592</v>
      </c>
      <c r="D50" s="33" t="str">
        <f>+'Base de datos  1'!E3015</f>
        <v>TR</v>
      </c>
      <c r="E50" s="33" t="str">
        <f>+'Base de datos  1'!F3015</f>
        <v>Vuelto Caja Chica R. Figueroa</v>
      </c>
      <c r="F50">
        <f>+'Base de datos  1'!G3015</f>
        <v>0</v>
      </c>
      <c r="G50" s="201">
        <f>+'Base de datos  1'!H3015</f>
        <v>11650</v>
      </c>
    </row>
    <row r="51" spans="1:8" x14ac:dyDescent="0.25">
      <c r="A51" s="33">
        <f>+'Base de datos  1'!A3016</f>
        <v>44562</v>
      </c>
      <c r="B51" s="33" t="str">
        <f>+'Base de datos  1'!C3016</f>
        <v>Pago Cuota</v>
      </c>
      <c r="C51" s="33">
        <f>+'Base de datos  1'!D3016</f>
        <v>44592</v>
      </c>
      <c r="D51" s="33" t="str">
        <f>+'Base de datos  1'!E3016</f>
        <v>TR</v>
      </c>
      <c r="E51" s="33" t="str">
        <f>+'Base de datos  1'!F3016</f>
        <v>Llanquihue 82, Maria Molina</v>
      </c>
      <c r="F51">
        <f>+'Base de datos  1'!G3016</f>
        <v>0</v>
      </c>
      <c r="G51" s="201">
        <f>+'Base de datos  1'!H3016</f>
        <v>23000</v>
      </c>
    </row>
    <row r="52" spans="1:8" x14ac:dyDescent="0.25">
      <c r="A52" s="33">
        <f>+'Base de datos  1'!A3017</f>
        <v>44562</v>
      </c>
      <c r="B52" s="33" t="str">
        <f>+'Base de datos  1'!C3017</f>
        <v>Pago Cuota</v>
      </c>
      <c r="C52" s="33">
        <f>+'Base de datos  1'!D3017</f>
        <v>44592</v>
      </c>
      <c r="D52" s="33" t="str">
        <f>+'Base de datos  1'!E3017</f>
        <v>TR</v>
      </c>
      <c r="E52" s="33" t="str">
        <f>+'Base de datos  1'!F3017</f>
        <v>Villarrica 118, Pia Burgos</v>
      </c>
      <c r="F52">
        <f>+'Base de datos  1'!G3017</f>
        <v>0</v>
      </c>
      <c r="G52" s="201">
        <f>+'Base de datos  1'!H3017</f>
        <v>23000</v>
      </c>
    </row>
    <row r="53" spans="1:8" x14ac:dyDescent="0.25">
      <c r="A53" s="33">
        <f>+'Base de datos  1'!A3018</f>
        <v>44562</v>
      </c>
      <c r="B53" s="33" t="str">
        <f>+'Base de datos  1'!C3018</f>
        <v>Pago Cuota</v>
      </c>
      <c r="C53" s="33">
        <f>+'Base de datos  1'!D3018</f>
        <v>44592</v>
      </c>
      <c r="D53" s="33" t="str">
        <f>+'Base de datos  1'!E3018</f>
        <v>TR</v>
      </c>
      <c r="E53" s="33" t="str">
        <f>+'Base de datos  1'!F3018</f>
        <v>Villarrica 123, Omar Sepulveda</v>
      </c>
      <c r="F53">
        <f>+'Base de datos  1'!G3018</f>
        <v>0</v>
      </c>
      <c r="G53" s="201">
        <f>+'Base de datos  1'!H3018</f>
        <v>23000</v>
      </c>
    </row>
    <row r="54" spans="1:8" x14ac:dyDescent="0.25">
      <c r="A54" s="33">
        <f>+'Base de datos  1'!A3019</f>
        <v>44562</v>
      </c>
      <c r="B54" s="33" t="str">
        <f>+'Base de datos  1'!C3019</f>
        <v>Pago Cuota</v>
      </c>
      <c r="C54" s="33">
        <f>+'Base de datos  1'!D3019</f>
        <v>44592</v>
      </c>
      <c r="D54" s="33" t="str">
        <f>+'Base de datos  1'!E3019</f>
        <v>TR</v>
      </c>
      <c r="E54" s="33" t="str">
        <f>+'Base de datos  1'!F3019</f>
        <v>Villarrica 122, Luis Sepulveda</v>
      </c>
      <c r="F54">
        <f>+'Base de datos  1'!G3019</f>
        <v>0</v>
      </c>
      <c r="G54" s="201">
        <f>+'Base de datos  1'!H3019</f>
        <v>23000</v>
      </c>
    </row>
    <row r="55" spans="1:8" x14ac:dyDescent="0.25">
      <c r="A55" s="33">
        <f>+'Base de datos  1'!A3020</f>
        <v>44562</v>
      </c>
      <c r="B55" s="33" t="str">
        <f>+'Base de datos  1'!C3020</f>
        <v>Pago Cuota</v>
      </c>
      <c r="C55" s="33">
        <f>+'Base de datos  1'!D3020</f>
        <v>44592</v>
      </c>
      <c r="D55" s="33" t="str">
        <f>+'Base de datos  1'!E3020</f>
        <v>TR</v>
      </c>
      <c r="E55" s="33" t="str">
        <f>+'Base de datos  1'!F3020</f>
        <v>Ranco 50, Julia Parra</v>
      </c>
      <c r="F55">
        <f>+'Base de datos  1'!G3020</f>
        <v>0</v>
      </c>
      <c r="G55" s="201">
        <f>+'Base de datos  1'!H3020</f>
        <v>23000</v>
      </c>
    </row>
    <row r="56" spans="1:8" x14ac:dyDescent="0.25">
      <c r="A56" s="33">
        <f>+'Base de datos  1'!A3021</f>
        <v>44562</v>
      </c>
      <c r="B56" s="33" t="str">
        <f>+'Base de datos  1'!C3021</f>
        <v>Pago Cuota</v>
      </c>
      <c r="C56" s="33">
        <f>+'Base de datos  1'!D3021</f>
        <v>44592</v>
      </c>
      <c r="D56" s="33" t="str">
        <f>+'Base de datos  1'!E3021</f>
        <v>TR</v>
      </c>
      <c r="E56" s="33" t="str">
        <f>+'Base de datos  1'!F3021</f>
        <v>Ranco 79, Ismelda Meza</v>
      </c>
      <c r="F56">
        <f>+'Base de datos  1'!G3021</f>
        <v>0</v>
      </c>
      <c r="G56" s="201">
        <f>+'Base de datos  1'!H3021</f>
        <v>23000</v>
      </c>
    </row>
    <row r="57" spans="1:8" x14ac:dyDescent="0.25">
      <c r="A57" s="33">
        <f>+'Base de datos  1'!A3022</f>
        <v>44562</v>
      </c>
      <c r="B57" s="33" t="str">
        <f>+'Base de datos  1'!C3022</f>
        <v>Pago Cuota</v>
      </c>
      <c r="C57" s="33">
        <f>+'Base de datos  1'!D3022</f>
        <v>44592</v>
      </c>
      <c r="D57" s="33" t="str">
        <f>+'Base de datos  1'!E3022</f>
        <v>TR</v>
      </c>
      <c r="E57" s="33" t="str">
        <f>+'Base de datos  1'!F3022</f>
        <v>Llanquihue 97 A, Castillo Olivera</v>
      </c>
      <c r="F57">
        <f>+'Base de datos  1'!G3022</f>
        <v>0</v>
      </c>
      <c r="G57" s="201">
        <f>+'Base de datos  1'!H3022</f>
        <v>23000</v>
      </c>
    </row>
    <row r="58" spans="1:8" x14ac:dyDescent="0.25">
      <c r="A58" s="33">
        <f>+'Base de datos  1'!A3023</f>
        <v>44562</v>
      </c>
      <c r="B58" s="33" t="str">
        <f>+'Base de datos  1'!C3023</f>
        <v>Pago Cuota</v>
      </c>
      <c r="C58" s="33">
        <f>+'Base de datos  1'!D3023</f>
        <v>44592</v>
      </c>
      <c r="D58" s="33" t="str">
        <f>+'Base de datos  1'!E3023</f>
        <v>TR</v>
      </c>
      <c r="E58" s="33" t="str">
        <f>+'Base de datos  1'!F3023</f>
        <v>Llanquihue 109, Teresa Gatica</v>
      </c>
      <c r="F58">
        <f>+'Base de datos  1'!G3023</f>
        <v>0</v>
      </c>
      <c r="G58" s="201">
        <f>+'Base de datos  1'!H3023</f>
        <v>37609</v>
      </c>
    </row>
    <row r="59" spans="1:8" x14ac:dyDescent="0.25">
      <c r="A59" s="217">
        <f>+'Base de datos  1'!A3024</f>
        <v>44562</v>
      </c>
      <c r="B59" s="217" t="str">
        <f>+'Base de datos  1'!C3024</f>
        <v>Pago Cuota</v>
      </c>
      <c r="C59" s="217">
        <f>+'Base de datos  1'!D3024</f>
        <v>44592</v>
      </c>
      <c r="D59" s="217" t="str">
        <f>+'Base de datos  1'!E3024</f>
        <v>TR</v>
      </c>
      <c r="E59" s="217" t="str">
        <f>+'Base de datos  1'!F3024</f>
        <v>Llanquihue 84, Paola Delgado</v>
      </c>
      <c r="F59" s="218">
        <f>+'Base de datos  1'!G3024</f>
        <v>0</v>
      </c>
      <c r="G59" s="225">
        <f>+'Base de datos  1'!H3024</f>
        <v>161000</v>
      </c>
      <c r="H59" s="225">
        <f>SUM(G9:G59)</f>
        <v>3529026</v>
      </c>
    </row>
    <row r="60" spans="1:8" x14ac:dyDescent="0.25">
      <c r="A60" s="33">
        <f>+'Base de datos  1'!A3025</f>
        <v>44593</v>
      </c>
      <c r="B60" s="33" t="str">
        <f>+'Base de datos  1'!C3025</f>
        <v>Pago Cuota</v>
      </c>
      <c r="C60" s="33">
        <f>+'Base de datos  1'!D3025</f>
        <v>44593</v>
      </c>
      <c r="D60" s="33" t="str">
        <f>+'Base de datos  1'!E3025</f>
        <v>TR</v>
      </c>
      <c r="E60" s="33" t="str">
        <f>+'Base de datos  1'!F3025</f>
        <v>Puyehue 47, Andrea Valdivia</v>
      </c>
      <c r="F60">
        <f>+'Base de datos  1'!G3025</f>
        <v>0</v>
      </c>
      <c r="G60" s="201">
        <f>+'Base de datos  1'!H3025</f>
        <v>23000</v>
      </c>
    </row>
    <row r="61" spans="1:8" x14ac:dyDescent="0.25">
      <c r="A61" s="33">
        <f>+'Base de datos  1'!A3026</f>
        <v>44593</v>
      </c>
      <c r="B61" s="33" t="str">
        <f>+'Base de datos  1'!C3026</f>
        <v>Pago Cuota</v>
      </c>
      <c r="C61" s="33">
        <f>+'Base de datos  1'!D3026</f>
        <v>44593</v>
      </c>
      <c r="D61" s="33" t="str">
        <f>+'Base de datos  1'!E3026</f>
        <v>TR</v>
      </c>
      <c r="E61" s="33" t="str">
        <f>+'Base de datos  1'!F3026</f>
        <v>Ranco 77, Melinda Gonzalez</v>
      </c>
      <c r="F61">
        <f>+'Base de datos  1'!G3026</f>
        <v>0</v>
      </c>
      <c r="G61" s="201">
        <f>+'Base de datos  1'!H3026</f>
        <v>23000</v>
      </c>
    </row>
    <row r="62" spans="1:8" x14ac:dyDescent="0.25">
      <c r="A62" s="33">
        <f>+'Base de datos  1'!A3027</f>
        <v>44593</v>
      </c>
      <c r="B62" s="33" t="str">
        <f>+'Base de datos  1'!C3027</f>
        <v>Pago Cuota</v>
      </c>
      <c r="C62" s="33">
        <f>+'Base de datos  1'!D3027</f>
        <v>44593</v>
      </c>
      <c r="D62" s="33" t="str">
        <f>+'Base de datos  1'!E3027</f>
        <v>TR</v>
      </c>
      <c r="E62" s="33" t="str">
        <f>+'Base de datos  1'!F3027</f>
        <v>Villarrica 128, Marcela Ubilla</v>
      </c>
      <c r="F62">
        <f>+'Base de datos  1'!G3027</f>
        <v>0</v>
      </c>
      <c r="G62" s="201">
        <f>+'Base de datos  1'!H3027</f>
        <v>23000</v>
      </c>
    </row>
    <row r="63" spans="1:8" x14ac:dyDescent="0.25">
      <c r="A63" s="33">
        <f>+'Base de datos  1'!A3028</f>
        <v>44593</v>
      </c>
      <c r="B63" s="33" t="str">
        <f>+'Base de datos  1'!C3028</f>
        <v>Pago Cuota</v>
      </c>
      <c r="C63" s="33">
        <f>+'Base de datos  1'!D3028</f>
        <v>44593</v>
      </c>
      <c r="D63" s="33" t="str">
        <f>+'Base de datos  1'!E3028</f>
        <v>TR</v>
      </c>
      <c r="E63" s="33" t="str">
        <f>+'Base de datos  1'!F3028</f>
        <v>Villarrica 102, Ximena Mancilla</v>
      </c>
      <c r="F63">
        <f>+'Base de datos  1'!G3028</f>
        <v>0</v>
      </c>
      <c r="G63" s="201">
        <f>+'Base de datos  1'!H3028</f>
        <v>23102</v>
      </c>
    </row>
    <row r="64" spans="1:8" x14ac:dyDescent="0.25">
      <c r="A64" s="33">
        <f>+'Base de datos  1'!A3029</f>
        <v>44593</v>
      </c>
      <c r="B64" s="33" t="str">
        <f>+'Base de datos  1'!C3029</f>
        <v>Pago Cuota</v>
      </c>
      <c r="C64" s="33">
        <f>+'Base de datos  1'!D3029</f>
        <v>44593</v>
      </c>
      <c r="D64" s="33" t="str">
        <f>+'Base de datos  1'!E3029</f>
        <v>TR</v>
      </c>
      <c r="E64" s="33" t="str">
        <f>+'Base de datos  1'!F3029</f>
        <v>Calafquen 5, Marcos Briones</v>
      </c>
      <c r="F64">
        <f>+'Base de datos  1'!G3029</f>
        <v>0</v>
      </c>
      <c r="G64" s="201">
        <f>+'Base de datos  1'!H3029</f>
        <v>126000</v>
      </c>
    </row>
    <row r="65" spans="1:7" x14ac:dyDescent="0.25">
      <c r="A65" s="33">
        <f>+'Base de datos  1'!A3030</f>
        <v>44593</v>
      </c>
      <c r="B65" s="33" t="str">
        <f>+'Base de datos  1'!C3030</f>
        <v>Pago Cuota</v>
      </c>
      <c r="C65" s="33">
        <f>+'Base de datos  1'!D3030</f>
        <v>44593</v>
      </c>
      <c r="D65" s="33" t="str">
        <f>+'Base de datos  1'!E3030</f>
        <v>TR</v>
      </c>
      <c r="E65" s="33" t="str">
        <f>+'Base de datos  1'!F3030</f>
        <v>Villarrica 130, laura Bailac</v>
      </c>
      <c r="F65">
        <f>+'Base de datos  1'!G3030</f>
        <v>0</v>
      </c>
      <c r="G65" s="201">
        <f>+'Base de datos  1'!H3030</f>
        <v>391130</v>
      </c>
    </row>
    <row r="66" spans="1:7" x14ac:dyDescent="0.25">
      <c r="A66" s="33">
        <f>+'Base de datos  1'!A3031</f>
        <v>44593</v>
      </c>
      <c r="B66" s="33" t="str">
        <f>+'Base de datos  1'!C3031</f>
        <v>Pago Cuota</v>
      </c>
      <c r="C66" s="33">
        <f>+'Base de datos  1'!D3031</f>
        <v>44594</v>
      </c>
      <c r="D66" s="33" t="str">
        <f>+'Base de datos  1'!E3031</f>
        <v>TR</v>
      </c>
      <c r="E66" s="33" t="str">
        <f>+'Base de datos  1'!F3031</f>
        <v>Villarrica 118, Pia Burgos</v>
      </c>
      <c r="F66">
        <f>+'Base de datos  1'!G3031</f>
        <v>0</v>
      </c>
      <c r="G66" s="201">
        <f>+'Base de datos  1'!H3031</f>
        <v>7000</v>
      </c>
    </row>
    <row r="67" spans="1:7" x14ac:dyDescent="0.25">
      <c r="A67" s="33">
        <f>+'Base de datos  1'!A3032</f>
        <v>44593</v>
      </c>
      <c r="B67" s="33" t="str">
        <f>+'Base de datos  1'!C3032</f>
        <v>Pago Cuota</v>
      </c>
      <c r="C67" s="33">
        <f>+'Base de datos  1'!D3032</f>
        <v>44594</v>
      </c>
      <c r="D67" s="33" t="str">
        <f>+'Base de datos  1'!E3032</f>
        <v>TR</v>
      </c>
      <c r="E67" s="33" t="str">
        <f>+'Base de datos  1'!F3032</f>
        <v>Ranco 75, Olga Hernandez</v>
      </c>
      <c r="F67">
        <f>+'Base de datos  1'!G3032</f>
        <v>0</v>
      </c>
      <c r="G67" s="201">
        <f>+'Base de datos  1'!H3032</f>
        <v>69000</v>
      </c>
    </row>
    <row r="68" spans="1:7" x14ac:dyDescent="0.25">
      <c r="A68" s="33">
        <f>+'Base de datos  1'!A3033</f>
        <v>44593</v>
      </c>
      <c r="B68" s="33" t="str">
        <f>+'Base de datos  1'!C3033</f>
        <v>Pago Cuota</v>
      </c>
      <c r="C68" s="33">
        <f>+'Base de datos  1'!D3033</f>
        <v>44595</v>
      </c>
      <c r="D68" s="33" t="str">
        <f>+'Base de datos  1'!E3033</f>
        <v>TR</v>
      </c>
      <c r="E68" s="33" t="str">
        <f>+'Base de datos  1'!F3033</f>
        <v>Ranco 91, Jeanette Ibarra</v>
      </c>
      <c r="F68">
        <f>+'Base de datos  1'!G3033</f>
        <v>0</v>
      </c>
      <c r="G68" s="201">
        <f>+'Base de datos  1'!H3033</f>
        <v>23000</v>
      </c>
    </row>
    <row r="69" spans="1:7" x14ac:dyDescent="0.25">
      <c r="A69" s="33">
        <f>+'Base de datos  1'!A3034</f>
        <v>44593</v>
      </c>
      <c r="B69" s="33" t="str">
        <f>+'Base de datos  1'!C3034</f>
        <v>Pago Cuota</v>
      </c>
      <c r="C69" s="33">
        <f>+'Base de datos  1'!D3034</f>
        <v>44595</v>
      </c>
      <c r="D69" s="33" t="str">
        <f>+'Base de datos  1'!E3034</f>
        <v>TR</v>
      </c>
      <c r="E69" s="33" t="str">
        <f>+'Base de datos  1'!F3034</f>
        <v>Llanquihue 94, Suc. Carmela Valdes</v>
      </c>
      <c r="F69">
        <f>+'Base de datos  1'!G3034</f>
        <v>0</v>
      </c>
      <c r="G69" s="201">
        <f>+'Base de datos  1'!H3034</f>
        <v>46000</v>
      </c>
    </row>
    <row r="70" spans="1:7" x14ac:dyDescent="0.25">
      <c r="A70" s="33">
        <f>+'Base de datos  1'!A3035</f>
        <v>44593</v>
      </c>
      <c r="B70" s="33" t="str">
        <f>+'Base de datos  1'!C3035</f>
        <v>Pago Cuota</v>
      </c>
      <c r="C70" s="33">
        <f>+'Base de datos  1'!D3035</f>
        <v>44595</v>
      </c>
      <c r="D70" s="33" t="str">
        <f>+'Base de datos  1'!E3035</f>
        <v>TR</v>
      </c>
      <c r="E70" s="33" t="str">
        <f>+'Base de datos  1'!F3035</f>
        <v>Llanquihue 92, Carlos Herrera</v>
      </c>
      <c r="F70">
        <f>+'Base de datos  1'!G3035</f>
        <v>0</v>
      </c>
      <c r="G70" s="201">
        <f>+'Base de datos  1'!H3035</f>
        <v>56000</v>
      </c>
    </row>
    <row r="71" spans="1:7" x14ac:dyDescent="0.25">
      <c r="A71" s="33">
        <f>+'Base de datos  1'!A3036</f>
        <v>44593</v>
      </c>
      <c r="B71" s="33" t="str">
        <f>+'Base de datos  1'!C3036</f>
        <v>Pago Cuota</v>
      </c>
      <c r="C71" s="33">
        <f>+'Base de datos  1'!D3036</f>
        <v>44596</v>
      </c>
      <c r="D71" s="33" t="str">
        <f>+'Base de datos  1'!E3036</f>
        <v>TR</v>
      </c>
      <c r="E71" s="33" t="str">
        <f>+'Base de datos  1'!F3036</f>
        <v>Llanquihue 97, Rene Rivero</v>
      </c>
      <c r="F71">
        <f>+'Base de datos  1'!G3036</f>
        <v>0</v>
      </c>
      <c r="G71" s="201">
        <f>+'Base de datos  1'!H3036</f>
        <v>1000</v>
      </c>
    </row>
    <row r="72" spans="1:7" x14ac:dyDescent="0.25">
      <c r="A72" s="33">
        <f>+'Base de datos  1'!A3037</f>
        <v>44593</v>
      </c>
      <c r="B72" s="33" t="str">
        <f>+'Base de datos  1'!C3037</f>
        <v>Pago Cuota</v>
      </c>
      <c r="C72" s="33">
        <f>+'Base de datos  1'!D3037</f>
        <v>44596</v>
      </c>
      <c r="D72" s="33" t="str">
        <f>+'Base de datos  1'!E3037</f>
        <v>TR</v>
      </c>
      <c r="E72" s="33" t="str">
        <f>+'Base de datos  1'!F3037</f>
        <v>Llanquihue 97, Rene Rivero</v>
      </c>
      <c r="F72">
        <f>+'Base de datos  1'!G3037</f>
        <v>0</v>
      </c>
      <c r="G72" s="201">
        <f>+'Base de datos  1'!H3037</f>
        <v>22000</v>
      </c>
    </row>
    <row r="73" spans="1:7" x14ac:dyDescent="0.25">
      <c r="A73" s="33">
        <f>+'Base de datos  1'!A3038</f>
        <v>44593</v>
      </c>
      <c r="B73" s="33" t="str">
        <f>+'Base de datos  1'!C3038</f>
        <v>Pago Cuota</v>
      </c>
      <c r="C73" s="33">
        <f>+'Base de datos  1'!D3038</f>
        <v>44596</v>
      </c>
      <c r="D73" s="33" t="str">
        <f>+'Base de datos  1'!E3038</f>
        <v>TR</v>
      </c>
      <c r="E73" s="33" t="str">
        <f>+'Base de datos  1'!F3038</f>
        <v>Villarrica 126, Ema de Ramon</v>
      </c>
      <c r="F73">
        <f>+'Base de datos  1'!G3038</f>
        <v>0</v>
      </c>
      <c r="G73" s="201">
        <f>+'Base de datos  1'!H3038</f>
        <v>23000</v>
      </c>
    </row>
    <row r="74" spans="1:7" x14ac:dyDescent="0.25">
      <c r="A74" s="33">
        <f>+'Base de datos  1'!A3039</f>
        <v>44593</v>
      </c>
      <c r="B74" s="33" t="str">
        <f>+'Base de datos  1'!C3039</f>
        <v>Pago Cuota</v>
      </c>
      <c r="C74" s="33">
        <f>+'Base de datos  1'!D3039</f>
        <v>44596</v>
      </c>
      <c r="D74" s="33" t="str">
        <f>+'Base de datos  1'!E3039</f>
        <v>TR</v>
      </c>
      <c r="E74" s="33" t="str">
        <f>+'Base de datos  1'!F3039</f>
        <v>Villarrica 129, Ricardo Figueroa</v>
      </c>
      <c r="F74">
        <f>+'Base de datos  1'!G3039</f>
        <v>0</v>
      </c>
      <c r="G74" s="201">
        <f>+'Base de datos  1'!H3039</f>
        <v>23000</v>
      </c>
    </row>
    <row r="75" spans="1:7" x14ac:dyDescent="0.25">
      <c r="A75" s="33">
        <f>+'Base de datos  1'!A3040</f>
        <v>44593</v>
      </c>
      <c r="B75" s="33" t="str">
        <f>+'Base de datos  1'!C3040</f>
        <v>Pago Cuota</v>
      </c>
      <c r="C75" s="33">
        <f>+'Base de datos  1'!D3040</f>
        <v>44596</v>
      </c>
      <c r="D75" s="33" t="str">
        <f>+'Base de datos  1'!E3040</f>
        <v>TR</v>
      </c>
      <c r="E75" s="33" t="str">
        <f>+'Base de datos  1'!F3040</f>
        <v>Llanquihue 94, Suc. Carmela Valdes</v>
      </c>
      <c r="F75">
        <f>+'Base de datos  1'!G3040</f>
        <v>0</v>
      </c>
      <c r="G75" s="201">
        <f>+'Base de datos  1'!H3040</f>
        <v>23000</v>
      </c>
    </row>
    <row r="76" spans="1:7" x14ac:dyDescent="0.25">
      <c r="A76" s="33">
        <f>+'Base de datos  1'!A3041</f>
        <v>44593</v>
      </c>
      <c r="B76" s="33" t="str">
        <f>+'Base de datos  1'!C3041</f>
        <v>Pago Cuota</v>
      </c>
      <c r="C76" s="33">
        <f>+'Base de datos  1'!D3041</f>
        <v>44596</v>
      </c>
      <c r="D76" s="33" t="str">
        <f>+'Base de datos  1'!E3041</f>
        <v>TR</v>
      </c>
      <c r="E76" s="33" t="str">
        <f>+'Base de datos  1'!F3041</f>
        <v>Llanquihue 74, Eliana Haro</v>
      </c>
      <c r="F76">
        <f>+'Base de datos  1'!G3041</f>
        <v>0</v>
      </c>
      <c r="G76" s="201">
        <f>+'Base de datos  1'!H3041</f>
        <v>23000</v>
      </c>
    </row>
    <row r="77" spans="1:7" x14ac:dyDescent="0.25">
      <c r="A77" s="33">
        <f>+'Base de datos  1'!A3042</f>
        <v>44593</v>
      </c>
      <c r="B77" s="33" t="str">
        <f>+'Base de datos  1'!C3042</f>
        <v>Pago Cuota</v>
      </c>
      <c r="C77" s="33">
        <f>+'Base de datos  1'!D3042</f>
        <v>44596</v>
      </c>
      <c r="D77" s="33" t="str">
        <f>+'Base de datos  1'!E3042</f>
        <v>TR</v>
      </c>
      <c r="E77" s="33" t="str">
        <f>+'Base de datos  1'!F3042</f>
        <v>Llanquihue 111, Walter Roccaro</v>
      </c>
      <c r="F77">
        <f>+'Base de datos  1'!G3042</f>
        <v>0</v>
      </c>
      <c r="G77" s="201">
        <f>+'Base de datos  1'!H3042</f>
        <v>253000</v>
      </c>
    </row>
    <row r="78" spans="1:7" x14ac:dyDescent="0.25">
      <c r="A78" s="33">
        <f>+'Base de datos  1'!A3043</f>
        <v>44593</v>
      </c>
      <c r="B78" s="33" t="str">
        <f>+'Base de datos  1'!C3043</f>
        <v>Pago Cuota</v>
      </c>
      <c r="C78" s="33">
        <f>+'Base de datos  1'!D3043</f>
        <v>44596</v>
      </c>
      <c r="D78" s="33" t="str">
        <f>+'Base de datos  1'!E3043</f>
        <v>TR</v>
      </c>
      <c r="E78" s="33" t="str">
        <f>+'Base de datos  1'!F3043</f>
        <v>Villarrica 112, Isabel Roccaro</v>
      </c>
      <c r="F78">
        <f>+'Base de datos  1'!G3043</f>
        <v>0</v>
      </c>
      <c r="G78" s="201">
        <f>+'Base de datos  1'!H3043</f>
        <v>368000</v>
      </c>
    </row>
    <row r="79" spans="1:7" x14ac:dyDescent="0.25">
      <c r="A79" s="33">
        <f>+'Base de datos  1'!A3044</f>
        <v>44593</v>
      </c>
      <c r="B79" s="33" t="str">
        <f>+'Base de datos  1'!C3044</f>
        <v>Pago Cuota</v>
      </c>
      <c r="C79" s="33">
        <f>+'Base de datos  1'!D3044</f>
        <v>44596</v>
      </c>
      <c r="D79" s="33" t="str">
        <f>+'Base de datos  1'!E3044</f>
        <v>TR</v>
      </c>
      <c r="E79" s="33" t="str">
        <f>+'Base de datos  1'!F3044</f>
        <v>Villarrica 125, Marta Aguado</v>
      </c>
      <c r="F79">
        <f>+'Base de datos  1'!G3044</f>
        <v>0</v>
      </c>
      <c r="G79" s="201">
        <f>+'Base de datos  1'!H3044</f>
        <v>552000</v>
      </c>
    </row>
    <row r="80" spans="1:7" x14ac:dyDescent="0.25">
      <c r="A80" s="33">
        <f>+'Base de datos  1'!A3045</f>
        <v>44593</v>
      </c>
      <c r="B80" s="33" t="str">
        <f>+'Base de datos  1'!C3045</f>
        <v>Pago Cuota</v>
      </c>
      <c r="C80" s="33">
        <f>+'Base de datos  1'!D3045</f>
        <v>44599</v>
      </c>
      <c r="D80" s="33" t="str">
        <f>+'Base de datos  1'!E3045</f>
        <v>TR</v>
      </c>
      <c r="E80" s="33" t="str">
        <f>+'Base de datos  1'!F3045</f>
        <v>Puyehue 39, Felipe Gallardo</v>
      </c>
      <c r="F80">
        <f>+'Base de datos  1'!G3045</f>
        <v>0</v>
      </c>
      <c r="G80" s="201">
        <f>+'Base de datos  1'!H3045</f>
        <v>23000</v>
      </c>
    </row>
    <row r="81" spans="1:7" x14ac:dyDescent="0.25">
      <c r="A81" s="33">
        <f>+'Base de datos  1'!A3046</f>
        <v>44593</v>
      </c>
      <c r="B81" s="33" t="str">
        <f>+'Base de datos  1'!C3046</f>
        <v>Pago Cuota</v>
      </c>
      <c r="C81" s="33">
        <f>+'Base de datos  1'!D3046</f>
        <v>44599</v>
      </c>
      <c r="D81" s="33" t="str">
        <f>+'Base de datos  1'!E3046</f>
        <v>TR</v>
      </c>
      <c r="E81" s="33" t="str">
        <f>+'Base de datos  1'!F3046</f>
        <v>Llanquihue 88, Pedro Flores</v>
      </c>
      <c r="F81">
        <f>+'Base de datos  1'!G3046</f>
        <v>0</v>
      </c>
      <c r="G81" s="201">
        <f>+'Base de datos  1'!H3046</f>
        <v>23000</v>
      </c>
    </row>
    <row r="82" spans="1:7" x14ac:dyDescent="0.25">
      <c r="A82" s="33">
        <f>+'Base de datos  1'!A3047</f>
        <v>44593</v>
      </c>
      <c r="B82" s="33" t="str">
        <f>+'Base de datos  1'!C3047</f>
        <v>Pago Cuota</v>
      </c>
      <c r="C82" s="33">
        <f>+'Base de datos  1'!D3047</f>
        <v>44599</v>
      </c>
      <c r="D82" s="33" t="str">
        <f>+'Base de datos  1'!E3047</f>
        <v>TR</v>
      </c>
      <c r="E82" s="33" t="str">
        <f>+'Base de datos  1'!F3047</f>
        <v>Llanquihue 119, Maria Madariaga</v>
      </c>
      <c r="F82">
        <f>+'Base de datos  1'!G3047</f>
        <v>0</v>
      </c>
      <c r="G82" s="201">
        <f>+'Base de datos  1'!H3047</f>
        <v>46000</v>
      </c>
    </row>
    <row r="83" spans="1:7" x14ac:dyDescent="0.25">
      <c r="A83" s="33">
        <f>+'Base de datos  1'!A3048</f>
        <v>44593</v>
      </c>
      <c r="B83" s="33" t="str">
        <f>+'Base de datos  1'!C3048</f>
        <v>Pago Cuota</v>
      </c>
      <c r="C83" s="33">
        <f>+'Base de datos  1'!D3048</f>
        <v>44600</v>
      </c>
      <c r="D83" s="33" t="str">
        <f>+'Base de datos  1'!E3048</f>
        <v>TR</v>
      </c>
      <c r="E83" s="33" t="str">
        <f>+'Base de datos  1'!F3048</f>
        <v>Puyehue 30, Jorge Carcasson</v>
      </c>
      <c r="F83">
        <f>+'Base de datos  1'!G3048</f>
        <v>0</v>
      </c>
      <c r="G83" s="201">
        <f>+'Base de datos  1'!H3048</f>
        <v>23000</v>
      </c>
    </row>
    <row r="84" spans="1:7" x14ac:dyDescent="0.25">
      <c r="A84" s="33">
        <f>+'Base de datos  1'!A3049</f>
        <v>44593</v>
      </c>
      <c r="B84" s="33" t="str">
        <f>+'Base de datos  1'!C3049</f>
        <v>Pago Cuota</v>
      </c>
      <c r="C84" s="33">
        <f>+'Base de datos  1'!D3049</f>
        <v>44600</v>
      </c>
      <c r="D84" s="33" t="str">
        <f>+'Base de datos  1'!E3049</f>
        <v>TR</v>
      </c>
      <c r="E84" s="33" t="str">
        <f>+'Base de datos  1'!F3049</f>
        <v>Villarrica 100, Julia Zuñiga</v>
      </c>
      <c r="F84">
        <f>+'Base de datos  1'!G3049</f>
        <v>0</v>
      </c>
      <c r="G84" s="201">
        <f>+'Base de datos  1'!H3049</f>
        <v>23100</v>
      </c>
    </row>
    <row r="85" spans="1:7" x14ac:dyDescent="0.25">
      <c r="A85" s="33">
        <f>+'Base de datos  1'!A3050</f>
        <v>44593</v>
      </c>
      <c r="B85" s="33" t="str">
        <f>+'Base de datos  1'!C3050</f>
        <v>Pago Cuota</v>
      </c>
      <c r="C85" s="33">
        <f>+'Base de datos  1'!D3050</f>
        <v>44600</v>
      </c>
      <c r="D85" s="33" t="str">
        <f>+'Base de datos  1'!E3050</f>
        <v>TR</v>
      </c>
      <c r="E85" s="33" t="str">
        <f>+'Base de datos  1'!F3050</f>
        <v>Villarrica 122, Gabriel Salazar</v>
      </c>
      <c r="F85">
        <f>+'Base de datos  1'!G3050</f>
        <v>0</v>
      </c>
      <c r="G85" s="201">
        <f>+'Base de datos  1'!H3050</f>
        <v>276000</v>
      </c>
    </row>
    <row r="86" spans="1:7" x14ac:dyDescent="0.25">
      <c r="A86" s="33">
        <f>+'Base de datos  1'!A3051</f>
        <v>44593</v>
      </c>
      <c r="B86" s="33" t="str">
        <f>+'Base de datos  1'!C3051</f>
        <v>Pago Cuota</v>
      </c>
      <c r="C86" s="33">
        <f>+'Base de datos  1'!D3051</f>
        <v>44602</v>
      </c>
      <c r="D86" s="33" t="str">
        <f>+'Base de datos  1'!E3051</f>
        <v>TR</v>
      </c>
      <c r="E86" s="33" t="str">
        <f>+'Base de datos  1'!F3051</f>
        <v>Llanquihue 92, Carlos Herrera</v>
      </c>
      <c r="F86">
        <f>+'Base de datos  1'!G3051</f>
        <v>0</v>
      </c>
      <c r="G86" s="201">
        <f>+'Base de datos  1'!H3051</f>
        <v>25000</v>
      </c>
    </row>
    <row r="87" spans="1:7" x14ac:dyDescent="0.25">
      <c r="A87" s="33">
        <f>+'Base de datos  1'!A3052</f>
        <v>44593</v>
      </c>
      <c r="B87" s="33" t="str">
        <f>+'Base de datos  1'!C3052</f>
        <v>Pago Cuota</v>
      </c>
      <c r="C87" s="33">
        <f>+'Base de datos  1'!D3052</f>
        <v>44603</v>
      </c>
      <c r="D87" s="33" t="str">
        <f>+'Base de datos  1'!E3052</f>
        <v>TR</v>
      </c>
      <c r="E87" s="33" t="str">
        <f>+'Base de datos  1'!F3052</f>
        <v>Llanquihue 96, Carlos Alvarez</v>
      </c>
      <c r="F87">
        <f>+'Base de datos  1'!G3052</f>
        <v>0</v>
      </c>
      <c r="G87" s="201">
        <f>+'Base de datos  1'!H3052</f>
        <v>23096</v>
      </c>
    </row>
    <row r="88" spans="1:7" x14ac:dyDescent="0.25">
      <c r="A88" s="33">
        <f>+'Base de datos  1'!A3053</f>
        <v>44593</v>
      </c>
      <c r="B88" s="33" t="str">
        <f>+'Base de datos  1'!C3053</f>
        <v>Pago Cuota</v>
      </c>
      <c r="C88" s="33">
        <f>+'Base de datos  1'!D3053</f>
        <v>44603</v>
      </c>
      <c r="D88" s="33" t="str">
        <f>+'Base de datos  1'!E3053</f>
        <v>TR</v>
      </c>
      <c r="E88" s="33" t="str">
        <f>+'Base de datos  1'!F3053</f>
        <v>Ranco 48, Carola Arriagada</v>
      </c>
      <c r="F88">
        <f>+'Base de datos  1'!G3053</f>
        <v>0</v>
      </c>
      <c r="G88" s="201">
        <f>+'Base de datos  1'!H3053</f>
        <v>46000</v>
      </c>
    </row>
    <row r="89" spans="1:7" x14ac:dyDescent="0.25">
      <c r="A89" s="33">
        <f>+'Base de datos  1'!A3054</f>
        <v>44593</v>
      </c>
      <c r="B89" s="33" t="str">
        <f>+'Base de datos  1'!C3054</f>
        <v>Pago Cuota</v>
      </c>
      <c r="C89" s="33">
        <f>+'Base de datos  1'!D3054</f>
        <v>44606</v>
      </c>
      <c r="D89" s="33" t="str">
        <f>+'Base de datos  1'!E3054</f>
        <v>TR</v>
      </c>
      <c r="E89" s="33" t="str">
        <f>+'Base de datos  1'!F3054</f>
        <v>Puyehue 37 , Jorge Matamala</v>
      </c>
      <c r="F89">
        <f>+'Base de datos  1'!G3054</f>
        <v>0</v>
      </c>
      <c r="G89" s="201">
        <f>+'Base de datos  1'!H3054</f>
        <v>23000</v>
      </c>
    </row>
    <row r="90" spans="1:7" x14ac:dyDescent="0.25">
      <c r="A90" s="33">
        <f>+'Base de datos  1'!A3055</f>
        <v>44593</v>
      </c>
      <c r="B90" s="33" t="str">
        <f>+'Base de datos  1'!C3055</f>
        <v>Pago Cuota</v>
      </c>
      <c r="C90" s="33">
        <f>+'Base de datos  1'!D3055</f>
        <v>44606</v>
      </c>
      <c r="D90" s="33" t="str">
        <f>+'Base de datos  1'!E3055</f>
        <v>TR</v>
      </c>
      <c r="E90" s="33" t="str">
        <f>+'Base de datos  1'!F3055</f>
        <v>Icalma 72, Jorge Matamala</v>
      </c>
      <c r="F90">
        <f>+'Base de datos  1'!G3055</f>
        <v>0</v>
      </c>
      <c r="G90" s="201">
        <f>+'Base de datos  1'!H3055</f>
        <v>23000</v>
      </c>
    </row>
    <row r="91" spans="1:7" x14ac:dyDescent="0.25">
      <c r="A91" s="33">
        <f>+'Base de datos  1'!A3056</f>
        <v>44593</v>
      </c>
      <c r="B91" s="33" t="str">
        <f>+'Base de datos  1'!C3056</f>
        <v>Pago Cuota</v>
      </c>
      <c r="C91" s="33">
        <f>+'Base de datos  1'!D3056</f>
        <v>44606</v>
      </c>
      <c r="D91" s="33" t="str">
        <f>+'Base de datos  1'!E3056</f>
        <v>TR</v>
      </c>
      <c r="E91" s="33" t="str">
        <f>+'Base de datos  1'!F3056</f>
        <v>Llanquihue 76, Glenda Alvarez</v>
      </c>
      <c r="F91">
        <f>+'Base de datos  1'!G3056</f>
        <v>0</v>
      </c>
      <c r="G91" s="201">
        <f>+'Base de datos  1'!H3056</f>
        <v>46000</v>
      </c>
    </row>
    <row r="92" spans="1:7" x14ac:dyDescent="0.25">
      <c r="A92" s="33">
        <f>+'Base de datos  1'!A3057</f>
        <v>44593</v>
      </c>
      <c r="B92" s="33" t="str">
        <f>+'Base de datos  1'!C3057</f>
        <v>Pago Cuota</v>
      </c>
      <c r="C92" s="33">
        <f>+'Base de datos  1'!D3057</f>
        <v>44607</v>
      </c>
      <c r="D92" s="33" t="str">
        <f>+'Base de datos  1'!E3057</f>
        <v>TR</v>
      </c>
      <c r="E92" s="33" t="str">
        <f>+'Base de datos  1'!F3057</f>
        <v>Ranco 50, Julia Parra</v>
      </c>
      <c r="F92">
        <f>+'Base de datos  1'!G3057</f>
        <v>0</v>
      </c>
      <c r="G92" s="201">
        <f>+'Base de datos  1'!H3057</f>
        <v>23000</v>
      </c>
    </row>
    <row r="93" spans="1:7" x14ac:dyDescent="0.25">
      <c r="A93" s="33">
        <f>+'Base de datos  1'!A3058</f>
        <v>44593</v>
      </c>
      <c r="B93" s="33" t="str">
        <f>+'Base de datos  1'!C3058</f>
        <v>Pago Cuota</v>
      </c>
      <c r="C93" s="33">
        <f>+'Base de datos  1'!D3058</f>
        <v>44607</v>
      </c>
      <c r="D93" s="33" t="str">
        <f>+'Base de datos  1'!E3058</f>
        <v>TR</v>
      </c>
      <c r="E93" s="33" t="str">
        <f>+'Base de datos  1'!F3058</f>
        <v>Ranco 79, Ismelda Meza</v>
      </c>
      <c r="F93">
        <f>+'Base de datos  1'!G3058</f>
        <v>0</v>
      </c>
      <c r="G93" s="201">
        <f>+'Base de datos  1'!H3058</f>
        <v>23000</v>
      </c>
    </row>
    <row r="94" spans="1:7" x14ac:dyDescent="0.25">
      <c r="A94" s="33">
        <f>+'Base de datos  1'!A3059</f>
        <v>44593</v>
      </c>
      <c r="B94" s="33" t="str">
        <f>+'Base de datos  1'!C3059</f>
        <v>Pago Cuota</v>
      </c>
      <c r="C94" s="33">
        <f>+'Base de datos  1'!D3059</f>
        <v>44607</v>
      </c>
      <c r="D94" s="33" t="str">
        <f>+'Base de datos  1'!E3059</f>
        <v>TR</v>
      </c>
      <c r="E94" s="33" t="str">
        <f>+'Base de datos  1'!F3059</f>
        <v>Puyehue 36, Militza Cortes</v>
      </c>
      <c r="F94">
        <f>+'Base de datos  1'!G3059</f>
        <v>0</v>
      </c>
      <c r="G94" s="201">
        <f>+'Base de datos  1'!H3059</f>
        <v>23000</v>
      </c>
    </row>
    <row r="95" spans="1:7" x14ac:dyDescent="0.25">
      <c r="A95" s="33">
        <f>+'Base de datos  1'!A3060</f>
        <v>44593</v>
      </c>
      <c r="B95" s="33" t="str">
        <f>+'Base de datos  1'!C3060</f>
        <v>Pago Cuota</v>
      </c>
      <c r="C95" s="33">
        <f>+'Base de datos  1'!D3060</f>
        <v>44608</v>
      </c>
      <c r="D95" s="33" t="str">
        <f>+'Base de datos  1'!E3060</f>
        <v>TR</v>
      </c>
      <c r="E95" s="33" t="str">
        <f>+'Base de datos  1'!F3060</f>
        <v>Puyehue 43, Aurelio Sandoval</v>
      </c>
      <c r="F95">
        <f>+'Base de datos  1'!G3060</f>
        <v>0</v>
      </c>
      <c r="G95" s="201">
        <f>+'Base de datos  1'!H3060</f>
        <v>46000</v>
      </c>
    </row>
    <row r="96" spans="1:7" x14ac:dyDescent="0.25">
      <c r="A96" s="33">
        <f>+'Base de datos  1'!A3061</f>
        <v>44593</v>
      </c>
      <c r="B96" s="33" t="str">
        <f>+'Base de datos  1'!C3061</f>
        <v>Pago Cuota</v>
      </c>
      <c r="C96" s="33">
        <f>+'Base de datos  1'!D3061</f>
        <v>44610</v>
      </c>
      <c r="D96" s="33" t="str">
        <f>+'Base de datos  1'!E3061</f>
        <v>TR</v>
      </c>
      <c r="E96" s="33" t="str">
        <f>+'Base de datos  1'!F3061</f>
        <v>Ranco 93, Margarita Muñoz</v>
      </c>
      <c r="F96">
        <f>+'Base de datos  1'!G3061</f>
        <v>0</v>
      </c>
      <c r="G96" s="201">
        <f>+'Base de datos  1'!H3061</f>
        <v>138000</v>
      </c>
    </row>
    <row r="97" spans="1:7" x14ac:dyDescent="0.25">
      <c r="A97" s="33">
        <f>+'Base de datos  1'!A3062</f>
        <v>44593</v>
      </c>
      <c r="B97" s="33" t="str">
        <f>+'Base de datos  1'!C3062</f>
        <v>Pago Cuota</v>
      </c>
      <c r="C97" s="33">
        <f>+'Base de datos  1'!D3062</f>
        <v>44613</v>
      </c>
      <c r="D97" s="33" t="str">
        <f>+'Base de datos  1'!E3062</f>
        <v>TR</v>
      </c>
      <c r="E97" s="33" t="str">
        <f>+'Base de datos  1'!F3062</f>
        <v>Ranco 54, Marion Pacheco</v>
      </c>
      <c r="F97">
        <f>+'Base de datos  1'!G3062</f>
        <v>0</v>
      </c>
      <c r="G97" s="201">
        <f>+'Base de datos  1'!H3062</f>
        <v>23000</v>
      </c>
    </row>
    <row r="98" spans="1:7" x14ac:dyDescent="0.25">
      <c r="A98" s="33">
        <f>+'Base de datos  1'!A3063</f>
        <v>44593</v>
      </c>
      <c r="B98" s="33" t="str">
        <f>+'Base de datos  1'!C3063</f>
        <v>Pago Cuota</v>
      </c>
      <c r="C98" s="33">
        <f>+'Base de datos  1'!D3063</f>
        <v>44613</v>
      </c>
      <c r="D98" s="33" t="str">
        <f>+'Base de datos  1'!E3063</f>
        <v>TR</v>
      </c>
      <c r="E98" s="33" t="str">
        <f>+'Base de datos  1'!F3063</f>
        <v>Villarrica 126, Ema de Ramon</v>
      </c>
      <c r="F98">
        <f>+'Base de datos  1'!G3063</f>
        <v>0</v>
      </c>
      <c r="G98" s="201">
        <f>+'Base de datos  1'!H3063</f>
        <v>23000</v>
      </c>
    </row>
    <row r="99" spans="1:7" x14ac:dyDescent="0.25">
      <c r="A99" s="33">
        <f>+'Base de datos  1'!A3064</f>
        <v>44593</v>
      </c>
      <c r="B99" s="33" t="str">
        <f>+'Base de datos  1'!C3064</f>
        <v>Pago Cuota</v>
      </c>
      <c r="C99" s="33">
        <f>+'Base de datos  1'!D3064</f>
        <v>44613</v>
      </c>
      <c r="D99" s="33" t="str">
        <f>+'Base de datos  1'!E3064</f>
        <v>D/E</v>
      </c>
      <c r="E99" s="33" t="str">
        <f>+'Base de datos  1'!F3064</f>
        <v>Ranco 42, Octavio Arrue</v>
      </c>
      <c r="F99">
        <f>+'Base de datos  1'!G3064</f>
        <v>0</v>
      </c>
      <c r="G99" s="201">
        <f>+'Base de datos  1'!H3064</f>
        <v>46000</v>
      </c>
    </row>
    <row r="100" spans="1:7" x14ac:dyDescent="0.25">
      <c r="A100" s="33">
        <f>+'Base de datos  1'!A3065</f>
        <v>44593</v>
      </c>
      <c r="B100" s="33" t="str">
        <f>+'Base de datos  1'!C3065</f>
        <v>Pago Cuota</v>
      </c>
      <c r="C100" s="33">
        <f>+'Base de datos  1'!D3065</f>
        <v>44614</v>
      </c>
      <c r="D100" s="33" t="str">
        <f>+'Base de datos  1'!E3065</f>
        <v>TR</v>
      </c>
      <c r="E100" s="33" t="str">
        <f>+'Base de datos  1'!F3065</f>
        <v>Villarrica 129, Ricardo Figueroa</v>
      </c>
      <c r="F100">
        <f>+'Base de datos  1'!G3065</f>
        <v>0</v>
      </c>
      <c r="G100" s="201">
        <f>+'Base de datos  1'!H3065</f>
        <v>23000</v>
      </c>
    </row>
    <row r="101" spans="1:7" x14ac:dyDescent="0.25">
      <c r="A101" s="33">
        <f>+'Base de datos  1'!A3066</f>
        <v>44593</v>
      </c>
      <c r="B101" s="33" t="str">
        <f>+'Base de datos  1'!C3066</f>
        <v>Pago Cuota</v>
      </c>
      <c r="C101" s="33">
        <f>+'Base de datos  1'!D3066</f>
        <v>44614</v>
      </c>
      <c r="D101" s="33" t="str">
        <f>+'Base de datos  1'!E3066</f>
        <v>TR</v>
      </c>
      <c r="E101" s="33" t="str">
        <f>+'Base de datos  1'!F3066</f>
        <v>Llanquihue 113, Pedro Ruz</v>
      </c>
      <c r="F101">
        <f>+'Base de datos  1'!G3066</f>
        <v>0</v>
      </c>
      <c r="G101" s="201">
        <f>+'Base de datos  1'!H3066</f>
        <v>23113</v>
      </c>
    </row>
    <row r="102" spans="1:7" x14ac:dyDescent="0.25">
      <c r="A102" s="33">
        <f>+'Base de datos  1'!A3067</f>
        <v>44593</v>
      </c>
      <c r="B102" s="33" t="str">
        <f>+'Base de datos  1'!C3067</f>
        <v>Pago Cuota</v>
      </c>
      <c r="C102" s="33">
        <f>+'Base de datos  1'!D3067</f>
        <v>44615</v>
      </c>
      <c r="D102" s="33" t="str">
        <f>+'Base de datos  1'!E3067</f>
        <v>D/E</v>
      </c>
      <c r="E102" s="33" t="str">
        <f>+'Base de datos  1'!F3067</f>
        <v>Ranco 83, Silvia Gonzalez</v>
      </c>
      <c r="F102">
        <f>+'Base de datos  1'!G3067</f>
        <v>0</v>
      </c>
      <c r="G102" s="201">
        <f>+'Base de datos  1'!H3067</f>
        <v>23000</v>
      </c>
    </row>
    <row r="103" spans="1:7" x14ac:dyDescent="0.25">
      <c r="A103" s="33">
        <f>+'Base de datos  1'!A3068</f>
        <v>44593</v>
      </c>
      <c r="B103" s="33" t="str">
        <f>+'Base de datos  1'!C3068</f>
        <v>Pago Cuota</v>
      </c>
      <c r="C103" s="33">
        <f>+'Base de datos  1'!D3068</f>
        <v>44615</v>
      </c>
      <c r="D103" s="33" t="str">
        <f>+'Base de datos  1'!E3068</f>
        <v>TR</v>
      </c>
      <c r="E103" s="33" t="str">
        <f>+'Base de datos  1'!F3068</f>
        <v>Puyehue 32, Ivonne Jorquera</v>
      </c>
      <c r="F103">
        <f>+'Base de datos  1'!G3068</f>
        <v>0</v>
      </c>
      <c r="G103" s="201">
        <f>+'Base de datos  1'!H3068</f>
        <v>23000</v>
      </c>
    </row>
    <row r="104" spans="1:7" x14ac:dyDescent="0.25">
      <c r="A104" s="33">
        <f>+'Base de datos  1'!A3069</f>
        <v>44593</v>
      </c>
      <c r="B104" s="33" t="str">
        <f>+'Base de datos  1'!C3069</f>
        <v>Pago Cuota</v>
      </c>
      <c r="C104" s="33">
        <f>+'Base de datos  1'!D3069</f>
        <v>44615</v>
      </c>
      <c r="D104" s="33" t="str">
        <f>+'Base de datos  1'!E3069</f>
        <v>TR</v>
      </c>
      <c r="E104" s="33" t="str">
        <f>+'Base de datos  1'!F3069</f>
        <v>Icalma 72, Jorge Matamala</v>
      </c>
      <c r="F104">
        <f>+'Base de datos  1'!G3069</f>
        <v>0</v>
      </c>
      <c r="G104" s="201">
        <f>+'Base de datos  1'!H3069</f>
        <v>23000</v>
      </c>
    </row>
    <row r="105" spans="1:7" x14ac:dyDescent="0.25">
      <c r="A105" s="33">
        <f>+'Base de datos  1'!A3070</f>
        <v>44593</v>
      </c>
      <c r="B105" s="33" t="str">
        <f>+'Base de datos  1'!C3070</f>
        <v>Pago Cuota</v>
      </c>
      <c r="C105" s="33">
        <f>+'Base de datos  1'!D3070</f>
        <v>44615</v>
      </c>
      <c r="D105" s="33" t="str">
        <f>+'Base de datos  1'!E3070</f>
        <v>TR</v>
      </c>
      <c r="E105" s="33" t="str">
        <f>+'Base de datos  1'!F3070</f>
        <v>Puyehue 37 , Jorge Matamala</v>
      </c>
      <c r="F105">
        <f>+'Base de datos  1'!G3070</f>
        <v>0</v>
      </c>
      <c r="G105" s="201">
        <f>+'Base de datos  1'!H3070</f>
        <v>23000</v>
      </c>
    </row>
    <row r="106" spans="1:7" x14ac:dyDescent="0.25">
      <c r="A106" s="33">
        <f>+'Base de datos  1'!A3071</f>
        <v>44593</v>
      </c>
      <c r="B106" s="33" t="str">
        <f>+'Base de datos  1'!C3071</f>
        <v>Pago Cuota</v>
      </c>
      <c r="C106" s="33">
        <f>+'Base de datos  1'!D3071</f>
        <v>44615</v>
      </c>
      <c r="D106" s="33" t="str">
        <f>+'Base de datos  1'!E3071</f>
        <v>TR</v>
      </c>
      <c r="E106" s="33" t="str">
        <f>+'Base de datos  1'!F3071</f>
        <v>Llanquihue 80, Sergio Ibaceta</v>
      </c>
      <c r="F106">
        <f>+'Base de datos  1'!G3071</f>
        <v>0</v>
      </c>
      <c r="G106" s="201">
        <f>+'Base de datos  1'!H3071</f>
        <v>23080</v>
      </c>
    </row>
    <row r="107" spans="1:7" x14ac:dyDescent="0.25">
      <c r="A107" s="33">
        <f>+'Base de datos  1'!A3072</f>
        <v>44593</v>
      </c>
      <c r="B107" s="33" t="str">
        <f>+'Base de datos  1'!C3072</f>
        <v>Pago Cuota</v>
      </c>
      <c r="C107" s="33">
        <f>+'Base de datos  1'!D3072</f>
        <v>44615</v>
      </c>
      <c r="D107" s="33" t="str">
        <f>+'Base de datos  1'!E3072</f>
        <v>D/E</v>
      </c>
      <c r="E107" s="33" t="str">
        <f>+'Base de datos  1'!F3072</f>
        <v>Llanquihue 111, Walter Roccaro</v>
      </c>
      <c r="F107">
        <f>+'Base de datos  1'!G3072</f>
        <v>0</v>
      </c>
      <c r="G107" s="201">
        <f>+'Base de datos  1'!H3072</f>
        <v>115000</v>
      </c>
    </row>
    <row r="108" spans="1:7" x14ac:dyDescent="0.25">
      <c r="A108" s="33">
        <f>+'Base de datos  1'!A3073</f>
        <v>44593</v>
      </c>
      <c r="B108" s="33" t="str">
        <f>+'Base de datos  1'!C3073</f>
        <v>Pago Cuota</v>
      </c>
      <c r="C108" s="33">
        <f>+'Base de datos  1'!D3073</f>
        <v>44616</v>
      </c>
      <c r="D108" s="33" t="str">
        <f>+'Base de datos  1'!E3073</f>
        <v>TR</v>
      </c>
      <c r="E108" s="33" t="str">
        <f>+'Base de datos  1'!F3073</f>
        <v>Villarrica 102, Ximena Mancilla</v>
      </c>
      <c r="F108">
        <f>+'Base de datos  1'!G3073</f>
        <v>0</v>
      </c>
      <c r="G108" s="201">
        <f>+'Base de datos  1'!H3073</f>
        <v>23102</v>
      </c>
    </row>
    <row r="109" spans="1:7" x14ac:dyDescent="0.25">
      <c r="A109" s="33">
        <f>+'Base de datos  1'!A3074</f>
        <v>44593</v>
      </c>
      <c r="B109" s="33" t="str">
        <f>+'Base de datos  1'!C3074</f>
        <v>Pago Cuota</v>
      </c>
      <c r="C109" s="33">
        <f>+'Base de datos  1'!D3074</f>
        <v>44616</v>
      </c>
      <c r="D109" s="33" t="str">
        <f>+'Base de datos  1'!E3074</f>
        <v>TR</v>
      </c>
      <c r="E109" s="33" t="str">
        <f>+'Base de datos  1'!F3074</f>
        <v>Puyehue 24, Manuel Latapiat</v>
      </c>
      <c r="F109">
        <f>+'Base de datos  1'!G3074</f>
        <v>0</v>
      </c>
      <c r="G109" s="201">
        <f>+'Base de datos  1'!H3074</f>
        <v>69000</v>
      </c>
    </row>
    <row r="110" spans="1:7" x14ac:dyDescent="0.25">
      <c r="A110" s="33">
        <f>+'Base de datos  1'!A3075</f>
        <v>44593</v>
      </c>
      <c r="B110" s="33" t="str">
        <f>+'Base de datos  1'!C3075</f>
        <v>Pago Cuota</v>
      </c>
      <c r="C110" s="33">
        <f>+'Base de datos  1'!D3075</f>
        <v>44617</v>
      </c>
      <c r="D110" s="33" t="str">
        <f>+'Base de datos  1'!E3075</f>
        <v>TR</v>
      </c>
      <c r="E110" s="33" t="str">
        <f>+'Base de datos  1'!F3075</f>
        <v>Luisa Herrera, Llanquihue 99</v>
      </c>
      <c r="F110">
        <f>+'Base de datos  1'!G3075</f>
        <v>0</v>
      </c>
      <c r="G110" s="201">
        <f>+'Base de datos  1'!H3075</f>
        <v>184099</v>
      </c>
    </row>
    <row r="111" spans="1:7" x14ac:dyDescent="0.25">
      <c r="A111" s="33">
        <f>+'Base de datos  1'!A3076</f>
        <v>44593</v>
      </c>
      <c r="B111" s="33" t="str">
        <f>+'Base de datos  1'!C3076</f>
        <v>Pago Cuota</v>
      </c>
      <c r="C111" s="33">
        <f>+'Base de datos  1'!D3076</f>
        <v>44620</v>
      </c>
      <c r="D111" s="33" t="str">
        <f>+'Base de datos  1'!E3076</f>
        <v>TR</v>
      </c>
      <c r="E111" s="33" t="str">
        <f>+'Base de datos  1'!F3076</f>
        <v>Villarrica 118, Pia Burgos</v>
      </c>
      <c r="F111">
        <f>+'Base de datos  1'!G3076</f>
        <v>0</v>
      </c>
      <c r="G111" s="201">
        <f>+'Base de datos  1'!H3076</f>
        <v>23000</v>
      </c>
    </row>
    <row r="112" spans="1:7" x14ac:dyDescent="0.25">
      <c r="A112" s="33">
        <f>+'Base de datos  1'!A3077</f>
        <v>44593</v>
      </c>
      <c r="B112" s="33" t="str">
        <f>+'Base de datos  1'!C3077</f>
        <v>Pago Cuota</v>
      </c>
      <c r="C112" s="33">
        <f>+'Base de datos  1'!D3077</f>
        <v>44620</v>
      </c>
      <c r="D112" s="33" t="str">
        <f>+'Base de datos  1'!E3077</f>
        <v>TR</v>
      </c>
      <c r="E112" s="33" t="str">
        <f>+'Base de datos  1'!F3077</f>
        <v>Villarrica 123, Omar Sepulveda</v>
      </c>
      <c r="F112">
        <f>+'Base de datos  1'!G3077</f>
        <v>0</v>
      </c>
      <c r="G112" s="201">
        <f>+'Base de datos  1'!H3077</f>
        <v>23000</v>
      </c>
    </row>
    <row r="113" spans="1:21" x14ac:dyDescent="0.25">
      <c r="A113" s="33">
        <f>+'Base de datos  1'!A3078</f>
        <v>44593</v>
      </c>
      <c r="B113" s="33" t="str">
        <f>+'Base de datos  1'!C3078</f>
        <v>Pago Cuota</v>
      </c>
      <c r="C113" s="33">
        <f>+'Base de datos  1'!D3078</f>
        <v>44620</v>
      </c>
      <c r="D113" s="33" t="str">
        <f>+'Base de datos  1'!E3078</f>
        <v>TR</v>
      </c>
      <c r="E113" s="33" t="str">
        <f>+'Base de datos  1'!F3078</f>
        <v>Llanquihue 109, Teresa Gatica</v>
      </c>
      <c r="F113">
        <f>+'Base de datos  1'!G3078</f>
        <v>0</v>
      </c>
      <c r="G113" s="201">
        <f>+'Base de datos  1'!H3078</f>
        <v>37609</v>
      </c>
    </row>
    <row r="114" spans="1:21" x14ac:dyDescent="0.25">
      <c r="A114" s="217">
        <f>+'Base de datos  1'!A3079</f>
        <v>44593</v>
      </c>
      <c r="B114" s="217" t="str">
        <f>+'Base de datos  1'!C3079</f>
        <v>Pago Cuota</v>
      </c>
      <c r="C114" s="217">
        <f>+'Base de datos  1'!D3079</f>
        <v>44620</v>
      </c>
      <c r="D114" s="217" t="str">
        <f>+'Base de datos  1'!E3079</f>
        <v>TR</v>
      </c>
      <c r="E114" s="217" t="str">
        <f>+'Base de datos  1'!F3079</f>
        <v>Ranco 40, Francisco Martinez</v>
      </c>
      <c r="F114" s="218">
        <f>+'Base de datos  1'!G3079</f>
        <v>0</v>
      </c>
      <c r="G114" s="225">
        <f>+'Base de datos  1'!H3079</f>
        <v>276040</v>
      </c>
      <c r="H114" s="225">
        <f>SUM(G60:G114)</f>
        <v>3955471</v>
      </c>
    </row>
    <row r="115" spans="1:21" x14ac:dyDescent="0.25">
      <c r="A115" s="33">
        <f>+'Base de datos  1'!A3080</f>
        <v>44621</v>
      </c>
      <c r="B115" s="33" t="str">
        <f>+'Base de datos  1'!C3080</f>
        <v>Pago Cuota</v>
      </c>
      <c r="C115" s="33">
        <f>+'Base de datos  1'!D3080</f>
        <v>44621</v>
      </c>
      <c r="D115" s="33" t="str">
        <f>+'Base de datos  1'!E3080</f>
        <v>TR</v>
      </c>
      <c r="E115" s="33" t="str">
        <f>+'Base de datos  1'!F3080</f>
        <v>Llanquihue 82, Maria Molina</v>
      </c>
      <c r="F115">
        <f>+'Base de datos  1'!G3080</f>
        <v>0</v>
      </c>
      <c r="G115" s="201">
        <f>+'Base de datos  1'!H3080</f>
        <v>23000</v>
      </c>
    </row>
    <row r="116" spans="1:21" x14ac:dyDescent="0.25">
      <c r="A116" s="33">
        <f>+'Base de datos  1'!A3081</f>
        <v>44621</v>
      </c>
      <c r="B116" s="33" t="str">
        <f>+'Base de datos  1'!C3081</f>
        <v>Pago Cuota</v>
      </c>
      <c r="C116" s="33">
        <f>+'Base de datos  1'!D3081</f>
        <v>44621</v>
      </c>
      <c r="D116" s="33" t="str">
        <f>+'Base de datos  1'!E3081</f>
        <v>TR</v>
      </c>
      <c r="E116" s="33" t="str">
        <f>+'Base de datos  1'!F3081</f>
        <v>Villarrica 106, Carolina Uribe</v>
      </c>
      <c r="F116">
        <f>+'Base de datos  1'!G3081</f>
        <v>0</v>
      </c>
      <c r="G116" s="201">
        <f>+'Base de datos  1'!H3081</f>
        <v>23000</v>
      </c>
    </row>
    <row r="117" spans="1:21" s="37" customFormat="1" x14ac:dyDescent="0.25">
      <c r="A117" s="33">
        <f>+'Base de datos  1'!A3082</f>
        <v>44621</v>
      </c>
      <c r="B117" s="33" t="str">
        <f>+'Base de datos  1'!C3082</f>
        <v>Pago Cuota</v>
      </c>
      <c r="C117" s="33">
        <f>+'Base de datos  1'!D3082</f>
        <v>44621</v>
      </c>
      <c r="D117" s="33" t="str">
        <f>+'Base de datos  1'!E3082</f>
        <v>TR</v>
      </c>
      <c r="E117" s="33" t="str">
        <f>+'Base de datos  1'!F3082</f>
        <v>Puyehue 36, Militza Cortes</v>
      </c>
      <c r="F117">
        <f>+'Base de datos  1'!G3082</f>
        <v>0</v>
      </c>
      <c r="G117" s="201">
        <f>+'Base de datos  1'!H3082</f>
        <v>23000</v>
      </c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 x14ac:dyDescent="0.25">
      <c r="A118" s="33">
        <f>+'Base de datos  1'!A3083</f>
        <v>44621</v>
      </c>
      <c r="B118" s="33" t="str">
        <f>+'Base de datos  1'!C3083</f>
        <v>Pago Cuota</v>
      </c>
      <c r="C118" s="33">
        <f>+'Base de datos  1'!D3083</f>
        <v>44621</v>
      </c>
      <c r="D118" s="33" t="str">
        <f>+'Base de datos  1'!E3083</f>
        <v>TR</v>
      </c>
      <c r="E118" s="33" t="str">
        <f>+'Base de datos  1'!F3083</f>
        <v>Villarrica 128, Claudia Ubilla</v>
      </c>
      <c r="F118">
        <f>+'Base de datos  1'!G3083</f>
        <v>0</v>
      </c>
      <c r="G118" s="201">
        <f>+'Base de datos  1'!H3083</f>
        <v>23000</v>
      </c>
    </row>
    <row r="119" spans="1:21" x14ac:dyDescent="0.25">
      <c r="A119" s="33">
        <f>+'Base de datos  1'!A3084</f>
        <v>44621</v>
      </c>
      <c r="B119" s="33" t="str">
        <f>+'Base de datos  1'!C3084</f>
        <v>Pago Cuota</v>
      </c>
      <c r="C119" s="33">
        <f>+'Base de datos  1'!D3084</f>
        <v>44621</v>
      </c>
      <c r="D119" s="33" t="str">
        <f>+'Base de datos  1'!E3084</f>
        <v>TR</v>
      </c>
      <c r="E119" s="33" t="str">
        <f>+'Base de datos  1'!F3084</f>
        <v>Calafquen 5, Marcos Briones</v>
      </c>
      <c r="F119">
        <f>+'Base de datos  1'!G3084</f>
        <v>0</v>
      </c>
      <c r="G119" s="201">
        <f>+'Base de datos  1'!H3084</f>
        <v>100000</v>
      </c>
    </row>
    <row r="120" spans="1:21" x14ac:dyDescent="0.25">
      <c r="A120" s="33">
        <f>+'Base de datos  1'!A3085</f>
        <v>44621</v>
      </c>
      <c r="B120" s="33" t="str">
        <f>+'Base de datos  1'!C3085</f>
        <v>Pago Cuota</v>
      </c>
      <c r="C120" s="33">
        <f>+'Base de datos  1'!D3085</f>
        <v>44622</v>
      </c>
      <c r="D120" s="33" t="str">
        <f>+'Base de datos  1'!E3085</f>
        <v>TR</v>
      </c>
      <c r="E120" s="33" t="str">
        <f>+'Base de datos  1'!F3085</f>
        <v>Castillo Olivera</v>
      </c>
      <c r="F120">
        <f>+'Base de datos  1'!G3085</f>
        <v>0</v>
      </c>
      <c r="G120" s="201">
        <f>+'Base de datos  1'!H3085</f>
        <v>23000</v>
      </c>
    </row>
    <row r="121" spans="1:21" x14ac:dyDescent="0.25">
      <c r="A121" s="33">
        <f>+'Base de datos  1'!A3086</f>
        <v>44621</v>
      </c>
      <c r="B121" s="33" t="str">
        <f>+'Base de datos  1'!C3086</f>
        <v>Pago Cuota</v>
      </c>
      <c r="C121" s="33">
        <f>+'Base de datos  1'!D3086</f>
        <v>44622</v>
      </c>
      <c r="D121" s="33" t="str">
        <f>+'Base de datos  1'!E3086</f>
        <v>TR</v>
      </c>
      <c r="E121" s="33" t="str">
        <f>+'Base de datos  1'!F3086</f>
        <v>Llanquihue 88, Pedro Flores</v>
      </c>
      <c r="F121">
        <f>+'Base de datos  1'!G3086</f>
        <v>0</v>
      </c>
      <c r="G121" s="201">
        <f>+'Base de datos  1'!H3086</f>
        <v>23000</v>
      </c>
    </row>
    <row r="122" spans="1:21" x14ac:dyDescent="0.25">
      <c r="A122" s="33">
        <f>+'Base de datos  1'!A3087</f>
        <v>44621</v>
      </c>
      <c r="B122" s="33" t="str">
        <f>+'Base de datos  1'!C3087</f>
        <v>Pago Cuota</v>
      </c>
      <c r="C122" s="33">
        <f>+'Base de datos  1'!D3087</f>
        <v>44622</v>
      </c>
      <c r="D122" s="33" t="str">
        <f>+'Base de datos  1'!E3087</f>
        <v>TR</v>
      </c>
      <c r="E122" s="33" t="str">
        <f>+'Base de datos  1'!F3087</f>
        <v>Villrrica 100, Julia Zuñiga</v>
      </c>
      <c r="F122">
        <f>+'Base de datos  1'!G3087</f>
        <v>0</v>
      </c>
      <c r="G122" s="201">
        <f>+'Base de datos  1'!H3087</f>
        <v>23100</v>
      </c>
    </row>
    <row r="123" spans="1:21" x14ac:dyDescent="0.25">
      <c r="A123" s="33">
        <f>+'Base de datos  1'!A3088</f>
        <v>44621</v>
      </c>
      <c r="B123" s="33" t="str">
        <f>+'Base de datos  1'!C3088</f>
        <v>Pago Cuota</v>
      </c>
      <c r="C123" s="33">
        <f>+'Base de datos  1'!D3088</f>
        <v>44622</v>
      </c>
      <c r="D123" s="33" t="str">
        <f>+'Base de datos  1'!E3088</f>
        <v>TR</v>
      </c>
      <c r="E123" s="33" t="str">
        <f>+'Base de datos  1'!F3088</f>
        <v>Vuelto C.Chica Feb.22 R. Figueroa</v>
      </c>
      <c r="F123">
        <f>+'Base de datos  1'!G3088</f>
        <v>0</v>
      </c>
      <c r="G123" s="201">
        <f>+'Base de datos  1'!H3088</f>
        <v>58050</v>
      </c>
    </row>
    <row r="124" spans="1:21" x14ac:dyDescent="0.25">
      <c r="A124" s="33">
        <f>+'Base de datos  1'!A3089</f>
        <v>44621</v>
      </c>
      <c r="B124" s="33" t="str">
        <f>+'Base de datos  1'!C3089</f>
        <v>Pago Cuota</v>
      </c>
      <c r="C124" s="33">
        <f>+'Base de datos  1'!D3089</f>
        <v>44623</v>
      </c>
      <c r="D124" s="33" t="str">
        <f>+'Base de datos  1'!E3089</f>
        <v>TR</v>
      </c>
      <c r="E124" s="33" t="str">
        <f>+'Base de datos  1'!F3089</f>
        <v>Puyehue 47, Andrea Valdivia</v>
      </c>
      <c r="F124">
        <f>+'Base de datos  1'!G3089</f>
        <v>0</v>
      </c>
      <c r="G124" s="201">
        <f>+'Base de datos  1'!H3089</f>
        <v>23000</v>
      </c>
    </row>
    <row r="125" spans="1:21" x14ac:dyDescent="0.25">
      <c r="A125" s="33">
        <f>+'Base de datos  1'!A3090</f>
        <v>44621</v>
      </c>
      <c r="B125" s="33" t="str">
        <f>+'Base de datos  1'!C3090</f>
        <v>Pago Cuota</v>
      </c>
      <c r="C125" s="33">
        <f>+'Base de datos  1'!D3090</f>
        <v>44623</v>
      </c>
      <c r="D125" s="33" t="str">
        <f>+'Base de datos  1'!E3090</f>
        <v>TR</v>
      </c>
      <c r="E125" s="33" t="str">
        <f>+'Base de datos  1'!F3090</f>
        <v>Llanquihue 97, Rene Rivero</v>
      </c>
      <c r="F125">
        <f>+'Base de datos  1'!G3090</f>
        <v>0</v>
      </c>
      <c r="G125" s="201">
        <f>+'Base de datos  1'!H3090</f>
        <v>23000</v>
      </c>
    </row>
    <row r="126" spans="1:21" x14ac:dyDescent="0.25">
      <c r="A126" s="33">
        <f>+'Base de datos  1'!A3091</f>
        <v>44621</v>
      </c>
      <c r="B126" s="33" t="str">
        <f>+'Base de datos  1'!C3091</f>
        <v>Pago Cuota</v>
      </c>
      <c r="C126" s="33">
        <f>+'Base de datos  1'!D3091</f>
        <v>44623</v>
      </c>
      <c r="D126" s="33" t="str">
        <f>+'Base de datos  1'!E3091</f>
        <v>TR</v>
      </c>
      <c r="E126" s="33" t="str">
        <f>+'Base de datos  1'!F3091</f>
        <v>Riñihue 19, Teresa Peña</v>
      </c>
      <c r="F126">
        <f>+'Base de datos  1'!G3091</f>
        <v>0</v>
      </c>
      <c r="G126" s="201">
        <f>+'Base de datos  1'!H3091</f>
        <v>23000</v>
      </c>
    </row>
    <row r="127" spans="1:21" x14ac:dyDescent="0.25">
      <c r="A127" s="33">
        <f>+'Base de datos  1'!A3092</f>
        <v>44621</v>
      </c>
      <c r="B127" s="33" t="str">
        <f>+'Base de datos  1'!C3092</f>
        <v>Pago Cuota</v>
      </c>
      <c r="C127" s="33">
        <f>+'Base de datos  1'!D3092</f>
        <v>44623</v>
      </c>
      <c r="D127" s="33" t="str">
        <f>+'Base de datos  1'!E3092</f>
        <v>TR</v>
      </c>
      <c r="E127" s="33" t="str">
        <f>+'Base de datos  1'!F3092</f>
        <v>Puyehue 22, Cristina Olivares</v>
      </c>
      <c r="F127">
        <f>+'Base de datos  1'!G3092</f>
        <v>0</v>
      </c>
      <c r="G127" s="201">
        <f>+'Base de datos  1'!H3092</f>
        <v>46000</v>
      </c>
    </row>
    <row r="128" spans="1:21" x14ac:dyDescent="0.25">
      <c r="A128" s="33">
        <f>+'Base de datos  1'!A3093</f>
        <v>44621</v>
      </c>
      <c r="B128" s="33" t="str">
        <f>+'Base de datos  1'!C3093</f>
        <v>Pago Cuota</v>
      </c>
      <c r="C128" s="33">
        <f>+'Base de datos  1'!D3093</f>
        <v>44627</v>
      </c>
      <c r="D128" s="33" t="str">
        <f>+'Base de datos  1'!E3093</f>
        <v>TR</v>
      </c>
      <c r="E128" s="33" t="str">
        <f>+'Base de datos  1'!F3093</f>
        <v>Ranco 77, Melinda Gonzalez</v>
      </c>
      <c r="F128">
        <f>+'Base de datos  1'!G3093</f>
        <v>0</v>
      </c>
      <c r="G128" s="201">
        <f>+'Base de datos  1'!H3093</f>
        <v>23000</v>
      </c>
    </row>
    <row r="129" spans="1:7" x14ac:dyDescent="0.25">
      <c r="A129" s="33">
        <f>+'Base de datos  1'!A3094</f>
        <v>44621</v>
      </c>
      <c r="B129" s="33" t="str">
        <f>+'Base de datos  1'!C3094</f>
        <v>Pago Cuota</v>
      </c>
      <c r="C129" s="33">
        <f>+'Base de datos  1'!D3094</f>
        <v>44627</v>
      </c>
      <c r="D129" s="33" t="str">
        <f>+'Base de datos  1'!E3094</f>
        <v>TR</v>
      </c>
      <c r="E129" s="33" t="str">
        <f>+'Base de datos  1'!F3094</f>
        <v>Ranco 91, Jeanette Ibarra</v>
      </c>
      <c r="F129">
        <f>+'Base de datos  1'!G3094</f>
        <v>0</v>
      </c>
      <c r="G129" s="201">
        <f>+'Base de datos  1'!H3094</f>
        <v>23000</v>
      </c>
    </row>
    <row r="130" spans="1:7" x14ac:dyDescent="0.25">
      <c r="A130" s="33">
        <f>+'Base de datos  1'!A3095</f>
        <v>44621</v>
      </c>
      <c r="B130" s="33" t="str">
        <f>+'Base de datos  1'!C3095</f>
        <v>Pago Cuota</v>
      </c>
      <c r="C130" s="33">
        <f>+'Base de datos  1'!D3095</f>
        <v>44628</v>
      </c>
      <c r="D130" s="33" t="str">
        <f>+'Base de datos  1'!E3095</f>
        <v>TR</v>
      </c>
      <c r="E130" s="33" t="str">
        <f>+'Base de datos  1'!F3095</f>
        <v>Puyehue 30, Jorge Carcasson</v>
      </c>
      <c r="F130">
        <f>+'Base de datos  1'!G3095</f>
        <v>0</v>
      </c>
      <c r="G130" s="201">
        <f>+'Base de datos  1'!H3095</f>
        <v>23000</v>
      </c>
    </row>
    <row r="131" spans="1:7" x14ac:dyDescent="0.25">
      <c r="A131" s="33">
        <f>+'Base de datos  1'!A3096</f>
        <v>44621</v>
      </c>
      <c r="B131" s="33" t="str">
        <f>+'Base de datos  1'!C3096</f>
        <v>Pago Cuota</v>
      </c>
      <c r="C131" s="33">
        <f>+'Base de datos  1'!D3096</f>
        <v>44629</v>
      </c>
      <c r="D131" s="33" t="str">
        <f>+'Base de datos  1'!E3096</f>
        <v>TR</v>
      </c>
      <c r="E131" s="33" t="str">
        <f>+'Base de datos  1'!F3096</f>
        <v>Ranco 75, Olga Hernandez</v>
      </c>
      <c r="F131">
        <f>+'Base de datos  1'!G3096</f>
        <v>0</v>
      </c>
      <c r="G131" s="201">
        <f>+'Base de datos  1'!H3096</f>
        <v>23000</v>
      </c>
    </row>
    <row r="132" spans="1:7" x14ac:dyDescent="0.25">
      <c r="A132" s="33">
        <f>+'Base de datos  1'!A3097</f>
        <v>44621</v>
      </c>
      <c r="B132" s="33" t="str">
        <f>+'Base de datos  1'!C3097</f>
        <v>Pago Cuota</v>
      </c>
      <c r="C132" s="33">
        <f>+'Base de datos  1'!D3097</f>
        <v>44630</v>
      </c>
      <c r="D132" s="33" t="str">
        <f>+'Base de datos  1'!E3097</f>
        <v>TR</v>
      </c>
      <c r="E132" s="33" t="str">
        <f>+'Base de datos  1'!F3097</f>
        <v>Ranco 83, Silvia Gonzalez</v>
      </c>
      <c r="F132">
        <f>+'Base de datos  1'!G3097</f>
        <v>0</v>
      </c>
      <c r="G132" s="201">
        <f>+'Base de datos  1'!H3097</f>
        <v>23000</v>
      </c>
    </row>
    <row r="133" spans="1:7" x14ac:dyDescent="0.25">
      <c r="A133" s="33">
        <f>+'Base de datos  1'!A3098</f>
        <v>44621</v>
      </c>
      <c r="B133" s="33" t="str">
        <f>+'Base de datos  1'!C3098</f>
        <v>Pago Cuota</v>
      </c>
      <c r="C133" s="33">
        <f>+'Base de datos  1'!D3098</f>
        <v>44630</v>
      </c>
      <c r="D133" s="33" t="str">
        <f>+'Base de datos  1'!E3098</f>
        <v>TR</v>
      </c>
      <c r="E133" s="33" t="str">
        <f>+'Base de datos  1'!F3098</f>
        <v>Ranco 89, Teresa Rojas</v>
      </c>
      <c r="F133">
        <f>+'Base de datos  1'!G3098</f>
        <v>0</v>
      </c>
      <c r="G133" s="201">
        <f>+'Base de datos  1'!H3098</f>
        <v>23000</v>
      </c>
    </row>
    <row r="134" spans="1:7" x14ac:dyDescent="0.25">
      <c r="A134" s="33">
        <f>+'Base de datos  1'!A3099</f>
        <v>44621</v>
      </c>
      <c r="B134" s="33" t="str">
        <f>+'Base de datos  1'!C3099</f>
        <v>Pago Cuota</v>
      </c>
      <c r="C134" s="33">
        <f>+'Base de datos  1'!D3099</f>
        <v>44630</v>
      </c>
      <c r="D134" s="33" t="str">
        <f>+'Base de datos  1'!E3099</f>
        <v>TR</v>
      </c>
      <c r="E134" s="33" t="str">
        <f>+'Base de datos  1'!F3099</f>
        <v>Puyehue 41, Teresa Sepulveda</v>
      </c>
      <c r="F134">
        <f>+'Base de datos  1'!G3099</f>
        <v>0</v>
      </c>
      <c r="G134" s="201">
        <f>+'Base de datos  1'!H3099</f>
        <v>23000</v>
      </c>
    </row>
    <row r="135" spans="1:7" x14ac:dyDescent="0.25">
      <c r="A135" s="33">
        <f>+'Base de datos  1'!A3100</f>
        <v>44621</v>
      </c>
      <c r="B135" s="33" t="str">
        <f>+'Base de datos  1'!C3100</f>
        <v>Pago Cuota</v>
      </c>
      <c r="C135" s="33">
        <f>+'Base de datos  1'!D3100</f>
        <v>44630</v>
      </c>
      <c r="D135" s="33" t="str">
        <f>+'Base de datos  1'!E3100</f>
        <v>TR</v>
      </c>
      <c r="E135" s="33" t="str">
        <f>+'Base de datos  1'!F3100</f>
        <v>Villarrica 122, Luis Sepulveda</v>
      </c>
      <c r="F135">
        <f>+'Base de datos  1'!G3100</f>
        <v>0</v>
      </c>
      <c r="G135" s="201">
        <f>+'Base de datos  1'!H3100</f>
        <v>23000</v>
      </c>
    </row>
    <row r="136" spans="1:7" x14ac:dyDescent="0.25">
      <c r="A136" s="33">
        <f>+'Base de datos  1'!A3101</f>
        <v>44621</v>
      </c>
      <c r="B136" s="33" t="str">
        <f>+'Base de datos  1'!C3101</f>
        <v>Pago Cuota</v>
      </c>
      <c r="C136" s="33">
        <f>+'Base de datos  1'!D3101</f>
        <v>44630</v>
      </c>
      <c r="D136" s="33" t="str">
        <f>+'Base de datos  1'!E3101</f>
        <v>TR</v>
      </c>
      <c r="E136" s="33" t="str">
        <f>+'Base de datos  1'!F3101</f>
        <v>Ranco 44, Jose Martinez</v>
      </c>
      <c r="F136">
        <f>+'Base de datos  1'!G3101</f>
        <v>0</v>
      </c>
      <c r="G136" s="201">
        <f>+'Base de datos  1'!H3101</f>
        <v>92000</v>
      </c>
    </row>
    <row r="137" spans="1:7" x14ac:dyDescent="0.25">
      <c r="A137" s="33">
        <f>+'Base de datos  1'!A3102</f>
        <v>44621</v>
      </c>
      <c r="B137" s="33" t="str">
        <f>+'Base de datos  1'!C3102</f>
        <v>Pago Cuota</v>
      </c>
      <c r="C137" s="33">
        <f>+'Base de datos  1'!D3102</f>
        <v>44634</v>
      </c>
      <c r="D137" s="33" t="str">
        <f>+'Base de datos  1'!E3102</f>
        <v>TR</v>
      </c>
      <c r="E137" s="33" t="str">
        <f>+'Base de datos  1'!F3102</f>
        <v>Llanquihue 119, Maria Madariaga</v>
      </c>
      <c r="F137">
        <f>+'Base de datos  1'!G3102</f>
        <v>0</v>
      </c>
      <c r="G137" s="201">
        <f>+'Base de datos  1'!H3102</f>
        <v>46000</v>
      </c>
    </row>
    <row r="138" spans="1:7" x14ac:dyDescent="0.25">
      <c r="A138" s="33">
        <f>+'Base de datos  1'!A3103</f>
        <v>44621</v>
      </c>
      <c r="B138" s="33" t="str">
        <f>+'Base de datos  1'!C3103</f>
        <v>Pago Cuota</v>
      </c>
      <c r="C138" s="33">
        <f>+'Base de datos  1'!D3103</f>
        <v>44634</v>
      </c>
      <c r="D138" s="33" t="str">
        <f>+'Base de datos  1'!E3103</f>
        <v>TR</v>
      </c>
      <c r="E138" s="33" t="str">
        <f>+'Base de datos  1'!F3103</f>
        <v>Llanquihue 119, Maria Madariaga</v>
      </c>
      <c r="F138">
        <f>+'Base de datos  1'!G3103</f>
        <v>0</v>
      </c>
      <c r="G138" s="201">
        <f>+'Base de datos  1'!H3103</f>
        <v>46000</v>
      </c>
    </row>
    <row r="139" spans="1:7" x14ac:dyDescent="0.25">
      <c r="A139" s="33">
        <f>+'Base de datos  1'!A3104</f>
        <v>44621</v>
      </c>
      <c r="B139" s="33" t="str">
        <f>+'Base de datos  1'!C3104</f>
        <v>Pago Cuota</v>
      </c>
      <c r="C139" s="33">
        <f>+'Base de datos  1'!D3104</f>
        <v>44636</v>
      </c>
      <c r="D139" s="33" t="str">
        <f>+'Base de datos  1'!E3104</f>
        <v>TR</v>
      </c>
      <c r="E139" s="33" t="str">
        <f>+'Base de datos  1'!F3104</f>
        <v>Villarrica 110, Julia Valdes</v>
      </c>
      <c r="F139">
        <f>+'Base de datos  1'!G3104</f>
        <v>0</v>
      </c>
      <c r="G139" s="201">
        <f>+'Base de datos  1'!H3104</f>
        <v>69000</v>
      </c>
    </row>
    <row r="140" spans="1:7" x14ac:dyDescent="0.25">
      <c r="A140" s="33">
        <f>+'Base de datos  1'!A3105</f>
        <v>44621</v>
      </c>
      <c r="B140" s="33" t="str">
        <f>+'Base de datos  1'!C3105</f>
        <v>Pago Cuota</v>
      </c>
      <c r="C140" s="33">
        <f>+'Base de datos  1'!D3105</f>
        <v>44637</v>
      </c>
      <c r="D140" s="33" t="str">
        <f>+'Base de datos  1'!E3105</f>
        <v>TR</v>
      </c>
      <c r="E140" s="33" t="str">
        <f>+'Base de datos  1'!F3105</f>
        <v>Riñihue 25, Juan Gonzalez</v>
      </c>
      <c r="F140">
        <f>+'Base de datos  1'!G3105</f>
        <v>0</v>
      </c>
      <c r="G140" s="201">
        <f>+'Base de datos  1'!H3105</f>
        <v>46025</v>
      </c>
    </row>
    <row r="141" spans="1:7" x14ac:dyDescent="0.25">
      <c r="A141" s="33">
        <f>+'Base de datos  1'!A3106</f>
        <v>44621</v>
      </c>
      <c r="B141" s="33" t="str">
        <f>+'Base de datos  1'!C3106</f>
        <v>Pago Cuota</v>
      </c>
      <c r="C141" s="33">
        <f>+'Base de datos  1'!D3106</f>
        <v>44638</v>
      </c>
      <c r="D141" s="33" t="str">
        <f>+'Base de datos  1'!E3106</f>
        <v>TR</v>
      </c>
      <c r="E141" s="33" t="str">
        <f>+'Base de datos  1'!F3106</f>
        <v>Puyehue 28, Veronica Silva</v>
      </c>
      <c r="F141">
        <f>+'Base de datos  1'!G3106</f>
        <v>0</v>
      </c>
      <c r="G141" s="201">
        <f>+'Base de datos  1'!H3106</f>
        <v>23000</v>
      </c>
    </row>
    <row r="142" spans="1:7" x14ac:dyDescent="0.25">
      <c r="A142" s="33">
        <f>+'Base de datos  1'!A3107</f>
        <v>44621</v>
      </c>
      <c r="B142" s="33" t="str">
        <f>+'Base de datos  1'!C3107</f>
        <v>Pago Cuota</v>
      </c>
      <c r="C142" s="33">
        <f>+'Base de datos  1'!D3107</f>
        <v>44641</v>
      </c>
      <c r="D142" s="33" t="str">
        <f>+'Base de datos  1'!E3107</f>
        <v>TR</v>
      </c>
      <c r="E142" s="33" t="str">
        <f>+'Base de datos  1'!F3107</f>
        <v>Ranco 54, Marion Pacheco</v>
      </c>
      <c r="F142">
        <f>+'Base de datos  1'!G3107</f>
        <v>0</v>
      </c>
      <c r="G142" s="201">
        <f>+'Base de datos  1'!H3107</f>
        <v>23000</v>
      </c>
    </row>
    <row r="143" spans="1:7" x14ac:dyDescent="0.25">
      <c r="A143" s="33">
        <f>+'Base de datos  1'!A3108</f>
        <v>44621</v>
      </c>
      <c r="B143" s="33" t="str">
        <f>+'Base de datos  1'!C3108</f>
        <v>Pago Cuota</v>
      </c>
      <c r="C143" s="33">
        <f>+'Base de datos  1'!D3108</f>
        <v>44641</v>
      </c>
      <c r="D143" s="33" t="str">
        <f>+'Base de datos  1'!E3108</f>
        <v>TR</v>
      </c>
      <c r="E143" s="33" t="str">
        <f>+'Base de datos  1'!F3108</f>
        <v>Villarrica 126, Ema de Ramon</v>
      </c>
      <c r="F143">
        <f>+'Base de datos  1'!G3108</f>
        <v>0</v>
      </c>
      <c r="G143" s="201">
        <f>+'Base de datos  1'!H3108</f>
        <v>23000</v>
      </c>
    </row>
    <row r="144" spans="1:7" x14ac:dyDescent="0.25">
      <c r="A144" s="33">
        <f>+'Base de datos  1'!A3109</f>
        <v>44621</v>
      </c>
      <c r="B144" s="33" t="str">
        <f>+'Base de datos  1'!C3109</f>
        <v>Pago Cuota</v>
      </c>
      <c r="C144" s="33">
        <f>+'Base de datos  1'!D3109</f>
        <v>44641</v>
      </c>
      <c r="D144" s="33" t="str">
        <f>+'Base de datos  1'!E3109</f>
        <v>TR</v>
      </c>
      <c r="E144" s="33" t="str">
        <f>+'Base de datos  1'!F3109</f>
        <v>Ranco 50, Julia Parra</v>
      </c>
      <c r="F144">
        <f>+'Base de datos  1'!G3109</f>
        <v>0</v>
      </c>
      <c r="G144" s="201">
        <f>+'Base de datos  1'!H3109</f>
        <v>23000</v>
      </c>
    </row>
    <row r="145" spans="1:7" x14ac:dyDescent="0.25">
      <c r="A145" s="33">
        <f>+'Base de datos  1'!A3110</f>
        <v>44621</v>
      </c>
      <c r="B145" s="33" t="str">
        <f>+'Base de datos  1'!C3110</f>
        <v>Pago Cuota</v>
      </c>
      <c r="C145" s="33">
        <f>+'Base de datos  1'!D3110</f>
        <v>44641</v>
      </c>
      <c r="D145" s="33" t="str">
        <f>+'Base de datos  1'!E3110</f>
        <v>TR</v>
      </c>
      <c r="E145" s="33" t="str">
        <f>+'Base de datos  1'!F3110</f>
        <v>Ranco 79, Ismelda Meza</v>
      </c>
      <c r="F145">
        <f>+'Base de datos  1'!G3110</f>
        <v>0</v>
      </c>
      <c r="G145" s="201">
        <f>+'Base de datos  1'!H3110</f>
        <v>23000</v>
      </c>
    </row>
    <row r="146" spans="1:7" x14ac:dyDescent="0.25">
      <c r="A146" s="33">
        <f>+'Base de datos  1'!A3111</f>
        <v>44621</v>
      </c>
      <c r="B146" s="33" t="str">
        <f>+'Base de datos  1'!C3111</f>
        <v>Pago Cuota</v>
      </c>
      <c r="C146" s="33">
        <f>+'Base de datos  1'!D3111</f>
        <v>44641</v>
      </c>
      <c r="D146" s="33" t="str">
        <f>+'Base de datos  1'!E3111</f>
        <v>TR</v>
      </c>
      <c r="E146" s="33" t="str">
        <f>+'Base de datos  1'!F3111</f>
        <v>Villarrica 102, Ximena Mancilla</v>
      </c>
      <c r="F146">
        <f>+'Base de datos  1'!G3111</f>
        <v>0</v>
      </c>
      <c r="G146" s="201">
        <f>+'Base de datos  1'!H3111</f>
        <v>23102</v>
      </c>
    </row>
    <row r="147" spans="1:7" x14ac:dyDescent="0.25">
      <c r="A147" s="33">
        <f>+'Base de datos  1'!A3112</f>
        <v>44621</v>
      </c>
      <c r="B147" s="33" t="str">
        <f>+'Base de datos  1'!C3112</f>
        <v>Pago Cuota</v>
      </c>
      <c r="C147" s="33">
        <f>+'Base de datos  1'!D3112</f>
        <v>44642</v>
      </c>
      <c r="D147" s="33" t="str">
        <f>+'Base de datos  1'!E3112</f>
        <v>TR</v>
      </c>
      <c r="E147" s="33" t="str">
        <f>+'Base de datos  1'!F3112</f>
        <v>Llanquihue 80, Sergio Ibaceta</v>
      </c>
      <c r="F147">
        <f>+'Base de datos  1'!G3112</f>
        <v>0</v>
      </c>
      <c r="G147" s="201">
        <f>+'Base de datos  1'!H3112</f>
        <v>23080</v>
      </c>
    </row>
    <row r="148" spans="1:7" x14ac:dyDescent="0.25">
      <c r="A148" s="33">
        <f>+'Base de datos  1'!A3113</f>
        <v>44621</v>
      </c>
      <c r="B148" s="33" t="str">
        <f>+'Base de datos  1'!C3113</f>
        <v>Pago Cuota</v>
      </c>
      <c r="C148" s="33">
        <f>+'Base de datos  1'!D3113</f>
        <v>44642</v>
      </c>
      <c r="D148" s="33" t="str">
        <f>+'Base de datos  1'!E3113</f>
        <v>TR</v>
      </c>
      <c r="E148" s="33" t="str">
        <f>+'Base de datos  1'!F3113</f>
        <v>Llanquihue 113, Pedro Ruz</v>
      </c>
      <c r="F148">
        <f>+'Base de datos  1'!G3113</f>
        <v>0</v>
      </c>
      <c r="G148" s="201">
        <f>+'Base de datos  1'!H3113</f>
        <v>23113</v>
      </c>
    </row>
    <row r="149" spans="1:7" x14ac:dyDescent="0.25">
      <c r="A149" s="33">
        <f>+'Base de datos  1'!A3114</f>
        <v>44621</v>
      </c>
      <c r="B149" s="33" t="str">
        <f>+'Base de datos  1'!C3114</f>
        <v>Pago Cuota</v>
      </c>
      <c r="C149" s="33">
        <f>+'Base de datos  1'!D3114</f>
        <v>44643</v>
      </c>
      <c r="D149" s="33" t="str">
        <f>+'Base de datos  1'!E3114</f>
        <v>TR</v>
      </c>
      <c r="E149" s="33" t="str">
        <f>+'Base de datos  1'!F3114</f>
        <v>Puyehue 32, Ivonne Jorquera</v>
      </c>
      <c r="F149">
        <f>+'Base de datos  1'!G3114</f>
        <v>0</v>
      </c>
      <c r="G149" s="201">
        <f>+'Base de datos  1'!H3114</f>
        <v>23000</v>
      </c>
    </row>
    <row r="150" spans="1:7" x14ac:dyDescent="0.25">
      <c r="A150" s="33">
        <f>+'Base de datos  1'!A3115</f>
        <v>44621</v>
      </c>
      <c r="B150" s="33" t="str">
        <f>+'Base de datos  1'!C3115</f>
        <v>Pago Cuota</v>
      </c>
      <c r="C150" s="33">
        <f>+'Base de datos  1'!D3115</f>
        <v>44643</v>
      </c>
      <c r="D150" s="33" t="str">
        <f>+'Base de datos  1'!E3115</f>
        <v>TR</v>
      </c>
      <c r="E150" s="33" t="str">
        <f>+'Base de datos  1'!F3115</f>
        <v>Ranco 95, Charles Beecher</v>
      </c>
      <c r="F150">
        <f>+'Base de datos  1'!G3115</f>
        <v>0</v>
      </c>
      <c r="G150" s="201">
        <f>+'Base de datos  1'!H3115</f>
        <v>184000</v>
      </c>
    </row>
    <row r="151" spans="1:7" x14ac:dyDescent="0.25">
      <c r="A151" s="33">
        <f>+'Base de datos  1'!A3116</f>
        <v>44621</v>
      </c>
      <c r="B151" s="33" t="str">
        <f>+'Base de datos  1'!C3116</f>
        <v>Pago Cuota</v>
      </c>
      <c r="C151" s="33">
        <f>+'Base de datos  1'!D3116</f>
        <v>44644</v>
      </c>
      <c r="D151" s="33" t="str">
        <f>+'Base de datos  1'!E3116</f>
        <v>TR</v>
      </c>
      <c r="E151" s="33" t="str">
        <f>+'Base de datos  1'!F3116</f>
        <v>Llanquihue 97 A, Castillo Olivera</v>
      </c>
      <c r="F151">
        <f>+'Base de datos  1'!G3116</f>
        <v>0</v>
      </c>
      <c r="G151" s="201">
        <f>+'Base de datos  1'!H3116</f>
        <v>23000</v>
      </c>
    </row>
    <row r="152" spans="1:7" x14ac:dyDescent="0.25">
      <c r="A152" s="33">
        <f>+'Base de datos  1'!A3117</f>
        <v>44621</v>
      </c>
      <c r="B152" s="33" t="str">
        <f>+'Base de datos  1'!C3117</f>
        <v>Pago Cuota</v>
      </c>
      <c r="C152" s="33">
        <f>+'Base de datos  1'!D3117</f>
        <v>44645</v>
      </c>
      <c r="D152" s="33" t="str">
        <f>+'Base de datos  1'!E3117</f>
        <v>TR</v>
      </c>
      <c r="E152" s="33" t="str">
        <f>+'Base de datos  1'!F3117</f>
        <v>Llanquihue 86, Jorge Zuñiga</v>
      </c>
      <c r="F152">
        <f>+'Base de datos  1'!G3117</f>
        <v>0</v>
      </c>
      <c r="G152" s="201">
        <f>+'Base de datos  1'!H3117</f>
        <v>46000</v>
      </c>
    </row>
    <row r="153" spans="1:7" x14ac:dyDescent="0.25">
      <c r="A153" s="33">
        <f>+'Base de datos  1'!A3118</f>
        <v>44621</v>
      </c>
      <c r="B153" s="33" t="str">
        <f>+'Base de datos  1'!C3118</f>
        <v>Pago Cuota</v>
      </c>
      <c r="C153" s="33">
        <f>+'Base de datos  1'!D3118</f>
        <v>44648</v>
      </c>
      <c r="D153" s="33" t="str">
        <f>+'Base de datos  1'!E3118</f>
        <v>TR</v>
      </c>
      <c r="E153" s="33" t="str">
        <f>+'Base de datos  1'!F3118</f>
        <v>Villarrica 129, Ricardo Figueroa</v>
      </c>
      <c r="F153">
        <f>+'Base de datos  1'!G3118</f>
        <v>0</v>
      </c>
      <c r="G153" s="201">
        <f>+'Base de datos  1'!H3118</f>
        <v>23000</v>
      </c>
    </row>
    <row r="154" spans="1:7" x14ac:dyDescent="0.25">
      <c r="A154" s="33">
        <f>+'Base de datos  1'!A3119</f>
        <v>44621</v>
      </c>
      <c r="B154" s="33" t="str">
        <f>+'Base de datos  1'!C3119</f>
        <v>Pago Cuota</v>
      </c>
      <c r="C154" s="33">
        <f>+'Base de datos  1'!D3119</f>
        <v>44648</v>
      </c>
      <c r="D154" s="33" t="str">
        <f>+'Base de datos  1'!E3119</f>
        <v>TR</v>
      </c>
      <c r="E154" s="33" t="str">
        <f>+'Base de datos  1'!F3119</f>
        <v>Llanquihue 96, Carlos Alvarez</v>
      </c>
      <c r="F154">
        <f>+'Base de datos  1'!G3119</f>
        <v>0</v>
      </c>
      <c r="G154" s="201">
        <f>+'Base de datos  1'!H3119</f>
        <v>23096</v>
      </c>
    </row>
    <row r="155" spans="1:7" x14ac:dyDescent="0.25">
      <c r="A155" s="33">
        <f>+'Base de datos  1'!A3120</f>
        <v>44621</v>
      </c>
      <c r="B155" s="33" t="str">
        <f>+'Base de datos  1'!C3120</f>
        <v>Pago Cuota</v>
      </c>
      <c r="C155" s="33">
        <f>+'Base de datos  1'!D3120</f>
        <v>44648</v>
      </c>
      <c r="D155" s="33" t="str">
        <f>+'Base de datos  1'!E3120</f>
        <v>NN</v>
      </c>
      <c r="E155" s="33" t="str">
        <f>+'Base de datos  1'!F3120</f>
        <v>MANUEL GUEVARA ALVAREZ</v>
      </c>
      <c r="F155">
        <f>+'Base de datos  1'!G3120</f>
        <v>0</v>
      </c>
      <c r="G155" s="201">
        <f>+'Base de datos  1'!H3120</f>
        <v>122000</v>
      </c>
    </row>
    <row r="156" spans="1:7" x14ac:dyDescent="0.25">
      <c r="A156" s="33">
        <f>+'Base de datos  1'!A3121</f>
        <v>44621</v>
      </c>
      <c r="B156" s="33" t="str">
        <f>+'Base de datos  1'!C3121</f>
        <v>Pago Cuota</v>
      </c>
      <c r="C156" s="33">
        <f>+'Base de datos  1'!D3121</f>
        <v>44649</v>
      </c>
      <c r="D156" s="33" t="str">
        <f>+'Base de datos  1'!E3121</f>
        <v>TR</v>
      </c>
      <c r="E156" s="33" t="str">
        <f>+'Base de datos  1'!F3121</f>
        <v>Villarrica 122, Luis Sepulveda</v>
      </c>
      <c r="F156">
        <f>+'Base de datos  1'!G3121</f>
        <v>0</v>
      </c>
      <c r="G156" s="201">
        <f>+'Base de datos  1'!H3121</f>
        <v>23000</v>
      </c>
    </row>
    <row r="157" spans="1:7" x14ac:dyDescent="0.25">
      <c r="A157" s="33">
        <f>+'Base de datos  1'!A3122</f>
        <v>44621</v>
      </c>
      <c r="B157" s="33" t="str">
        <f>+'Base de datos  1'!C3122</f>
        <v>Pago Cuota</v>
      </c>
      <c r="C157" s="33">
        <f>+'Base de datos  1'!D3122</f>
        <v>44649</v>
      </c>
      <c r="D157" s="33" t="str">
        <f>+'Base de datos  1'!E3122</f>
        <v>TR</v>
      </c>
      <c r="E157" s="33" t="str">
        <f>+'Base de datos  1'!F3122</f>
        <v>Puyehue 47, Andrea Valdivia</v>
      </c>
      <c r="F157">
        <f>+'Base de datos  1'!G3122</f>
        <v>0</v>
      </c>
      <c r="G157" s="201">
        <f>+'Base de datos  1'!H3122</f>
        <v>23000</v>
      </c>
    </row>
    <row r="158" spans="1:7" x14ac:dyDescent="0.25">
      <c r="A158" s="33">
        <f>+'Base de datos  1'!A3123</f>
        <v>44621</v>
      </c>
      <c r="B158" s="33" t="str">
        <f>+'Base de datos  1'!C3123</f>
        <v>Pago Cuota</v>
      </c>
      <c r="C158" s="33">
        <f>+'Base de datos  1'!D3123</f>
        <v>44650</v>
      </c>
      <c r="D158" s="33" t="str">
        <f>+'Base de datos  1'!E3123</f>
        <v>D/E</v>
      </c>
      <c r="E158" s="33" t="str">
        <f>+'Base de datos  1'!F3123</f>
        <v>Icalma 72, Jorge Matamala</v>
      </c>
      <c r="F158">
        <f>+'Base de datos  1'!G3123</f>
        <v>0</v>
      </c>
      <c r="G158" s="201">
        <f>+'Base de datos  1'!H3123</f>
        <v>23000</v>
      </c>
    </row>
    <row r="159" spans="1:7" x14ac:dyDescent="0.25">
      <c r="A159" s="33">
        <f>+'Base de datos  1'!A3124</f>
        <v>44621</v>
      </c>
      <c r="B159" s="33" t="str">
        <f>+'Base de datos  1'!C3124</f>
        <v>Pago Cuota</v>
      </c>
      <c r="C159" s="33">
        <f>+'Base de datos  1'!D3124</f>
        <v>44650</v>
      </c>
      <c r="D159" s="33" t="str">
        <f>+'Base de datos  1'!E3124</f>
        <v>TR</v>
      </c>
      <c r="E159" s="33" t="str">
        <f>+'Base de datos  1'!F3124</f>
        <v>Puyehue 37 , Jorge Matamala</v>
      </c>
      <c r="F159">
        <f>+'Base de datos  1'!G3124</f>
        <v>0</v>
      </c>
      <c r="G159" s="201">
        <f>+'Base de datos  1'!H3124</f>
        <v>23000</v>
      </c>
    </row>
    <row r="160" spans="1:7" x14ac:dyDescent="0.25">
      <c r="A160" s="33">
        <f>+'Base de datos  1'!A3125</f>
        <v>44621</v>
      </c>
      <c r="B160" s="33" t="str">
        <f>+'Base de datos  1'!C3125</f>
        <v>Pago Cuota</v>
      </c>
      <c r="C160" s="33">
        <f>+'Base de datos  1'!D3125</f>
        <v>44650</v>
      </c>
      <c r="D160" s="33" t="str">
        <f>+'Base de datos  1'!E3125</f>
        <v>TR</v>
      </c>
      <c r="E160" s="33" t="str">
        <f>+'Base de datos  1'!F3125</f>
        <v>Llanquihue 74, Eliana Haro</v>
      </c>
      <c r="F160">
        <f>+'Base de datos  1'!G3125</f>
        <v>0</v>
      </c>
      <c r="G160" s="201">
        <f>+'Base de datos  1'!H3125</f>
        <v>23000</v>
      </c>
    </row>
    <row r="161" spans="1:8" x14ac:dyDescent="0.25">
      <c r="A161" s="33">
        <f>+'Base de datos  1'!A3126</f>
        <v>44621</v>
      </c>
      <c r="B161" s="33" t="str">
        <f>+'Base de datos  1'!C3126</f>
        <v>Pago Cuota</v>
      </c>
      <c r="C161" s="33">
        <f>+'Base de datos  1'!D3126</f>
        <v>44650</v>
      </c>
      <c r="D161" s="33" t="str">
        <f>+'Base de datos  1'!E3126</f>
        <v>TR</v>
      </c>
      <c r="E161" s="33" t="str">
        <f>+'Base de datos  1'!F3126</f>
        <v>Puyehue 41, Teresa Sepulveda</v>
      </c>
      <c r="F161">
        <f>+'Base de datos  1'!G3126</f>
        <v>0</v>
      </c>
      <c r="G161" s="201">
        <f>+'Base de datos  1'!H3126</f>
        <v>23000</v>
      </c>
    </row>
    <row r="162" spans="1:8" x14ac:dyDescent="0.25">
      <c r="A162" s="33">
        <f>+'Base de datos  1'!A3127</f>
        <v>44621</v>
      </c>
      <c r="B162" s="33" t="str">
        <f>+'Base de datos  1'!C3127</f>
        <v>Pago Cuota</v>
      </c>
      <c r="C162" s="33">
        <f>+'Base de datos  1'!D3127</f>
        <v>44650</v>
      </c>
      <c r="D162" s="33" t="str">
        <f>+'Base de datos  1'!E3127</f>
        <v>TR</v>
      </c>
      <c r="E162" s="33" t="str">
        <f>+'Base de datos  1'!F3127</f>
        <v>Llanquihue 111, Walter Roccaro</v>
      </c>
      <c r="F162">
        <f>+'Base de datos  1'!G3127</f>
        <v>0</v>
      </c>
      <c r="G162" s="201">
        <f>+'Base de datos  1'!H3127</f>
        <v>80000</v>
      </c>
    </row>
    <row r="163" spans="1:8" x14ac:dyDescent="0.25">
      <c r="A163" s="33">
        <f>+'Base de datos  1'!A3128</f>
        <v>44621</v>
      </c>
      <c r="B163" s="33" t="str">
        <f>+'Base de datos  1'!C3128</f>
        <v>Pago Cuota</v>
      </c>
      <c r="C163" s="33">
        <f>+'Base de datos  1'!D3128</f>
        <v>44650</v>
      </c>
      <c r="D163" s="33" t="str">
        <f>+'Base de datos  1'!E3128</f>
        <v>TR</v>
      </c>
      <c r="E163" s="33" t="str">
        <f>+'Base de datos  1'!F3128</f>
        <v>Calafquen 3, Oscar Sanchez</v>
      </c>
      <c r="F163">
        <f>+'Base de datos  1'!G3128</f>
        <v>0</v>
      </c>
      <c r="G163" s="201">
        <f>+'Base de datos  1'!H3128</f>
        <v>391000</v>
      </c>
    </row>
    <row r="164" spans="1:8" x14ac:dyDescent="0.25">
      <c r="A164" s="33">
        <f>+'Base de datos  1'!A3129</f>
        <v>44621</v>
      </c>
      <c r="B164" s="33" t="str">
        <f>+'Base de datos  1'!C3129</f>
        <v>Pago Cuota</v>
      </c>
      <c r="C164" s="33">
        <f>+'Base de datos  1'!D3129</f>
        <v>44651</v>
      </c>
      <c r="D164" s="33" t="str">
        <f>+'Base de datos  1'!E3129</f>
        <v>TR</v>
      </c>
      <c r="E164" s="33" t="str">
        <f>+'Base de datos  1'!F3129</f>
        <v>Villarrica 118, Pia Burgos</v>
      </c>
      <c r="F164">
        <f>+'Base de datos  1'!G3129</f>
        <v>0</v>
      </c>
      <c r="G164" s="201">
        <f>+'Base de datos  1'!H3129</f>
        <v>23000</v>
      </c>
    </row>
    <row r="165" spans="1:8" x14ac:dyDescent="0.25">
      <c r="A165" s="33">
        <f>+'Base de datos  1'!A3130</f>
        <v>44621</v>
      </c>
      <c r="B165" s="33" t="str">
        <f>+'Base de datos  1'!C3130</f>
        <v>Pago Cuota</v>
      </c>
      <c r="C165" s="33">
        <f>+'Base de datos  1'!D3130</f>
        <v>44651</v>
      </c>
      <c r="D165" s="33" t="str">
        <f>+'Base de datos  1'!E3130</f>
        <v>TR</v>
      </c>
      <c r="E165" s="33" t="str">
        <f>+'Base de datos  1'!F3130</f>
        <v>Llanquihue 82, Maria Molina</v>
      </c>
      <c r="F165">
        <f>+'Base de datos  1'!G3130</f>
        <v>0</v>
      </c>
      <c r="G165" s="201">
        <f>+'Base de datos  1'!H3130</f>
        <v>23000</v>
      </c>
    </row>
    <row r="166" spans="1:8" x14ac:dyDescent="0.25">
      <c r="A166" s="217">
        <f>+'Base de datos  1'!A3131</f>
        <v>44621</v>
      </c>
      <c r="B166" s="217" t="str">
        <f>+'Base de datos  1'!C3131</f>
        <v>Pago Cuota</v>
      </c>
      <c r="C166" s="217">
        <f>+'Base de datos  1'!D3131</f>
        <v>44651</v>
      </c>
      <c r="D166" s="217" t="str">
        <f>+'Base de datos  1'!E3131</f>
        <v>TR</v>
      </c>
      <c r="E166" s="217" t="str">
        <f>+'Base de datos  1'!F3131</f>
        <v>Ranco 38 , Jose Luis Retamal</v>
      </c>
      <c r="F166" s="218">
        <f>+'Base de datos  1'!G3131</f>
        <v>0</v>
      </c>
      <c r="G166" s="225">
        <f>+'Base de datos  1'!H3131</f>
        <v>220000</v>
      </c>
      <c r="H166" s="225">
        <f>SUM(G115:G166)</f>
        <v>2420566</v>
      </c>
    </row>
    <row r="167" spans="1:8" x14ac:dyDescent="0.25">
      <c r="A167" s="33">
        <f>+'Base de datos  1'!A3132</f>
        <v>44652</v>
      </c>
      <c r="B167" s="33" t="str">
        <f>+'Base de datos  1'!C3132</f>
        <v>Pago Cuota</v>
      </c>
      <c r="C167" s="33">
        <f>+'Base de datos  1'!D3132</f>
        <v>44652</v>
      </c>
      <c r="D167" s="33" t="str">
        <f>+'Base de datos  1'!E3132</f>
        <v>TR</v>
      </c>
      <c r="E167" s="33" t="str">
        <f>+'Base de datos  1'!F3132</f>
        <v>Villarrica 106, Carolina Uribe</v>
      </c>
      <c r="F167">
        <f>+'Base de datos  1'!G3132</f>
        <v>0</v>
      </c>
      <c r="G167" s="201">
        <f>+'Base de datos  1'!H3132</f>
        <v>23000</v>
      </c>
    </row>
    <row r="168" spans="1:8" x14ac:dyDescent="0.25">
      <c r="A168" s="33">
        <f>+'Base de datos  1'!A3133</f>
        <v>44652</v>
      </c>
      <c r="B168" s="33" t="str">
        <f>+'Base de datos  1'!C3133</f>
        <v>Pago Cuota</v>
      </c>
      <c r="C168" s="33">
        <f>+'Base de datos  1'!D3133</f>
        <v>44652</v>
      </c>
      <c r="D168" s="33" t="str">
        <f>+'Base de datos  1'!E3133</f>
        <v>TR</v>
      </c>
      <c r="E168" s="33" t="str">
        <f>+'Base de datos  1'!F3133</f>
        <v>Ranco 77, melinda Gonzalez</v>
      </c>
      <c r="F168">
        <f>+'Base de datos  1'!G3133</f>
        <v>0</v>
      </c>
      <c r="G168" s="201">
        <f>+'Base de datos  1'!H3133</f>
        <v>23000</v>
      </c>
    </row>
    <row r="169" spans="1:8" x14ac:dyDescent="0.25">
      <c r="A169" s="33">
        <f>+'Base de datos  1'!A3134</f>
        <v>44652</v>
      </c>
      <c r="B169" s="33" t="str">
        <f>+'Base de datos  1'!C3134</f>
        <v>Pago Cuota</v>
      </c>
      <c r="C169" s="33">
        <f>+'Base de datos  1'!D3134</f>
        <v>44652</v>
      </c>
      <c r="D169" s="33" t="str">
        <f>+'Base de datos  1'!E3134</f>
        <v>TR</v>
      </c>
      <c r="E169" s="33" t="str">
        <f>+'Base de datos  1'!F3134</f>
        <v>Villarrica 128, Claudia Ubilla</v>
      </c>
      <c r="F169">
        <f>+'Base de datos  1'!G3134</f>
        <v>0</v>
      </c>
      <c r="G169" s="201">
        <f>+'Base de datos  1'!H3134</f>
        <v>23000</v>
      </c>
    </row>
    <row r="170" spans="1:8" x14ac:dyDescent="0.25">
      <c r="A170" s="33">
        <f>+'Base de datos  1'!A3135</f>
        <v>44652</v>
      </c>
      <c r="B170" s="33" t="str">
        <f>+'Base de datos  1'!C3135</f>
        <v>Pago Cuota</v>
      </c>
      <c r="C170" s="33">
        <f>+'Base de datos  1'!D3135</f>
        <v>44652</v>
      </c>
      <c r="D170" s="33" t="str">
        <f>+'Base de datos  1'!E3135</f>
        <v>TR</v>
      </c>
      <c r="E170" s="33" t="str">
        <f>+'Base de datos  1'!F3135</f>
        <v>Puyehue 36, Militza Cortes</v>
      </c>
      <c r="F170">
        <f>+'Base de datos  1'!G3135</f>
        <v>0</v>
      </c>
      <c r="G170" s="201">
        <f>+'Base de datos  1'!H3135</f>
        <v>23000</v>
      </c>
    </row>
    <row r="171" spans="1:8" x14ac:dyDescent="0.25">
      <c r="A171" s="33">
        <f>+'Base de datos  1'!A3136</f>
        <v>44652</v>
      </c>
      <c r="B171" s="33" t="str">
        <f>+'Base de datos  1'!C3136</f>
        <v>Pago Cuota</v>
      </c>
      <c r="C171" s="33">
        <f>+'Base de datos  1'!D3136</f>
        <v>44652</v>
      </c>
      <c r="D171" s="33" t="str">
        <f>+'Base de datos  1'!E3136</f>
        <v>TR</v>
      </c>
      <c r="E171" s="33" t="str">
        <f>+'Base de datos  1'!F3136</f>
        <v>Villarrica 123, Omar Sepulveda</v>
      </c>
      <c r="F171">
        <f>+'Base de datos  1'!G3136</f>
        <v>0</v>
      </c>
      <c r="G171" s="201">
        <f>+'Base de datos  1'!H3136</f>
        <v>23000</v>
      </c>
    </row>
    <row r="172" spans="1:8" x14ac:dyDescent="0.25">
      <c r="A172" s="33">
        <f>+'Base de datos  1'!A3137</f>
        <v>44652</v>
      </c>
      <c r="B172" s="33" t="str">
        <f>+'Base de datos  1'!C3137</f>
        <v>Pago Cuota</v>
      </c>
      <c r="C172" s="33">
        <f>+'Base de datos  1'!D3137</f>
        <v>44652</v>
      </c>
      <c r="D172" s="33" t="str">
        <f>+'Base de datos  1'!E3137</f>
        <v>TR</v>
      </c>
      <c r="E172" s="33" t="str">
        <f>+'Base de datos  1'!F3137</f>
        <v>Llanquihue 109, Teresa Gatica</v>
      </c>
      <c r="F172">
        <f>+'Base de datos  1'!G3137</f>
        <v>0</v>
      </c>
      <c r="G172" s="201">
        <f>+'Base de datos  1'!H3137</f>
        <v>37609</v>
      </c>
    </row>
    <row r="173" spans="1:8" x14ac:dyDescent="0.25">
      <c r="A173" s="33">
        <f>+'Base de datos  1'!A3138</f>
        <v>44652</v>
      </c>
      <c r="B173" s="33" t="str">
        <f>+'Base de datos  1'!C3138</f>
        <v>Pago Cuota</v>
      </c>
      <c r="C173" s="33">
        <f>+'Base de datos  1'!D3138</f>
        <v>44652</v>
      </c>
      <c r="D173" s="33" t="str">
        <f>+'Base de datos  1'!E3138</f>
        <v>TR</v>
      </c>
      <c r="E173" s="33" t="str">
        <f>+'Base de datos  1'!F3138</f>
        <v>Puyehue 53, Maria Vicencio</v>
      </c>
      <c r="F173">
        <f>+'Base de datos  1'!G3138</f>
        <v>0</v>
      </c>
      <c r="G173" s="201">
        <f>+'Base de datos  1'!H3138</f>
        <v>46000</v>
      </c>
    </row>
    <row r="174" spans="1:8" x14ac:dyDescent="0.25">
      <c r="A174" s="33">
        <f>+'Base de datos  1'!A3139</f>
        <v>44652</v>
      </c>
      <c r="B174" s="33" t="str">
        <f>+'Base de datos  1'!C3139</f>
        <v>Pago Cuota</v>
      </c>
      <c r="C174" s="33">
        <f>+'Base de datos  1'!D3139</f>
        <v>44655</v>
      </c>
      <c r="D174" s="33" t="str">
        <f>+'Base de datos  1'!E3139</f>
        <v>TR</v>
      </c>
      <c r="E174" s="33" t="str">
        <f>+'Base de datos  1'!F3139</f>
        <v>Riñihue 19, Teresa Peña</v>
      </c>
      <c r="F174">
        <f>+'Base de datos  1'!G3139</f>
        <v>0</v>
      </c>
      <c r="G174" s="201">
        <f>+'Base de datos  1'!H3139</f>
        <v>23000</v>
      </c>
    </row>
    <row r="175" spans="1:8" x14ac:dyDescent="0.25">
      <c r="A175" s="33">
        <f>+'Base de datos  1'!A3140</f>
        <v>44652</v>
      </c>
      <c r="B175" s="33" t="str">
        <f>+'Base de datos  1'!C3140</f>
        <v>Pago Cuota</v>
      </c>
      <c r="C175" s="33">
        <f>+'Base de datos  1'!D3140</f>
        <v>44655</v>
      </c>
      <c r="D175" s="33" t="str">
        <f>+'Base de datos  1'!E3140</f>
        <v>TR</v>
      </c>
      <c r="E175" s="33" t="str">
        <f>+'Base de datos  1'!F3140</f>
        <v>Riñihue 19, Teresa Peña</v>
      </c>
      <c r="F175">
        <f>+'Base de datos  1'!G3140</f>
        <v>0</v>
      </c>
      <c r="G175" s="201">
        <f>+'Base de datos  1'!H3140</f>
        <v>23000</v>
      </c>
    </row>
    <row r="176" spans="1:8" x14ac:dyDescent="0.25">
      <c r="A176" s="33">
        <f>+'Base de datos  1'!A3141</f>
        <v>44652</v>
      </c>
      <c r="B176" s="33" t="str">
        <f>+'Base de datos  1'!C3141</f>
        <v>Pago Cuota</v>
      </c>
      <c r="C176" s="33">
        <f>+'Base de datos  1'!D3141</f>
        <v>44655</v>
      </c>
      <c r="D176" s="33" t="str">
        <f>+'Base de datos  1'!E3141</f>
        <v>TR</v>
      </c>
      <c r="E176" s="33" t="str">
        <f>+'Base de datos  1'!F3141</f>
        <v>Ranco 91, Jeanette Ibarra</v>
      </c>
      <c r="F176">
        <f>+'Base de datos  1'!G3141</f>
        <v>0</v>
      </c>
      <c r="G176" s="201">
        <f>+'Base de datos  1'!H3141</f>
        <v>23000</v>
      </c>
    </row>
    <row r="177" spans="1:7" x14ac:dyDescent="0.25">
      <c r="A177" s="33">
        <f>+'Base de datos  1'!A3142</f>
        <v>44652</v>
      </c>
      <c r="B177" s="33" t="str">
        <f>+'Base de datos  1'!C3142</f>
        <v>Pago Cuota</v>
      </c>
      <c r="C177" s="33">
        <f>+'Base de datos  1'!D3142</f>
        <v>44655</v>
      </c>
      <c r="D177" s="33" t="str">
        <f>+'Base de datos  1'!E3142</f>
        <v>TR</v>
      </c>
      <c r="E177" s="33" t="str">
        <f>+'Base de datos  1'!F3142</f>
        <v>Ranco 91, Jeanette Ibarra</v>
      </c>
      <c r="F177">
        <f>+'Base de datos  1'!G3142</f>
        <v>0</v>
      </c>
      <c r="G177" s="201">
        <f>+'Base de datos  1'!H3142</f>
        <v>46000</v>
      </c>
    </row>
    <row r="178" spans="1:7" x14ac:dyDescent="0.25">
      <c r="A178" s="33">
        <f>+'Base de datos  1'!A3143</f>
        <v>44652</v>
      </c>
      <c r="B178" s="33" t="str">
        <f>+'Base de datos  1'!C3143</f>
        <v>Pago Cuota</v>
      </c>
      <c r="C178" s="33">
        <f>+'Base de datos  1'!D3143</f>
        <v>44658</v>
      </c>
      <c r="D178" s="33" t="str">
        <f>+'Base de datos  1'!E3143</f>
        <v>TR</v>
      </c>
      <c r="E178" s="33" t="str">
        <f>+'Base de datos  1'!F3143</f>
        <v>Puyehue 30, Jorge Carcasson</v>
      </c>
      <c r="F178">
        <f>+'Base de datos  1'!G3143</f>
        <v>0</v>
      </c>
      <c r="G178" s="201">
        <f>+'Base de datos  1'!H3143</f>
        <v>23000</v>
      </c>
    </row>
    <row r="179" spans="1:7" x14ac:dyDescent="0.25">
      <c r="A179" s="33">
        <f>+'Base de datos  1'!A3144</f>
        <v>44652</v>
      </c>
      <c r="B179" s="33" t="str">
        <f>+'Base de datos  1'!C3144</f>
        <v>Pago Cuota</v>
      </c>
      <c r="C179" s="33">
        <f>+'Base de datos  1'!D3144</f>
        <v>44658</v>
      </c>
      <c r="D179" s="33" t="str">
        <f>+'Base de datos  1'!E3144</f>
        <v>TR</v>
      </c>
      <c r="E179" s="33" t="str">
        <f>+'Base de datos  1'!F3144</f>
        <v>Villarrica 114, Hilda Alburquerque</v>
      </c>
      <c r="F179">
        <f>+'Base de datos  1'!G3144</f>
        <v>0</v>
      </c>
      <c r="G179" s="201">
        <f>+'Base de datos  1'!H3144</f>
        <v>152114</v>
      </c>
    </row>
    <row r="180" spans="1:7" x14ac:dyDescent="0.25">
      <c r="A180" s="33">
        <f>+'Base de datos  1'!A3145</f>
        <v>44652</v>
      </c>
      <c r="B180" s="33" t="str">
        <f>+'Base de datos  1'!C3145</f>
        <v>Pago Cuota</v>
      </c>
      <c r="C180" s="33">
        <f>+'Base de datos  1'!D3145</f>
        <v>44659</v>
      </c>
      <c r="D180" s="33" t="str">
        <f>+'Base de datos  1'!E3145</f>
        <v>D/E</v>
      </c>
      <c r="E180" s="33" t="str">
        <f>+'Base de datos  1'!F3145</f>
        <v>Ranco 83, Silvia Gonzalez</v>
      </c>
      <c r="F180">
        <f>+'Base de datos  1'!G3145</f>
        <v>0</v>
      </c>
      <c r="G180" s="201">
        <f>+'Base de datos  1'!H3145</f>
        <v>23000</v>
      </c>
    </row>
    <row r="181" spans="1:7" x14ac:dyDescent="0.25">
      <c r="A181" s="33">
        <f>+'Base de datos  1'!A3146</f>
        <v>44652</v>
      </c>
      <c r="B181" s="33" t="str">
        <f>+'Base de datos  1'!C3146</f>
        <v>Pago Cuota</v>
      </c>
      <c r="C181" s="33">
        <f>+'Base de datos  1'!D3146</f>
        <v>44659</v>
      </c>
      <c r="D181" s="33" t="str">
        <f>+'Base de datos  1'!E3146</f>
        <v>TR</v>
      </c>
      <c r="E181" s="33" t="str">
        <f>+'Base de datos  1'!F3146</f>
        <v>Villarrica 100, Julia Zuñiga</v>
      </c>
      <c r="F181">
        <f>+'Base de datos  1'!G3146</f>
        <v>0</v>
      </c>
      <c r="G181" s="201">
        <f>+'Base de datos  1'!H3146</f>
        <v>23100</v>
      </c>
    </row>
    <row r="182" spans="1:7" x14ac:dyDescent="0.25">
      <c r="A182" s="33">
        <f>+'Base de datos  1'!A3147</f>
        <v>44652</v>
      </c>
      <c r="B182" s="33" t="str">
        <f>+'Base de datos  1'!C3147</f>
        <v>Pago Cuota</v>
      </c>
      <c r="C182" s="33">
        <f>+'Base de datos  1'!D3147</f>
        <v>44659</v>
      </c>
      <c r="D182" s="33" t="str">
        <f>+'Base de datos  1'!E3147</f>
        <v>TR</v>
      </c>
      <c r="E182" s="33" t="str">
        <f>+'Base de datos  1'!F3147</f>
        <v>Ranco 48, Carola Arriagada</v>
      </c>
      <c r="F182">
        <f>+'Base de datos  1'!G3147</f>
        <v>0</v>
      </c>
      <c r="G182" s="201">
        <f>+'Base de datos  1'!H3147</f>
        <v>46000</v>
      </c>
    </row>
    <row r="183" spans="1:7" x14ac:dyDescent="0.25">
      <c r="A183" s="33">
        <f>+'Base de datos  1'!A3148</f>
        <v>44652</v>
      </c>
      <c r="B183" s="33" t="str">
        <f>+'Base de datos  1'!C3148</f>
        <v>Pago Cuota</v>
      </c>
      <c r="C183" s="33">
        <f>+'Base de datos  1'!D3148</f>
        <v>44662</v>
      </c>
      <c r="D183" s="33" t="str">
        <f>+'Base de datos  1'!E3148</f>
        <v>TR</v>
      </c>
      <c r="E183" s="33" t="str">
        <f>+'Base de datos  1'!F3148</f>
        <v>Ranco 56, Suc. Rigoberto Gonzalez</v>
      </c>
      <c r="F183">
        <f>+'Base de datos  1'!G3148</f>
        <v>0</v>
      </c>
      <c r="G183" s="201">
        <f>+'Base de datos  1'!H3148</f>
        <v>46000</v>
      </c>
    </row>
    <row r="184" spans="1:7" x14ac:dyDescent="0.25">
      <c r="A184" s="33">
        <f>+'Base de datos  1'!A3149</f>
        <v>44652</v>
      </c>
      <c r="B184" s="33" t="str">
        <f>+'Base de datos  1'!C3149</f>
        <v>Pago Cuota</v>
      </c>
      <c r="C184" s="33">
        <f>+'Base de datos  1'!D3149</f>
        <v>44663</v>
      </c>
      <c r="D184" s="33" t="str">
        <f>+'Base de datos  1'!E3149</f>
        <v>TR</v>
      </c>
      <c r="E184" s="33" t="str">
        <f>+'Base de datos  1'!F3149</f>
        <v>Llanquihue 97, Rene Rivero</v>
      </c>
      <c r="F184">
        <f>+'Base de datos  1'!G3149</f>
        <v>0</v>
      </c>
      <c r="G184" s="201">
        <f>+'Base de datos  1'!H3149</f>
        <v>23000</v>
      </c>
    </row>
    <row r="185" spans="1:7" x14ac:dyDescent="0.25">
      <c r="A185" s="33">
        <f>+'Base de datos  1'!A3150</f>
        <v>44652</v>
      </c>
      <c r="B185" s="33" t="str">
        <f>+'Base de datos  1'!C3150</f>
        <v>Pago Cuota</v>
      </c>
      <c r="C185" s="33">
        <f>+'Base de datos  1'!D3150</f>
        <v>44663</v>
      </c>
      <c r="D185" s="33" t="str">
        <f>+'Base de datos  1'!E3150</f>
        <v>TR</v>
      </c>
      <c r="E185" s="33" t="str">
        <f>+'Base de datos  1'!F3150</f>
        <v>Llanquihue 96, Carlos Alvarez</v>
      </c>
      <c r="F185">
        <f>+'Base de datos  1'!G3150</f>
        <v>0</v>
      </c>
      <c r="G185" s="201">
        <f>+'Base de datos  1'!H3150</f>
        <v>23096</v>
      </c>
    </row>
    <row r="186" spans="1:7" x14ac:dyDescent="0.25">
      <c r="A186" s="33">
        <f>+'Base de datos  1'!A3151</f>
        <v>44652</v>
      </c>
      <c r="B186" s="33" t="str">
        <f>+'Base de datos  1'!C3151</f>
        <v>Pago Cuota</v>
      </c>
      <c r="C186" s="33">
        <f>+'Base de datos  1'!D3151</f>
        <v>44665</v>
      </c>
      <c r="D186" s="33" t="str">
        <f>+'Base de datos  1'!E3151</f>
        <v>TR</v>
      </c>
      <c r="E186" s="33" t="str">
        <f>+'Base de datos  1'!F3151</f>
        <v>Ranco 42, Octavio Arrue</v>
      </c>
      <c r="F186">
        <f>+'Base de datos  1'!G3151</f>
        <v>0</v>
      </c>
      <c r="G186" s="201">
        <f>+'Base de datos  1'!H3151</f>
        <v>46000</v>
      </c>
    </row>
    <row r="187" spans="1:7" x14ac:dyDescent="0.25">
      <c r="A187" s="33">
        <f>+'Base de datos  1'!A3152</f>
        <v>44652</v>
      </c>
      <c r="B187" s="33" t="str">
        <f>+'Base de datos  1'!C3152</f>
        <v>Pago Cuota</v>
      </c>
      <c r="C187" s="33">
        <f>+'Base de datos  1'!D3152</f>
        <v>44665</v>
      </c>
      <c r="D187" s="33" t="str">
        <f>+'Base de datos  1'!E3152</f>
        <v>TR</v>
      </c>
      <c r="E187" s="33" t="str">
        <f>+'Base de datos  1'!F3152</f>
        <v>Calafquen 5, Marcos Briones</v>
      </c>
      <c r="F187">
        <f>+'Base de datos  1'!G3152</f>
        <v>0</v>
      </c>
      <c r="G187" s="201">
        <f>+'Base de datos  1'!H3152</f>
        <v>100000</v>
      </c>
    </row>
    <row r="188" spans="1:7" x14ac:dyDescent="0.25">
      <c r="A188" s="33">
        <f>+'Base de datos  1'!A3153</f>
        <v>44652</v>
      </c>
      <c r="B188" s="33" t="str">
        <f>+'Base de datos  1'!C3153</f>
        <v>Pago Cuota</v>
      </c>
      <c r="C188" s="33">
        <f>+'Base de datos  1'!D3153</f>
        <v>44669</v>
      </c>
      <c r="D188" s="33" t="str">
        <f>+'Base de datos  1'!E3153</f>
        <v>TR</v>
      </c>
      <c r="E188" s="33" t="str">
        <f>+'Base de datos  1'!F3153</f>
        <v>Riñihue 23, Sara Salgado</v>
      </c>
      <c r="F188">
        <f>+'Base de datos  1'!G3153</f>
        <v>0</v>
      </c>
      <c r="G188" s="201">
        <f>+'Base de datos  1'!H3153</f>
        <v>69000</v>
      </c>
    </row>
    <row r="189" spans="1:7" x14ac:dyDescent="0.25">
      <c r="A189" s="33">
        <f>+'Base de datos  1'!A3154</f>
        <v>44652</v>
      </c>
      <c r="B189" s="33" t="str">
        <f>+'Base de datos  1'!C3154</f>
        <v>Pago Cuota</v>
      </c>
      <c r="C189" s="33">
        <f>+'Base de datos  1'!D3154</f>
        <v>44669</v>
      </c>
      <c r="D189" s="33" t="str">
        <f>+'Base de datos  1'!E3154</f>
        <v>TR</v>
      </c>
      <c r="E189" s="33" t="str">
        <f>+'Base de datos  1'!F3154</f>
        <v>Puyehue 51, Solange Aspee</v>
      </c>
      <c r="F189">
        <f>+'Base de datos  1'!G3154</f>
        <v>0</v>
      </c>
      <c r="G189" s="201">
        <f>+'Base de datos  1'!H3154</f>
        <v>92051</v>
      </c>
    </row>
    <row r="190" spans="1:7" x14ac:dyDescent="0.25">
      <c r="A190" s="33">
        <f>+'Base de datos  1'!A3155</f>
        <v>44652</v>
      </c>
      <c r="B190" s="33" t="str">
        <f>+'Base de datos  1'!C3155</f>
        <v>Pago Cuota</v>
      </c>
      <c r="C190" s="33">
        <f>+'Base de datos  1'!D3155</f>
        <v>44671</v>
      </c>
      <c r="D190" s="33" t="str">
        <f>+'Base de datos  1'!E3155</f>
        <v>TR</v>
      </c>
      <c r="E190" s="33" t="str">
        <f>+'Base de datos  1'!F3155</f>
        <v>Ranco 54, Marion Pacheco</v>
      </c>
      <c r="F190">
        <f>+'Base de datos  1'!G3155</f>
        <v>0</v>
      </c>
      <c r="G190" s="201">
        <f>+'Base de datos  1'!H3155</f>
        <v>23000</v>
      </c>
    </row>
    <row r="191" spans="1:7" x14ac:dyDescent="0.25">
      <c r="A191" s="33">
        <f>+'Base de datos  1'!A3156</f>
        <v>44652</v>
      </c>
      <c r="B191" s="33" t="str">
        <f>+'Base de datos  1'!C3156</f>
        <v>Pago Cuota</v>
      </c>
      <c r="C191" s="33">
        <f>+'Base de datos  1'!D3156</f>
        <v>44671</v>
      </c>
      <c r="D191" s="33" t="str">
        <f>+'Base de datos  1'!E3156</f>
        <v>TR</v>
      </c>
      <c r="E191" s="33" t="str">
        <f>+'Base de datos  1'!F3156</f>
        <v>Villarrica 126, Ema de Ramon</v>
      </c>
      <c r="F191">
        <f>+'Base de datos  1'!G3156</f>
        <v>0</v>
      </c>
      <c r="G191" s="201">
        <f>+'Base de datos  1'!H3156</f>
        <v>23000</v>
      </c>
    </row>
    <row r="192" spans="1:7" x14ac:dyDescent="0.25">
      <c r="A192" s="33">
        <f>+'Base de datos  1'!A3157</f>
        <v>44652</v>
      </c>
      <c r="B192" s="33" t="str">
        <f>+'Base de datos  1'!C3157</f>
        <v>Pago Cuota</v>
      </c>
      <c r="C192" s="33">
        <f>+'Base de datos  1'!D3157</f>
        <v>44671</v>
      </c>
      <c r="D192" s="33" t="str">
        <f>+'Base de datos  1'!E3157</f>
        <v>TR</v>
      </c>
      <c r="E192" s="33" t="str">
        <f>+'Base de datos  1'!F3157</f>
        <v>Villarrica 102, Ximena Mancilla</v>
      </c>
      <c r="F192">
        <f>+'Base de datos  1'!G3157</f>
        <v>0</v>
      </c>
      <c r="G192" s="201">
        <f>+'Base de datos  1'!H3157</f>
        <v>23102</v>
      </c>
    </row>
    <row r="193" spans="1:8" x14ac:dyDescent="0.25">
      <c r="A193" s="33">
        <f>+'Base de datos  1'!A3158</f>
        <v>44652</v>
      </c>
      <c r="B193" s="33" t="str">
        <f>+'Base de datos  1'!C3158</f>
        <v>Pago Cuota</v>
      </c>
      <c r="C193" s="33">
        <f>+'Base de datos  1'!D3158</f>
        <v>44672</v>
      </c>
      <c r="D193" s="33" t="str">
        <f>+'Base de datos  1'!E3158</f>
        <v>TR</v>
      </c>
      <c r="E193" s="33" t="str">
        <f>+'Base de datos  1'!F3158</f>
        <v>Llanquihue 113, Pedro Ruz</v>
      </c>
      <c r="F193">
        <f>+'Base de datos  1'!G3158</f>
        <v>0</v>
      </c>
      <c r="G193" s="201">
        <f>+'Base de datos  1'!H3158</f>
        <v>23113</v>
      </c>
    </row>
    <row r="194" spans="1:8" x14ac:dyDescent="0.25">
      <c r="A194" s="33">
        <f>+'Base de datos  1'!A3159</f>
        <v>44652</v>
      </c>
      <c r="B194" s="33" t="str">
        <f>+'Base de datos  1'!C3159</f>
        <v>Pago Cuota</v>
      </c>
      <c r="C194" s="33">
        <f>+'Base de datos  1'!D3159</f>
        <v>44672</v>
      </c>
      <c r="D194" s="33" t="str">
        <f>+'Base de datos  1'!E3159</f>
        <v>TR</v>
      </c>
      <c r="E194" s="33" t="str">
        <f>+'Base de datos  1'!F3159</f>
        <v>Llanquihue 107, Jose Navarro</v>
      </c>
      <c r="F194">
        <f>+'Base de datos  1'!G3159</f>
        <v>0</v>
      </c>
      <c r="G194" s="201">
        <f>+'Base de datos  1'!H3159</f>
        <v>276000</v>
      </c>
    </row>
    <row r="195" spans="1:8" x14ac:dyDescent="0.25">
      <c r="A195" s="33">
        <f>+'Base de datos  1'!A3160</f>
        <v>44652</v>
      </c>
      <c r="B195" s="33" t="str">
        <f>+'Base de datos  1'!C3160</f>
        <v>Pago Cuota</v>
      </c>
      <c r="C195" s="33">
        <f>+'Base de datos  1'!D3160</f>
        <v>44672</v>
      </c>
      <c r="D195" s="33" t="str">
        <f>+'Base de datos  1'!E3160</f>
        <v>TR</v>
      </c>
      <c r="E195" s="33" t="str">
        <f>+'Base de datos  1'!F3160</f>
        <v>Villarrica 108, Suc. Angela Iturbide</v>
      </c>
      <c r="F195">
        <f>+'Base de datos  1'!G3160</f>
        <v>0</v>
      </c>
      <c r="G195" s="201">
        <f>+'Base de datos  1'!H3160</f>
        <v>599800</v>
      </c>
    </row>
    <row r="196" spans="1:8" x14ac:dyDescent="0.25">
      <c r="A196" s="33">
        <f>+'Base de datos  1'!A3161</f>
        <v>44652</v>
      </c>
      <c r="B196" s="33" t="str">
        <f>+'Base de datos  1'!C3161</f>
        <v>Pago Cuota</v>
      </c>
      <c r="C196" s="33">
        <f>+'Base de datos  1'!D3161</f>
        <v>44673</v>
      </c>
      <c r="D196" s="33" t="str">
        <f>+'Base de datos  1'!E3161</f>
        <v>TR</v>
      </c>
      <c r="E196" s="33" t="str">
        <f>+'Base de datos  1'!F3161</f>
        <v>Llanquihue 80, Sergio Ibaceta</v>
      </c>
      <c r="F196">
        <f>+'Base de datos  1'!G3161</f>
        <v>0</v>
      </c>
      <c r="G196" s="201">
        <f>+'Base de datos  1'!H3161</f>
        <v>23080</v>
      </c>
    </row>
    <row r="197" spans="1:8" x14ac:dyDescent="0.25">
      <c r="A197" s="33">
        <f>+'Base de datos  1'!A3162</f>
        <v>44652</v>
      </c>
      <c r="B197" s="33" t="str">
        <f>+'Base de datos  1'!C3162</f>
        <v>Pago Cuota</v>
      </c>
      <c r="C197" s="33">
        <f>+'Base de datos  1'!D3162</f>
        <v>44676</v>
      </c>
      <c r="D197" s="33" t="str">
        <f>+'Base de datos  1'!E3162</f>
        <v>TR</v>
      </c>
      <c r="E197" s="33" t="str">
        <f>+'Base de datos  1'!F3162</f>
        <v>Icalma 72, Jorge Matamala</v>
      </c>
      <c r="F197">
        <f>+'Base de datos  1'!G3162</f>
        <v>0</v>
      </c>
      <c r="G197" s="201">
        <f>+'Base de datos  1'!H3162</f>
        <v>23000</v>
      </c>
    </row>
    <row r="198" spans="1:8" x14ac:dyDescent="0.25">
      <c r="A198" s="33">
        <f>+'Base de datos  1'!A3163</f>
        <v>44652</v>
      </c>
      <c r="B198" s="33" t="str">
        <f>+'Base de datos  1'!C3163</f>
        <v>Pago Cuota</v>
      </c>
      <c r="C198" s="33">
        <f>+'Base de datos  1'!D3163</f>
        <v>44676</v>
      </c>
      <c r="D198" s="33" t="str">
        <f>+'Base de datos  1'!E3163</f>
        <v>TR</v>
      </c>
      <c r="E198" s="33" t="str">
        <f>+'Base de datos  1'!F3163</f>
        <v>Puyehue 37 , Jorge Matamala</v>
      </c>
      <c r="F198">
        <f>+'Base de datos  1'!G3163</f>
        <v>0</v>
      </c>
      <c r="G198" s="201">
        <f>+'Base de datos  1'!H3163</f>
        <v>23000</v>
      </c>
    </row>
    <row r="199" spans="1:8" x14ac:dyDescent="0.25">
      <c r="A199" s="33">
        <f>+'Base de datos  1'!A3164</f>
        <v>44652</v>
      </c>
      <c r="B199" s="33" t="str">
        <f>+'Base de datos  1'!C3164</f>
        <v>Pago Cuota</v>
      </c>
      <c r="C199" s="33">
        <f>+'Base de datos  1'!D3164</f>
        <v>44676</v>
      </c>
      <c r="D199" s="33" t="str">
        <f>+'Base de datos  1'!E3164</f>
        <v>TR</v>
      </c>
      <c r="E199" s="33" t="str">
        <f>+'Base de datos  1'!F3164</f>
        <v>Puyehue 32, Ivonne Jorquera</v>
      </c>
      <c r="F199">
        <f>+'Base de datos  1'!G3164</f>
        <v>0</v>
      </c>
      <c r="G199" s="201">
        <f>+'Base de datos  1'!H3164</f>
        <v>23000</v>
      </c>
    </row>
    <row r="200" spans="1:8" x14ac:dyDescent="0.25">
      <c r="A200" s="33">
        <f>+'Base de datos  1'!A3165</f>
        <v>44652</v>
      </c>
      <c r="B200" s="33" t="str">
        <f>+'Base de datos  1'!C3165</f>
        <v>Pago Cuota</v>
      </c>
      <c r="C200" s="33">
        <f>+'Base de datos  1'!D3165</f>
        <v>44676</v>
      </c>
      <c r="D200" s="33" t="str">
        <f>+'Base de datos  1'!E3165</f>
        <v>TR</v>
      </c>
      <c r="E200" s="33" t="str">
        <f>+'Base de datos  1'!F3165</f>
        <v>Llanquihue 117, Patricia Maluenda</v>
      </c>
      <c r="F200">
        <f>+'Base de datos  1'!G3165</f>
        <v>0</v>
      </c>
      <c r="G200" s="201">
        <f>+'Base de datos  1'!H3165</f>
        <v>115117</v>
      </c>
    </row>
    <row r="201" spans="1:8" x14ac:dyDescent="0.25">
      <c r="A201" s="33">
        <f>+'Base de datos  1'!A3166</f>
        <v>44652</v>
      </c>
      <c r="B201" s="33" t="str">
        <f>+'Base de datos  1'!C3166</f>
        <v>Pago Cuota</v>
      </c>
      <c r="C201" s="33">
        <f>+'Base de datos  1'!D3166</f>
        <v>44678</v>
      </c>
      <c r="D201" s="33" t="str">
        <f>+'Base de datos  1'!E3166</f>
        <v>TR</v>
      </c>
      <c r="E201" s="33" t="str">
        <f>+'Base de datos  1'!F3166</f>
        <v>Calafquen 5, Marcos Briones</v>
      </c>
      <c r="F201">
        <f>+'Base de datos  1'!G3166</f>
        <v>0</v>
      </c>
      <c r="G201" s="201">
        <f>+'Base de datos  1'!H3166</f>
        <v>100000</v>
      </c>
    </row>
    <row r="202" spans="1:8" x14ac:dyDescent="0.25">
      <c r="A202" s="33">
        <f>+'Base de datos  1'!A3167</f>
        <v>44652</v>
      </c>
      <c r="B202" s="33" t="str">
        <f>+'Base de datos  1'!C3167</f>
        <v>Pago Cuota</v>
      </c>
      <c r="C202" s="33">
        <f>+'Base de datos  1'!D3167</f>
        <v>44679</v>
      </c>
      <c r="D202" s="33" t="str">
        <f>+'Base de datos  1'!E3167</f>
        <v>TR</v>
      </c>
      <c r="E202" s="33" t="str">
        <f>+'Base de datos  1'!F3167</f>
        <v>Ranco 46, Manuel Jorquera</v>
      </c>
      <c r="F202">
        <f>+'Base de datos  1'!G3167</f>
        <v>0</v>
      </c>
      <c r="G202" s="201">
        <f>+'Base de datos  1'!H3167</f>
        <v>69000</v>
      </c>
    </row>
    <row r="203" spans="1:8" x14ac:dyDescent="0.25">
      <c r="A203" s="33">
        <f>+'Base de datos  1'!A3168</f>
        <v>44652</v>
      </c>
      <c r="B203" s="33" t="str">
        <f>+'Base de datos  1'!C3168</f>
        <v>Pago Cuota</v>
      </c>
      <c r="C203" s="33">
        <f>+'Base de datos  1'!D3168</f>
        <v>44679</v>
      </c>
      <c r="D203" s="33" t="str">
        <f>+'Base de datos  1'!E3168</f>
        <v>TR</v>
      </c>
      <c r="E203" s="33" t="str">
        <f>+'Base de datos  1'!F3168</f>
        <v>Villarrica 114, Hilda Alburquerque</v>
      </c>
      <c r="F203">
        <f>+'Base de datos  1'!G3168</f>
        <v>0</v>
      </c>
      <c r="G203" s="201">
        <f>+'Base de datos  1'!H3168</f>
        <v>146114</v>
      </c>
    </row>
    <row r="204" spans="1:8" x14ac:dyDescent="0.25">
      <c r="A204" s="33">
        <f>+'Base de datos  1'!A3169</f>
        <v>44652</v>
      </c>
      <c r="B204" s="33" t="str">
        <f>+'Base de datos  1'!C3169</f>
        <v>Pago Cuota</v>
      </c>
      <c r="C204" s="33">
        <f>+'Base de datos  1'!D3169</f>
        <v>44680</v>
      </c>
      <c r="D204" s="33" t="str">
        <f>+'Base de datos  1'!E3169</f>
        <v>TR</v>
      </c>
      <c r="E204" s="33" t="str">
        <f>+'Base de datos  1'!F3169</f>
        <v>Vuelto Caja Chica Abr. R. Figueroa</v>
      </c>
      <c r="F204">
        <f>+'Base de datos  1'!G3169</f>
        <v>0</v>
      </c>
      <c r="G204" s="201">
        <f>+'Base de datos  1'!H3169</f>
        <v>8650</v>
      </c>
    </row>
    <row r="205" spans="1:8" x14ac:dyDescent="0.25">
      <c r="A205" s="33">
        <f>+'Base de datos  1'!A3170</f>
        <v>44652</v>
      </c>
      <c r="B205" s="33" t="str">
        <f>+'Base de datos  1'!C3170</f>
        <v>Pago Cuota</v>
      </c>
      <c r="C205" s="33">
        <f>+'Base de datos  1'!D3170</f>
        <v>44680</v>
      </c>
      <c r="D205" s="33" t="str">
        <f>+'Base de datos  1'!E3170</f>
        <v>TR</v>
      </c>
      <c r="E205" s="33" t="str">
        <f>+'Base de datos  1'!F3170</f>
        <v>Villarrica 118, Pia Burgos</v>
      </c>
      <c r="F205">
        <f>+'Base de datos  1'!G3170</f>
        <v>0</v>
      </c>
      <c r="G205" s="201">
        <f>+'Base de datos  1'!H3170</f>
        <v>23000</v>
      </c>
    </row>
    <row r="206" spans="1:8" x14ac:dyDescent="0.25">
      <c r="A206" s="33">
        <f>+'Base de datos  1'!A3171</f>
        <v>44652</v>
      </c>
      <c r="B206" s="33" t="str">
        <f>+'Base de datos  1'!C3171</f>
        <v>Pago Cuota</v>
      </c>
      <c r="C206" s="33">
        <f>+'Base de datos  1'!D3171</f>
        <v>44680</v>
      </c>
      <c r="D206" s="33" t="str">
        <f>+'Base de datos  1'!E3171</f>
        <v>TR</v>
      </c>
      <c r="E206" s="33" t="str">
        <f>+'Base de datos  1'!F3171</f>
        <v>Villarrica 123, Omar Sepulveda</v>
      </c>
      <c r="F206">
        <f>+'Base de datos  1'!G3171</f>
        <v>0</v>
      </c>
      <c r="G206" s="201">
        <f>+'Base de datos  1'!H3171</f>
        <v>23000</v>
      </c>
    </row>
    <row r="207" spans="1:8" x14ac:dyDescent="0.25">
      <c r="A207" s="33">
        <f>+'Base de datos  1'!A3172</f>
        <v>44652</v>
      </c>
      <c r="B207" s="33" t="str">
        <f>+'Base de datos  1'!C3172</f>
        <v>Pago Cuota</v>
      </c>
      <c r="C207" s="33">
        <f>+'Base de datos  1'!D3172</f>
        <v>44680</v>
      </c>
      <c r="D207" s="33" t="str">
        <f>+'Base de datos  1'!E3172</f>
        <v>TR</v>
      </c>
      <c r="E207" s="33" t="str">
        <f>+'Base de datos  1'!F3172</f>
        <v>Llanquihue 97-A, Patricia Castillo</v>
      </c>
      <c r="F207">
        <f>+'Base de datos  1'!G3172</f>
        <v>0</v>
      </c>
      <c r="G207" s="201">
        <f>+'Base de datos  1'!H3172</f>
        <v>23000</v>
      </c>
    </row>
    <row r="208" spans="1:8" x14ac:dyDescent="0.25">
      <c r="A208" s="217">
        <f>+'Base de datos  1'!A3173</f>
        <v>44652</v>
      </c>
      <c r="B208" s="217" t="str">
        <f>+'Base de datos  1'!C3173</f>
        <v>Pago Cuota</v>
      </c>
      <c r="C208" s="217">
        <f>+'Base de datos  1'!D3173</f>
        <v>44680</v>
      </c>
      <c r="D208" s="217" t="str">
        <f>+'Base de datos  1'!E3173</f>
        <v>TR</v>
      </c>
      <c r="E208" s="217" t="str">
        <f>+'Base de datos  1'!F3173</f>
        <v>Llanquihue 109, Teresa Gatica</v>
      </c>
      <c r="F208" s="218">
        <f>+'Base de datos  1'!G3173</f>
        <v>0</v>
      </c>
      <c r="G208" s="225">
        <f>+'Base de datos  1'!H3173</f>
        <v>37609</v>
      </c>
      <c r="H208" s="225">
        <f>SUM(G167:G208)</f>
        <v>2585555</v>
      </c>
    </row>
    <row r="209" spans="1:7" x14ac:dyDescent="0.25">
      <c r="A209" s="33">
        <f>+'Base de datos  1'!A3174</f>
        <v>44682</v>
      </c>
      <c r="B209" s="33" t="str">
        <f>+'Base de datos  1'!C3174</f>
        <v>Pago Cuota</v>
      </c>
      <c r="C209" s="33">
        <f>+'Base de datos  1'!D3174</f>
        <v>44683</v>
      </c>
      <c r="D209" s="33" t="str">
        <f>+'Base de datos  1'!E3174</f>
        <v>TR</v>
      </c>
      <c r="E209" s="33" t="str">
        <f>+'Base de datos  1'!F3174</f>
        <v>Llanquihue 82, Maria Molina</v>
      </c>
      <c r="F209">
        <f>+'Base de datos  1'!G3174</f>
        <v>0</v>
      </c>
      <c r="G209" s="201">
        <f>+'Base de datos  1'!H3174</f>
        <v>23000</v>
      </c>
    </row>
    <row r="210" spans="1:7" x14ac:dyDescent="0.25">
      <c r="A210" s="33">
        <f>+'Base de datos  1'!A3175</f>
        <v>44682</v>
      </c>
      <c r="B210" s="33" t="str">
        <f>+'Base de datos  1'!C3175</f>
        <v>Pago Cuota</v>
      </c>
      <c r="C210" s="33">
        <f>+'Base de datos  1'!D3175</f>
        <v>44683</v>
      </c>
      <c r="D210" s="33" t="str">
        <f>+'Base de datos  1'!E3175</f>
        <v>TR</v>
      </c>
      <c r="E210" s="33" t="str">
        <f>+'Base de datos  1'!F3175</f>
        <v>Ranco 50, Julia Parra</v>
      </c>
      <c r="F210">
        <f>+'Base de datos  1'!G3175</f>
        <v>0</v>
      </c>
      <c r="G210" s="201">
        <f>+'Base de datos  1'!H3175</f>
        <v>23000</v>
      </c>
    </row>
    <row r="211" spans="1:7" x14ac:dyDescent="0.25">
      <c r="A211" s="33">
        <f>+'Base de datos  1'!A3176</f>
        <v>44682</v>
      </c>
      <c r="B211" s="33" t="str">
        <f>+'Base de datos  1'!C3176</f>
        <v>Pago Cuota</v>
      </c>
      <c r="C211" s="33">
        <f>+'Base de datos  1'!D3176</f>
        <v>44683</v>
      </c>
      <c r="D211" s="33" t="str">
        <f>+'Base de datos  1'!E3176</f>
        <v>TR</v>
      </c>
      <c r="E211" s="33" t="str">
        <f>+'Base de datos  1'!F3176</f>
        <v>Ranco 79, Ismelda Meza</v>
      </c>
      <c r="F211">
        <f>+'Base de datos  1'!G3176</f>
        <v>0</v>
      </c>
      <c r="G211" s="201">
        <f>+'Base de datos  1'!H3176</f>
        <v>23000</v>
      </c>
    </row>
    <row r="212" spans="1:7" x14ac:dyDescent="0.25">
      <c r="A212" s="33">
        <f>+'Base de datos  1'!A3177</f>
        <v>44682</v>
      </c>
      <c r="B212" s="33" t="str">
        <f>+'Base de datos  1'!C3177</f>
        <v>Pago Cuota</v>
      </c>
      <c r="C212" s="33">
        <f>+'Base de datos  1'!D3177</f>
        <v>44683</v>
      </c>
      <c r="D212" s="33" t="str">
        <f>+'Base de datos  1'!E3177</f>
        <v>TR</v>
      </c>
      <c r="E212" s="33" t="str">
        <f>+'Base de datos  1'!F3177</f>
        <v>Villarrica 128, Claudia Ubilla</v>
      </c>
      <c r="F212">
        <f>+'Base de datos  1'!G3177</f>
        <v>0</v>
      </c>
      <c r="G212" s="201">
        <f>+'Base de datos  1'!H3177</f>
        <v>23000</v>
      </c>
    </row>
    <row r="213" spans="1:7" x14ac:dyDescent="0.25">
      <c r="A213" s="33">
        <f>+'Base de datos  1'!A3178</f>
        <v>44682</v>
      </c>
      <c r="B213" s="33" t="str">
        <f>+'Base de datos  1'!C3178</f>
        <v>Pago Cuota</v>
      </c>
      <c r="C213" s="33">
        <f>+'Base de datos  1'!D3178</f>
        <v>44683</v>
      </c>
      <c r="D213" s="33" t="str">
        <f>+'Base de datos  1'!E3178</f>
        <v>TR</v>
      </c>
      <c r="E213" s="33" t="str">
        <f>+'Base de datos  1'!F3178</f>
        <v>Puyehue 36, Militza Cortes</v>
      </c>
      <c r="F213">
        <f>+'Base de datos  1'!G3178</f>
        <v>0</v>
      </c>
      <c r="G213" s="201">
        <f>+'Base de datos  1'!H3178</f>
        <v>23000</v>
      </c>
    </row>
    <row r="214" spans="1:7" x14ac:dyDescent="0.25">
      <c r="A214" s="33">
        <f>+'Base de datos  1'!A3179</f>
        <v>44682</v>
      </c>
      <c r="B214" s="33" t="str">
        <f>+'Base de datos  1'!C3179</f>
        <v>Pago Cuota</v>
      </c>
      <c r="C214" s="33">
        <f>+'Base de datos  1'!D3179</f>
        <v>44683</v>
      </c>
      <c r="D214" s="33" t="str">
        <f>+'Base de datos  1'!E3179</f>
        <v>TR</v>
      </c>
      <c r="E214" s="33" t="str">
        <f>+'Base de datos  1'!F3179</f>
        <v>Villarrica 129, Ricardo Figueroa</v>
      </c>
      <c r="F214">
        <f>+'Base de datos  1'!G3179</f>
        <v>0</v>
      </c>
      <c r="G214" s="201">
        <f>+'Base de datos  1'!H3179</f>
        <v>23000</v>
      </c>
    </row>
    <row r="215" spans="1:7" x14ac:dyDescent="0.25">
      <c r="A215" s="33">
        <f>+'Base de datos  1'!A3180</f>
        <v>44682</v>
      </c>
      <c r="B215" s="33" t="str">
        <f>+'Base de datos  1'!C3180</f>
        <v>Pago Cuota</v>
      </c>
      <c r="C215" s="33">
        <f>+'Base de datos  1'!D3180</f>
        <v>44683</v>
      </c>
      <c r="D215" s="33" t="str">
        <f>+'Base de datos  1'!E3180</f>
        <v>TR</v>
      </c>
      <c r="E215" s="33" t="str">
        <f>+'Base de datos  1'!F3180</f>
        <v>Puyehue 47, Andrea Valdivia</v>
      </c>
      <c r="F215">
        <f>+'Base de datos  1'!G3180</f>
        <v>0</v>
      </c>
      <c r="G215" s="201">
        <f>+'Base de datos  1'!H3180</f>
        <v>23000</v>
      </c>
    </row>
    <row r="216" spans="1:7" x14ac:dyDescent="0.25">
      <c r="A216" s="33">
        <f>+'Base de datos  1'!A3181</f>
        <v>44682</v>
      </c>
      <c r="B216" s="33" t="str">
        <f>+'Base de datos  1'!C3181</f>
        <v>Pago Cuota</v>
      </c>
      <c r="C216" s="33">
        <f>+'Base de datos  1'!D3181</f>
        <v>44683</v>
      </c>
      <c r="D216" s="33" t="str">
        <f>+'Base de datos  1'!E3181</f>
        <v>D/E</v>
      </c>
      <c r="E216" s="33" t="str">
        <f>+'Base de datos  1'!F3181</f>
        <v>Villarrica 100, Julia Zuñiga</v>
      </c>
      <c r="F216">
        <f>+'Base de datos  1'!G3181</f>
        <v>0</v>
      </c>
      <c r="G216" s="201">
        <f>+'Base de datos  1'!H3181</f>
        <v>23100</v>
      </c>
    </row>
    <row r="217" spans="1:7" x14ac:dyDescent="0.25">
      <c r="A217" s="33">
        <f>+'Base de datos  1'!A3182</f>
        <v>44682</v>
      </c>
      <c r="B217" s="33" t="str">
        <f>+'Base de datos  1'!C3182</f>
        <v>Pago Cuota</v>
      </c>
      <c r="C217" s="33">
        <f>+'Base de datos  1'!D3182</f>
        <v>44684</v>
      </c>
      <c r="D217" s="33" t="str">
        <f>+'Base de datos  1'!E3182</f>
        <v>TR</v>
      </c>
      <c r="E217" s="33" t="str">
        <f>+'Base de datos  1'!F3182</f>
        <v>Ranco 77, Melinda Gonzalez</v>
      </c>
      <c r="F217">
        <f>+'Base de datos  1'!G3182</f>
        <v>0</v>
      </c>
      <c r="G217" s="201">
        <f>+'Base de datos  1'!H3182</f>
        <v>23000</v>
      </c>
    </row>
    <row r="218" spans="1:7" x14ac:dyDescent="0.25">
      <c r="A218" s="33">
        <f>+'Base de datos  1'!A3183</f>
        <v>44682</v>
      </c>
      <c r="B218" s="33" t="str">
        <f>+'Base de datos  1'!C3183</f>
        <v>Pago Cuota</v>
      </c>
      <c r="C218" s="33">
        <f>+'Base de datos  1'!D3183</f>
        <v>44684</v>
      </c>
      <c r="D218" s="33" t="str">
        <f>+'Base de datos  1'!E3183</f>
        <v>TR</v>
      </c>
      <c r="E218" s="33" t="str">
        <f>+'Base de datos  1'!F3183</f>
        <v xml:space="preserve">Puyehue 22, Cristina Olivares </v>
      </c>
      <c r="F218">
        <f>+'Base de datos  1'!G3183</f>
        <v>0</v>
      </c>
      <c r="G218" s="201">
        <f>+'Base de datos  1'!H3183</f>
        <v>23000</v>
      </c>
    </row>
    <row r="219" spans="1:7" x14ac:dyDescent="0.25">
      <c r="A219" s="33">
        <f>+'Base de datos  1'!A3184</f>
        <v>44682</v>
      </c>
      <c r="B219" s="33" t="str">
        <f>+'Base de datos  1'!C3184</f>
        <v>Pago Cuota</v>
      </c>
      <c r="C219" s="33">
        <f>+'Base de datos  1'!D3184</f>
        <v>44684</v>
      </c>
      <c r="D219" s="33" t="str">
        <f>+'Base de datos  1'!E3184</f>
        <v>D/E</v>
      </c>
      <c r="E219" s="33" t="str">
        <f>+'Base de datos  1'!F3184</f>
        <v>Puyehue 43, Aurelio Sandoval</v>
      </c>
      <c r="F219">
        <f>+'Base de datos  1'!G3184</f>
        <v>0</v>
      </c>
      <c r="G219" s="201">
        <f>+'Base de datos  1'!H3184</f>
        <v>46000</v>
      </c>
    </row>
    <row r="220" spans="1:7" x14ac:dyDescent="0.25">
      <c r="A220" s="33">
        <f>+'Base de datos  1'!A3185</f>
        <v>44682</v>
      </c>
      <c r="B220" s="33" t="str">
        <f>+'Base de datos  1'!C3185</f>
        <v>Pago Cuota</v>
      </c>
      <c r="C220" s="33">
        <f>+'Base de datos  1'!D3185</f>
        <v>44685</v>
      </c>
      <c r="D220" s="33" t="str">
        <f>+'Base de datos  1'!E3185</f>
        <v>TR</v>
      </c>
      <c r="E220" s="33" t="str">
        <f>+'Base de datos  1'!F3185</f>
        <v>Riñihue 19, Teresa Peña</v>
      </c>
      <c r="F220">
        <f>+'Base de datos  1'!G3185</f>
        <v>0</v>
      </c>
      <c r="G220" s="201">
        <f>+'Base de datos  1'!H3185</f>
        <v>23000</v>
      </c>
    </row>
    <row r="221" spans="1:7" x14ac:dyDescent="0.25">
      <c r="A221" s="33">
        <f>+'Base de datos  1'!A3186</f>
        <v>44682</v>
      </c>
      <c r="B221" s="33" t="str">
        <f>+'Base de datos  1'!C3186</f>
        <v>Pago Cuota</v>
      </c>
      <c r="C221" s="33">
        <f>+'Base de datos  1'!D3186</f>
        <v>44685</v>
      </c>
      <c r="D221" s="33" t="str">
        <f>+'Base de datos  1'!E3186</f>
        <v>TR</v>
      </c>
      <c r="E221" s="33" t="str">
        <f>+'Base de datos  1'!F3186</f>
        <v>Villarrica 106, Carolina Uribe</v>
      </c>
      <c r="F221">
        <f>+'Base de datos  1'!G3186</f>
        <v>0</v>
      </c>
      <c r="G221" s="201">
        <f>+'Base de datos  1'!H3186</f>
        <v>23000</v>
      </c>
    </row>
    <row r="222" spans="1:7" x14ac:dyDescent="0.25">
      <c r="A222" s="33">
        <f>+'Base de datos  1'!A3187</f>
        <v>44682</v>
      </c>
      <c r="B222" s="33" t="str">
        <f>+'Base de datos  1'!C3187</f>
        <v>Pago Cuota</v>
      </c>
      <c r="C222" s="33">
        <f>+'Base de datos  1'!D3187</f>
        <v>44687</v>
      </c>
      <c r="D222" s="33" t="str">
        <f>+'Base de datos  1'!E3187</f>
        <v>TR</v>
      </c>
      <c r="E222" s="33" t="str">
        <f>+'Base de datos  1'!F3187</f>
        <v>Llanquihue 76, Glenda Alvarez</v>
      </c>
      <c r="F222">
        <f>+'Base de datos  1'!G3187</f>
        <v>0</v>
      </c>
      <c r="G222" s="201">
        <f>+'Base de datos  1'!H3187</f>
        <v>69000</v>
      </c>
    </row>
    <row r="223" spans="1:7" x14ac:dyDescent="0.25">
      <c r="A223" s="33">
        <f>+'Base de datos  1'!A3188</f>
        <v>44682</v>
      </c>
      <c r="B223" s="33" t="str">
        <f>+'Base de datos  1'!C3188</f>
        <v>Pago Cuota</v>
      </c>
      <c r="C223" s="33">
        <f>+'Base de datos  1'!D3188</f>
        <v>44690</v>
      </c>
      <c r="D223" s="33" t="str">
        <f>+'Base de datos  1'!E3188</f>
        <v>TR</v>
      </c>
      <c r="E223" s="33" t="str">
        <f>+'Base de datos  1'!F3188</f>
        <v>Ranco 48, Carola Arriagada</v>
      </c>
      <c r="F223">
        <f>+'Base de datos  1'!G3188</f>
        <v>0</v>
      </c>
      <c r="G223" s="201">
        <f>+'Base de datos  1'!H3188</f>
        <v>23000</v>
      </c>
    </row>
    <row r="224" spans="1:7" x14ac:dyDescent="0.25">
      <c r="A224" s="33">
        <f>+'Base de datos  1'!A3189</f>
        <v>44682</v>
      </c>
      <c r="B224" s="33" t="str">
        <f>+'Base de datos  1'!C3189</f>
        <v>Pago Cuota</v>
      </c>
      <c r="C224" s="33">
        <f>+'Base de datos  1'!D3189</f>
        <v>44690</v>
      </c>
      <c r="D224" s="33" t="str">
        <f>+'Base de datos  1'!E3189</f>
        <v>TR</v>
      </c>
      <c r="E224" s="33" t="str">
        <f>+'Base de datos  1'!F3189</f>
        <v>Llanquihue 97, Rene Rivero</v>
      </c>
      <c r="F224">
        <f>+'Base de datos  1'!G3189</f>
        <v>0</v>
      </c>
      <c r="G224" s="201">
        <f>+'Base de datos  1'!H3189</f>
        <v>23000</v>
      </c>
    </row>
    <row r="225" spans="1:7" x14ac:dyDescent="0.25">
      <c r="A225" s="33">
        <f>+'Base de datos  1'!A3190</f>
        <v>44682</v>
      </c>
      <c r="B225" s="33" t="str">
        <f>+'Base de datos  1'!C3190</f>
        <v>Pago Cuota</v>
      </c>
      <c r="C225" s="33">
        <f>+'Base de datos  1'!D3190</f>
        <v>44690</v>
      </c>
      <c r="D225" s="33" t="str">
        <f>+'Base de datos  1'!E3190</f>
        <v>TR</v>
      </c>
      <c r="E225" s="33" t="str">
        <f>+'Base de datos  1'!F3190</f>
        <v>Puyehue 30, Jorge Carcasson</v>
      </c>
      <c r="F225">
        <f>+'Base de datos  1'!G3190</f>
        <v>0</v>
      </c>
      <c r="G225" s="201">
        <f>+'Base de datos  1'!H3190</f>
        <v>23000</v>
      </c>
    </row>
    <row r="226" spans="1:7" x14ac:dyDescent="0.25">
      <c r="A226" s="33">
        <f>+'Base de datos  1'!A3191</f>
        <v>44682</v>
      </c>
      <c r="B226" s="33" t="str">
        <f>+'Base de datos  1'!C3191</f>
        <v>Pago Cuota</v>
      </c>
      <c r="C226" s="33">
        <f>+'Base de datos  1'!D3191</f>
        <v>44690</v>
      </c>
      <c r="D226" s="33" t="str">
        <f>+'Base de datos  1'!E3191</f>
        <v>D/E</v>
      </c>
      <c r="E226" s="33" t="str">
        <f>+'Base de datos  1'!F3191</f>
        <v>Llanquihue 96, Carlos Alvarez</v>
      </c>
      <c r="F226">
        <f>+'Base de datos  1'!G3191</f>
        <v>0</v>
      </c>
      <c r="G226" s="201">
        <f>+'Base de datos  1'!H3191</f>
        <v>23096</v>
      </c>
    </row>
    <row r="227" spans="1:7" x14ac:dyDescent="0.25">
      <c r="A227" s="33">
        <f>+'Base de datos  1'!A3192</f>
        <v>44682</v>
      </c>
      <c r="B227" s="33" t="str">
        <f>+'Base de datos  1'!C3192</f>
        <v>Pago Cuota</v>
      </c>
      <c r="C227" s="33">
        <f>+'Base de datos  1'!D3192</f>
        <v>44691</v>
      </c>
      <c r="D227" s="33" t="str">
        <f>+'Base de datos  1'!E3192</f>
        <v>TR</v>
      </c>
      <c r="E227" s="33" t="str">
        <f>+'Base de datos  1'!F3192</f>
        <v>Llanquihue 84, Paola Delgado</v>
      </c>
      <c r="F227">
        <f>+'Base de datos  1'!G3192</f>
        <v>0</v>
      </c>
      <c r="G227" s="201">
        <f>+'Base de datos  1'!H3192</f>
        <v>46000</v>
      </c>
    </row>
    <row r="228" spans="1:7" x14ac:dyDescent="0.25">
      <c r="A228" s="33">
        <f>+'Base de datos  1'!A3193</f>
        <v>44682</v>
      </c>
      <c r="B228" s="33" t="str">
        <f>+'Base de datos  1'!C3193</f>
        <v>Pago Cuota</v>
      </c>
      <c r="C228" s="33">
        <f>+'Base de datos  1'!D3193</f>
        <v>44691</v>
      </c>
      <c r="D228" s="33" t="str">
        <f>+'Base de datos  1'!E3193</f>
        <v>TR</v>
      </c>
      <c r="E228" s="33" t="str">
        <f>+'Base de datos  1'!F3193</f>
        <v>Ranco 75, Olga Hernandez</v>
      </c>
      <c r="F228">
        <f>+'Base de datos  1'!G3193</f>
        <v>0</v>
      </c>
      <c r="G228" s="201">
        <f>+'Base de datos  1'!H3193</f>
        <v>69000</v>
      </c>
    </row>
    <row r="229" spans="1:7" x14ac:dyDescent="0.25">
      <c r="A229" s="33">
        <f>+'Base de datos  1'!A3194</f>
        <v>44682</v>
      </c>
      <c r="B229" s="33" t="str">
        <f>+'Base de datos  1'!C3194</f>
        <v>Pago Cuota</v>
      </c>
      <c r="C229" s="33">
        <f>+'Base de datos  1'!D3194</f>
        <v>44691</v>
      </c>
      <c r="D229" s="33" t="str">
        <f>+'Base de datos  1'!E3194</f>
        <v>TR</v>
      </c>
      <c r="E229" s="33" t="str">
        <f>+'Base de datos  1'!F3194</f>
        <v>Ranco 52, Nancy Paez</v>
      </c>
      <c r="F229">
        <f>+'Base de datos  1'!G3194</f>
        <v>0</v>
      </c>
      <c r="G229" s="201">
        <f>+'Base de datos  1'!H3194</f>
        <v>92000</v>
      </c>
    </row>
    <row r="230" spans="1:7" x14ac:dyDescent="0.25">
      <c r="A230" s="33">
        <f>+'Base de datos  1'!A3195</f>
        <v>44682</v>
      </c>
      <c r="B230" s="33" t="str">
        <f>+'Base de datos  1'!C3195</f>
        <v>Pago Cuota</v>
      </c>
      <c r="C230" s="33">
        <f>+'Base de datos  1'!D3195</f>
        <v>44693</v>
      </c>
      <c r="D230" s="33" t="str">
        <f>+'Base de datos  1'!E3195</f>
        <v>TR</v>
      </c>
      <c r="E230" s="33" t="str">
        <f>+'Base de datos  1'!F3195</f>
        <v>Llanquihue 74, Eliana Haro</v>
      </c>
      <c r="F230">
        <f>+'Base de datos  1'!G3195</f>
        <v>0</v>
      </c>
      <c r="G230" s="201">
        <f>+'Base de datos  1'!H3195</f>
        <v>46000</v>
      </c>
    </row>
    <row r="231" spans="1:7" x14ac:dyDescent="0.25">
      <c r="A231" s="33">
        <f>+'Base de datos  1'!A3196</f>
        <v>44682</v>
      </c>
      <c r="B231" s="33" t="str">
        <f>+'Base de datos  1'!C3196</f>
        <v>Pago Cuota</v>
      </c>
      <c r="C231" s="33">
        <f>+'Base de datos  1'!D3196</f>
        <v>44693</v>
      </c>
      <c r="D231" s="33" t="str">
        <f>+'Base de datos  1'!E3196</f>
        <v>TR</v>
      </c>
      <c r="E231" s="33" t="str">
        <f>+'Base de datos  1'!F3196</f>
        <v>Villarrica 104, Sergio Lledo</v>
      </c>
      <c r="F231">
        <f>+'Base de datos  1'!G3196</f>
        <v>0</v>
      </c>
      <c r="G231" s="201">
        <f>+'Base de datos  1'!H3196</f>
        <v>529000</v>
      </c>
    </row>
    <row r="232" spans="1:7" x14ac:dyDescent="0.25">
      <c r="A232" s="33">
        <f>+'Base de datos  1'!A3197</f>
        <v>44682</v>
      </c>
      <c r="B232" s="33" t="str">
        <f>+'Base de datos  1'!C3197</f>
        <v>Pago Cuota</v>
      </c>
      <c r="C232" s="33">
        <f>+'Base de datos  1'!D3197</f>
        <v>44697</v>
      </c>
      <c r="D232" s="33" t="str">
        <f>+'Base de datos  1'!E3197</f>
        <v>TR</v>
      </c>
      <c r="E232" s="33" t="str">
        <f>+'Base de datos  1'!F3197</f>
        <v>Ranco 56, Suc. Rigoberto Gonzalez</v>
      </c>
      <c r="F232">
        <f>+'Base de datos  1'!G3197</f>
        <v>0</v>
      </c>
      <c r="G232" s="201">
        <f>+'Base de datos  1'!H3197</f>
        <v>23000</v>
      </c>
    </row>
    <row r="233" spans="1:7" x14ac:dyDescent="0.25">
      <c r="A233" s="33">
        <f>+'Base de datos  1'!A3198</f>
        <v>44682</v>
      </c>
      <c r="B233" s="33" t="str">
        <f>+'Base de datos  1'!C3198</f>
        <v>Pago Cuota</v>
      </c>
      <c r="C233" s="33">
        <f>+'Base de datos  1'!D3198</f>
        <v>44697</v>
      </c>
      <c r="D233" s="33" t="str">
        <f>+'Base de datos  1'!E3198</f>
        <v>TR</v>
      </c>
      <c r="E233" s="33" t="str">
        <f>+'Base de datos  1'!F3198</f>
        <v>Puyehue 39, Felipe Gallardo</v>
      </c>
      <c r="F233">
        <f>+'Base de datos  1'!G3198</f>
        <v>0</v>
      </c>
      <c r="G233" s="201">
        <f>+'Base de datos  1'!H3198</f>
        <v>23000</v>
      </c>
    </row>
    <row r="234" spans="1:7" x14ac:dyDescent="0.25">
      <c r="A234" s="33">
        <f>+'Base de datos  1'!A3199</f>
        <v>44682</v>
      </c>
      <c r="B234" s="33" t="str">
        <f>+'Base de datos  1'!C3199</f>
        <v>Pago Cuota</v>
      </c>
      <c r="C234" s="33">
        <f>+'Base de datos  1'!D3199</f>
        <v>44698</v>
      </c>
      <c r="D234" s="33" t="str">
        <f>+'Base de datos  1'!E3199</f>
        <v>TR</v>
      </c>
      <c r="E234" s="33" t="str">
        <f>+'Base de datos  1'!F3199</f>
        <v>Llanquihue 115, Suc. Zaida Uribe</v>
      </c>
      <c r="F234">
        <f>+'Base de datos  1'!G3199</f>
        <v>0</v>
      </c>
      <c r="G234" s="201">
        <f>+'Base de datos  1'!H3199</f>
        <v>167000</v>
      </c>
    </row>
    <row r="235" spans="1:7" x14ac:dyDescent="0.25">
      <c r="A235" s="33">
        <f>+'Base de datos  1'!A3200</f>
        <v>44682</v>
      </c>
      <c r="B235" s="33" t="str">
        <f>+'Base de datos  1'!C3200</f>
        <v>Pago Cuota</v>
      </c>
      <c r="C235" s="33">
        <f>+'Base de datos  1'!D3200</f>
        <v>44699</v>
      </c>
      <c r="D235" s="33" t="str">
        <f>+'Base de datos  1'!E3200</f>
        <v>TR</v>
      </c>
      <c r="E235" s="33" t="str">
        <f>+'Base de datos  1'!F3200</f>
        <v>Puyehue 49, Hector Otarola</v>
      </c>
      <c r="F235">
        <f>+'Base de datos  1'!G3200</f>
        <v>0</v>
      </c>
      <c r="G235" s="201">
        <f>+'Base de datos  1'!H3200</f>
        <v>276000</v>
      </c>
    </row>
    <row r="236" spans="1:7" x14ac:dyDescent="0.25">
      <c r="A236" s="33">
        <f>+'Base de datos  1'!A3201</f>
        <v>44682</v>
      </c>
      <c r="B236" s="33" t="str">
        <f>+'Base de datos  1'!C3201</f>
        <v>Pago Cuota</v>
      </c>
      <c r="C236" s="33">
        <f>+'Base de datos  1'!D3201</f>
        <v>44699</v>
      </c>
      <c r="D236" s="33" t="str">
        <f>+'Base de datos  1'!E3201</f>
        <v>TR</v>
      </c>
      <c r="E236" s="33" t="str">
        <f>+'Base de datos  1'!F3201</f>
        <v>Villarrica 120, Maria E. Meza</v>
      </c>
      <c r="F236">
        <f>+'Base de datos  1'!G3201</f>
        <v>0</v>
      </c>
      <c r="G236" s="201">
        <f>+'Base de datos  1'!H3201</f>
        <v>391000</v>
      </c>
    </row>
    <row r="237" spans="1:7" x14ac:dyDescent="0.25">
      <c r="A237" s="33">
        <f>+'Base de datos  1'!A3202</f>
        <v>44682</v>
      </c>
      <c r="B237" s="33" t="str">
        <f>+'Base de datos  1'!C3202</f>
        <v>Pago Cuota</v>
      </c>
      <c r="C237" s="33">
        <f>+'Base de datos  1'!D3202</f>
        <v>44700</v>
      </c>
      <c r="D237" s="33" t="str">
        <f>+'Base de datos  1'!E3202</f>
        <v>TR</v>
      </c>
      <c r="E237" s="33" t="str">
        <f>+'Base de datos  1'!F3202</f>
        <v>Villarrica 126, Ema de Ramon</v>
      </c>
      <c r="F237">
        <f>+'Base de datos  1'!G3202</f>
        <v>0</v>
      </c>
      <c r="G237" s="201">
        <f>+'Base de datos  1'!H3202</f>
        <v>23000</v>
      </c>
    </row>
    <row r="238" spans="1:7" x14ac:dyDescent="0.25">
      <c r="A238" s="33">
        <f>+'Base de datos  1'!A3203</f>
        <v>44682</v>
      </c>
      <c r="B238" s="33" t="str">
        <f>+'Base de datos  1'!C3203</f>
        <v>Pago Cuota</v>
      </c>
      <c r="C238" s="33">
        <f>+'Base de datos  1'!D3203</f>
        <v>44700</v>
      </c>
      <c r="D238" s="33" t="str">
        <f>+'Base de datos  1'!E3203</f>
        <v>TR</v>
      </c>
      <c r="E238" s="33" t="str">
        <f>+'Base de datos  1'!F3203</f>
        <v>Llanquihue 119, Maria Madariaga</v>
      </c>
      <c r="F238">
        <f>+'Base de datos  1'!G3203</f>
        <v>0</v>
      </c>
      <c r="G238" s="201">
        <f>+'Base de datos  1'!H3203</f>
        <v>46000</v>
      </c>
    </row>
    <row r="239" spans="1:7" x14ac:dyDescent="0.25">
      <c r="A239" s="33">
        <f>+'Base de datos  1'!A3204</f>
        <v>44682</v>
      </c>
      <c r="B239" s="33" t="str">
        <f>+'Base de datos  1'!C3204</f>
        <v>Pago Cuota</v>
      </c>
      <c r="C239" s="33">
        <f>+'Base de datos  1'!D3204</f>
        <v>44700</v>
      </c>
      <c r="D239" s="33" t="str">
        <f>+'Base de datos  1'!E3204</f>
        <v>TR</v>
      </c>
      <c r="E239" s="33" t="str">
        <f>+'Base de datos  1'!F3204</f>
        <v>Villarrica 120, Maria E. Meza</v>
      </c>
      <c r="F239">
        <f>+'Base de datos  1'!G3204</f>
        <v>0</v>
      </c>
      <c r="G239" s="201">
        <f>+'Base de datos  1'!H3204</f>
        <v>69000</v>
      </c>
    </row>
    <row r="240" spans="1:7" x14ac:dyDescent="0.25">
      <c r="A240" s="33">
        <f>+'Base de datos  1'!A3205</f>
        <v>44682</v>
      </c>
      <c r="B240" s="33" t="str">
        <f>+'Base de datos  1'!C3205</f>
        <v>Pago Cuota</v>
      </c>
      <c r="C240" s="33">
        <f>+'Base de datos  1'!D3205</f>
        <v>44701</v>
      </c>
      <c r="D240" s="33" t="str">
        <f>+'Base de datos  1'!E3205</f>
        <v>TR</v>
      </c>
      <c r="E240" s="33" t="str">
        <f>+'Base de datos  1'!F3205</f>
        <v>Llanquihue 113, Pedro Ruz</v>
      </c>
      <c r="F240">
        <f>+'Base de datos  1'!G3205</f>
        <v>0</v>
      </c>
      <c r="G240" s="201">
        <f>+'Base de datos  1'!H3205</f>
        <v>23113</v>
      </c>
    </row>
    <row r="241" spans="1:7" x14ac:dyDescent="0.25">
      <c r="A241" s="33">
        <f>+'Base de datos  1'!A3206</f>
        <v>44682</v>
      </c>
      <c r="B241" s="33" t="str">
        <f>+'Base de datos  1'!C3206</f>
        <v>Pago Cuota</v>
      </c>
      <c r="C241" s="33">
        <f>+'Base de datos  1'!D3206</f>
        <v>44701</v>
      </c>
      <c r="D241" s="33" t="str">
        <f>+'Base de datos  1'!E3206</f>
        <v>TR</v>
      </c>
      <c r="E241" s="33" t="str">
        <f>+'Base de datos  1'!F3206</f>
        <v>Riñihue 27-29, Marta Manriquez</v>
      </c>
      <c r="F241">
        <f>+'Base de datos  1'!G3206</f>
        <v>0</v>
      </c>
      <c r="G241" s="201">
        <f>+'Base de datos  1'!H3206</f>
        <v>92000</v>
      </c>
    </row>
    <row r="242" spans="1:7" x14ac:dyDescent="0.25">
      <c r="A242" s="33">
        <f>+'Base de datos  1'!A3207</f>
        <v>44682</v>
      </c>
      <c r="B242" s="33" t="str">
        <f>+'Base de datos  1'!C3207</f>
        <v>Pago Cuota</v>
      </c>
      <c r="C242" s="33">
        <f>+'Base de datos  1'!D3207</f>
        <v>44701</v>
      </c>
      <c r="D242" s="33" t="str">
        <f>+'Base de datos  1'!E3207</f>
        <v>TR</v>
      </c>
      <c r="E242" s="33" t="str">
        <f>+'Base de datos  1'!F3207</f>
        <v>Ranco 87, Roxana Rivera</v>
      </c>
      <c r="F242">
        <f>+'Base de datos  1'!G3207</f>
        <v>0</v>
      </c>
      <c r="G242" s="201">
        <f>+'Base de datos  1'!H3207</f>
        <v>115000</v>
      </c>
    </row>
    <row r="243" spans="1:7" x14ac:dyDescent="0.25">
      <c r="A243" s="33">
        <f>+'Base de datos  1'!A3208</f>
        <v>44682</v>
      </c>
      <c r="B243" s="33" t="str">
        <f>+'Base de datos  1'!C3208</f>
        <v>Pago Cuota</v>
      </c>
      <c r="C243" s="33">
        <f>+'Base de datos  1'!D3208</f>
        <v>44701</v>
      </c>
      <c r="D243" s="33" t="str">
        <f>+'Base de datos  1'!E3208</f>
        <v>TR</v>
      </c>
      <c r="E243" s="33" t="str">
        <f>+'Base de datos  1'!F3208</f>
        <v>Puyehue 45, Gladys Segovia</v>
      </c>
      <c r="F243">
        <f>+'Base de datos  1'!G3208</f>
        <v>0</v>
      </c>
      <c r="G243" s="201">
        <f>+'Base de datos  1'!H3208</f>
        <v>434000</v>
      </c>
    </row>
    <row r="244" spans="1:7" x14ac:dyDescent="0.25">
      <c r="A244" s="33">
        <f>+'Base de datos  1'!A3209</f>
        <v>44682</v>
      </c>
      <c r="B244" s="33" t="str">
        <f>+'Base de datos  1'!C3209</f>
        <v>Pago Cuota</v>
      </c>
      <c r="C244" s="33">
        <f>+'Base de datos  1'!D3209</f>
        <v>44704</v>
      </c>
      <c r="D244" s="33" t="str">
        <f>+'Base de datos  1'!E3209</f>
        <v>TR</v>
      </c>
      <c r="E244" s="33" t="str">
        <f>+'Base de datos  1'!F3209</f>
        <v>Villarrica 122, Luis Sepulveda</v>
      </c>
      <c r="F244">
        <f>+'Base de datos  1'!G3209</f>
        <v>0</v>
      </c>
      <c r="G244" s="201">
        <f>+'Base de datos  1'!H3209</f>
        <v>23000</v>
      </c>
    </row>
    <row r="245" spans="1:7" x14ac:dyDescent="0.25">
      <c r="A245" s="33">
        <f>+'Base de datos  1'!A3210</f>
        <v>44682</v>
      </c>
      <c r="B245" s="33" t="str">
        <f>+'Base de datos  1'!C3210</f>
        <v>Pago Cuota</v>
      </c>
      <c r="C245" s="33">
        <f>+'Base de datos  1'!D3210</f>
        <v>44704</v>
      </c>
      <c r="D245" s="33" t="str">
        <f>+'Base de datos  1'!E3210</f>
        <v>TR</v>
      </c>
      <c r="E245" s="33" t="str">
        <f>+'Base de datos  1'!F3210</f>
        <v>Llanquihue 80, Sergio Ibaceta</v>
      </c>
      <c r="F245">
        <f>+'Base de datos  1'!G3210</f>
        <v>0</v>
      </c>
      <c r="G245" s="201">
        <f>+'Base de datos  1'!H3210</f>
        <v>23080</v>
      </c>
    </row>
    <row r="246" spans="1:7" x14ac:dyDescent="0.25">
      <c r="A246" s="33">
        <f>+'Base de datos  1'!A3211</f>
        <v>44682</v>
      </c>
      <c r="B246" s="33" t="str">
        <f>+'Base de datos  1'!C3211</f>
        <v>Pago Cuota</v>
      </c>
      <c r="C246" s="33">
        <f>+'Base de datos  1'!D3211</f>
        <v>44704</v>
      </c>
      <c r="D246" s="33" t="str">
        <f>+'Base de datos  1'!E3211</f>
        <v>TR</v>
      </c>
      <c r="E246" s="33" t="str">
        <f>+'Base de datos  1'!F3211</f>
        <v xml:space="preserve">Puyehue 22, Cristina Olivares </v>
      </c>
      <c r="F246">
        <f>+'Base de datos  1'!G3211</f>
        <v>0</v>
      </c>
      <c r="G246" s="201">
        <f>+'Base de datos  1'!H3211</f>
        <v>161000</v>
      </c>
    </row>
    <row r="247" spans="1:7" x14ac:dyDescent="0.25">
      <c r="A247" s="33">
        <f>+'Base de datos  1'!A3212</f>
        <v>44682</v>
      </c>
      <c r="B247" s="33" t="str">
        <f>+'Base de datos  1'!C3212</f>
        <v>Pago Cuota</v>
      </c>
      <c r="C247" s="33">
        <f>+'Base de datos  1'!D3212</f>
        <v>44704</v>
      </c>
      <c r="D247" s="33" t="str">
        <f>+'Base de datos  1'!E3212</f>
        <v>TR</v>
      </c>
      <c r="E247" s="33" t="str">
        <f>+'Base de datos  1'!F3212</f>
        <v>villarrica 98, Anibal Vivaceta</v>
      </c>
      <c r="F247">
        <f>+'Base de datos  1'!G3212</f>
        <v>0</v>
      </c>
      <c r="G247" s="201">
        <f>+'Base de datos  1'!H3212</f>
        <v>184000</v>
      </c>
    </row>
    <row r="248" spans="1:7" x14ac:dyDescent="0.25">
      <c r="A248" s="33">
        <f>+'Base de datos  1'!A3213</f>
        <v>44682</v>
      </c>
      <c r="B248" s="33" t="str">
        <f>+'Base de datos  1'!C3213</f>
        <v>Pago Cuota</v>
      </c>
      <c r="C248" s="33">
        <f>+'Base de datos  1'!D3213</f>
        <v>44705</v>
      </c>
      <c r="D248" s="33" t="str">
        <f>+'Base de datos  1'!E3213</f>
        <v>TR</v>
      </c>
      <c r="E248" s="33" t="str">
        <f>+'Base de datos  1'!F3213</f>
        <v>Puyehue 32, Ivonne Jorquera</v>
      </c>
      <c r="F248">
        <f>+'Base de datos  1'!G3213</f>
        <v>0</v>
      </c>
      <c r="G248" s="201">
        <f>+'Base de datos  1'!H3213</f>
        <v>23000</v>
      </c>
    </row>
    <row r="249" spans="1:7" x14ac:dyDescent="0.25">
      <c r="A249" s="33">
        <f>+'Base de datos  1'!A3214</f>
        <v>44682</v>
      </c>
      <c r="B249" s="33" t="str">
        <f>+'Base de datos  1'!C3214</f>
        <v>Pago Cuota</v>
      </c>
      <c r="C249" s="33">
        <f>+'Base de datos  1'!D3214</f>
        <v>44705</v>
      </c>
      <c r="D249" s="33" t="str">
        <f>+'Base de datos  1'!E3214</f>
        <v>D/E</v>
      </c>
      <c r="E249" s="33" t="str">
        <f>+'Base de datos  1'!F3214</f>
        <v>Ranco 83, Silvia Gonzalez</v>
      </c>
      <c r="F249">
        <f>+'Base de datos  1'!G3214</f>
        <v>0</v>
      </c>
      <c r="G249" s="201">
        <f>+'Base de datos  1'!H3214</f>
        <v>23000</v>
      </c>
    </row>
    <row r="250" spans="1:7" x14ac:dyDescent="0.25">
      <c r="A250" s="33">
        <f>+'Base de datos  1'!A3215</f>
        <v>44682</v>
      </c>
      <c r="B250" s="33" t="str">
        <f>+'Base de datos  1'!C3215</f>
        <v>Pago Cuota</v>
      </c>
      <c r="C250" s="33">
        <f>+'Base de datos  1'!D3215</f>
        <v>44705</v>
      </c>
      <c r="D250" s="33" t="str">
        <f>+'Base de datos  1'!E3215</f>
        <v>D/E</v>
      </c>
      <c r="E250" s="33" t="str">
        <f>+'Base de datos  1'!F3215</f>
        <v>Ranco 79, Ismelda Meza</v>
      </c>
      <c r="F250">
        <f>+'Base de datos  1'!G3215</f>
        <v>0</v>
      </c>
      <c r="G250" s="201">
        <f>+'Base de datos  1'!H3215</f>
        <v>23000</v>
      </c>
    </row>
    <row r="251" spans="1:7" x14ac:dyDescent="0.25">
      <c r="A251" s="33">
        <f>+'Base de datos  1'!A3216</f>
        <v>44682</v>
      </c>
      <c r="B251" s="33" t="str">
        <f>+'Base de datos  1'!C3216</f>
        <v>Pago Cuota</v>
      </c>
      <c r="C251" s="33">
        <f>+'Base de datos  1'!D3216</f>
        <v>44705</v>
      </c>
      <c r="D251" s="33" t="str">
        <f>+'Base de datos  1'!E3216</f>
        <v>D/E</v>
      </c>
      <c r="E251" s="33" t="str">
        <f>+'Base de datos  1'!F3216</f>
        <v>Ranco 50, Julia Parra</v>
      </c>
      <c r="F251">
        <f>+'Base de datos  1'!G3216</f>
        <v>0</v>
      </c>
      <c r="G251" s="201">
        <f>+'Base de datos  1'!H3216</f>
        <v>23000</v>
      </c>
    </row>
    <row r="252" spans="1:7" x14ac:dyDescent="0.25">
      <c r="A252" s="33">
        <f>+'Base de datos  1'!A3217</f>
        <v>44682</v>
      </c>
      <c r="B252" s="33" t="str">
        <f>+'Base de datos  1'!C3217</f>
        <v>Pago Cuota</v>
      </c>
      <c r="C252" s="33">
        <f>+'Base de datos  1'!D3217</f>
        <v>44705</v>
      </c>
      <c r="D252" s="33" t="str">
        <f>+'Base de datos  1'!E3217</f>
        <v>D/E</v>
      </c>
      <c r="E252" s="33" t="str">
        <f>+'Base de datos  1'!F3217</f>
        <v>Puyehue 41, Teresa Sepulveda</v>
      </c>
      <c r="F252">
        <f>+'Base de datos  1'!G3217</f>
        <v>0</v>
      </c>
      <c r="G252" s="201">
        <f>+'Base de datos  1'!H3217</f>
        <v>23000</v>
      </c>
    </row>
    <row r="253" spans="1:7" x14ac:dyDescent="0.25">
      <c r="A253" s="33">
        <f>+'Base de datos  1'!A3218</f>
        <v>44682</v>
      </c>
      <c r="B253" s="33" t="str">
        <f>+'Base de datos  1'!C3218</f>
        <v>Pago Cuota</v>
      </c>
      <c r="C253" s="33">
        <f>+'Base de datos  1'!D3218</f>
        <v>44705</v>
      </c>
      <c r="D253" s="33" t="str">
        <f>+'Base de datos  1'!E3218</f>
        <v>TR</v>
      </c>
      <c r="E253" s="33" t="str">
        <f>+'Base de datos  1'!F3218</f>
        <v>Villarrica 102, Ximena Mancilla</v>
      </c>
      <c r="F253">
        <f>+'Base de datos  1'!G3218</f>
        <v>0</v>
      </c>
      <c r="G253" s="201">
        <f>+'Base de datos  1'!H3218</f>
        <v>23102</v>
      </c>
    </row>
    <row r="254" spans="1:7" x14ac:dyDescent="0.25">
      <c r="A254" s="33">
        <f>+'Base de datos  1'!A3219</f>
        <v>44682</v>
      </c>
      <c r="B254" s="33" t="str">
        <f>+'Base de datos  1'!C3219</f>
        <v>Pago Cuota</v>
      </c>
      <c r="C254" s="33">
        <f>+'Base de datos  1'!D3219</f>
        <v>44705</v>
      </c>
      <c r="D254" s="33" t="str">
        <f>+'Base de datos  1'!E3219</f>
        <v>D/E</v>
      </c>
      <c r="E254" s="33" t="str">
        <f>+'Base de datos  1'!F3219</f>
        <v>Ranco 89, Teresa Rojas</v>
      </c>
      <c r="F254">
        <f>+'Base de datos  1'!G3219</f>
        <v>0</v>
      </c>
      <c r="G254" s="201">
        <f>+'Base de datos  1'!H3219</f>
        <v>46000</v>
      </c>
    </row>
    <row r="255" spans="1:7" x14ac:dyDescent="0.25">
      <c r="A255" s="33">
        <f>+'Base de datos  1'!A3220</f>
        <v>44682</v>
      </c>
      <c r="B255" s="33" t="str">
        <f>+'Base de datos  1'!C3220</f>
        <v>Pago Cuota</v>
      </c>
      <c r="C255" s="33">
        <f>+'Base de datos  1'!D3220</f>
        <v>44705</v>
      </c>
      <c r="D255" s="33" t="str">
        <f>+'Base de datos  1'!E3220</f>
        <v>D/E</v>
      </c>
      <c r="E255" s="33" t="str">
        <f>+'Base de datos  1'!F3220</f>
        <v>Llanquihue 94, Suc. Carmela Valdes</v>
      </c>
      <c r="F255">
        <f>+'Base de datos  1'!G3220</f>
        <v>0</v>
      </c>
      <c r="G255" s="201">
        <f>+'Base de datos  1'!H3220</f>
        <v>46000</v>
      </c>
    </row>
    <row r="256" spans="1:7" x14ac:dyDescent="0.25">
      <c r="A256" s="33">
        <f>+'Base de datos  1'!A3221</f>
        <v>44682</v>
      </c>
      <c r="B256" s="33" t="str">
        <f>+'Base de datos  1'!C3221</f>
        <v>Pago Cuota</v>
      </c>
      <c r="C256" s="33">
        <f>+'Base de datos  1'!D3221</f>
        <v>44705</v>
      </c>
      <c r="D256" s="33" t="str">
        <f>+'Base de datos  1'!E3221</f>
        <v>D/E</v>
      </c>
      <c r="E256" s="33" t="str">
        <f>+'Base de datos  1'!F3221</f>
        <v>Puyehue 34, Gladys Jorquera</v>
      </c>
      <c r="F256">
        <f>+'Base de datos  1'!G3221</f>
        <v>0</v>
      </c>
      <c r="G256" s="201">
        <f>+'Base de datos  1'!H3221</f>
        <v>46000</v>
      </c>
    </row>
    <row r="257" spans="1:8" x14ac:dyDescent="0.25">
      <c r="A257" s="33">
        <f>+'Base de datos  1'!A3222</f>
        <v>44682</v>
      </c>
      <c r="B257" s="33" t="str">
        <f>+'Base de datos  1'!C3222</f>
        <v>Pago Cuota</v>
      </c>
      <c r="C257" s="33">
        <f>+'Base de datos  1'!D3222</f>
        <v>44705</v>
      </c>
      <c r="D257" s="33" t="str">
        <f>+'Base de datos  1'!E3222</f>
        <v>D/E</v>
      </c>
      <c r="E257" s="33" t="str">
        <f>+'Base de datos  1'!F3222</f>
        <v>Calafquen 5, Marcos Briones</v>
      </c>
      <c r="F257">
        <f>+'Base de datos  1'!G3222</f>
        <v>0</v>
      </c>
      <c r="G257" s="201">
        <f>+'Base de datos  1'!H3222</f>
        <v>68000</v>
      </c>
    </row>
    <row r="258" spans="1:8" x14ac:dyDescent="0.25">
      <c r="A258" s="33">
        <f>+'Base de datos  1'!A3223</f>
        <v>44682</v>
      </c>
      <c r="B258" s="33" t="str">
        <f>+'Base de datos  1'!C3223</f>
        <v>Pago Cuota</v>
      </c>
      <c r="C258" s="33">
        <f>+'Base de datos  1'!D3223</f>
        <v>44705</v>
      </c>
      <c r="D258" s="33" t="str">
        <f>+'Base de datos  1'!E3223</f>
        <v>D/E</v>
      </c>
      <c r="E258" s="33" t="str">
        <f>+'Base de datos  1'!F3223</f>
        <v>Ranco 46, Manuel Jorquera</v>
      </c>
      <c r="F258">
        <f>+'Base de datos  1'!G3223</f>
        <v>0</v>
      </c>
      <c r="G258" s="201">
        <f>+'Base de datos  1'!H3223</f>
        <v>101000</v>
      </c>
    </row>
    <row r="259" spans="1:8" x14ac:dyDescent="0.25">
      <c r="A259" s="33">
        <f>+'Base de datos  1'!A3224</f>
        <v>44682</v>
      </c>
      <c r="B259" s="33" t="str">
        <f>+'Base de datos  1'!C3224</f>
        <v>Pago Cuota</v>
      </c>
      <c r="C259" s="33">
        <f>+'Base de datos  1'!D3224</f>
        <v>44705</v>
      </c>
      <c r="D259" s="33" t="str">
        <f>+'Base de datos  1'!E3224</f>
        <v>D/E</v>
      </c>
      <c r="E259" s="33" t="str">
        <f>+'Base de datos  1'!F3224</f>
        <v>Calafquen 13, Enrique Garcia</v>
      </c>
      <c r="F259">
        <f>+'Base de datos  1'!G3224</f>
        <v>0</v>
      </c>
      <c r="G259" s="201">
        <f>+'Base de datos  1'!H3224</f>
        <v>368000</v>
      </c>
    </row>
    <row r="260" spans="1:8" x14ac:dyDescent="0.25">
      <c r="A260" s="33">
        <f>+'Base de datos  1'!A3225</f>
        <v>44682</v>
      </c>
      <c r="B260" s="33" t="str">
        <f>+'Base de datos  1'!C3225</f>
        <v>Pago Cuota</v>
      </c>
      <c r="C260" s="33">
        <f>+'Base de datos  1'!D3225</f>
        <v>44706</v>
      </c>
      <c r="D260" s="33" t="str">
        <f>+'Base de datos  1'!E3225</f>
        <v>TR</v>
      </c>
      <c r="E260" s="33" t="str">
        <f>+'Base de datos  1'!F3225</f>
        <v>Puyehue 47, Andrea Valdivia</v>
      </c>
      <c r="F260">
        <f>+'Base de datos  1'!G3225</f>
        <v>0</v>
      </c>
      <c r="G260" s="201">
        <f>+'Base de datos  1'!H3225</f>
        <v>23000</v>
      </c>
    </row>
    <row r="261" spans="1:8" x14ac:dyDescent="0.25">
      <c r="A261" s="33">
        <f>+'Base de datos  1'!A3226</f>
        <v>44682</v>
      </c>
      <c r="B261" s="33" t="str">
        <f>+'Base de datos  1'!C3226</f>
        <v>Pago Cuota</v>
      </c>
      <c r="C261" s="33">
        <f>+'Base de datos  1'!D3226</f>
        <v>44706</v>
      </c>
      <c r="D261" s="33" t="str">
        <f>+'Base de datos  1'!E3226</f>
        <v>TR</v>
      </c>
      <c r="E261" s="33" t="str">
        <f>+'Base de datos  1'!F3226</f>
        <v>Villarrica 129, Ricardo Figueroa</v>
      </c>
      <c r="F261">
        <f>+'Base de datos  1'!G3226</f>
        <v>0</v>
      </c>
      <c r="G261" s="201">
        <f>+'Base de datos  1'!H3226</f>
        <v>161000</v>
      </c>
    </row>
    <row r="262" spans="1:8" x14ac:dyDescent="0.25">
      <c r="A262" s="33">
        <f>+'Base de datos  1'!A3227</f>
        <v>44682</v>
      </c>
      <c r="B262" s="33" t="str">
        <f>+'Base de datos  1'!C3227</f>
        <v>Pago Cuota</v>
      </c>
      <c r="C262" s="33">
        <f>+'Base de datos  1'!D3227</f>
        <v>44707</v>
      </c>
      <c r="D262" s="33" t="str">
        <f>+'Base de datos  1'!E3227</f>
        <v>TR</v>
      </c>
      <c r="E262" s="33" t="str">
        <f>+'Base de datos  1'!F3227</f>
        <v>Villarrica 129, Ricardo Figueroa</v>
      </c>
      <c r="F262">
        <f>+'Base de datos  1'!G3227</f>
        <v>0</v>
      </c>
      <c r="G262" s="201">
        <f>+'Base de datos  1'!H3227</f>
        <v>23000</v>
      </c>
    </row>
    <row r="263" spans="1:8" x14ac:dyDescent="0.25">
      <c r="A263" s="33">
        <f>+'Base de datos  1'!A3228</f>
        <v>44682</v>
      </c>
      <c r="B263" s="33" t="str">
        <f>+'Base de datos  1'!C3228</f>
        <v>Pago Cuota</v>
      </c>
      <c r="C263" s="33">
        <f>+'Base de datos  1'!D3228</f>
        <v>44707</v>
      </c>
      <c r="D263" s="33" t="str">
        <f>+'Base de datos  1'!E3228</f>
        <v>TR</v>
      </c>
      <c r="E263" s="33" t="str">
        <f>+'Base de datos  1'!F3228</f>
        <v>Icalma 72, Jorge Matamala</v>
      </c>
      <c r="F263">
        <f>+'Base de datos  1'!G3228</f>
        <v>0</v>
      </c>
      <c r="G263" s="201">
        <f>+'Base de datos  1'!H3228</f>
        <v>26000</v>
      </c>
    </row>
    <row r="264" spans="1:8" x14ac:dyDescent="0.25">
      <c r="A264" s="33">
        <f>+'Base de datos  1'!A3229</f>
        <v>44682</v>
      </c>
      <c r="B264" s="33" t="str">
        <f>+'Base de datos  1'!C3229</f>
        <v>Pago Cuota</v>
      </c>
      <c r="C264" s="33">
        <f>+'Base de datos  1'!D3229</f>
        <v>44707</v>
      </c>
      <c r="D264" s="33" t="str">
        <f>+'Base de datos  1'!E3229</f>
        <v>TR</v>
      </c>
      <c r="E264" s="33" t="str">
        <f>+'Base de datos  1'!F3229</f>
        <v>Puyehue 37 , Jorge Matamala</v>
      </c>
      <c r="F264">
        <f>+'Base de datos  1'!G3229</f>
        <v>0</v>
      </c>
      <c r="G264" s="201">
        <f>+'Base de datos  1'!H3229</f>
        <v>26000</v>
      </c>
    </row>
    <row r="265" spans="1:8" x14ac:dyDescent="0.25">
      <c r="A265" s="33">
        <f>+'Base de datos  1'!A3230</f>
        <v>44682</v>
      </c>
      <c r="B265" s="33" t="str">
        <f>+'Base de datos  1'!C3230</f>
        <v>Pago Cuota</v>
      </c>
      <c r="C265" s="33">
        <f>+'Base de datos  1'!D3230</f>
        <v>44708</v>
      </c>
      <c r="D265" s="33" t="str">
        <f>+'Base de datos  1'!E3230</f>
        <v>TR</v>
      </c>
      <c r="E265" s="33" t="str">
        <f>+'Base de datos  1'!F3230</f>
        <v>Llanquihue 103-105, Tatiana Tejos</v>
      </c>
      <c r="F265">
        <f>+'Base de datos  1'!G3230</f>
        <v>0</v>
      </c>
      <c r="G265" s="201">
        <f>+'Base de datos  1'!H3230</f>
        <v>230000</v>
      </c>
    </row>
    <row r="266" spans="1:8" x14ac:dyDescent="0.25">
      <c r="A266" s="33">
        <f>+'Base de datos  1'!A3231</f>
        <v>44682</v>
      </c>
      <c r="B266" s="33" t="str">
        <f>+'Base de datos  1'!C3231</f>
        <v>Pago Cuota</v>
      </c>
      <c r="C266" s="33">
        <f>+'Base de datos  1'!D3231</f>
        <v>44711</v>
      </c>
      <c r="D266" s="33" t="str">
        <f>+'Base de datos  1'!E3231</f>
        <v>TR</v>
      </c>
      <c r="E266" s="33" t="str">
        <f>+'Base de datos  1'!F3231</f>
        <v>Villarrica 122, Luis Sepulveda</v>
      </c>
      <c r="F266">
        <f>+'Base de datos  1'!G3231</f>
        <v>0</v>
      </c>
      <c r="G266" s="201">
        <f>+'Base de datos  1'!H3231</f>
        <v>23000</v>
      </c>
    </row>
    <row r="267" spans="1:8" x14ac:dyDescent="0.25">
      <c r="A267" s="33">
        <f>+'Base de datos  1'!A3232</f>
        <v>44682</v>
      </c>
      <c r="B267" s="33" t="str">
        <f>+'Base de datos  1'!C3232</f>
        <v>Pago Cuota</v>
      </c>
      <c r="C267" s="33">
        <f>+'Base de datos  1'!D3232</f>
        <v>44711</v>
      </c>
      <c r="D267" s="33" t="str">
        <f>+'Base de datos  1'!E3232</f>
        <v>TR</v>
      </c>
      <c r="E267" s="33" t="str">
        <f>+'Base de datos  1'!F3232</f>
        <v>Ranco 77, Melinda Gonzalez</v>
      </c>
      <c r="F267">
        <f>+'Base de datos  1'!G3232</f>
        <v>0</v>
      </c>
      <c r="G267" s="201">
        <f>+'Base de datos  1'!H3232</f>
        <v>23000</v>
      </c>
    </row>
    <row r="268" spans="1:8" x14ac:dyDescent="0.25">
      <c r="A268" s="33">
        <f>+'Base de datos  1'!A3233</f>
        <v>44682</v>
      </c>
      <c r="B268" s="33" t="str">
        <f>+'Base de datos  1'!C3233</f>
        <v>Pago Cuota</v>
      </c>
      <c r="C268" s="33">
        <f>+'Base de datos  1'!D3233</f>
        <v>44712</v>
      </c>
      <c r="D268" s="33" t="str">
        <f>+'Base de datos  1'!E3233</f>
        <v>TR</v>
      </c>
      <c r="E268" s="33" t="str">
        <f>+'Base de datos  1'!F3233</f>
        <v>R. Figueroa vuelto caja chica Mayo 2022</v>
      </c>
      <c r="F268">
        <f>+'Base de datos  1'!G3233</f>
        <v>0</v>
      </c>
      <c r="G268" s="201">
        <f>+'Base de datos  1'!H3233</f>
        <v>21095</v>
      </c>
    </row>
    <row r="269" spans="1:8" x14ac:dyDescent="0.25">
      <c r="A269" s="33">
        <f>+'Base de datos  1'!A3234</f>
        <v>44682</v>
      </c>
      <c r="B269" s="33" t="str">
        <f>+'Base de datos  1'!C3234</f>
        <v>Pago Cuota</v>
      </c>
      <c r="C269" s="33">
        <f>+'Base de datos  1'!D3234</f>
        <v>44712</v>
      </c>
      <c r="D269" s="33" t="str">
        <f>+'Base de datos  1'!E3234</f>
        <v>TR</v>
      </c>
      <c r="E269" s="33" t="str">
        <f>+'Base de datos  1'!F3234</f>
        <v>Villarrica 118, Pia Burgos</v>
      </c>
      <c r="F269">
        <f>+'Base de datos  1'!G3234</f>
        <v>0</v>
      </c>
      <c r="G269" s="201">
        <f>+'Base de datos  1'!H3234</f>
        <v>23000</v>
      </c>
    </row>
    <row r="270" spans="1:8" x14ac:dyDescent="0.25">
      <c r="A270" s="33">
        <f>+'Base de datos  1'!A3235</f>
        <v>44682</v>
      </c>
      <c r="B270" s="33" t="str">
        <f>+'Base de datos  1'!C3235</f>
        <v>Pago Cuota</v>
      </c>
      <c r="C270" s="33">
        <f>+'Base de datos  1'!D3235</f>
        <v>44712</v>
      </c>
      <c r="D270" s="33" t="str">
        <f>+'Base de datos  1'!E3235</f>
        <v>TR</v>
      </c>
      <c r="E270" s="33" t="str">
        <f>+'Base de datos  1'!F3235</f>
        <v>Ranco 48, Carola Arriagada</v>
      </c>
      <c r="F270">
        <f>+'Base de datos  1'!G3235</f>
        <v>0</v>
      </c>
      <c r="G270" s="201">
        <f>+'Base de datos  1'!H3235</f>
        <v>23000</v>
      </c>
    </row>
    <row r="271" spans="1:8" x14ac:dyDescent="0.25">
      <c r="A271" s="217">
        <f>+'Base de datos  1'!A3236</f>
        <v>44682</v>
      </c>
      <c r="B271" s="217" t="str">
        <f>+'Base de datos  1'!C3236</f>
        <v>Pago Cuota</v>
      </c>
      <c r="C271" s="217">
        <f>+'Base de datos  1'!D3236</f>
        <v>44712</v>
      </c>
      <c r="D271" s="217" t="str">
        <f>+'Base de datos  1'!E3236</f>
        <v>TR</v>
      </c>
      <c r="E271" s="217" t="str">
        <f>+'Base de datos  1'!F3236</f>
        <v>Villarrica 123, Omar Sepulveda</v>
      </c>
      <c r="F271" s="218">
        <f>+'Base de datos  1'!G3236</f>
        <v>0</v>
      </c>
      <c r="G271" s="225">
        <f>+'Base de datos  1'!H3236</f>
        <v>26000</v>
      </c>
      <c r="H271" s="225">
        <f>SUM(G209:G271)</f>
        <v>4779586</v>
      </c>
    </row>
    <row r="272" spans="1:8" x14ac:dyDescent="0.25">
      <c r="A272" s="33">
        <f>+'Base de datos  1'!A3237</f>
        <v>44713</v>
      </c>
      <c r="B272" s="33" t="str">
        <f>+'Base de datos  1'!C3237</f>
        <v>Pago Cuota</v>
      </c>
      <c r="C272" s="33">
        <f>+'Base de datos  1'!D3237</f>
        <v>44713</v>
      </c>
      <c r="D272" s="33" t="str">
        <f>+'Base de datos  1'!E3237</f>
        <v>TR</v>
      </c>
      <c r="E272" s="33" t="str">
        <f>+'Base de datos  1'!F3237</f>
        <v>Villarrica 106, Carolina Uribe</v>
      </c>
      <c r="F272">
        <f>+'Base de datos  1'!G3237</f>
        <v>0</v>
      </c>
      <c r="G272" s="201">
        <f>+'Base de datos  1'!H3237</f>
        <v>23000</v>
      </c>
    </row>
    <row r="273" spans="1:7" x14ac:dyDescent="0.25">
      <c r="A273" s="33">
        <f>+'Base de datos  1'!A3238</f>
        <v>44713</v>
      </c>
      <c r="B273" s="33" t="str">
        <f>+'Base de datos  1'!C3238</f>
        <v>Pago Cuota</v>
      </c>
      <c r="C273" s="33">
        <f>+'Base de datos  1'!D3238</f>
        <v>44713</v>
      </c>
      <c r="D273" s="33" t="str">
        <f>+'Base de datos  1'!E3238</f>
        <v>TR</v>
      </c>
      <c r="E273" s="33" t="str">
        <f>+'Base de datos  1'!F3238</f>
        <v>Villarrica 128, Marcela Ubilla</v>
      </c>
      <c r="F273">
        <f>+'Base de datos  1'!G3238</f>
        <v>0</v>
      </c>
      <c r="G273" s="201">
        <f>+'Base de datos  1'!H3238</f>
        <v>23000</v>
      </c>
    </row>
    <row r="274" spans="1:7" x14ac:dyDescent="0.25">
      <c r="A274" s="33">
        <f>+'Base de datos  1'!A3239</f>
        <v>44713</v>
      </c>
      <c r="B274" s="33" t="str">
        <f>+'Base de datos  1'!C3239</f>
        <v>Pago Cuota</v>
      </c>
      <c r="C274" s="33">
        <f>+'Base de datos  1'!D3239</f>
        <v>44713</v>
      </c>
      <c r="D274" s="33" t="str">
        <f>+'Base de datos  1'!E3239</f>
        <v>TR</v>
      </c>
      <c r="E274" s="33" t="str">
        <f>+'Base de datos  1'!F3239</f>
        <v>Puyehue 36, Militza Cortes</v>
      </c>
      <c r="F274">
        <f>+'Base de datos  1'!G3239</f>
        <v>0</v>
      </c>
      <c r="G274" s="201">
        <f>+'Base de datos  1'!H3239</f>
        <v>23000</v>
      </c>
    </row>
    <row r="275" spans="1:7" x14ac:dyDescent="0.25">
      <c r="A275" s="33">
        <f>+'Base de datos  1'!A3240</f>
        <v>44713</v>
      </c>
      <c r="B275" s="33" t="str">
        <f>+'Base de datos  1'!C3240</f>
        <v>Pago Cuota</v>
      </c>
      <c r="C275" s="33">
        <f>+'Base de datos  1'!D3240</f>
        <v>44713</v>
      </c>
      <c r="D275" s="33" t="str">
        <f>+'Base de datos  1'!E3240</f>
        <v>TR</v>
      </c>
      <c r="E275" s="33" t="str">
        <f>+'Base de datos  1'!F3240</f>
        <v>Llanquihue 97-A, Patricia Castillo Olivera</v>
      </c>
      <c r="F275">
        <f>+'Base de datos  1'!G3240</f>
        <v>0</v>
      </c>
      <c r="G275" s="201">
        <f>+'Base de datos  1'!H3240</f>
        <v>23000</v>
      </c>
    </row>
    <row r="276" spans="1:7" x14ac:dyDescent="0.25">
      <c r="A276" s="33">
        <f>+'Base de datos  1'!A3241</f>
        <v>44713</v>
      </c>
      <c r="B276" s="33" t="str">
        <f>+'Base de datos  1'!C3241</f>
        <v>Pago Cuota</v>
      </c>
      <c r="C276" s="33">
        <f>+'Base de datos  1'!D3241</f>
        <v>44713</v>
      </c>
      <c r="D276" s="33" t="str">
        <f>+'Base de datos  1'!E3241</f>
        <v>TR</v>
      </c>
      <c r="E276" s="33" t="str">
        <f>+'Base de datos  1'!F3241</f>
        <v>Villarrica 114, Hilda Alburquerque</v>
      </c>
      <c r="F276">
        <f>+'Base de datos  1'!G3241</f>
        <v>0</v>
      </c>
      <c r="G276" s="201">
        <f>+'Base de datos  1'!H3241</f>
        <v>46114</v>
      </c>
    </row>
    <row r="277" spans="1:7" x14ac:dyDescent="0.25">
      <c r="A277" s="33">
        <f>+'Base de datos  1'!A3242</f>
        <v>44713</v>
      </c>
      <c r="B277" s="33" t="str">
        <f>+'Base de datos  1'!C3242</f>
        <v>Pago Cuota</v>
      </c>
      <c r="C277" s="33">
        <f>+'Base de datos  1'!D3242</f>
        <v>44714</v>
      </c>
      <c r="D277" s="33" t="str">
        <f>+'Base de datos  1'!E3242</f>
        <v>TR</v>
      </c>
      <c r="E277" s="33" t="str">
        <f>+'Base de datos  1'!F3242</f>
        <v>Llanquihue 82, Maria Molina</v>
      </c>
      <c r="F277">
        <f>+'Base de datos  1'!G3242</f>
        <v>0</v>
      </c>
      <c r="G277" s="201">
        <f>+'Base de datos  1'!H3242</f>
        <v>23000</v>
      </c>
    </row>
    <row r="278" spans="1:7" x14ac:dyDescent="0.25">
      <c r="A278" s="33">
        <f>+'Base de datos  1'!A3243</f>
        <v>44713</v>
      </c>
      <c r="B278" s="33" t="str">
        <f>+'Base de datos  1'!C3243</f>
        <v>Pago Cuota</v>
      </c>
      <c r="C278" s="33">
        <f>+'Base de datos  1'!D3243</f>
        <v>44714</v>
      </c>
      <c r="D278" s="33" t="str">
        <f>+'Base de datos  1'!E3243</f>
        <v>TR</v>
      </c>
      <c r="E278" s="33" t="str">
        <f>+'Base de datos  1'!F3243</f>
        <v>Llanquihue 88, Pedro Flores</v>
      </c>
      <c r="F278">
        <f>+'Base de datos  1'!G3243</f>
        <v>0</v>
      </c>
      <c r="G278" s="201">
        <f>+'Base de datos  1'!H3243</f>
        <v>26000</v>
      </c>
    </row>
    <row r="279" spans="1:7" x14ac:dyDescent="0.25">
      <c r="A279" s="33">
        <f>+'Base de datos  1'!A3244</f>
        <v>44713</v>
      </c>
      <c r="B279" s="33" t="str">
        <f>+'Base de datos  1'!C3244</f>
        <v>Pago Cuota</v>
      </c>
      <c r="C279" s="33">
        <f>+'Base de datos  1'!D3244</f>
        <v>44715</v>
      </c>
      <c r="D279" s="33" t="str">
        <f>+'Base de datos  1'!E3244</f>
        <v>TR</v>
      </c>
      <c r="E279" s="33" t="str">
        <f>+'Base de datos  1'!F3244</f>
        <v>Saldo Franja Villarrica 129</v>
      </c>
      <c r="F279">
        <f>+'Base de datos  1'!G3244</f>
        <v>0</v>
      </c>
      <c r="G279" s="201">
        <f>+'Base de datos  1'!H3244</f>
        <v>120938</v>
      </c>
    </row>
    <row r="280" spans="1:7" x14ac:dyDescent="0.25">
      <c r="A280" s="33">
        <f>+'Base de datos  1'!A3245</f>
        <v>44713</v>
      </c>
      <c r="B280" s="33" t="str">
        <f>+'Base de datos  1'!C3245</f>
        <v>Pago Cuota</v>
      </c>
      <c r="C280" s="33">
        <f>+'Base de datos  1'!D3245</f>
        <v>44718</v>
      </c>
      <c r="D280" s="33" t="str">
        <f>+'Base de datos  1'!E3245</f>
        <v>TR</v>
      </c>
      <c r="E280" s="33" t="str">
        <f>+'Base de datos  1'!F3245</f>
        <v>Villarrica 108, Suc. Angela Iturbide</v>
      </c>
      <c r="F280">
        <f>+'Base de datos  1'!G3245</f>
        <v>0</v>
      </c>
      <c r="G280" s="201">
        <f>+'Base de datos  1'!H3245</f>
        <v>23000</v>
      </c>
    </row>
    <row r="281" spans="1:7" x14ac:dyDescent="0.25">
      <c r="A281" s="33">
        <f>+'Base de datos  1'!A3246</f>
        <v>44713</v>
      </c>
      <c r="B281" s="33" t="str">
        <f>+'Base de datos  1'!C3246</f>
        <v>Pago Cuota</v>
      </c>
      <c r="C281" s="33">
        <f>+'Base de datos  1'!D3246</f>
        <v>44718</v>
      </c>
      <c r="D281" s="33" t="str">
        <f>+'Base de datos  1'!E3246</f>
        <v>TR</v>
      </c>
      <c r="E281" s="33" t="str">
        <f>+'Base de datos  1'!F3246</f>
        <v>Puyehue 30, Jorge Carcasson</v>
      </c>
      <c r="F281">
        <f>+'Base de datos  1'!G3246</f>
        <v>0</v>
      </c>
      <c r="G281" s="201">
        <f>+'Base de datos  1'!H3246</f>
        <v>23000</v>
      </c>
    </row>
    <row r="282" spans="1:7" x14ac:dyDescent="0.25">
      <c r="A282" s="33">
        <f>+'Base de datos  1'!A3247</f>
        <v>44713</v>
      </c>
      <c r="B282" s="33" t="str">
        <f>+'Base de datos  1'!C3247</f>
        <v>Pago Cuota</v>
      </c>
      <c r="C282" s="33">
        <f>+'Base de datos  1'!D3247</f>
        <v>44718</v>
      </c>
      <c r="D282" s="33" t="str">
        <f>+'Base de datos  1'!E3247</f>
        <v>D/E</v>
      </c>
      <c r="E282" s="33" t="str">
        <f>+'Base de datos  1'!F3247</f>
        <v>Puyehue 43, Aurelio Sandoval</v>
      </c>
      <c r="F282">
        <f>+'Base de datos  1'!G3247</f>
        <v>0</v>
      </c>
      <c r="G282" s="201">
        <f>+'Base de datos  1'!H3247</f>
        <v>46000</v>
      </c>
    </row>
    <row r="283" spans="1:7" x14ac:dyDescent="0.25">
      <c r="A283" s="33">
        <f>+'Base de datos  1'!A3248</f>
        <v>44713</v>
      </c>
      <c r="B283" s="33" t="str">
        <f>+'Base de datos  1'!C3248</f>
        <v>Pago Cuota</v>
      </c>
      <c r="C283" s="33">
        <f>+'Base de datos  1'!D3248</f>
        <v>44718</v>
      </c>
      <c r="D283" s="33" t="str">
        <f>+'Base de datos  1'!E3248</f>
        <v>TR</v>
      </c>
      <c r="E283" s="33" t="str">
        <f>+'Base de datos  1'!F3248</f>
        <v>Ranco 73, Francisco Hernandez</v>
      </c>
      <c r="F283">
        <f>+'Base de datos  1'!G3248</f>
        <v>0</v>
      </c>
      <c r="G283" s="201">
        <f>+'Base de datos  1'!H3248</f>
        <v>92000</v>
      </c>
    </row>
    <row r="284" spans="1:7" x14ac:dyDescent="0.25">
      <c r="A284" s="33">
        <f>+'Base de datos  1'!A3249</f>
        <v>44713</v>
      </c>
      <c r="B284" s="33" t="str">
        <f>+'Base de datos  1'!C3249</f>
        <v>Pago Cuota</v>
      </c>
      <c r="C284" s="33">
        <f>+'Base de datos  1'!D3249</f>
        <v>44725</v>
      </c>
      <c r="D284" s="33" t="str">
        <f>+'Base de datos  1'!E3249</f>
        <v>TR</v>
      </c>
      <c r="E284" s="33" t="str">
        <f>+'Base de datos  1'!F3249</f>
        <v>Llanquihue 97, Rene Rivero</v>
      </c>
      <c r="F284">
        <f>+'Base de datos  1'!G3249</f>
        <v>0</v>
      </c>
      <c r="G284" s="201">
        <f>+'Base de datos  1'!H3249</f>
        <v>23000</v>
      </c>
    </row>
    <row r="285" spans="1:7" x14ac:dyDescent="0.25">
      <c r="A285" s="33">
        <f>+'Base de datos  1'!A3250</f>
        <v>44713</v>
      </c>
      <c r="B285" s="33" t="str">
        <f>+'Base de datos  1'!C3250</f>
        <v>Pago Cuota</v>
      </c>
      <c r="C285" s="33">
        <f>+'Base de datos  1'!D3250</f>
        <v>44725</v>
      </c>
      <c r="D285" s="33" t="str">
        <f>+'Base de datos  1'!E3250</f>
        <v>TR</v>
      </c>
      <c r="E285" s="33" t="str">
        <f>+'Base de datos  1'!F3250</f>
        <v>Villarrica 100, Julia Zuñiga</v>
      </c>
      <c r="F285">
        <f>+'Base de datos  1'!G3250</f>
        <v>0</v>
      </c>
      <c r="G285" s="201">
        <f>+'Base de datos  1'!H3250</f>
        <v>23100</v>
      </c>
    </row>
    <row r="286" spans="1:7" x14ac:dyDescent="0.25">
      <c r="A286" s="33">
        <f>+'Base de datos  1'!A3251</f>
        <v>44713</v>
      </c>
      <c r="B286" s="33" t="str">
        <f>+'Base de datos  1'!C3251</f>
        <v>Pago Cuota</v>
      </c>
      <c r="C286" s="33">
        <f>+'Base de datos  1'!D3251</f>
        <v>44725</v>
      </c>
      <c r="D286" s="33" t="str">
        <f>+'Base de datos  1'!E3251</f>
        <v>TR</v>
      </c>
      <c r="E286" s="33" t="str">
        <f>+'Base de datos  1'!F3251</f>
        <v>Puyehue 39, Felipe Gallardo</v>
      </c>
      <c r="F286">
        <f>+'Base de datos  1'!G3251</f>
        <v>0</v>
      </c>
      <c r="G286" s="201">
        <f>+'Base de datos  1'!H3251</f>
        <v>92000</v>
      </c>
    </row>
    <row r="287" spans="1:7" x14ac:dyDescent="0.25">
      <c r="A287" s="33">
        <f>+'Base de datos  1'!A3252</f>
        <v>44713</v>
      </c>
      <c r="B287" s="33" t="str">
        <f>+'Base de datos  1'!C3252</f>
        <v>Pago Cuota</v>
      </c>
      <c r="C287" s="33">
        <f>+'Base de datos  1'!D3252</f>
        <v>44726</v>
      </c>
      <c r="D287" s="33" t="str">
        <f>+'Base de datos  1'!E3252</f>
        <v>TR</v>
      </c>
      <c r="E287" s="33" t="str">
        <f>+'Base de datos  1'!F3252</f>
        <v>Ranco 42, Octavio Arrue</v>
      </c>
      <c r="F287">
        <f>+'Base de datos  1'!G3252</f>
        <v>0</v>
      </c>
      <c r="G287" s="201">
        <f>+'Base de datos  1'!H3252</f>
        <v>26000</v>
      </c>
    </row>
    <row r="288" spans="1:7" x14ac:dyDescent="0.25">
      <c r="A288" s="33">
        <f>+'Base de datos  1'!A3253</f>
        <v>44713</v>
      </c>
      <c r="B288" s="33" t="str">
        <f>+'Base de datos  1'!C3253</f>
        <v>Pago Cuota</v>
      </c>
      <c r="C288" s="33">
        <f>+'Base de datos  1'!D3253</f>
        <v>44728</v>
      </c>
      <c r="D288" s="33" t="str">
        <f>+'Base de datos  1'!E3253</f>
        <v>TR</v>
      </c>
      <c r="E288" s="33" t="str">
        <f>+'Base de datos  1'!F3253</f>
        <v>Devolucion rep. Llave Villarrica 120</v>
      </c>
      <c r="F288">
        <f>+'Base de datos  1'!G3253</f>
        <v>0</v>
      </c>
      <c r="G288" s="201">
        <f>+'Base de datos  1'!H3253</f>
        <v>16450</v>
      </c>
    </row>
    <row r="289" spans="1:7" x14ac:dyDescent="0.25">
      <c r="A289" s="33">
        <f>+'Base de datos  1'!A3254</f>
        <v>44713</v>
      </c>
      <c r="B289" s="33" t="str">
        <f>+'Base de datos  1'!C3254</f>
        <v>Pago Cuota</v>
      </c>
      <c r="C289" s="33">
        <f>+'Base de datos  1'!D3254</f>
        <v>44730</v>
      </c>
      <c r="D289" s="33" t="str">
        <f>+'Base de datos  1'!E3254</f>
        <v>TR</v>
      </c>
      <c r="E289" s="33" t="str">
        <f>+'Base de datos  1'!F3254</f>
        <v>Llanquihue 109, Teresa Gatica</v>
      </c>
      <c r="F289">
        <f>+'Base de datos  1'!G3254</f>
        <v>0</v>
      </c>
      <c r="G289" s="201">
        <f>+'Base de datos  1'!H3254</f>
        <v>23109</v>
      </c>
    </row>
    <row r="290" spans="1:7" x14ac:dyDescent="0.25">
      <c r="A290" s="33">
        <f>+'Base de datos  1'!A3255</f>
        <v>44713</v>
      </c>
      <c r="B290" s="33" t="str">
        <f>+'Base de datos  1'!C3255</f>
        <v>Pago Cuota</v>
      </c>
      <c r="C290" s="33">
        <f>+'Base de datos  1'!D3255</f>
        <v>44732</v>
      </c>
      <c r="D290" s="33" t="str">
        <f>+'Base de datos  1'!E3255</f>
        <v>TR</v>
      </c>
      <c r="E290" s="33" t="str">
        <f>+'Base de datos  1'!F3255</f>
        <v>Puyehue 30, Jorge Carcasson</v>
      </c>
      <c r="F290">
        <f>+'Base de datos  1'!G3255</f>
        <v>0</v>
      </c>
      <c r="G290" s="201">
        <f>+'Base de datos  1'!H3255</f>
        <v>23000</v>
      </c>
    </row>
    <row r="291" spans="1:7" x14ac:dyDescent="0.25">
      <c r="A291" s="33">
        <f>+'Base de datos  1'!A3256</f>
        <v>44713</v>
      </c>
      <c r="B291" s="33" t="str">
        <f>+'Base de datos  1'!C3256</f>
        <v>Pago Cuota</v>
      </c>
      <c r="C291" s="33">
        <f>+'Base de datos  1'!D3256</f>
        <v>44732</v>
      </c>
      <c r="D291" s="33" t="str">
        <f>+'Base de datos  1'!E3256</f>
        <v>TR</v>
      </c>
      <c r="E291" s="33" t="str">
        <f>+'Base de datos  1'!F3256</f>
        <v>Villarrica 126, Ema de Ramon</v>
      </c>
      <c r="F291">
        <f>+'Base de datos  1'!G3256</f>
        <v>0</v>
      </c>
      <c r="G291" s="201">
        <f>+'Base de datos  1'!H3256</f>
        <v>23000</v>
      </c>
    </row>
    <row r="292" spans="1:7" x14ac:dyDescent="0.25">
      <c r="A292" s="33">
        <f>+'Base de datos  1'!A3257</f>
        <v>44713</v>
      </c>
      <c r="B292" s="33" t="str">
        <f>+'Base de datos  1'!C3257</f>
        <v>Pago Cuota</v>
      </c>
      <c r="C292" s="33">
        <f>+'Base de datos  1'!D3257</f>
        <v>44732</v>
      </c>
      <c r="D292" s="33" t="str">
        <f>+'Base de datos  1'!E3257</f>
        <v>TR</v>
      </c>
      <c r="E292" s="33" t="str">
        <f>+'Base de datos  1'!F3257</f>
        <v>Llanquihue 113, Pedro Ruz</v>
      </c>
      <c r="F292">
        <f>+'Base de datos  1'!G3257</f>
        <v>0</v>
      </c>
      <c r="G292" s="201">
        <f>+'Base de datos  1'!H3257</f>
        <v>26113</v>
      </c>
    </row>
    <row r="293" spans="1:7" x14ac:dyDescent="0.25">
      <c r="A293" s="33">
        <f>+'Base de datos  1'!A3258</f>
        <v>44713</v>
      </c>
      <c r="B293" s="33" t="str">
        <f>+'Base de datos  1'!C3258</f>
        <v>Pago Cuota</v>
      </c>
      <c r="C293" s="33">
        <f>+'Base de datos  1'!D3258</f>
        <v>44732</v>
      </c>
      <c r="D293" s="33" t="str">
        <f>+'Base de datos  1'!E3258</f>
        <v>TR</v>
      </c>
      <c r="E293" s="33" t="str">
        <f>+'Base de datos  1'!F3258</f>
        <v>Ranco 54, Marion Pacheco</v>
      </c>
      <c r="F293">
        <f>+'Base de datos  1'!G3258</f>
        <v>0</v>
      </c>
      <c r="G293" s="201">
        <f>+'Base de datos  1'!H3258</f>
        <v>49000</v>
      </c>
    </row>
    <row r="294" spans="1:7" x14ac:dyDescent="0.25">
      <c r="A294" s="33">
        <f>+'Base de datos  1'!A3259</f>
        <v>44713</v>
      </c>
      <c r="B294" s="33" t="str">
        <f>+'Base de datos  1'!C3259</f>
        <v>Pago Cuota</v>
      </c>
      <c r="C294" s="33">
        <f>+'Base de datos  1'!D3259</f>
        <v>44732</v>
      </c>
      <c r="D294" s="33" t="str">
        <f>+'Base de datos  1'!E3259</f>
        <v>TR</v>
      </c>
      <c r="E294" s="33" t="str">
        <f>+'Base de datos  1'!F3259</f>
        <v>Puyehue 53, Vicencio</v>
      </c>
      <c r="F294">
        <f>+'Base de datos  1'!G3259</f>
        <v>0</v>
      </c>
      <c r="G294" s="201">
        <f>+'Base de datos  1'!H3259</f>
        <v>78000</v>
      </c>
    </row>
    <row r="295" spans="1:7" x14ac:dyDescent="0.25">
      <c r="A295" s="33">
        <f>+'Base de datos  1'!A3260</f>
        <v>44713</v>
      </c>
      <c r="B295" s="33" t="str">
        <f>+'Base de datos  1'!C3260</f>
        <v>Pago Cuota</v>
      </c>
      <c r="C295" s="33">
        <f>+'Base de datos  1'!D3260</f>
        <v>44734</v>
      </c>
      <c r="D295" s="33" t="str">
        <f>+'Base de datos  1'!E3260</f>
        <v>D/E</v>
      </c>
      <c r="E295" s="33" t="str">
        <f>+'Base de datos  1'!F3260</f>
        <v>Llanquihue 74, Eliana Haro</v>
      </c>
      <c r="F295">
        <f>+'Base de datos  1'!G3260</f>
        <v>0</v>
      </c>
      <c r="G295" s="201">
        <f>+'Base de datos  1'!H3260</f>
        <v>23000</v>
      </c>
    </row>
    <row r="296" spans="1:7" x14ac:dyDescent="0.25">
      <c r="A296" s="33">
        <f>+'Base de datos  1'!A3261</f>
        <v>44713</v>
      </c>
      <c r="B296" s="33" t="str">
        <f>+'Base de datos  1'!C3261</f>
        <v>Pago Cuota</v>
      </c>
      <c r="C296" s="33">
        <f>+'Base de datos  1'!D3261</f>
        <v>44734</v>
      </c>
      <c r="D296" s="33" t="str">
        <f>+'Base de datos  1'!E3261</f>
        <v>D/E</v>
      </c>
      <c r="E296" s="33" t="str">
        <f>+'Base de datos  1'!F3261</f>
        <v>Ranco 83, Silvia Gonzalez</v>
      </c>
      <c r="F296">
        <f>+'Base de datos  1'!G3261</f>
        <v>0</v>
      </c>
      <c r="G296" s="201">
        <f>+'Base de datos  1'!H3261</f>
        <v>23000</v>
      </c>
    </row>
    <row r="297" spans="1:7" x14ac:dyDescent="0.25">
      <c r="A297" s="33">
        <f>+'Base de datos  1'!A3262</f>
        <v>44713</v>
      </c>
      <c r="B297" s="33" t="str">
        <f>+'Base de datos  1'!C3262</f>
        <v>Pago Cuota</v>
      </c>
      <c r="C297" s="33">
        <f>+'Base de datos  1'!D3262</f>
        <v>44734</v>
      </c>
      <c r="D297" s="33" t="str">
        <f>+'Base de datos  1'!E3262</f>
        <v>D/E</v>
      </c>
      <c r="E297" s="33" t="str">
        <f>+'Base de datos  1'!F3262</f>
        <v>Llanquihue 80, Sergio Ibaceta</v>
      </c>
      <c r="F297">
        <f>+'Base de datos  1'!G3262</f>
        <v>0</v>
      </c>
      <c r="G297" s="201">
        <f>+'Base de datos  1'!H3262</f>
        <v>26080</v>
      </c>
    </row>
    <row r="298" spans="1:7" x14ac:dyDescent="0.25">
      <c r="A298" s="33">
        <f>+'Base de datos  1'!A3263</f>
        <v>44713</v>
      </c>
      <c r="B298" s="33" t="str">
        <f>+'Base de datos  1'!C3263</f>
        <v>Pago Cuota</v>
      </c>
      <c r="C298" s="33">
        <f>+'Base de datos  1'!D3263</f>
        <v>44734</v>
      </c>
      <c r="D298" s="33" t="str">
        <f>+'Base de datos  1'!E3263</f>
        <v>D/E</v>
      </c>
      <c r="E298" s="33" t="str">
        <f>+'Base de datos  1'!F3263</f>
        <v>Ranco 44, Jose Martinez</v>
      </c>
      <c r="F298">
        <f>+'Base de datos  1'!G3263</f>
        <v>0</v>
      </c>
      <c r="G298" s="201">
        <f>+'Base de datos  1'!H3263</f>
        <v>69000</v>
      </c>
    </row>
    <row r="299" spans="1:7" x14ac:dyDescent="0.25">
      <c r="A299" s="33">
        <f>+'Base de datos  1'!A3264</f>
        <v>44713</v>
      </c>
      <c r="B299" s="33" t="str">
        <f>+'Base de datos  1'!C3264</f>
        <v>Pago Cuota</v>
      </c>
      <c r="C299" s="33">
        <f>+'Base de datos  1'!D3264</f>
        <v>44734</v>
      </c>
      <c r="D299" s="33" t="str">
        <f>+'Base de datos  1'!E3264</f>
        <v>D/E</v>
      </c>
      <c r="E299" s="33" t="str">
        <f>+'Base de datos  1'!F3264</f>
        <v>Llanquihue 90, Aurora Araya</v>
      </c>
      <c r="F299">
        <f>+'Base de datos  1'!G3264</f>
        <v>0</v>
      </c>
      <c r="G299" s="201">
        <f>+'Base de datos  1'!H3264</f>
        <v>80000</v>
      </c>
    </row>
    <row r="300" spans="1:7" x14ac:dyDescent="0.25">
      <c r="A300" s="33">
        <f>+'Base de datos  1'!A3265</f>
        <v>44713</v>
      </c>
      <c r="B300" s="33" t="str">
        <f>+'Base de datos  1'!C3265</f>
        <v>Pago Cuota</v>
      </c>
      <c r="C300" s="33">
        <f>+'Base de datos  1'!D3265</f>
        <v>44734</v>
      </c>
      <c r="D300" s="33" t="str">
        <f>+'Base de datos  1'!E3265</f>
        <v>D/E</v>
      </c>
      <c r="E300" s="33" t="str">
        <f>+'Base de datos  1'!F3265</f>
        <v>Riñihue 10, Hector Zuñiga</v>
      </c>
      <c r="F300">
        <f>+'Base de datos  1'!G3265</f>
        <v>0</v>
      </c>
      <c r="G300" s="201">
        <f>+'Base de datos  1'!H3265</f>
        <v>161000</v>
      </c>
    </row>
    <row r="301" spans="1:7" x14ac:dyDescent="0.25">
      <c r="A301" s="33">
        <f>+'Base de datos  1'!A3266</f>
        <v>44713</v>
      </c>
      <c r="B301" s="33" t="str">
        <f>+'Base de datos  1'!C3266</f>
        <v>Pago Cuota</v>
      </c>
      <c r="C301" s="33">
        <f>+'Base de datos  1'!D3266</f>
        <v>44735</v>
      </c>
      <c r="D301" s="33" t="str">
        <f>+'Base de datos  1'!E3266</f>
        <v>TR</v>
      </c>
      <c r="E301" s="33" t="str">
        <f>+'Base de datos  1'!F3266</f>
        <v>Llanquihue 80, Sergio Ibaceta</v>
      </c>
      <c r="F301">
        <f>+'Base de datos  1'!G3266</f>
        <v>0</v>
      </c>
      <c r="G301" s="201">
        <f>+'Base de datos  1'!H3266</f>
        <v>6000</v>
      </c>
    </row>
    <row r="302" spans="1:7" x14ac:dyDescent="0.25">
      <c r="A302" s="33">
        <f>+'Base de datos  1'!A3267</f>
        <v>44713</v>
      </c>
      <c r="B302" s="33" t="str">
        <f>+'Base de datos  1'!C3267</f>
        <v>Pago Cuota</v>
      </c>
      <c r="C302" s="33">
        <f>+'Base de datos  1'!D3267</f>
        <v>44735</v>
      </c>
      <c r="D302" s="33" t="str">
        <f>+'Base de datos  1'!E3267</f>
        <v>TR</v>
      </c>
      <c r="E302" s="33" t="str">
        <f>+'Base de datos  1'!F3267</f>
        <v>Ranco 56, Suc. Rigoberto Gonzalez</v>
      </c>
      <c r="F302">
        <f>+'Base de datos  1'!G3267</f>
        <v>0</v>
      </c>
      <c r="G302" s="201">
        <f>+'Base de datos  1'!H3267</f>
        <v>49000</v>
      </c>
    </row>
    <row r="303" spans="1:7" x14ac:dyDescent="0.25">
      <c r="A303" s="33">
        <f>+'Base de datos  1'!A3268</f>
        <v>44713</v>
      </c>
      <c r="B303" s="33" t="str">
        <f>+'Base de datos  1'!C3268</f>
        <v>Pago Cuota</v>
      </c>
      <c r="C303" s="33">
        <f>+'Base de datos  1'!D3268</f>
        <v>44736</v>
      </c>
      <c r="D303" s="33" t="str">
        <f>+'Base de datos  1'!E3268</f>
        <v>TR</v>
      </c>
      <c r="E303" s="33" t="str">
        <f>+'Base de datos  1'!F3268</f>
        <v>Puyehue 34, Gladys Jorquera</v>
      </c>
      <c r="F303">
        <f>+'Base de datos  1'!G3268</f>
        <v>0</v>
      </c>
      <c r="G303" s="201">
        <f>+'Base de datos  1'!H3268</f>
        <v>26000</v>
      </c>
    </row>
    <row r="304" spans="1:7" x14ac:dyDescent="0.25">
      <c r="A304" s="33">
        <f>+'Base de datos  1'!A3269</f>
        <v>44713</v>
      </c>
      <c r="B304" s="33" t="str">
        <f>+'Base de datos  1'!C3269</f>
        <v>Pago Cuota</v>
      </c>
      <c r="C304" s="33">
        <f>+'Base de datos  1'!D3269</f>
        <v>44736</v>
      </c>
      <c r="D304" s="33" t="str">
        <f>+'Base de datos  1'!E3269</f>
        <v>TR</v>
      </c>
      <c r="E304" s="33" t="str">
        <f>+'Base de datos  1'!F3269</f>
        <v>Llanquihue 97-A, Patricia Castillo Olivera</v>
      </c>
      <c r="F304">
        <f>+'Base de datos  1'!G3269</f>
        <v>0</v>
      </c>
      <c r="G304" s="201">
        <f>+'Base de datos  1'!H3269</f>
        <v>26000</v>
      </c>
    </row>
    <row r="305" spans="1:8" x14ac:dyDescent="0.25">
      <c r="A305" s="33">
        <f>+'Base de datos  1'!A3270</f>
        <v>44713</v>
      </c>
      <c r="B305" s="33" t="str">
        <f>+'Base de datos  1'!C3270</f>
        <v>Pago Cuota</v>
      </c>
      <c r="C305" s="33">
        <f>+'Base de datos  1'!D3270</f>
        <v>44736</v>
      </c>
      <c r="D305" s="33" t="str">
        <f>+'Base de datos  1'!E3270</f>
        <v>TR</v>
      </c>
      <c r="E305" s="33" t="str">
        <f>+'Base de datos  1'!F3270</f>
        <v>Calafquen 5, Marcos Briones</v>
      </c>
      <c r="F305">
        <f>+'Base de datos  1'!G3270</f>
        <v>0</v>
      </c>
      <c r="G305" s="201">
        <f>+'Base de datos  1'!H3270</f>
        <v>48000</v>
      </c>
    </row>
    <row r="306" spans="1:8" x14ac:dyDescent="0.25">
      <c r="A306" s="33">
        <f>+'Base de datos  1'!A3271</f>
        <v>44713</v>
      </c>
      <c r="B306" s="33" t="str">
        <f>+'Base de datos  1'!C3271</f>
        <v>Pago Cuota</v>
      </c>
      <c r="C306" s="33">
        <f>+'Base de datos  1'!D3271</f>
        <v>44740</v>
      </c>
      <c r="D306" s="33" t="str">
        <f>+'Base de datos  1'!E3271</f>
        <v>TR</v>
      </c>
      <c r="E306" s="33" t="str">
        <f>+'Base de datos  1'!F3271</f>
        <v>Ranco 50, Julia Parra</v>
      </c>
      <c r="F306">
        <f>+'Base de datos  1'!G3271</f>
        <v>0</v>
      </c>
      <c r="G306" s="201">
        <f>+'Base de datos  1'!H3271</f>
        <v>26000</v>
      </c>
    </row>
    <row r="307" spans="1:8" x14ac:dyDescent="0.25">
      <c r="A307" s="33">
        <f>+'Base de datos  1'!A3272</f>
        <v>44713</v>
      </c>
      <c r="B307" s="33" t="str">
        <f>+'Base de datos  1'!C3272</f>
        <v>Pago Cuota</v>
      </c>
      <c r="C307" s="33">
        <f>+'Base de datos  1'!D3272</f>
        <v>44740</v>
      </c>
      <c r="D307" s="33" t="str">
        <f>+'Base de datos  1'!E3272</f>
        <v>TR</v>
      </c>
      <c r="E307" s="33" t="str">
        <f>+'Base de datos  1'!F3272</f>
        <v>Ranco 79, Ismelda Meza</v>
      </c>
      <c r="F307">
        <f>+'Base de datos  1'!G3272</f>
        <v>0</v>
      </c>
      <c r="G307" s="201">
        <f>+'Base de datos  1'!H3272</f>
        <v>26000</v>
      </c>
    </row>
    <row r="308" spans="1:8" x14ac:dyDescent="0.25">
      <c r="A308" s="33">
        <f>+'Base de datos  1'!A3273</f>
        <v>44713</v>
      </c>
      <c r="B308" s="33" t="str">
        <f>+'Base de datos  1'!C3273</f>
        <v>Pago Cuota</v>
      </c>
      <c r="C308" s="33">
        <f>+'Base de datos  1'!D3273</f>
        <v>44740</v>
      </c>
      <c r="D308" s="33" t="str">
        <f>+'Base de datos  1'!E3273</f>
        <v>TR</v>
      </c>
      <c r="E308" s="33" t="str">
        <f>+'Base de datos  1'!F3273</f>
        <v>Villarrica 122, Luis Sepulveda</v>
      </c>
      <c r="F308">
        <f>+'Base de datos  1'!G3273</f>
        <v>0</v>
      </c>
      <c r="G308" s="201">
        <f>+'Base de datos  1'!H3273</f>
        <v>26000</v>
      </c>
    </row>
    <row r="309" spans="1:8" x14ac:dyDescent="0.25">
      <c r="A309" s="33">
        <f>+'Base de datos  1'!A3274</f>
        <v>44713</v>
      </c>
      <c r="B309" s="33" t="str">
        <f>+'Base de datos  1'!C3274</f>
        <v>Pago Cuota</v>
      </c>
      <c r="C309" s="33">
        <f>+'Base de datos  1'!D3274</f>
        <v>44742</v>
      </c>
      <c r="D309" s="33"/>
      <c r="E309" s="33" t="str">
        <f>+'Base de datos  1'!F3274</f>
        <v>Villarrica 118, Pia Burgos</v>
      </c>
      <c r="F309">
        <f>+'Base de datos  1'!G3274</f>
        <v>0</v>
      </c>
      <c r="G309" s="201">
        <f>+'Base de datos  1'!H3274</f>
        <v>23000</v>
      </c>
    </row>
    <row r="310" spans="1:8" x14ac:dyDescent="0.25">
      <c r="A310" s="33">
        <f>+'Base de datos  1'!A3275</f>
        <v>44713</v>
      </c>
      <c r="B310" s="33" t="str">
        <f>+'Base de datos  1'!C3275</f>
        <v>Pago Cuota</v>
      </c>
      <c r="C310" s="33">
        <f>+'Base de datos  1'!D3275</f>
        <v>44742</v>
      </c>
      <c r="D310" s="33"/>
      <c r="E310" s="33" t="str">
        <f>+'Base de datos  1'!F3275</f>
        <v>Villarrica 106, Carolina Uribe</v>
      </c>
      <c r="F310">
        <f>+'Base de datos  1'!G3275</f>
        <v>0</v>
      </c>
      <c r="G310" s="201">
        <f>+'Base de datos  1'!H3275</f>
        <v>26000</v>
      </c>
    </row>
    <row r="311" spans="1:8" x14ac:dyDescent="0.25">
      <c r="A311" s="33">
        <f>+'Base de datos  1'!A3276</f>
        <v>44713</v>
      </c>
      <c r="B311" s="33" t="str">
        <f>+'Base de datos  1'!C3276</f>
        <v>Pago Cuota</v>
      </c>
      <c r="C311" s="33">
        <f>+'Base de datos  1'!D3276</f>
        <v>44742</v>
      </c>
      <c r="D311" s="33"/>
      <c r="E311" s="33" t="str">
        <f>+'Base de datos  1'!F3276</f>
        <v>Villarrica 123, Omar Sepulveda</v>
      </c>
      <c r="F311">
        <f>+'Base de datos  1'!G3276</f>
        <v>0</v>
      </c>
      <c r="G311" s="201">
        <f>+'Base de datos  1'!H3276</f>
        <v>26000</v>
      </c>
    </row>
    <row r="312" spans="1:8" x14ac:dyDescent="0.25">
      <c r="A312" s="33">
        <f>+'Base de datos  1'!A3277</f>
        <v>44713</v>
      </c>
      <c r="B312" s="33" t="str">
        <f>+'Base de datos  1'!C3277</f>
        <v>Pago Cuota</v>
      </c>
      <c r="C312" s="33">
        <f>+'Base de datos  1'!D3277</f>
        <v>44742</v>
      </c>
      <c r="D312" s="33"/>
      <c r="E312" s="33" t="str">
        <f>+'Base de datos  1'!F3277</f>
        <v>Llanquihue 82, Maria Molina</v>
      </c>
      <c r="F312">
        <f>+'Base de datos  1'!G3277</f>
        <v>0</v>
      </c>
      <c r="G312" s="201">
        <f>+'Base de datos  1'!H3277</f>
        <v>26000</v>
      </c>
    </row>
    <row r="313" spans="1:8" x14ac:dyDescent="0.25">
      <c r="A313" s="217">
        <f>+'Base de datos  1'!A3278</f>
        <v>44713</v>
      </c>
      <c r="B313" s="217" t="str">
        <f>+'Base de datos  1'!C3278</f>
        <v>Pago Cuota</v>
      </c>
      <c r="C313" s="217">
        <f>+'Base de datos  1'!D3278</f>
        <v>44742</v>
      </c>
      <c r="D313" s="217"/>
      <c r="E313" s="217" t="str">
        <f>+'Base de datos  1'!F3278</f>
        <v>Riñihue 23, Sara Salgado</v>
      </c>
      <c r="F313" s="218">
        <f>+'Base de datos  1'!G3278</f>
        <v>0</v>
      </c>
      <c r="G313" s="225">
        <f>+'Base de datos  1'!H3278</f>
        <v>46000</v>
      </c>
      <c r="H313" s="225">
        <f>SUM(G272:G313)</f>
        <v>1656904</v>
      </c>
    </row>
    <row r="314" spans="1:8" x14ac:dyDescent="0.25">
      <c r="A314" s="33">
        <f>+'Base de datos  1'!A3279</f>
        <v>44743</v>
      </c>
      <c r="B314" s="33" t="str">
        <f>+'Base de datos  1'!C3279</f>
        <v>Pago Cuota</v>
      </c>
      <c r="C314" s="33">
        <f>+'Base de datos  1'!D3279</f>
        <v>44743</v>
      </c>
      <c r="D314" s="33" t="str">
        <f>+'Base de datos  1'!E3279</f>
        <v>TR</v>
      </c>
      <c r="E314" s="33" t="str">
        <f>+'Base de datos  1'!F3279</f>
        <v>Villarrica 128, Marcela Ubilla</v>
      </c>
      <c r="F314">
        <f>+'Base de datos  1'!G3279</f>
        <v>0</v>
      </c>
      <c r="G314" s="201">
        <f>+'Base de datos  1'!H3279</f>
        <v>23000</v>
      </c>
    </row>
    <row r="315" spans="1:8" x14ac:dyDescent="0.25">
      <c r="A315" s="33">
        <f>+'Base de datos  1'!A3280</f>
        <v>44743</v>
      </c>
      <c r="B315" s="33" t="str">
        <f>+'Base de datos  1'!C3280</f>
        <v>Pago Cuota</v>
      </c>
      <c r="C315" s="33">
        <f>+'Base de datos  1'!D3280</f>
        <v>44743</v>
      </c>
      <c r="D315" s="33" t="str">
        <f>+'Base de datos  1'!E3280</f>
        <v>TR</v>
      </c>
      <c r="E315" s="33" t="str">
        <f>+'Base de datos  1'!F3280</f>
        <v>Puyehue 47, Andrea Valdivia</v>
      </c>
      <c r="F315">
        <f>+'Base de datos  1'!G3280</f>
        <v>0</v>
      </c>
      <c r="G315" s="201">
        <f>+'Base de datos  1'!H3280</f>
        <v>23000</v>
      </c>
    </row>
    <row r="316" spans="1:8" x14ac:dyDescent="0.25">
      <c r="A316" s="33">
        <f>+'Base de datos  1'!A3281</f>
        <v>44743</v>
      </c>
      <c r="B316" s="33" t="str">
        <f>+'Base de datos  1'!C3281</f>
        <v>Pago Cuota</v>
      </c>
      <c r="C316" s="33">
        <f>+'Base de datos  1'!D3281</f>
        <v>44743</v>
      </c>
      <c r="D316" s="33" t="str">
        <f>+'Base de datos  1'!E3281</f>
        <v>TR</v>
      </c>
      <c r="E316" s="33" t="str">
        <f>+'Base de datos  1'!F3281</f>
        <v>Puyehue 36, Militza Cortes</v>
      </c>
      <c r="F316">
        <f>+'Base de datos  1'!G3281</f>
        <v>0</v>
      </c>
      <c r="G316" s="201">
        <f>+'Base de datos  1'!H3281</f>
        <v>23000</v>
      </c>
    </row>
    <row r="317" spans="1:8" x14ac:dyDescent="0.25">
      <c r="A317" s="33">
        <f>+'Base de datos  1'!A3282</f>
        <v>44743</v>
      </c>
      <c r="B317" s="33" t="str">
        <f>+'Base de datos  1'!C3282</f>
        <v>Pago Cuota</v>
      </c>
      <c r="C317" s="33">
        <f>+'Base de datos  1'!D3282</f>
        <v>44743</v>
      </c>
      <c r="D317" s="33" t="str">
        <f>+'Base de datos  1'!E3282</f>
        <v>TR</v>
      </c>
      <c r="E317" s="33" t="str">
        <f>+'Base de datos  1'!F3282</f>
        <v>Ranco 77, Melinda Gonzalez</v>
      </c>
      <c r="F317">
        <f>+'Base de datos  1'!G3282</f>
        <v>0</v>
      </c>
      <c r="G317" s="201">
        <f>+'Base de datos  1'!H3282</f>
        <v>26000</v>
      </c>
    </row>
    <row r="318" spans="1:8" x14ac:dyDescent="0.25">
      <c r="A318" s="33">
        <f>+'Base de datos  1'!A3283</f>
        <v>44743</v>
      </c>
      <c r="B318" s="33" t="str">
        <f>+'Base de datos  1'!C3283</f>
        <v>Pago Cuota</v>
      </c>
      <c r="C318" s="33">
        <f>+'Base de datos  1'!D3283</f>
        <v>44743</v>
      </c>
      <c r="D318" s="33" t="str">
        <f>+'Base de datos  1'!E3283</f>
        <v>TR</v>
      </c>
      <c r="E318" s="33" t="str">
        <f>+'Base de datos  1'!F3283</f>
        <v>R.Figueroa vuelto Caja chica Jun.22</v>
      </c>
      <c r="F318">
        <f>+'Base de datos  1'!G3283</f>
        <v>0</v>
      </c>
      <c r="G318" s="201">
        <f>+'Base de datos  1'!H3283</f>
        <v>27500</v>
      </c>
    </row>
    <row r="319" spans="1:8" x14ac:dyDescent="0.25">
      <c r="A319" s="33">
        <f>+'Base de datos  1'!A3284</f>
        <v>44743</v>
      </c>
      <c r="B319" s="33" t="str">
        <f>+'Base de datos  1'!C3284</f>
        <v>Pago Cuota</v>
      </c>
      <c r="C319" s="33">
        <f>+'Base de datos  1'!D3284</f>
        <v>44746</v>
      </c>
      <c r="D319" s="33" t="str">
        <f>+'Base de datos  1'!E3284</f>
        <v>TR</v>
      </c>
      <c r="E319" s="33" t="str">
        <f>+'Base de datos  1'!F3284</f>
        <v>Villarrica 118, Pia Burgos</v>
      </c>
      <c r="F319">
        <f>+'Base de datos  1'!G3284</f>
        <v>0</v>
      </c>
      <c r="G319" s="201">
        <f>+'Base de datos  1'!H3284</f>
        <v>3000</v>
      </c>
    </row>
    <row r="320" spans="1:8" x14ac:dyDescent="0.25">
      <c r="A320" s="33">
        <f>+'Base de datos  1'!A3285</f>
        <v>44743</v>
      </c>
      <c r="B320" s="33" t="str">
        <f>+'Base de datos  1'!C3285</f>
        <v>Pago Cuota</v>
      </c>
      <c r="C320" s="33">
        <f>+'Base de datos  1'!D3285</f>
        <v>44746</v>
      </c>
      <c r="D320" s="33" t="str">
        <f>+'Base de datos  1'!E3285</f>
        <v>TR</v>
      </c>
      <c r="E320" s="33" t="str">
        <f>+'Base de datos  1'!F3285</f>
        <v>Puyehue 36, Militza Cortes</v>
      </c>
      <c r="F320">
        <f>+'Base de datos  1'!G3285</f>
        <v>0</v>
      </c>
      <c r="G320" s="201">
        <f>+'Base de datos  1'!H3285</f>
        <v>6000</v>
      </c>
    </row>
    <row r="321" spans="1:7" x14ac:dyDescent="0.25">
      <c r="A321" s="33">
        <f>+'Base de datos  1'!A3286</f>
        <v>44743</v>
      </c>
      <c r="B321" s="33" t="str">
        <f>+'Base de datos  1'!C3286</f>
        <v>Pago Cuota</v>
      </c>
      <c r="C321" s="33">
        <f>+'Base de datos  1'!D3286</f>
        <v>44746</v>
      </c>
      <c r="D321" s="33" t="str">
        <f>+'Base de datos  1'!E3286</f>
        <v>TR</v>
      </c>
      <c r="E321" s="33" t="str">
        <f>+'Base de datos  1'!F3286</f>
        <v>Villarrica 128, Marcela Ubilla</v>
      </c>
      <c r="F321">
        <f>+'Base de datos  1'!G3286</f>
        <v>0</v>
      </c>
      <c r="G321" s="201">
        <f>+'Base de datos  1'!H3286</f>
        <v>6000</v>
      </c>
    </row>
    <row r="322" spans="1:7" x14ac:dyDescent="0.25">
      <c r="A322" s="33">
        <f>+'Base de datos  1'!A3287</f>
        <v>44743</v>
      </c>
      <c r="B322" s="33" t="str">
        <f>+'Base de datos  1'!C3287</f>
        <v>Pago Cuota</v>
      </c>
      <c r="C322" s="33">
        <f>+'Base de datos  1'!D3287</f>
        <v>44746</v>
      </c>
      <c r="D322" s="33" t="str">
        <f>+'Base de datos  1'!E3287</f>
        <v>TR</v>
      </c>
      <c r="E322" s="33" t="str">
        <f>+'Base de datos  1'!F3287</f>
        <v>Llanquihue 88, Pedro Flores</v>
      </c>
      <c r="F322">
        <f>+'Base de datos  1'!G3287</f>
        <v>0</v>
      </c>
      <c r="G322" s="201">
        <f>+'Base de datos  1'!H3287</f>
        <v>23000</v>
      </c>
    </row>
    <row r="323" spans="1:7" x14ac:dyDescent="0.25">
      <c r="A323" s="33">
        <f>+'Base de datos  1'!A3288</f>
        <v>44743</v>
      </c>
      <c r="B323" s="33" t="str">
        <f>+'Base de datos  1'!C3288</f>
        <v>Pago Cuota</v>
      </c>
      <c r="C323" s="33">
        <f>+'Base de datos  1'!D3288</f>
        <v>44746</v>
      </c>
      <c r="D323" s="33" t="str">
        <f>+'Base de datos  1'!E3288</f>
        <v>TR</v>
      </c>
      <c r="E323" s="33" t="str">
        <f>+'Base de datos  1'!F3288</f>
        <v>Ranco 48, Carola Arriagada</v>
      </c>
      <c r="F323">
        <f>+'Base de datos  1'!G3288</f>
        <v>0</v>
      </c>
      <c r="G323" s="201">
        <f>+'Base de datos  1'!H3288</f>
        <v>26000</v>
      </c>
    </row>
    <row r="324" spans="1:7" x14ac:dyDescent="0.25">
      <c r="A324" s="33">
        <f>+'Base de datos  1'!A3289</f>
        <v>44743</v>
      </c>
      <c r="B324" s="33" t="str">
        <f>+'Base de datos  1'!C3289</f>
        <v>Pago Cuota</v>
      </c>
      <c r="C324" s="33">
        <f>+'Base de datos  1'!D3289</f>
        <v>44746</v>
      </c>
      <c r="D324" s="33" t="str">
        <f>+'Base de datos  1'!E3289</f>
        <v>TR</v>
      </c>
      <c r="E324" s="33" t="str">
        <f>+'Base de datos  1'!F3289</f>
        <v>Villarrica 102, Ximena Mancilla</v>
      </c>
      <c r="F324">
        <f>+'Base de datos  1'!G3289</f>
        <v>0</v>
      </c>
      <c r="G324" s="201">
        <f>+'Base de datos  1'!H3289</f>
        <v>26102</v>
      </c>
    </row>
    <row r="325" spans="1:7" x14ac:dyDescent="0.25">
      <c r="A325" s="33">
        <f>+'Base de datos  1'!A3290</f>
        <v>44743</v>
      </c>
      <c r="B325" s="33" t="str">
        <f>+'Base de datos  1'!C3290</f>
        <v>Pago Cuota</v>
      </c>
      <c r="C325" s="33">
        <f>+'Base de datos  1'!D3290</f>
        <v>44747</v>
      </c>
      <c r="D325" s="33" t="str">
        <f>+'Base de datos  1'!E3290</f>
        <v>D/E</v>
      </c>
      <c r="E325" s="33" t="str">
        <f>+'Base de datos  1'!F3290</f>
        <v>Villarrica 100, Julia Zuñiga</v>
      </c>
      <c r="F325">
        <f>+'Base de datos  1'!G3290</f>
        <v>0</v>
      </c>
      <c r="G325" s="201">
        <f>+'Base de datos  1'!H3290</f>
        <v>26100</v>
      </c>
    </row>
    <row r="326" spans="1:7" x14ac:dyDescent="0.25">
      <c r="A326" s="33">
        <f>+'Base de datos  1'!A3291</f>
        <v>44743</v>
      </c>
      <c r="B326" s="33" t="str">
        <f>+'Base de datos  1'!C3291</f>
        <v>Pago Cuota</v>
      </c>
      <c r="C326" s="33">
        <f>+'Base de datos  1'!D3291</f>
        <v>44747</v>
      </c>
      <c r="D326" s="33" t="str">
        <f>+'Base de datos  1'!E3291</f>
        <v>TR</v>
      </c>
      <c r="E326" s="33" t="str">
        <f>+'Base de datos  1'!F3291</f>
        <v>Llanquihue 109, Teresa Gatica</v>
      </c>
      <c r="F326">
        <f>+'Base de datos  1'!G3291</f>
        <v>0</v>
      </c>
      <c r="G326" s="201">
        <f>+'Base de datos  1'!H3291</f>
        <v>26109</v>
      </c>
    </row>
    <row r="327" spans="1:7" x14ac:dyDescent="0.25">
      <c r="A327" s="33">
        <f>+'Base de datos  1'!A3292</f>
        <v>44743</v>
      </c>
      <c r="B327" s="33" t="str">
        <f>+'Base de datos  1'!C3292</f>
        <v>Pago Cuota</v>
      </c>
      <c r="C327" s="33">
        <f>+'Base de datos  1'!D3292</f>
        <v>44747</v>
      </c>
      <c r="D327" s="33" t="str">
        <f>+'Base de datos  1'!E3292</f>
        <v>D/E</v>
      </c>
      <c r="E327" s="33" t="str">
        <f>+'Base de datos  1'!F3292</f>
        <v>Villarrica 98, Anibal Vivaceta</v>
      </c>
      <c r="F327">
        <f>+'Base de datos  1'!G3292</f>
        <v>0</v>
      </c>
      <c r="G327" s="201">
        <f>+'Base de datos  1'!H3292</f>
        <v>46000</v>
      </c>
    </row>
    <row r="328" spans="1:7" x14ac:dyDescent="0.25">
      <c r="A328" s="33">
        <f>+'Base de datos  1'!A3293</f>
        <v>44743</v>
      </c>
      <c r="B328" s="33" t="str">
        <f>+'Base de datos  1'!C3293</f>
        <v>Pago Cuota</v>
      </c>
      <c r="C328" s="33">
        <f>+'Base de datos  1'!D3293</f>
        <v>44748</v>
      </c>
      <c r="D328" s="33" t="str">
        <f>+'Base de datos  1'!E3293</f>
        <v>TR</v>
      </c>
      <c r="E328" s="33" t="str">
        <f>+'Base de datos  1'!F3293</f>
        <v>Ranco 75, Olga Hernandez</v>
      </c>
      <c r="F328">
        <f>+'Base de datos  1'!G3293</f>
        <v>0</v>
      </c>
      <c r="G328" s="201">
        <f>+'Base de datos  1'!H3293</f>
        <v>26000</v>
      </c>
    </row>
    <row r="329" spans="1:7" x14ac:dyDescent="0.25">
      <c r="A329" s="33">
        <f>+'Base de datos  1'!A3294</f>
        <v>44743</v>
      </c>
      <c r="B329" s="33" t="str">
        <f>+'Base de datos  1'!C3294</f>
        <v>Pago Cuota</v>
      </c>
      <c r="C329" s="33">
        <f>+'Base de datos  1'!D3294</f>
        <v>44748</v>
      </c>
      <c r="D329" s="33" t="str">
        <f>+'Base de datos  1'!E3294</f>
        <v>TR</v>
      </c>
      <c r="E329" s="33" t="str">
        <f>+'Base de datos  1'!F3294</f>
        <v>Llanquihue 119, Maria Madariaga</v>
      </c>
      <c r="F329">
        <f>+'Base de datos  1'!G3294</f>
        <v>0</v>
      </c>
      <c r="G329" s="201">
        <f>+'Base de datos  1'!H3294</f>
        <v>26000</v>
      </c>
    </row>
    <row r="330" spans="1:7" x14ac:dyDescent="0.25">
      <c r="A330" s="33">
        <f>+'Base de datos  1'!A3295</f>
        <v>44743</v>
      </c>
      <c r="B330" s="33" t="str">
        <f>+'Base de datos  1'!C3295</f>
        <v>Pago Cuota</v>
      </c>
      <c r="C330" s="33">
        <f>+'Base de datos  1'!D3295</f>
        <v>44748</v>
      </c>
      <c r="D330" s="33" t="str">
        <f>+'Base de datos  1'!E3295</f>
        <v>TR</v>
      </c>
      <c r="E330" s="33" t="str">
        <f>+'Base de datos  1'!F3295</f>
        <v>Ranco 75, Olga Hernandez</v>
      </c>
      <c r="F330">
        <f>+'Base de datos  1'!G3295</f>
        <v>0</v>
      </c>
      <c r="G330" s="201">
        <f>+'Base de datos  1'!H3295</f>
        <v>49000</v>
      </c>
    </row>
    <row r="331" spans="1:7" x14ac:dyDescent="0.25">
      <c r="A331" s="33">
        <f>+'Base de datos  1'!A3296</f>
        <v>44743</v>
      </c>
      <c r="B331" s="33" t="str">
        <f>+'Base de datos  1'!C3296</f>
        <v>Pago Cuota</v>
      </c>
      <c r="C331" s="33">
        <f>+'Base de datos  1'!D3296</f>
        <v>44749</v>
      </c>
      <c r="D331" s="33" t="str">
        <f>+'Base de datos  1'!E3296</f>
        <v>TR</v>
      </c>
      <c r="E331" s="33" t="str">
        <f>+'Base de datos  1'!F3296</f>
        <v>Ranco 91, Jeannette Ibarra</v>
      </c>
      <c r="F331">
        <f>+'Base de datos  1'!G3296</f>
        <v>0</v>
      </c>
      <c r="G331" s="201">
        <f>+'Base de datos  1'!H3296</f>
        <v>26000</v>
      </c>
    </row>
    <row r="332" spans="1:7" x14ac:dyDescent="0.25">
      <c r="A332" s="33">
        <f>+'Base de datos  1'!A3297</f>
        <v>44743</v>
      </c>
      <c r="B332" s="33" t="str">
        <f>+'Base de datos  1'!C3297</f>
        <v>Pago Cuota</v>
      </c>
      <c r="C332" s="33">
        <f>+'Base de datos  1'!D3297</f>
        <v>44750</v>
      </c>
      <c r="D332" s="33" t="str">
        <f>+'Base de datos  1'!E3297</f>
        <v>TR</v>
      </c>
      <c r="E332" s="33" t="str">
        <f>+'Base de datos  1'!F3297</f>
        <v>Llanquihue 97, Rene Rivero</v>
      </c>
      <c r="F332">
        <f>+'Base de datos  1'!G3297</f>
        <v>0</v>
      </c>
      <c r="G332" s="201">
        <f>+'Base de datos  1'!H3297</f>
        <v>26000</v>
      </c>
    </row>
    <row r="333" spans="1:7" x14ac:dyDescent="0.25">
      <c r="A333" s="33">
        <f>+'Base de datos  1'!A3298</f>
        <v>44743</v>
      </c>
      <c r="B333" s="33" t="str">
        <f>+'Base de datos  1'!C3298</f>
        <v>Pago Cuota</v>
      </c>
      <c r="C333" s="33">
        <f>+'Base de datos  1'!D3298</f>
        <v>44756</v>
      </c>
      <c r="D333" s="33" t="str">
        <f>+'Base de datos  1'!E3298</f>
        <v>TR</v>
      </c>
      <c r="E333" s="33" t="str">
        <f>+'Base de datos  1'!F3298</f>
        <v>Llanquihue 86, Jorge Zuñiga</v>
      </c>
      <c r="F333">
        <f>+'Base de datos  1'!G3298</f>
        <v>0</v>
      </c>
      <c r="G333" s="201">
        <f>+'Base de datos  1'!H3298</f>
        <v>118000</v>
      </c>
    </row>
    <row r="334" spans="1:7" x14ac:dyDescent="0.25">
      <c r="A334" s="33">
        <f>+'Base de datos  1'!A3299</f>
        <v>44743</v>
      </c>
      <c r="B334" s="33" t="str">
        <f>+'Base de datos  1'!C3299</f>
        <v>Pago Cuota</v>
      </c>
      <c r="C334" s="33">
        <f>+'Base de datos  1'!D3299</f>
        <v>44760</v>
      </c>
      <c r="D334" s="33" t="str">
        <f>+'Base de datos  1'!E3299</f>
        <v>TR</v>
      </c>
      <c r="E334" s="33" t="str">
        <f>+'Base de datos  1'!F3299</f>
        <v>Icalma 72, Jorge Matamala</v>
      </c>
      <c r="F334">
        <f>+'Base de datos  1'!G3299</f>
        <v>0</v>
      </c>
      <c r="G334" s="201">
        <f>+'Base de datos  1'!H3299</f>
        <v>23000</v>
      </c>
    </row>
    <row r="335" spans="1:7" x14ac:dyDescent="0.25">
      <c r="A335" s="33">
        <f>+'Base de datos  1'!A3300</f>
        <v>44743</v>
      </c>
      <c r="B335" s="33" t="str">
        <f>+'Base de datos  1'!C3300</f>
        <v>Pago Cuota</v>
      </c>
      <c r="C335" s="33">
        <f>+'Base de datos  1'!D3300</f>
        <v>44760</v>
      </c>
      <c r="D335" s="33" t="str">
        <f>+'Base de datos  1'!E3300</f>
        <v>TR</v>
      </c>
      <c r="E335" s="33" t="str">
        <f>+'Base de datos  1'!F3300</f>
        <v>Puyehue 37 , Jorge Matamala</v>
      </c>
      <c r="F335">
        <f>+'Base de datos  1'!G3300</f>
        <v>0</v>
      </c>
      <c r="G335" s="201">
        <f>+'Base de datos  1'!H3300</f>
        <v>23000</v>
      </c>
    </row>
    <row r="336" spans="1:7" x14ac:dyDescent="0.25">
      <c r="A336" s="33">
        <f>+'Base de datos  1'!A3301</f>
        <v>44743</v>
      </c>
      <c r="B336" s="33" t="str">
        <f>+'Base de datos  1'!C3301</f>
        <v>Pago Cuota</v>
      </c>
      <c r="C336" s="33">
        <f>+'Base de datos  1'!D3301</f>
        <v>44760</v>
      </c>
      <c r="D336" s="33" t="str">
        <f>+'Base de datos  1'!E3301</f>
        <v>TR</v>
      </c>
      <c r="E336" s="33" t="str">
        <f>+'Base de datos  1'!F3301</f>
        <v>Ranco 81, Marcela Cubillos</v>
      </c>
      <c r="F336">
        <f>+'Base de datos  1'!G3301</f>
        <v>0</v>
      </c>
      <c r="G336" s="201">
        <f>+'Base de datos  1'!H3301</f>
        <v>156000</v>
      </c>
    </row>
    <row r="337" spans="1:7" x14ac:dyDescent="0.25">
      <c r="A337" s="33">
        <f>+'Base de datos  1'!A3302</f>
        <v>44743</v>
      </c>
      <c r="B337" s="33" t="str">
        <f>+'Base de datos  1'!C3302</f>
        <v>Pago Cuota</v>
      </c>
      <c r="C337" s="33">
        <f>+'Base de datos  1'!D3302</f>
        <v>44761</v>
      </c>
      <c r="D337" s="33" t="str">
        <f>+'Base de datos  1'!E3302</f>
        <v>TR</v>
      </c>
      <c r="E337" s="33" t="str">
        <f>+'Base de datos  1'!F3302</f>
        <v>Puyehue 30, Jorge Carcasson</v>
      </c>
      <c r="F337">
        <f>+'Base de datos  1'!G3302</f>
        <v>0</v>
      </c>
      <c r="G337" s="201">
        <f>+'Base de datos  1'!H3302</f>
        <v>29000</v>
      </c>
    </row>
    <row r="338" spans="1:7" x14ac:dyDescent="0.25">
      <c r="A338" s="33">
        <f>+'Base de datos  1'!A3303</f>
        <v>44743</v>
      </c>
      <c r="B338" s="33" t="str">
        <f>+'Base de datos  1'!C3303</f>
        <v>Pago Cuota</v>
      </c>
      <c r="C338" s="33">
        <f>+'Base de datos  1'!D3303</f>
        <v>44762</v>
      </c>
      <c r="D338" s="33" t="str">
        <f>+'Base de datos  1'!E3303</f>
        <v>TR</v>
      </c>
      <c r="E338" s="33" t="str">
        <f>+'Base de datos  1'!F3303</f>
        <v>Villarrica 126, Ema de Ramon</v>
      </c>
      <c r="F338">
        <f>+'Base de datos  1'!G3303</f>
        <v>0</v>
      </c>
      <c r="G338" s="201">
        <f>+'Base de datos  1'!H3303</f>
        <v>23000</v>
      </c>
    </row>
    <row r="339" spans="1:7" x14ac:dyDescent="0.25">
      <c r="A339" s="33">
        <f>+'Base de datos  1'!A3304</f>
        <v>44743</v>
      </c>
      <c r="B339" s="33" t="str">
        <f>+'Base de datos  1'!C3304</f>
        <v>Pago Cuota</v>
      </c>
      <c r="C339" s="33">
        <f>+'Base de datos  1'!D3304</f>
        <v>44762</v>
      </c>
      <c r="D339" s="33" t="str">
        <f>+'Base de datos  1'!E3304</f>
        <v>TR</v>
      </c>
      <c r="E339" s="33" t="str">
        <f>+'Base de datos  1'!F3304</f>
        <v>Llanquihue 113, Pedro Ruz</v>
      </c>
      <c r="F339">
        <f>+'Base de datos  1'!G3304</f>
        <v>0</v>
      </c>
      <c r="G339" s="201">
        <f>+'Base de datos  1'!H3304</f>
        <v>26113</v>
      </c>
    </row>
    <row r="340" spans="1:7" x14ac:dyDescent="0.25">
      <c r="A340" s="33">
        <f>+'Base de datos  1'!A3305</f>
        <v>44743</v>
      </c>
      <c r="B340" s="33" t="str">
        <f>+'Base de datos  1'!C3305</f>
        <v>Pago Cuota</v>
      </c>
      <c r="C340" s="33">
        <f>+'Base de datos  1'!D3305</f>
        <v>44763</v>
      </c>
      <c r="D340" s="33" t="str">
        <f>+'Base de datos  1'!E3305</f>
        <v>TR</v>
      </c>
      <c r="E340" s="33" t="str">
        <f>+'Base de datos  1'!F3305</f>
        <v>Riñihue 25, Juan Gonzalez</v>
      </c>
      <c r="F340">
        <f>+'Base de datos  1'!G3305</f>
        <v>0</v>
      </c>
      <c r="G340" s="201">
        <f>+'Base de datos  1'!H3305</f>
        <v>26000</v>
      </c>
    </row>
    <row r="341" spans="1:7" x14ac:dyDescent="0.25">
      <c r="A341" s="33">
        <f>+'Base de datos  1'!A3306</f>
        <v>44743</v>
      </c>
      <c r="B341" s="33" t="str">
        <f>+'Base de datos  1'!C3306</f>
        <v>Pago Cuota</v>
      </c>
      <c r="C341" s="33">
        <f>+'Base de datos  1'!D3306</f>
        <v>44763</v>
      </c>
      <c r="D341" s="33" t="str">
        <f>+'Base de datos  1'!E3306</f>
        <v>TR</v>
      </c>
      <c r="E341" s="33" t="str">
        <f>+'Base de datos  1'!F3306</f>
        <v>Riñihue 25, Juan Gonzalez</v>
      </c>
      <c r="F341">
        <f>+'Base de datos  1'!G3306</f>
        <v>0</v>
      </c>
      <c r="G341" s="201">
        <f>+'Base de datos  1'!H3306</f>
        <v>52000</v>
      </c>
    </row>
    <row r="342" spans="1:7" x14ac:dyDescent="0.25">
      <c r="A342" s="33">
        <f>+'Base de datos  1'!A3307</f>
        <v>44743</v>
      </c>
      <c r="B342" s="33" t="str">
        <f>+'Base de datos  1'!C3307</f>
        <v>Pago Cuota</v>
      </c>
      <c r="C342" s="33">
        <f>+'Base de datos  1'!D3307</f>
        <v>44764</v>
      </c>
      <c r="D342" s="33" t="str">
        <f>+'Base de datos  1'!E3307</f>
        <v>TR</v>
      </c>
      <c r="E342" s="33" t="str">
        <f>+'Base de datos  1'!F3307</f>
        <v>Ranco 42, Octavio Arrue</v>
      </c>
      <c r="F342">
        <f>+'Base de datos  1'!G3307</f>
        <v>0</v>
      </c>
      <c r="G342" s="201">
        <f>+'Base de datos  1'!H3307</f>
        <v>26000</v>
      </c>
    </row>
    <row r="343" spans="1:7" x14ac:dyDescent="0.25">
      <c r="A343" s="33">
        <f>+'Base de datos  1'!A3308</f>
        <v>44743</v>
      </c>
      <c r="B343" s="33" t="str">
        <f>+'Base de datos  1'!C3308</f>
        <v>Pago Cuota</v>
      </c>
      <c r="C343" s="33">
        <f>+'Base de datos  1'!D3308</f>
        <v>44764</v>
      </c>
      <c r="D343" s="33" t="str">
        <f>+'Base de datos  1'!E3308</f>
        <v>TR</v>
      </c>
      <c r="E343" s="33" t="str">
        <f>+'Base de datos  1'!F3308</f>
        <v>Llanquihue 80, Sergio ibaceta</v>
      </c>
      <c r="F343">
        <f>+'Base de datos  1'!G3308</f>
        <v>0</v>
      </c>
      <c r="G343" s="201">
        <f>+'Base de datos  1'!H3308</f>
        <v>26080</v>
      </c>
    </row>
    <row r="344" spans="1:7" x14ac:dyDescent="0.25">
      <c r="A344" s="33">
        <f>+'Base de datos  1'!A3309</f>
        <v>44743</v>
      </c>
      <c r="B344" s="33" t="str">
        <f>+'Base de datos  1'!C3309</f>
        <v>Pago Cuota</v>
      </c>
      <c r="C344" s="33">
        <f>+'Base de datos  1'!D3309</f>
        <v>44767</v>
      </c>
      <c r="D344" s="33" t="str">
        <f>+'Base de datos  1'!E3309</f>
        <v>TR</v>
      </c>
      <c r="E344" s="33" t="str">
        <f>+'Base de datos  1'!F3309</f>
        <v>Llanquihue 97-A, Patricia Castillo Olivera</v>
      </c>
      <c r="F344">
        <f>+'Base de datos  1'!G3309</f>
        <v>0</v>
      </c>
      <c r="G344" s="201">
        <f>+'Base de datos  1'!H3309</f>
        <v>26000</v>
      </c>
    </row>
    <row r="345" spans="1:7" x14ac:dyDescent="0.25">
      <c r="A345" s="33">
        <f>+'Base de datos  1'!A3310</f>
        <v>44743</v>
      </c>
      <c r="B345" s="33" t="str">
        <f>+'Base de datos  1'!C3310</f>
        <v>Pago Cuota</v>
      </c>
      <c r="C345" s="33">
        <f>+'Base de datos  1'!D3310</f>
        <v>44768</v>
      </c>
      <c r="D345" s="33" t="str">
        <f>+'Base de datos  1'!E3310</f>
        <v>TR</v>
      </c>
      <c r="E345" s="33" t="str">
        <f>+'Base de datos  1'!F3310</f>
        <v>Puyehue 47, Andrea Valdivia</v>
      </c>
      <c r="F345">
        <f>+'Base de datos  1'!G3310</f>
        <v>0</v>
      </c>
      <c r="G345" s="201">
        <f>+'Base de datos  1'!H3310</f>
        <v>23000</v>
      </c>
    </row>
    <row r="346" spans="1:7" x14ac:dyDescent="0.25">
      <c r="A346" s="33">
        <f>+'Base de datos  1'!A3311</f>
        <v>44743</v>
      </c>
      <c r="B346" s="33" t="str">
        <f>+'Base de datos  1'!C3311</f>
        <v>Pago Cuota</v>
      </c>
      <c r="C346" s="33">
        <f>+'Base de datos  1'!D3311</f>
        <v>44769</v>
      </c>
      <c r="D346" s="33" t="str">
        <f>+'Base de datos  1'!E3311</f>
        <v>TR</v>
      </c>
      <c r="E346" s="33" t="str">
        <f>+'Base de datos  1'!F3311</f>
        <v>Llanquihue 74, Eliana Haro 14564</v>
      </c>
      <c r="F346">
        <f>+'Base de datos  1'!G3311</f>
        <v>0</v>
      </c>
      <c r="G346" s="201">
        <f>+'Base de datos  1'!H3311</f>
        <v>26000</v>
      </c>
    </row>
    <row r="347" spans="1:7" x14ac:dyDescent="0.25">
      <c r="A347" s="33">
        <f>+'Base de datos  1'!A3312</f>
        <v>44743</v>
      </c>
      <c r="B347" s="33" t="str">
        <f>+'Base de datos  1'!C3312</f>
        <v>Pago Cuota</v>
      </c>
      <c r="C347" s="33">
        <f>+'Base de datos  1'!D3312</f>
        <v>44769</v>
      </c>
      <c r="D347" s="33" t="str">
        <f>+'Base de datos  1'!E3312</f>
        <v>TR</v>
      </c>
      <c r="E347" s="33" t="str">
        <f>+'Base de datos  1'!F3312</f>
        <v>Ranco 83, Silvia Gonzalez 14565</v>
      </c>
      <c r="F347">
        <f>+'Base de datos  1'!G3312</f>
        <v>0</v>
      </c>
      <c r="G347" s="201">
        <f>+'Base de datos  1'!H3312</f>
        <v>26000</v>
      </c>
    </row>
    <row r="348" spans="1:7" x14ac:dyDescent="0.25">
      <c r="A348" s="33">
        <f>+'Base de datos  1'!A3313</f>
        <v>44743</v>
      </c>
      <c r="B348" s="33" t="str">
        <f>+'Base de datos  1'!C3313</f>
        <v>Pago Cuota</v>
      </c>
      <c r="C348" s="33">
        <f>+'Base de datos  1'!D3313</f>
        <v>44769</v>
      </c>
      <c r="D348" s="33" t="str">
        <f>+'Base de datos  1'!E3313</f>
        <v>TR</v>
      </c>
      <c r="E348" s="33" t="str">
        <f>+'Base de datos  1'!F3313</f>
        <v>Puyehue 41, Teresa Sepulveda 14536</v>
      </c>
      <c r="F348">
        <f>+'Base de datos  1'!G3313</f>
        <v>0</v>
      </c>
      <c r="G348" s="201">
        <f>+'Base de datos  1'!H3313</f>
        <v>30000</v>
      </c>
    </row>
    <row r="349" spans="1:7" x14ac:dyDescent="0.25">
      <c r="A349" s="33">
        <f>+'Base de datos  1'!A3314</f>
        <v>44743</v>
      </c>
      <c r="B349" s="33" t="str">
        <f>+'Base de datos  1'!C3314</f>
        <v>Pago Cuota</v>
      </c>
      <c r="C349" s="33">
        <f>+'Base de datos  1'!D3314</f>
        <v>44769</v>
      </c>
      <c r="D349" s="33" t="str">
        <f>+'Base de datos  1'!E3314</f>
        <v>TR</v>
      </c>
      <c r="E349" s="33" t="str">
        <f>+'Base de datos  1'!F3314</f>
        <v>Ranco 89, Teresa Rojas 14540</v>
      </c>
      <c r="F349">
        <f>+'Base de datos  1'!G3314</f>
        <v>0</v>
      </c>
      <c r="G349" s="201">
        <f>+'Base de datos  1'!H3314</f>
        <v>49000</v>
      </c>
    </row>
    <row r="350" spans="1:7" x14ac:dyDescent="0.25">
      <c r="A350" s="33">
        <f>+'Base de datos  1'!A3315</f>
        <v>44743</v>
      </c>
      <c r="B350" s="33" t="str">
        <f>+'Base de datos  1'!C3315</f>
        <v>Pago Cuota</v>
      </c>
      <c r="C350" s="33">
        <f>+'Base de datos  1'!D3315</f>
        <v>44769</v>
      </c>
      <c r="D350" s="33" t="str">
        <f>+'Base de datos  1'!E3315</f>
        <v>TR</v>
      </c>
      <c r="E350" s="33" t="str">
        <f>+'Base de datos  1'!F3315</f>
        <v>Llanquihue 99, Luisa Herrera 14567</v>
      </c>
      <c r="F350">
        <f>+'Base de datos  1'!G3315</f>
        <v>0</v>
      </c>
      <c r="G350" s="201">
        <f>+'Base de datos  1'!H3315</f>
        <v>121000</v>
      </c>
    </row>
    <row r="351" spans="1:7" x14ac:dyDescent="0.25">
      <c r="A351" s="33">
        <f>+'Base de datos  1'!A3316</f>
        <v>44743</v>
      </c>
      <c r="B351" s="33" t="str">
        <f>+'Base de datos  1'!C3316</f>
        <v>Pago Cuota</v>
      </c>
      <c r="C351" s="33">
        <f>+'Base de datos  1'!D3316</f>
        <v>44769</v>
      </c>
      <c r="D351" s="33" t="str">
        <f>+'Base de datos  1'!E3316</f>
        <v>TR</v>
      </c>
      <c r="E351" s="33" t="str">
        <f>+'Base de datos  1'!F3316</f>
        <v>Ranco 85, Hugo Flores 14573</v>
      </c>
      <c r="F351">
        <f>+'Base de datos  1'!G3316</f>
        <v>0</v>
      </c>
      <c r="G351" s="201">
        <f>+'Base de datos  1'!H3316</f>
        <v>251000</v>
      </c>
    </row>
    <row r="352" spans="1:7" x14ac:dyDescent="0.25">
      <c r="A352" s="33">
        <f>+'Base de datos  1'!A3317</f>
        <v>44743</v>
      </c>
      <c r="B352" s="33" t="str">
        <f>+'Base de datos  1'!C3317</f>
        <v>Pago Cuota</v>
      </c>
      <c r="C352" s="33">
        <f>+'Base de datos  1'!D3317</f>
        <v>44770</v>
      </c>
      <c r="D352" s="33" t="str">
        <f>+'Base de datos  1'!E3317</f>
        <v>TR</v>
      </c>
      <c r="E352" s="33" t="str">
        <f>+'Base de datos  1'!F3317</f>
        <v>Riñihue 19, Teresa Peña</v>
      </c>
      <c r="F352">
        <f>+'Base de datos  1'!G3317</f>
        <v>0</v>
      </c>
      <c r="G352" s="201">
        <f>+'Base de datos  1'!H3317</f>
        <v>23000</v>
      </c>
    </row>
    <row r="353" spans="1:8" x14ac:dyDescent="0.25">
      <c r="A353" s="33">
        <f>+'Base de datos  1'!A3318</f>
        <v>44743</v>
      </c>
      <c r="B353" s="33" t="str">
        <f>+'Base de datos  1'!C3318</f>
        <v>Pago Cuota</v>
      </c>
      <c r="C353" s="33">
        <f>+'Base de datos  1'!D3318</f>
        <v>44771</v>
      </c>
      <c r="D353" s="33" t="str">
        <f>+'Base de datos  1'!E3318</f>
        <v>TR</v>
      </c>
      <c r="E353" s="33" t="str">
        <f>+'Base de datos  1'!F3318</f>
        <v>Villarrica 118, Pia Burgos</v>
      </c>
      <c r="F353">
        <f>+'Base de datos  1'!G3318</f>
        <v>0</v>
      </c>
      <c r="G353" s="201">
        <f>+'Base de datos  1'!H3318</f>
        <v>26000</v>
      </c>
    </row>
    <row r="354" spans="1:8" x14ac:dyDescent="0.25">
      <c r="A354" s="33">
        <f>+'Base de datos  1'!A3319</f>
        <v>44743</v>
      </c>
      <c r="B354" s="33" t="str">
        <f>+'Base de datos  1'!C3319</f>
        <v>Pago Cuota</v>
      </c>
      <c r="C354" s="33">
        <f>+'Base de datos  1'!D3319</f>
        <v>44771</v>
      </c>
      <c r="D354" s="33" t="str">
        <f>+'Base de datos  1'!E3319</f>
        <v>TR</v>
      </c>
      <c r="E354" s="33" t="str">
        <f>+'Base de datos  1'!F3319</f>
        <v>Villarrica 123, Omar Sepulveda</v>
      </c>
      <c r="F354">
        <f>+'Base de datos  1'!G3319</f>
        <v>0</v>
      </c>
      <c r="G354" s="201">
        <f>+'Base de datos  1'!H3319</f>
        <v>26000</v>
      </c>
    </row>
    <row r="355" spans="1:8" x14ac:dyDescent="0.25">
      <c r="A355" s="33">
        <f>+'Base de datos  1'!A3320</f>
        <v>44743</v>
      </c>
      <c r="B355" s="33" t="str">
        <f>+'Base de datos  1'!C3320</f>
        <v>Pago Cuota</v>
      </c>
      <c r="C355" s="33">
        <f>+'Base de datos  1'!D3320</f>
        <v>44771</v>
      </c>
      <c r="D355" s="33" t="str">
        <f>+'Base de datos  1'!E3320</f>
        <v>TR</v>
      </c>
      <c r="E355" s="33" t="str">
        <f>+'Base de datos  1'!F3320</f>
        <v>Ranco 77, Melinda Gonzalez</v>
      </c>
      <c r="F355">
        <f>+'Base de datos  1'!G3320</f>
        <v>0</v>
      </c>
      <c r="G355" s="201">
        <f>+'Base de datos  1'!H3320</f>
        <v>26000</v>
      </c>
    </row>
    <row r="356" spans="1:8" x14ac:dyDescent="0.25">
      <c r="A356" s="33">
        <f>+'Base de datos  1'!A3321</f>
        <v>44743</v>
      </c>
      <c r="B356" s="33" t="str">
        <f>+'Base de datos  1'!C3321</f>
        <v>Pago Cuota</v>
      </c>
      <c r="C356" s="33">
        <f>+'Base de datos  1'!D3321</f>
        <v>44771</v>
      </c>
      <c r="D356" s="33" t="str">
        <f>+'Base de datos  1'!E3321</f>
        <v>TR</v>
      </c>
      <c r="E356" s="33" t="str">
        <f>+'Base de datos  1'!F3321</f>
        <v>Villarrica 106, Carolina Uribe</v>
      </c>
      <c r="F356">
        <f>+'Base de datos  1'!G3321</f>
        <v>0</v>
      </c>
      <c r="G356" s="201">
        <f>+'Base de datos  1'!H3321</f>
        <v>26000</v>
      </c>
    </row>
    <row r="357" spans="1:8" x14ac:dyDescent="0.25">
      <c r="A357" s="33">
        <f>+'Base de datos  1'!A3322</f>
        <v>44743</v>
      </c>
      <c r="B357" s="33" t="str">
        <f>+'Base de datos  1'!C3322</f>
        <v>Pago Cuota</v>
      </c>
      <c r="C357" s="33">
        <f>+'Base de datos  1'!D3322</f>
        <v>44771</v>
      </c>
      <c r="D357" s="33" t="str">
        <f>+'Base de datos  1'!E3322</f>
        <v>TR</v>
      </c>
      <c r="E357" s="33" t="str">
        <f>+'Base de datos  1'!F3322</f>
        <v>Villarrica 102, Ximena Mancilla</v>
      </c>
      <c r="F357">
        <f>+'Base de datos  1'!G3322</f>
        <v>0</v>
      </c>
      <c r="G357" s="201">
        <f>+'Base de datos  1'!H3322</f>
        <v>26102</v>
      </c>
    </row>
    <row r="358" spans="1:8" x14ac:dyDescent="0.25">
      <c r="A358" s="217">
        <f>+'Base de datos  1'!A3323</f>
        <v>44743</v>
      </c>
      <c r="B358" s="217" t="str">
        <f>+'Base de datos  1'!C3323</f>
        <v>Pago Cuota</v>
      </c>
      <c r="C358" s="217">
        <f>+'Base de datos  1'!D3323</f>
        <v>44771</v>
      </c>
      <c r="D358" s="217" t="str">
        <f>+'Base de datos  1'!E3323</f>
        <v>TR</v>
      </c>
      <c r="E358" s="217" t="str">
        <f>+'Base de datos  1'!F3323</f>
        <v>Riñihue 23, Sara Salgado</v>
      </c>
      <c r="F358" s="218">
        <f>+'Base de datos  1'!G3323</f>
        <v>0</v>
      </c>
      <c r="G358" s="225">
        <f>+'Base de datos  1'!H3323</f>
        <v>42000</v>
      </c>
      <c r="H358" s="225">
        <f>SUM(G314:G358)</f>
        <v>1739106</v>
      </c>
    </row>
    <row r="359" spans="1:8" x14ac:dyDescent="0.25">
      <c r="A359" s="33">
        <f>+'Base de datos  1'!A3324</f>
        <v>44774</v>
      </c>
      <c r="B359" s="33" t="str">
        <f>+'Base de datos  1'!C3324</f>
        <v>Pago Cuota</v>
      </c>
      <c r="C359" s="33">
        <f>+'Base de datos  1'!D3324</f>
        <v>44774</v>
      </c>
      <c r="D359" s="33" t="str">
        <f>+'Base de datos  1'!E3324</f>
        <v>TR</v>
      </c>
      <c r="E359" s="33" t="str">
        <f>+'Base de datos  1'!F3324</f>
        <v>R.Figueroa vuelto caja chica Juliio</v>
      </c>
      <c r="F359">
        <f>+'Base de datos  1'!G3324</f>
        <v>0</v>
      </c>
      <c r="G359" s="201">
        <f>+'Base de datos  1'!H3324</f>
        <v>3880</v>
      </c>
    </row>
    <row r="360" spans="1:8" x14ac:dyDescent="0.25">
      <c r="A360" s="33">
        <f>+'Base de datos  1'!A3325</f>
        <v>44774</v>
      </c>
      <c r="B360" s="33" t="str">
        <f>+'Base de datos  1'!C3325</f>
        <v>Pago Cuota</v>
      </c>
      <c r="C360" s="33">
        <f>+'Base de datos  1'!D3325</f>
        <v>44774</v>
      </c>
      <c r="D360" s="33" t="str">
        <f>+'Base de datos  1'!E3325</f>
        <v>TR</v>
      </c>
      <c r="E360" s="33" t="str">
        <f>+'Base de datos  1'!F3325</f>
        <v>Puyehue 47, Andrea Valdivia</v>
      </c>
      <c r="F360">
        <f>+'Base de datos  1'!G3325</f>
        <v>0</v>
      </c>
      <c r="G360" s="201">
        <f>+'Base de datos  1'!H3325</f>
        <v>6000</v>
      </c>
    </row>
    <row r="361" spans="1:8" x14ac:dyDescent="0.25">
      <c r="A361" s="33">
        <f>+'Base de datos  1'!A3326</f>
        <v>44774</v>
      </c>
      <c r="B361" s="33" t="str">
        <f>+'Base de datos  1'!C3326</f>
        <v>Pago Cuota</v>
      </c>
      <c r="C361" s="33">
        <f>+'Base de datos  1'!D3326</f>
        <v>44774</v>
      </c>
      <c r="D361" s="33" t="str">
        <f>+'Base de datos  1'!E3326</f>
        <v>TR</v>
      </c>
      <c r="E361" s="33" t="str">
        <f>+'Base de datos  1'!F3326</f>
        <v>Calafquen 5, Marcos Briones</v>
      </c>
      <c r="F361">
        <f>+'Base de datos  1'!G3326</f>
        <v>0</v>
      </c>
      <c r="G361" s="201">
        <f>+'Base de datos  1'!H3326</f>
        <v>23000</v>
      </c>
    </row>
    <row r="362" spans="1:8" x14ac:dyDescent="0.25">
      <c r="A362" s="33">
        <f>+'Base de datos  1'!A3327</f>
        <v>44774</v>
      </c>
      <c r="B362" s="33" t="str">
        <f>+'Base de datos  1'!C3327</f>
        <v>Pago Cuota</v>
      </c>
      <c r="C362" s="33">
        <f>+'Base de datos  1'!D3327</f>
        <v>44774</v>
      </c>
      <c r="D362" s="33" t="str">
        <f>+'Base de datos  1'!E3327</f>
        <v>TR</v>
      </c>
      <c r="E362" s="33" t="str">
        <f>+'Base de datos  1'!F3327</f>
        <v>Llanquihue 97, Rene Rivero</v>
      </c>
      <c r="F362">
        <f>+'Base de datos  1'!G3327</f>
        <v>0</v>
      </c>
      <c r="G362" s="201">
        <f>+'Base de datos  1'!H3327</f>
        <v>26000</v>
      </c>
    </row>
    <row r="363" spans="1:8" x14ac:dyDescent="0.25">
      <c r="A363" s="33">
        <f>+'Base de datos  1'!A3328</f>
        <v>44774</v>
      </c>
      <c r="B363" s="33" t="str">
        <f>+'Base de datos  1'!C3328</f>
        <v>Pago Cuota</v>
      </c>
      <c r="C363" s="33">
        <f>+'Base de datos  1'!D3328</f>
        <v>44774</v>
      </c>
      <c r="D363" s="33" t="str">
        <f>+'Base de datos  1'!E3328</f>
        <v>TR</v>
      </c>
      <c r="E363" s="33" t="str">
        <f>+'Base de datos  1'!F3328</f>
        <v>Puyehue 32, Ivonne Jorquera</v>
      </c>
      <c r="F363">
        <f>+'Base de datos  1'!G3328</f>
        <v>0</v>
      </c>
      <c r="G363" s="201">
        <f>+'Base de datos  1'!H3328</f>
        <v>26000</v>
      </c>
    </row>
    <row r="364" spans="1:8" x14ac:dyDescent="0.25">
      <c r="A364" s="33">
        <f>+'Base de datos  1'!A3329</f>
        <v>44774</v>
      </c>
      <c r="B364" s="33" t="str">
        <f>+'Base de datos  1'!C3329</f>
        <v>Pago Cuota</v>
      </c>
      <c r="C364" s="33">
        <f>+'Base de datos  1'!D3329</f>
        <v>44774</v>
      </c>
      <c r="D364" s="33" t="str">
        <f>+'Base de datos  1'!E3329</f>
        <v>TR</v>
      </c>
      <c r="E364" s="33" t="str">
        <f>+'Base de datos  1'!F3329</f>
        <v>Ranco 54, Marion Pacheco</v>
      </c>
      <c r="F364">
        <f>+'Base de datos  1'!G3329</f>
        <v>0</v>
      </c>
      <c r="G364" s="201">
        <f>+'Base de datos  1'!H3329</f>
        <v>26000</v>
      </c>
    </row>
    <row r="365" spans="1:8" x14ac:dyDescent="0.25">
      <c r="A365" s="33">
        <f>+'Base de datos  1'!A3330</f>
        <v>44774</v>
      </c>
      <c r="B365" s="33" t="str">
        <f>+'Base de datos  1'!C3330</f>
        <v>Pago Cuota</v>
      </c>
      <c r="C365" s="33">
        <f>+'Base de datos  1'!D3330</f>
        <v>44774</v>
      </c>
      <c r="D365" s="33" t="str">
        <f>+'Base de datos  1'!E3330</f>
        <v>TR</v>
      </c>
      <c r="E365" s="33" t="str">
        <f>+'Base de datos  1'!F3330</f>
        <v>Icalma 72, Jorge Matamala</v>
      </c>
      <c r="F365">
        <f>+'Base de datos  1'!G3330</f>
        <v>0</v>
      </c>
      <c r="G365" s="201">
        <f>+'Base de datos  1'!H3330</f>
        <v>26000</v>
      </c>
    </row>
    <row r="366" spans="1:8" x14ac:dyDescent="0.25">
      <c r="A366" s="33">
        <f>+'Base de datos  1'!A3331</f>
        <v>44774</v>
      </c>
      <c r="B366" s="33" t="str">
        <f>+'Base de datos  1'!C3331</f>
        <v>Pago Cuota</v>
      </c>
      <c r="C366" s="33">
        <f>+'Base de datos  1'!D3331</f>
        <v>44774</v>
      </c>
      <c r="D366" s="33" t="str">
        <f>+'Base de datos  1'!E3331</f>
        <v>TR</v>
      </c>
      <c r="E366" s="33" t="str">
        <f>+'Base de datos  1'!F3331</f>
        <v>Puyehue 37 , Jorge Matamala</v>
      </c>
      <c r="F366">
        <f>+'Base de datos  1'!G3331</f>
        <v>0</v>
      </c>
      <c r="G366" s="201">
        <f>+'Base de datos  1'!H3331</f>
        <v>26000</v>
      </c>
    </row>
    <row r="367" spans="1:8" x14ac:dyDescent="0.25">
      <c r="A367" s="33">
        <f>+'Base de datos  1'!A3332</f>
        <v>44774</v>
      </c>
      <c r="B367" s="33" t="str">
        <f>+'Base de datos  1'!C3332</f>
        <v>Pago Cuota</v>
      </c>
      <c r="C367" s="33">
        <f>+'Base de datos  1'!D3332</f>
        <v>44774</v>
      </c>
      <c r="D367" s="33" t="str">
        <f>+'Base de datos  1'!E3332</f>
        <v>TR</v>
      </c>
      <c r="E367" s="33" t="str">
        <f>+'Base de datos  1'!F3332</f>
        <v>Puyehue 36, Militza Cortes</v>
      </c>
      <c r="F367">
        <f>+'Base de datos  1'!G3332</f>
        <v>0</v>
      </c>
      <c r="G367" s="201">
        <f>+'Base de datos  1'!H3332</f>
        <v>26000</v>
      </c>
    </row>
    <row r="368" spans="1:8" x14ac:dyDescent="0.25">
      <c r="A368" s="33">
        <f>+'Base de datos  1'!A3333</f>
        <v>44774</v>
      </c>
      <c r="B368" s="33" t="str">
        <f>+'Base de datos  1'!C3333</f>
        <v>Pago Cuota</v>
      </c>
      <c r="C368" s="33">
        <f>+'Base de datos  1'!D3333</f>
        <v>44774</v>
      </c>
      <c r="D368" s="33" t="str">
        <f>+'Base de datos  1'!E3333</f>
        <v>TR</v>
      </c>
      <c r="E368" s="33" t="str">
        <f>+'Base de datos  1'!F3333</f>
        <v>Villarrica 128, Claudia Ubilla</v>
      </c>
      <c r="F368">
        <f>+'Base de datos  1'!G3333</f>
        <v>0</v>
      </c>
      <c r="G368" s="201">
        <f>+'Base de datos  1'!H3333</f>
        <v>26000</v>
      </c>
    </row>
    <row r="369" spans="1:7" x14ac:dyDescent="0.25">
      <c r="A369" s="33">
        <f>+'Base de datos  1'!A3334</f>
        <v>44774</v>
      </c>
      <c r="B369" s="33" t="str">
        <f>+'Base de datos  1'!C3334</f>
        <v>Pago Cuota</v>
      </c>
      <c r="C369" s="33">
        <f>+'Base de datos  1'!D3334</f>
        <v>44775</v>
      </c>
      <c r="D369" s="33" t="str">
        <f>+'Base de datos  1'!E3334</f>
        <v>TR</v>
      </c>
      <c r="E369" s="33" t="str">
        <f>+'Base de datos  1'!F3334</f>
        <v>Ranco 48, Carola Arriagada</v>
      </c>
      <c r="F369">
        <f>+'Base de datos  1'!G3334</f>
        <v>0</v>
      </c>
      <c r="G369" s="201">
        <f>+'Base de datos  1'!H3334</f>
        <v>26000</v>
      </c>
    </row>
    <row r="370" spans="1:7" x14ac:dyDescent="0.25">
      <c r="A370" s="33">
        <f>+'Base de datos  1'!A3335</f>
        <v>44774</v>
      </c>
      <c r="B370" s="33" t="str">
        <f>+'Base de datos  1'!C3335</f>
        <v>Pago Cuota</v>
      </c>
      <c r="C370" s="33">
        <f>+'Base de datos  1'!D3335</f>
        <v>44775</v>
      </c>
      <c r="D370" s="33" t="str">
        <f>+'Base de datos  1'!E3335</f>
        <v>TR</v>
      </c>
      <c r="E370" s="33" t="str">
        <f>+'Base de datos  1'!F3335</f>
        <v>Llanquihue 88, Pedro Flores</v>
      </c>
      <c r="F370">
        <f>+'Base de datos  1'!G3335</f>
        <v>0</v>
      </c>
      <c r="G370" s="201">
        <f>+'Base de datos  1'!H3335</f>
        <v>26000</v>
      </c>
    </row>
    <row r="371" spans="1:7" x14ac:dyDescent="0.25">
      <c r="A371" s="33">
        <f>+'Base de datos  1'!A3336</f>
        <v>44774</v>
      </c>
      <c r="B371" s="33" t="str">
        <f>+'Base de datos  1'!C3336</f>
        <v>Pago Cuota</v>
      </c>
      <c r="C371" s="33">
        <f>+'Base de datos  1'!D3336</f>
        <v>44776</v>
      </c>
      <c r="D371" s="33" t="str">
        <f>+'Base de datos  1'!E3336</f>
        <v>TR</v>
      </c>
      <c r="E371" s="33" t="str">
        <f>+'Base de datos  1'!F3336</f>
        <v>Llanquihue 109, Teresa Gatica</v>
      </c>
      <c r="F371">
        <f>+'Base de datos  1'!G3336</f>
        <v>0</v>
      </c>
      <c r="G371" s="201">
        <f>+'Base de datos  1'!H3336</f>
        <v>26109</v>
      </c>
    </row>
    <row r="372" spans="1:7" x14ac:dyDescent="0.25">
      <c r="A372" s="33">
        <f>+'Base de datos  1'!A3337</f>
        <v>44774</v>
      </c>
      <c r="B372" s="33" t="str">
        <f>+'Base de datos  1'!C3337</f>
        <v>Pago Cuota</v>
      </c>
      <c r="C372" s="33">
        <f>+'Base de datos  1'!D3337</f>
        <v>44777</v>
      </c>
      <c r="D372" s="33" t="str">
        <f>+'Base de datos  1'!E3337</f>
        <v>TR</v>
      </c>
      <c r="E372" s="33" t="str">
        <f>+'Base de datos  1'!F3337</f>
        <v>Llanquihue 82, Maria Molina</v>
      </c>
      <c r="F372">
        <f>+'Base de datos  1'!G3337</f>
        <v>0</v>
      </c>
      <c r="G372" s="201">
        <f>+'Base de datos  1'!H3337</f>
        <v>26000</v>
      </c>
    </row>
    <row r="373" spans="1:7" x14ac:dyDescent="0.25">
      <c r="A373" s="33">
        <f>+'Base de datos  1'!A3338</f>
        <v>44774</v>
      </c>
      <c r="B373" s="33" t="str">
        <f>+'Base de datos  1'!C3338</f>
        <v>Pago Cuota</v>
      </c>
      <c r="C373" s="33">
        <f>+'Base de datos  1'!D3338</f>
        <v>44777</v>
      </c>
      <c r="D373" s="33" t="str">
        <f>+'Base de datos  1'!E3338</f>
        <v>TR</v>
      </c>
      <c r="E373" s="33" t="str">
        <f>+'Base de datos  1'!F3338</f>
        <v>Puyehue 24, Manuel Latapiat</v>
      </c>
      <c r="F373">
        <f>+'Base de datos  1'!G3338</f>
        <v>0</v>
      </c>
      <c r="G373" s="201">
        <f>+'Base de datos  1'!H3338</f>
        <v>78000</v>
      </c>
    </row>
    <row r="374" spans="1:7" x14ac:dyDescent="0.25">
      <c r="A374" s="33">
        <f>+'Base de datos  1'!A3339</f>
        <v>44774</v>
      </c>
      <c r="B374" s="33" t="str">
        <f>+'Base de datos  1'!C3339</f>
        <v>Pago Cuota</v>
      </c>
      <c r="C374" s="33">
        <f>+'Base de datos  1'!D3339</f>
        <v>44781</v>
      </c>
      <c r="D374" s="33" t="str">
        <f>+'Base de datos  1'!E3339</f>
        <v>TR</v>
      </c>
      <c r="E374" s="33" t="str">
        <f>+'Base de datos  1'!F3339</f>
        <v>Villarrica 122, Luis Sepulveda</v>
      </c>
      <c r="F374">
        <f>+'Base de datos  1'!G3339</f>
        <v>0</v>
      </c>
      <c r="G374" s="201">
        <f>+'Base de datos  1'!H3339</f>
        <v>26000</v>
      </c>
    </row>
    <row r="375" spans="1:7" x14ac:dyDescent="0.25">
      <c r="A375" s="33">
        <f>+'Base de datos  1'!A3340</f>
        <v>44774</v>
      </c>
      <c r="B375" s="33" t="str">
        <f>+'Base de datos  1'!C3340</f>
        <v>Pago Cuota</v>
      </c>
      <c r="C375" s="33">
        <f>+'Base de datos  1'!D3340</f>
        <v>44781</v>
      </c>
      <c r="D375" s="33" t="str">
        <f>+'Base de datos  1'!E3340</f>
        <v>TR</v>
      </c>
      <c r="E375" s="33" t="str">
        <f>+'Base de datos  1'!F3340</f>
        <v>Ranco 91, Jeanette Ibarra</v>
      </c>
      <c r="F375">
        <f>+'Base de datos  1'!G3340</f>
        <v>0</v>
      </c>
      <c r="G375" s="201">
        <f>+'Base de datos  1'!H3340</f>
        <v>26000</v>
      </c>
    </row>
    <row r="376" spans="1:7" x14ac:dyDescent="0.25">
      <c r="A376" s="33">
        <f>+'Base de datos  1'!A3341</f>
        <v>44774</v>
      </c>
      <c r="B376" s="33" t="str">
        <f>+'Base de datos  1'!C3341</f>
        <v>Pago Cuota</v>
      </c>
      <c r="C376" s="33">
        <f>+'Base de datos  1'!D3341</f>
        <v>44781</v>
      </c>
      <c r="D376" s="33" t="str">
        <f>+'Base de datos  1'!E3341</f>
        <v>TR</v>
      </c>
      <c r="E376" s="33" t="str">
        <f>+'Base de datos  1'!F3341</f>
        <v>Ranco 50, Julia Parra</v>
      </c>
      <c r="F376">
        <f>+'Base de datos  1'!G3341</f>
        <v>0</v>
      </c>
      <c r="G376" s="201">
        <f>+'Base de datos  1'!H3341</f>
        <v>26000</v>
      </c>
    </row>
    <row r="377" spans="1:7" x14ac:dyDescent="0.25">
      <c r="A377" s="33">
        <f>+'Base de datos  1'!A3342</f>
        <v>44774</v>
      </c>
      <c r="B377" s="33" t="str">
        <f>+'Base de datos  1'!C3342</f>
        <v>Pago Cuota</v>
      </c>
      <c r="C377" s="33">
        <f>+'Base de datos  1'!D3342</f>
        <v>44781</v>
      </c>
      <c r="D377" s="33" t="str">
        <f>+'Base de datos  1'!E3342</f>
        <v>TR</v>
      </c>
      <c r="E377" s="33" t="str">
        <f>+'Base de datos  1'!F3342</f>
        <v>Ranco 79, Ismelda Meza</v>
      </c>
      <c r="F377">
        <f>+'Base de datos  1'!G3342</f>
        <v>0</v>
      </c>
      <c r="G377" s="201">
        <f>+'Base de datos  1'!H3342</f>
        <v>26000</v>
      </c>
    </row>
    <row r="378" spans="1:7" x14ac:dyDescent="0.25">
      <c r="A378" s="33">
        <f>+'Base de datos  1'!A3343</f>
        <v>44774</v>
      </c>
      <c r="B378" s="33" t="str">
        <f>+'Base de datos  1'!C3343</f>
        <v>Pago Cuota</v>
      </c>
      <c r="C378" s="33">
        <f>+'Base de datos  1'!D3343</f>
        <v>44781</v>
      </c>
      <c r="D378" s="33" t="str">
        <f>+'Base de datos  1'!E3343</f>
        <v>TR</v>
      </c>
      <c r="E378" s="33" t="str">
        <f>+'Base de datos  1'!F3343</f>
        <v>Llanquihue 76, Glenda Alvarez</v>
      </c>
      <c r="F378">
        <f>+'Base de datos  1'!G3343</f>
        <v>0</v>
      </c>
      <c r="G378" s="201">
        <f>+'Base de datos  1'!H3343</f>
        <v>78000</v>
      </c>
    </row>
    <row r="379" spans="1:7" x14ac:dyDescent="0.25">
      <c r="A379" s="33">
        <f>+'Base de datos  1'!A3344</f>
        <v>44774</v>
      </c>
      <c r="B379" s="33" t="str">
        <f>+'Base de datos  1'!C3344</f>
        <v>Pago Cuota</v>
      </c>
      <c r="C379" s="33">
        <f>+'Base de datos  1'!D3344</f>
        <v>44784</v>
      </c>
      <c r="D379" s="33" t="str">
        <f>+'Base de datos  1'!E3344</f>
        <v>D/E</v>
      </c>
      <c r="E379" s="33" t="str">
        <f>+'Base de datos  1'!F3344</f>
        <v>Llanquihue 94, Suc. Carmela Valdes 14609</v>
      </c>
      <c r="F379">
        <f>+'Base de datos  1'!G3344</f>
        <v>0</v>
      </c>
      <c r="G379" s="201">
        <f>+'Base de datos  1'!H3344</f>
        <v>46000</v>
      </c>
    </row>
    <row r="380" spans="1:7" x14ac:dyDescent="0.25">
      <c r="A380" s="33">
        <f>+'Base de datos  1'!A3345</f>
        <v>44774</v>
      </c>
      <c r="B380" s="33" t="str">
        <f>+'Base de datos  1'!C3345</f>
        <v>Pago Cuota</v>
      </c>
      <c r="C380" s="33">
        <f>+'Base de datos  1'!D3345</f>
        <v>44785</v>
      </c>
      <c r="D380" s="33" t="str">
        <f>+'Base de datos  1'!E3345</f>
        <v>D/E</v>
      </c>
      <c r="E380" s="33" t="str">
        <f>+'Base de datos  1'!F3345</f>
        <v>Llanquihue 94, Suc. Carmela Valdes 14610</v>
      </c>
      <c r="F380">
        <f>+'Base de datos  1'!G3345</f>
        <v>0</v>
      </c>
      <c r="G380" s="201">
        <f>+'Base de datos  1'!H3345</f>
        <v>6000</v>
      </c>
    </row>
    <row r="381" spans="1:7" x14ac:dyDescent="0.25">
      <c r="A381" s="33">
        <f>+'Base de datos  1'!A3346</f>
        <v>44774</v>
      </c>
      <c r="B381" s="33" t="str">
        <f>+'Base de datos  1'!C3346</f>
        <v>Pago Cuota</v>
      </c>
      <c r="C381" s="33">
        <f>+'Base de datos  1'!D3346</f>
        <v>44785</v>
      </c>
      <c r="D381" s="33" t="str">
        <f>+'Base de datos  1'!E3346</f>
        <v>TR</v>
      </c>
      <c r="E381" s="33" t="str">
        <f>+'Base de datos  1'!F3346</f>
        <v>Villarrica 108, Suc. Angela Itiurbide</v>
      </c>
      <c r="F381">
        <f>+'Base de datos  1'!G3346</f>
        <v>0</v>
      </c>
      <c r="G381" s="201">
        <f>+'Base de datos  1'!H3346</f>
        <v>6000</v>
      </c>
    </row>
    <row r="382" spans="1:7" x14ac:dyDescent="0.25">
      <c r="A382" s="33">
        <f>+'Base de datos  1'!A3347</f>
        <v>44774</v>
      </c>
      <c r="B382" s="33" t="str">
        <f>+'Base de datos  1'!C3347</f>
        <v>Pago Cuota</v>
      </c>
      <c r="C382" s="33">
        <f>+'Base de datos  1'!D3347</f>
        <v>44785</v>
      </c>
      <c r="D382" s="33" t="str">
        <f>+'Base de datos  1'!E3347</f>
        <v>D/E</v>
      </c>
      <c r="E382" s="33" t="str">
        <f>+'Base de datos  1'!F3347</f>
        <v>Villarrica 100, Julia Zuñiga</v>
      </c>
      <c r="F382">
        <f>+'Base de datos  1'!G3347</f>
        <v>0</v>
      </c>
      <c r="G382" s="201">
        <f>+'Base de datos  1'!H3347</f>
        <v>26100</v>
      </c>
    </row>
    <row r="383" spans="1:7" x14ac:dyDescent="0.25">
      <c r="A383" s="33">
        <f>+'Base de datos  1'!A3348</f>
        <v>44774</v>
      </c>
      <c r="B383" s="33" t="str">
        <f>+'Base de datos  1'!C3348</f>
        <v>Pago Cuota</v>
      </c>
      <c r="C383" s="33">
        <f>+'Base de datos  1'!D3348</f>
        <v>44785</v>
      </c>
      <c r="D383" s="33" t="str">
        <f>+'Base de datos  1'!E3348</f>
        <v>TR</v>
      </c>
      <c r="E383" s="33" t="str">
        <f>+'Base de datos  1'!F3348</f>
        <v>Villarrica 108, Suc. Angela Itiurbide</v>
      </c>
      <c r="F383">
        <f>+'Base de datos  1'!G3348</f>
        <v>0</v>
      </c>
      <c r="G383" s="201">
        <f>+'Base de datos  1'!H3348</f>
        <v>46000</v>
      </c>
    </row>
    <row r="384" spans="1:7" x14ac:dyDescent="0.25">
      <c r="A384" s="33">
        <f>+'Base de datos  1'!A3349</f>
        <v>44774</v>
      </c>
      <c r="B384" s="33" t="str">
        <f>+'Base de datos  1'!C3349</f>
        <v>Pago Cuota</v>
      </c>
      <c r="C384" s="33">
        <f>+'Base de datos  1'!D3349</f>
        <v>44789</v>
      </c>
      <c r="D384" s="33" t="str">
        <f>+'Base de datos  1'!E3349</f>
        <v>TR</v>
      </c>
      <c r="E384" s="33" t="str">
        <f>+'Base de datos  1'!F3349</f>
        <v>Puyehue 39, Felipe Gallardo</v>
      </c>
      <c r="F384">
        <f>+'Base de datos  1'!G3349</f>
        <v>0</v>
      </c>
      <c r="G384" s="201">
        <f>+'Base de datos  1'!H3349</f>
        <v>26000</v>
      </c>
    </row>
    <row r="385" spans="1:7" x14ac:dyDescent="0.25">
      <c r="A385" s="33">
        <f>+'Base de datos  1'!A3350</f>
        <v>44774</v>
      </c>
      <c r="B385" s="33" t="str">
        <f>+'Base de datos  1'!C3350</f>
        <v>Pago Cuota</v>
      </c>
      <c r="C385" s="33">
        <f>+'Base de datos  1'!D3350</f>
        <v>44789</v>
      </c>
      <c r="D385" s="33" t="str">
        <f>+'Base de datos  1'!E3350</f>
        <v>TR</v>
      </c>
      <c r="E385" s="33" t="str">
        <f>+'Base de datos  1'!F3350</f>
        <v>Ranco 52, Nancy Paez</v>
      </c>
      <c r="F385">
        <f>+'Base de datos  1'!G3350</f>
        <v>0</v>
      </c>
      <c r="G385" s="201">
        <f>+'Base de datos  1'!H3350</f>
        <v>101000</v>
      </c>
    </row>
    <row r="386" spans="1:7" x14ac:dyDescent="0.25">
      <c r="A386" s="33">
        <f>+'Base de datos  1'!A3351</f>
        <v>44774</v>
      </c>
      <c r="B386" s="33" t="str">
        <f>+'Base de datos  1'!C3351</f>
        <v>Pago Cuota</v>
      </c>
      <c r="C386" s="33">
        <f>+'Base de datos  1'!D3351</f>
        <v>44789</v>
      </c>
      <c r="D386" s="33" t="str">
        <f>+'Base de datos  1'!E3351</f>
        <v>TR</v>
      </c>
      <c r="E386" s="33" t="str">
        <f>+'Base de datos  1'!F3351</f>
        <v>Llanquihue 84, Paola Delgado</v>
      </c>
      <c r="F386">
        <f>+'Base de datos  1'!G3351</f>
        <v>0</v>
      </c>
      <c r="G386" s="201">
        <f>+'Base de datos  1'!H3351</f>
        <v>111000</v>
      </c>
    </row>
    <row r="387" spans="1:7" x14ac:dyDescent="0.25">
      <c r="A387" s="33">
        <f>+'Base de datos  1'!A3352</f>
        <v>44774</v>
      </c>
      <c r="B387" s="33" t="str">
        <f>+'Base de datos  1'!C3352</f>
        <v>Pago Cuota</v>
      </c>
      <c r="C387" s="33">
        <f>+'Base de datos  1'!D3352</f>
        <v>44789</v>
      </c>
      <c r="D387" s="33" t="str">
        <f>+'Base de datos  1'!E3352</f>
        <v>TR</v>
      </c>
      <c r="E387" s="33" t="str">
        <f>+'Base de datos  1'!F3352</f>
        <v>Llanquihue 88, Pedro Flores</v>
      </c>
      <c r="F387">
        <f>+'Base de datos  1'!G3352</f>
        <v>0</v>
      </c>
      <c r="G387" s="201">
        <f>+'Base de datos  1'!H3352</f>
        <v>118000</v>
      </c>
    </row>
    <row r="388" spans="1:7" x14ac:dyDescent="0.25">
      <c r="A388" s="33">
        <f>+'Base de datos  1'!A3353</f>
        <v>44774</v>
      </c>
      <c r="B388" s="33" t="str">
        <f>+'Base de datos  1'!C3353</f>
        <v>Pago Cuota</v>
      </c>
      <c r="C388" s="33">
        <f>+'Base de datos  1'!D3353</f>
        <v>44789</v>
      </c>
      <c r="D388" s="33" t="str">
        <f>+'Base de datos  1'!E3353</f>
        <v>TR</v>
      </c>
      <c r="E388" s="33" t="str">
        <f>+'Base de datos  1'!F3353</f>
        <v>Puyehue 28, Veronica Silva</v>
      </c>
      <c r="F388">
        <f>+'Base de datos  1'!G3353</f>
        <v>0</v>
      </c>
      <c r="G388" s="201">
        <f>+'Base de datos  1'!H3353</f>
        <v>124000</v>
      </c>
    </row>
    <row r="389" spans="1:7" x14ac:dyDescent="0.25">
      <c r="A389" s="33">
        <f>+'Base de datos  1'!A3354</f>
        <v>44774</v>
      </c>
      <c r="B389" s="33" t="str">
        <f>+'Base de datos  1'!C3354</f>
        <v>Pago Cuota</v>
      </c>
      <c r="C389" s="33">
        <f>+'Base de datos  1'!D3354</f>
        <v>44789</v>
      </c>
      <c r="D389" s="33" t="str">
        <f>+'Base de datos  1'!E3354</f>
        <v>TR</v>
      </c>
      <c r="E389" s="33" t="str">
        <f>+'Base de datos  1'!F3354</f>
        <v>Riñihue 27-29, Marta Manriquez</v>
      </c>
      <c r="F389">
        <f>+'Base de datos  1'!G3354</f>
        <v>0</v>
      </c>
      <c r="G389" s="201">
        <f>+'Base de datos  1'!H3354</f>
        <v>294000</v>
      </c>
    </row>
    <row r="390" spans="1:7" x14ac:dyDescent="0.25">
      <c r="A390" s="33">
        <f>+'Base de datos  1'!A3355</f>
        <v>44774</v>
      </c>
      <c r="B390" s="33" t="str">
        <f>+'Base de datos  1'!C3355</f>
        <v>Pago Cuota</v>
      </c>
      <c r="C390" s="33">
        <f>+'Base de datos  1'!D3355</f>
        <v>44790</v>
      </c>
      <c r="D390" s="33" t="str">
        <f>+'Base de datos  1'!E3355</f>
        <v>TR</v>
      </c>
      <c r="E390" s="33" t="str">
        <f>+'Base de datos  1'!F3355</f>
        <v>Villarrica 121, Gabriel Salazar</v>
      </c>
      <c r="F390">
        <f>+'Base de datos  1'!G3355</f>
        <v>0</v>
      </c>
      <c r="G390" s="201">
        <f>+'Base de datos  1'!H3355</f>
        <v>274000</v>
      </c>
    </row>
    <row r="391" spans="1:7" x14ac:dyDescent="0.25">
      <c r="A391" s="33">
        <f>+'Base de datos  1'!A3356</f>
        <v>44774</v>
      </c>
      <c r="B391" s="33" t="str">
        <f>+'Base de datos  1'!C3356</f>
        <v>Pago Cuota</v>
      </c>
      <c r="C391" s="33">
        <f>+'Base de datos  1'!D3356</f>
        <v>44790</v>
      </c>
      <c r="D391" s="33" t="str">
        <f>+'Base de datos  1'!E3356</f>
        <v>TR</v>
      </c>
      <c r="E391" s="33" t="str">
        <f>+'Base de datos  1'!F3356</f>
        <v>Riñihue 6-8, Roberto Andrade</v>
      </c>
      <c r="F391">
        <f>+'Base de datos  1'!G3356</f>
        <v>0</v>
      </c>
      <c r="G391" s="201">
        <f>+'Base de datos  1'!H3356</f>
        <v>285006</v>
      </c>
    </row>
    <row r="392" spans="1:7" x14ac:dyDescent="0.25">
      <c r="A392" s="33">
        <f>+'Base de datos  1'!A3357</f>
        <v>44774</v>
      </c>
      <c r="B392" s="33" t="str">
        <f>+'Base de datos  1'!C3357</f>
        <v>Pago Cuota</v>
      </c>
      <c r="C392" s="33">
        <f>+'Base de datos  1'!D3357</f>
        <v>44791</v>
      </c>
      <c r="D392" s="33" t="str">
        <f>+'Base de datos  1'!E3357</f>
        <v>TR</v>
      </c>
      <c r="E392" s="33" t="str">
        <f>+'Base de datos  1'!F3357</f>
        <v>Riñihue 19, Teresa Peña</v>
      </c>
      <c r="F392">
        <f>+'Base de datos  1'!G3357</f>
        <v>0</v>
      </c>
      <c r="G392" s="201">
        <f>+'Base de datos  1'!H3357</f>
        <v>95000</v>
      </c>
    </row>
    <row r="393" spans="1:7" x14ac:dyDescent="0.25">
      <c r="A393" s="33">
        <f>+'Base de datos  1'!A3358</f>
        <v>44774</v>
      </c>
      <c r="B393" s="33" t="str">
        <f>+'Base de datos  1'!C3358</f>
        <v>Pago Cuota</v>
      </c>
      <c r="C393" s="33">
        <f>+'Base de datos  1'!D3358</f>
        <v>44795</v>
      </c>
      <c r="D393" s="33" t="str">
        <f>+'Base de datos  1'!E3358</f>
        <v>TR</v>
      </c>
      <c r="E393" s="33" t="str">
        <f>+'Base de datos  1'!F3358</f>
        <v>Villarrica 126, Ema de Ramon</v>
      </c>
      <c r="F393">
        <f>+'Base de datos  1'!G3358</f>
        <v>0</v>
      </c>
      <c r="G393" s="201">
        <f>+'Base de datos  1'!H3358</f>
        <v>23000</v>
      </c>
    </row>
    <row r="394" spans="1:7" x14ac:dyDescent="0.25">
      <c r="A394" s="33">
        <f>+'Base de datos  1'!A3359</f>
        <v>44774</v>
      </c>
      <c r="B394" s="33" t="str">
        <f>+'Base de datos  1'!C3359</f>
        <v>Pago Cuota</v>
      </c>
      <c r="C394" s="33">
        <f>+'Base de datos  1'!D3359</f>
        <v>44795</v>
      </c>
      <c r="D394" s="33" t="str">
        <f>+'Base de datos  1'!E3359</f>
        <v>TR</v>
      </c>
      <c r="E394" s="33" t="str">
        <f>+'Base de datos  1'!F3359</f>
        <v>Puyehue 30, Ana Montenegro</v>
      </c>
      <c r="F394">
        <f>+'Base de datos  1'!G3359</f>
        <v>0</v>
      </c>
      <c r="G394" s="201">
        <f>+'Base de datos  1'!H3359</f>
        <v>26000</v>
      </c>
    </row>
    <row r="395" spans="1:7" x14ac:dyDescent="0.25">
      <c r="A395" s="33">
        <f>+'Base de datos  1'!A3360</f>
        <v>44774</v>
      </c>
      <c r="B395" s="33" t="str">
        <f>+'Base de datos  1'!C3360</f>
        <v>Pago Cuota</v>
      </c>
      <c r="C395" s="33">
        <f>+'Base de datos  1'!D3360</f>
        <v>44795</v>
      </c>
      <c r="D395" s="33" t="str">
        <f>+'Base de datos  1'!E3360</f>
        <v>TR</v>
      </c>
      <c r="E395" s="33" t="str">
        <f>+'Base de datos  1'!F3360</f>
        <v>Llanquihue 113, Pedro Ruz</v>
      </c>
      <c r="F395">
        <f>+'Base de datos  1'!G3360</f>
        <v>0</v>
      </c>
      <c r="G395" s="201">
        <f>+'Base de datos  1'!H3360</f>
        <v>26113</v>
      </c>
    </row>
    <row r="396" spans="1:7" x14ac:dyDescent="0.25">
      <c r="A396" s="33">
        <f>+'Base de datos  1'!A3361</f>
        <v>44774</v>
      </c>
      <c r="B396" s="33" t="str">
        <f>+'Base de datos  1'!C3361</f>
        <v>Pago Cuota</v>
      </c>
      <c r="C396" s="33">
        <f>+'Base de datos  1'!D3361</f>
        <v>44796</v>
      </c>
      <c r="D396" s="33" t="str">
        <f>+'Base de datos  1'!E3361</f>
        <v>TR</v>
      </c>
      <c r="E396" s="33" t="str">
        <f>+'Base de datos  1'!F3361</f>
        <v>Llanquihue 80, Sergio Ibaceta</v>
      </c>
      <c r="F396">
        <f>+'Base de datos  1'!G3361</f>
        <v>0</v>
      </c>
      <c r="G396" s="201">
        <f>+'Base de datos  1'!H3361</f>
        <v>26080</v>
      </c>
    </row>
    <row r="397" spans="1:7" x14ac:dyDescent="0.25">
      <c r="A397" s="33">
        <f>+'Base de datos  1'!A3362</f>
        <v>44774</v>
      </c>
      <c r="B397" s="33" t="str">
        <f>+'Base de datos  1'!C3362</f>
        <v>Pago Cuota</v>
      </c>
      <c r="C397" s="33">
        <f>+'Base de datos  1'!D3362</f>
        <v>44796</v>
      </c>
      <c r="D397" s="33" t="str">
        <f>+'Base de datos  1'!E3362</f>
        <v>TR</v>
      </c>
      <c r="E397" s="33" t="str">
        <f>+'Base de datos  1'!F3362</f>
        <v>Riñihue 10, Hector Zuñiga</v>
      </c>
      <c r="F397">
        <f>+'Base de datos  1'!G3362</f>
        <v>0</v>
      </c>
      <c r="G397" s="201">
        <f>+'Base de datos  1'!H3362</f>
        <v>115000</v>
      </c>
    </row>
    <row r="398" spans="1:7" x14ac:dyDescent="0.25">
      <c r="A398" s="33">
        <f>+'Base de datos  1'!A3363</f>
        <v>44774</v>
      </c>
      <c r="B398" s="33" t="str">
        <f>+'Base de datos  1'!C3363</f>
        <v>Pago Cuota</v>
      </c>
      <c r="C398" s="33">
        <f>+'Base de datos  1'!D3363</f>
        <v>44797</v>
      </c>
      <c r="D398" s="33" t="str">
        <f>+'Base de datos  1'!E3363</f>
        <v>TR</v>
      </c>
      <c r="E398" s="33" t="str">
        <f>+'Base de datos  1'!F3363</f>
        <v>Llanquihue 74, Eliana Haro 14600</v>
      </c>
      <c r="F398">
        <f>+'Base de datos  1'!G3363</f>
        <v>0</v>
      </c>
      <c r="G398" s="201">
        <f>+'Base de datos  1'!H3363</f>
        <v>26000</v>
      </c>
    </row>
    <row r="399" spans="1:7" x14ac:dyDescent="0.25">
      <c r="A399" s="33">
        <f>+'Base de datos  1'!A3364</f>
        <v>44774</v>
      </c>
      <c r="B399" s="33" t="str">
        <f>+'Base de datos  1'!C3364</f>
        <v>Pago Cuota</v>
      </c>
      <c r="C399" s="33">
        <f>+'Base de datos  1'!D3364</f>
        <v>44797</v>
      </c>
      <c r="D399" s="33" t="str">
        <f>+'Base de datos  1'!E3364</f>
        <v>TR</v>
      </c>
      <c r="E399" s="33" t="str">
        <f>+'Base de datos  1'!F3364</f>
        <v>Ranco 83, Silvia Gonzalez 14599</v>
      </c>
      <c r="F399">
        <f>+'Base de datos  1'!G3364</f>
        <v>0</v>
      </c>
      <c r="G399" s="201">
        <f>+'Base de datos  1'!H3364</f>
        <v>26000</v>
      </c>
    </row>
    <row r="400" spans="1:7" x14ac:dyDescent="0.25">
      <c r="A400" s="33">
        <f>+'Base de datos  1'!A3365</f>
        <v>44774</v>
      </c>
      <c r="B400" s="33" t="str">
        <f>+'Base de datos  1'!C3365</f>
        <v>Pago Cuota</v>
      </c>
      <c r="C400" s="33">
        <f>+'Base de datos  1'!D3365</f>
        <v>44797</v>
      </c>
      <c r="D400" s="33" t="str">
        <f>+'Base de datos  1'!E3365</f>
        <v>TR</v>
      </c>
      <c r="E400" s="33" t="str">
        <f>+'Base de datos  1'!F3365</f>
        <v>Ranco 89, Teresa Rojas 14588</v>
      </c>
      <c r="F400">
        <f>+'Base de datos  1'!G3365</f>
        <v>0</v>
      </c>
      <c r="G400" s="201">
        <f>+'Base de datos  1'!H3365</f>
        <v>26000</v>
      </c>
    </row>
    <row r="401" spans="1:7" x14ac:dyDescent="0.25">
      <c r="A401" s="33">
        <f>+'Base de datos  1'!A3366</f>
        <v>44774</v>
      </c>
      <c r="B401" s="33" t="str">
        <f>+'Base de datos  1'!C3366</f>
        <v>Pago Cuota</v>
      </c>
      <c r="C401" s="33">
        <f>+'Base de datos  1'!D3366</f>
        <v>44797</v>
      </c>
      <c r="D401" s="33" t="str">
        <f>+'Base de datos  1'!E3366</f>
        <v>TR</v>
      </c>
      <c r="E401" s="33" t="str">
        <f>+'Base de datos  1'!F3366</f>
        <v>Llanquihue 97-A, Castillo Olivera</v>
      </c>
      <c r="F401">
        <f>+'Base de datos  1'!G3366</f>
        <v>0</v>
      </c>
      <c r="G401" s="201">
        <f>+'Base de datos  1'!H3366</f>
        <v>26000</v>
      </c>
    </row>
    <row r="402" spans="1:7" x14ac:dyDescent="0.25">
      <c r="A402" s="33">
        <f>+'Base de datos  1'!A3367</f>
        <v>44774</v>
      </c>
      <c r="B402" s="33" t="str">
        <f>+'Base de datos  1'!C3367</f>
        <v>Pago Cuota</v>
      </c>
      <c r="C402" s="33">
        <f>+'Base de datos  1'!D3367</f>
        <v>44797</v>
      </c>
      <c r="D402" s="33" t="str">
        <f>+'Base de datos  1'!E3367</f>
        <v>D/E</v>
      </c>
      <c r="E402" s="33" t="str">
        <f>+'Base de datos  1'!F3367</f>
        <v>Llanquihue 94, Suc. Carmela Valdes 14630</v>
      </c>
      <c r="F402">
        <f>+'Base de datos  1'!G3367</f>
        <v>0</v>
      </c>
      <c r="G402" s="201">
        <f>+'Base de datos  1'!H3367</f>
        <v>26000</v>
      </c>
    </row>
    <row r="403" spans="1:7" x14ac:dyDescent="0.25">
      <c r="A403" s="33">
        <f>+'Base de datos  1'!A3368</f>
        <v>44774</v>
      </c>
      <c r="B403" s="33" t="str">
        <f>+'Base de datos  1'!C3368</f>
        <v>Pago Cuota</v>
      </c>
      <c r="C403" s="33">
        <f>+'Base de datos  1'!D3368</f>
        <v>44797</v>
      </c>
      <c r="D403" s="33" t="str">
        <f>+'Base de datos  1'!E3368</f>
        <v>TR</v>
      </c>
      <c r="E403" s="33" t="str">
        <f>+'Base de datos  1'!F3368</f>
        <v>Villarrica 102, Ximena Mancilla</v>
      </c>
      <c r="F403">
        <f>+'Base de datos  1'!G3368</f>
        <v>0</v>
      </c>
      <c r="G403" s="201">
        <f>+'Base de datos  1'!H3368</f>
        <v>26102</v>
      </c>
    </row>
    <row r="404" spans="1:7" x14ac:dyDescent="0.25">
      <c r="A404" s="33">
        <f>+'Base de datos  1'!A3369</f>
        <v>44774</v>
      </c>
      <c r="B404" s="33" t="str">
        <f>+'Base de datos  1'!C3369</f>
        <v>Pago Cuota</v>
      </c>
      <c r="C404" s="33">
        <f>+'Base de datos  1'!D3369</f>
        <v>44797</v>
      </c>
      <c r="D404" s="33" t="str">
        <f>+'Base de datos  1'!E3369</f>
        <v>TR</v>
      </c>
      <c r="E404" s="33" t="str">
        <f>+'Base de datos  1'!F3369</f>
        <v>Llanquihue 109, Teresa Gatica</v>
      </c>
      <c r="F404">
        <f>+'Base de datos  1'!G3369</f>
        <v>0</v>
      </c>
      <c r="G404" s="201">
        <f>+'Base de datos  1'!H3369</f>
        <v>26109</v>
      </c>
    </row>
    <row r="405" spans="1:7" x14ac:dyDescent="0.25">
      <c r="A405" s="33">
        <f>+'Base de datos  1'!A3370</f>
        <v>44774</v>
      </c>
      <c r="B405" s="33" t="str">
        <f>+'Base de datos  1'!C3370</f>
        <v>Pago Cuota</v>
      </c>
      <c r="C405" s="33">
        <f>+'Base de datos  1'!D3370</f>
        <v>44798</v>
      </c>
      <c r="D405" s="33" t="str">
        <f>+'Base de datos  1'!E3370</f>
        <v>TR</v>
      </c>
      <c r="E405" s="33" t="str">
        <f>+'Base de datos  1'!F3370</f>
        <v>Puyehue 32, Ivonne Jorquera</v>
      </c>
      <c r="F405">
        <f>+'Base de datos  1'!G3370</f>
        <v>0</v>
      </c>
      <c r="G405" s="201">
        <f>+'Base de datos  1'!H3370</f>
        <v>26000</v>
      </c>
    </row>
    <row r="406" spans="1:7" x14ac:dyDescent="0.25">
      <c r="A406" s="33">
        <f>+'Base de datos  1'!A3371</f>
        <v>44774</v>
      </c>
      <c r="B406" s="33" t="str">
        <f>+'Base de datos  1'!C3371</f>
        <v>Pago Cuota</v>
      </c>
      <c r="C406" s="33">
        <f>+'Base de datos  1'!D3371</f>
        <v>44802</v>
      </c>
      <c r="D406" s="33" t="str">
        <f>+'Base de datos  1'!E3371</f>
        <v>TR</v>
      </c>
      <c r="E406" s="33" t="str">
        <f>+'Base de datos  1'!F3371</f>
        <v>Calafquen 5, Marcos Briones</v>
      </c>
      <c r="F406">
        <f>+'Base de datos  1'!G3371</f>
        <v>0</v>
      </c>
      <c r="G406" s="201">
        <f>+'Base de datos  1'!H3371</f>
        <v>26000</v>
      </c>
    </row>
    <row r="407" spans="1:7" x14ac:dyDescent="0.25">
      <c r="A407" s="33">
        <f>+'Base de datos  1'!A3372</f>
        <v>44774</v>
      </c>
      <c r="B407" s="33" t="str">
        <f>+'Base de datos  1'!C3372</f>
        <v>Pago Cuota</v>
      </c>
      <c r="C407" s="33">
        <f>+'Base de datos  1'!D3372</f>
        <v>44802</v>
      </c>
      <c r="D407" s="33" t="str">
        <f>+'Base de datos  1'!E3372</f>
        <v>TR</v>
      </c>
      <c r="E407" s="33" t="str">
        <f>+'Base de datos  1'!F3372</f>
        <v>Llanquihue 82, Maria Molina</v>
      </c>
      <c r="F407">
        <f>+'Base de datos  1'!G3372</f>
        <v>0</v>
      </c>
      <c r="G407" s="201">
        <f>+'Base de datos  1'!H3372</f>
        <v>26000</v>
      </c>
    </row>
    <row r="408" spans="1:7" x14ac:dyDescent="0.25">
      <c r="A408" s="33">
        <f>+'Base de datos  1'!A3373</f>
        <v>44774</v>
      </c>
      <c r="B408" s="33" t="str">
        <f>+'Base de datos  1'!C3373</f>
        <v>Pago Cuota</v>
      </c>
      <c r="C408" s="33">
        <f>+'Base de datos  1'!D3373</f>
        <v>44802</v>
      </c>
      <c r="D408" s="33" t="str">
        <f>+'Base de datos  1'!E3373</f>
        <v>TR</v>
      </c>
      <c r="E408" s="33" t="str">
        <f>+'Base de datos  1'!F3373</f>
        <v>Icalma 72, Jorge Matamala</v>
      </c>
      <c r="F408">
        <f>+'Base de datos  1'!G3373</f>
        <v>0</v>
      </c>
      <c r="G408" s="201">
        <f>+'Base de datos  1'!H3373</f>
        <v>26000</v>
      </c>
    </row>
    <row r="409" spans="1:7" x14ac:dyDescent="0.25">
      <c r="A409" s="33">
        <f>+'Base de datos  1'!A3374</f>
        <v>44774</v>
      </c>
      <c r="B409" s="33" t="str">
        <f>+'Base de datos  1'!C3374</f>
        <v>Pago Cuota</v>
      </c>
      <c r="C409" s="33">
        <f>+'Base de datos  1'!D3374</f>
        <v>44802</v>
      </c>
      <c r="D409" s="33" t="str">
        <f>+'Base de datos  1'!E3374</f>
        <v>TR</v>
      </c>
      <c r="E409" s="33" t="str">
        <f>+'Base de datos  1'!F3374</f>
        <v>Puyehue 37 , Jorge Matamala</v>
      </c>
      <c r="F409">
        <f>+'Base de datos  1'!G3374</f>
        <v>0</v>
      </c>
      <c r="G409" s="201">
        <f>+'Base de datos  1'!H3374</f>
        <v>26000</v>
      </c>
    </row>
    <row r="410" spans="1:7" x14ac:dyDescent="0.25">
      <c r="A410" s="33">
        <f>+'Base de datos  1'!A3375</f>
        <v>44774</v>
      </c>
      <c r="B410" s="33" t="str">
        <f>+'Base de datos  1'!C3375</f>
        <v>Pago Cuota</v>
      </c>
      <c r="C410" s="33">
        <f>+'Base de datos  1'!D3375</f>
        <v>44803</v>
      </c>
      <c r="D410" s="33" t="str">
        <f>+'Base de datos  1'!E3375</f>
        <v>TR</v>
      </c>
      <c r="E410" s="33" t="str">
        <f>+'Base de datos  1'!F3375</f>
        <v>Calafquen 5, Marcos Briones</v>
      </c>
      <c r="F410">
        <f>+'Base de datos  1'!G3375</f>
        <v>0</v>
      </c>
      <c r="G410" s="201">
        <f>+'Base de datos  1'!H3375</f>
        <v>4000</v>
      </c>
    </row>
    <row r="411" spans="1:7" x14ac:dyDescent="0.25">
      <c r="A411" s="33">
        <f>+'Base de datos  1'!A3376</f>
        <v>44774</v>
      </c>
      <c r="B411" s="33" t="str">
        <f>+'Base de datos  1'!C3376</f>
        <v>Pago Cuota</v>
      </c>
      <c r="C411" s="33">
        <f>+'Base de datos  1'!D3376</f>
        <v>44803</v>
      </c>
      <c r="D411" s="33" t="str">
        <f>+'Base de datos  1'!E3376</f>
        <v>TR</v>
      </c>
      <c r="E411" s="33" t="str">
        <f>+'Base de datos  1'!F3376</f>
        <v>Villarrica 122, Luis Sepulveda</v>
      </c>
      <c r="F411">
        <f>+'Base de datos  1'!G3376</f>
        <v>0</v>
      </c>
      <c r="G411" s="201">
        <f>+'Base de datos  1'!H3376</f>
        <v>26000</v>
      </c>
    </row>
    <row r="412" spans="1:7" x14ac:dyDescent="0.25">
      <c r="A412" s="33">
        <f>+'Base de datos  1'!A3377</f>
        <v>44774</v>
      </c>
      <c r="B412" s="33" t="str">
        <f>+'Base de datos  1'!C3377</f>
        <v>Pago Cuota</v>
      </c>
      <c r="C412" s="33">
        <f>+'Base de datos  1'!D3377</f>
        <v>44803</v>
      </c>
      <c r="D412" s="33" t="str">
        <f>+'Base de datos  1'!E3377</f>
        <v>TR</v>
      </c>
      <c r="E412" s="33" t="str">
        <f>+'Base de datos  1'!F3377</f>
        <v>Ranco 77, Melinda Gonzalez</v>
      </c>
      <c r="F412">
        <f>+'Base de datos  1'!G3377</f>
        <v>0</v>
      </c>
      <c r="G412" s="201">
        <f>+'Base de datos  1'!H3377</f>
        <v>26000</v>
      </c>
    </row>
    <row r="413" spans="1:7" x14ac:dyDescent="0.25">
      <c r="A413" s="33">
        <f>+'Base de datos  1'!A3378</f>
        <v>44774</v>
      </c>
      <c r="B413" s="33" t="str">
        <f>+'Base de datos  1'!C3378</f>
        <v>Pago Cuota</v>
      </c>
      <c r="C413" s="33">
        <f>+'Base de datos  1'!D3378</f>
        <v>44804</v>
      </c>
      <c r="D413" s="33" t="str">
        <f>+'Base de datos  1'!E3378</f>
        <v>TR</v>
      </c>
      <c r="E413" s="33" t="str">
        <f>+'Base de datos  1'!F3378</f>
        <v>Ranco 50, Julia Parra</v>
      </c>
      <c r="F413">
        <f>+'Base de datos  1'!G3378</f>
        <v>0</v>
      </c>
      <c r="G413" s="201">
        <f>+'Base de datos  1'!H3378</f>
        <v>26000</v>
      </c>
    </row>
    <row r="414" spans="1:7" x14ac:dyDescent="0.25">
      <c r="A414" s="33">
        <f>+'Base de datos  1'!A3379</f>
        <v>44774</v>
      </c>
      <c r="B414" s="33" t="str">
        <f>+'Base de datos  1'!C3379</f>
        <v>Pago Cuota</v>
      </c>
      <c r="C414" s="33">
        <f>+'Base de datos  1'!D3379</f>
        <v>44804</v>
      </c>
      <c r="D414" s="33" t="str">
        <f>+'Base de datos  1'!E3379</f>
        <v>TR</v>
      </c>
      <c r="E414" s="33" t="str">
        <f>+'Base de datos  1'!F3379</f>
        <v>Ranco 79, Ismelda Meza</v>
      </c>
      <c r="F414">
        <f>+'Base de datos  1'!G3379</f>
        <v>0</v>
      </c>
      <c r="G414" s="201">
        <f>+'Base de datos  1'!H3379</f>
        <v>26000</v>
      </c>
    </row>
    <row r="415" spans="1:7" x14ac:dyDescent="0.25">
      <c r="A415" s="33">
        <f>+'Base de datos  1'!A3380</f>
        <v>44774</v>
      </c>
      <c r="B415" s="33" t="str">
        <f>+'Base de datos  1'!C3380</f>
        <v>Pago Cuota</v>
      </c>
      <c r="C415" s="33">
        <f>+'Base de datos  1'!D3380</f>
        <v>44804</v>
      </c>
      <c r="D415" s="33" t="str">
        <f>+'Base de datos  1'!E3380</f>
        <v>TR</v>
      </c>
      <c r="E415" s="33" t="str">
        <f>+'Base de datos  1'!F3380</f>
        <v>Villarrica 118, Pia Burgos</v>
      </c>
      <c r="F415">
        <f>+'Base de datos  1'!G3380</f>
        <v>0</v>
      </c>
      <c r="G415" s="201">
        <f>+'Base de datos  1'!H3380</f>
        <v>26000</v>
      </c>
    </row>
    <row r="416" spans="1:7" x14ac:dyDescent="0.25">
      <c r="A416" s="33">
        <f>+'Base de datos  1'!A3381</f>
        <v>44774</v>
      </c>
      <c r="B416" s="33" t="str">
        <f>+'Base de datos  1'!C3381</f>
        <v>Pago Cuota</v>
      </c>
      <c r="C416" s="33">
        <f>+'Base de datos  1'!D3381</f>
        <v>44804</v>
      </c>
      <c r="D416" s="33" t="str">
        <f>+'Base de datos  1'!E3381</f>
        <v>TR</v>
      </c>
      <c r="E416" s="33" t="str">
        <f>+'Base de datos  1'!F3381</f>
        <v>Villarrica 123, Omar Sepulveda</v>
      </c>
      <c r="F416">
        <f>+'Base de datos  1'!G3381</f>
        <v>0</v>
      </c>
      <c r="G416" s="201">
        <f>+'Base de datos  1'!H3381</f>
        <v>26000</v>
      </c>
    </row>
    <row r="417" spans="1:8" x14ac:dyDescent="0.25">
      <c r="A417" s="33">
        <f>+'Base de datos  1'!A3382</f>
        <v>44774</v>
      </c>
      <c r="B417" s="33" t="str">
        <f>+'Base de datos  1'!C3382</f>
        <v>Pago Cuota</v>
      </c>
      <c r="C417" s="33">
        <f>+'Base de datos  1'!D3382</f>
        <v>44804</v>
      </c>
      <c r="D417" s="33" t="str">
        <f>+'Base de datos  1'!E3382</f>
        <v>TR</v>
      </c>
      <c r="E417" s="33" t="str">
        <f>+'Base de datos  1'!F3382</f>
        <v>R.Figueroa vuelto caja chica Agosto</v>
      </c>
      <c r="F417">
        <f>+'Base de datos  1'!G3382</f>
        <v>0</v>
      </c>
      <c r="G417" s="201">
        <f>+'Base de datos  1'!H3382</f>
        <v>45340</v>
      </c>
    </row>
    <row r="418" spans="1:8" x14ac:dyDescent="0.25">
      <c r="A418" s="217">
        <f>+'Base de datos  1'!A3383</f>
        <v>44774</v>
      </c>
      <c r="B418" s="217" t="str">
        <f>+'Base de datos  1'!C3383</f>
        <v>Pago Cuota</v>
      </c>
      <c r="C418" s="217">
        <f>+'Base de datos  1'!D3383</f>
        <v>44804</v>
      </c>
      <c r="D418" s="217" t="str">
        <f>+'Base de datos  1'!E3383</f>
        <v>TR</v>
      </c>
      <c r="E418" s="217" t="str">
        <f>+'Base de datos  1'!F3383</f>
        <v>Riñihue 19, Teresa Peña</v>
      </c>
      <c r="F418" s="218">
        <f>+'Base de datos  1'!G3383</f>
        <v>0</v>
      </c>
      <c r="G418" s="225">
        <f>+'Base de datos  1'!H3383</f>
        <v>52000</v>
      </c>
      <c r="H418" s="225">
        <f>SUM(G359:G418)</f>
        <v>2922839</v>
      </c>
    </row>
    <row r="419" spans="1:8" x14ac:dyDescent="0.25">
      <c r="A419" s="33">
        <f>+'Base de datos  1'!A3384</f>
        <v>44805</v>
      </c>
      <c r="B419" s="33" t="str">
        <f>+'Base de datos  1'!C3384</f>
        <v>Pago Cuota</v>
      </c>
      <c r="C419" s="33">
        <f>+'Base de datos  1'!D3384</f>
        <v>44805</v>
      </c>
      <c r="D419" s="33" t="str">
        <f>+'Base de datos  1'!E3384</f>
        <v>TR</v>
      </c>
      <c r="E419" s="33" t="str">
        <f>+'Base de datos  1'!F3384</f>
        <v>Villarrica 128, Claudia Ubilla</v>
      </c>
      <c r="F419">
        <f>+'Base de datos  1'!G3384</f>
        <v>0</v>
      </c>
      <c r="G419" s="201">
        <f>+'Base de datos  1'!H3384</f>
        <v>26000</v>
      </c>
    </row>
    <row r="420" spans="1:8" x14ac:dyDescent="0.25">
      <c r="A420" s="33">
        <f>+'Base de datos  1'!A3385</f>
        <v>44805</v>
      </c>
      <c r="B420" s="33" t="str">
        <f>+'Base de datos  1'!C3385</f>
        <v>Pago Cuota</v>
      </c>
      <c r="C420" s="33">
        <f>+'Base de datos  1'!D3385</f>
        <v>44805</v>
      </c>
      <c r="D420" s="33" t="str">
        <f>+'Base de datos  1'!E3385</f>
        <v>TR</v>
      </c>
      <c r="E420" s="33" t="str">
        <f>+'Base de datos  1'!F3385</f>
        <v>Puyehue 36, Militza Cortes</v>
      </c>
      <c r="F420">
        <f>+'Base de datos  1'!G3385</f>
        <v>0</v>
      </c>
      <c r="G420" s="201">
        <f>+'Base de datos  1'!H3385</f>
        <v>26000</v>
      </c>
    </row>
    <row r="421" spans="1:8" x14ac:dyDescent="0.25">
      <c r="A421" s="33">
        <f>+'Base de datos  1'!A3386</f>
        <v>44805</v>
      </c>
      <c r="B421" s="33" t="str">
        <f>+'Base de datos  1'!C3386</f>
        <v>Pago Cuota</v>
      </c>
      <c r="C421" s="33">
        <f>+'Base de datos  1'!D3386</f>
        <v>44805</v>
      </c>
      <c r="D421" s="33" t="str">
        <f>+'Base de datos  1'!E3386</f>
        <v>TR</v>
      </c>
      <c r="E421" s="33" t="str">
        <f>+'Base de datos  1'!F3386</f>
        <v>Suc. Angela Iturbide Villarrica 108</v>
      </c>
      <c r="F421">
        <f>+'Base de datos  1'!G3386</f>
        <v>0</v>
      </c>
      <c r="G421" s="201">
        <f>+'Base de datos  1'!H3386</f>
        <v>26000</v>
      </c>
    </row>
    <row r="422" spans="1:8" x14ac:dyDescent="0.25">
      <c r="A422" s="33">
        <f>+'Base de datos  1'!A3387</f>
        <v>44805</v>
      </c>
      <c r="B422" s="33" t="str">
        <f>+'Base de datos  1'!C3387</f>
        <v>Pago Cuota</v>
      </c>
      <c r="C422" s="33">
        <f>+'Base de datos  1'!D3387</f>
        <v>44806</v>
      </c>
      <c r="D422" s="33" t="str">
        <f>+'Base de datos  1'!E3387</f>
        <v>TR</v>
      </c>
      <c r="E422" s="33" t="str">
        <f>+'Base de datos  1'!F3387</f>
        <v>Puyehue 47, Andrea Valdivia</v>
      </c>
      <c r="F422">
        <f>+'Base de datos  1'!G3387</f>
        <v>0</v>
      </c>
      <c r="G422" s="201">
        <f>+'Base de datos  1'!H3387</f>
        <v>26000</v>
      </c>
    </row>
    <row r="423" spans="1:8" x14ac:dyDescent="0.25">
      <c r="A423" s="33">
        <f>+'Base de datos  1'!A3388</f>
        <v>44805</v>
      </c>
      <c r="B423" s="33" t="str">
        <f>+'Base de datos  1'!C3388</f>
        <v>Pago Cuota</v>
      </c>
      <c r="C423" s="33">
        <f>+'Base de datos  1'!D3388</f>
        <v>44806</v>
      </c>
      <c r="D423" s="33" t="str">
        <f>+'Base de datos  1'!E3388</f>
        <v>D/E</v>
      </c>
      <c r="E423" s="33" t="str">
        <f>+'Base de datos  1'!F3388</f>
        <v>Puyehue 43, Aurelio Sandoval</v>
      </c>
      <c r="F423">
        <f>+'Base de datos  1'!G3388</f>
        <v>0</v>
      </c>
      <c r="G423" s="201">
        <f>+'Base de datos  1'!H3388</f>
        <v>55000</v>
      </c>
    </row>
    <row r="424" spans="1:8" x14ac:dyDescent="0.25">
      <c r="A424" s="33">
        <f>+'Base de datos  1'!A3389</f>
        <v>44805</v>
      </c>
      <c r="B424" s="33" t="str">
        <f>+'Base de datos  1'!C3389</f>
        <v>Pago Cuota</v>
      </c>
      <c r="C424" s="33">
        <f>+'Base de datos  1'!D3389</f>
        <v>44809</v>
      </c>
      <c r="D424" s="33" t="str">
        <f>+'Base de datos  1'!E3389</f>
        <v>TR</v>
      </c>
      <c r="E424" s="33" t="str">
        <f>+'Base de datos  1'!F3389</f>
        <v>Llanquihue 76, Glenda Alvarez</v>
      </c>
      <c r="F424">
        <f>+'Base de datos  1'!G3389</f>
        <v>0</v>
      </c>
      <c r="G424" s="201">
        <f>+'Base de datos  1'!H3389</f>
        <v>26000</v>
      </c>
    </row>
    <row r="425" spans="1:8" x14ac:dyDescent="0.25">
      <c r="A425" s="33">
        <f>+'Base de datos  1'!A3390</f>
        <v>44805</v>
      </c>
      <c r="B425" s="33" t="str">
        <f>+'Base de datos  1'!C3390</f>
        <v>Pago Cuota</v>
      </c>
      <c r="C425" s="33">
        <f>+'Base de datos  1'!D3390</f>
        <v>44809</v>
      </c>
      <c r="D425" s="33" t="str">
        <f>+'Base de datos  1'!E3390</f>
        <v>TR</v>
      </c>
      <c r="E425" s="33" t="str">
        <f>+'Base de datos  1'!F3390</f>
        <v>Ranco 48, Carola Arriagada</v>
      </c>
      <c r="F425">
        <f>+'Base de datos  1'!G3390</f>
        <v>0</v>
      </c>
      <c r="G425" s="201">
        <f>+'Base de datos  1'!H3390</f>
        <v>26000</v>
      </c>
    </row>
    <row r="426" spans="1:8" x14ac:dyDescent="0.25">
      <c r="A426" s="33">
        <f>+'Base de datos  1'!A3391</f>
        <v>44805</v>
      </c>
      <c r="B426" s="33" t="str">
        <f>+'Base de datos  1'!C3391</f>
        <v>Pago Cuota</v>
      </c>
      <c r="C426" s="33">
        <f>+'Base de datos  1'!D3391</f>
        <v>44810</v>
      </c>
      <c r="D426" s="33" t="str">
        <f>+'Base de datos  1'!E3391</f>
        <v>TR</v>
      </c>
      <c r="E426" s="33" t="str">
        <f>+'Base de datos  1'!F3391</f>
        <v>Llanquihue 97, Rene rivero</v>
      </c>
      <c r="F426">
        <f>+'Base de datos  1'!G3391</f>
        <v>0</v>
      </c>
      <c r="G426" s="201">
        <f>+'Base de datos  1'!H3391</f>
        <v>26000</v>
      </c>
    </row>
    <row r="427" spans="1:8" x14ac:dyDescent="0.25">
      <c r="A427" s="33">
        <f>+'Base de datos  1'!A3392</f>
        <v>44805</v>
      </c>
      <c r="B427" s="33" t="str">
        <f>+'Base de datos  1'!C3392</f>
        <v>Pago Cuota</v>
      </c>
      <c r="C427" s="33">
        <f>+'Base de datos  1'!D3392</f>
        <v>44810</v>
      </c>
      <c r="D427" s="33" t="str">
        <f>+'Base de datos  1'!E3392</f>
        <v>TR</v>
      </c>
      <c r="E427" s="33" t="str">
        <f>+'Base de datos  1'!F3392</f>
        <v>Villarrica 106, Carolina Uribe</v>
      </c>
      <c r="F427">
        <f>+'Base de datos  1'!G3392</f>
        <v>0</v>
      </c>
      <c r="G427" s="201">
        <f>+'Base de datos  1'!H3392</f>
        <v>26000</v>
      </c>
    </row>
    <row r="428" spans="1:8" x14ac:dyDescent="0.25">
      <c r="A428" s="33">
        <f>+'Base de datos  1'!A3393</f>
        <v>44805</v>
      </c>
      <c r="B428" s="33" t="str">
        <f>+'Base de datos  1'!C3393</f>
        <v>Pago Cuota</v>
      </c>
      <c r="C428" s="33">
        <f>+'Base de datos  1'!D3393</f>
        <v>44810</v>
      </c>
      <c r="D428" s="33" t="str">
        <f>+'Base de datos  1'!E3393</f>
        <v>TR</v>
      </c>
      <c r="E428" s="33" t="str">
        <f>+'Base de datos  1'!F3393</f>
        <v>Llanquihue 74, Eliana Haro 14646</v>
      </c>
      <c r="F428">
        <f>+'Base de datos  1'!G3393</f>
        <v>0</v>
      </c>
      <c r="G428" s="201">
        <f>+'Base de datos  1'!H3393</f>
        <v>26000</v>
      </c>
    </row>
    <row r="429" spans="1:8" x14ac:dyDescent="0.25">
      <c r="A429" s="33">
        <f>+'Base de datos  1'!A3394</f>
        <v>44805</v>
      </c>
      <c r="B429" s="33" t="str">
        <f>+'Base de datos  1'!C3394</f>
        <v>Pago Cuota</v>
      </c>
      <c r="C429" s="33">
        <f>+'Base de datos  1'!D3394</f>
        <v>44810</v>
      </c>
      <c r="D429" s="33" t="str">
        <f>+'Base de datos  1'!E3394</f>
        <v>TR</v>
      </c>
      <c r="E429" s="33" t="str">
        <f>+'Base de datos  1'!F3394</f>
        <v>Ranco 89, Teresa Rojas 14648</v>
      </c>
      <c r="F429">
        <f>+'Base de datos  1'!G3394</f>
        <v>0</v>
      </c>
      <c r="G429" s="201">
        <f>+'Base de datos  1'!H3394</f>
        <v>26000</v>
      </c>
    </row>
    <row r="430" spans="1:8" x14ac:dyDescent="0.25">
      <c r="A430" s="33">
        <f>+'Base de datos  1'!A3395</f>
        <v>44805</v>
      </c>
      <c r="B430" s="33" t="str">
        <f>+'Base de datos  1'!C3395</f>
        <v>Pago Cuota</v>
      </c>
      <c r="C430" s="33">
        <f>+'Base de datos  1'!D3395</f>
        <v>44810</v>
      </c>
      <c r="D430" s="33" t="str">
        <f>+'Base de datos  1'!E3395</f>
        <v>TR</v>
      </c>
      <c r="E430" s="33" t="str">
        <f>+'Base de datos  1'!F3395</f>
        <v>Ranco 83, Silvia Gonzalez 14647</v>
      </c>
      <c r="F430">
        <f>+'Base de datos  1'!G3395</f>
        <v>0</v>
      </c>
      <c r="G430" s="201">
        <f>+'Base de datos  1'!H3395</f>
        <v>26000</v>
      </c>
    </row>
    <row r="431" spans="1:8" x14ac:dyDescent="0.25">
      <c r="A431" s="33">
        <f>+'Base de datos  1'!A3396</f>
        <v>44805</v>
      </c>
      <c r="B431" s="33" t="str">
        <f>+'Base de datos  1'!C3396</f>
        <v>Pago Cuota</v>
      </c>
      <c r="C431" s="33">
        <f>+'Base de datos  1'!D3396</f>
        <v>44810</v>
      </c>
      <c r="D431" s="33" t="str">
        <f>+'Base de datos  1'!E3396</f>
        <v>TR</v>
      </c>
      <c r="E431" s="33" t="str">
        <f>+'Base de datos  1'!F3396</f>
        <v>Llanquihue 119, Maria Madariaga</v>
      </c>
      <c r="F431">
        <f>+'Base de datos  1'!G3396</f>
        <v>0</v>
      </c>
      <c r="G431" s="201">
        <f>+'Base de datos  1'!H3396</f>
        <v>78000</v>
      </c>
    </row>
    <row r="432" spans="1:8" x14ac:dyDescent="0.25">
      <c r="A432" s="33">
        <f>+'Base de datos  1'!A3397</f>
        <v>44805</v>
      </c>
      <c r="B432" s="33" t="str">
        <f>+'Base de datos  1'!C3397</f>
        <v>Pago Cuota</v>
      </c>
      <c r="C432" s="33">
        <f>+'Base de datos  1'!D3397</f>
        <v>44810</v>
      </c>
      <c r="D432" s="33" t="str">
        <f>+'Base de datos  1'!E3397</f>
        <v>TR</v>
      </c>
      <c r="E432" s="33" t="str">
        <f>+'Base de datos  1'!F3397</f>
        <v>Llanquihue 96, Carlos Alvarez</v>
      </c>
      <c r="F432">
        <f>+'Base de datos  1'!G3397</f>
        <v>0</v>
      </c>
      <c r="G432" s="201">
        <f>+'Base de datos  1'!H3397</f>
        <v>78096</v>
      </c>
    </row>
    <row r="433" spans="1:7" x14ac:dyDescent="0.25">
      <c r="A433" s="33">
        <f>+'Base de datos  1'!A3398</f>
        <v>44805</v>
      </c>
      <c r="B433" s="33" t="str">
        <f>+'Base de datos  1'!C3398</f>
        <v>Pago Cuota</v>
      </c>
      <c r="C433" s="33">
        <f>+'Base de datos  1'!D3398</f>
        <v>44811</v>
      </c>
      <c r="D433" s="33" t="str">
        <f>+'Base de datos  1'!E3398</f>
        <v>D/E</v>
      </c>
      <c r="E433" s="33" t="str">
        <f>+'Base de datos  1'!F3398</f>
        <v>Villarrica 100, Julia Zuñiga</v>
      </c>
      <c r="F433">
        <f>+'Base de datos  1'!G3398</f>
        <v>0</v>
      </c>
      <c r="G433" s="201">
        <f>+'Base de datos  1'!H3398</f>
        <v>26100</v>
      </c>
    </row>
    <row r="434" spans="1:7" x14ac:dyDescent="0.25">
      <c r="A434" s="33">
        <f>+'Base de datos  1'!A3399</f>
        <v>44805</v>
      </c>
      <c r="B434" s="33" t="str">
        <f>+'Base de datos  1'!C3399</f>
        <v>Pago Cuota</v>
      </c>
      <c r="C434" s="33">
        <f>+'Base de datos  1'!D3399</f>
        <v>44812</v>
      </c>
      <c r="D434" s="33" t="str">
        <f>+'Base de datos  1'!E3399</f>
        <v>TR</v>
      </c>
      <c r="E434" s="33" t="str">
        <f>+'Base de datos  1'!F3399</f>
        <v>Ranco 91, Jeanette Ibarra</v>
      </c>
      <c r="F434">
        <f>+'Base de datos  1'!G3399</f>
        <v>0</v>
      </c>
      <c r="G434" s="201">
        <f>+'Base de datos  1'!H3399</f>
        <v>26000</v>
      </c>
    </row>
    <row r="435" spans="1:7" x14ac:dyDescent="0.25">
      <c r="A435" s="33">
        <f>+'Base de datos  1'!A3400</f>
        <v>44805</v>
      </c>
      <c r="B435" s="33" t="str">
        <f>+'Base de datos  1'!C3400</f>
        <v>Pago Cuota</v>
      </c>
      <c r="C435" s="33">
        <f>+'Base de datos  1'!D3400</f>
        <v>44813</v>
      </c>
      <c r="D435" s="33" t="str">
        <f>+'Base de datos  1'!E3400</f>
        <v>TR</v>
      </c>
      <c r="E435" s="33" t="str">
        <f>+'Base de datos  1'!F3400</f>
        <v>Llanquihue 101, Marcela Ortiz</v>
      </c>
      <c r="F435">
        <f>+'Base de datos  1'!G3400</f>
        <v>0</v>
      </c>
      <c r="G435" s="201">
        <f>+'Base de datos  1'!H3400</f>
        <v>100000</v>
      </c>
    </row>
    <row r="436" spans="1:7" x14ac:dyDescent="0.25">
      <c r="A436" s="33">
        <f>+'Base de datos  1'!A3401</f>
        <v>44805</v>
      </c>
      <c r="B436" s="33" t="str">
        <f>+'Base de datos  1'!C3401</f>
        <v>Pago Cuota</v>
      </c>
      <c r="C436" s="33">
        <f>+'Base de datos  1'!D3401</f>
        <v>44816</v>
      </c>
      <c r="D436" s="33" t="str">
        <f>+'Base de datos  1'!E3401</f>
        <v>TR</v>
      </c>
      <c r="E436" s="33" t="str">
        <f>+'Base de datos  1'!F3401</f>
        <v>Puyehue 39, Felipe Gallardo</v>
      </c>
      <c r="F436">
        <f>+'Base de datos  1'!G3401</f>
        <v>0</v>
      </c>
      <c r="G436" s="201">
        <f>+'Base de datos  1'!H3401</f>
        <v>26000</v>
      </c>
    </row>
    <row r="437" spans="1:7" x14ac:dyDescent="0.25">
      <c r="A437" s="33">
        <f>+'Base de datos  1'!A3402</f>
        <v>44805</v>
      </c>
      <c r="B437" s="33" t="str">
        <f>+'Base de datos  1'!C3402</f>
        <v>Pago Cuota</v>
      </c>
      <c r="C437" s="33">
        <f>+'Base de datos  1'!D3402</f>
        <v>44816</v>
      </c>
      <c r="D437" s="33" t="str">
        <f>+'Base de datos  1'!E3402</f>
        <v>TR</v>
      </c>
      <c r="E437" s="33" t="str">
        <f>+'Base de datos  1'!F3402</f>
        <v>Ranco 42, Ocatvio Arrue</v>
      </c>
      <c r="F437">
        <f>+'Base de datos  1'!G3402</f>
        <v>0</v>
      </c>
      <c r="G437" s="201">
        <f>+'Base de datos  1'!H3402</f>
        <v>52000</v>
      </c>
    </row>
    <row r="438" spans="1:7" x14ac:dyDescent="0.25">
      <c r="A438" s="33">
        <f>+'Base de datos  1'!A3403</f>
        <v>44805</v>
      </c>
      <c r="B438" s="33" t="str">
        <f>+'Base de datos  1'!C3403</f>
        <v>Pago Cuota</v>
      </c>
      <c r="C438" s="33">
        <f>+'Base de datos  1'!D3403</f>
        <v>44824</v>
      </c>
      <c r="D438" s="33" t="str">
        <f>+'Base de datos  1'!E3403</f>
        <v>TR</v>
      </c>
      <c r="E438" s="33" t="str">
        <f>+'Base de datos  1'!F3403</f>
        <v>Villarrica 126, Ema de Ramon</v>
      </c>
      <c r="F438">
        <f>+'Base de datos  1'!G3403</f>
        <v>0</v>
      </c>
      <c r="G438" s="201">
        <f>+'Base de datos  1'!H3403</f>
        <v>23000</v>
      </c>
    </row>
    <row r="439" spans="1:7" x14ac:dyDescent="0.25">
      <c r="A439" s="33">
        <f>+'Base de datos  1'!A3404</f>
        <v>44805</v>
      </c>
      <c r="B439" s="33" t="str">
        <f>+'Base de datos  1'!C3404</f>
        <v>Pago Cuota</v>
      </c>
      <c r="C439" s="33">
        <f>+'Base de datos  1'!D3404</f>
        <v>44824</v>
      </c>
      <c r="D439" s="33" t="str">
        <f>+'Base de datos  1'!E3404</f>
        <v>TR</v>
      </c>
      <c r="E439" s="33" t="str">
        <f>+'Base de datos  1'!F3404</f>
        <v>Puyehue 30, Jorge Carcasson</v>
      </c>
      <c r="F439">
        <f>+'Base de datos  1'!G3404</f>
        <v>0</v>
      </c>
      <c r="G439" s="201">
        <f>+'Base de datos  1'!H3404</f>
        <v>26000</v>
      </c>
    </row>
    <row r="440" spans="1:7" x14ac:dyDescent="0.25">
      <c r="A440" s="33">
        <f>+'Base de datos  1'!A3405</f>
        <v>44805</v>
      </c>
      <c r="B440" s="33" t="str">
        <f>+'Base de datos  1'!C3405</f>
        <v>Pago Cuota</v>
      </c>
      <c r="C440" s="33">
        <f>+'Base de datos  1'!D3405</f>
        <v>44824</v>
      </c>
      <c r="D440" s="33" t="str">
        <f>+'Base de datos  1'!E3405</f>
        <v>TR</v>
      </c>
      <c r="E440" s="33" t="str">
        <f>+'Base de datos  1'!F3405</f>
        <v>Llanquihue 113, Pedro Ruz</v>
      </c>
      <c r="F440">
        <f>+'Base de datos  1'!G3405</f>
        <v>0</v>
      </c>
      <c r="G440" s="201">
        <f>+'Base de datos  1'!H3405</f>
        <v>26113</v>
      </c>
    </row>
    <row r="441" spans="1:7" x14ac:dyDescent="0.25">
      <c r="A441" s="33">
        <f>+'Base de datos  1'!A3406</f>
        <v>44805</v>
      </c>
      <c r="B441" s="33" t="str">
        <f>+'Base de datos  1'!C3406</f>
        <v>Pago Cuota</v>
      </c>
      <c r="C441" s="33">
        <f>+'Base de datos  1'!D3406</f>
        <v>44824</v>
      </c>
      <c r="D441" s="33" t="str">
        <f>+'Base de datos  1'!E3406</f>
        <v>TR</v>
      </c>
      <c r="E441" s="33" t="str">
        <f>+'Base de datos  1'!F3406</f>
        <v>Llanquihue 101, Marcela Ortiz</v>
      </c>
      <c r="F441">
        <f>+'Base de datos  1'!G3406</f>
        <v>0</v>
      </c>
      <c r="G441" s="201">
        <f>+'Base de datos  1'!H3406</f>
        <v>100000</v>
      </c>
    </row>
    <row r="442" spans="1:7" x14ac:dyDescent="0.25">
      <c r="A442" s="33">
        <f>+'Base de datos  1'!A3407</f>
        <v>44805</v>
      </c>
      <c r="B442" s="33" t="str">
        <f>+'Base de datos  1'!C3407</f>
        <v>Pago Cuota</v>
      </c>
      <c r="C442" s="33">
        <f>+'Base de datos  1'!D3407</f>
        <v>44825</v>
      </c>
      <c r="D442" s="33" t="str">
        <f>+'Base de datos  1'!E3407</f>
        <v>TR</v>
      </c>
      <c r="E442" s="33" t="str">
        <f>+'Base de datos  1'!F3407</f>
        <v>Llanquihue 103-105, Tatiana Tejos</v>
      </c>
      <c r="F442">
        <f>+'Base de datos  1'!G3407</f>
        <v>0</v>
      </c>
      <c r="G442" s="201">
        <f>+'Base de datos  1'!H3407</f>
        <v>208000</v>
      </c>
    </row>
    <row r="443" spans="1:7" x14ac:dyDescent="0.25">
      <c r="A443" s="33">
        <f>+'Base de datos  1'!A3408</f>
        <v>44805</v>
      </c>
      <c r="B443" s="33" t="str">
        <f>+'Base de datos  1'!C3408</f>
        <v>Pago Cuota</v>
      </c>
      <c r="C443" s="33">
        <f>+'Base de datos  1'!D3408</f>
        <v>44826</v>
      </c>
      <c r="D443" s="33" t="str">
        <f>+'Base de datos  1'!E3408</f>
        <v>TR</v>
      </c>
      <c r="E443" s="33" t="str">
        <f>+'Base de datos  1'!F3408</f>
        <v>Ranco 54, Marion Pacheco</v>
      </c>
      <c r="F443">
        <f>+'Base de datos  1'!G3408</f>
        <v>0</v>
      </c>
      <c r="G443" s="201">
        <f>+'Base de datos  1'!H3408</f>
        <v>26000</v>
      </c>
    </row>
    <row r="444" spans="1:7" x14ac:dyDescent="0.25">
      <c r="A444" s="33">
        <f>+'Base de datos  1'!A3409</f>
        <v>44805</v>
      </c>
      <c r="B444" s="33" t="str">
        <f>+'Base de datos  1'!C3409</f>
        <v>Pago Cuota</v>
      </c>
      <c r="C444" s="33">
        <f>+'Base de datos  1'!D3409</f>
        <v>44826</v>
      </c>
      <c r="D444" s="33" t="str">
        <f>+'Base de datos  1'!E3409</f>
        <v>TR</v>
      </c>
      <c r="E444" s="33" t="str">
        <f>+'Base de datos  1'!F3409</f>
        <v>Villarrica 102, Ximena Mancilla</v>
      </c>
      <c r="F444">
        <f>+'Base de datos  1'!G3409</f>
        <v>0</v>
      </c>
      <c r="G444" s="201">
        <f>+'Base de datos  1'!H3409</f>
        <v>26102</v>
      </c>
    </row>
    <row r="445" spans="1:7" x14ac:dyDescent="0.25">
      <c r="A445" s="33">
        <f>+'Base de datos  1'!A3410</f>
        <v>44805</v>
      </c>
      <c r="B445" s="33" t="str">
        <f>+'Base de datos  1'!C3410</f>
        <v>Pago Cuota</v>
      </c>
      <c r="C445" s="33">
        <f>+'Base de datos  1'!D3410</f>
        <v>44826</v>
      </c>
      <c r="D445" s="33" t="str">
        <f>+'Base de datos  1'!E3410</f>
        <v>D/E</v>
      </c>
      <c r="E445" s="33" t="str">
        <f>+'Base de datos  1'!F3410</f>
        <v>Villarrica 110, Julia Valdes</v>
      </c>
      <c r="F445">
        <f>+'Base de datos  1'!G3410</f>
        <v>0</v>
      </c>
      <c r="G445" s="201">
        <f>+'Base de datos  1'!H3410</f>
        <v>138000</v>
      </c>
    </row>
    <row r="446" spans="1:7" x14ac:dyDescent="0.25">
      <c r="A446" s="33">
        <f>+'Base de datos  1'!A3411</f>
        <v>44805</v>
      </c>
      <c r="B446" s="33" t="str">
        <f>+'Base de datos  1'!C3411</f>
        <v>Pago Cuota</v>
      </c>
      <c r="C446" s="33">
        <f>+'Base de datos  1'!D3411</f>
        <v>44827</v>
      </c>
      <c r="D446" s="33" t="str">
        <f>+'Base de datos  1'!E3411</f>
        <v>TR</v>
      </c>
      <c r="E446" s="33" t="str">
        <f>+'Base de datos  1'!F3411</f>
        <v>Llanquihue 97- A, Castillo Olivera</v>
      </c>
      <c r="F446">
        <f>+'Base de datos  1'!G3411</f>
        <v>0</v>
      </c>
      <c r="G446" s="201">
        <f>+'Base de datos  1'!H3411</f>
        <v>26000</v>
      </c>
    </row>
    <row r="447" spans="1:7" x14ac:dyDescent="0.25">
      <c r="A447" s="33">
        <f>+'Base de datos  1'!A3412</f>
        <v>44805</v>
      </c>
      <c r="B447" s="33" t="str">
        <f>+'Base de datos  1'!C3412</f>
        <v>Pago Cuota</v>
      </c>
      <c r="C447" s="33">
        <f>+'Base de datos  1'!D3412</f>
        <v>44827</v>
      </c>
      <c r="D447" s="33" t="str">
        <f>+'Base de datos  1'!E3412</f>
        <v>TR</v>
      </c>
      <c r="E447" s="33" t="str">
        <f>+'Base de datos  1'!F3412</f>
        <v>Ranco 54, Marion Pacheco</v>
      </c>
      <c r="F447">
        <f>+'Base de datos  1'!G3412</f>
        <v>0</v>
      </c>
      <c r="G447" s="201">
        <f>+'Base de datos  1'!H3412</f>
        <v>26000</v>
      </c>
    </row>
    <row r="448" spans="1:7" x14ac:dyDescent="0.25">
      <c r="A448" s="33">
        <f>+'Base de datos  1'!A3413</f>
        <v>44805</v>
      </c>
      <c r="B448" s="33" t="str">
        <f>+'Base de datos  1'!C3413</f>
        <v>Pago Cuota</v>
      </c>
      <c r="C448" s="33">
        <f>+'Base de datos  1'!D3413</f>
        <v>44827</v>
      </c>
      <c r="D448" s="33" t="str">
        <f>+'Base de datos  1'!E3413</f>
        <v>TR</v>
      </c>
      <c r="E448" s="33" t="str">
        <f>+'Base de datos  1'!F3413</f>
        <v>Llanquihue 80, Sergio Ibaceta</v>
      </c>
      <c r="F448">
        <f>+'Base de datos  1'!G3413</f>
        <v>0</v>
      </c>
      <c r="G448" s="201">
        <f>+'Base de datos  1'!H3413</f>
        <v>26080</v>
      </c>
    </row>
    <row r="449" spans="1:7" x14ac:dyDescent="0.25">
      <c r="A449" s="33">
        <f>+'Base de datos  1'!A3414</f>
        <v>44805</v>
      </c>
      <c r="B449" s="33" t="str">
        <f>+'Base de datos  1'!C3414</f>
        <v>Pago Cuota</v>
      </c>
      <c r="C449" s="33">
        <f>+'Base de datos  1'!D3414</f>
        <v>44830</v>
      </c>
      <c r="D449" s="33" t="str">
        <f>+'Base de datos  1'!E3414</f>
        <v>TR</v>
      </c>
      <c r="E449" s="33" t="str">
        <f>+'Base de datos  1'!F3414</f>
        <v>Ranco 52, Nancy Paez</v>
      </c>
      <c r="F449">
        <f>+'Base de datos  1'!G3414</f>
        <v>0</v>
      </c>
      <c r="G449" s="201">
        <f>+'Base de datos  1'!H3414</f>
        <v>26000</v>
      </c>
    </row>
    <row r="450" spans="1:7" x14ac:dyDescent="0.25">
      <c r="A450" s="33">
        <f>+'Base de datos  1'!A3415</f>
        <v>44805</v>
      </c>
      <c r="B450" s="33" t="str">
        <f>+'Base de datos  1'!C3415</f>
        <v>Pago Cuota</v>
      </c>
      <c r="C450" s="33">
        <f>+'Base de datos  1'!D3415</f>
        <v>44830</v>
      </c>
      <c r="D450" s="33" t="str">
        <f>+'Base de datos  1'!E3415</f>
        <v>TR</v>
      </c>
      <c r="E450" s="33" t="str">
        <f>+'Base de datos  1'!F3415</f>
        <v>Llanquihue 109, Teresa Gatica</v>
      </c>
      <c r="F450">
        <f>+'Base de datos  1'!G3415</f>
        <v>0</v>
      </c>
      <c r="G450" s="201">
        <f>+'Base de datos  1'!H3415</f>
        <v>26109</v>
      </c>
    </row>
    <row r="451" spans="1:7" x14ac:dyDescent="0.25">
      <c r="A451" s="33">
        <f>+'Base de datos  1'!A3416</f>
        <v>44805</v>
      </c>
      <c r="B451" s="33" t="str">
        <f>+'Base de datos  1'!C3416</f>
        <v>Pago Cuota</v>
      </c>
      <c r="C451" s="33">
        <f>+'Base de datos  1'!D3416</f>
        <v>44831</v>
      </c>
      <c r="D451" s="33" t="str">
        <f>+'Base de datos  1'!E3416</f>
        <v>TR</v>
      </c>
      <c r="E451" s="33" t="str">
        <f>+'Base de datos  1'!F3416</f>
        <v>Icalma 72, Jorge Matamala</v>
      </c>
      <c r="F451">
        <f>+'Base de datos  1'!G3416</f>
        <v>0</v>
      </c>
      <c r="G451" s="201">
        <f>+'Base de datos  1'!H3416</f>
        <v>26000</v>
      </c>
    </row>
    <row r="452" spans="1:7" x14ac:dyDescent="0.25">
      <c r="A452" s="33">
        <f>+'Base de datos  1'!A3417</f>
        <v>44805</v>
      </c>
      <c r="B452" s="33" t="str">
        <f>+'Base de datos  1'!C3417</f>
        <v>Pago Cuota</v>
      </c>
      <c r="C452" s="33">
        <f>+'Base de datos  1'!D3417</f>
        <v>44831</v>
      </c>
      <c r="D452" s="33" t="str">
        <f>+'Base de datos  1'!E3417</f>
        <v>TR</v>
      </c>
      <c r="E452" s="33" t="str">
        <f>+'Base de datos  1'!F3417</f>
        <v>Puyehue 37 , Jorge Matamala</v>
      </c>
      <c r="F452">
        <f>+'Base de datos  1'!G3417</f>
        <v>0</v>
      </c>
      <c r="G452" s="201">
        <f>+'Base de datos  1'!H3417</f>
        <v>26000</v>
      </c>
    </row>
    <row r="453" spans="1:7" x14ac:dyDescent="0.25">
      <c r="A453" s="33">
        <f>+'Base de datos  1'!A3418</f>
        <v>44805</v>
      </c>
      <c r="B453" s="33" t="str">
        <f>+'Base de datos  1'!C3418</f>
        <v>Pago Cuota</v>
      </c>
      <c r="C453" s="33">
        <f>+'Base de datos  1'!D3418</f>
        <v>44831</v>
      </c>
      <c r="D453" s="33" t="str">
        <f>+'Base de datos  1'!E3418</f>
        <v>D/E</v>
      </c>
      <c r="E453" s="33" t="str">
        <f>+'Base de datos  1'!F3418</f>
        <v>Llanquihue 94, Suc. Carmela Valdes</v>
      </c>
      <c r="F453">
        <f>+'Base de datos  1'!G3418</f>
        <v>0</v>
      </c>
      <c r="G453" s="201">
        <f>+'Base de datos  1'!H3418</f>
        <v>26000</v>
      </c>
    </row>
    <row r="454" spans="1:7" x14ac:dyDescent="0.25">
      <c r="A454" s="33">
        <f>+'Base de datos  1'!A3419</f>
        <v>44805</v>
      </c>
      <c r="B454" s="33" t="str">
        <f>+'Base de datos  1'!C3419</f>
        <v>Pago Cuota</v>
      </c>
      <c r="C454" s="33">
        <f>+'Base de datos  1'!D3419</f>
        <v>44831</v>
      </c>
      <c r="D454" s="33" t="str">
        <f>+'Base de datos  1'!E3419</f>
        <v>TR</v>
      </c>
      <c r="E454" s="33" t="str">
        <f>+'Base de datos  1'!F3419</f>
        <v>Rescate Dep. Plazo</v>
      </c>
      <c r="F454">
        <f>+'Base de datos  1'!G3419</f>
        <v>0</v>
      </c>
      <c r="G454" s="201">
        <f>+'Base de datos  1'!H3419</f>
        <v>864759</v>
      </c>
    </row>
    <row r="455" spans="1:7" x14ac:dyDescent="0.25">
      <c r="A455" s="33">
        <f>+'Base de datos  1'!A3420</f>
        <v>44805</v>
      </c>
      <c r="B455" s="33" t="str">
        <f>+'Base de datos  1'!C3420</f>
        <v>Pago Cuota</v>
      </c>
      <c r="C455" s="33">
        <f>+'Base de datos  1'!D3420</f>
        <v>44831</v>
      </c>
      <c r="D455" s="33" t="str">
        <f>+'Base de datos  1'!E3420</f>
        <v>TR</v>
      </c>
      <c r="E455" s="33" t="str">
        <f>+'Base de datos  1'!F3420</f>
        <v>Rescate Dep. Plazo</v>
      </c>
      <c r="F455">
        <f>+'Base de datos  1'!G3420</f>
        <v>0</v>
      </c>
      <c r="G455" s="201">
        <f>+'Base de datos  1'!H3420</f>
        <v>3819144</v>
      </c>
    </row>
    <row r="456" spans="1:7" x14ac:dyDescent="0.25">
      <c r="A456" s="33">
        <f>+'Base de datos  1'!A3421</f>
        <v>44805</v>
      </c>
      <c r="B456" s="33" t="str">
        <f>+'Base de datos  1'!C3421</f>
        <v>Pago Cuota</v>
      </c>
      <c r="C456" s="33">
        <f>+'Base de datos  1'!D3421</f>
        <v>44832</v>
      </c>
      <c r="D456" s="33" t="str">
        <f>+'Base de datos  1'!E3421</f>
        <v>TR</v>
      </c>
      <c r="E456" s="33" t="str">
        <f>+'Base de datos  1'!F3421</f>
        <v>Puyehue 32, Ivonne Jorquera</v>
      </c>
      <c r="F456">
        <f>+'Base de datos  1'!G3421</f>
        <v>0</v>
      </c>
      <c r="G456" s="201">
        <f>+'Base de datos  1'!H3421</f>
        <v>27000</v>
      </c>
    </row>
    <row r="457" spans="1:7" x14ac:dyDescent="0.25">
      <c r="A457" s="33">
        <f>+'Base de datos  1'!A3422</f>
        <v>44805</v>
      </c>
      <c r="B457" s="33" t="str">
        <f>+'Base de datos  1'!C3422</f>
        <v>Pago Cuota</v>
      </c>
      <c r="C457" s="33">
        <f>+'Base de datos  1'!D3422</f>
        <v>44832</v>
      </c>
      <c r="D457" s="33" t="str">
        <f>+'Base de datos  1'!E3422</f>
        <v>TR</v>
      </c>
      <c r="E457" s="33" t="str">
        <f>+'Base de datos  1'!F3422</f>
        <v>Riñihue 23, Sara Salgado</v>
      </c>
      <c r="F457">
        <f>+'Base de datos  1'!G3422</f>
        <v>0</v>
      </c>
      <c r="G457" s="201">
        <f>+'Base de datos  1'!H3422</f>
        <v>49000</v>
      </c>
    </row>
    <row r="458" spans="1:7" x14ac:dyDescent="0.25">
      <c r="A458" s="33">
        <f>+'Base de datos  1'!A3423</f>
        <v>44805</v>
      </c>
      <c r="B458" s="33" t="str">
        <f>+'Base de datos  1'!C3423</f>
        <v>Pago Cuota</v>
      </c>
      <c r="C458" s="33">
        <f>+'Base de datos  1'!D3423</f>
        <v>44833</v>
      </c>
      <c r="D458" s="33" t="str">
        <f>+'Base de datos  1'!E3423</f>
        <v>TR</v>
      </c>
      <c r="E458" s="33" t="str">
        <f>+'Base de datos  1'!F3423</f>
        <v>Ranco 77, Melinda Gonzalez</v>
      </c>
      <c r="F458">
        <f>+'Base de datos  1'!G3423</f>
        <v>0</v>
      </c>
      <c r="G458" s="201">
        <f>+'Base de datos  1'!H3423</f>
        <v>26000</v>
      </c>
    </row>
    <row r="459" spans="1:7" x14ac:dyDescent="0.25">
      <c r="A459" s="33">
        <f>+'Base de datos  1'!A3424</f>
        <v>44805</v>
      </c>
      <c r="B459" s="33" t="str">
        <f>+'Base de datos  1'!C3424</f>
        <v>Pago Cuota</v>
      </c>
      <c r="C459" s="33">
        <f>+'Base de datos  1'!D3424</f>
        <v>44833</v>
      </c>
      <c r="D459" s="33" t="str">
        <f>+'Base de datos  1'!E3424</f>
        <v>TR</v>
      </c>
      <c r="E459" s="33" t="str">
        <f>+'Base de datos  1'!F3424</f>
        <v>Ranco 50, Julia Parra</v>
      </c>
      <c r="F459">
        <f>+'Base de datos  1'!G3424</f>
        <v>0</v>
      </c>
      <c r="G459" s="201">
        <f>+'Base de datos  1'!H3424</f>
        <v>26000</v>
      </c>
    </row>
    <row r="460" spans="1:7" x14ac:dyDescent="0.25">
      <c r="A460" s="33">
        <f>+'Base de datos  1'!A3425</f>
        <v>44805</v>
      </c>
      <c r="B460" s="33" t="str">
        <f>+'Base de datos  1'!C3425</f>
        <v>Pago Cuota</v>
      </c>
      <c r="C460" s="33">
        <f>+'Base de datos  1'!D3425</f>
        <v>44833</v>
      </c>
      <c r="D460" s="33" t="str">
        <f>+'Base de datos  1'!E3425</f>
        <v>TR</v>
      </c>
      <c r="E460" s="33" t="str">
        <f>+'Base de datos  1'!F3425</f>
        <v>Ranco 79, Ismelda Meza</v>
      </c>
      <c r="F460">
        <f>+'Base de datos  1'!G3425</f>
        <v>0</v>
      </c>
      <c r="G460" s="201">
        <f>+'Base de datos  1'!H3425</f>
        <v>26000</v>
      </c>
    </row>
    <row r="461" spans="1:7" x14ac:dyDescent="0.25">
      <c r="A461" s="33">
        <f>+'Base de datos  1'!A3426</f>
        <v>44805</v>
      </c>
      <c r="B461" s="33" t="str">
        <f>+'Base de datos  1'!C3426</f>
        <v>Pago Cuota</v>
      </c>
      <c r="C461" s="33">
        <f>+'Base de datos  1'!D3426</f>
        <v>44833</v>
      </c>
      <c r="D461" s="33" t="str">
        <f>+'Base de datos  1'!E3426</f>
        <v>TR</v>
      </c>
      <c r="E461" s="33" t="str">
        <f>+'Base de datos  1'!F3426</f>
        <v>Llanquihue 88, Pedro Flores</v>
      </c>
      <c r="F461">
        <f>+'Base de datos  1'!G3426</f>
        <v>0</v>
      </c>
      <c r="G461" s="201">
        <f>+'Base de datos  1'!H3426</f>
        <v>26000</v>
      </c>
    </row>
    <row r="462" spans="1:7" x14ac:dyDescent="0.25">
      <c r="A462" s="33">
        <f>+'Base de datos  1'!A3427</f>
        <v>44805</v>
      </c>
      <c r="B462" s="33" t="str">
        <f>+'Base de datos  1'!C3427</f>
        <v>Pago Cuota</v>
      </c>
      <c r="C462" s="33">
        <f>+'Base de datos  1'!D3427</f>
        <v>44834</v>
      </c>
      <c r="D462" s="33">
        <f>+'Base de datos  1'!E3427</f>
        <v>0</v>
      </c>
      <c r="E462" s="33" t="str">
        <f>+'Base de datos  1'!F3427</f>
        <v>Riñihue 19, Teresa Peña</v>
      </c>
      <c r="F462">
        <f>+'Base de datos  1'!G3427</f>
        <v>0</v>
      </c>
      <c r="G462" s="201">
        <f>+'Base de datos  1'!H3427</f>
        <v>26000</v>
      </c>
    </row>
    <row r="463" spans="1:7" x14ac:dyDescent="0.25">
      <c r="A463" s="33">
        <f>+'Base de datos  1'!A3428</f>
        <v>44805</v>
      </c>
      <c r="B463" s="33" t="str">
        <f>+'Base de datos  1'!C3428</f>
        <v>Pago Cuota</v>
      </c>
      <c r="C463" s="33">
        <f>+'Base de datos  1'!D3428</f>
        <v>44834</v>
      </c>
      <c r="D463" s="33">
        <f>+'Base de datos  1'!E3428</f>
        <v>0</v>
      </c>
      <c r="E463" s="33" t="str">
        <f>+'Base de datos  1'!F3428</f>
        <v>Villarrica 118, Pia Burgos</v>
      </c>
      <c r="F463">
        <f>+'Base de datos  1'!G3428</f>
        <v>0</v>
      </c>
      <c r="G463" s="201">
        <f>+'Base de datos  1'!H3428</f>
        <v>26000</v>
      </c>
    </row>
    <row r="464" spans="1:7" x14ac:dyDescent="0.25">
      <c r="A464" s="33">
        <f>+'Base de datos  1'!A3429</f>
        <v>44805</v>
      </c>
      <c r="B464" s="33" t="str">
        <f>+'Base de datos  1'!C3429</f>
        <v>Pago Cuota</v>
      </c>
      <c r="C464" s="33">
        <f>+'Base de datos  1'!D3429</f>
        <v>44834</v>
      </c>
      <c r="D464" s="33">
        <f>+'Base de datos  1'!E3429</f>
        <v>0</v>
      </c>
      <c r="E464" s="33" t="str">
        <f>+'Base de datos  1'!F3429</f>
        <v>Villarrica 123, Omar Sepulveda</v>
      </c>
      <c r="F464">
        <f>+'Base de datos  1'!G3429</f>
        <v>0</v>
      </c>
      <c r="G464" s="201">
        <f>+'Base de datos  1'!H3429</f>
        <v>26000</v>
      </c>
    </row>
    <row r="465" spans="1:8" x14ac:dyDescent="0.25">
      <c r="A465" s="33">
        <f>+'Base de datos  1'!A3430</f>
        <v>44805</v>
      </c>
      <c r="B465" s="33" t="str">
        <f>+'Base de datos  1'!C3430</f>
        <v>Pago Cuota</v>
      </c>
      <c r="C465" s="33">
        <f>+'Base de datos  1'!D3430</f>
        <v>44834</v>
      </c>
      <c r="D465" s="33">
        <f>+'Base de datos  1'!E3430</f>
        <v>0</v>
      </c>
      <c r="E465" s="33" t="str">
        <f>+'Base de datos  1'!F3430</f>
        <v>Villarrica 106, Carolina Uribe</v>
      </c>
      <c r="F465">
        <f>+'Base de datos  1'!G3430</f>
        <v>0</v>
      </c>
      <c r="G465" s="201">
        <f>+'Base de datos  1'!H3430</f>
        <v>26000</v>
      </c>
    </row>
    <row r="466" spans="1:8" x14ac:dyDescent="0.25">
      <c r="A466" s="217">
        <f>+'Base de datos  1'!A3431</f>
        <v>44805</v>
      </c>
      <c r="B466" s="217" t="str">
        <f>+'Base de datos  1'!C3431</f>
        <v>Pago Cuota</v>
      </c>
      <c r="C466" s="217">
        <f>+'Base de datos  1'!D3431</f>
        <v>44834</v>
      </c>
      <c r="D466" s="217">
        <f>+'Base de datos  1'!E3431</f>
        <v>0</v>
      </c>
      <c r="E466" s="217" t="str">
        <f>+'Base de datos  1'!F3431</f>
        <v>Llanquihue 101, Marcela Ortiz</v>
      </c>
      <c r="F466" s="218">
        <f>+'Base de datos  1'!G3431</f>
        <v>0</v>
      </c>
      <c r="G466" s="225">
        <f>+'Base de datos  1'!H3431</f>
        <v>50000</v>
      </c>
      <c r="H466" s="225">
        <f>SUM(G419:G466)</f>
        <v>6526503</v>
      </c>
    </row>
    <row r="467" spans="1:8" x14ac:dyDescent="0.25">
      <c r="A467" s="33">
        <f>+'Base de datos  1'!A3432</f>
        <v>44835</v>
      </c>
      <c r="B467" s="33" t="str">
        <f>+'Base de datos  1'!C3432</f>
        <v>Pago Cuota</v>
      </c>
      <c r="C467" s="33">
        <f>+'Base de datos  1'!D3432</f>
        <v>44837</v>
      </c>
      <c r="D467" s="33" t="str">
        <f>+'Base de datos  1'!E3432</f>
        <v>TR</v>
      </c>
      <c r="E467" s="33" t="str">
        <f>+'Base de datos  1'!F3432</f>
        <v>Vuelto Caja Chica Sep. 22</v>
      </c>
      <c r="F467">
        <f>+'Base de datos  1'!G3432</f>
        <v>0</v>
      </c>
      <c r="G467" s="201">
        <f>+'Base de datos  1'!H3432</f>
        <v>3752</v>
      </c>
    </row>
    <row r="468" spans="1:8" x14ac:dyDescent="0.25">
      <c r="A468" s="33">
        <f>+'Base de datos  1'!A3433</f>
        <v>44835</v>
      </c>
      <c r="B468" s="33" t="str">
        <f>+'Base de datos  1'!C3433</f>
        <v>Pago Cuota</v>
      </c>
      <c r="C468" s="33">
        <f>+'Base de datos  1'!D3433</f>
        <v>44837</v>
      </c>
      <c r="D468" s="33" t="str">
        <f>+'Base de datos  1'!E3433</f>
        <v>TR</v>
      </c>
      <c r="E468" s="33" t="str">
        <f>+'Base de datos  1'!F3433</f>
        <v>Villarrica 106, Carolina Uribe</v>
      </c>
      <c r="F468">
        <f>+'Base de datos  1'!G3433</f>
        <v>0</v>
      </c>
      <c r="G468" s="201">
        <f>+'Base de datos  1'!H3433</f>
        <v>10000</v>
      </c>
    </row>
    <row r="469" spans="1:8" x14ac:dyDescent="0.25">
      <c r="A469" s="33">
        <f>+'Base de datos  1'!A3434</f>
        <v>44835</v>
      </c>
      <c r="B469" s="33" t="str">
        <f>+'Base de datos  1'!C3434</f>
        <v>Pago Cuota</v>
      </c>
      <c r="C469" s="33">
        <f>+'Base de datos  1'!D3434</f>
        <v>44837</v>
      </c>
      <c r="D469" s="33" t="str">
        <f>+'Base de datos  1'!E3434</f>
        <v>TR</v>
      </c>
      <c r="E469" s="33" t="str">
        <f>+'Base de datos  1'!F3434</f>
        <v>Villarrica 128, Marcela Ubilla</v>
      </c>
      <c r="F469">
        <f>+'Base de datos  1'!G3434</f>
        <v>0</v>
      </c>
      <c r="G469" s="201">
        <f>+'Base de datos  1'!H3434</f>
        <v>26000</v>
      </c>
    </row>
    <row r="470" spans="1:8" x14ac:dyDescent="0.25">
      <c r="A470" s="33">
        <f>+'Base de datos  1'!A3435</f>
        <v>44835</v>
      </c>
      <c r="B470" s="33" t="str">
        <f>+'Base de datos  1'!C3435</f>
        <v>Pago Cuota</v>
      </c>
      <c r="C470" s="33">
        <f>+'Base de datos  1'!D3435</f>
        <v>44837</v>
      </c>
      <c r="D470" s="33" t="str">
        <f>+'Base de datos  1'!E3435</f>
        <v>TR</v>
      </c>
      <c r="E470" s="33" t="str">
        <f>+'Base de datos  1'!F3435</f>
        <v>Villarrica 108, Suc. Angela Iturbide</v>
      </c>
      <c r="F470">
        <f>+'Base de datos  1'!G3435</f>
        <v>0</v>
      </c>
      <c r="G470" s="201">
        <f>+'Base de datos  1'!H3435</f>
        <v>26000</v>
      </c>
    </row>
    <row r="471" spans="1:8" x14ac:dyDescent="0.25">
      <c r="A471" s="33">
        <f>+'Base de datos  1'!A3436</f>
        <v>44835</v>
      </c>
      <c r="B471" s="33" t="str">
        <f>+'Base de datos  1'!C3436</f>
        <v>Pago Cuota</v>
      </c>
      <c r="C471" s="33">
        <f>+'Base de datos  1'!D3436</f>
        <v>44837</v>
      </c>
      <c r="D471" s="33" t="str">
        <f>+'Base de datos  1'!E3436</f>
        <v>TR</v>
      </c>
      <c r="E471" s="33" t="str">
        <f>+'Base de datos  1'!F3436</f>
        <v>Puyehue 36, Militza Cortes</v>
      </c>
      <c r="F471">
        <f>+'Base de datos  1'!G3436</f>
        <v>0</v>
      </c>
      <c r="G471" s="201">
        <f>+'Base de datos  1'!H3436</f>
        <v>26000</v>
      </c>
    </row>
    <row r="472" spans="1:8" x14ac:dyDescent="0.25">
      <c r="A472" s="33">
        <f>+'Base de datos  1'!A3437</f>
        <v>44835</v>
      </c>
      <c r="B472" s="33" t="str">
        <f>+'Base de datos  1'!C3437</f>
        <v>Pago Cuota</v>
      </c>
      <c r="C472" s="33">
        <f>+'Base de datos  1'!D3437</f>
        <v>44837</v>
      </c>
      <c r="D472" s="33" t="str">
        <f>+'Base de datos  1'!E3437</f>
        <v>TR</v>
      </c>
      <c r="E472" s="33" t="str">
        <f>+'Base de datos  1'!F3437</f>
        <v>Puyehue 47, Andrea Valdivia</v>
      </c>
      <c r="F472">
        <f>+'Base de datos  1'!G3437</f>
        <v>0</v>
      </c>
      <c r="G472" s="201">
        <f>+'Base de datos  1'!H3437</f>
        <v>26000</v>
      </c>
    </row>
    <row r="473" spans="1:8" x14ac:dyDescent="0.25">
      <c r="A473" s="33">
        <f>+'Base de datos  1'!A3438</f>
        <v>44835</v>
      </c>
      <c r="B473" s="33" t="str">
        <f>+'Base de datos  1'!C3438</f>
        <v>Pago Cuota</v>
      </c>
      <c r="C473" s="33">
        <f>+'Base de datos  1'!D3438</f>
        <v>44837</v>
      </c>
      <c r="D473" s="33" t="str">
        <f>+'Base de datos  1'!E3438</f>
        <v>TR</v>
      </c>
      <c r="E473" s="33" t="str">
        <f>+'Base de datos  1'!F3438</f>
        <v>Llanquihue 82, Maria Molina</v>
      </c>
      <c r="F473">
        <f>+'Base de datos  1'!G3438</f>
        <v>0</v>
      </c>
      <c r="G473" s="201">
        <f>+'Base de datos  1'!H3438</f>
        <v>26000</v>
      </c>
    </row>
    <row r="474" spans="1:8" x14ac:dyDescent="0.25">
      <c r="A474" s="33">
        <f>+'Base de datos  1'!A3439</f>
        <v>44835</v>
      </c>
      <c r="B474" s="33" t="str">
        <f>+'Base de datos  1'!C3439</f>
        <v>Pago Cuota</v>
      </c>
      <c r="C474" s="33">
        <f>+'Base de datos  1'!D3439</f>
        <v>44839</v>
      </c>
      <c r="D474" s="33" t="str">
        <f>+'Base de datos  1'!E3439</f>
        <v>TR</v>
      </c>
      <c r="E474" s="33" t="str">
        <f>+'Base de datos  1'!F3439</f>
        <v>Ranco 48, Carola Arriagada</v>
      </c>
      <c r="F474">
        <f>+'Base de datos  1'!G3439</f>
        <v>0</v>
      </c>
      <c r="G474" s="201">
        <f>+'Base de datos  1'!H3439</f>
        <v>26000</v>
      </c>
    </row>
    <row r="475" spans="1:8" x14ac:dyDescent="0.25">
      <c r="A475" s="33">
        <f>+'Base de datos  1'!A3440</f>
        <v>44835</v>
      </c>
      <c r="B475" s="33" t="str">
        <f>+'Base de datos  1'!C3440</f>
        <v>Pago Cuota</v>
      </c>
      <c r="C475" s="33">
        <f>+'Base de datos  1'!D3440</f>
        <v>44840</v>
      </c>
      <c r="D475" s="33" t="str">
        <f>+'Base de datos  1'!E3440</f>
        <v>TR</v>
      </c>
      <c r="E475" s="33" t="str">
        <f>+'Base de datos  1'!F3440</f>
        <v>Llanquihue 76, Glenda Alvarez BASURA</v>
      </c>
      <c r="F475">
        <f>+'Base de datos  1'!G3440</f>
        <v>0</v>
      </c>
      <c r="G475" s="201">
        <f>+'Base de datos  1'!H3440</f>
        <v>10000</v>
      </c>
    </row>
    <row r="476" spans="1:8" x14ac:dyDescent="0.25">
      <c r="A476" s="33">
        <f>+'Base de datos  1'!A3441</f>
        <v>44835</v>
      </c>
      <c r="B476" s="33" t="str">
        <f>+'Base de datos  1'!C3441</f>
        <v>Pago Cuota</v>
      </c>
      <c r="C476" s="33">
        <f>+'Base de datos  1'!D3441</f>
        <v>44840</v>
      </c>
      <c r="D476" s="33" t="str">
        <f>+'Base de datos  1'!E3441</f>
        <v>TR</v>
      </c>
      <c r="E476" s="33" t="str">
        <f>+'Base de datos  1'!F3441</f>
        <v>Llanquihue 76, Glenda Alvarez</v>
      </c>
      <c r="F476">
        <f>+'Base de datos  1'!G3441</f>
        <v>0</v>
      </c>
      <c r="G476" s="201">
        <f>+'Base de datos  1'!H3441</f>
        <v>26000</v>
      </c>
    </row>
    <row r="477" spans="1:8" x14ac:dyDescent="0.25">
      <c r="A477" s="33">
        <f>+'Base de datos  1'!A3442</f>
        <v>44835</v>
      </c>
      <c r="B477" s="33" t="str">
        <f>+'Base de datos  1'!C3442</f>
        <v>Pago Cuota</v>
      </c>
      <c r="C477" s="33">
        <f>+'Base de datos  1'!D3442</f>
        <v>44840</v>
      </c>
      <c r="D477" s="33" t="str">
        <f>+'Base de datos  1'!E3442</f>
        <v>TR</v>
      </c>
      <c r="E477" s="33" t="str">
        <f>+'Base de datos  1'!F3442</f>
        <v>Ranco 91, Jeanette Ibarra</v>
      </c>
      <c r="F477">
        <f>+'Base de datos  1'!G3442</f>
        <v>0</v>
      </c>
      <c r="G477" s="201">
        <f>+'Base de datos  1'!H3442</f>
        <v>26000</v>
      </c>
    </row>
    <row r="478" spans="1:8" x14ac:dyDescent="0.25">
      <c r="A478" s="33">
        <f>+'Base de datos  1'!A3443</f>
        <v>44835</v>
      </c>
      <c r="B478" s="33" t="str">
        <f>+'Base de datos  1'!C3443</f>
        <v>Pago Cuota</v>
      </c>
      <c r="C478" s="33">
        <f>+'Base de datos  1'!D3443</f>
        <v>44840</v>
      </c>
      <c r="D478" s="33" t="str">
        <f>+'Base de datos  1'!E3443</f>
        <v>TR</v>
      </c>
      <c r="E478" s="33" t="str">
        <f>+'Base de datos  1'!F3443</f>
        <v>Llanquihue 86, Jorge Zuñiga</v>
      </c>
      <c r="F478">
        <f>+'Base de datos  1'!G3443</f>
        <v>0</v>
      </c>
      <c r="G478" s="201">
        <f>+'Base de datos  1'!H3443</f>
        <v>52000</v>
      </c>
    </row>
    <row r="479" spans="1:8" x14ac:dyDescent="0.25">
      <c r="A479" s="33">
        <f>+'Base de datos  1'!A3444</f>
        <v>44835</v>
      </c>
      <c r="B479" s="33" t="str">
        <f>+'Base de datos  1'!C3444</f>
        <v>Pago Cuota</v>
      </c>
      <c r="C479" s="33">
        <f>+'Base de datos  1'!D3444</f>
        <v>44845</v>
      </c>
      <c r="D479" s="33" t="str">
        <f>+'Base de datos  1'!E3444</f>
        <v>TR</v>
      </c>
      <c r="E479" s="33" t="str">
        <f>+'Base de datos  1'!F3444</f>
        <v>Villarrica 122, Luis Sepulveda</v>
      </c>
      <c r="F479">
        <f>+'Base de datos  1'!G3444</f>
        <v>0</v>
      </c>
      <c r="G479" s="201">
        <f>+'Base de datos  1'!H3444</f>
        <v>26000</v>
      </c>
    </row>
    <row r="480" spans="1:8" x14ac:dyDescent="0.25">
      <c r="A480" s="33">
        <f>+'Base de datos  1'!A3445</f>
        <v>44835</v>
      </c>
      <c r="B480" s="33" t="str">
        <f>+'Base de datos  1'!C3445</f>
        <v>Pago Cuota</v>
      </c>
      <c r="C480" s="33">
        <f>+'Base de datos  1'!D3445</f>
        <v>44845</v>
      </c>
      <c r="D480" s="33" t="str">
        <f>+'Base de datos  1'!E3445</f>
        <v>TR</v>
      </c>
      <c r="E480" s="33" t="str">
        <f>+'Base de datos  1'!F3445</f>
        <v>Puyehue 28, Veronica Silva</v>
      </c>
      <c r="F480">
        <f>+'Base de datos  1'!G3445</f>
        <v>0</v>
      </c>
      <c r="G480" s="201">
        <f>+'Base de datos  1'!H3445</f>
        <v>52000</v>
      </c>
    </row>
    <row r="481" spans="1:7" x14ac:dyDescent="0.25">
      <c r="A481" s="33">
        <f>+'Base de datos  1'!A3446</f>
        <v>44835</v>
      </c>
      <c r="B481" s="33" t="str">
        <f>+'Base de datos  1'!C3446</f>
        <v>Pago Cuota</v>
      </c>
      <c r="C481" s="33">
        <f>+'Base de datos  1'!D3446</f>
        <v>44845</v>
      </c>
      <c r="D481" s="33" t="str">
        <f>+'Base de datos  1'!E3446</f>
        <v>TR</v>
      </c>
      <c r="E481" s="33" t="str">
        <f>+'Base de datos  1'!F3446</f>
        <v>Puyehue 51, Solange Aspee</v>
      </c>
      <c r="F481">
        <f>+'Base de datos  1'!G3446</f>
        <v>0</v>
      </c>
      <c r="G481" s="201">
        <f>+'Base de datos  1'!H3446</f>
        <v>138051</v>
      </c>
    </row>
    <row r="482" spans="1:7" x14ac:dyDescent="0.25">
      <c r="A482" s="33">
        <f>+'Base de datos  1'!A3447</f>
        <v>44835</v>
      </c>
      <c r="B482" s="33" t="str">
        <f>+'Base de datos  1'!C3447</f>
        <v>Pago Cuota</v>
      </c>
      <c r="C482" s="33">
        <f>+'Base de datos  1'!D3447</f>
        <v>44846</v>
      </c>
      <c r="D482" s="33" t="str">
        <f>+'Base de datos  1'!E3447</f>
        <v>TR</v>
      </c>
      <c r="E482" s="33" t="str">
        <f>+'Base de datos  1'!F3447</f>
        <v>Ranco 54, Marion Pacheco</v>
      </c>
      <c r="F482">
        <f>+'Base de datos  1'!G3447</f>
        <v>0</v>
      </c>
      <c r="G482" s="201">
        <f>+'Base de datos  1'!H3447</f>
        <v>26000</v>
      </c>
    </row>
    <row r="483" spans="1:7" x14ac:dyDescent="0.25">
      <c r="A483" s="33">
        <f>+'Base de datos  1'!A3448</f>
        <v>44835</v>
      </c>
      <c r="B483" s="33" t="str">
        <f>+'Base de datos  1'!C3448</f>
        <v>Pago Cuota</v>
      </c>
      <c r="C483" s="33">
        <f>+'Base de datos  1'!D3448</f>
        <v>44846</v>
      </c>
      <c r="D483" s="33" t="str">
        <f>+'Base de datos  1'!E3448</f>
        <v>TR</v>
      </c>
      <c r="E483" s="33" t="str">
        <f>+'Base de datos  1'!F3448</f>
        <v>Villarrica 100, Julia Zuñiga</v>
      </c>
      <c r="F483">
        <f>+'Base de datos  1'!G3448</f>
        <v>0</v>
      </c>
      <c r="G483" s="201">
        <f>+'Base de datos  1'!H3448</f>
        <v>26100</v>
      </c>
    </row>
    <row r="484" spans="1:7" x14ac:dyDescent="0.25">
      <c r="A484" s="33">
        <f>+'Base de datos  1'!A3449</f>
        <v>44835</v>
      </c>
      <c r="B484" s="33" t="str">
        <f>+'Base de datos  1'!C3449</f>
        <v>Pago Cuota</v>
      </c>
      <c r="C484" s="33">
        <f>+'Base de datos  1'!D3449</f>
        <v>44847</v>
      </c>
      <c r="D484" s="33" t="str">
        <f>+'Base de datos  1'!E3449</f>
        <v>TR</v>
      </c>
      <c r="E484" s="33" t="str">
        <f>+'Base de datos  1'!F3449</f>
        <v>Ranco 56, Suc. Rigoberto Gonzalez</v>
      </c>
      <c r="F484">
        <f>+'Base de datos  1'!G3449</f>
        <v>0</v>
      </c>
      <c r="G484" s="201">
        <f>+'Base de datos  1'!H3449</f>
        <v>78000</v>
      </c>
    </row>
    <row r="485" spans="1:7" x14ac:dyDescent="0.25">
      <c r="A485" s="33">
        <f>+'Base de datos  1'!A3450</f>
        <v>44835</v>
      </c>
      <c r="B485" s="33" t="str">
        <f>+'Base de datos  1'!C3450</f>
        <v>Pago Cuota</v>
      </c>
      <c r="C485" s="33">
        <f>+'Base de datos  1'!D3450</f>
        <v>44848</v>
      </c>
      <c r="D485" s="33" t="str">
        <f>+'Base de datos  1'!E3450</f>
        <v>TR</v>
      </c>
      <c r="E485" s="33" t="str">
        <f>+'Base de datos  1'!F3450</f>
        <v>Llanquihue 97, Rene Rivero</v>
      </c>
      <c r="F485">
        <f>+'Base de datos  1'!G3450</f>
        <v>0</v>
      </c>
      <c r="G485" s="201">
        <f>+'Base de datos  1'!H3450</f>
        <v>26000</v>
      </c>
    </row>
    <row r="486" spans="1:7" x14ac:dyDescent="0.25">
      <c r="A486" s="33">
        <f>+'Base de datos  1'!A3451</f>
        <v>44835</v>
      </c>
      <c r="B486" s="33" t="str">
        <f>+'Base de datos  1'!C3451</f>
        <v>Pago Cuota</v>
      </c>
      <c r="C486" s="33">
        <f>+'Base de datos  1'!D3451</f>
        <v>44848</v>
      </c>
      <c r="D486" s="33" t="str">
        <f>+'Base de datos  1'!E3451</f>
        <v>TR</v>
      </c>
      <c r="E486" s="33" t="str">
        <f>+'Base de datos  1'!F3451</f>
        <v>Ranco 75, Olga Hernandez</v>
      </c>
      <c r="F486">
        <f>+'Base de datos  1'!G3451</f>
        <v>0</v>
      </c>
      <c r="G486" s="201">
        <f>+'Base de datos  1'!H3451</f>
        <v>55000</v>
      </c>
    </row>
    <row r="487" spans="1:7" x14ac:dyDescent="0.25">
      <c r="A487" s="33">
        <f>+'Base de datos  1'!A3452</f>
        <v>44835</v>
      </c>
      <c r="B487" s="33" t="str">
        <f>+'Base de datos  1'!C3452</f>
        <v>Pago Cuota</v>
      </c>
      <c r="C487" s="33">
        <f>+'Base de datos  1'!D3452</f>
        <v>44848</v>
      </c>
      <c r="D487" s="33" t="str">
        <f>+'Base de datos  1'!E3452</f>
        <v>TR</v>
      </c>
      <c r="E487" s="33" t="str">
        <f>+'Base de datos  1'!F3452</f>
        <v>Llanquihue 101, Marcela Ortiz</v>
      </c>
      <c r="F487">
        <f>+'Base de datos  1'!G3452</f>
        <v>0</v>
      </c>
      <c r="G487" s="201">
        <f>+'Base de datos  1'!H3452</f>
        <v>200000</v>
      </c>
    </row>
    <row r="488" spans="1:7" x14ac:dyDescent="0.25">
      <c r="A488" s="33">
        <f>+'Base de datos  1'!A3453</f>
        <v>44835</v>
      </c>
      <c r="B488" s="33" t="str">
        <f>+'Base de datos  1'!C3453</f>
        <v>Pago Cuota</v>
      </c>
      <c r="C488" s="33">
        <f>+'Base de datos  1'!D3453</f>
        <v>44851</v>
      </c>
      <c r="D488" s="33" t="str">
        <f>+'Base de datos  1'!E3453</f>
        <v>TR</v>
      </c>
      <c r="E488" s="33" t="str">
        <f>+'Base de datos  1'!F3453</f>
        <v>Puyehue 39, Felipe Gallardo</v>
      </c>
      <c r="F488">
        <f>+'Base de datos  1'!G3453</f>
        <v>0</v>
      </c>
      <c r="G488" s="201">
        <f>+'Base de datos  1'!H3453</f>
        <v>26000</v>
      </c>
    </row>
    <row r="489" spans="1:7" x14ac:dyDescent="0.25">
      <c r="A489" s="33">
        <f>+'Base de datos  1'!A3454</f>
        <v>44835</v>
      </c>
      <c r="B489" s="33" t="str">
        <f>+'Base de datos  1'!C3454</f>
        <v>Pago Cuota</v>
      </c>
      <c r="C489" s="33">
        <f>+'Base de datos  1'!D3454</f>
        <v>44851</v>
      </c>
      <c r="D489" s="33" t="str">
        <f>+'Base de datos  1'!E3454</f>
        <v>TR</v>
      </c>
      <c r="E489" s="33" t="str">
        <f>+'Base de datos  1'!F3454</f>
        <v>Riñihue 10, Hector Zuñiga</v>
      </c>
      <c r="F489">
        <f>+'Base de datos  1'!G3454</f>
        <v>0</v>
      </c>
      <c r="G489" s="201">
        <f>+'Base de datos  1'!H3454</f>
        <v>78000</v>
      </c>
    </row>
    <row r="490" spans="1:7" x14ac:dyDescent="0.25">
      <c r="A490" s="33">
        <f>+'Base de datos  1'!A3455</f>
        <v>44835</v>
      </c>
      <c r="B490" s="33" t="str">
        <f>+'Base de datos  1'!C3455</f>
        <v>Pago Cuota</v>
      </c>
      <c r="C490" s="33">
        <f>+'Base de datos  1'!D3455</f>
        <v>44851</v>
      </c>
      <c r="D490" s="33" t="str">
        <f>+'Base de datos  1'!E3455</f>
        <v>TR</v>
      </c>
      <c r="E490" s="33" t="str">
        <f>+'Base de datos  1'!F3455</f>
        <v>Ranco 95, Charles Beecher</v>
      </c>
      <c r="F490">
        <f>+'Base de datos  1'!G3455</f>
        <v>0</v>
      </c>
      <c r="G490" s="201">
        <f>+'Base de datos  1'!H3455</f>
        <v>234000</v>
      </c>
    </row>
    <row r="491" spans="1:7" x14ac:dyDescent="0.25">
      <c r="A491" s="33">
        <f>+'Base de datos  1'!A3456</f>
        <v>44835</v>
      </c>
      <c r="B491" s="33" t="str">
        <f>+'Base de datos  1'!C3456</f>
        <v>Pago Cuota</v>
      </c>
      <c r="C491" s="33">
        <f>+'Base de datos  1'!D3456</f>
        <v>44853</v>
      </c>
      <c r="D491" s="33" t="str">
        <f>+'Base de datos  1'!E3456</f>
        <v>TR</v>
      </c>
      <c r="E491" s="33" t="str">
        <f>+'Base de datos  1'!F3456</f>
        <v>Villarrica 114, Hilda Alburquerque</v>
      </c>
      <c r="F491">
        <f>+'Base de datos  1'!G3456</f>
        <v>0</v>
      </c>
      <c r="G491" s="201">
        <f>+'Base de datos  1'!H3456</f>
        <v>107114</v>
      </c>
    </row>
    <row r="492" spans="1:7" x14ac:dyDescent="0.25">
      <c r="A492" s="33">
        <f>+'Base de datos  1'!A3457</f>
        <v>44835</v>
      </c>
      <c r="B492" s="33" t="str">
        <f>+'Base de datos  1'!C3457</f>
        <v>Pago Cuota</v>
      </c>
      <c r="C492" s="33">
        <f>+'Base de datos  1'!D3457</f>
        <v>44854</v>
      </c>
      <c r="D492" s="33" t="str">
        <f>+'Base de datos  1'!E3457</f>
        <v>TR</v>
      </c>
      <c r="E492" s="33" t="str">
        <f>+'Base de datos  1'!F3457</f>
        <v>Llanquihue 113, Pedro Ruz</v>
      </c>
      <c r="F492">
        <f>+'Base de datos  1'!G3457</f>
        <v>0</v>
      </c>
      <c r="G492" s="201">
        <f>+'Base de datos  1'!H3457</f>
        <v>3000</v>
      </c>
    </row>
    <row r="493" spans="1:7" x14ac:dyDescent="0.25">
      <c r="A493" s="33">
        <f>+'Base de datos  1'!A3458</f>
        <v>44835</v>
      </c>
      <c r="B493" s="33" t="str">
        <f>+'Base de datos  1'!C3458</f>
        <v>Pago Cuota</v>
      </c>
      <c r="C493" s="33">
        <f>+'Base de datos  1'!D3458</f>
        <v>44854</v>
      </c>
      <c r="D493" s="33" t="str">
        <f>+'Base de datos  1'!E3458</f>
        <v>TR</v>
      </c>
      <c r="E493" s="33" t="str">
        <f>+'Base de datos  1'!F3458</f>
        <v>Villarrica 126, Ema de Ramon</v>
      </c>
      <c r="F493">
        <f>+'Base de datos  1'!G3458</f>
        <v>0</v>
      </c>
      <c r="G493" s="201">
        <f>+'Base de datos  1'!H3458</f>
        <v>23000</v>
      </c>
    </row>
    <row r="494" spans="1:7" x14ac:dyDescent="0.25">
      <c r="A494" s="33">
        <f>+'Base de datos  1'!A3459</f>
        <v>44835</v>
      </c>
      <c r="B494" s="33" t="str">
        <f>+'Base de datos  1'!C3459</f>
        <v>Pago Cuota</v>
      </c>
      <c r="C494" s="33">
        <f>+'Base de datos  1'!D3459</f>
        <v>44854</v>
      </c>
      <c r="D494" s="33" t="str">
        <f>+'Base de datos  1'!E3459</f>
        <v>TR</v>
      </c>
      <c r="E494" s="33" t="str">
        <f>+'Base de datos  1'!F3459</f>
        <v>Llanquihue 113, Pedro Ruz</v>
      </c>
      <c r="F494">
        <f>+'Base de datos  1'!G3459</f>
        <v>0</v>
      </c>
      <c r="G494" s="201">
        <f>+'Base de datos  1'!H3459</f>
        <v>23113</v>
      </c>
    </row>
    <row r="495" spans="1:7" x14ac:dyDescent="0.25">
      <c r="A495" s="33">
        <f>+'Base de datos  1'!A3460</f>
        <v>44835</v>
      </c>
      <c r="B495" s="33" t="str">
        <f>+'Base de datos  1'!C3460</f>
        <v>Pago Cuota</v>
      </c>
      <c r="C495" s="33">
        <f>+'Base de datos  1'!D3460</f>
        <v>44854</v>
      </c>
      <c r="D495" s="33" t="str">
        <f>+'Base de datos  1'!E3460</f>
        <v>TR</v>
      </c>
      <c r="E495" s="33" t="str">
        <f>+'Base de datos  1'!F3460</f>
        <v>Llanquihue 101, Marcela Ortiz</v>
      </c>
      <c r="F495">
        <f>+'Base de datos  1'!G3460</f>
        <v>0</v>
      </c>
      <c r="G495" s="201">
        <f>+'Base de datos  1'!H3460</f>
        <v>50000</v>
      </c>
    </row>
    <row r="496" spans="1:7" x14ac:dyDescent="0.25">
      <c r="A496" s="33">
        <f>+'Base de datos  1'!A3461</f>
        <v>44835</v>
      </c>
      <c r="B496" s="33" t="str">
        <f>+'Base de datos  1'!C3461</f>
        <v>Pago Cuota</v>
      </c>
      <c r="C496" s="33">
        <f>+'Base de datos  1'!D3461</f>
        <v>44854</v>
      </c>
      <c r="D496" s="33" t="str">
        <f>+'Base de datos  1'!E3461</f>
        <v>TR</v>
      </c>
      <c r="E496" s="33" t="str">
        <f>+'Base de datos  1'!F3461</f>
        <v>Llanquihue 101, Marcela Ortiz</v>
      </c>
      <c r="F496">
        <f>+'Base de datos  1'!G3461</f>
        <v>0</v>
      </c>
      <c r="G496" s="201">
        <f>+'Base de datos  1'!H3461</f>
        <v>55000</v>
      </c>
    </row>
    <row r="497" spans="1:7" x14ac:dyDescent="0.25">
      <c r="A497" s="33">
        <f>+'Base de datos  1'!A3462</f>
        <v>44835</v>
      </c>
      <c r="B497" s="33" t="str">
        <f>+'Base de datos  1'!C3462</f>
        <v>Pago Cuota</v>
      </c>
      <c r="C497" s="33">
        <f>+'Base de datos  1'!D3462</f>
        <v>44855</v>
      </c>
      <c r="D497" s="33" t="str">
        <f>+'Base de datos  1'!E3462</f>
        <v>TR</v>
      </c>
      <c r="E497" s="33" t="str">
        <f>+'Base de datos  1'!F3462</f>
        <v>Puyehue 30, Jorge Carcasson</v>
      </c>
      <c r="F497">
        <f>+'Base de datos  1'!G3462</f>
        <v>0</v>
      </c>
      <c r="G497" s="201">
        <f>+'Base de datos  1'!H3462</f>
        <v>26000</v>
      </c>
    </row>
    <row r="498" spans="1:7" x14ac:dyDescent="0.25">
      <c r="A498" s="33">
        <f>+'Base de datos  1'!A3463</f>
        <v>44835</v>
      </c>
      <c r="B498" s="33" t="str">
        <f>+'Base de datos  1'!C3463</f>
        <v>Pago Cuota</v>
      </c>
      <c r="C498" s="33">
        <f>+'Base de datos  1'!D3463</f>
        <v>44858</v>
      </c>
      <c r="D498" s="33" t="str">
        <f>+'Base de datos  1'!E3463</f>
        <v>TR</v>
      </c>
      <c r="E498" s="33" t="str">
        <f>+'Base de datos  1'!F3463</f>
        <v>Villarrica 126, Ema de Ramon</v>
      </c>
      <c r="F498">
        <f>+'Base de datos  1'!G3463</f>
        <v>0</v>
      </c>
      <c r="G498" s="201">
        <f>+'Base de datos  1'!H3463</f>
        <v>12000</v>
      </c>
    </row>
    <row r="499" spans="1:7" x14ac:dyDescent="0.25">
      <c r="A499" s="33">
        <f>+'Base de datos  1'!A3464</f>
        <v>44835</v>
      </c>
      <c r="B499" s="33" t="str">
        <f>+'Base de datos  1'!C3464</f>
        <v>Pago Cuota</v>
      </c>
      <c r="C499" s="33">
        <f>+'Base de datos  1'!D3464</f>
        <v>44858</v>
      </c>
      <c r="D499" s="33" t="str">
        <f>+'Base de datos  1'!E3464</f>
        <v>TR</v>
      </c>
      <c r="E499" s="33" t="str">
        <f>+'Base de datos  1'!F3464</f>
        <v>Riñihue 23, Sara Salgado</v>
      </c>
      <c r="F499">
        <f>+'Base de datos  1'!G3464</f>
        <v>0</v>
      </c>
      <c r="G499" s="201">
        <f>+'Base de datos  1'!H3464</f>
        <v>26000</v>
      </c>
    </row>
    <row r="500" spans="1:7" x14ac:dyDescent="0.25">
      <c r="A500" s="33">
        <f>+'Base de datos  1'!A3465</f>
        <v>44835</v>
      </c>
      <c r="B500" s="33" t="str">
        <f>+'Base de datos  1'!C3465</f>
        <v>Pago Cuota</v>
      </c>
      <c r="C500" s="33">
        <f>+'Base de datos  1'!D3465</f>
        <v>44858</v>
      </c>
      <c r="D500" s="33" t="str">
        <f>+'Base de datos  1'!E3465</f>
        <v>TR</v>
      </c>
      <c r="E500" s="33" t="str">
        <f>+'Base de datos  1'!F3465</f>
        <v>Llanquihue 97-A, Castillo Olivera</v>
      </c>
      <c r="F500">
        <f>+'Base de datos  1'!G3465</f>
        <v>0</v>
      </c>
      <c r="G500" s="201">
        <f>+'Base de datos  1'!H3465</f>
        <v>26000</v>
      </c>
    </row>
    <row r="501" spans="1:7" x14ac:dyDescent="0.25">
      <c r="A501" s="33">
        <f>+'Base de datos  1'!A3466</f>
        <v>44835</v>
      </c>
      <c r="B501" s="33" t="str">
        <f>+'Base de datos  1'!C3466</f>
        <v>Pago Cuota</v>
      </c>
      <c r="C501" s="33">
        <f>+'Base de datos  1'!D3466</f>
        <v>44858</v>
      </c>
      <c r="D501" s="33" t="str">
        <f>+'Base de datos  1'!E3466</f>
        <v>TR</v>
      </c>
      <c r="E501" s="33" t="str">
        <f>+'Base de datos  1'!F3466</f>
        <v>Puyehue 32, Ivonne Jorquera</v>
      </c>
      <c r="F501">
        <f>+'Base de datos  1'!G3466</f>
        <v>0</v>
      </c>
      <c r="G501" s="201">
        <f>+'Base de datos  1'!H3466</f>
        <v>26000</v>
      </c>
    </row>
    <row r="502" spans="1:7" x14ac:dyDescent="0.25">
      <c r="A502" s="33">
        <f>+'Base de datos  1'!A3467</f>
        <v>44835</v>
      </c>
      <c r="B502" s="33" t="str">
        <f>+'Base de datos  1'!C3467</f>
        <v>Pago Cuota</v>
      </c>
      <c r="C502" s="33">
        <f>+'Base de datos  1'!D3467</f>
        <v>44858</v>
      </c>
      <c r="D502" s="33" t="str">
        <f>+'Base de datos  1'!E3467</f>
        <v>TR</v>
      </c>
      <c r="E502" s="33" t="str">
        <f>+'Base de datos  1'!F3467</f>
        <v>Riñihue 25, Juan Gonzalez</v>
      </c>
      <c r="F502">
        <f>+'Base de datos  1'!G3467</f>
        <v>0</v>
      </c>
      <c r="G502" s="201">
        <f>+'Base de datos  1'!H3467</f>
        <v>26025</v>
      </c>
    </row>
    <row r="503" spans="1:7" x14ac:dyDescent="0.25">
      <c r="A503" s="33">
        <f>+'Base de datos  1'!A3468</f>
        <v>44835</v>
      </c>
      <c r="B503" s="33" t="str">
        <f>+'Base de datos  1'!C3468</f>
        <v>Pago Cuota</v>
      </c>
      <c r="C503" s="33">
        <f>+'Base de datos  1'!D3468</f>
        <v>44858</v>
      </c>
      <c r="D503" s="33" t="str">
        <f>+'Base de datos  1'!E3468</f>
        <v>TR</v>
      </c>
      <c r="E503" s="33" t="str">
        <f>+'Base de datos  1'!F3468</f>
        <v>Llanquihue 80, Sergio Ibaceta</v>
      </c>
      <c r="F503">
        <f>+'Base de datos  1'!G3468</f>
        <v>0</v>
      </c>
      <c r="G503" s="201">
        <f>+'Base de datos  1'!H3468</f>
        <v>26080</v>
      </c>
    </row>
    <row r="504" spans="1:7" x14ac:dyDescent="0.25">
      <c r="A504" s="33">
        <f>+'Base de datos  1'!A3469</f>
        <v>44835</v>
      </c>
      <c r="B504" s="33" t="str">
        <f>+'Base de datos  1'!C3469</f>
        <v>Pago Cuota</v>
      </c>
      <c r="C504" s="33">
        <f>+'Base de datos  1'!D3469</f>
        <v>44859</v>
      </c>
      <c r="D504" s="33" t="str">
        <f>+'Base de datos  1'!E3469</f>
        <v>TR</v>
      </c>
      <c r="E504" s="33" t="str">
        <f>+'Base de datos  1'!F3469</f>
        <v>Llanquihue 82, Maria Molina</v>
      </c>
      <c r="F504">
        <f>+'Base de datos  1'!G3469</f>
        <v>0</v>
      </c>
      <c r="G504" s="201">
        <f>+'Base de datos  1'!H3469</f>
        <v>26000</v>
      </c>
    </row>
    <row r="505" spans="1:7" x14ac:dyDescent="0.25">
      <c r="A505" s="33">
        <f>+'Base de datos  1'!A3470</f>
        <v>44835</v>
      </c>
      <c r="B505" s="33" t="str">
        <f>+'Base de datos  1'!C3470</f>
        <v>Pago Cuota</v>
      </c>
      <c r="C505" s="33">
        <f>+'Base de datos  1'!D3470</f>
        <v>44859</v>
      </c>
      <c r="D505" s="33" t="str">
        <f>+'Base de datos  1'!E3470</f>
        <v>TR</v>
      </c>
      <c r="E505" s="33" t="str">
        <f>+'Base de datos  1'!F3470</f>
        <v>Llanquihue 94, Suc. Carmela Valdes</v>
      </c>
      <c r="F505">
        <f>+'Base de datos  1'!G3470</f>
        <v>0</v>
      </c>
      <c r="G505" s="201">
        <f>+'Base de datos  1'!H3470</f>
        <v>52000</v>
      </c>
    </row>
    <row r="506" spans="1:7" x14ac:dyDescent="0.25">
      <c r="A506" s="33">
        <f>+'Base de datos  1'!A3471</f>
        <v>44835</v>
      </c>
      <c r="B506" s="33" t="str">
        <f>+'Base de datos  1'!C3471</f>
        <v>Pago Cuota</v>
      </c>
      <c r="C506" s="33">
        <f>+'Base de datos  1'!D3471</f>
        <v>44859</v>
      </c>
      <c r="D506" s="33" t="str">
        <f>+'Base de datos  1'!E3471</f>
        <v>TR</v>
      </c>
      <c r="E506" s="33" t="str">
        <f>+'Base de datos  1'!F3471</f>
        <v>Llanquihue 96, Carlos Alvarez</v>
      </c>
      <c r="F506">
        <f>+'Base de datos  1'!G3471</f>
        <v>0</v>
      </c>
      <c r="G506" s="201">
        <f>+'Base de datos  1'!H3471</f>
        <v>52096</v>
      </c>
    </row>
    <row r="507" spans="1:7" x14ac:dyDescent="0.25">
      <c r="A507" s="33">
        <f>+'Base de datos  1'!A3472</f>
        <v>44835</v>
      </c>
      <c r="B507" s="33" t="str">
        <f>+'Base de datos  1'!C3472</f>
        <v>Pago Cuota</v>
      </c>
      <c r="C507" s="33">
        <f>+'Base de datos  1'!D3472</f>
        <v>44861</v>
      </c>
      <c r="D507" s="33" t="str">
        <f>+'Base de datos  1'!E3472</f>
        <v>TR</v>
      </c>
      <c r="E507" s="33" t="str">
        <f>+'Base de datos  1'!F3472</f>
        <v>Villarrica 102, Ximena Mancilla</v>
      </c>
      <c r="F507">
        <f>+'Base de datos  1'!G3472</f>
        <v>0</v>
      </c>
      <c r="G507" s="201">
        <f>+'Base de datos  1'!H3472</f>
        <v>26102</v>
      </c>
    </row>
    <row r="508" spans="1:7" x14ac:dyDescent="0.25">
      <c r="A508" s="33">
        <f>+'Base de datos  1'!A3473</f>
        <v>44835</v>
      </c>
      <c r="B508" s="33" t="str">
        <f>+'Base de datos  1'!C3473</f>
        <v>Pago Cuota</v>
      </c>
      <c r="C508" s="33">
        <f>+'Base de datos  1'!D3473</f>
        <v>44861</v>
      </c>
      <c r="D508" s="33" t="str">
        <f>+'Base de datos  1'!E3473</f>
        <v>TR</v>
      </c>
      <c r="E508" s="33" t="str">
        <f>+'Base de datos  1'!F3473</f>
        <v>Llanquihue 109, Teresa Gatica</v>
      </c>
      <c r="F508">
        <f>+'Base de datos  1'!G3473</f>
        <v>0</v>
      </c>
      <c r="G508" s="201">
        <f>+'Base de datos  1'!H3473</f>
        <v>26109</v>
      </c>
    </row>
    <row r="509" spans="1:7" x14ac:dyDescent="0.25">
      <c r="A509" s="33">
        <f>+'Base de datos  1'!A3474</f>
        <v>44835</v>
      </c>
      <c r="B509" s="33" t="str">
        <f>+'Base de datos  1'!C3474</f>
        <v>Pago Cuota</v>
      </c>
      <c r="C509" s="33">
        <f>+'Base de datos  1'!D3474</f>
        <v>44861</v>
      </c>
      <c r="D509" s="33" t="str">
        <f>+'Base de datos  1'!E3474</f>
        <v>TR</v>
      </c>
      <c r="E509" s="33" t="str">
        <f>+'Base de datos  1'!F3474</f>
        <v>Puyehue 43, Aurelio Sandoval</v>
      </c>
      <c r="F509">
        <f>+'Base de datos  1'!G3474</f>
        <v>0</v>
      </c>
      <c r="G509" s="201">
        <f>+'Base de datos  1'!H3474</f>
        <v>52000</v>
      </c>
    </row>
    <row r="510" spans="1:7" x14ac:dyDescent="0.25">
      <c r="A510" s="33">
        <f>+'Base de datos  1'!A3475</f>
        <v>44835</v>
      </c>
      <c r="B510" s="33" t="str">
        <f>+'Base de datos  1'!C3475</f>
        <v>Pago Cuota</v>
      </c>
      <c r="C510" s="33">
        <f>+'Base de datos  1'!D3475</f>
        <v>44862</v>
      </c>
      <c r="D510" s="33" t="str">
        <f>+'Base de datos  1'!E3475</f>
        <v>TR</v>
      </c>
      <c r="E510" s="33" t="str">
        <f>+'Base de datos  1'!F3475</f>
        <v>Villarrica 122, Luis Sepulveda</v>
      </c>
      <c r="F510">
        <f>+'Base de datos  1'!G3475</f>
        <v>0</v>
      </c>
      <c r="G510" s="201">
        <f>+'Base de datos  1'!H3475</f>
        <v>26000</v>
      </c>
    </row>
    <row r="511" spans="1:7" x14ac:dyDescent="0.25">
      <c r="A511" s="33">
        <f>+'Base de datos  1'!A3476</f>
        <v>44835</v>
      </c>
      <c r="B511" s="33" t="str">
        <f>+'Base de datos  1'!C3476</f>
        <v>Pago Cuota</v>
      </c>
      <c r="C511" s="33">
        <f>+'Base de datos  1'!D3476</f>
        <v>44862</v>
      </c>
      <c r="D511" s="33" t="str">
        <f>+'Base de datos  1'!E3476</f>
        <v>TR</v>
      </c>
      <c r="E511" s="33" t="str">
        <f>+'Base de datos  1'!F3476</f>
        <v>Ranco 50, Julia Parra</v>
      </c>
      <c r="F511">
        <f>+'Base de datos  1'!G3476</f>
        <v>0</v>
      </c>
      <c r="G511" s="201">
        <f>+'Base de datos  1'!H3476</f>
        <v>26000</v>
      </c>
    </row>
    <row r="512" spans="1:7" x14ac:dyDescent="0.25">
      <c r="A512" s="33">
        <f>+'Base de datos  1'!A3477</f>
        <v>44835</v>
      </c>
      <c r="B512" s="33" t="str">
        <f>+'Base de datos  1'!C3477</f>
        <v>Pago Cuota</v>
      </c>
      <c r="C512" s="33">
        <f>+'Base de datos  1'!D3477</f>
        <v>44862</v>
      </c>
      <c r="D512" s="33" t="str">
        <f>+'Base de datos  1'!E3477</f>
        <v>TR</v>
      </c>
      <c r="E512" s="33" t="str">
        <f>+'Base de datos  1'!F3477</f>
        <v>Ranco 79, Ismelda Meza</v>
      </c>
      <c r="F512">
        <f>+'Base de datos  1'!G3477</f>
        <v>0</v>
      </c>
      <c r="G512" s="201">
        <f>+'Base de datos  1'!H3477</f>
        <v>26000</v>
      </c>
    </row>
    <row r="513" spans="1:8" x14ac:dyDescent="0.25">
      <c r="A513" s="217">
        <f>+'Base de datos  1'!A3478</f>
        <v>44835</v>
      </c>
      <c r="B513" s="217" t="str">
        <f>+'Base de datos  1'!C3478</f>
        <v>Pago Cuota</v>
      </c>
      <c r="C513" s="217">
        <f>+'Base de datos  1'!D3478</f>
        <v>44862</v>
      </c>
      <c r="D513" s="217" t="str">
        <f>+'Base de datos  1'!E3478</f>
        <v>TR</v>
      </c>
      <c r="E513" s="217" t="str">
        <f>+'Base de datos  1'!F3478</f>
        <v>Villarrica 123, Omar Sepulveda</v>
      </c>
      <c r="F513" s="218">
        <f>+'Base de datos  1'!G3478</f>
        <v>0</v>
      </c>
      <c r="G513" s="225">
        <f>+'Base de datos  1'!H3478</f>
        <v>26000</v>
      </c>
      <c r="H513" s="225">
        <f>SUM(G467:G513)</f>
        <v>2016542</v>
      </c>
    </row>
    <row r="514" spans="1:8" x14ac:dyDescent="0.25">
      <c r="A514" s="33">
        <f>+'Base de datos  1'!A3479</f>
        <v>44866</v>
      </c>
      <c r="B514" s="33" t="str">
        <f>+'Base de datos  1'!C3479</f>
        <v>Pago Cuota</v>
      </c>
      <c r="C514" s="33">
        <f>+'Base de datos  1'!D3479</f>
        <v>44867</v>
      </c>
      <c r="D514" s="33" t="str">
        <f>+'Base de datos  1'!E3479</f>
        <v>TR</v>
      </c>
      <c r="E514" s="33" t="str">
        <f>+'Base de datos  1'!F3479</f>
        <v>Vuelto C.Chica R. Figueroa Oct.22</v>
      </c>
      <c r="F514">
        <f>+'Base de datos  1'!G3479</f>
        <v>0</v>
      </c>
      <c r="G514" s="201">
        <f>+'Base de datos  1'!H3479</f>
        <v>6977</v>
      </c>
    </row>
    <row r="515" spans="1:8" x14ac:dyDescent="0.25">
      <c r="A515" s="33">
        <f>+'Base de datos  1'!A3480</f>
        <v>44866</v>
      </c>
      <c r="B515" s="33" t="str">
        <f>+'Base de datos  1'!C3480</f>
        <v>Pago Cuota</v>
      </c>
      <c r="C515" s="33">
        <f>+'Base de datos  1'!D3480</f>
        <v>44867</v>
      </c>
      <c r="D515" s="33" t="str">
        <f>+'Base de datos  1'!E3480</f>
        <v>TR</v>
      </c>
      <c r="E515" s="33" t="str">
        <f>+'Base de datos  1'!F3480</f>
        <v>Ranco 77, Melinda Gonzalez</v>
      </c>
      <c r="F515">
        <f>+'Base de datos  1'!G3480</f>
        <v>0</v>
      </c>
      <c r="G515" s="201">
        <f>+'Base de datos  1'!H3480</f>
        <v>26000</v>
      </c>
    </row>
    <row r="516" spans="1:8" x14ac:dyDescent="0.25">
      <c r="A516" s="33">
        <f>+'Base de datos  1'!A3481</f>
        <v>44866</v>
      </c>
      <c r="B516" s="33" t="str">
        <f>+'Base de datos  1'!C3481</f>
        <v>Pago Cuota</v>
      </c>
      <c r="C516" s="33">
        <f>+'Base de datos  1'!D3481</f>
        <v>44867</v>
      </c>
      <c r="D516" s="33" t="str">
        <f>+'Base de datos  1'!E3481</f>
        <v>TR</v>
      </c>
      <c r="E516" s="33" t="str">
        <f>+'Base de datos  1'!F3481</f>
        <v>Villarrica 118, Pia Burgos</v>
      </c>
      <c r="F516">
        <f>+'Base de datos  1'!G3481</f>
        <v>0</v>
      </c>
      <c r="G516" s="201">
        <f>+'Base de datos  1'!H3481</f>
        <v>26000</v>
      </c>
    </row>
    <row r="517" spans="1:8" x14ac:dyDescent="0.25">
      <c r="A517" s="33">
        <f>+'Base de datos  1'!A3482</f>
        <v>44866</v>
      </c>
      <c r="B517" s="33" t="str">
        <f>+'Base de datos  1'!C3482</f>
        <v>Pago Cuota</v>
      </c>
      <c r="C517" s="33">
        <f>+'Base de datos  1'!D3482</f>
        <v>44867</v>
      </c>
      <c r="D517" s="33" t="str">
        <f>+'Base de datos  1'!E3482</f>
        <v>TR</v>
      </c>
      <c r="E517" s="33" t="str">
        <f>+'Base de datos  1'!F3482</f>
        <v>Puyehue 47, Andrea Valdivia</v>
      </c>
      <c r="F517">
        <f>+'Base de datos  1'!G3482</f>
        <v>0</v>
      </c>
      <c r="G517" s="201">
        <f>+'Base de datos  1'!H3482</f>
        <v>26000</v>
      </c>
    </row>
    <row r="518" spans="1:8" x14ac:dyDescent="0.25">
      <c r="A518" s="33">
        <f>+'Base de datos  1'!A3483</f>
        <v>44866</v>
      </c>
      <c r="B518" s="33" t="str">
        <f>+'Base de datos  1'!C3483</f>
        <v>Pago Cuota</v>
      </c>
      <c r="C518" s="33">
        <f>+'Base de datos  1'!D3483</f>
        <v>44867</v>
      </c>
      <c r="D518" s="33" t="str">
        <f>+'Base de datos  1'!E3483</f>
        <v>TR</v>
      </c>
      <c r="E518" s="33" t="str">
        <f>+'Base de datos  1'!F3483</f>
        <v>Villarrica 128, Marcela Ubilla</v>
      </c>
      <c r="F518">
        <f>+'Base de datos  1'!G3483</f>
        <v>0</v>
      </c>
      <c r="G518" s="201">
        <f>+'Base de datos  1'!H3483</f>
        <v>26000</v>
      </c>
    </row>
    <row r="519" spans="1:8" x14ac:dyDescent="0.25">
      <c r="A519" s="33">
        <f>+'Base de datos  1'!A3484</f>
        <v>44866</v>
      </c>
      <c r="B519" s="33" t="str">
        <f>+'Base de datos  1'!C3484</f>
        <v>Pago Cuota</v>
      </c>
      <c r="C519" s="33">
        <f>+'Base de datos  1'!D3484</f>
        <v>44867</v>
      </c>
      <c r="D519" s="33" t="str">
        <f>+'Base de datos  1'!E3484</f>
        <v>TR</v>
      </c>
      <c r="E519" s="33" t="str">
        <f>+'Base de datos  1'!F3484</f>
        <v>Puyehue 36, Militza Cortes</v>
      </c>
      <c r="F519">
        <f>+'Base de datos  1'!G3484</f>
        <v>0</v>
      </c>
      <c r="G519" s="201">
        <f>+'Base de datos  1'!H3484</f>
        <v>26000</v>
      </c>
    </row>
    <row r="520" spans="1:8" x14ac:dyDescent="0.25">
      <c r="A520" s="33">
        <f>+'Base de datos  1'!A3485</f>
        <v>44866</v>
      </c>
      <c r="B520" s="33" t="str">
        <f>+'Base de datos  1'!C3485</f>
        <v>Pago Cuota</v>
      </c>
      <c r="C520" s="33">
        <f>+'Base de datos  1'!D3485</f>
        <v>44867</v>
      </c>
      <c r="D520" s="33" t="str">
        <f>+'Base de datos  1'!E3485</f>
        <v>TR</v>
      </c>
      <c r="E520" s="33" t="str">
        <f>+'Base de datos  1'!F3485</f>
        <v>Villarrica 108, Marcelo Pasten</v>
      </c>
      <c r="F520">
        <f>+'Base de datos  1'!G3485</f>
        <v>0</v>
      </c>
      <c r="G520" s="201">
        <f>+'Base de datos  1'!H3485</f>
        <v>26000</v>
      </c>
    </row>
    <row r="521" spans="1:8" x14ac:dyDescent="0.25">
      <c r="A521" s="33">
        <f>+'Base de datos  1'!A3486</f>
        <v>44866</v>
      </c>
      <c r="B521" s="33" t="str">
        <f>+'Base de datos  1'!C3486</f>
        <v>Pago Cuota</v>
      </c>
      <c r="C521" s="33">
        <f>+'Base de datos  1'!D3486</f>
        <v>44867</v>
      </c>
      <c r="D521" s="33" t="str">
        <f>+'Base de datos  1'!E3486</f>
        <v>TR</v>
      </c>
      <c r="E521" s="33" t="str">
        <f>+'Base de datos  1'!F3486</f>
        <v>Puyehue 39, Felipe Gallardo</v>
      </c>
      <c r="F521">
        <f>+'Base de datos  1'!G3486</f>
        <v>0</v>
      </c>
      <c r="G521" s="201">
        <f>+'Base de datos  1'!H3486</f>
        <v>26000</v>
      </c>
    </row>
    <row r="522" spans="1:8" x14ac:dyDescent="0.25">
      <c r="A522" s="33">
        <f>+'Base de datos  1'!A3487</f>
        <v>44866</v>
      </c>
      <c r="B522" s="33" t="str">
        <f>+'Base de datos  1'!C3487</f>
        <v>Pago Cuota</v>
      </c>
      <c r="C522" s="33">
        <f>+'Base de datos  1'!D3487</f>
        <v>44867</v>
      </c>
      <c r="D522" s="33" t="str">
        <f>+'Base de datos  1'!E3487</f>
        <v>TR</v>
      </c>
      <c r="E522" s="33" t="str">
        <f>+'Base de datos  1'!F3487</f>
        <v>Icalma 72, Jorge Matamala</v>
      </c>
      <c r="F522">
        <f>+'Base de datos  1'!G3487</f>
        <v>0</v>
      </c>
      <c r="G522" s="201">
        <f>+'Base de datos  1'!H3487</f>
        <v>26000</v>
      </c>
    </row>
    <row r="523" spans="1:8" x14ac:dyDescent="0.25">
      <c r="A523" s="33">
        <f>+'Base de datos  1'!A3488</f>
        <v>44866</v>
      </c>
      <c r="B523" s="33" t="str">
        <f>+'Base de datos  1'!C3488</f>
        <v>Pago Cuota</v>
      </c>
      <c r="C523" s="33">
        <f>+'Base de datos  1'!D3488</f>
        <v>44867</v>
      </c>
      <c r="D523" s="33" t="str">
        <f>+'Base de datos  1'!E3488</f>
        <v>TR</v>
      </c>
      <c r="E523" s="33" t="str">
        <f>+'Base de datos  1'!F3488</f>
        <v>Puyehue 37 , Jorge Matamala</v>
      </c>
      <c r="F523">
        <f>+'Base de datos  1'!G3488</f>
        <v>0</v>
      </c>
      <c r="G523" s="201">
        <f>+'Base de datos  1'!H3488</f>
        <v>26000</v>
      </c>
    </row>
    <row r="524" spans="1:8" x14ac:dyDescent="0.25">
      <c r="A524" s="33">
        <f>+'Base de datos  1'!A3489</f>
        <v>44866</v>
      </c>
      <c r="B524" s="33" t="str">
        <f>+'Base de datos  1'!C3489</f>
        <v>Pago Cuota</v>
      </c>
      <c r="C524" s="33">
        <f>+'Base de datos  1'!D3489</f>
        <v>44867</v>
      </c>
      <c r="D524" s="33" t="str">
        <f>+'Base de datos  1'!E3489</f>
        <v>TR</v>
      </c>
      <c r="E524" s="33" t="str">
        <f>+'Base de datos  1'!F3489</f>
        <v>Villarrica 106, Carolina Uribe</v>
      </c>
      <c r="F524">
        <f>+'Base de datos  1'!G3489</f>
        <v>0</v>
      </c>
      <c r="G524" s="201">
        <f>+'Base de datos  1'!H3489</f>
        <v>36000</v>
      </c>
    </row>
    <row r="525" spans="1:8" x14ac:dyDescent="0.25">
      <c r="A525" s="33">
        <f>+'Base de datos  1'!A3490</f>
        <v>44866</v>
      </c>
      <c r="B525" s="33" t="str">
        <f>+'Base de datos  1'!C3490</f>
        <v>Pago Cuota</v>
      </c>
      <c r="C525" s="33">
        <f>+'Base de datos  1'!D3490</f>
        <v>44869</v>
      </c>
      <c r="D525" s="33" t="str">
        <f>+'Base de datos  1'!E3490</f>
        <v>TR</v>
      </c>
      <c r="E525" s="33" t="str">
        <f>+'Base de datos  1'!F3490</f>
        <v>Llanquihue 88, Pedro Flores</v>
      </c>
      <c r="F525">
        <f>+'Base de datos  1'!G3490</f>
        <v>0</v>
      </c>
      <c r="G525" s="201">
        <f>+'Base de datos  1'!H3490</f>
        <v>26000</v>
      </c>
    </row>
    <row r="526" spans="1:8" x14ac:dyDescent="0.25">
      <c r="A526" s="33">
        <f>+'Base de datos  1'!A3491</f>
        <v>44866</v>
      </c>
      <c r="B526" s="33" t="str">
        <f>+'Base de datos  1'!C3491</f>
        <v>Pago Cuota</v>
      </c>
      <c r="C526" s="33">
        <f>+'Base de datos  1'!D3491</f>
        <v>44869</v>
      </c>
      <c r="D526" s="33" t="str">
        <f>+'Base de datos  1'!E3491</f>
        <v>TR</v>
      </c>
      <c r="E526" s="33" t="str">
        <f>+'Base de datos  1'!F3491</f>
        <v>Llanquihue 76, Glenda Alvarez</v>
      </c>
      <c r="F526">
        <f>+'Base de datos  1'!G3491</f>
        <v>0</v>
      </c>
      <c r="G526" s="201">
        <f>+'Base de datos  1'!H3491</f>
        <v>26000</v>
      </c>
    </row>
    <row r="527" spans="1:8" x14ac:dyDescent="0.25">
      <c r="A527" s="33">
        <f>+'Base de datos  1'!A3492</f>
        <v>44866</v>
      </c>
      <c r="B527" s="33" t="str">
        <f>+'Base de datos  1'!C3492</f>
        <v>Pago Cuota</v>
      </c>
      <c r="C527" s="33">
        <f>+'Base de datos  1'!D3492</f>
        <v>44872</v>
      </c>
      <c r="D527" s="33" t="str">
        <f>+'Base de datos  1'!E3492</f>
        <v>TR</v>
      </c>
      <c r="E527" s="33" t="str">
        <f>+'Base de datos  1'!F3492</f>
        <v>Ranco 48, Carola Arriagada</v>
      </c>
      <c r="F527">
        <f>+'Base de datos  1'!G3492</f>
        <v>0</v>
      </c>
      <c r="G527" s="201">
        <f>+'Base de datos  1'!H3492</f>
        <v>26000</v>
      </c>
    </row>
    <row r="528" spans="1:8" x14ac:dyDescent="0.25">
      <c r="A528" s="33">
        <f>+'Base de datos  1'!A3493</f>
        <v>44866</v>
      </c>
      <c r="B528" s="33" t="str">
        <f>+'Base de datos  1'!C3493</f>
        <v>Pago Cuota</v>
      </c>
      <c r="C528" s="33">
        <f>+'Base de datos  1'!D3493</f>
        <v>44872</v>
      </c>
      <c r="D528" s="33" t="str">
        <f>+'Base de datos  1'!E3493</f>
        <v>TR</v>
      </c>
      <c r="E528" s="33" t="str">
        <f>+'Base de datos  1'!F3493</f>
        <v>Llanquihue 97, Rene Rivero</v>
      </c>
      <c r="F528">
        <f>+'Base de datos  1'!G3493</f>
        <v>0</v>
      </c>
      <c r="G528" s="201">
        <f>+'Base de datos  1'!H3493</f>
        <v>26000</v>
      </c>
    </row>
    <row r="529" spans="1:7" x14ac:dyDescent="0.25">
      <c r="A529" s="33">
        <f>+'Base de datos  1'!A3494</f>
        <v>44866</v>
      </c>
      <c r="B529" s="33" t="str">
        <f>+'Base de datos  1'!C3494</f>
        <v>Pago Cuota</v>
      </c>
      <c r="C529" s="33">
        <f>+'Base de datos  1'!D3494</f>
        <v>44872</v>
      </c>
      <c r="D529" s="33" t="str">
        <f>+'Base de datos  1'!E3494</f>
        <v>TR</v>
      </c>
      <c r="E529" s="33" t="str">
        <f>+'Base de datos  1'!F3494</f>
        <v>Ranco 91, Jeanette Ibarra</v>
      </c>
      <c r="F529">
        <f>+'Base de datos  1'!G3494</f>
        <v>0</v>
      </c>
      <c r="G529" s="201">
        <f>+'Base de datos  1'!H3494</f>
        <v>26000</v>
      </c>
    </row>
    <row r="530" spans="1:7" x14ac:dyDescent="0.25">
      <c r="A530" s="33">
        <f>+'Base de datos  1'!A3495</f>
        <v>44866</v>
      </c>
      <c r="B530" s="33" t="str">
        <f>+'Base de datos  1'!C3495</f>
        <v>Pago Cuota</v>
      </c>
      <c r="C530" s="33">
        <f>+'Base de datos  1'!D3495</f>
        <v>44872</v>
      </c>
      <c r="D530" s="33" t="str">
        <f>+'Base de datos  1'!E3495</f>
        <v>D/E</v>
      </c>
      <c r="E530" s="33" t="str">
        <f>+'Base de datos  1'!F3495</f>
        <v>Ranco 89, Teresa Rojas Bol 14648</v>
      </c>
      <c r="F530">
        <f>+'Base de datos  1'!G3495</f>
        <v>0</v>
      </c>
      <c r="G530" s="201">
        <f>+'Base de datos  1'!H3495</f>
        <v>26000</v>
      </c>
    </row>
    <row r="531" spans="1:7" x14ac:dyDescent="0.25">
      <c r="A531" s="33">
        <f>+'Base de datos  1'!A3496</f>
        <v>44866</v>
      </c>
      <c r="B531" s="33" t="str">
        <f>+'Base de datos  1'!C3496</f>
        <v>Pago Cuota</v>
      </c>
      <c r="C531" s="33">
        <f>+'Base de datos  1'!D3496</f>
        <v>44872</v>
      </c>
      <c r="D531" s="33" t="str">
        <f>+'Base de datos  1'!E3496</f>
        <v>D/E</v>
      </c>
      <c r="E531" s="33" t="str">
        <f>+'Base de datos  1'!F3496</f>
        <v>Ranco 83, Silvia Gonzalez 14647</v>
      </c>
      <c r="F531">
        <f>+'Base de datos  1'!G3496</f>
        <v>0</v>
      </c>
      <c r="G531" s="201">
        <f>+'Base de datos  1'!H3496</f>
        <v>26000</v>
      </c>
    </row>
    <row r="532" spans="1:7" x14ac:dyDescent="0.25">
      <c r="A532" s="33">
        <f>+'Base de datos  1'!A3497</f>
        <v>44866</v>
      </c>
      <c r="B532" s="33" t="str">
        <f>+'Base de datos  1'!C3497</f>
        <v>Pago Cuota</v>
      </c>
      <c r="C532" s="33">
        <f>+'Base de datos  1'!D3497</f>
        <v>44872</v>
      </c>
      <c r="D532" s="33" t="str">
        <f>+'Base de datos  1'!E3497</f>
        <v>D/E</v>
      </c>
      <c r="E532" s="33" t="str">
        <f>+'Base de datos  1'!F3497</f>
        <v>Llanquihue 74, Eliana Haro Bol. 14646</v>
      </c>
      <c r="F532">
        <f>+'Base de datos  1'!G3497</f>
        <v>0</v>
      </c>
      <c r="G532" s="201">
        <f>+'Base de datos  1'!H3497</f>
        <v>26000</v>
      </c>
    </row>
    <row r="533" spans="1:7" x14ac:dyDescent="0.25">
      <c r="A533" s="33">
        <f>+'Base de datos  1'!A3498</f>
        <v>44866</v>
      </c>
      <c r="B533" s="33" t="str">
        <f>+'Base de datos  1'!C3498</f>
        <v>Pago Cuota</v>
      </c>
      <c r="C533" s="33">
        <f>+'Base de datos  1'!D3498</f>
        <v>44872</v>
      </c>
      <c r="D533" s="33" t="str">
        <f>+'Base de datos  1'!E3498</f>
        <v>D/E</v>
      </c>
      <c r="E533" s="33" t="str">
        <f>+'Base de datos  1'!F3498</f>
        <v>Ranco 89, Teresa Rojas Bol 14727</v>
      </c>
      <c r="F533">
        <f>+'Base de datos  1'!G3498</f>
        <v>0</v>
      </c>
      <c r="G533" s="201">
        <f>+'Base de datos  1'!H3498</f>
        <v>26000</v>
      </c>
    </row>
    <row r="534" spans="1:7" x14ac:dyDescent="0.25">
      <c r="A534" s="33">
        <f>+'Base de datos  1'!A3499</f>
        <v>44866</v>
      </c>
      <c r="B534" s="33" t="str">
        <f>+'Base de datos  1'!C3499</f>
        <v>Pago Cuota</v>
      </c>
      <c r="C534" s="33">
        <f>+'Base de datos  1'!D3499</f>
        <v>44872</v>
      </c>
      <c r="D534" s="33" t="str">
        <f>+'Base de datos  1'!E3499</f>
        <v>TR</v>
      </c>
      <c r="E534" s="33" t="str">
        <f>+'Base de datos  1'!F3499</f>
        <v>Llanquihue 103-105, Tatiana Tejos</v>
      </c>
      <c r="F534">
        <f>+'Base de datos  1'!G3499</f>
        <v>0</v>
      </c>
      <c r="G534" s="201">
        <f>+'Base de datos  1'!H3499</f>
        <v>52000</v>
      </c>
    </row>
    <row r="535" spans="1:7" x14ac:dyDescent="0.25">
      <c r="A535" s="33">
        <f>+'Base de datos  1'!A3500</f>
        <v>44866</v>
      </c>
      <c r="B535" s="33" t="str">
        <f>+'Base de datos  1'!C3500</f>
        <v>Pago Cuota</v>
      </c>
      <c r="C535" s="33">
        <f>+'Base de datos  1'!D3500</f>
        <v>44872</v>
      </c>
      <c r="D535" s="33" t="str">
        <f>+'Base de datos  1'!E3500</f>
        <v>TR</v>
      </c>
      <c r="E535" s="33" t="str">
        <f>+'Base de datos  1'!F3500</f>
        <v>Ranco 73, Francisco Hernandez</v>
      </c>
      <c r="F535">
        <f>+'Base de datos  1'!G3500</f>
        <v>0</v>
      </c>
      <c r="G535" s="201">
        <f>+'Base de datos  1'!H3500</f>
        <v>100000</v>
      </c>
    </row>
    <row r="536" spans="1:7" x14ac:dyDescent="0.25">
      <c r="A536" s="33">
        <f>+'Base de datos  1'!A3501</f>
        <v>44866</v>
      </c>
      <c r="B536" s="33" t="str">
        <f>+'Base de datos  1'!C3501</f>
        <v>Pago Cuota</v>
      </c>
      <c r="C536" s="33">
        <f>+'Base de datos  1'!D3501</f>
        <v>44872</v>
      </c>
      <c r="D536" s="33" t="str">
        <f>+'Base de datos  1'!E3501</f>
        <v>D/E</v>
      </c>
      <c r="E536" s="33" t="str">
        <f>+'Base de datos  1'!F3501</f>
        <v>Puyehue 41, Teresa Sepulveda Bol 14748</v>
      </c>
      <c r="F536">
        <f>+'Base de datos  1'!G3501</f>
        <v>0</v>
      </c>
      <c r="G536" s="201">
        <f>+'Base de datos  1'!H3501</f>
        <v>149000</v>
      </c>
    </row>
    <row r="537" spans="1:7" x14ac:dyDescent="0.25">
      <c r="A537" s="33">
        <f>+'Base de datos  1'!A3502</f>
        <v>44866</v>
      </c>
      <c r="B537" s="33" t="str">
        <f>+'Base de datos  1'!C3502</f>
        <v>Pago Cuota</v>
      </c>
      <c r="C537" s="33">
        <f>+'Base de datos  1'!D3502</f>
        <v>44872</v>
      </c>
      <c r="D537" s="33" t="str">
        <f>+'Base de datos  1'!E3502</f>
        <v>D/CH</v>
      </c>
      <c r="E537" s="33" t="str">
        <f>+'Base de datos  1'!F3502</f>
        <v>Calafquen 13, Enrique Garcia Bol 14743</v>
      </c>
      <c r="F537">
        <f>+'Base de datos  1'!G3502</f>
        <v>0</v>
      </c>
      <c r="G537" s="201">
        <f>+'Base de datos  1'!H3502</f>
        <v>231000</v>
      </c>
    </row>
    <row r="538" spans="1:7" x14ac:dyDescent="0.25">
      <c r="A538" s="33">
        <f>+'Base de datos  1'!A3503</f>
        <v>44866</v>
      </c>
      <c r="B538" s="33" t="str">
        <f>+'Base de datos  1'!C3503</f>
        <v>Pago Cuota</v>
      </c>
      <c r="C538" s="33">
        <f>+'Base de datos  1'!D3503</f>
        <v>44873</v>
      </c>
      <c r="D538" s="33" t="str">
        <f>+'Base de datos  1'!E3503</f>
        <v>TR</v>
      </c>
      <c r="E538" s="33" t="str">
        <f>+'Base de datos  1'!F3503</f>
        <v>Villarrica 100, Julia Zuñiga</v>
      </c>
      <c r="F538">
        <f>+'Base de datos  1'!G3503</f>
        <v>0</v>
      </c>
      <c r="G538" s="201">
        <f>+'Base de datos  1'!H3503</f>
        <v>26100</v>
      </c>
    </row>
    <row r="539" spans="1:7" x14ac:dyDescent="0.25">
      <c r="A539" s="33">
        <f>+'Base de datos  1'!A3504</f>
        <v>44866</v>
      </c>
      <c r="B539" s="33" t="str">
        <f>+'Base de datos  1'!C3504</f>
        <v>Pago Cuota</v>
      </c>
      <c r="C539" s="33">
        <f>+'Base de datos  1'!D3504</f>
        <v>44874</v>
      </c>
      <c r="D539" s="33" t="str">
        <f>+'Base de datos  1'!E3504</f>
        <v>TR</v>
      </c>
      <c r="E539" s="33" t="str">
        <f>+'Base de datos  1'!F3504</f>
        <v>Calafquen 5, Marcos Briones</v>
      </c>
      <c r="F539">
        <f>+'Base de datos  1'!G3504</f>
        <v>0</v>
      </c>
      <c r="G539" s="201">
        <f>+'Base de datos  1'!H3504</f>
        <v>52000</v>
      </c>
    </row>
    <row r="540" spans="1:7" x14ac:dyDescent="0.25">
      <c r="A540" s="33">
        <f>+'Base de datos  1'!A3505</f>
        <v>44866</v>
      </c>
      <c r="B540" s="33" t="str">
        <f>+'Base de datos  1'!C3505</f>
        <v>Pago Cuota</v>
      </c>
      <c r="C540" s="33">
        <f>+'Base de datos  1'!D3505</f>
        <v>44874</v>
      </c>
      <c r="D540" s="33" t="str">
        <f>+'Base de datos  1'!E3505</f>
        <v>TR</v>
      </c>
      <c r="E540" s="33" t="str">
        <f>+'Base de datos  1'!F3505</f>
        <v>Ranco 56, Suc, Rigoberto Gonzalez</v>
      </c>
      <c r="F540">
        <f>+'Base de datos  1'!G3505</f>
        <v>0</v>
      </c>
      <c r="G540" s="201">
        <f>+'Base de datos  1'!H3505</f>
        <v>52000</v>
      </c>
    </row>
    <row r="541" spans="1:7" x14ac:dyDescent="0.25">
      <c r="A541" s="33">
        <f>+'Base de datos  1'!A3506</f>
        <v>44866</v>
      </c>
      <c r="B541" s="33" t="str">
        <f>+'Base de datos  1'!C3506</f>
        <v>Pago Cuota</v>
      </c>
      <c r="C541" s="33">
        <f>+'Base de datos  1'!D3506</f>
        <v>44876</v>
      </c>
      <c r="D541" s="33" t="str">
        <f>+'Base de datos  1'!E3506</f>
        <v>TR</v>
      </c>
      <c r="E541" s="33" t="str">
        <f>+'Base de datos  1'!F3506</f>
        <v>Ranco 52, Hernan Wilson</v>
      </c>
      <c r="F541">
        <f>+'Base de datos  1'!G3506</f>
        <v>0</v>
      </c>
      <c r="G541" s="201">
        <f>+'Base de datos  1'!H3506</f>
        <v>26000</v>
      </c>
    </row>
    <row r="542" spans="1:7" x14ac:dyDescent="0.25">
      <c r="A542" s="33">
        <f>+'Base de datos  1'!A3507</f>
        <v>44866</v>
      </c>
      <c r="B542" s="33" t="str">
        <f>+'Base de datos  1'!C3507</f>
        <v>Pago Cuota</v>
      </c>
      <c r="C542" s="33">
        <f>+'Base de datos  1'!D3507</f>
        <v>44883</v>
      </c>
      <c r="D542" s="33" t="str">
        <f>+'Base de datos  1'!E3507</f>
        <v>TR</v>
      </c>
      <c r="E542" s="33" t="str">
        <f>+'Base de datos  1'!F3507</f>
        <v>Villarrica 126, Ema de Ramon</v>
      </c>
      <c r="F542">
        <f>+'Base de datos  1'!G3507</f>
        <v>0</v>
      </c>
      <c r="G542" s="201">
        <f>+'Base de datos  1'!H3507</f>
        <v>26000</v>
      </c>
    </row>
    <row r="543" spans="1:7" x14ac:dyDescent="0.25">
      <c r="A543" s="33">
        <f>+'Base de datos  1'!A3508</f>
        <v>44866</v>
      </c>
      <c r="B543" s="33" t="str">
        <f>+'Base de datos  1'!C3508</f>
        <v>Pago Cuota</v>
      </c>
      <c r="C543" s="33">
        <f>+'Base de datos  1'!D3508</f>
        <v>44886</v>
      </c>
      <c r="D543" s="33" t="str">
        <f>+'Base de datos  1'!E3508</f>
        <v>TR</v>
      </c>
      <c r="E543" s="33" t="str">
        <f>+'Base de datos  1'!F3508</f>
        <v>Ranco 54, Marion Pacheco</v>
      </c>
      <c r="F543">
        <f>+'Base de datos  1'!G3508</f>
        <v>0</v>
      </c>
      <c r="G543" s="201">
        <f>+'Base de datos  1'!H3508</f>
        <v>26000</v>
      </c>
    </row>
    <row r="544" spans="1:7" x14ac:dyDescent="0.25">
      <c r="A544" s="33">
        <f>+'Base de datos  1'!A3509</f>
        <v>44866</v>
      </c>
      <c r="B544" s="33" t="str">
        <f>+'Base de datos  1'!C3509</f>
        <v>Pago Cuota</v>
      </c>
      <c r="C544" s="33">
        <f>+'Base de datos  1'!D3509</f>
        <v>44886</v>
      </c>
      <c r="D544" s="33" t="str">
        <f>+'Base de datos  1'!E3509</f>
        <v>TR</v>
      </c>
      <c r="E544" s="33" t="str">
        <f>+'Base de datos  1'!F3509</f>
        <v>Puyehue 30, Jorge Carcasson</v>
      </c>
      <c r="F544">
        <f>+'Base de datos  1'!G3509</f>
        <v>0</v>
      </c>
      <c r="G544" s="201">
        <f>+'Base de datos  1'!H3509</f>
        <v>26000</v>
      </c>
    </row>
    <row r="545" spans="1:7" x14ac:dyDescent="0.25">
      <c r="A545" s="33">
        <f>+'Base de datos  1'!A3510</f>
        <v>44866</v>
      </c>
      <c r="B545" s="33" t="str">
        <f>+'Base de datos  1'!C3510</f>
        <v>Pago Cuota</v>
      </c>
      <c r="C545" s="33">
        <f>+'Base de datos  1'!D3510</f>
        <v>44886</v>
      </c>
      <c r="D545" s="33" t="str">
        <f>+'Base de datos  1'!E3510</f>
        <v>TR</v>
      </c>
      <c r="E545" s="33" t="str">
        <f>+'Base de datos  1'!F3510</f>
        <v>Llanquihue 109, Teresa Gatica</v>
      </c>
      <c r="F545">
        <f>+'Base de datos  1'!G3510</f>
        <v>0</v>
      </c>
      <c r="G545" s="201">
        <f>+'Base de datos  1'!H3510</f>
        <v>26109</v>
      </c>
    </row>
    <row r="546" spans="1:7" x14ac:dyDescent="0.25">
      <c r="A546" s="33">
        <f>+'Base de datos  1'!A3511</f>
        <v>44866</v>
      </c>
      <c r="B546" s="33" t="str">
        <f>+'Base de datos  1'!C3511</f>
        <v>Pago Cuota</v>
      </c>
      <c r="C546" s="33">
        <f>+'Base de datos  1'!D3511</f>
        <v>44886</v>
      </c>
      <c r="D546" s="33" t="str">
        <f>+'Base de datos  1'!E3511</f>
        <v>TR</v>
      </c>
      <c r="E546" s="33" t="str">
        <f>+'Base de datos  1'!F3511</f>
        <v>Villarrica 108, Marcelo Pasten</v>
      </c>
      <c r="F546">
        <f>+'Base de datos  1'!G3511</f>
        <v>0</v>
      </c>
      <c r="G546" s="201">
        <f>+'Base de datos  1'!H3511</f>
        <v>100000</v>
      </c>
    </row>
    <row r="547" spans="1:7" x14ac:dyDescent="0.25">
      <c r="A547" s="33">
        <f>+'Base de datos  1'!A3512</f>
        <v>44866</v>
      </c>
      <c r="B547" s="33" t="str">
        <f>+'Base de datos  1'!C3512</f>
        <v>Pago Cuota</v>
      </c>
      <c r="C547" s="33">
        <f>+'Base de datos  1'!D3512</f>
        <v>44887</v>
      </c>
      <c r="D547" s="33" t="str">
        <f>+'Base de datos  1'!E3512</f>
        <v>D/E</v>
      </c>
      <c r="E547" s="33" t="str">
        <f>+'Base de datos  1'!F3512</f>
        <v>Ranco 83, Silvia Gonzalez 14757</v>
      </c>
      <c r="F547">
        <f>+'Base de datos  1'!G3512</f>
        <v>0</v>
      </c>
      <c r="G547" s="201">
        <f>+'Base de datos  1'!H3512</f>
        <v>26000</v>
      </c>
    </row>
    <row r="548" spans="1:7" x14ac:dyDescent="0.25">
      <c r="A548" s="33">
        <f>+'Base de datos  1'!A3513</f>
        <v>44866</v>
      </c>
      <c r="B548" s="33" t="str">
        <f>+'Base de datos  1'!C3513</f>
        <v>Pago Cuota</v>
      </c>
      <c r="C548" s="33">
        <f>+'Base de datos  1'!D3513</f>
        <v>44887</v>
      </c>
      <c r="D548" s="33" t="str">
        <f>+'Base de datos  1'!E3513</f>
        <v>TR</v>
      </c>
      <c r="E548" s="33" t="str">
        <f>+'Base de datos  1'!F3513</f>
        <v>Llanquihue 80, Sergio ibaceta</v>
      </c>
      <c r="F548">
        <f>+'Base de datos  1'!G3513</f>
        <v>0</v>
      </c>
      <c r="G548" s="201">
        <f>+'Base de datos  1'!H3513</f>
        <v>26080</v>
      </c>
    </row>
    <row r="549" spans="1:7" x14ac:dyDescent="0.25">
      <c r="A549" s="33">
        <f>+'Base de datos  1'!A3514</f>
        <v>44866</v>
      </c>
      <c r="B549" s="33" t="str">
        <f>+'Base de datos  1'!C3514</f>
        <v>Pago Cuota</v>
      </c>
      <c r="C549" s="33">
        <f>+'Base de datos  1'!D3514</f>
        <v>44887</v>
      </c>
      <c r="D549" s="33" t="str">
        <f>+'Base de datos  1'!E3514</f>
        <v>TR</v>
      </c>
      <c r="E549" s="33" t="str">
        <f>+'Base de datos  1'!F3514</f>
        <v>Ranco 42, Octavio Arrue</v>
      </c>
      <c r="F549">
        <f>+'Base de datos  1'!G3514</f>
        <v>0</v>
      </c>
      <c r="G549" s="201">
        <f>+'Base de datos  1'!H3514</f>
        <v>52000</v>
      </c>
    </row>
    <row r="550" spans="1:7" x14ac:dyDescent="0.25">
      <c r="A550" s="33">
        <f>+'Base de datos  1'!A3515</f>
        <v>44866</v>
      </c>
      <c r="B550" s="33" t="str">
        <f>+'Base de datos  1'!C3515</f>
        <v>Pago Cuota</v>
      </c>
      <c r="C550" s="33">
        <f>+'Base de datos  1'!D3515</f>
        <v>44887</v>
      </c>
      <c r="D550" s="33" t="str">
        <f>+'Base de datos  1'!E3515</f>
        <v>D/CH</v>
      </c>
      <c r="E550" s="33" t="str">
        <f>+'Base de datos  1'!F3515</f>
        <v>Llanquihue 99, Luisa Herrera bol 14762</v>
      </c>
      <c r="F550">
        <f>+'Base de datos  1'!G3515</f>
        <v>0</v>
      </c>
      <c r="G550" s="201">
        <f>+'Base de datos  1'!H3515</f>
        <v>130000</v>
      </c>
    </row>
    <row r="551" spans="1:7" x14ac:dyDescent="0.25">
      <c r="A551" s="33">
        <f>+'Base de datos  1'!A3516</f>
        <v>44866</v>
      </c>
      <c r="B551" s="33" t="str">
        <f>+'Base de datos  1'!C3516</f>
        <v>Pago Cuota</v>
      </c>
      <c r="C551" s="33">
        <f>+'Base de datos  1'!D3516</f>
        <v>44888</v>
      </c>
      <c r="D551" s="33" t="str">
        <f>+'Base de datos  1'!E3516</f>
        <v>TR</v>
      </c>
      <c r="E551" s="33" t="str">
        <f>+'Base de datos  1'!F3516</f>
        <v>Llanquihue 97 A, Patricia Castillo</v>
      </c>
      <c r="F551">
        <f>+'Base de datos  1'!G3516</f>
        <v>0</v>
      </c>
      <c r="G551" s="201">
        <f>+'Base de datos  1'!H3516</f>
        <v>26000</v>
      </c>
    </row>
    <row r="552" spans="1:7" x14ac:dyDescent="0.25">
      <c r="A552" s="33">
        <f>+'Base de datos  1'!A3517</f>
        <v>44866</v>
      </c>
      <c r="B552" s="33" t="str">
        <f>+'Base de datos  1'!C3517</f>
        <v>Pago Cuota</v>
      </c>
      <c r="C552" s="33">
        <f>+'Base de datos  1'!D3517</f>
        <v>44888</v>
      </c>
      <c r="D552" s="33" t="str">
        <f>+'Base de datos  1'!E3517</f>
        <v>TR</v>
      </c>
      <c r="E552" s="33" t="str">
        <f>+'Base de datos  1'!F3517</f>
        <v>Villarrica 102, Ximena Mancilla</v>
      </c>
      <c r="F552">
        <f>+'Base de datos  1'!G3517</f>
        <v>0</v>
      </c>
      <c r="G552" s="201">
        <f>+'Base de datos  1'!H3517</f>
        <v>26102</v>
      </c>
    </row>
    <row r="553" spans="1:7" x14ac:dyDescent="0.25">
      <c r="A553" s="33">
        <f>+'Base de datos  1'!A3518</f>
        <v>44866</v>
      </c>
      <c r="B553" s="33" t="str">
        <f>+'Base de datos  1'!C3518</f>
        <v>Pago Cuota</v>
      </c>
      <c r="C553" s="33">
        <f>+'Base de datos  1'!D3518</f>
        <v>44888</v>
      </c>
      <c r="D553" s="33" t="str">
        <f>+'Base de datos  1'!E3518</f>
        <v>TR</v>
      </c>
      <c r="E553" s="33" t="str">
        <f>+'Base de datos  1'!F3518</f>
        <v>Llanquihue 113, Pedro Ruz</v>
      </c>
      <c r="F553">
        <f>+'Base de datos  1'!G3518</f>
        <v>0</v>
      </c>
      <c r="G553" s="201">
        <f>+'Base de datos  1'!H3518</f>
        <v>26113</v>
      </c>
    </row>
    <row r="554" spans="1:7" x14ac:dyDescent="0.25">
      <c r="A554" s="33">
        <f>+'Base de datos  1'!A3519</f>
        <v>44866</v>
      </c>
      <c r="B554" s="33" t="str">
        <f>+'Base de datos  1'!C3519</f>
        <v>Pago Cuota</v>
      </c>
      <c r="C554" s="33">
        <f>+'Base de datos  1'!D3519</f>
        <v>44893</v>
      </c>
      <c r="D554" s="33" t="str">
        <f>+'Base de datos  1'!E3519</f>
        <v>TR</v>
      </c>
      <c r="E554" s="33" t="str">
        <f>+'Base de datos  1'!F3519</f>
        <v>Puyehue 47, Andrea Valdivia</v>
      </c>
      <c r="F554">
        <f>+'Base de datos  1'!G3519</f>
        <v>0</v>
      </c>
      <c r="G554" s="201">
        <f>+'Base de datos  1'!H3519</f>
        <v>26000</v>
      </c>
    </row>
    <row r="555" spans="1:7" x14ac:dyDescent="0.25">
      <c r="A555" s="33">
        <f>+'Base de datos  1'!A3520</f>
        <v>44866</v>
      </c>
      <c r="B555" s="33" t="str">
        <f>+'Base de datos  1'!C3520</f>
        <v>Pago Cuota</v>
      </c>
      <c r="C555" s="33">
        <f>+'Base de datos  1'!D3520</f>
        <v>44894</v>
      </c>
      <c r="D555" s="33" t="str">
        <f>+'Base de datos  1'!E3520</f>
        <v>TR</v>
      </c>
      <c r="E555" s="33" t="str">
        <f>+'Base de datos  1'!F3520</f>
        <v>Icalma 72, Jorge Matamala</v>
      </c>
      <c r="F555">
        <f>+'Base de datos  1'!G3520</f>
        <v>0</v>
      </c>
      <c r="G555" s="201">
        <f>+'Base de datos  1'!H3520</f>
        <v>26000</v>
      </c>
    </row>
    <row r="556" spans="1:7" x14ac:dyDescent="0.25">
      <c r="A556" s="33">
        <f>+'Base de datos  1'!A3521</f>
        <v>44866</v>
      </c>
      <c r="B556" s="33" t="str">
        <f>+'Base de datos  1'!C3521</f>
        <v>Pago Cuota</v>
      </c>
      <c r="C556" s="33">
        <f>+'Base de datos  1'!D3521</f>
        <v>44894</v>
      </c>
      <c r="D556" s="33" t="str">
        <f>+'Base de datos  1'!E3521</f>
        <v>TR</v>
      </c>
      <c r="E556" s="33" t="str">
        <f>+'Base de datos  1'!F3521</f>
        <v>Puyehue 37 , Jorge Matamala</v>
      </c>
      <c r="F556">
        <f>+'Base de datos  1'!G3521</f>
        <v>0</v>
      </c>
      <c r="G556" s="201">
        <f>+'Base de datos  1'!H3521</f>
        <v>26000</v>
      </c>
    </row>
    <row r="557" spans="1:7" x14ac:dyDescent="0.25">
      <c r="A557" s="33">
        <f>+'Base de datos  1'!A3522</f>
        <v>44866</v>
      </c>
      <c r="B557" s="33" t="str">
        <f>+'Base de datos  1'!C3522</f>
        <v>Pago Cuota</v>
      </c>
      <c r="C557" s="33">
        <f>+'Base de datos  1'!D3522</f>
        <v>44894</v>
      </c>
      <c r="D557" s="33" t="str">
        <f>+'Base de datos  1'!E3522</f>
        <v>TR</v>
      </c>
      <c r="E557" s="33" t="str">
        <f>+'Base de datos  1'!F3522</f>
        <v>Llanquihue 82, Maria Molina</v>
      </c>
      <c r="F557">
        <f>+'Base de datos  1'!G3522</f>
        <v>0</v>
      </c>
      <c r="G557" s="201">
        <f>+'Base de datos  1'!H3522</f>
        <v>26000</v>
      </c>
    </row>
    <row r="558" spans="1:7" x14ac:dyDescent="0.25">
      <c r="A558" s="33">
        <f>+'Base de datos  1'!A3523</f>
        <v>44866</v>
      </c>
      <c r="B558" s="33" t="str">
        <f>+'Base de datos  1'!C3523</f>
        <v>Pago Cuota</v>
      </c>
      <c r="C558" s="33">
        <f>+'Base de datos  1'!D3523</f>
        <v>44895</v>
      </c>
      <c r="D558" s="33" t="str">
        <f>+'Base de datos  1'!E3523</f>
        <v>TR</v>
      </c>
      <c r="E558" s="33" t="str">
        <f>+'Base de datos  1'!F3523</f>
        <v>Ranco 77, Melinda Gonzalez</v>
      </c>
      <c r="F558">
        <f>+'Base de datos  1'!G3523</f>
        <v>0</v>
      </c>
      <c r="G558" s="201">
        <f>+'Base de datos  1'!H3523</f>
        <v>26000</v>
      </c>
    </row>
    <row r="559" spans="1:7" x14ac:dyDescent="0.25">
      <c r="A559" s="33">
        <f>+'Base de datos  1'!A3524</f>
        <v>44866</v>
      </c>
      <c r="B559" s="33" t="str">
        <f>+'Base de datos  1'!C3524</f>
        <v>Pago Cuota</v>
      </c>
      <c r="C559" s="33">
        <f>+'Base de datos  1'!D3524</f>
        <v>44895</v>
      </c>
      <c r="D559" s="33" t="str">
        <f>+'Base de datos  1'!E3524</f>
        <v>TR</v>
      </c>
      <c r="E559" s="33" t="str">
        <f>+'Base de datos  1'!F3524</f>
        <v>Villarrica 118, Pia Burgos</v>
      </c>
      <c r="F559">
        <f>+'Base de datos  1'!G3524</f>
        <v>0</v>
      </c>
      <c r="G559" s="201">
        <f>+'Base de datos  1'!H3524</f>
        <v>26000</v>
      </c>
    </row>
    <row r="560" spans="1:7" x14ac:dyDescent="0.25">
      <c r="A560" s="33">
        <f>+'Base de datos  1'!A3525</f>
        <v>44866</v>
      </c>
      <c r="B560" s="33" t="str">
        <f>+'Base de datos  1'!C3525</f>
        <v>Pago Cuota</v>
      </c>
      <c r="C560" s="33">
        <f>+'Base de datos  1'!D3525</f>
        <v>44895</v>
      </c>
      <c r="D560" s="33" t="str">
        <f>+'Base de datos  1'!E3525</f>
        <v>TR</v>
      </c>
      <c r="E560" s="33" t="str">
        <f>+'Base de datos  1'!F3525</f>
        <v>Villarrica 106, Carolina Uribe</v>
      </c>
      <c r="F560">
        <f>+'Base de datos  1'!G3525</f>
        <v>0</v>
      </c>
      <c r="G560" s="201">
        <f>+'Base de datos  1'!H3525</f>
        <v>36000</v>
      </c>
    </row>
    <row r="561" spans="1:8" x14ac:dyDescent="0.25">
      <c r="A561" s="217">
        <f>+'Base de datos  1'!A3526</f>
        <v>44866</v>
      </c>
      <c r="B561" s="217" t="str">
        <f>+'Base de datos  1'!C3526</f>
        <v>Pago Cuota</v>
      </c>
      <c r="C561" s="217">
        <f>+'Base de datos  1'!D3526</f>
        <v>44895</v>
      </c>
      <c r="D561" s="217" t="str">
        <f>+'Base de datos  1'!E3526</f>
        <v>TR</v>
      </c>
      <c r="E561" s="217" t="str">
        <f>+'Base de datos  1'!F3526</f>
        <v>Riñihue 23, Sara Salgado</v>
      </c>
      <c r="F561" s="218">
        <f>+'Base de datos  1'!G3526</f>
        <v>0</v>
      </c>
      <c r="G561" s="225">
        <f>+'Base de datos  1'!H3526</f>
        <v>52000</v>
      </c>
      <c r="H561" s="225">
        <f>SUM(G514:G561)</f>
        <v>1959481</v>
      </c>
    </row>
    <row r="562" spans="1:8" x14ac:dyDescent="0.25">
      <c r="A562" s="33">
        <f>+'Base de datos  1'!A3527</f>
        <v>44896</v>
      </c>
      <c r="B562" s="33" t="str">
        <f>+'Base de datos  1'!C3527</f>
        <v>Pago Cuota</v>
      </c>
      <c r="C562" s="33">
        <f>+'Base de datos  1'!D3527</f>
        <v>44896</v>
      </c>
      <c r="D562" s="33" t="str">
        <f>+'Base de datos  1'!E3527</f>
        <v>TR</v>
      </c>
      <c r="E562" s="33" t="str">
        <f>+'Base de datos  1'!F3527</f>
        <v>Vuelto C. Chica R. Figueroa</v>
      </c>
      <c r="F562">
        <f>+'Base de datos  1'!G3527</f>
        <v>0</v>
      </c>
      <c r="G562" s="201">
        <f>+'Base de datos  1'!H3527</f>
        <v>15650</v>
      </c>
    </row>
    <row r="563" spans="1:8" x14ac:dyDescent="0.25">
      <c r="A563" s="33">
        <f>+'Base de datos  1'!A3528</f>
        <v>44896</v>
      </c>
      <c r="B563" s="33" t="str">
        <f>+'Base de datos  1'!C3528</f>
        <v>Pago Cuota</v>
      </c>
      <c r="C563" s="33">
        <f>+'Base de datos  1'!D3528</f>
        <v>44896</v>
      </c>
      <c r="D563" s="33" t="str">
        <f>+'Base de datos  1'!E3528</f>
        <v>TR</v>
      </c>
      <c r="E563" s="33" t="str">
        <f>+'Base de datos  1'!F3528</f>
        <v>Llanquihue 88, Pedro Flores</v>
      </c>
      <c r="F563">
        <f>+'Base de datos  1'!G3528</f>
        <v>0</v>
      </c>
      <c r="G563" s="201">
        <f>+'Base de datos  1'!H3528</f>
        <v>26000</v>
      </c>
    </row>
    <row r="564" spans="1:8" x14ac:dyDescent="0.25">
      <c r="A564" s="33">
        <f>+'Base de datos  1'!A3529</f>
        <v>44896</v>
      </c>
      <c r="B564" s="33" t="str">
        <f>+'Base de datos  1'!C3529</f>
        <v>Pago Cuota</v>
      </c>
      <c r="C564" s="33">
        <f>+'Base de datos  1'!D3529</f>
        <v>44896</v>
      </c>
      <c r="D564" s="33" t="str">
        <f>+'Base de datos  1'!E3529</f>
        <v>TR</v>
      </c>
      <c r="E564" s="33" t="str">
        <f>+'Base de datos  1'!F3529</f>
        <v>Puyehue 32, Ivon Jorquera</v>
      </c>
      <c r="F564">
        <f>+'Base de datos  1'!G3529</f>
        <v>0</v>
      </c>
      <c r="G564" s="201">
        <f>+'Base de datos  1'!H3529</f>
        <v>26000</v>
      </c>
    </row>
    <row r="565" spans="1:8" x14ac:dyDescent="0.25">
      <c r="A565" s="33">
        <f>+'Base de datos  1'!A3530</f>
        <v>44896</v>
      </c>
      <c r="B565" s="33" t="str">
        <f>+'Base de datos  1'!C3530</f>
        <v>Pago Cuota</v>
      </c>
      <c r="C565" s="33">
        <f>+'Base de datos  1'!D3530</f>
        <v>44896</v>
      </c>
      <c r="D565" s="33" t="str">
        <f>+'Base de datos  1'!E3530</f>
        <v>TR</v>
      </c>
      <c r="E565" s="33" t="str">
        <f>+'Base de datos  1'!F3530</f>
        <v>Villarrica 123, Omar Sepulveda</v>
      </c>
      <c r="F565">
        <f>+'Base de datos  1'!G3530</f>
        <v>0</v>
      </c>
      <c r="G565" s="201">
        <f>+'Base de datos  1'!H3530</f>
        <v>26000</v>
      </c>
    </row>
    <row r="566" spans="1:8" x14ac:dyDescent="0.25">
      <c r="A566" s="33">
        <f>+'Base de datos  1'!A3531</f>
        <v>44896</v>
      </c>
      <c r="B566" s="33" t="str">
        <f>+'Base de datos  1'!C3531</f>
        <v>Pago Cuota</v>
      </c>
      <c r="C566" s="33">
        <f>+'Base de datos  1'!D3531</f>
        <v>44896</v>
      </c>
      <c r="D566" s="33" t="str">
        <f>+'Base de datos  1'!E3531</f>
        <v>TR</v>
      </c>
      <c r="E566" s="33" t="str">
        <f>+'Base de datos  1'!F3531</f>
        <v>Villarrica 128, Marcela Ubilla</v>
      </c>
      <c r="F566">
        <f>+'Base de datos  1'!G3531</f>
        <v>0</v>
      </c>
      <c r="G566" s="201">
        <f>+'Base de datos  1'!H3531</f>
        <v>26000</v>
      </c>
    </row>
    <row r="567" spans="1:8" x14ac:dyDescent="0.25">
      <c r="A567" s="33">
        <f>+'Base de datos  1'!A3532</f>
        <v>44896</v>
      </c>
      <c r="B567" s="33" t="str">
        <f>+'Base de datos  1'!C3532</f>
        <v>Pago Cuota</v>
      </c>
      <c r="C567" s="33">
        <f>+'Base de datos  1'!D3532</f>
        <v>44896</v>
      </c>
      <c r="D567" s="33" t="str">
        <f>+'Base de datos  1'!E3532</f>
        <v>TR</v>
      </c>
      <c r="E567" s="33" t="str">
        <f>+'Base de datos  1'!F3532</f>
        <v>Villarrica 108, Suc. Angela Iturbide</v>
      </c>
      <c r="F567">
        <f>+'Base de datos  1'!G3532</f>
        <v>0</v>
      </c>
      <c r="G567" s="201">
        <f>+'Base de datos  1'!H3532</f>
        <v>26000</v>
      </c>
    </row>
    <row r="568" spans="1:8" x14ac:dyDescent="0.25">
      <c r="A568" s="33">
        <f>+'Base de datos  1'!A3533</f>
        <v>44896</v>
      </c>
      <c r="B568" s="33" t="str">
        <f>+'Base de datos  1'!C3533</f>
        <v>Pago Cuota</v>
      </c>
      <c r="C568" s="33">
        <f>+'Base de datos  1'!D3533</f>
        <v>44896</v>
      </c>
      <c r="D568" s="33" t="str">
        <f>+'Base de datos  1'!E3533</f>
        <v>TR</v>
      </c>
      <c r="E568" s="33" t="str">
        <f>+'Base de datos  1'!F3533</f>
        <v>Puyehue 36, Militza Cortes</v>
      </c>
      <c r="F568">
        <f>+'Base de datos  1'!G3533</f>
        <v>0</v>
      </c>
      <c r="G568" s="201">
        <f>+'Base de datos  1'!H3533</f>
        <v>26000</v>
      </c>
    </row>
    <row r="569" spans="1:8" x14ac:dyDescent="0.25">
      <c r="A569" s="33">
        <f>+'Base de datos  1'!A3534</f>
        <v>44896</v>
      </c>
      <c r="B569" s="33" t="str">
        <f>+'Base de datos  1'!C3534</f>
        <v>Pago Cuota</v>
      </c>
      <c r="C569" s="33">
        <f>+'Base de datos  1'!D3534</f>
        <v>44896</v>
      </c>
      <c r="D569" s="33" t="str">
        <f>+'Base de datos  1'!E3534</f>
        <v>TR</v>
      </c>
      <c r="E569" s="33" t="str">
        <f>+'Base de datos  1'!F3534</f>
        <v>Puyehue 34, Gladys Jorquera</v>
      </c>
      <c r="F569">
        <f>+'Base de datos  1'!G3534</f>
        <v>0</v>
      </c>
      <c r="G569" s="201">
        <f>+'Base de datos  1'!H3534</f>
        <v>104000</v>
      </c>
    </row>
    <row r="570" spans="1:8" x14ac:dyDescent="0.25">
      <c r="A570" s="33">
        <f>+'Base de datos  1'!A3535</f>
        <v>44896</v>
      </c>
      <c r="B570" s="33" t="str">
        <f>+'Base de datos  1'!C3535</f>
        <v>Pago Cuota</v>
      </c>
      <c r="C570" s="33">
        <f>+'Base de datos  1'!D3535</f>
        <v>44900</v>
      </c>
      <c r="D570" s="33" t="str">
        <f>+'Base de datos  1'!E3535</f>
        <v>TR</v>
      </c>
      <c r="E570" s="33" t="str">
        <f>+'Base de datos  1'!F3535</f>
        <v>Villarrica 122, Luis Sepulveda</v>
      </c>
      <c r="F570">
        <f>+'Base de datos  1'!G3535</f>
        <v>0</v>
      </c>
      <c r="G570" s="201">
        <f>+'Base de datos  1'!H3535</f>
        <v>26000</v>
      </c>
    </row>
    <row r="571" spans="1:8" x14ac:dyDescent="0.25">
      <c r="A571" s="33">
        <f>+'Base de datos  1'!A3536</f>
        <v>44896</v>
      </c>
      <c r="B571" s="33" t="str">
        <f>+'Base de datos  1'!C3536</f>
        <v>Pago Cuota</v>
      </c>
      <c r="C571" s="33">
        <f>+'Base de datos  1'!D3536</f>
        <v>44900</v>
      </c>
      <c r="D571" s="33" t="str">
        <f>+'Base de datos  1'!E3536</f>
        <v>TR</v>
      </c>
      <c r="E571" s="33" t="str">
        <f>+'Base de datos  1'!F3536</f>
        <v>Riñihue 25, Juan Gonzalez</v>
      </c>
      <c r="F571">
        <f>+'Base de datos  1'!G3536</f>
        <v>0</v>
      </c>
      <c r="G571" s="201">
        <f>+'Base de datos  1'!H3536</f>
        <v>26025</v>
      </c>
    </row>
    <row r="572" spans="1:8" x14ac:dyDescent="0.25">
      <c r="A572" s="33">
        <f>+'Base de datos  1'!A3537</f>
        <v>44896</v>
      </c>
      <c r="B572" s="33" t="str">
        <f>+'Base de datos  1'!C3537</f>
        <v>Pago Cuota</v>
      </c>
      <c r="C572" s="33">
        <f>+'Base de datos  1'!D3537</f>
        <v>44900</v>
      </c>
      <c r="D572" s="33" t="str">
        <f>+'Base de datos  1'!E3537</f>
        <v>TR</v>
      </c>
      <c r="E572" s="33" t="str">
        <f>+'Base de datos  1'!F3537</f>
        <v>Ranco 46, Manuel Jorquera</v>
      </c>
      <c r="F572">
        <f>+'Base de datos  1'!G3537</f>
        <v>0</v>
      </c>
      <c r="G572" s="201">
        <f>+'Base de datos  1'!H3537</f>
        <v>78000</v>
      </c>
    </row>
    <row r="573" spans="1:8" x14ac:dyDescent="0.25">
      <c r="A573" s="33">
        <f>+'Base de datos  1'!A3538</f>
        <v>44896</v>
      </c>
      <c r="B573" s="33" t="str">
        <f>+'Base de datos  1'!C3538</f>
        <v>Pago Cuota</v>
      </c>
      <c r="C573" s="33">
        <f>+'Base de datos  1'!D3538</f>
        <v>44901</v>
      </c>
      <c r="D573" s="33" t="str">
        <f>+'Base de datos  1'!E3538</f>
        <v>TR</v>
      </c>
      <c r="E573" s="33" t="str">
        <f>+'Base de datos  1'!F3538</f>
        <v>Ranco 91, Jeanette Ibarra</v>
      </c>
      <c r="F573">
        <f>+'Base de datos  1'!G3538</f>
        <v>0</v>
      </c>
      <c r="G573" s="201">
        <f>+'Base de datos  1'!H3538</f>
        <v>26000</v>
      </c>
    </row>
    <row r="574" spans="1:8" x14ac:dyDescent="0.25">
      <c r="A574" s="33">
        <f>+'Base de datos  1'!A3539</f>
        <v>44896</v>
      </c>
      <c r="B574" s="33" t="str">
        <f>+'Base de datos  1'!C3539</f>
        <v>Pago Cuota</v>
      </c>
      <c r="C574" s="33">
        <f>+'Base de datos  1'!D3539</f>
        <v>44901</v>
      </c>
      <c r="D574" s="33" t="str">
        <f>+'Base de datos  1'!E3539</f>
        <v>TR</v>
      </c>
      <c r="E574" s="33" t="str">
        <f>+'Base de datos  1'!F3539</f>
        <v>Riñihue 27-29, Marta Manriquez</v>
      </c>
      <c r="F574">
        <f>+'Base de datos  1'!G3539</f>
        <v>0</v>
      </c>
      <c r="G574" s="201">
        <f>+'Base de datos  1'!H3539</f>
        <v>156000</v>
      </c>
    </row>
    <row r="575" spans="1:8" x14ac:dyDescent="0.25">
      <c r="A575" s="33">
        <f>+'Base de datos  1'!A3540</f>
        <v>44896</v>
      </c>
      <c r="B575" s="33" t="str">
        <f>+'Base de datos  1'!C3540</f>
        <v>Pago Cuota</v>
      </c>
      <c r="C575" s="33">
        <f>+'Base de datos  1'!D3540</f>
        <v>44902</v>
      </c>
      <c r="D575" s="33" t="str">
        <f>+'Base de datos  1'!E3540</f>
        <v>TR</v>
      </c>
      <c r="E575" s="33" t="str">
        <f>+'Base de datos  1'!F3540</f>
        <v>Puyehue 28, Veronica Silva</v>
      </c>
      <c r="F575">
        <f>+'Base de datos  1'!G3540</f>
        <v>0</v>
      </c>
      <c r="G575" s="201">
        <f>+'Base de datos  1'!H3540</f>
        <v>52000</v>
      </c>
    </row>
    <row r="576" spans="1:8" x14ac:dyDescent="0.25">
      <c r="A576" s="33">
        <f>+'Base de datos  1'!A3541</f>
        <v>44896</v>
      </c>
      <c r="B576" s="33" t="str">
        <f>+'Base de datos  1'!C3541</f>
        <v>Pago Cuota</v>
      </c>
      <c r="C576" s="33">
        <f>+'Base de datos  1'!D3541</f>
        <v>44902</v>
      </c>
      <c r="D576" s="33" t="str">
        <f>+'Base de datos  1'!E3541</f>
        <v>TR</v>
      </c>
      <c r="E576" s="33" t="str">
        <f>+'Base de datos  1'!F3541</f>
        <v>Riñihue 19, Teresa Peña</v>
      </c>
      <c r="F576">
        <f>+'Base de datos  1'!G3541</f>
        <v>0</v>
      </c>
      <c r="G576" s="201">
        <f>+'Base de datos  1'!H3541</f>
        <v>130000</v>
      </c>
    </row>
    <row r="577" spans="1:7" x14ac:dyDescent="0.25">
      <c r="A577" s="33">
        <f>+'Base de datos  1'!A3542</f>
        <v>44896</v>
      </c>
      <c r="B577" s="33" t="str">
        <f>+'Base de datos  1'!C3542</f>
        <v>Pago Cuota</v>
      </c>
      <c r="C577" s="33">
        <f>+'Base de datos  1'!D3542</f>
        <v>44904</v>
      </c>
      <c r="D577" s="33" t="str">
        <f>+'Base de datos  1'!E3542</f>
        <v>TR</v>
      </c>
      <c r="E577" s="33" t="str">
        <f>+'Base de datos  1'!F3542</f>
        <v>Puyehue 26, Juan Carreño</v>
      </c>
      <c r="F577">
        <f>+'Base de datos  1'!G3542</f>
        <v>0</v>
      </c>
      <c r="G577" s="201">
        <f>+'Base de datos  1'!H3542</f>
        <v>312000</v>
      </c>
    </row>
    <row r="578" spans="1:7" x14ac:dyDescent="0.25">
      <c r="A578" s="33">
        <f>+'Base de datos  1'!A3543</f>
        <v>44896</v>
      </c>
      <c r="B578" s="33" t="str">
        <f>+'Base de datos  1'!C3543</f>
        <v>Pago Cuota</v>
      </c>
      <c r="C578" s="33">
        <f>+'Base de datos  1'!D3543</f>
        <v>44907</v>
      </c>
      <c r="D578" s="33" t="str">
        <f>+'Base de datos  1'!E3543</f>
        <v>TR</v>
      </c>
      <c r="E578" s="33" t="str">
        <f>+'Base de datos  1'!F3543</f>
        <v>Puyehue 39, Felipe Gallardo</v>
      </c>
      <c r="F578">
        <f>+'Base de datos  1'!G3543</f>
        <v>0</v>
      </c>
      <c r="G578" s="201">
        <f>+'Base de datos  1'!H3543</f>
        <v>26000</v>
      </c>
    </row>
    <row r="579" spans="1:7" x14ac:dyDescent="0.25">
      <c r="A579" s="33">
        <f>+'Base de datos  1'!A3544</f>
        <v>44896</v>
      </c>
      <c r="B579" s="33" t="str">
        <f>+'Base de datos  1'!C3544</f>
        <v>Pago Cuota</v>
      </c>
      <c r="C579" s="33">
        <f>+'Base de datos  1'!D3544</f>
        <v>44907</v>
      </c>
      <c r="D579" s="33" t="str">
        <f>+'Base de datos  1'!E3544</f>
        <v>TR</v>
      </c>
      <c r="E579" s="33" t="str">
        <f>+'Base de datos  1'!F3544</f>
        <v>Calafquen 5 Marcos Briones</v>
      </c>
      <c r="F579">
        <f>+'Base de datos  1'!G3544</f>
        <v>0</v>
      </c>
      <c r="G579" s="201">
        <f>+'Base de datos  1'!H3544</f>
        <v>26000</v>
      </c>
    </row>
    <row r="580" spans="1:7" x14ac:dyDescent="0.25">
      <c r="A580" s="33">
        <f>+'Base de datos  1'!A3545</f>
        <v>44896</v>
      </c>
      <c r="B580" s="33" t="str">
        <f>+'Base de datos  1'!C3545</f>
        <v>Pago Cuota</v>
      </c>
      <c r="C580" s="33">
        <f>+'Base de datos  1'!D3545</f>
        <v>44907</v>
      </c>
      <c r="D580" s="33" t="str">
        <f>+'Base de datos  1'!E3545</f>
        <v>D/E</v>
      </c>
      <c r="E580" s="33" t="str">
        <f>+'Base de datos  1'!F3545</f>
        <v>Villarrica 100, Julia Zuñiga</v>
      </c>
      <c r="F580">
        <f>+'Base de datos  1'!G3545</f>
        <v>0</v>
      </c>
      <c r="G580" s="201">
        <f>+'Base de datos  1'!H3545</f>
        <v>26100</v>
      </c>
    </row>
    <row r="581" spans="1:7" x14ac:dyDescent="0.25">
      <c r="A581" s="33">
        <f>+'Base de datos  1'!A3546</f>
        <v>44896</v>
      </c>
      <c r="B581" s="33" t="str">
        <f>+'Base de datos  1'!C3546</f>
        <v>Pago Cuota</v>
      </c>
      <c r="C581" s="33">
        <f>+'Base de datos  1'!D3546</f>
        <v>44907</v>
      </c>
      <c r="D581" s="33" t="str">
        <f>+'Base de datos  1'!E3546</f>
        <v>TR</v>
      </c>
      <c r="E581" s="33" t="str">
        <f>+'Base de datos  1'!F3546</f>
        <v>Ranco 75, Olga Hernandez</v>
      </c>
      <c r="F581">
        <f>+'Base de datos  1'!G3546</f>
        <v>0</v>
      </c>
      <c r="G581" s="201">
        <f>+'Base de datos  1'!H3546</f>
        <v>78000</v>
      </c>
    </row>
    <row r="582" spans="1:7" x14ac:dyDescent="0.25">
      <c r="A582" s="33">
        <f>+'Base de datos  1'!A3547</f>
        <v>44896</v>
      </c>
      <c r="B582" s="33" t="str">
        <f>+'Base de datos  1'!C3547</f>
        <v>Pago Cuota</v>
      </c>
      <c r="C582" s="33">
        <f>+'Base de datos  1'!D3547</f>
        <v>44908</v>
      </c>
      <c r="D582" s="33" t="str">
        <f>+'Base de datos  1'!E3547</f>
        <v>TR</v>
      </c>
      <c r="E582" s="33" t="str">
        <f>+'Base de datos  1'!F3547</f>
        <v>Ranco 48, Carola Arriagada</v>
      </c>
      <c r="F582">
        <f>+'Base de datos  1'!G3547</f>
        <v>0</v>
      </c>
      <c r="G582" s="201">
        <f>+'Base de datos  1'!H3547</f>
        <v>26000</v>
      </c>
    </row>
    <row r="583" spans="1:7" x14ac:dyDescent="0.25">
      <c r="A583" s="33">
        <f>+'Base de datos  1'!A3548</f>
        <v>44896</v>
      </c>
      <c r="B583" s="33" t="str">
        <f>+'Base de datos  1'!C3548</f>
        <v>Pago Cuota</v>
      </c>
      <c r="C583" s="33">
        <f>+'Base de datos  1'!D3548</f>
        <v>44908</v>
      </c>
      <c r="D583" s="33" t="str">
        <f>+'Base de datos  1'!E3548</f>
        <v>TR</v>
      </c>
      <c r="E583" s="33" t="str">
        <f>+'Base de datos  1'!F3548</f>
        <v>Ranco 52, Hernan Videla</v>
      </c>
      <c r="F583">
        <f>+'Base de datos  1'!G3548</f>
        <v>0</v>
      </c>
      <c r="G583" s="201">
        <f>+'Base de datos  1'!H3548</f>
        <v>26000</v>
      </c>
    </row>
    <row r="584" spans="1:7" x14ac:dyDescent="0.25">
      <c r="A584" s="33">
        <f>+'Base de datos  1'!A3549</f>
        <v>44896</v>
      </c>
      <c r="B584" s="33" t="str">
        <f>+'Base de datos  1'!C3549</f>
        <v>Pago Cuota</v>
      </c>
      <c r="C584" s="33">
        <f>+'Base de datos  1'!D3549</f>
        <v>44908</v>
      </c>
      <c r="D584" s="33" t="str">
        <f>+'Base de datos  1'!E3549</f>
        <v>D/E</v>
      </c>
      <c r="E584" s="33" t="str">
        <f>+'Base de datos  1'!F3549</f>
        <v>Ranco 89, Teresa Rojas 14770</v>
      </c>
      <c r="F584">
        <f>+'Base de datos  1'!G3549</f>
        <v>0</v>
      </c>
      <c r="G584" s="201">
        <f>+'Base de datos  1'!H3549</f>
        <v>26000</v>
      </c>
    </row>
    <row r="585" spans="1:7" x14ac:dyDescent="0.25">
      <c r="A585" s="33">
        <f>+'Base de datos  1'!A3550</f>
        <v>44896</v>
      </c>
      <c r="B585" s="33" t="str">
        <f>+'Base de datos  1'!C3550</f>
        <v>Pago Cuota</v>
      </c>
      <c r="C585" s="33">
        <f>+'Base de datos  1'!D3550</f>
        <v>44908</v>
      </c>
      <c r="D585" s="33" t="str">
        <f>+'Base de datos  1'!E3550</f>
        <v>D/E</v>
      </c>
      <c r="E585" s="33" t="str">
        <f>+'Base de datos  1'!F3550</f>
        <v>Llanquihue 74, Eliana Haro 14774</v>
      </c>
      <c r="F585">
        <f>+'Base de datos  1'!G3550</f>
        <v>0</v>
      </c>
      <c r="G585" s="201">
        <f>+'Base de datos  1'!H3550</f>
        <v>26000</v>
      </c>
    </row>
    <row r="586" spans="1:7" x14ac:dyDescent="0.25">
      <c r="A586" s="33">
        <f>+'Base de datos  1'!A3551</f>
        <v>44896</v>
      </c>
      <c r="B586" s="33" t="str">
        <f>+'Base de datos  1'!C3551</f>
        <v>Pago Cuota</v>
      </c>
      <c r="C586" s="33">
        <f>+'Base de datos  1'!D3551</f>
        <v>44908</v>
      </c>
      <c r="D586" s="33" t="str">
        <f>+'Base de datos  1'!E3551</f>
        <v>D/E</v>
      </c>
      <c r="E586" s="33" t="str">
        <f>+'Base de datos  1'!F3551</f>
        <v>Ranco 83, Silvia Gonzalez 14792</v>
      </c>
      <c r="F586">
        <f>+'Base de datos  1'!G3551</f>
        <v>0</v>
      </c>
      <c r="G586" s="201">
        <f>+'Base de datos  1'!H3551</f>
        <v>26000</v>
      </c>
    </row>
    <row r="587" spans="1:7" x14ac:dyDescent="0.25">
      <c r="A587" s="33">
        <f>+'Base de datos  1'!A3552</f>
        <v>44896</v>
      </c>
      <c r="B587" s="33" t="str">
        <f>+'Base de datos  1'!C3552</f>
        <v>Pago Cuota</v>
      </c>
      <c r="C587" s="33">
        <f>+'Base de datos  1'!D3552</f>
        <v>44909</v>
      </c>
      <c r="D587" s="33" t="str">
        <f>+'Base de datos  1'!E3552</f>
        <v>TR</v>
      </c>
      <c r="E587" s="33" t="str">
        <f>+'Base de datos  1'!F3552</f>
        <v>Ranco 73, Juan Fco. Hernandez</v>
      </c>
      <c r="F587">
        <f>+'Base de datos  1'!G3552</f>
        <v>0</v>
      </c>
      <c r="G587" s="201">
        <f>+'Base de datos  1'!H3552</f>
        <v>108000</v>
      </c>
    </row>
    <row r="588" spans="1:7" x14ac:dyDescent="0.25">
      <c r="A588" s="33">
        <f>+'Base de datos  1'!A3553</f>
        <v>44896</v>
      </c>
      <c r="B588" s="33" t="str">
        <f>+'Base de datos  1'!C3553</f>
        <v>Pago Cuota</v>
      </c>
      <c r="C588" s="33">
        <f>+'Base de datos  1'!D3553</f>
        <v>44910</v>
      </c>
      <c r="D588" s="33" t="str">
        <f>+'Base de datos  1'!E3553</f>
        <v>TR</v>
      </c>
      <c r="E588" s="33" t="str">
        <f>+'Base de datos  1'!F3553</f>
        <v>Puyehue 24, Manuel Latapiat</v>
      </c>
      <c r="F588">
        <f>+'Base de datos  1'!G3553</f>
        <v>0</v>
      </c>
      <c r="G588" s="201">
        <f>+'Base de datos  1'!H3553</f>
        <v>78000</v>
      </c>
    </row>
    <row r="589" spans="1:7" x14ac:dyDescent="0.25">
      <c r="A589" s="33">
        <f>+'Base de datos  1'!A3554</f>
        <v>44896</v>
      </c>
      <c r="B589" s="33" t="str">
        <f>+'Base de datos  1'!C3554</f>
        <v>Pago Cuota</v>
      </c>
      <c r="C589" s="33">
        <f>+'Base de datos  1'!D3554</f>
        <v>44911</v>
      </c>
      <c r="D589" s="33" t="str">
        <f>+'Base de datos  1'!E3554</f>
        <v>TR</v>
      </c>
      <c r="E589" s="33" t="str">
        <f>+'Base de datos  1'!F3554</f>
        <v>Ranco 54, Marion Pacheco</v>
      </c>
      <c r="F589">
        <f>+'Base de datos  1'!G3554</f>
        <v>0</v>
      </c>
      <c r="G589" s="201">
        <f>+'Base de datos  1'!H3554</f>
        <v>26000</v>
      </c>
    </row>
    <row r="590" spans="1:7" x14ac:dyDescent="0.25">
      <c r="A590" s="33">
        <f>+'Base de datos  1'!A3555</f>
        <v>44896</v>
      </c>
      <c r="B590" s="33" t="str">
        <f>+'Base de datos  1'!C3555</f>
        <v>Pago Cuota</v>
      </c>
      <c r="C590" s="33">
        <f>+'Base de datos  1'!D3555</f>
        <v>44914</v>
      </c>
      <c r="D590" s="33" t="str">
        <f>+'Base de datos  1'!E3555</f>
        <v>TR</v>
      </c>
      <c r="E590" s="33" t="str">
        <f>+'Base de datos  1'!F3555</f>
        <v>Llanquihue 101, Marcela Ortiz</v>
      </c>
      <c r="F590">
        <f>+'Base de datos  1'!G3555</f>
        <v>0</v>
      </c>
      <c r="G590" s="201">
        <f>+'Base de datos  1'!H3555</f>
        <v>26000</v>
      </c>
    </row>
    <row r="591" spans="1:7" x14ac:dyDescent="0.25">
      <c r="A591" s="33">
        <f>+'Base de datos  1'!A3556</f>
        <v>44896</v>
      </c>
      <c r="B591" s="33" t="str">
        <f>+'Base de datos  1'!C3556</f>
        <v>Pago Cuota</v>
      </c>
      <c r="C591" s="33">
        <f>+'Base de datos  1'!D3556</f>
        <v>44914</v>
      </c>
      <c r="D591" s="33" t="str">
        <f>+'Base de datos  1'!E3556</f>
        <v>TR</v>
      </c>
      <c r="E591" s="33" t="str">
        <f>+'Base de datos  1'!F3556</f>
        <v>Villarrica 126, Ema de Ramon</v>
      </c>
      <c r="F591">
        <f>+'Base de datos  1'!G3556</f>
        <v>0</v>
      </c>
      <c r="G591" s="201">
        <f>+'Base de datos  1'!H3556</f>
        <v>26000</v>
      </c>
    </row>
    <row r="592" spans="1:7" x14ac:dyDescent="0.25">
      <c r="A592" s="33">
        <f>+'Base de datos  1'!A3557</f>
        <v>44896</v>
      </c>
      <c r="B592" s="33" t="str">
        <f>+'Base de datos  1'!C3557</f>
        <v>Pago Cuota</v>
      </c>
      <c r="C592" s="33">
        <f>+'Base de datos  1'!D3557</f>
        <v>44914</v>
      </c>
      <c r="D592" s="33" t="str">
        <f>+'Base de datos  1'!E3557</f>
        <v>TR</v>
      </c>
      <c r="E592" s="33" t="str">
        <f>+'Base de datos  1'!F3557</f>
        <v>Puyehue 30, Jorge Carcasson</v>
      </c>
      <c r="F592">
        <f>+'Base de datos  1'!G3557</f>
        <v>0</v>
      </c>
      <c r="G592" s="201">
        <f>+'Base de datos  1'!H3557</f>
        <v>26000</v>
      </c>
    </row>
    <row r="593" spans="1:7" x14ac:dyDescent="0.25">
      <c r="A593" s="33">
        <f>+'Base de datos  1'!A3558</f>
        <v>44896</v>
      </c>
      <c r="B593" s="33" t="str">
        <f>+'Base de datos  1'!C3558</f>
        <v>Pago Cuota</v>
      </c>
      <c r="C593" s="33">
        <f>+'Base de datos  1'!D3558</f>
        <v>44914</v>
      </c>
      <c r="D593" s="33" t="str">
        <f>+'Base de datos  1'!E3558</f>
        <v>TR</v>
      </c>
      <c r="E593" s="33" t="str">
        <f>+'Base de datos  1'!F3558</f>
        <v>Villarrica 120, Ma. Eugenia Meza</v>
      </c>
      <c r="F593">
        <f>+'Base de datos  1'!G3558</f>
        <v>0</v>
      </c>
      <c r="G593" s="201">
        <f>+'Base de datos  1'!H3558</f>
        <v>182000</v>
      </c>
    </row>
    <row r="594" spans="1:7" x14ac:dyDescent="0.25">
      <c r="A594" s="33">
        <f>+'Base de datos  1'!A3559</f>
        <v>44896</v>
      </c>
      <c r="B594" s="33" t="str">
        <f>+'Base de datos  1'!C3559</f>
        <v>Pago Cuota</v>
      </c>
      <c r="C594" s="33">
        <f>+'Base de datos  1'!D3559</f>
        <v>44915</v>
      </c>
      <c r="D594" s="33" t="str">
        <f>+'Base de datos  1'!E3559</f>
        <v>TR</v>
      </c>
      <c r="E594" s="33" t="str">
        <f>+'Base de datos  1'!F3559</f>
        <v>Llanquihue 113, Pedro Ruz</v>
      </c>
      <c r="F594">
        <f>+'Base de datos  1'!G3559</f>
        <v>0</v>
      </c>
      <c r="G594" s="201">
        <f>+'Base de datos  1'!H3559</f>
        <v>26113</v>
      </c>
    </row>
    <row r="595" spans="1:7" x14ac:dyDescent="0.25">
      <c r="A595" s="33">
        <f>+'Base de datos  1'!A3560</f>
        <v>44896</v>
      </c>
      <c r="B595" s="33" t="str">
        <f>+'Base de datos  1'!C3560</f>
        <v>Pago Cuota</v>
      </c>
      <c r="C595" s="33">
        <f>+'Base de datos  1'!D3560</f>
        <v>44915</v>
      </c>
      <c r="D595" s="33" t="str">
        <f>+'Base de datos  1'!E3560</f>
        <v>D/E</v>
      </c>
      <c r="E595" s="33" t="str">
        <f>+'Base de datos  1'!F3560</f>
        <v>Puyehue 43, Aurelio Sandoval</v>
      </c>
      <c r="F595">
        <f>+'Base de datos  1'!G3560</f>
        <v>0</v>
      </c>
      <c r="G595" s="201">
        <f>+'Base de datos  1'!H3560</f>
        <v>52000</v>
      </c>
    </row>
    <row r="596" spans="1:7" x14ac:dyDescent="0.25">
      <c r="A596" s="33">
        <f>+'Base de datos  1'!A3561</f>
        <v>44896</v>
      </c>
      <c r="B596" s="33" t="str">
        <f>+'Base de datos  1'!C3561</f>
        <v>Pago Cuota</v>
      </c>
      <c r="C596" s="33">
        <f>+'Base de datos  1'!D3561</f>
        <v>44915</v>
      </c>
      <c r="D596" s="33" t="str">
        <f>+'Base de datos  1'!E3561</f>
        <v>TR</v>
      </c>
      <c r="E596" s="33" t="str">
        <f>+'Base de datos  1'!F3561</f>
        <v>Villarrica 98, Anibal Vivaceta</v>
      </c>
      <c r="F596">
        <f>+'Base de datos  1'!G3561</f>
        <v>0</v>
      </c>
      <c r="G596" s="201">
        <f>+'Base de datos  1'!H3561</f>
        <v>189000</v>
      </c>
    </row>
    <row r="597" spans="1:7" x14ac:dyDescent="0.25">
      <c r="A597" s="33">
        <f>+'Base de datos  1'!A3562</f>
        <v>44896</v>
      </c>
      <c r="B597" s="33" t="str">
        <f>+'Base de datos  1'!C3562</f>
        <v>Pago Cuota</v>
      </c>
      <c r="C597" s="33">
        <f>+'Base de datos  1'!D3562</f>
        <v>44917</v>
      </c>
      <c r="D597" s="33" t="str">
        <f>+'Base de datos  1'!E3562</f>
        <v>TR</v>
      </c>
      <c r="E597" s="33" t="str">
        <f>+'Base de datos  1'!F3562</f>
        <v>Llanquihue 97 A, Castillo Olivera</v>
      </c>
      <c r="F597">
        <f>+'Base de datos  1'!G3562</f>
        <v>0</v>
      </c>
      <c r="G597" s="201">
        <f>+'Base de datos  1'!H3562</f>
        <v>26000</v>
      </c>
    </row>
    <row r="598" spans="1:7" x14ac:dyDescent="0.25">
      <c r="A598" s="33">
        <f>+'Base de datos  1'!A3563</f>
        <v>44896</v>
      </c>
      <c r="B598" s="33" t="str">
        <f>+'Base de datos  1'!C3563</f>
        <v>Pago Cuota</v>
      </c>
      <c r="C598" s="33">
        <f>+'Base de datos  1'!D3563</f>
        <v>44918</v>
      </c>
      <c r="D598" s="33" t="str">
        <f>+'Base de datos  1'!E3563</f>
        <v>TR</v>
      </c>
      <c r="E598" s="33" t="str">
        <f>+'Base de datos  1'!F3563</f>
        <v>Icalma 72, Jorge Matamala</v>
      </c>
      <c r="F598">
        <f>+'Base de datos  1'!G3563</f>
        <v>0</v>
      </c>
      <c r="G598" s="201">
        <f>+'Base de datos  1'!H3563</f>
        <v>26000</v>
      </c>
    </row>
    <row r="599" spans="1:7" x14ac:dyDescent="0.25">
      <c r="A599" s="33">
        <f>+'Base de datos  1'!A3564</f>
        <v>44896</v>
      </c>
      <c r="B599" s="33" t="str">
        <f>+'Base de datos  1'!C3564</f>
        <v>Pago Cuota</v>
      </c>
      <c r="C599" s="33">
        <f>+'Base de datos  1'!D3564</f>
        <v>44918</v>
      </c>
      <c r="D599" s="33" t="str">
        <f>+'Base de datos  1'!E3564</f>
        <v>TR</v>
      </c>
      <c r="E599" s="33" t="str">
        <f>+'Base de datos  1'!F3564</f>
        <v>Puyehue 37 , Jorge Matamala</v>
      </c>
      <c r="F599">
        <f>+'Base de datos  1'!G3564</f>
        <v>0</v>
      </c>
      <c r="G599" s="201">
        <f>+'Base de datos  1'!H3564</f>
        <v>26000</v>
      </c>
    </row>
    <row r="600" spans="1:7" x14ac:dyDescent="0.25">
      <c r="A600" s="33">
        <f>+'Base de datos  1'!A3565</f>
        <v>44896</v>
      </c>
      <c r="B600" s="33" t="str">
        <f>+'Base de datos  1'!C3565</f>
        <v>Pago Cuota</v>
      </c>
      <c r="C600" s="33">
        <f>+'Base de datos  1'!D3565</f>
        <v>44918</v>
      </c>
      <c r="D600" s="33" t="str">
        <f>+'Base de datos  1'!E3565</f>
        <v>TR</v>
      </c>
      <c r="E600" s="33" t="str">
        <f>+'Base de datos  1'!F3565</f>
        <v>Llanquihue 80, Sergio Ibaceta</v>
      </c>
      <c r="F600">
        <f>+'Base de datos  1'!G3565</f>
        <v>0</v>
      </c>
      <c r="G600" s="201">
        <f>+'Base de datos  1'!H3565</f>
        <v>26080</v>
      </c>
    </row>
    <row r="601" spans="1:7" x14ac:dyDescent="0.25">
      <c r="A601" s="33">
        <f>+'Base de datos  1'!A3566</f>
        <v>44896</v>
      </c>
      <c r="B601" s="33" t="str">
        <f>+'Base de datos  1'!C3566</f>
        <v>Pago Cuota</v>
      </c>
      <c r="C601" s="33">
        <f>+'Base de datos  1'!D3566</f>
        <v>44921</v>
      </c>
      <c r="D601" s="33" t="str">
        <f>+'Base de datos  1'!E3566</f>
        <v>TR</v>
      </c>
      <c r="E601" s="33" t="str">
        <f>+'Base de datos  1'!F3566</f>
        <v>Ranco 50, Julia Parra</v>
      </c>
      <c r="F601">
        <f>+'Base de datos  1'!G3566</f>
        <v>0</v>
      </c>
      <c r="G601" s="201">
        <f>+'Base de datos  1'!H3566</f>
        <v>26000</v>
      </c>
    </row>
    <row r="602" spans="1:7" x14ac:dyDescent="0.25">
      <c r="A602" s="33">
        <f>+'Base de datos  1'!A3567</f>
        <v>44896</v>
      </c>
      <c r="B602" s="33" t="str">
        <f>+'Base de datos  1'!C3567</f>
        <v>Pago Cuota</v>
      </c>
      <c r="C602" s="33">
        <f>+'Base de datos  1'!D3567</f>
        <v>44921</v>
      </c>
      <c r="D602" s="33" t="str">
        <f>+'Base de datos  1'!E3567</f>
        <v>TR</v>
      </c>
      <c r="E602" s="33" t="str">
        <f>+'Base de datos  1'!F3567</f>
        <v>Ranco 79, Ismelda Meza</v>
      </c>
      <c r="F602">
        <f>+'Base de datos  1'!G3567</f>
        <v>0</v>
      </c>
      <c r="G602" s="201">
        <f>+'Base de datos  1'!H3567</f>
        <v>26000</v>
      </c>
    </row>
    <row r="603" spans="1:7" x14ac:dyDescent="0.25">
      <c r="A603" s="33">
        <f>+'Base de datos  1'!A3568</f>
        <v>44896</v>
      </c>
      <c r="B603" s="33" t="str">
        <f>+'Base de datos  1'!C3568</f>
        <v>Pago Cuota</v>
      </c>
      <c r="C603" s="33">
        <f>+'Base de datos  1'!D3568</f>
        <v>44921</v>
      </c>
      <c r="D603" s="33" t="str">
        <f>+'Base de datos  1'!E3568</f>
        <v>TR</v>
      </c>
      <c r="E603" s="33" t="str">
        <f>+'Base de datos  1'!F3568</f>
        <v>Ivonne Jorquera, Puyehue 32</v>
      </c>
      <c r="F603">
        <f>+'Base de datos  1'!G3568</f>
        <v>0</v>
      </c>
      <c r="G603" s="201">
        <f>+'Base de datos  1'!H3568</f>
        <v>26000</v>
      </c>
    </row>
    <row r="604" spans="1:7" x14ac:dyDescent="0.25">
      <c r="A604" s="33">
        <f>+'Base de datos  1'!A3569</f>
        <v>44896</v>
      </c>
      <c r="B604" s="33" t="str">
        <f>+'Base de datos  1'!C3569</f>
        <v>Pago Cuota</v>
      </c>
      <c r="C604" s="33">
        <f>+'Base de datos  1'!D3569</f>
        <v>44921</v>
      </c>
      <c r="D604" s="33" t="str">
        <f>+'Base de datos  1'!E3569</f>
        <v>TR</v>
      </c>
      <c r="E604" s="33" t="str">
        <f>+'Base de datos  1'!F3569</f>
        <v>Llanquihue 76, Glenda Alvarez</v>
      </c>
      <c r="F604">
        <f>+'Base de datos  1'!G3569</f>
        <v>0</v>
      </c>
      <c r="G604" s="201">
        <f>+'Base de datos  1'!H3569</f>
        <v>26000</v>
      </c>
    </row>
    <row r="605" spans="1:7" x14ac:dyDescent="0.25">
      <c r="A605" s="33">
        <f>+'Base de datos  1'!A3570</f>
        <v>44896</v>
      </c>
      <c r="B605" s="33" t="str">
        <f>+'Base de datos  1'!C3570</f>
        <v>Pago Cuota</v>
      </c>
      <c r="C605" s="33">
        <f>+'Base de datos  1'!D3570</f>
        <v>44922</v>
      </c>
      <c r="D605" s="33" t="str">
        <f>+'Base de datos  1'!E3570</f>
        <v>TR</v>
      </c>
      <c r="E605" s="33" t="str">
        <f>+'Base de datos  1'!F3570</f>
        <v>Villarrica 102, Silvia Ximena Mancilla</v>
      </c>
      <c r="F605">
        <f>+'Base de datos  1'!G3570</f>
        <v>0</v>
      </c>
      <c r="G605" s="201">
        <f>+'Base de datos  1'!H3570</f>
        <v>26102</v>
      </c>
    </row>
    <row r="606" spans="1:7" x14ac:dyDescent="0.25">
      <c r="A606" s="33">
        <f>+'Base de datos  1'!A3571</f>
        <v>44896</v>
      </c>
      <c r="B606" s="33" t="str">
        <f>+'Base de datos  1'!C3571</f>
        <v>Pago Cuota</v>
      </c>
      <c r="C606" s="33">
        <f>+'Base de datos  1'!D3571</f>
        <v>44922</v>
      </c>
      <c r="D606" s="33" t="str">
        <f>+'Base de datos  1'!E3571</f>
        <v>TR</v>
      </c>
      <c r="E606" s="33" t="str">
        <f>+'Base de datos  1'!F3571</f>
        <v>Llanwuihue 96, Carlos Alvarez</v>
      </c>
      <c r="F606">
        <f>+'Base de datos  1'!G3571</f>
        <v>0</v>
      </c>
      <c r="G606" s="201">
        <f>+'Base de datos  1'!H3571</f>
        <v>52096</v>
      </c>
    </row>
    <row r="607" spans="1:7" x14ac:dyDescent="0.25">
      <c r="A607" s="33">
        <f>+'Base de datos  1'!A3572</f>
        <v>44896</v>
      </c>
      <c r="B607" s="33" t="str">
        <f>+'Base de datos  1'!C3572</f>
        <v>Pago Cuota</v>
      </c>
      <c r="C607" s="33">
        <f>+'Base de datos  1'!D3572</f>
        <v>44922</v>
      </c>
      <c r="D607" s="33" t="str">
        <f>+'Base de datos  1'!E3572</f>
        <v>TR</v>
      </c>
      <c r="E607" s="33" t="str">
        <f>+'Base de datos  1'!F3572</f>
        <v>Puyehue 22, Cristina Olivares año 2023</v>
      </c>
      <c r="F607">
        <f>+'Base de datos  1'!G3572</f>
        <v>0</v>
      </c>
      <c r="G607" s="201">
        <f>+'Base de datos  1'!H3572</f>
        <v>312000</v>
      </c>
    </row>
    <row r="608" spans="1:7" x14ac:dyDescent="0.25">
      <c r="A608" s="33">
        <f>+'Base de datos  1'!A3573</f>
        <v>44896</v>
      </c>
      <c r="B608" s="33" t="str">
        <f>+'Base de datos  1'!C3573</f>
        <v>Pago Cuota</v>
      </c>
      <c r="C608" s="33">
        <f>+'Base de datos  1'!D3573</f>
        <v>44923</v>
      </c>
      <c r="D608" s="33" t="str">
        <f>+'Base de datos  1'!E3573</f>
        <v>TR</v>
      </c>
      <c r="E608" s="33" t="str">
        <f>+'Base de datos  1'!F3573</f>
        <v>Calafquen 5, Marcos Briones</v>
      </c>
      <c r="F608">
        <f>+'Base de datos  1'!G3573</f>
        <v>0</v>
      </c>
      <c r="G608" s="201">
        <f>+'Base de datos  1'!H3573</f>
        <v>26000</v>
      </c>
    </row>
    <row r="609" spans="1:11" x14ac:dyDescent="0.25">
      <c r="A609" s="33">
        <f>+'Base de datos  1'!A3574</f>
        <v>44896</v>
      </c>
      <c r="B609" s="33" t="str">
        <f>+'Base de datos  1'!C3574</f>
        <v>Pago Cuota</v>
      </c>
      <c r="C609" s="33">
        <f>+'Base de datos  1'!D3574</f>
        <v>44923</v>
      </c>
      <c r="D609" s="33" t="str">
        <f>+'Base de datos  1'!E3574</f>
        <v>TR</v>
      </c>
      <c r="E609" s="33" t="str">
        <f>+'Base de datos  1'!F3574</f>
        <v>Riñihue 23, Sara Salgado</v>
      </c>
      <c r="F609">
        <f>+'Base de datos  1'!G3574</f>
        <v>0</v>
      </c>
      <c r="G609" s="201">
        <f>+'Base de datos  1'!H3574</f>
        <v>26000</v>
      </c>
    </row>
    <row r="610" spans="1:11" x14ac:dyDescent="0.25">
      <c r="A610" s="33">
        <f>+'Base de datos  1'!A3575</f>
        <v>44896</v>
      </c>
      <c r="B610" s="33" t="str">
        <f>+'Base de datos  1'!C3575</f>
        <v>Pago Cuota</v>
      </c>
      <c r="C610" s="33">
        <f>+'Base de datos  1'!D3575</f>
        <v>44923</v>
      </c>
      <c r="D610" s="33" t="str">
        <f>+'Base de datos  1'!E3575</f>
        <v>TR</v>
      </c>
      <c r="E610" s="33" t="str">
        <f>+'Base de datos  1'!F3575</f>
        <v>Ranco 77, Melinda Gonzalez</v>
      </c>
      <c r="F610">
        <f>+'Base de datos  1'!G3575</f>
        <v>0</v>
      </c>
      <c r="G610" s="201">
        <f>+'Base de datos  1'!H3575</f>
        <v>26000</v>
      </c>
    </row>
    <row r="611" spans="1:11" x14ac:dyDescent="0.25">
      <c r="A611" s="33">
        <f>+'Base de datos  1'!A3576</f>
        <v>44896</v>
      </c>
      <c r="B611" s="33" t="str">
        <f>+'Base de datos  1'!C3576</f>
        <v>Pago Cuota</v>
      </c>
      <c r="C611" s="33">
        <f>+'Base de datos  1'!D3576</f>
        <v>44925</v>
      </c>
      <c r="D611" s="33" t="str">
        <f>+'Base de datos  1'!E3576</f>
        <v>TR</v>
      </c>
      <c r="E611" s="33" t="str">
        <f>+'Base de datos  1'!F3576</f>
        <v>R. Figueroa Vuelto  Caja chica Dic.22</v>
      </c>
      <c r="F611">
        <f>+'Base de datos  1'!G3576</f>
        <v>0</v>
      </c>
      <c r="G611" s="201">
        <f>+'Base de datos  1'!H3576</f>
        <v>570</v>
      </c>
    </row>
    <row r="612" spans="1:11" x14ac:dyDescent="0.25">
      <c r="A612" s="33">
        <f>+'Base de datos  1'!A3577</f>
        <v>44896</v>
      </c>
      <c r="B612" s="33" t="str">
        <f>+'Base de datos  1'!C3577</f>
        <v>Pago Cuota</v>
      </c>
      <c r="C612" s="33">
        <f>+'Base de datos  1'!D3577</f>
        <v>44925</v>
      </c>
      <c r="D612" s="33" t="str">
        <f>+'Base de datos  1'!E3577</f>
        <v>TR</v>
      </c>
      <c r="E612" s="33" t="str">
        <f>+'Base de datos  1'!F3577</f>
        <v>Ranco 91, Jeanette Ibarra</v>
      </c>
      <c r="F612">
        <f>+'Base de datos  1'!G3577</f>
        <v>0</v>
      </c>
      <c r="G612" s="201">
        <f>+'Base de datos  1'!H3577</f>
        <v>26000</v>
      </c>
    </row>
    <row r="613" spans="1:11" x14ac:dyDescent="0.25">
      <c r="A613" s="33">
        <f>+'Base de datos  1'!A3578</f>
        <v>44896</v>
      </c>
      <c r="B613" s="33" t="str">
        <f>+'Base de datos  1'!C3578</f>
        <v>Pago Cuota</v>
      </c>
      <c r="C613" s="33">
        <f>+'Base de datos  1'!D3578</f>
        <v>44925</v>
      </c>
      <c r="D613" s="33" t="str">
        <f>+'Base de datos  1'!E3578</f>
        <v>TR</v>
      </c>
      <c r="E613" s="33" t="str">
        <f>+'Base de datos  1'!F3578</f>
        <v>Villarrica 118, Pia Burgos</v>
      </c>
      <c r="F613">
        <f>+'Base de datos  1'!G3578</f>
        <v>0</v>
      </c>
      <c r="G613" s="201">
        <f>+'Base de datos  1'!H3578</f>
        <v>26000</v>
      </c>
    </row>
    <row r="614" spans="1:11" x14ac:dyDescent="0.25">
      <c r="A614" s="33">
        <f>+'Base de datos  1'!A3579</f>
        <v>44896</v>
      </c>
      <c r="B614" s="33" t="str">
        <f>+'Base de datos  1'!C3579</f>
        <v>Pago Cuota</v>
      </c>
      <c r="C614" s="33">
        <f>+'Base de datos  1'!D3579</f>
        <v>44925</v>
      </c>
      <c r="D614" s="33" t="str">
        <f>+'Base de datos  1'!E3579</f>
        <v>TR</v>
      </c>
      <c r="E614" s="33" t="str">
        <f>+'Base de datos  1'!F3579</f>
        <v>Llanquihue 82, Maria Molina</v>
      </c>
      <c r="F614">
        <f>+'Base de datos  1'!G3579</f>
        <v>0</v>
      </c>
      <c r="G614" s="201">
        <f>+'Base de datos  1'!H3579</f>
        <v>26000</v>
      </c>
    </row>
    <row r="615" spans="1:11" x14ac:dyDescent="0.25">
      <c r="A615" s="33">
        <f>+'Base de datos  1'!A3580</f>
        <v>44896</v>
      </c>
      <c r="B615" s="33" t="str">
        <f>+'Base de datos  1'!C3580</f>
        <v>Pago Cuota</v>
      </c>
      <c r="C615" s="33">
        <f>+'Base de datos  1'!D3580</f>
        <v>44925</v>
      </c>
      <c r="D615" s="33" t="str">
        <f>+'Base de datos  1'!E3580</f>
        <v>TR</v>
      </c>
      <c r="E615" s="33" t="str">
        <f>+'Base de datos  1'!F3580</f>
        <v>Villarrica 123, Omar Sepulveda</v>
      </c>
      <c r="F615">
        <f>+'Base de datos  1'!G3580</f>
        <v>0</v>
      </c>
      <c r="G615" s="201">
        <f>+'Base de datos  1'!H3580</f>
        <v>26000</v>
      </c>
    </row>
    <row r="616" spans="1:11" x14ac:dyDescent="0.25">
      <c r="A616" s="33">
        <f>+'Base de datos  1'!A3581</f>
        <v>44896</v>
      </c>
      <c r="B616" s="33" t="str">
        <f>+'Base de datos  1'!C3581</f>
        <v>Pago Cuota</v>
      </c>
      <c r="C616" s="33">
        <f>+'Base de datos  1'!D3581</f>
        <v>44925</v>
      </c>
      <c r="D616" s="33" t="str">
        <f>+'Base de datos  1'!E3581</f>
        <v>TR</v>
      </c>
      <c r="E616" s="33" t="str">
        <f>+'Base de datos  1'!F3581</f>
        <v>Villarrica 106, Carolina Uribe</v>
      </c>
      <c r="F616">
        <f>+'Base de datos  1'!G3581</f>
        <v>0</v>
      </c>
      <c r="G616" s="201">
        <f>+'Base de datos  1'!H3581</f>
        <v>36000</v>
      </c>
    </row>
    <row r="617" spans="1:11" x14ac:dyDescent="0.25">
      <c r="A617" s="33">
        <f>+'Base de datos  1'!A3582</f>
        <v>44896</v>
      </c>
      <c r="B617" s="33" t="str">
        <f>+'Base de datos  1'!C3582</f>
        <v>Pago Cuota</v>
      </c>
      <c r="C617" s="33">
        <f>+'Base de datos  1'!D3582</f>
        <v>44925</v>
      </c>
      <c r="D617" s="33" t="str">
        <f>+'Base de datos  1'!E3582</f>
        <v>TR</v>
      </c>
      <c r="E617" s="33" t="str">
        <f>+'Base de datos  1'!F3582</f>
        <v>Riñihue 19, Teresa Peña</v>
      </c>
      <c r="F617">
        <f>+'Base de datos  1'!G3582</f>
        <v>0</v>
      </c>
      <c r="G617" s="201">
        <f>+'Base de datos  1'!H3582</f>
        <v>43000</v>
      </c>
    </row>
    <row r="618" spans="1:11" x14ac:dyDescent="0.25">
      <c r="A618" s="33">
        <f>+'Base de datos  1'!A3583</f>
        <v>44896</v>
      </c>
      <c r="B618" s="33" t="str">
        <f>+'Base de datos  1'!C3583</f>
        <v>Pago Cuota</v>
      </c>
      <c r="C618" s="33">
        <f>+'Base de datos  1'!D3583</f>
        <v>44925</v>
      </c>
      <c r="D618" s="33" t="str">
        <f>+'Base de datos  1'!E3583</f>
        <v>TR</v>
      </c>
      <c r="E618" s="33" t="str">
        <f>+'Base de datos  1'!F3583</f>
        <v>Llanquihue 86, Jorge Zuñiga</v>
      </c>
      <c r="F618">
        <f>+'Base de datos  1'!G3583</f>
        <v>0</v>
      </c>
      <c r="G618" s="201">
        <f>+'Base de datos  1'!H3583</f>
        <v>104000</v>
      </c>
    </row>
    <row r="619" spans="1:11" ht="15.75" thickBot="1" x14ac:dyDescent="0.3">
      <c r="A619" s="217">
        <f>+'Base de datos  1'!A3584</f>
        <v>44896</v>
      </c>
      <c r="B619" s="217" t="str">
        <f>+'Base de datos  1'!C3584</f>
        <v>Pago Cuota</v>
      </c>
      <c r="C619" s="217">
        <f>+'Base de datos  1'!D3584</f>
        <v>44925</v>
      </c>
      <c r="D619" s="217" t="str">
        <f>+'Base de datos  1'!E3584</f>
        <v>TR</v>
      </c>
      <c r="E619" s="217" t="str">
        <f>+'Base de datos  1'!F3584</f>
        <v>Ranco 87, Roxana Rivera</v>
      </c>
      <c r="F619" s="218">
        <f>+'Base de datos  1'!G3584</f>
        <v>0</v>
      </c>
      <c r="G619" s="225">
        <f>+'Base de datos  1'!H3584</f>
        <v>182000</v>
      </c>
      <c r="H619" s="225">
        <f>SUM(G562:G619)</f>
        <v>3252736</v>
      </c>
    </row>
    <row r="620" spans="1:11" ht="20.25" thickTop="1" thickBot="1" x14ac:dyDescent="0.35">
      <c r="A620" s="45"/>
      <c r="B620" s="45" t="s">
        <v>1369</v>
      </c>
      <c r="C620" s="45"/>
      <c r="D620" s="45"/>
      <c r="E620" s="45"/>
      <c r="F620" s="45"/>
      <c r="G620" s="95">
        <f>SUM(G9:G619)</f>
        <v>37344315</v>
      </c>
      <c r="H620" s="95"/>
      <c r="K620" s="1"/>
    </row>
    <row r="621" spans="1:11" ht="16.5" thickTop="1" thickBot="1" x14ac:dyDescent="0.3"/>
    <row r="622" spans="1:11" ht="24.6" customHeight="1" thickTop="1" thickBot="1" x14ac:dyDescent="0.45">
      <c r="A622" s="322" t="s">
        <v>164</v>
      </c>
      <c r="B622" s="322"/>
      <c r="C622" s="322"/>
      <c r="D622" s="322"/>
      <c r="E622" s="322"/>
      <c r="F622" s="322"/>
      <c r="G622" s="322"/>
    </row>
    <row r="623" spans="1:11" ht="15.75" thickTop="1" x14ac:dyDescent="0.25"/>
    <row r="624" spans="1:11" ht="26.25" x14ac:dyDescent="0.25">
      <c r="A624" s="8" t="s">
        <v>166</v>
      </c>
      <c r="B624" s="8" t="s">
        <v>171</v>
      </c>
      <c r="C624" s="8" t="s">
        <v>43</v>
      </c>
      <c r="D624" s="8" t="s">
        <v>40</v>
      </c>
      <c r="E624" s="8" t="s">
        <v>1</v>
      </c>
      <c r="F624" s="8" t="s">
        <v>41</v>
      </c>
      <c r="G624" s="96" t="s">
        <v>42</v>
      </c>
      <c r="J624" s="8"/>
    </row>
    <row r="625" spans="1:7" x14ac:dyDescent="0.25">
      <c r="A625" s="33">
        <f>+'Base de datos  1'!A5575</f>
        <v>44562</v>
      </c>
      <c r="B625" t="str">
        <f>+'Base de datos  1'!C5575</f>
        <v>celular</v>
      </c>
      <c r="C625" s="33">
        <f>+'Base de datos  1'!D5575</f>
        <v>44564</v>
      </c>
      <c r="D625" t="str">
        <f>+'Base de datos  1'!E5575</f>
        <v>TR</v>
      </c>
      <c r="E625" t="str">
        <f>+'Base de datos  1'!F5575</f>
        <v>Ente pcs</v>
      </c>
      <c r="G625" s="201">
        <f>+'Base de datos  1'!H5575</f>
        <v>16970</v>
      </c>
    </row>
    <row r="626" spans="1:7" x14ac:dyDescent="0.25">
      <c r="A626" s="33">
        <f>+'Base de datos  1'!A5576</f>
        <v>44562</v>
      </c>
      <c r="B626" t="str">
        <f>+'Base de datos  1'!C5576</f>
        <v>caja chica</v>
      </c>
      <c r="C626" s="33">
        <f>+'Base de datos  1'!D5576</f>
        <v>44564</v>
      </c>
      <c r="D626" t="str">
        <f>+'Base de datos  1'!E5576</f>
        <v>TR</v>
      </c>
      <c r="E626" t="str">
        <f>+'Base de datos  1'!F5576</f>
        <v>Caja Chica Ene.22 R. Figueroa</v>
      </c>
      <c r="G626" s="201">
        <f>+'Base de datos  1'!H5576</f>
        <v>100000</v>
      </c>
    </row>
    <row r="627" spans="1:7" x14ac:dyDescent="0.25">
      <c r="A627" s="33">
        <f>+'Base de datos  1'!A5577</f>
        <v>44562</v>
      </c>
      <c r="B627" t="str">
        <f>+'Base de datos  1'!C5577</f>
        <v>Imposiciones</v>
      </c>
      <c r="C627" s="33">
        <f>+'Base de datos  1'!D5577</f>
        <v>44564</v>
      </c>
      <c r="D627" t="str">
        <f>+'Base de datos  1'!E5577</f>
        <v>TR</v>
      </c>
      <c r="E627" t="str">
        <f>+'Base de datos  1'!F5577</f>
        <v>Previred Dic.21 CH</v>
      </c>
      <c r="G627" s="201">
        <f>+'Base de datos  1'!H5577</f>
        <v>139519</v>
      </c>
    </row>
    <row r="628" spans="1:7" x14ac:dyDescent="0.25">
      <c r="A628" s="33">
        <f>+'Base de datos  1'!A5578</f>
        <v>44562</v>
      </c>
      <c r="B628" t="str">
        <f>+'Base de datos  1'!C5578</f>
        <v>luz</v>
      </c>
      <c r="C628" s="33">
        <f>+'Base de datos  1'!D5578</f>
        <v>44565</v>
      </c>
      <c r="D628" t="str">
        <f>+'Base de datos  1'!E5578</f>
        <v>TR</v>
      </c>
      <c r="E628" t="str">
        <f>+'Base de datos  1'!F5578</f>
        <v>Litoral 3</v>
      </c>
      <c r="G628" s="201">
        <f>+'Base de datos  1'!H5578</f>
        <v>2647</v>
      </c>
    </row>
    <row r="629" spans="1:7" x14ac:dyDescent="0.25">
      <c r="A629" s="33">
        <f>+'Base de datos  1'!A5579</f>
        <v>44562</v>
      </c>
      <c r="B629" t="str">
        <f>+'Base de datos  1'!C5579</f>
        <v>luz</v>
      </c>
      <c r="C629" s="33">
        <f>+'Base de datos  1'!D5579</f>
        <v>44565</v>
      </c>
      <c r="D629" t="str">
        <f>+'Base de datos  1'!E5579</f>
        <v>TR</v>
      </c>
      <c r="E629" t="str">
        <f>+'Base de datos  1'!F5579</f>
        <v>Litoral 2</v>
      </c>
      <c r="G629" s="201">
        <f>+'Base de datos  1'!H5579</f>
        <v>37430</v>
      </c>
    </row>
    <row r="630" spans="1:7" x14ac:dyDescent="0.25">
      <c r="A630" s="33">
        <f>+'Base de datos  1'!A5580</f>
        <v>44562</v>
      </c>
      <c r="B630" t="str">
        <f>+'Base de datos  1'!C5580</f>
        <v>Imposiciones</v>
      </c>
      <c r="C630" s="33">
        <f>+'Base de datos  1'!D5580</f>
        <v>44565</v>
      </c>
      <c r="D630" t="str">
        <f>+'Base de datos  1'!E5580</f>
        <v>TR</v>
      </c>
      <c r="E630" t="str">
        <f>+'Base de datos  1'!F5580</f>
        <v>Previred Oct.21 CH</v>
      </c>
      <c r="G630" s="201">
        <f>+'Base de datos  1'!H5580</f>
        <v>149685</v>
      </c>
    </row>
    <row r="631" spans="1:7" x14ac:dyDescent="0.25">
      <c r="A631" s="33">
        <f>+'Base de datos  1'!A5581</f>
        <v>44562</v>
      </c>
      <c r="B631" t="str">
        <f>+'Base de datos  1'!C5581</f>
        <v>luz</v>
      </c>
      <c r="C631" s="33">
        <f>+'Base de datos  1'!D5581</f>
        <v>44565</v>
      </c>
      <c r="D631" t="str">
        <f>+'Base de datos  1'!E5581</f>
        <v>TR</v>
      </c>
      <c r="E631" t="str">
        <f>+'Base de datos  1'!F5581</f>
        <v>Litoral 1</v>
      </c>
      <c r="G631" s="201">
        <f>+'Base de datos  1'!H5581</f>
        <v>160827</v>
      </c>
    </row>
    <row r="632" spans="1:7" x14ac:dyDescent="0.25">
      <c r="A632" s="33">
        <f>+'Base de datos  1'!A5582</f>
        <v>44562</v>
      </c>
      <c r="B632" t="str">
        <f>+'Base de datos  1'!C5582</f>
        <v>Administracion</v>
      </c>
      <c r="C632" s="33">
        <f>+'Base de datos  1'!D5582</f>
        <v>44567</v>
      </c>
      <c r="D632" t="str">
        <f>+'Base de datos  1'!E5582</f>
        <v>TR</v>
      </c>
      <c r="E632" t="str">
        <f>+'Base de datos  1'!F5582</f>
        <v>Seg. Fraude</v>
      </c>
      <c r="G632" s="201">
        <f>+'Base de datos  1'!H5582</f>
        <v>4349</v>
      </c>
    </row>
    <row r="633" spans="1:7" x14ac:dyDescent="0.25">
      <c r="A633" s="33">
        <f>+'Base de datos  1'!A5583</f>
        <v>44562</v>
      </c>
      <c r="B633" t="str">
        <f>+'Base de datos  1'!C5583</f>
        <v>Basura</v>
      </c>
      <c r="C633" s="33">
        <f>+'Base de datos  1'!D5583</f>
        <v>44567</v>
      </c>
      <c r="D633" t="str">
        <f>+'Base de datos  1'!E5583</f>
        <v>TR</v>
      </c>
      <c r="E633" t="str">
        <f>+'Base de datos  1'!F5583</f>
        <v>Retiro basura 4 ene.22</v>
      </c>
      <c r="G633" s="201">
        <f>+'Base de datos  1'!H5583</f>
        <v>150000</v>
      </c>
    </row>
    <row r="634" spans="1:7" x14ac:dyDescent="0.25">
      <c r="A634" s="33">
        <f>+'Base de datos  1'!A5584</f>
        <v>44562</v>
      </c>
      <c r="B634" t="str">
        <f>+'Base de datos  1'!C5584</f>
        <v>Agua</v>
      </c>
      <c r="C634" s="33">
        <f>+'Base de datos  1'!D5584</f>
        <v>44568</v>
      </c>
      <c r="D634" t="str">
        <f>+'Base de datos  1'!E5584</f>
        <v>TR</v>
      </c>
      <c r="E634" t="str">
        <f>+'Base de datos  1'!F5584</f>
        <v>3 Camiones de Agua Cist. Dist.</v>
      </c>
      <c r="G634" s="201">
        <f>+'Base de datos  1'!H5584</f>
        <v>135000</v>
      </c>
    </row>
    <row r="635" spans="1:7" x14ac:dyDescent="0.25">
      <c r="A635" s="33">
        <f>+'Base de datos  1'!A5585</f>
        <v>44562</v>
      </c>
      <c r="B635" t="str">
        <f>+'Base de datos  1'!C5585</f>
        <v>Basura</v>
      </c>
      <c r="C635" s="33">
        <f>+'Base de datos  1'!D5585</f>
        <v>44571</v>
      </c>
      <c r="D635" t="str">
        <f>+'Base de datos  1'!E5585</f>
        <v>TR</v>
      </c>
      <c r="E635" t="str">
        <f>+'Base de datos  1'!F5585</f>
        <v>Retiro basura 7 ene.22</v>
      </c>
      <c r="G635" s="201">
        <f>+'Base de datos  1'!H5585</f>
        <v>150000</v>
      </c>
    </row>
    <row r="636" spans="1:7" x14ac:dyDescent="0.25">
      <c r="A636" s="33">
        <f>+'Base de datos  1'!A5586</f>
        <v>44562</v>
      </c>
      <c r="B636" t="str">
        <f>+'Base de datos  1'!C5586</f>
        <v>Basura</v>
      </c>
      <c r="C636" s="33">
        <f>+'Base de datos  1'!D5586</f>
        <v>44571</v>
      </c>
      <c r="D636" t="str">
        <f>+'Base de datos  1'!E5586</f>
        <v>TR</v>
      </c>
      <c r="E636" t="str">
        <f>+'Base de datos  1'!F5586</f>
        <v>Retiro Basura 11 ene.22</v>
      </c>
      <c r="G636" s="201">
        <f>+'Base de datos  1'!H5586</f>
        <v>150000</v>
      </c>
    </row>
    <row r="637" spans="1:7" x14ac:dyDescent="0.25">
      <c r="A637" s="33">
        <f>+'Base de datos  1'!A5587</f>
        <v>44562</v>
      </c>
      <c r="B637" t="str">
        <f>+'Base de datos  1'!C5587</f>
        <v>Agua</v>
      </c>
      <c r="C637" s="33">
        <f>+'Base de datos  1'!D5587</f>
        <v>44575</v>
      </c>
      <c r="D637" t="str">
        <f>+'Base de datos  1'!E5587</f>
        <v>TR</v>
      </c>
      <c r="E637" t="str">
        <f>+'Base de datos  1'!F5587</f>
        <v>3 Camiones de Agua Cist. Dist.</v>
      </c>
      <c r="G637" s="201">
        <f>+'Base de datos  1'!H5587</f>
        <v>135000</v>
      </c>
    </row>
    <row r="638" spans="1:7" x14ac:dyDescent="0.25">
      <c r="A638" s="33">
        <f>+'Base de datos  1'!A5588</f>
        <v>44562</v>
      </c>
      <c r="B638" t="str">
        <f>+'Base de datos  1'!C5588</f>
        <v>basura</v>
      </c>
      <c r="C638" s="33">
        <f>+'Base de datos  1'!D5588</f>
        <v>44575</v>
      </c>
      <c r="D638" t="str">
        <f>+'Base de datos  1'!E5588</f>
        <v>TR</v>
      </c>
      <c r="E638" t="str">
        <f>+'Base de datos  1'!F5588</f>
        <v>Retiro Basura 14 Ene,22</v>
      </c>
      <c r="G638" s="201">
        <f>+'Base de datos  1'!H5588</f>
        <v>150000</v>
      </c>
    </row>
    <row r="639" spans="1:7" x14ac:dyDescent="0.25">
      <c r="A639" s="33">
        <f>+'Base de datos  1'!A5589</f>
        <v>44562</v>
      </c>
      <c r="B639" t="str">
        <f>+'Base de datos  1'!C5589</f>
        <v>Sueldos</v>
      </c>
      <c r="C639" s="33">
        <f>+'Base de datos  1'!D5589</f>
        <v>44578</v>
      </c>
      <c r="D639" t="str">
        <f>+'Base de datos  1'!E5589</f>
        <v>TR</v>
      </c>
      <c r="E639" t="str">
        <f>+'Base de datos  1'!F5589</f>
        <v>Adelanto sueldo CH</v>
      </c>
      <c r="G639" s="201">
        <f>+'Base de datos  1'!H5589</f>
        <v>120000</v>
      </c>
    </row>
    <row r="640" spans="1:7" x14ac:dyDescent="0.25">
      <c r="A640" s="33">
        <f>+'Base de datos  1'!A5590</f>
        <v>44562</v>
      </c>
      <c r="B640" t="str">
        <f>+'Base de datos  1'!C5590</f>
        <v>basura</v>
      </c>
      <c r="C640" s="33">
        <f>+'Base de datos  1'!D5590</f>
        <v>44580</v>
      </c>
      <c r="D640" t="str">
        <f>+'Base de datos  1'!E5590</f>
        <v>TR</v>
      </c>
      <c r="E640" t="str">
        <f>+'Base de datos  1'!F5590</f>
        <v>Parte Retiro basura 18 ene.22</v>
      </c>
      <c r="G640" s="201">
        <f>+'Base de datos  1'!H5590</f>
        <v>120000</v>
      </c>
    </row>
    <row r="641" spans="1:8" x14ac:dyDescent="0.25">
      <c r="A641" s="33">
        <f>+'Base de datos  1'!A5591</f>
        <v>44562</v>
      </c>
      <c r="B641" t="str">
        <f>+'Base de datos  1'!C5591</f>
        <v>basura</v>
      </c>
      <c r="C641" s="33">
        <f>+'Base de datos  1'!D5591</f>
        <v>44582</v>
      </c>
      <c r="D641" t="str">
        <f>+'Base de datos  1'!E5591</f>
        <v>D/E</v>
      </c>
      <c r="E641" t="str">
        <f>+'Base de datos  1'!F5591</f>
        <v>Saldo retiro basura 18 ene.22</v>
      </c>
      <c r="G641" s="201">
        <f>+'Base de datos  1'!H5591</f>
        <v>30000</v>
      </c>
    </row>
    <row r="642" spans="1:8" x14ac:dyDescent="0.25">
      <c r="A642" s="33">
        <f>+'Base de datos  1'!A5592</f>
        <v>44562</v>
      </c>
      <c r="B642" t="str">
        <f>+'Base de datos  1'!C5592</f>
        <v>Agua</v>
      </c>
      <c r="C642" s="33">
        <f>+'Base de datos  1'!D5592</f>
        <v>44582</v>
      </c>
      <c r="D642" t="str">
        <f>+'Base de datos  1'!E5592</f>
        <v>TR</v>
      </c>
      <c r="E642" t="str">
        <f>+'Base de datos  1'!F5592</f>
        <v>2 Camiones de Agua Cist. Dist.</v>
      </c>
      <c r="G642" s="201">
        <f>+'Base de datos  1'!H5592</f>
        <v>135000</v>
      </c>
    </row>
    <row r="643" spans="1:8" x14ac:dyDescent="0.25">
      <c r="A643" s="33">
        <f>+'Base de datos  1'!A5593</f>
        <v>44562</v>
      </c>
      <c r="B643" t="str">
        <f>+'Base de datos  1'!C5593</f>
        <v>Basura</v>
      </c>
      <c r="C643" s="33">
        <f>+'Base de datos  1'!D5593</f>
        <v>44582</v>
      </c>
      <c r="D643" t="str">
        <f>+'Base de datos  1'!E5593</f>
        <v>D/E</v>
      </c>
      <c r="E643" t="str">
        <f>+'Base de datos  1'!F5593</f>
        <v>Retiro basura 21 ene.22</v>
      </c>
      <c r="G643" s="201">
        <f>+'Base de datos  1'!H5593</f>
        <v>150000</v>
      </c>
    </row>
    <row r="644" spans="1:8" x14ac:dyDescent="0.25">
      <c r="A644" s="33">
        <f>+'Base de datos  1'!A5594</f>
        <v>44562</v>
      </c>
      <c r="B644" t="str">
        <f>+'Base de datos  1'!C5594</f>
        <v>caja chica</v>
      </c>
      <c r="C644" s="33">
        <f>+'Base de datos  1'!D5594</f>
        <v>44586</v>
      </c>
      <c r="D644" t="str">
        <f>+'Base de datos  1'!E5594</f>
        <v>TR</v>
      </c>
      <c r="E644" t="str">
        <f>+'Base de datos  1'!F5594</f>
        <v>R.Figueroa suple Caja Chica Enero</v>
      </c>
      <c r="G644" s="201">
        <f>+'Base de datos  1'!H5594</f>
        <v>20000</v>
      </c>
    </row>
    <row r="645" spans="1:8" x14ac:dyDescent="0.25">
      <c r="A645" s="33">
        <f>+'Base de datos  1'!A5595</f>
        <v>44562</v>
      </c>
      <c r="B645" t="str">
        <f>+'Base de datos  1'!C5595</f>
        <v>Basura</v>
      </c>
      <c r="C645" s="33">
        <f>+'Base de datos  1'!D5595</f>
        <v>44586</v>
      </c>
      <c r="D645" t="str">
        <f>+'Base de datos  1'!E5595</f>
        <v>TR</v>
      </c>
      <c r="E645" t="str">
        <f>+'Base de datos  1'!F5595</f>
        <v>Retiro basura 25 ene.22</v>
      </c>
      <c r="G645" s="201">
        <f>+'Base de datos  1'!H5595</f>
        <v>150000</v>
      </c>
    </row>
    <row r="646" spans="1:8" x14ac:dyDescent="0.25">
      <c r="A646" s="33">
        <f>+'Base de datos  1'!A5596</f>
        <v>44562</v>
      </c>
      <c r="B646" t="str">
        <f>+'Base de datos  1'!C5596</f>
        <v>Mantencion</v>
      </c>
      <c r="C646" s="33">
        <f>+'Base de datos  1'!D5596</f>
        <v>44588</v>
      </c>
      <c r="D646" t="str">
        <f>+'Base de datos  1'!E5596</f>
        <v>TR</v>
      </c>
      <c r="E646" t="str">
        <f>+'Base de datos  1'!F5596</f>
        <v>Desmalezado Quebrada Norte</v>
      </c>
      <c r="G646" s="201">
        <f>+'Base de datos  1'!H5596</f>
        <v>30000</v>
      </c>
    </row>
    <row r="647" spans="1:8" x14ac:dyDescent="0.25">
      <c r="A647" s="33">
        <f>+'Base de datos  1'!A5597</f>
        <v>44562</v>
      </c>
      <c r="B647" t="str">
        <f>+'Base de datos  1'!C5597</f>
        <v>Agua</v>
      </c>
      <c r="C647" s="33">
        <f>+'Base de datos  1'!D5597</f>
        <v>44589</v>
      </c>
      <c r="D647" t="str">
        <f>+'Base de datos  1'!E5597</f>
        <v>TR</v>
      </c>
      <c r="E647" t="str">
        <f>+'Base de datos  1'!F5597</f>
        <v>3 Camiones de Agua Cist. Dist.</v>
      </c>
      <c r="G647" s="201">
        <f>+'Base de datos  1'!H5597</f>
        <v>150000</v>
      </c>
    </row>
    <row r="648" spans="1:8" x14ac:dyDescent="0.25">
      <c r="A648" s="33">
        <f>+'Base de datos  1'!A5598</f>
        <v>44562</v>
      </c>
      <c r="B648" t="str">
        <f>+'Base de datos  1'!C5598</f>
        <v>Sueldos</v>
      </c>
      <c r="C648" s="33">
        <f>+'Base de datos  1'!D5598</f>
        <v>44592</v>
      </c>
      <c r="D648" t="str">
        <f>+'Base de datos  1'!E5598</f>
        <v>TR</v>
      </c>
      <c r="E648" t="str">
        <f>+'Base de datos  1'!F5598</f>
        <v>C.H. Bono Verano 2022 Enero</v>
      </c>
      <c r="G648" s="201">
        <f>+'Base de datos  1'!H5598</f>
        <v>100000</v>
      </c>
    </row>
    <row r="649" spans="1:8" x14ac:dyDescent="0.25">
      <c r="A649" s="33">
        <f>+'Base de datos  1'!A5599</f>
        <v>44562</v>
      </c>
      <c r="B649" t="str">
        <f>+'Base de datos  1'!C5599</f>
        <v>Basura</v>
      </c>
      <c r="C649" s="33">
        <f>+'Base de datos  1'!D5599</f>
        <v>44592</v>
      </c>
      <c r="D649" t="str">
        <f>+'Base de datos  1'!E5599</f>
        <v>TR</v>
      </c>
      <c r="E649" t="str">
        <f>+'Base de datos  1'!F5599</f>
        <v>Retiro basura 28 ene.22</v>
      </c>
      <c r="G649" s="201">
        <f>+'Base de datos  1'!H5599</f>
        <v>150000</v>
      </c>
    </row>
    <row r="650" spans="1:8" x14ac:dyDescent="0.25">
      <c r="A650" s="174">
        <f>+'Base de datos  1'!A5600</f>
        <v>44562</v>
      </c>
      <c r="B650" s="175" t="str">
        <f>+'Base de datos  1'!C5600</f>
        <v>Sueldos</v>
      </c>
      <c r="C650" s="174">
        <f>+'Base de datos  1'!D5600</f>
        <v>44592</v>
      </c>
      <c r="D650" s="175" t="str">
        <f>+'Base de datos  1'!E5600</f>
        <v>TR</v>
      </c>
      <c r="E650" s="175" t="str">
        <f>+'Base de datos  1'!F5600</f>
        <v>Liquidacion CH enero.22</v>
      </c>
      <c r="F650" s="175"/>
      <c r="G650" s="288">
        <f>+'Base de datos  1'!H5600</f>
        <v>285650</v>
      </c>
      <c r="H650" s="288">
        <f>SUM(G625:G650)</f>
        <v>2922077</v>
      </c>
    </row>
    <row r="651" spans="1:8" x14ac:dyDescent="0.25">
      <c r="A651" s="33">
        <f>+'Base de datos  1'!A5601</f>
        <v>44593</v>
      </c>
      <c r="B651" t="str">
        <f>+'Base de datos  1'!C5601</f>
        <v>luz</v>
      </c>
      <c r="C651" s="33">
        <f>+'Base de datos  1'!D5601</f>
        <v>44593</v>
      </c>
      <c r="D651" t="str">
        <f>+'Base de datos  1'!E5601</f>
        <v>TR</v>
      </c>
      <c r="E651" t="str">
        <f>+'Base de datos  1'!F5601</f>
        <v>Litoral 3</v>
      </c>
      <c r="G651" s="201">
        <f>+'Base de datos  1'!H5601</f>
        <v>2810</v>
      </c>
    </row>
    <row r="652" spans="1:8" x14ac:dyDescent="0.25">
      <c r="A652" s="33">
        <f>+'Base de datos  1'!A5602</f>
        <v>44593</v>
      </c>
      <c r="B652" t="str">
        <f>+'Base de datos  1'!C5602</f>
        <v>celular</v>
      </c>
      <c r="C652" s="33">
        <f>+'Base de datos  1'!D5602</f>
        <v>44593</v>
      </c>
      <c r="D652" t="str">
        <f>+'Base de datos  1'!E5602</f>
        <v>TR</v>
      </c>
      <c r="E652" t="str">
        <f>+'Base de datos  1'!F5602</f>
        <v>Entel celular CH</v>
      </c>
      <c r="G652" s="201">
        <f>+'Base de datos  1'!H5602</f>
        <v>16970</v>
      </c>
    </row>
    <row r="653" spans="1:8" x14ac:dyDescent="0.25">
      <c r="A653" s="33">
        <f>+'Base de datos  1'!A5603</f>
        <v>44593</v>
      </c>
      <c r="B653" t="str">
        <f>+'Base de datos  1'!C5603</f>
        <v>luz</v>
      </c>
      <c r="C653" s="33">
        <f>+'Base de datos  1'!D5603</f>
        <v>44593</v>
      </c>
      <c r="D653" t="str">
        <f>+'Base de datos  1'!E5603</f>
        <v>TR</v>
      </c>
      <c r="E653" t="str">
        <f>+'Base de datos  1'!F5603</f>
        <v>Litoral 2</v>
      </c>
      <c r="G653" s="201">
        <f>+'Base de datos  1'!H5603</f>
        <v>44853</v>
      </c>
    </row>
    <row r="654" spans="1:8" x14ac:dyDescent="0.25">
      <c r="A654" s="33">
        <f>+'Base de datos  1'!A5604</f>
        <v>44593</v>
      </c>
      <c r="B654" t="str">
        <f>+'Base de datos  1'!C5604</f>
        <v>luz</v>
      </c>
      <c r="C654" s="33">
        <f>+'Base de datos  1'!D5604</f>
        <v>44593</v>
      </c>
      <c r="D654" t="str">
        <f>+'Base de datos  1'!E5604</f>
        <v>TR</v>
      </c>
      <c r="E654" t="str">
        <f>+'Base de datos  1'!F5604</f>
        <v>Litoral 1</v>
      </c>
      <c r="G654" s="201">
        <f>+'Base de datos  1'!H5604</f>
        <v>84354</v>
      </c>
    </row>
    <row r="655" spans="1:8" x14ac:dyDescent="0.25">
      <c r="A655" s="33">
        <f>+'Base de datos  1'!A5605</f>
        <v>44593</v>
      </c>
      <c r="B655" t="str">
        <f>+'Base de datos  1'!C5605</f>
        <v>caja chica</v>
      </c>
      <c r="C655" s="33">
        <f>+'Base de datos  1'!D5605</f>
        <v>44593</v>
      </c>
      <c r="D655" t="str">
        <f>+'Base de datos  1'!E5605</f>
        <v>TR</v>
      </c>
      <c r="E655" t="str">
        <f>+'Base de datos  1'!F5605</f>
        <v>R.Figueroa Caja chica Febrero 2022</v>
      </c>
      <c r="G655" s="201">
        <f>+'Base de datos  1'!H5605</f>
        <v>100000</v>
      </c>
    </row>
    <row r="656" spans="1:8" x14ac:dyDescent="0.25">
      <c r="A656" s="33">
        <f>+'Base de datos  1'!A5606</f>
        <v>44593</v>
      </c>
      <c r="B656" t="str">
        <f>+'Base de datos  1'!C5606</f>
        <v>Basura</v>
      </c>
      <c r="C656" s="33">
        <f>+'Base de datos  1'!D5606</f>
        <v>44593</v>
      </c>
      <c r="D656" t="str">
        <f>+'Base de datos  1'!E5606</f>
        <v>TR</v>
      </c>
      <c r="E656" t="str">
        <f>+'Base de datos  1'!F5606</f>
        <v>Retiro Basura 1 Febrero 2022</v>
      </c>
      <c r="G656" s="201">
        <f>+'Base de datos  1'!H5606</f>
        <v>150000</v>
      </c>
    </row>
    <row r="657" spans="1:11" x14ac:dyDescent="0.25">
      <c r="A657" s="33">
        <f>+'Base de datos  1'!A5607</f>
        <v>44593</v>
      </c>
      <c r="B657" t="str">
        <f>+'Base de datos  1'!C5607</f>
        <v>Administracion</v>
      </c>
      <c r="C657" s="33">
        <f>+'Base de datos  1'!D5607</f>
        <v>44595</v>
      </c>
      <c r="D657" t="str">
        <f>+'Base de datos  1'!E5607</f>
        <v>TR</v>
      </c>
      <c r="E657" t="str">
        <f>+'Base de datos  1'!F5607</f>
        <v xml:space="preserve">Ferretaria El Yeco insumos </v>
      </c>
      <c r="G657" s="201">
        <f>+'Base de datos  1'!H5607</f>
        <v>16800</v>
      </c>
    </row>
    <row r="658" spans="1:11" x14ac:dyDescent="0.25">
      <c r="A658" s="33">
        <f>+'Base de datos  1'!A5608</f>
        <v>44593</v>
      </c>
      <c r="B658" t="str">
        <f>+'Base de datos  1'!C5608</f>
        <v>Imposiciones</v>
      </c>
      <c r="C658" s="33">
        <f>+'Base de datos  1'!D5608</f>
        <v>44595</v>
      </c>
      <c r="D658" t="str">
        <f>+'Base de datos  1'!E5608</f>
        <v>TR</v>
      </c>
      <c r="E658" t="str">
        <f>+'Base de datos  1'!F5608</f>
        <v>Previred CH</v>
      </c>
      <c r="G658" s="201">
        <f>+'Base de datos  1'!H5608</f>
        <v>149893</v>
      </c>
    </row>
    <row r="659" spans="1:11" x14ac:dyDescent="0.25">
      <c r="A659" s="33">
        <f>+'Base de datos  1'!A5609</f>
        <v>44593</v>
      </c>
      <c r="B659" t="str">
        <f>+'Base de datos  1'!C5609</f>
        <v>Agua</v>
      </c>
      <c r="C659" s="33">
        <f>+'Base de datos  1'!D5609</f>
        <v>44596</v>
      </c>
      <c r="D659" t="str">
        <f>+'Base de datos  1'!E5609</f>
        <v>TR</v>
      </c>
      <c r="E659" t="str">
        <f>+'Base de datos  1'!F5609</f>
        <v xml:space="preserve">3 Camiones de Agua Cist. Dist. </v>
      </c>
      <c r="G659" s="201">
        <f>+'Base de datos  1'!H5609</f>
        <v>150000</v>
      </c>
    </row>
    <row r="660" spans="1:11" x14ac:dyDescent="0.25">
      <c r="A660" s="33">
        <f>+'Base de datos  1'!A5610</f>
        <v>44593</v>
      </c>
      <c r="B660" t="str">
        <f>+'Base de datos  1'!C5610</f>
        <v>Administracion</v>
      </c>
      <c r="C660" s="33">
        <f>+'Base de datos  1'!D5610</f>
        <v>44599</v>
      </c>
      <c r="D660" t="str">
        <f>+'Base de datos  1'!E5610</f>
        <v>TR</v>
      </c>
      <c r="E660" t="str">
        <f>+'Base de datos  1'!F5610</f>
        <v>Seguro Fraude</v>
      </c>
      <c r="G660" s="201">
        <f>+'Base de datos  1'!H5610</f>
        <v>4383</v>
      </c>
    </row>
    <row r="661" spans="1:11" x14ac:dyDescent="0.25">
      <c r="A661" s="33">
        <f>+'Base de datos  1'!A5611</f>
        <v>44593</v>
      </c>
      <c r="B661" t="str">
        <f>+'Base de datos  1'!C5611</f>
        <v>basura</v>
      </c>
      <c r="C661" s="33">
        <f>+'Base de datos  1'!D5611</f>
        <v>44599</v>
      </c>
      <c r="D661" t="str">
        <f>+'Base de datos  1'!E5611</f>
        <v>TR</v>
      </c>
      <c r="E661" t="str">
        <f>+'Base de datos  1'!F5611</f>
        <v>Retiro Basura 4 Febrero 2022</v>
      </c>
      <c r="G661" s="201">
        <f>+'Base de datos  1'!H5611</f>
        <v>150000</v>
      </c>
    </row>
    <row r="662" spans="1:11" x14ac:dyDescent="0.25">
      <c r="A662" s="33">
        <f>+'Base de datos  1'!A5612</f>
        <v>44593</v>
      </c>
      <c r="B662" t="str">
        <f>+'Base de datos  1'!C5612</f>
        <v>basura</v>
      </c>
      <c r="C662" s="33">
        <f>+'Base de datos  1'!D5612</f>
        <v>44600</v>
      </c>
      <c r="D662" t="str">
        <f>+'Base de datos  1'!E5612</f>
        <v>TR</v>
      </c>
      <c r="E662" t="str">
        <f>+'Base de datos  1'!F5612</f>
        <v>Retiro Basura 8 Feb.22</v>
      </c>
      <c r="G662" s="201">
        <f>+'Base de datos  1'!H5612</f>
        <v>150000</v>
      </c>
    </row>
    <row r="663" spans="1:11" x14ac:dyDescent="0.25">
      <c r="A663" s="33">
        <f>+'Base de datos  1'!A5613</f>
        <v>44593</v>
      </c>
      <c r="B663" t="str">
        <f>+'Base de datos  1'!C5613</f>
        <v>Agua</v>
      </c>
      <c r="C663" s="33">
        <f>+'Base de datos  1'!D5613</f>
        <v>44603</v>
      </c>
      <c r="D663" t="str">
        <f>+'Base de datos  1'!E5613</f>
        <v>TR</v>
      </c>
      <c r="E663" t="str">
        <f>+'Base de datos  1'!F5613</f>
        <v xml:space="preserve">2 Camiones de Agua Cist. Dist. </v>
      </c>
      <c r="G663" s="201">
        <f>+'Base de datos  1'!H5613</f>
        <v>100000</v>
      </c>
    </row>
    <row r="664" spans="1:11" x14ac:dyDescent="0.25">
      <c r="A664" s="33">
        <f>+'Base de datos  1'!A5614</f>
        <v>44593</v>
      </c>
      <c r="B664" t="str">
        <f>+'Base de datos  1'!C5614</f>
        <v>Agua</v>
      </c>
      <c r="C664" s="33">
        <f>+'Base de datos  1'!D5614</f>
        <v>44606</v>
      </c>
      <c r="D664" t="str">
        <f>+'Base de datos  1'!E5614</f>
        <v>TR</v>
      </c>
      <c r="E664" t="str">
        <f>+'Base de datos  1'!F5614</f>
        <v>Agua Puyehue 51</v>
      </c>
      <c r="G664" s="201">
        <f>+'Base de datos  1'!H5614</f>
        <v>20000</v>
      </c>
    </row>
    <row r="665" spans="1:11" x14ac:dyDescent="0.25">
      <c r="A665" s="33">
        <f>+'Base de datos  1'!A5615</f>
        <v>44593</v>
      </c>
      <c r="B665" t="str">
        <f>+'Base de datos  1'!C5615</f>
        <v>Basura</v>
      </c>
      <c r="C665" s="33">
        <f>+'Base de datos  1'!D5615</f>
        <v>44606</v>
      </c>
      <c r="D665" t="str">
        <f>+'Base de datos  1'!E5615</f>
        <v>TR</v>
      </c>
      <c r="E665" t="str">
        <f>+'Base de datos  1'!F5615</f>
        <v>Retiro Basura 11 Feb.22</v>
      </c>
      <c r="G665" s="201">
        <f>+'Base de datos  1'!H5615</f>
        <v>150000</v>
      </c>
    </row>
    <row r="666" spans="1:11" x14ac:dyDescent="0.25">
      <c r="A666" s="33">
        <f>+'Base de datos  1'!A5616</f>
        <v>44593</v>
      </c>
      <c r="B666" t="str">
        <f>+'Base de datos  1'!C5616</f>
        <v>Sueldos</v>
      </c>
      <c r="C666" s="33">
        <f>+'Base de datos  1'!D5616</f>
        <v>44607</v>
      </c>
      <c r="D666" t="str">
        <f>+'Base de datos  1'!E5616</f>
        <v>TR</v>
      </c>
      <c r="E666" t="str">
        <f>+'Base de datos  1'!F5616</f>
        <v>Adelanto CH feb.22</v>
      </c>
      <c r="G666" s="201">
        <f>+'Base de datos  1'!H5616</f>
        <v>120000</v>
      </c>
    </row>
    <row r="667" spans="1:11" x14ac:dyDescent="0.25">
      <c r="A667" s="33">
        <f>+'Base de datos  1'!A5617</f>
        <v>44593</v>
      </c>
      <c r="B667" t="str">
        <f>+'Base de datos  1'!C5617</f>
        <v>Agua</v>
      </c>
      <c r="C667" s="33">
        <f>+'Base de datos  1'!D5617</f>
        <v>44608</v>
      </c>
      <c r="D667" t="str">
        <f>+'Base de datos  1'!E5617</f>
        <v>TR</v>
      </c>
      <c r="E667" t="str">
        <f>+'Base de datos  1'!F5617</f>
        <v>Compra agua Villarrica 125</v>
      </c>
      <c r="G667" s="201">
        <f>+'Base de datos  1'!H5617</f>
        <v>20000</v>
      </c>
    </row>
    <row r="668" spans="1:11" x14ac:dyDescent="0.25">
      <c r="A668" s="33">
        <f>+'Base de datos  1'!A5618</f>
        <v>44593</v>
      </c>
      <c r="B668" t="str">
        <f>+'Base de datos  1'!C5618</f>
        <v>basura</v>
      </c>
      <c r="C668" s="33">
        <f>+'Base de datos  1'!D5618</f>
        <v>44608</v>
      </c>
      <c r="D668" t="str">
        <f>+'Base de datos  1'!E5618</f>
        <v>TR</v>
      </c>
      <c r="E668" t="str">
        <f>+'Base de datos  1'!F5618</f>
        <v>Retiro basura Martes 15 feb.22</v>
      </c>
      <c r="G668" s="201">
        <f>+'Base de datos  1'!H5618</f>
        <v>150000</v>
      </c>
    </row>
    <row r="669" spans="1:11" x14ac:dyDescent="0.25">
      <c r="A669" s="33">
        <f>+'Base de datos  1'!A5619</f>
        <v>44593</v>
      </c>
      <c r="B669" t="str">
        <f>+'Base de datos  1'!C5619</f>
        <v>Agua</v>
      </c>
      <c r="C669" s="33">
        <f>+'Base de datos  1'!D5619</f>
        <v>44610</v>
      </c>
      <c r="D669" t="str">
        <f>+'Base de datos  1'!E5619</f>
        <v>TR</v>
      </c>
      <c r="E669" t="str">
        <f>+'Base de datos  1'!F5619</f>
        <v>4 Camiones de Agua Cist. Dist.</v>
      </c>
      <c r="G669" s="201">
        <f>+'Base de datos  1'!H5619</f>
        <v>200000</v>
      </c>
    </row>
    <row r="670" spans="1:11" x14ac:dyDescent="0.25">
      <c r="A670" s="33">
        <f>+'Base de datos  1'!A5620</f>
        <v>44593</v>
      </c>
      <c r="B670" t="str">
        <f>+'Base de datos  1'!C5620</f>
        <v>basura</v>
      </c>
      <c r="C670" s="33">
        <f>+'Base de datos  1'!D5620</f>
        <v>44614</v>
      </c>
      <c r="D670" t="str">
        <f>+'Base de datos  1'!E5620</f>
        <v>TR</v>
      </c>
      <c r="E670" t="str">
        <f>+'Base de datos  1'!F5620</f>
        <v>Retiro Basura Martes 22 feb.22 Feb.22</v>
      </c>
      <c r="G670" s="201">
        <f>+'Base de datos  1'!H5620</f>
        <v>150000</v>
      </c>
    </row>
    <row r="671" spans="1:11" x14ac:dyDescent="0.25">
      <c r="A671" s="33">
        <f>+'Base de datos  1'!A5621</f>
        <v>44593</v>
      </c>
      <c r="B671" t="str">
        <f>+'Base de datos  1'!C5621</f>
        <v>basura</v>
      </c>
      <c r="C671" s="33">
        <f>+'Base de datos  1'!D5621</f>
        <v>44614</v>
      </c>
      <c r="D671" t="str">
        <f>+'Base de datos  1'!E5621</f>
        <v>TR</v>
      </c>
      <c r="E671" t="str">
        <f>+'Base de datos  1'!F5621</f>
        <v>Retiro Basura Vie. 18 Feb.22</v>
      </c>
      <c r="G671" s="201">
        <f>+'Base de datos  1'!H5621</f>
        <v>150000</v>
      </c>
    </row>
    <row r="672" spans="1:11" x14ac:dyDescent="0.25">
      <c r="A672" s="33">
        <f>+'Base de datos  1'!A5622</f>
        <v>44593</v>
      </c>
      <c r="B672" t="str">
        <f>+'Base de datos  1'!C5622</f>
        <v>caja chica</v>
      </c>
      <c r="C672" s="33">
        <f>+'Base de datos  1'!D5622</f>
        <v>44615</v>
      </c>
      <c r="D672" t="str">
        <f>+'Base de datos  1'!E5622</f>
        <v>TR</v>
      </c>
      <c r="E672" t="str">
        <f>+'Base de datos  1'!F5622</f>
        <v>R.Figueroa Suple Caja chica Febrero 2022</v>
      </c>
      <c r="G672" s="201">
        <f>+'Base de datos  1'!H5622</f>
        <v>80000</v>
      </c>
      <c r="K672" s="201"/>
    </row>
    <row r="673" spans="1:8" x14ac:dyDescent="0.25">
      <c r="A673" s="33">
        <f>+'Base de datos  1'!A5623</f>
        <v>44593</v>
      </c>
      <c r="B673" t="str">
        <f>+'Base de datos  1'!C5623</f>
        <v>Agua</v>
      </c>
      <c r="C673" s="33">
        <f>+'Base de datos  1'!D5623</f>
        <v>44617</v>
      </c>
      <c r="D673" t="str">
        <f>+'Base de datos  1'!E5623</f>
        <v>TR</v>
      </c>
      <c r="E673" t="str">
        <f>+'Base de datos  1'!F5623</f>
        <v>4 Camiones de Agua Cist. Dist.</v>
      </c>
      <c r="G673" s="201">
        <f>+'Base de datos  1'!H5623</f>
        <v>200000</v>
      </c>
    </row>
    <row r="674" spans="1:8" x14ac:dyDescent="0.25">
      <c r="A674" s="174">
        <f>+'Base de datos  1'!A5624</f>
        <v>44228</v>
      </c>
      <c r="B674" s="175" t="str">
        <f>+'Base de datos  1'!C5624</f>
        <v>Basura</v>
      </c>
      <c r="C674" s="174">
        <f>+'Base de datos  1'!D5624</f>
        <v>44620</v>
      </c>
      <c r="D674" s="175" t="str">
        <f>+'Base de datos  1'!E5624</f>
        <v>TR</v>
      </c>
      <c r="E674" s="175" t="str">
        <f>+'Base de datos  1'!F5624</f>
        <v>Retiro Basura 25 feb.22</v>
      </c>
      <c r="F674" s="175"/>
      <c r="G674" s="288">
        <f>+'Base de datos  1'!H5624</f>
        <v>150000</v>
      </c>
      <c r="H674" s="288">
        <f>SUM(G651:G674)</f>
        <v>2510063</v>
      </c>
    </row>
    <row r="675" spans="1:8" x14ac:dyDescent="0.25">
      <c r="A675" s="33">
        <f>+'Base de datos  1'!A5625</f>
        <v>44621</v>
      </c>
      <c r="B675" t="str">
        <f>+'Base de datos  1'!C5625</f>
        <v>luz</v>
      </c>
      <c r="C675" s="33">
        <f>+'Base de datos  1'!D5625</f>
        <v>44621</v>
      </c>
      <c r="D675" t="str">
        <f>+'Base de datos  1'!E5625</f>
        <v>TR</v>
      </c>
      <c r="E675" t="str">
        <f>+'Base de datos  1'!F5625</f>
        <v>Litoral 3</v>
      </c>
      <c r="G675" s="201">
        <f>+'Base de datos  1'!H5625</f>
        <v>2980</v>
      </c>
    </row>
    <row r="676" spans="1:8" x14ac:dyDescent="0.25">
      <c r="A676" s="33">
        <f>+'Base de datos  1'!A5626</f>
        <v>44621</v>
      </c>
      <c r="B676" t="str">
        <f>+'Base de datos  1'!C5626</f>
        <v>celular</v>
      </c>
      <c r="C676" s="33">
        <f>+'Base de datos  1'!D5626</f>
        <v>44621</v>
      </c>
      <c r="D676" t="str">
        <f>+'Base de datos  1'!E5626</f>
        <v>TR</v>
      </c>
      <c r="E676" t="str">
        <f>+'Base de datos  1'!F5626</f>
        <v>Celular entel ch</v>
      </c>
      <c r="G676" s="201">
        <f>+'Base de datos  1'!H5626</f>
        <v>16970</v>
      </c>
    </row>
    <row r="677" spans="1:8" x14ac:dyDescent="0.25">
      <c r="A677" s="33">
        <f>+'Base de datos  1'!A5627</f>
        <v>44621</v>
      </c>
      <c r="B677" t="str">
        <f>+'Base de datos  1'!C5627</f>
        <v>luz</v>
      </c>
      <c r="C677" s="33">
        <f>+'Base de datos  1'!D5627</f>
        <v>44621</v>
      </c>
      <c r="D677" t="str">
        <f>+'Base de datos  1'!E5627</f>
        <v>TR</v>
      </c>
      <c r="E677" t="str">
        <f>+'Base de datos  1'!F5627</f>
        <v>Litoral 2</v>
      </c>
      <c r="G677" s="201">
        <f>+'Base de datos  1'!H5627</f>
        <v>39714</v>
      </c>
    </row>
    <row r="678" spans="1:8" x14ac:dyDescent="0.25">
      <c r="A678" s="33">
        <f>+'Base de datos  1'!A5628</f>
        <v>44621</v>
      </c>
      <c r="B678" t="str">
        <f>+'Base de datos  1'!C5628</f>
        <v>Sueldos</v>
      </c>
      <c r="C678" s="33">
        <f>+'Base de datos  1'!D5628</f>
        <v>44621</v>
      </c>
      <c r="D678" t="str">
        <f>+'Base de datos  1'!E5628</f>
        <v>TR</v>
      </c>
      <c r="E678" t="str">
        <f>+'Base de datos  1'!F5628</f>
        <v>Bono Vernano Feb. CH</v>
      </c>
      <c r="G678" s="201">
        <f>+'Base de datos  1'!H5628</f>
        <v>100000</v>
      </c>
    </row>
    <row r="679" spans="1:8" x14ac:dyDescent="0.25">
      <c r="A679" s="33">
        <f>+'Base de datos  1'!A5629</f>
        <v>44621</v>
      </c>
      <c r="B679" t="str">
        <f>+'Base de datos  1'!C5629</f>
        <v>caja chica</v>
      </c>
      <c r="C679" s="33">
        <f>+'Base de datos  1'!D5629</f>
        <v>44621</v>
      </c>
      <c r="D679" t="str">
        <f>+'Base de datos  1'!E5629</f>
        <v>TR</v>
      </c>
      <c r="E679" t="str">
        <f>+'Base de datos  1'!F5629</f>
        <v>Caja Chica R. Figueroa Marzo</v>
      </c>
      <c r="G679" s="201">
        <f>+'Base de datos  1'!H5629</f>
        <v>100000</v>
      </c>
    </row>
    <row r="680" spans="1:8" x14ac:dyDescent="0.25">
      <c r="A680" s="33">
        <f>+'Base de datos  1'!A5630</f>
        <v>44621</v>
      </c>
      <c r="B680" t="str">
        <f>+'Base de datos  1'!C5630</f>
        <v>luz</v>
      </c>
      <c r="C680" s="33">
        <f>+'Base de datos  1'!D5630</f>
        <v>44621</v>
      </c>
      <c r="D680" t="str">
        <f>+'Base de datos  1'!E5630</f>
        <v>TR</v>
      </c>
      <c r="E680" t="str">
        <f>+'Base de datos  1'!F5630</f>
        <v>Litoral 1</v>
      </c>
      <c r="G680" s="201">
        <f>+'Base de datos  1'!H5630</f>
        <v>101776</v>
      </c>
    </row>
    <row r="681" spans="1:8" x14ac:dyDescent="0.25">
      <c r="A681" s="33">
        <f>+'Base de datos  1'!A5631</f>
        <v>44621</v>
      </c>
      <c r="B681" t="str">
        <f>+'Base de datos  1'!C5631</f>
        <v>Sueldos</v>
      </c>
      <c r="C681" s="33">
        <f>+'Base de datos  1'!D5631</f>
        <v>44621</v>
      </c>
      <c r="D681" t="str">
        <f>+'Base de datos  1'!E5631</f>
        <v>TR</v>
      </c>
      <c r="E681" t="str">
        <f>+'Base de datos  1'!F5631</f>
        <v>Liquidacion CH Feb.22</v>
      </c>
      <c r="G681" s="201">
        <f>+'Base de datos  1'!H5631</f>
        <v>285650</v>
      </c>
    </row>
    <row r="682" spans="1:8" x14ac:dyDescent="0.25">
      <c r="A682" s="33">
        <f>+'Base de datos  1'!A5632</f>
        <v>44621</v>
      </c>
      <c r="B682" t="str">
        <f>+'Base de datos  1'!C5632</f>
        <v>Basura</v>
      </c>
      <c r="C682" s="33">
        <f>+'Base de datos  1'!D5632</f>
        <v>44622</v>
      </c>
      <c r="D682" t="str">
        <f>+'Base de datos  1'!E5632</f>
        <v>TR</v>
      </c>
      <c r="E682" t="str">
        <f>+'Base de datos  1'!F5632</f>
        <v>Retira Busar 1 Mar.22</v>
      </c>
      <c r="G682" s="201">
        <f>+'Base de datos  1'!H5632</f>
        <v>150000</v>
      </c>
    </row>
    <row r="683" spans="1:8" x14ac:dyDescent="0.25">
      <c r="A683" s="33">
        <f>+'Base de datos  1'!A5633</f>
        <v>44621</v>
      </c>
      <c r="B683" t="str">
        <f>+'Base de datos  1'!C5633</f>
        <v>Imposiciones</v>
      </c>
      <c r="C683" s="33">
        <f>+'Base de datos  1'!D5633</f>
        <v>44623</v>
      </c>
      <c r="D683" t="str">
        <f>+'Base de datos  1'!E5633</f>
        <v>TR</v>
      </c>
      <c r="E683" t="str">
        <f>+'Base de datos  1'!F5633</f>
        <v>Previred CH</v>
      </c>
      <c r="G683" s="201">
        <f>+'Base de datos  1'!H5633</f>
        <v>149893</v>
      </c>
    </row>
    <row r="684" spans="1:8" x14ac:dyDescent="0.25">
      <c r="A684" s="33">
        <f>+'Base de datos  1'!A5634</f>
        <v>44621</v>
      </c>
      <c r="B684" t="str">
        <f>+'Base de datos  1'!C5634</f>
        <v>agua</v>
      </c>
      <c r="C684" s="33">
        <f>+'Base de datos  1'!D5634</f>
        <v>44623</v>
      </c>
      <c r="D684" t="str">
        <f>+'Base de datos  1'!E5634</f>
        <v>TR</v>
      </c>
      <c r="E684" t="str">
        <f>+'Base de datos  1'!F5634</f>
        <v>3 Camiones de Agua Cist. Dist.</v>
      </c>
      <c r="G684" s="201">
        <f>+'Base de datos  1'!H5634</f>
        <v>150000</v>
      </c>
    </row>
    <row r="685" spans="1:8" x14ac:dyDescent="0.25">
      <c r="A685" s="33">
        <f>+'Base de datos  1'!A5635</f>
        <v>44621</v>
      </c>
      <c r="B685" t="str">
        <f>+'Base de datos  1'!C5635</f>
        <v>Administracion</v>
      </c>
      <c r="C685" s="33">
        <f>+'Base de datos  1'!D5635</f>
        <v>44627</v>
      </c>
      <c r="D685" t="str">
        <f>+'Base de datos  1'!E5635</f>
        <v>TR</v>
      </c>
      <c r="E685" t="str">
        <f>+'Base de datos  1'!F5635</f>
        <v>Pac Fraude</v>
      </c>
      <c r="G685" s="201">
        <f>+'Base de datos  1'!H5635</f>
        <v>4433</v>
      </c>
    </row>
    <row r="686" spans="1:8" x14ac:dyDescent="0.25">
      <c r="A686" s="33">
        <f>+'Base de datos  1'!A5636</f>
        <v>44621</v>
      </c>
      <c r="B686" t="str">
        <f>+'Base de datos  1'!C5636</f>
        <v>Basura</v>
      </c>
      <c r="C686" s="33">
        <f>+'Base de datos  1'!D5636</f>
        <v>44629</v>
      </c>
      <c r="D686" t="str">
        <f>+'Base de datos  1'!E5636</f>
        <v>TR</v>
      </c>
      <c r="E686" t="str">
        <f>+'Base de datos  1'!F5636</f>
        <v>Retiro basura 8 de marzo 22</v>
      </c>
      <c r="G686" s="201">
        <f>+'Base de datos  1'!H5636</f>
        <v>150000</v>
      </c>
    </row>
    <row r="687" spans="1:8" x14ac:dyDescent="0.25">
      <c r="A687" s="33">
        <f>+'Base de datos  1'!A5637</f>
        <v>44621</v>
      </c>
      <c r="B687" t="str">
        <f>+'Base de datos  1'!C5637</f>
        <v>agua</v>
      </c>
      <c r="C687" s="33">
        <f>+'Base de datos  1'!D5637</f>
        <v>44634</v>
      </c>
      <c r="D687" t="str">
        <f>+'Base de datos  1'!E5637</f>
        <v>TR</v>
      </c>
      <c r="E687" t="str">
        <f>+'Base de datos  1'!F5637</f>
        <v>3 Camiones de Agua Cist. Dist.</v>
      </c>
      <c r="G687" s="201">
        <f>+'Base de datos  1'!H5637</f>
        <v>150000</v>
      </c>
    </row>
    <row r="688" spans="1:8" x14ac:dyDescent="0.25">
      <c r="A688" s="33">
        <f>+'Base de datos  1'!A5638</f>
        <v>44621</v>
      </c>
      <c r="B688" t="str">
        <f>+'Base de datos  1'!C5638</f>
        <v>Sueldos</v>
      </c>
      <c r="C688" s="33">
        <f>+'Base de datos  1'!D5638</f>
        <v>44635</v>
      </c>
      <c r="D688" t="str">
        <f>+'Base de datos  1'!E5638</f>
        <v>TR</v>
      </c>
      <c r="E688" t="str">
        <f>+'Base de datos  1'!F5638</f>
        <v>CH Adelanto sueldo Marzo</v>
      </c>
      <c r="G688" s="201">
        <f>+'Base de datos  1'!H5638</f>
        <v>120000</v>
      </c>
    </row>
    <row r="689" spans="1:11" x14ac:dyDescent="0.25">
      <c r="A689" s="33">
        <f>+'Base de datos  1'!A5639</f>
        <v>44621</v>
      </c>
      <c r="B689" t="str">
        <f>+'Base de datos  1'!C5639</f>
        <v>basura</v>
      </c>
      <c r="C689" s="33">
        <f>+'Base de datos  1'!D5639</f>
        <v>44635</v>
      </c>
      <c r="D689" t="str">
        <f>+'Base de datos  1'!E5639</f>
        <v>TR</v>
      </c>
      <c r="E689" t="str">
        <f>+'Base de datos  1'!F5639</f>
        <v>Retiro basura 15 de marzo 22</v>
      </c>
      <c r="G689" s="201">
        <f>+'Base de datos  1'!H5639</f>
        <v>150000</v>
      </c>
    </row>
    <row r="690" spans="1:11" x14ac:dyDescent="0.25">
      <c r="A690" s="33">
        <f>+'Base de datos  1'!A5640</f>
        <v>44621</v>
      </c>
      <c r="B690" t="str">
        <f>+'Base de datos  1'!C5640</f>
        <v>Mantencion</v>
      </c>
      <c r="C690" s="33">
        <f>+'Base de datos  1'!D5640</f>
        <v>44638</v>
      </c>
      <c r="D690" t="str">
        <f>+'Base de datos  1'!E5640</f>
        <v>TR</v>
      </c>
      <c r="E690" t="str">
        <f>+'Base de datos  1'!F5640</f>
        <v>Rep. Porton Ranco y banquetas Mirador</v>
      </c>
      <c r="G690" s="201">
        <f>+'Base de datos  1'!H5640</f>
        <v>100000</v>
      </c>
    </row>
    <row r="691" spans="1:11" x14ac:dyDescent="0.25">
      <c r="A691" s="33">
        <f>+'Base de datos  1'!A5641</f>
        <v>44621</v>
      </c>
      <c r="B691" t="str">
        <f>+'Base de datos  1'!C5641</f>
        <v>Agua</v>
      </c>
      <c r="C691" s="33">
        <f>+'Base de datos  1'!D5641</f>
        <v>44638</v>
      </c>
      <c r="D691" t="str">
        <f>+'Base de datos  1'!E5641</f>
        <v>TR</v>
      </c>
      <c r="E691" t="str">
        <f>+'Base de datos  1'!F5641</f>
        <v>3 Camiones de Agua Cist. Dist.</v>
      </c>
      <c r="G691" s="201">
        <f>+'Base de datos  1'!H5641</f>
        <v>150000</v>
      </c>
    </row>
    <row r="692" spans="1:11" x14ac:dyDescent="0.25">
      <c r="A692" s="33">
        <f>+'Base de datos  1'!A5642</f>
        <v>44621</v>
      </c>
      <c r="B692" t="str">
        <f>+'Base de datos  1'!C5642</f>
        <v>Basura</v>
      </c>
      <c r="C692" s="33">
        <f>+'Base de datos  1'!D5642</f>
        <v>44643</v>
      </c>
      <c r="D692" t="str">
        <f>+'Base de datos  1'!E5642</f>
        <v>TR</v>
      </c>
      <c r="E692" t="str">
        <f>+'Base de datos  1'!F5642</f>
        <v>Retiro Basura 22 Marzo 22</v>
      </c>
      <c r="G692" s="201">
        <f>+'Base de datos  1'!H5642</f>
        <v>150000</v>
      </c>
    </row>
    <row r="693" spans="1:11" x14ac:dyDescent="0.25">
      <c r="A693" s="33">
        <f>+'Base de datos  1'!A5643</f>
        <v>44621</v>
      </c>
      <c r="B693" t="str">
        <f>+'Base de datos  1'!C5643</f>
        <v>Imposiciones</v>
      </c>
      <c r="C693" s="33">
        <f>+'Base de datos  1'!D5643</f>
        <v>44645</v>
      </c>
      <c r="D693" t="str">
        <f>+'Base de datos  1'!E5643</f>
        <v>TR</v>
      </c>
      <c r="E693" t="str">
        <f>+'Base de datos  1'!F5643</f>
        <v>Previred CH</v>
      </c>
      <c r="G693" s="201">
        <f>+'Base de datos  1'!H5643</f>
        <v>120250</v>
      </c>
    </row>
    <row r="694" spans="1:11" x14ac:dyDescent="0.25">
      <c r="A694" s="33">
        <f>+'Base de datos  1'!A5644</f>
        <v>44621</v>
      </c>
      <c r="B694" t="str">
        <f>+'Base de datos  1'!C5644</f>
        <v>Agua</v>
      </c>
      <c r="C694" s="33">
        <f>+'Base de datos  1'!D5644</f>
        <v>44645</v>
      </c>
      <c r="D694" t="str">
        <f>+'Base de datos  1'!E5644</f>
        <v>TR</v>
      </c>
      <c r="E694" t="str">
        <f>+'Base de datos  1'!F5644</f>
        <v>3 Camiones de Agua Cist. Dist.</v>
      </c>
      <c r="G694" s="201">
        <f>+'Base de datos  1'!H5644</f>
        <v>150000</v>
      </c>
    </row>
    <row r="695" spans="1:11" x14ac:dyDescent="0.25">
      <c r="A695" s="33">
        <f>+'Base de datos  1'!A5645</f>
        <v>44621</v>
      </c>
      <c r="B695" t="str">
        <f>+'Base de datos  1'!C5645</f>
        <v>Basura</v>
      </c>
      <c r="C695" s="33">
        <f>+'Base de datos  1'!D5645</f>
        <v>44649</v>
      </c>
      <c r="D695" t="str">
        <f>+'Base de datos  1'!E5645</f>
        <v>D/E</v>
      </c>
      <c r="E695" t="str">
        <f>+'Base de datos  1'!F5645</f>
        <v>Retiro Basura 29 Marzo 22</v>
      </c>
      <c r="G695" s="201">
        <f>+'Base de datos  1'!H5645</f>
        <v>150000</v>
      </c>
    </row>
    <row r="696" spans="1:11" x14ac:dyDescent="0.25">
      <c r="A696" s="33">
        <f>+'Base de datos  1'!A5646</f>
        <v>44621</v>
      </c>
      <c r="B696" t="str">
        <f>+'Base de datos  1'!C5646</f>
        <v>Mantencion</v>
      </c>
      <c r="C696" s="33">
        <f>+'Base de datos  1'!D5646</f>
        <v>44649</v>
      </c>
      <c r="D696" t="str">
        <f>+'Base de datos  1'!E5646</f>
        <v>TR</v>
      </c>
      <c r="E696" t="str">
        <f>+'Base de datos  1'!F5646</f>
        <v>Llave matriz calle Llanquihue</v>
      </c>
      <c r="G696" s="201">
        <f>+'Base de datos  1'!H5646</f>
        <v>244612</v>
      </c>
    </row>
    <row r="697" spans="1:11" x14ac:dyDescent="0.25">
      <c r="A697" s="33">
        <f>+'Base de datos  1'!A5647</f>
        <v>44621</v>
      </c>
      <c r="B697" t="str">
        <f>+'Base de datos  1'!C5647</f>
        <v>Agua</v>
      </c>
      <c r="C697" s="33">
        <f>+'Base de datos  1'!D5647</f>
        <v>44650</v>
      </c>
      <c r="D697" t="str">
        <f>+'Base de datos  1'!E5647</f>
        <v>TR</v>
      </c>
      <c r="E697" t="str">
        <f>+'Base de datos  1'!F5647</f>
        <v>100,000 lts agua Cist. Acumulacion A.Vera</v>
      </c>
      <c r="G697" s="201">
        <f>+'Base de datos  1'!H5647</f>
        <v>500000</v>
      </c>
    </row>
    <row r="698" spans="1:11" x14ac:dyDescent="0.25">
      <c r="A698" s="33">
        <f>+'Base de datos  1'!A5648</f>
        <v>44621</v>
      </c>
      <c r="B698" t="str">
        <f>+'Base de datos  1'!C5648</f>
        <v>caja chica</v>
      </c>
      <c r="C698" s="33">
        <f>+'Base de datos  1'!D5648</f>
        <v>44651</v>
      </c>
      <c r="D698" t="str">
        <f>+'Base de datos  1'!E5648</f>
        <v>TR</v>
      </c>
      <c r="E698" t="str">
        <f>+'Base de datos  1'!F5648</f>
        <v>Devolución dif. Caja Chica Marzo</v>
      </c>
      <c r="G698" s="201">
        <f>+'Base de datos  1'!H5648</f>
        <v>8800</v>
      </c>
    </row>
    <row r="699" spans="1:11" x14ac:dyDescent="0.25">
      <c r="A699" s="33">
        <f>+'Base de datos  1'!A5649</f>
        <v>44621</v>
      </c>
      <c r="B699" t="str">
        <f>+'Base de datos  1'!C5649</f>
        <v>Mantencion</v>
      </c>
      <c r="C699" s="33">
        <f>+'Base de datos  1'!D5649</f>
        <v>44651</v>
      </c>
      <c r="D699" t="str">
        <f>+'Base de datos  1'!E5649</f>
        <v>TR</v>
      </c>
      <c r="E699" t="str">
        <f>+'Base de datos  1'!F5649</f>
        <v>Bolsas basura Alcohol gel y otros CH</v>
      </c>
      <c r="G699" s="201">
        <f>+'Base de datos  1'!H5649</f>
        <v>17290</v>
      </c>
    </row>
    <row r="700" spans="1:11" x14ac:dyDescent="0.25">
      <c r="A700" s="33">
        <f>+'Base de datos  1'!A5650</f>
        <v>44621</v>
      </c>
      <c r="B700" t="str">
        <f>+'Base de datos  1'!C5650</f>
        <v>Mantencion</v>
      </c>
      <c r="C700" s="33">
        <f>+'Base de datos  1'!D5650</f>
        <v>44651</v>
      </c>
      <c r="D700" t="str">
        <f>+'Base de datos  1'!E5650</f>
        <v>TR</v>
      </c>
      <c r="E700" t="str">
        <f>+'Base de datos  1'!F5650</f>
        <v>Ferreteria El Yeco Insumos varios</v>
      </c>
      <c r="G700" s="201">
        <f>+'Base de datos  1'!H5650</f>
        <v>60040</v>
      </c>
    </row>
    <row r="701" spans="1:11" x14ac:dyDescent="0.25">
      <c r="A701" s="33">
        <f>+'Base de datos  1'!A5651</f>
        <v>44621</v>
      </c>
      <c r="B701" t="str">
        <f>+'Base de datos  1'!C5651</f>
        <v>Sueldos</v>
      </c>
      <c r="C701" s="33">
        <f>+'Base de datos  1'!D5651</f>
        <v>44651</v>
      </c>
      <c r="D701" t="str">
        <f>+'Base de datos  1'!E5651</f>
        <v>TR</v>
      </c>
      <c r="E701" t="str">
        <f>+'Base de datos  1'!F5651</f>
        <v>Ivan Jara. Reemplazo CH x Marzo proporc.</v>
      </c>
      <c r="G701" s="201">
        <f>+'Base de datos  1'!H5651</f>
        <v>150000</v>
      </c>
    </row>
    <row r="702" spans="1:11" x14ac:dyDescent="0.25">
      <c r="A702" s="174">
        <f>+'Base de datos  1'!A5652</f>
        <v>44621</v>
      </c>
      <c r="B702" s="175" t="str">
        <f>+'Base de datos  1'!C5652</f>
        <v>Sueldos</v>
      </c>
      <c r="C702" s="174">
        <f>+'Base de datos  1'!D5652</f>
        <v>44651</v>
      </c>
      <c r="D702" s="175" t="str">
        <f>+'Base de datos  1'!E5652</f>
        <v>TR</v>
      </c>
      <c r="E702" s="175" t="str">
        <f>+'Base de datos  1'!F5652</f>
        <v>Liquidacion CH Mar.22</v>
      </c>
      <c r="F702" s="175"/>
      <c r="G702" s="288">
        <f>+'Base de datos  1'!H5652</f>
        <v>285650</v>
      </c>
      <c r="H702" s="288">
        <f>SUM(G675:G702)</f>
        <v>3758058</v>
      </c>
      <c r="K702" s="201"/>
    </row>
    <row r="703" spans="1:11" x14ac:dyDescent="0.25">
      <c r="A703" s="33">
        <f>+'Base de datos  1'!A5653</f>
        <v>44652</v>
      </c>
      <c r="B703" t="str">
        <f>+'Base de datos  1'!C5653</f>
        <v>luz</v>
      </c>
      <c r="C703" s="33">
        <f>+'Base de datos  1'!D5653</f>
        <v>44652</v>
      </c>
      <c r="D703" t="str">
        <f>+'Base de datos  1'!E5653</f>
        <v>TR</v>
      </c>
      <c r="E703" t="str">
        <f>+'Base de datos  1'!F5653</f>
        <v>Litoral 3</v>
      </c>
      <c r="G703" s="201">
        <f>+'Base de datos  1'!H5653</f>
        <v>1511</v>
      </c>
    </row>
    <row r="704" spans="1:11" x14ac:dyDescent="0.25">
      <c r="A704" s="33">
        <f>+'Base de datos  1'!A5654</f>
        <v>44652</v>
      </c>
      <c r="B704" t="str">
        <f>+'Base de datos  1'!C5654</f>
        <v>luz</v>
      </c>
      <c r="C704" s="33">
        <f>+'Base de datos  1'!D5654</f>
        <v>44652</v>
      </c>
      <c r="D704" t="str">
        <f>+'Base de datos  1'!E5654</f>
        <v>TR</v>
      </c>
      <c r="E704" t="str">
        <f>+'Base de datos  1'!F5654</f>
        <v>Litoral 2</v>
      </c>
      <c r="G704" s="201">
        <f>+'Base de datos  1'!H5654</f>
        <v>2654</v>
      </c>
    </row>
    <row r="705" spans="1:11" x14ac:dyDescent="0.25">
      <c r="A705" s="33">
        <f>+'Base de datos  1'!A5655</f>
        <v>44652</v>
      </c>
      <c r="B705" t="str">
        <f>+'Base de datos  1'!C5655</f>
        <v>Mantencion</v>
      </c>
      <c r="C705" s="33">
        <f>+'Base de datos  1'!D5655</f>
        <v>44652</v>
      </c>
      <c r="D705" t="str">
        <f>+'Base de datos  1'!E5655</f>
        <v>TR</v>
      </c>
      <c r="E705" t="str">
        <f>+'Base de datos  1'!F5655</f>
        <v>Ferreteria El Yeco guantes y wd 40</v>
      </c>
      <c r="G705" s="201">
        <f>+'Base de datos  1'!H5655</f>
        <v>6800</v>
      </c>
    </row>
    <row r="706" spans="1:11" x14ac:dyDescent="0.25">
      <c r="A706" s="33">
        <f>+'Base de datos  1'!A5656</f>
        <v>44652</v>
      </c>
      <c r="B706" t="str">
        <f>+'Base de datos  1'!C5656</f>
        <v>celular</v>
      </c>
      <c r="C706" s="33">
        <f>+'Base de datos  1'!D5656</f>
        <v>44652</v>
      </c>
      <c r="D706" t="str">
        <f>+'Base de datos  1'!E5656</f>
        <v>TR</v>
      </c>
      <c r="E706" t="str">
        <f>+'Base de datos  1'!F5656</f>
        <v>Enetel Celu encargado</v>
      </c>
      <c r="G706" s="201">
        <f>+'Base de datos  1'!H5656</f>
        <v>16970</v>
      </c>
    </row>
    <row r="707" spans="1:11" x14ac:dyDescent="0.25">
      <c r="A707" s="33">
        <f>+'Base de datos  1'!A5657</f>
        <v>44652</v>
      </c>
      <c r="B707" t="str">
        <f>+'Base de datos  1'!C5657</f>
        <v>luz</v>
      </c>
      <c r="C707" s="33">
        <f>+'Base de datos  1'!D5657</f>
        <v>44652</v>
      </c>
      <c r="D707" t="str">
        <f>+'Base de datos  1'!E5657</f>
        <v>TR</v>
      </c>
      <c r="E707" t="str">
        <f>+'Base de datos  1'!F5657</f>
        <v>Litoral 1</v>
      </c>
      <c r="G707" s="201">
        <f>+'Base de datos  1'!H5657</f>
        <v>41151</v>
      </c>
    </row>
    <row r="708" spans="1:11" x14ac:dyDescent="0.25">
      <c r="A708" s="33">
        <f>+'Base de datos  1'!A5658</f>
        <v>44652</v>
      </c>
      <c r="B708" t="str">
        <f>+'Base de datos  1'!C5658</f>
        <v>caja chica</v>
      </c>
      <c r="C708" s="33">
        <f>+'Base de datos  1'!D5658</f>
        <v>44652</v>
      </c>
      <c r="D708" t="str">
        <f>+'Base de datos  1'!E5658</f>
        <v>TR</v>
      </c>
      <c r="E708" t="str">
        <f>+'Base de datos  1'!F5658</f>
        <v>Caja chica Abril R. Figueroa</v>
      </c>
      <c r="G708" s="201">
        <f>+'Base de datos  1'!H5658</f>
        <v>100000</v>
      </c>
    </row>
    <row r="709" spans="1:11" x14ac:dyDescent="0.25">
      <c r="A709" s="33">
        <f>+'Base de datos  1'!A5659</f>
        <v>44652</v>
      </c>
      <c r="B709" t="str">
        <f>+'Base de datos  1'!C5659</f>
        <v>agua</v>
      </c>
      <c r="C709" s="33">
        <f>+'Base de datos  1'!D5659</f>
        <v>44652</v>
      </c>
      <c r="D709" t="str">
        <f>+'Base de datos  1'!E5659</f>
        <v>TR</v>
      </c>
      <c r="E709" t="str">
        <f>+'Base de datos  1'!F5659</f>
        <v>3 Camiones de Agua Cist. Dist.</v>
      </c>
      <c r="G709" s="201">
        <f>+'Base de datos  1'!H5659</f>
        <v>150000</v>
      </c>
    </row>
    <row r="710" spans="1:11" x14ac:dyDescent="0.25">
      <c r="A710" s="33">
        <f>+'Base de datos  1'!A5660</f>
        <v>44652</v>
      </c>
      <c r="B710" t="str">
        <f>+'Base de datos  1'!C5660</f>
        <v>Finiquito</v>
      </c>
      <c r="C710" s="33">
        <f>+'Base de datos  1'!D5660</f>
        <v>44655</v>
      </c>
      <c r="D710">
        <f>+'Base de datos  1'!E5660</f>
        <v>6831</v>
      </c>
      <c r="E710" t="str">
        <f>+'Base de datos  1'!F5660</f>
        <v>Finiquito Carlos Henriquez</v>
      </c>
      <c r="G710" s="201">
        <f>+'Base de datos  1'!H5660</f>
        <v>2821144</v>
      </c>
    </row>
    <row r="711" spans="1:11" x14ac:dyDescent="0.25">
      <c r="A711" s="33">
        <f>+'Base de datos  1'!A5661</f>
        <v>44652</v>
      </c>
      <c r="B711" t="str">
        <f>+'Base de datos  1'!C5661</f>
        <v>basura</v>
      </c>
      <c r="C711" s="33">
        <f>+'Base de datos  1'!D5661</f>
        <v>44656</v>
      </c>
      <c r="D711" t="str">
        <f>+'Base de datos  1'!E5661</f>
        <v>TR</v>
      </c>
      <c r="E711" t="str">
        <f>+'Base de datos  1'!F5661</f>
        <v>Retiro basura 5 marzo 2022</v>
      </c>
      <c r="G711" s="201">
        <f>+'Base de datos  1'!H5661</f>
        <v>150000</v>
      </c>
    </row>
    <row r="712" spans="1:11" x14ac:dyDescent="0.25">
      <c r="A712" s="33">
        <f>+'Base de datos  1'!A5662</f>
        <v>44652</v>
      </c>
      <c r="B712" t="str">
        <f>+'Base de datos  1'!C5662</f>
        <v>Administracion</v>
      </c>
      <c r="C712" s="33">
        <f>+'Base de datos  1'!D5662</f>
        <v>44657</v>
      </c>
      <c r="D712" t="str">
        <f>+'Base de datos  1'!E5662</f>
        <v>TR</v>
      </c>
      <c r="E712" t="str">
        <f>+'Base de datos  1'!F5662</f>
        <v>Pac seguro fraude</v>
      </c>
      <c r="G712" s="201">
        <f>+'Base de datos  1'!H5662</f>
        <v>4451</v>
      </c>
    </row>
    <row r="713" spans="1:11" x14ac:dyDescent="0.25">
      <c r="A713" s="33">
        <f>+'Base de datos  1'!A5663</f>
        <v>44652</v>
      </c>
      <c r="B713" t="str">
        <f>+'Base de datos  1'!C5663</f>
        <v>Mantencion</v>
      </c>
      <c r="C713" s="33">
        <f>+'Base de datos  1'!D5663</f>
        <v>44657</v>
      </c>
      <c r="D713" t="str">
        <f>+'Base de datos  1'!E5663</f>
        <v>TR</v>
      </c>
      <c r="E713" t="str">
        <f>+'Base de datos  1'!F5663</f>
        <v>Ferreteria El Yeco Pinturas</v>
      </c>
      <c r="G713" s="201">
        <f>+'Base de datos  1'!H5663</f>
        <v>54690</v>
      </c>
    </row>
    <row r="714" spans="1:11" x14ac:dyDescent="0.25">
      <c r="A714" s="33">
        <f>+'Base de datos  1'!A5664</f>
        <v>44652</v>
      </c>
      <c r="B714" t="str">
        <f>+'Base de datos  1'!C5664</f>
        <v>agua</v>
      </c>
      <c r="C714" s="33">
        <f>+'Base de datos  1'!D5664</f>
        <v>44658</v>
      </c>
      <c r="D714" t="str">
        <f>+'Base de datos  1'!E5664</f>
        <v>TR</v>
      </c>
      <c r="E714" t="str">
        <f>+'Base de datos  1'!F5664</f>
        <v>3 Camiones de Agua Cist. Dist.</v>
      </c>
      <c r="G714" s="201">
        <f>+'Base de datos  1'!H5664</f>
        <v>150000</v>
      </c>
    </row>
    <row r="715" spans="1:11" x14ac:dyDescent="0.25">
      <c r="A715" s="33">
        <f>+'Base de datos  1'!A5665</f>
        <v>44652</v>
      </c>
      <c r="B715" t="str">
        <f>+'Base de datos  1'!C5665</f>
        <v>Mantencion</v>
      </c>
      <c r="C715" s="33">
        <f>+'Base de datos  1'!D5665</f>
        <v>44662</v>
      </c>
      <c r="D715" t="str">
        <f>+'Base de datos  1'!E5665</f>
        <v>TR</v>
      </c>
      <c r="E715" t="str">
        <f>+'Base de datos  1'!F5665</f>
        <v>Ferreteria El Yeco Pinturas</v>
      </c>
      <c r="G715" s="201">
        <f>+'Base de datos  1'!H5665</f>
        <v>91460</v>
      </c>
    </row>
    <row r="716" spans="1:11" x14ac:dyDescent="0.25">
      <c r="A716" s="33">
        <f>+'Base de datos  1'!A5666</f>
        <v>44652</v>
      </c>
      <c r="B716" t="str">
        <f>+'Base de datos  1'!C5666</f>
        <v>Mantencion</v>
      </c>
      <c r="C716" s="33">
        <f>+'Base de datos  1'!D5666</f>
        <v>44663</v>
      </c>
      <c r="D716" t="str">
        <f>+'Base de datos  1'!E5666</f>
        <v>TR</v>
      </c>
      <c r="E716" t="str">
        <f>+'Base de datos  1'!F5666</f>
        <v>Mantencion Luminarias</v>
      </c>
      <c r="G716" s="201">
        <f>+'Base de datos  1'!H5666</f>
        <v>15000</v>
      </c>
    </row>
    <row r="717" spans="1:11" x14ac:dyDescent="0.25">
      <c r="A717" s="33">
        <f>+'Base de datos  1'!A5667</f>
        <v>44652</v>
      </c>
      <c r="B717" t="str">
        <f>+'Base de datos  1'!C5667</f>
        <v>Sueldos</v>
      </c>
      <c r="C717" s="33">
        <f>+'Base de datos  1'!D5667</f>
        <v>44663</v>
      </c>
      <c r="D717" t="str">
        <f>+'Base de datos  1'!E5667</f>
        <v>TR</v>
      </c>
      <c r="E717" t="str">
        <f>+'Base de datos  1'!F5667</f>
        <v>Bono Extraordinario a Ivan Jara</v>
      </c>
      <c r="G717" s="201">
        <f>+'Base de datos  1'!H5667</f>
        <v>150000</v>
      </c>
    </row>
    <row r="718" spans="1:11" x14ac:dyDescent="0.25">
      <c r="A718" s="33">
        <f>+'Base de datos  1'!A5668</f>
        <v>44652</v>
      </c>
      <c r="B718" t="str">
        <f>+'Base de datos  1'!C5668</f>
        <v>agua</v>
      </c>
      <c r="C718" s="33">
        <f>+'Base de datos  1'!D5668</f>
        <v>44664</v>
      </c>
      <c r="D718" t="str">
        <f>+'Base de datos  1'!E5668</f>
        <v>TR</v>
      </c>
      <c r="E718" t="str">
        <f>+'Base de datos  1'!F5668</f>
        <v>3 Camiones de Agua Cist. Dist.</v>
      </c>
      <c r="G718" s="201">
        <f>+'Base de datos  1'!H5668</f>
        <v>150000</v>
      </c>
    </row>
    <row r="719" spans="1:11" x14ac:dyDescent="0.25">
      <c r="A719" s="33">
        <f>+'Base de datos  1'!A5669</f>
        <v>44652</v>
      </c>
      <c r="B719" t="str">
        <f>+'Base de datos  1'!C5669</f>
        <v>Contribuciones</v>
      </c>
      <c r="C719" s="33">
        <f>+'Base de datos  1'!D5669</f>
        <v>44664</v>
      </c>
      <c r="D719" t="str">
        <f>+'Base de datos  1'!E5669</f>
        <v>TR</v>
      </c>
      <c r="E719" t="str">
        <f>+'Base de datos  1'!F5669</f>
        <v>Contribuciones El Ensueño  1/2022</v>
      </c>
      <c r="G719" s="201">
        <f>+'Base de datos  1'!H5669</f>
        <v>673731</v>
      </c>
    </row>
    <row r="720" spans="1:11" x14ac:dyDescent="0.25">
      <c r="A720" s="33">
        <f>+'Base de datos  1'!A5670</f>
        <v>44652</v>
      </c>
      <c r="B720" t="str">
        <f>+'Base de datos  1'!C5670</f>
        <v>Contribuciones</v>
      </c>
      <c r="C720" s="33">
        <f>+'Base de datos  1'!D5670</f>
        <v>44664</v>
      </c>
      <c r="D720" t="str">
        <f>+'Base de datos  1'!E5670</f>
        <v>TR</v>
      </c>
      <c r="E720" t="str">
        <f>+'Base de datos  1'!F5670</f>
        <v>Contribuciones El Ensueño  2/2022</v>
      </c>
      <c r="G720" s="201">
        <f>+'Base de datos  1'!H5670</f>
        <v>673731</v>
      </c>
      <c r="K720" s="201"/>
    </row>
    <row r="721" spans="1:8" x14ac:dyDescent="0.25">
      <c r="A721" s="33">
        <f>+'Base de datos  1'!A5671</f>
        <v>44652</v>
      </c>
      <c r="B721" t="str">
        <f>+'Base de datos  1'!C5671</f>
        <v>Sueldos</v>
      </c>
      <c r="C721" s="33">
        <f>+'Base de datos  1'!D5671</f>
        <v>44665</v>
      </c>
      <c r="D721" t="str">
        <f>+'Base de datos  1'!E5671</f>
        <v>TR</v>
      </c>
      <c r="E721" t="str">
        <f>+'Base de datos  1'!F5671</f>
        <v>Bono Extraordinario a Ivan Jara</v>
      </c>
      <c r="G721" s="201">
        <f>+'Base de datos  1'!H5671</f>
        <v>25000</v>
      </c>
    </row>
    <row r="722" spans="1:8" x14ac:dyDescent="0.25">
      <c r="A722" s="33">
        <f>+'Base de datos  1'!A5672</f>
        <v>44652</v>
      </c>
      <c r="B722" t="str">
        <f>+'Base de datos  1'!C5672</f>
        <v>Basura</v>
      </c>
      <c r="C722" s="33">
        <f>+'Base de datos  1'!D5672</f>
        <v>44671</v>
      </c>
      <c r="D722" t="str">
        <f>+'Base de datos  1'!E5672</f>
        <v>TR</v>
      </c>
      <c r="E722" t="str">
        <f>+'Base de datos  1'!F5672</f>
        <v>Retiro Basura 19 abr.22</v>
      </c>
      <c r="G722" s="201">
        <f>+'Base de datos  1'!H5672</f>
        <v>150000</v>
      </c>
    </row>
    <row r="723" spans="1:8" x14ac:dyDescent="0.25">
      <c r="A723" s="33">
        <f>+'Base de datos  1'!A5673</f>
        <v>44652</v>
      </c>
      <c r="B723" t="str">
        <f>+'Base de datos  1'!C5673</f>
        <v>agua</v>
      </c>
      <c r="C723" s="33">
        <f>+'Base de datos  1'!D5673</f>
        <v>44672</v>
      </c>
      <c r="D723" t="str">
        <f>+'Base de datos  1'!E5673</f>
        <v>TR</v>
      </c>
      <c r="E723" t="str">
        <f>+'Base de datos  1'!F5673</f>
        <v>3 Camiones de Agua Cist. Dist.</v>
      </c>
      <c r="G723" s="201">
        <f>+'Base de datos  1'!H5673</f>
        <v>150000</v>
      </c>
    </row>
    <row r="724" spans="1:8" x14ac:dyDescent="0.25">
      <c r="A724" s="33">
        <f>+'Base de datos  1'!A5674</f>
        <v>44652</v>
      </c>
      <c r="B724" t="str">
        <f>+'Base de datos  1'!C5674</f>
        <v>Proy. TiT Dominio</v>
      </c>
      <c r="C724" s="33">
        <f>+'Base de datos  1'!D5674</f>
        <v>44672</v>
      </c>
      <c r="D724" t="str">
        <f>+'Base de datos  1'!E5674</f>
        <v>TR</v>
      </c>
      <c r="E724" t="str">
        <f>+'Base de datos  1'!F5674</f>
        <v>Salvador Espinoza x Esc. Villarrica 108</v>
      </c>
      <c r="G724" s="201">
        <f>+'Base de datos  1'!H5674</f>
        <v>200000</v>
      </c>
    </row>
    <row r="725" spans="1:8" x14ac:dyDescent="0.25">
      <c r="A725" s="33">
        <f>+'Base de datos  1'!A5675</f>
        <v>44652</v>
      </c>
      <c r="B725" t="str">
        <f>+'Base de datos  1'!C5675</f>
        <v>caja chica</v>
      </c>
      <c r="C725" s="33">
        <f>+'Base de datos  1'!D5675</f>
        <v>44673</v>
      </c>
      <c r="D725" t="str">
        <f>+'Base de datos  1'!E5675</f>
        <v>TR</v>
      </c>
      <c r="E725" t="str">
        <f>+'Base de datos  1'!F5675</f>
        <v>R. Figueroa Suple Caja Chica Abril</v>
      </c>
      <c r="G725" s="201">
        <f>+'Base de datos  1'!H5675</f>
        <v>20000</v>
      </c>
    </row>
    <row r="726" spans="1:8" x14ac:dyDescent="0.25">
      <c r="A726" s="33">
        <f>+'Base de datos  1'!A5676</f>
        <v>44652</v>
      </c>
      <c r="B726" t="str">
        <f>+'Base de datos  1'!C5676</f>
        <v>Basura</v>
      </c>
      <c r="C726" s="33">
        <f>+'Base de datos  1'!D5676</f>
        <v>44678</v>
      </c>
      <c r="D726" t="str">
        <f>+'Base de datos  1'!E5676</f>
        <v>TR</v>
      </c>
      <c r="E726" t="str">
        <f>+'Base de datos  1'!F5676</f>
        <v>Retiro Basura 27 abr.22</v>
      </c>
      <c r="G726" s="201">
        <f>+'Base de datos  1'!H5676</f>
        <v>150000</v>
      </c>
    </row>
    <row r="727" spans="1:8" x14ac:dyDescent="0.25">
      <c r="A727" s="33">
        <f>+'Base de datos  1'!A5677</f>
        <v>44652</v>
      </c>
      <c r="B727" t="str">
        <f>+'Base de datos  1'!C5677</f>
        <v>Mantencion</v>
      </c>
      <c r="C727" s="33">
        <f>+'Base de datos  1'!D5677</f>
        <v>44679</v>
      </c>
      <c r="D727" t="str">
        <f>+'Base de datos  1'!E5677</f>
        <v>TR</v>
      </c>
      <c r="E727" t="str">
        <f>+'Base de datos  1'!F5677</f>
        <v>Mantencion Luminaria publica</v>
      </c>
      <c r="G727" s="201">
        <f>+'Base de datos  1'!H5677</f>
        <v>15000</v>
      </c>
    </row>
    <row r="728" spans="1:8" x14ac:dyDescent="0.25">
      <c r="A728" s="33">
        <f>+'Base de datos  1'!A5678</f>
        <v>44652</v>
      </c>
      <c r="B728" t="str">
        <f>+'Base de datos  1'!C5678</f>
        <v>agua</v>
      </c>
      <c r="C728" s="33">
        <f>+'Base de datos  1'!D5678</f>
        <v>44679</v>
      </c>
      <c r="D728" t="str">
        <f>+'Base de datos  1'!E5678</f>
        <v>TR</v>
      </c>
      <c r="E728" t="str">
        <f>+'Base de datos  1'!F5678</f>
        <v>3 Camiones de Agua Cist. Dist.</v>
      </c>
      <c r="G728" s="201">
        <f>+'Base de datos  1'!H5678</f>
        <v>150000</v>
      </c>
    </row>
    <row r="729" spans="1:8" x14ac:dyDescent="0.25">
      <c r="A729" s="174">
        <f>+'Base de datos  1'!A5679</f>
        <v>44652</v>
      </c>
      <c r="B729" s="175" t="str">
        <f>+'Base de datos  1'!C5679</f>
        <v>Sueldos</v>
      </c>
      <c r="C729" s="174">
        <f>+'Base de datos  1'!D5679</f>
        <v>44680</v>
      </c>
      <c r="D729" s="175" t="str">
        <f>+'Base de datos  1'!E5679</f>
        <v>TR</v>
      </c>
      <c r="E729" s="175" t="str">
        <f>+'Base de datos  1'!F5679</f>
        <v>Liq. Abril 2022  Ivan Jara</v>
      </c>
      <c r="F729" s="175"/>
      <c r="G729" s="288">
        <f>+'Base de datos  1'!H5679</f>
        <v>400000</v>
      </c>
      <c r="H729" s="288">
        <f>SUM(G703:G729)</f>
        <v>6513293</v>
      </c>
    </row>
    <row r="730" spans="1:8" x14ac:dyDescent="0.25">
      <c r="A730" s="33">
        <f>+'Base de datos  1'!A5680</f>
        <v>44682</v>
      </c>
      <c r="B730" t="str">
        <f>+'Base de datos  1'!C5680</f>
        <v>luz</v>
      </c>
      <c r="C730" s="33">
        <f>+'Base de datos  1'!D5680</f>
        <v>44684</v>
      </c>
      <c r="D730" t="str">
        <f>+'Base de datos  1'!E5680</f>
        <v>TR</v>
      </c>
      <c r="E730" t="str">
        <f>+'Base de datos  1'!F5680</f>
        <v>Litoral 3</v>
      </c>
      <c r="G730" s="201">
        <f>+'Base de datos  1'!H5680</f>
        <v>2330</v>
      </c>
    </row>
    <row r="731" spans="1:8" x14ac:dyDescent="0.25">
      <c r="A731" s="33">
        <f>+'Base de datos  1'!A5681</f>
        <v>44682</v>
      </c>
      <c r="B731" t="str">
        <f>+'Base de datos  1'!C5681</f>
        <v>celular</v>
      </c>
      <c r="C731" s="33">
        <f>+'Base de datos  1'!D5681</f>
        <v>44684</v>
      </c>
      <c r="D731" t="str">
        <f>+'Base de datos  1'!E5681</f>
        <v>TR</v>
      </c>
      <c r="E731" t="str">
        <f>+'Base de datos  1'!F5681</f>
        <v>Celular Ivan Jara</v>
      </c>
      <c r="G731" s="201">
        <f>+'Base de datos  1'!H5681</f>
        <v>16970</v>
      </c>
    </row>
    <row r="732" spans="1:8" x14ac:dyDescent="0.25">
      <c r="A732" s="33">
        <f>+'Base de datos  1'!A5682</f>
        <v>44682</v>
      </c>
      <c r="B732" t="str">
        <f>+'Base de datos  1'!C5682</f>
        <v>luz</v>
      </c>
      <c r="C732" s="33">
        <f>+'Base de datos  1'!D5682</f>
        <v>44684</v>
      </c>
      <c r="D732" t="str">
        <f>+'Base de datos  1'!E5682</f>
        <v>TR</v>
      </c>
      <c r="E732" t="str">
        <f>+'Base de datos  1'!F5682</f>
        <v>Litoral 2</v>
      </c>
      <c r="G732" s="201">
        <f>+'Base de datos  1'!H5682</f>
        <v>41055</v>
      </c>
    </row>
    <row r="733" spans="1:8" x14ac:dyDescent="0.25">
      <c r="A733" s="33">
        <f>+'Base de datos  1'!A5683</f>
        <v>44682</v>
      </c>
      <c r="B733" t="str">
        <f>+'Base de datos  1'!C5683</f>
        <v>luz</v>
      </c>
      <c r="C733" s="33">
        <f>+'Base de datos  1'!D5683</f>
        <v>44684</v>
      </c>
      <c r="D733" t="str">
        <f>+'Base de datos  1'!E5683</f>
        <v>TR</v>
      </c>
      <c r="E733" t="str">
        <f>+'Base de datos  1'!F5683</f>
        <v>Litoral 1</v>
      </c>
      <c r="G733" s="201">
        <f>+'Base de datos  1'!H5683</f>
        <v>81532</v>
      </c>
    </row>
    <row r="734" spans="1:8" x14ac:dyDescent="0.25">
      <c r="A734" s="33">
        <f>+'Base de datos  1'!A5684</f>
        <v>44682</v>
      </c>
      <c r="B734" t="str">
        <f>+'Base de datos  1'!C5684</f>
        <v>caja chica</v>
      </c>
      <c r="C734" s="33">
        <f>+'Base de datos  1'!D5684</f>
        <v>44684</v>
      </c>
      <c r="D734" t="str">
        <f>+'Base de datos  1'!E5684</f>
        <v>TR</v>
      </c>
      <c r="E734" t="str">
        <f>+'Base de datos  1'!F5684</f>
        <v>Caja Chica R. Figueroa</v>
      </c>
      <c r="G734" s="201">
        <f>+'Base de datos  1'!H5684</f>
        <v>100000</v>
      </c>
    </row>
    <row r="735" spans="1:8" x14ac:dyDescent="0.25">
      <c r="A735" s="33">
        <f>+'Base de datos  1'!A5685</f>
        <v>44682</v>
      </c>
      <c r="B735" t="str">
        <f>+'Base de datos  1'!C5685</f>
        <v>agua</v>
      </c>
      <c r="C735" s="33">
        <f>+'Base de datos  1'!D5685</f>
        <v>44685</v>
      </c>
      <c r="D735" t="str">
        <f>+'Base de datos  1'!E5685</f>
        <v>TR</v>
      </c>
      <c r="E735" t="str">
        <f>+'Base de datos  1'!F5685</f>
        <v>Wladimir CatalaN Deteccion de Agua</v>
      </c>
      <c r="G735" s="201">
        <f>+'Base de datos  1'!H5685</f>
        <v>50000</v>
      </c>
    </row>
    <row r="736" spans="1:8" x14ac:dyDescent="0.25">
      <c r="A736" s="33">
        <f>+'Base de datos  1'!A5686</f>
        <v>44682</v>
      </c>
      <c r="B736" t="str">
        <f>+'Base de datos  1'!C5686</f>
        <v>Basura</v>
      </c>
      <c r="C736" s="33">
        <f>+'Base de datos  1'!D5686</f>
        <v>44685</v>
      </c>
      <c r="D736" t="str">
        <f>+'Base de datos  1'!E5686</f>
        <v>TR</v>
      </c>
      <c r="E736" t="str">
        <f>+'Base de datos  1'!F5686</f>
        <v>Retiro Basura 3 de Mayo 2022</v>
      </c>
      <c r="G736" s="201">
        <f>+'Base de datos  1'!H5686</f>
        <v>150000</v>
      </c>
    </row>
    <row r="737" spans="1:7" x14ac:dyDescent="0.25">
      <c r="A737" s="33">
        <f>+'Base de datos  1'!A5687</f>
        <v>44682</v>
      </c>
      <c r="B737" t="str">
        <f>+'Base de datos  1'!C5687</f>
        <v>Administracion</v>
      </c>
      <c r="C737" s="33">
        <f>+'Base de datos  1'!D5687</f>
        <v>44687</v>
      </c>
      <c r="D737" t="str">
        <f>+'Base de datos  1'!E5687</f>
        <v>TR</v>
      </c>
      <c r="E737" t="str">
        <f>+'Base de datos  1'!F5687</f>
        <v>Pac Seguro Fraude</v>
      </c>
      <c r="G737" s="201">
        <f>+'Base de datos  1'!H5687</f>
        <v>4528</v>
      </c>
    </row>
    <row r="738" spans="1:7" x14ac:dyDescent="0.25">
      <c r="A738" s="33">
        <f>+'Base de datos  1'!A5688</f>
        <v>44682</v>
      </c>
      <c r="B738" t="str">
        <f>+'Base de datos  1'!C5688</f>
        <v>Agua</v>
      </c>
      <c r="C738" s="33">
        <f>+'Base de datos  1'!D5688</f>
        <v>44687</v>
      </c>
      <c r="D738" t="str">
        <f>+'Base de datos  1'!E5688</f>
        <v>TR</v>
      </c>
      <c r="E738" t="str">
        <f>+'Base de datos  1'!F5688</f>
        <v>3 Camiones de Agua Cist. Dist.</v>
      </c>
      <c r="G738" s="201">
        <f>+'Base de datos  1'!H5688</f>
        <v>150000</v>
      </c>
    </row>
    <row r="739" spans="1:7" x14ac:dyDescent="0.25">
      <c r="A739" s="33">
        <f>+'Base de datos  1'!A5689</f>
        <v>44682</v>
      </c>
      <c r="B739" t="str">
        <f>+'Base de datos  1'!C5689</f>
        <v>basura</v>
      </c>
      <c r="C739" s="33">
        <f>+'Base de datos  1'!D5689</f>
        <v>44691</v>
      </c>
      <c r="D739" t="str">
        <f>+'Base de datos  1'!E5689</f>
        <v>TR</v>
      </c>
      <c r="E739" t="str">
        <f>+'Base de datos  1'!F5689</f>
        <v>Retiro Basura 10 de Mayo 2022</v>
      </c>
      <c r="G739" s="201">
        <f>+'Base de datos  1'!H5689</f>
        <v>150000</v>
      </c>
    </row>
    <row r="740" spans="1:7" x14ac:dyDescent="0.25">
      <c r="A740" s="33">
        <f>+'Base de datos  1'!A5690</f>
        <v>44682</v>
      </c>
      <c r="B740" t="str">
        <f>+'Base de datos  1'!C5690</f>
        <v>Mantencion</v>
      </c>
      <c r="C740" s="33">
        <f>+'Base de datos  1'!D5690</f>
        <v>44691</v>
      </c>
      <c r="D740" t="str">
        <f>+'Base de datos  1'!E5690</f>
        <v>TR</v>
      </c>
      <c r="E740" t="str">
        <f>+'Base de datos  1'!F5690</f>
        <v>Parte Rep. Matriz agua Llanquihue Cueto</v>
      </c>
      <c r="G740" s="201">
        <f>+'Base de datos  1'!H5690</f>
        <v>250000</v>
      </c>
    </row>
    <row r="741" spans="1:7" x14ac:dyDescent="0.25">
      <c r="A741" s="33">
        <f>+'Base de datos  1'!A5691</f>
        <v>44682</v>
      </c>
      <c r="B741" t="str">
        <f>+'Base de datos  1'!C5691</f>
        <v>agua</v>
      </c>
      <c r="C741" s="33">
        <f>+'Base de datos  1'!D5691</f>
        <v>44692</v>
      </c>
      <c r="D741" t="str">
        <f>+'Base de datos  1'!E5691</f>
        <v>TR</v>
      </c>
      <c r="E741" t="str">
        <f>+'Base de datos  1'!F5691</f>
        <v>2 Camiones de Agua Cist. Dist.</v>
      </c>
      <c r="G741" s="201">
        <f>+'Base de datos  1'!H5691</f>
        <v>100000</v>
      </c>
    </row>
    <row r="742" spans="1:7" x14ac:dyDescent="0.25">
      <c r="A742" s="33">
        <f>+'Base de datos  1'!A5692</f>
        <v>44682</v>
      </c>
      <c r="B742" t="str">
        <f>+'Base de datos  1'!C5692</f>
        <v>Mantencion</v>
      </c>
      <c r="C742" s="33">
        <f>+'Base de datos  1'!D5692</f>
        <v>44693</v>
      </c>
      <c r="D742" t="str">
        <f>+'Base de datos  1'!E5692</f>
        <v>TR</v>
      </c>
      <c r="E742" t="str">
        <f>+'Base de datos  1'!F5692</f>
        <v>Saldo Rep. Matriz agua Llanquihue Cueto</v>
      </c>
      <c r="G742" s="201">
        <f>+'Base de datos  1'!H5692</f>
        <v>150000</v>
      </c>
    </row>
    <row r="743" spans="1:7" x14ac:dyDescent="0.25">
      <c r="A743" s="33">
        <f>+'Base de datos  1'!A5693</f>
        <v>44682</v>
      </c>
      <c r="B743" t="str">
        <f>+'Base de datos  1'!C5693</f>
        <v>Basura</v>
      </c>
      <c r="C743" s="33">
        <f>+'Base de datos  1'!D5693</f>
        <v>44697</v>
      </c>
      <c r="D743" t="str">
        <f>+'Base de datos  1'!E5693</f>
        <v>TR</v>
      </c>
      <c r="E743" t="str">
        <f>+'Base de datos  1'!F5693</f>
        <v>Saldo Retiro Basura 16 May.22</v>
      </c>
      <c r="G743" s="201">
        <f>+'Base de datos  1'!H5693</f>
        <v>30000</v>
      </c>
    </row>
    <row r="744" spans="1:7" x14ac:dyDescent="0.25">
      <c r="A744" s="33">
        <f>+'Base de datos  1'!A5694</f>
        <v>44682</v>
      </c>
      <c r="B744" t="str">
        <f>+'Base de datos  1'!C5694</f>
        <v>Basura</v>
      </c>
      <c r="C744" s="33">
        <f>+'Base de datos  1'!D5694</f>
        <v>44697</v>
      </c>
      <c r="D744" t="str">
        <f>+'Base de datos  1'!E5694</f>
        <v>TR</v>
      </c>
      <c r="E744" t="str">
        <f>+'Base de datos  1'!F5694</f>
        <v>Parte Retiro Basura 16 Mayo 22</v>
      </c>
      <c r="G744" s="201">
        <f>+'Base de datos  1'!H5694</f>
        <v>120000</v>
      </c>
    </row>
    <row r="745" spans="1:7" x14ac:dyDescent="0.25">
      <c r="A745" s="33">
        <f>+'Base de datos  1'!A5695</f>
        <v>44682</v>
      </c>
      <c r="B745" t="str">
        <f>+'Base de datos  1'!C5695</f>
        <v>Mantencion</v>
      </c>
      <c r="C745" s="33">
        <f>+'Base de datos  1'!D5695</f>
        <v>44698</v>
      </c>
      <c r="D745" t="str">
        <f>+'Base de datos  1'!E5695</f>
        <v>TR</v>
      </c>
      <c r="E745" t="str">
        <f>+'Base de datos  1'!F5695</f>
        <v>Bolsas basura, diluyente. Pilas</v>
      </c>
      <c r="G745" s="201">
        <f>+'Base de datos  1'!H5695</f>
        <v>19250</v>
      </c>
    </row>
    <row r="746" spans="1:7" x14ac:dyDescent="0.25">
      <c r="A746" s="33">
        <f>+'Base de datos  1'!A5696</f>
        <v>44682</v>
      </c>
      <c r="B746" t="str">
        <f>+'Base de datos  1'!C5696</f>
        <v>ropa de trabajo</v>
      </c>
      <c r="C746" s="33">
        <f>+'Base de datos  1'!D5696</f>
        <v>44698</v>
      </c>
      <c r="D746" t="str">
        <f>+'Base de datos  1'!E5696</f>
        <v>TR</v>
      </c>
      <c r="E746" t="str">
        <f>+'Base de datos  1'!F5696</f>
        <v>Ropa Ivan Jara</v>
      </c>
      <c r="G746" s="201">
        <f>+'Base de datos  1'!H5696</f>
        <v>42000</v>
      </c>
    </row>
    <row r="747" spans="1:7" x14ac:dyDescent="0.25">
      <c r="A747" s="33">
        <f>+'Base de datos  1'!A5697</f>
        <v>44682</v>
      </c>
      <c r="B747" t="str">
        <f>+'Base de datos  1'!C5697</f>
        <v>Mantencion</v>
      </c>
      <c r="C747" s="33">
        <f>+'Base de datos  1'!D5697</f>
        <v>44698</v>
      </c>
      <c r="D747" t="str">
        <f>+'Base de datos  1'!E5697</f>
        <v>TR</v>
      </c>
      <c r="E747" t="str">
        <f>+'Base de datos  1'!F5697</f>
        <v>Luis Pacheco x Aporte Aridos Libertador</v>
      </c>
      <c r="G747" s="201">
        <f>+'Base de datos  1'!H5697</f>
        <v>75000</v>
      </c>
    </row>
    <row r="748" spans="1:7" x14ac:dyDescent="0.25">
      <c r="A748" s="33">
        <f>+'Base de datos  1'!A5698</f>
        <v>44682</v>
      </c>
      <c r="B748" t="str">
        <f>+'Base de datos  1'!C5698</f>
        <v>Administracion</v>
      </c>
      <c r="C748" s="33">
        <f>+'Base de datos  1'!D5698</f>
        <v>44700</v>
      </c>
      <c r="D748" t="str">
        <f>+'Base de datos  1'!E5698</f>
        <v>TR</v>
      </c>
      <c r="E748" t="str">
        <f>+'Base de datos  1'!F5698</f>
        <v>Grabadora digital</v>
      </c>
      <c r="G748" s="201">
        <f>+'Base de datos  1'!H5698</f>
        <v>19990</v>
      </c>
    </row>
    <row r="749" spans="1:7" x14ac:dyDescent="0.25">
      <c r="A749" s="33">
        <f>+'Base de datos  1'!A5699</f>
        <v>44682</v>
      </c>
      <c r="B749" t="str">
        <f>+'Base de datos  1'!C5699</f>
        <v>agua</v>
      </c>
      <c r="C749" s="33">
        <f>+'Base de datos  1'!D5699</f>
        <v>44700</v>
      </c>
      <c r="D749" t="str">
        <f>+'Base de datos  1'!E5699</f>
        <v>TR</v>
      </c>
      <c r="E749" t="str">
        <f>+'Base de datos  1'!F5699</f>
        <v>3 Camiones de Agua Cist. Dist.</v>
      </c>
      <c r="G749" s="201">
        <f>+'Base de datos  1'!H5699</f>
        <v>150000</v>
      </c>
    </row>
    <row r="750" spans="1:7" x14ac:dyDescent="0.25">
      <c r="A750" s="33">
        <f>+'Base de datos  1'!A5700</f>
        <v>44682</v>
      </c>
      <c r="B750" t="str">
        <f>+'Base de datos  1'!C5700</f>
        <v>caja chica</v>
      </c>
      <c r="C750" s="33">
        <f>+'Base de datos  1'!D5700</f>
        <v>44701</v>
      </c>
      <c r="D750" t="str">
        <f>+'Base de datos  1'!E5700</f>
        <v>TR</v>
      </c>
      <c r="E750" t="str">
        <f>+'Base de datos  1'!F5700</f>
        <v>R.Figueroa Suplemento Caja Chica Mayo</v>
      </c>
      <c r="G750" s="201">
        <f>+'Base de datos  1'!H5700</f>
        <v>100000</v>
      </c>
    </row>
    <row r="751" spans="1:7" x14ac:dyDescent="0.25">
      <c r="A751" s="33">
        <f>+'Base de datos  1'!A5701</f>
        <v>44682</v>
      </c>
      <c r="B751" t="str">
        <f>+'Base de datos  1'!C5701</f>
        <v>Administracion</v>
      </c>
      <c r="C751" s="33">
        <f>+'Base de datos  1'!D5701</f>
        <v>44704</v>
      </c>
      <c r="D751" t="str">
        <f>+'Base de datos  1'!E5701</f>
        <v>TR</v>
      </c>
      <c r="E751" t="str">
        <f>+'Base de datos  1'!F5701</f>
        <v>Alargadores electricos</v>
      </c>
      <c r="G751" s="201">
        <f>+'Base de datos  1'!H5701</f>
        <v>29392</v>
      </c>
    </row>
    <row r="752" spans="1:7" x14ac:dyDescent="0.25">
      <c r="A752" s="33">
        <f>+'Base de datos  1'!A5702</f>
        <v>44682</v>
      </c>
      <c r="B752" t="str">
        <f>+'Base de datos  1'!C5702</f>
        <v>Mantencion</v>
      </c>
      <c r="C752" s="33">
        <f>+'Base de datos  1'!D5702</f>
        <v>44705</v>
      </c>
      <c r="D752" t="str">
        <f>+'Base de datos  1'!E5702</f>
        <v>TR</v>
      </c>
      <c r="E752" t="str">
        <f>+'Base de datos  1'!F5702</f>
        <v>10 Sacos Cemento x rep calle Libertador</v>
      </c>
      <c r="G752" s="201">
        <f>+'Base de datos  1'!H5702</f>
        <v>39500</v>
      </c>
    </row>
    <row r="753" spans="1:8" x14ac:dyDescent="0.25">
      <c r="A753" s="33">
        <f>+'Base de datos  1'!A5703</f>
        <v>44682</v>
      </c>
      <c r="B753" t="str">
        <f>+'Base de datos  1'!C5703</f>
        <v>agua</v>
      </c>
      <c r="C753" s="33">
        <f>+'Base de datos  1'!D5703</f>
        <v>44707</v>
      </c>
      <c r="D753" t="str">
        <f>+'Base de datos  1'!E5703</f>
        <v>TR</v>
      </c>
      <c r="E753" t="str">
        <f>+'Base de datos  1'!F5703</f>
        <v>2 Camiones de Agua Cist. Dist.</v>
      </c>
      <c r="G753" s="201">
        <f>+'Base de datos  1'!H5703</f>
        <v>100000</v>
      </c>
    </row>
    <row r="754" spans="1:8" x14ac:dyDescent="0.25">
      <c r="A754" s="33">
        <f>+'Base de datos  1'!A5704</f>
        <v>44682</v>
      </c>
      <c r="B754" t="str">
        <f>+'Base de datos  1'!C5704</f>
        <v>basura</v>
      </c>
      <c r="C754" s="33">
        <f>+'Base de datos  1'!D5704</f>
        <v>44707</v>
      </c>
      <c r="D754" t="str">
        <f>+'Base de datos  1'!E5704</f>
        <v>TR</v>
      </c>
      <c r="E754" t="str">
        <f>+'Base de datos  1'!F5704</f>
        <v>Retiro basura 25 may.22</v>
      </c>
      <c r="G754" s="201">
        <f>+'Base de datos  1'!H5704</f>
        <v>150000</v>
      </c>
    </row>
    <row r="755" spans="1:8" x14ac:dyDescent="0.25">
      <c r="A755" s="33">
        <f>+'Base de datos  1'!A5705</f>
        <v>44682</v>
      </c>
      <c r="B755" t="str">
        <f>+'Base de datos  1'!C5705</f>
        <v>Sueldos</v>
      </c>
      <c r="C755" s="33">
        <f>+'Base de datos  1'!D5705</f>
        <v>44711</v>
      </c>
      <c r="D755" t="str">
        <f>+'Base de datos  1'!E5705</f>
        <v>TR</v>
      </c>
      <c r="E755" t="str">
        <f>+'Base de datos  1'!F5705</f>
        <v>Ivan Jara 8 días Mayo 2022</v>
      </c>
      <c r="G755" s="201">
        <f>+'Base de datos  1'!H5705</f>
        <v>133333</v>
      </c>
    </row>
    <row r="756" spans="1:8" x14ac:dyDescent="0.25">
      <c r="A756" s="174">
        <f>+'Base de datos  1'!A5706</f>
        <v>44682</v>
      </c>
      <c r="B756" s="175" t="str">
        <f>+'Base de datos  1'!C5706</f>
        <v>Sueldos</v>
      </c>
      <c r="C756" s="174">
        <f>+'Base de datos  1'!D5706</f>
        <v>44711</v>
      </c>
      <c r="D756" s="175" t="str">
        <f>+'Base de datos  1'!E5706</f>
        <v>TR</v>
      </c>
      <c r="E756" s="175" t="str">
        <f>+'Base de datos  1'!F5706</f>
        <v>Liq. Ivan Jara x Mayo 2022</v>
      </c>
      <c r="F756" s="175"/>
      <c r="G756" s="288">
        <f>+'Base de datos  1'!H5706</f>
        <v>296817</v>
      </c>
      <c r="H756" s="288">
        <f>SUM(G730:G756)</f>
        <v>2551697</v>
      </c>
    </row>
    <row r="757" spans="1:8" x14ac:dyDescent="0.25">
      <c r="A757" s="33">
        <f>+'Base de datos  1'!A5707</f>
        <v>44713</v>
      </c>
      <c r="B757" t="str">
        <f>+'Base de datos  1'!C5707</f>
        <v>luz</v>
      </c>
      <c r="C757" s="33">
        <f>+'Base de datos  1'!D5707</f>
        <v>44714</v>
      </c>
      <c r="D757" t="str">
        <f>+'Base de datos  1'!E5707</f>
        <v>TR</v>
      </c>
      <c r="E757" t="str">
        <f>+'Base de datos  1'!F5707</f>
        <v>Litoral 3</v>
      </c>
      <c r="G757" s="201">
        <f>+'Base de datos  1'!H5707</f>
        <v>2494</v>
      </c>
    </row>
    <row r="758" spans="1:8" x14ac:dyDescent="0.25">
      <c r="A758" s="33">
        <f>+'Base de datos  1'!A5708</f>
        <v>44713</v>
      </c>
      <c r="B758" t="str">
        <f>+'Base de datos  1'!C5708</f>
        <v>celular</v>
      </c>
      <c r="C758" s="33">
        <f>+'Base de datos  1'!D5708</f>
        <v>44714</v>
      </c>
      <c r="D758" t="str">
        <f>+'Base de datos  1'!E5708</f>
        <v>TR</v>
      </c>
      <c r="E758" t="str">
        <f>+'Base de datos  1'!F5708</f>
        <v>Celu encargado Entel</v>
      </c>
      <c r="G758" s="201">
        <f>+'Base de datos  1'!H5708</f>
        <v>16970</v>
      </c>
    </row>
    <row r="759" spans="1:8" x14ac:dyDescent="0.25">
      <c r="A759" s="33">
        <f>+'Base de datos  1'!A5709</f>
        <v>44713</v>
      </c>
      <c r="B759" t="str">
        <f>+'Base de datos  1'!C5709</f>
        <v>luz</v>
      </c>
      <c r="C759" s="33">
        <f>+'Base de datos  1'!D5709</f>
        <v>44714</v>
      </c>
      <c r="D759" t="str">
        <f>+'Base de datos  1'!E5709</f>
        <v>TR</v>
      </c>
      <c r="E759" t="str">
        <f>+'Base de datos  1'!F5709</f>
        <v>Litoral 2</v>
      </c>
      <c r="G759" s="201">
        <f>+'Base de datos  1'!H5709</f>
        <v>46358</v>
      </c>
    </row>
    <row r="760" spans="1:8" x14ac:dyDescent="0.25">
      <c r="A760" s="33">
        <f>+'Base de datos  1'!A5710</f>
        <v>44713</v>
      </c>
      <c r="B760" t="str">
        <f>+'Base de datos  1'!C5710</f>
        <v>luz</v>
      </c>
      <c r="C760" s="33">
        <f>+'Base de datos  1'!D5710</f>
        <v>44714</v>
      </c>
      <c r="D760" t="str">
        <f>+'Base de datos  1'!E5710</f>
        <v>TR</v>
      </c>
      <c r="E760" t="str">
        <f>+'Base de datos  1'!F5710</f>
        <v>Litoral 1</v>
      </c>
      <c r="G760" s="201">
        <f>+'Base de datos  1'!H5710</f>
        <v>73694</v>
      </c>
    </row>
    <row r="761" spans="1:8" x14ac:dyDescent="0.25">
      <c r="A761" s="33">
        <f>+'Base de datos  1'!A5711</f>
        <v>44713</v>
      </c>
      <c r="B761" t="str">
        <f>+'Base de datos  1'!C5711</f>
        <v>Imposiciones</v>
      </c>
      <c r="C761" s="33">
        <f>+'Base de datos  1'!D5711</f>
        <v>44714</v>
      </c>
      <c r="D761" t="str">
        <f>+'Base de datos  1'!E5711</f>
        <v>TR</v>
      </c>
      <c r="E761" t="str">
        <f>+'Base de datos  1'!F5711</f>
        <v>Previred I. Jara</v>
      </c>
      <c r="G761" s="201">
        <f>+'Base de datos  1'!H5711</f>
        <v>88880</v>
      </c>
    </row>
    <row r="762" spans="1:8" x14ac:dyDescent="0.25">
      <c r="A762" s="33">
        <f>+'Base de datos  1'!A5712</f>
        <v>44713</v>
      </c>
      <c r="B762" t="str">
        <f>+'Base de datos  1'!C5712</f>
        <v>caja chica</v>
      </c>
      <c r="C762" s="33">
        <f>+'Base de datos  1'!D5712</f>
        <v>44714</v>
      </c>
      <c r="D762" t="str">
        <f>+'Base de datos  1'!E5712</f>
        <v>TR</v>
      </c>
      <c r="E762" t="str">
        <f>+'Base de datos  1'!F5712</f>
        <v>R. Figueroa Caja chica Junio 2022</v>
      </c>
      <c r="G762" s="201">
        <f>+'Base de datos  1'!H5712</f>
        <v>100000</v>
      </c>
    </row>
    <row r="763" spans="1:8" x14ac:dyDescent="0.25">
      <c r="A763" s="33">
        <f>+'Base de datos  1'!A5713</f>
        <v>44713</v>
      </c>
      <c r="B763" t="str">
        <f>+'Base de datos  1'!C5713</f>
        <v>Basura</v>
      </c>
      <c r="C763" s="33">
        <f>+'Base de datos  1'!D5713</f>
        <v>44714</v>
      </c>
      <c r="D763" t="str">
        <f>+'Base de datos  1'!E5713</f>
        <v>TR</v>
      </c>
      <c r="E763" t="str">
        <f>+'Base de datos  1'!F5713</f>
        <v>Retiro Basura 31 may.22</v>
      </c>
      <c r="G763" s="201">
        <f>+'Base de datos  1'!H5713</f>
        <v>150000</v>
      </c>
    </row>
    <row r="764" spans="1:8" x14ac:dyDescent="0.25">
      <c r="A764" s="33">
        <f>+'Base de datos  1'!A5714</f>
        <v>44713</v>
      </c>
      <c r="B764" t="str">
        <f>+'Base de datos  1'!C5714</f>
        <v>ropa de trabajo</v>
      </c>
      <c r="C764" s="33">
        <f>+'Base de datos  1'!D5714</f>
        <v>44715</v>
      </c>
      <c r="D764" t="str">
        <f>+'Base de datos  1'!E5714</f>
        <v>TR</v>
      </c>
      <c r="E764" t="str">
        <f>+'Base de datos  1'!F5714</f>
        <v>I.Jara. Ropa de agua y Herramientas</v>
      </c>
      <c r="G764" s="201">
        <f>+'Base de datos  1'!H5714</f>
        <v>85180</v>
      </c>
    </row>
    <row r="765" spans="1:8" x14ac:dyDescent="0.25">
      <c r="A765" s="33">
        <f>+'Base de datos  1'!A5715</f>
        <v>44713</v>
      </c>
      <c r="B765" t="str">
        <f>+'Base de datos  1'!C5715</f>
        <v>agua</v>
      </c>
      <c r="C765" s="33">
        <f>+'Base de datos  1'!D5715</f>
        <v>44715</v>
      </c>
      <c r="D765" t="str">
        <f>+'Base de datos  1'!E5715</f>
        <v>TR</v>
      </c>
      <c r="E765" t="str">
        <f>+'Base de datos  1'!F5715</f>
        <v>2 Camiones de Agua Cist. Dist.</v>
      </c>
      <c r="G765" s="201">
        <f>+'Base de datos  1'!H5715</f>
        <v>100000</v>
      </c>
    </row>
    <row r="766" spans="1:8" x14ac:dyDescent="0.25">
      <c r="A766" s="33">
        <f>+'Base de datos  1'!A5716</f>
        <v>44713</v>
      </c>
      <c r="B766" t="str">
        <f>+'Base de datos  1'!C5716</f>
        <v>Administracion</v>
      </c>
      <c r="C766" s="33">
        <f>+'Base de datos  1'!D5716</f>
        <v>44718</v>
      </c>
      <c r="D766" t="str">
        <f>+'Base de datos  1'!E5716</f>
        <v>TR</v>
      </c>
      <c r="E766" t="str">
        <f>+'Base de datos  1'!F5716</f>
        <v>Seguro Fraude</v>
      </c>
      <c r="G766" s="201">
        <f>+'Base de datos  1'!H5716</f>
        <v>4594</v>
      </c>
    </row>
    <row r="767" spans="1:8" x14ac:dyDescent="0.25">
      <c r="A767" s="33">
        <f>+'Base de datos  1'!A5717</f>
        <v>44713</v>
      </c>
      <c r="B767" t="str">
        <f>+'Base de datos  1'!C5717</f>
        <v>Basura</v>
      </c>
      <c r="C767" s="33">
        <f>+'Base de datos  1'!D5717</f>
        <v>44719</v>
      </c>
      <c r="D767" t="str">
        <f>+'Base de datos  1'!E5717</f>
        <v>TR</v>
      </c>
      <c r="E767" t="str">
        <f>+'Base de datos  1'!F5717</f>
        <v>Retiro Basura 7 Junio 2022</v>
      </c>
      <c r="G767" s="201">
        <f>+'Base de datos  1'!H5717</f>
        <v>150000</v>
      </c>
    </row>
    <row r="768" spans="1:8" x14ac:dyDescent="0.25">
      <c r="A768" s="33">
        <f>+'Base de datos  1'!A5718</f>
        <v>44713</v>
      </c>
      <c r="B768" t="str">
        <f>+'Base de datos  1'!C5718</f>
        <v>agua</v>
      </c>
      <c r="C768" s="33">
        <f>+'Base de datos  1'!D5718</f>
        <v>44720</v>
      </c>
      <c r="D768" t="str">
        <f>+'Base de datos  1'!E5718</f>
        <v>TR</v>
      </c>
      <c r="E768" t="str">
        <f>+'Base de datos  1'!F5718</f>
        <v>3 Camiones Agua Cist. Dist.</v>
      </c>
      <c r="G768" s="201">
        <f>+'Base de datos  1'!H5718</f>
        <v>150000</v>
      </c>
    </row>
    <row r="769" spans="1:8" x14ac:dyDescent="0.25">
      <c r="A769" s="33">
        <f>+'Base de datos  1'!A5719</f>
        <v>44713</v>
      </c>
      <c r="B769" t="str">
        <f>+'Base de datos  1'!C5719</f>
        <v>Mantencion</v>
      </c>
      <c r="C769" s="33">
        <f>+'Base de datos  1'!D5719</f>
        <v>44720</v>
      </c>
      <c r="D769" t="str">
        <f>+'Base de datos  1'!E5719</f>
        <v>TR</v>
      </c>
      <c r="E769" t="str">
        <f>+'Base de datos  1'!F5719</f>
        <v>saldo Clorador con kit</v>
      </c>
      <c r="G769" s="201">
        <f>+'Base de datos  1'!H5719</f>
        <v>212315</v>
      </c>
    </row>
    <row r="770" spans="1:8" x14ac:dyDescent="0.25">
      <c r="A770" s="33">
        <f>+'Base de datos  1'!A5720</f>
        <v>44713</v>
      </c>
      <c r="B770" t="str">
        <f>+'Base de datos  1'!C5720</f>
        <v>Mantencion</v>
      </c>
      <c r="C770" s="33">
        <f>+'Base de datos  1'!D5720</f>
        <v>44720</v>
      </c>
      <c r="D770" t="str">
        <f>+'Base de datos  1'!E5720</f>
        <v>TR</v>
      </c>
      <c r="E770" t="str">
        <f>+'Base de datos  1'!F5720</f>
        <v>abono Clorador con Kit</v>
      </c>
      <c r="G770" s="201">
        <f>+'Base de datos  1'!H5720</f>
        <v>250000</v>
      </c>
    </row>
    <row r="771" spans="1:8" x14ac:dyDescent="0.25">
      <c r="A771" s="33">
        <f>+'Base de datos  1'!A5721</f>
        <v>44713</v>
      </c>
      <c r="B771" t="str">
        <f>+'Base de datos  1'!C5721</f>
        <v>Sueldos</v>
      </c>
      <c r="C771" s="33">
        <f>+'Base de datos  1'!D5721</f>
        <v>44725</v>
      </c>
      <c r="D771" t="str">
        <f>+'Base de datos  1'!E5721</f>
        <v>TR</v>
      </c>
      <c r="E771" t="str">
        <f>+'Base de datos  1'!F5721</f>
        <v>I. Jara Retiro ramas Llanquihue 90</v>
      </c>
      <c r="G771" s="201">
        <f>+'Base de datos  1'!H5721</f>
        <v>10000</v>
      </c>
    </row>
    <row r="772" spans="1:8" x14ac:dyDescent="0.25">
      <c r="A772" s="33">
        <f>+'Base de datos  1'!A5722</f>
        <v>44713</v>
      </c>
      <c r="B772" t="str">
        <f>+'Base de datos  1'!C5722</f>
        <v>agua</v>
      </c>
      <c r="C772" s="33">
        <f>+'Base de datos  1'!D5722</f>
        <v>44727</v>
      </c>
      <c r="D772" t="str">
        <f>+'Base de datos  1'!E5722</f>
        <v>TR</v>
      </c>
      <c r="E772" t="str">
        <f>+'Base de datos  1'!F5722</f>
        <v>3 Camiones Agua Cist. Dist.</v>
      </c>
      <c r="G772" s="201">
        <f>+'Base de datos  1'!H5722</f>
        <v>150000</v>
      </c>
    </row>
    <row r="773" spans="1:8" x14ac:dyDescent="0.25">
      <c r="A773" s="33">
        <f>+'Base de datos  1'!A5723</f>
        <v>44713</v>
      </c>
      <c r="B773" t="str">
        <f>+'Base de datos  1'!C5723</f>
        <v>Basura</v>
      </c>
      <c r="C773" s="33">
        <f>+'Base de datos  1'!D5723</f>
        <v>44727</v>
      </c>
      <c r="D773" t="str">
        <f>+'Base de datos  1'!E5723</f>
        <v>TR</v>
      </c>
      <c r="E773" t="str">
        <f>+'Base de datos  1'!F5723</f>
        <v>Retiro Basura 14 Junio 2022</v>
      </c>
      <c r="G773" s="201">
        <f>+'Base de datos  1'!H5723</f>
        <v>150000</v>
      </c>
    </row>
    <row r="774" spans="1:8" x14ac:dyDescent="0.25">
      <c r="A774" s="33">
        <f>+'Base de datos  1'!A5724</f>
        <v>44713</v>
      </c>
      <c r="B774" t="str">
        <f>+'Base de datos  1'!C5724</f>
        <v>Mantencion</v>
      </c>
      <c r="C774" s="33">
        <f>+'Base de datos  1'!D5724</f>
        <v>44728</v>
      </c>
      <c r="D774" t="str">
        <f>+'Base de datos  1'!E5724</f>
        <v>TR</v>
      </c>
      <c r="E774" t="str">
        <f>+'Base de datos  1'!F5724</f>
        <v>Reparacion llave Villarrica 120</v>
      </c>
      <c r="G774" s="201">
        <f>+'Base de datos  1'!H5724</f>
        <v>16450</v>
      </c>
    </row>
    <row r="775" spans="1:8" x14ac:dyDescent="0.25">
      <c r="A775" s="33">
        <f>+'Base de datos  1'!A5725</f>
        <v>44713</v>
      </c>
      <c r="B775" t="str">
        <f>+'Base de datos  1'!C5725</f>
        <v>ropa de trabajo</v>
      </c>
      <c r="C775" s="33">
        <f>+'Base de datos  1'!D5725</f>
        <v>44732</v>
      </c>
      <c r="D775" t="str">
        <f>+'Base de datos  1'!E5725</f>
        <v>TR</v>
      </c>
      <c r="E775" t="str">
        <f>+'Base de datos  1'!F5725</f>
        <v>Zapatos de Seguridad Ivan Jara</v>
      </c>
      <c r="G775" s="201">
        <f>+'Base de datos  1'!H5725</f>
        <v>43480</v>
      </c>
    </row>
    <row r="776" spans="1:8" x14ac:dyDescent="0.25">
      <c r="A776" s="33">
        <f>+'Base de datos  1'!A5726</f>
        <v>44713</v>
      </c>
      <c r="B776" t="str">
        <f>+'Base de datos  1'!C5726</f>
        <v>Basura</v>
      </c>
      <c r="C776" s="33">
        <f>+'Base de datos  1'!D5726</f>
        <v>44734</v>
      </c>
      <c r="D776" t="str">
        <f>+'Base de datos  1'!E5726</f>
        <v>TR</v>
      </c>
      <c r="E776" t="str">
        <f>+'Base de datos  1'!F5726</f>
        <v>Retiro Basura 21 Junio 2022</v>
      </c>
      <c r="G776" s="201">
        <f>+'Base de datos  1'!H5726</f>
        <v>150000</v>
      </c>
    </row>
    <row r="777" spans="1:8" x14ac:dyDescent="0.25">
      <c r="A777" s="33">
        <f>+'Base de datos  1'!A5727</f>
        <v>44713</v>
      </c>
      <c r="B777" t="str">
        <f>+'Base de datos  1'!C5727</f>
        <v>agua</v>
      </c>
      <c r="C777" s="33">
        <f>+'Base de datos  1'!D5727</f>
        <v>44735</v>
      </c>
      <c r="D777" t="str">
        <f>+'Base de datos  1'!E5727</f>
        <v>TR</v>
      </c>
      <c r="E777" t="str">
        <f>+'Base de datos  1'!F5727</f>
        <v>3 Camiones Agua Cist. Dist.</v>
      </c>
      <c r="G777" s="201">
        <f>+'Base de datos  1'!H5727</f>
        <v>150000</v>
      </c>
    </row>
    <row r="778" spans="1:8" x14ac:dyDescent="0.25">
      <c r="A778" s="33">
        <f>+'Base de datos  1'!A5728</f>
        <v>44713</v>
      </c>
      <c r="B778" t="str">
        <f>+'Base de datos  1'!C5728</f>
        <v>caja chica</v>
      </c>
      <c r="C778" s="33">
        <f>+'Base de datos  1'!D5728</f>
        <v>44736</v>
      </c>
      <c r="D778" t="str">
        <f>+'Base de datos  1'!E5728</f>
        <v>TR</v>
      </c>
      <c r="E778" t="str">
        <f>+'Base de datos  1'!F5728</f>
        <v>Suple c. chica Jun. R. Figueroa</v>
      </c>
      <c r="G778" s="201">
        <f>+'Base de datos  1'!H5728</f>
        <v>50000</v>
      </c>
    </row>
    <row r="779" spans="1:8" x14ac:dyDescent="0.25">
      <c r="A779" s="33">
        <f>+'Base de datos  1'!A5729</f>
        <v>44713</v>
      </c>
      <c r="B779" t="str">
        <f>+'Base de datos  1'!C5729</f>
        <v>Mantencion</v>
      </c>
      <c r="C779" s="33">
        <f>+'Base de datos  1'!D5729</f>
        <v>44740</v>
      </c>
      <c r="D779" t="str">
        <f>+'Base de datos  1'!E5729</f>
        <v>TR</v>
      </c>
      <c r="E779" t="str">
        <f>+'Base de datos  1'!F5729</f>
        <v>Angel x Rep. Luminaria Llanquihue</v>
      </c>
      <c r="G779" s="201">
        <f>+'Base de datos  1'!H5729</f>
        <v>35000</v>
      </c>
    </row>
    <row r="780" spans="1:8" x14ac:dyDescent="0.25">
      <c r="A780" s="33">
        <f>+'Base de datos  1'!A5730</f>
        <v>44713</v>
      </c>
      <c r="B780" t="str">
        <f>+'Base de datos  1'!C5730</f>
        <v>Basura</v>
      </c>
      <c r="C780" s="33">
        <f>+'Base de datos  1'!D5730</f>
        <v>44740</v>
      </c>
      <c r="D780" t="str">
        <f>+'Base de datos  1'!E5730</f>
        <v>TR</v>
      </c>
      <c r="E780" t="str">
        <f>+'Base de datos  1'!F5730</f>
        <v>Retiro Basura 28 Jun.22</v>
      </c>
      <c r="G780" s="201">
        <f>+'Base de datos  1'!H5730</f>
        <v>150000</v>
      </c>
    </row>
    <row r="781" spans="1:8" x14ac:dyDescent="0.25">
      <c r="A781" s="174">
        <f>+'Base de datos  1'!A5731</f>
        <v>44713</v>
      </c>
      <c r="B781" s="175" t="str">
        <f>+'Base de datos  1'!C5731</f>
        <v>Sueldos</v>
      </c>
      <c r="C781" s="174">
        <f>+'Base de datos  1'!D5731</f>
        <v>44742</v>
      </c>
      <c r="D781" s="175" t="s">
        <v>76</v>
      </c>
      <c r="E781" s="175" t="str">
        <f>+'Base de datos  1'!F5731</f>
        <v>Ivan Jara Junio 2022</v>
      </c>
      <c r="F781" s="175"/>
      <c r="G781" s="288">
        <f>+'Base de datos  1'!H5731</f>
        <v>484750</v>
      </c>
      <c r="H781" s="288">
        <f>SUM(G757:G781)</f>
        <v>2820165</v>
      </c>
    </row>
    <row r="782" spans="1:8" x14ac:dyDescent="0.25">
      <c r="A782" s="33">
        <f>+'Base de datos  1'!A5732</f>
        <v>44743</v>
      </c>
      <c r="B782" t="str">
        <f>+'Base de datos  1'!C5732</f>
        <v>luz</v>
      </c>
      <c r="C782" s="33">
        <f>+'Base de datos  1'!D5732</f>
        <v>44743</v>
      </c>
      <c r="D782" t="str">
        <f>+'Base de datos  1'!E5732</f>
        <v>TR</v>
      </c>
      <c r="E782" t="str">
        <f>+'Base de datos  1'!F5732</f>
        <v xml:space="preserve">Litoral </v>
      </c>
      <c r="G782" s="201">
        <f>+'Base de datos  1'!H5732</f>
        <v>2351</v>
      </c>
    </row>
    <row r="783" spans="1:8" x14ac:dyDescent="0.25">
      <c r="A783" s="33">
        <f>+'Base de datos  1'!A5733</f>
        <v>44743</v>
      </c>
      <c r="B783" t="str">
        <f>+'Base de datos  1'!C5733</f>
        <v>celular</v>
      </c>
      <c r="C783" s="33">
        <f>+'Base de datos  1'!D5733</f>
        <v>44743</v>
      </c>
      <c r="D783" t="str">
        <f>+'Base de datos  1'!E5733</f>
        <v>TR</v>
      </c>
      <c r="E783" t="str">
        <f>+'Base de datos  1'!F5733</f>
        <v>Entel celu encargado</v>
      </c>
      <c r="G783" s="201">
        <f>+'Base de datos  1'!H5733</f>
        <v>10990</v>
      </c>
    </row>
    <row r="784" spans="1:8" x14ac:dyDescent="0.25">
      <c r="A784" s="33">
        <f>+'Base de datos  1'!A5734</f>
        <v>44743</v>
      </c>
      <c r="B784" t="str">
        <f>+'Base de datos  1'!C5734</f>
        <v>luz</v>
      </c>
      <c r="C784" s="33">
        <f>+'Base de datos  1'!D5734</f>
        <v>44743</v>
      </c>
      <c r="D784" t="str">
        <f>+'Base de datos  1'!E5734</f>
        <v>TR</v>
      </c>
      <c r="E784" t="str">
        <f>+'Base de datos  1'!F5734</f>
        <v xml:space="preserve">Litoral </v>
      </c>
      <c r="G784" s="201">
        <f>+'Base de datos  1'!H5734</f>
        <v>39612</v>
      </c>
    </row>
    <row r="785" spans="1:8" x14ac:dyDescent="0.25">
      <c r="A785" s="33">
        <f>+'Base de datos  1'!A5735</f>
        <v>44743</v>
      </c>
      <c r="B785" t="str">
        <f>+'Base de datos  1'!C5735</f>
        <v>caja chica</v>
      </c>
      <c r="C785" s="33">
        <f>+'Base de datos  1'!D5735</f>
        <v>44743</v>
      </c>
      <c r="D785" t="str">
        <f>+'Base de datos  1'!E5735</f>
        <v>TR</v>
      </c>
      <c r="E785" t="str">
        <f>+'Base de datos  1'!F5735</f>
        <v>R. Figueroa Caja Chica Julio 2022</v>
      </c>
      <c r="G785" s="201">
        <f>+'Base de datos  1'!H5735</f>
        <v>100000</v>
      </c>
    </row>
    <row r="786" spans="1:8" x14ac:dyDescent="0.25">
      <c r="A786" s="33">
        <f>+'Base de datos  1'!A5736</f>
        <v>44743</v>
      </c>
      <c r="B786" t="str">
        <f>+'Base de datos  1'!C5736</f>
        <v>agua</v>
      </c>
      <c r="C786" s="33">
        <f>+'Base de datos  1'!D5736</f>
        <v>44743</v>
      </c>
      <c r="D786" t="str">
        <f>+'Base de datos  1'!E5736</f>
        <v>TR</v>
      </c>
      <c r="E786" t="str">
        <f>+'Base de datos  1'!F5736</f>
        <v>2 Camiones de Agua Cist. Dist.</v>
      </c>
      <c r="G786" s="201">
        <f>+'Base de datos  1'!H5736</f>
        <v>100000</v>
      </c>
    </row>
    <row r="787" spans="1:8" x14ac:dyDescent="0.25">
      <c r="A787" s="33">
        <f>+'Base de datos  1'!A5737</f>
        <v>44743</v>
      </c>
      <c r="B787" t="str">
        <f>+'Base de datos  1'!C5737</f>
        <v>luz</v>
      </c>
      <c r="C787" s="33">
        <f>+'Base de datos  1'!D5737</f>
        <v>44743</v>
      </c>
      <c r="D787" t="str">
        <f>+'Base de datos  1'!E5737</f>
        <v>TR</v>
      </c>
      <c r="E787" t="str">
        <f>+'Base de datos  1'!F5737</f>
        <v xml:space="preserve">Litoral </v>
      </c>
      <c r="G787" s="201">
        <f>+'Base de datos  1'!H5737</f>
        <v>293178</v>
      </c>
    </row>
    <row r="788" spans="1:8" x14ac:dyDescent="0.25">
      <c r="A788" s="33">
        <f>+'Base de datos  1'!A5738</f>
        <v>44743</v>
      </c>
      <c r="B788" t="str">
        <f>+'Base de datos  1'!C5738</f>
        <v>sueldo administrador</v>
      </c>
      <c r="C788" s="33">
        <f>+'Base de datos  1'!D5738</f>
        <v>44743</v>
      </c>
      <c r="D788" t="str">
        <f>+'Base de datos  1'!E5738</f>
        <v>TR</v>
      </c>
      <c r="E788" t="str">
        <f>+'Base de datos  1'!F5738</f>
        <v>Administracion Junio W.Tapia</v>
      </c>
      <c r="G788" s="201">
        <f>+'Base de datos  1'!H5738</f>
        <v>569801</v>
      </c>
    </row>
    <row r="789" spans="1:8" x14ac:dyDescent="0.25">
      <c r="A789" s="33">
        <f>+'Base de datos  1'!A5739</f>
        <v>44743</v>
      </c>
      <c r="B789" t="str">
        <f>+'Base de datos  1'!C5739</f>
        <v>Imposiciones</v>
      </c>
      <c r="C789" s="33">
        <f>+'Base de datos  1'!D5739</f>
        <v>44746</v>
      </c>
      <c r="D789" t="str">
        <f>+'Base de datos  1'!E5739</f>
        <v>TR</v>
      </c>
      <c r="E789" t="str">
        <f>+'Base de datos  1'!F5739</f>
        <v>Previred Ivan Jara</v>
      </c>
      <c r="G789" s="201">
        <f>+'Base de datos  1'!H5739</f>
        <v>150456</v>
      </c>
    </row>
    <row r="790" spans="1:8" x14ac:dyDescent="0.25">
      <c r="A790" s="33">
        <f>+'Base de datos  1'!A5740</f>
        <v>44743</v>
      </c>
      <c r="B790" t="str">
        <f>+'Base de datos  1'!C5740</f>
        <v>Basura</v>
      </c>
      <c r="C790" s="33">
        <f>+'Base de datos  1'!D5740</f>
        <v>44747</v>
      </c>
      <c r="D790" t="str">
        <f>+'Base de datos  1'!E5740</f>
        <v>TR</v>
      </c>
      <c r="E790" t="str">
        <f>+'Base de datos  1'!F5740</f>
        <v>Retiro Basura 5 Julio 22</v>
      </c>
      <c r="G790" s="201">
        <f>+'Base de datos  1'!H5740</f>
        <v>150000</v>
      </c>
    </row>
    <row r="791" spans="1:8" x14ac:dyDescent="0.25">
      <c r="A791" s="33">
        <f>+'Base de datos  1'!A5741</f>
        <v>44743</v>
      </c>
      <c r="B791" t="str">
        <f>+'Base de datos  1'!C5741</f>
        <v>Administracion</v>
      </c>
      <c r="C791" s="33">
        <f>+'Base de datos  1'!D5741</f>
        <v>44748</v>
      </c>
      <c r="D791" t="str">
        <f>+'Base de datos  1'!E5741</f>
        <v>TR</v>
      </c>
      <c r="E791" t="str">
        <f>+'Base de datos  1'!F5741</f>
        <v>Seguro Fraude</v>
      </c>
      <c r="G791" s="201">
        <f>+'Base de datos  1'!H5741</f>
        <v>4650</v>
      </c>
    </row>
    <row r="792" spans="1:8" x14ac:dyDescent="0.25">
      <c r="A792" s="33">
        <f>+'Base de datos  1'!A5742</f>
        <v>44743</v>
      </c>
      <c r="B792" t="str">
        <f>+'Base de datos  1'!C5742</f>
        <v>agua</v>
      </c>
      <c r="C792" s="33">
        <f>+'Base de datos  1'!D5742</f>
        <v>44750</v>
      </c>
      <c r="D792" t="str">
        <f>+'Base de datos  1'!E5742</f>
        <v>TR</v>
      </c>
      <c r="E792" t="str">
        <f>+'Base de datos  1'!F5742</f>
        <v>2 Camiones de Agua Cist. Dist.</v>
      </c>
      <c r="G792" s="201">
        <f>+'Base de datos  1'!H5742</f>
        <v>100000</v>
      </c>
    </row>
    <row r="793" spans="1:8" x14ac:dyDescent="0.25">
      <c r="A793" s="33">
        <f>+'Base de datos  1'!A5743</f>
        <v>44743</v>
      </c>
      <c r="B793" t="str">
        <f>+'Base de datos  1'!C5743</f>
        <v>Sueldos</v>
      </c>
      <c r="C793" s="33">
        <f>+'Base de datos  1'!D5743</f>
        <v>44755</v>
      </c>
      <c r="D793" t="str">
        <f>+'Base de datos  1'!E5743</f>
        <v>TR</v>
      </c>
      <c r="E793" t="str">
        <f>+'Base de datos  1'!F5743</f>
        <v>Ivan Jara Reparac. Filtracion Ranco 46</v>
      </c>
      <c r="G793" s="201">
        <f>+'Base de datos  1'!H5743</f>
        <v>25000</v>
      </c>
    </row>
    <row r="794" spans="1:8" x14ac:dyDescent="0.25">
      <c r="A794" s="33">
        <f>+'Base de datos  1'!A5744</f>
        <v>44743</v>
      </c>
      <c r="B794" t="str">
        <f>+'Base de datos  1'!C5744</f>
        <v>agua</v>
      </c>
      <c r="C794" s="33">
        <f>+'Base de datos  1'!D5744</f>
        <v>44755</v>
      </c>
      <c r="D794" t="str">
        <f>+'Base de datos  1'!E5744</f>
        <v>TR</v>
      </c>
      <c r="E794" t="str">
        <f>+'Base de datos  1'!F5744</f>
        <v>2 Camiones de Agua Cist. Dist.</v>
      </c>
      <c r="G794" s="201">
        <f>+'Base de datos  1'!H5744</f>
        <v>100000</v>
      </c>
    </row>
    <row r="795" spans="1:8" x14ac:dyDescent="0.25">
      <c r="A795" s="33">
        <f>+'Base de datos  1'!A5745</f>
        <v>44743</v>
      </c>
      <c r="B795" t="str">
        <f>+'Base de datos  1'!C5745</f>
        <v>basura</v>
      </c>
      <c r="C795" s="33">
        <f>+'Base de datos  1'!D5745</f>
        <v>44755</v>
      </c>
      <c r="D795" t="str">
        <f>+'Base de datos  1'!E5745</f>
        <v>TR</v>
      </c>
      <c r="E795" t="str">
        <f>+'Base de datos  1'!F5745</f>
        <v>Retiro Basura 13 Julio 22</v>
      </c>
      <c r="G795" s="201">
        <f>+'Base de datos  1'!H5745</f>
        <v>150000</v>
      </c>
    </row>
    <row r="796" spans="1:8" x14ac:dyDescent="0.25">
      <c r="A796" s="33">
        <f>+'Base de datos  1'!A5746</f>
        <v>44743</v>
      </c>
      <c r="B796" t="str">
        <f>+'Base de datos  1'!C5746</f>
        <v>Mantencion</v>
      </c>
      <c r="C796" s="33">
        <f>+'Base de datos  1'!D5746</f>
        <v>44760</v>
      </c>
      <c r="D796" t="str">
        <f>+'Base de datos  1'!E5746</f>
        <v>TR</v>
      </c>
      <c r="E796" t="str">
        <f>+'Base de datos  1'!F5746</f>
        <v>Ferreteria El Yeco, Cloro y otros</v>
      </c>
      <c r="G796" s="201">
        <f>+'Base de datos  1'!H5746</f>
        <v>26200</v>
      </c>
    </row>
    <row r="797" spans="1:8" x14ac:dyDescent="0.25">
      <c r="A797" s="33">
        <f>+'Base de datos  1'!A5747</f>
        <v>44743</v>
      </c>
      <c r="B797" t="str">
        <f>+'Base de datos  1'!C5747</f>
        <v>basura</v>
      </c>
      <c r="C797" s="33">
        <f>+'Base de datos  1'!D5747</f>
        <v>44761</v>
      </c>
      <c r="D797" t="str">
        <f>+'Base de datos  1'!E5747</f>
        <v>TR</v>
      </c>
      <c r="E797" t="str">
        <f>+'Base de datos  1'!F5747</f>
        <v>Retiro Basura 19 Julio 2022</v>
      </c>
      <c r="G797" s="201">
        <f>+'Base de datos  1'!H5747</f>
        <v>150000</v>
      </c>
    </row>
    <row r="798" spans="1:8" x14ac:dyDescent="0.25">
      <c r="A798" s="33">
        <f>+'Base de datos  1'!A5748</f>
        <v>44743</v>
      </c>
      <c r="B798" t="str">
        <f>+'Base de datos  1'!C5748</f>
        <v>Sueldos</v>
      </c>
      <c r="C798" s="33">
        <f>+'Base de datos  1'!D5748</f>
        <v>44762</v>
      </c>
      <c r="D798" t="str">
        <f>+'Base de datos  1'!E5748</f>
        <v>TR</v>
      </c>
      <c r="E798" t="str">
        <f>+'Base de datos  1'!F5748</f>
        <v>Adelanto sueldo Ivan Jara Julio 2022</v>
      </c>
      <c r="G798" s="201">
        <f>+'Base de datos  1'!H5748</f>
        <v>100000</v>
      </c>
    </row>
    <row r="799" spans="1:8" x14ac:dyDescent="0.25">
      <c r="A799" s="33">
        <f>+'Base de datos  1'!A5749</f>
        <v>44743</v>
      </c>
      <c r="B799" t="str">
        <f>+'Base de datos  1'!C5749</f>
        <v>basura</v>
      </c>
      <c r="C799" s="33">
        <f>+'Base de datos  1'!D5749</f>
        <v>44768</v>
      </c>
      <c r="D799" t="str">
        <f>+'Base de datos  1'!E5749</f>
        <v>TR</v>
      </c>
      <c r="E799" t="str">
        <f>+'Base de datos  1'!F5749</f>
        <v>Retiro Basura 26 de Julio 2022</v>
      </c>
      <c r="G799" s="201">
        <f>+'Base de datos  1'!H5749</f>
        <v>150000</v>
      </c>
    </row>
    <row r="800" spans="1:8" x14ac:dyDescent="0.25">
      <c r="A800" s="174">
        <f>+'Base de datos  1'!A5750</f>
        <v>44743</v>
      </c>
      <c r="B800" s="175" t="str">
        <f>+'Base de datos  1'!C5750</f>
        <v>sueldo administrador</v>
      </c>
      <c r="C800" s="174">
        <f>+'Base de datos  1'!D5750</f>
        <v>44771</v>
      </c>
      <c r="D800" s="175" t="str">
        <f>+'Base de datos  1'!E5750</f>
        <v>TR</v>
      </c>
      <c r="E800" s="175" t="str">
        <f>+'Base de datos  1'!F5750</f>
        <v>W.Tapia Administracion Julio 2022</v>
      </c>
      <c r="F800" s="175"/>
      <c r="G800" s="288">
        <f>+'Base de datos  1'!H5750</f>
        <v>569801</v>
      </c>
      <c r="H800" s="288">
        <f>SUM(G782:G800)</f>
        <v>2792039</v>
      </c>
    </row>
    <row r="801" spans="1:7" x14ac:dyDescent="0.25">
      <c r="A801" s="33">
        <f>+'Base de datos  1'!A5751</f>
        <v>44774</v>
      </c>
      <c r="B801" t="str">
        <f>+'Base de datos  1'!C5751</f>
        <v>luz</v>
      </c>
      <c r="C801" s="33">
        <f>+'Base de datos  1'!D5751</f>
        <v>44774</v>
      </c>
      <c r="D801" t="str">
        <f>+'Base de datos  1'!E5751</f>
        <v>TR</v>
      </c>
      <c r="E801" t="str">
        <f>+'Base de datos  1'!F5751</f>
        <v>Litoral 3</v>
      </c>
      <c r="G801" s="201">
        <f>+'Base de datos  1'!H5751</f>
        <v>4363</v>
      </c>
    </row>
    <row r="802" spans="1:7" x14ac:dyDescent="0.25">
      <c r="A802" s="33">
        <f>+'Base de datos  1'!A5752</f>
        <v>44774</v>
      </c>
      <c r="B802" t="str">
        <f>+'Base de datos  1'!C5752</f>
        <v>Sueldos</v>
      </c>
      <c r="C802" s="33">
        <f>+'Base de datos  1'!D5752</f>
        <v>44774</v>
      </c>
      <c r="D802" t="str">
        <f>+'Base de datos  1'!E5752</f>
        <v>TR</v>
      </c>
      <c r="E802" t="str">
        <f>+'Base de datos  1'!F5752</f>
        <v>Ivan Jara Retiro Ramas Villarrica 121</v>
      </c>
      <c r="G802" s="201">
        <f>+'Base de datos  1'!H5752</f>
        <v>10000</v>
      </c>
    </row>
    <row r="803" spans="1:7" x14ac:dyDescent="0.25">
      <c r="A803" s="33">
        <f>+'Base de datos  1'!A5753</f>
        <v>44774</v>
      </c>
      <c r="B803" t="str">
        <f>+'Base de datos  1'!C5753</f>
        <v>celular</v>
      </c>
      <c r="C803" s="33">
        <f>+'Base de datos  1'!D5753</f>
        <v>44774</v>
      </c>
      <c r="D803" t="str">
        <f>+'Base de datos  1'!E5753</f>
        <v>TR</v>
      </c>
      <c r="E803" t="str">
        <f>+'Base de datos  1'!F5753</f>
        <v>Entel Celu encargado</v>
      </c>
      <c r="G803" s="201">
        <f>+'Base de datos  1'!H5753</f>
        <v>10990</v>
      </c>
    </row>
    <row r="804" spans="1:7" x14ac:dyDescent="0.25">
      <c r="A804" s="33">
        <f>+'Base de datos  1'!A5754</f>
        <v>44774</v>
      </c>
      <c r="B804" t="str">
        <f>+'Base de datos  1'!C5754</f>
        <v>Administracion</v>
      </c>
      <c r="C804" s="33">
        <f>+'Base de datos  1'!D5754</f>
        <v>44774</v>
      </c>
      <c r="D804" t="str">
        <f>+'Base de datos  1'!E5754</f>
        <v>TR</v>
      </c>
      <c r="E804" t="str">
        <f>+'Base de datos  1'!F5754</f>
        <v>Hosting Dominio Yeco.cl</v>
      </c>
      <c r="G804" s="201">
        <f>+'Base de datos  1'!H5754</f>
        <v>38556</v>
      </c>
    </row>
    <row r="805" spans="1:7" x14ac:dyDescent="0.25">
      <c r="A805" s="33">
        <f>+'Base de datos  1'!A5755</f>
        <v>44774</v>
      </c>
      <c r="B805" t="str">
        <f>+'Base de datos  1'!C5755</f>
        <v>luz</v>
      </c>
      <c r="C805" s="33">
        <f>+'Base de datos  1'!D5755</f>
        <v>44774</v>
      </c>
      <c r="D805" t="str">
        <f>+'Base de datos  1'!E5755</f>
        <v>TR</v>
      </c>
      <c r="E805" t="str">
        <f>+'Base de datos  1'!F5755</f>
        <v>Litoral 2</v>
      </c>
      <c r="G805" s="201">
        <f>+'Base de datos  1'!H5755</f>
        <v>55502</v>
      </c>
    </row>
    <row r="806" spans="1:7" x14ac:dyDescent="0.25">
      <c r="A806" s="33">
        <f>+'Base de datos  1'!A5756</f>
        <v>44774</v>
      </c>
      <c r="B806" t="str">
        <f>+'Base de datos  1'!C5756</f>
        <v>caja chica</v>
      </c>
      <c r="C806" s="33">
        <f>+'Base de datos  1'!D5756</f>
        <v>44774</v>
      </c>
      <c r="D806" t="str">
        <f>+'Base de datos  1'!E5756</f>
        <v>TR</v>
      </c>
      <c r="E806" t="str">
        <f>+'Base de datos  1'!F5756</f>
        <v>Caja Chica R. Figueroa</v>
      </c>
      <c r="G806" s="201">
        <f>+'Base de datos  1'!H5756</f>
        <v>100000</v>
      </c>
    </row>
    <row r="807" spans="1:7" x14ac:dyDescent="0.25">
      <c r="A807" s="33">
        <f>+'Base de datos  1'!A5757</f>
        <v>44774</v>
      </c>
      <c r="B807" t="str">
        <f>+'Base de datos  1'!C5757</f>
        <v>luz</v>
      </c>
      <c r="C807" s="33">
        <f>+'Base de datos  1'!D5757</f>
        <v>44774</v>
      </c>
      <c r="D807" t="str">
        <f>+'Base de datos  1'!E5757</f>
        <v>TR</v>
      </c>
      <c r="E807" t="str">
        <f>+'Base de datos  1'!F5757</f>
        <v>Litoral 1</v>
      </c>
      <c r="G807" s="201">
        <f>+'Base de datos  1'!H5757</f>
        <v>152725</v>
      </c>
    </row>
    <row r="808" spans="1:7" x14ac:dyDescent="0.25">
      <c r="A808" s="33">
        <f>+'Base de datos  1'!A5758</f>
        <v>44774</v>
      </c>
      <c r="B808" t="str">
        <f>+'Base de datos  1'!C5758</f>
        <v>Sueldos</v>
      </c>
      <c r="C808" s="33">
        <f>+'Base de datos  1'!D5758</f>
        <v>44774</v>
      </c>
      <c r="D808" t="str">
        <f>+'Base de datos  1'!E5758</f>
        <v>TR</v>
      </c>
      <c r="E808" t="str">
        <f>+'Base de datos  1'!F5758</f>
        <v>Liquidacion Julio Ivan Jara</v>
      </c>
      <c r="G808" s="201">
        <f>+'Base de datos  1'!H5758</f>
        <v>304750</v>
      </c>
    </row>
    <row r="809" spans="1:7" x14ac:dyDescent="0.25">
      <c r="A809" s="33">
        <f>+'Base de datos  1'!A5759</f>
        <v>44774</v>
      </c>
      <c r="B809" t="str">
        <f>+'Base de datos  1'!C5759</f>
        <v>Sueldos</v>
      </c>
      <c r="C809" s="33">
        <f>+'Base de datos  1'!D5759</f>
        <v>44774</v>
      </c>
      <c r="D809" t="str">
        <f>+'Base de datos  1'!E5759</f>
        <v>TR</v>
      </c>
      <c r="E809" t="str">
        <f>+'Base de datos  1'!F5759</f>
        <v>Prestamo Ivan Jara</v>
      </c>
      <c r="G809" s="201">
        <f>+'Base de datos  1'!H5759</f>
        <v>800000</v>
      </c>
    </row>
    <row r="810" spans="1:7" x14ac:dyDescent="0.25">
      <c r="A810" s="33">
        <f>+'Base de datos  1'!A5760</f>
        <v>44774</v>
      </c>
      <c r="B810" t="str">
        <f>+'Base de datos  1'!C5760</f>
        <v>Imposiciones</v>
      </c>
      <c r="C810" s="33">
        <f>+'Base de datos  1'!D5760</f>
        <v>44775</v>
      </c>
      <c r="D810" t="str">
        <f>+'Base de datos  1'!E5760</f>
        <v>D/E</v>
      </c>
      <c r="E810" t="str">
        <f>+'Base de datos  1'!F5760</f>
        <v>Previred I.Jara</v>
      </c>
      <c r="G810" s="201">
        <f>+'Base de datos  1'!H5760</f>
        <v>121100</v>
      </c>
    </row>
    <row r="811" spans="1:7" x14ac:dyDescent="0.25">
      <c r="A811" s="33">
        <f>+'Base de datos  1'!A5761</f>
        <v>44774</v>
      </c>
      <c r="B811" t="str">
        <f>+'Base de datos  1'!C5761</f>
        <v>Basura</v>
      </c>
      <c r="C811" s="33">
        <f>+'Base de datos  1'!D5761</f>
        <v>44775</v>
      </c>
      <c r="D811" t="str">
        <f>+'Base de datos  1'!E5761</f>
        <v>D/E</v>
      </c>
      <c r="E811" t="str">
        <f>+'Base de datos  1'!F5761</f>
        <v>Retiro Basura 2 de Agosto 2022</v>
      </c>
      <c r="G811" s="201">
        <f>+'Base de datos  1'!H5761</f>
        <v>150000</v>
      </c>
    </row>
    <row r="812" spans="1:7" x14ac:dyDescent="0.25">
      <c r="A812" s="33">
        <f>+'Base de datos  1'!A5762</f>
        <v>44774</v>
      </c>
      <c r="B812" t="str">
        <f>+'Base de datos  1'!C5762</f>
        <v>Mantencion</v>
      </c>
      <c r="C812" s="33">
        <f>+'Base de datos  1'!D5762</f>
        <v>44776</v>
      </c>
      <c r="D812" t="str">
        <f>+'Base de datos  1'!E5762</f>
        <v>TR</v>
      </c>
      <c r="E812" t="str">
        <f>+'Base de datos  1'!F5762</f>
        <v>Reactivos p. Clorador</v>
      </c>
      <c r="G812" s="201">
        <f>+'Base de datos  1'!H5762</f>
        <v>25942</v>
      </c>
    </row>
    <row r="813" spans="1:7" x14ac:dyDescent="0.25">
      <c r="A813" s="33">
        <f>+'Base de datos  1'!A5763</f>
        <v>44774</v>
      </c>
      <c r="B813" t="str">
        <f>+'Base de datos  1'!C5763</f>
        <v>Mantencion</v>
      </c>
      <c r="C813" s="33">
        <f>+'Base de datos  1'!D5763</f>
        <v>44777</v>
      </c>
      <c r="D813" t="str">
        <f>+'Base de datos  1'!E5763</f>
        <v>TR</v>
      </c>
      <c r="E813" t="str">
        <f>+'Base de datos  1'!F5763</f>
        <v>Agua Destilada - Guantes</v>
      </c>
      <c r="G813" s="201">
        <f>+'Base de datos  1'!H5763</f>
        <v>15800</v>
      </c>
    </row>
    <row r="814" spans="1:7" x14ac:dyDescent="0.25">
      <c r="A814" s="33">
        <f>+'Base de datos  1'!A5764</f>
        <v>44774</v>
      </c>
      <c r="B814" t="str">
        <f>+'Base de datos  1'!C5764</f>
        <v>Mantencion</v>
      </c>
      <c r="C814" s="33">
        <f>+'Base de datos  1'!D5764</f>
        <v>44778</v>
      </c>
      <c r="D814" t="str">
        <f>+'Base de datos  1'!E5764</f>
        <v>TR</v>
      </c>
      <c r="E814" t="str">
        <f>+'Base de datos  1'!F5764</f>
        <v>Retiro Escombros Llanquihue 84</v>
      </c>
      <c r="G814" s="201">
        <f>+'Base de datos  1'!H5764</f>
        <v>10000</v>
      </c>
    </row>
    <row r="815" spans="1:7" x14ac:dyDescent="0.25">
      <c r="A815" s="33">
        <f>+'Base de datos  1'!A5765</f>
        <v>44774</v>
      </c>
      <c r="B815" t="str">
        <f>+'Base de datos  1'!C5765</f>
        <v>Administracion</v>
      </c>
      <c r="C815" s="33">
        <f>+'Base de datos  1'!D5765</f>
        <v>44781</v>
      </c>
      <c r="D815" t="str">
        <f>+'Base de datos  1'!E5765</f>
        <v>TR</v>
      </c>
      <c r="E815" t="str">
        <f>+'Base de datos  1'!F5765</f>
        <v>Pac Fraude seguro</v>
      </c>
      <c r="G815" s="201">
        <f>+'Base de datos  1'!H5765</f>
        <v>4693</v>
      </c>
    </row>
    <row r="816" spans="1:7" x14ac:dyDescent="0.25">
      <c r="A816" s="33">
        <f>+'Base de datos  1'!A5766</f>
        <v>44774</v>
      </c>
      <c r="B816" t="str">
        <f>+'Base de datos  1'!C5766</f>
        <v>basura</v>
      </c>
      <c r="C816" s="33">
        <f>+'Base de datos  1'!D5766</f>
        <v>44782</v>
      </c>
      <c r="D816" t="str">
        <f>+'Base de datos  1'!E5766</f>
        <v>TR</v>
      </c>
      <c r="E816" t="str">
        <f>+'Base de datos  1'!F5766</f>
        <v>Retiro Basura 9 de Agosto 2022</v>
      </c>
      <c r="G816" s="201">
        <f>+'Base de datos  1'!H5766</f>
        <v>150000</v>
      </c>
    </row>
    <row r="817" spans="1:8" x14ac:dyDescent="0.25">
      <c r="A817" s="33">
        <f>+'Base de datos  1'!A5767</f>
        <v>44774</v>
      </c>
      <c r="B817" t="str">
        <f>+'Base de datos  1'!C5767</f>
        <v>caja chica</v>
      </c>
      <c r="C817" s="33">
        <f>+'Base de datos  1'!D5767</f>
        <v>44789</v>
      </c>
      <c r="D817" t="str">
        <f>+'Base de datos  1'!E5767</f>
        <v>TR</v>
      </c>
      <c r="E817" t="str">
        <f>+'Base de datos  1'!F5767</f>
        <v>R.Figueroa Complemento C.Chica AGO.22</v>
      </c>
      <c r="G817" s="201">
        <f>+'Base de datos  1'!H5767</f>
        <v>100000</v>
      </c>
    </row>
    <row r="818" spans="1:8" x14ac:dyDescent="0.25">
      <c r="A818" s="33">
        <f>+'Base de datos  1'!A5768</f>
        <v>44774</v>
      </c>
      <c r="B818" t="str">
        <f>+'Base de datos  1'!C5768</f>
        <v>Basura</v>
      </c>
      <c r="C818" s="33">
        <f>+'Base de datos  1'!D5768</f>
        <v>44789</v>
      </c>
      <c r="D818" t="str">
        <f>+'Base de datos  1'!E5768</f>
        <v>TR</v>
      </c>
      <c r="E818" t="str">
        <f>+'Base de datos  1'!F5768</f>
        <v>Retiro Basura 16 ago.22</v>
      </c>
      <c r="G818" s="201">
        <f>+'Base de datos  1'!H5768</f>
        <v>150000</v>
      </c>
    </row>
    <row r="819" spans="1:8" x14ac:dyDescent="0.25">
      <c r="A819" s="33">
        <f>+'Base de datos  1'!A5769</f>
        <v>44774</v>
      </c>
      <c r="B819" t="str">
        <f>+'Base de datos  1'!C5769</f>
        <v>Mantencion</v>
      </c>
      <c r="C819" s="33">
        <f>+'Base de datos  1'!D5769</f>
        <v>44792</v>
      </c>
      <c r="D819" t="str">
        <f>+'Base de datos  1'!E5769</f>
        <v>TR</v>
      </c>
      <c r="E819" t="str">
        <f>+'Base de datos  1'!F5769</f>
        <v>Chapa puerta oficina - sede</v>
      </c>
      <c r="G819" s="201">
        <f>+'Base de datos  1'!H5769</f>
        <v>15150</v>
      </c>
    </row>
    <row r="820" spans="1:8" x14ac:dyDescent="0.25">
      <c r="A820" s="33">
        <f>+'Base de datos  1'!A5770</f>
        <v>44774</v>
      </c>
      <c r="B820" t="str">
        <f>+'Base de datos  1'!C5770</f>
        <v>Nueva sede</v>
      </c>
      <c r="C820" s="33">
        <f>+'Base de datos  1'!D5770</f>
        <v>44792</v>
      </c>
      <c r="D820" t="str">
        <f>+'Base de datos  1'!E5770</f>
        <v>TR</v>
      </c>
      <c r="E820" t="str">
        <f>+'Base de datos  1'!F5770</f>
        <v>Abono L.Marchant x Nueva Sede</v>
      </c>
      <c r="G820" s="201">
        <f>+'Base de datos  1'!H5770</f>
        <v>300000</v>
      </c>
    </row>
    <row r="821" spans="1:8" x14ac:dyDescent="0.25">
      <c r="A821" s="33">
        <f>+'Base de datos  1'!A5771</f>
        <v>44774</v>
      </c>
      <c r="B821" t="str">
        <f>+'Base de datos  1'!C5771</f>
        <v>luz</v>
      </c>
      <c r="C821" s="33">
        <f>+'Base de datos  1'!D5771</f>
        <v>44797</v>
      </c>
      <c r="D821" t="str">
        <f>+'Base de datos  1'!E5771</f>
        <v>TR</v>
      </c>
      <c r="E821" t="str">
        <f>+'Base de datos  1'!F5771</f>
        <v>Maria Madariaga x Gasto de Electricidad</v>
      </c>
      <c r="G821" s="201">
        <f>+'Base de datos  1'!H5771</f>
        <v>25000</v>
      </c>
    </row>
    <row r="822" spans="1:8" x14ac:dyDescent="0.25">
      <c r="A822" s="33">
        <f>+'Base de datos  1'!A5772</f>
        <v>44774</v>
      </c>
      <c r="B822" t="str">
        <f>+'Base de datos  1'!C5772</f>
        <v>Basura</v>
      </c>
      <c r="C822" s="33">
        <f>+'Base de datos  1'!D5772</f>
        <v>44798</v>
      </c>
      <c r="D822" t="str">
        <f>+'Base de datos  1'!E5772</f>
        <v>TR</v>
      </c>
      <c r="E822" t="str">
        <f>+'Base de datos  1'!F5772</f>
        <v>Retiro Basura 24 Ago. 22</v>
      </c>
      <c r="G822" s="201">
        <f>+'Base de datos  1'!H5772</f>
        <v>150000</v>
      </c>
    </row>
    <row r="823" spans="1:8" x14ac:dyDescent="0.25">
      <c r="A823" s="33">
        <f>+'Base de datos  1'!A5773</f>
        <v>44774</v>
      </c>
      <c r="B823" t="str">
        <f>+'Base de datos  1'!C5773</f>
        <v>Nueva sede</v>
      </c>
      <c r="C823" s="33">
        <f>+'Base de datos  1'!D5773</f>
        <v>44799</v>
      </c>
      <c r="D823" t="str">
        <f>+'Base de datos  1'!E5773</f>
        <v>TR</v>
      </c>
      <c r="E823" t="str">
        <f>+'Base de datos  1'!F5773</f>
        <v>Abono L.Marchant x Nueva Sede</v>
      </c>
      <c r="G823" s="201">
        <f>+'Base de datos  1'!H5773</f>
        <v>500000</v>
      </c>
    </row>
    <row r="824" spans="1:8" x14ac:dyDescent="0.25">
      <c r="A824" s="33">
        <f>+'Base de datos  1'!A5774</f>
        <v>44774</v>
      </c>
      <c r="B824" t="str">
        <f>+'Base de datos  1'!C5774</f>
        <v>Basura</v>
      </c>
      <c r="C824" s="33">
        <f>+'Base de datos  1'!D5774</f>
        <v>44803</v>
      </c>
      <c r="D824" t="str">
        <f>+'Base de datos  1'!E5774</f>
        <v>TR</v>
      </c>
      <c r="E824" t="str">
        <f>+'Base de datos  1'!F5774</f>
        <v>Retiro Basura 30 Ago.22</v>
      </c>
      <c r="G824" s="201">
        <f>+'Base de datos  1'!H5774</f>
        <v>150000</v>
      </c>
    </row>
    <row r="825" spans="1:8" x14ac:dyDescent="0.25">
      <c r="A825" s="33">
        <f>+'Base de datos  1'!A5775</f>
        <v>44774</v>
      </c>
      <c r="B825" t="str">
        <f>+'Base de datos  1'!C5775</f>
        <v>Sueldos</v>
      </c>
      <c r="C825" s="33">
        <f>+'Base de datos  1'!D5775</f>
        <v>44804</v>
      </c>
      <c r="D825" t="str">
        <f>+'Base de datos  1'!E5775</f>
        <v>TR</v>
      </c>
      <c r="E825" t="str">
        <f>+'Base de datos  1'!F5775</f>
        <v>Liquidacion Ago.22 Ivan Jara</v>
      </c>
      <c r="G825" s="201">
        <f>+'Base de datos  1'!H5775</f>
        <v>4750</v>
      </c>
    </row>
    <row r="826" spans="1:8" x14ac:dyDescent="0.25">
      <c r="A826" s="174">
        <f>+'Base de datos  1'!A5776</f>
        <v>44774</v>
      </c>
      <c r="B826" s="175" t="str">
        <f>+'Base de datos  1'!C5776</f>
        <v>sueldo administrador</v>
      </c>
      <c r="C826" s="174">
        <f>+'Base de datos  1'!D5776</f>
        <v>44804</v>
      </c>
      <c r="D826" s="175" t="str">
        <f>+'Base de datos  1'!E5776</f>
        <v>TR</v>
      </c>
      <c r="E826" s="175" t="str">
        <f>+'Base de datos  1'!F5776</f>
        <v>Administ. Agosto W. Tapia</v>
      </c>
      <c r="F826" s="175"/>
      <c r="G826" s="288">
        <f>+'Base de datos  1'!H5776</f>
        <v>569801</v>
      </c>
      <c r="H826" s="288">
        <f>SUM(G801:G826)</f>
        <v>3919122</v>
      </c>
    </row>
    <row r="827" spans="1:8" x14ac:dyDescent="0.25">
      <c r="A827" s="33">
        <f>+'Base de datos  1'!A5777</f>
        <v>44805</v>
      </c>
      <c r="B827" t="str">
        <f>+'Base de datos  1'!C5777</f>
        <v>luz</v>
      </c>
      <c r="C827" s="33">
        <f>+'Base de datos  1'!D5777</f>
        <v>44805</v>
      </c>
      <c r="D827" t="str">
        <f>+'Base de datos  1'!E5777</f>
        <v>TR</v>
      </c>
      <c r="E827" t="str">
        <f>+'Base de datos  1'!F5777</f>
        <v>Litoral 3</v>
      </c>
      <c r="G827" s="201">
        <f>+'Base de datos  1'!H5777</f>
        <v>6712</v>
      </c>
    </row>
    <row r="828" spans="1:8" x14ac:dyDescent="0.25">
      <c r="A828" s="33">
        <f>+'Base de datos  1'!A5778</f>
        <v>44805</v>
      </c>
      <c r="B828" t="str">
        <f>+'Base de datos  1'!C5778</f>
        <v>celular</v>
      </c>
      <c r="C828" s="33">
        <f>+'Base de datos  1'!D5778</f>
        <v>44805</v>
      </c>
      <c r="D828" t="str">
        <f>+'Base de datos  1'!E5778</f>
        <v>TR</v>
      </c>
      <c r="E828" t="str">
        <f>+'Base de datos  1'!F5778</f>
        <v>Entel, Celular encargado</v>
      </c>
      <c r="G828" s="201">
        <f>+'Base de datos  1'!H5778</f>
        <v>10990</v>
      </c>
    </row>
    <row r="829" spans="1:8" x14ac:dyDescent="0.25">
      <c r="A829" s="33">
        <f>+'Base de datos  1'!A5779</f>
        <v>44805</v>
      </c>
      <c r="B829" t="str">
        <f>+'Base de datos  1'!C5779</f>
        <v>luz</v>
      </c>
      <c r="C829" s="33">
        <f>+'Base de datos  1'!D5779</f>
        <v>44805</v>
      </c>
      <c r="D829" t="str">
        <f>+'Base de datos  1'!E5779</f>
        <v>TR</v>
      </c>
      <c r="E829" t="str">
        <f>+'Base de datos  1'!F5779</f>
        <v>Litoral 2</v>
      </c>
      <c r="G829" s="201">
        <f>+'Base de datos  1'!H5779</f>
        <v>48007</v>
      </c>
    </row>
    <row r="830" spans="1:8" x14ac:dyDescent="0.25">
      <c r="A830" s="33">
        <f>+'Base de datos  1'!A5780</f>
        <v>44805</v>
      </c>
      <c r="B830" t="str">
        <f>+'Base de datos  1'!C5780</f>
        <v>luz</v>
      </c>
      <c r="C830" s="33">
        <f>+'Base de datos  1'!D5780</f>
        <v>44805</v>
      </c>
      <c r="D830" t="str">
        <f>+'Base de datos  1'!E5780</f>
        <v>TR</v>
      </c>
      <c r="E830" t="str">
        <f>+'Base de datos  1'!F5780</f>
        <v>Litoral 1</v>
      </c>
      <c r="G830" s="201">
        <f>+'Base de datos  1'!H5780</f>
        <v>92023</v>
      </c>
    </row>
    <row r="831" spans="1:8" x14ac:dyDescent="0.25">
      <c r="A831" s="33">
        <f>+'Base de datos  1'!A5781</f>
        <v>44805</v>
      </c>
      <c r="B831" t="str">
        <f>+'Base de datos  1'!C5781</f>
        <v>caja chica</v>
      </c>
      <c r="C831" s="33">
        <f>+'Base de datos  1'!D5781</f>
        <v>44805</v>
      </c>
      <c r="D831" t="str">
        <f>+'Base de datos  1'!E5781</f>
        <v>TR</v>
      </c>
      <c r="E831" t="str">
        <f>+'Base de datos  1'!F5781</f>
        <v>Caja Chica Septiembre R. Figueroa</v>
      </c>
      <c r="G831" s="201">
        <f>+'Base de datos  1'!H5781</f>
        <v>100000</v>
      </c>
    </row>
    <row r="832" spans="1:8" x14ac:dyDescent="0.25">
      <c r="A832" s="33">
        <f>+'Base de datos  1'!A5782</f>
        <v>44805</v>
      </c>
      <c r="B832" t="str">
        <f>+'Base de datos  1'!C5782</f>
        <v>Imposiciones</v>
      </c>
      <c r="C832" s="33">
        <f>+'Base de datos  1'!D5782</f>
        <v>44805</v>
      </c>
      <c r="D832" t="str">
        <f>+'Base de datos  1'!E5782</f>
        <v>TR</v>
      </c>
      <c r="E832" t="str">
        <f>+'Base de datos  1'!F5782</f>
        <v>Previred Ivan Jara</v>
      </c>
      <c r="G832" s="201">
        <f>+'Base de datos  1'!H5782</f>
        <v>121100</v>
      </c>
    </row>
    <row r="833" spans="1:7" x14ac:dyDescent="0.25">
      <c r="A833" s="33">
        <f>+'Base de datos  1'!A5783</f>
        <v>44805</v>
      </c>
      <c r="B833" t="str">
        <f>+'Base de datos  1'!C5783</f>
        <v>Mantencion</v>
      </c>
      <c r="C833" s="33">
        <f>+'Base de datos  1'!D5783</f>
        <v>44806</v>
      </c>
      <c r="D833" t="str">
        <f>+'Base de datos  1'!E5783</f>
        <v>TR</v>
      </c>
      <c r="E833" t="str">
        <f>+'Base de datos  1'!F5783</f>
        <v>Materiales Rep. Mirador</v>
      </c>
      <c r="G833" s="201">
        <f>+'Base de datos  1'!H5783</f>
        <v>10450</v>
      </c>
    </row>
    <row r="834" spans="1:7" x14ac:dyDescent="0.25">
      <c r="A834" s="33">
        <f>+'Base de datos  1'!A5784</f>
        <v>44805</v>
      </c>
      <c r="B834" t="str">
        <f>+'Base de datos  1'!C5784</f>
        <v>Administracion</v>
      </c>
      <c r="C834" s="33">
        <f>+'Base de datos  1'!D5784</f>
        <v>44809</v>
      </c>
      <c r="D834" t="str">
        <f>+'Base de datos  1'!E5784</f>
        <v>TR</v>
      </c>
      <c r="E834" t="str">
        <f>+'Base de datos  1'!F5784</f>
        <v>Apoyo El Yeco Ayuda Al Yeco. Comida</v>
      </c>
      <c r="G834" s="201">
        <f>+'Base de datos  1'!H5784</f>
        <v>88546</v>
      </c>
    </row>
    <row r="835" spans="1:7" x14ac:dyDescent="0.25">
      <c r="A835" s="33">
        <f>+'Base de datos  1'!A5785</f>
        <v>44805</v>
      </c>
      <c r="B835" t="str">
        <f>+'Base de datos  1'!C5785</f>
        <v>Administracion</v>
      </c>
      <c r="C835" s="33">
        <f>+'Base de datos  1'!D5785</f>
        <v>44810</v>
      </c>
      <c r="D835" t="str">
        <f>+'Base de datos  1'!E5785</f>
        <v>TR</v>
      </c>
      <c r="E835" t="str">
        <f>+'Base de datos  1'!F5785</f>
        <v>Seguro Fraude</v>
      </c>
      <c r="G835" s="201">
        <f>+'Base de datos  1'!H5785</f>
        <v>4757</v>
      </c>
    </row>
    <row r="836" spans="1:7" x14ac:dyDescent="0.25">
      <c r="A836" s="33">
        <f>+'Base de datos  1'!A5786</f>
        <v>44805</v>
      </c>
      <c r="B836" t="str">
        <f>+'Base de datos  1'!C5786</f>
        <v>agua</v>
      </c>
      <c r="C836" s="33">
        <f>+'Base de datos  1'!D5786</f>
        <v>44811</v>
      </c>
      <c r="D836" t="str">
        <f>+'Base de datos  1'!E5786</f>
        <v>TR</v>
      </c>
      <c r="E836" t="str">
        <f>+'Base de datos  1'!F5786</f>
        <v>2 Camiones de Agua Cist. Dist.</v>
      </c>
      <c r="G836" s="201">
        <f>+'Base de datos  1'!H5786</f>
        <v>100000</v>
      </c>
    </row>
    <row r="837" spans="1:7" x14ac:dyDescent="0.25">
      <c r="A837" s="33">
        <f>+'Base de datos  1'!A5787</f>
        <v>44805</v>
      </c>
      <c r="B837" t="str">
        <f>+'Base de datos  1'!C5787</f>
        <v>Basura</v>
      </c>
      <c r="C837" s="33">
        <f>+'Base de datos  1'!D5787</f>
        <v>44811</v>
      </c>
      <c r="D837" t="str">
        <f>+'Base de datos  1'!E5787</f>
        <v>TR</v>
      </c>
      <c r="E837" t="str">
        <f>+'Base de datos  1'!F5787</f>
        <v>Retiro Basura 6 sep. 222</v>
      </c>
      <c r="G837" s="201">
        <f>+'Base de datos  1'!H5787</f>
        <v>150000</v>
      </c>
    </row>
    <row r="838" spans="1:7" x14ac:dyDescent="0.25">
      <c r="A838" s="33">
        <f>+'Base de datos  1'!A5788</f>
        <v>44805</v>
      </c>
      <c r="B838" t="str">
        <f>+'Base de datos  1'!C5788</f>
        <v>Mantencion</v>
      </c>
      <c r="C838" s="33">
        <f>+'Base de datos  1'!D5788</f>
        <v>44812</v>
      </c>
      <c r="D838" t="str">
        <f>+'Base de datos  1'!E5788</f>
        <v>TR</v>
      </c>
      <c r="E838" t="str">
        <f>+'Base de datos  1'!F5788</f>
        <v>2 Sacos de Cemento Rep Mirador</v>
      </c>
      <c r="G838" s="201">
        <f>+'Base de datos  1'!H5788</f>
        <v>7900</v>
      </c>
    </row>
    <row r="839" spans="1:7" x14ac:dyDescent="0.25">
      <c r="A839" s="33">
        <f>+'Base de datos  1'!A5789</f>
        <v>44805</v>
      </c>
      <c r="B839" t="str">
        <f>+'Base de datos  1'!C5789</f>
        <v>Nueva sede</v>
      </c>
      <c r="C839" s="33">
        <f>+'Base de datos  1'!D5789</f>
        <v>44812</v>
      </c>
      <c r="D839" t="str">
        <f>+'Base de datos  1'!E5789</f>
        <v>TR</v>
      </c>
      <c r="E839" t="str">
        <f>+'Base de datos  1'!F5789</f>
        <v>Abono L.Marchant x Nueva Sede</v>
      </c>
      <c r="G839" s="201">
        <f>+'Base de datos  1'!H5789</f>
        <v>500000</v>
      </c>
    </row>
    <row r="840" spans="1:7" x14ac:dyDescent="0.25">
      <c r="A840" s="33">
        <f>+'Base de datos  1'!A5790</f>
        <v>44805</v>
      </c>
      <c r="B840" t="str">
        <f>+'Base de datos  1'!C5790</f>
        <v>Sueldos</v>
      </c>
      <c r="C840" s="33">
        <f>+'Base de datos  1'!D5790</f>
        <v>44816</v>
      </c>
      <c r="D840" t="str">
        <f>+'Base de datos  1'!E5790</f>
        <v>TR</v>
      </c>
      <c r="E840" t="str">
        <f>+'Base de datos  1'!F5790</f>
        <v>Día extra 19 sep.22. Ivan Jara</v>
      </c>
      <c r="G840" s="201">
        <f>+'Base de datos  1'!H5790</f>
        <v>30000</v>
      </c>
    </row>
    <row r="841" spans="1:7" x14ac:dyDescent="0.25">
      <c r="A841" s="33">
        <f>+'Base de datos  1'!A5791</f>
        <v>44805</v>
      </c>
      <c r="B841" t="str">
        <f>+'Base de datos  1'!C5791</f>
        <v>caja chica</v>
      </c>
      <c r="C841" s="33">
        <f>+'Base de datos  1'!D5791</f>
        <v>44816</v>
      </c>
      <c r="D841" t="str">
        <f>+'Base de datos  1'!E5791</f>
        <v>TR</v>
      </c>
      <c r="E841" t="str">
        <f>+'Base de datos  1'!F5791</f>
        <v>Suple caja chica Sep. R. Figueroa</v>
      </c>
      <c r="G841" s="201">
        <f>+'Base de datos  1'!H5791</f>
        <v>50000</v>
      </c>
    </row>
    <row r="842" spans="1:7" x14ac:dyDescent="0.25">
      <c r="A842" s="33">
        <f>+'Base de datos  1'!A5792</f>
        <v>44805</v>
      </c>
      <c r="B842" t="str">
        <f>+'Base de datos  1'!C5792</f>
        <v>Sueldos</v>
      </c>
      <c r="C842" s="33">
        <f>+'Base de datos  1'!D5792</f>
        <v>44816</v>
      </c>
      <c r="D842" t="str">
        <f>+'Base de datos  1'!E5792</f>
        <v>TR</v>
      </c>
      <c r="E842" t="str">
        <f>+'Base de datos  1'!F5792</f>
        <v>Aguinaldo Ivan Jara</v>
      </c>
      <c r="G842" s="201">
        <f>+'Base de datos  1'!H5792</f>
        <v>70000</v>
      </c>
    </row>
    <row r="843" spans="1:7" x14ac:dyDescent="0.25">
      <c r="A843" s="33">
        <f>+'Base de datos  1'!A5793</f>
        <v>44805</v>
      </c>
      <c r="B843" t="str">
        <f>+'Base de datos  1'!C5793</f>
        <v>Mantencion</v>
      </c>
      <c r="C843" s="33">
        <f>+'Base de datos  1'!D5793</f>
        <v>44817</v>
      </c>
      <c r="D843" t="str">
        <f>+'Base de datos  1'!E5793</f>
        <v>TR</v>
      </c>
      <c r="E843" t="str">
        <f>+'Base de datos  1'!F5793</f>
        <v>Ferreteria El Yeco pinturas</v>
      </c>
      <c r="G843" s="201">
        <f>+'Base de datos  1'!H5793</f>
        <v>75880</v>
      </c>
    </row>
    <row r="844" spans="1:7" x14ac:dyDescent="0.25">
      <c r="A844" s="33">
        <f>+'Base de datos  1'!A5794</f>
        <v>44805</v>
      </c>
      <c r="B844" t="str">
        <f>+'Base de datos  1'!C5794</f>
        <v>agua</v>
      </c>
      <c r="C844" s="33">
        <f>+'Base de datos  1'!D5794</f>
        <v>44818</v>
      </c>
      <c r="D844" t="str">
        <f>+'Base de datos  1'!E5794</f>
        <v>TR</v>
      </c>
      <c r="E844" t="str">
        <f>+'Base de datos  1'!F5794</f>
        <v>3 Camiones de agua cist. Dist.</v>
      </c>
      <c r="G844" s="201">
        <f>+'Base de datos  1'!H5794</f>
        <v>150000</v>
      </c>
    </row>
    <row r="845" spans="1:7" x14ac:dyDescent="0.25">
      <c r="A845" s="33">
        <f>+'Base de datos  1'!A5795</f>
        <v>44805</v>
      </c>
      <c r="B845" t="str">
        <f>+'Base de datos  1'!C5795</f>
        <v>basura</v>
      </c>
      <c r="C845" s="33">
        <f>+'Base de datos  1'!D5795</f>
        <v>44818</v>
      </c>
      <c r="D845" t="str">
        <f>+'Base de datos  1'!E5795</f>
        <v>TR</v>
      </c>
      <c r="E845" t="str">
        <f>+'Base de datos  1'!F5795</f>
        <v>Retiro Basura 14 sep. 222</v>
      </c>
      <c r="G845" s="201">
        <f>+'Base de datos  1'!H5795</f>
        <v>150000</v>
      </c>
    </row>
    <row r="846" spans="1:7" x14ac:dyDescent="0.25">
      <c r="A846" s="33">
        <f>+'Base de datos  1'!A5796</f>
        <v>44805</v>
      </c>
      <c r="B846" t="str">
        <f>+'Base de datos  1'!C5796</f>
        <v>Mantencion</v>
      </c>
      <c r="C846" s="33">
        <f>+'Base de datos  1'!D5796</f>
        <v>44824</v>
      </c>
      <c r="D846" t="str">
        <f>+'Base de datos  1'!E5796</f>
        <v>TR</v>
      </c>
      <c r="E846" t="str">
        <f>+'Base de datos  1'!F5796</f>
        <v>ANGEL X REPARAC. LUMINIARIAS</v>
      </c>
      <c r="G846" s="201">
        <f>+'Base de datos  1'!H5796</f>
        <v>100000</v>
      </c>
    </row>
    <row r="847" spans="1:7" x14ac:dyDescent="0.25">
      <c r="A847" s="33">
        <f>+'Base de datos  1'!A5797</f>
        <v>44805</v>
      </c>
      <c r="B847" t="str">
        <f>+'Base de datos  1'!C5797</f>
        <v>basura</v>
      </c>
      <c r="C847" s="33">
        <f>+'Base de datos  1'!D5797</f>
        <v>44824</v>
      </c>
      <c r="D847" t="str">
        <f>+'Base de datos  1'!E5797</f>
        <v>TR</v>
      </c>
      <c r="E847" t="str">
        <f>+'Base de datos  1'!F5797</f>
        <v>Retiro Basura 20 sep.22</v>
      </c>
      <c r="G847" s="201">
        <f>+'Base de datos  1'!H5797</f>
        <v>150000</v>
      </c>
    </row>
    <row r="848" spans="1:7" x14ac:dyDescent="0.25">
      <c r="A848" s="33">
        <f>+'Base de datos  1'!A5798</f>
        <v>44805</v>
      </c>
      <c r="B848" t="str">
        <f>+'Base de datos  1'!C5798</f>
        <v>agua</v>
      </c>
      <c r="C848" s="33">
        <f>+'Base de datos  1'!D5798</f>
        <v>44826</v>
      </c>
      <c r="D848" t="str">
        <f>+'Base de datos  1'!E5798</f>
        <v>TR</v>
      </c>
      <c r="E848" t="str">
        <f>+'Base de datos  1'!F5798</f>
        <v>2 Camiones de Agua Cist. Dist.</v>
      </c>
      <c r="G848" s="201">
        <f>+'Base de datos  1'!H5798</f>
        <v>100000</v>
      </c>
    </row>
    <row r="849" spans="1:8" x14ac:dyDescent="0.25">
      <c r="A849" s="33">
        <f>+'Base de datos  1'!A5799</f>
        <v>44805</v>
      </c>
      <c r="B849" t="str">
        <f>+'Base de datos  1'!C5799</f>
        <v>basura</v>
      </c>
      <c r="C849" s="33">
        <f>+'Base de datos  1'!D5799</f>
        <v>44831</v>
      </c>
      <c r="D849" t="str">
        <f>+'Base de datos  1'!E5799</f>
        <v>TR</v>
      </c>
      <c r="E849" t="str">
        <f>+'Base de datos  1'!F5799</f>
        <v>Retiro Basura 27 Sep.22</v>
      </c>
      <c r="G849" s="201">
        <f>+'Base de datos  1'!H5799</f>
        <v>150000</v>
      </c>
    </row>
    <row r="850" spans="1:8" x14ac:dyDescent="0.25">
      <c r="A850" s="33">
        <f>+'Base de datos  1'!A5800</f>
        <v>44805</v>
      </c>
      <c r="B850" t="str">
        <f>+'Base de datos  1'!C5800</f>
        <v>Contribuciones</v>
      </c>
      <c r="C850" s="33">
        <f>+'Base de datos  1'!D5800</f>
        <v>44831</v>
      </c>
      <c r="D850" t="str">
        <f>+'Base de datos  1'!E5800</f>
        <v>TR</v>
      </c>
      <c r="E850" t="str">
        <f>+'Base de datos  1'!F5800</f>
        <v>Contribuciones ctas 3-4 Sitios Ensueño</v>
      </c>
      <c r="G850" s="201">
        <f>+'Base de datos  1'!H5800</f>
        <v>1750602</v>
      </c>
    </row>
    <row r="851" spans="1:8" x14ac:dyDescent="0.25">
      <c r="A851" s="33">
        <f>+'Base de datos  1'!A5801</f>
        <v>44805</v>
      </c>
      <c r="B851" t="str">
        <f>+'Base de datos  1'!C5801</f>
        <v>Proy. TiT Dominio</v>
      </c>
      <c r="C851" s="33">
        <f>+'Base de datos  1'!D5801</f>
        <v>44833</v>
      </c>
      <c r="D851" t="str">
        <f>+'Base de datos  1'!E5801</f>
        <v>TR</v>
      </c>
      <c r="E851" t="str">
        <f>+'Base de datos  1'!F5801</f>
        <v>Transcripción Esc. Actas de Reunion</v>
      </c>
      <c r="G851" s="201">
        <f>+'Base de datos  1'!H5801</f>
        <v>60000</v>
      </c>
    </row>
    <row r="852" spans="1:8" x14ac:dyDescent="0.25">
      <c r="A852" s="33">
        <f>+'Base de datos  1'!A5802</f>
        <v>44805</v>
      </c>
      <c r="B852" t="str">
        <f>+'Base de datos  1'!C5802</f>
        <v>Proy. TiT Dominio</v>
      </c>
      <c r="C852" s="33">
        <f>+'Base de datos  1'!D5802</f>
        <v>44833</v>
      </c>
      <c r="D852" t="str">
        <f>+'Base de datos  1'!E5802</f>
        <v>TR</v>
      </c>
      <c r="E852" t="str">
        <f>+'Base de datos  1'!F5802</f>
        <v xml:space="preserve">Reduccion a Escritura Actas. Notaria </v>
      </c>
      <c r="G852" s="201">
        <f>+'Base de datos  1'!H5802</f>
        <v>90000</v>
      </c>
    </row>
    <row r="853" spans="1:8" x14ac:dyDescent="0.25">
      <c r="A853" s="33">
        <f>+'Base de datos  1'!A5803</f>
        <v>44805</v>
      </c>
      <c r="B853" t="str">
        <f>+'Base de datos  1'!C5803</f>
        <v>agua</v>
      </c>
      <c r="C853" s="33">
        <f>+'Base de datos  1'!D5803</f>
        <v>44834</v>
      </c>
      <c r="D853" t="str">
        <f>+'Base de datos  1'!E5803</f>
        <v>TR</v>
      </c>
      <c r="E853" t="str">
        <f>+'Base de datos  1'!F5803</f>
        <v>2 Camiones de Agua Cist. Dist.</v>
      </c>
      <c r="G853" s="201">
        <f>+'Base de datos  1'!H5803</f>
        <v>100000</v>
      </c>
    </row>
    <row r="854" spans="1:8" x14ac:dyDescent="0.25">
      <c r="A854" s="33">
        <f>+'Base de datos  1'!A5804</f>
        <v>44805</v>
      </c>
      <c r="B854" t="str">
        <f>+'Base de datos  1'!C5804</f>
        <v>caja chica</v>
      </c>
      <c r="C854" s="33">
        <f>+'Base de datos  1'!D5804</f>
        <v>44834</v>
      </c>
      <c r="D854" t="str">
        <f>+'Base de datos  1'!E5804</f>
        <v>TR</v>
      </c>
      <c r="E854" t="str">
        <f>+'Base de datos  1'!F5804</f>
        <v>R. Figueroa Caja Chica Octubre</v>
      </c>
      <c r="G854" s="201">
        <f>+'Base de datos  1'!H5804</f>
        <v>165000</v>
      </c>
    </row>
    <row r="855" spans="1:8" x14ac:dyDescent="0.25">
      <c r="A855" s="33">
        <f>+'Base de datos  1'!A5805</f>
        <v>44805</v>
      </c>
      <c r="B855" t="str">
        <f>+'Base de datos  1'!C5805</f>
        <v>Sueldos</v>
      </c>
      <c r="C855" s="33">
        <f>+'Base de datos  1'!D5805</f>
        <v>44834</v>
      </c>
      <c r="D855" t="str">
        <f>+'Base de datos  1'!E5805</f>
        <v>TR</v>
      </c>
      <c r="E855" t="str">
        <f>+'Base de datos  1'!F5805</f>
        <v>Liq. Ivan Jara Sep. 22</v>
      </c>
      <c r="G855" s="201">
        <f>+'Base de datos  1'!H5805</f>
        <v>204751</v>
      </c>
    </row>
    <row r="856" spans="1:8" x14ac:dyDescent="0.25">
      <c r="A856" s="174">
        <f>+'Base de datos  1'!A5806</f>
        <v>44805</v>
      </c>
      <c r="B856" s="175" t="str">
        <f>+'Base de datos  1'!C5806</f>
        <v>sueldo administrador</v>
      </c>
      <c r="C856" s="174">
        <f>+'Base de datos  1'!D5806</f>
        <v>44834</v>
      </c>
      <c r="D856" s="175" t="str">
        <f>+'Base de datos  1'!E5806</f>
        <v>TR</v>
      </c>
      <c r="E856" s="175" t="str">
        <f>+'Base de datos  1'!F5806</f>
        <v>Adnministración Wt Septiembre</v>
      </c>
      <c r="F856" s="175"/>
      <c r="G856" s="288">
        <f>+'Base de datos  1'!H5806</f>
        <v>569801</v>
      </c>
      <c r="H856" s="288">
        <f>SUM(G827:G856)</f>
        <v>5206519</v>
      </c>
    </row>
    <row r="857" spans="1:8" x14ac:dyDescent="0.25">
      <c r="A857" s="33">
        <f>+'Base de datos  1'!A5807</f>
        <v>44835</v>
      </c>
      <c r="B857" t="str">
        <f>+'Base de datos  1'!C5807</f>
        <v>luz</v>
      </c>
      <c r="C857" s="33">
        <f>+'Base de datos  1'!D5807</f>
        <v>44837</v>
      </c>
      <c r="D857" t="str">
        <f>+'Base de datos  1'!E5807</f>
        <v>TR</v>
      </c>
      <c r="E857" t="str">
        <f>+'Base de datos  1'!F5807</f>
        <v>Litoral 3</v>
      </c>
      <c r="G857" s="201">
        <f>+'Base de datos  1'!H5807</f>
        <v>4728</v>
      </c>
    </row>
    <row r="858" spans="1:8" x14ac:dyDescent="0.25">
      <c r="A858" s="33">
        <f>+'Base de datos  1'!A5808</f>
        <v>44835</v>
      </c>
      <c r="B858" t="str">
        <f>+'Base de datos  1'!C5808</f>
        <v>celular</v>
      </c>
      <c r="C858" s="33">
        <f>+'Base de datos  1'!D5808</f>
        <v>44837</v>
      </c>
      <c r="D858" t="str">
        <f>+'Base de datos  1'!E5808</f>
        <v>TR</v>
      </c>
      <c r="E858" t="str">
        <f>+'Base de datos  1'!F5808</f>
        <v>CeLular Entel Encargado</v>
      </c>
      <c r="G858" s="201">
        <f>+'Base de datos  1'!H5808</f>
        <v>10990</v>
      </c>
    </row>
    <row r="859" spans="1:8" x14ac:dyDescent="0.25">
      <c r="A859" s="33">
        <f>+'Base de datos  1'!A5809</f>
        <v>44835</v>
      </c>
      <c r="B859" t="str">
        <f>+'Base de datos  1'!C5809</f>
        <v>luz</v>
      </c>
      <c r="C859" s="33">
        <f>+'Base de datos  1'!D5809</f>
        <v>44837</v>
      </c>
      <c r="D859" t="str">
        <f>+'Base de datos  1'!E5809</f>
        <v>TR</v>
      </c>
      <c r="E859" t="str">
        <f>+'Base de datos  1'!F5809</f>
        <v>Litoral 2</v>
      </c>
      <c r="G859" s="201">
        <f>+'Base de datos  1'!H5809</f>
        <v>43620</v>
      </c>
    </row>
    <row r="860" spans="1:8" x14ac:dyDescent="0.25">
      <c r="A860" s="33">
        <f>+'Base de datos  1'!A5810</f>
        <v>44835</v>
      </c>
      <c r="B860" t="str">
        <f>+'Base de datos  1'!C5810</f>
        <v>luz</v>
      </c>
      <c r="C860" s="33">
        <f>+'Base de datos  1'!D5810</f>
        <v>44837</v>
      </c>
      <c r="D860" t="str">
        <f>+'Base de datos  1'!E5810</f>
        <v>TR</v>
      </c>
      <c r="E860" t="str">
        <f>+'Base de datos  1'!F5810</f>
        <v>Litoral 1</v>
      </c>
      <c r="G860" s="201">
        <f>+'Base de datos  1'!H5810</f>
        <v>87643</v>
      </c>
    </row>
    <row r="861" spans="1:8" x14ac:dyDescent="0.25">
      <c r="A861" s="33">
        <f>+'Base de datos  1'!A5811</f>
        <v>44835</v>
      </c>
      <c r="B861" t="str">
        <f>+'Base de datos  1'!C5811</f>
        <v>Imposiciones</v>
      </c>
      <c r="C861" s="33">
        <f>+'Base de datos  1'!D5811</f>
        <v>44837</v>
      </c>
      <c r="D861" t="str">
        <f>+'Base de datos  1'!E5811</f>
        <v>D/E</v>
      </c>
      <c r="E861" t="str">
        <f>+'Base de datos  1'!F5811</f>
        <v>Previred I. Jara</v>
      </c>
      <c r="G861" s="201">
        <f>+'Base de datos  1'!H5811</f>
        <v>151020</v>
      </c>
    </row>
    <row r="862" spans="1:8" x14ac:dyDescent="0.25">
      <c r="A862" s="33">
        <f>+'Base de datos  1'!A5812</f>
        <v>44835</v>
      </c>
      <c r="B862" t="str">
        <f>+'Base de datos  1'!C5812</f>
        <v>Nueva sede</v>
      </c>
      <c r="C862" s="33">
        <f>+'Base de datos  1'!D5812</f>
        <v>44838</v>
      </c>
      <c r="D862" t="str">
        <f>+'Base de datos  1'!E5812</f>
        <v>TR</v>
      </c>
      <c r="E862" t="str">
        <f>+'Base de datos  1'!F5812</f>
        <v>Luis Marchant Cambio llave paso N°47</v>
      </c>
      <c r="G862" s="201">
        <f>+'Base de datos  1'!H5812</f>
        <v>17700</v>
      </c>
    </row>
    <row r="863" spans="1:8" x14ac:dyDescent="0.25">
      <c r="A863" s="33">
        <f>+'Base de datos  1'!A5813</f>
        <v>44835</v>
      </c>
      <c r="B863" t="str">
        <f>+'Base de datos  1'!C5813</f>
        <v>basura</v>
      </c>
      <c r="C863" s="33">
        <f>+'Base de datos  1'!D5813</f>
        <v>44838</v>
      </c>
      <c r="D863" t="str">
        <f>+'Base de datos  1'!E5813</f>
        <v>TR</v>
      </c>
      <c r="E863" t="str">
        <f>+'Base de datos  1'!F5813</f>
        <v>Retiro Basura 4 ocT.22</v>
      </c>
      <c r="G863" s="201">
        <f>+'Base de datos  1'!H5813</f>
        <v>150000</v>
      </c>
    </row>
    <row r="864" spans="1:8" x14ac:dyDescent="0.25">
      <c r="A864" s="33">
        <f>+'Base de datos  1'!A5814</f>
        <v>44835</v>
      </c>
      <c r="B864" t="str">
        <f>+'Base de datos  1'!C5814</f>
        <v>Administracion</v>
      </c>
      <c r="C864" s="33">
        <f>+'Base de datos  1'!D5814</f>
        <v>44840</v>
      </c>
      <c r="D864" t="str">
        <f>+'Base de datos  1'!E5814</f>
        <v>TR</v>
      </c>
      <c r="E864" t="str">
        <f>+'Base de datos  1'!F5814</f>
        <v>Seguro Fraude</v>
      </c>
      <c r="G864" s="201">
        <f>+'Base de datos  1'!H5814</f>
        <v>4814</v>
      </c>
    </row>
    <row r="865" spans="1:8" x14ac:dyDescent="0.25">
      <c r="A865" s="33">
        <f>+'Base de datos  1'!A5815</f>
        <v>44835</v>
      </c>
      <c r="B865" t="str">
        <f>+'Base de datos  1'!C5815</f>
        <v>agua</v>
      </c>
      <c r="C865" s="33">
        <f>+'Base de datos  1'!D5815</f>
        <v>44840</v>
      </c>
      <c r="D865" t="str">
        <f>+'Base de datos  1'!E5815</f>
        <v>TR</v>
      </c>
      <c r="E865" t="str">
        <f>+'Base de datos  1'!F5815</f>
        <v>2 Camiones de Agua Cist. Dist.</v>
      </c>
      <c r="G865" s="201">
        <f>+'Base de datos  1'!H5815</f>
        <v>100000</v>
      </c>
    </row>
    <row r="866" spans="1:8" x14ac:dyDescent="0.25">
      <c r="A866" s="33">
        <f>+'Base de datos  1'!A5816</f>
        <v>44835</v>
      </c>
      <c r="B866" t="str">
        <f>+'Base de datos  1'!C5816</f>
        <v>basura</v>
      </c>
      <c r="C866" s="33">
        <f>+'Base de datos  1'!D5816</f>
        <v>44846</v>
      </c>
      <c r="D866" t="str">
        <f>+'Base de datos  1'!E5816</f>
        <v>D/E</v>
      </c>
      <c r="E866" t="str">
        <f>+'Base de datos  1'!F5816</f>
        <v>Retiro Basura 12 Oct.22</v>
      </c>
      <c r="G866" s="201">
        <f>+'Base de datos  1'!H5816</f>
        <v>150000</v>
      </c>
    </row>
    <row r="867" spans="1:8" x14ac:dyDescent="0.25">
      <c r="A867" s="33">
        <f>+'Base de datos  1'!A5817</f>
        <v>44835</v>
      </c>
      <c r="B867" t="str">
        <f>+'Base de datos  1'!C5817</f>
        <v>agua</v>
      </c>
      <c r="C867" s="33">
        <f>+'Base de datos  1'!D5817</f>
        <v>44847</v>
      </c>
      <c r="D867" t="str">
        <f>+'Base de datos  1'!E5817</f>
        <v>TR</v>
      </c>
      <c r="E867" t="str">
        <f>+'Base de datos  1'!F5817</f>
        <v>2 Camiones de Agua Cist. Dist.</v>
      </c>
      <c r="G867" s="201">
        <f>+'Base de datos  1'!H5817</f>
        <v>100000</v>
      </c>
    </row>
    <row r="868" spans="1:8" x14ac:dyDescent="0.25">
      <c r="A868" s="33">
        <f>+'Base de datos  1'!A5818</f>
        <v>44835</v>
      </c>
      <c r="B868" t="str">
        <f>+'Base de datos  1'!C5818</f>
        <v>Mantencion</v>
      </c>
      <c r="C868" s="33">
        <f>+'Base de datos  1'!D5818</f>
        <v>44848</v>
      </c>
      <c r="D868" t="str">
        <f>+'Base de datos  1'!E5818</f>
        <v>TR</v>
      </c>
      <c r="E868" t="str">
        <f>+'Base de datos  1'!F5818</f>
        <v>Saldo Trabajo Rep. Llave paso Puyehue 47</v>
      </c>
      <c r="G868" s="201">
        <f>+'Base de datos  1'!H5818</f>
        <v>10000</v>
      </c>
    </row>
    <row r="869" spans="1:8" x14ac:dyDescent="0.25">
      <c r="A869" s="33">
        <f>+'Base de datos  1'!A5819</f>
        <v>44835</v>
      </c>
      <c r="B869" t="str">
        <f>+'Base de datos  1'!C5819</f>
        <v>Nueva sede</v>
      </c>
      <c r="C869" s="33">
        <f>+'Base de datos  1'!D5819</f>
        <v>44848</v>
      </c>
      <c r="D869" t="str">
        <f>+'Base de datos  1'!E5819</f>
        <v>TR</v>
      </c>
      <c r="E869" t="str">
        <f>+'Base de datos  1'!F5819</f>
        <v>Abono L.Marchant x Nueva Sede</v>
      </c>
      <c r="G869" s="201">
        <f>+'Base de datos  1'!H5819</f>
        <v>500000</v>
      </c>
    </row>
    <row r="870" spans="1:8" x14ac:dyDescent="0.25">
      <c r="A870" s="33">
        <f>+'Base de datos  1'!A5820</f>
        <v>44835</v>
      </c>
      <c r="B870" t="str">
        <f>+'Base de datos  1'!C5820</f>
        <v>Basura</v>
      </c>
      <c r="C870" s="33">
        <f>+'Base de datos  1'!D5820</f>
        <v>44852</v>
      </c>
      <c r="D870" t="str">
        <f>+'Base de datos  1'!E5820</f>
        <v>TR</v>
      </c>
      <c r="E870" t="str">
        <f>+'Base de datos  1'!F5820</f>
        <v>Retiro Basura 18 Oct.22</v>
      </c>
      <c r="G870" s="201">
        <f>+'Base de datos  1'!H5820</f>
        <v>150000</v>
      </c>
    </row>
    <row r="871" spans="1:8" x14ac:dyDescent="0.25">
      <c r="A871" s="33">
        <f>+'Base de datos  1'!A5821</f>
        <v>44835</v>
      </c>
      <c r="B871" t="str">
        <f>+'Base de datos  1'!C5821</f>
        <v>agua</v>
      </c>
      <c r="C871" s="33">
        <f>+'Base de datos  1'!D5821</f>
        <v>44854</v>
      </c>
      <c r="D871" t="str">
        <f>+'Base de datos  1'!E5821</f>
        <v>TR</v>
      </c>
      <c r="E871" t="str">
        <f>+'Base de datos  1'!F5821</f>
        <v>2 Camiones de Agua Cist. Dist.</v>
      </c>
      <c r="G871" s="201">
        <f>+'Base de datos  1'!H5821</f>
        <v>100000</v>
      </c>
    </row>
    <row r="872" spans="1:8" x14ac:dyDescent="0.25">
      <c r="A872" s="33">
        <f>+'Base de datos  1'!A5822</f>
        <v>44835</v>
      </c>
      <c r="B872" t="str">
        <f>+'Base de datos  1'!C5822</f>
        <v>Nueva sede</v>
      </c>
      <c r="C872" s="33">
        <f>+'Base de datos  1'!D5822</f>
        <v>44858</v>
      </c>
      <c r="D872" t="str">
        <f>+'Base de datos  1'!E5822</f>
        <v>TR</v>
      </c>
      <c r="E872" t="str">
        <f>+'Base de datos  1'!F5822</f>
        <v>Abono L.Marchant x Nueva Sede</v>
      </c>
      <c r="G872" s="201">
        <f>+'Base de datos  1'!H5822</f>
        <v>500000</v>
      </c>
    </row>
    <row r="873" spans="1:8" x14ac:dyDescent="0.25">
      <c r="A873" s="33">
        <f>+'Base de datos  1'!A5823</f>
        <v>44835</v>
      </c>
      <c r="B873" t="str">
        <f>+'Base de datos  1'!C5823</f>
        <v>Basura</v>
      </c>
      <c r="C873" s="33">
        <f>+'Base de datos  1'!D5823</f>
        <v>44859</v>
      </c>
      <c r="D873" t="str">
        <f>+'Base de datos  1'!E5823</f>
        <v>TR</v>
      </c>
      <c r="E873" t="str">
        <f>+'Base de datos  1'!F5823</f>
        <v>Retiro Basura 25 Oct.22</v>
      </c>
      <c r="G873" s="201">
        <f>+'Base de datos  1'!H5823</f>
        <v>150000</v>
      </c>
    </row>
    <row r="874" spans="1:8" x14ac:dyDescent="0.25">
      <c r="A874" s="33">
        <f>+'Base de datos  1'!A5824</f>
        <v>44835</v>
      </c>
      <c r="B874" t="str">
        <f>+'Base de datos  1'!C5824</f>
        <v>Nueva sede</v>
      </c>
      <c r="C874" s="33">
        <f>+'Base de datos  1'!D5824</f>
        <v>44860</v>
      </c>
      <c r="D874" t="str">
        <f>+'Base de datos  1'!E5824</f>
        <v>TR</v>
      </c>
      <c r="E874" t="str">
        <f>+'Base de datos  1'!F5824</f>
        <v>Saldo Total L.Marchant x Nueva Sede</v>
      </c>
      <c r="G874" s="201">
        <f>+'Base de datos  1'!H5824</f>
        <v>900000</v>
      </c>
    </row>
    <row r="875" spans="1:8" x14ac:dyDescent="0.25">
      <c r="A875" s="33">
        <f>+'Base de datos  1'!A5825</f>
        <v>44835</v>
      </c>
      <c r="B875" t="str">
        <f>+'Base de datos  1'!C5825</f>
        <v>agua</v>
      </c>
      <c r="C875" s="33">
        <f>+'Base de datos  1'!D5825</f>
        <v>44861</v>
      </c>
      <c r="D875" t="str">
        <f>+'Base de datos  1'!E5825</f>
        <v>TR</v>
      </c>
      <c r="E875" t="str">
        <f>+'Base de datos  1'!F5825</f>
        <v>3 Camiones de Agua Cist. Dist.</v>
      </c>
      <c r="G875" s="201">
        <f>+'Base de datos  1'!H5825</f>
        <v>150000</v>
      </c>
    </row>
    <row r="876" spans="1:8" x14ac:dyDescent="0.25">
      <c r="A876" s="174">
        <f>+'Base de datos  1'!A5826</f>
        <v>44835</v>
      </c>
      <c r="B876" s="175" t="str">
        <f>+'Base de datos  1'!C5826</f>
        <v>Mantencion</v>
      </c>
      <c r="C876" s="174">
        <f>+'Base de datos  1'!D5826</f>
        <v>44862</v>
      </c>
      <c r="D876" s="175" t="str">
        <f>+'Base de datos  1'!E5826</f>
        <v>TR</v>
      </c>
      <c r="E876" s="175" t="str">
        <f>+'Base de datos  1'!F5826</f>
        <v>Angel x Rep. Foco Puyehue</v>
      </c>
      <c r="F876" s="175"/>
      <c r="G876" s="288">
        <f>+'Base de datos  1'!H5826</f>
        <v>30000</v>
      </c>
      <c r="H876" s="288">
        <f>SUM(G857:G876)</f>
        <v>3310515</v>
      </c>
    </row>
    <row r="877" spans="1:8" x14ac:dyDescent="0.25">
      <c r="A877" s="33">
        <f>+'Base de datos  1'!A5827</f>
        <v>44866</v>
      </c>
      <c r="B877" t="str">
        <f>+'Base de datos  1'!C5827</f>
        <v>luz</v>
      </c>
      <c r="C877" s="33">
        <f>+'Base de datos  1'!D5827</f>
        <v>44867</v>
      </c>
      <c r="D877" t="str">
        <f>+'Base de datos  1'!E5827</f>
        <v>TR</v>
      </c>
      <c r="E877" t="str">
        <f>+'Base de datos  1'!F5827</f>
        <v>Litoral 3</v>
      </c>
      <c r="G877" s="201">
        <f>+'Base de datos  1'!H5827</f>
        <v>2873</v>
      </c>
    </row>
    <row r="878" spans="1:8" x14ac:dyDescent="0.25">
      <c r="A878" s="33">
        <f>+'Base de datos  1'!A5828</f>
        <v>44866</v>
      </c>
      <c r="B878" t="str">
        <f>+'Base de datos  1'!C5828</f>
        <v>celular</v>
      </c>
      <c r="C878" s="33">
        <f>+'Base de datos  1'!D5828</f>
        <v>44867</v>
      </c>
      <c r="D878" t="str">
        <f>+'Base de datos  1'!E5828</f>
        <v>TR</v>
      </c>
      <c r="E878" t="str">
        <f>+'Base de datos  1'!F5828</f>
        <v>Entel Encargado</v>
      </c>
      <c r="G878" s="201">
        <f>+'Base de datos  1'!H5828</f>
        <v>10990</v>
      </c>
    </row>
    <row r="879" spans="1:8" x14ac:dyDescent="0.25">
      <c r="A879" s="33">
        <f>+'Base de datos  1'!A5829</f>
        <v>44866</v>
      </c>
      <c r="B879" t="str">
        <f>+'Base de datos  1'!C5829</f>
        <v>luz</v>
      </c>
      <c r="C879" s="33">
        <f>+'Base de datos  1'!D5829</f>
        <v>44867</v>
      </c>
      <c r="D879" t="str">
        <f>+'Base de datos  1'!E5829</f>
        <v>TR</v>
      </c>
      <c r="E879" t="str">
        <f>+'Base de datos  1'!F5829</f>
        <v>Litoral 2</v>
      </c>
      <c r="G879" s="201">
        <f>+'Base de datos  1'!H5829</f>
        <v>44296</v>
      </c>
    </row>
    <row r="880" spans="1:8" x14ac:dyDescent="0.25">
      <c r="A880" s="33">
        <f>+'Base de datos  1'!A5830</f>
        <v>44866</v>
      </c>
      <c r="B880" t="str">
        <f>+'Base de datos  1'!C5830</f>
        <v>caja chica</v>
      </c>
      <c r="C880" s="33">
        <f>+'Base de datos  1'!D5830</f>
        <v>44867</v>
      </c>
      <c r="D880" t="str">
        <f>+'Base de datos  1'!E5830</f>
        <v>D/E</v>
      </c>
      <c r="E880" t="str">
        <f>+'Base de datos  1'!F5830</f>
        <v>Caja Chica Nov.22 R. Figueroa</v>
      </c>
      <c r="G880" s="201">
        <f>+'Base de datos  1'!H5830</f>
        <v>100000</v>
      </c>
    </row>
    <row r="881" spans="1:7" x14ac:dyDescent="0.25">
      <c r="A881" s="33">
        <f>+'Base de datos  1'!A5831</f>
        <v>44866</v>
      </c>
      <c r="B881" t="str">
        <f>+'Base de datos  1'!C5831</f>
        <v>luz</v>
      </c>
      <c r="C881" s="33">
        <f>+'Base de datos  1'!D5831</f>
        <v>44867</v>
      </c>
      <c r="D881" t="str">
        <f>+'Base de datos  1'!E5831</f>
        <v>TR</v>
      </c>
      <c r="E881" t="str">
        <f>+'Base de datos  1'!F5831</f>
        <v>Litoral 1</v>
      </c>
      <c r="G881" s="201">
        <f>+'Base de datos  1'!H5831</f>
        <v>105411</v>
      </c>
    </row>
    <row r="882" spans="1:7" x14ac:dyDescent="0.25">
      <c r="A882" s="33">
        <f>+'Base de datos  1'!A5832</f>
        <v>44866</v>
      </c>
      <c r="B882" t="str">
        <f>+'Base de datos  1'!C5832</f>
        <v>Imposiciones</v>
      </c>
      <c r="C882" s="33">
        <f>+'Base de datos  1'!D5832</f>
        <v>44867</v>
      </c>
      <c r="D882" t="str">
        <f>+'Base de datos  1'!E5832</f>
        <v>TR</v>
      </c>
      <c r="E882" t="str">
        <f>+'Base de datos  1'!F5832</f>
        <v>Previred Ivan Jara</v>
      </c>
      <c r="G882" s="201">
        <f>+'Base de datos  1'!H5832</f>
        <v>119600</v>
      </c>
    </row>
    <row r="883" spans="1:7" x14ac:dyDescent="0.25">
      <c r="A883" s="33">
        <f>+'Base de datos  1'!A5833</f>
        <v>44866</v>
      </c>
      <c r="B883" t="str">
        <f>+'Base de datos  1'!C5833</f>
        <v>Basura</v>
      </c>
      <c r="C883" s="33">
        <f>+'Base de datos  1'!D5833</f>
        <v>44867</v>
      </c>
      <c r="D883" t="str">
        <f>+'Base de datos  1'!E5833</f>
        <v>TR</v>
      </c>
      <c r="E883" t="str">
        <f>+'Base de datos  1'!F5833</f>
        <v>Retiro Basura 1 de Nov.22</v>
      </c>
      <c r="G883" s="201">
        <f>+'Base de datos  1'!H5833</f>
        <v>150000</v>
      </c>
    </row>
    <row r="884" spans="1:7" x14ac:dyDescent="0.25">
      <c r="A884" s="33">
        <f>+'Base de datos  1'!A5834</f>
        <v>44866</v>
      </c>
      <c r="B884" t="str">
        <f>+'Base de datos  1'!C5834</f>
        <v>Sueldos</v>
      </c>
      <c r="C884" s="33">
        <f>+'Base de datos  1'!D5834</f>
        <v>44867</v>
      </c>
      <c r="D884" t="str">
        <f>+'Base de datos  1'!E5834</f>
        <v>TR</v>
      </c>
      <c r="E884" t="str">
        <f>+'Base de datos  1'!F5834</f>
        <v>LIQ. IVAN FIGUEROA OCT.22</v>
      </c>
      <c r="G884" s="201">
        <f>+'Base de datos  1'!H5834</f>
        <v>204750</v>
      </c>
    </row>
    <row r="885" spans="1:7" x14ac:dyDescent="0.25">
      <c r="A885" s="33">
        <f>+'Base de datos  1'!A5835</f>
        <v>44866</v>
      </c>
      <c r="B885" t="str">
        <f>+'Base de datos  1'!C5835</f>
        <v>sueldo administrador</v>
      </c>
      <c r="C885" s="33">
        <f>+'Base de datos  1'!D5835</f>
        <v>44867</v>
      </c>
      <c r="D885" t="str">
        <f>+'Base de datos  1'!E5835</f>
        <v>TR</v>
      </c>
      <c r="E885" t="str">
        <f>+'Base de datos  1'!F5835</f>
        <v>WT. ADMINISTRACION OCT.22</v>
      </c>
      <c r="G885" s="201">
        <f>+'Base de datos  1'!H5835</f>
        <v>569801</v>
      </c>
    </row>
    <row r="886" spans="1:7" x14ac:dyDescent="0.25">
      <c r="A886" s="33">
        <f>+'Base de datos  1'!A5836</f>
        <v>44866</v>
      </c>
      <c r="B886" t="str">
        <f>+'Base de datos  1'!C5836</f>
        <v>Administracion</v>
      </c>
      <c r="C886" s="33">
        <f>+'Base de datos  1'!D5836</f>
        <v>44872</v>
      </c>
      <c r="D886" t="str">
        <f>+'Base de datos  1'!E5836</f>
        <v>TR</v>
      </c>
      <c r="E886" t="str">
        <f>+'Base de datos  1'!F5836</f>
        <v>Pac Fraude seguro</v>
      </c>
      <c r="G886" s="201">
        <f>+'Base de datos  1'!H5836</f>
        <v>4859</v>
      </c>
    </row>
    <row r="887" spans="1:7" x14ac:dyDescent="0.25">
      <c r="A887" s="33">
        <f>+'Base de datos  1'!A5837</f>
        <v>44866</v>
      </c>
      <c r="B887" t="str">
        <f>+'Base de datos  1'!C5837</f>
        <v>agua</v>
      </c>
      <c r="C887" s="33">
        <f>+'Base de datos  1'!D5837</f>
        <v>44872</v>
      </c>
      <c r="D887" t="str">
        <f>+'Base de datos  1'!E5837</f>
        <v>TR</v>
      </c>
      <c r="E887" t="str">
        <f>+'Base de datos  1'!F5837</f>
        <v>2 Camiones de agua Cist. Dist.</v>
      </c>
      <c r="G887" s="201">
        <f>+'Base de datos  1'!H5837</f>
        <v>100000</v>
      </c>
    </row>
    <row r="888" spans="1:7" x14ac:dyDescent="0.25">
      <c r="A888" s="33">
        <f>+'Base de datos  1'!A5838</f>
        <v>44866</v>
      </c>
      <c r="B888" t="str">
        <f>+'Base de datos  1'!C5838</f>
        <v>Basura</v>
      </c>
      <c r="C888" s="33">
        <f>+'Base de datos  1'!D5838</f>
        <v>44874</v>
      </c>
      <c r="D888" t="str">
        <f>+'Base de datos  1'!E5838</f>
        <v>TR</v>
      </c>
      <c r="E888" t="str">
        <f>+'Base de datos  1'!F5838</f>
        <v>Retiro Basura 9 de Nov.22</v>
      </c>
      <c r="G888" s="201">
        <f>+'Base de datos  1'!H5838</f>
        <v>150000</v>
      </c>
    </row>
    <row r="889" spans="1:7" x14ac:dyDescent="0.25">
      <c r="A889" s="33">
        <f>+'Base de datos  1'!A5839</f>
        <v>44866</v>
      </c>
      <c r="B889" t="str">
        <f>+'Base de datos  1'!C5839</f>
        <v>agua</v>
      </c>
      <c r="C889" s="33">
        <f>+'Base de datos  1'!D5839</f>
        <v>44875</v>
      </c>
      <c r="D889" t="str">
        <f>+'Base de datos  1'!E5839</f>
        <v>TR</v>
      </c>
      <c r="E889" t="str">
        <f>+'Base de datos  1'!F5839</f>
        <v>2 Camiones de agua Cist. Dist.</v>
      </c>
      <c r="G889" s="201">
        <f>+'Base de datos  1'!H5839</f>
        <v>100000</v>
      </c>
    </row>
    <row r="890" spans="1:7" x14ac:dyDescent="0.25">
      <c r="A890" s="33">
        <f>+'Base de datos  1'!A5840</f>
        <v>44866</v>
      </c>
      <c r="B890" t="str">
        <f>+'Base de datos  1'!C5840</f>
        <v>Basura</v>
      </c>
      <c r="C890" s="33">
        <f>+'Base de datos  1'!D5840</f>
        <v>44880</v>
      </c>
      <c r="D890" t="str">
        <f>+'Base de datos  1'!E5840</f>
        <v>TR</v>
      </c>
      <c r="E890" t="str">
        <f>+'Base de datos  1'!F5840</f>
        <v>Retiro Basura 15 Nov.22</v>
      </c>
      <c r="G890" s="201">
        <f>+'Base de datos  1'!H5840</f>
        <v>150000</v>
      </c>
    </row>
    <row r="891" spans="1:7" x14ac:dyDescent="0.25">
      <c r="A891" s="33">
        <f>+'Base de datos  1'!A5841</f>
        <v>44866</v>
      </c>
      <c r="B891" t="str">
        <f>+'Base de datos  1'!C5841</f>
        <v>agua</v>
      </c>
      <c r="C891" s="33">
        <f>+'Base de datos  1'!D5841</f>
        <v>44882</v>
      </c>
      <c r="D891" t="str">
        <f>+'Base de datos  1'!E5841</f>
        <v>TR</v>
      </c>
      <c r="E891" t="str">
        <f>+'Base de datos  1'!F5841</f>
        <v>2 Camiones de agua Cist. Dist.</v>
      </c>
      <c r="G891" s="201">
        <f>+'Base de datos  1'!H5841</f>
        <v>100000</v>
      </c>
    </row>
    <row r="892" spans="1:7" x14ac:dyDescent="0.25">
      <c r="A892" s="33">
        <f>+'Base de datos  1'!A5842</f>
        <v>44866</v>
      </c>
      <c r="B892" t="str">
        <f>+'Base de datos  1'!C5842</f>
        <v>Sueldos</v>
      </c>
      <c r="C892" s="33">
        <f>+'Base de datos  1'!D5842</f>
        <v>44886</v>
      </c>
      <c r="D892" t="str">
        <f>+'Base de datos  1'!E5842</f>
        <v>TR</v>
      </c>
      <c r="E892" t="str">
        <f>+'Base de datos  1'!F5842</f>
        <v>Adelanto sueldo Ivan Jara</v>
      </c>
      <c r="G892" s="201">
        <f>+'Base de datos  1'!H5842</f>
        <v>200000</v>
      </c>
    </row>
    <row r="893" spans="1:7" x14ac:dyDescent="0.25">
      <c r="A893" s="33">
        <f>+'Base de datos  1'!A5843</f>
        <v>44866</v>
      </c>
      <c r="B893" t="str">
        <f>+'Base de datos  1'!C5843</f>
        <v>Basura</v>
      </c>
      <c r="C893" s="33">
        <f>+'Base de datos  1'!D5843</f>
        <v>44887</v>
      </c>
      <c r="D893" t="str">
        <f>+'Base de datos  1'!E5843</f>
        <v>TR</v>
      </c>
      <c r="E893" t="str">
        <f>+'Base de datos  1'!F5843</f>
        <v xml:space="preserve">Retiro Basura 21 Nov.22 </v>
      </c>
      <c r="G893" s="201">
        <f>+'Base de datos  1'!H5843</f>
        <v>150000</v>
      </c>
    </row>
    <row r="894" spans="1:7" x14ac:dyDescent="0.25">
      <c r="A894" s="33">
        <f>+'Base de datos  1'!A5844</f>
        <v>44866</v>
      </c>
      <c r="B894" t="str">
        <f>+'Base de datos  1'!C5844</f>
        <v>Sueldos</v>
      </c>
      <c r="C894" s="33">
        <f>+'Base de datos  1'!D5844</f>
        <v>44889</v>
      </c>
      <c r="D894" t="str">
        <f>+'Base de datos  1'!E5844</f>
        <v>TR</v>
      </c>
      <c r="E894" t="str">
        <f>+'Base de datos  1'!F5844</f>
        <v>I. Jara Reparación Porton Ranco</v>
      </c>
      <c r="G894" s="201">
        <f>+'Base de datos  1'!H5844</f>
        <v>15000</v>
      </c>
    </row>
    <row r="895" spans="1:7" x14ac:dyDescent="0.25">
      <c r="A895" s="33">
        <f>+'Base de datos  1'!A5845</f>
        <v>44866</v>
      </c>
      <c r="B895" t="str">
        <f>+'Base de datos  1'!C5845</f>
        <v>agua</v>
      </c>
      <c r="C895" s="33">
        <f>+'Base de datos  1'!D5845</f>
        <v>44889</v>
      </c>
      <c r="D895" t="str">
        <f>+'Base de datos  1'!E5845</f>
        <v>TR</v>
      </c>
      <c r="E895" t="str">
        <f>+'Base de datos  1'!F5845</f>
        <v>2 Camiones de agua Cist. Dist.</v>
      </c>
      <c r="G895" s="201">
        <f>+'Base de datos  1'!H5845</f>
        <v>100000</v>
      </c>
    </row>
    <row r="896" spans="1:7" x14ac:dyDescent="0.25">
      <c r="A896" s="33">
        <f>+'Base de datos  1'!A5846</f>
        <v>44866</v>
      </c>
      <c r="B896" t="str">
        <f>+'Base de datos  1'!C5846</f>
        <v>Basura</v>
      </c>
      <c r="C896" s="33">
        <f>+'Base de datos  1'!D5846</f>
        <v>44894</v>
      </c>
      <c r="D896" t="str">
        <f>+'Base de datos  1'!E5846</f>
        <v>TR</v>
      </c>
      <c r="E896" t="str">
        <f>+'Base de datos  1'!F5846</f>
        <v>Retiro Basura 29 nov.22</v>
      </c>
      <c r="G896" s="201">
        <f>+'Base de datos  1'!H5846</f>
        <v>150000</v>
      </c>
    </row>
    <row r="897" spans="1:8" x14ac:dyDescent="0.25">
      <c r="A897" s="33">
        <f>+'Base de datos  1'!A5847</f>
        <v>44866</v>
      </c>
      <c r="B897" t="str">
        <f>+'Base de datos  1'!C5847</f>
        <v>Sueldos</v>
      </c>
      <c r="C897" s="33">
        <f>+'Base de datos  1'!D5847</f>
        <v>44895</v>
      </c>
      <c r="D897" t="str">
        <f>+'Base de datos  1'!E5847</f>
        <v>TR</v>
      </c>
      <c r="E897" t="str">
        <f>+'Base de datos  1'!F5847</f>
        <v>Liq. Ivan Jara Nov.22</v>
      </c>
      <c r="G897" s="201">
        <f>+'Base de datos  1'!H5847</f>
        <v>204750</v>
      </c>
    </row>
    <row r="898" spans="1:8" x14ac:dyDescent="0.25">
      <c r="A898" s="174">
        <f>+'Base de datos  1'!A5848</f>
        <v>44866</v>
      </c>
      <c r="B898" s="175" t="str">
        <f>+'Base de datos  1'!C5848</f>
        <v>sueldo administrador</v>
      </c>
      <c r="C898" s="174">
        <f>+'Base de datos  1'!D5848</f>
        <v>44895</v>
      </c>
      <c r="D898" s="175" t="str">
        <f>+'Base de datos  1'!E5848</f>
        <v>TR</v>
      </c>
      <c r="E898" s="175" t="str">
        <f>+'Base de datos  1'!F5848</f>
        <v>Administracion Nov.22 W.Tapia</v>
      </c>
      <c r="F898" s="175"/>
      <c r="G898" s="288">
        <f>+'Base de datos  1'!H5848</f>
        <v>569801</v>
      </c>
      <c r="H898" s="288">
        <f>SUM(G877:G898)</f>
        <v>3302131</v>
      </c>
    </row>
    <row r="899" spans="1:8" x14ac:dyDescent="0.25">
      <c r="A899" s="33">
        <f>+'Base de datos  1'!A5849</f>
        <v>44896</v>
      </c>
      <c r="B899" t="str">
        <f>+'Base de datos  1'!C5849</f>
        <v>agua</v>
      </c>
      <c r="C899" s="33">
        <f>+'Base de datos  1'!D5849</f>
        <v>44896</v>
      </c>
      <c r="D899" t="str">
        <f>+'Base de datos  1'!E5849</f>
        <v>TR</v>
      </c>
      <c r="E899" t="str">
        <f>+'Base de datos  1'!F5849</f>
        <v>2 Camiones de Agua Cist. Dist.</v>
      </c>
      <c r="G899" s="201">
        <f>+'Base de datos  1'!H5849</f>
        <v>100000</v>
      </c>
    </row>
    <row r="900" spans="1:8" x14ac:dyDescent="0.25">
      <c r="A900" s="33">
        <f>+'Base de datos  1'!A5850</f>
        <v>44896</v>
      </c>
      <c r="B900" t="str">
        <f>+'Base de datos  1'!C5850</f>
        <v>celular</v>
      </c>
      <c r="C900" s="33">
        <f>+'Base de datos  1'!D5850</f>
        <v>44897</v>
      </c>
      <c r="D900" t="str">
        <f>+'Base de datos  1'!E5850</f>
        <v>TR</v>
      </c>
      <c r="E900" t="str">
        <f>+'Base de datos  1'!F5850</f>
        <v>Entel celular encargado</v>
      </c>
      <c r="G900" s="201">
        <f>+'Base de datos  1'!H5850</f>
        <v>10990</v>
      </c>
    </row>
    <row r="901" spans="1:8" x14ac:dyDescent="0.25">
      <c r="A901" s="33">
        <f>+'Base de datos  1'!A5851</f>
        <v>44896</v>
      </c>
      <c r="B901" t="str">
        <f>+'Base de datos  1'!C5851</f>
        <v>caja chica</v>
      </c>
      <c r="C901" s="33">
        <f>+'Base de datos  1'!D5851</f>
        <v>44897</v>
      </c>
      <c r="D901" t="str">
        <f>+'Base de datos  1'!E5851</f>
        <v>TR</v>
      </c>
      <c r="E901" t="str">
        <f>+'Base de datos  1'!F5851</f>
        <v>R. Figueroa Caja chica Dic.22</v>
      </c>
      <c r="G901" s="201">
        <f>+'Base de datos  1'!H5851</f>
        <v>100000</v>
      </c>
    </row>
    <row r="902" spans="1:8" x14ac:dyDescent="0.25">
      <c r="A902" s="33">
        <f>+'Base de datos  1'!A5852</f>
        <v>44896</v>
      </c>
      <c r="B902" t="str">
        <f>+'Base de datos  1'!C5852</f>
        <v>Imposiciones</v>
      </c>
      <c r="C902" s="33">
        <f>+'Base de datos  1'!D5852</f>
        <v>44897</v>
      </c>
      <c r="D902" t="str">
        <f>+'Base de datos  1'!E5852</f>
        <v>TR</v>
      </c>
      <c r="E902" t="str">
        <f>+'Base de datos  1'!F5852</f>
        <v>Previred I. Jara</v>
      </c>
      <c r="G902" s="201">
        <f>+'Base de datos  1'!H5852</f>
        <v>119600</v>
      </c>
    </row>
    <row r="903" spans="1:8" x14ac:dyDescent="0.25">
      <c r="A903" s="33">
        <f>+'Base de datos  1'!A5853</f>
        <v>44896</v>
      </c>
      <c r="B903" t="str">
        <f>+'Base de datos  1'!C5853</f>
        <v>Administracion</v>
      </c>
      <c r="C903" s="33">
        <f>+'Base de datos  1'!D5853</f>
        <v>44901</v>
      </c>
      <c r="D903" t="str">
        <f>+'Base de datos  1'!E5853</f>
        <v>com</v>
      </c>
      <c r="E903" t="str">
        <f>+'Base de datos  1'!F5853</f>
        <v>Seguro Fraude</v>
      </c>
      <c r="G903" s="201">
        <f>+'Base de datos  1'!H5853</f>
        <v>4885</v>
      </c>
    </row>
    <row r="904" spans="1:8" x14ac:dyDescent="0.25">
      <c r="A904" s="33">
        <f>+'Base de datos  1'!A5854</f>
        <v>44896</v>
      </c>
      <c r="B904" t="str">
        <f>+'Base de datos  1'!C5854</f>
        <v>Basura</v>
      </c>
      <c r="C904" s="33">
        <f>+'Base de datos  1'!D5854</f>
        <v>44901</v>
      </c>
      <c r="D904" t="str">
        <f>+'Base de datos  1'!E5854</f>
        <v>TR</v>
      </c>
      <c r="E904" t="str">
        <f>+'Base de datos  1'!F5854</f>
        <v>Retiro Basura 6 Dic.22</v>
      </c>
      <c r="G904" s="201">
        <f>+'Base de datos  1'!H5854</f>
        <v>150000</v>
      </c>
    </row>
    <row r="905" spans="1:8" x14ac:dyDescent="0.25">
      <c r="A905" s="33">
        <f>+'Base de datos  1'!A5855</f>
        <v>44896</v>
      </c>
      <c r="B905" t="str">
        <f>+'Base de datos  1'!C5855</f>
        <v>luz</v>
      </c>
      <c r="C905" s="33">
        <f>+'Base de datos  1'!D5855</f>
        <v>44904</v>
      </c>
      <c r="D905" t="str">
        <f>+'Base de datos  1'!E5855</f>
        <v>TR</v>
      </c>
      <c r="E905" t="str">
        <f>+'Base de datos  1'!F5855</f>
        <v>Litoral 3</v>
      </c>
      <c r="G905" s="201">
        <f>+'Base de datos  1'!H5855</f>
        <v>2538</v>
      </c>
    </row>
    <row r="906" spans="1:8" x14ac:dyDescent="0.25">
      <c r="A906" s="33">
        <f>+'Base de datos  1'!A5856</f>
        <v>44896</v>
      </c>
      <c r="B906" t="str">
        <f>+'Base de datos  1'!C5856</f>
        <v>luz</v>
      </c>
      <c r="C906" s="33">
        <f>+'Base de datos  1'!D5856</f>
        <v>44904</v>
      </c>
      <c r="D906" t="str">
        <f>+'Base de datos  1'!E5856</f>
        <v>TR</v>
      </c>
      <c r="E906" t="str">
        <f>+'Base de datos  1'!F5856</f>
        <v>Litoral 2</v>
      </c>
      <c r="G906" s="201">
        <f>+'Base de datos  1'!H5856</f>
        <v>37528</v>
      </c>
    </row>
    <row r="907" spans="1:8" x14ac:dyDescent="0.25">
      <c r="A907" s="33">
        <f>+'Base de datos  1'!A5857</f>
        <v>44896</v>
      </c>
      <c r="B907" t="str">
        <f>+'Base de datos  1'!C5857</f>
        <v>luz</v>
      </c>
      <c r="C907" s="33">
        <f>+'Base de datos  1'!D5857</f>
        <v>44904</v>
      </c>
      <c r="D907" t="str">
        <f>+'Base de datos  1'!E5857</f>
        <v>TR</v>
      </c>
      <c r="E907" t="str">
        <f>+'Base de datos  1'!F5857</f>
        <v>Litoral 1</v>
      </c>
      <c r="G907" s="201">
        <f>+'Base de datos  1'!H5857</f>
        <v>109981</v>
      </c>
    </row>
    <row r="908" spans="1:8" x14ac:dyDescent="0.25">
      <c r="A908" s="33">
        <f>+'Base de datos  1'!A5858</f>
        <v>44896</v>
      </c>
      <c r="B908" t="str">
        <f>+'Base de datos  1'!C5858</f>
        <v>agua</v>
      </c>
      <c r="C908" s="33">
        <f>+'Base de datos  1'!D5858</f>
        <v>44904</v>
      </c>
      <c r="D908" t="str">
        <f>+'Base de datos  1'!E5858</f>
        <v>TR</v>
      </c>
      <c r="E908" t="str">
        <f>+'Base de datos  1'!F5858</f>
        <v>3 Camiones de Agua Cist. Dist.</v>
      </c>
      <c r="G908" s="201">
        <f>+'Base de datos  1'!H5858</f>
        <v>150000</v>
      </c>
    </row>
    <row r="909" spans="1:8" x14ac:dyDescent="0.25">
      <c r="A909" s="33">
        <f>+'Base de datos  1'!A5859</f>
        <v>44896</v>
      </c>
      <c r="B909" t="str">
        <f>+'Base de datos  1'!C5859</f>
        <v>Mantencion</v>
      </c>
      <c r="C909" s="33">
        <f>+'Base de datos  1'!D5859</f>
        <v>44907</v>
      </c>
      <c r="D909" t="str">
        <f>+'Base de datos  1'!E5859</f>
        <v>TR</v>
      </c>
      <c r="E909" t="str">
        <f>+'Base de datos  1'!F5859</f>
        <v>Reactivos de Cloro</v>
      </c>
      <c r="G909" s="201">
        <f>+'Base de datos  1'!H5859</f>
        <v>34510</v>
      </c>
    </row>
    <row r="910" spans="1:8" x14ac:dyDescent="0.25">
      <c r="A910" s="33">
        <f>+'Base de datos  1'!A5860</f>
        <v>44896</v>
      </c>
      <c r="B910" t="str">
        <f>+'Base de datos  1'!C5860</f>
        <v>Basura</v>
      </c>
      <c r="C910" s="33">
        <f>+'Base de datos  1'!D5860</f>
        <v>44909</v>
      </c>
      <c r="D910" t="str">
        <f>+'Base de datos  1'!E5860</f>
        <v>TR</v>
      </c>
      <c r="E910" t="str">
        <f>+'Base de datos  1'!F5860</f>
        <v>Retiro Basura 13 Dic.22</v>
      </c>
      <c r="G910" s="201">
        <f>+'Base de datos  1'!H5860</f>
        <v>150000</v>
      </c>
    </row>
    <row r="911" spans="1:8" x14ac:dyDescent="0.25">
      <c r="A911" s="33">
        <f>+'Base de datos  1'!A5861</f>
        <v>44896</v>
      </c>
      <c r="B911" t="str">
        <f>+'Base de datos  1'!C5861</f>
        <v>Mantencion</v>
      </c>
      <c r="C911" s="33">
        <f>+'Base de datos  1'!D5861</f>
        <v>44910</v>
      </c>
      <c r="D911" t="str">
        <f>+'Base de datos  1'!E5861</f>
        <v>TR</v>
      </c>
      <c r="E911" t="str">
        <f>+'Base de datos  1'!F5861</f>
        <v>Ferreteria El Yeco Bolsas y otros</v>
      </c>
      <c r="G911" s="201">
        <f>+'Base de datos  1'!H5861</f>
        <v>27500</v>
      </c>
    </row>
    <row r="912" spans="1:8" x14ac:dyDescent="0.25">
      <c r="A912" s="33">
        <f>+'Base de datos  1'!A5862</f>
        <v>44896</v>
      </c>
      <c r="B912" t="str">
        <f>+'Base de datos  1'!C5862</f>
        <v>Mantencion</v>
      </c>
      <c r="C912" s="33">
        <f>+'Base de datos  1'!D5862</f>
        <v>44910</v>
      </c>
      <c r="D912" t="str">
        <f>+'Base de datos  1'!E5862</f>
        <v>TR</v>
      </c>
      <c r="E912" t="str">
        <f>+'Base de datos  1'!F5862</f>
        <v>Desmalezacion Ranco 42</v>
      </c>
      <c r="G912" s="201">
        <f>+'Base de datos  1'!H5862</f>
        <v>50000</v>
      </c>
    </row>
    <row r="913" spans="1:10" x14ac:dyDescent="0.25">
      <c r="A913" s="33">
        <f>+'Base de datos  1'!A5863</f>
        <v>44896</v>
      </c>
      <c r="B913" t="str">
        <f>+'Base de datos  1'!C5863</f>
        <v>agua</v>
      </c>
      <c r="C913" s="33">
        <f>+'Base de datos  1'!D5863</f>
        <v>44910</v>
      </c>
      <c r="D913" t="str">
        <f>+'Base de datos  1'!E5863</f>
        <v>TR</v>
      </c>
      <c r="E913" t="str">
        <f>+'Base de datos  1'!F5863</f>
        <v>2 Camiones de Agua Cist. Dist.</v>
      </c>
      <c r="G913" s="201">
        <f>+'Base de datos  1'!H5863</f>
        <v>100000</v>
      </c>
    </row>
    <row r="914" spans="1:10" x14ac:dyDescent="0.25">
      <c r="A914" s="33">
        <f>+'Base de datos  1'!A5864</f>
        <v>44896</v>
      </c>
      <c r="B914" t="str">
        <f>+'Base de datos  1'!C5864</f>
        <v>Mantencion</v>
      </c>
      <c r="C914" s="33">
        <f>+'Base de datos  1'!D5864</f>
        <v>44915</v>
      </c>
      <c r="D914" t="str">
        <f>+'Base de datos  1'!E5864</f>
        <v>TR</v>
      </c>
      <c r="E914" t="str">
        <f>+'Base de datos  1'!F5864</f>
        <v>Dinaclor 120 Lts Cloro</v>
      </c>
      <c r="G914" s="201">
        <f>+'Base de datos  1'!H5864</f>
        <v>71400</v>
      </c>
    </row>
    <row r="915" spans="1:10" x14ac:dyDescent="0.25">
      <c r="A915" s="33">
        <f>+'Base de datos  1'!A5865</f>
        <v>44896</v>
      </c>
      <c r="B915" t="str">
        <f>+'Base de datos  1'!C5865</f>
        <v>Mantencion</v>
      </c>
      <c r="C915" s="33">
        <f>+'Base de datos  1'!D5865</f>
        <v>44915</v>
      </c>
      <c r="D915" t="str">
        <f>+'Base de datos  1'!E5865</f>
        <v>TR</v>
      </c>
      <c r="E915" t="str">
        <f>+'Base de datos  1'!F5865</f>
        <v>Desmalezado Quebrada Norte</v>
      </c>
      <c r="G915" s="201">
        <f>+'Base de datos  1'!H5865</f>
        <v>100000</v>
      </c>
    </row>
    <row r="916" spans="1:10" x14ac:dyDescent="0.25">
      <c r="A916" s="33">
        <f>+'Base de datos  1'!A5866</f>
        <v>44896</v>
      </c>
      <c r="B916" t="str">
        <f>+'Base de datos  1'!C5866</f>
        <v>caja chica</v>
      </c>
      <c r="C916" s="33">
        <f>+'Base de datos  1'!D5866</f>
        <v>44916</v>
      </c>
      <c r="D916" t="str">
        <f>+'Base de datos  1'!E5866</f>
        <v>TR</v>
      </c>
      <c r="E916" t="str">
        <f>+'Base de datos  1'!F5866</f>
        <v>Suple C.Chica Dic.22 . R.Figueroa</v>
      </c>
      <c r="G916" s="201">
        <f>+'Base de datos  1'!H5866</f>
        <v>60000</v>
      </c>
    </row>
    <row r="917" spans="1:10" x14ac:dyDescent="0.25">
      <c r="A917" s="33">
        <f>+'Base de datos  1'!A5867</f>
        <v>44896</v>
      </c>
      <c r="B917" t="str">
        <f>+'Base de datos  1'!C5867</f>
        <v>Sueldos</v>
      </c>
      <c r="C917" s="33">
        <f>+'Base de datos  1'!D5867</f>
        <v>44916</v>
      </c>
      <c r="D917" t="str">
        <f>+'Base de datos  1'!E5867</f>
        <v>TR</v>
      </c>
      <c r="E917" t="str">
        <f>+'Base de datos  1'!F5867</f>
        <v>Aguinaldo Navidad Ivan Jara</v>
      </c>
      <c r="G917" s="201">
        <f>+'Base de datos  1'!H5867</f>
        <v>70000</v>
      </c>
    </row>
    <row r="918" spans="1:10" x14ac:dyDescent="0.25">
      <c r="A918" s="33">
        <f>+'Base de datos  1'!A5868</f>
        <v>44896</v>
      </c>
      <c r="B918" t="str">
        <f>+'Base de datos  1'!C5868</f>
        <v>Basura</v>
      </c>
      <c r="C918" s="33">
        <f>+'Base de datos  1'!D5868</f>
        <v>44916</v>
      </c>
      <c r="D918" t="str">
        <f>+'Base de datos  1'!E5868</f>
        <v>TR</v>
      </c>
      <c r="E918" t="str">
        <f>+'Base de datos  1'!F5868</f>
        <v>Retiro Basura 20 Dic.22</v>
      </c>
      <c r="G918" s="201">
        <f>+'Base de datos  1'!H5868</f>
        <v>150000</v>
      </c>
    </row>
    <row r="919" spans="1:10" x14ac:dyDescent="0.25">
      <c r="A919" s="33">
        <f>+'Base de datos  1'!A5869</f>
        <v>44896</v>
      </c>
      <c r="B919" t="str">
        <f>+'Base de datos  1'!C5869</f>
        <v>agua</v>
      </c>
      <c r="C919" s="33">
        <f>+'Base de datos  1'!D5869</f>
        <v>44916</v>
      </c>
      <c r="D919" t="str">
        <f>+'Base de datos  1'!E5869</f>
        <v>TR</v>
      </c>
      <c r="E919" t="str">
        <f>+'Base de datos  1'!F5869</f>
        <v>3 Camiones de Agua Cist. Dist.</v>
      </c>
      <c r="G919" s="201">
        <f>+'Base de datos  1'!H5869</f>
        <v>150000</v>
      </c>
    </row>
    <row r="920" spans="1:10" x14ac:dyDescent="0.25">
      <c r="A920" s="33">
        <f>+'Base de datos  1'!A5870</f>
        <v>44896</v>
      </c>
      <c r="B920" t="str">
        <f>+'Base de datos  1'!C5870</f>
        <v>Nueva sede</v>
      </c>
      <c r="C920" s="33">
        <f>+'Base de datos  1'!D5870</f>
        <v>44917</v>
      </c>
      <c r="D920" t="str">
        <f>+'Base de datos  1'!E5870</f>
        <v>TR</v>
      </c>
      <c r="E920" t="str">
        <f>+'Base de datos  1'!F5870</f>
        <v>Focos para Sede</v>
      </c>
      <c r="G920" s="201">
        <f>+'Base de datos  1'!H5870</f>
        <v>18980</v>
      </c>
    </row>
    <row r="921" spans="1:10" x14ac:dyDescent="0.25">
      <c r="A921" s="33">
        <f>+'Base de datos  1'!A5871</f>
        <v>44896</v>
      </c>
      <c r="B921" t="str">
        <f>+'Base de datos  1'!C5871</f>
        <v>Basura</v>
      </c>
      <c r="C921" s="33">
        <f>+'Base de datos  1'!D5871</f>
        <v>44918</v>
      </c>
      <c r="D921" t="str">
        <f>+'Base de datos  1'!E5871</f>
        <v>TR</v>
      </c>
      <c r="E921" t="str">
        <f>+'Base de datos  1'!F5871</f>
        <v>Retiro Basura Vie.23 Dic.22</v>
      </c>
      <c r="G921" s="201">
        <f>+'Base de datos  1'!H5871</f>
        <v>87500</v>
      </c>
    </row>
    <row r="922" spans="1:10" x14ac:dyDescent="0.25">
      <c r="A922" s="33">
        <f>+'Base de datos  1'!A5872</f>
        <v>44896</v>
      </c>
      <c r="B922" t="str">
        <f>+'Base de datos  1'!C5872</f>
        <v>Sueldos</v>
      </c>
      <c r="C922" s="33">
        <f>+'Base de datos  1'!D5872</f>
        <v>44918</v>
      </c>
      <c r="D922" t="str">
        <f>+'Base de datos  1'!E5872</f>
        <v>TR</v>
      </c>
      <c r="E922" t="str">
        <f>+'Base de datos  1'!F5872</f>
        <v>Adelanto sueldo Dic. Ivan Jara</v>
      </c>
      <c r="G922" s="201">
        <f>+'Base de datos  1'!H5872</f>
        <v>100000</v>
      </c>
    </row>
    <row r="923" spans="1:10" x14ac:dyDescent="0.25">
      <c r="A923" s="33">
        <f>+'Base de datos  1'!A5873</f>
        <v>44896</v>
      </c>
      <c r="B923" t="str">
        <f>+'Base de datos  1'!C5873</f>
        <v>agua</v>
      </c>
      <c r="C923" s="33">
        <f>+'Base de datos  1'!D5873</f>
        <v>44922</v>
      </c>
      <c r="D923" t="str">
        <f>+'Base de datos  1'!E5873</f>
        <v>TR</v>
      </c>
      <c r="E923" t="str">
        <f>+'Base de datos  1'!F5873</f>
        <v>2 Camiones de Agua Cist. Dist.</v>
      </c>
      <c r="G923" s="201">
        <f>+'Base de datos  1'!H5873</f>
        <v>100000</v>
      </c>
    </row>
    <row r="924" spans="1:10" x14ac:dyDescent="0.25">
      <c r="A924" s="33">
        <f>+'Base de datos  1'!A5874</f>
        <v>44896</v>
      </c>
      <c r="B924" t="str">
        <f>+'Base de datos  1'!C5874</f>
        <v>Basura</v>
      </c>
      <c r="C924" s="33">
        <f>+'Base de datos  1'!D5874</f>
        <v>44923</v>
      </c>
      <c r="D924" t="str">
        <f>+'Base de datos  1'!E5874</f>
        <v>TR</v>
      </c>
      <c r="E924" t="str">
        <f>+'Base de datos  1'!F5874</f>
        <v>Retiro Basura 27 Dic.22</v>
      </c>
      <c r="G924" s="201">
        <f>+'Base de datos  1'!H5874</f>
        <v>175000</v>
      </c>
    </row>
    <row r="925" spans="1:10" x14ac:dyDescent="0.25">
      <c r="A925" s="33">
        <f>+'Base de datos  1'!A5875</f>
        <v>44896</v>
      </c>
      <c r="B925" t="str">
        <f>+'Base de datos  1'!C5875</f>
        <v>Basura</v>
      </c>
      <c r="C925" s="33">
        <f>+'Base de datos  1'!D5875</f>
        <v>44925</v>
      </c>
      <c r="D925" t="str">
        <f>+'Base de datos  1'!E5875</f>
        <v>TR</v>
      </c>
      <c r="E925" t="str">
        <f>+'Base de datos  1'!F5875</f>
        <v>Retiro Basura 30 Dic.22</v>
      </c>
      <c r="G925" s="201">
        <f>+'Base de datos  1'!H5875</f>
        <v>175000</v>
      </c>
    </row>
    <row r="926" spans="1:10" x14ac:dyDescent="0.25">
      <c r="A926" s="174">
        <f>+'Base de datos  1'!A5876</f>
        <v>44896</v>
      </c>
      <c r="B926" s="175" t="str">
        <f>+'Base de datos  1'!C5876</f>
        <v>Sueldos</v>
      </c>
      <c r="C926" s="174">
        <f>+'Base de datos  1'!D5876</f>
        <v>44925</v>
      </c>
      <c r="D926" s="175" t="str">
        <f>+'Base de datos  1'!E5876</f>
        <v>TR</v>
      </c>
      <c r="E926" s="175" t="str">
        <f>+'Base de datos  1'!F5876</f>
        <v>Liq. Diciembre Ivan Jara</v>
      </c>
      <c r="F926" s="175"/>
      <c r="G926" s="288">
        <f>+'Base de datos  1'!H5876</f>
        <v>304755</v>
      </c>
      <c r="H926" s="288">
        <f>SUM(G899:G926)</f>
        <v>2710167</v>
      </c>
    </row>
    <row r="927" spans="1:10" ht="15.75" thickBot="1" x14ac:dyDescent="0.3">
      <c r="C927" s="9"/>
      <c r="F927" s="10"/>
      <c r="G927" s="92"/>
      <c r="I927" s="1"/>
    </row>
    <row r="928" spans="1:10" ht="20.25" thickTop="1" thickBot="1" x14ac:dyDescent="0.35">
      <c r="E928" s="25" t="s">
        <v>712</v>
      </c>
      <c r="F928" s="22"/>
      <c r="G928" s="97">
        <f>SUM(G625:G926)</f>
        <v>42315846</v>
      </c>
      <c r="J928" s="1"/>
    </row>
    <row r="929" spans="4:11" ht="15.75" thickTop="1" x14ac:dyDescent="0.25"/>
    <row r="930" spans="4:11" ht="21.75" thickBot="1" x14ac:dyDescent="0.4">
      <c r="D930" s="26"/>
      <c r="E930" s="26"/>
      <c r="F930" s="26"/>
    </row>
    <row r="931" spans="4:11" ht="22.5" thickTop="1" thickBot="1" x14ac:dyDescent="0.4">
      <c r="D931" s="27" t="s">
        <v>165</v>
      </c>
      <c r="E931" s="27"/>
      <c r="F931" s="28">
        <f>+E5+G620-G928</f>
        <v>3644774</v>
      </c>
      <c r="K931" s="1"/>
    </row>
    <row r="932" spans="4:11" ht="15.75" thickTop="1" x14ac:dyDescent="0.25">
      <c r="J932" s="1"/>
    </row>
    <row r="935" spans="4:11" ht="15.75" thickBot="1" x14ac:dyDescent="0.3"/>
    <row r="936" spans="4:11" ht="27.75" thickTop="1" thickBot="1" x14ac:dyDescent="0.45">
      <c r="D936" s="323" t="s">
        <v>2222</v>
      </c>
      <c r="E936" s="323"/>
      <c r="F936" s="323"/>
      <c r="G936" s="324"/>
    </row>
    <row r="937" spans="4:11" ht="19.5" thickTop="1" x14ac:dyDescent="0.3">
      <c r="D937" s="20" t="s">
        <v>2223</v>
      </c>
      <c r="G937" s="98">
        <v>1025246</v>
      </c>
    </row>
    <row r="938" spans="4:11" ht="18.75" x14ac:dyDescent="0.3">
      <c r="D938" s="3" t="s">
        <v>470</v>
      </c>
      <c r="E938" s="20"/>
      <c r="F938" s="20">
        <v>42705</v>
      </c>
      <c r="G938" s="98">
        <v>11798398</v>
      </c>
      <c r="H938" s="1">
        <f>G938/12</f>
        <v>983199.83333333337</v>
      </c>
    </row>
    <row r="939" spans="4:11" ht="18.75" x14ac:dyDescent="0.3">
      <c r="D939" s="3" t="s">
        <v>624</v>
      </c>
      <c r="F939" s="20">
        <v>43070</v>
      </c>
      <c r="G939" s="98">
        <v>34859875</v>
      </c>
      <c r="H939" s="1">
        <f t="shared" ref="H939:H940" si="0">G939/12</f>
        <v>2904989.5833333335</v>
      </c>
    </row>
    <row r="940" spans="4:11" ht="18.75" x14ac:dyDescent="0.3">
      <c r="D940" s="3" t="s">
        <v>714</v>
      </c>
      <c r="F940" s="20">
        <v>43435</v>
      </c>
      <c r="G940" s="98">
        <v>28231214</v>
      </c>
      <c r="H940" s="1">
        <f t="shared" si="0"/>
        <v>2352601.1666666665</v>
      </c>
    </row>
    <row r="941" spans="4:11" ht="18.75" x14ac:dyDescent="0.3">
      <c r="D941" s="3" t="s">
        <v>1390</v>
      </c>
      <c r="F941" s="20">
        <v>43800</v>
      </c>
      <c r="G941" s="98">
        <v>25884848</v>
      </c>
      <c r="H941" s="1">
        <f>G941/12</f>
        <v>2157070.6666666665</v>
      </c>
      <c r="J941" s="4"/>
      <c r="K941" s="3"/>
    </row>
    <row r="942" spans="4:11" ht="18.75" x14ac:dyDescent="0.3">
      <c r="D942" s="3" t="s">
        <v>1630</v>
      </c>
      <c r="F942" s="20">
        <v>44166</v>
      </c>
      <c r="G942" s="98">
        <v>57956387</v>
      </c>
      <c r="H942" s="1">
        <f>G942/12</f>
        <v>4829698.916666667</v>
      </c>
    </row>
    <row r="943" spans="4:11" ht="18.75" x14ac:dyDescent="0.3">
      <c r="D943" s="3" t="s">
        <v>1651</v>
      </c>
      <c r="F943" s="20">
        <v>44531</v>
      </c>
      <c r="G943" s="98">
        <v>33979673</v>
      </c>
      <c r="H943" s="1">
        <f>+G943/12</f>
        <v>2831639.4166666665</v>
      </c>
      <c r="J943" s="1">
        <f>+E5</f>
        <v>8616305</v>
      </c>
    </row>
    <row r="944" spans="4:11" ht="18.75" x14ac:dyDescent="0.3">
      <c r="D944" s="3" t="s">
        <v>1948</v>
      </c>
      <c r="F944" s="20">
        <v>44896</v>
      </c>
      <c r="G944" s="98">
        <f>+G620</f>
        <v>37344315</v>
      </c>
      <c r="H944" s="1">
        <f>+G944/12</f>
        <v>3112026.25</v>
      </c>
      <c r="J944" s="159">
        <f>SUM(G938:G944)</f>
        <v>230054710</v>
      </c>
      <c r="K944" s="1"/>
    </row>
    <row r="945" spans="4:11" ht="18.75" x14ac:dyDescent="0.3">
      <c r="D945" s="3"/>
      <c r="F945" s="20"/>
      <c r="G945" s="98"/>
      <c r="H945" s="1"/>
      <c r="K945" s="1"/>
    </row>
    <row r="946" spans="4:11" ht="18.75" x14ac:dyDescent="0.3">
      <c r="D946" s="3"/>
      <c r="F946" s="20"/>
      <c r="G946" s="98"/>
      <c r="H946" s="1"/>
      <c r="J946" s="1">
        <f>+J944+J943</f>
        <v>238671015</v>
      </c>
      <c r="K946" s="1"/>
    </row>
    <row r="947" spans="4:11" ht="18.75" x14ac:dyDescent="0.3">
      <c r="D947" s="3" t="s">
        <v>74</v>
      </c>
      <c r="E947" s="3"/>
      <c r="F947" s="3"/>
      <c r="G947" s="99"/>
      <c r="J947" s="159">
        <f>SUM(G948:G954)</f>
        <v>-236051487</v>
      </c>
    </row>
    <row r="948" spans="4:11" ht="18.75" x14ac:dyDescent="0.3">
      <c r="D948" s="3" t="s">
        <v>471</v>
      </c>
      <c r="E948" s="3"/>
      <c r="F948" s="20">
        <v>42705</v>
      </c>
      <c r="G948" s="100">
        <v>-8019350</v>
      </c>
      <c r="H948" s="159"/>
      <c r="J948" s="285"/>
      <c r="K948" s="3"/>
    </row>
    <row r="949" spans="4:11" ht="18.75" x14ac:dyDescent="0.3">
      <c r="D949" s="3" t="s">
        <v>625</v>
      </c>
      <c r="F949" s="20">
        <v>43070</v>
      </c>
      <c r="G949" s="100">
        <v>-36245167</v>
      </c>
      <c r="H949" s="1">
        <f t="shared" ref="H949:H954" si="1">G949/12</f>
        <v>-3020430.5833333335</v>
      </c>
      <c r="J949" s="159">
        <f>+J946+J947</f>
        <v>2619528</v>
      </c>
      <c r="K949" s="159"/>
    </row>
    <row r="950" spans="4:11" ht="18.75" x14ac:dyDescent="0.3">
      <c r="D950" s="3" t="s">
        <v>715</v>
      </c>
      <c r="F950" s="20">
        <v>43435</v>
      </c>
      <c r="G950" s="100">
        <v>-25135260</v>
      </c>
      <c r="H950" s="1">
        <f t="shared" si="1"/>
        <v>-2094605</v>
      </c>
      <c r="J950" s="159"/>
      <c r="K950" s="159"/>
    </row>
    <row r="951" spans="4:11" ht="18.75" x14ac:dyDescent="0.3">
      <c r="D951" s="3" t="s">
        <v>1337</v>
      </c>
      <c r="F951" s="20">
        <v>43800</v>
      </c>
      <c r="G951" s="100">
        <v>-31383968</v>
      </c>
      <c r="H951" s="1">
        <f t="shared" si="1"/>
        <v>-2615330.6666666665</v>
      </c>
      <c r="J951" s="285"/>
      <c r="K951" s="285"/>
    </row>
    <row r="952" spans="4:11" ht="18.75" x14ac:dyDescent="0.3">
      <c r="D952" s="3" t="s">
        <v>1631</v>
      </c>
      <c r="F952" s="20">
        <v>44166</v>
      </c>
      <c r="G952" s="100">
        <v>-58284156</v>
      </c>
      <c r="H952" s="1">
        <f t="shared" si="1"/>
        <v>-4857013</v>
      </c>
      <c r="J952" s="159">
        <f>+J949+G937</f>
        <v>3644774</v>
      </c>
      <c r="K952" s="159"/>
    </row>
    <row r="953" spans="4:11" ht="18.75" x14ac:dyDescent="0.3">
      <c r="D953" s="3" t="s">
        <v>1759</v>
      </c>
      <c r="F953" s="20">
        <v>44531</v>
      </c>
      <c r="G953" s="100">
        <v>-34667740</v>
      </c>
      <c r="H953" s="1">
        <f t="shared" si="1"/>
        <v>-2888978.3333333335</v>
      </c>
      <c r="J953" s="159"/>
      <c r="K953" s="159"/>
    </row>
    <row r="954" spans="4:11" ht="18.75" x14ac:dyDescent="0.3">
      <c r="D954" s="3" t="s">
        <v>1947</v>
      </c>
      <c r="F954" s="20">
        <v>44896</v>
      </c>
      <c r="G954" s="100">
        <f>-G928</f>
        <v>-42315846</v>
      </c>
      <c r="H954" s="1">
        <f t="shared" si="1"/>
        <v>-3526320.5</v>
      </c>
      <c r="J954" s="159"/>
      <c r="K954" s="159"/>
    </row>
    <row r="955" spans="4:11" ht="18.75" x14ac:dyDescent="0.3">
      <c r="D955" s="3"/>
      <c r="F955" s="20"/>
      <c r="G955" s="100"/>
      <c r="H955" s="1"/>
      <c r="J955" s="159"/>
      <c r="K955" s="159"/>
    </row>
    <row r="956" spans="4:11" ht="15.75" thickBot="1" x14ac:dyDescent="0.3">
      <c r="G956" s="101"/>
    </row>
    <row r="957" spans="4:11" ht="22.5" thickTop="1" thickBot="1" x14ac:dyDescent="0.4">
      <c r="D957" s="42" t="s">
        <v>1949</v>
      </c>
      <c r="E957" s="43"/>
      <c r="F957" s="43"/>
      <c r="G957" s="102">
        <f>G939+G949+G938+G948+G940+G950+G941+G951+G942+G952+G943+G953+G944+G954+E5+G937</f>
        <v>3644774</v>
      </c>
      <c r="J957" s="1"/>
    </row>
    <row r="958" spans="4:11" ht="16.5" thickTop="1" thickBot="1" x14ac:dyDescent="0.3">
      <c r="G958" s="101"/>
      <c r="J958" s="1"/>
    </row>
    <row r="959" spans="4:11" ht="22.5" thickTop="1" thickBot="1" x14ac:dyDescent="0.4">
      <c r="D959" s="42" t="s">
        <v>1950</v>
      </c>
      <c r="E959" s="43"/>
      <c r="F959" s="43"/>
      <c r="G959" s="102">
        <f>+'dep a plazo y saldos  bco'!A120</f>
        <v>52638084</v>
      </c>
      <c r="J959" s="1"/>
    </row>
    <row r="960" spans="4:11" ht="15.75" thickTop="1" x14ac:dyDescent="0.25"/>
    <row r="961" spans="4:7" ht="15.75" thickBot="1" x14ac:dyDescent="0.3"/>
    <row r="962" spans="4:7" ht="24.75" thickTop="1" thickBot="1" x14ac:dyDescent="0.4">
      <c r="D962" s="286" t="s">
        <v>975</v>
      </c>
      <c r="E962" s="286"/>
      <c r="F962" s="286"/>
      <c r="G962" s="102">
        <f>+G957+G959</f>
        <v>56282858</v>
      </c>
    </row>
    <row r="963" spans="4:7" ht="15.75" thickTop="1" x14ac:dyDescent="0.25"/>
    <row r="968" spans="4:7" ht="18.75" x14ac:dyDescent="0.3">
      <c r="D968" s="325" t="s">
        <v>1643</v>
      </c>
      <c r="E968" s="325"/>
      <c r="F968" s="325"/>
      <c r="G968" s="325"/>
    </row>
    <row r="969" spans="4:7" ht="18.75" x14ac:dyDescent="0.3">
      <c r="D969" s="259"/>
      <c r="E969" s="258"/>
      <c r="F969" s="258"/>
      <c r="G969" s="262"/>
    </row>
    <row r="970" spans="4:7" ht="18.75" x14ac:dyDescent="0.3">
      <c r="D970" s="263" t="s">
        <v>1646</v>
      </c>
      <c r="E970" s="264" t="s">
        <v>42</v>
      </c>
      <c r="F970" s="263" t="s">
        <v>1645</v>
      </c>
      <c r="G970" s="265"/>
    </row>
    <row r="971" spans="4:7" ht="18.75" x14ac:dyDescent="0.3">
      <c r="D971" s="259" t="s">
        <v>1644</v>
      </c>
      <c r="E971" s="260">
        <f>+'Resumen Final  CAJA  2016'!G352+'Resumen Final  CAJA  2016'!G350</f>
        <v>48065944</v>
      </c>
      <c r="F971" s="259"/>
      <c r="G971" s="262"/>
    </row>
    <row r="972" spans="4:7" ht="18.75" x14ac:dyDescent="0.3">
      <c r="D972" s="259" t="s">
        <v>1640</v>
      </c>
      <c r="E972" s="260">
        <f>+'Resumen Final  CAJA  2017'!G765+'Resumen Final  CAJA  2017'!G767</f>
        <v>55951152</v>
      </c>
      <c r="F972" s="261">
        <f t="shared" ref="F972:F977" si="2">+E972-E971</f>
        <v>7885208</v>
      </c>
      <c r="G972" s="262"/>
    </row>
    <row r="973" spans="4:7" ht="18.75" x14ac:dyDescent="0.3">
      <c r="D973" s="259" t="s">
        <v>1639</v>
      </c>
      <c r="E973" s="260">
        <f>+'Resumen Final  CAJA  2018'!G872</f>
        <v>60174634</v>
      </c>
      <c r="F973" s="261">
        <f t="shared" si="2"/>
        <v>4223482</v>
      </c>
      <c r="G973" s="262"/>
    </row>
    <row r="974" spans="4:7" ht="18.75" x14ac:dyDescent="0.3">
      <c r="D974" s="259" t="s">
        <v>1641</v>
      </c>
      <c r="E974" s="260">
        <f>+'Resumen Final  CAJA  2019'!G801</f>
        <v>55728445</v>
      </c>
      <c r="F974" s="261">
        <f t="shared" si="2"/>
        <v>-4446189</v>
      </c>
      <c r="G974" s="262"/>
    </row>
    <row r="975" spans="4:7" ht="18.75" x14ac:dyDescent="0.3">
      <c r="D975" s="259" t="s">
        <v>1642</v>
      </c>
      <c r="E975" s="260">
        <f>+'Resumen Final  CAJA  2020'!E887</f>
        <v>57455658</v>
      </c>
      <c r="F975" s="261">
        <f t="shared" si="2"/>
        <v>1727213</v>
      </c>
      <c r="G975" s="262"/>
    </row>
    <row r="976" spans="4:7" ht="18.75" x14ac:dyDescent="0.3">
      <c r="D976" s="259" t="s">
        <v>1761</v>
      </c>
      <c r="E976" s="260">
        <v>62156021</v>
      </c>
      <c r="F976" s="261">
        <f t="shared" si="2"/>
        <v>4700363</v>
      </c>
      <c r="G976" s="262"/>
    </row>
    <row r="977" spans="4:6" ht="18.75" x14ac:dyDescent="0.3">
      <c r="D977" s="259" t="s">
        <v>2220</v>
      </c>
      <c r="E977" s="260">
        <f>+G962</f>
        <v>56282858</v>
      </c>
      <c r="F977" s="261">
        <f t="shared" si="2"/>
        <v>-5873163</v>
      </c>
    </row>
    <row r="979" spans="4:6" ht="18.75" x14ac:dyDescent="0.3">
      <c r="F979" s="261">
        <f>SUM(F971:F977)</f>
        <v>8216914</v>
      </c>
    </row>
  </sheetData>
  <mergeCells count="5">
    <mergeCell ref="A1:G1"/>
    <mergeCell ref="A7:G7"/>
    <mergeCell ref="A622:G622"/>
    <mergeCell ref="D936:G936"/>
    <mergeCell ref="D968:G968"/>
  </mergeCells>
  <pageMargins left="0.70866141732283472" right="0.70866141732283472" top="0.74803149606299213" bottom="0.74803149606299213" header="0.31496062992125984" footer="0.31496062992125984"/>
  <pageSetup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68357-8B3C-4180-A671-5E70286162B9}">
  <dimension ref="A1:U944"/>
  <sheetViews>
    <sheetView topLeftCell="A898" zoomScale="70" zoomScaleNormal="70" workbookViewId="0">
      <selection activeCell="G921" sqref="G921"/>
    </sheetView>
  </sheetViews>
  <sheetFormatPr baseColWidth="10" defaultColWidth="9.28515625" defaultRowHeight="15" x14ac:dyDescent="0.25"/>
  <cols>
    <col min="1" max="1" width="10.28515625" bestFit="1" customWidth="1"/>
    <col min="2" max="2" width="55.7109375" bestFit="1" customWidth="1"/>
    <col min="3" max="3" width="12.7109375" bestFit="1" customWidth="1"/>
    <col min="4" max="4" width="14.28515625" customWidth="1"/>
    <col min="5" max="5" width="42.5703125" bestFit="1" customWidth="1"/>
    <col min="6" max="6" width="22.42578125" bestFit="1" customWidth="1"/>
    <col min="7" max="7" width="20.140625" style="7" customWidth="1"/>
    <col min="8" max="8" width="16.28515625" customWidth="1"/>
    <col min="9" max="9" width="10.42578125" bestFit="1" customWidth="1"/>
    <col min="10" max="10" width="16.5703125" bestFit="1" customWidth="1"/>
    <col min="11" max="11" width="21.42578125" customWidth="1"/>
    <col min="12" max="12" width="7.5703125" customWidth="1"/>
    <col min="13" max="13" width="23.28515625" customWidth="1"/>
    <col min="14" max="14" width="9.28515625" customWidth="1"/>
    <col min="15" max="15" width="11.7109375" bestFit="1" customWidth="1"/>
    <col min="16" max="16" width="4.7109375" customWidth="1"/>
    <col min="17" max="17" width="11.7109375" bestFit="1" customWidth="1"/>
    <col min="22" max="22" width="26.7109375" bestFit="1" customWidth="1"/>
    <col min="23" max="23" width="13.5703125" bestFit="1" customWidth="1"/>
    <col min="24" max="24" width="9.7109375" bestFit="1" customWidth="1"/>
    <col min="25" max="25" width="15.28515625" customWidth="1"/>
    <col min="26" max="27" width="11.7109375" bestFit="1" customWidth="1"/>
  </cols>
  <sheetData>
    <row r="1" spans="1:7" ht="28.5" x14ac:dyDescent="0.45">
      <c r="A1" s="320" t="s">
        <v>1944</v>
      </c>
      <c r="B1" s="320"/>
      <c r="C1" s="320"/>
      <c r="D1" s="320"/>
      <c r="E1" s="320"/>
      <c r="F1" s="320"/>
      <c r="G1" s="320"/>
    </row>
    <row r="3" spans="1:7" ht="18.75" x14ac:dyDescent="0.3">
      <c r="A3" s="70"/>
      <c r="B3" s="71" t="s">
        <v>1758</v>
      </c>
      <c r="C3" s="70"/>
      <c r="D3" s="70"/>
      <c r="E3" s="72">
        <v>48151286</v>
      </c>
      <c r="F3" s="70"/>
      <c r="G3" s="90"/>
    </row>
    <row r="4" spans="1:7" x14ac:dyDescent="0.25">
      <c r="B4" s="2"/>
    </row>
    <row r="5" spans="1:7" ht="18.75" x14ac:dyDescent="0.3">
      <c r="A5" s="70"/>
      <c r="B5" s="73" t="s">
        <v>1757</v>
      </c>
      <c r="C5" s="70"/>
      <c r="D5" s="70"/>
      <c r="E5" s="72">
        <v>9304372</v>
      </c>
      <c r="F5" s="70"/>
      <c r="G5" s="90"/>
    </row>
    <row r="7" spans="1:7" ht="25.9" customHeight="1" x14ac:dyDescent="0.35">
      <c r="A7" s="321" t="s">
        <v>163</v>
      </c>
      <c r="B7" s="321"/>
      <c r="C7" s="321"/>
      <c r="D7" s="321"/>
      <c r="E7" s="321"/>
      <c r="F7" s="321"/>
      <c r="G7" s="321"/>
    </row>
    <row r="8" spans="1:7" ht="26.65" customHeight="1" x14ac:dyDescent="0.25">
      <c r="A8" s="74" t="s">
        <v>166</v>
      </c>
      <c r="B8" s="74" t="s">
        <v>1</v>
      </c>
      <c r="C8" s="75" t="s">
        <v>43</v>
      </c>
      <c r="D8" s="75" t="s">
        <v>40</v>
      </c>
      <c r="E8" s="75" t="s">
        <v>233</v>
      </c>
      <c r="F8" s="75" t="s">
        <v>223</v>
      </c>
      <c r="G8" s="91" t="s">
        <v>42</v>
      </c>
    </row>
    <row r="9" spans="1:7" x14ac:dyDescent="0.25">
      <c r="A9" s="33">
        <f>+'Base de datos  1'!A2398</f>
        <v>44197</v>
      </c>
      <c r="B9" s="33" t="str">
        <f>+'Base de datos  1'!C2397</f>
        <v>Pago Cuota</v>
      </c>
      <c r="C9" s="33">
        <f>+'Base de datos  1'!D2398</f>
        <v>44200</v>
      </c>
      <c r="D9" s="33" t="str">
        <f>+'Base de datos  1'!E2398</f>
        <v>TR</v>
      </c>
      <c r="E9" s="33" t="str">
        <f>+'Base de datos  1'!F2398</f>
        <v>Icalma 72, J.Matamala</v>
      </c>
      <c r="F9">
        <f>+'Base de datos  1'!G2398</f>
        <v>0</v>
      </c>
      <c r="G9" s="92">
        <f>+'Base de datos  1'!H2398</f>
        <v>23000</v>
      </c>
    </row>
    <row r="10" spans="1:7" x14ac:dyDescent="0.25">
      <c r="A10" s="33">
        <f>+'Base de datos  1'!A2399</f>
        <v>44197</v>
      </c>
      <c r="B10" s="33" t="str">
        <f>+'Base de datos  1'!C2398</f>
        <v>Pago Cuota</v>
      </c>
      <c r="C10" s="33">
        <f>+'Base de datos  1'!D2399</f>
        <v>44200</v>
      </c>
      <c r="D10" s="33" t="str">
        <f>+'Base de datos  1'!E2399</f>
        <v>TR</v>
      </c>
      <c r="E10" s="33" t="str">
        <f>+'Base de datos  1'!F2399</f>
        <v>Llanquihue 101, Marcela Ortiz</v>
      </c>
      <c r="F10">
        <f>+'Base de datos  1'!G2399</f>
        <v>0</v>
      </c>
      <c r="G10" s="92">
        <f>+'Base de datos  1'!H2399</f>
        <v>290000</v>
      </c>
    </row>
    <row r="11" spans="1:7" x14ac:dyDescent="0.25">
      <c r="A11" s="33">
        <f>+'Base de datos  1'!A2400</f>
        <v>44197</v>
      </c>
      <c r="B11" s="33" t="str">
        <f>+'Base de datos  1'!C2399</f>
        <v>Pago Cuota</v>
      </c>
      <c r="C11" s="33">
        <f>+'Base de datos  1'!D2400</f>
        <v>44200</v>
      </c>
      <c r="D11" s="33" t="str">
        <f>+'Base de datos  1'!E2400</f>
        <v>TR</v>
      </c>
      <c r="E11" s="33" t="str">
        <f>+'Base de datos  1'!F2400</f>
        <v>Llanquihue 82, Maria Molina</v>
      </c>
      <c r="F11">
        <f>+'Base de datos  1'!G2400</f>
        <v>0</v>
      </c>
      <c r="G11" s="92">
        <f>+'Base de datos  1'!H2400</f>
        <v>23000</v>
      </c>
    </row>
    <row r="12" spans="1:7" x14ac:dyDescent="0.25">
      <c r="A12" s="33">
        <f>+'Base de datos  1'!A2401</f>
        <v>44197</v>
      </c>
      <c r="B12" s="33" t="str">
        <f>+'Base de datos  1'!C2400</f>
        <v>Pago Cuota</v>
      </c>
      <c r="C12" s="33">
        <f>+'Base de datos  1'!D2401</f>
        <v>44200</v>
      </c>
      <c r="D12" s="33" t="str">
        <f>+'Base de datos  1'!E2401</f>
        <v>TR</v>
      </c>
      <c r="E12" s="33" t="str">
        <f>+'Base de datos  1'!F2401</f>
        <v>Llanquihue 96, Carlos Alvarez</v>
      </c>
      <c r="F12">
        <f>+'Base de datos  1'!G2401</f>
        <v>0</v>
      </c>
      <c r="G12" s="92">
        <f>+'Base de datos  1'!H2401</f>
        <v>23096</v>
      </c>
    </row>
    <row r="13" spans="1:7" x14ac:dyDescent="0.25">
      <c r="A13" s="33">
        <f>+'Base de datos  1'!A2402</f>
        <v>44197</v>
      </c>
      <c r="B13" s="33" t="str">
        <f>+'Base de datos  1'!C2401</f>
        <v>Pago Cuota</v>
      </c>
      <c r="C13" s="33">
        <f>+'Base de datos  1'!D2402</f>
        <v>44200</v>
      </c>
      <c r="D13" s="33" t="str">
        <f>+'Base de datos  1'!E2402</f>
        <v>TR</v>
      </c>
      <c r="E13" s="33" t="str">
        <f>+'Base de datos  1'!F2402</f>
        <v>Llanquihue 97, Rene Rivero</v>
      </c>
      <c r="F13">
        <f>+'Base de datos  1'!G2402</f>
        <v>0</v>
      </c>
      <c r="G13" s="92">
        <f>+'Base de datos  1'!H2402</f>
        <v>23000</v>
      </c>
    </row>
    <row r="14" spans="1:7" x14ac:dyDescent="0.25">
      <c r="A14" s="33">
        <f>+'Base de datos  1'!A2403</f>
        <v>44197</v>
      </c>
      <c r="B14" s="33" t="str">
        <f>+'Base de datos  1'!C2402</f>
        <v>Pago Cuota</v>
      </c>
      <c r="C14" s="33">
        <f>+'Base de datos  1'!D2403</f>
        <v>44200</v>
      </c>
      <c r="D14" s="33" t="str">
        <f>+'Base de datos  1'!E2403</f>
        <v>TR</v>
      </c>
      <c r="E14" s="33" t="str">
        <f>+'Base de datos  1'!F2403</f>
        <v xml:space="preserve">Puyehue 22, Cristina Olivares </v>
      </c>
      <c r="F14">
        <f>+'Base de datos  1'!G2403</f>
        <v>0</v>
      </c>
      <c r="G14" s="92">
        <f>+'Base de datos  1'!H2403</f>
        <v>115000</v>
      </c>
    </row>
    <row r="15" spans="1:7" x14ac:dyDescent="0.25">
      <c r="A15" s="33">
        <f>+'Base de datos  1'!A2404</f>
        <v>44197</v>
      </c>
      <c r="B15" s="33" t="str">
        <f>+'Base de datos  1'!C2403</f>
        <v>Pago Cuota</v>
      </c>
      <c r="C15" s="33">
        <f>+'Base de datos  1'!D2404</f>
        <v>44200</v>
      </c>
      <c r="D15" s="33" t="str">
        <f>+'Base de datos  1'!E2404</f>
        <v>TR</v>
      </c>
      <c r="E15" s="33" t="str">
        <f>+'Base de datos  1'!F2404</f>
        <v>Puyehue 37, J.Matamala</v>
      </c>
      <c r="F15">
        <f>+'Base de datos  1'!G2404</f>
        <v>0</v>
      </c>
      <c r="G15" s="92">
        <f>+'Base de datos  1'!H2404</f>
        <v>6000</v>
      </c>
    </row>
    <row r="16" spans="1:7" x14ac:dyDescent="0.25">
      <c r="A16" s="33">
        <f>+'Base de datos  1'!A2405</f>
        <v>44197</v>
      </c>
      <c r="B16" s="33" t="str">
        <f>+'Base de datos  1'!C2404</f>
        <v>Pago Cuota</v>
      </c>
      <c r="C16" s="33">
        <f>+'Base de datos  1'!D2405</f>
        <v>44200</v>
      </c>
      <c r="D16" s="33" t="str">
        <f>+'Base de datos  1'!E2405</f>
        <v>TR</v>
      </c>
      <c r="E16" s="33" t="str">
        <f>+'Base de datos  1'!F2405</f>
        <v>Puyehue 37, J.Matamala</v>
      </c>
      <c r="F16">
        <f>+'Base de datos  1'!G2405</f>
        <v>0</v>
      </c>
      <c r="G16" s="92">
        <f>+'Base de datos  1'!H2405</f>
        <v>23000</v>
      </c>
    </row>
    <row r="17" spans="1:7" x14ac:dyDescent="0.25">
      <c r="A17" s="33">
        <f>+'Base de datos  1'!A2406</f>
        <v>44197</v>
      </c>
      <c r="B17" s="33" t="str">
        <f>+'Base de datos  1'!C2405</f>
        <v>Pago Cuota</v>
      </c>
      <c r="C17" s="33">
        <f>+'Base de datos  1'!D2406</f>
        <v>44200</v>
      </c>
      <c r="D17" s="33" t="str">
        <f>+'Base de datos  1'!E2406</f>
        <v>TR</v>
      </c>
      <c r="E17" s="33" t="str">
        <f>+'Base de datos  1'!F2406</f>
        <v>R.Figueroa vuelto caja chica dic.</v>
      </c>
      <c r="F17">
        <f>+'Base de datos  1'!G2406</f>
        <v>0</v>
      </c>
      <c r="G17" s="92">
        <f>+'Base de datos  1'!H2406</f>
        <v>42830</v>
      </c>
    </row>
    <row r="18" spans="1:7" x14ac:dyDescent="0.25">
      <c r="A18" s="33">
        <f>+'Base de datos  1'!A2407</f>
        <v>44197</v>
      </c>
      <c r="B18" s="33" t="str">
        <f>+'Base de datos  1'!C2406</f>
        <v>Pago Cuota</v>
      </c>
      <c r="C18" s="33">
        <f>+'Base de datos  1'!D2407</f>
        <v>44200</v>
      </c>
      <c r="D18" s="33" t="str">
        <f>+'Base de datos  1'!E2407</f>
        <v>D/E</v>
      </c>
      <c r="E18" s="33" t="str">
        <f>+'Base de datos  1'!F2407</f>
        <v>Ranco 52, Nancy Paez</v>
      </c>
      <c r="F18">
        <f>+'Base de datos  1'!G2407</f>
        <v>0</v>
      </c>
      <c r="G18" s="92">
        <f>+'Base de datos  1'!H2407</f>
        <v>23000</v>
      </c>
    </row>
    <row r="19" spans="1:7" x14ac:dyDescent="0.25">
      <c r="A19" s="33">
        <f>+'Base de datos  1'!A2408</f>
        <v>44197</v>
      </c>
      <c r="B19" s="33" t="str">
        <f>+'Base de datos  1'!C2407</f>
        <v>Pago Cuota</v>
      </c>
      <c r="C19" s="33">
        <f>+'Base de datos  1'!D2408</f>
        <v>44200</v>
      </c>
      <c r="D19" s="33" t="str">
        <f>+'Base de datos  1'!E2408</f>
        <v>TR</v>
      </c>
      <c r="E19" s="33" t="str">
        <f>+'Base de datos  1'!F2408</f>
        <v>Ranco 77, Melinda Gonzalez</v>
      </c>
      <c r="F19">
        <f>+'Base de datos  1'!G2408</f>
        <v>0</v>
      </c>
      <c r="G19" s="92">
        <f>+'Base de datos  1'!H2408</f>
        <v>23000</v>
      </c>
    </row>
    <row r="20" spans="1:7" x14ac:dyDescent="0.25">
      <c r="A20" s="33">
        <f>+'Base de datos  1'!A2409</f>
        <v>44197</v>
      </c>
      <c r="B20" s="33" t="str">
        <f>+'Base de datos  1'!C2408</f>
        <v>Pago Cuota</v>
      </c>
      <c r="C20" s="33">
        <f>+'Base de datos  1'!D2409</f>
        <v>44200</v>
      </c>
      <c r="D20" s="33" t="str">
        <f>+'Base de datos  1'!E2409</f>
        <v>TR</v>
      </c>
      <c r="E20" s="33" t="str">
        <f>+'Base de datos  1'!F2409</f>
        <v>Ranco 81, Marcela Cubillos</v>
      </c>
      <c r="F20">
        <f>+'Base de datos  1'!G2409</f>
        <v>0</v>
      </c>
      <c r="G20" s="92">
        <f>+'Base de datos  1'!H2409</f>
        <v>138000</v>
      </c>
    </row>
    <row r="21" spans="1:7" x14ac:dyDescent="0.25">
      <c r="A21" s="33">
        <f>+'Base de datos  1'!A2410</f>
        <v>44197</v>
      </c>
      <c r="B21" s="33" t="str">
        <f>+'Base de datos  1'!C2409</f>
        <v>Pago Cuota</v>
      </c>
      <c r="C21" s="33">
        <f>+'Base de datos  1'!D2410</f>
        <v>44200</v>
      </c>
      <c r="D21" s="33" t="str">
        <f>+'Base de datos  1'!E2410</f>
        <v>TR</v>
      </c>
      <c r="E21" s="33" t="str">
        <f>+'Base de datos  1'!F2410</f>
        <v>Villarrica 128, Claudia Ubilla</v>
      </c>
      <c r="F21">
        <f>+'Base de datos  1'!G2410</f>
        <v>0</v>
      </c>
      <c r="G21" s="92">
        <f>+'Base de datos  1'!H2410</f>
        <v>23000</v>
      </c>
    </row>
    <row r="22" spans="1:7" x14ac:dyDescent="0.25">
      <c r="A22" s="33">
        <f>+'Base de datos  1'!A2411</f>
        <v>44197</v>
      </c>
      <c r="B22" s="33" t="str">
        <f>+'Base de datos  1'!C2410</f>
        <v>Pago Cuota</v>
      </c>
      <c r="C22" s="33">
        <f>+'Base de datos  1'!D2411</f>
        <v>44201</v>
      </c>
      <c r="D22" s="33" t="str">
        <f>+'Base de datos  1'!E2411</f>
        <v>TR</v>
      </c>
      <c r="E22" s="33" t="str">
        <f>+'Base de datos  1'!F2411</f>
        <v>Llanquihue 97 A, Castillo Olivera</v>
      </c>
      <c r="F22">
        <f>+'Base de datos  1'!G2411</f>
        <v>0</v>
      </c>
      <c r="G22" s="92">
        <f>+'Base de datos  1'!H2411</f>
        <v>115000</v>
      </c>
    </row>
    <row r="23" spans="1:7" x14ac:dyDescent="0.25">
      <c r="A23" s="33">
        <f>+'Base de datos  1'!A2412</f>
        <v>44197</v>
      </c>
      <c r="B23" s="33" t="str">
        <f>+'Base de datos  1'!C2411</f>
        <v>Pago Cuota</v>
      </c>
      <c r="C23" s="33">
        <f>+'Base de datos  1'!D2412</f>
        <v>44201</v>
      </c>
      <c r="D23" s="33" t="str">
        <f>+'Base de datos  1'!E2412</f>
        <v>D/E</v>
      </c>
      <c r="E23" s="33" t="str">
        <f>+'Base de datos  1'!F2412</f>
        <v>Ranco 83, Silvia Gonzalez</v>
      </c>
      <c r="F23">
        <f>+'Base de datos  1'!G2412</f>
        <v>0</v>
      </c>
      <c r="G23" s="92">
        <f>+'Base de datos  1'!H2412</f>
        <v>23000</v>
      </c>
    </row>
    <row r="24" spans="1:7" x14ac:dyDescent="0.25">
      <c r="A24" s="33">
        <f>+'Base de datos  1'!A2413</f>
        <v>44197</v>
      </c>
      <c r="B24" s="33" t="str">
        <f>+'Base de datos  1'!C2412</f>
        <v>Pago Cuota</v>
      </c>
      <c r="C24" s="33">
        <f>+'Base de datos  1'!D2413</f>
        <v>44201</v>
      </c>
      <c r="D24" s="33" t="str">
        <f>+'Base de datos  1'!E2413</f>
        <v>D/E</v>
      </c>
      <c r="E24" s="33" t="str">
        <f>+'Base de datos  1'!F2413</f>
        <v>Villarrica 100, Julia Zuñiga</v>
      </c>
      <c r="F24">
        <f>+'Base de datos  1'!G2413</f>
        <v>0</v>
      </c>
      <c r="G24" s="92">
        <f>+'Base de datos  1'!H2413</f>
        <v>23100</v>
      </c>
    </row>
    <row r="25" spans="1:7" x14ac:dyDescent="0.25">
      <c r="A25" s="33">
        <f>+'Base de datos  1'!A2414</f>
        <v>44197</v>
      </c>
      <c r="B25" s="33" t="str">
        <f>+'Base de datos  1'!C2413</f>
        <v>Pago Cuota</v>
      </c>
      <c r="C25" s="33">
        <f>+'Base de datos  1'!D2414</f>
        <v>44203</v>
      </c>
      <c r="D25" s="33" t="str">
        <f>+'Base de datos  1'!E2414</f>
        <v>TR</v>
      </c>
      <c r="E25" s="33" t="str">
        <f>+'Base de datos  1'!F2414</f>
        <v>Riñihue 27-29, Marta Manriquez</v>
      </c>
      <c r="F25">
        <f>+'Base de datos  1'!G2414</f>
        <v>0</v>
      </c>
      <c r="G25" s="92">
        <f>+'Base de datos  1'!H2414</f>
        <v>46000</v>
      </c>
    </row>
    <row r="26" spans="1:7" x14ac:dyDescent="0.25">
      <c r="A26" s="33">
        <f>+'Base de datos  1'!A2415</f>
        <v>44197</v>
      </c>
      <c r="B26" s="33" t="str">
        <f>+'Base de datos  1'!C2414</f>
        <v>Pago Cuota</v>
      </c>
      <c r="C26" s="33">
        <f>+'Base de datos  1'!D2415</f>
        <v>44204</v>
      </c>
      <c r="D26" s="33" t="str">
        <f>+'Base de datos  1'!E2415</f>
        <v>TR</v>
      </c>
      <c r="E26" s="33" t="str">
        <f>+'Base de datos  1'!F2415</f>
        <v>Llanquihue 119, Maria Madariaga</v>
      </c>
      <c r="F26">
        <f>+'Base de datos  1'!G2415</f>
        <v>0</v>
      </c>
      <c r="G26" s="92">
        <f>+'Base de datos  1'!H2415</f>
        <v>46000</v>
      </c>
    </row>
    <row r="27" spans="1:7" x14ac:dyDescent="0.25">
      <c r="A27" s="33">
        <f>+'Base de datos  1'!A2416</f>
        <v>44197</v>
      </c>
      <c r="B27" s="33" t="str">
        <f>+'Base de datos  1'!C2415</f>
        <v>Pago Cuota</v>
      </c>
      <c r="C27" s="33">
        <f>+'Base de datos  1'!D2416</f>
        <v>44204</v>
      </c>
      <c r="D27" s="33" t="str">
        <f>+'Base de datos  1'!E2416</f>
        <v>TR</v>
      </c>
      <c r="E27" s="33" t="str">
        <f>+'Base de datos  1'!F2416</f>
        <v>Llanquihue 88, Pedro Flores</v>
      </c>
      <c r="F27">
        <f>+'Base de datos  1'!G2416</f>
        <v>0</v>
      </c>
      <c r="G27" s="92">
        <f>+'Base de datos  1'!H2416</f>
        <v>20000</v>
      </c>
    </row>
    <row r="28" spans="1:7" x14ac:dyDescent="0.25">
      <c r="A28" s="33">
        <f>+'Base de datos  1'!A2417</f>
        <v>44197</v>
      </c>
      <c r="B28" s="33" t="str">
        <f>+'Base de datos  1'!C2416</f>
        <v>Pago Cuota</v>
      </c>
      <c r="C28" s="33">
        <f>+'Base de datos  1'!D2417</f>
        <v>44207</v>
      </c>
      <c r="D28" s="33" t="str">
        <f>+'Base de datos  1'!E2417</f>
        <v>TR</v>
      </c>
      <c r="E28" s="33" t="str">
        <f>+'Base de datos  1'!F2417</f>
        <v>Ranco 42, Octavio Arrue</v>
      </c>
      <c r="F28">
        <f>+'Base de datos  1'!G2417</f>
        <v>0</v>
      </c>
      <c r="G28" s="92">
        <f>+'Base de datos  1'!H2417</f>
        <v>46000</v>
      </c>
    </row>
    <row r="29" spans="1:7" x14ac:dyDescent="0.25">
      <c r="A29" s="33">
        <f>+'Base de datos  1'!A2418</f>
        <v>44197</v>
      </c>
      <c r="B29" s="33" t="str">
        <f>+'Base de datos  1'!C2417</f>
        <v>Pago Cuota</v>
      </c>
      <c r="C29" s="33">
        <f>+'Base de datos  1'!D2418</f>
        <v>44207</v>
      </c>
      <c r="D29" s="33" t="str">
        <f>+'Base de datos  1'!E2418</f>
        <v>TR</v>
      </c>
      <c r="E29" s="33" t="str">
        <f>+'Base de datos  1'!F2418</f>
        <v>Ranco 93, Margarita Muñoz</v>
      </c>
      <c r="F29">
        <f>+'Base de datos  1'!G2418</f>
        <v>0</v>
      </c>
      <c r="G29" s="92">
        <f>+'Base de datos  1'!H2418</f>
        <v>138000</v>
      </c>
    </row>
    <row r="30" spans="1:7" x14ac:dyDescent="0.25">
      <c r="A30" s="33">
        <f>+'Base de datos  1'!A2419</f>
        <v>44197</v>
      </c>
      <c r="B30" s="33" t="str">
        <f>+'Base de datos  1'!C2418</f>
        <v>Pago Cuota</v>
      </c>
      <c r="C30" s="33">
        <f>+'Base de datos  1'!D2419</f>
        <v>44208</v>
      </c>
      <c r="D30" s="33" t="str">
        <f>+'Base de datos  1'!E2419</f>
        <v>TR</v>
      </c>
      <c r="E30" s="33" t="str">
        <f>+'Base de datos  1'!F2419</f>
        <v>Ranco 91, Jeanette Ibarra</v>
      </c>
      <c r="F30">
        <f>+'Base de datos  1'!G2419</f>
        <v>0</v>
      </c>
      <c r="G30" s="92">
        <f>+'Base de datos  1'!H2419</f>
        <v>23000</v>
      </c>
    </row>
    <row r="31" spans="1:7" x14ac:dyDescent="0.25">
      <c r="A31" s="33">
        <f>+'Base de datos  1'!A2420</f>
        <v>44197</v>
      </c>
      <c r="B31" s="33" t="str">
        <f>+'Base de datos  1'!C2419</f>
        <v>Pago Cuota</v>
      </c>
      <c r="C31" s="33">
        <f>+'Base de datos  1'!D2420</f>
        <v>44209</v>
      </c>
      <c r="D31" s="33" t="str">
        <f>+'Base de datos  1'!E2420</f>
        <v>TR</v>
      </c>
      <c r="E31" s="33" t="str">
        <f>+'Base de datos  1'!F2420</f>
        <v>Ranco 56, Delia Quiroga</v>
      </c>
      <c r="F31">
        <f>+'Base de datos  1'!G2420</f>
        <v>0</v>
      </c>
      <c r="G31" s="92">
        <f>+'Base de datos  1'!H2420</f>
        <v>46000</v>
      </c>
    </row>
    <row r="32" spans="1:7" x14ac:dyDescent="0.25">
      <c r="A32" s="33">
        <f>+'Base de datos  1'!A2421</f>
        <v>44197</v>
      </c>
      <c r="B32" s="33" t="str">
        <f>+'Base de datos  1'!C2420</f>
        <v>Pago Cuota</v>
      </c>
      <c r="C32" s="33">
        <f>+'Base de datos  1'!D2421</f>
        <v>44210</v>
      </c>
      <c r="D32" s="33" t="str">
        <f>+'Base de datos  1'!E2421</f>
        <v>TR</v>
      </c>
      <c r="E32" s="33" t="str">
        <f>+'Base de datos  1'!F2421</f>
        <v>Puyehue 36, Militza Cortes</v>
      </c>
      <c r="F32">
        <f>+'Base de datos  1'!G2421</f>
        <v>0</v>
      </c>
      <c r="G32" s="92">
        <f>+'Base de datos  1'!H2421</f>
        <v>23000</v>
      </c>
    </row>
    <row r="33" spans="1:7" x14ac:dyDescent="0.25">
      <c r="A33" s="33">
        <f>+'Base de datos  1'!A2422</f>
        <v>44197</v>
      </c>
      <c r="B33" s="33" t="str">
        <f>+'Base de datos  1'!C2421</f>
        <v>Pago Cuota</v>
      </c>
      <c r="C33" s="33">
        <f>+'Base de datos  1'!D2422</f>
        <v>44211</v>
      </c>
      <c r="D33" s="33" t="str">
        <f>+'Base de datos  1'!E2422</f>
        <v>TR</v>
      </c>
      <c r="E33" s="33" t="str">
        <f>+'Base de datos  1'!F2422</f>
        <v>Llanquihue 86, Jorge zuñiga</v>
      </c>
      <c r="F33">
        <f>+'Base de datos  1'!G2422</f>
        <v>0</v>
      </c>
      <c r="G33" s="92">
        <f>+'Base de datos  1'!H2422</f>
        <v>250000</v>
      </c>
    </row>
    <row r="34" spans="1:7" x14ac:dyDescent="0.25">
      <c r="A34" s="33">
        <f>+'Base de datos  1'!A2423</f>
        <v>44197</v>
      </c>
      <c r="B34" s="33" t="str">
        <f>+'Base de datos  1'!C2422</f>
        <v>Pago Cuota</v>
      </c>
      <c r="C34" s="33">
        <f>+'Base de datos  1'!D2423</f>
        <v>44211</v>
      </c>
      <c r="D34" s="33" t="str">
        <f>+'Base de datos  1'!E2423</f>
        <v>TR</v>
      </c>
      <c r="E34" s="33" t="str">
        <f>+'Base de datos  1'!F2423</f>
        <v>Llanquihue 86, Jorge zuñiga</v>
      </c>
      <c r="F34">
        <f>+'Base de datos  1'!G2423</f>
        <v>0</v>
      </c>
      <c r="G34" s="92">
        <f>+'Base de datos  1'!H2423</f>
        <v>288000</v>
      </c>
    </row>
    <row r="35" spans="1:7" x14ac:dyDescent="0.25">
      <c r="A35" s="33">
        <f>+'Base de datos  1'!A2424</f>
        <v>44197</v>
      </c>
      <c r="B35" s="33" t="str">
        <f>+'Base de datos  1'!C2423</f>
        <v>Pago Cuota</v>
      </c>
      <c r="C35" s="33">
        <f>+'Base de datos  1'!D2424</f>
        <v>44211</v>
      </c>
      <c r="D35" s="33" t="str">
        <f>+'Base de datos  1'!E2424</f>
        <v>D/E</v>
      </c>
      <c r="E35" s="33" t="str">
        <f>+'Base de datos  1'!F2424</f>
        <v>Villarrica 110, Julia Valdes</v>
      </c>
      <c r="F35">
        <f>+'Base de datos  1'!G2424</f>
        <v>0</v>
      </c>
      <c r="G35" s="92">
        <f>+'Base de datos  1'!H2424</f>
        <v>200110</v>
      </c>
    </row>
    <row r="36" spans="1:7" x14ac:dyDescent="0.25">
      <c r="A36" s="33">
        <f>+'Base de datos  1'!A2425</f>
        <v>44197</v>
      </c>
      <c r="B36" s="33" t="str">
        <f>+'Base de datos  1'!C2424</f>
        <v>Pago Cuota</v>
      </c>
      <c r="C36" s="33">
        <f>+'Base de datos  1'!D2425</f>
        <v>44215</v>
      </c>
      <c r="D36" s="33" t="str">
        <f>+'Base de datos  1'!E2425</f>
        <v>TR</v>
      </c>
      <c r="E36" s="33" t="str">
        <f>+'Base de datos  1'!F2425</f>
        <v>DEPOSITO X ERROR 1</v>
      </c>
      <c r="F36">
        <f>+'Base de datos  1'!G2425</f>
        <v>0</v>
      </c>
      <c r="G36" s="92">
        <f>+'Base de datos  1'!H2425</f>
        <v>226000</v>
      </c>
    </row>
    <row r="37" spans="1:7" x14ac:dyDescent="0.25">
      <c r="A37" s="33">
        <f>+'Base de datos  1'!A2426</f>
        <v>44197</v>
      </c>
      <c r="B37" s="33" t="str">
        <f>+'Base de datos  1'!C2425</f>
        <v>Pago Cuota</v>
      </c>
      <c r="C37" s="33">
        <f>+'Base de datos  1'!D2426</f>
        <v>44215</v>
      </c>
      <c r="D37" s="33" t="str">
        <f>+'Base de datos  1'!E2426</f>
        <v>TR</v>
      </c>
      <c r="E37" s="33" t="str">
        <f>+'Base de datos  1'!F2426</f>
        <v>Icalma 72, J.Matamala</v>
      </c>
      <c r="F37">
        <f>+'Base de datos  1'!G2426</f>
        <v>0</v>
      </c>
      <c r="G37" s="92">
        <f>+'Base de datos  1'!H2426</f>
        <v>23000</v>
      </c>
    </row>
    <row r="38" spans="1:7" x14ac:dyDescent="0.25">
      <c r="A38" s="33">
        <f>+'Base de datos  1'!A2427</f>
        <v>44197</v>
      </c>
      <c r="B38" s="33" t="str">
        <f>+'Base de datos  1'!C2426</f>
        <v>Pago Cuota</v>
      </c>
      <c r="C38" s="33">
        <f>+'Base de datos  1'!D2427</f>
        <v>44215</v>
      </c>
      <c r="D38" s="33" t="str">
        <f>+'Base de datos  1'!E2427</f>
        <v>TR</v>
      </c>
      <c r="E38" s="33" t="str">
        <f>+'Base de datos  1'!F2427</f>
        <v>Llanquihue 113, Pedro Ruz</v>
      </c>
      <c r="F38">
        <f>+'Base de datos  1'!G2427</f>
        <v>0</v>
      </c>
      <c r="G38" s="92">
        <f>+'Base de datos  1'!H2427</f>
        <v>23113</v>
      </c>
    </row>
    <row r="39" spans="1:7" x14ac:dyDescent="0.25">
      <c r="A39" s="33">
        <f>+'Base de datos  1'!A2428</f>
        <v>44197</v>
      </c>
      <c r="B39" s="33" t="str">
        <f>+'Base de datos  1'!C2427</f>
        <v>Pago Cuota</v>
      </c>
      <c r="C39" s="33">
        <f>+'Base de datos  1'!D2428</f>
        <v>44215</v>
      </c>
      <c r="D39" s="33" t="str">
        <f>+'Base de datos  1'!E2428</f>
        <v>TR</v>
      </c>
      <c r="E39" s="33" t="str">
        <f>+'Base de datos  1'!F2428</f>
        <v>Llanquihue 117. Patricia Malenda</v>
      </c>
      <c r="F39">
        <f>+'Base de datos  1'!G2428</f>
        <v>0</v>
      </c>
      <c r="G39" s="92">
        <f>+'Base de datos  1'!H2428</f>
        <v>300120</v>
      </c>
    </row>
    <row r="40" spans="1:7" x14ac:dyDescent="0.25">
      <c r="A40" s="33">
        <f>+'Base de datos  1'!A2429</f>
        <v>44197</v>
      </c>
      <c r="B40" s="33" t="str">
        <f>+'Base de datos  1'!C2428</f>
        <v>Pago Cuota</v>
      </c>
      <c r="C40" s="33">
        <f>+'Base de datos  1'!D2429</f>
        <v>44215</v>
      </c>
      <c r="D40" s="33" t="str">
        <f>+'Base de datos  1'!E2429</f>
        <v>TR</v>
      </c>
      <c r="E40" s="33" t="str">
        <f>+'Base de datos  1'!F2429</f>
        <v>Puyehue 37, J.Matamala</v>
      </c>
      <c r="F40">
        <f>+'Base de datos  1'!G2429</f>
        <v>0</v>
      </c>
      <c r="G40" s="92">
        <f>+'Base de datos  1'!H2429</f>
        <v>23000</v>
      </c>
    </row>
    <row r="41" spans="1:7" x14ac:dyDescent="0.25">
      <c r="A41" s="33">
        <f>+'Base de datos  1'!A2430</f>
        <v>44197</v>
      </c>
      <c r="B41" s="33" t="str">
        <f>+'Base de datos  1'!C2429</f>
        <v>Pago Cuota</v>
      </c>
      <c r="C41" s="33">
        <f>+'Base de datos  1'!D2430</f>
        <v>44216</v>
      </c>
      <c r="D41" s="33" t="str">
        <f>+'Base de datos  1'!E2430</f>
        <v>TR</v>
      </c>
      <c r="E41" s="33" t="str">
        <f>+'Base de datos  1'!F2430</f>
        <v>Llanquihue 86, Jorge zuñiga</v>
      </c>
      <c r="F41">
        <f>+'Base de datos  1'!G2430</f>
        <v>0</v>
      </c>
      <c r="G41" s="92">
        <f>+'Base de datos  1'!H2430</f>
        <v>38000</v>
      </c>
    </row>
    <row r="42" spans="1:7" x14ac:dyDescent="0.25">
      <c r="A42" s="33">
        <f>+'Base de datos  1'!A2431</f>
        <v>44197</v>
      </c>
      <c r="B42" s="33" t="str">
        <f>+'Base de datos  1'!C2430</f>
        <v>Pago Cuota</v>
      </c>
      <c r="C42" s="33">
        <f>+'Base de datos  1'!D2431</f>
        <v>44217</v>
      </c>
      <c r="D42" s="33" t="str">
        <f>+'Base de datos  1'!E2431</f>
        <v>TR</v>
      </c>
      <c r="E42" s="33" t="str">
        <f>+'Base de datos  1'!F2431</f>
        <v>Calafquen 13, Enrique García</v>
      </c>
      <c r="F42">
        <f>+'Base de datos  1'!G2431</f>
        <v>0</v>
      </c>
      <c r="G42" s="92">
        <f>+'Base de datos  1'!H2431</f>
        <v>184000</v>
      </c>
    </row>
    <row r="43" spans="1:7" x14ac:dyDescent="0.25">
      <c r="A43" s="33">
        <f>+'Base de datos  1'!A2432</f>
        <v>44197</v>
      </c>
      <c r="B43" s="33" t="str">
        <f>+'Base de datos  1'!C2431</f>
        <v>Pago Cuota</v>
      </c>
      <c r="C43" s="33">
        <f>+'Base de datos  1'!D2432</f>
        <v>44217</v>
      </c>
      <c r="D43" s="33" t="str">
        <f>+'Base de datos  1'!E2432</f>
        <v>TR</v>
      </c>
      <c r="E43" s="33" t="str">
        <f>+'Base de datos  1'!F2432</f>
        <v>DEPOSITO X ERROR 2</v>
      </c>
      <c r="F43">
        <f>+'Base de datos  1'!G2432</f>
        <v>0</v>
      </c>
      <c r="G43" s="92">
        <f>+'Base de datos  1'!H2432</f>
        <v>100000</v>
      </c>
    </row>
    <row r="44" spans="1:7" x14ac:dyDescent="0.25">
      <c r="A44" s="33">
        <f>+'Base de datos  1'!A2433</f>
        <v>44197</v>
      </c>
      <c r="B44" s="33" t="str">
        <f>+'Base de datos  1'!C2432</f>
        <v>Pago Cuota</v>
      </c>
      <c r="C44" s="33">
        <f>+'Base de datos  1'!D2433</f>
        <v>44217</v>
      </c>
      <c r="D44" s="33" t="str">
        <f>+'Base de datos  1'!E2433</f>
        <v>TR</v>
      </c>
      <c r="E44" s="33" t="str">
        <f>+'Base de datos  1'!F2433</f>
        <v>Llanquihue 74, Eliana Haro</v>
      </c>
      <c r="F44">
        <f>+'Base de datos  1'!G2433</f>
        <v>0</v>
      </c>
      <c r="G44" s="92">
        <f>+'Base de datos  1'!H2433</f>
        <v>46000</v>
      </c>
    </row>
    <row r="45" spans="1:7" x14ac:dyDescent="0.25">
      <c r="A45" s="33">
        <f>+'Base de datos  1'!A2434</f>
        <v>44197</v>
      </c>
      <c r="B45" s="33" t="str">
        <f>+'Base de datos  1'!C2433</f>
        <v>Pago Cuota</v>
      </c>
      <c r="C45" s="33">
        <f>+'Base de datos  1'!D2434</f>
        <v>44217</v>
      </c>
      <c r="D45" s="33" t="str">
        <f>+'Base de datos  1'!E2434</f>
        <v>TR</v>
      </c>
      <c r="E45" s="33" t="str">
        <f>+'Base de datos  1'!F2434</f>
        <v>Llanquihue 99, Luisa Herrera</v>
      </c>
      <c r="F45">
        <f>+'Base de datos  1'!G2434</f>
        <v>0</v>
      </c>
      <c r="G45" s="92">
        <f>+'Base de datos  1'!H2434</f>
        <v>161000</v>
      </c>
    </row>
    <row r="46" spans="1:7" x14ac:dyDescent="0.25">
      <c r="A46" s="33">
        <f>+'Base de datos  1'!A2435</f>
        <v>44197</v>
      </c>
      <c r="B46" s="33" t="str">
        <f>+'Base de datos  1'!C2434</f>
        <v>Pago Cuota</v>
      </c>
      <c r="C46" s="33">
        <f>+'Base de datos  1'!D2435</f>
        <v>44217</v>
      </c>
      <c r="D46" s="33" t="str">
        <f>+'Base de datos  1'!E2435</f>
        <v>TR</v>
      </c>
      <c r="E46" s="33" t="str">
        <f>+'Base de datos  1'!F2435</f>
        <v>Ranco 89, Teresa Rojas</v>
      </c>
      <c r="F46">
        <f>+'Base de datos  1'!G2435</f>
        <v>0</v>
      </c>
      <c r="G46" s="92">
        <f>+'Base de datos  1'!H2435</f>
        <v>200000</v>
      </c>
    </row>
    <row r="47" spans="1:7" x14ac:dyDescent="0.25">
      <c r="A47" s="33">
        <f>+'Base de datos  1'!A2436</f>
        <v>44197</v>
      </c>
      <c r="B47" s="33" t="str">
        <f>+'Base de datos  1'!C2435</f>
        <v>Pago Cuota</v>
      </c>
      <c r="C47" s="33">
        <f>+'Base de datos  1'!D2436</f>
        <v>44218</v>
      </c>
      <c r="D47" s="33" t="str">
        <f>+'Base de datos  1'!E2436</f>
        <v>TR</v>
      </c>
      <c r="E47" s="33" t="str">
        <f>+'Base de datos  1'!F2436</f>
        <v>Saldo Polígono 80 m2, Villarrica 126</v>
      </c>
      <c r="F47">
        <f>+'Base de datos  1'!G2436</f>
        <v>0</v>
      </c>
      <c r="G47" s="92">
        <f>+'Base de datos  1'!H2436</f>
        <v>1674600</v>
      </c>
    </row>
    <row r="48" spans="1:7" x14ac:dyDescent="0.25">
      <c r="A48" s="33">
        <f>+'Base de datos  1'!A2437</f>
        <v>44197</v>
      </c>
      <c r="B48" s="33" t="str">
        <f>+'Base de datos  1'!C2436</f>
        <v>Pago Cuota</v>
      </c>
      <c r="C48" s="33">
        <f>+'Base de datos  1'!D2437</f>
        <v>44218</v>
      </c>
      <c r="D48" s="33" t="str">
        <f>+'Base de datos  1'!E2437</f>
        <v>TR</v>
      </c>
      <c r="E48" s="33" t="str">
        <f>+'Base de datos  1'!F2437</f>
        <v>Villarrica 126, Emma de Ramon</v>
      </c>
      <c r="F48">
        <f>+'Base de datos  1'!G2437</f>
        <v>0</v>
      </c>
      <c r="G48" s="92">
        <f>+'Base de datos  1'!H2437</f>
        <v>276000</v>
      </c>
    </row>
    <row r="49" spans="1:8" x14ac:dyDescent="0.25">
      <c r="A49" s="33">
        <f>+'Base de datos  1'!A2438</f>
        <v>44197</v>
      </c>
      <c r="B49" s="33" t="str">
        <f>+'Base de datos  1'!C2437</f>
        <v>Pago Cuota</v>
      </c>
      <c r="C49" s="33">
        <f>+'Base de datos  1'!D2438</f>
        <v>44218</v>
      </c>
      <c r="D49" s="33" t="str">
        <f>+'Base de datos  1'!E2438</f>
        <v>TR</v>
      </c>
      <c r="E49" s="33" t="str">
        <f>+'Base de datos  1'!F2438</f>
        <v>Villarrica 127, Beltran de Ramon</v>
      </c>
      <c r="F49">
        <f>+'Base de datos  1'!G2438</f>
        <v>0</v>
      </c>
      <c r="G49" s="92">
        <f>+'Base de datos  1'!H2438</f>
        <v>276000</v>
      </c>
    </row>
    <row r="50" spans="1:8" x14ac:dyDescent="0.25">
      <c r="A50" s="33">
        <f>+'Base de datos  1'!A2439</f>
        <v>44197</v>
      </c>
      <c r="B50" s="33" t="str">
        <f>+'Base de datos  1'!C2438</f>
        <v>Pago Cuota</v>
      </c>
      <c r="C50" s="33">
        <f>+'Base de datos  1'!D2439</f>
        <v>44218</v>
      </c>
      <c r="D50" s="33" t="str">
        <f>+'Base de datos  1'!E2439</f>
        <v>TR</v>
      </c>
      <c r="E50" s="33" t="str">
        <f>+'Base de datos  1'!F2439</f>
        <v>Villarrica 130, Laura Bailac</v>
      </c>
      <c r="F50">
        <f>+'Base de datos  1'!G2439</f>
        <v>0</v>
      </c>
      <c r="G50" s="92">
        <f>+'Base de datos  1'!H2439</f>
        <v>115130</v>
      </c>
    </row>
    <row r="51" spans="1:8" x14ac:dyDescent="0.25">
      <c r="A51" s="33">
        <f>+'Base de datos  1'!A2440</f>
        <v>44197</v>
      </c>
      <c r="B51" s="33" t="str">
        <f>+'Base de datos  1'!C2439</f>
        <v>Pago Cuota</v>
      </c>
      <c r="C51" s="33">
        <f>+'Base de datos  1'!D2440</f>
        <v>44221</v>
      </c>
      <c r="D51" s="33" t="str">
        <f>+'Base de datos  1'!E2440</f>
        <v>TR</v>
      </c>
      <c r="E51" s="33" t="str">
        <f>+'Base de datos  1'!F2440</f>
        <v>Llanquihue 109, Teresa Gatica</v>
      </c>
      <c r="F51">
        <f>+'Base de datos  1'!G2440</f>
        <v>0</v>
      </c>
      <c r="G51" s="92">
        <f>+'Base de datos  1'!H2440</f>
        <v>23109</v>
      </c>
    </row>
    <row r="52" spans="1:8" x14ac:dyDescent="0.25">
      <c r="A52" s="33">
        <f>+'Base de datos  1'!A2441</f>
        <v>44197</v>
      </c>
      <c r="B52" s="33" t="str">
        <f>+'Base de datos  1'!C2440</f>
        <v>Pago Cuota</v>
      </c>
      <c r="C52" s="33">
        <f>+'Base de datos  1'!D2441</f>
        <v>44221</v>
      </c>
      <c r="D52" s="33" t="str">
        <f>+'Base de datos  1'!E2441</f>
        <v>TR</v>
      </c>
      <c r="E52" s="33" t="str">
        <f>+'Base de datos  1'!F2441</f>
        <v>Llanquihue 80, Sergio Ibaceta</v>
      </c>
      <c r="F52">
        <f>+'Base de datos  1'!G2441</f>
        <v>0</v>
      </c>
      <c r="G52" s="92">
        <f>+'Base de datos  1'!H2441</f>
        <v>23080</v>
      </c>
    </row>
    <row r="53" spans="1:8" x14ac:dyDescent="0.25">
      <c r="A53" s="33">
        <f>+'Base de datos  1'!A2442</f>
        <v>44197</v>
      </c>
      <c r="B53" s="33" t="str">
        <f>+'Base de datos  1'!C2441</f>
        <v>Pago Cuota</v>
      </c>
      <c r="C53" s="33">
        <f>+'Base de datos  1'!D2442</f>
        <v>44221</v>
      </c>
      <c r="D53" s="33" t="str">
        <f>+'Base de datos  1'!E2442</f>
        <v>TR</v>
      </c>
      <c r="E53" s="33" t="str">
        <f>+'Base de datos  1'!F2442</f>
        <v>Puyehue 24, Manuel Latapiat</v>
      </c>
      <c r="F53">
        <f>+'Base de datos  1'!G2442</f>
        <v>0</v>
      </c>
      <c r="G53" s="92">
        <f>+'Base de datos  1'!H2442</f>
        <v>46000</v>
      </c>
    </row>
    <row r="54" spans="1:8" x14ac:dyDescent="0.25">
      <c r="A54" s="33">
        <f>+'Base de datos  1'!A2443</f>
        <v>44197</v>
      </c>
      <c r="B54" s="33" t="str">
        <f>+'Base de datos  1'!C2442</f>
        <v>Pago Cuota</v>
      </c>
      <c r="C54" s="33">
        <f>+'Base de datos  1'!D2443</f>
        <v>44221</v>
      </c>
      <c r="D54" s="33" t="str">
        <f>+'Base de datos  1'!E2443</f>
        <v>TR</v>
      </c>
      <c r="E54" s="33" t="str">
        <f>+'Base de datos  1'!F2443</f>
        <v>Puyehue 32, Ivonne Jorquera</v>
      </c>
      <c r="F54">
        <f>+'Base de datos  1'!G2443</f>
        <v>0</v>
      </c>
      <c r="G54" s="92">
        <f>+'Base de datos  1'!H2443</f>
        <v>23000</v>
      </c>
    </row>
    <row r="55" spans="1:8" x14ac:dyDescent="0.25">
      <c r="A55" s="33">
        <f>+'Base de datos  1'!A2444</f>
        <v>44197</v>
      </c>
      <c r="B55" s="33" t="str">
        <f>+'Base de datos  1'!C2443</f>
        <v>Pago Cuota</v>
      </c>
      <c r="C55" s="33">
        <f>+'Base de datos  1'!D2444</f>
        <v>44222</v>
      </c>
      <c r="D55" s="33" t="str">
        <f>+'Base de datos  1'!E2444</f>
        <v>D/CH</v>
      </c>
      <c r="E55" s="33" t="str">
        <f>+'Base de datos  1'!F2444</f>
        <v>Ranco 85, Hugo Flores</v>
      </c>
      <c r="F55">
        <f>+'Base de datos  1'!G2444</f>
        <v>0</v>
      </c>
      <c r="G55" s="92">
        <f>+'Base de datos  1'!H2444</f>
        <v>230000</v>
      </c>
    </row>
    <row r="56" spans="1:8" x14ac:dyDescent="0.25">
      <c r="A56" s="33">
        <f>+'Base de datos  1'!A2445</f>
        <v>44197</v>
      </c>
      <c r="B56" s="33" t="str">
        <f>+'Base de datos  1'!C2444</f>
        <v>Pago Cuota</v>
      </c>
      <c r="C56" s="33">
        <f>+'Base de datos  1'!D2445</f>
        <v>44222</v>
      </c>
      <c r="D56" s="33" t="str">
        <f>+'Base de datos  1'!E2445</f>
        <v>TR</v>
      </c>
      <c r="E56" s="33" t="str">
        <f>+'Base de datos  1'!F2445</f>
        <v>Villarrica 102, Ximena Mancilla</v>
      </c>
      <c r="F56">
        <f>+'Base de datos  1'!G2445</f>
        <v>0</v>
      </c>
      <c r="G56" s="92">
        <f>+'Base de datos  1'!H2445</f>
        <v>23102</v>
      </c>
    </row>
    <row r="57" spans="1:8" x14ac:dyDescent="0.25">
      <c r="A57" s="33">
        <f>+'Base de datos  1'!A2446</f>
        <v>44197</v>
      </c>
      <c r="B57" s="33" t="str">
        <f>+'Base de datos  1'!C2445</f>
        <v>Pago Cuota</v>
      </c>
      <c r="C57" s="33">
        <f>+'Base de datos  1'!D2446</f>
        <v>44223</v>
      </c>
      <c r="D57" s="33" t="str">
        <f>+'Base de datos  1'!E2446</f>
        <v>TR</v>
      </c>
      <c r="E57" s="33" t="str">
        <f>+'Base de datos  1'!F2446</f>
        <v>Villarrica 118, Pia Burgos</v>
      </c>
      <c r="F57">
        <f>+'Base de datos  1'!G2446</f>
        <v>0</v>
      </c>
      <c r="G57" s="92">
        <f>+'Base de datos  1'!H2446</f>
        <v>23000</v>
      </c>
    </row>
    <row r="58" spans="1:8" x14ac:dyDescent="0.25">
      <c r="A58" s="33">
        <f>+'Base de datos  1'!A2447</f>
        <v>44197</v>
      </c>
      <c r="B58" s="33" t="str">
        <f>+'Base de datos  1'!C2446</f>
        <v>Pago Cuota</v>
      </c>
      <c r="C58" s="33">
        <f>+'Base de datos  1'!D2447</f>
        <v>44224</v>
      </c>
      <c r="D58" s="33" t="str">
        <f>+'Base de datos  1'!E2447</f>
        <v>TR</v>
      </c>
      <c r="E58" s="33" t="str">
        <f>+'Base de datos  1'!F2447</f>
        <v>Puyehue 47, Andrea Valdivia</v>
      </c>
      <c r="F58">
        <f>+'Base de datos  1'!G2447</f>
        <v>0</v>
      </c>
      <c r="G58" s="92">
        <f>+'Base de datos  1'!H2447</f>
        <v>23000</v>
      </c>
    </row>
    <row r="59" spans="1:8" x14ac:dyDescent="0.25">
      <c r="A59" s="33">
        <f>+'Base de datos  1'!A2448</f>
        <v>44197</v>
      </c>
      <c r="B59" s="33" t="str">
        <f>+'Base de datos  1'!C2447</f>
        <v>Pago Cuota</v>
      </c>
      <c r="C59" s="33">
        <f>+'Base de datos  1'!D2448</f>
        <v>44224</v>
      </c>
      <c r="D59" s="33" t="str">
        <f>+'Base de datos  1'!E2448</f>
        <v>TR</v>
      </c>
      <c r="E59" s="33" t="str">
        <f>+'Base de datos  1'!F2448</f>
        <v>Ranco 73, Fco. Hernandez</v>
      </c>
      <c r="F59">
        <f>+'Base de datos  1'!G2448</f>
        <v>0</v>
      </c>
      <c r="G59" s="92">
        <f>+'Base de datos  1'!H2448</f>
        <v>60000</v>
      </c>
    </row>
    <row r="60" spans="1:8" x14ac:dyDescent="0.25">
      <c r="A60" s="33">
        <f>+'Base de datos  1'!A2449</f>
        <v>44197</v>
      </c>
      <c r="B60" s="33" t="str">
        <f>+'Base de datos  1'!C2448</f>
        <v>Pago Cuota</v>
      </c>
      <c r="C60" s="33">
        <f>+'Base de datos  1'!D2449</f>
        <v>44225</v>
      </c>
      <c r="D60" s="33" t="str">
        <f>+'Base de datos  1'!E2449</f>
        <v>TR</v>
      </c>
      <c r="E60" s="33" t="str">
        <f>+'Base de datos  1'!F2449</f>
        <v>Llanquihue 097-A Castillo Olivera</v>
      </c>
      <c r="F60">
        <f>+'Base de datos  1'!G2449</f>
        <v>0</v>
      </c>
      <c r="G60" s="92">
        <f>+'Base de datos  1'!H2449</f>
        <v>23000</v>
      </c>
    </row>
    <row r="61" spans="1:8" x14ac:dyDescent="0.25">
      <c r="A61" s="167">
        <f>+'Base de datos  1'!A2450</f>
        <v>44197</v>
      </c>
      <c r="B61" s="167" t="str">
        <f>+'Base de datos  1'!C2449</f>
        <v>Pago Cuota</v>
      </c>
      <c r="C61" s="167">
        <f>+'Base de datos  1'!D2450</f>
        <v>44225</v>
      </c>
      <c r="D61" s="167" t="str">
        <f>+'Base de datos  1'!E2450</f>
        <v>TR</v>
      </c>
      <c r="E61" s="167" t="str">
        <f>+'Base de datos  1'!F2450</f>
        <v>Villarrica 123, Omar Sepulveda</v>
      </c>
      <c r="F61" s="168">
        <f>+'Base de datos  1'!G2450</f>
        <v>0</v>
      </c>
      <c r="G61" s="282">
        <f>+'Base de datos  1'!H2450</f>
        <v>23000</v>
      </c>
      <c r="H61" s="170">
        <f>SUM(G9:G61)</f>
        <v>6249390</v>
      </c>
    </row>
    <row r="62" spans="1:8" x14ac:dyDescent="0.25">
      <c r="A62" s="33">
        <f>+'Base de datos  1'!A2451</f>
        <v>44228</v>
      </c>
      <c r="B62" s="33" t="str">
        <f>+'Base de datos  1'!C2450</f>
        <v>Pago Cuota</v>
      </c>
      <c r="C62" s="33">
        <f>+'Base de datos  1'!D2451</f>
        <v>44228</v>
      </c>
      <c r="D62" s="33" t="str">
        <f>+'Base de datos  1'!E2451</f>
        <v>TR</v>
      </c>
      <c r="E62" s="33" t="str">
        <f>+'Base de datos  1'!F2451</f>
        <v xml:space="preserve">Llanquihue 115, Suc. Zaida Uribe </v>
      </c>
      <c r="F62" t="str">
        <f>+'Base de datos  1'!G2451</f>
        <v>1 cuota</v>
      </c>
      <c r="G62" s="92">
        <f>+'Base de datos  1'!H2451</f>
        <v>150115</v>
      </c>
    </row>
    <row r="63" spans="1:8" x14ac:dyDescent="0.25">
      <c r="A63" s="33">
        <f>+'Base de datos  1'!A2452</f>
        <v>44228</v>
      </c>
      <c r="B63" s="33" t="str">
        <f>+'Base de datos  1'!C2451</f>
        <v>Pago Cuota</v>
      </c>
      <c r="C63" s="33">
        <f>+'Base de datos  1'!D2452</f>
        <v>44228</v>
      </c>
      <c r="D63" s="33" t="str">
        <f>+'Base de datos  1'!E2452</f>
        <v>TR</v>
      </c>
      <c r="E63" s="33" t="str">
        <f>+'Base de datos  1'!F2452</f>
        <v>Ranco 52, Nancy Paez</v>
      </c>
      <c r="F63">
        <f>+'Base de datos  1'!G2452</f>
        <v>0</v>
      </c>
      <c r="G63" s="92">
        <f>+'Base de datos  1'!H2452</f>
        <v>69000</v>
      </c>
    </row>
    <row r="64" spans="1:8" x14ac:dyDescent="0.25">
      <c r="A64" s="33">
        <f>+'Base de datos  1'!A2453</f>
        <v>44228</v>
      </c>
      <c r="B64" s="33" t="str">
        <f>+'Base de datos  1'!C2452</f>
        <v>Pago Cuota</v>
      </c>
      <c r="C64" s="33">
        <f>+'Base de datos  1'!D2453</f>
        <v>44228</v>
      </c>
      <c r="D64" s="33" t="str">
        <f>+'Base de datos  1'!E2453</f>
        <v>TR</v>
      </c>
      <c r="E64" s="33" t="str">
        <f>+'Base de datos  1'!F2453</f>
        <v>Riñihue 19, Teresa Peña</v>
      </c>
      <c r="F64">
        <f>+'Base de datos  1'!G2453</f>
        <v>0</v>
      </c>
      <c r="G64" s="92">
        <f>+'Base de datos  1'!H2453</f>
        <v>23000</v>
      </c>
    </row>
    <row r="65" spans="1:7" x14ac:dyDescent="0.25">
      <c r="A65" s="33">
        <f>+'Base de datos  1'!A2454</f>
        <v>44228</v>
      </c>
      <c r="B65" s="33" t="str">
        <f>+'Base de datos  1'!C2453</f>
        <v>Pago Cuota</v>
      </c>
      <c r="C65" s="33">
        <f>+'Base de datos  1'!D2454</f>
        <v>44228</v>
      </c>
      <c r="D65" s="33" t="str">
        <f>+'Base de datos  1'!E2454</f>
        <v>TR</v>
      </c>
      <c r="E65" s="33" t="str">
        <f>+'Base de datos  1'!F2454</f>
        <v>Villarrica 106, Carolina Uribe</v>
      </c>
      <c r="F65">
        <f>+'Base de datos  1'!G2454</f>
        <v>0</v>
      </c>
      <c r="G65" s="92">
        <f>+'Base de datos  1'!H2454</f>
        <v>23000</v>
      </c>
    </row>
    <row r="66" spans="1:7" x14ac:dyDescent="0.25">
      <c r="A66" s="33">
        <f>+'Base de datos  1'!A2455</f>
        <v>44228</v>
      </c>
      <c r="B66" s="33" t="str">
        <f>+'Base de datos  1'!C2454</f>
        <v>Pago Cuota</v>
      </c>
      <c r="C66" s="33">
        <f>+'Base de datos  1'!D2455</f>
        <v>44228</v>
      </c>
      <c r="D66" s="33" t="str">
        <f>+'Base de datos  1'!E2455</f>
        <v>TR</v>
      </c>
      <c r="E66" s="33" t="str">
        <f>+'Base de datos  1'!F2455</f>
        <v>Villarrica 122, Ema Valdes</v>
      </c>
      <c r="F66">
        <f>+'Base de datos  1'!G2455</f>
        <v>0</v>
      </c>
      <c r="G66" s="92">
        <f>+'Base de datos  1'!H2455</f>
        <v>23000</v>
      </c>
    </row>
    <row r="67" spans="1:7" x14ac:dyDescent="0.25">
      <c r="A67" s="33">
        <f>+'Base de datos  1'!A2456</f>
        <v>44228</v>
      </c>
      <c r="B67" s="33" t="str">
        <f>+'Base de datos  1'!C2455</f>
        <v>Pago Cuota</v>
      </c>
      <c r="C67" s="33">
        <f>+'Base de datos  1'!D2456</f>
        <v>44228</v>
      </c>
      <c r="D67" s="33" t="str">
        <f>+'Base de datos  1'!E2456</f>
        <v>TR</v>
      </c>
      <c r="E67" s="33" t="str">
        <f>+'Base de datos  1'!F2456</f>
        <v>Villarrica 128, Claudia Ubilla</v>
      </c>
      <c r="F67">
        <f>+'Base de datos  1'!G2456</f>
        <v>0</v>
      </c>
      <c r="G67" s="92">
        <f>+'Base de datos  1'!H2456</f>
        <v>23000</v>
      </c>
    </row>
    <row r="68" spans="1:7" x14ac:dyDescent="0.25">
      <c r="A68" s="33">
        <f>+'Base de datos  1'!A2457</f>
        <v>44228</v>
      </c>
      <c r="B68" s="33" t="str">
        <f>+'Base de datos  1'!C2456</f>
        <v>Pago Cuota</v>
      </c>
      <c r="C68" s="33">
        <f>+'Base de datos  1'!D2457</f>
        <v>44228</v>
      </c>
      <c r="D68" s="33" t="str">
        <f>+'Base de datos  1'!E2457</f>
        <v>TR</v>
      </c>
      <c r="E68" s="33" t="str">
        <f>+'Base de datos  1'!F2457</f>
        <v>Villarrica 129, Ricardo Figueroa</v>
      </c>
      <c r="F68">
        <f>+'Base de datos  1'!G2457</f>
        <v>0</v>
      </c>
      <c r="G68" s="92">
        <f>+'Base de datos  1'!H2457</f>
        <v>23000</v>
      </c>
    </row>
    <row r="69" spans="1:7" x14ac:dyDescent="0.25">
      <c r="A69" s="33">
        <f>+'Base de datos  1'!A2458</f>
        <v>44228</v>
      </c>
      <c r="B69" s="33" t="str">
        <f>+'Base de datos  1'!C2457</f>
        <v>Pago Cuota</v>
      </c>
      <c r="C69" s="33">
        <f>+'Base de datos  1'!D2458</f>
        <v>44228</v>
      </c>
      <c r="D69" s="33" t="str">
        <f>+'Base de datos  1'!E2458</f>
        <v>TR</v>
      </c>
      <c r="E69" s="33" t="str">
        <f>+'Base de datos  1'!F2458</f>
        <v>Vuelto caja chica RF</v>
      </c>
      <c r="F69">
        <f>+'Base de datos  1'!G2458</f>
        <v>0</v>
      </c>
      <c r="G69" s="92">
        <f>+'Base de datos  1'!H2458</f>
        <v>48670</v>
      </c>
    </row>
    <row r="70" spans="1:7" x14ac:dyDescent="0.25">
      <c r="A70" s="33">
        <f>+'Base de datos  1'!A2459</f>
        <v>44228</v>
      </c>
      <c r="B70" s="33" t="str">
        <f>+'Base de datos  1'!C2458</f>
        <v>Pago Cuota</v>
      </c>
      <c r="C70" s="33">
        <f>+'Base de datos  1'!D2459</f>
        <v>44229</v>
      </c>
      <c r="D70" s="33" t="str">
        <f>+'Base de datos  1'!E2459</f>
        <v>TR</v>
      </c>
      <c r="E70" s="33" t="str">
        <f>+'Base de datos  1'!F2459</f>
        <v>Villarrica 130, Laura Bailac</v>
      </c>
      <c r="F70">
        <f>+'Base de datos  1'!G2459</f>
        <v>0</v>
      </c>
      <c r="G70" s="92">
        <f>+'Base de datos  1'!H2459</f>
        <v>115130</v>
      </c>
    </row>
    <row r="71" spans="1:7" x14ac:dyDescent="0.25">
      <c r="A71" s="33">
        <f>+'Base de datos  1'!A2460</f>
        <v>44228</v>
      </c>
      <c r="B71" s="33" t="str">
        <f>+'Base de datos  1'!C2459</f>
        <v>Pago Cuota</v>
      </c>
      <c r="C71" s="33">
        <f>+'Base de datos  1'!D2460</f>
        <v>44230</v>
      </c>
      <c r="D71" s="33" t="str">
        <f>+'Base de datos  1'!E2460</f>
        <v>TR</v>
      </c>
      <c r="E71" s="33" t="str">
        <f>+'Base de datos  1'!F2460</f>
        <v>Llanquihue 88, Pedro Flores</v>
      </c>
      <c r="F71">
        <f>+'Base de datos  1'!G2460</f>
        <v>0</v>
      </c>
      <c r="G71" s="92">
        <f>+'Base de datos  1'!H2460</f>
        <v>20000</v>
      </c>
    </row>
    <row r="72" spans="1:7" x14ac:dyDescent="0.25">
      <c r="A72" s="33">
        <f>+'Base de datos  1'!A2461</f>
        <v>44228</v>
      </c>
      <c r="B72" s="33" t="str">
        <f>+'Base de datos  1'!C2460</f>
        <v>Pago Cuota</v>
      </c>
      <c r="C72" s="33">
        <f>+'Base de datos  1'!D2461</f>
        <v>44230</v>
      </c>
      <c r="D72" s="33" t="str">
        <f>+'Base de datos  1'!E2461</f>
        <v>TR</v>
      </c>
      <c r="E72" s="33" t="str">
        <f>+'Base de datos  1'!F2461</f>
        <v>Llanquihue 96, Carlos Alvarez</v>
      </c>
      <c r="F72">
        <f>+'Base de datos  1'!G2461</f>
        <v>0</v>
      </c>
      <c r="G72" s="92">
        <f>+'Base de datos  1'!H2461</f>
        <v>23096</v>
      </c>
    </row>
    <row r="73" spans="1:7" x14ac:dyDescent="0.25">
      <c r="A73" s="33">
        <f>+'Base de datos  1'!A2462</f>
        <v>44228</v>
      </c>
      <c r="B73" s="33" t="str">
        <f>+'Base de datos  1'!C2461</f>
        <v>Pago Cuota</v>
      </c>
      <c r="C73" s="33">
        <f>+'Base de datos  1'!D2462</f>
        <v>44230</v>
      </c>
      <c r="D73" s="33" t="str">
        <f>+'Base de datos  1'!E2462</f>
        <v>TR</v>
      </c>
      <c r="E73" s="33" t="str">
        <f>+'Base de datos  1'!F2462</f>
        <v>Ranco 77, Melinda Gonzalez</v>
      </c>
      <c r="F73">
        <f>+'Base de datos  1'!G2462</f>
        <v>0</v>
      </c>
      <c r="G73" s="92">
        <f>+'Base de datos  1'!H2462</f>
        <v>23000</v>
      </c>
    </row>
    <row r="74" spans="1:7" x14ac:dyDescent="0.25">
      <c r="A74" s="33">
        <f>+'Base de datos  1'!A2463</f>
        <v>44228</v>
      </c>
      <c r="B74" s="33" t="str">
        <f>+'Base de datos  1'!C2462</f>
        <v>Pago Cuota</v>
      </c>
      <c r="C74" s="33">
        <f>+'Base de datos  1'!D2463</f>
        <v>44230</v>
      </c>
      <c r="D74" s="33" t="str">
        <f>+'Base de datos  1'!E2463</f>
        <v>D/E</v>
      </c>
      <c r="E74" s="33" t="str">
        <f>+'Base de datos  1'!F2463</f>
        <v>Villarrica 100, Julia Zuñiga</v>
      </c>
      <c r="F74">
        <f>+'Base de datos  1'!G2463</f>
        <v>0</v>
      </c>
      <c r="G74" s="92">
        <f>+'Base de datos  1'!H2463</f>
        <v>23100</v>
      </c>
    </row>
    <row r="75" spans="1:7" x14ac:dyDescent="0.25">
      <c r="A75" s="33">
        <f>+'Base de datos  1'!A2464</f>
        <v>44228</v>
      </c>
      <c r="B75" s="33" t="str">
        <f>+'Base de datos  1'!C2463</f>
        <v>Pago Cuota</v>
      </c>
      <c r="C75" s="33">
        <f>+'Base de datos  1'!D2464</f>
        <v>44231</v>
      </c>
      <c r="D75" s="33" t="str">
        <f>+'Base de datos  1'!E2464</f>
        <v>D/E</v>
      </c>
      <c r="E75" s="33" t="str">
        <f>+'Base de datos  1'!F2464</f>
        <v>Puyehue 43, Aurelio Sandoval</v>
      </c>
      <c r="F75">
        <f>+'Base de datos  1'!G2464</f>
        <v>0</v>
      </c>
      <c r="G75" s="92">
        <f>+'Base de datos  1'!H2464</f>
        <v>46000</v>
      </c>
    </row>
    <row r="76" spans="1:7" x14ac:dyDescent="0.25">
      <c r="A76" s="33">
        <f>+'Base de datos  1'!A2465</f>
        <v>44228</v>
      </c>
      <c r="B76" s="33" t="str">
        <f>+'Base de datos  1'!C2464</f>
        <v>Pago Cuota</v>
      </c>
      <c r="C76" s="33">
        <f>+'Base de datos  1'!D2465</f>
        <v>44231</v>
      </c>
      <c r="D76" s="33" t="str">
        <f>+'Base de datos  1'!E2465</f>
        <v>TR</v>
      </c>
      <c r="E76" s="33" t="str">
        <f>+'Base de datos  1'!F2465</f>
        <v>Ranco 46, Manuel Jorquera</v>
      </c>
      <c r="F76">
        <f>+'Base de datos  1'!G2465</f>
        <v>0</v>
      </c>
      <c r="G76" s="92">
        <f>+'Base de datos  1'!H2465</f>
        <v>69000</v>
      </c>
    </row>
    <row r="77" spans="1:7" x14ac:dyDescent="0.25">
      <c r="A77" s="33">
        <f>+'Base de datos  1'!A2466</f>
        <v>44228</v>
      </c>
      <c r="B77" s="33" t="str">
        <f>+'Base de datos  1'!C2465</f>
        <v>Pago Cuota</v>
      </c>
      <c r="C77" s="33">
        <f>+'Base de datos  1'!D2466</f>
        <v>44231</v>
      </c>
      <c r="D77" s="33" t="str">
        <f>+'Base de datos  1'!E2466</f>
        <v>TR</v>
      </c>
      <c r="E77" s="33" t="str">
        <f>+'Base de datos  1'!F2466</f>
        <v>Ranco 48, Carola Arriagada</v>
      </c>
      <c r="F77">
        <f>+'Base de datos  1'!G2466</f>
        <v>0</v>
      </c>
      <c r="G77" s="92">
        <f>+'Base de datos  1'!H2466</f>
        <v>46000</v>
      </c>
    </row>
    <row r="78" spans="1:7" x14ac:dyDescent="0.25">
      <c r="A78" s="33">
        <f>+'Base de datos  1'!A2467</f>
        <v>44228</v>
      </c>
      <c r="B78" s="33" t="str">
        <f>+'Base de datos  1'!C2466</f>
        <v>Pago Cuota</v>
      </c>
      <c r="C78" s="33">
        <f>+'Base de datos  1'!D2467</f>
        <v>44231</v>
      </c>
      <c r="D78" s="33" t="str">
        <f>+'Base de datos  1'!E2467</f>
        <v>TR</v>
      </c>
      <c r="E78" s="33" t="str">
        <f>+'Base de datos  1'!F2467</f>
        <v>Ranco 50, Julia Parra</v>
      </c>
      <c r="F78">
        <f>+'Base de datos  1'!G2467</f>
        <v>0</v>
      </c>
      <c r="G78" s="92">
        <f>+'Base de datos  1'!H2467</f>
        <v>23000</v>
      </c>
    </row>
    <row r="79" spans="1:7" x14ac:dyDescent="0.25">
      <c r="A79" s="33">
        <f>+'Base de datos  1'!A2468</f>
        <v>44228</v>
      </c>
      <c r="B79" s="33" t="str">
        <f>+'Base de datos  1'!C2467</f>
        <v>Pago Cuota</v>
      </c>
      <c r="C79" s="33">
        <f>+'Base de datos  1'!D2468</f>
        <v>44231</v>
      </c>
      <c r="D79" s="33" t="str">
        <f>+'Base de datos  1'!E2468</f>
        <v>TR</v>
      </c>
      <c r="E79" s="33" t="str">
        <f>+'Base de datos  1'!F2468</f>
        <v>Ranco 79, Ismelda Meza</v>
      </c>
      <c r="F79">
        <f>+'Base de datos  1'!G2468</f>
        <v>0</v>
      </c>
      <c r="G79" s="92">
        <f>+'Base de datos  1'!H2468</f>
        <v>23000</v>
      </c>
    </row>
    <row r="80" spans="1:7" x14ac:dyDescent="0.25">
      <c r="A80" s="33">
        <f>+'Base de datos  1'!A2469</f>
        <v>44228</v>
      </c>
      <c r="B80" s="33" t="str">
        <f>+'Base de datos  1'!C2468</f>
        <v>Pago Cuota</v>
      </c>
      <c r="C80" s="33">
        <f>+'Base de datos  1'!D2469</f>
        <v>44231</v>
      </c>
      <c r="D80" s="33" t="str">
        <f>+'Base de datos  1'!E2469</f>
        <v>D/E</v>
      </c>
      <c r="E80" s="33" t="str">
        <f>+'Base de datos  1'!F2469</f>
        <v>Ranco 89, Teresa Rojas</v>
      </c>
      <c r="F80">
        <f>+'Base de datos  1'!G2469</f>
        <v>0</v>
      </c>
      <c r="G80" s="92">
        <f>+'Base de datos  1'!H2469</f>
        <v>50000</v>
      </c>
    </row>
    <row r="81" spans="1:7" x14ac:dyDescent="0.25">
      <c r="A81" s="33">
        <f>+'Base de datos  1'!A2470</f>
        <v>44228</v>
      </c>
      <c r="B81" s="33" t="str">
        <f>+'Base de datos  1'!C2469</f>
        <v>Pago Cuota</v>
      </c>
      <c r="C81" s="33">
        <f>+'Base de datos  1'!D2470</f>
        <v>44232</v>
      </c>
      <c r="D81" s="33" t="str">
        <f>+'Base de datos  1'!E2470</f>
        <v>TR</v>
      </c>
      <c r="E81" s="33" t="str">
        <f>+'Base de datos  1'!F2470</f>
        <v>Llanquihue 103-105, Tatiana Tejos</v>
      </c>
      <c r="F81">
        <f>+'Base de datos  1'!G2470</f>
        <v>0</v>
      </c>
      <c r="G81" s="92">
        <f>+'Base de datos  1'!H2470</f>
        <v>230000</v>
      </c>
    </row>
    <row r="82" spans="1:7" x14ac:dyDescent="0.25">
      <c r="A82" s="33">
        <f>+'Base de datos  1'!A2471</f>
        <v>44228</v>
      </c>
      <c r="B82" s="33" t="str">
        <f>+'Base de datos  1'!C2470</f>
        <v>Pago Cuota</v>
      </c>
      <c r="C82" s="33">
        <f>+'Base de datos  1'!D2471</f>
        <v>44232</v>
      </c>
      <c r="D82" s="33" t="str">
        <f>+'Base de datos  1'!E2471</f>
        <v>TR</v>
      </c>
      <c r="E82" s="33" t="str">
        <f>+'Base de datos  1'!F2471</f>
        <v>Llanquihue 97, Rene Rivero</v>
      </c>
      <c r="F82">
        <f>+'Base de datos  1'!G2471</f>
        <v>0</v>
      </c>
      <c r="G82" s="92">
        <f>+'Base de datos  1'!H2471</f>
        <v>23000</v>
      </c>
    </row>
    <row r="83" spans="1:7" x14ac:dyDescent="0.25">
      <c r="A83" s="33">
        <f>+'Base de datos  1'!A2472</f>
        <v>44228</v>
      </c>
      <c r="B83" s="33" t="str">
        <f>+'Base de datos  1'!C2471</f>
        <v>Pago Cuota</v>
      </c>
      <c r="C83" s="33">
        <f>+'Base de datos  1'!D2472</f>
        <v>44235</v>
      </c>
      <c r="D83" s="33" t="str">
        <f>+'Base de datos  1'!E2472</f>
        <v>TR</v>
      </c>
      <c r="E83" s="33" t="str">
        <f>+'Base de datos  1'!F2472</f>
        <v>Puyehue 30 Ana Montenegro</v>
      </c>
      <c r="F83">
        <f>+'Base de datos  1'!G2472</f>
        <v>0</v>
      </c>
      <c r="G83" s="92">
        <f>+'Base de datos  1'!H2472</f>
        <v>23000</v>
      </c>
    </row>
    <row r="84" spans="1:7" x14ac:dyDescent="0.25">
      <c r="A84" s="33">
        <f>+'Base de datos  1'!A2473</f>
        <v>44228</v>
      </c>
      <c r="B84" s="33" t="str">
        <f>+'Base de datos  1'!C2472</f>
        <v>Pago Cuota</v>
      </c>
      <c r="C84" s="33">
        <f>+'Base de datos  1'!D2473</f>
        <v>44235</v>
      </c>
      <c r="D84" s="33" t="str">
        <f>+'Base de datos  1'!E2473</f>
        <v>TR</v>
      </c>
      <c r="E84" s="33" t="str">
        <f>+'Base de datos  1'!F2473</f>
        <v>Riñihue 27-29, Marta Manriquez</v>
      </c>
      <c r="F84">
        <f>+'Base de datos  1'!G2473</f>
        <v>0</v>
      </c>
      <c r="G84" s="92">
        <f>+'Base de datos  1'!H2473</f>
        <v>46000</v>
      </c>
    </row>
    <row r="85" spans="1:7" x14ac:dyDescent="0.25">
      <c r="A85" s="33">
        <f>+'Base de datos  1'!A2474</f>
        <v>44228</v>
      </c>
      <c r="B85" s="33" t="str">
        <f>+'Base de datos  1'!C2473</f>
        <v>Pago Cuota</v>
      </c>
      <c r="C85" s="33">
        <f>+'Base de datos  1'!D2474</f>
        <v>44236</v>
      </c>
      <c r="D85" s="33" t="str">
        <f>+'Base de datos  1'!E2474</f>
        <v>D/E</v>
      </c>
      <c r="E85" s="33" t="str">
        <f>+'Base de datos  1'!F2474</f>
        <v>Llanquihue 74, Eliana Haro</v>
      </c>
      <c r="F85">
        <f>+'Base de datos  1'!G2474</f>
        <v>0</v>
      </c>
      <c r="G85" s="92">
        <f>+'Base de datos  1'!H2474</f>
        <v>23000</v>
      </c>
    </row>
    <row r="86" spans="1:7" x14ac:dyDescent="0.25">
      <c r="A86" s="33">
        <f>+'Base de datos  1'!A2475</f>
        <v>44228</v>
      </c>
      <c r="B86" s="33" t="str">
        <f>+'Base de datos  1'!C2474</f>
        <v>Pago Cuota</v>
      </c>
      <c r="C86" s="33">
        <f>+'Base de datos  1'!D2475</f>
        <v>44236</v>
      </c>
      <c r="D86" s="33" t="str">
        <f>+'Base de datos  1'!E2475</f>
        <v>TR</v>
      </c>
      <c r="E86" s="33" t="str">
        <f>+'Base de datos  1'!F2475</f>
        <v>Llanquihue 92, Carlos Herrera</v>
      </c>
      <c r="F86">
        <f>+'Base de datos  1'!G2475</f>
        <v>0</v>
      </c>
      <c r="G86" s="92">
        <f>+'Base de datos  1'!H2475</f>
        <v>100000</v>
      </c>
    </row>
    <row r="87" spans="1:7" x14ac:dyDescent="0.25">
      <c r="A87" s="33">
        <f>+'Base de datos  1'!A2476</f>
        <v>44228</v>
      </c>
      <c r="B87" s="33" t="str">
        <f>+'Base de datos  1'!C2475</f>
        <v>Pago Cuota</v>
      </c>
      <c r="C87" s="33">
        <f>+'Base de datos  1'!D2476</f>
        <v>44236</v>
      </c>
      <c r="D87" s="33" t="str">
        <f>+'Base de datos  1'!E2476</f>
        <v>D/E</v>
      </c>
      <c r="E87" s="33" t="str">
        <f>+'Base de datos  1'!F2476</f>
        <v>Ranco 83, Silvia Gonzalez</v>
      </c>
      <c r="F87">
        <f>+'Base de datos  1'!G2476</f>
        <v>0</v>
      </c>
      <c r="G87" s="92">
        <f>+'Base de datos  1'!H2476</f>
        <v>23000</v>
      </c>
    </row>
    <row r="88" spans="1:7" x14ac:dyDescent="0.25">
      <c r="A88" s="33">
        <f>+'Base de datos  1'!A2477</f>
        <v>44228</v>
      </c>
      <c r="B88" s="33" t="str">
        <f>+'Base de datos  1'!C2476</f>
        <v>Pago Cuota</v>
      </c>
      <c r="C88" s="33">
        <f>+'Base de datos  1'!D2477</f>
        <v>44237</v>
      </c>
      <c r="D88" s="33" t="str">
        <f>+'Base de datos  1'!E2477</f>
        <v>TR</v>
      </c>
      <c r="E88" s="33" t="str">
        <f>+'Base de datos  1'!F2477</f>
        <v>Llanquihue 92, Carlos Herrera</v>
      </c>
      <c r="F88">
        <f>+'Base de datos  1'!G2477</f>
        <v>0</v>
      </c>
      <c r="G88" s="92">
        <f>+'Base de datos  1'!H2477</f>
        <v>153000</v>
      </c>
    </row>
    <row r="89" spans="1:7" x14ac:dyDescent="0.25">
      <c r="A89" s="33">
        <f>+'Base de datos  1'!A2478</f>
        <v>44228</v>
      </c>
      <c r="B89" s="33" t="str">
        <f>+'Base de datos  1'!C2477</f>
        <v>Pago Cuota</v>
      </c>
      <c r="C89" s="33">
        <f>+'Base de datos  1'!D2478</f>
        <v>44237</v>
      </c>
      <c r="D89" s="33" t="str">
        <f>+'Base de datos  1'!E2478</f>
        <v>TR</v>
      </c>
      <c r="E89" s="33" t="str">
        <f>+'Base de datos  1'!F2478</f>
        <v>Ranco 91, Jeannette Ibarra</v>
      </c>
      <c r="F89">
        <f>+'Base de datos  1'!G2478</f>
        <v>0</v>
      </c>
      <c r="G89" s="92">
        <f>+'Base de datos  1'!H2478</f>
        <v>23000</v>
      </c>
    </row>
    <row r="90" spans="1:7" x14ac:dyDescent="0.25">
      <c r="A90" s="33">
        <f>+'Base de datos  1'!A2479</f>
        <v>44228</v>
      </c>
      <c r="B90" s="33" t="str">
        <f>+'Base de datos  1'!C2478</f>
        <v>Pago Cuota</v>
      </c>
      <c r="C90" s="33">
        <f>+'Base de datos  1'!D2479</f>
        <v>44238</v>
      </c>
      <c r="D90" s="33" t="str">
        <f>+'Base de datos  1'!E2479</f>
        <v>TR</v>
      </c>
      <c r="E90" s="33" t="str">
        <f>+'Base de datos  1'!F2479</f>
        <v>Puyehue 28, Veronica Silva</v>
      </c>
      <c r="F90">
        <f>+'Base de datos  1'!G2479</f>
        <v>0</v>
      </c>
      <c r="G90" s="92">
        <f>+'Base de datos  1'!H2479</f>
        <v>487000</v>
      </c>
    </row>
    <row r="91" spans="1:7" x14ac:dyDescent="0.25">
      <c r="A91" s="33">
        <f>+'Base de datos  1'!A2480</f>
        <v>44228</v>
      </c>
      <c r="B91" s="33" t="str">
        <f>+'Base de datos  1'!C2479</f>
        <v>Pago Cuota</v>
      </c>
      <c r="C91" s="33">
        <f>+'Base de datos  1'!D2480</f>
        <v>44238</v>
      </c>
      <c r="D91" s="33" t="str">
        <f>+'Base de datos  1'!E2480</f>
        <v>TR</v>
      </c>
      <c r="E91" s="33" t="str">
        <f>+'Base de datos  1'!F2480</f>
        <v>Ranco 56, Suc.Rigoberto Gonzalez</v>
      </c>
      <c r="F91">
        <f>+'Base de datos  1'!G2480</f>
        <v>0</v>
      </c>
      <c r="G91" s="92">
        <f>+'Base de datos  1'!H2480</f>
        <v>46000</v>
      </c>
    </row>
    <row r="92" spans="1:7" x14ac:dyDescent="0.25">
      <c r="A92" s="33">
        <f>+'Base de datos  1'!A2481</f>
        <v>44228</v>
      </c>
      <c r="B92" s="33" t="str">
        <f>+'Base de datos  1'!C2480</f>
        <v>Pago Cuota</v>
      </c>
      <c r="C92" s="33">
        <f>+'Base de datos  1'!D2481</f>
        <v>44242</v>
      </c>
      <c r="D92" s="33" t="str">
        <f>+'Base de datos  1'!E2481</f>
        <v>TR</v>
      </c>
      <c r="E92" s="33" t="str">
        <f>+'Base de datos  1'!F2481</f>
        <v>Llanquihue 119, Maria Madariaga</v>
      </c>
      <c r="F92">
        <f>+'Base de datos  1'!G2481</f>
        <v>0</v>
      </c>
      <c r="G92" s="92">
        <f>+'Base de datos  1'!H2481</f>
        <v>46000</v>
      </c>
    </row>
    <row r="93" spans="1:7" x14ac:dyDescent="0.25">
      <c r="A93" s="33">
        <f>+'Base de datos  1'!A2482</f>
        <v>44228</v>
      </c>
      <c r="B93" s="33" t="str">
        <f>+'Base de datos  1'!C2481</f>
        <v>Pago Cuota</v>
      </c>
      <c r="C93" s="33">
        <f>+'Base de datos  1'!D2482</f>
        <v>44242</v>
      </c>
      <c r="D93" s="33" t="str">
        <f>+'Base de datos  1'!E2482</f>
        <v>TR</v>
      </c>
      <c r="E93" s="33" t="str">
        <f>+'Base de datos  1'!F2482</f>
        <v>Ranco 42, Octavio Arrue</v>
      </c>
      <c r="F93">
        <f>+'Base de datos  1'!G2482</f>
        <v>0</v>
      </c>
      <c r="G93" s="92">
        <f>+'Base de datos  1'!H2482</f>
        <v>46000</v>
      </c>
    </row>
    <row r="94" spans="1:7" x14ac:dyDescent="0.25">
      <c r="A94" s="33">
        <f>+'Base de datos  1'!A2483</f>
        <v>44228</v>
      </c>
      <c r="B94" s="33" t="str">
        <f>+'Base de datos  1'!C2482</f>
        <v>Pago Cuota</v>
      </c>
      <c r="C94" s="33">
        <f>+'Base de datos  1'!D2483</f>
        <v>44242</v>
      </c>
      <c r="D94" s="33" t="str">
        <f>+'Base de datos  1'!E2483</f>
        <v>TR</v>
      </c>
      <c r="E94" s="33" t="str">
        <f>+'Base de datos  1'!F2483</f>
        <v>Ranco 50, Julia Parra</v>
      </c>
      <c r="F94">
        <f>+'Base de datos  1'!G2483</f>
        <v>0</v>
      </c>
      <c r="G94" s="92">
        <f>+'Base de datos  1'!H2483</f>
        <v>23000</v>
      </c>
    </row>
    <row r="95" spans="1:7" x14ac:dyDescent="0.25">
      <c r="A95" s="33">
        <f>+'Base de datos  1'!A2484</f>
        <v>44228</v>
      </c>
      <c r="B95" s="33" t="str">
        <f>+'Base de datos  1'!C2483</f>
        <v>Pago Cuota</v>
      </c>
      <c r="C95" s="33">
        <f>+'Base de datos  1'!D2484</f>
        <v>44242</v>
      </c>
      <c r="D95" s="33" t="str">
        <f>+'Base de datos  1'!E2484</f>
        <v>TR</v>
      </c>
      <c r="E95" s="33" t="str">
        <f>+'Base de datos  1'!F2484</f>
        <v>Ranco 79, Ismelda Meza</v>
      </c>
      <c r="F95">
        <f>+'Base de datos  1'!G2484</f>
        <v>0</v>
      </c>
      <c r="G95" s="92">
        <f>+'Base de datos  1'!H2484</f>
        <v>23000</v>
      </c>
    </row>
    <row r="96" spans="1:7" x14ac:dyDescent="0.25">
      <c r="A96" s="33">
        <f>+'Base de datos  1'!A2485</f>
        <v>44228</v>
      </c>
      <c r="B96" s="33" t="str">
        <f>+'Base de datos  1'!C2484</f>
        <v>Pago Cuota</v>
      </c>
      <c r="C96" s="33">
        <f>+'Base de datos  1'!D2485</f>
        <v>44242</v>
      </c>
      <c r="D96" s="33" t="str">
        <f>+'Base de datos  1'!E2485</f>
        <v>D/E</v>
      </c>
      <c r="E96" s="33" t="str">
        <f>+'Base de datos  1'!F2485</f>
        <v xml:space="preserve">Riñihue 21, Diego Tapia </v>
      </c>
      <c r="F96">
        <f>+'Base de datos  1'!G2485</f>
        <v>0</v>
      </c>
      <c r="G96" s="92">
        <f>+'Base de datos  1'!H2485</f>
        <v>200000</v>
      </c>
    </row>
    <row r="97" spans="1:7" x14ac:dyDescent="0.25">
      <c r="A97" s="33">
        <f>+'Base de datos  1'!A2486</f>
        <v>44228</v>
      </c>
      <c r="B97" s="33" t="str">
        <f>+'Base de datos  1'!C2485</f>
        <v>Pago Cuota</v>
      </c>
      <c r="C97" s="33">
        <f>+'Base de datos  1'!D2486</f>
        <v>44242</v>
      </c>
      <c r="D97" s="33" t="str">
        <f>+'Base de datos  1'!E2486</f>
        <v>TR</v>
      </c>
      <c r="E97" s="33" t="str">
        <f>+'Base de datos  1'!F2486</f>
        <v>Villarrica 114, Hilda Alburquerque</v>
      </c>
      <c r="F97">
        <f>+'Base de datos  1'!G2486</f>
        <v>0</v>
      </c>
      <c r="G97" s="92">
        <f>+'Base de datos  1'!H2486</f>
        <v>200000</v>
      </c>
    </row>
    <row r="98" spans="1:7" x14ac:dyDescent="0.25">
      <c r="A98" s="33">
        <f>+'Base de datos  1'!A2487</f>
        <v>44228</v>
      </c>
      <c r="B98" s="33" t="str">
        <f>+'Base de datos  1'!C2486</f>
        <v>Pago Cuota</v>
      </c>
      <c r="C98" s="33">
        <f>+'Base de datos  1'!D2487</f>
        <v>44245</v>
      </c>
      <c r="D98" s="33" t="str">
        <f>+'Base de datos  1'!E2487</f>
        <v>TR</v>
      </c>
      <c r="E98" s="33" t="str">
        <f>+'Base de datos  1'!F2487</f>
        <v>Llanquihue 76, Glenda Alvarez</v>
      </c>
      <c r="F98">
        <f>+'Base de datos  1'!G2487</f>
        <v>0</v>
      </c>
      <c r="G98" s="92">
        <f>+'Base de datos  1'!H2487</f>
        <v>48076</v>
      </c>
    </row>
    <row r="99" spans="1:7" x14ac:dyDescent="0.25">
      <c r="A99" s="33">
        <f>+'Base de datos  1'!A2488</f>
        <v>44228</v>
      </c>
      <c r="B99" s="33" t="str">
        <f>+'Base de datos  1'!C2487</f>
        <v>Pago Cuota</v>
      </c>
      <c r="C99" s="33">
        <f>+'Base de datos  1'!D2488</f>
        <v>44245</v>
      </c>
      <c r="D99" s="33" t="str">
        <f>+'Base de datos  1'!E2488</f>
        <v>TR</v>
      </c>
      <c r="E99" s="33" t="str">
        <f>+'Base de datos  1'!F2488</f>
        <v>Puyehue 36, Militza Cortes</v>
      </c>
      <c r="F99">
        <f>+'Base de datos  1'!G2488</f>
        <v>0</v>
      </c>
      <c r="G99" s="92">
        <f>+'Base de datos  1'!H2488</f>
        <v>23000</v>
      </c>
    </row>
    <row r="100" spans="1:7" x14ac:dyDescent="0.25">
      <c r="A100" s="33">
        <f>+'Base de datos  1'!A2489</f>
        <v>44228</v>
      </c>
      <c r="B100" s="33" t="str">
        <f>+'Base de datos  1'!C2488</f>
        <v>Pago Cuota</v>
      </c>
      <c r="C100" s="33">
        <f>+'Base de datos  1'!D2489</f>
        <v>44245</v>
      </c>
      <c r="D100" s="33" t="str">
        <f>+'Base de datos  1'!E2489</f>
        <v>TR</v>
      </c>
      <c r="E100" s="33" t="str">
        <f>+'Base de datos  1'!F2489</f>
        <v>Puyehue 51, Solange Aspee</v>
      </c>
      <c r="F100">
        <f>+'Base de datos  1'!G2489</f>
        <v>0</v>
      </c>
      <c r="G100" s="92">
        <f>+'Base de datos  1'!H2489</f>
        <v>46051</v>
      </c>
    </row>
    <row r="101" spans="1:7" x14ac:dyDescent="0.25">
      <c r="A101" s="33">
        <f>+'Base de datos  1'!A2490</f>
        <v>44228</v>
      </c>
      <c r="B101" s="33" t="str">
        <f>+'Base de datos  1'!C2489</f>
        <v>Pago Cuota</v>
      </c>
      <c r="C101" s="33">
        <f>+'Base de datos  1'!D2490</f>
        <v>44246</v>
      </c>
      <c r="D101" s="33" t="str">
        <f>+'Base de datos  1'!E2490</f>
        <v>TR</v>
      </c>
      <c r="E101" s="33" t="str">
        <f>+'Base de datos  1'!F2490</f>
        <v>Llanquihue 113, Pedsro Ruz</v>
      </c>
      <c r="F101">
        <f>+'Base de datos  1'!G2490</f>
        <v>0</v>
      </c>
      <c r="G101" s="92">
        <f>+'Base de datos  1'!H2490</f>
        <v>23113</v>
      </c>
    </row>
    <row r="102" spans="1:7" x14ac:dyDescent="0.25">
      <c r="A102" s="33">
        <f>+'Base de datos  1'!A2491</f>
        <v>44228</v>
      </c>
      <c r="B102" s="33" t="str">
        <f>+'Base de datos  1'!C2490</f>
        <v>Pago Cuota</v>
      </c>
      <c r="C102" s="33">
        <f>+'Base de datos  1'!D2491</f>
        <v>44249</v>
      </c>
      <c r="D102" s="33" t="str">
        <f>+'Base de datos  1'!E2491</f>
        <v>TR</v>
      </c>
      <c r="E102" s="33" t="str">
        <f>+'Base de datos  1'!F2491</f>
        <v>Icalma 72, J.Matamala</v>
      </c>
      <c r="F102">
        <f>+'Base de datos  1'!G2491</f>
        <v>0</v>
      </c>
      <c r="G102" s="92">
        <f>+'Base de datos  1'!H2491</f>
        <v>23000</v>
      </c>
    </row>
    <row r="103" spans="1:7" x14ac:dyDescent="0.25">
      <c r="A103" s="33">
        <f>+'Base de datos  1'!A2492</f>
        <v>44228</v>
      </c>
      <c r="B103" s="33" t="str">
        <f>+'Base de datos  1'!C2491</f>
        <v>Pago Cuota</v>
      </c>
      <c r="C103" s="33">
        <f>+'Base de datos  1'!D2492</f>
        <v>44249</v>
      </c>
      <c r="D103" s="33" t="str">
        <f>+'Base de datos  1'!E2492</f>
        <v>TR</v>
      </c>
      <c r="E103" s="33" t="str">
        <f>+'Base de datos  1'!F2492</f>
        <v>Puyehue 24, Manuel Latapiat</v>
      </c>
      <c r="F103">
        <f>+'Base de datos  1'!G2492</f>
        <v>0</v>
      </c>
      <c r="G103" s="92">
        <f>+'Base de datos  1'!H2492</f>
        <v>23000</v>
      </c>
    </row>
    <row r="104" spans="1:7" x14ac:dyDescent="0.25">
      <c r="A104" s="33">
        <f>+'Base de datos  1'!A2493</f>
        <v>44228</v>
      </c>
      <c r="B104" s="33" t="str">
        <f>+'Base de datos  1'!C2492</f>
        <v>Pago Cuota</v>
      </c>
      <c r="C104" s="33">
        <f>+'Base de datos  1'!D2493</f>
        <v>44249</v>
      </c>
      <c r="D104" s="33" t="str">
        <f>+'Base de datos  1'!E2493</f>
        <v>TR</v>
      </c>
      <c r="E104" s="33" t="str">
        <f>+'Base de datos  1'!F2493</f>
        <v>Puyehue 37, J.Matamala</v>
      </c>
      <c r="F104">
        <f>+'Base de datos  1'!G2493</f>
        <v>0</v>
      </c>
      <c r="G104" s="92">
        <f>+'Base de datos  1'!H2493</f>
        <v>23000</v>
      </c>
    </row>
    <row r="105" spans="1:7" x14ac:dyDescent="0.25">
      <c r="A105" s="33">
        <f>+'Base de datos  1'!A2494</f>
        <v>44228</v>
      </c>
      <c r="B105" s="33" t="str">
        <f>+'Base de datos  1'!C2493</f>
        <v>Pago Cuota</v>
      </c>
      <c r="C105" s="33">
        <f>+'Base de datos  1'!D2494</f>
        <v>44249</v>
      </c>
      <c r="D105" s="33" t="str">
        <f>+'Base de datos  1'!E2494</f>
        <v>TR</v>
      </c>
      <c r="E105" s="33" t="str">
        <f>+'Base de datos  1'!F2494</f>
        <v>Villarrica 102, Ximena Mancilla</v>
      </c>
      <c r="F105">
        <f>+'Base de datos  1'!G2494</f>
        <v>0</v>
      </c>
      <c r="G105" s="92">
        <f>+'Base de datos  1'!H2494</f>
        <v>23102</v>
      </c>
    </row>
    <row r="106" spans="1:7" x14ac:dyDescent="0.25">
      <c r="A106" s="33">
        <f>+'Base de datos  1'!A2495</f>
        <v>44228</v>
      </c>
      <c r="B106" s="33" t="str">
        <f>+'Base de datos  1'!C2494</f>
        <v>Pago Cuota</v>
      </c>
      <c r="C106" s="33">
        <f>+'Base de datos  1'!D2495</f>
        <v>44250</v>
      </c>
      <c r="D106" s="33" t="str">
        <f>+'Base de datos  1'!E2495</f>
        <v>TR</v>
      </c>
      <c r="E106" s="33" t="str">
        <f>+'Base de datos  1'!F2495</f>
        <v>Llanquihue 80, Sergio Ibaceta</v>
      </c>
      <c r="F106">
        <f>+'Base de datos  1'!G2495</f>
        <v>0</v>
      </c>
      <c r="G106" s="92">
        <f>+'Base de datos  1'!H2495</f>
        <v>23080</v>
      </c>
    </row>
    <row r="107" spans="1:7" x14ac:dyDescent="0.25">
      <c r="A107" s="33">
        <f>+'Base de datos  1'!A2496</f>
        <v>44228</v>
      </c>
      <c r="B107" s="33" t="str">
        <f>+'Base de datos  1'!C2495</f>
        <v>Pago Cuota</v>
      </c>
      <c r="C107" s="33">
        <f>+'Base de datos  1'!D2496</f>
        <v>44250</v>
      </c>
      <c r="D107" s="33" t="str">
        <f>+'Base de datos  1'!E2496</f>
        <v>TR</v>
      </c>
      <c r="E107" s="33" t="str">
        <f>+'Base de datos  1'!F2496</f>
        <v>Puyehue 32, Ivonne Jorquera</v>
      </c>
      <c r="F107">
        <f>+'Base de datos  1'!G2496</f>
        <v>0</v>
      </c>
      <c r="G107" s="92">
        <f>+'Base de datos  1'!H2496</f>
        <v>23000</v>
      </c>
    </row>
    <row r="108" spans="1:7" x14ac:dyDescent="0.25">
      <c r="A108" s="33">
        <f>+'Base de datos  1'!A2497</f>
        <v>44228</v>
      </c>
      <c r="B108" s="33" t="str">
        <f>+'Base de datos  1'!C2496</f>
        <v>Pago Cuota</v>
      </c>
      <c r="C108" s="33">
        <f>+'Base de datos  1'!D2497</f>
        <v>44251</v>
      </c>
      <c r="D108" s="33" t="str">
        <f>+'Base de datos  1'!E2497</f>
        <v>D/CH</v>
      </c>
      <c r="E108" s="33" t="str">
        <f>+'Base de datos  1'!F2497</f>
        <v>Calafquen 3, Oscar Sanchez</v>
      </c>
      <c r="F108">
        <f>+'Base de datos  1'!G2497</f>
        <v>0</v>
      </c>
      <c r="G108" s="92">
        <f>+'Base de datos  1'!H2497</f>
        <v>276000</v>
      </c>
    </row>
    <row r="109" spans="1:7" x14ac:dyDescent="0.25">
      <c r="A109" s="33">
        <f>+'Base de datos  1'!A2498</f>
        <v>44228</v>
      </c>
      <c r="B109" s="33" t="str">
        <f>+'Base de datos  1'!C2497</f>
        <v>Pago Cuota</v>
      </c>
      <c r="C109" s="33">
        <f>+'Base de datos  1'!D2498</f>
        <v>44251</v>
      </c>
      <c r="D109" s="33" t="str">
        <f>+'Base de datos  1'!E2498</f>
        <v>D/E</v>
      </c>
      <c r="E109" s="33" t="str">
        <f>+'Base de datos  1'!F2498</f>
        <v>Ranco 89, Treresa Rojas</v>
      </c>
      <c r="F109">
        <f>+'Base de datos  1'!G2498</f>
        <v>0</v>
      </c>
      <c r="G109" s="92">
        <f>+'Base de datos  1'!H2498</f>
        <v>23000</v>
      </c>
    </row>
    <row r="110" spans="1:7" x14ac:dyDescent="0.25">
      <c r="A110" s="33">
        <f>+'Base de datos  1'!A2499</f>
        <v>44228</v>
      </c>
      <c r="B110" s="33" t="str">
        <f>+'Base de datos  1'!C2498</f>
        <v>Pago Cuota</v>
      </c>
      <c r="C110" s="33">
        <f>+'Base de datos  1'!D2499</f>
        <v>44251</v>
      </c>
      <c r="D110" s="33" t="str">
        <f>+'Base de datos  1'!E2499</f>
        <v>D/CH</v>
      </c>
      <c r="E110" s="33" t="str">
        <f>+'Base de datos  1'!F2499</f>
        <v>Villarrica 121, Gabriel Salazar</v>
      </c>
      <c r="F110">
        <f>+'Base de datos  1'!G2499</f>
        <v>0</v>
      </c>
      <c r="G110" s="92">
        <f>+'Base de datos  1'!H2499</f>
        <v>299000</v>
      </c>
    </row>
    <row r="111" spans="1:7" x14ac:dyDescent="0.25">
      <c r="A111" s="33">
        <f>+'Base de datos  1'!A2500</f>
        <v>44228</v>
      </c>
      <c r="B111" s="33" t="str">
        <f>+'Base de datos  1'!C2499</f>
        <v>Pago Cuota</v>
      </c>
      <c r="C111" s="33">
        <f>+'Base de datos  1'!D2500</f>
        <v>44253</v>
      </c>
      <c r="D111" s="33" t="str">
        <f>+'Base de datos  1'!E2500</f>
        <v>TR</v>
      </c>
      <c r="E111" s="33" t="str">
        <f>+'Base de datos  1'!F2500</f>
        <v>Villarrica 118, Pia Burgos</v>
      </c>
      <c r="F111">
        <f>+'Base de datos  1'!G2500</f>
        <v>0</v>
      </c>
      <c r="G111" s="92">
        <f>+'Base de datos  1'!H2500</f>
        <v>23000</v>
      </c>
    </row>
    <row r="112" spans="1:7" x14ac:dyDescent="0.25">
      <c r="A112" s="33">
        <f>+'Base de datos  1'!A2501</f>
        <v>44228</v>
      </c>
      <c r="B112" s="33" t="str">
        <f>+'Base de datos  1'!C2500</f>
        <v>Pago Cuota</v>
      </c>
      <c r="C112" s="33">
        <f>+'Base de datos  1'!D2501</f>
        <v>44253</v>
      </c>
      <c r="D112" s="33" t="str">
        <f>+'Base de datos  1'!E2501</f>
        <v>TR</v>
      </c>
      <c r="E112" s="33" t="str">
        <f>+'Base de datos  1'!F2501</f>
        <v>Villarrica 123, Omar Sepulveda</v>
      </c>
      <c r="F112">
        <f>+'Base de datos  1'!G2501</f>
        <v>0</v>
      </c>
      <c r="G112" s="92">
        <f>+'Base de datos  1'!H2501</f>
        <v>23000</v>
      </c>
    </row>
    <row r="113" spans="1:21" x14ac:dyDescent="0.25">
      <c r="A113" s="167">
        <f>+'Base de datos  1'!A2502</f>
        <v>44228</v>
      </c>
      <c r="B113" s="167" t="str">
        <f>+'Base de datos  1'!C2501</f>
        <v>Pago Cuota</v>
      </c>
      <c r="C113" s="167">
        <f>+'Base de datos  1'!D2502</f>
        <v>44253</v>
      </c>
      <c r="D113" s="167" t="str">
        <f>+'Base de datos  1'!E2502</f>
        <v>TR</v>
      </c>
      <c r="E113" s="167" t="str">
        <f>+'Base de datos  1'!F2502</f>
        <v xml:space="preserve">Llanquihue 115, Suc. Zaida Uribe </v>
      </c>
      <c r="F113" s="168" t="str">
        <f>+'Base de datos  1'!G2502</f>
        <v>2 cuota</v>
      </c>
      <c r="G113" s="282">
        <f>+'Base de datos  1'!H2502</f>
        <v>150115</v>
      </c>
      <c r="H113" s="170">
        <f>SUM(G62:G113)</f>
        <v>3631648</v>
      </c>
    </row>
    <row r="114" spans="1:21" x14ac:dyDescent="0.25">
      <c r="A114" s="33">
        <f>+'Base de datos  1'!A2503</f>
        <v>44256</v>
      </c>
      <c r="B114" s="33" t="str">
        <f>+'Base de datos  1'!C2502</f>
        <v>Pago Cuota</v>
      </c>
      <c r="C114" s="33">
        <f>+'Base de datos  1'!D2503</f>
        <v>44256</v>
      </c>
      <c r="D114" s="33" t="str">
        <f>+'Base de datos  1'!E2503</f>
        <v>TR</v>
      </c>
      <c r="E114" s="33" t="str">
        <f>+'Base de datos  1'!F2503</f>
        <v>Puyehue 47, Andrea Valdivia</v>
      </c>
      <c r="F114">
        <f>+'Base de datos  1'!G2503</f>
        <v>0</v>
      </c>
      <c r="G114" s="92">
        <f>+'Base de datos  1'!H2503</f>
        <v>23000</v>
      </c>
    </row>
    <row r="115" spans="1:21" x14ac:dyDescent="0.25">
      <c r="A115" s="33">
        <f>+'Base de datos  1'!A2504</f>
        <v>44256</v>
      </c>
      <c r="B115" s="33" t="str">
        <f>+'Base de datos  1'!C2503</f>
        <v>Pago Cuota</v>
      </c>
      <c r="C115" s="33">
        <f>+'Base de datos  1'!D2504</f>
        <v>44256</v>
      </c>
      <c r="D115" s="33" t="str">
        <f>+'Base de datos  1'!E2504</f>
        <v>TR</v>
      </c>
      <c r="E115" s="33" t="str">
        <f>+'Base de datos  1'!F2504</f>
        <v>Llanquihue  109, Teresa Gatica</v>
      </c>
      <c r="F115">
        <f>+'Base de datos  1'!G2504</f>
        <v>0</v>
      </c>
      <c r="G115" s="92">
        <f>+'Base de datos  1'!H2504</f>
        <v>23109</v>
      </c>
    </row>
    <row r="116" spans="1:21" x14ac:dyDescent="0.25">
      <c r="A116" s="33">
        <f>+'Base de datos  1'!A2505</f>
        <v>44256</v>
      </c>
      <c r="B116" s="33" t="str">
        <f>+'Base de datos  1'!C2504</f>
        <v>Pago Cuota</v>
      </c>
      <c r="C116" s="33">
        <f>+'Base de datos  1'!D2505</f>
        <v>44256</v>
      </c>
      <c r="D116" s="33" t="str">
        <f>+'Base de datos  1'!E2505</f>
        <v>TR</v>
      </c>
      <c r="E116" s="33" t="str">
        <f>+'Base de datos  1'!F2505</f>
        <v>Villarrica 106, Carolina Uribe</v>
      </c>
      <c r="F116">
        <f>+'Base de datos  1'!G2505</f>
        <v>0</v>
      </c>
      <c r="G116" s="92">
        <f>+'Base de datos  1'!H2505</f>
        <v>23000</v>
      </c>
    </row>
    <row r="117" spans="1:21" s="37" customFormat="1" x14ac:dyDescent="0.25">
      <c r="A117" s="33">
        <f>+'Base de datos  1'!A2506</f>
        <v>44256</v>
      </c>
      <c r="B117" s="33" t="str">
        <f>+'Base de datos  1'!C2505</f>
        <v>Pago Cuota</v>
      </c>
      <c r="C117" s="33">
        <f>+'Base de datos  1'!D2506</f>
        <v>44256</v>
      </c>
      <c r="D117" s="33" t="str">
        <f>+'Base de datos  1'!E2506</f>
        <v>TR</v>
      </c>
      <c r="E117" s="33" t="str">
        <f>+'Base de datos  1'!F2506</f>
        <v>Villarrica 122, Ema Valdes</v>
      </c>
      <c r="F117">
        <f>+'Base de datos  1'!G2506</f>
        <v>0</v>
      </c>
      <c r="G117" s="92">
        <f>+'Base de datos  1'!H2506</f>
        <v>23000</v>
      </c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 x14ac:dyDescent="0.25">
      <c r="A118" s="33">
        <f>+'Base de datos  1'!A2507</f>
        <v>44256</v>
      </c>
      <c r="B118" s="33" t="str">
        <f>+'Base de datos  1'!C2506</f>
        <v>Pago Cuota</v>
      </c>
      <c r="C118" s="33">
        <f>+'Base de datos  1'!D2507</f>
        <v>44256</v>
      </c>
      <c r="D118" s="33" t="str">
        <f>+'Base de datos  1'!E2507</f>
        <v>TR</v>
      </c>
      <c r="E118" s="33" t="str">
        <f>+'Base de datos  1'!F2507</f>
        <v>Villarrica 128, Cludia Ubilla</v>
      </c>
      <c r="F118">
        <f>+'Base de datos  1'!G2507</f>
        <v>0</v>
      </c>
      <c r="G118" s="92">
        <f>+'Base de datos  1'!H2507</f>
        <v>23000</v>
      </c>
    </row>
    <row r="119" spans="1:21" x14ac:dyDescent="0.25">
      <c r="A119" s="33">
        <f>+'Base de datos  1'!A2508</f>
        <v>44256</v>
      </c>
      <c r="B119" s="33" t="str">
        <f>+'Base de datos  1'!C2507</f>
        <v>Pago Cuota</v>
      </c>
      <c r="C119" s="33">
        <f>+'Base de datos  1'!D2508</f>
        <v>44256</v>
      </c>
      <c r="D119" s="33" t="str">
        <f>+'Base de datos  1'!E2508</f>
        <v>TR</v>
      </c>
      <c r="E119" s="33" t="str">
        <f>+'Base de datos  1'!F2508</f>
        <v>Villarrica 129. R. Figueroa</v>
      </c>
      <c r="F119">
        <f>+'Base de datos  1'!G2508</f>
        <v>0</v>
      </c>
      <c r="G119" s="92">
        <f>+'Base de datos  1'!H2508</f>
        <v>23000</v>
      </c>
    </row>
    <row r="120" spans="1:21" x14ac:dyDescent="0.25">
      <c r="A120" s="33">
        <f>+'Base de datos  1'!A2509</f>
        <v>44256</v>
      </c>
      <c r="B120" s="33" t="str">
        <f>+'Base de datos  1'!C2508</f>
        <v>Pago Cuota</v>
      </c>
      <c r="C120" s="33">
        <f>+'Base de datos  1'!D2509</f>
        <v>44256</v>
      </c>
      <c r="D120" s="33" t="str">
        <f>+'Base de datos  1'!E2509</f>
        <v>TR</v>
      </c>
      <c r="E120" s="33" t="str">
        <f>+'Base de datos  1'!F2509</f>
        <v>Vuelto C.Chica RF</v>
      </c>
      <c r="F120">
        <f>+'Base de datos  1'!G2509</f>
        <v>0</v>
      </c>
      <c r="G120" s="92">
        <f>+'Base de datos  1'!H2509</f>
        <v>74000</v>
      </c>
    </row>
    <row r="121" spans="1:21" x14ac:dyDescent="0.25">
      <c r="A121" s="33">
        <f>+'Base de datos  1'!A2510</f>
        <v>44256</v>
      </c>
      <c r="B121" s="33" t="str">
        <f>+'Base de datos  1'!C2509</f>
        <v>Pago Cuota</v>
      </c>
      <c r="C121" s="33">
        <f>+'Base de datos  1'!D2510</f>
        <v>44257</v>
      </c>
      <c r="D121" s="33" t="str">
        <f>+'Base de datos  1'!E2510</f>
        <v>TR</v>
      </c>
      <c r="E121" s="33" t="str">
        <f>+'Base de datos  1'!F2510</f>
        <v>Llanquihue 97, Rene Rivero</v>
      </c>
      <c r="F121">
        <f>+'Base de datos  1'!G2510</f>
        <v>0</v>
      </c>
      <c r="G121" s="92">
        <f>+'Base de datos  1'!H2510</f>
        <v>23000</v>
      </c>
    </row>
    <row r="122" spans="1:21" x14ac:dyDescent="0.25">
      <c r="A122" s="33">
        <f>+'Base de datos  1'!A2511</f>
        <v>44256</v>
      </c>
      <c r="B122" s="33" t="str">
        <f>+'Base de datos  1'!C2510</f>
        <v>Pago Cuota</v>
      </c>
      <c r="C122" s="33">
        <f>+'Base de datos  1'!D2511</f>
        <v>44257</v>
      </c>
      <c r="D122" s="33" t="str">
        <f>+'Base de datos  1'!E2511</f>
        <v>TR</v>
      </c>
      <c r="E122" s="33" t="str">
        <f>+'Base de datos  1'!F2511</f>
        <v>Ranco 77, Melinda Gonzalez</v>
      </c>
      <c r="F122">
        <f>+'Base de datos  1'!G2511</f>
        <v>0</v>
      </c>
      <c r="G122" s="92">
        <f>+'Base de datos  1'!H2511</f>
        <v>23000</v>
      </c>
    </row>
    <row r="123" spans="1:21" x14ac:dyDescent="0.25">
      <c r="A123" s="33">
        <f>+'Base de datos  1'!A2512</f>
        <v>44256</v>
      </c>
      <c r="B123" s="33" t="str">
        <f>+'Base de datos  1'!C2511</f>
        <v>Pago Cuota</v>
      </c>
      <c r="C123" s="33">
        <f>+'Base de datos  1'!D2512</f>
        <v>44258</v>
      </c>
      <c r="D123" s="33" t="str">
        <f>+'Base de datos  1'!E2512</f>
        <v>TR</v>
      </c>
      <c r="E123" s="33" t="str">
        <f>+'Base de datos  1'!F2512</f>
        <v>Riñihue 19, Teresa Peña</v>
      </c>
      <c r="F123">
        <f>+'Base de datos  1'!G2512</f>
        <v>0</v>
      </c>
      <c r="G123" s="92">
        <f>+'Base de datos  1'!H2512</f>
        <v>23000</v>
      </c>
    </row>
    <row r="124" spans="1:21" x14ac:dyDescent="0.25">
      <c r="A124" s="33">
        <f>+'Base de datos  1'!A2513</f>
        <v>44256</v>
      </c>
      <c r="B124" s="33" t="str">
        <f>+'Base de datos  1'!C2512</f>
        <v>Pago Cuota</v>
      </c>
      <c r="C124" s="33">
        <f>+'Base de datos  1'!D2513</f>
        <v>44260</v>
      </c>
      <c r="D124" s="33" t="str">
        <f>+'Base de datos  1'!E2513</f>
        <v>TR</v>
      </c>
      <c r="E124" s="33" t="str">
        <f>+'Base de datos  1'!F2513</f>
        <v>Dev. Cierre Puyehue 39</v>
      </c>
      <c r="F124">
        <f>+'Base de datos  1'!G2513</f>
        <v>0</v>
      </c>
      <c r="G124" s="92">
        <f>+'Base de datos  1'!H2513</f>
        <v>300000</v>
      </c>
    </row>
    <row r="125" spans="1:21" x14ac:dyDescent="0.25">
      <c r="A125" s="33">
        <f>+'Base de datos  1'!A2514</f>
        <v>44256</v>
      </c>
      <c r="B125" s="33" t="str">
        <f>+'Base de datos  1'!C2513</f>
        <v>Pago Cuota</v>
      </c>
      <c r="C125" s="33">
        <f>+'Base de datos  1'!D2514</f>
        <v>44260</v>
      </c>
      <c r="D125" s="33" t="str">
        <f>+'Base de datos  1'!E2514</f>
        <v>TR</v>
      </c>
      <c r="E125" s="33" t="str">
        <f>+'Base de datos  1'!F2514</f>
        <v>Puyehue 30, Jorge Carcassonm</v>
      </c>
      <c r="F125">
        <f>+'Base de datos  1'!G2514</f>
        <v>0</v>
      </c>
      <c r="G125" s="92">
        <f>+'Base de datos  1'!H2514</f>
        <v>23000</v>
      </c>
    </row>
    <row r="126" spans="1:21" x14ac:dyDescent="0.25">
      <c r="A126" s="33">
        <f>+'Base de datos  1'!A2515</f>
        <v>44256</v>
      </c>
      <c r="B126" s="33" t="str">
        <f>+'Base de datos  1'!C2514</f>
        <v>Pago Cuota</v>
      </c>
      <c r="C126" s="33">
        <f>+'Base de datos  1'!D2515</f>
        <v>44263</v>
      </c>
      <c r="D126" s="33" t="str">
        <f>+'Base de datos  1'!E2515</f>
        <v>TR</v>
      </c>
      <c r="E126" s="33" t="str">
        <f>+'Base de datos  1'!F2515</f>
        <v>Llanquihue 88, Pedro Flores</v>
      </c>
      <c r="F126">
        <f>+'Base de datos  1'!G2515</f>
        <v>0</v>
      </c>
      <c r="G126" s="92">
        <f>+'Base de datos  1'!H2515</f>
        <v>20000</v>
      </c>
    </row>
    <row r="127" spans="1:21" x14ac:dyDescent="0.25">
      <c r="A127" s="33">
        <f>+'Base de datos  1'!A2516</f>
        <v>44256</v>
      </c>
      <c r="B127" s="33" t="str">
        <f>+'Base de datos  1'!C2515</f>
        <v>Pago Cuota</v>
      </c>
      <c r="C127" s="33">
        <f>+'Base de datos  1'!D2516</f>
        <v>44263</v>
      </c>
      <c r="D127" s="33" t="str">
        <f>+'Base de datos  1'!E2516</f>
        <v>TR</v>
      </c>
      <c r="E127" s="33" t="str">
        <f>+'Base de datos  1'!F2516</f>
        <v>Puyehue 39, Felipe Gallardo</v>
      </c>
      <c r="F127">
        <f>+'Base de datos  1'!G2516</f>
        <v>0</v>
      </c>
      <c r="G127" s="92">
        <f>+'Base de datos  1'!H2516</f>
        <v>46000</v>
      </c>
    </row>
    <row r="128" spans="1:21" x14ac:dyDescent="0.25">
      <c r="A128" s="33">
        <f>+'Base de datos  1'!A2517</f>
        <v>44256</v>
      </c>
      <c r="B128" s="33" t="str">
        <f>+'Base de datos  1'!C2516</f>
        <v>Pago Cuota</v>
      </c>
      <c r="C128" s="33">
        <f>+'Base de datos  1'!D2517</f>
        <v>44263</v>
      </c>
      <c r="D128" s="33" t="str">
        <f>+'Base de datos  1'!E2517</f>
        <v>TR</v>
      </c>
      <c r="E128" s="33" t="str">
        <f>+'Base de datos  1'!F2517</f>
        <v>Ranco 91, Jeanette Ibarra</v>
      </c>
      <c r="F128">
        <f>+'Base de datos  1'!G2517</f>
        <v>0</v>
      </c>
      <c r="G128" s="92">
        <f>+'Base de datos  1'!H2517</f>
        <v>23000</v>
      </c>
    </row>
    <row r="129" spans="1:7" x14ac:dyDescent="0.25">
      <c r="A129" s="33">
        <f>+'Base de datos  1'!A2518</f>
        <v>44256</v>
      </c>
      <c r="B129" s="33" t="str">
        <f>+'Base de datos  1'!C2517</f>
        <v>Pago Cuota</v>
      </c>
      <c r="C129" s="33">
        <f>+'Base de datos  1'!D2518</f>
        <v>44263</v>
      </c>
      <c r="D129" s="33" t="str">
        <f>+'Base de datos  1'!E2518</f>
        <v>TR</v>
      </c>
      <c r="E129" s="33" t="str">
        <f>+'Base de datos  1'!F2518</f>
        <v>Riñihue 27-29, Marta Manriquez</v>
      </c>
      <c r="F129">
        <f>+'Base de datos  1'!G2518</f>
        <v>0</v>
      </c>
      <c r="G129" s="92">
        <f>+'Base de datos  1'!H2518</f>
        <v>46000</v>
      </c>
    </row>
    <row r="130" spans="1:7" x14ac:dyDescent="0.25">
      <c r="A130" s="33">
        <f>+'Base de datos  1'!A2519</f>
        <v>44256</v>
      </c>
      <c r="B130" s="33" t="str">
        <f>+'Base de datos  1'!C2518</f>
        <v>Pago Cuota</v>
      </c>
      <c r="C130" s="33">
        <f>+'Base de datos  1'!D2519</f>
        <v>44264</v>
      </c>
      <c r="D130" s="33" t="str">
        <f>+'Base de datos  1'!E2519</f>
        <v>TR</v>
      </c>
      <c r="E130" s="33" t="str">
        <f>+'Base de datos  1'!F2519</f>
        <v>Llanquihue 103-105, Tatiana Tejos</v>
      </c>
      <c r="F130">
        <f>+'Base de datos  1'!G2519</f>
        <v>0</v>
      </c>
      <c r="G130" s="92">
        <f>+'Base de datos  1'!H2519</f>
        <v>46000</v>
      </c>
    </row>
    <row r="131" spans="1:7" x14ac:dyDescent="0.25">
      <c r="A131" s="33">
        <f>+'Base de datos  1'!A2520</f>
        <v>44256</v>
      </c>
      <c r="B131" s="33" t="str">
        <f>+'Base de datos  1'!C2519</f>
        <v>Pago Cuota</v>
      </c>
      <c r="C131" s="33">
        <f>+'Base de datos  1'!D2520</f>
        <v>44264</v>
      </c>
      <c r="D131" s="33" t="str">
        <f>+'Base de datos  1'!E2520</f>
        <v>TR</v>
      </c>
      <c r="E131" s="33" t="str">
        <f>+'Base de datos  1'!F2520</f>
        <v>Llanquihue 86, Jorge zuñiga</v>
      </c>
      <c r="F131">
        <f>+'Base de datos  1'!G2520</f>
        <v>0</v>
      </c>
      <c r="G131" s="92">
        <f>+'Base de datos  1'!H2520</f>
        <v>23000</v>
      </c>
    </row>
    <row r="132" spans="1:7" x14ac:dyDescent="0.25">
      <c r="A132" s="33">
        <f>+'Base de datos  1'!A2521</f>
        <v>44256</v>
      </c>
      <c r="B132" s="33" t="str">
        <f>+'Base de datos  1'!C2520</f>
        <v>Pago Cuota</v>
      </c>
      <c r="C132" s="33">
        <f>+'Base de datos  1'!D2521</f>
        <v>44264</v>
      </c>
      <c r="D132" s="33" t="str">
        <f>+'Base de datos  1'!E2521</f>
        <v>TR</v>
      </c>
      <c r="E132" s="33" t="str">
        <f>+'Base de datos  1'!F2521</f>
        <v>Llanquihue 97 A, Patricia Castillo</v>
      </c>
      <c r="F132">
        <f>+'Base de datos  1'!G2521</f>
        <v>0</v>
      </c>
      <c r="G132" s="92">
        <f>+'Base de datos  1'!H2521</f>
        <v>23000</v>
      </c>
    </row>
    <row r="133" spans="1:7" x14ac:dyDescent="0.25">
      <c r="A133" s="33">
        <f>+'Base de datos  1'!A2522</f>
        <v>44256</v>
      </c>
      <c r="B133" s="33" t="str">
        <f>+'Base de datos  1'!C2521</f>
        <v>Pago Cuota</v>
      </c>
      <c r="C133" s="33">
        <f>+'Base de datos  1'!D2522</f>
        <v>44264</v>
      </c>
      <c r="D133" s="33" t="str">
        <f>+'Base de datos  1'!E2522</f>
        <v>TR</v>
      </c>
      <c r="E133" s="33" t="str">
        <f>+'Base de datos  1'!F2522</f>
        <v>Villarrica 98 A, Francisco Vergara</v>
      </c>
      <c r="F133">
        <f>+'Base de datos  1'!G2522</f>
        <v>0</v>
      </c>
      <c r="G133" s="92">
        <f>+'Base de datos  1'!H2522</f>
        <v>276000</v>
      </c>
    </row>
    <row r="134" spans="1:7" x14ac:dyDescent="0.25">
      <c r="A134" s="33">
        <f>+'Base de datos  1'!A2523</f>
        <v>44256</v>
      </c>
      <c r="B134" s="33" t="str">
        <f>+'Base de datos  1'!C2522</f>
        <v>Pago Cuota</v>
      </c>
      <c r="C134" s="33">
        <f>+'Base de datos  1'!D2523</f>
        <v>44265</v>
      </c>
      <c r="D134" s="33" t="str">
        <f>+'Base de datos  1'!E2523</f>
        <v>D/E</v>
      </c>
      <c r="E134" s="33" t="str">
        <f>+'Base de datos  1'!F2523</f>
        <v>Llanquihue 74, Eliana Haro</v>
      </c>
      <c r="F134">
        <f>+'Base de datos  1'!G2523</f>
        <v>0</v>
      </c>
      <c r="G134" s="92">
        <f>+'Base de datos  1'!H2523</f>
        <v>23000</v>
      </c>
    </row>
    <row r="135" spans="1:7" x14ac:dyDescent="0.25">
      <c r="A135" s="33">
        <f>+'Base de datos  1'!A2524</f>
        <v>44256</v>
      </c>
      <c r="B135" s="33" t="str">
        <f>+'Base de datos  1'!C2523</f>
        <v>Pago Cuota</v>
      </c>
      <c r="C135" s="33">
        <f>+'Base de datos  1'!D2524</f>
        <v>44265</v>
      </c>
      <c r="D135" s="33" t="str">
        <f>+'Base de datos  1'!E2524</f>
        <v>D/E</v>
      </c>
      <c r="E135" s="33" t="str">
        <f>+'Base de datos  1'!F2524</f>
        <v>Puyehue 34, Gladys Jorquera</v>
      </c>
      <c r="F135">
        <f>+'Base de datos  1'!G2524</f>
        <v>0</v>
      </c>
      <c r="G135" s="92">
        <f>+'Base de datos  1'!H2524</f>
        <v>69000</v>
      </c>
    </row>
    <row r="136" spans="1:7" x14ac:dyDescent="0.25">
      <c r="A136" s="33">
        <f>+'Base de datos  1'!A2525</f>
        <v>44256</v>
      </c>
      <c r="B136" s="33" t="str">
        <f>+'Base de datos  1'!C2524</f>
        <v>Pago Cuota</v>
      </c>
      <c r="C136" s="33">
        <f>+'Base de datos  1'!D2525</f>
        <v>44265</v>
      </c>
      <c r="D136" s="33" t="str">
        <f>+'Base de datos  1'!E2525</f>
        <v>D/E</v>
      </c>
      <c r="E136" s="33" t="str">
        <f>+'Base de datos  1'!F2525</f>
        <v>Villarrica 100, Julia Zuñiga</v>
      </c>
      <c r="F136">
        <f>+'Base de datos  1'!G2525</f>
        <v>0</v>
      </c>
      <c r="G136" s="92">
        <f>+'Base de datos  1'!H2525</f>
        <v>23000</v>
      </c>
    </row>
    <row r="137" spans="1:7" x14ac:dyDescent="0.25">
      <c r="A137" s="33">
        <f>+'Base de datos  1'!A2526</f>
        <v>44256</v>
      </c>
      <c r="B137" s="33" t="str">
        <f>+'Base de datos  1'!C2525</f>
        <v>Pago Cuota</v>
      </c>
      <c r="C137" s="33">
        <f>+'Base de datos  1'!D2526</f>
        <v>44267</v>
      </c>
      <c r="D137" s="33" t="str">
        <f>+'Base de datos  1'!E2526</f>
        <v>TR</v>
      </c>
      <c r="E137" s="33" t="str">
        <f>+'Base de datos  1'!F2526</f>
        <v>Depósito x Error de Comunidad</v>
      </c>
      <c r="F137">
        <f>+'Base de datos  1'!G2526</f>
        <v>0</v>
      </c>
      <c r="G137" s="92">
        <f>+'Base de datos  1'!H2526</f>
        <v>182000</v>
      </c>
    </row>
    <row r="138" spans="1:7" x14ac:dyDescent="0.25">
      <c r="A138" s="33">
        <f>+'Base de datos  1'!A2527</f>
        <v>44256</v>
      </c>
      <c r="B138" s="33" t="str">
        <f>+'Base de datos  1'!C2526</f>
        <v>Pago Cuota</v>
      </c>
      <c r="C138" s="33">
        <f>+'Base de datos  1'!D2527</f>
        <v>44267</v>
      </c>
      <c r="D138" s="33" t="str">
        <f>+'Base de datos  1'!E2527</f>
        <v>TR</v>
      </c>
      <c r="E138" s="33" t="str">
        <f>+'Base de datos  1'!F2527</f>
        <v>Puyehue 36, Militza Cortes</v>
      </c>
      <c r="F138">
        <f>+'Base de datos  1'!G2527</f>
        <v>0</v>
      </c>
      <c r="G138" s="92">
        <f>+'Base de datos  1'!H2527</f>
        <v>23000</v>
      </c>
    </row>
    <row r="139" spans="1:7" x14ac:dyDescent="0.25">
      <c r="A139" s="33">
        <f>+'Base de datos  1'!A2528</f>
        <v>44256</v>
      </c>
      <c r="B139" s="33" t="str">
        <f>+'Base de datos  1'!C2527</f>
        <v>Pago Cuota</v>
      </c>
      <c r="C139" s="33">
        <f>+'Base de datos  1'!D2528</f>
        <v>44270</v>
      </c>
      <c r="D139" s="33" t="str">
        <f>+'Base de datos  1'!E2528</f>
        <v>TR</v>
      </c>
      <c r="E139" s="33" t="str">
        <f>+'Base de datos  1'!F2528</f>
        <v>Llanquihue 88, Pedro Flores</v>
      </c>
      <c r="F139">
        <f>+'Base de datos  1'!G2528</f>
        <v>0</v>
      </c>
      <c r="G139" s="92">
        <f>+'Base de datos  1'!H2528</f>
        <v>196000</v>
      </c>
    </row>
    <row r="140" spans="1:7" x14ac:dyDescent="0.25">
      <c r="A140" s="33">
        <f>+'Base de datos  1'!A2529</f>
        <v>44256</v>
      </c>
      <c r="B140" s="33" t="str">
        <f>+'Base de datos  1'!C2528</f>
        <v>Pago Cuota</v>
      </c>
      <c r="C140" s="33">
        <f>+'Base de datos  1'!D2529</f>
        <v>44271</v>
      </c>
      <c r="D140" s="33" t="str">
        <f>+'Base de datos  1'!E2529</f>
        <v>TR</v>
      </c>
      <c r="E140" s="33" t="str">
        <f>+'Base de datos  1'!F2529</f>
        <v>Llanquihue 96, Carlos Alvarez</v>
      </c>
      <c r="F140">
        <f>+'Base de datos  1'!G2529</f>
        <v>0</v>
      </c>
      <c r="G140" s="92">
        <f>+'Base de datos  1'!H2529</f>
        <v>23096</v>
      </c>
    </row>
    <row r="141" spans="1:7" x14ac:dyDescent="0.25">
      <c r="A141" s="33">
        <f>+'Base de datos  1'!A2530</f>
        <v>44256</v>
      </c>
      <c r="B141" s="33" t="str">
        <f>+'Base de datos  1'!C2529</f>
        <v>Pago Cuota</v>
      </c>
      <c r="C141" s="33">
        <f>+'Base de datos  1'!D2530</f>
        <v>44274</v>
      </c>
      <c r="D141" s="33" t="str">
        <f>+'Base de datos  1'!E2530</f>
        <v>D/E</v>
      </c>
      <c r="E141" s="33" t="str">
        <f>+'Base de datos  1'!F2530</f>
        <v>Ranco 83, Silvia Gonzalez</v>
      </c>
      <c r="F141">
        <f>+'Base de datos  1'!G2530</f>
        <v>0</v>
      </c>
      <c r="G141" s="92">
        <f>+'Base de datos  1'!H2530</f>
        <v>23000</v>
      </c>
    </row>
    <row r="142" spans="1:7" x14ac:dyDescent="0.25">
      <c r="A142" s="33">
        <f>+'Base de datos  1'!A2531</f>
        <v>44256</v>
      </c>
      <c r="B142" s="33" t="str">
        <f>+'Base de datos  1'!C2530</f>
        <v>Pago Cuota</v>
      </c>
      <c r="C142" s="33">
        <f>+'Base de datos  1'!D2531</f>
        <v>44277</v>
      </c>
      <c r="D142" s="33" t="str">
        <f>+'Base de datos  1'!E2531</f>
        <v>TR</v>
      </c>
      <c r="E142" s="33" t="str">
        <f>+'Base de datos  1'!F2531</f>
        <v>Llanquihue 113, Pedro Ruz</v>
      </c>
      <c r="F142">
        <f>+'Base de datos  1'!G2531</f>
        <v>0</v>
      </c>
      <c r="G142" s="92">
        <f>+'Base de datos  1'!H2531</f>
        <v>23113</v>
      </c>
    </row>
    <row r="143" spans="1:7" x14ac:dyDescent="0.25">
      <c r="A143" s="33">
        <f>+'Base de datos  1'!A2532</f>
        <v>44256</v>
      </c>
      <c r="B143" s="33" t="str">
        <f>+'Base de datos  1'!C2531</f>
        <v>Pago Cuota</v>
      </c>
      <c r="C143" s="33">
        <f>+'Base de datos  1'!D2532</f>
        <v>44277</v>
      </c>
      <c r="D143" s="33" t="str">
        <f>+'Base de datos  1'!E2532</f>
        <v>TR</v>
      </c>
      <c r="E143" s="33" t="str">
        <f>+'Base de datos  1'!F2532</f>
        <v>Llanquihue 80 Sergio Ibaceta</v>
      </c>
      <c r="F143">
        <f>+'Base de datos  1'!G2532</f>
        <v>0</v>
      </c>
      <c r="G143" s="92">
        <f>+'Base de datos  1'!H2532</f>
        <v>23080</v>
      </c>
    </row>
    <row r="144" spans="1:7" x14ac:dyDescent="0.25">
      <c r="A144" s="33">
        <f>+'Base de datos  1'!A2533</f>
        <v>44256</v>
      </c>
      <c r="B144" s="33" t="str">
        <f>+'Base de datos  1'!C2532</f>
        <v>Pago Cuota</v>
      </c>
      <c r="C144" s="33">
        <f>+'Base de datos  1'!D2533</f>
        <v>44277</v>
      </c>
      <c r="D144" s="33" t="str">
        <f>+'Base de datos  1'!E2533</f>
        <v>TR</v>
      </c>
      <c r="E144" s="33" t="str">
        <f>+'Base de datos  1'!F2533</f>
        <v>Ranco 42, Octavio Arrue</v>
      </c>
      <c r="F144">
        <f>+'Base de datos  1'!G2533</f>
        <v>0</v>
      </c>
      <c r="G144" s="92">
        <f>+'Base de datos  1'!H2533</f>
        <v>23000</v>
      </c>
    </row>
    <row r="145" spans="1:7" x14ac:dyDescent="0.25">
      <c r="A145" s="33">
        <f>+'Base de datos  1'!A2534</f>
        <v>44256</v>
      </c>
      <c r="B145" s="33" t="str">
        <f>+'Base de datos  1'!C2533</f>
        <v>Pago Cuota</v>
      </c>
      <c r="C145" s="33">
        <f>+'Base de datos  1'!D2534</f>
        <v>44279</v>
      </c>
      <c r="D145" s="33" t="str">
        <f>+'Base de datos  1'!E2534</f>
        <v>TR</v>
      </c>
      <c r="E145" s="33" t="str">
        <f>+'Base de datos  1'!F2534</f>
        <v>Puyehue 32, Ivonne Jorquera</v>
      </c>
      <c r="F145">
        <f>+'Base de datos  1'!G2534</f>
        <v>0</v>
      </c>
      <c r="G145" s="92">
        <f>+'Base de datos  1'!H2534</f>
        <v>23000</v>
      </c>
    </row>
    <row r="146" spans="1:7" x14ac:dyDescent="0.25">
      <c r="A146" s="33">
        <f>+'Base de datos  1'!A2535</f>
        <v>44256</v>
      </c>
      <c r="B146" s="33" t="str">
        <f>+'Base de datos  1'!C2534</f>
        <v>Pago Cuota</v>
      </c>
      <c r="C146" s="33">
        <f>+'Base de datos  1'!D2535</f>
        <v>44279</v>
      </c>
      <c r="D146" s="33" t="str">
        <f>+'Base de datos  1'!E2535</f>
        <v>TR</v>
      </c>
      <c r="E146" s="33" t="str">
        <f>+'Base de datos  1'!F2535</f>
        <v>Villarrica 102, Ximena Mancilla</v>
      </c>
      <c r="F146">
        <f>+'Base de datos  1'!G2535</f>
        <v>0</v>
      </c>
      <c r="G146" s="92">
        <f>+'Base de datos  1'!H2535</f>
        <v>23102</v>
      </c>
    </row>
    <row r="147" spans="1:7" x14ac:dyDescent="0.25">
      <c r="A147" s="33">
        <f>+'Base de datos  1'!A2536</f>
        <v>44256</v>
      </c>
      <c r="B147" s="33" t="str">
        <f>+'Base de datos  1'!C2535</f>
        <v>Pago Cuota</v>
      </c>
      <c r="C147" s="33">
        <f>+'Base de datos  1'!D2536</f>
        <v>44280</v>
      </c>
      <c r="D147" s="33" t="str">
        <f>+'Base de datos  1'!E2536</f>
        <v>TR</v>
      </c>
      <c r="E147" s="33" t="str">
        <f>+'Base de datos  1'!F2536</f>
        <v>Puyehue 24, Manuel Latapiat</v>
      </c>
      <c r="F147">
        <f>+'Base de datos  1'!G2536</f>
        <v>0</v>
      </c>
      <c r="G147" s="92">
        <f>+'Base de datos  1'!H2536</f>
        <v>23000</v>
      </c>
    </row>
    <row r="148" spans="1:7" x14ac:dyDescent="0.25">
      <c r="A148" s="33">
        <f>+'Base de datos  1'!A2537</f>
        <v>44256</v>
      </c>
      <c r="B148" s="33" t="str">
        <f>+'Base de datos  1'!C2536</f>
        <v>Pago Cuota</v>
      </c>
      <c r="C148" s="33">
        <f>+'Base de datos  1'!D2537</f>
        <v>44280</v>
      </c>
      <c r="D148" s="33" t="str">
        <f>+'Base de datos  1'!E2537</f>
        <v>TR</v>
      </c>
      <c r="E148" s="33" t="str">
        <f>+'Base de datos  1'!F2537</f>
        <v>Ranco 50, Julia Parra</v>
      </c>
      <c r="F148">
        <f>+'Base de datos  1'!G2537</f>
        <v>0</v>
      </c>
      <c r="G148" s="92">
        <f>+'Base de datos  1'!H2537</f>
        <v>23000</v>
      </c>
    </row>
    <row r="149" spans="1:7" x14ac:dyDescent="0.25">
      <c r="A149" s="33">
        <f>+'Base de datos  1'!A2538</f>
        <v>44256</v>
      </c>
      <c r="B149" s="33" t="str">
        <f>+'Base de datos  1'!C2537</f>
        <v>Pago Cuota</v>
      </c>
      <c r="C149" s="33">
        <f>+'Base de datos  1'!D2538</f>
        <v>44280</v>
      </c>
      <c r="D149" s="33" t="str">
        <f>+'Base de datos  1'!E2538</f>
        <v>TR</v>
      </c>
      <c r="E149" s="33" t="str">
        <f>+'Base de datos  1'!F2538</f>
        <v>Ranco 79, Ismelda Meza</v>
      </c>
      <c r="F149">
        <f>+'Base de datos  1'!G2538</f>
        <v>0</v>
      </c>
      <c r="G149" s="92">
        <f>+'Base de datos  1'!H2538</f>
        <v>23000</v>
      </c>
    </row>
    <row r="150" spans="1:7" x14ac:dyDescent="0.25">
      <c r="A150" s="33">
        <f>+'Base de datos  1'!A2539</f>
        <v>44256</v>
      </c>
      <c r="B150" s="33" t="str">
        <f>+'Base de datos  1'!C2538</f>
        <v>Pago Cuota</v>
      </c>
      <c r="C150" s="33">
        <f>+'Base de datos  1'!D2539</f>
        <v>44281</v>
      </c>
      <c r="D150" s="33" t="str">
        <f>+'Base de datos  1'!E2539</f>
        <v>TR</v>
      </c>
      <c r="E150" s="33" t="str">
        <f>+'Base de datos  1'!F2539</f>
        <v>Riñihue 25, Juan Gonzalez</v>
      </c>
      <c r="F150">
        <f>+'Base de datos  1'!G2539</f>
        <v>0</v>
      </c>
      <c r="G150" s="92">
        <f>+'Base de datos  1'!H2539</f>
        <v>23025</v>
      </c>
    </row>
    <row r="151" spans="1:7" x14ac:dyDescent="0.25">
      <c r="A151" s="33">
        <f>+'Base de datos  1'!A2540</f>
        <v>44256</v>
      </c>
      <c r="B151" s="33" t="str">
        <f>+'Base de datos  1'!C2539</f>
        <v>Pago Cuota</v>
      </c>
      <c r="C151" s="33">
        <f>+'Base de datos  1'!D2540</f>
        <v>44284</v>
      </c>
      <c r="D151" s="33" t="str">
        <f>+'Base de datos  1'!E2540</f>
        <v>TR</v>
      </c>
      <c r="E151" s="33" t="str">
        <f>+'Base de datos  1'!F2540</f>
        <v>Llanquihue 103-105, Tatiana Tejos</v>
      </c>
      <c r="F151">
        <f>+'Base de datos  1'!G2540</f>
        <v>0</v>
      </c>
      <c r="G151" s="92">
        <f>+'Base de datos  1'!H2540</f>
        <v>46000</v>
      </c>
    </row>
    <row r="152" spans="1:7" x14ac:dyDescent="0.25">
      <c r="A152" s="33">
        <f>+'Base de datos  1'!A2541</f>
        <v>44256</v>
      </c>
      <c r="B152" s="33" t="str">
        <f>+'Base de datos  1'!C2540</f>
        <v>Pago Cuota</v>
      </c>
      <c r="C152" s="33">
        <f>+'Base de datos  1'!D2541</f>
        <v>44284</v>
      </c>
      <c r="D152" s="33" t="str">
        <f>+'Base de datos  1'!E2541</f>
        <v>TR</v>
      </c>
      <c r="E152" s="33" t="str">
        <f>+'Base de datos  1'!F2541</f>
        <v>Llanquihue 109, Teresa Gatica</v>
      </c>
      <c r="F152">
        <f>+'Base de datos  1'!G2541</f>
        <v>0</v>
      </c>
      <c r="G152" s="92">
        <f>+'Base de datos  1'!H2541</f>
        <v>23109</v>
      </c>
    </row>
    <row r="153" spans="1:7" x14ac:dyDescent="0.25">
      <c r="A153" s="33">
        <f>+'Base de datos  1'!A2542</f>
        <v>44256</v>
      </c>
      <c r="B153" s="33" t="str">
        <f>+'Base de datos  1'!C2541</f>
        <v>Pago Cuota</v>
      </c>
      <c r="C153" s="33">
        <f>+'Base de datos  1'!D2542</f>
        <v>44284</v>
      </c>
      <c r="D153" s="33" t="str">
        <f>+'Base de datos  1'!E2542</f>
        <v>TR</v>
      </c>
      <c r="E153" s="33" t="str">
        <f>+'Base de datos  1'!F2542</f>
        <v>Puyehue 47, Andrea Valdivia</v>
      </c>
      <c r="F153">
        <f>+'Base de datos  1'!G2542</f>
        <v>0</v>
      </c>
      <c r="G153" s="92">
        <f>+'Base de datos  1'!H2542</f>
        <v>23000</v>
      </c>
    </row>
    <row r="154" spans="1:7" x14ac:dyDescent="0.25">
      <c r="A154" s="33">
        <f>+'Base de datos  1'!A2543</f>
        <v>44256</v>
      </c>
      <c r="B154" s="33" t="str">
        <f>+'Base de datos  1'!C2542</f>
        <v>Pago Cuota</v>
      </c>
      <c r="C154" s="33">
        <f>+'Base de datos  1'!D2543</f>
        <v>44285</v>
      </c>
      <c r="D154" s="33" t="str">
        <f>+'Base de datos  1'!E2543</f>
        <v>TR</v>
      </c>
      <c r="E154" s="33" t="str">
        <f>+'Base de datos  1'!F2543</f>
        <v xml:space="preserve">Llanquihue 115, Suc. Zaida Uribe </v>
      </c>
      <c r="F154" t="str">
        <f>+'Base de datos  1'!G2543</f>
        <v>3 cuota</v>
      </c>
      <c r="G154" s="92">
        <f>+'Base de datos  1'!H2543</f>
        <v>150115</v>
      </c>
    </row>
    <row r="155" spans="1:7" x14ac:dyDescent="0.25">
      <c r="A155" s="33">
        <f>+'Base de datos  1'!A2544</f>
        <v>44256</v>
      </c>
      <c r="B155" s="33" t="str">
        <f>+'Base de datos  1'!C2543</f>
        <v>Pago Cuota</v>
      </c>
      <c r="C155" s="33">
        <f>+'Base de datos  1'!D2544</f>
        <v>44285</v>
      </c>
      <c r="D155" s="33" t="str">
        <f>+'Base de datos  1'!E2544</f>
        <v>TR</v>
      </c>
      <c r="E155" s="33" t="str">
        <f>+'Base de datos  1'!F2544</f>
        <v>R. Figueroa Vuelto cajachica Marzo</v>
      </c>
      <c r="F155">
        <f>+'Base de datos  1'!G2544</f>
        <v>0</v>
      </c>
      <c r="G155" s="92">
        <f>+'Base de datos  1'!H2544</f>
        <v>24000</v>
      </c>
    </row>
    <row r="156" spans="1:7" x14ac:dyDescent="0.25">
      <c r="A156" s="33">
        <f>+'Base de datos  1'!A2545</f>
        <v>44256</v>
      </c>
      <c r="B156" s="33" t="str">
        <f>+'Base de datos  1'!C2544</f>
        <v>Pago Cuota</v>
      </c>
      <c r="C156" s="33">
        <f>+'Base de datos  1'!D2545</f>
        <v>44285</v>
      </c>
      <c r="D156" s="33" t="str">
        <f>+'Base de datos  1'!E2545</f>
        <v>TR</v>
      </c>
      <c r="E156" s="33" t="str">
        <f>+'Base de datos  1'!F2545</f>
        <v>Villarrica 122, Ema Valdes</v>
      </c>
      <c r="F156">
        <f>+'Base de datos  1'!G2545</f>
        <v>0</v>
      </c>
      <c r="G156" s="92">
        <f>+'Base de datos  1'!H2545</f>
        <v>23000</v>
      </c>
    </row>
    <row r="157" spans="1:7" x14ac:dyDescent="0.25">
      <c r="A157" s="33">
        <f>+'Base de datos  1'!A2546</f>
        <v>44256</v>
      </c>
      <c r="B157" s="33" t="str">
        <f>+'Base de datos  1'!C2545</f>
        <v>Pago Cuota</v>
      </c>
      <c r="C157" s="33">
        <f>+'Base de datos  1'!D2546</f>
        <v>44285</v>
      </c>
      <c r="D157" s="33" t="str">
        <f>+'Base de datos  1'!E2546</f>
        <v>TR</v>
      </c>
      <c r="E157" s="33" t="str">
        <f>+'Base de datos  1'!F2546</f>
        <v>Villarrica 129. R. Figueroa</v>
      </c>
      <c r="F157">
        <f>+'Base de datos  1'!G2546</f>
        <v>0</v>
      </c>
      <c r="G157" s="92">
        <f>+'Base de datos  1'!H2546</f>
        <v>23000</v>
      </c>
    </row>
    <row r="158" spans="1:7" x14ac:dyDescent="0.25">
      <c r="A158" s="33">
        <f>+'Base de datos  1'!A2547</f>
        <v>44256</v>
      </c>
      <c r="B158" s="33" t="str">
        <f>+'Base de datos  1'!C2546</f>
        <v>Pago Cuota</v>
      </c>
      <c r="C158" s="33">
        <f>+'Base de datos  1'!D2547</f>
        <v>44286</v>
      </c>
      <c r="D158" s="33" t="str">
        <f>+'Base de datos  1'!E2547</f>
        <v>TR</v>
      </c>
      <c r="E158" s="33" t="str">
        <f>+'Base de datos  1'!F2547</f>
        <v>Icalma 72, Jorge Matamala</v>
      </c>
      <c r="F158">
        <f>+'Base de datos  1'!G2547</f>
        <v>0</v>
      </c>
      <c r="G158" s="92">
        <f>+'Base de datos  1'!H2547</f>
        <v>23000</v>
      </c>
    </row>
    <row r="159" spans="1:7" x14ac:dyDescent="0.25">
      <c r="A159" s="33">
        <f>+'Base de datos  1'!A2548</f>
        <v>44256</v>
      </c>
      <c r="B159" s="33" t="str">
        <f>+'Base de datos  1'!C2547</f>
        <v>Pago Cuota</v>
      </c>
      <c r="C159" s="33">
        <f>+'Base de datos  1'!D2548</f>
        <v>44286</v>
      </c>
      <c r="D159" s="33" t="str">
        <f>+'Base de datos  1'!E2548</f>
        <v>TR</v>
      </c>
      <c r="E159" s="33" t="str">
        <f>+'Base de datos  1'!F2548</f>
        <v>Puyehue 37, Jorge Matamala</v>
      </c>
      <c r="F159">
        <f>+'Base de datos  1'!G2548</f>
        <v>0</v>
      </c>
      <c r="G159" s="92">
        <f>+'Base de datos  1'!H2548</f>
        <v>23000</v>
      </c>
    </row>
    <row r="160" spans="1:7" x14ac:dyDescent="0.25">
      <c r="A160" s="33">
        <f>+'Base de datos  1'!A2549</f>
        <v>44256</v>
      </c>
      <c r="B160" s="33" t="str">
        <f>+'Base de datos  1'!C2548</f>
        <v>Pago Cuota</v>
      </c>
      <c r="C160" s="33">
        <f>+'Base de datos  1'!D2549</f>
        <v>44286</v>
      </c>
      <c r="D160" s="33" t="str">
        <f>+'Base de datos  1'!E2549</f>
        <v>TR</v>
      </c>
      <c r="E160" s="33" t="str">
        <f>+'Base de datos  1'!F2549</f>
        <v>Villarica 123, Omar Sepulveda</v>
      </c>
      <c r="F160">
        <f>+'Base de datos  1'!G2549</f>
        <v>0</v>
      </c>
      <c r="G160" s="92">
        <f>+'Base de datos  1'!H2549</f>
        <v>23000</v>
      </c>
    </row>
    <row r="161" spans="1:8" x14ac:dyDescent="0.25">
      <c r="A161" s="167">
        <f>+'Base de datos  1'!A2550</f>
        <v>44256</v>
      </c>
      <c r="B161" s="167" t="str">
        <f>+'Base de datos  1'!C2549</f>
        <v>Pago Cuota</v>
      </c>
      <c r="C161" s="167">
        <f>+'Base de datos  1'!D2550</f>
        <v>44286</v>
      </c>
      <c r="D161" s="167" t="str">
        <f>+'Base de datos  1'!E2550</f>
        <v>TR</v>
      </c>
      <c r="E161" s="167" t="str">
        <f>+'Base de datos  1'!F2550</f>
        <v>Villarrica 118, Pia Burgos</v>
      </c>
      <c r="F161" s="168">
        <f>+'Base de datos  1'!G2550</f>
        <v>0</v>
      </c>
      <c r="G161" s="282">
        <f>+'Base de datos  1'!H2550</f>
        <v>23000</v>
      </c>
      <c r="H161" s="170">
        <f>SUM(G114:G161)</f>
        <v>2280749</v>
      </c>
    </row>
    <row r="162" spans="1:8" x14ac:dyDescent="0.25">
      <c r="A162" s="33">
        <f>+'Base de datos  1'!A2551</f>
        <v>44287</v>
      </c>
      <c r="B162" s="33" t="str">
        <f>+'Base de datos  1'!C2550</f>
        <v>Pago Cuota</v>
      </c>
      <c r="C162" s="33">
        <f>+'Base de datos  1'!D2551</f>
        <v>44287</v>
      </c>
      <c r="D162" s="33" t="str">
        <f>+'Base de datos  1'!E2551</f>
        <v>TR</v>
      </c>
      <c r="E162" s="33" t="str">
        <f>+'Base de datos  1'!F2551</f>
        <v>Llanquihue 97 A, Castillo Olivera</v>
      </c>
      <c r="F162">
        <f>+'Base de datos  1'!G2551</f>
        <v>0</v>
      </c>
      <c r="G162" s="92">
        <f>+'Base de datos  1'!H2551</f>
        <v>23000</v>
      </c>
    </row>
    <row r="163" spans="1:8" x14ac:dyDescent="0.25">
      <c r="A163" s="33">
        <f>+'Base de datos  1'!A2552</f>
        <v>44287</v>
      </c>
      <c r="B163" s="33" t="str">
        <f>+'Base de datos  1'!C2551</f>
        <v>Pago Cuota</v>
      </c>
      <c r="C163" s="33">
        <f>+'Base de datos  1'!D2552</f>
        <v>44287</v>
      </c>
      <c r="D163" s="33" t="str">
        <f>+'Base de datos  1'!E2552</f>
        <v>TR</v>
      </c>
      <c r="E163" s="33" t="str">
        <f>+'Base de datos  1'!F2552</f>
        <v>Riñihue 19, Teresa Peña</v>
      </c>
      <c r="F163">
        <f>+'Base de datos  1'!G2552</f>
        <v>0</v>
      </c>
      <c r="G163" s="92">
        <f>+'Base de datos  1'!H2552</f>
        <v>23000</v>
      </c>
    </row>
    <row r="164" spans="1:8" x14ac:dyDescent="0.25">
      <c r="A164" s="33">
        <f>+'Base de datos  1'!A2553</f>
        <v>44287</v>
      </c>
      <c r="B164" s="33" t="str">
        <f>+'Base de datos  1'!C2552</f>
        <v>Pago Cuota</v>
      </c>
      <c r="C164" s="33">
        <f>+'Base de datos  1'!D2553</f>
        <v>44287</v>
      </c>
      <c r="D164" s="33" t="str">
        <f>+'Base de datos  1'!E2553</f>
        <v>TR</v>
      </c>
      <c r="E164" s="33" t="str">
        <f>+'Base de datos  1'!F2553</f>
        <v>Villarrica 106, Carolina Uribe</v>
      </c>
      <c r="F164">
        <f>+'Base de datos  1'!G2553</f>
        <v>0</v>
      </c>
      <c r="G164" s="92">
        <f>+'Base de datos  1'!H2553</f>
        <v>23000</v>
      </c>
    </row>
    <row r="165" spans="1:8" x14ac:dyDescent="0.25">
      <c r="A165" s="33">
        <f>+'Base de datos  1'!A2554</f>
        <v>44287</v>
      </c>
      <c r="B165" s="33" t="str">
        <f>+'Base de datos  1'!C2553</f>
        <v>Pago Cuota</v>
      </c>
      <c r="C165" s="33">
        <f>+'Base de datos  1'!D2554</f>
        <v>44287</v>
      </c>
      <c r="D165" s="33" t="str">
        <f>+'Base de datos  1'!E2554</f>
        <v>TR</v>
      </c>
      <c r="E165" s="33" t="str">
        <f>+'Base de datos  1'!F2554</f>
        <v>Villarrica 128, Claudia Ubilla</v>
      </c>
      <c r="F165">
        <f>+'Base de datos  1'!G2554</f>
        <v>0</v>
      </c>
      <c r="G165" s="92">
        <f>+'Base de datos  1'!H2554</f>
        <v>23000</v>
      </c>
    </row>
    <row r="166" spans="1:8" x14ac:dyDescent="0.25">
      <c r="A166" s="33">
        <f>+'Base de datos  1'!A2555</f>
        <v>44287</v>
      </c>
      <c r="B166" s="33" t="str">
        <f>+'Base de datos  1'!C2554</f>
        <v>Pago Cuota</v>
      </c>
      <c r="C166" s="33">
        <f>+'Base de datos  1'!D2555</f>
        <v>44291</v>
      </c>
      <c r="D166" s="33" t="str">
        <f>+'Base de datos  1'!E2555</f>
        <v>TR</v>
      </c>
      <c r="E166" s="33" t="str">
        <f>+'Base de datos  1'!F2555</f>
        <v>Llanquihue 92, Carlos Herrera</v>
      </c>
      <c r="F166">
        <f>+'Base de datos  1'!G2555</f>
        <v>0</v>
      </c>
      <c r="G166" s="92">
        <f>+'Base de datos  1'!H2555</f>
        <v>24000</v>
      </c>
    </row>
    <row r="167" spans="1:8" x14ac:dyDescent="0.25">
      <c r="A167" s="33">
        <f>+'Base de datos  1'!A2556</f>
        <v>44287</v>
      </c>
      <c r="B167" s="33" t="str">
        <f>+'Base de datos  1'!C2555</f>
        <v>Pago Cuota</v>
      </c>
      <c r="C167" s="33">
        <f>+'Base de datos  1'!D2556</f>
        <v>44291</v>
      </c>
      <c r="D167" s="33" t="str">
        <f>+'Base de datos  1'!E2556</f>
        <v>TR</v>
      </c>
      <c r="E167" s="33" t="str">
        <f>+'Base de datos  1'!F2556</f>
        <v>Llanquihue 97, Rene Rivero</v>
      </c>
      <c r="F167">
        <f>+'Base de datos  1'!G2556</f>
        <v>0</v>
      </c>
      <c r="G167" s="92">
        <f>+'Base de datos  1'!H2556</f>
        <v>23000</v>
      </c>
    </row>
    <row r="168" spans="1:8" x14ac:dyDescent="0.25">
      <c r="A168" s="33">
        <f>+'Base de datos  1'!A2557</f>
        <v>44287</v>
      </c>
      <c r="B168" s="33" t="str">
        <f>+'Base de datos  1'!C2556</f>
        <v>Pago Cuota</v>
      </c>
      <c r="C168" s="33">
        <f>+'Base de datos  1'!D2557</f>
        <v>44292</v>
      </c>
      <c r="D168" s="33" t="str">
        <f>+'Base de datos  1'!E2557</f>
        <v>TR</v>
      </c>
      <c r="E168" s="33" t="str">
        <f>+'Base de datos  1'!F2557</f>
        <v>Llanquihue 82, Maria Molina</v>
      </c>
      <c r="F168">
        <f>+'Base de datos  1'!G2557</f>
        <v>0</v>
      </c>
      <c r="G168" s="92">
        <f>+'Base de datos  1'!H2557</f>
        <v>66000</v>
      </c>
    </row>
    <row r="169" spans="1:8" x14ac:dyDescent="0.25">
      <c r="A169" s="33">
        <f>+'Base de datos  1'!A2558</f>
        <v>44287</v>
      </c>
      <c r="B169" s="33" t="str">
        <f>+'Base de datos  1'!C2557</f>
        <v>Pago Cuota</v>
      </c>
      <c r="C169" s="33">
        <f>+'Base de datos  1'!D2558</f>
        <v>44293</v>
      </c>
      <c r="D169" s="33" t="str">
        <f>+'Base de datos  1'!E2558</f>
        <v>TR</v>
      </c>
      <c r="E169" s="33" t="str">
        <f>+'Base de datos  1'!F2558</f>
        <v>Puyuehue 30, Jorge Carcasson</v>
      </c>
      <c r="F169">
        <f>+'Base de datos  1'!G2558</f>
        <v>0</v>
      </c>
      <c r="G169" s="92">
        <f>+'Base de datos  1'!H2558</f>
        <v>23000</v>
      </c>
    </row>
    <row r="170" spans="1:8" x14ac:dyDescent="0.25">
      <c r="A170" s="33">
        <f>+'Base de datos  1'!A2559</f>
        <v>44287</v>
      </c>
      <c r="B170" s="33" t="str">
        <f>+'Base de datos  1'!C2558</f>
        <v>Pago Cuota</v>
      </c>
      <c r="C170" s="33">
        <f>+'Base de datos  1'!D2559</f>
        <v>44293</v>
      </c>
      <c r="D170" s="33" t="str">
        <f>+'Base de datos  1'!E2559</f>
        <v>TR</v>
      </c>
      <c r="E170" s="33" t="str">
        <f>+'Base de datos  1'!F2559</f>
        <v>Ranco 77, Melinda Gonzalez</v>
      </c>
      <c r="F170">
        <f>+'Base de datos  1'!G2559</f>
        <v>0</v>
      </c>
      <c r="G170" s="92">
        <f>+'Base de datos  1'!H2559</f>
        <v>23000</v>
      </c>
    </row>
    <row r="171" spans="1:8" x14ac:dyDescent="0.25">
      <c r="A171" s="33">
        <f>+'Base de datos  1'!A2560</f>
        <v>44287</v>
      </c>
      <c r="B171" s="33" t="str">
        <f>+'Base de datos  1'!C2559</f>
        <v>Pago Cuota</v>
      </c>
      <c r="C171" s="33">
        <f>+'Base de datos  1'!D2560</f>
        <v>44294</v>
      </c>
      <c r="D171" s="33" t="str">
        <f>+'Base de datos  1'!E2560</f>
        <v>TR</v>
      </c>
      <c r="E171" s="33" t="str">
        <f>+'Base de datos  1'!F2560</f>
        <v>Llanquihue 90, Aurora Araya</v>
      </c>
      <c r="F171" t="str">
        <f>+'Base de datos  1'!G2560</f>
        <v>CUOTA 1/7</v>
      </c>
      <c r="G171" s="92">
        <f>+'Base de datos  1'!H2560</f>
        <v>50000</v>
      </c>
    </row>
    <row r="172" spans="1:8" x14ac:dyDescent="0.25">
      <c r="A172" s="33">
        <f>+'Base de datos  1'!A2561</f>
        <v>44287</v>
      </c>
      <c r="B172" s="33" t="str">
        <f>+'Base de datos  1'!C2560</f>
        <v>Pago Cuota</v>
      </c>
      <c r="C172" s="33">
        <f>+'Base de datos  1'!D2561</f>
        <v>44294</v>
      </c>
      <c r="D172" s="33" t="str">
        <f>+'Base de datos  1'!E2561</f>
        <v>TR</v>
      </c>
      <c r="E172" s="33" t="str">
        <f>+'Base de datos  1'!F2561</f>
        <v>Llanquihue 96, Carlos Alvarez</v>
      </c>
      <c r="F172">
        <f>+'Base de datos  1'!G2561</f>
        <v>0</v>
      </c>
      <c r="G172" s="92">
        <f>+'Base de datos  1'!H2561</f>
        <v>23096</v>
      </c>
    </row>
    <row r="173" spans="1:8" x14ac:dyDescent="0.25">
      <c r="A173" s="33">
        <f>+'Base de datos  1'!A2562</f>
        <v>44287</v>
      </c>
      <c r="B173" s="33" t="str">
        <f>+'Base de datos  1'!C2561</f>
        <v>Pago Cuota</v>
      </c>
      <c r="C173" s="33">
        <f>+'Base de datos  1'!D2562</f>
        <v>44295</v>
      </c>
      <c r="D173" s="33" t="str">
        <f>+'Base de datos  1'!E2562</f>
        <v>TR</v>
      </c>
      <c r="E173" s="33" t="str">
        <f>+'Base de datos  1'!F2562</f>
        <v>Ranco 91, Jeanette Ibarra</v>
      </c>
      <c r="F173">
        <f>+'Base de datos  1'!G2562</f>
        <v>0</v>
      </c>
      <c r="G173" s="92">
        <f>+'Base de datos  1'!H2562</f>
        <v>23000</v>
      </c>
    </row>
    <row r="174" spans="1:8" x14ac:dyDescent="0.25">
      <c r="A174" s="33">
        <f>+'Base de datos  1'!A2563</f>
        <v>44287</v>
      </c>
      <c r="B174" s="33" t="str">
        <f>+'Base de datos  1'!C2562</f>
        <v>Pago Cuota</v>
      </c>
      <c r="C174" s="33">
        <f>+'Base de datos  1'!D2563</f>
        <v>44298</v>
      </c>
      <c r="D174" s="33" t="str">
        <f>+'Base de datos  1'!E2563</f>
        <v>TR</v>
      </c>
      <c r="E174" s="33" t="str">
        <f>+'Base de datos  1'!F2563</f>
        <v>Puyehue 39, Felipe Gallardo</v>
      </c>
      <c r="F174">
        <f>+'Base de datos  1'!G2563</f>
        <v>0</v>
      </c>
      <c r="G174" s="92">
        <f>+'Base de datos  1'!H2563</f>
        <v>46000</v>
      </c>
    </row>
    <row r="175" spans="1:8" x14ac:dyDescent="0.25">
      <c r="A175" s="33">
        <f>+'Base de datos  1'!A2564</f>
        <v>44287</v>
      </c>
      <c r="B175" s="33" t="str">
        <f>+'Base de datos  1'!C2563</f>
        <v>Pago Cuota</v>
      </c>
      <c r="C175" s="33">
        <f>+'Base de datos  1'!D2564</f>
        <v>44299</v>
      </c>
      <c r="D175" s="33" t="str">
        <f>+'Base de datos  1'!E2564</f>
        <v>TR</v>
      </c>
      <c r="E175" s="33" t="str">
        <f>+'Base de datos  1'!F2564</f>
        <v>Ranco 42, Octavio Arrue</v>
      </c>
      <c r="F175">
        <f>+'Base de datos  1'!G2564</f>
        <v>0</v>
      </c>
      <c r="G175" s="92">
        <f>+'Base de datos  1'!H2564</f>
        <v>46000</v>
      </c>
    </row>
    <row r="176" spans="1:8" x14ac:dyDescent="0.25">
      <c r="A176" s="33">
        <f>+'Base de datos  1'!A2565</f>
        <v>44287</v>
      </c>
      <c r="B176" s="33" t="str">
        <f>+'Base de datos  1'!C2564</f>
        <v>Pago Cuota</v>
      </c>
      <c r="C176" s="33">
        <f>+'Base de datos  1'!D2565</f>
        <v>44300</v>
      </c>
      <c r="D176" s="33" t="str">
        <f>+'Base de datos  1'!E2565</f>
        <v>TR</v>
      </c>
      <c r="E176" s="33" t="str">
        <f>+'Base de datos  1'!F2565</f>
        <v>Ranco 54, Juan Montero</v>
      </c>
      <c r="F176">
        <f>+'Base de datos  1'!G2565</f>
        <v>0</v>
      </c>
      <c r="G176" s="92">
        <f>+'Base de datos  1'!H2565</f>
        <v>184000</v>
      </c>
    </row>
    <row r="177" spans="1:7" x14ac:dyDescent="0.25">
      <c r="A177" s="33">
        <f>+'Base de datos  1'!A2566</f>
        <v>44287</v>
      </c>
      <c r="B177" s="33" t="str">
        <f>+'Base de datos  1'!C2565</f>
        <v>Pago Cuota</v>
      </c>
      <c r="C177" s="33">
        <f>+'Base de datos  1'!D2566</f>
        <v>44301</v>
      </c>
      <c r="D177" s="33" t="str">
        <f>+'Base de datos  1'!E2566</f>
        <v>TR</v>
      </c>
      <c r="E177" s="33" t="str">
        <f>+'Base de datos  1'!F2566</f>
        <v>Ranco 48, Carola Arriagada</v>
      </c>
      <c r="F177">
        <f>+'Base de datos  1'!G2566</f>
        <v>0</v>
      </c>
      <c r="G177" s="92">
        <f>+'Base de datos  1'!H2566</f>
        <v>46000</v>
      </c>
    </row>
    <row r="178" spans="1:7" x14ac:dyDescent="0.25">
      <c r="A178" s="33">
        <f>+'Base de datos  1'!A2567</f>
        <v>44287</v>
      </c>
      <c r="B178" s="33" t="str">
        <f>+'Base de datos  1'!C2566</f>
        <v>Pago Cuota</v>
      </c>
      <c r="C178" s="33">
        <f>+'Base de datos  1'!D2567</f>
        <v>44301</v>
      </c>
      <c r="D178" s="33" t="str">
        <f>+'Base de datos  1'!E2567</f>
        <v>TR</v>
      </c>
      <c r="E178" s="33" t="str">
        <f>+'Base de datos  1'!F2567</f>
        <v>Ranco 77, Suc.Rigoberto Gonzalez</v>
      </c>
      <c r="F178">
        <f>+'Base de datos  1'!G2567</f>
        <v>0</v>
      </c>
      <c r="G178" s="92">
        <f>+'Base de datos  1'!H2567</f>
        <v>46000</v>
      </c>
    </row>
    <row r="179" spans="1:7" x14ac:dyDescent="0.25">
      <c r="A179" s="33">
        <f>+'Base de datos  1'!A2568</f>
        <v>44287</v>
      </c>
      <c r="B179" s="33" t="str">
        <f>+'Base de datos  1'!C2567</f>
        <v>Pago Cuota</v>
      </c>
      <c r="C179" s="33">
        <f>+'Base de datos  1'!D2568</f>
        <v>44305</v>
      </c>
      <c r="D179" s="33" t="str">
        <f>+'Base de datos  1'!E2568</f>
        <v>TR</v>
      </c>
      <c r="E179" s="33" t="str">
        <f>+'Base de datos  1'!F2568</f>
        <v>Llanquihue 113, Pedro Ruz</v>
      </c>
      <c r="F179">
        <f>+'Base de datos  1'!G2568</f>
        <v>0</v>
      </c>
      <c r="G179" s="92">
        <f>+'Base de datos  1'!H2568</f>
        <v>23113</v>
      </c>
    </row>
    <row r="180" spans="1:7" x14ac:dyDescent="0.25">
      <c r="A180" s="33">
        <f>+'Base de datos  1'!A2569</f>
        <v>44287</v>
      </c>
      <c r="B180" s="33" t="str">
        <f>+'Base de datos  1'!C2568</f>
        <v>Pago Cuota</v>
      </c>
      <c r="C180" s="33">
        <f>+'Base de datos  1'!D2569</f>
        <v>44308</v>
      </c>
      <c r="D180" s="33" t="str">
        <f>+'Base de datos  1'!E2569</f>
        <v>TR</v>
      </c>
      <c r="E180" s="33" t="str">
        <f>+'Base de datos  1'!F2569</f>
        <v>Villarrica 102, Ximena Mancilla</v>
      </c>
      <c r="F180">
        <f>+'Base de datos  1'!G2569</f>
        <v>0</v>
      </c>
      <c r="G180" s="92">
        <f>+'Base de datos  1'!H2569</f>
        <v>23102</v>
      </c>
    </row>
    <row r="181" spans="1:7" x14ac:dyDescent="0.25">
      <c r="A181" s="33">
        <f>+'Base de datos  1'!A2570</f>
        <v>44287</v>
      </c>
      <c r="B181" s="33" t="str">
        <f>+'Base de datos  1'!C2569</f>
        <v>Pago Cuota</v>
      </c>
      <c r="C181" s="33">
        <f>+'Base de datos  1'!D2570</f>
        <v>44309</v>
      </c>
      <c r="D181" s="33" t="str">
        <f>+'Base de datos  1'!E2570</f>
        <v>TR</v>
      </c>
      <c r="E181" s="33" t="str">
        <f>+'Base de datos  1'!F2570</f>
        <v>Puyehue 47, Andrea Valdivia</v>
      </c>
      <c r="F181">
        <f>+'Base de datos  1'!G2570</f>
        <v>0</v>
      </c>
      <c r="G181" s="92">
        <f>+'Base de datos  1'!H2570</f>
        <v>23000</v>
      </c>
    </row>
    <row r="182" spans="1:7" x14ac:dyDescent="0.25">
      <c r="A182" s="33">
        <f>+'Base de datos  1'!A2571</f>
        <v>44287</v>
      </c>
      <c r="B182" s="33" t="str">
        <f>+'Base de datos  1'!C2570</f>
        <v>Pago Cuota</v>
      </c>
      <c r="C182" s="33">
        <f>+'Base de datos  1'!D2571</f>
        <v>44312</v>
      </c>
      <c r="D182" s="33" t="str">
        <f>+'Base de datos  1'!E2571</f>
        <v>TR</v>
      </c>
      <c r="E182" s="33" t="str">
        <f>+'Base de datos  1'!F2571</f>
        <v>Llanquihue 119, Maria Madariaga</v>
      </c>
      <c r="F182">
        <f>+'Base de datos  1'!G2571</f>
        <v>0</v>
      </c>
      <c r="G182" s="92">
        <f>+'Base de datos  1'!H2571</f>
        <v>46000</v>
      </c>
    </row>
    <row r="183" spans="1:7" x14ac:dyDescent="0.25">
      <c r="A183" s="33">
        <f>+'Base de datos  1'!A2572</f>
        <v>44287</v>
      </c>
      <c r="B183" s="33" t="str">
        <f>+'Base de datos  1'!C2571</f>
        <v>Pago Cuota</v>
      </c>
      <c r="C183" s="33">
        <f>+'Base de datos  1'!D2572</f>
        <v>44312</v>
      </c>
      <c r="D183" s="33" t="str">
        <f>+'Base de datos  1'!E2572</f>
        <v>TR</v>
      </c>
      <c r="E183" s="33" t="str">
        <f>+'Base de datos  1'!F2572</f>
        <v>Llanquihue 80, Sergio Ibaceta</v>
      </c>
      <c r="F183">
        <f>+'Base de datos  1'!G2572</f>
        <v>0</v>
      </c>
      <c r="G183" s="92">
        <f>+'Base de datos  1'!H2572</f>
        <v>23080</v>
      </c>
    </row>
    <row r="184" spans="1:7" x14ac:dyDescent="0.25">
      <c r="A184" s="33">
        <f>+'Base de datos  1'!A2573</f>
        <v>44287</v>
      </c>
      <c r="B184" s="33" t="str">
        <f>+'Base de datos  1'!C2572</f>
        <v>Pago Cuota</v>
      </c>
      <c r="C184" s="33">
        <f>+'Base de datos  1'!D2573</f>
        <v>44312</v>
      </c>
      <c r="D184" s="33" t="str">
        <f>+'Base de datos  1'!E2573</f>
        <v>TR</v>
      </c>
      <c r="E184" s="33" t="str">
        <f>+'Base de datos  1'!F2573</f>
        <v>Puyehue 24, Manuel Latapiat</v>
      </c>
      <c r="F184">
        <f>+'Base de datos  1'!G2573</f>
        <v>0</v>
      </c>
      <c r="G184" s="92">
        <f>+'Base de datos  1'!H2573</f>
        <v>23000</v>
      </c>
    </row>
    <row r="185" spans="1:7" x14ac:dyDescent="0.25">
      <c r="A185" s="33">
        <f>+'Base de datos  1'!A2574</f>
        <v>44287</v>
      </c>
      <c r="B185" s="33" t="str">
        <f>+'Base de datos  1'!C2573</f>
        <v>Pago Cuota</v>
      </c>
      <c r="C185" s="33">
        <f>+'Base de datos  1'!D2574</f>
        <v>44312</v>
      </c>
      <c r="D185" s="33" t="str">
        <f>+'Base de datos  1'!E2574</f>
        <v>TR</v>
      </c>
      <c r="E185" s="33" t="str">
        <f>+'Base de datos  1'!F2574</f>
        <v>Puyehue 32, Ivone Jorquera</v>
      </c>
      <c r="F185">
        <f>+'Base de datos  1'!G2574</f>
        <v>0</v>
      </c>
      <c r="G185" s="92">
        <f>+'Base de datos  1'!H2574</f>
        <v>23000</v>
      </c>
    </row>
    <row r="186" spans="1:7" x14ac:dyDescent="0.25">
      <c r="A186" s="33">
        <f>+'Base de datos  1'!A2575</f>
        <v>44287</v>
      </c>
      <c r="B186" s="33" t="str">
        <f>+'Base de datos  1'!C2574</f>
        <v>Pago Cuota</v>
      </c>
      <c r="C186" s="33">
        <f>+'Base de datos  1'!D2575</f>
        <v>44312</v>
      </c>
      <c r="D186" s="33" t="str">
        <f>+'Base de datos  1'!E2575</f>
        <v>TR</v>
      </c>
      <c r="E186" s="33" t="str">
        <f>+'Base de datos  1'!F2575</f>
        <v>Ranco 95, Charles Becheer</v>
      </c>
      <c r="F186">
        <f>+'Base de datos  1'!G2575</f>
        <v>0</v>
      </c>
      <c r="G186" s="92">
        <f>+'Base de datos  1'!H2575</f>
        <v>161000</v>
      </c>
    </row>
    <row r="187" spans="1:7" x14ac:dyDescent="0.25">
      <c r="A187" s="33">
        <f>+'Base de datos  1'!A2576</f>
        <v>44287</v>
      </c>
      <c r="B187" s="33" t="str">
        <f>+'Base de datos  1'!C2575</f>
        <v>Pago Cuota</v>
      </c>
      <c r="C187" s="33">
        <f>+'Base de datos  1'!D2576</f>
        <v>44313</v>
      </c>
      <c r="D187" s="33" t="str">
        <f>+'Base de datos  1'!E2576</f>
        <v>TR</v>
      </c>
      <c r="E187" s="33" t="str">
        <f>+'Base de datos  1'!F2576</f>
        <v>Llanquihue 97 A, Castillo Olivera</v>
      </c>
      <c r="F187">
        <f>+'Base de datos  1'!G2576</f>
        <v>0</v>
      </c>
      <c r="G187" s="92">
        <f>+'Base de datos  1'!H2576</f>
        <v>23000</v>
      </c>
    </row>
    <row r="188" spans="1:7" x14ac:dyDescent="0.25">
      <c r="A188" s="33">
        <f>+'Base de datos  1'!A2577</f>
        <v>44287</v>
      </c>
      <c r="B188" s="33" t="str">
        <f>+'Base de datos  1'!C2576</f>
        <v>Pago Cuota</v>
      </c>
      <c r="C188" s="33">
        <f>+'Base de datos  1'!D2577</f>
        <v>44314</v>
      </c>
      <c r="D188" s="33" t="str">
        <f>+'Base de datos  1'!E2577</f>
        <v>TR</v>
      </c>
      <c r="E188" s="33" t="str">
        <f>+'Base de datos  1'!F2577</f>
        <v>Icalma 72, J.Matamala</v>
      </c>
      <c r="F188">
        <f>+'Base de datos  1'!G2577</f>
        <v>0</v>
      </c>
      <c r="G188" s="92">
        <f>+'Base de datos  1'!H2577</f>
        <v>23000</v>
      </c>
    </row>
    <row r="189" spans="1:7" x14ac:dyDescent="0.25">
      <c r="A189" s="33">
        <f>+'Base de datos  1'!A2578</f>
        <v>44287</v>
      </c>
      <c r="B189" s="33" t="str">
        <f>+'Base de datos  1'!C2577</f>
        <v>Pago Cuota</v>
      </c>
      <c r="C189" s="33">
        <f>+'Base de datos  1'!D2578</f>
        <v>44314</v>
      </c>
      <c r="D189" s="33" t="str">
        <f>+'Base de datos  1'!E2578</f>
        <v>TR</v>
      </c>
      <c r="E189" s="33" t="str">
        <f>+'Base de datos  1'!F2578</f>
        <v>Llanquihue 103-105, Tatiana Tejos</v>
      </c>
      <c r="F189">
        <f>+'Base de datos  1'!G2578</f>
        <v>0</v>
      </c>
      <c r="G189" s="92">
        <f>+'Base de datos  1'!H2578</f>
        <v>46000</v>
      </c>
    </row>
    <row r="190" spans="1:7" x14ac:dyDescent="0.25">
      <c r="A190" s="33">
        <f>+'Base de datos  1'!A2579</f>
        <v>44287</v>
      </c>
      <c r="B190" s="33" t="str">
        <f>+'Base de datos  1'!C2578</f>
        <v>Pago Cuota</v>
      </c>
      <c r="C190" s="33">
        <f>+'Base de datos  1'!D2579</f>
        <v>44314</v>
      </c>
      <c r="D190" s="33" t="str">
        <f>+'Base de datos  1'!E2579</f>
        <v>TR</v>
      </c>
      <c r="E190" s="33" t="str">
        <f>+'Base de datos  1'!F2579</f>
        <v>Puyehue 37, J.Matamala</v>
      </c>
      <c r="F190">
        <f>+'Base de datos  1'!G2579</f>
        <v>0</v>
      </c>
      <c r="G190" s="92">
        <f>+'Base de datos  1'!H2579</f>
        <v>23000</v>
      </c>
    </row>
    <row r="191" spans="1:7" x14ac:dyDescent="0.25">
      <c r="A191" s="33">
        <f>+'Base de datos  1'!A2580</f>
        <v>44287</v>
      </c>
      <c r="B191" s="33" t="str">
        <f>+'Base de datos  1'!C2579</f>
        <v>Pago Cuota</v>
      </c>
      <c r="C191" s="33">
        <f>+'Base de datos  1'!D2580</f>
        <v>44316</v>
      </c>
      <c r="D191" s="33" t="str">
        <f>+'Base de datos  1'!E2580</f>
        <v>TR</v>
      </c>
      <c r="E191" s="33" t="str">
        <f>+'Base de datos  1'!F2580</f>
        <v>Puyehue 43, Aurelio Sandoval</v>
      </c>
      <c r="F191">
        <f>+'Base de datos  1'!G2580</f>
        <v>0</v>
      </c>
      <c r="G191" s="92">
        <f>+'Base de datos  1'!H2580</f>
        <v>46000</v>
      </c>
    </row>
    <row r="192" spans="1:7" x14ac:dyDescent="0.25">
      <c r="A192" s="33">
        <f>+'Base de datos  1'!A2581</f>
        <v>44287</v>
      </c>
      <c r="B192" s="33" t="str">
        <f>+'Base de datos  1'!C2580</f>
        <v>Pago Cuota</v>
      </c>
      <c r="C192" s="33">
        <f>+'Base de datos  1'!D2581</f>
        <v>44316</v>
      </c>
      <c r="D192" s="33" t="str">
        <f>+'Base de datos  1'!E2581</f>
        <v>TR</v>
      </c>
      <c r="E192" s="33" t="str">
        <f>+'Base de datos  1'!F2581</f>
        <v>Ranco 50, Julia Parra</v>
      </c>
      <c r="F192">
        <f>+'Base de datos  1'!G2581</f>
        <v>0</v>
      </c>
      <c r="G192" s="92">
        <f>+'Base de datos  1'!H2581</f>
        <v>23000</v>
      </c>
    </row>
    <row r="193" spans="1:8" x14ac:dyDescent="0.25">
      <c r="A193" s="33">
        <f>+'Base de datos  1'!A2582</f>
        <v>44287</v>
      </c>
      <c r="B193" s="33" t="str">
        <f>+'Base de datos  1'!C2581</f>
        <v>Pago Cuota</v>
      </c>
      <c r="C193" s="33">
        <f>+'Base de datos  1'!D2582</f>
        <v>44316</v>
      </c>
      <c r="D193" s="33" t="str">
        <f>+'Base de datos  1'!E2582</f>
        <v>TR</v>
      </c>
      <c r="E193" s="33" t="str">
        <f>+'Base de datos  1'!F2582</f>
        <v>Ranco 79, Ismelda Meza</v>
      </c>
      <c r="F193">
        <f>+'Base de datos  1'!G2582</f>
        <v>0</v>
      </c>
      <c r="G193" s="92">
        <f>+'Base de datos  1'!H2582</f>
        <v>23000</v>
      </c>
    </row>
    <row r="194" spans="1:8" x14ac:dyDescent="0.25">
      <c r="A194" s="33">
        <f>+'Base de datos  1'!A2583</f>
        <v>44287</v>
      </c>
      <c r="B194" s="33" t="str">
        <f>+'Base de datos  1'!C2582</f>
        <v>Pago Cuota</v>
      </c>
      <c r="C194" s="33">
        <f>+'Base de datos  1'!D2583</f>
        <v>44316</v>
      </c>
      <c r="D194" s="33" t="str">
        <f>+'Base de datos  1'!E2583</f>
        <v>TR</v>
      </c>
      <c r="E194" s="33" t="str">
        <f>+'Base de datos  1'!F2583</f>
        <v>Villarrica 123, Omar Sepulveda</v>
      </c>
      <c r="F194">
        <f>+'Base de datos  1'!G2583</f>
        <v>0</v>
      </c>
      <c r="G194" s="92">
        <f>+'Base de datos  1'!H2583</f>
        <v>23000</v>
      </c>
    </row>
    <row r="195" spans="1:8" x14ac:dyDescent="0.25">
      <c r="A195" s="33">
        <f>+'Base de datos  1'!A2584</f>
        <v>44287</v>
      </c>
      <c r="B195" s="33" t="str">
        <f>+'Base de datos  1'!C2583</f>
        <v>Pago Cuota</v>
      </c>
      <c r="C195" s="33">
        <f>+'Base de datos  1'!D2584</f>
        <v>44316</v>
      </c>
      <c r="D195" s="33" t="str">
        <f>+'Base de datos  1'!E2584</f>
        <v>TR</v>
      </c>
      <c r="E195" s="33" t="str">
        <f>+'Base de datos  1'!F2584</f>
        <v>Villarrica 122-  129, Ricardo Figueroa</v>
      </c>
      <c r="F195">
        <f>+'Base de datos  1'!G2584</f>
        <v>0</v>
      </c>
      <c r="G195" s="92">
        <f>+'Base de datos  1'!H2584</f>
        <v>46000</v>
      </c>
    </row>
    <row r="196" spans="1:8" x14ac:dyDescent="0.25">
      <c r="A196" s="167">
        <f>+'Base de datos  1'!A2585</f>
        <v>44287</v>
      </c>
      <c r="B196" s="167" t="str">
        <f>+'Base de datos  1'!C2584</f>
        <v>Pago Cuota</v>
      </c>
      <c r="C196" s="167">
        <f>+'Base de datos  1'!D2585</f>
        <v>44316</v>
      </c>
      <c r="D196" s="167" t="str">
        <f>+'Base de datos  1'!E2585</f>
        <v>TR</v>
      </c>
      <c r="E196" s="167" t="str">
        <f>+'Base de datos  1'!F2585</f>
        <v>Vuelto Caja Chica</v>
      </c>
      <c r="F196" s="168">
        <f>+'Base de datos  1'!G2585</f>
        <v>0</v>
      </c>
      <c r="G196" s="282">
        <f>+'Base de datos  1'!H2585</f>
        <v>55532</v>
      </c>
      <c r="H196" s="170">
        <f>SUM(G162:G196)</f>
        <v>1391923</v>
      </c>
    </row>
    <row r="197" spans="1:8" x14ac:dyDescent="0.25">
      <c r="A197" s="33">
        <f>+'Base de datos  1'!A2586</f>
        <v>44317</v>
      </c>
      <c r="B197" s="33" t="str">
        <f>+'Base de datos  1'!C2585</f>
        <v>Pago Cuota</v>
      </c>
      <c r="C197" s="33">
        <f>+'Base de datos  1'!D2586</f>
        <v>44319</v>
      </c>
      <c r="D197" s="33" t="str">
        <f>+'Base de datos  1'!E2586</f>
        <v>TR</v>
      </c>
      <c r="E197" s="33" t="str">
        <f>+'Base de datos  1'!F2586</f>
        <v>Llanquihue 109, Teresa Gatica</v>
      </c>
      <c r="F197">
        <f>+'Base de datos  1'!G2586</f>
        <v>0</v>
      </c>
      <c r="G197" s="92">
        <f>+'Base de datos  1'!H2586</f>
        <v>23109</v>
      </c>
    </row>
    <row r="198" spans="1:8" x14ac:dyDescent="0.25">
      <c r="A198" s="33">
        <f>+'Base de datos  1'!A2587</f>
        <v>44317</v>
      </c>
      <c r="B198" s="33" t="str">
        <f>+'Base de datos  1'!C2586</f>
        <v>Pago Cuota</v>
      </c>
      <c r="C198" s="33">
        <f>+'Base de datos  1'!D2587</f>
        <v>44319</v>
      </c>
      <c r="D198" s="33" t="str">
        <f>+'Base de datos  1'!E2587</f>
        <v>TR</v>
      </c>
      <c r="E198" s="33" t="str">
        <f>+'Base de datos  1'!F2587</f>
        <v xml:space="preserve">Puyehue 36, Militza Cortes </v>
      </c>
      <c r="F198">
        <f>+'Base de datos  1'!G2587</f>
        <v>0</v>
      </c>
      <c r="G198" s="92">
        <f>+'Base de datos  1'!H2587</f>
        <v>23000</v>
      </c>
    </row>
    <row r="199" spans="1:8" x14ac:dyDescent="0.25">
      <c r="A199" s="33">
        <f>+'Base de datos  1'!A2588</f>
        <v>44317</v>
      </c>
      <c r="B199" s="33" t="str">
        <f>+'Base de datos  1'!C2587</f>
        <v>Pago Cuota</v>
      </c>
      <c r="C199" s="33">
        <f>+'Base de datos  1'!D2588</f>
        <v>44319</v>
      </c>
      <c r="D199" s="33" t="str">
        <f>+'Base de datos  1'!E2588</f>
        <v>TR</v>
      </c>
      <c r="E199" s="33" t="str">
        <f>+'Base de datos  1'!F2588</f>
        <v>Puyehue 39, Felipe Gallardo</v>
      </c>
      <c r="F199">
        <f>+'Base de datos  1'!G2588</f>
        <v>0</v>
      </c>
      <c r="G199" s="92">
        <f>+'Base de datos  1'!H2588</f>
        <v>46000</v>
      </c>
    </row>
    <row r="200" spans="1:8" x14ac:dyDescent="0.25">
      <c r="A200" s="33">
        <f>+'Base de datos  1'!A2589</f>
        <v>44317</v>
      </c>
      <c r="B200" s="33" t="str">
        <f>+'Base de datos  1'!C2588</f>
        <v>Pago Cuota</v>
      </c>
      <c r="C200" s="33">
        <f>+'Base de datos  1'!D2589</f>
        <v>44319</v>
      </c>
      <c r="D200" s="33" t="str">
        <f>+'Base de datos  1'!E2589</f>
        <v>TR</v>
      </c>
      <c r="E200" s="33" t="str">
        <f>+'Base de datos  1'!F2589</f>
        <v>Riñihue 25, Juan Gonzalez</v>
      </c>
      <c r="F200">
        <f>+'Base de datos  1'!G2589</f>
        <v>0</v>
      </c>
      <c r="G200" s="92">
        <f>+'Base de datos  1'!H2589</f>
        <v>23025</v>
      </c>
    </row>
    <row r="201" spans="1:8" x14ac:dyDescent="0.25">
      <c r="A201" s="33">
        <f>+'Base de datos  1'!A2590</f>
        <v>44317</v>
      </c>
      <c r="B201" s="33" t="str">
        <f>+'Base de datos  1'!C2589</f>
        <v>Pago Cuota</v>
      </c>
      <c r="C201" s="33">
        <f>+'Base de datos  1'!D2590</f>
        <v>44319</v>
      </c>
      <c r="D201" s="33" t="str">
        <f>+'Base de datos  1'!E2590</f>
        <v>TR</v>
      </c>
      <c r="E201" s="33" t="str">
        <f>+'Base de datos  1'!F2590</f>
        <v>Villarrica 128, Claudia Ubilla</v>
      </c>
      <c r="F201">
        <f>+'Base de datos  1'!G2590</f>
        <v>0</v>
      </c>
      <c r="G201" s="92">
        <f>+'Base de datos  1'!H2590</f>
        <v>23000</v>
      </c>
    </row>
    <row r="202" spans="1:8" x14ac:dyDescent="0.25">
      <c r="A202" s="33">
        <f>+'Base de datos  1'!A2591</f>
        <v>44317</v>
      </c>
      <c r="B202" s="33" t="str">
        <f>+'Base de datos  1'!C2590</f>
        <v>Pago Cuota</v>
      </c>
      <c r="C202" s="33">
        <f>+'Base de datos  1'!D2591</f>
        <v>44320</v>
      </c>
      <c r="D202" s="33" t="str">
        <f>+'Base de datos  1'!E2591</f>
        <v>TR</v>
      </c>
      <c r="E202" s="33" t="str">
        <f>+'Base de datos  1'!F2591</f>
        <v>Llanquihue 88, Pedro Flores</v>
      </c>
      <c r="F202">
        <f>+'Base de datos  1'!G2591</f>
        <v>0</v>
      </c>
      <c r="G202" s="92">
        <f>+'Base de datos  1'!H2591</f>
        <v>23000</v>
      </c>
    </row>
    <row r="203" spans="1:8" x14ac:dyDescent="0.25">
      <c r="A203" s="33">
        <f>+'Base de datos  1'!A2592</f>
        <v>44317</v>
      </c>
      <c r="B203" s="33" t="str">
        <f>+'Base de datos  1'!C2591</f>
        <v>Pago Cuota</v>
      </c>
      <c r="C203" s="33">
        <f>+'Base de datos  1'!D2592</f>
        <v>44321</v>
      </c>
      <c r="D203" s="33" t="str">
        <f>+'Base de datos  1'!E2592</f>
        <v>TR</v>
      </c>
      <c r="E203" s="33" t="str">
        <f>+'Base de datos  1'!F2592</f>
        <v>Villarrica 100, Julia Zuñiga</v>
      </c>
      <c r="F203">
        <f>+'Base de datos  1'!G2592</f>
        <v>0</v>
      </c>
      <c r="G203" s="92">
        <f>+'Base de datos  1'!H2592</f>
        <v>23100</v>
      </c>
    </row>
    <row r="204" spans="1:8" x14ac:dyDescent="0.25">
      <c r="A204" s="33">
        <f>+'Base de datos  1'!A2593</f>
        <v>44317</v>
      </c>
      <c r="B204" s="33" t="str">
        <f>+'Base de datos  1'!C2592</f>
        <v>Pago Cuota</v>
      </c>
      <c r="C204" s="33">
        <f>+'Base de datos  1'!D2593</f>
        <v>44322</v>
      </c>
      <c r="D204" s="33" t="str">
        <f>+'Base de datos  1'!E2593</f>
        <v>TR</v>
      </c>
      <c r="E204" s="33" t="str">
        <f>+'Base de datos  1'!F2593</f>
        <v>Llanquihue 74, Eliana Haro</v>
      </c>
      <c r="F204">
        <f>+'Base de datos  1'!G2593</f>
        <v>0</v>
      </c>
      <c r="G204" s="92">
        <f>+'Base de datos  1'!H2593</f>
        <v>23000</v>
      </c>
    </row>
    <row r="205" spans="1:8" x14ac:dyDescent="0.25">
      <c r="A205" s="33">
        <f>+'Base de datos  1'!A2594</f>
        <v>44317</v>
      </c>
      <c r="B205" s="33" t="str">
        <f>+'Base de datos  1'!C2593</f>
        <v>Pago Cuota</v>
      </c>
      <c r="C205" s="33">
        <f>+'Base de datos  1'!D2594</f>
        <v>44322</v>
      </c>
      <c r="D205" s="33" t="str">
        <f>+'Base de datos  1'!E2594</f>
        <v>TR</v>
      </c>
      <c r="E205" s="33" t="str">
        <f>+'Base de datos  1'!F2594</f>
        <v>Ranco 83, Silvia Gonzalez</v>
      </c>
      <c r="F205">
        <f>+'Base de datos  1'!G2594</f>
        <v>0</v>
      </c>
      <c r="G205" s="92">
        <f>+'Base de datos  1'!H2594</f>
        <v>23000</v>
      </c>
    </row>
    <row r="206" spans="1:8" x14ac:dyDescent="0.25">
      <c r="A206" s="33">
        <f>+'Base de datos  1'!A2595</f>
        <v>44317</v>
      </c>
      <c r="B206" s="33" t="str">
        <f>+'Base de datos  1'!C2594</f>
        <v>Pago Cuota</v>
      </c>
      <c r="C206" s="33">
        <f>+'Base de datos  1'!D2595</f>
        <v>44322</v>
      </c>
      <c r="D206" s="33" t="str">
        <f>+'Base de datos  1'!E2595</f>
        <v>TR</v>
      </c>
      <c r="E206" s="33" t="str">
        <f>+'Base de datos  1'!F2595</f>
        <v>Ranco 89, Teresa Rojas Abril</v>
      </c>
      <c r="F206">
        <f>+'Base de datos  1'!G2595</f>
        <v>0</v>
      </c>
      <c r="G206" s="92">
        <f>+'Base de datos  1'!H2595</f>
        <v>23000</v>
      </c>
    </row>
    <row r="207" spans="1:8" x14ac:dyDescent="0.25">
      <c r="A207" s="33">
        <f>+'Base de datos  1'!A2596</f>
        <v>44317</v>
      </c>
      <c r="B207" s="33" t="str">
        <f>+'Base de datos  1'!C2595</f>
        <v>Pago Cuota</v>
      </c>
      <c r="C207" s="33">
        <f>+'Base de datos  1'!D2596</f>
        <v>44322</v>
      </c>
      <c r="D207" s="33" t="str">
        <f>+'Base de datos  1'!E2596</f>
        <v>TR</v>
      </c>
      <c r="E207" s="33" t="str">
        <f>+'Base de datos  1'!F2596</f>
        <v>Ranco 89, Teresa Rojas Marzo</v>
      </c>
      <c r="F207">
        <f>+'Base de datos  1'!G2596</f>
        <v>0</v>
      </c>
      <c r="G207" s="92">
        <f>+'Base de datos  1'!H2596</f>
        <v>23000</v>
      </c>
    </row>
    <row r="208" spans="1:8" x14ac:dyDescent="0.25">
      <c r="A208" s="33">
        <f>+'Base de datos  1'!A2597</f>
        <v>44317</v>
      </c>
      <c r="B208" s="33" t="str">
        <f>+'Base de datos  1'!C2596</f>
        <v>Pago Cuota</v>
      </c>
      <c r="C208" s="33">
        <f>+'Base de datos  1'!D2597</f>
        <v>44322</v>
      </c>
      <c r="D208" s="33" t="str">
        <f>+'Base de datos  1'!E2597</f>
        <v>TR</v>
      </c>
      <c r="E208" s="33" t="str">
        <f>+'Base de datos  1'!F2597</f>
        <v>Villarrica 100, Julia Zuñiga</v>
      </c>
      <c r="F208">
        <f>+'Base de datos  1'!G2597</f>
        <v>0</v>
      </c>
      <c r="G208" s="92">
        <f>+'Base de datos  1'!H2597</f>
        <v>23000</v>
      </c>
    </row>
    <row r="209" spans="1:7" x14ac:dyDescent="0.25">
      <c r="A209" s="33">
        <f>+'Base de datos  1'!A2598</f>
        <v>44317</v>
      </c>
      <c r="B209" s="33" t="str">
        <f>+'Base de datos  1'!C2597</f>
        <v>Pago Cuota</v>
      </c>
      <c r="C209" s="33">
        <f>+'Base de datos  1'!D2598</f>
        <v>44323</v>
      </c>
      <c r="D209" s="33" t="str">
        <f>+'Base de datos  1'!E2598</f>
        <v>TR</v>
      </c>
      <c r="E209" s="33" t="str">
        <f>+'Base de datos  1'!F2598</f>
        <v>Llanquihue 96, Carlos Alvarez</v>
      </c>
      <c r="F209">
        <f>+'Base de datos  1'!G2598</f>
        <v>0</v>
      </c>
      <c r="G209" s="92">
        <f>+'Base de datos  1'!H2598</f>
        <v>23096</v>
      </c>
    </row>
    <row r="210" spans="1:7" x14ac:dyDescent="0.25">
      <c r="A210" s="33">
        <f>+'Base de datos  1'!A2599</f>
        <v>44317</v>
      </c>
      <c r="B210" s="33" t="str">
        <f>+'Base de datos  1'!C2598</f>
        <v>Pago Cuota</v>
      </c>
      <c r="C210" s="33">
        <f>+'Base de datos  1'!D2599</f>
        <v>44326</v>
      </c>
      <c r="D210" s="33" t="str">
        <f>+'Base de datos  1'!E2599</f>
        <v>TR</v>
      </c>
      <c r="E210" s="33" t="str">
        <f>+'Base de datos  1'!F2599</f>
        <v>Fco Martinez</v>
      </c>
      <c r="F210">
        <f>+'Base de datos  1'!G2599</f>
        <v>0</v>
      </c>
      <c r="G210" s="92">
        <f>+'Base de datos  1'!H2599</f>
        <v>10</v>
      </c>
    </row>
    <row r="211" spans="1:7" x14ac:dyDescent="0.25">
      <c r="A211" s="33">
        <f>+'Base de datos  1'!A2600</f>
        <v>44317</v>
      </c>
      <c r="B211" s="33" t="str">
        <f>+'Base de datos  1'!C2599</f>
        <v>Pago Cuota</v>
      </c>
      <c r="C211" s="33">
        <f>+'Base de datos  1'!D2600</f>
        <v>44326</v>
      </c>
      <c r="D211" s="33" t="str">
        <f>+'Base de datos  1'!E2600</f>
        <v>TR</v>
      </c>
      <c r="E211" s="33" t="str">
        <f>+'Base de datos  1'!F2600</f>
        <v>Llanquihue 97. Rene Rivero</v>
      </c>
      <c r="F211">
        <f>+'Base de datos  1'!G2600</f>
        <v>0</v>
      </c>
      <c r="G211" s="92">
        <f>+'Base de datos  1'!H2600</f>
        <v>23000</v>
      </c>
    </row>
    <row r="212" spans="1:7" x14ac:dyDescent="0.25">
      <c r="A212" s="33">
        <f>+'Base de datos  1'!A2601</f>
        <v>44317</v>
      </c>
      <c r="B212" s="33" t="str">
        <f>+'Base de datos  1'!C2600</f>
        <v>Pago Cuota</v>
      </c>
      <c r="C212" s="33">
        <f>+'Base de datos  1'!D2601</f>
        <v>44326</v>
      </c>
      <c r="D212" s="33" t="str">
        <f>+'Base de datos  1'!E2601</f>
        <v>TR</v>
      </c>
      <c r="E212" s="33" t="str">
        <f>+'Base de datos  1'!F2601</f>
        <v>Puyehue 30, J.Carcasson</v>
      </c>
      <c r="F212">
        <f>+'Base de datos  1'!G2601</f>
        <v>0</v>
      </c>
      <c r="G212" s="92">
        <f>+'Base de datos  1'!H2601</f>
        <v>23000</v>
      </c>
    </row>
    <row r="213" spans="1:7" x14ac:dyDescent="0.25">
      <c r="A213" s="33">
        <f>+'Base de datos  1'!A2602</f>
        <v>44317</v>
      </c>
      <c r="B213" s="33" t="str">
        <f>+'Base de datos  1'!C2601</f>
        <v>Pago Cuota</v>
      </c>
      <c r="C213" s="33">
        <f>+'Base de datos  1'!D2602</f>
        <v>44326</v>
      </c>
      <c r="D213" s="33" t="str">
        <f>+'Base de datos  1'!E2602</f>
        <v>TR</v>
      </c>
      <c r="E213" s="33" t="str">
        <f>+'Base de datos  1'!F2602</f>
        <v>Ranco 91, Jeannette Ibarra</v>
      </c>
      <c r="F213">
        <f>+'Base de datos  1'!G2602</f>
        <v>0</v>
      </c>
      <c r="G213" s="92">
        <f>+'Base de datos  1'!H2602</f>
        <v>23000</v>
      </c>
    </row>
    <row r="214" spans="1:7" x14ac:dyDescent="0.25">
      <c r="A214" s="33">
        <f>+'Base de datos  1'!A2603</f>
        <v>44317</v>
      </c>
      <c r="B214" s="33" t="str">
        <f>+'Base de datos  1'!C2602</f>
        <v>Pago Cuota</v>
      </c>
      <c r="C214" s="33">
        <f>+'Base de datos  1'!D2603</f>
        <v>44326</v>
      </c>
      <c r="D214" s="33" t="str">
        <f>+'Base de datos  1'!E2603</f>
        <v>TR</v>
      </c>
      <c r="E214" s="33" t="str">
        <f>+'Base de datos  1'!F2603</f>
        <v>Riñihue 27-29, Marta Manriquez</v>
      </c>
      <c r="F214">
        <f>+'Base de datos  1'!G2603</f>
        <v>0</v>
      </c>
      <c r="G214" s="92">
        <f>+'Base de datos  1'!H2603</f>
        <v>46000</v>
      </c>
    </row>
    <row r="215" spans="1:7" x14ac:dyDescent="0.25">
      <c r="A215" s="33">
        <f>+'Base de datos  1'!A2604</f>
        <v>44317</v>
      </c>
      <c r="B215" s="33" t="str">
        <f>+'Base de datos  1'!C2603</f>
        <v>Pago Cuota</v>
      </c>
      <c r="C215" s="33">
        <f>+'Base de datos  1'!D2604</f>
        <v>44327</v>
      </c>
      <c r="D215" s="33" t="str">
        <f>+'Base de datos  1'!E2604</f>
        <v>TR</v>
      </c>
      <c r="E215" s="33" t="str">
        <f>+'Base de datos  1'!F2604</f>
        <v>Llanquihue 115, Suc. Zaida Uribe</v>
      </c>
      <c r="F215" t="str">
        <f>+'Base de datos  1'!G2604</f>
        <v>4 cuota</v>
      </c>
      <c r="G215" s="92">
        <f>+'Base de datos  1'!H2604</f>
        <v>150115</v>
      </c>
    </row>
    <row r="216" spans="1:7" x14ac:dyDescent="0.25">
      <c r="A216" s="33">
        <f>+'Base de datos  1'!A2605</f>
        <v>44317</v>
      </c>
      <c r="B216" s="33" t="str">
        <f>+'Base de datos  1'!C2604</f>
        <v>Pago Cuota</v>
      </c>
      <c r="C216" s="33">
        <f>+'Base de datos  1'!D2605</f>
        <v>44327</v>
      </c>
      <c r="D216" s="33" t="str">
        <f>+'Base de datos  1'!E2605</f>
        <v>TR</v>
      </c>
      <c r="E216" s="33" t="str">
        <f>+'Base de datos  1'!F2605</f>
        <v>Ranco 42, Octavio Arrue</v>
      </c>
      <c r="F216">
        <f>+'Base de datos  1'!G2605</f>
        <v>0</v>
      </c>
      <c r="G216" s="92">
        <f>+'Base de datos  1'!H2605</f>
        <v>23000</v>
      </c>
    </row>
    <row r="217" spans="1:7" x14ac:dyDescent="0.25">
      <c r="A217" s="33">
        <f>+'Base de datos  1'!A2606</f>
        <v>44317</v>
      </c>
      <c r="B217" s="33" t="str">
        <f>+'Base de datos  1'!C2605</f>
        <v>Pago Cuota</v>
      </c>
      <c r="C217" s="33">
        <f>+'Base de datos  1'!D2606</f>
        <v>44327</v>
      </c>
      <c r="D217" s="33" t="str">
        <f>+'Base de datos  1'!E2606</f>
        <v>TR</v>
      </c>
      <c r="E217" s="33" t="str">
        <f>+'Base de datos  1'!F2606</f>
        <v>Ranco 46, Manuel Jorquera</v>
      </c>
      <c r="F217">
        <f>+'Base de datos  1'!G2606</f>
        <v>0</v>
      </c>
      <c r="G217" s="92">
        <f>+'Base de datos  1'!H2606</f>
        <v>69000</v>
      </c>
    </row>
    <row r="218" spans="1:7" x14ac:dyDescent="0.25">
      <c r="A218" s="33">
        <f>+'Base de datos  1'!A2607</f>
        <v>44317</v>
      </c>
      <c r="B218" s="33" t="str">
        <f>+'Base de datos  1'!C2606</f>
        <v>Pago Cuota</v>
      </c>
      <c r="C218" s="33">
        <f>+'Base de datos  1'!D2607</f>
        <v>44328</v>
      </c>
      <c r="D218" s="33" t="str">
        <f>+'Base de datos  1'!E2607</f>
        <v>TR</v>
      </c>
      <c r="E218" s="33" t="str">
        <f>+'Base de datos  1'!F2607</f>
        <v>Ranco 40, Francisco Martinez</v>
      </c>
      <c r="F218">
        <f>+'Base de datos  1'!G2607</f>
        <v>0</v>
      </c>
      <c r="G218" s="92">
        <f>+'Base de datos  1'!H2607</f>
        <v>273000</v>
      </c>
    </row>
    <row r="219" spans="1:7" x14ac:dyDescent="0.25">
      <c r="A219" s="33">
        <f>+'Base de datos  1'!A2608</f>
        <v>44317</v>
      </c>
      <c r="B219" s="33" t="str">
        <f>+'Base de datos  1'!C2607</f>
        <v>Pago Cuota</v>
      </c>
      <c r="C219" s="33">
        <f>+'Base de datos  1'!D2608</f>
        <v>44329</v>
      </c>
      <c r="D219" s="33" t="str">
        <f>+'Base de datos  1'!E2608</f>
        <v>TR</v>
      </c>
      <c r="E219" s="33" t="str">
        <f>+'Base de datos  1'!F2608</f>
        <v>Ranco 77, Melinda Gonzalez</v>
      </c>
      <c r="F219">
        <f>+'Base de datos  1'!G2608</f>
        <v>0</v>
      </c>
      <c r="G219" s="92">
        <f>+'Base de datos  1'!H2608</f>
        <v>23000</v>
      </c>
    </row>
    <row r="220" spans="1:7" x14ac:dyDescent="0.25">
      <c r="A220" s="33">
        <f>+'Base de datos  1'!A2609</f>
        <v>44317</v>
      </c>
      <c r="B220" s="33" t="str">
        <f>+'Base de datos  1'!C2608</f>
        <v>Pago Cuota</v>
      </c>
      <c r="C220" s="33">
        <f>+'Base de datos  1'!D2609</f>
        <v>44333</v>
      </c>
      <c r="D220" s="33" t="str">
        <f>+'Base de datos  1'!E2609</f>
        <v>TR</v>
      </c>
      <c r="E220" s="33" t="str">
        <f>+'Base de datos  1'!F2609</f>
        <v>Villarrica 106, Carolina Uribe</v>
      </c>
      <c r="F220">
        <f>+'Base de datos  1'!G2609</f>
        <v>0</v>
      </c>
      <c r="G220" s="92">
        <f>+'Base de datos  1'!H2609</f>
        <v>23000</v>
      </c>
    </row>
    <row r="221" spans="1:7" x14ac:dyDescent="0.25">
      <c r="A221" s="33">
        <f>+'Base de datos  1'!A2610</f>
        <v>44317</v>
      </c>
      <c r="B221" s="33" t="str">
        <f>+'Base de datos  1'!C2609</f>
        <v>Pago Cuota</v>
      </c>
      <c r="C221" s="33">
        <f>+'Base de datos  1'!D2610</f>
        <v>44334</v>
      </c>
      <c r="D221" s="33" t="str">
        <f>+'Base de datos  1'!E2610</f>
        <v>TR</v>
      </c>
      <c r="E221" s="33" t="str">
        <f>+'Base de datos  1'!F2610</f>
        <v>Puyehue 53, Maria Vicencio</v>
      </c>
      <c r="F221">
        <f>+'Base de datos  1'!G2610</f>
        <v>0</v>
      </c>
      <c r="G221" s="92">
        <f>+'Base de datos  1'!H2610</f>
        <v>69000</v>
      </c>
    </row>
    <row r="222" spans="1:7" x14ac:dyDescent="0.25">
      <c r="A222" s="33">
        <f>+'Base de datos  1'!A2611</f>
        <v>44317</v>
      </c>
      <c r="B222" s="33" t="str">
        <f>+'Base de datos  1'!C2610</f>
        <v>Pago Cuota</v>
      </c>
      <c r="C222" s="33">
        <f>+'Base de datos  1'!D2611</f>
        <v>44335</v>
      </c>
      <c r="D222" s="33" t="str">
        <f>+'Base de datos  1'!E2611</f>
        <v>TR</v>
      </c>
      <c r="E222" s="33" t="str">
        <f>+'Base de datos  1'!F2611</f>
        <v>Llanquihue 113. Pedro Ruz</v>
      </c>
      <c r="F222">
        <f>+'Base de datos  1'!G2611</f>
        <v>0</v>
      </c>
      <c r="G222" s="92">
        <f>+'Base de datos  1'!H2611</f>
        <v>23113</v>
      </c>
    </row>
    <row r="223" spans="1:7" x14ac:dyDescent="0.25">
      <c r="A223" s="33">
        <f>+'Base de datos  1'!A2612</f>
        <v>44317</v>
      </c>
      <c r="B223" s="33" t="str">
        <f>+'Base de datos  1'!C2611</f>
        <v>Pago Cuota</v>
      </c>
      <c r="C223" s="33">
        <f>+'Base de datos  1'!D2612</f>
        <v>44336</v>
      </c>
      <c r="D223" s="33" t="str">
        <f>+'Base de datos  1'!E2612</f>
        <v>TR</v>
      </c>
      <c r="E223" s="33" t="str">
        <f>+'Base de datos  1'!F2612</f>
        <v>Ranco 52, Nancy Paez</v>
      </c>
      <c r="F223">
        <f>+'Base de datos  1'!G2612</f>
        <v>0</v>
      </c>
      <c r="G223" s="92">
        <f>+'Base de datos  1'!H2612</f>
        <v>92000</v>
      </c>
    </row>
    <row r="224" spans="1:7" x14ac:dyDescent="0.25">
      <c r="A224" s="33">
        <f>+'Base de datos  1'!A2613</f>
        <v>44317</v>
      </c>
      <c r="B224" s="33" t="str">
        <f>+'Base de datos  1'!C2612</f>
        <v>Pago Cuota</v>
      </c>
      <c r="C224" s="33">
        <f>+'Base de datos  1'!D2613</f>
        <v>44340</v>
      </c>
      <c r="D224" s="33" t="str">
        <f>+'Base de datos  1'!E2613</f>
        <v>TR</v>
      </c>
      <c r="E224" s="33" t="str">
        <f>+'Base de datos  1'!F2613</f>
        <v>Llanquihue 80, Sergio Ibaceta</v>
      </c>
      <c r="F224">
        <f>+'Base de datos  1'!G2613</f>
        <v>0</v>
      </c>
      <c r="G224" s="92">
        <f>+'Base de datos  1'!H2613</f>
        <v>23080</v>
      </c>
    </row>
    <row r="225" spans="1:8" x14ac:dyDescent="0.25">
      <c r="A225" s="33">
        <f>+'Base de datos  1'!A2614</f>
        <v>44317</v>
      </c>
      <c r="B225" s="33" t="str">
        <f>+'Base de datos  1'!C2613</f>
        <v>Pago Cuota</v>
      </c>
      <c r="C225" s="33">
        <f>+'Base de datos  1'!D2614</f>
        <v>44340</v>
      </c>
      <c r="D225" s="33" t="str">
        <f>+'Base de datos  1'!E2614</f>
        <v>TR</v>
      </c>
      <c r="E225" s="33" t="str">
        <f>+'Base de datos  1'!F2614</f>
        <v>Puyehue 24, Manuel Latapiat</v>
      </c>
      <c r="F225">
        <f>+'Base de datos  1'!G2614</f>
        <v>0</v>
      </c>
      <c r="G225" s="92">
        <f>+'Base de datos  1'!H2614</f>
        <v>46000</v>
      </c>
    </row>
    <row r="226" spans="1:8" x14ac:dyDescent="0.25">
      <c r="A226" s="33">
        <f>+'Base de datos  1'!A2615</f>
        <v>44317</v>
      </c>
      <c r="B226" s="33" t="str">
        <f>+'Base de datos  1'!C2614</f>
        <v>Pago Cuota</v>
      </c>
      <c r="C226" s="33">
        <f>+'Base de datos  1'!D2615</f>
        <v>44340</v>
      </c>
      <c r="D226" s="33" t="str">
        <f>+'Base de datos  1'!E2615</f>
        <v>TR</v>
      </c>
      <c r="E226" s="33" t="str">
        <f>+'Base de datos  1'!F2615</f>
        <v>Ranco 54, Juan Montero</v>
      </c>
      <c r="F226">
        <f>+'Base de datos  1'!G2615</f>
        <v>0</v>
      </c>
      <c r="G226" s="92">
        <f>+'Base de datos  1'!H2615</f>
        <v>23000</v>
      </c>
    </row>
    <row r="227" spans="1:8" x14ac:dyDescent="0.25">
      <c r="A227" s="33">
        <f>+'Base de datos  1'!A2616</f>
        <v>44317</v>
      </c>
      <c r="B227" s="33" t="str">
        <f>+'Base de datos  1'!C2615</f>
        <v>Pago Cuota</v>
      </c>
      <c r="C227" s="33">
        <f>+'Base de datos  1'!D2616</f>
        <v>44340</v>
      </c>
      <c r="D227" s="33" t="str">
        <f>+'Base de datos  1'!E2616</f>
        <v>TR</v>
      </c>
      <c r="E227" s="33" t="str">
        <f>+'Base de datos  1'!F2616</f>
        <v>Villarrica 118, Pia Burgos</v>
      </c>
      <c r="F227">
        <f>+'Base de datos  1'!G2616</f>
        <v>0</v>
      </c>
      <c r="G227" s="92">
        <f>+'Base de datos  1'!H2616</f>
        <v>46000</v>
      </c>
    </row>
    <row r="228" spans="1:8" x14ac:dyDescent="0.25">
      <c r="A228" s="33">
        <f>+'Base de datos  1'!A2617</f>
        <v>44317</v>
      </c>
      <c r="B228" s="33" t="str">
        <f>+'Base de datos  1'!C2616</f>
        <v>Pago Cuota</v>
      </c>
      <c r="C228" s="33">
        <f>+'Base de datos  1'!D2617</f>
        <v>44341</v>
      </c>
      <c r="D228" s="33" t="str">
        <f>+'Base de datos  1'!E2617</f>
        <v>TR</v>
      </c>
      <c r="E228" s="33" t="str">
        <f>+'Base de datos  1'!F2617</f>
        <v>Puyehue 32, Ivonne Jorquera</v>
      </c>
      <c r="F228">
        <f>+'Base de datos  1'!G2617</f>
        <v>0</v>
      </c>
      <c r="G228" s="92">
        <f>+'Base de datos  1'!H2617</f>
        <v>23000</v>
      </c>
    </row>
    <row r="229" spans="1:8" x14ac:dyDescent="0.25">
      <c r="A229" s="33">
        <f>+'Base de datos  1'!A2618</f>
        <v>44317</v>
      </c>
      <c r="B229" s="33" t="str">
        <f>+'Base de datos  1'!C2617</f>
        <v>Pago Cuota</v>
      </c>
      <c r="C229" s="33">
        <f>+'Base de datos  1'!D2618</f>
        <v>44342</v>
      </c>
      <c r="D229" s="33" t="str">
        <f>+'Base de datos  1'!E2618</f>
        <v>TR</v>
      </c>
      <c r="E229" s="33" t="str">
        <f>+'Base de datos  1'!F2618</f>
        <v>Puyehue 47, Andrea Valdivia</v>
      </c>
      <c r="F229">
        <f>+'Base de datos  1'!G2618</f>
        <v>0</v>
      </c>
      <c r="G229" s="92">
        <f>+'Base de datos  1'!H2618</f>
        <v>23000</v>
      </c>
    </row>
    <row r="230" spans="1:8" x14ac:dyDescent="0.25">
      <c r="A230" s="33">
        <f>+'Base de datos  1'!A2619</f>
        <v>44317</v>
      </c>
      <c r="B230" s="33" t="str">
        <f>+'Base de datos  1'!C2618</f>
        <v>Pago Cuota</v>
      </c>
      <c r="C230" s="33">
        <f>+'Base de datos  1'!D2619</f>
        <v>44343</v>
      </c>
      <c r="D230" s="33" t="str">
        <f>+'Base de datos  1'!E2619</f>
        <v>TR</v>
      </c>
      <c r="E230" s="33" t="str">
        <f>+'Base de datos  1'!F2619</f>
        <v>Llanquihue 109, Teresa Gatica</v>
      </c>
      <c r="F230">
        <f>+'Base de datos  1'!G2619</f>
        <v>0</v>
      </c>
      <c r="G230" s="92">
        <f>+'Base de datos  1'!H2619</f>
        <v>23109</v>
      </c>
    </row>
    <row r="231" spans="1:8" x14ac:dyDescent="0.25">
      <c r="A231" s="33">
        <f>+'Base de datos  1'!A2620</f>
        <v>44317</v>
      </c>
      <c r="B231" s="33" t="str">
        <f>+'Base de datos  1'!C2619</f>
        <v>Pago Cuota</v>
      </c>
      <c r="C231" s="33">
        <f>+'Base de datos  1'!D2620</f>
        <v>44343</v>
      </c>
      <c r="D231" s="33" t="str">
        <f>+'Base de datos  1'!E2620</f>
        <v>TR</v>
      </c>
      <c r="E231" s="33" t="str">
        <f>+'Base de datos  1'!F2620</f>
        <v>Villarrica 102, Ximena Mancilla</v>
      </c>
      <c r="F231">
        <f>+'Base de datos  1'!G2620</f>
        <v>0</v>
      </c>
      <c r="G231" s="92">
        <f>+'Base de datos  1'!H2620</f>
        <v>23102</v>
      </c>
    </row>
    <row r="232" spans="1:8" x14ac:dyDescent="0.25">
      <c r="A232" s="33">
        <f>+'Base de datos  1'!A2621</f>
        <v>44317</v>
      </c>
      <c r="B232" s="33" t="str">
        <f>+'Base de datos  1'!C2620</f>
        <v>Pago Cuota</v>
      </c>
      <c r="C232" s="33">
        <f>+'Base de datos  1'!D2621</f>
        <v>44344</v>
      </c>
      <c r="D232" s="33" t="str">
        <f>+'Base de datos  1'!E2621</f>
        <v>TR</v>
      </c>
      <c r="E232" s="33" t="str">
        <f>+'Base de datos  1'!F2621</f>
        <v>Icalma 72, J.Matamala</v>
      </c>
      <c r="F232">
        <f>+'Base de datos  1'!G2621</f>
        <v>0</v>
      </c>
      <c r="G232" s="92">
        <f>+'Base de datos  1'!H2621</f>
        <v>23000</v>
      </c>
    </row>
    <row r="233" spans="1:8" x14ac:dyDescent="0.25">
      <c r="A233" s="33">
        <f>+'Base de datos  1'!A2622</f>
        <v>44317</v>
      </c>
      <c r="B233" s="33" t="str">
        <f>+'Base de datos  1'!C2621</f>
        <v>Pago Cuota</v>
      </c>
      <c r="C233" s="33">
        <f>+'Base de datos  1'!D2622</f>
        <v>44344</v>
      </c>
      <c r="D233" s="33" t="str">
        <f>+'Base de datos  1'!E2622</f>
        <v>TR</v>
      </c>
      <c r="E233" s="33" t="str">
        <f>+'Base de datos  1'!F2622</f>
        <v xml:space="preserve">Puyehue 36, Militza Cortes </v>
      </c>
      <c r="F233">
        <f>+'Base de datos  1'!G2622</f>
        <v>0</v>
      </c>
      <c r="G233" s="92">
        <f>+'Base de datos  1'!H2622</f>
        <v>23000</v>
      </c>
    </row>
    <row r="234" spans="1:8" x14ac:dyDescent="0.25">
      <c r="A234" s="33">
        <f>+'Base de datos  1'!A2623</f>
        <v>44317</v>
      </c>
      <c r="B234" s="33" t="str">
        <f>+'Base de datos  1'!C2622</f>
        <v>Pago Cuota</v>
      </c>
      <c r="C234" s="33">
        <f>+'Base de datos  1'!D2623</f>
        <v>44344</v>
      </c>
      <c r="D234" s="33" t="str">
        <f>+'Base de datos  1'!E2623</f>
        <v>TR</v>
      </c>
      <c r="E234" s="33" t="str">
        <f>+'Base de datos  1'!F2623</f>
        <v>Puyehue 37, J.Matamala</v>
      </c>
      <c r="F234">
        <f>+'Base de datos  1'!G2623</f>
        <v>0</v>
      </c>
      <c r="G234" s="92">
        <f>+'Base de datos  1'!H2623</f>
        <v>23000</v>
      </c>
    </row>
    <row r="235" spans="1:8" x14ac:dyDescent="0.25">
      <c r="A235" s="33">
        <f>+'Base de datos  1'!A2624</f>
        <v>44317</v>
      </c>
      <c r="B235" s="33" t="str">
        <f>+'Base de datos  1'!C2623</f>
        <v>Pago Cuota</v>
      </c>
      <c r="C235" s="33">
        <f>+'Base de datos  1'!D2624</f>
        <v>44347</v>
      </c>
      <c r="D235" s="33" t="str">
        <f>+'Base de datos  1'!E2624</f>
        <v>TR</v>
      </c>
      <c r="E235" s="33" t="str">
        <f>+'Base de datos  1'!F2624</f>
        <v>Llanquihue 78, Cristian Recabarren</v>
      </c>
      <c r="F235">
        <f>+'Base de datos  1'!G2624</f>
        <v>0</v>
      </c>
      <c r="G235" s="92">
        <f>+'Base de datos  1'!H2624</f>
        <v>519078</v>
      </c>
    </row>
    <row r="236" spans="1:8" x14ac:dyDescent="0.25">
      <c r="A236" s="33">
        <f>+'Base de datos  1'!A2625</f>
        <v>44317</v>
      </c>
      <c r="B236" s="33" t="str">
        <f>+'Base de datos  1'!C2624</f>
        <v>Pago Cuota</v>
      </c>
      <c r="C236" s="33">
        <f>+'Base de datos  1'!D2625</f>
        <v>44347</v>
      </c>
      <c r="D236" s="33" t="str">
        <f>+'Base de datos  1'!E2625</f>
        <v>TR</v>
      </c>
      <c r="E236" s="33" t="str">
        <f>+'Base de datos  1'!F2625</f>
        <v>Ranco 50, Julia Parra</v>
      </c>
      <c r="F236">
        <f>+'Base de datos  1'!G2625</f>
        <v>0</v>
      </c>
      <c r="G236" s="92">
        <f>+'Base de datos  1'!H2625</f>
        <v>23000</v>
      </c>
    </row>
    <row r="237" spans="1:8" x14ac:dyDescent="0.25">
      <c r="A237" s="33">
        <f>+'Base de datos  1'!A2626</f>
        <v>44317</v>
      </c>
      <c r="B237" s="33" t="str">
        <f>+'Base de datos  1'!C2625</f>
        <v>Pago Cuota</v>
      </c>
      <c r="C237" s="33">
        <f>+'Base de datos  1'!D2626</f>
        <v>44347</v>
      </c>
      <c r="D237" s="33" t="str">
        <f>+'Base de datos  1'!E2626</f>
        <v>TR</v>
      </c>
      <c r="E237" s="33" t="str">
        <f>+'Base de datos  1'!F2626</f>
        <v>Ranco 79, Ismelda Meza</v>
      </c>
      <c r="F237">
        <f>+'Base de datos  1'!G2626</f>
        <v>0</v>
      </c>
      <c r="G237" s="92">
        <f>+'Base de datos  1'!H2626</f>
        <v>23000</v>
      </c>
    </row>
    <row r="238" spans="1:8" x14ac:dyDescent="0.25">
      <c r="A238" s="33">
        <f>+'Base de datos  1'!A2627</f>
        <v>44317</v>
      </c>
      <c r="B238" s="33" t="str">
        <f>+'Base de datos  1'!C2626</f>
        <v>Pago Cuota</v>
      </c>
      <c r="C238" s="33">
        <f>+'Base de datos  1'!D2627</f>
        <v>44347</v>
      </c>
      <c r="D238" s="33" t="str">
        <f>+'Base de datos  1'!E2627</f>
        <v>TR</v>
      </c>
      <c r="E238" s="33" t="str">
        <f>+'Base de datos  1'!F2627</f>
        <v>Villarrica 106, Carolina Uribe</v>
      </c>
      <c r="F238">
        <f>+'Base de datos  1'!G2627</f>
        <v>0</v>
      </c>
      <c r="G238" s="92">
        <f>+'Base de datos  1'!H2627</f>
        <v>23000</v>
      </c>
    </row>
    <row r="239" spans="1:8" x14ac:dyDescent="0.25">
      <c r="A239" s="33">
        <f>+'Base de datos  1'!A2628</f>
        <v>44317</v>
      </c>
      <c r="B239" s="33" t="str">
        <f>+'Base de datos  1'!C2627</f>
        <v>Pago Cuota</v>
      </c>
      <c r="C239" s="33">
        <f>+'Base de datos  1'!D2628</f>
        <v>44347</v>
      </c>
      <c r="D239" s="33" t="str">
        <f>+'Base de datos  1'!E2628</f>
        <v>TR</v>
      </c>
      <c r="E239" s="33" t="str">
        <f>+'Base de datos  1'!F2628</f>
        <v>Villarrica 123, Omar Sepulveda</v>
      </c>
      <c r="F239">
        <f>+'Base de datos  1'!G2628</f>
        <v>0</v>
      </c>
      <c r="G239" s="92">
        <f>+'Base de datos  1'!H2628</f>
        <v>23000</v>
      </c>
    </row>
    <row r="240" spans="1:8" x14ac:dyDescent="0.25">
      <c r="A240" s="167">
        <f>+'Base de datos  1'!A2629</f>
        <v>44317</v>
      </c>
      <c r="B240" s="167" t="str">
        <f>+'Base de datos  1'!C2628</f>
        <v>Pago Cuota</v>
      </c>
      <c r="C240" s="167">
        <f>+'Base de datos  1'!D2629</f>
        <v>44347</v>
      </c>
      <c r="D240" s="167" t="str">
        <f>+'Base de datos  1'!E2629</f>
        <v>TR</v>
      </c>
      <c r="E240" s="167" t="str">
        <f>+'Base de datos  1'!F2629</f>
        <v>Llanquihue 97-A, Castillo Olivera</v>
      </c>
      <c r="F240" s="168">
        <f>+'Base de datos  1'!G2629</f>
        <v>0</v>
      </c>
      <c r="G240" s="282">
        <f>+'Base de datos  1'!H2629</f>
        <v>23000</v>
      </c>
      <c r="H240" s="170">
        <f>SUM(G197:G240)</f>
        <v>2115937</v>
      </c>
    </row>
    <row r="241" spans="1:7" x14ac:dyDescent="0.25">
      <c r="A241" s="33">
        <f>+'Base de datos  1'!A2630</f>
        <v>44348</v>
      </c>
      <c r="B241" s="33" t="str">
        <f>+'Base de datos  1'!C2629</f>
        <v>Pago Cuota</v>
      </c>
      <c r="C241" s="33">
        <f>+'Base de datos  1'!D2630</f>
        <v>44348</v>
      </c>
      <c r="D241" s="33" t="str">
        <f>+'Base de datos  1'!E2630</f>
        <v>TR</v>
      </c>
      <c r="E241" s="33" t="str">
        <f>+'Base de datos  1'!F2630</f>
        <v>Puyehue 22, Cristina Olivares</v>
      </c>
      <c r="F241">
        <f>+'Base de datos  1'!G2630</f>
        <v>0</v>
      </c>
      <c r="G241" s="92">
        <f>+'Base de datos  1'!H2630</f>
        <v>23000</v>
      </c>
    </row>
    <row r="242" spans="1:7" x14ac:dyDescent="0.25">
      <c r="A242" s="33">
        <f>+'Base de datos  1'!A2631</f>
        <v>44348</v>
      </c>
      <c r="B242" s="33" t="str">
        <f>+'Base de datos  1'!C2630</f>
        <v>Pago Cuota</v>
      </c>
      <c r="C242" s="33">
        <f>+'Base de datos  1'!D2631</f>
        <v>44348</v>
      </c>
      <c r="D242" s="33" t="str">
        <f>+'Base de datos  1'!E2631</f>
        <v>TR</v>
      </c>
      <c r="E242" s="33" t="str">
        <f>+'Base de datos  1'!F2631</f>
        <v>R.Figueroa vuelto caja chica mayo</v>
      </c>
      <c r="F242">
        <f>+'Base de datos  1'!G2631</f>
        <v>0</v>
      </c>
      <c r="G242" s="92">
        <f>+'Base de datos  1'!H2631</f>
        <v>18200</v>
      </c>
    </row>
    <row r="243" spans="1:7" x14ac:dyDescent="0.25">
      <c r="A243" s="33">
        <f>+'Base de datos  1'!A2632</f>
        <v>44348</v>
      </c>
      <c r="B243" s="33" t="str">
        <f>+'Base de datos  1'!C2631</f>
        <v>Pago Cuota</v>
      </c>
      <c r="C243" s="33">
        <f>+'Base de datos  1'!D2632</f>
        <v>44348</v>
      </c>
      <c r="D243" s="33" t="str">
        <f>+'Base de datos  1'!E2632</f>
        <v>TR</v>
      </c>
      <c r="E243" s="33" t="str">
        <f>+'Base de datos  1'!F2632</f>
        <v>Ranco 77, Melinda Gonzalez</v>
      </c>
      <c r="F243">
        <f>+'Base de datos  1'!G2632</f>
        <v>0</v>
      </c>
      <c r="G243" s="92">
        <f>+'Base de datos  1'!H2632</f>
        <v>23000</v>
      </c>
    </row>
    <row r="244" spans="1:7" x14ac:dyDescent="0.25">
      <c r="A244" s="33">
        <f>+'Base de datos  1'!A2633</f>
        <v>44348</v>
      </c>
      <c r="B244" s="33" t="str">
        <f>+'Base de datos  1'!C2632</f>
        <v>Pago Cuota</v>
      </c>
      <c r="C244" s="33">
        <f>+'Base de datos  1'!D2633</f>
        <v>44348</v>
      </c>
      <c r="D244" s="33" t="str">
        <f>+'Base de datos  1'!E2633</f>
        <v>TR</v>
      </c>
      <c r="E244" s="33" t="str">
        <f>+'Base de datos  1'!F2633</f>
        <v>Villarrica 122, Ema Valdes</v>
      </c>
      <c r="F244">
        <f>+'Base de datos  1'!G2633</f>
        <v>0</v>
      </c>
      <c r="G244" s="92">
        <f>+'Base de datos  1'!H2633</f>
        <v>23000</v>
      </c>
    </row>
    <row r="245" spans="1:7" x14ac:dyDescent="0.25">
      <c r="A245" s="33">
        <f>+'Base de datos  1'!A2634</f>
        <v>44348</v>
      </c>
      <c r="B245" s="33" t="str">
        <f>+'Base de datos  1'!C2633</f>
        <v>Pago Cuota</v>
      </c>
      <c r="C245" s="33">
        <f>+'Base de datos  1'!D2634</f>
        <v>44348</v>
      </c>
      <c r="D245" s="33" t="str">
        <f>+'Base de datos  1'!E2634</f>
        <v>TR</v>
      </c>
      <c r="E245" s="33" t="str">
        <f>+'Base de datos  1'!F2634</f>
        <v>Villarrica 128. Claudia Ubilla</v>
      </c>
      <c r="F245">
        <f>+'Base de datos  1'!G2634</f>
        <v>0</v>
      </c>
      <c r="G245" s="92">
        <f>+'Base de datos  1'!H2634</f>
        <v>23000</v>
      </c>
    </row>
    <row r="246" spans="1:7" x14ac:dyDescent="0.25">
      <c r="A246" s="33">
        <f>+'Base de datos  1'!A2635</f>
        <v>44348</v>
      </c>
      <c r="B246" s="33" t="str">
        <f>+'Base de datos  1'!C2634</f>
        <v>Pago Cuota</v>
      </c>
      <c r="C246" s="33">
        <f>+'Base de datos  1'!D2635</f>
        <v>44348</v>
      </c>
      <c r="D246" s="33" t="str">
        <f>+'Base de datos  1'!E2635</f>
        <v>TR</v>
      </c>
      <c r="E246" s="33" t="str">
        <f>+'Base de datos  1'!F2635</f>
        <v>Villarrica 129, Ricardo Figueroa</v>
      </c>
      <c r="F246">
        <f>+'Base de datos  1'!G2635</f>
        <v>0</v>
      </c>
      <c r="G246" s="92">
        <f>+'Base de datos  1'!H2635</f>
        <v>23000</v>
      </c>
    </row>
    <row r="247" spans="1:7" x14ac:dyDescent="0.25">
      <c r="A247" s="33">
        <f>+'Base de datos  1'!A2636</f>
        <v>44348</v>
      </c>
      <c r="B247" s="33" t="str">
        <f>+'Base de datos  1'!C2635</f>
        <v>Pago Cuota</v>
      </c>
      <c r="C247" s="33">
        <f>+'Base de datos  1'!D2636</f>
        <v>44349</v>
      </c>
      <c r="D247" s="33" t="str">
        <f>+'Base de datos  1'!E2636</f>
        <v>TR</v>
      </c>
      <c r="E247" s="33" t="str">
        <f>+'Base de datos  1'!F2636</f>
        <v>Llanquihue 88, Pedro Flores</v>
      </c>
      <c r="F247">
        <f>+'Base de datos  1'!G2636</f>
        <v>0</v>
      </c>
      <c r="G247" s="92">
        <f>+'Base de datos  1'!H2636</f>
        <v>23000</v>
      </c>
    </row>
    <row r="248" spans="1:7" x14ac:dyDescent="0.25">
      <c r="A248" s="33">
        <f>+'Base de datos  1'!A2637</f>
        <v>44348</v>
      </c>
      <c r="B248" s="33" t="str">
        <f>+'Base de datos  1'!C2636</f>
        <v>Pago Cuota</v>
      </c>
      <c r="C248" s="33">
        <f>+'Base de datos  1'!D2637</f>
        <v>44349</v>
      </c>
      <c r="D248" s="33" t="str">
        <f>+'Base de datos  1'!E2637</f>
        <v>TR</v>
      </c>
      <c r="E248" s="33" t="str">
        <f>+'Base de datos  1'!F2637</f>
        <v>Riñihue 19, Teresa Peña</v>
      </c>
      <c r="F248">
        <f>+'Base de datos  1'!G2637</f>
        <v>0</v>
      </c>
      <c r="G248" s="92">
        <f>+'Base de datos  1'!H2637</f>
        <v>23000</v>
      </c>
    </row>
    <row r="249" spans="1:7" x14ac:dyDescent="0.25">
      <c r="A249" s="33">
        <f>+'Base de datos  1'!A2638</f>
        <v>44348</v>
      </c>
      <c r="B249" s="33" t="str">
        <f>+'Base de datos  1'!C2637</f>
        <v>Pago Cuota</v>
      </c>
      <c r="C249" s="33">
        <f>+'Base de datos  1'!D2638</f>
        <v>44350</v>
      </c>
      <c r="D249" s="33" t="str">
        <f>+'Base de datos  1'!E2638</f>
        <v>TR</v>
      </c>
      <c r="E249" s="33" t="str">
        <f>+'Base de datos  1'!F2638</f>
        <v>Llanquihue 82, Maria Molina</v>
      </c>
      <c r="F249">
        <f>+'Base de datos  1'!G2638</f>
        <v>0</v>
      </c>
      <c r="G249" s="92">
        <f>+'Base de datos  1'!H2638</f>
        <v>23000</v>
      </c>
    </row>
    <row r="250" spans="1:7" x14ac:dyDescent="0.25">
      <c r="A250" s="33">
        <f>+'Base de datos  1'!A2639</f>
        <v>44348</v>
      </c>
      <c r="B250" s="33" t="str">
        <f>+'Base de datos  1'!C2638</f>
        <v>Pago Cuota</v>
      </c>
      <c r="C250" s="33">
        <f>+'Base de datos  1'!D2639</f>
        <v>44350</v>
      </c>
      <c r="D250" s="33" t="str">
        <f>+'Base de datos  1'!E2639</f>
        <v>TR</v>
      </c>
      <c r="E250" s="33" t="str">
        <f>+'Base de datos  1'!F2639</f>
        <v>Llanquihue 97, Rene Rivero</v>
      </c>
      <c r="F250">
        <f>+'Base de datos  1'!G2639</f>
        <v>0</v>
      </c>
      <c r="G250" s="92">
        <f>+'Base de datos  1'!H2639</f>
        <v>23000</v>
      </c>
    </row>
    <row r="251" spans="1:7" x14ac:dyDescent="0.25">
      <c r="A251" s="33">
        <f>+'Base de datos  1'!A2640</f>
        <v>44348</v>
      </c>
      <c r="B251" s="33" t="str">
        <f>+'Base de datos  1'!C2639</f>
        <v>Pago Cuota</v>
      </c>
      <c r="C251" s="33">
        <f>+'Base de datos  1'!D2640</f>
        <v>44351</v>
      </c>
      <c r="D251" s="33" t="str">
        <f>+'Base de datos  1'!E2640</f>
        <v>TR</v>
      </c>
      <c r="E251" s="33" t="str">
        <f>+'Base de datos  1'!F2640</f>
        <v>Llanquihue 105-105, Tatiana Tejos</v>
      </c>
      <c r="F251">
        <f>+'Base de datos  1'!G2640</f>
        <v>0</v>
      </c>
      <c r="G251" s="92">
        <f>+'Base de datos  1'!H2640</f>
        <v>46000</v>
      </c>
    </row>
    <row r="252" spans="1:7" x14ac:dyDescent="0.25">
      <c r="A252" s="33">
        <f>+'Base de datos  1'!A2641</f>
        <v>44348</v>
      </c>
      <c r="B252" s="33" t="str">
        <f>+'Base de datos  1'!C2640</f>
        <v>Pago Cuota</v>
      </c>
      <c r="C252" s="33">
        <f>+'Base de datos  1'!D2641</f>
        <v>44351</v>
      </c>
      <c r="D252" s="33" t="str">
        <f>+'Base de datos  1'!E2641</f>
        <v>TR</v>
      </c>
      <c r="E252" s="33" t="str">
        <f>+'Base de datos  1'!F2641</f>
        <v>Puyehue 26, Sergio Ballesteros</v>
      </c>
      <c r="F252">
        <f>+'Base de datos  1'!G2641</f>
        <v>0</v>
      </c>
      <c r="G252" s="92">
        <f>+'Base de datos  1'!H2641</f>
        <v>138000</v>
      </c>
    </row>
    <row r="253" spans="1:7" x14ac:dyDescent="0.25">
      <c r="A253" s="33">
        <f>+'Base de datos  1'!A2642</f>
        <v>44348</v>
      </c>
      <c r="B253" s="33" t="str">
        <f>+'Base de datos  1'!C2641</f>
        <v>Pago Cuota</v>
      </c>
      <c r="C253" s="33">
        <f>+'Base de datos  1'!D2642</f>
        <v>44351</v>
      </c>
      <c r="D253" s="33" t="str">
        <f>+'Base de datos  1'!E2642</f>
        <v>TR</v>
      </c>
      <c r="E253" s="33" t="str">
        <f>+'Base de datos  1'!F2642</f>
        <v>Ranco 48, Carola Arriagada</v>
      </c>
      <c r="F253">
        <f>+'Base de datos  1'!G2642</f>
        <v>0</v>
      </c>
      <c r="G253" s="92">
        <f>+'Base de datos  1'!H2642</f>
        <v>46000</v>
      </c>
    </row>
    <row r="254" spans="1:7" x14ac:dyDescent="0.25">
      <c r="A254" s="33">
        <f>+'Base de datos  1'!A2643</f>
        <v>44348</v>
      </c>
      <c r="B254" s="33" t="str">
        <f>+'Base de datos  1'!C2642</f>
        <v>Pago Cuota</v>
      </c>
      <c r="C254" s="33">
        <f>+'Base de datos  1'!D2643</f>
        <v>44351</v>
      </c>
      <c r="D254" s="33" t="str">
        <f>+'Base de datos  1'!E2643</f>
        <v>TR</v>
      </c>
      <c r="E254" s="33" t="str">
        <f>+'Base de datos  1'!F2643</f>
        <v>Riñihue 25, Juan Gonzalez</v>
      </c>
      <c r="F254">
        <f>+'Base de datos  1'!G2643</f>
        <v>0</v>
      </c>
      <c r="G254" s="92">
        <f>+'Base de datos  1'!H2643</f>
        <v>46025</v>
      </c>
    </row>
    <row r="255" spans="1:7" x14ac:dyDescent="0.25">
      <c r="A255" s="33">
        <f>+'Base de datos  1'!A2644</f>
        <v>44348</v>
      </c>
      <c r="B255" s="33" t="str">
        <f>+'Base de datos  1'!C2643</f>
        <v>Pago Cuota</v>
      </c>
      <c r="C255" s="33">
        <f>+'Base de datos  1'!D2644</f>
        <v>44354</v>
      </c>
      <c r="D255" s="33" t="str">
        <f>+'Base de datos  1'!E2644</f>
        <v>TR</v>
      </c>
      <c r="E255" s="33" t="str">
        <f>+'Base de datos  1'!F2644</f>
        <v xml:space="preserve">Llanquihue 115, Suc. Zaida Uribe </v>
      </c>
      <c r="F255" t="str">
        <f>+'Base de datos  1'!G2644</f>
        <v>5 cuota</v>
      </c>
      <c r="G255" s="92">
        <f>+'Base de datos  1'!H2644</f>
        <v>150115</v>
      </c>
    </row>
    <row r="256" spans="1:7" x14ac:dyDescent="0.25">
      <c r="A256" s="33">
        <f>+'Base de datos  1'!A2645</f>
        <v>44348</v>
      </c>
      <c r="B256" s="33" t="str">
        <f>+'Base de datos  1'!C2644</f>
        <v>Pago Cuota</v>
      </c>
      <c r="C256" s="33">
        <f>+'Base de datos  1'!D2645</f>
        <v>44354</v>
      </c>
      <c r="D256" s="33" t="str">
        <f>+'Base de datos  1'!E2645</f>
        <v>TR</v>
      </c>
      <c r="E256" s="33" t="str">
        <f>+'Base de datos  1'!F2645</f>
        <v>Puyehue 39, Felipe Gallardo</v>
      </c>
      <c r="F256">
        <f>+'Base de datos  1'!G2645</f>
        <v>0</v>
      </c>
      <c r="G256" s="92">
        <f>+'Base de datos  1'!H2645</f>
        <v>46000</v>
      </c>
    </row>
    <row r="257" spans="1:7" x14ac:dyDescent="0.25">
      <c r="A257" s="33">
        <f>+'Base de datos  1'!A2646</f>
        <v>44348</v>
      </c>
      <c r="B257" s="33" t="str">
        <f>+'Base de datos  1'!C2645</f>
        <v>Pago Cuota</v>
      </c>
      <c r="C257" s="33">
        <f>+'Base de datos  1'!D2646</f>
        <v>44354</v>
      </c>
      <c r="D257" s="33" t="str">
        <f>+'Base de datos  1'!E2646</f>
        <v>TR</v>
      </c>
      <c r="E257" s="33" t="str">
        <f>+'Base de datos  1'!F2646</f>
        <v>Ranco 54, Marion Pacheco</v>
      </c>
      <c r="F257">
        <f>+'Base de datos  1'!G2646</f>
        <v>0</v>
      </c>
      <c r="G257" s="92">
        <f>+'Base de datos  1'!H2646</f>
        <v>30420</v>
      </c>
    </row>
    <row r="258" spans="1:7" x14ac:dyDescent="0.25">
      <c r="A258" s="33">
        <f>+'Base de datos  1'!A2647</f>
        <v>44348</v>
      </c>
      <c r="B258" s="33" t="str">
        <f>+'Base de datos  1'!C2646</f>
        <v>Pago Cuota</v>
      </c>
      <c r="C258" s="33">
        <f>+'Base de datos  1'!D2647</f>
        <v>44354</v>
      </c>
      <c r="D258" s="33" t="str">
        <f>+'Base de datos  1'!E2647</f>
        <v>TR</v>
      </c>
      <c r="E258" s="33" t="str">
        <f>+'Base de datos  1'!F2647</f>
        <v>Ranco 91, Jeannette Ibarra</v>
      </c>
      <c r="F258">
        <f>+'Base de datos  1'!G2647</f>
        <v>0</v>
      </c>
      <c r="G258" s="92">
        <f>+'Base de datos  1'!H2647</f>
        <v>23000</v>
      </c>
    </row>
    <row r="259" spans="1:7" x14ac:dyDescent="0.25">
      <c r="A259" s="33">
        <f>+'Base de datos  1'!A2648</f>
        <v>44348</v>
      </c>
      <c r="B259" s="33" t="str">
        <f>+'Base de datos  1'!C2647</f>
        <v>Pago Cuota</v>
      </c>
      <c r="C259" s="33">
        <f>+'Base de datos  1'!D2648</f>
        <v>44354</v>
      </c>
      <c r="D259" s="33" t="str">
        <f>+'Base de datos  1'!E2648</f>
        <v>TR</v>
      </c>
      <c r="E259" s="33" t="str">
        <f>+'Base de datos  1'!F2648</f>
        <v>Villarrica 100, Julia Zuñiga</v>
      </c>
      <c r="F259">
        <f>+'Base de datos  1'!G2648</f>
        <v>0</v>
      </c>
      <c r="G259" s="92">
        <f>+'Base de datos  1'!H2648</f>
        <v>23100</v>
      </c>
    </row>
    <row r="260" spans="1:7" x14ac:dyDescent="0.25">
      <c r="A260" s="33">
        <f>+'Base de datos  1'!A2649</f>
        <v>44348</v>
      </c>
      <c r="B260" s="33" t="str">
        <f>+'Base de datos  1'!C2648</f>
        <v>Pago Cuota</v>
      </c>
      <c r="C260" s="33">
        <f>+'Base de datos  1'!D2649</f>
        <v>44355</v>
      </c>
      <c r="D260" s="33" t="str">
        <f>+'Base de datos  1'!E2649</f>
        <v>TR</v>
      </c>
      <c r="E260" s="33" t="str">
        <f>+'Base de datos  1'!F2649</f>
        <v>Puyehue 30, Jorge Carcasson</v>
      </c>
      <c r="F260">
        <f>+'Base de datos  1'!G2649</f>
        <v>0</v>
      </c>
      <c r="G260" s="92">
        <f>+'Base de datos  1'!H2649</f>
        <v>23000</v>
      </c>
    </row>
    <row r="261" spans="1:7" x14ac:dyDescent="0.25">
      <c r="A261" s="33">
        <f>+'Base de datos  1'!A2650</f>
        <v>44348</v>
      </c>
      <c r="B261" s="33" t="str">
        <f>+'Base de datos  1'!C2649</f>
        <v>Pago Cuota</v>
      </c>
      <c r="C261" s="33">
        <f>+'Base de datos  1'!D2650</f>
        <v>44355</v>
      </c>
      <c r="D261" s="33" t="str">
        <f>+'Base de datos  1'!E2650</f>
        <v>TR</v>
      </c>
      <c r="E261" s="33" t="str">
        <f>+'Base de datos  1'!F2650</f>
        <v>Ranco 56, Suc. Rigoberto Gonzalez</v>
      </c>
      <c r="F261">
        <f>+'Base de datos  1'!G2650</f>
        <v>0</v>
      </c>
      <c r="G261" s="92">
        <f>+'Base de datos  1'!H2650</f>
        <v>46000</v>
      </c>
    </row>
    <row r="262" spans="1:7" x14ac:dyDescent="0.25">
      <c r="A262" s="33">
        <f>+'Base de datos  1'!A2651</f>
        <v>44348</v>
      </c>
      <c r="B262" s="33" t="str">
        <f>+'Base de datos  1'!C2650</f>
        <v>Pago Cuota</v>
      </c>
      <c r="C262" s="33">
        <f>+'Base de datos  1'!D2651</f>
        <v>44356</v>
      </c>
      <c r="D262" s="33" t="str">
        <f>+'Base de datos  1'!E2651</f>
        <v>TR</v>
      </c>
      <c r="E262" s="33" t="str">
        <f>+'Base de datos  1'!F2651</f>
        <v>Ranco 42, Octavio Arrue</v>
      </c>
      <c r="F262">
        <f>+'Base de datos  1'!G2651</f>
        <v>0</v>
      </c>
      <c r="G262" s="92">
        <f>+'Base de datos  1'!H2651</f>
        <v>23000</v>
      </c>
    </row>
    <row r="263" spans="1:7" x14ac:dyDescent="0.25">
      <c r="A263" s="33">
        <f>+'Base de datos  1'!A2652</f>
        <v>44348</v>
      </c>
      <c r="B263" s="33" t="str">
        <f>+'Base de datos  1'!C2651</f>
        <v>Pago Cuota</v>
      </c>
      <c r="C263" s="33">
        <f>+'Base de datos  1'!D2652</f>
        <v>44356</v>
      </c>
      <c r="D263" s="33" t="str">
        <f>+'Base de datos  1'!E2652</f>
        <v>TR</v>
      </c>
      <c r="E263" s="33" t="str">
        <f>+'Base de datos  1'!F2652</f>
        <v>Ranco 75, Olga Hernandez</v>
      </c>
      <c r="F263">
        <f>+'Base de datos  1'!G2652</f>
        <v>0</v>
      </c>
      <c r="G263" s="92">
        <f>+'Base de datos  1'!H2652</f>
        <v>234000</v>
      </c>
    </row>
    <row r="264" spans="1:7" x14ac:dyDescent="0.25">
      <c r="A264" s="33">
        <f>+'Base de datos  1'!A2653</f>
        <v>44348</v>
      </c>
      <c r="B264" s="33" t="str">
        <f>+'Base de datos  1'!C2652</f>
        <v>Pago Cuota</v>
      </c>
      <c r="C264" s="33">
        <f>+'Base de datos  1'!D2653</f>
        <v>44358</v>
      </c>
      <c r="D264" s="33" t="str">
        <f>+'Base de datos  1'!E2653</f>
        <v>TR</v>
      </c>
      <c r="E264" s="33" t="str">
        <f>+'Base de datos  1'!F2653</f>
        <v>Puyehue 45, Gladys Segovia</v>
      </c>
      <c r="F264">
        <f>+'Base de datos  1'!G2653</f>
        <v>0</v>
      </c>
      <c r="G264" s="92">
        <f>+'Base de datos  1'!H2653</f>
        <v>40000</v>
      </c>
    </row>
    <row r="265" spans="1:7" x14ac:dyDescent="0.25">
      <c r="A265" s="33">
        <f>+'Base de datos  1'!A2654</f>
        <v>44348</v>
      </c>
      <c r="B265" s="33" t="str">
        <f>+'Base de datos  1'!C2653</f>
        <v>Pago Cuota</v>
      </c>
      <c r="C265" s="33">
        <f>+'Base de datos  1'!D2654</f>
        <v>44358</v>
      </c>
      <c r="D265" s="33" t="str">
        <f>+'Base de datos  1'!E2654</f>
        <v>TR</v>
      </c>
      <c r="E265" s="33" t="str">
        <f>+'Base de datos  1'!F2654</f>
        <v>Villarrica 114, Hilda Alburquerque</v>
      </c>
      <c r="F265">
        <f>+'Base de datos  1'!G2654</f>
        <v>0</v>
      </c>
      <c r="G265" s="92">
        <f>+'Base de datos  1'!H2654</f>
        <v>100114</v>
      </c>
    </row>
    <row r="266" spans="1:7" x14ac:dyDescent="0.25">
      <c r="A266" s="33">
        <f>+'Base de datos  1'!A2655</f>
        <v>44348</v>
      </c>
      <c r="B266" s="33" t="str">
        <f>+'Base de datos  1'!C2654</f>
        <v>Pago Cuota</v>
      </c>
      <c r="C266" s="33">
        <f>+'Base de datos  1'!D2655</f>
        <v>44361</v>
      </c>
      <c r="D266" s="33" t="str">
        <f>+'Base de datos  1'!E2655</f>
        <v>TR</v>
      </c>
      <c r="E266" s="33" t="str">
        <f>+'Base de datos  1'!F2655</f>
        <v>Llanquihue 90, Aurora Araya</v>
      </c>
      <c r="F266">
        <f>+'Base de datos  1'!G2655</f>
        <v>0</v>
      </c>
      <c r="G266" s="92">
        <f>+'Base de datos  1'!H2655</f>
        <v>100000</v>
      </c>
    </row>
    <row r="267" spans="1:7" x14ac:dyDescent="0.25">
      <c r="A267" s="33">
        <f>+'Base de datos  1'!A2656</f>
        <v>44348</v>
      </c>
      <c r="B267" s="33" t="str">
        <f>+'Base de datos  1'!C2655</f>
        <v>Pago Cuota</v>
      </c>
      <c r="C267" s="33">
        <f>+'Base de datos  1'!D2656</f>
        <v>44362</v>
      </c>
      <c r="D267" s="33" t="str">
        <f>+'Base de datos  1'!E2656</f>
        <v>TR</v>
      </c>
      <c r="E267" s="33" t="str">
        <f>+'Base de datos  1'!F2656</f>
        <v>Parte bol. 29069</v>
      </c>
      <c r="F267">
        <f>+'Base de datos  1'!G2656</f>
        <v>0</v>
      </c>
      <c r="G267" s="92">
        <f>+'Base de datos  1'!H2656</f>
        <v>2400</v>
      </c>
    </row>
    <row r="268" spans="1:7" x14ac:dyDescent="0.25">
      <c r="A268" s="33">
        <f>+'Base de datos  1'!A2657</f>
        <v>44348</v>
      </c>
      <c r="B268" s="33" t="str">
        <f>+'Base de datos  1'!C2656</f>
        <v>Pago Cuota</v>
      </c>
      <c r="C268" s="33">
        <f>+'Base de datos  1'!D2657</f>
        <v>44363</v>
      </c>
      <c r="D268" s="33" t="str">
        <f>+'Base de datos  1'!E2657</f>
        <v>TR</v>
      </c>
      <c r="E268" s="33" t="str">
        <f>+'Base de datos  1'!F2657</f>
        <v>Puyehue 49, Hector Otarola</v>
      </c>
      <c r="F268">
        <f>+'Base de datos  1'!G2657</f>
        <v>0</v>
      </c>
      <c r="G268" s="92">
        <f>+'Base de datos  1'!H2657</f>
        <v>138049</v>
      </c>
    </row>
    <row r="269" spans="1:7" x14ac:dyDescent="0.25">
      <c r="A269" s="33">
        <f>+'Base de datos  1'!A2658</f>
        <v>44348</v>
      </c>
      <c r="B269" s="33" t="str">
        <f>+'Base de datos  1'!C2657</f>
        <v>Pago Cuota</v>
      </c>
      <c r="C269" s="33">
        <f>+'Base de datos  1'!D2658</f>
        <v>44364</v>
      </c>
      <c r="D269" s="33" t="str">
        <f>+'Base de datos  1'!E2658</f>
        <v>TR</v>
      </c>
      <c r="E269" s="33" t="str">
        <f>+'Base de datos  1'!F2658</f>
        <v>Llanquihuen 96, Carlos Alvarez</v>
      </c>
      <c r="F269">
        <f>+'Base de datos  1'!G2658</f>
        <v>0</v>
      </c>
      <c r="G269" s="92">
        <f>+'Base de datos  1'!H2658</f>
        <v>23096</v>
      </c>
    </row>
    <row r="270" spans="1:7" x14ac:dyDescent="0.25">
      <c r="A270" s="33">
        <f>+'Base de datos  1'!A2659</f>
        <v>44348</v>
      </c>
      <c r="B270" s="33" t="str">
        <f>+'Base de datos  1'!C2658</f>
        <v>Pago Cuota</v>
      </c>
      <c r="C270" s="33">
        <f>+'Base de datos  1'!D2659</f>
        <v>44369</v>
      </c>
      <c r="D270" s="33" t="str">
        <f>+'Base de datos  1'!E2659</f>
        <v>TR</v>
      </c>
      <c r="E270" s="33" t="str">
        <f>+'Base de datos  1'!F2659</f>
        <v>Llanquihue 103-105, Tatiana Tejos</v>
      </c>
      <c r="F270">
        <f>+'Base de datos  1'!G2659</f>
        <v>0</v>
      </c>
      <c r="G270" s="92">
        <f>+'Base de datos  1'!H2659</f>
        <v>46000</v>
      </c>
    </row>
    <row r="271" spans="1:7" x14ac:dyDescent="0.25">
      <c r="A271" s="33">
        <f>+'Base de datos  1'!A2660</f>
        <v>44348</v>
      </c>
      <c r="B271" s="33" t="str">
        <f>+'Base de datos  1'!C2659</f>
        <v>Pago Cuota</v>
      </c>
      <c r="C271" s="33">
        <f>+'Base de datos  1'!D2660</f>
        <v>44369</v>
      </c>
      <c r="D271" s="33" t="str">
        <f>+'Base de datos  1'!E2660</f>
        <v>TR</v>
      </c>
      <c r="E271" s="33" t="str">
        <f>+'Base de datos  1'!F2660</f>
        <v>Llanquihue 80, Sergio Ibaceta</v>
      </c>
      <c r="F271">
        <f>+'Base de datos  1'!G2660</f>
        <v>0</v>
      </c>
      <c r="G271" s="92">
        <f>+'Base de datos  1'!H2660</f>
        <v>23080</v>
      </c>
    </row>
    <row r="272" spans="1:7" x14ac:dyDescent="0.25">
      <c r="A272" s="33">
        <f>+'Base de datos  1'!A2661</f>
        <v>44348</v>
      </c>
      <c r="B272" s="33" t="str">
        <f>+'Base de datos  1'!C2660</f>
        <v>Pago Cuota</v>
      </c>
      <c r="C272" s="33">
        <f>+'Base de datos  1'!D2661</f>
        <v>44369</v>
      </c>
      <c r="D272" s="33" t="str">
        <f>+'Base de datos  1'!E2661</f>
        <v>TR</v>
      </c>
      <c r="E272" s="33" t="str">
        <f>+'Base de datos  1'!F2661</f>
        <v>Riñihue 10, Hector Zuñiga</v>
      </c>
      <c r="F272">
        <f>+'Base de datos  1'!G2661</f>
        <v>0</v>
      </c>
      <c r="G272" s="92">
        <f>+'Base de datos  1'!H2661</f>
        <v>92000</v>
      </c>
    </row>
    <row r="273" spans="1:7" x14ac:dyDescent="0.25">
      <c r="A273" s="33">
        <f>+'Base de datos  1'!A2662</f>
        <v>44348</v>
      </c>
      <c r="B273" s="33" t="str">
        <f>+'Base de datos  1'!C2661</f>
        <v>Pago Cuota</v>
      </c>
      <c r="C273" s="33">
        <f>+'Base de datos  1'!D2662</f>
        <v>44369</v>
      </c>
      <c r="D273" s="33" t="str">
        <f>+'Base de datos  1'!E2662</f>
        <v>D/E</v>
      </c>
      <c r="E273" s="33" t="str">
        <f>+'Base de datos  1'!F2662</f>
        <v>Traspaso Dep. Plazo</v>
      </c>
      <c r="F273">
        <f>+'Base de datos  1'!G2662</f>
        <v>0</v>
      </c>
      <c r="G273" s="92">
        <f>+'Base de datos  1'!H2662</f>
        <v>180870</v>
      </c>
    </row>
    <row r="274" spans="1:7" x14ac:dyDescent="0.25">
      <c r="A274" s="33">
        <f>+'Base de datos  1'!A2663</f>
        <v>44348</v>
      </c>
      <c r="B274" s="33" t="str">
        <f>+'Base de datos  1'!C2662</f>
        <v>Pago Cuota</v>
      </c>
      <c r="C274" s="33">
        <f>+'Base de datos  1'!D2663</f>
        <v>44370</v>
      </c>
      <c r="D274" s="33" t="str">
        <f>+'Base de datos  1'!E2663</f>
        <v>TR</v>
      </c>
      <c r="E274" s="33" t="str">
        <f>+'Base de datos  1'!F2663</f>
        <v>Llanquihue 113, Pedro Ruz</v>
      </c>
      <c r="F274">
        <f>+'Base de datos  1'!G2663</f>
        <v>0</v>
      </c>
      <c r="G274" s="92">
        <f>+'Base de datos  1'!H2663</f>
        <v>23113</v>
      </c>
    </row>
    <row r="275" spans="1:7" x14ac:dyDescent="0.25">
      <c r="A275" s="33">
        <f>+'Base de datos  1'!A2664</f>
        <v>44348</v>
      </c>
      <c r="B275" s="33" t="str">
        <f>+'Base de datos  1'!C2663</f>
        <v>Pago Cuota</v>
      </c>
      <c r="C275" s="33">
        <f>+'Base de datos  1'!D2664</f>
        <v>44370</v>
      </c>
      <c r="D275" s="33" t="str">
        <f>+'Base de datos  1'!E2664</f>
        <v>TR</v>
      </c>
      <c r="E275" s="33" t="str">
        <f>+'Base de datos  1'!F2664</f>
        <v>Puyehue 32, Ivonne Jorquera</v>
      </c>
      <c r="F275">
        <f>+'Base de datos  1'!G2664</f>
        <v>0</v>
      </c>
      <c r="G275" s="92">
        <f>+'Base de datos  1'!H2664</f>
        <v>23000</v>
      </c>
    </row>
    <row r="276" spans="1:7" x14ac:dyDescent="0.25">
      <c r="A276" s="33">
        <f>+'Base de datos  1'!A2665</f>
        <v>44348</v>
      </c>
      <c r="B276" s="33" t="str">
        <f>+'Base de datos  1'!C2664</f>
        <v>Pago Cuota</v>
      </c>
      <c r="C276" s="33">
        <f>+'Base de datos  1'!D2665</f>
        <v>44376</v>
      </c>
      <c r="D276" s="33" t="str">
        <f>+'Base de datos  1'!E2665</f>
        <v>TR</v>
      </c>
      <c r="E276" s="33" t="str">
        <f>+'Base de datos  1'!F2665</f>
        <v>Dev. Caja Chica</v>
      </c>
      <c r="F276">
        <f>+'Base de datos  1'!G2665</f>
        <v>0</v>
      </c>
      <c r="G276" s="92">
        <f>+'Base de datos  1'!H2665</f>
        <v>100000</v>
      </c>
    </row>
    <row r="277" spans="1:7" x14ac:dyDescent="0.25">
      <c r="A277" s="33">
        <f>+'Base de datos  1'!A2666</f>
        <v>44348</v>
      </c>
      <c r="B277" s="33" t="str">
        <f>+'Base de datos  1'!C2665</f>
        <v>Pago Cuota</v>
      </c>
      <c r="C277" s="33">
        <f>+'Base de datos  1'!D2666</f>
        <v>44376</v>
      </c>
      <c r="D277" s="33" t="str">
        <f>+'Base de datos  1'!E2666</f>
        <v>TR</v>
      </c>
      <c r="E277" s="33" t="str">
        <f>+'Base de datos  1'!F2666</f>
        <v>Icalma 72, J.Matamala</v>
      </c>
      <c r="F277">
        <f>+'Base de datos  1'!G2666</f>
        <v>0</v>
      </c>
      <c r="G277" s="92">
        <f>+'Base de datos  1'!H2666</f>
        <v>23000</v>
      </c>
    </row>
    <row r="278" spans="1:7" x14ac:dyDescent="0.25">
      <c r="A278" s="33">
        <f>+'Base de datos  1'!A2667</f>
        <v>44348</v>
      </c>
      <c r="B278" s="33" t="str">
        <f>+'Base de datos  1'!C2666</f>
        <v>Pago Cuota</v>
      </c>
      <c r="C278" s="33">
        <f>+'Base de datos  1'!D2667</f>
        <v>44376</v>
      </c>
      <c r="D278" s="33" t="str">
        <f>+'Base de datos  1'!E2667</f>
        <v>TR</v>
      </c>
      <c r="E278" s="33" t="str">
        <f>+'Base de datos  1'!F2667</f>
        <v>Llanquihue 109, Teresa Gatica</v>
      </c>
      <c r="F278">
        <f>+'Base de datos  1'!G2667</f>
        <v>0</v>
      </c>
      <c r="G278" s="92">
        <f>+'Base de datos  1'!H2667</f>
        <v>23109</v>
      </c>
    </row>
    <row r="279" spans="1:7" x14ac:dyDescent="0.25">
      <c r="A279" s="33">
        <f>+'Base de datos  1'!A2668</f>
        <v>44348</v>
      </c>
      <c r="B279" s="33" t="str">
        <f>+'Base de datos  1'!C2667</f>
        <v>Pago Cuota</v>
      </c>
      <c r="C279" s="33">
        <f>+'Base de datos  1'!D2668</f>
        <v>44376</v>
      </c>
      <c r="D279" s="33" t="str">
        <f>+'Base de datos  1'!E2668</f>
        <v>TR</v>
      </c>
      <c r="E279" s="33" t="str">
        <f>+'Base de datos  1'!F2668</f>
        <v>Puyehue 37, J.Matamala</v>
      </c>
      <c r="F279">
        <f>+'Base de datos  1'!G2668</f>
        <v>0</v>
      </c>
      <c r="G279" s="92">
        <f>+'Base de datos  1'!H2668</f>
        <v>23000</v>
      </c>
    </row>
    <row r="280" spans="1:7" x14ac:dyDescent="0.25">
      <c r="A280" s="33">
        <f>+'Base de datos  1'!A2669</f>
        <v>44348</v>
      </c>
      <c r="B280" s="33" t="str">
        <f>+'Base de datos  1'!C2668</f>
        <v>Pago Cuota</v>
      </c>
      <c r="C280" s="33">
        <f>+'Base de datos  1'!D2669</f>
        <v>44376</v>
      </c>
      <c r="D280" s="33" t="str">
        <f>+'Base de datos  1'!E2669</f>
        <v>TR</v>
      </c>
      <c r="E280" s="33" t="str">
        <f>+'Base de datos  1'!F2669</f>
        <v>Puyehue 43, Aurelio Sandoval</v>
      </c>
      <c r="F280">
        <f>+'Base de datos  1'!G2669</f>
        <v>0</v>
      </c>
      <c r="G280" s="92">
        <f>+'Base de datos  1'!H2669</f>
        <v>46000</v>
      </c>
    </row>
    <row r="281" spans="1:7" x14ac:dyDescent="0.25">
      <c r="A281" s="33">
        <f>+'Base de datos  1'!A2670</f>
        <v>44348</v>
      </c>
      <c r="B281" s="33" t="str">
        <f>+'Base de datos  1'!C2669</f>
        <v>Pago Cuota</v>
      </c>
      <c r="C281" s="33">
        <f>+'Base de datos  1'!D2670</f>
        <v>44376</v>
      </c>
      <c r="D281" s="33" t="str">
        <f>+'Base de datos  1'!E2670</f>
        <v>TR</v>
      </c>
      <c r="E281" s="33" t="str">
        <f>+'Base de datos  1'!F2670</f>
        <v>Puyehue 47, Andrea Valdivia</v>
      </c>
      <c r="F281">
        <f>+'Base de datos  1'!G2670</f>
        <v>0</v>
      </c>
      <c r="G281" s="92">
        <f>+'Base de datos  1'!H2670</f>
        <v>23000</v>
      </c>
    </row>
    <row r="282" spans="1:7" x14ac:dyDescent="0.25">
      <c r="A282" s="33">
        <f>+'Base de datos  1'!A2671</f>
        <v>44348</v>
      </c>
      <c r="B282" s="33" t="str">
        <f>+'Base de datos  1'!C2670</f>
        <v>Pago Cuota</v>
      </c>
      <c r="C282" s="33">
        <f>+'Base de datos  1'!D2671</f>
        <v>44376</v>
      </c>
      <c r="D282" s="33" t="str">
        <f>+'Base de datos  1'!E2671</f>
        <v>TR</v>
      </c>
      <c r="E282" s="33" t="str">
        <f>+'Base de datos  1'!F2671</f>
        <v>Riñihue 27-29, Marta Manriquez</v>
      </c>
      <c r="F282">
        <f>+'Base de datos  1'!G2671</f>
        <v>0</v>
      </c>
      <c r="G282" s="92">
        <f>+'Base de datos  1'!H2671</f>
        <v>138000</v>
      </c>
    </row>
    <row r="283" spans="1:7" x14ac:dyDescent="0.25">
      <c r="A283" s="33">
        <f>+'Base de datos  1'!A2672</f>
        <v>44348</v>
      </c>
      <c r="B283" s="33" t="str">
        <f>+'Base de datos  1'!C2671</f>
        <v>Pago Cuota</v>
      </c>
      <c r="C283" s="33">
        <f>+'Base de datos  1'!D2672</f>
        <v>44376</v>
      </c>
      <c r="D283" s="33" t="str">
        <f>+'Base de datos  1'!E2672</f>
        <v>TR</v>
      </c>
      <c r="E283" s="33" t="str">
        <f>+'Base de datos  1'!F2672</f>
        <v>Villarrica 118, Pia Burgos</v>
      </c>
      <c r="F283">
        <f>+'Base de datos  1'!G2672</f>
        <v>0</v>
      </c>
      <c r="G283" s="92">
        <f>+'Base de datos  1'!H2672</f>
        <v>23000</v>
      </c>
    </row>
    <row r="284" spans="1:7" x14ac:dyDescent="0.25">
      <c r="A284" s="33">
        <f>+'Base de datos  1'!A2673</f>
        <v>44348</v>
      </c>
      <c r="B284" s="33" t="str">
        <f>+'Base de datos  1'!C2672</f>
        <v>Pago Cuota</v>
      </c>
      <c r="C284" s="33">
        <f>+'Base de datos  1'!D2673</f>
        <v>44376</v>
      </c>
      <c r="D284" s="33" t="str">
        <f>+'Base de datos  1'!E2673</f>
        <v>TR</v>
      </c>
      <c r="E284" s="33" t="str">
        <f>+'Base de datos  1'!F2673</f>
        <v>Villarrica 123, Omar Sepulveda</v>
      </c>
      <c r="F284">
        <f>+'Base de datos  1'!G2673</f>
        <v>0</v>
      </c>
      <c r="G284" s="92">
        <f>+'Base de datos  1'!H2673</f>
        <v>23000</v>
      </c>
    </row>
    <row r="285" spans="1:7" x14ac:dyDescent="0.25">
      <c r="A285" s="33">
        <f>+'Base de datos  1'!A2674</f>
        <v>44348</v>
      </c>
      <c r="B285" s="33" t="str">
        <f>+'Base de datos  1'!C2673</f>
        <v>Pago Cuota</v>
      </c>
      <c r="C285" s="33">
        <f>+'Base de datos  1'!D2674</f>
        <v>44377</v>
      </c>
      <c r="D285" s="33" t="str">
        <f>+'Base de datos  1'!E2674</f>
        <v>D/E</v>
      </c>
      <c r="E285" s="33" t="str">
        <f>+'Base de datos  1'!F2674</f>
        <v>Llanquihue 74, Eliana Haro</v>
      </c>
      <c r="F285">
        <f>+'Base de datos  1'!G2674</f>
        <v>0</v>
      </c>
      <c r="G285" s="92">
        <f>+'Base de datos  1'!H2674</f>
        <v>23000</v>
      </c>
    </row>
    <row r="286" spans="1:7" x14ac:dyDescent="0.25">
      <c r="A286" s="33">
        <f>+'Base de datos  1'!A2675</f>
        <v>44348</v>
      </c>
      <c r="B286" s="33" t="str">
        <f>+'Base de datos  1'!C2674</f>
        <v>Pago Cuota</v>
      </c>
      <c r="C286" s="33">
        <f>+'Base de datos  1'!D2675</f>
        <v>44377</v>
      </c>
      <c r="D286" s="33" t="str">
        <f>+'Base de datos  1'!E2675</f>
        <v>D/E</v>
      </c>
      <c r="E286" s="33" t="str">
        <f>+'Base de datos  1'!F2675</f>
        <v>Llanquihue 74, Eliana Haro</v>
      </c>
      <c r="F286">
        <f>+'Base de datos  1'!G2675</f>
        <v>0</v>
      </c>
      <c r="G286" s="92">
        <f>+'Base de datos  1'!H2675</f>
        <v>23000</v>
      </c>
    </row>
    <row r="287" spans="1:7" x14ac:dyDescent="0.25">
      <c r="A287" s="33">
        <f>+'Base de datos  1'!A2676</f>
        <v>44348</v>
      </c>
      <c r="B287" s="33" t="str">
        <f>+'Base de datos  1'!C2675</f>
        <v>Pago Cuota</v>
      </c>
      <c r="C287" s="33">
        <f>+'Base de datos  1'!D2676</f>
        <v>44377</v>
      </c>
      <c r="D287" s="33" t="str">
        <f>+'Base de datos  1'!E2676</f>
        <v>TR</v>
      </c>
      <c r="E287" s="33" t="str">
        <f>+'Base de datos  1'!F2676</f>
        <v>Llanquihue 97-A, Castiillo Olivera</v>
      </c>
      <c r="F287">
        <f>+'Base de datos  1'!G2676</f>
        <v>0</v>
      </c>
      <c r="G287" s="92">
        <f>+'Base de datos  1'!H2676</f>
        <v>23000</v>
      </c>
    </row>
    <row r="288" spans="1:7" x14ac:dyDescent="0.25">
      <c r="A288" s="33">
        <f>+'Base de datos  1'!A2677</f>
        <v>44348</v>
      </c>
      <c r="B288" s="33" t="str">
        <f>+'Base de datos  1'!C2676</f>
        <v>Pago Cuota</v>
      </c>
      <c r="C288" s="33">
        <f>+'Base de datos  1'!D2677</f>
        <v>44377</v>
      </c>
      <c r="D288" s="33" t="str">
        <f>+'Base de datos  1'!E2677</f>
        <v>D/E</v>
      </c>
      <c r="E288" s="33" t="str">
        <f>+'Base de datos  1'!F2677</f>
        <v>Ranco 83, Silvia Gonzalez</v>
      </c>
      <c r="F288">
        <f>+'Base de datos  1'!G2677</f>
        <v>0</v>
      </c>
      <c r="G288" s="92">
        <f>+'Base de datos  1'!H2677</f>
        <v>23000</v>
      </c>
    </row>
    <row r="289" spans="1:8" x14ac:dyDescent="0.25">
      <c r="A289" s="33">
        <f>+'Base de datos  1'!A2678</f>
        <v>44348</v>
      </c>
      <c r="B289" s="33" t="str">
        <f>+'Base de datos  1'!C2677</f>
        <v>Pago Cuota</v>
      </c>
      <c r="C289" s="33">
        <f>+'Base de datos  1'!D2678</f>
        <v>44377</v>
      </c>
      <c r="D289" s="33" t="str">
        <f>+'Base de datos  1'!E2678</f>
        <v>D/E</v>
      </c>
      <c r="E289" s="33" t="str">
        <f>+'Base de datos  1'!F2678</f>
        <v>Ranco 83, Silvia Gonzalez</v>
      </c>
      <c r="F289">
        <f>+'Base de datos  1'!G2678</f>
        <v>0</v>
      </c>
      <c r="G289" s="92">
        <f>+'Base de datos  1'!H2678</f>
        <v>23000</v>
      </c>
    </row>
    <row r="290" spans="1:8" x14ac:dyDescent="0.25">
      <c r="A290" s="167">
        <f>+'Base de datos  1'!A2679</f>
        <v>44348</v>
      </c>
      <c r="B290" s="167" t="str">
        <f>+'Base de datos  1'!C2678</f>
        <v>Pago Cuota</v>
      </c>
      <c r="C290" s="167">
        <f>+'Base de datos  1'!D2679</f>
        <v>44377</v>
      </c>
      <c r="D290" s="167" t="str">
        <f>+'Base de datos  1'!E2679</f>
        <v>D/E</v>
      </c>
      <c r="E290" s="167" t="str">
        <f>+'Base de datos  1'!F2679</f>
        <v>Ranco 89, Teresa Rojas</v>
      </c>
      <c r="F290" s="168">
        <f>+'Base de datos  1'!G2679</f>
        <v>0</v>
      </c>
      <c r="G290" s="282">
        <f>+'Base de datos  1'!H2679</f>
        <v>46000</v>
      </c>
      <c r="H290" s="170">
        <f>SUM(G241:G290)</f>
        <v>2474691</v>
      </c>
    </row>
    <row r="291" spans="1:8" x14ac:dyDescent="0.25">
      <c r="A291" s="33">
        <f>+'Base de datos  1'!A2680</f>
        <v>44378</v>
      </c>
      <c r="B291" s="33" t="str">
        <f>+'Base de datos  1'!C2679</f>
        <v>Pago Cuota</v>
      </c>
      <c r="C291" s="33">
        <f>+'Base de datos  1'!D2680</f>
        <v>44378</v>
      </c>
      <c r="D291" s="33" t="str">
        <f>+'Base de datos  1'!E2680</f>
        <v>TR</v>
      </c>
      <c r="E291" s="33" t="str">
        <f>+'Base de datos  1'!F2680</f>
        <v>Llanquihue 82, Maria Molina</v>
      </c>
      <c r="F291">
        <f>+'Base de datos  1'!G2680</f>
        <v>0</v>
      </c>
      <c r="G291" s="92">
        <f>+'Base de datos  1'!H2680</f>
        <v>23000</v>
      </c>
    </row>
    <row r="292" spans="1:8" x14ac:dyDescent="0.25">
      <c r="A292" s="33">
        <f>+'Base de datos  1'!A2681</f>
        <v>44378</v>
      </c>
      <c r="B292" s="33" t="str">
        <f>+'Base de datos  1'!C2680</f>
        <v>Pago Cuota</v>
      </c>
      <c r="C292" s="33">
        <f>+'Base de datos  1'!D2681</f>
        <v>44378</v>
      </c>
      <c r="D292" s="33" t="str">
        <f>+'Base de datos  1'!E2681</f>
        <v>TR</v>
      </c>
      <c r="E292" s="33" t="str">
        <f>+'Base de datos  1'!F2681</f>
        <v>Puyehue 51, Solange Aspee</v>
      </c>
      <c r="F292">
        <f>+'Base de datos  1'!G2681</f>
        <v>0</v>
      </c>
      <c r="G292" s="92">
        <f>+'Base de datos  1'!H2681</f>
        <v>69051</v>
      </c>
    </row>
    <row r="293" spans="1:8" x14ac:dyDescent="0.25">
      <c r="A293" s="33">
        <f>+'Base de datos  1'!A2682</f>
        <v>44378</v>
      </c>
      <c r="B293" s="33" t="str">
        <f>+'Base de datos  1'!C2681</f>
        <v>Pago Cuota</v>
      </c>
      <c r="C293" s="33">
        <f>+'Base de datos  1'!D2682</f>
        <v>44378</v>
      </c>
      <c r="D293" s="33" t="str">
        <f>+'Base de datos  1'!E2682</f>
        <v>TR</v>
      </c>
      <c r="E293" s="33" t="str">
        <f>+'Base de datos  1'!F2682</f>
        <v>Ranco 77, Melinda Gonzalez</v>
      </c>
      <c r="F293">
        <f>+'Base de datos  1'!G2682</f>
        <v>0</v>
      </c>
      <c r="G293" s="92">
        <f>+'Base de datos  1'!H2682</f>
        <v>23000</v>
      </c>
    </row>
    <row r="294" spans="1:8" x14ac:dyDescent="0.25">
      <c r="A294" s="33">
        <f>+'Base de datos  1'!A2683</f>
        <v>44378</v>
      </c>
      <c r="B294" s="33" t="str">
        <f>+'Base de datos  1'!C2682</f>
        <v>Pago Cuota</v>
      </c>
      <c r="C294" s="33">
        <f>+'Base de datos  1'!D2683</f>
        <v>44378</v>
      </c>
      <c r="D294" s="33" t="str">
        <f>+'Base de datos  1'!E2683</f>
        <v>TR</v>
      </c>
      <c r="E294" s="33" t="str">
        <f>+'Base de datos  1'!F2683</f>
        <v>Ranco 79, Ismelda Meza</v>
      </c>
      <c r="F294">
        <f>+'Base de datos  1'!G2683</f>
        <v>0</v>
      </c>
      <c r="G294" s="92">
        <f>+'Base de datos  1'!H2683</f>
        <v>23000</v>
      </c>
    </row>
    <row r="295" spans="1:8" x14ac:dyDescent="0.25">
      <c r="A295" s="33">
        <f>+'Base de datos  1'!A2684</f>
        <v>44378</v>
      </c>
      <c r="B295" s="33" t="str">
        <f>+'Base de datos  1'!C2683</f>
        <v>Pago Cuota</v>
      </c>
      <c r="C295" s="33">
        <f>+'Base de datos  1'!D2684</f>
        <v>44378</v>
      </c>
      <c r="D295" s="33" t="str">
        <f>+'Base de datos  1'!E2684</f>
        <v>TR</v>
      </c>
      <c r="E295" s="33" t="str">
        <f>+'Base de datos  1'!F2684</f>
        <v>Villarrica 106, Cartolina Uribe</v>
      </c>
      <c r="F295">
        <f>+'Base de datos  1'!G2684</f>
        <v>0</v>
      </c>
      <c r="G295" s="92">
        <f>+'Base de datos  1'!H2684</f>
        <v>23000</v>
      </c>
    </row>
    <row r="296" spans="1:8" x14ac:dyDescent="0.25">
      <c r="A296" s="33">
        <f>+'Base de datos  1'!A2685</f>
        <v>44378</v>
      </c>
      <c r="B296" s="33" t="str">
        <f>+'Base de datos  1'!C2684</f>
        <v>Pago Cuota</v>
      </c>
      <c r="C296" s="33">
        <f>+'Base de datos  1'!D2685</f>
        <v>44378</v>
      </c>
      <c r="D296" s="33" t="str">
        <f>+'Base de datos  1'!E2685</f>
        <v>TR</v>
      </c>
      <c r="E296" s="33" t="str">
        <f>+'Base de datos  1'!F2685</f>
        <v>Villarrica 122, Ema Valdes</v>
      </c>
      <c r="F296">
        <f>+'Base de datos  1'!G2685</f>
        <v>0</v>
      </c>
      <c r="G296" s="92">
        <f>+'Base de datos  1'!H2685</f>
        <v>23000</v>
      </c>
    </row>
    <row r="297" spans="1:8" x14ac:dyDescent="0.25">
      <c r="A297" s="33">
        <f>+'Base de datos  1'!A2686</f>
        <v>44378</v>
      </c>
      <c r="B297" s="33" t="str">
        <f>+'Base de datos  1'!C2685</f>
        <v>Pago Cuota</v>
      </c>
      <c r="C297" s="33">
        <f>+'Base de datos  1'!D2686</f>
        <v>44378</v>
      </c>
      <c r="D297" s="33" t="str">
        <f>+'Base de datos  1'!E2686</f>
        <v>TR</v>
      </c>
      <c r="E297" s="33" t="str">
        <f>+'Base de datos  1'!F2686</f>
        <v>Villarrica 128, Claudia Ubilla</v>
      </c>
      <c r="F297">
        <f>+'Base de datos  1'!G2686</f>
        <v>0</v>
      </c>
      <c r="G297" s="92">
        <f>+'Base de datos  1'!H2686</f>
        <v>23000</v>
      </c>
    </row>
    <row r="298" spans="1:8" x14ac:dyDescent="0.25">
      <c r="A298" s="33">
        <f>+'Base de datos  1'!A2687</f>
        <v>44378</v>
      </c>
      <c r="B298" s="33" t="str">
        <f>+'Base de datos  1'!C2686</f>
        <v>Pago Cuota</v>
      </c>
      <c r="C298" s="33">
        <f>+'Base de datos  1'!D2687</f>
        <v>44378</v>
      </c>
      <c r="D298" s="33" t="str">
        <f>+'Base de datos  1'!E2687</f>
        <v>TR</v>
      </c>
      <c r="E298" s="33" t="str">
        <f>+'Base de datos  1'!F2687</f>
        <v>Villarrica 129, Ricardo Figueroa</v>
      </c>
      <c r="F298">
        <f>+'Base de datos  1'!G2687</f>
        <v>0</v>
      </c>
      <c r="G298" s="92">
        <f>+'Base de datos  1'!H2687</f>
        <v>23000</v>
      </c>
    </row>
    <row r="299" spans="1:8" x14ac:dyDescent="0.25">
      <c r="A299" s="33">
        <f>+'Base de datos  1'!A2688</f>
        <v>44378</v>
      </c>
      <c r="B299" s="33" t="str">
        <f>+'Base de datos  1'!C2687</f>
        <v>Pago Cuota</v>
      </c>
      <c r="C299" s="33">
        <f>+'Base de datos  1'!D2688</f>
        <v>44379</v>
      </c>
      <c r="D299" s="33" t="str">
        <f>+'Base de datos  1'!E2688</f>
        <v>TR</v>
      </c>
      <c r="E299" s="33" t="str">
        <f>+'Base de datos  1'!F2688</f>
        <v>Ranco 50, Julia Parra</v>
      </c>
      <c r="F299">
        <f>+'Base de datos  1'!G2688</f>
        <v>0</v>
      </c>
      <c r="G299" s="92">
        <f>+'Base de datos  1'!H2688</f>
        <v>23000</v>
      </c>
    </row>
    <row r="300" spans="1:8" x14ac:dyDescent="0.25">
      <c r="A300" s="33">
        <f>+'Base de datos  1'!A2689</f>
        <v>44378</v>
      </c>
      <c r="B300" s="33" t="str">
        <f>+'Base de datos  1'!C2688</f>
        <v>Pago Cuota</v>
      </c>
      <c r="C300" s="33">
        <f>+'Base de datos  1'!D2689</f>
        <v>44382</v>
      </c>
      <c r="D300" s="33" t="str">
        <f>+'Base de datos  1'!E2689</f>
        <v>TR</v>
      </c>
      <c r="E300" s="33" t="str">
        <f>+'Base de datos  1'!F2689</f>
        <v>Llanquihue 88, Pedro Flores</v>
      </c>
      <c r="F300">
        <f>+'Base de datos  1'!G2689</f>
        <v>0</v>
      </c>
      <c r="G300" s="92">
        <f>+'Base de datos  1'!H2689</f>
        <v>23000</v>
      </c>
    </row>
    <row r="301" spans="1:8" x14ac:dyDescent="0.25">
      <c r="A301" s="33">
        <f>+'Base de datos  1'!A2690</f>
        <v>44378</v>
      </c>
      <c r="B301" s="33" t="str">
        <f>+'Base de datos  1'!C2689</f>
        <v>Pago Cuota</v>
      </c>
      <c r="C301" s="33">
        <f>+'Base de datos  1'!D2690</f>
        <v>44382</v>
      </c>
      <c r="D301" s="33" t="str">
        <f>+'Base de datos  1'!E2690</f>
        <v>TR</v>
      </c>
      <c r="E301" s="33" t="str">
        <f>+'Base de datos  1'!F2690</f>
        <v>Puyehue 22, Cristina Olivares</v>
      </c>
      <c r="F301">
        <f>+'Base de datos  1'!G2690</f>
        <v>0</v>
      </c>
      <c r="G301" s="92">
        <f>+'Base de datos  1'!H2690</f>
        <v>23000</v>
      </c>
    </row>
    <row r="302" spans="1:8" x14ac:dyDescent="0.25">
      <c r="A302" s="33">
        <f>+'Base de datos  1'!A2691</f>
        <v>44378</v>
      </c>
      <c r="B302" s="33" t="str">
        <f>+'Base de datos  1'!C2690</f>
        <v>Pago Cuota</v>
      </c>
      <c r="C302" s="33">
        <f>+'Base de datos  1'!D2691</f>
        <v>44382</v>
      </c>
      <c r="D302" s="33" t="str">
        <f>+'Base de datos  1'!E2691</f>
        <v>TR</v>
      </c>
      <c r="E302" s="33" t="str">
        <f>+'Base de datos  1'!F2691</f>
        <v>Puyehue 30, Jorge Carcasson</v>
      </c>
      <c r="F302">
        <f>+'Base de datos  1'!G2691</f>
        <v>0</v>
      </c>
      <c r="G302" s="92">
        <f>+'Base de datos  1'!H2691</f>
        <v>23000</v>
      </c>
    </row>
    <row r="303" spans="1:8" x14ac:dyDescent="0.25">
      <c r="A303" s="33">
        <f>+'Base de datos  1'!A2692</f>
        <v>44378</v>
      </c>
      <c r="B303" s="33" t="str">
        <f>+'Base de datos  1'!C2691</f>
        <v>Pago Cuota</v>
      </c>
      <c r="C303" s="33">
        <f>+'Base de datos  1'!D2692</f>
        <v>44382</v>
      </c>
      <c r="D303" s="33" t="str">
        <f>+'Base de datos  1'!E2692</f>
        <v>TR</v>
      </c>
      <c r="E303" s="33" t="str">
        <f>+'Base de datos  1'!F2692</f>
        <v>Puyehue 36, Militza Cortes</v>
      </c>
      <c r="F303">
        <f>+'Base de datos  1'!G2692</f>
        <v>0</v>
      </c>
      <c r="G303" s="92">
        <f>+'Base de datos  1'!H2692</f>
        <v>46000</v>
      </c>
    </row>
    <row r="304" spans="1:8" x14ac:dyDescent="0.25">
      <c r="A304" s="33">
        <f>+'Base de datos  1'!A2693</f>
        <v>44378</v>
      </c>
      <c r="B304" s="33" t="str">
        <f>+'Base de datos  1'!C2692</f>
        <v>Pago Cuota</v>
      </c>
      <c r="C304" s="33">
        <f>+'Base de datos  1'!D2693</f>
        <v>44382</v>
      </c>
      <c r="D304" s="33" t="str">
        <f>+'Base de datos  1'!E2693</f>
        <v>TR</v>
      </c>
      <c r="E304" s="33" t="str">
        <f>+'Base de datos  1'!F2693</f>
        <v xml:space="preserve">Puyehue 39, Felipe Gallardo </v>
      </c>
      <c r="F304">
        <f>+'Base de datos  1'!G2693</f>
        <v>0</v>
      </c>
      <c r="G304" s="92">
        <f>+'Base de datos  1'!H2693</f>
        <v>46000</v>
      </c>
    </row>
    <row r="305" spans="1:7" x14ac:dyDescent="0.25">
      <c r="A305" s="33">
        <f>+'Base de datos  1'!A2694</f>
        <v>44378</v>
      </c>
      <c r="B305" s="33" t="str">
        <f>+'Base de datos  1'!C2693</f>
        <v>Pago Cuota</v>
      </c>
      <c r="C305" s="33">
        <f>+'Base de datos  1'!D2694</f>
        <v>44382</v>
      </c>
      <c r="D305" s="33" t="str">
        <f>+'Base de datos  1'!E2694</f>
        <v>TR</v>
      </c>
      <c r="E305" s="33" t="str">
        <f>+'Base de datos  1'!F2694</f>
        <v>Puyehue 53, Maria Vicencio</v>
      </c>
      <c r="F305">
        <f>+'Base de datos  1'!G2694</f>
        <v>0</v>
      </c>
      <c r="G305" s="92">
        <f>+'Base de datos  1'!H2694</f>
        <v>46000</v>
      </c>
    </row>
    <row r="306" spans="1:7" x14ac:dyDescent="0.25">
      <c r="A306" s="33">
        <f>+'Base de datos  1'!A2695</f>
        <v>44378</v>
      </c>
      <c r="B306" s="33" t="str">
        <f>+'Base de datos  1'!C2694</f>
        <v>Pago Cuota</v>
      </c>
      <c r="C306" s="33">
        <f>+'Base de datos  1'!D2695</f>
        <v>44382</v>
      </c>
      <c r="D306" s="33" t="str">
        <f>+'Base de datos  1'!E2695</f>
        <v>TR</v>
      </c>
      <c r="E306" s="33" t="str">
        <f>+'Base de datos  1'!F2695</f>
        <v>Ranco 38, Jose Luis Retamal</v>
      </c>
      <c r="F306">
        <f>+'Base de datos  1'!G2695</f>
        <v>0</v>
      </c>
      <c r="G306" s="92">
        <f>+'Base de datos  1'!H2695</f>
        <v>198000</v>
      </c>
    </row>
    <row r="307" spans="1:7" x14ac:dyDescent="0.25">
      <c r="A307" s="33">
        <f>+'Base de datos  1'!A2696</f>
        <v>44378</v>
      </c>
      <c r="B307" s="33" t="str">
        <f>+'Base de datos  1'!C2695</f>
        <v>Pago Cuota</v>
      </c>
      <c r="C307" s="33">
        <f>+'Base de datos  1'!D2696</f>
        <v>44382</v>
      </c>
      <c r="D307" s="33" t="str">
        <f>+'Base de datos  1'!E2696</f>
        <v>TR</v>
      </c>
      <c r="E307" s="33" t="str">
        <f>+'Base de datos  1'!F2696</f>
        <v>Ranco 75, Olga Hernandez</v>
      </c>
      <c r="F307">
        <f>+'Base de datos  1'!G2696</f>
        <v>0</v>
      </c>
      <c r="G307" s="92">
        <f>+'Base de datos  1'!H2696</f>
        <v>23000</v>
      </c>
    </row>
    <row r="308" spans="1:7" x14ac:dyDescent="0.25">
      <c r="A308" s="33">
        <f>+'Base de datos  1'!A2697</f>
        <v>44378</v>
      </c>
      <c r="B308" s="33" t="str">
        <f>+'Base de datos  1'!C2696</f>
        <v>Pago Cuota</v>
      </c>
      <c r="C308" s="33">
        <f>+'Base de datos  1'!D2697</f>
        <v>44382</v>
      </c>
      <c r="D308" s="33" t="str">
        <f>+'Base de datos  1'!E2697</f>
        <v>TR</v>
      </c>
      <c r="E308" s="33" t="str">
        <f>+'Base de datos  1'!F2697</f>
        <v>Ranco 81, Marcela Cubillos</v>
      </c>
      <c r="F308">
        <f>+'Base de datos  1'!G2697</f>
        <v>0</v>
      </c>
      <c r="G308" s="92">
        <f>+'Base de datos  1'!H2697</f>
        <v>138000</v>
      </c>
    </row>
    <row r="309" spans="1:7" x14ac:dyDescent="0.25">
      <c r="A309" s="33">
        <f>+'Base de datos  1'!A2698</f>
        <v>44378</v>
      </c>
      <c r="B309" s="33" t="str">
        <f>+'Base de datos  1'!C2697</f>
        <v>Pago Cuota</v>
      </c>
      <c r="C309" s="33">
        <f>+'Base de datos  1'!D2698</f>
        <v>44382</v>
      </c>
      <c r="D309" s="33" t="str">
        <f>+'Base de datos  1'!E2698</f>
        <v>TR</v>
      </c>
      <c r="E309" s="33" t="str">
        <f>+'Base de datos  1'!F2698</f>
        <v>Villarrica 102 dif., Ximena Mancilla</v>
      </c>
      <c r="F309">
        <f>+'Base de datos  1'!G2698</f>
        <v>0</v>
      </c>
      <c r="G309" s="92">
        <f>+'Base de datos  1'!H2698</f>
        <v>3102</v>
      </c>
    </row>
    <row r="310" spans="1:7" x14ac:dyDescent="0.25">
      <c r="A310" s="33">
        <f>+'Base de datos  1'!A2699</f>
        <v>44378</v>
      </c>
      <c r="B310" s="33" t="str">
        <f>+'Base de datos  1'!C2698</f>
        <v>Pago Cuota</v>
      </c>
      <c r="C310" s="33">
        <f>+'Base de datos  1'!D2699</f>
        <v>44382</v>
      </c>
      <c r="D310" s="33" t="str">
        <f>+'Base de datos  1'!E2699</f>
        <v>TR</v>
      </c>
      <c r="E310" s="33" t="str">
        <f>+'Base de datos  1'!F2699</f>
        <v>Villarrica 102, Ximena Manicilla</v>
      </c>
      <c r="F310">
        <f>+'Base de datos  1'!G2699</f>
        <v>0</v>
      </c>
      <c r="G310" s="92">
        <f>+'Base de datos  1'!H2699</f>
        <v>20102</v>
      </c>
    </row>
    <row r="311" spans="1:7" x14ac:dyDescent="0.25">
      <c r="A311" s="33">
        <f>+'Base de datos  1'!A2700</f>
        <v>44378</v>
      </c>
      <c r="B311" s="33" t="str">
        <f>+'Base de datos  1'!C2699</f>
        <v>Pago Cuota</v>
      </c>
      <c r="C311" s="33">
        <f>+'Base de datos  1'!D2700</f>
        <v>44383</v>
      </c>
      <c r="D311" s="33" t="str">
        <f>+'Base de datos  1'!E2700</f>
        <v>TR</v>
      </c>
      <c r="E311" s="33" t="str">
        <f>+'Base de datos  1'!F2700</f>
        <v>Riñihue 6-8, Roberto Andrade</v>
      </c>
      <c r="F311">
        <f>+'Base de datos  1'!G2700</f>
        <v>0</v>
      </c>
      <c r="G311" s="92">
        <f>+'Base de datos  1'!H2700</f>
        <v>207006</v>
      </c>
    </row>
    <row r="312" spans="1:7" x14ac:dyDescent="0.25">
      <c r="A312" s="33">
        <f>+'Base de datos  1'!A2701</f>
        <v>44378</v>
      </c>
      <c r="B312" s="33" t="str">
        <f>+'Base de datos  1'!C2700</f>
        <v>Pago Cuota</v>
      </c>
      <c r="C312" s="33">
        <f>+'Base de datos  1'!D2701</f>
        <v>44384</v>
      </c>
      <c r="D312" s="33" t="str">
        <f>+'Base de datos  1'!E2701</f>
        <v>TR</v>
      </c>
      <c r="E312" s="33" t="str">
        <f>+'Base de datos  1'!F2701</f>
        <v>Llanquihue 97, Rene Rivero</v>
      </c>
      <c r="F312">
        <f>+'Base de datos  1'!G2701</f>
        <v>0</v>
      </c>
      <c r="G312" s="92">
        <f>+'Base de datos  1'!H2701</f>
        <v>23000</v>
      </c>
    </row>
    <row r="313" spans="1:7" x14ac:dyDescent="0.25">
      <c r="A313" s="33">
        <f>+'Base de datos  1'!A2702</f>
        <v>44378</v>
      </c>
      <c r="B313" s="33" t="str">
        <f>+'Base de datos  1'!C2701</f>
        <v>Pago Cuota</v>
      </c>
      <c r="C313" s="33">
        <f>+'Base de datos  1'!D2702</f>
        <v>44385</v>
      </c>
      <c r="D313" s="33" t="str">
        <f>+'Base de datos  1'!E2702</f>
        <v>TR</v>
      </c>
      <c r="E313" s="33" t="str">
        <f>+'Base de datos  1'!F2702</f>
        <v>Llanquihue 86, Jorge zuñiga</v>
      </c>
      <c r="F313">
        <f>+'Base de datos  1'!G2702</f>
        <v>0</v>
      </c>
      <c r="G313" s="92">
        <f>+'Base de datos  1'!H2702</f>
        <v>115000</v>
      </c>
    </row>
    <row r="314" spans="1:7" x14ac:dyDescent="0.25">
      <c r="A314" s="33">
        <f>+'Base de datos  1'!A2703</f>
        <v>44378</v>
      </c>
      <c r="B314" s="33" t="str">
        <f>+'Base de datos  1'!C2702</f>
        <v>Pago Cuota</v>
      </c>
      <c r="C314" s="33">
        <f>+'Base de datos  1'!D2703</f>
        <v>44385</v>
      </c>
      <c r="D314" s="33" t="str">
        <f>+'Base de datos  1'!E2703</f>
        <v>TR</v>
      </c>
      <c r="E314" s="33" t="str">
        <f>+'Base de datos  1'!F2703</f>
        <v>Llanquihue 96, Carlos Alvarez</v>
      </c>
      <c r="F314">
        <f>+'Base de datos  1'!G2703</f>
        <v>0</v>
      </c>
      <c r="G314" s="92">
        <f>+'Base de datos  1'!H2703</f>
        <v>23096</v>
      </c>
    </row>
    <row r="315" spans="1:7" x14ac:dyDescent="0.25">
      <c r="A315" s="33">
        <f>+'Base de datos  1'!A2704</f>
        <v>44378</v>
      </c>
      <c r="B315" s="33" t="str">
        <f>+'Base de datos  1'!C2703</f>
        <v>Pago Cuota</v>
      </c>
      <c r="C315" s="33">
        <f>+'Base de datos  1'!D2704</f>
        <v>44385</v>
      </c>
      <c r="D315" s="33" t="str">
        <f>+'Base de datos  1'!E2704</f>
        <v>TR</v>
      </c>
      <c r="E315" s="33" t="str">
        <f>+'Base de datos  1'!F2704</f>
        <v>Puyehue 34, Gladys Jorquera</v>
      </c>
      <c r="F315">
        <f>+'Base de datos  1'!G2704</f>
        <v>0</v>
      </c>
      <c r="G315" s="92">
        <f>+'Base de datos  1'!H2704</f>
        <v>92000</v>
      </c>
    </row>
    <row r="316" spans="1:7" x14ac:dyDescent="0.25">
      <c r="A316" s="33">
        <f>+'Base de datos  1'!A2705</f>
        <v>44378</v>
      </c>
      <c r="B316" s="33" t="str">
        <f>+'Base de datos  1'!C2704</f>
        <v>Pago Cuota</v>
      </c>
      <c r="C316" s="33">
        <f>+'Base de datos  1'!D2705</f>
        <v>44385</v>
      </c>
      <c r="D316" s="33" t="str">
        <f>+'Base de datos  1'!E2705</f>
        <v>TR</v>
      </c>
      <c r="E316" s="33" t="str">
        <f>+'Base de datos  1'!F2705</f>
        <v>Ranco 42, Octavio Arrue</v>
      </c>
      <c r="F316">
        <f>+'Base de datos  1'!G2705</f>
        <v>0</v>
      </c>
      <c r="G316" s="92">
        <f>+'Base de datos  1'!H2705</f>
        <v>23000</v>
      </c>
    </row>
    <row r="317" spans="1:7" x14ac:dyDescent="0.25">
      <c r="A317" s="33">
        <f>+'Base de datos  1'!A2706</f>
        <v>44378</v>
      </c>
      <c r="B317" s="33" t="str">
        <f>+'Base de datos  1'!C2705</f>
        <v>Pago Cuota</v>
      </c>
      <c r="C317" s="33">
        <f>+'Base de datos  1'!D2706</f>
        <v>44385</v>
      </c>
      <c r="D317" s="33" t="str">
        <f>+'Base de datos  1'!E2706</f>
        <v>TR</v>
      </c>
      <c r="E317" s="33" t="str">
        <f>+'Base de datos  1'!F2706</f>
        <v>Ranco 48, Carola Arriagada</v>
      </c>
      <c r="F317">
        <f>+'Base de datos  1'!G2706</f>
        <v>0</v>
      </c>
      <c r="G317" s="92">
        <f>+'Base de datos  1'!H2706</f>
        <v>46000</v>
      </c>
    </row>
    <row r="318" spans="1:7" x14ac:dyDescent="0.25">
      <c r="A318" s="33">
        <f>+'Base de datos  1'!A2707</f>
        <v>44378</v>
      </c>
      <c r="B318" s="33" t="str">
        <f>+'Base de datos  1'!C2706</f>
        <v>Pago Cuota</v>
      </c>
      <c r="C318" s="33">
        <f>+'Base de datos  1'!D2707</f>
        <v>44385</v>
      </c>
      <c r="D318" s="33" t="str">
        <f>+'Base de datos  1'!E2707</f>
        <v>TR</v>
      </c>
      <c r="E318" s="33" t="str">
        <f>+'Base de datos  1'!F2707</f>
        <v>Ranco 91, Jeanette Ibarra</v>
      </c>
      <c r="F318">
        <f>+'Base de datos  1'!G2707</f>
        <v>0</v>
      </c>
      <c r="G318" s="92">
        <f>+'Base de datos  1'!H2707</f>
        <v>23000</v>
      </c>
    </row>
    <row r="319" spans="1:7" x14ac:dyDescent="0.25">
      <c r="A319" s="33">
        <f>+'Base de datos  1'!A2708</f>
        <v>44378</v>
      </c>
      <c r="B319" s="33" t="str">
        <f>+'Base de datos  1'!C2707</f>
        <v>Pago Cuota</v>
      </c>
      <c r="C319" s="33">
        <f>+'Base de datos  1'!D2708</f>
        <v>44385</v>
      </c>
      <c r="D319" s="33" t="str">
        <f>+'Base de datos  1'!E2708</f>
        <v>TR</v>
      </c>
      <c r="E319" s="33" t="str">
        <f>+'Base de datos  1'!F2708</f>
        <v>Villarrica 100, Julia Zuñiga</v>
      </c>
      <c r="F319">
        <f>+'Base de datos  1'!G2708</f>
        <v>0</v>
      </c>
      <c r="G319" s="92">
        <f>+'Base de datos  1'!H2708</f>
        <v>23100</v>
      </c>
    </row>
    <row r="320" spans="1:7" x14ac:dyDescent="0.25">
      <c r="A320" s="33">
        <f>+'Base de datos  1'!A2709</f>
        <v>44378</v>
      </c>
      <c r="B320" s="33" t="str">
        <f>+'Base de datos  1'!C2708</f>
        <v>Pago Cuota</v>
      </c>
      <c r="C320" s="33">
        <f>+'Base de datos  1'!D2709</f>
        <v>44389</v>
      </c>
      <c r="D320" s="33" t="str">
        <f>+'Base de datos  1'!E2709</f>
        <v>TR</v>
      </c>
      <c r="E320" s="33" t="str">
        <f>+'Base de datos  1'!F2709</f>
        <v>Llanquihue 115, Suc. Zaida Uribe</v>
      </c>
      <c r="F320" t="str">
        <f>+'Base de datos  1'!G2709</f>
        <v>6 cuota</v>
      </c>
      <c r="G320" s="92">
        <f>+'Base de datos  1'!H2709</f>
        <v>150115</v>
      </c>
    </row>
    <row r="321" spans="1:7" x14ac:dyDescent="0.25">
      <c r="A321" s="33">
        <f>+'Base de datos  1'!A2710</f>
        <v>44378</v>
      </c>
      <c r="B321" s="33" t="str">
        <f>+'Base de datos  1'!C2709</f>
        <v>Pago Cuota</v>
      </c>
      <c r="C321" s="33">
        <f>+'Base de datos  1'!D2710</f>
        <v>44392</v>
      </c>
      <c r="D321" s="33" t="str">
        <f>+'Base de datos  1'!E2710</f>
        <v>TR</v>
      </c>
      <c r="E321" s="33" t="str">
        <f>+'Base de datos  1'!F2710</f>
        <v xml:space="preserve">Riñihue 21, Diego Tapia </v>
      </c>
      <c r="F321">
        <f>+'Base de datos  1'!G2710</f>
        <v>0</v>
      </c>
      <c r="G321" s="92">
        <f>+'Base de datos  1'!H2710</f>
        <v>200000</v>
      </c>
    </row>
    <row r="322" spans="1:7" x14ac:dyDescent="0.25">
      <c r="A322" s="33">
        <f>+'Base de datos  1'!A2711</f>
        <v>44378</v>
      </c>
      <c r="B322" s="33" t="str">
        <f>+'Base de datos  1'!C2710</f>
        <v>Pago Cuota</v>
      </c>
      <c r="C322" s="33">
        <f>+'Base de datos  1'!D2711</f>
        <v>44396</v>
      </c>
      <c r="D322" s="33" t="str">
        <f>+'Base de datos  1'!E2711</f>
        <v>TR</v>
      </c>
      <c r="E322" s="33" t="str">
        <f>+'Base de datos  1'!F2711</f>
        <v>Llanquihue 119, María Madariaga</v>
      </c>
      <c r="F322">
        <f>+'Base de datos  1'!G2711</f>
        <v>0</v>
      </c>
      <c r="G322" s="92">
        <f>+'Base de datos  1'!H2711</f>
        <v>46000</v>
      </c>
    </row>
    <row r="323" spans="1:7" x14ac:dyDescent="0.25">
      <c r="A323" s="33">
        <f>+'Base de datos  1'!A2712</f>
        <v>44378</v>
      </c>
      <c r="B323" s="33" t="str">
        <f>+'Base de datos  1'!C2711</f>
        <v>Pago Cuota</v>
      </c>
      <c r="C323" s="33">
        <f>+'Base de datos  1'!D2712</f>
        <v>44396</v>
      </c>
      <c r="D323" s="33" t="str">
        <f>+'Base de datos  1'!E2712</f>
        <v>TR</v>
      </c>
      <c r="E323" s="33" t="str">
        <f>+'Base de datos  1'!F2712</f>
        <v>Llanquihue 84, Paola Delgado</v>
      </c>
      <c r="F323">
        <f>+'Base de datos  1'!G2712</f>
        <v>0</v>
      </c>
      <c r="G323" s="92">
        <f>+'Base de datos  1'!H2712</f>
        <v>161000</v>
      </c>
    </row>
    <row r="324" spans="1:7" x14ac:dyDescent="0.25">
      <c r="A324" s="33">
        <f>+'Base de datos  1'!A2713</f>
        <v>44378</v>
      </c>
      <c r="B324" s="33" t="str">
        <f>+'Base de datos  1'!C2712</f>
        <v>Pago Cuota</v>
      </c>
      <c r="C324" s="33">
        <f>+'Base de datos  1'!D2713</f>
        <v>44397</v>
      </c>
      <c r="D324" s="33" t="str">
        <f>+'Base de datos  1'!E2713</f>
        <v>TR</v>
      </c>
      <c r="E324" s="33" t="str">
        <f>+'Base de datos  1'!F2713</f>
        <v>Ranco 54, Marion Pacheco</v>
      </c>
      <c r="F324">
        <f>+'Base de datos  1'!G2713</f>
        <v>0</v>
      </c>
      <c r="G324" s="92">
        <f>+'Base de datos  1'!H2713</f>
        <v>23000</v>
      </c>
    </row>
    <row r="325" spans="1:7" x14ac:dyDescent="0.25">
      <c r="A325" s="33">
        <f>+'Base de datos  1'!A2714</f>
        <v>44378</v>
      </c>
      <c r="B325" s="33" t="str">
        <f>+'Base de datos  1'!C2713</f>
        <v>Pago Cuota</v>
      </c>
      <c r="C325" s="33">
        <f>+'Base de datos  1'!D2714</f>
        <v>44398</v>
      </c>
      <c r="D325" s="33" t="str">
        <f>+'Base de datos  1'!E2714</f>
        <v>TR</v>
      </c>
      <c r="E325" s="33" t="str">
        <f>+'Base de datos  1'!F2714</f>
        <v>Llanquihue 74, Eliana Haro</v>
      </c>
      <c r="F325">
        <f>+'Base de datos  1'!G2714</f>
        <v>0</v>
      </c>
      <c r="G325" s="92">
        <f>+'Base de datos  1'!H2714</f>
        <v>23000</v>
      </c>
    </row>
    <row r="326" spans="1:7" x14ac:dyDescent="0.25">
      <c r="A326" s="33">
        <f>+'Base de datos  1'!A2715</f>
        <v>44378</v>
      </c>
      <c r="B326" s="33" t="str">
        <f>+'Base de datos  1'!C2714</f>
        <v>Pago Cuota</v>
      </c>
      <c r="C326" s="33">
        <f>+'Base de datos  1'!D2715</f>
        <v>44398</v>
      </c>
      <c r="D326" s="33" t="str">
        <f>+'Base de datos  1'!E2715</f>
        <v>TR</v>
      </c>
      <c r="E326" s="33" t="str">
        <f>+'Base de datos  1'!F2715</f>
        <v xml:space="preserve">Ranco 83, Silvia Gonzalez </v>
      </c>
      <c r="F326">
        <f>+'Base de datos  1'!G2715</f>
        <v>0</v>
      </c>
      <c r="G326" s="92">
        <f>+'Base de datos  1'!H2715</f>
        <v>23000</v>
      </c>
    </row>
    <row r="327" spans="1:7" x14ac:dyDescent="0.25">
      <c r="A327" s="33">
        <f>+'Base de datos  1'!A2716</f>
        <v>44378</v>
      </c>
      <c r="B327" s="33" t="str">
        <f>+'Base de datos  1'!C2715</f>
        <v>Pago Cuota</v>
      </c>
      <c r="C327" s="33">
        <f>+'Base de datos  1'!D2716</f>
        <v>44398</v>
      </c>
      <c r="D327" s="33" t="str">
        <f>+'Base de datos  1'!E2716</f>
        <v>TR</v>
      </c>
      <c r="E327" s="33" t="str">
        <f>+'Base de datos  1'!F2716</f>
        <v>Ranco 85, Hugo Flores</v>
      </c>
      <c r="F327">
        <f>+'Base de datos  1'!G2716</f>
        <v>0</v>
      </c>
      <c r="G327" s="92">
        <f>+'Base de datos  1'!H2716</f>
        <v>138000</v>
      </c>
    </row>
    <row r="328" spans="1:7" x14ac:dyDescent="0.25">
      <c r="A328" s="33">
        <f>+'Base de datos  1'!A2717</f>
        <v>44378</v>
      </c>
      <c r="B328" s="33" t="str">
        <f>+'Base de datos  1'!C2716</f>
        <v>Pago Cuota</v>
      </c>
      <c r="C328" s="33">
        <f>+'Base de datos  1'!D2717</f>
        <v>44400</v>
      </c>
      <c r="D328" s="33" t="str">
        <f>+'Base de datos  1'!E2717</f>
        <v>TR</v>
      </c>
      <c r="E328" s="33" t="str">
        <f>+'Base de datos  1'!F2717</f>
        <v>Llanquihue 80, Sergio Ibaceta</v>
      </c>
      <c r="F328">
        <f>+'Base de datos  1'!G2717</f>
        <v>0</v>
      </c>
      <c r="G328" s="92">
        <f>+'Base de datos  1'!H2717</f>
        <v>23080</v>
      </c>
    </row>
    <row r="329" spans="1:7" x14ac:dyDescent="0.25">
      <c r="A329" s="33">
        <f>+'Base de datos  1'!A2718</f>
        <v>44378</v>
      </c>
      <c r="B329" s="33" t="str">
        <f>+'Base de datos  1'!C2717</f>
        <v>Pago Cuota</v>
      </c>
      <c r="C329" s="33">
        <f>+'Base de datos  1'!D2718</f>
        <v>44403</v>
      </c>
      <c r="D329" s="33" t="str">
        <f>+'Base de datos  1'!E2718</f>
        <v>TR</v>
      </c>
      <c r="E329" s="33" t="str">
        <f>+'Base de datos  1'!F2718</f>
        <v>Llanquihue 113, Pedro Ruz</v>
      </c>
      <c r="F329">
        <f>+'Base de datos  1'!G2718</f>
        <v>0</v>
      </c>
      <c r="G329" s="92">
        <f>+'Base de datos  1'!H2718</f>
        <v>23113</v>
      </c>
    </row>
    <row r="330" spans="1:7" x14ac:dyDescent="0.25">
      <c r="A330" s="33">
        <f>+'Base de datos  1'!A2719</f>
        <v>44378</v>
      </c>
      <c r="B330" s="33" t="str">
        <f>+'Base de datos  1'!C2718</f>
        <v>Pago Cuota</v>
      </c>
      <c r="C330" s="33">
        <f>+'Base de datos  1'!D2719</f>
        <v>44403</v>
      </c>
      <c r="D330" s="33" t="str">
        <f>+'Base de datos  1'!E2719</f>
        <v>TR</v>
      </c>
      <c r="E330" s="33" t="str">
        <f>+'Base de datos  1'!F2719</f>
        <v>Puyehue 32, Ivonne Jorquera</v>
      </c>
      <c r="F330">
        <f>+'Base de datos  1'!G2719</f>
        <v>0</v>
      </c>
      <c r="G330" s="92">
        <f>+'Base de datos  1'!H2719</f>
        <v>23000</v>
      </c>
    </row>
    <row r="331" spans="1:7" x14ac:dyDescent="0.25">
      <c r="A331" s="33">
        <f>+'Base de datos  1'!A2720</f>
        <v>44378</v>
      </c>
      <c r="B331" s="33" t="str">
        <f>+'Base de datos  1'!C2719</f>
        <v>Pago Cuota</v>
      </c>
      <c r="C331" s="33">
        <f>+'Base de datos  1'!D2720</f>
        <v>44403</v>
      </c>
      <c r="D331" s="33" t="str">
        <f>+'Base de datos  1'!E2720</f>
        <v>TR</v>
      </c>
      <c r="E331" s="33" t="str">
        <f>+'Base de datos  1'!F2720</f>
        <v>Puyehue 47, Andrea Valvivia</v>
      </c>
      <c r="F331">
        <f>+'Base de datos  1'!G2720</f>
        <v>0</v>
      </c>
      <c r="G331" s="92">
        <f>+'Base de datos  1'!H2720</f>
        <v>23000</v>
      </c>
    </row>
    <row r="332" spans="1:7" x14ac:dyDescent="0.25">
      <c r="A332" s="33">
        <f>+'Base de datos  1'!A2721</f>
        <v>44378</v>
      </c>
      <c r="B332" s="33" t="str">
        <f>+'Base de datos  1'!C2720</f>
        <v>Pago Cuota</v>
      </c>
      <c r="C332" s="33">
        <f>+'Base de datos  1'!D2721</f>
        <v>44404</v>
      </c>
      <c r="D332" s="33" t="str">
        <f>+'Base de datos  1'!E2721</f>
        <v>TR</v>
      </c>
      <c r="E332" s="33" t="str">
        <f>+'Base de datos  1'!F2721</f>
        <v>Llanquihue 76, Glenda Alvarez</v>
      </c>
      <c r="F332">
        <f>+'Base de datos  1'!G2721</f>
        <v>0</v>
      </c>
      <c r="G332" s="92">
        <f>+'Base de datos  1'!H2721</f>
        <v>40076</v>
      </c>
    </row>
    <row r="333" spans="1:7" x14ac:dyDescent="0.25">
      <c r="A333" s="33">
        <f>+'Base de datos  1'!A2722</f>
        <v>44378</v>
      </c>
      <c r="B333" s="33" t="str">
        <f>+'Base de datos  1'!C2721</f>
        <v>Pago Cuota</v>
      </c>
      <c r="C333" s="33">
        <f>+'Base de datos  1'!D2722</f>
        <v>44404</v>
      </c>
      <c r="D333" s="33" t="str">
        <f>+'Base de datos  1'!E2722</f>
        <v>TR</v>
      </c>
      <c r="E333" s="33" t="str">
        <f>+'Base de datos  1'!F2722</f>
        <v>Ranco 93, Margarita Muñoz</v>
      </c>
      <c r="F333">
        <f>+'Base de datos  1'!G2722</f>
        <v>0</v>
      </c>
      <c r="G333" s="92">
        <f>+'Base de datos  1'!H2722</f>
        <v>138000</v>
      </c>
    </row>
    <row r="334" spans="1:7" x14ac:dyDescent="0.25">
      <c r="A334" s="33">
        <f>+'Base de datos  1'!A2723</f>
        <v>44378</v>
      </c>
      <c r="B334" s="33" t="str">
        <f>+'Base de datos  1'!C2722</f>
        <v>Pago Cuota</v>
      </c>
      <c r="C334" s="33">
        <f>+'Base de datos  1'!D2723</f>
        <v>44405</v>
      </c>
      <c r="D334" s="33" t="str">
        <f>+'Base de datos  1'!E2723</f>
        <v>TR</v>
      </c>
      <c r="E334" s="33" t="str">
        <f>+'Base de datos  1'!F2723</f>
        <v>Icalma 72, J.Matamala</v>
      </c>
      <c r="F334">
        <f>+'Base de datos  1'!G2723</f>
        <v>0</v>
      </c>
      <c r="G334" s="92">
        <f>+'Base de datos  1'!H2723</f>
        <v>23000</v>
      </c>
    </row>
    <row r="335" spans="1:7" x14ac:dyDescent="0.25">
      <c r="A335" s="33">
        <f>+'Base de datos  1'!A2724</f>
        <v>44378</v>
      </c>
      <c r="B335" s="33" t="str">
        <f>+'Base de datos  1'!C2723</f>
        <v>Pago Cuota</v>
      </c>
      <c r="C335" s="33">
        <f>+'Base de datos  1'!D2724</f>
        <v>44405</v>
      </c>
      <c r="D335" s="33" t="str">
        <f>+'Base de datos  1'!E2724</f>
        <v>TR</v>
      </c>
      <c r="E335" s="33" t="str">
        <f>+'Base de datos  1'!F2724</f>
        <v>Llanquihue 82, Maria Molina</v>
      </c>
      <c r="F335">
        <f>+'Base de datos  1'!G2724</f>
        <v>0</v>
      </c>
      <c r="G335" s="92">
        <f>+'Base de datos  1'!H2724</f>
        <v>23000</v>
      </c>
    </row>
    <row r="336" spans="1:7" x14ac:dyDescent="0.25">
      <c r="A336" s="33">
        <f>+'Base de datos  1'!A2725</f>
        <v>44378</v>
      </c>
      <c r="B336" s="33" t="str">
        <f>+'Base de datos  1'!C2724</f>
        <v>Pago Cuota</v>
      </c>
      <c r="C336" s="33">
        <f>+'Base de datos  1'!D2725</f>
        <v>44405</v>
      </c>
      <c r="D336" s="33" t="str">
        <f>+'Base de datos  1'!E2725</f>
        <v>TR</v>
      </c>
      <c r="E336" s="33" t="str">
        <f>+'Base de datos  1'!F2725</f>
        <v>Puyehue 37, J.Matamala</v>
      </c>
      <c r="F336">
        <f>+'Base de datos  1'!G2725</f>
        <v>0</v>
      </c>
      <c r="G336" s="92">
        <f>+'Base de datos  1'!H2725</f>
        <v>23000</v>
      </c>
    </row>
    <row r="337" spans="1:8" x14ac:dyDescent="0.25">
      <c r="A337" s="33">
        <f>+'Base de datos  1'!A2726</f>
        <v>44378</v>
      </c>
      <c r="B337" s="33" t="str">
        <f>+'Base de datos  1'!C2725</f>
        <v>Pago Cuota</v>
      </c>
      <c r="C337" s="33">
        <f>+'Base de datos  1'!D2726</f>
        <v>44406</v>
      </c>
      <c r="D337" s="33" t="str">
        <f>+'Base de datos  1'!E2726</f>
        <v>TR</v>
      </c>
      <c r="E337" s="33" t="str">
        <f>+'Base de datos  1'!F2726</f>
        <v>Llanquihue 76, Glenda Alvarez</v>
      </c>
      <c r="F337">
        <f>+'Base de datos  1'!G2726</f>
        <v>0</v>
      </c>
      <c r="G337" s="92">
        <f>+'Base de datos  1'!H2726</f>
        <v>45076</v>
      </c>
    </row>
    <row r="338" spans="1:8" x14ac:dyDescent="0.25">
      <c r="A338" s="33">
        <f>+'Base de datos  1'!A2727</f>
        <v>44378</v>
      </c>
      <c r="B338" s="33" t="str">
        <f>+'Base de datos  1'!C2726</f>
        <v>Pago Cuota</v>
      </c>
      <c r="C338" s="33">
        <f>+'Base de datos  1'!D2727</f>
        <v>44406</v>
      </c>
      <c r="D338" s="33" t="str">
        <f>+'Base de datos  1'!E2727</f>
        <v>TR</v>
      </c>
      <c r="E338" s="33" t="str">
        <f>+'Base de datos  1'!F2727</f>
        <v>Llanquihue 76, Glenda Alvarez</v>
      </c>
      <c r="F338">
        <f>+'Base de datos  1'!G2727</f>
        <v>0</v>
      </c>
      <c r="G338" s="92">
        <f>+'Base de datos  1'!H2727</f>
        <v>25076</v>
      </c>
    </row>
    <row r="339" spans="1:8" x14ac:dyDescent="0.25">
      <c r="A339" s="33">
        <f>+'Base de datos  1'!A2728</f>
        <v>44378</v>
      </c>
      <c r="B339" s="33" t="str">
        <f>+'Base de datos  1'!C2727</f>
        <v>Pago Cuota</v>
      </c>
      <c r="C339" s="33">
        <f>+'Base de datos  1'!D2728</f>
        <v>44406</v>
      </c>
      <c r="D339" s="33" t="str">
        <f>+'Base de datos  1'!E2728</f>
        <v>TR</v>
      </c>
      <c r="E339" s="33" t="str">
        <f>+'Base de datos  1'!F2728</f>
        <v>Llanquihue 94, Suc. Carmela Valdes</v>
      </c>
      <c r="F339">
        <f>+'Base de datos  1'!G2728</f>
        <v>0</v>
      </c>
      <c r="G339" s="92">
        <f>+'Base de datos  1'!H2728</f>
        <v>346000</v>
      </c>
    </row>
    <row r="340" spans="1:8" x14ac:dyDescent="0.25">
      <c r="A340" s="33">
        <f>+'Base de datos  1'!A2729</f>
        <v>44378</v>
      </c>
      <c r="B340" s="33" t="str">
        <f>+'Base de datos  1'!C2728</f>
        <v>Pago Cuota</v>
      </c>
      <c r="C340" s="33">
        <f>+'Base de datos  1'!D2729</f>
        <v>44406</v>
      </c>
      <c r="D340" s="33" t="str">
        <f>+'Base de datos  1'!E2729</f>
        <v>TR</v>
      </c>
      <c r="E340" s="33" t="str">
        <f>+'Base de datos  1'!F2729</f>
        <v>Riñihue 19, Teresa Peña</v>
      </c>
      <c r="F340">
        <f>+'Base de datos  1'!G2729</f>
        <v>0</v>
      </c>
      <c r="G340" s="92">
        <f>+'Base de datos  1'!H2729</f>
        <v>23000</v>
      </c>
    </row>
    <row r="341" spans="1:8" x14ac:dyDescent="0.25">
      <c r="A341" s="33">
        <f>+'Base de datos  1'!A2730</f>
        <v>44378</v>
      </c>
      <c r="B341" s="33" t="str">
        <f>+'Base de datos  1'!C2729</f>
        <v>Pago Cuota</v>
      </c>
      <c r="C341" s="33">
        <f>+'Base de datos  1'!D2730</f>
        <v>44407</v>
      </c>
      <c r="D341" s="33" t="str">
        <f>+'Base de datos  1'!E2730</f>
        <v>TR</v>
      </c>
      <c r="E341" s="33" t="str">
        <f>+'Base de datos  1'!F2730</f>
        <v>Puyehue 26, Manuel Latapiat</v>
      </c>
      <c r="F341">
        <f>+'Base de datos  1'!G2730</f>
        <v>0</v>
      </c>
      <c r="G341" s="92">
        <f>+'Base de datos  1'!H2730</f>
        <v>46000</v>
      </c>
    </row>
    <row r="342" spans="1:8" x14ac:dyDescent="0.25">
      <c r="A342" s="33">
        <f>+'Base de datos  1'!A2731</f>
        <v>44378</v>
      </c>
      <c r="B342" s="33" t="str">
        <f>+'Base de datos  1'!C2730</f>
        <v>Pago Cuota</v>
      </c>
      <c r="C342" s="33">
        <f>+'Base de datos  1'!D2731</f>
        <v>44407</v>
      </c>
      <c r="D342" s="33" t="str">
        <f>+'Base de datos  1'!E2731</f>
        <v>TR</v>
      </c>
      <c r="E342" s="33" t="str">
        <f>+'Base de datos  1'!F2731</f>
        <v>Ranco 50, Julia Parra</v>
      </c>
      <c r="F342">
        <f>+'Base de datos  1'!G2731</f>
        <v>0</v>
      </c>
      <c r="G342" s="92">
        <f>+'Base de datos  1'!H2731</f>
        <v>23000</v>
      </c>
    </row>
    <row r="343" spans="1:8" x14ac:dyDescent="0.25">
      <c r="A343" s="33">
        <f>+'Base de datos  1'!A2732</f>
        <v>44378</v>
      </c>
      <c r="B343" s="33" t="str">
        <f>+'Base de datos  1'!C2731</f>
        <v>Pago Cuota</v>
      </c>
      <c r="C343" s="33">
        <f>+'Base de datos  1'!D2732</f>
        <v>44407</v>
      </c>
      <c r="D343" s="33" t="str">
        <f>+'Base de datos  1'!E2732</f>
        <v>TR</v>
      </c>
      <c r="E343" s="33" t="str">
        <f>+'Base de datos  1'!F2732</f>
        <v>Ranco 79, Ismelda Meza</v>
      </c>
      <c r="F343">
        <f>+'Base de datos  1'!G2732</f>
        <v>0</v>
      </c>
      <c r="G343" s="92">
        <f>+'Base de datos  1'!H2732</f>
        <v>23000</v>
      </c>
    </row>
    <row r="344" spans="1:8" x14ac:dyDescent="0.25">
      <c r="A344" s="33">
        <f>+'Base de datos  1'!A2733</f>
        <v>44378</v>
      </c>
      <c r="B344" s="33" t="str">
        <f>+'Base de datos  1'!C2732</f>
        <v>Pago Cuota</v>
      </c>
      <c r="C344" s="33">
        <f>+'Base de datos  1'!D2733</f>
        <v>44407</v>
      </c>
      <c r="D344" s="33" t="str">
        <f>+'Base de datos  1'!E2733</f>
        <v>TR</v>
      </c>
      <c r="E344" s="33" t="str">
        <f>+'Base de datos  1'!F2733</f>
        <v>Villarrica 102, Ximena Manicilla</v>
      </c>
      <c r="F344">
        <f>+'Base de datos  1'!G2733</f>
        <v>0</v>
      </c>
      <c r="G344" s="92">
        <f>+'Base de datos  1'!H2733</f>
        <v>23102</v>
      </c>
    </row>
    <row r="345" spans="1:8" x14ac:dyDescent="0.25">
      <c r="A345" s="33">
        <f>+'Base de datos  1'!A2734</f>
        <v>44378</v>
      </c>
      <c r="B345" s="33" t="str">
        <f>+'Base de datos  1'!C2733</f>
        <v>Pago Cuota</v>
      </c>
      <c r="C345" s="33">
        <f>+'Base de datos  1'!D2734</f>
        <v>44407</v>
      </c>
      <c r="D345" s="33" t="str">
        <f>+'Base de datos  1'!E2734</f>
        <v>TR</v>
      </c>
      <c r="E345" s="33" t="str">
        <f>+'Base de datos  1'!F2734</f>
        <v>Villarrica 118, Pia Burgos</v>
      </c>
      <c r="F345">
        <f>+'Base de datos  1'!G2734</f>
        <v>0</v>
      </c>
      <c r="G345" s="92">
        <f>+'Base de datos  1'!H2734</f>
        <v>23000</v>
      </c>
    </row>
    <row r="346" spans="1:8" x14ac:dyDescent="0.25">
      <c r="A346" s="167">
        <f>+'Base de datos  1'!A2735</f>
        <v>44378</v>
      </c>
      <c r="B346" s="167" t="str">
        <f>+'Base de datos  1'!C2734</f>
        <v>Pago Cuota</v>
      </c>
      <c r="C346" s="167">
        <f>+'Base de datos  1'!D2735</f>
        <v>44407</v>
      </c>
      <c r="D346" s="167" t="str">
        <f>+'Base de datos  1'!E2735</f>
        <v>TR</v>
      </c>
      <c r="E346" s="167" t="str">
        <f>+'Base de datos  1'!F2735</f>
        <v>Villarrica 123, Omar Sepulveda</v>
      </c>
      <c r="F346" s="168">
        <f>+'Base de datos  1'!G2735</f>
        <v>0</v>
      </c>
      <c r="G346" s="282">
        <f>+'Base de datos  1'!H2735</f>
        <v>23000</v>
      </c>
      <c r="H346" s="170">
        <f>SUM(G291:G346)</f>
        <v>3121095</v>
      </c>
    </row>
    <row r="347" spans="1:8" x14ac:dyDescent="0.25">
      <c r="A347" s="33">
        <f>+'Base de datos  1'!A2736</f>
        <v>44409</v>
      </c>
      <c r="B347" s="33" t="str">
        <f>+'Base de datos  1'!C2735</f>
        <v>Pago Cuota</v>
      </c>
      <c r="C347" s="33">
        <f>+'Base de datos  1'!D2736</f>
        <v>44410</v>
      </c>
      <c r="D347" s="33" t="str">
        <f>+'Base de datos  1'!E2736</f>
        <v>TR</v>
      </c>
      <c r="E347" s="33" t="str">
        <f>+'Base de datos  1'!F2736</f>
        <v>Diferencia Villarrica 122</v>
      </c>
      <c r="F347">
        <f>+'Base de datos  1'!G2736</f>
        <v>0</v>
      </c>
      <c r="G347" s="92">
        <f>+'Base de datos  1'!H2736</f>
        <v>11500</v>
      </c>
    </row>
    <row r="348" spans="1:8" x14ac:dyDescent="0.25">
      <c r="A348" s="33">
        <f>+'Base de datos  1'!A2737</f>
        <v>44409</v>
      </c>
      <c r="B348" s="33" t="str">
        <f>+'Base de datos  1'!C2736</f>
        <v>Pago Cuota</v>
      </c>
      <c r="C348" s="33">
        <f>+'Base de datos  1'!D2737</f>
        <v>44410</v>
      </c>
      <c r="D348" s="33" t="str">
        <f>+'Base de datos  1'!E2737</f>
        <v>TR</v>
      </c>
      <c r="E348" s="33" t="str">
        <f>+'Base de datos  1'!F2737</f>
        <v xml:space="preserve">Llanquihue 109, Teresa Gatica </v>
      </c>
      <c r="F348">
        <f>+'Base de datos  1'!G2737</f>
        <v>0</v>
      </c>
      <c r="G348" s="92">
        <f>+'Base de datos  1'!H2737</f>
        <v>37609</v>
      </c>
    </row>
    <row r="349" spans="1:8" x14ac:dyDescent="0.25">
      <c r="A349" s="33">
        <f>+'Base de datos  1'!A2738</f>
        <v>44409</v>
      </c>
      <c r="B349" s="33" t="str">
        <f>+'Base de datos  1'!C2737</f>
        <v>Pago Cuota</v>
      </c>
      <c r="C349" s="33">
        <f>+'Base de datos  1'!D2738</f>
        <v>44410</v>
      </c>
      <c r="D349" s="33" t="str">
        <f>+'Base de datos  1'!E2738</f>
        <v>TR</v>
      </c>
      <c r="E349" s="33" t="str">
        <f>+'Base de datos  1'!F2738</f>
        <v>Llanquihue 97- Patricia Castillo</v>
      </c>
      <c r="F349">
        <f>+'Base de datos  1'!G2738</f>
        <v>0</v>
      </c>
      <c r="G349" s="92">
        <f>+'Base de datos  1'!H2738</f>
        <v>23000</v>
      </c>
    </row>
    <row r="350" spans="1:8" x14ac:dyDescent="0.25">
      <c r="A350" s="33">
        <f>+'Base de datos  1'!A2739</f>
        <v>44409</v>
      </c>
      <c r="B350" s="33" t="str">
        <f>+'Base de datos  1'!C2738</f>
        <v>Pago Cuota</v>
      </c>
      <c r="C350" s="33">
        <f>+'Base de datos  1'!D2739</f>
        <v>44410</v>
      </c>
      <c r="D350" s="33" t="str">
        <f>+'Base de datos  1'!E2739</f>
        <v>TR</v>
      </c>
      <c r="E350" s="33" t="str">
        <f>+'Base de datos  1'!F2739</f>
        <v>Puyehue 22, Cristina Olivares</v>
      </c>
      <c r="F350">
        <f>+'Base de datos  1'!G2739</f>
        <v>0</v>
      </c>
      <c r="G350" s="92">
        <f>+'Base de datos  1'!H2739</f>
        <v>23000</v>
      </c>
    </row>
    <row r="351" spans="1:8" x14ac:dyDescent="0.25">
      <c r="A351" s="33">
        <f>+'Base de datos  1'!A2740</f>
        <v>44409</v>
      </c>
      <c r="B351" s="33" t="str">
        <f>+'Base de datos  1'!C2739</f>
        <v>Pago Cuota</v>
      </c>
      <c r="C351" s="33">
        <f>+'Base de datos  1'!D2740</f>
        <v>44410</v>
      </c>
      <c r="D351" s="33" t="str">
        <f>+'Base de datos  1'!E2740</f>
        <v>TR</v>
      </c>
      <c r="E351" s="33" t="str">
        <f>+'Base de datos  1'!F2740</f>
        <v>R. Figueroa vuelto caja chica jul.21</v>
      </c>
      <c r="F351">
        <f>+'Base de datos  1'!G2740</f>
        <v>0</v>
      </c>
      <c r="G351" s="92">
        <f>+'Base de datos  1'!H2740</f>
        <v>12230</v>
      </c>
    </row>
    <row r="352" spans="1:8" x14ac:dyDescent="0.25">
      <c r="A352" s="33">
        <f>+'Base de datos  1'!A2741</f>
        <v>44409</v>
      </c>
      <c r="B352" s="33" t="str">
        <f>+'Base de datos  1'!C2740</f>
        <v>Pago Cuota</v>
      </c>
      <c r="C352" s="33">
        <f>+'Base de datos  1'!D2741</f>
        <v>44410</v>
      </c>
      <c r="D352" s="33" t="str">
        <f>+'Base de datos  1'!E2741</f>
        <v>TR</v>
      </c>
      <c r="E352" s="33" t="str">
        <f>+'Base de datos  1'!F2741</f>
        <v>Villarrica 122, Ema Valdes prop. Jul.21</v>
      </c>
      <c r="F352">
        <f>+'Base de datos  1'!G2741</f>
        <v>0</v>
      </c>
      <c r="G352" s="92">
        <f>+'Base de datos  1'!H2741</f>
        <v>11500</v>
      </c>
    </row>
    <row r="353" spans="1:7" x14ac:dyDescent="0.25">
      <c r="A353" s="33">
        <f>+'Base de datos  1'!A2742</f>
        <v>44409</v>
      </c>
      <c r="B353" s="33" t="str">
        <f>+'Base de datos  1'!C2741</f>
        <v>Pago Cuota</v>
      </c>
      <c r="C353" s="33">
        <f>+'Base de datos  1'!D2742</f>
        <v>44410</v>
      </c>
      <c r="D353" s="33" t="str">
        <f>+'Base de datos  1'!E2742</f>
        <v>TR</v>
      </c>
      <c r="E353" s="33" t="str">
        <f>+'Base de datos  1'!F2742</f>
        <v>Villarrica 128, Claudia Ubilla</v>
      </c>
      <c r="F353">
        <f>+'Base de datos  1'!G2742</f>
        <v>0</v>
      </c>
      <c r="G353" s="92">
        <f>+'Base de datos  1'!H2742</f>
        <v>23000</v>
      </c>
    </row>
    <row r="354" spans="1:7" x14ac:dyDescent="0.25">
      <c r="A354" s="33">
        <f>+'Base de datos  1'!A2743</f>
        <v>44409</v>
      </c>
      <c r="B354" s="33" t="str">
        <f>+'Base de datos  1'!C2742</f>
        <v>Pago Cuota</v>
      </c>
      <c r="C354" s="33">
        <f>+'Base de datos  1'!D2743</f>
        <v>44410</v>
      </c>
      <c r="D354" s="33" t="str">
        <f>+'Base de datos  1'!E2743</f>
        <v>TR</v>
      </c>
      <c r="E354" s="33" t="str">
        <f>+'Base de datos  1'!F2743</f>
        <v>Villarrica 129, R. Figueroa</v>
      </c>
      <c r="F354">
        <f>+'Base de datos  1'!G2743</f>
        <v>0</v>
      </c>
      <c r="G354" s="92">
        <f>+'Base de datos  1'!H2743</f>
        <v>23000</v>
      </c>
    </row>
    <row r="355" spans="1:7" x14ac:dyDescent="0.25">
      <c r="A355" s="33">
        <f>+'Base de datos  1'!A2744</f>
        <v>44409</v>
      </c>
      <c r="B355" s="33" t="str">
        <f>+'Base de datos  1'!C2743</f>
        <v>Pago Cuota</v>
      </c>
      <c r="C355" s="33">
        <f>+'Base de datos  1'!D2744</f>
        <v>44411</v>
      </c>
      <c r="D355" s="33" t="str">
        <f>+'Base de datos  1'!E2744</f>
        <v>TR</v>
      </c>
      <c r="E355" s="33" t="str">
        <f>+'Base de datos  1'!F2744</f>
        <v>Llanquihue 115, Suc. Zaida Uribe</v>
      </c>
      <c r="F355" t="str">
        <f>+'Base de datos  1'!G2744</f>
        <v>7 cuota</v>
      </c>
      <c r="G355" s="92">
        <f>+'Base de datos  1'!H2744</f>
        <v>150115</v>
      </c>
    </row>
    <row r="356" spans="1:7" x14ac:dyDescent="0.25">
      <c r="A356" s="33">
        <f>+'Base de datos  1'!A2745</f>
        <v>44409</v>
      </c>
      <c r="B356" s="33" t="str">
        <f>+'Base de datos  1'!C2744</f>
        <v>Pago Cuota</v>
      </c>
      <c r="C356" s="33">
        <f>+'Base de datos  1'!D2745</f>
        <v>44411</v>
      </c>
      <c r="D356" s="33" t="str">
        <f>+'Base de datos  1'!E2745</f>
        <v>TR</v>
      </c>
      <c r="E356" s="33" t="str">
        <f>+'Base de datos  1'!F2745</f>
        <v>llanquihue 76. Glenda Alvarez</v>
      </c>
      <c r="F356">
        <f>+'Base de datos  1'!G2745</f>
        <v>0</v>
      </c>
      <c r="G356" s="92">
        <f>+'Base de datos  1'!H2745</f>
        <v>116076</v>
      </c>
    </row>
    <row r="357" spans="1:7" x14ac:dyDescent="0.25">
      <c r="A357" s="33">
        <f>+'Base de datos  1'!A2746</f>
        <v>44409</v>
      </c>
      <c r="B357" s="33" t="str">
        <f>+'Base de datos  1'!C2745</f>
        <v>Pago Cuota</v>
      </c>
      <c r="C357" s="33">
        <f>+'Base de datos  1'!D2746</f>
        <v>44411</v>
      </c>
      <c r="D357" s="33" t="str">
        <f>+'Base de datos  1'!E2746</f>
        <v>TR</v>
      </c>
      <c r="E357" s="33" t="str">
        <f>+'Base de datos  1'!F2746</f>
        <v>Llanquihue 88, Pedro Flores</v>
      </c>
      <c r="F357">
        <f>+'Base de datos  1'!G2746</f>
        <v>0</v>
      </c>
      <c r="G357" s="92">
        <f>+'Base de datos  1'!H2746</f>
        <v>23000</v>
      </c>
    </row>
    <row r="358" spans="1:7" x14ac:dyDescent="0.25">
      <c r="A358" s="33">
        <f>+'Base de datos  1'!A2747</f>
        <v>44409</v>
      </c>
      <c r="B358" s="33" t="str">
        <f>+'Base de datos  1'!C2746</f>
        <v>Pago Cuota</v>
      </c>
      <c r="C358" s="33">
        <f>+'Base de datos  1'!D2747</f>
        <v>44411</v>
      </c>
      <c r="D358" s="33" t="str">
        <f>+'Base de datos  1'!E2747</f>
        <v>TR</v>
      </c>
      <c r="E358" s="33" t="str">
        <f>+'Base de datos  1'!F2747</f>
        <v>Puyehue 26, Sergio Ballesteros</v>
      </c>
      <c r="F358">
        <f>+'Base de datos  1'!G2747</f>
        <v>0</v>
      </c>
      <c r="G358" s="92">
        <f>+'Base de datos  1'!H2747</f>
        <v>23000</v>
      </c>
    </row>
    <row r="359" spans="1:7" x14ac:dyDescent="0.25">
      <c r="A359" s="33">
        <f>+'Base de datos  1'!A2748</f>
        <v>44409</v>
      </c>
      <c r="B359" s="33" t="str">
        <f>+'Base de datos  1'!C2747</f>
        <v>Pago Cuota</v>
      </c>
      <c r="C359" s="33">
        <f>+'Base de datos  1'!D2748</f>
        <v>44411</v>
      </c>
      <c r="D359" s="33" t="str">
        <f>+'Base de datos  1'!E2748</f>
        <v>TR</v>
      </c>
      <c r="E359" s="33" t="str">
        <f>+'Base de datos  1'!F2748</f>
        <v>Villarrica 100, Julia Zuñiga</v>
      </c>
      <c r="F359">
        <f>+'Base de datos  1'!G2748</f>
        <v>0</v>
      </c>
      <c r="G359" s="92">
        <f>+'Base de datos  1'!H2748</f>
        <v>23100</v>
      </c>
    </row>
    <row r="360" spans="1:7" x14ac:dyDescent="0.25">
      <c r="A360" s="33">
        <f>+'Base de datos  1'!A2749</f>
        <v>44409</v>
      </c>
      <c r="B360" s="33" t="str">
        <f>+'Base de datos  1'!C2748</f>
        <v>Pago Cuota</v>
      </c>
      <c r="C360" s="33">
        <f>+'Base de datos  1'!D2749</f>
        <v>44412</v>
      </c>
      <c r="D360" s="33" t="str">
        <f>+'Base de datos  1'!E2749</f>
        <v>D/E</v>
      </c>
      <c r="E360" s="33" t="str">
        <f>+'Base de datos  1'!F2749</f>
        <v>Llanquihue 94, Suc. Carmela Valdes</v>
      </c>
      <c r="F360">
        <f>+'Base de datos  1'!G2749</f>
        <v>0</v>
      </c>
      <c r="G360" s="92">
        <f>+'Base de datos  1'!H2749</f>
        <v>94000</v>
      </c>
    </row>
    <row r="361" spans="1:7" x14ac:dyDescent="0.25">
      <c r="A361" s="33">
        <f>+'Base de datos  1'!A2750</f>
        <v>44409</v>
      </c>
      <c r="B361" s="33" t="str">
        <f>+'Base de datos  1'!C2749</f>
        <v>Pago Cuota</v>
      </c>
      <c r="C361" s="33">
        <f>+'Base de datos  1'!D2750</f>
        <v>44413</v>
      </c>
      <c r="D361" s="33" t="str">
        <f>+'Base de datos  1'!E2750</f>
        <v>TR</v>
      </c>
      <c r="E361" s="33" t="str">
        <f>+'Base de datos  1'!F2750</f>
        <v>Llanquihue 97, Rene Rivero</v>
      </c>
      <c r="F361">
        <f>+'Base de datos  1'!G2750</f>
        <v>0</v>
      </c>
      <c r="G361" s="92">
        <f>+'Base de datos  1'!H2750</f>
        <v>23000</v>
      </c>
    </row>
    <row r="362" spans="1:7" x14ac:dyDescent="0.25">
      <c r="A362" s="33">
        <f>+'Base de datos  1'!A2751</f>
        <v>44409</v>
      </c>
      <c r="B362" s="33" t="str">
        <f>+'Base de datos  1'!C2750</f>
        <v>Pago Cuota</v>
      </c>
      <c r="C362" s="33">
        <f>+'Base de datos  1'!D2751</f>
        <v>44413</v>
      </c>
      <c r="D362" s="33" t="str">
        <f>+'Base de datos  1'!E2751</f>
        <v>TR</v>
      </c>
      <c r="E362" s="33" t="str">
        <f>+'Base de datos  1'!F2751</f>
        <v>Ranco 75, Olga Hernandez</v>
      </c>
      <c r="F362">
        <f>+'Base de datos  1'!G2751</f>
        <v>0</v>
      </c>
      <c r="G362" s="92">
        <f>+'Base de datos  1'!H2751</f>
        <v>23000</v>
      </c>
    </row>
    <row r="363" spans="1:7" x14ac:dyDescent="0.25">
      <c r="A363" s="33">
        <f>+'Base de datos  1'!A2752</f>
        <v>44409</v>
      </c>
      <c r="B363" s="33" t="str">
        <f>+'Base de datos  1'!C2751</f>
        <v>Pago Cuota</v>
      </c>
      <c r="C363" s="33">
        <f>+'Base de datos  1'!D2752</f>
        <v>44413</v>
      </c>
      <c r="D363" s="33" t="str">
        <f>+'Base de datos  1'!E2752</f>
        <v>TR</v>
      </c>
      <c r="E363" s="33" t="str">
        <f>+'Base de datos  1'!F2752</f>
        <v>Ranco 77, Melinda Gonzalez</v>
      </c>
      <c r="F363">
        <f>+'Base de datos  1'!G2752</f>
        <v>0</v>
      </c>
      <c r="G363" s="92">
        <f>+'Base de datos  1'!H2752</f>
        <v>23000</v>
      </c>
    </row>
    <row r="364" spans="1:7" x14ac:dyDescent="0.25">
      <c r="A364" s="33">
        <f>+'Base de datos  1'!A2753</f>
        <v>44409</v>
      </c>
      <c r="B364" s="33" t="str">
        <f>+'Base de datos  1'!C2752</f>
        <v>Pago Cuota</v>
      </c>
      <c r="C364" s="33">
        <f>+'Base de datos  1'!D2753</f>
        <v>44413</v>
      </c>
      <c r="D364" s="33" t="str">
        <f>+'Base de datos  1'!E2753</f>
        <v>TR</v>
      </c>
      <c r="E364" s="33" t="str">
        <f>+'Base de datos  1'!F2753</f>
        <v>Villarrica 122, Luis Sepulveda</v>
      </c>
      <c r="F364">
        <f>+'Base de datos  1'!G2753</f>
        <v>0</v>
      </c>
      <c r="G364" s="92">
        <f>+'Base de datos  1'!H2753</f>
        <v>23000</v>
      </c>
    </row>
    <row r="365" spans="1:7" x14ac:dyDescent="0.25">
      <c r="A365" s="33">
        <f>+'Base de datos  1'!A2754</f>
        <v>44409</v>
      </c>
      <c r="B365" s="33" t="str">
        <f>+'Base de datos  1'!C2753</f>
        <v>Pago Cuota</v>
      </c>
      <c r="C365" s="33">
        <f>+'Base de datos  1'!D2754</f>
        <v>44414</v>
      </c>
      <c r="D365" s="33" t="str">
        <f>+'Base de datos  1'!E2754</f>
        <v>TR</v>
      </c>
      <c r="E365" s="33" t="str">
        <f>+'Base de datos  1'!F2754</f>
        <v>Llanquihue 96, Varlos Alvarez</v>
      </c>
      <c r="F365">
        <f>+'Base de datos  1'!G2754</f>
        <v>0</v>
      </c>
      <c r="G365" s="92">
        <f>+'Base de datos  1'!H2754</f>
        <v>23096</v>
      </c>
    </row>
    <row r="366" spans="1:7" x14ac:dyDescent="0.25">
      <c r="A366" s="33">
        <f>+'Base de datos  1'!A2755</f>
        <v>44409</v>
      </c>
      <c r="B366" s="33" t="str">
        <f>+'Base de datos  1'!C2754</f>
        <v>Pago Cuota</v>
      </c>
      <c r="C366" s="33">
        <f>+'Base de datos  1'!D2755</f>
        <v>44414</v>
      </c>
      <c r="D366" s="33" t="str">
        <f>+'Base de datos  1'!E2755</f>
        <v>TR</v>
      </c>
      <c r="E366" s="33" t="str">
        <f>+'Base de datos  1'!F2755</f>
        <v>Puyehue 26, Juan Carreño</v>
      </c>
      <c r="F366">
        <f>+'Base de datos  1'!G2755</f>
        <v>0</v>
      </c>
      <c r="G366" s="92">
        <f>+'Base de datos  1'!H2755</f>
        <v>115000</v>
      </c>
    </row>
    <row r="367" spans="1:7" x14ac:dyDescent="0.25">
      <c r="A367" s="33">
        <f>+'Base de datos  1'!A2756</f>
        <v>44409</v>
      </c>
      <c r="B367" s="33" t="str">
        <f>+'Base de datos  1'!C2755</f>
        <v>Pago Cuota</v>
      </c>
      <c r="C367" s="33">
        <f>+'Base de datos  1'!D2756</f>
        <v>44414</v>
      </c>
      <c r="D367" s="33" t="str">
        <f>+'Base de datos  1'!E2756</f>
        <v>TR</v>
      </c>
      <c r="E367" s="33" t="str">
        <f>+'Base de datos  1'!F2756</f>
        <v>Puyehue 30, Jorge Carcasson</v>
      </c>
      <c r="F367">
        <f>+'Base de datos  1'!G2756</f>
        <v>0</v>
      </c>
      <c r="G367" s="92">
        <f>+'Base de datos  1'!H2756</f>
        <v>23000</v>
      </c>
    </row>
    <row r="368" spans="1:7" x14ac:dyDescent="0.25">
      <c r="A368" s="33">
        <f>+'Base de datos  1'!A2757</f>
        <v>44409</v>
      </c>
      <c r="B368" s="33" t="str">
        <f>+'Base de datos  1'!C2756</f>
        <v>Pago Cuota</v>
      </c>
      <c r="C368" s="33">
        <f>+'Base de datos  1'!D2757</f>
        <v>44414</v>
      </c>
      <c r="D368" s="33" t="str">
        <f>+'Base de datos  1'!E2757</f>
        <v>TR</v>
      </c>
      <c r="E368" s="33" t="str">
        <f>+'Base de datos  1'!F2757</f>
        <v>Ranco 91. Jeanette Ibarra</v>
      </c>
      <c r="F368">
        <f>+'Base de datos  1'!G2757</f>
        <v>0</v>
      </c>
      <c r="G368" s="92">
        <f>+'Base de datos  1'!H2757</f>
        <v>23000</v>
      </c>
    </row>
    <row r="369" spans="1:7" x14ac:dyDescent="0.25">
      <c r="A369" s="33">
        <f>+'Base de datos  1'!A2758</f>
        <v>44409</v>
      </c>
      <c r="B369" s="33" t="str">
        <f>+'Base de datos  1'!C2757</f>
        <v>Pago Cuota</v>
      </c>
      <c r="C369" s="33">
        <f>+'Base de datos  1'!D2758</f>
        <v>44414</v>
      </c>
      <c r="D369" s="33" t="str">
        <f>+'Base de datos  1'!E2758</f>
        <v>TR</v>
      </c>
      <c r="E369" s="33" t="str">
        <f>+'Base de datos  1'!F2758</f>
        <v>Ranco 91. Jeanette Ibarra</v>
      </c>
      <c r="F369">
        <f>+'Base de datos  1'!G2758</f>
        <v>0</v>
      </c>
      <c r="G369" s="92">
        <f>+'Base de datos  1'!H2758</f>
        <v>23000</v>
      </c>
    </row>
    <row r="370" spans="1:7" x14ac:dyDescent="0.25">
      <c r="A370" s="33">
        <f>+'Base de datos  1'!A2759</f>
        <v>44409</v>
      </c>
      <c r="B370" s="33" t="str">
        <f>+'Base de datos  1'!C2758</f>
        <v>Pago Cuota</v>
      </c>
      <c r="C370" s="33">
        <f>+'Base de datos  1'!D2759</f>
        <v>44417</v>
      </c>
      <c r="D370" s="33" t="str">
        <f>+'Base de datos  1'!E2759</f>
        <v>TR</v>
      </c>
      <c r="E370" s="33" t="str">
        <f>+'Base de datos  1'!F2759</f>
        <v>Riñihue 25, Juan Gonzalez</v>
      </c>
      <c r="F370">
        <f>+'Base de datos  1'!G2759</f>
        <v>0</v>
      </c>
      <c r="G370" s="92">
        <f>+'Base de datos  1'!H2759</f>
        <v>46025</v>
      </c>
    </row>
    <row r="371" spans="1:7" x14ac:dyDescent="0.25">
      <c r="A371" s="33">
        <f>+'Base de datos  1'!A2760</f>
        <v>44409</v>
      </c>
      <c r="B371" s="33" t="str">
        <f>+'Base de datos  1'!C2759</f>
        <v>Pago Cuota</v>
      </c>
      <c r="C371" s="33">
        <f>+'Base de datos  1'!D2760</f>
        <v>44419</v>
      </c>
      <c r="D371" s="33" t="str">
        <f>+'Base de datos  1'!E2760</f>
        <v>TR</v>
      </c>
      <c r="E371" s="33" t="str">
        <f>+'Base de datos  1'!F2760</f>
        <v>Villarrica 106, Carolina Uribe</v>
      </c>
      <c r="F371">
        <f>+'Base de datos  1'!G2760</f>
        <v>0</v>
      </c>
      <c r="G371" s="92">
        <f>+'Base de datos  1'!H2760</f>
        <v>23000</v>
      </c>
    </row>
    <row r="372" spans="1:7" x14ac:dyDescent="0.25">
      <c r="A372" s="33">
        <f>+'Base de datos  1'!A2761</f>
        <v>44409</v>
      </c>
      <c r="B372" s="33" t="str">
        <f>+'Base de datos  1'!C2760</f>
        <v>Pago Cuota</v>
      </c>
      <c r="C372" s="33">
        <f>+'Base de datos  1'!D2761</f>
        <v>44424</v>
      </c>
      <c r="D372" s="33" t="str">
        <f>+'Base de datos  1'!E2761</f>
        <v>TR</v>
      </c>
      <c r="E372" s="33" t="str">
        <f>+'Base de datos  1'!F2761</f>
        <v>Puyehue 36, Militza Cortes</v>
      </c>
      <c r="F372">
        <f>+'Base de datos  1'!G2761</f>
        <v>0</v>
      </c>
      <c r="G372" s="92">
        <f>+'Base de datos  1'!H2761</f>
        <v>46000</v>
      </c>
    </row>
    <row r="373" spans="1:7" x14ac:dyDescent="0.25">
      <c r="A373" s="33">
        <f>+'Base de datos  1'!A2762</f>
        <v>44409</v>
      </c>
      <c r="B373" s="33" t="str">
        <f>+'Base de datos  1'!C2761</f>
        <v>Pago Cuota</v>
      </c>
      <c r="C373" s="33">
        <f>+'Base de datos  1'!D2762</f>
        <v>44424</v>
      </c>
      <c r="D373" s="33" t="str">
        <f>+'Base de datos  1'!E2762</f>
        <v>TR</v>
      </c>
      <c r="E373" s="33" t="str">
        <f>+'Base de datos  1'!F2762</f>
        <v>Puyehue 39. Felipe Gallardo</v>
      </c>
      <c r="F373">
        <f>+'Base de datos  1'!G2762</f>
        <v>0</v>
      </c>
      <c r="G373" s="92">
        <f>+'Base de datos  1'!H2762</f>
        <v>46000</v>
      </c>
    </row>
    <row r="374" spans="1:7" x14ac:dyDescent="0.25">
      <c r="A374" s="33">
        <f>+'Base de datos  1'!A2763</f>
        <v>44409</v>
      </c>
      <c r="B374" s="33" t="str">
        <f>+'Base de datos  1'!C2762</f>
        <v>Pago Cuota</v>
      </c>
      <c r="C374" s="33">
        <f>+'Base de datos  1'!D2763</f>
        <v>44425</v>
      </c>
      <c r="D374" s="33" t="str">
        <f>+'Base de datos  1'!E2763</f>
        <v>TR</v>
      </c>
      <c r="E374" s="33" t="str">
        <f>+'Base de datos  1'!F2763</f>
        <v>Ranco 42, Octavio Arrue</v>
      </c>
      <c r="F374">
        <f>+'Base de datos  1'!G2763</f>
        <v>0</v>
      </c>
      <c r="G374" s="92">
        <f>+'Base de datos  1'!H2763</f>
        <v>23000</v>
      </c>
    </row>
    <row r="375" spans="1:7" x14ac:dyDescent="0.25">
      <c r="A375" s="33">
        <f>+'Base de datos  1'!A2764</f>
        <v>44409</v>
      </c>
      <c r="B375" s="33" t="str">
        <f>+'Base de datos  1'!C2763</f>
        <v>Pago Cuota</v>
      </c>
      <c r="C375" s="33">
        <f>+'Base de datos  1'!D2764</f>
        <v>44427</v>
      </c>
      <c r="D375" s="33" t="str">
        <f>+'Base de datos  1'!E2764</f>
        <v>TR</v>
      </c>
      <c r="E375" s="33" t="str">
        <f>+'Base de datos  1'!F2764</f>
        <v>Llanquihue 113 Pedro Ruz</v>
      </c>
      <c r="F375">
        <f>+'Base de datos  1'!G2764</f>
        <v>0</v>
      </c>
      <c r="G375" s="92">
        <f>+'Base de datos  1'!H2764</f>
        <v>23113</v>
      </c>
    </row>
    <row r="376" spans="1:7" x14ac:dyDescent="0.25">
      <c r="A376" s="33">
        <f>+'Base de datos  1'!A2765</f>
        <v>44409</v>
      </c>
      <c r="B376" s="33" t="str">
        <f>+'Base de datos  1'!C2764</f>
        <v>Pago Cuota</v>
      </c>
      <c r="C376" s="33">
        <f>+'Base de datos  1'!D2765</f>
        <v>44431</v>
      </c>
      <c r="D376" s="33" t="str">
        <f>+'Base de datos  1'!E2765</f>
        <v>TR</v>
      </c>
      <c r="E376" s="33" t="str">
        <f>+'Base de datos  1'!F2765</f>
        <v>Icalma 72, J.Matamala</v>
      </c>
      <c r="F376">
        <f>+'Base de datos  1'!G2765</f>
        <v>0</v>
      </c>
      <c r="G376" s="92">
        <f>+'Base de datos  1'!H2765</f>
        <v>23000</v>
      </c>
    </row>
    <row r="377" spans="1:7" x14ac:dyDescent="0.25">
      <c r="A377" s="33">
        <f>+'Base de datos  1'!A2766</f>
        <v>44409</v>
      </c>
      <c r="B377" s="33" t="str">
        <f>+'Base de datos  1'!C2765</f>
        <v>Pago Cuota</v>
      </c>
      <c r="C377" s="33">
        <f>+'Base de datos  1'!D2766</f>
        <v>44431</v>
      </c>
      <c r="D377" s="33" t="str">
        <f>+'Base de datos  1'!E2766</f>
        <v>TR</v>
      </c>
      <c r="E377" s="33" t="str">
        <f>+'Base de datos  1'!F2766</f>
        <v>Ivonne Jorquera, Puyehue 32</v>
      </c>
      <c r="F377">
        <f>+'Base de datos  1'!G2766</f>
        <v>0</v>
      </c>
      <c r="G377" s="92">
        <f>+'Base de datos  1'!H2766</f>
        <v>23000</v>
      </c>
    </row>
    <row r="378" spans="1:7" x14ac:dyDescent="0.25">
      <c r="A378" s="33">
        <f>+'Base de datos  1'!A2767</f>
        <v>44409</v>
      </c>
      <c r="B378" s="33" t="str">
        <f>+'Base de datos  1'!C2766</f>
        <v>Pago Cuota</v>
      </c>
      <c r="C378" s="33">
        <f>+'Base de datos  1'!D2767</f>
        <v>44431</v>
      </c>
      <c r="D378" s="33" t="str">
        <f>+'Base de datos  1'!E2767</f>
        <v>TR</v>
      </c>
      <c r="E378" s="33" t="str">
        <f>+'Base de datos  1'!F2767</f>
        <v xml:space="preserve">Llanquihue 109, Teresa Gatica </v>
      </c>
      <c r="F378">
        <f>+'Base de datos  1'!G2767</f>
        <v>0</v>
      </c>
      <c r="G378" s="92">
        <f>+'Base de datos  1'!H2767</f>
        <v>37609</v>
      </c>
    </row>
    <row r="379" spans="1:7" x14ac:dyDescent="0.25">
      <c r="A379" s="33">
        <f>+'Base de datos  1'!A2768</f>
        <v>44409</v>
      </c>
      <c r="B379" s="33" t="str">
        <f>+'Base de datos  1'!C2767</f>
        <v>Pago Cuota</v>
      </c>
      <c r="C379" s="33">
        <f>+'Base de datos  1'!D2768</f>
        <v>44431</v>
      </c>
      <c r="D379" s="33" t="str">
        <f>+'Base de datos  1'!E2768</f>
        <v>TR</v>
      </c>
      <c r="E379" s="33" t="str">
        <f>+'Base de datos  1'!F2768</f>
        <v>Llanquihue 80, Sergio Ibaceta</v>
      </c>
      <c r="F379">
        <f>+'Base de datos  1'!G2768</f>
        <v>0</v>
      </c>
      <c r="G379" s="92">
        <f>+'Base de datos  1'!H2768</f>
        <v>23080</v>
      </c>
    </row>
    <row r="380" spans="1:7" x14ac:dyDescent="0.25">
      <c r="A380" s="33">
        <f>+'Base de datos  1'!A2769</f>
        <v>44409</v>
      </c>
      <c r="B380" s="33" t="str">
        <f>+'Base de datos  1'!C2768</f>
        <v>Pago Cuota</v>
      </c>
      <c r="C380" s="33">
        <f>+'Base de datos  1'!D2769</f>
        <v>44431</v>
      </c>
      <c r="D380" s="33" t="str">
        <f>+'Base de datos  1'!E2769</f>
        <v>TR</v>
      </c>
      <c r="E380" s="33" t="str">
        <f>+'Base de datos  1'!F2769</f>
        <v>Puyehue 37, J.Matamala</v>
      </c>
      <c r="F380">
        <f>+'Base de datos  1'!G2769</f>
        <v>0</v>
      </c>
      <c r="G380" s="92">
        <f>+'Base de datos  1'!H2769</f>
        <v>23000</v>
      </c>
    </row>
    <row r="381" spans="1:7" x14ac:dyDescent="0.25">
      <c r="A381" s="33">
        <f>+'Base de datos  1'!A2770</f>
        <v>44409</v>
      </c>
      <c r="B381" s="33" t="str">
        <f>+'Base de datos  1'!C2769</f>
        <v>Pago Cuota</v>
      </c>
      <c r="C381" s="33">
        <f>+'Base de datos  1'!D2770</f>
        <v>44431</v>
      </c>
      <c r="D381" s="33" t="str">
        <f>+'Base de datos  1'!E2770</f>
        <v>TR</v>
      </c>
      <c r="E381" s="33" t="str">
        <f>+'Base de datos  1'!F2770</f>
        <v>Puyehue 43, Aurelio Sandoval</v>
      </c>
      <c r="F381">
        <f>+'Base de datos  1'!G2770</f>
        <v>0</v>
      </c>
      <c r="G381" s="92">
        <f>+'Base de datos  1'!H2770</f>
        <v>46000</v>
      </c>
    </row>
    <row r="382" spans="1:7" x14ac:dyDescent="0.25">
      <c r="A382" s="33">
        <f>+'Base de datos  1'!A2771</f>
        <v>44409</v>
      </c>
      <c r="B382" s="33" t="str">
        <f>+'Base de datos  1'!C2770</f>
        <v>Pago Cuota</v>
      </c>
      <c r="C382" s="33">
        <f>+'Base de datos  1'!D2771</f>
        <v>44431</v>
      </c>
      <c r="D382" s="33" t="str">
        <f>+'Base de datos  1'!E2771</f>
        <v>TR</v>
      </c>
      <c r="E382" s="33" t="str">
        <f>+'Base de datos  1'!F2771</f>
        <v>Villarrica 102, Ximena Mancilla</v>
      </c>
      <c r="F382">
        <f>+'Base de datos  1'!G2771</f>
        <v>0</v>
      </c>
      <c r="G382" s="92">
        <f>+'Base de datos  1'!H2771</f>
        <v>23102</v>
      </c>
    </row>
    <row r="383" spans="1:7" x14ac:dyDescent="0.25">
      <c r="A383" s="33">
        <f>+'Base de datos  1'!A2772</f>
        <v>44409</v>
      </c>
      <c r="B383" s="33" t="str">
        <f>+'Base de datos  1'!C2771</f>
        <v>Pago Cuota</v>
      </c>
      <c r="C383" s="33">
        <f>+'Base de datos  1'!D2772</f>
        <v>44432</v>
      </c>
      <c r="D383" s="33" t="str">
        <f>+'Base de datos  1'!E2772</f>
        <v>TR</v>
      </c>
      <c r="E383" s="33" t="str">
        <f>+'Base de datos  1'!F2772</f>
        <v>Llanquihue 74, Eliana Haro 14031</v>
      </c>
      <c r="F383">
        <f>+'Base de datos  1'!G2772</f>
        <v>0</v>
      </c>
      <c r="G383" s="92">
        <f>+'Base de datos  1'!H2772</f>
        <v>23000</v>
      </c>
    </row>
    <row r="384" spans="1:7" x14ac:dyDescent="0.25">
      <c r="A384" s="33">
        <f>+'Base de datos  1'!A2773</f>
        <v>44409</v>
      </c>
      <c r="B384" s="33" t="str">
        <f>+'Base de datos  1'!C2772</f>
        <v>Pago Cuota</v>
      </c>
      <c r="C384" s="33">
        <f>+'Base de datos  1'!D2773</f>
        <v>44432</v>
      </c>
      <c r="D384" s="33" t="str">
        <f>+'Base de datos  1'!E2773</f>
        <v>TR</v>
      </c>
      <c r="E384" s="33" t="str">
        <f>+'Base de datos  1'!F2773</f>
        <v>Ranco 54, Marion Pacheco</v>
      </c>
      <c r="F384">
        <f>+'Base de datos  1'!G2773</f>
        <v>0</v>
      </c>
      <c r="G384" s="92">
        <f>+'Base de datos  1'!H2773</f>
        <v>23000</v>
      </c>
    </row>
    <row r="385" spans="1:7" x14ac:dyDescent="0.25">
      <c r="A385" s="33">
        <f>+'Base de datos  1'!A2774</f>
        <v>44409</v>
      </c>
      <c r="B385" s="33" t="str">
        <f>+'Base de datos  1'!C2773</f>
        <v>Pago Cuota</v>
      </c>
      <c r="C385" s="33">
        <f>+'Base de datos  1'!D2774</f>
        <v>44432</v>
      </c>
      <c r="D385" s="33" t="str">
        <f>+'Base de datos  1'!E2774</f>
        <v>TR</v>
      </c>
      <c r="E385" s="33" t="str">
        <f>+'Base de datos  1'!F2774</f>
        <v>Ranco 83, Silvia Gonzalez 14041</v>
      </c>
      <c r="F385">
        <f>+'Base de datos  1'!G2774</f>
        <v>0</v>
      </c>
      <c r="G385" s="92">
        <f>+'Base de datos  1'!H2774</f>
        <v>23000</v>
      </c>
    </row>
    <row r="386" spans="1:7" x14ac:dyDescent="0.25">
      <c r="A386" s="33">
        <f>+'Base de datos  1'!A2775</f>
        <v>44409</v>
      </c>
      <c r="B386" s="33" t="str">
        <f>+'Base de datos  1'!C2774</f>
        <v>Pago Cuota</v>
      </c>
      <c r="C386" s="33">
        <f>+'Base de datos  1'!D2775</f>
        <v>44432</v>
      </c>
      <c r="D386" s="33" t="str">
        <f>+'Base de datos  1'!E2775</f>
        <v>TR</v>
      </c>
      <c r="E386" s="33" t="str">
        <f>+'Base de datos  1'!F2775</f>
        <v>Ranco 89, Teresa Rojas 14044</v>
      </c>
      <c r="F386">
        <f>+'Base de datos  1'!G2775</f>
        <v>0</v>
      </c>
      <c r="G386" s="92">
        <f>+'Base de datos  1'!H2775</f>
        <v>46000</v>
      </c>
    </row>
    <row r="387" spans="1:7" x14ac:dyDescent="0.25">
      <c r="A387" s="33">
        <f>+'Base de datos  1'!A2776</f>
        <v>44409</v>
      </c>
      <c r="B387" s="33" t="str">
        <f>+'Base de datos  1'!C2775</f>
        <v>Pago Cuota</v>
      </c>
      <c r="C387" s="33">
        <f>+'Base de datos  1'!D2776</f>
        <v>44434</v>
      </c>
      <c r="D387" s="33" t="str">
        <f>+'Base de datos  1'!E2776</f>
        <v>TR</v>
      </c>
      <c r="E387" s="33" t="str">
        <f>+'Base de datos  1'!F2776</f>
        <v>Riñihue 23, Sara Salgado</v>
      </c>
      <c r="F387">
        <f>+'Base de datos  1'!G2776</f>
        <v>0</v>
      </c>
      <c r="G387" s="92">
        <f>+'Base de datos  1'!H2776</f>
        <v>92000</v>
      </c>
    </row>
    <row r="388" spans="1:7" x14ac:dyDescent="0.25">
      <c r="A388" s="33">
        <f>+'Base de datos  1'!A2777</f>
        <v>44409</v>
      </c>
      <c r="B388" s="33" t="str">
        <f>+'Base de datos  1'!C2776</f>
        <v>Pago Cuota</v>
      </c>
      <c r="C388" s="33">
        <f>+'Base de datos  1'!D2777</f>
        <v>44434</v>
      </c>
      <c r="D388" s="33" t="str">
        <f>+'Base de datos  1'!E2777</f>
        <v>TR</v>
      </c>
      <c r="E388" s="33" t="str">
        <f>+'Base de datos  1'!F2777</f>
        <v>Villarrica 98, Anibal Vivaceta</v>
      </c>
      <c r="F388">
        <f>+'Base de datos  1'!G2777</f>
        <v>0</v>
      </c>
      <c r="G388" s="92">
        <f>+'Base de datos  1'!H2777</f>
        <v>230000</v>
      </c>
    </row>
    <row r="389" spans="1:7" x14ac:dyDescent="0.25">
      <c r="A389" s="33">
        <f>+'Base de datos  1'!A2778</f>
        <v>44409</v>
      </c>
      <c r="B389" s="33" t="str">
        <f>+'Base de datos  1'!C2777</f>
        <v>Pago Cuota</v>
      </c>
      <c r="C389" s="33">
        <f>+'Base de datos  1'!D2778</f>
        <v>44435</v>
      </c>
      <c r="D389" s="33" t="str">
        <f>+'Base de datos  1'!E2778</f>
        <v>TR</v>
      </c>
      <c r="E389" s="33" t="str">
        <f>+'Base de datos  1'!F2778</f>
        <v>Puyehue 47, Andrea Valdivia</v>
      </c>
      <c r="F389">
        <f>+'Base de datos  1'!G2778</f>
        <v>0</v>
      </c>
      <c r="G389" s="92">
        <f>+'Base de datos  1'!H2778</f>
        <v>23000</v>
      </c>
    </row>
    <row r="390" spans="1:7" x14ac:dyDescent="0.25">
      <c r="A390" s="33">
        <f>+'Base de datos  1'!A2779</f>
        <v>44409</v>
      </c>
      <c r="B390" s="33" t="str">
        <f>+'Base de datos  1'!C2778</f>
        <v>Pago Cuota</v>
      </c>
      <c r="C390" s="33">
        <f>+'Base de datos  1'!D2779</f>
        <v>44435</v>
      </c>
      <c r="D390" s="33" t="str">
        <f>+'Base de datos  1'!E2779</f>
        <v>TR</v>
      </c>
      <c r="E390" s="33" t="str">
        <f>+'Base de datos  1'!F2779</f>
        <v>Riñihue 23, Sara Salgado</v>
      </c>
      <c r="F390">
        <f>+'Base de datos  1'!G2779</f>
        <v>0</v>
      </c>
      <c r="G390" s="92">
        <f>+'Base de datos  1'!H2779</f>
        <v>92000</v>
      </c>
    </row>
    <row r="391" spans="1:7" x14ac:dyDescent="0.25">
      <c r="A391" s="33">
        <f>+'Base de datos  1'!A2780</f>
        <v>44409</v>
      </c>
      <c r="B391" s="33" t="str">
        <f>+'Base de datos  1'!C2779</f>
        <v>Pago Cuota</v>
      </c>
      <c r="C391" s="33">
        <f>+'Base de datos  1'!D2780</f>
        <v>44438</v>
      </c>
      <c r="D391" s="33" t="str">
        <f>+'Base de datos  1'!E2780</f>
        <v>TR</v>
      </c>
      <c r="E391" s="33" t="str">
        <f>+'Base de datos  1'!F2780</f>
        <v>Llanquihue 82, Maria Molina</v>
      </c>
      <c r="F391">
        <f>+'Base de datos  1'!G2780</f>
        <v>0</v>
      </c>
      <c r="G391" s="92">
        <f>+'Base de datos  1'!H2780</f>
        <v>23000</v>
      </c>
    </row>
    <row r="392" spans="1:7" x14ac:dyDescent="0.25">
      <c r="A392" s="33">
        <f>+'Base de datos  1'!A2781</f>
        <v>44409</v>
      </c>
      <c r="B392" s="33" t="str">
        <f>+'Base de datos  1'!C2780</f>
        <v>Pago Cuota</v>
      </c>
      <c r="C392" s="33">
        <f>+'Base de datos  1'!D2781</f>
        <v>44438</v>
      </c>
      <c r="D392" s="33" t="str">
        <f>+'Base de datos  1'!E2781</f>
        <v>TR</v>
      </c>
      <c r="E392" s="33" t="str">
        <f>+'Base de datos  1'!F2781</f>
        <v>R.Figueroa vuelto caja chica</v>
      </c>
      <c r="F392">
        <f>+'Base de datos  1'!G2781</f>
        <v>0</v>
      </c>
      <c r="G392" s="92">
        <f>+'Base de datos  1'!H2781</f>
        <v>51700</v>
      </c>
    </row>
    <row r="393" spans="1:7" x14ac:dyDescent="0.25">
      <c r="A393" s="33">
        <f>+'Base de datos  1'!A2782</f>
        <v>44409</v>
      </c>
      <c r="B393" s="33" t="str">
        <f>+'Base de datos  1'!C2781</f>
        <v>Pago Cuota</v>
      </c>
      <c r="C393" s="33">
        <f>+'Base de datos  1'!D2782</f>
        <v>44438</v>
      </c>
      <c r="D393" s="33" t="str">
        <f>+'Base de datos  1'!E2782</f>
        <v>TR</v>
      </c>
      <c r="E393" s="33" t="str">
        <f>+'Base de datos  1'!F2782</f>
        <v>Ranco 52, Nancy Paez</v>
      </c>
      <c r="F393">
        <f>+'Base de datos  1'!G2782</f>
        <v>0</v>
      </c>
      <c r="G393" s="92">
        <f>+'Base de datos  1'!H2782</f>
        <v>69000</v>
      </c>
    </row>
    <row r="394" spans="1:7" x14ac:dyDescent="0.25">
      <c r="A394" s="33">
        <f>+'Base de datos  1'!A2783</f>
        <v>44409</v>
      </c>
      <c r="B394" s="33" t="str">
        <f>+'Base de datos  1'!C2782</f>
        <v>Pago Cuota</v>
      </c>
      <c r="C394" s="33">
        <f>+'Base de datos  1'!D2783</f>
        <v>44438</v>
      </c>
      <c r="D394" s="33" t="str">
        <f>+'Base de datos  1'!E2783</f>
        <v>TR</v>
      </c>
      <c r="E394" s="33" t="str">
        <f>+'Base de datos  1'!F2783</f>
        <v>Riñihue 19, Teresa Peña</v>
      </c>
      <c r="F394">
        <f>+'Base de datos  1'!G2783</f>
        <v>0</v>
      </c>
      <c r="G394" s="92">
        <f>+'Base de datos  1'!H2783</f>
        <v>25000</v>
      </c>
    </row>
    <row r="395" spans="1:7" x14ac:dyDescent="0.25">
      <c r="A395" s="33">
        <f>+'Base de datos  1'!A2784</f>
        <v>44409</v>
      </c>
      <c r="B395" s="33" t="str">
        <f>+'Base de datos  1'!C2783</f>
        <v>Pago Cuota</v>
      </c>
      <c r="C395" s="33">
        <f>+'Base de datos  1'!D2784</f>
        <v>44438</v>
      </c>
      <c r="D395" s="33" t="str">
        <f>+'Base de datos  1'!E2784</f>
        <v>TR</v>
      </c>
      <c r="E395" s="33" t="str">
        <f>+'Base de datos  1'!F2784</f>
        <v>Villarrica 123, Omar Sepulveda</v>
      </c>
      <c r="F395">
        <f>+'Base de datos  1'!G2784</f>
        <v>0</v>
      </c>
      <c r="G395" s="92">
        <f>+'Base de datos  1'!H2784</f>
        <v>23000</v>
      </c>
    </row>
    <row r="396" spans="1:7" x14ac:dyDescent="0.25">
      <c r="A396" s="33">
        <f>+'Base de datos  1'!A2785</f>
        <v>44409</v>
      </c>
      <c r="B396" s="33" t="str">
        <f>+'Base de datos  1'!C2784</f>
        <v>Pago Cuota</v>
      </c>
      <c r="C396" s="33">
        <f>+'Base de datos  1'!D2785</f>
        <v>44438</v>
      </c>
      <c r="D396" s="33" t="str">
        <f>+'Base de datos  1'!E2785</f>
        <v>TR</v>
      </c>
      <c r="E396" s="33" t="str">
        <f>+'Base de datos  1'!F2785</f>
        <v>Villarrica 129, Ricardo Figueroa</v>
      </c>
      <c r="F396">
        <f>+'Base de datos  1'!G2785</f>
        <v>0</v>
      </c>
      <c r="G396" s="92">
        <f>+'Base de datos  1'!H2785</f>
        <v>23000</v>
      </c>
    </row>
    <row r="397" spans="1:7" x14ac:dyDescent="0.25">
      <c r="A397" s="33">
        <f>+'Base de datos  1'!A2786</f>
        <v>44409</v>
      </c>
      <c r="B397" s="33" t="str">
        <f>+'Base de datos  1'!C2785</f>
        <v>Pago Cuota</v>
      </c>
      <c r="C397" s="33">
        <f>+'Base de datos  1'!D2786</f>
        <v>44439</v>
      </c>
      <c r="D397" s="33" t="str">
        <f>+'Base de datos  1'!E2786</f>
        <v>TR</v>
      </c>
      <c r="E397" s="33" t="str">
        <f>+'Base de datos  1'!F2786</f>
        <v>Llanquihue 10,-105, Tatiana Tejos</v>
      </c>
      <c r="F397">
        <f>+'Base de datos  1'!G2786</f>
        <v>0</v>
      </c>
      <c r="G397" s="92">
        <f>+'Base de datos  1'!H2786</f>
        <v>92000</v>
      </c>
    </row>
    <row r="398" spans="1:7" x14ac:dyDescent="0.25">
      <c r="A398" s="33">
        <f>+'Base de datos  1'!A2787</f>
        <v>44409</v>
      </c>
      <c r="B398" s="33" t="str">
        <f>+'Base de datos  1'!C2786</f>
        <v>Pago Cuota</v>
      </c>
      <c r="C398" s="33">
        <f>+'Base de datos  1'!D2787</f>
        <v>44439</v>
      </c>
      <c r="D398" s="33" t="str">
        <f>+'Base de datos  1'!E2787</f>
        <v>TR</v>
      </c>
      <c r="E398" s="33" t="str">
        <f>+'Base de datos  1'!F2787</f>
        <v>Llanquihue 97 A, Castillo Olivera</v>
      </c>
      <c r="F398">
        <f>+'Base de datos  1'!G2787</f>
        <v>0</v>
      </c>
      <c r="G398" s="92">
        <f>+'Base de datos  1'!H2787</f>
        <v>23000</v>
      </c>
    </row>
    <row r="399" spans="1:7" x14ac:dyDescent="0.25">
      <c r="A399" s="33">
        <f>+'Base de datos  1'!A2788</f>
        <v>44409</v>
      </c>
      <c r="B399" s="33" t="str">
        <f>+'Base de datos  1'!C2787</f>
        <v>Pago Cuota</v>
      </c>
      <c r="C399" s="33">
        <f>+'Base de datos  1'!D2788</f>
        <v>44439</v>
      </c>
      <c r="D399" s="33" t="str">
        <f>+'Base de datos  1'!E2788</f>
        <v>TR</v>
      </c>
      <c r="E399" s="33" t="str">
        <f>+'Base de datos  1'!F2788</f>
        <v>Ranco 50, Julia Parra</v>
      </c>
      <c r="F399">
        <f>+'Base de datos  1'!G2788</f>
        <v>0</v>
      </c>
      <c r="G399" s="92">
        <f>+'Base de datos  1'!H2788</f>
        <v>23000</v>
      </c>
    </row>
    <row r="400" spans="1:7" x14ac:dyDescent="0.25">
      <c r="A400" s="33">
        <f>+'Base de datos  1'!A2789</f>
        <v>44409</v>
      </c>
      <c r="B400" s="33" t="str">
        <f>+'Base de datos  1'!C2788</f>
        <v>Pago Cuota</v>
      </c>
      <c r="C400" s="33">
        <f>+'Base de datos  1'!D2789</f>
        <v>44439</v>
      </c>
      <c r="D400" s="33" t="str">
        <f>+'Base de datos  1'!E2789</f>
        <v>TR</v>
      </c>
      <c r="E400" s="33" t="str">
        <f>+'Base de datos  1'!F2789</f>
        <v>Ranco 79, Ismelda Meza</v>
      </c>
      <c r="F400">
        <f>+'Base de datos  1'!G2789</f>
        <v>0</v>
      </c>
      <c r="G400" s="92">
        <f>+'Base de datos  1'!H2789</f>
        <v>23000</v>
      </c>
    </row>
    <row r="401" spans="1:8" x14ac:dyDescent="0.25">
      <c r="A401" s="33">
        <f>+'Base de datos  1'!A2790</f>
        <v>44409</v>
      </c>
      <c r="B401" s="33" t="str">
        <f>+'Base de datos  1'!C2789</f>
        <v>Pago Cuota</v>
      </c>
      <c r="C401" s="33">
        <f>+'Base de datos  1'!D2790</f>
        <v>44439</v>
      </c>
      <c r="D401" s="33" t="str">
        <f>+'Base de datos  1'!E2790</f>
        <v>TR</v>
      </c>
      <c r="E401" s="33" t="str">
        <f>+'Base de datos  1'!F2790</f>
        <v>Villarrica 120, Maria Eugenia Basaure</v>
      </c>
      <c r="F401">
        <f>+'Base de datos  1'!G2790</f>
        <v>0</v>
      </c>
      <c r="G401" s="92">
        <f>+'Base de datos  1'!H2790</f>
        <v>66000</v>
      </c>
    </row>
    <row r="402" spans="1:8" x14ac:dyDescent="0.25">
      <c r="A402" s="167">
        <f>+'Base de datos  1'!A2791</f>
        <v>44409</v>
      </c>
      <c r="B402" s="167" t="str">
        <f>+'Base de datos  1'!C2790</f>
        <v>Pago Cuota</v>
      </c>
      <c r="C402" s="167">
        <f>+'Base de datos  1'!D2791</f>
        <v>44439</v>
      </c>
      <c r="D402" s="167" t="str">
        <f>+'Base de datos  1'!E2791</f>
        <v>TR</v>
      </c>
      <c r="E402" s="167" t="str">
        <f>+'Base de datos  1'!F2791</f>
        <v>Villarrica 120, Maria Eugenia Basaure</v>
      </c>
      <c r="F402" s="168">
        <f>+'Base de datos  1'!G2791</f>
        <v>0</v>
      </c>
      <c r="G402" s="282">
        <f>+'Base de datos  1'!H2791</f>
        <v>3000</v>
      </c>
      <c r="H402" s="170">
        <f>SUM(G347:G402)</f>
        <v>2295855</v>
      </c>
    </row>
    <row r="403" spans="1:8" x14ac:dyDescent="0.25">
      <c r="A403" s="33">
        <f>+'Base de datos  1'!A2792</f>
        <v>44440</v>
      </c>
      <c r="B403" s="33" t="str">
        <f>+'Base de datos  1'!C2791</f>
        <v>Pago Cuota</v>
      </c>
      <c r="C403" s="33">
        <f>+'Base de datos  1'!D2792</f>
        <v>44440</v>
      </c>
      <c r="D403" s="33" t="str">
        <f>+'Base de datos  1'!E2792</f>
        <v>TR</v>
      </c>
      <c r="E403" s="33" t="str">
        <f>+'Base de datos  1'!F2792</f>
        <v>Llanquihue 119, Maria Madariaga</v>
      </c>
      <c r="F403">
        <f>+'Base de datos  1'!G2792</f>
        <v>0</v>
      </c>
      <c r="G403" s="92">
        <f>+'Base de datos  1'!H2792</f>
        <v>46000</v>
      </c>
    </row>
    <row r="404" spans="1:8" x14ac:dyDescent="0.25">
      <c r="A404" s="33">
        <f>+'Base de datos  1'!A2793</f>
        <v>44440</v>
      </c>
      <c r="B404" s="33" t="str">
        <f>+'Base de datos  1'!C2792</f>
        <v>Pago Cuota</v>
      </c>
      <c r="C404" s="33">
        <f>+'Base de datos  1'!D2793</f>
        <v>44440</v>
      </c>
      <c r="D404" s="33" t="str">
        <f>+'Base de datos  1'!E2793</f>
        <v>TR</v>
      </c>
      <c r="E404" s="33" t="str">
        <f>+'Base de datos  1'!F2793</f>
        <v>Puyehue 22, Cristina Olivares</v>
      </c>
      <c r="F404">
        <f>+'Base de datos  1'!G2793</f>
        <v>0</v>
      </c>
      <c r="G404" s="92">
        <f>+'Base de datos  1'!H2793</f>
        <v>92000</v>
      </c>
    </row>
    <row r="405" spans="1:8" x14ac:dyDescent="0.25">
      <c r="A405" s="33">
        <f>+'Base de datos  1'!A2794</f>
        <v>44440</v>
      </c>
      <c r="B405" s="33" t="str">
        <f>+'Base de datos  1'!C2793</f>
        <v>Pago Cuota</v>
      </c>
      <c r="C405" s="33">
        <f>+'Base de datos  1'!D2794</f>
        <v>44440</v>
      </c>
      <c r="D405" s="33" t="str">
        <f>+'Base de datos  1'!E2794</f>
        <v>TR</v>
      </c>
      <c r="E405" s="33" t="str">
        <f>+'Base de datos  1'!F2794</f>
        <v>Villarrica 128, Claudia Ubilla</v>
      </c>
      <c r="F405">
        <f>+'Base de datos  1'!G2794</f>
        <v>0</v>
      </c>
      <c r="G405" s="92">
        <f>+'Base de datos  1'!H2794</f>
        <v>23000</v>
      </c>
    </row>
    <row r="406" spans="1:8" x14ac:dyDescent="0.25">
      <c r="A406" s="33">
        <f>+'Base de datos  1'!A2795</f>
        <v>44440</v>
      </c>
      <c r="B406" s="33" t="str">
        <f>+'Base de datos  1'!C2794</f>
        <v>Pago Cuota</v>
      </c>
      <c r="C406" s="33">
        <f>+'Base de datos  1'!D2795</f>
        <v>44442</v>
      </c>
      <c r="D406" s="33" t="str">
        <f>+'Base de datos  1'!E2795</f>
        <v>TR</v>
      </c>
      <c r="E406" s="33" t="str">
        <f>+'Base de datos  1'!F2795</f>
        <v>Ranco 77, Melinda Gonzalez</v>
      </c>
      <c r="F406">
        <f>+'Base de datos  1'!G2795</f>
        <v>0</v>
      </c>
      <c r="G406" s="92">
        <f>+'Base de datos  1'!H2795</f>
        <v>23000</v>
      </c>
    </row>
    <row r="407" spans="1:8" x14ac:dyDescent="0.25">
      <c r="A407" s="33">
        <f>+'Base de datos  1'!A2796</f>
        <v>44440</v>
      </c>
      <c r="B407" s="33" t="str">
        <f>+'Base de datos  1'!C2795</f>
        <v>Pago Cuota</v>
      </c>
      <c r="C407" s="33">
        <f>+'Base de datos  1'!D2796</f>
        <v>44442</v>
      </c>
      <c r="D407" s="33" t="str">
        <f>+'Base de datos  1'!E2796</f>
        <v>D/E</v>
      </c>
      <c r="E407" s="33" t="str">
        <f>+'Base de datos  1'!F2796</f>
        <v>Villarrica 100, Julia Zuñiga</v>
      </c>
      <c r="F407">
        <f>+'Base de datos  1'!G2796</f>
        <v>0</v>
      </c>
      <c r="G407" s="92">
        <f>+'Base de datos  1'!H2796</f>
        <v>23100</v>
      </c>
    </row>
    <row r="408" spans="1:8" x14ac:dyDescent="0.25">
      <c r="A408" s="33">
        <f>+'Base de datos  1'!A2797</f>
        <v>44440</v>
      </c>
      <c r="B408" s="33" t="str">
        <f>+'Base de datos  1'!C2796</f>
        <v>Pago Cuota</v>
      </c>
      <c r="C408" s="33">
        <f>+'Base de datos  1'!D2797</f>
        <v>44442</v>
      </c>
      <c r="D408" s="33" t="str">
        <f>+'Base de datos  1'!E2797</f>
        <v>TR</v>
      </c>
      <c r="E408" s="33" t="str">
        <f>+'Base de datos  1'!F2797</f>
        <v>Villarrica 122, Luis Sepulveda</v>
      </c>
      <c r="F408">
        <f>+'Base de datos  1'!G2797</f>
        <v>0</v>
      </c>
      <c r="G408" s="92">
        <f>+'Base de datos  1'!H2797</f>
        <v>23000</v>
      </c>
    </row>
    <row r="409" spans="1:8" x14ac:dyDescent="0.25">
      <c r="A409" s="33">
        <f>+'Base de datos  1'!A2798</f>
        <v>44440</v>
      </c>
      <c r="B409" s="33" t="str">
        <f>+'Base de datos  1'!C2797</f>
        <v>Pago Cuota</v>
      </c>
      <c r="C409" s="33">
        <f>+'Base de datos  1'!D2798</f>
        <v>44445</v>
      </c>
      <c r="D409" s="33" t="str">
        <f>+'Base de datos  1'!E2798</f>
        <v>TR</v>
      </c>
      <c r="E409" s="33" t="str">
        <f>+'Base de datos  1'!F2798</f>
        <v>Llanquihue 115, Suc. Zaide Uribe</v>
      </c>
      <c r="F409" t="str">
        <f>+'Base de datos  1'!G2798</f>
        <v>8 cuota</v>
      </c>
      <c r="G409" s="92">
        <f>+'Base de datos  1'!H2798</f>
        <v>150115</v>
      </c>
    </row>
    <row r="410" spans="1:8" x14ac:dyDescent="0.25">
      <c r="A410" s="33">
        <f>+'Base de datos  1'!A2799</f>
        <v>44440</v>
      </c>
      <c r="B410" s="33" t="str">
        <f>+'Base de datos  1'!C2798</f>
        <v>Pago Cuota</v>
      </c>
      <c r="C410" s="33">
        <f>+'Base de datos  1'!D2799</f>
        <v>44445</v>
      </c>
      <c r="D410" s="33" t="str">
        <f>+'Base de datos  1'!E2799</f>
        <v>TR</v>
      </c>
      <c r="E410" s="33" t="str">
        <f>+'Base de datos  1'!F2799</f>
        <v>Llanquihue 92, Carlos Herrera</v>
      </c>
      <c r="F410">
        <f>+'Base de datos  1'!G2799</f>
        <v>0</v>
      </c>
      <c r="G410" s="92">
        <f>+'Base de datos  1'!H2799</f>
        <v>50000</v>
      </c>
    </row>
    <row r="411" spans="1:8" x14ac:dyDescent="0.25">
      <c r="A411" s="33">
        <f>+'Base de datos  1'!A2800</f>
        <v>44440</v>
      </c>
      <c r="B411" s="33" t="str">
        <f>+'Base de datos  1'!C2799</f>
        <v>Pago Cuota</v>
      </c>
      <c r="C411" s="33">
        <f>+'Base de datos  1'!D2800</f>
        <v>44445</v>
      </c>
      <c r="D411" s="33" t="str">
        <f>+'Base de datos  1'!E2800</f>
        <v>TR</v>
      </c>
      <c r="E411" s="33" t="str">
        <f>+'Base de datos  1'!F2800</f>
        <v>Llanquihue 97. Rene Rivero</v>
      </c>
      <c r="F411">
        <f>+'Base de datos  1'!G2800</f>
        <v>0</v>
      </c>
      <c r="G411" s="92">
        <f>+'Base de datos  1'!H2800</f>
        <v>23000</v>
      </c>
    </row>
    <row r="412" spans="1:8" x14ac:dyDescent="0.25">
      <c r="A412" s="33">
        <f>+'Base de datos  1'!A2801</f>
        <v>44440</v>
      </c>
      <c r="B412" s="33" t="str">
        <f>+'Base de datos  1'!C2800</f>
        <v>Pago Cuota</v>
      </c>
      <c r="C412" s="33">
        <f>+'Base de datos  1'!D2801</f>
        <v>44445</v>
      </c>
      <c r="D412" s="33" t="str">
        <f>+'Base de datos  1'!E2801</f>
        <v>TR</v>
      </c>
      <c r="E412" s="33" t="str">
        <f>+'Base de datos  1'!F2801</f>
        <v>Ranco 56, Suc. Rigoberto Gonzalez</v>
      </c>
      <c r="F412">
        <f>+'Base de datos  1'!G2801</f>
        <v>0</v>
      </c>
      <c r="G412" s="92">
        <f>+'Base de datos  1'!H2801</f>
        <v>69000</v>
      </c>
    </row>
    <row r="413" spans="1:8" x14ac:dyDescent="0.25">
      <c r="A413" s="33">
        <f>+'Base de datos  1'!A2802</f>
        <v>44440</v>
      </c>
      <c r="B413" s="33" t="str">
        <f>+'Base de datos  1'!C2801</f>
        <v>Pago Cuota</v>
      </c>
      <c r="C413" s="33">
        <f>+'Base de datos  1'!D2802</f>
        <v>44445</v>
      </c>
      <c r="D413" s="33" t="str">
        <f>+'Base de datos  1'!E2802</f>
        <v>TR</v>
      </c>
      <c r="E413" s="33" t="str">
        <f>+'Base de datos  1'!F2802</f>
        <v>Ranco 75, Olga Hernandez</v>
      </c>
      <c r="F413">
        <f>+'Base de datos  1'!G2802</f>
        <v>0</v>
      </c>
      <c r="G413" s="92">
        <f>+'Base de datos  1'!H2802</f>
        <v>23000</v>
      </c>
    </row>
    <row r="414" spans="1:8" x14ac:dyDescent="0.25">
      <c r="A414" s="33">
        <f>+'Base de datos  1'!A2803</f>
        <v>44440</v>
      </c>
      <c r="B414" s="33" t="str">
        <f>+'Base de datos  1'!C2802</f>
        <v>Pago Cuota</v>
      </c>
      <c r="C414" s="33">
        <f>+'Base de datos  1'!D2803</f>
        <v>44445</v>
      </c>
      <c r="D414" s="33" t="str">
        <f>+'Base de datos  1'!E2803</f>
        <v>TR</v>
      </c>
      <c r="E414" s="33" t="str">
        <f>+'Base de datos  1'!F2803</f>
        <v>Villarrica 106, Carolina Uribe</v>
      </c>
      <c r="F414">
        <f>+'Base de datos  1'!G2803</f>
        <v>0</v>
      </c>
      <c r="G414" s="92">
        <f>+'Base de datos  1'!H2803</f>
        <v>23000</v>
      </c>
    </row>
    <row r="415" spans="1:8" x14ac:dyDescent="0.25">
      <c r="A415" s="33">
        <f>+'Base de datos  1'!A2804</f>
        <v>44440</v>
      </c>
      <c r="B415" s="33" t="str">
        <f>+'Base de datos  1'!C2803</f>
        <v>Pago Cuota</v>
      </c>
      <c r="C415" s="33">
        <f>+'Base de datos  1'!D2804</f>
        <v>44445</v>
      </c>
      <c r="D415" s="33" t="str">
        <f>+'Base de datos  1'!E2804</f>
        <v>TR</v>
      </c>
      <c r="E415" s="33" t="str">
        <f>+'Base de datos  1'!F2804</f>
        <v>Villarrica 118, Pia Burgos</v>
      </c>
      <c r="F415">
        <f>+'Base de datos  1'!G2804</f>
        <v>0</v>
      </c>
      <c r="G415" s="92">
        <f>+'Base de datos  1'!H2804</f>
        <v>39362</v>
      </c>
    </row>
    <row r="416" spans="1:8" x14ac:dyDescent="0.25">
      <c r="A416" s="33">
        <f>+'Base de datos  1'!A2805</f>
        <v>44440</v>
      </c>
      <c r="B416" s="33" t="str">
        <f>+'Base de datos  1'!C2804</f>
        <v>Pago Cuota</v>
      </c>
      <c r="C416" s="33">
        <f>+'Base de datos  1'!D2805</f>
        <v>44446</v>
      </c>
      <c r="D416" s="33" t="str">
        <f>+'Base de datos  1'!E2805</f>
        <v>TR</v>
      </c>
      <c r="E416" s="33" t="str">
        <f>+'Base de datos  1'!F2805</f>
        <v>Llanquihue 76, Glenda Alvarez</v>
      </c>
      <c r="F416">
        <f>+'Base de datos  1'!G2805</f>
        <v>0</v>
      </c>
      <c r="G416" s="92">
        <f>+'Base de datos  1'!H2805</f>
        <v>100000</v>
      </c>
    </row>
    <row r="417" spans="1:7" x14ac:dyDescent="0.25">
      <c r="A417" s="33">
        <f>+'Base de datos  1'!A2806</f>
        <v>44440</v>
      </c>
      <c r="B417" s="33" t="str">
        <f>+'Base de datos  1'!C2805</f>
        <v>Pago Cuota</v>
      </c>
      <c r="C417" s="33">
        <f>+'Base de datos  1'!D2806</f>
        <v>44448</v>
      </c>
      <c r="D417" s="33" t="str">
        <f>+'Base de datos  1'!E2806</f>
        <v>TR</v>
      </c>
      <c r="E417" s="33" t="str">
        <f>+'Base de datos  1'!F2806</f>
        <v>Puyehue 30, Jorge Carcasson</v>
      </c>
      <c r="F417">
        <f>+'Base de datos  1'!G2806</f>
        <v>0</v>
      </c>
      <c r="G417" s="92">
        <f>+'Base de datos  1'!H2806</f>
        <v>23000</v>
      </c>
    </row>
    <row r="418" spans="1:7" x14ac:dyDescent="0.25">
      <c r="A418" s="33">
        <f>+'Base de datos  1'!A2807</f>
        <v>44440</v>
      </c>
      <c r="B418" s="33" t="str">
        <f>+'Base de datos  1'!C2806</f>
        <v>Pago Cuota</v>
      </c>
      <c r="C418" s="33">
        <f>+'Base de datos  1'!D2807</f>
        <v>44448</v>
      </c>
      <c r="D418" s="33" t="str">
        <f>+'Base de datos  1'!E2807</f>
        <v>TR</v>
      </c>
      <c r="E418" s="33" t="str">
        <f>+'Base de datos  1'!F2807</f>
        <v>Ranco 48, Carola Arriagada</v>
      </c>
      <c r="F418">
        <f>+'Base de datos  1'!G2807</f>
        <v>0</v>
      </c>
      <c r="G418" s="92">
        <f>+'Base de datos  1'!H2807</f>
        <v>46000</v>
      </c>
    </row>
    <row r="419" spans="1:7" x14ac:dyDescent="0.25">
      <c r="A419" s="33">
        <f>+'Base de datos  1'!A2808</f>
        <v>44440</v>
      </c>
      <c r="B419" s="33" t="str">
        <f>+'Base de datos  1'!C2807</f>
        <v>Pago Cuota</v>
      </c>
      <c r="C419" s="33">
        <f>+'Base de datos  1'!D2808</f>
        <v>44449</v>
      </c>
      <c r="D419" s="33" t="str">
        <f>+'Base de datos  1'!E2808</f>
        <v>TR</v>
      </c>
      <c r="E419" s="33" t="str">
        <f>+'Base de datos  1'!F2808</f>
        <v>Ranco 42, Octavio Arrue</v>
      </c>
      <c r="F419">
        <f>+'Base de datos  1'!G2808</f>
        <v>0</v>
      </c>
      <c r="G419" s="92">
        <f>+'Base de datos  1'!H2808</f>
        <v>23000</v>
      </c>
    </row>
    <row r="420" spans="1:7" x14ac:dyDescent="0.25">
      <c r="A420" s="33">
        <f>+'Base de datos  1'!A2809</f>
        <v>44440</v>
      </c>
      <c r="B420" s="33" t="str">
        <f>+'Base de datos  1'!C2808</f>
        <v>Pago Cuota</v>
      </c>
      <c r="C420" s="33">
        <f>+'Base de datos  1'!D2809</f>
        <v>44452</v>
      </c>
      <c r="D420" s="33" t="str">
        <f>+'Base de datos  1'!E2809</f>
        <v>TR</v>
      </c>
      <c r="E420" s="33" t="str">
        <f>+'Base de datos  1'!F2809</f>
        <v>Llanquihue 88, Pedro Flores</v>
      </c>
      <c r="F420">
        <f>+'Base de datos  1'!G2809</f>
        <v>0</v>
      </c>
      <c r="G420" s="92">
        <f>+'Base de datos  1'!H2809</f>
        <v>23000</v>
      </c>
    </row>
    <row r="421" spans="1:7" x14ac:dyDescent="0.25">
      <c r="A421" s="33">
        <f>+'Base de datos  1'!A2810</f>
        <v>44440</v>
      </c>
      <c r="B421" s="33" t="str">
        <f>+'Base de datos  1'!C2809</f>
        <v>Pago Cuota</v>
      </c>
      <c r="C421" s="33">
        <f>+'Base de datos  1'!D2810</f>
        <v>44452</v>
      </c>
      <c r="D421" s="33" t="str">
        <f>+'Base de datos  1'!E2810</f>
        <v>TR</v>
      </c>
      <c r="E421" s="33" t="str">
        <f>+'Base de datos  1'!F2810</f>
        <v>Puyehue 39, Felipe Gallardo</v>
      </c>
      <c r="F421">
        <f>+'Base de datos  1'!G2810</f>
        <v>0</v>
      </c>
      <c r="G421" s="92">
        <f>+'Base de datos  1'!H2810</f>
        <v>23000</v>
      </c>
    </row>
    <row r="422" spans="1:7" x14ac:dyDescent="0.25">
      <c r="A422" s="33">
        <f>+'Base de datos  1'!A2811</f>
        <v>44440</v>
      </c>
      <c r="B422" s="33" t="str">
        <f>+'Base de datos  1'!C2810</f>
        <v>Pago Cuota</v>
      </c>
      <c r="C422" s="33">
        <f>+'Base de datos  1'!D2811</f>
        <v>44453</v>
      </c>
      <c r="D422" s="33" t="str">
        <f>+'Base de datos  1'!E2811</f>
        <v>TR</v>
      </c>
      <c r="E422" s="33" t="str">
        <f>+'Base de datos  1'!F2811</f>
        <v>Puyehue 24, Manuel Latapiat</v>
      </c>
      <c r="F422">
        <f>+'Base de datos  1'!G2811</f>
        <v>0</v>
      </c>
      <c r="G422" s="92">
        <f>+'Base de datos  1'!H2811</f>
        <v>69000</v>
      </c>
    </row>
    <row r="423" spans="1:7" x14ac:dyDescent="0.25">
      <c r="A423" s="33">
        <f>+'Base de datos  1'!A2812</f>
        <v>44440</v>
      </c>
      <c r="B423" s="33" t="str">
        <f>+'Base de datos  1'!C2811</f>
        <v>Pago Cuota</v>
      </c>
      <c r="C423" s="33">
        <f>+'Base de datos  1'!D2812</f>
        <v>44459</v>
      </c>
      <c r="D423" s="33" t="str">
        <f>+'Base de datos  1'!E2812</f>
        <v>TR</v>
      </c>
      <c r="E423" s="33" t="str">
        <f>+'Base de datos  1'!F2812</f>
        <v>Llanquihue 113, Pedro Ruz</v>
      </c>
      <c r="F423">
        <f>+'Base de datos  1'!G2812</f>
        <v>0</v>
      </c>
      <c r="G423" s="92">
        <f>+'Base de datos  1'!H2812</f>
        <v>23113</v>
      </c>
    </row>
    <row r="424" spans="1:7" x14ac:dyDescent="0.25">
      <c r="A424" s="33">
        <f>+'Base de datos  1'!A2813</f>
        <v>44440</v>
      </c>
      <c r="B424" s="33" t="str">
        <f>+'Base de datos  1'!C2812</f>
        <v>Pago Cuota</v>
      </c>
      <c r="C424" s="33">
        <f>+'Base de datos  1'!D2813</f>
        <v>44459</v>
      </c>
      <c r="D424" s="33" t="str">
        <f>+'Base de datos  1'!E2813</f>
        <v>TR</v>
      </c>
      <c r="E424" s="33" t="str">
        <f>+'Base de datos  1'!F2813</f>
        <v>Llanquihue 80, Sergio Ibaceta</v>
      </c>
      <c r="F424">
        <f>+'Base de datos  1'!G2813</f>
        <v>0</v>
      </c>
      <c r="G424" s="92">
        <f>+'Base de datos  1'!H2813</f>
        <v>23080</v>
      </c>
    </row>
    <row r="425" spans="1:7" x14ac:dyDescent="0.25">
      <c r="A425" s="33">
        <f>+'Base de datos  1'!A2814</f>
        <v>44440</v>
      </c>
      <c r="B425" s="33" t="str">
        <f>+'Base de datos  1'!C2813</f>
        <v>Pago Cuota</v>
      </c>
      <c r="C425" s="33">
        <f>+'Base de datos  1'!D2814</f>
        <v>44459</v>
      </c>
      <c r="D425" s="33" t="str">
        <f>+'Base de datos  1'!E2814</f>
        <v>TR</v>
      </c>
      <c r="E425" s="33" t="str">
        <f>+'Base de datos  1'!F2814</f>
        <v>Ranco 54, Marion Pacheco</v>
      </c>
      <c r="F425">
        <f>+'Base de datos  1'!G2814</f>
        <v>0</v>
      </c>
      <c r="G425" s="92">
        <f>+'Base de datos  1'!H2814</f>
        <v>23000</v>
      </c>
    </row>
    <row r="426" spans="1:7" x14ac:dyDescent="0.25">
      <c r="A426" s="33">
        <f>+'Base de datos  1'!A2815</f>
        <v>44440</v>
      </c>
      <c r="B426" s="33" t="str">
        <f>+'Base de datos  1'!C2814</f>
        <v>Pago Cuota</v>
      </c>
      <c r="C426" s="33">
        <f>+'Base de datos  1'!D2815</f>
        <v>44460</v>
      </c>
      <c r="D426" s="33" t="str">
        <f>+'Base de datos  1'!E2815</f>
        <v>TR</v>
      </c>
      <c r="E426" s="33" t="str">
        <f>+'Base de datos  1'!F2815</f>
        <v>Llanquihue 109, Teresa Gatica</v>
      </c>
      <c r="F426">
        <f>+'Base de datos  1'!G2815</f>
        <v>0</v>
      </c>
      <c r="G426" s="92">
        <f>+'Base de datos  1'!H2815</f>
        <v>23109</v>
      </c>
    </row>
    <row r="427" spans="1:7" x14ac:dyDescent="0.25">
      <c r="A427" s="33">
        <f>+'Base de datos  1'!A2816</f>
        <v>44440</v>
      </c>
      <c r="B427" s="33" t="str">
        <f>+'Base de datos  1'!C2815</f>
        <v>Pago Cuota</v>
      </c>
      <c r="C427" s="33">
        <f>+'Base de datos  1'!D2816</f>
        <v>44460</v>
      </c>
      <c r="D427" s="33" t="str">
        <f>+'Base de datos  1'!E2816</f>
        <v>TR</v>
      </c>
      <c r="E427" s="33" t="str">
        <f>+'Base de datos  1'!F2816</f>
        <v>Llanquihue 109, Teresa Gatica</v>
      </c>
      <c r="F427">
        <f>+'Base de datos  1'!G2816</f>
        <v>0</v>
      </c>
      <c r="G427" s="92">
        <f>+'Base de datos  1'!H2816</f>
        <v>14500</v>
      </c>
    </row>
    <row r="428" spans="1:7" x14ac:dyDescent="0.25">
      <c r="A428" s="33">
        <f>+'Base de datos  1'!A2817</f>
        <v>44440</v>
      </c>
      <c r="B428" s="33" t="str">
        <f>+'Base de datos  1'!C2816</f>
        <v>Pago Cuota</v>
      </c>
      <c r="C428" s="33">
        <f>+'Base de datos  1'!D2817</f>
        <v>44460</v>
      </c>
      <c r="D428" s="33" t="str">
        <f>+'Base de datos  1'!E2817</f>
        <v>TR</v>
      </c>
      <c r="E428" s="33" t="str">
        <f>+'Base de datos  1'!F2817</f>
        <v>Puyehue 32, Ivonne Jorquera</v>
      </c>
      <c r="F428">
        <f>+'Base de datos  1'!G2817</f>
        <v>0</v>
      </c>
      <c r="G428" s="92">
        <f>+'Base de datos  1'!H2817</f>
        <v>23000</v>
      </c>
    </row>
    <row r="429" spans="1:7" x14ac:dyDescent="0.25">
      <c r="A429" s="33">
        <f>+'Base de datos  1'!A2818</f>
        <v>44440</v>
      </c>
      <c r="B429" s="33" t="str">
        <f>+'Base de datos  1'!C2817</f>
        <v>Pago Cuota</v>
      </c>
      <c r="C429" s="33">
        <f>+'Base de datos  1'!D2818</f>
        <v>44461</v>
      </c>
      <c r="D429" s="33" t="str">
        <f>+'Base de datos  1'!E2818</f>
        <v>TR</v>
      </c>
      <c r="E429" s="33" t="str">
        <f>+'Base de datos  1'!F2818</f>
        <v>Llanquihue 74, Eliana Haro</v>
      </c>
      <c r="F429">
        <f>+'Base de datos  1'!G2818</f>
        <v>0</v>
      </c>
      <c r="G429" s="92">
        <f>+'Base de datos  1'!H2818</f>
        <v>23000</v>
      </c>
    </row>
    <row r="430" spans="1:7" x14ac:dyDescent="0.25">
      <c r="A430" s="33">
        <f>+'Base de datos  1'!A2819</f>
        <v>44440</v>
      </c>
      <c r="B430" s="33" t="str">
        <f>+'Base de datos  1'!C2818</f>
        <v>Pago Cuota</v>
      </c>
      <c r="C430" s="33">
        <f>+'Base de datos  1'!D2819</f>
        <v>44461</v>
      </c>
      <c r="D430" s="33" t="str">
        <f>+'Base de datos  1'!E2819</f>
        <v>TR</v>
      </c>
      <c r="E430" s="33" t="str">
        <f>+'Base de datos  1'!F2819</f>
        <v>Llanquihue 96, Carlos Alvarez</v>
      </c>
      <c r="F430">
        <f>+'Base de datos  1'!G2819</f>
        <v>0</v>
      </c>
      <c r="G430" s="92">
        <f>+'Base de datos  1'!H2819</f>
        <v>23096</v>
      </c>
    </row>
    <row r="431" spans="1:7" x14ac:dyDescent="0.25">
      <c r="A431" s="33">
        <f>+'Base de datos  1'!A2820</f>
        <v>44440</v>
      </c>
      <c r="B431" s="33" t="str">
        <f>+'Base de datos  1'!C2819</f>
        <v>Pago Cuota</v>
      </c>
      <c r="C431" s="33">
        <f>+'Base de datos  1'!D2820</f>
        <v>44461</v>
      </c>
      <c r="D431" s="33" t="str">
        <f>+'Base de datos  1'!E2820</f>
        <v>TR</v>
      </c>
      <c r="E431" s="33" t="str">
        <f>+'Base de datos  1'!F2820</f>
        <v>Puyehue 36, Militza Cortes</v>
      </c>
      <c r="F431">
        <f>+'Base de datos  1'!G2820</f>
        <v>0</v>
      </c>
      <c r="G431" s="92">
        <f>+'Base de datos  1'!H2820</f>
        <v>23000</v>
      </c>
    </row>
    <row r="432" spans="1:7" x14ac:dyDescent="0.25">
      <c r="A432" s="33">
        <f>+'Base de datos  1'!A2821</f>
        <v>44440</v>
      </c>
      <c r="B432" s="33" t="str">
        <f>+'Base de datos  1'!C2820</f>
        <v>Pago Cuota</v>
      </c>
      <c r="C432" s="33">
        <f>+'Base de datos  1'!D2821</f>
        <v>44461</v>
      </c>
      <c r="D432" s="33" t="str">
        <f>+'Base de datos  1'!E2821</f>
        <v>TR</v>
      </c>
      <c r="E432" s="33" t="str">
        <f>+'Base de datos  1'!F2821</f>
        <v>Puyehue 41, Teresa Sepulveda</v>
      </c>
      <c r="F432">
        <f>+'Base de datos  1'!G2821</f>
        <v>0</v>
      </c>
      <c r="G432" s="92">
        <f>+'Base de datos  1'!H2821</f>
        <v>100000</v>
      </c>
    </row>
    <row r="433" spans="1:8" x14ac:dyDescent="0.25">
      <c r="A433" s="33">
        <f>+'Base de datos  1'!A2822</f>
        <v>44440</v>
      </c>
      <c r="B433" s="33" t="str">
        <f>+'Base de datos  1'!C2821</f>
        <v>Pago Cuota</v>
      </c>
      <c r="C433" s="33">
        <f>+'Base de datos  1'!D2822</f>
        <v>44461</v>
      </c>
      <c r="D433" s="33" t="str">
        <f>+'Base de datos  1'!E2822</f>
        <v>TR</v>
      </c>
      <c r="E433" s="33" t="str">
        <f>+'Base de datos  1'!F2822</f>
        <v>Ranco 83, Silvia Gonzalez</v>
      </c>
      <c r="F433">
        <f>+'Base de datos  1'!G2822</f>
        <v>0</v>
      </c>
      <c r="G433" s="92">
        <f>+'Base de datos  1'!H2822</f>
        <v>23000</v>
      </c>
    </row>
    <row r="434" spans="1:8" x14ac:dyDescent="0.25">
      <c r="A434" s="33">
        <f>+'Base de datos  1'!A2823</f>
        <v>44440</v>
      </c>
      <c r="B434" s="33" t="str">
        <f>+'Base de datos  1'!C2822</f>
        <v>Pago Cuota</v>
      </c>
      <c r="C434" s="33">
        <f>+'Base de datos  1'!D2823</f>
        <v>44466</v>
      </c>
      <c r="D434" s="33" t="str">
        <f>+'Base de datos  1'!E2823</f>
        <v>TR</v>
      </c>
      <c r="E434" s="33" t="str">
        <f>+'Base de datos  1'!F2823</f>
        <v>Icalma 72, J.Matamala</v>
      </c>
      <c r="F434">
        <f>+'Base de datos  1'!G2823</f>
        <v>0</v>
      </c>
      <c r="G434" s="92">
        <f>+'Base de datos  1'!H2823</f>
        <v>23000</v>
      </c>
    </row>
    <row r="435" spans="1:8" x14ac:dyDescent="0.25">
      <c r="A435" s="33">
        <f>+'Base de datos  1'!A2824</f>
        <v>44440</v>
      </c>
      <c r="B435" s="33" t="str">
        <f>+'Base de datos  1'!C2823</f>
        <v>Pago Cuota</v>
      </c>
      <c r="C435" s="33">
        <f>+'Base de datos  1'!D2824</f>
        <v>44466</v>
      </c>
      <c r="D435" s="33" t="str">
        <f>+'Base de datos  1'!E2824</f>
        <v>TR</v>
      </c>
      <c r="E435" s="33" t="str">
        <f>+'Base de datos  1'!F2824</f>
        <v>Puyehue 37, J.Matamala</v>
      </c>
      <c r="F435">
        <f>+'Base de datos  1'!G2824</f>
        <v>0</v>
      </c>
      <c r="G435" s="92">
        <f>+'Base de datos  1'!H2824</f>
        <v>23000</v>
      </c>
    </row>
    <row r="436" spans="1:8" x14ac:dyDescent="0.25">
      <c r="A436" s="33">
        <f>+'Base de datos  1'!A2825</f>
        <v>44440</v>
      </c>
      <c r="B436" s="33" t="str">
        <f>+'Base de datos  1'!C2824</f>
        <v>Pago Cuota</v>
      </c>
      <c r="C436" s="33">
        <f>+'Base de datos  1'!D2825</f>
        <v>44468</v>
      </c>
      <c r="D436" s="33" t="str">
        <f>+'Base de datos  1'!E2825</f>
        <v>TR</v>
      </c>
      <c r="E436" s="33" t="str">
        <f>+'Base de datos  1'!F2825</f>
        <v>Llanquihue 103-105, Tatiana Tejos</v>
      </c>
      <c r="F436">
        <f>+'Base de datos  1'!G2825</f>
        <v>0</v>
      </c>
      <c r="G436" s="92">
        <f>+'Base de datos  1'!H2825</f>
        <v>46000</v>
      </c>
    </row>
    <row r="437" spans="1:8" x14ac:dyDescent="0.25">
      <c r="A437" s="33">
        <f>+'Base de datos  1'!A2826</f>
        <v>44440</v>
      </c>
      <c r="B437" s="33" t="str">
        <f>+'Base de datos  1'!C2825</f>
        <v>Pago Cuota</v>
      </c>
      <c r="C437" s="33">
        <f>+'Base de datos  1'!D2826</f>
        <v>44468</v>
      </c>
      <c r="D437" s="33" t="str">
        <f>+'Base de datos  1'!E2826</f>
        <v>TR</v>
      </c>
      <c r="E437" s="33" t="str">
        <f>+'Base de datos  1'!F2826</f>
        <v>Llanquihue 97 A, Castillo Olivera</v>
      </c>
      <c r="F437">
        <f>+'Base de datos  1'!G2826</f>
        <v>0</v>
      </c>
      <c r="G437" s="92">
        <f>+'Base de datos  1'!H2826</f>
        <v>23000</v>
      </c>
    </row>
    <row r="438" spans="1:8" x14ac:dyDescent="0.25">
      <c r="A438" s="33">
        <f>+'Base de datos  1'!A2827</f>
        <v>44440</v>
      </c>
      <c r="B438" s="33" t="str">
        <f>+'Base de datos  1'!C2826</f>
        <v>Pago Cuota</v>
      </c>
      <c r="C438" s="33">
        <f>+'Base de datos  1'!D2827</f>
        <v>44469</v>
      </c>
      <c r="D438" s="33" t="str">
        <f>+'Base de datos  1'!E2827</f>
        <v>TR</v>
      </c>
      <c r="E438" s="33" t="str">
        <f>+'Base de datos  1'!F2827</f>
        <v>Puyehue 47, Andrea Valdivia</v>
      </c>
      <c r="F438">
        <f>+'Base de datos  1'!G2827</f>
        <v>0</v>
      </c>
      <c r="G438" s="92">
        <f>+'Base de datos  1'!H2827</f>
        <v>23000</v>
      </c>
    </row>
    <row r="439" spans="1:8" x14ac:dyDescent="0.25">
      <c r="A439" s="33">
        <f>+'Base de datos  1'!A2828</f>
        <v>44440</v>
      </c>
      <c r="B439" s="33" t="str">
        <f>+'Base de datos  1'!C2827</f>
        <v>Pago Cuota</v>
      </c>
      <c r="C439" s="33">
        <f>+'Base de datos  1'!D2828</f>
        <v>44469</v>
      </c>
      <c r="D439" s="33" t="str">
        <f>+'Base de datos  1'!E2828</f>
        <v>TR</v>
      </c>
      <c r="E439" s="33" t="str">
        <f>+'Base de datos  1'!F2828</f>
        <v>Riñihue 19, Teresa Peña</v>
      </c>
      <c r="F439">
        <f>+'Base de datos  1'!G2828</f>
        <v>0</v>
      </c>
      <c r="G439" s="92">
        <f>+'Base de datos  1'!H2828</f>
        <v>23000</v>
      </c>
    </row>
    <row r="440" spans="1:8" x14ac:dyDescent="0.25">
      <c r="A440" s="33">
        <f>+'Base de datos  1'!A2829</f>
        <v>44440</v>
      </c>
      <c r="B440" s="33" t="str">
        <f>+'Base de datos  1'!C2828</f>
        <v>Pago Cuota</v>
      </c>
      <c r="C440" s="33">
        <f>+'Base de datos  1'!D2829</f>
        <v>44469</v>
      </c>
      <c r="D440" s="33" t="str">
        <f>+'Base de datos  1'!E2829</f>
        <v>TR</v>
      </c>
      <c r="E440" s="33" t="str">
        <f>+'Base de datos  1'!F2829</f>
        <v>Villarrica 106, Carolina Uribe</v>
      </c>
      <c r="F440">
        <f>+'Base de datos  1'!G2829</f>
        <v>0</v>
      </c>
      <c r="G440" s="92">
        <f>+'Base de datos  1'!H2829</f>
        <v>23000</v>
      </c>
    </row>
    <row r="441" spans="1:8" x14ac:dyDescent="0.25">
      <c r="A441" s="33">
        <f>+'Base de datos  1'!A2830</f>
        <v>44440</v>
      </c>
      <c r="B441" s="33" t="str">
        <f>+'Base de datos  1'!C2829</f>
        <v>Pago Cuota</v>
      </c>
      <c r="C441" s="33">
        <f>+'Base de datos  1'!D2830</f>
        <v>44469</v>
      </c>
      <c r="D441" s="33" t="str">
        <f>+'Base de datos  1'!E2830</f>
        <v>TR</v>
      </c>
      <c r="E441" s="33" t="str">
        <f>+'Base de datos  1'!F2830</f>
        <v>Villarrica 118, Pia Burgos</v>
      </c>
      <c r="F441">
        <f>+'Base de datos  1'!G2830</f>
        <v>0</v>
      </c>
      <c r="G441" s="92">
        <f>+'Base de datos  1'!H2830</f>
        <v>23000</v>
      </c>
    </row>
    <row r="442" spans="1:8" x14ac:dyDescent="0.25">
      <c r="A442" s="33">
        <f>+'Base de datos  1'!A2831</f>
        <v>44440</v>
      </c>
      <c r="B442" s="33" t="str">
        <f>+'Base de datos  1'!C2830</f>
        <v>Pago Cuota</v>
      </c>
      <c r="C442" s="33">
        <f>+'Base de datos  1'!D2831</f>
        <v>44469</v>
      </c>
      <c r="D442" s="33" t="str">
        <f>+'Base de datos  1'!E2831</f>
        <v>TR</v>
      </c>
      <c r="E442" s="33" t="str">
        <f>+'Base de datos  1'!F2831</f>
        <v>Villarrica 123, Omar Sepulveda</v>
      </c>
      <c r="F442">
        <f>+'Base de datos  1'!G2831</f>
        <v>0</v>
      </c>
      <c r="G442" s="92">
        <f>+'Base de datos  1'!H2831</f>
        <v>23000</v>
      </c>
    </row>
    <row r="443" spans="1:8" x14ac:dyDescent="0.25">
      <c r="A443" s="167">
        <f>+'Base de datos  1'!A2832</f>
        <v>44440</v>
      </c>
      <c r="B443" s="167" t="str">
        <f>+'Base de datos  1'!C2831</f>
        <v>Pago Cuota</v>
      </c>
      <c r="C443" s="167">
        <f>+'Base de datos  1'!D2832</f>
        <v>44469</v>
      </c>
      <c r="D443" s="167" t="str">
        <f>+'Base de datos  1'!E2832</f>
        <v>TR</v>
      </c>
      <c r="E443" s="167" t="str">
        <f>+'Base de datos  1'!F2832</f>
        <v>Villarrica 129, Ricardo Sepulveda</v>
      </c>
      <c r="F443" s="168">
        <f>+'Base de datos  1'!G2832</f>
        <v>0</v>
      </c>
      <c r="G443" s="282">
        <f>+'Base de datos  1'!H2832</f>
        <v>23000</v>
      </c>
      <c r="H443" s="170">
        <f>SUM(G403:G443)</f>
        <v>1489475</v>
      </c>
    </row>
    <row r="444" spans="1:8" x14ac:dyDescent="0.25">
      <c r="A444" s="33">
        <f>+'Base de datos  1'!A2833</f>
        <v>44470</v>
      </c>
      <c r="B444" s="33" t="str">
        <f>+'Base de datos  1'!C2832</f>
        <v>Pago Cuota</v>
      </c>
      <c r="C444" s="33">
        <f>+'Base de datos  1'!D2833</f>
        <v>44470</v>
      </c>
      <c r="D444" s="33" t="str">
        <f>+'Base de datos  1'!E2833</f>
        <v>TR</v>
      </c>
      <c r="E444" s="33" t="str">
        <f>+'Base de datos  1'!F2833</f>
        <v>Llanquihue 76, Glenda Alvarez</v>
      </c>
      <c r="F444">
        <f>+'Base de datos  1'!G2833</f>
        <v>0</v>
      </c>
      <c r="G444" s="92">
        <f>+'Base de datos  1'!H2833</f>
        <v>24000</v>
      </c>
    </row>
    <row r="445" spans="1:8" x14ac:dyDescent="0.25">
      <c r="A445" s="33">
        <f>+'Base de datos  1'!A2834</f>
        <v>44470</v>
      </c>
      <c r="B445" s="33" t="str">
        <f>+'Base de datos  1'!C2833</f>
        <v>Pago Cuota</v>
      </c>
      <c r="C445" s="33">
        <f>+'Base de datos  1'!D2834</f>
        <v>44470</v>
      </c>
      <c r="D445" s="33" t="str">
        <f>+'Base de datos  1'!E2834</f>
        <v>TR</v>
      </c>
      <c r="E445" s="33" t="str">
        <f>+'Base de datos  1'!F2834</f>
        <v>R.Figueroa vuelto caja chica</v>
      </c>
      <c r="F445">
        <f>+'Base de datos  1'!G2834</f>
        <v>0</v>
      </c>
      <c r="G445" s="92">
        <f>+'Base de datos  1'!H2834</f>
        <v>9600</v>
      </c>
    </row>
    <row r="446" spans="1:8" x14ac:dyDescent="0.25">
      <c r="A446" s="33">
        <f>+'Base de datos  1'!A2835</f>
        <v>44470</v>
      </c>
      <c r="B446" s="33" t="str">
        <f>+'Base de datos  1'!C2834</f>
        <v>Pago Cuota</v>
      </c>
      <c r="C446" s="33">
        <f>+'Base de datos  1'!D2835</f>
        <v>44470</v>
      </c>
      <c r="D446" s="33" t="str">
        <f>+'Base de datos  1'!E2835</f>
        <v>TR</v>
      </c>
      <c r="E446" s="33" t="str">
        <f>+'Base de datos  1'!F2835</f>
        <v>Villarrica 128, Marcela Ubilla</v>
      </c>
      <c r="F446">
        <f>+'Base de datos  1'!G2835</f>
        <v>0</v>
      </c>
      <c r="G446" s="92">
        <f>+'Base de datos  1'!H2835</f>
        <v>23000</v>
      </c>
    </row>
    <row r="447" spans="1:8" x14ac:dyDescent="0.25">
      <c r="A447" s="33">
        <f>+'Base de datos  1'!A2836</f>
        <v>44470</v>
      </c>
      <c r="B447" s="33" t="str">
        <f>+'Base de datos  1'!C2835</f>
        <v>Pago Cuota</v>
      </c>
      <c r="C447" s="33">
        <f>+'Base de datos  1'!D2836</f>
        <v>44473</v>
      </c>
      <c r="D447" s="33" t="str">
        <f>+'Base de datos  1'!E2836</f>
        <v>TR</v>
      </c>
      <c r="E447" s="33" t="str">
        <f>+'Base de datos  1'!F2836</f>
        <v>Villarrica 122, Luis Sepulveda</v>
      </c>
      <c r="F447">
        <f>+'Base de datos  1'!G2836</f>
        <v>0</v>
      </c>
      <c r="G447" s="92">
        <f>+'Base de datos  1'!H2836</f>
        <v>23000</v>
      </c>
    </row>
    <row r="448" spans="1:8" x14ac:dyDescent="0.25">
      <c r="A448" s="33">
        <f>+'Base de datos  1'!A2837</f>
        <v>44470</v>
      </c>
      <c r="B448" s="33" t="str">
        <f>+'Base de datos  1'!C2836</f>
        <v>Pago Cuota</v>
      </c>
      <c r="C448" s="33">
        <f>+'Base de datos  1'!D2837</f>
        <v>44474</v>
      </c>
      <c r="D448" s="33" t="str">
        <f>+'Base de datos  1'!E2837</f>
        <v>TR</v>
      </c>
      <c r="E448" s="33" t="str">
        <f>+'Base de datos  1'!F2837</f>
        <v>Llanquihue 97, Rene Rivero</v>
      </c>
      <c r="F448">
        <f>+'Base de datos  1'!G2837</f>
        <v>0</v>
      </c>
      <c r="G448" s="92">
        <f>+'Base de datos  1'!H2837</f>
        <v>23000</v>
      </c>
    </row>
    <row r="449" spans="1:7" x14ac:dyDescent="0.25">
      <c r="A449" s="33">
        <f>+'Base de datos  1'!A2838</f>
        <v>44470</v>
      </c>
      <c r="B449" s="33" t="str">
        <f>+'Base de datos  1'!C2837</f>
        <v>Pago Cuota</v>
      </c>
      <c r="C449" s="33">
        <f>+'Base de datos  1'!D2838</f>
        <v>44475</v>
      </c>
      <c r="D449" s="33" t="str">
        <f>+'Base de datos  1'!E2838</f>
        <v>TR</v>
      </c>
      <c r="E449" s="33" t="str">
        <f>+'Base de datos  1'!F2838</f>
        <v>Llanquihue 82, Maria Molina</v>
      </c>
      <c r="F449">
        <f>+'Base de datos  1'!G2838</f>
        <v>0</v>
      </c>
      <c r="G449" s="92">
        <f>+'Base de datos  1'!H2838</f>
        <v>23000</v>
      </c>
    </row>
    <row r="450" spans="1:7" x14ac:dyDescent="0.25">
      <c r="A450" s="33">
        <f>+'Base de datos  1'!A2839</f>
        <v>44470</v>
      </c>
      <c r="B450" s="33" t="str">
        <f>+'Base de datos  1'!C2838</f>
        <v>Pago Cuota</v>
      </c>
      <c r="C450" s="33">
        <f>+'Base de datos  1'!D2839</f>
        <v>44475</v>
      </c>
      <c r="D450" s="33" t="str">
        <f>+'Base de datos  1'!E2839</f>
        <v>TR</v>
      </c>
      <c r="E450" s="33" t="str">
        <f>+'Base de datos  1'!F2839</f>
        <v>Puyehue 30, Jorge Carcasson</v>
      </c>
      <c r="F450">
        <f>+'Base de datos  1'!G2839</f>
        <v>0</v>
      </c>
      <c r="G450" s="92">
        <f>+'Base de datos  1'!H2839</f>
        <v>23000</v>
      </c>
    </row>
    <row r="451" spans="1:7" x14ac:dyDescent="0.25">
      <c r="A451" s="33">
        <f>+'Base de datos  1'!A2840</f>
        <v>44470</v>
      </c>
      <c r="B451" s="33" t="str">
        <f>+'Base de datos  1'!C2839</f>
        <v>Pago Cuota</v>
      </c>
      <c r="C451" s="33">
        <f>+'Base de datos  1'!D2840</f>
        <v>44475</v>
      </c>
      <c r="D451" s="33" t="str">
        <f>+'Base de datos  1'!E2840</f>
        <v>TR</v>
      </c>
      <c r="E451" s="33" t="str">
        <f>+'Base de datos  1'!F2840</f>
        <v>Ranco 46, Manuel Jorquera</v>
      </c>
      <c r="F451">
        <f>+'Base de datos  1'!G2840</f>
        <v>0</v>
      </c>
      <c r="G451" s="92">
        <f>+'Base de datos  1'!H2840</f>
        <v>69000</v>
      </c>
    </row>
    <row r="452" spans="1:7" x14ac:dyDescent="0.25">
      <c r="A452" s="33">
        <f>+'Base de datos  1'!A2841</f>
        <v>44470</v>
      </c>
      <c r="B452" s="33" t="str">
        <f>+'Base de datos  1'!C2840</f>
        <v>Pago Cuota</v>
      </c>
      <c r="C452" s="33">
        <f>+'Base de datos  1'!D2841</f>
        <v>44476</v>
      </c>
      <c r="D452" s="33" t="str">
        <f>+'Base de datos  1'!E2841</f>
        <v>TR</v>
      </c>
      <c r="E452" s="33" t="str">
        <f>+'Base de datos  1'!F2841</f>
        <v>Llanquihue 115, Suc. Zaide Uribe</v>
      </c>
      <c r="F452" t="str">
        <f>+'Base de datos  1'!G2841</f>
        <v xml:space="preserve"> cuota 9</v>
      </c>
      <c r="G452" s="92">
        <f>+'Base de datos  1'!H2841</f>
        <v>150115</v>
      </c>
    </row>
    <row r="453" spans="1:7" x14ac:dyDescent="0.25">
      <c r="A453" s="33">
        <f>+'Base de datos  1'!A2842</f>
        <v>44470</v>
      </c>
      <c r="B453" s="33" t="str">
        <f>+'Base de datos  1'!C2841</f>
        <v>Pago Cuota</v>
      </c>
      <c r="C453" s="33">
        <f>+'Base de datos  1'!D2842</f>
        <v>44476</v>
      </c>
      <c r="D453" s="33" t="str">
        <f>+'Base de datos  1'!E2842</f>
        <v>TR</v>
      </c>
      <c r="E453" s="33" t="str">
        <f>+'Base de datos  1'!F2842</f>
        <v>Ranco 91, Jeannette Ibarra</v>
      </c>
      <c r="F453">
        <f>+'Base de datos  1'!G2842</f>
        <v>0</v>
      </c>
      <c r="G453" s="92">
        <f>+'Base de datos  1'!H2842</f>
        <v>23000</v>
      </c>
    </row>
    <row r="454" spans="1:7" x14ac:dyDescent="0.25">
      <c r="A454" s="33">
        <f>+'Base de datos  1'!A2843</f>
        <v>44470</v>
      </c>
      <c r="B454" s="33" t="str">
        <f>+'Base de datos  1'!C2842</f>
        <v>Pago Cuota</v>
      </c>
      <c r="C454" s="33">
        <f>+'Base de datos  1'!D2843</f>
        <v>44476</v>
      </c>
      <c r="D454" s="33" t="str">
        <f>+'Base de datos  1'!E2843</f>
        <v>D/E</v>
      </c>
      <c r="E454" s="33" t="str">
        <f>+'Base de datos  1'!F2843</f>
        <v>Villarrica 100. Julia Zuñiga</v>
      </c>
      <c r="F454">
        <f>+'Base de datos  1'!G2843</f>
        <v>0</v>
      </c>
      <c r="G454" s="92">
        <f>+'Base de datos  1'!H2843</f>
        <v>23100</v>
      </c>
    </row>
    <row r="455" spans="1:7" x14ac:dyDescent="0.25">
      <c r="A455" s="33">
        <f>+'Base de datos  1'!A2844</f>
        <v>44470</v>
      </c>
      <c r="B455" s="33" t="str">
        <f>+'Base de datos  1'!C2843</f>
        <v>Pago Cuota</v>
      </c>
      <c r="C455" s="33">
        <f>+'Base de datos  1'!D2844</f>
        <v>44477</v>
      </c>
      <c r="D455" s="33" t="str">
        <f>+'Base de datos  1'!E2844</f>
        <v>TR</v>
      </c>
      <c r="E455" s="33" t="str">
        <f>+'Base de datos  1'!F2844</f>
        <v>Llanquihue 117, Patricia Maluenda</v>
      </c>
      <c r="F455">
        <f>+'Base de datos  1'!G2844</f>
        <v>0</v>
      </c>
      <c r="G455" s="92">
        <f>+'Base de datos  1'!H2844</f>
        <v>200117</v>
      </c>
    </row>
    <row r="456" spans="1:7" x14ac:dyDescent="0.25">
      <c r="A456" s="33">
        <f>+'Base de datos  1'!A2845</f>
        <v>44470</v>
      </c>
      <c r="B456" s="33" t="str">
        <f>+'Base de datos  1'!C2844</f>
        <v>Pago Cuota</v>
      </c>
      <c r="C456" s="33">
        <f>+'Base de datos  1'!D2845</f>
        <v>44477</v>
      </c>
      <c r="D456" s="33" t="str">
        <f>+'Base de datos  1'!E2845</f>
        <v>TR</v>
      </c>
      <c r="E456" s="33" t="str">
        <f>+'Base de datos  1'!F2845</f>
        <v>Riñihue 6-8, Roberto Andrade</v>
      </c>
      <c r="F456">
        <f>+'Base de datos  1'!G2845</f>
        <v>0</v>
      </c>
      <c r="G456" s="92">
        <f>+'Base de datos  1'!H2845</f>
        <v>46006</v>
      </c>
    </row>
    <row r="457" spans="1:7" x14ac:dyDescent="0.25">
      <c r="A457" s="33">
        <f>+'Base de datos  1'!A2846</f>
        <v>44470</v>
      </c>
      <c r="B457" s="33" t="str">
        <f>+'Base de datos  1'!C2845</f>
        <v>Pago Cuota</v>
      </c>
      <c r="C457" s="33">
        <f>+'Base de datos  1'!D2846</f>
        <v>44481</v>
      </c>
      <c r="D457" s="33" t="str">
        <f>+'Base de datos  1'!E2846</f>
        <v>TR</v>
      </c>
      <c r="E457" s="33" t="str">
        <f>+'Base de datos  1'!F2846</f>
        <v>Puyehue 39, Felipe Gallardo</v>
      </c>
      <c r="F457">
        <f>+'Base de datos  1'!G2846</f>
        <v>0</v>
      </c>
      <c r="G457" s="92">
        <f>+'Base de datos  1'!H2846</f>
        <v>23000</v>
      </c>
    </row>
    <row r="458" spans="1:7" x14ac:dyDescent="0.25">
      <c r="A458" s="33">
        <f>+'Base de datos  1'!A2847</f>
        <v>44470</v>
      </c>
      <c r="B458" s="33" t="str">
        <f>+'Base de datos  1'!C2846</f>
        <v>Pago Cuota</v>
      </c>
      <c r="C458" s="33">
        <f>+'Base de datos  1'!D2847</f>
        <v>44481</v>
      </c>
      <c r="D458" s="33" t="str">
        <f>+'Base de datos  1'!E2847</f>
        <v>TR</v>
      </c>
      <c r="E458" s="33" t="str">
        <f>+'Base de datos  1'!F2847</f>
        <v>Ranco 38, Jose Luis Retamal</v>
      </c>
      <c r="F458">
        <f>+'Base de datos  1'!G2847</f>
        <v>0</v>
      </c>
      <c r="G458" s="92">
        <f>+'Base de datos  1'!H2847</f>
        <v>220038</v>
      </c>
    </row>
    <row r="459" spans="1:7" x14ac:dyDescent="0.25">
      <c r="A459" s="33">
        <f>+'Base de datos  1'!A2848</f>
        <v>44470</v>
      </c>
      <c r="B459" s="33" t="str">
        <f>+'Base de datos  1'!C2847</f>
        <v>Pago Cuota</v>
      </c>
      <c r="C459" s="33">
        <f>+'Base de datos  1'!D2848</f>
        <v>44484</v>
      </c>
      <c r="D459" s="33" t="str">
        <f>+'Base de datos  1'!E2848</f>
        <v>TR</v>
      </c>
      <c r="E459" s="33" t="str">
        <f>+'Base de datos  1'!F2848</f>
        <v>Llanquihue 96, Carlos Alvarez</v>
      </c>
      <c r="F459">
        <f>+'Base de datos  1'!G2848</f>
        <v>0</v>
      </c>
      <c r="G459" s="92">
        <f>+'Base de datos  1'!H2848</f>
        <v>23096</v>
      </c>
    </row>
    <row r="460" spans="1:7" x14ac:dyDescent="0.25">
      <c r="A460" s="33">
        <f>+'Base de datos  1'!A2849</f>
        <v>44470</v>
      </c>
      <c r="B460" s="33" t="str">
        <f>+'Base de datos  1'!C2848</f>
        <v>Pago Cuota</v>
      </c>
      <c r="C460" s="33">
        <f>+'Base de datos  1'!D2849</f>
        <v>44484</v>
      </c>
      <c r="D460" s="33" t="str">
        <f>+'Base de datos  1'!E2849</f>
        <v>TR</v>
      </c>
      <c r="E460" s="33" t="str">
        <f>+'Base de datos  1'!F2849</f>
        <v>Riñihue 25, Juan Gonzalez</v>
      </c>
      <c r="F460">
        <f>+'Base de datos  1'!G2849</f>
        <v>0</v>
      </c>
      <c r="G460" s="92">
        <f>+'Base de datos  1'!H2849</f>
        <v>23025</v>
      </c>
    </row>
    <row r="461" spans="1:7" x14ac:dyDescent="0.25">
      <c r="A461" s="33">
        <f>+'Base de datos  1'!A2850</f>
        <v>44470</v>
      </c>
      <c r="B461" s="33" t="str">
        <f>+'Base de datos  1'!C2849</f>
        <v>Pago Cuota</v>
      </c>
      <c r="C461" s="33">
        <f>+'Base de datos  1'!D2850</f>
        <v>44487</v>
      </c>
      <c r="D461" s="33" t="str">
        <f>+'Base de datos  1'!E2850</f>
        <v>TR</v>
      </c>
      <c r="E461" s="33" t="str">
        <f>+'Base de datos  1'!F2850</f>
        <v>Puyehue 28, Veronica Silva</v>
      </c>
      <c r="F461">
        <f>+'Base de datos  1'!G2850</f>
        <v>0</v>
      </c>
      <c r="G461" s="92">
        <f>+'Base de datos  1'!H2850</f>
        <v>253000</v>
      </c>
    </row>
    <row r="462" spans="1:7" x14ac:dyDescent="0.25">
      <c r="A462" s="33">
        <f>+'Base de datos  1'!A2851</f>
        <v>44470</v>
      </c>
      <c r="B462" s="33" t="str">
        <f>+'Base de datos  1'!C2850</f>
        <v>Pago Cuota</v>
      </c>
      <c r="C462" s="33">
        <f>+'Base de datos  1'!D2851</f>
        <v>44487</v>
      </c>
      <c r="D462" s="33" t="str">
        <f>+'Base de datos  1'!E2851</f>
        <v>TR</v>
      </c>
      <c r="E462" s="33" t="str">
        <f>+'Base de datos  1'!F2851</f>
        <v>Puyehue 53, Maria Vicencio</v>
      </c>
      <c r="F462">
        <f>+'Base de datos  1'!G2851</f>
        <v>0</v>
      </c>
      <c r="G462" s="92">
        <f>+'Base de datos  1'!H2851</f>
        <v>69000</v>
      </c>
    </row>
    <row r="463" spans="1:7" x14ac:dyDescent="0.25">
      <c r="A463" s="33">
        <f>+'Base de datos  1'!A2852</f>
        <v>44470</v>
      </c>
      <c r="B463" s="33" t="str">
        <f>+'Base de datos  1'!C2851</f>
        <v>Pago Cuota</v>
      </c>
      <c r="C463" s="33">
        <f>+'Base de datos  1'!D2852</f>
        <v>44487</v>
      </c>
      <c r="D463" s="33" t="str">
        <f>+'Base de datos  1'!E2852</f>
        <v>TR</v>
      </c>
      <c r="E463" s="33" t="str">
        <f>+'Base de datos  1'!F2852</f>
        <v>Ranco 77, Melinda Gonzalez</v>
      </c>
      <c r="F463">
        <f>+'Base de datos  1'!G2852</f>
        <v>0</v>
      </c>
      <c r="G463" s="92">
        <f>+'Base de datos  1'!H2852</f>
        <v>23000</v>
      </c>
    </row>
    <row r="464" spans="1:7" x14ac:dyDescent="0.25">
      <c r="A464" s="33">
        <f>+'Base de datos  1'!A2853</f>
        <v>44470</v>
      </c>
      <c r="B464" s="33" t="str">
        <f>+'Base de datos  1'!C2852</f>
        <v>Pago Cuota</v>
      </c>
      <c r="C464" s="33">
        <f>+'Base de datos  1'!D2853</f>
        <v>44488</v>
      </c>
      <c r="D464" s="33" t="str">
        <f>+'Base de datos  1'!E2853</f>
        <v>TR</v>
      </c>
      <c r="E464" s="33" t="str">
        <f>+'Base de datos  1'!F2853</f>
        <v>Ranco 42, Octavio Arrue</v>
      </c>
      <c r="F464">
        <f>+'Base de datos  1'!G2853</f>
        <v>0</v>
      </c>
      <c r="G464" s="92">
        <f>+'Base de datos  1'!H2853</f>
        <v>23000</v>
      </c>
    </row>
    <row r="465" spans="1:7" x14ac:dyDescent="0.25">
      <c r="A465" s="33">
        <f>+'Base de datos  1'!A2854</f>
        <v>44470</v>
      </c>
      <c r="B465" s="33" t="str">
        <f>+'Base de datos  1'!C2853</f>
        <v>Pago Cuota</v>
      </c>
      <c r="C465" s="33">
        <f>+'Base de datos  1'!D2854</f>
        <v>44489</v>
      </c>
      <c r="D465" s="33" t="str">
        <f>+'Base de datos  1'!E2854</f>
        <v>TR</v>
      </c>
      <c r="E465" s="33" t="str">
        <f>+'Base de datos  1'!F2854</f>
        <v>Ranco 54, Marion Pacheco</v>
      </c>
      <c r="F465">
        <f>+'Base de datos  1'!G2854</f>
        <v>0</v>
      </c>
      <c r="G465" s="92">
        <f>+'Base de datos  1'!H2854</f>
        <v>23000</v>
      </c>
    </row>
    <row r="466" spans="1:7" x14ac:dyDescent="0.25">
      <c r="A466" s="33">
        <f>+'Base de datos  1'!A2855</f>
        <v>44470</v>
      </c>
      <c r="B466" s="33" t="str">
        <f>+'Base de datos  1'!C2854</f>
        <v>Pago Cuota</v>
      </c>
      <c r="C466" s="33">
        <f>+'Base de datos  1'!D2855</f>
        <v>44489</v>
      </c>
      <c r="D466" s="33" t="str">
        <f>+'Base de datos  1'!E2855</f>
        <v>TR</v>
      </c>
      <c r="E466" s="33" t="str">
        <f>+'Base de datos  1'!F2855</f>
        <v>Villarrica 120, Ma. Eugenia Meza</v>
      </c>
      <c r="F466">
        <f>+'Base de datos  1'!G2855</f>
        <v>0</v>
      </c>
      <c r="G466" s="92">
        <f>+'Base de datos  1'!H2855</f>
        <v>115000</v>
      </c>
    </row>
    <row r="467" spans="1:7" x14ac:dyDescent="0.25">
      <c r="A467" s="33">
        <f>+'Base de datos  1'!A2856</f>
        <v>44470</v>
      </c>
      <c r="B467" s="33" t="str">
        <f>+'Base de datos  1'!C2855</f>
        <v>Pago Cuota</v>
      </c>
      <c r="C467" s="33">
        <f>+'Base de datos  1'!D2856</f>
        <v>44491</v>
      </c>
      <c r="D467" s="33" t="str">
        <f>+'Base de datos  1'!E2856</f>
        <v>TR</v>
      </c>
      <c r="E467" s="33" t="str">
        <f>+'Base de datos  1'!F2856</f>
        <v>Llanquihue 113, Pedro Ruz</v>
      </c>
      <c r="F467">
        <f>+'Base de datos  1'!G2856</f>
        <v>0</v>
      </c>
      <c r="G467" s="92">
        <f>+'Base de datos  1'!H2856</f>
        <v>23113</v>
      </c>
    </row>
    <row r="468" spans="1:7" x14ac:dyDescent="0.25">
      <c r="A468" s="33">
        <f>+'Base de datos  1'!A2857</f>
        <v>44470</v>
      </c>
      <c r="B468" s="33" t="str">
        <f>+'Base de datos  1'!C2856</f>
        <v>Pago Cuota</v>
      </c>
      <c r="C468" s="33">
        <f>+'Base de datos  1'!D2857</f>
        <v>44491</v>
      </c>
      <c r="D468" s="33" t="str">
        <f>+'Base de datos  1'!E2857</f>
        <v>TR</v>
      </c>
      <c r="E468" s="33" t="str">
        <f>+'Base de datos  1'!F2857</f>
        <v>Llanquihue 80, Sergio Ibaceta</v>
      </c>
      <c r="F468">
        <f>+'Base de datos  1'!G2857</f>
        <v>0</v>
      </c>
      <c r="G468" s="92">
        <f>+'Base de datos  1'!H2857</f>
        <v>23080</v>
      </c>
    </row>
    <row r="469" spans="1:7" x14ac:dyDescent="0.25">
      <c r="A469" s="33">
        <f>+'Base de datos  1'!A2858</f>
        <v>44470</v>
      </c>
      <c r="B469" s="33" t="str">
        <f>+'Base de datos  1'!C2857</f>
        <v>Pago Cuota</v>
      </c>
      <c r="C469" s="33">
        <f>+'Base de datos  1'!D2858</f>
        <v>44494</v>
      </c>
      <c r="D469" s="33" t="str">
        <f>+'Base de datos  1'!E2858</f>
        <v>TR</v>
      </c>
      <c r="E469" s="33" t="str">
        <f>+'Base de datos  1'!F2858</f>
        <v>Calafquen 5, Marcos Briones</v>
      </c>
      <c r="F469">
        <f>+'Base de datos  1'!G2858</f>
        <v>0</v>
      </c>
      <c r="G469" s="92">
        <f>+'Base de datos  1'!H2858</f>
        <v>100000</v>
      </c>
    </row>
    <row r="470" spans="1:7" x14ac:dyDescent="0.25">
      <c r="A470" s="33">
        <f>+'Base de datos  1'!A2859</f>
        <v>44470</v>
      </c>
      <c r="B470" s="33" t="str">
        <f>+'Base de datos  1'!C2858</f>
        <v>Pago Cuota</v>
      </c>
      <c r="C470" s="33">
        <f>+'Base de datos  1'!D2859</f>
        <v>44494</v>
      </c>
      <c r="D470" s="33" t="str">
        <f>+'Base de datos  1'!E2859</f>
        <v>TR</v>
      </c>
      <c r="E470" s="33" t="str">
        <f>+'Base de datos  1'!F2859</f>
        <v>Llanquihue 119, Maria Madariaga</v>
      </c>
      <c r="F470">
        <f>+'Base de datos  1'!G2859</f>
        <v>0</v>
      </c>
      <c r="G470" s="92">
        <f>+'Base de datos  1'!H2859</f>
        <v>46000</v>
      </c>
    </row>
    <row r="471" spans="1:7" x14ac:dyDescent="0.25">
      <c r="A471" s="33">
        <f>+'Base de datos  1'!A2860</f>
        <v>44470</v>
      </c>
      <c r="B471" s="33" t="str">
        <f>+'Base de datos  1'!C2859</f>
        <v>Pago Cuota</v>
      </c>
      <c r="C471" s="33">
        <f>+'Base de datos  1'!D2860</f>
        <v>44494</v>
      </c>
      <c r="D471" s="33" t="str">
        <f>+'Base de datos  1'!E2860</f>
        <v>TR</v>
      </c>
      <c r="E471" s="33" t="str">
        <f>+'Base de datos  1'!F2860</f>
        <v>Llanquihue 74, Eliana Haro</v>
      </c>
      <c r="F471">
        <f>+'Base de datos  1'!G2860</f>
        <v>0</v>
      </c>
      <c r="G471" s="92">
        <f>+'Base de datos  1'!H2860</f>
        <v>23000</v>
      </c>
    </row>
    <row r="472" spans="1:7" x14ac:dyDescent="0.25">
      <c r="A472" s="33">
        <f>+'Base de datos  1'!A2861</f>
        <v>44470</v>
      </c>
      <c r="B472" s="33" t="str">
        <f>+'Base de datos  1'!C2860</f>
        <v>Pago Cuota</v>
      </c>
      <c r="C472" s="33">
        <f>+'Base de datos  1'!D2861</f>
        <v>44494</v>
      </c>
      <c r="D472" s="33" t="str">
        <f>+'Base de datos  1'!E2861</f>
        <v>TR</v>
      </c>
      <c r="E472" s="33" t="str">
        <f>+'Base de datos  1'!F2861</f>
        <v>Puyehue 32, Ivonne Jorquera</v>
      </c>
      <c r="F472">
        <f>+'Base de datos  1'!G2861</f>
        <v>0</v>
      </c>
      <c r="G472" s="92">
        <f>+'Base de datos  1'!H2861</f>
        <v>23000</v>
      </c>
    </row>
    <row r="473" spans="1:7" x14ac:dyDescent="0.25">
      <c r="A473" s="33">
        <f>+'Base de datos  1'!A2862</f>
        <v>44470</v>
      </c>
      <c r="B473" s="33" t="str">
        <f>+'Base de datos  1'!C2861</f>
        <v>Pago Cuota</v>
      </c>
      <c r="C473" s="33">
        <f>+'Base de datos  1'!D2862</f>
        <v>44494</v>
      </c>
      <c r="D473" s="33" t="str">
        <f>+'Base de datos  1'!E2862</f>
        <v>TR</v>
      </c>
      <c r="E473" s="33" t="str">
        <f>+'Base de datos  1'!F2862</f>
        <v>Puyehue 34, Gladys Jorquera</v>
      </c>
      <c r="F473">
        <f>+'Base de datos  1'!G2862</f>
        <v>0</v>
      </c>
      <c r="G473" s="92">
        <f>+'Base de datos  1'!H2862</f>
        <v>69000</v>
      </c>
    </row>
    <row r="474" spans="1:7" x14ac:dyDescent="0.25">
      <c r="A474" s="33">
        <f>+'Base de datos  1'!A2863</f>
        <v>44470</v>
      </c>
      <c r="B474" s="33" t="str">
        <f>+'Base de datos  1'!C2862</f>
        <v>Pago Cuota</v>
      </c>
      <c r="C474" s="33">
        <f>+'Base de datos  1'!D2863</f>
        <v>44494</v>
      </c>
      <c r="D474" s="33" t="str">
        <f>+'Base de datos  1'!E2863</f>
        <v>TR</v>
      </c>
      <c r="E474" s="33" t="str">
        <f>+'Base de datos  1'!F2863</f>
        <v>Ranco 44, Jose Martinez</v>
      </c>
      <c r="F474">
        <f>+'Base de datos  1'!G2863</f>
        <v>0</v>
      </c>
      <c r="G474" s="92">
        <f>+'Base de datos  1'!H2863</f>
        <v>483000</v>
      </c>
    </row>
    <row r="475" spans="1:7" x14ac:dyDescent="0.25">
      <c r="A475" s="33">
        <f>+'Base de datos  1'!A2864</f>
        <v>44470</v>
      </c>
      <c r="B475" s="33" t="str">
        <f>+'Base de datos  1'!C2863</f>
        <v>Pago Cuota</v>
      </c>
      <c r="C475" s="33">
        <f>+'Base de datos  1'!D2864</f>
        <v>44494</v>
      </c>
      <c r="D475" s="33" t="str">
        <f>+'Base de datos  1'!E2864</f>
        <v>TR</v>
      </c>
      <c r="E475" s="33" t="str">
        <f>+'Base de datos  1'!F2864</f>
        <v>Ranco 50, Julia Parra</v>
      </c>
      <c r="F475">
        <f>+'Base de datos  1'!G2864</f>
        <v>0</v>
      </c>
      <c r="G475" s="92">
        <f>+'Base de datos  1'!H2864</f>
        <v>23000</v>
      </c>
    </row>
    <row r="476" spans="1:7" x14ac:dyDescent="0.25">
      <c r="A476" s="33">
        <f>+'Base de datos  1'!A2865</f>
        <v>44470</v>
      </c>
      <c r="B476" s="33" t="str">
        <f>+'Base de datos  1'!C2864</f>
        <v>Pago Cuota</v>
      </c>
      <c r="C476" s="33">
        <f>+'Base de datos  1'!D2865</f>
        <v>44494</v>
      </c>
      <c r="D476" s="33" t="str">
        <f>+'Base de datos  1'!E2865</f>
        <v>TR</v>
      </c>
      <c r="E476" s="33" t="str">
        <f>+'Base de datos  1'!F2865</f>
        <v>Ranco 79, Ismelda Meza</v>
      </c>
      <c r="F476">
        <f>+'Base de datos  1'!G2865</f>
        <v>0</v>
      </c>
      <c r="G476" s="92">
        <f>+'Base de datos  1'!H2865</f>
        <v>23000</v>
      </c>
    </row>
    <row r="477" spans="1:7" x14ac:dyDescent="0.25">
      <c r="A477" s="33">
        <f>+'Base de datos  1'!A2866</f>
        <v>44470</v>
      </c>
      <c r="B477" s="33" t="str">
        <f>+'Base de datos  1'!C2865</f>
        <v>Pago Cuota</v>
      </c>
      <c r="C477" s="33">
        <f>+'Base de datos  1'!D2866</f>
        <v>44494</v>
      </c>
      <c r="D477" s="33" t="str">
        <f>+'Base de datos  1'!E2866</f>
        <v>TR</v>
      </c>
      <c r="E477" s="33" t="str">
        <f>+'Base de datos  1'!F2866</f>
        <v>Ranco 83, Silvia Gonzalez</v>
      </c>
      <c r="F477">
        <f>+'Base de datos  1'!G2866</f>
        <v>0</v>
      </c>
      <c r="G477" s="92">
        <f>+'Base de datos  1'!H2866</f>
        <v>23000</v>
      </c>
    </row>
    <row r="478" spans="1:7" x14ac:dyDescent="0.25">
      <c r="A478" s="33">
        <f>+'Base de datos  1'!A2867</f>
        <v>44470</v>
      </c>
      <c r="B478" s="33" t="str">
        <f>+'Base de datos  1'!C2866</f>
        <v>Pago Cuota</v>
      </c>
      <c r="C478" s="33">
        <f>+'Base de datos  1'!D2867</f>
        <v>44494</v>
      </c>
      <c r="D478" s="33" t="str">
        <f>+'Base de datos  1'!E2867</f>
        <v>TR</v>
      </c>
      <c r="E478" s="33" t="str">
        <f>+'Base de datos  1'!F2867</f>
        <v>Ranco 89, Teresa Rojas</v>
      </c>
      <c r="F478">
        <f>+'Base de datos  1'!G2867</f>
        <v>0</v>
      </c>
      <c r="G478" s="92">
        <f>+'Base de datos  1'!H2867</f>
        <v>46000</v>
      </c>
    </row>
    <row r="479" spans="1:7" x14ac:dyDescent="0.25">
      <c r="A479" s="33">
        <f>+'Base de datos  1'!A2868</f>
        <v>44470</v>
      </c>
      <c r="B479" s="33" t="str">
        <f>+'Base de datos  1'!C2867</f>
        <v>Pago Cuota</v>
      </c>
      <c r="C479" s="33">
        <f>+'Base de datos  1'!D2868</f>
        <v>44494</v>
      </c>
      <c r="D479" s="33" t="str">
        <f>+'Base de datos  1'!E2868</f>
        <v>TR</v>
      </c>
      <c r="E479" s="33" t="str">
        <f>+'Base de datos  1'!F2868</f>
        <v>Villarrica 102, Ximena Mancilla</v>
      </c>
      <c r="F479">
        <f>+'Base de datos  1'!G2868</f>
        <v>0</v>
      </c>
      <c r="G479" s="92">
        <f>+'Base de datos  1'!H2868</f>
        <v>23102</v>
      </c>
    </row>
    <row r="480" spans="1:7" x14ac:dyDescent="0.25">
      <c r="A480" s="33">
        <f>+'Base de datos  1'!A2869</f>
        <v>44470</v>
      </c>
      <c r="B480" s="33" t="str">
        <f>+'Base de datos  1'!C2868</f>
        <v>Pago Cuota</v>
      </c>
      <c r="C480" s="33">
        <f>+'Base de datos  1'!D2869</f>
        <v>44494</v>
      </c>
      <c r="D480" s="33" t="str">
        <f>+'Base de datos  1'!E2869</f>
        <v>TR</v>
      </c>
      <c r="E480" s="33" t="str">
        <f>+'Base de datos  1'!F2869</f>
        <v>Villarrica 102, Ximena Mancilla</v>
      </c>
      <c r="F480">
        <f>+'Base de datos  1'!G2869</f>
        <v>0</v>
      </c>
      <c r="G480" s="92">
        <f>+'Base de datos  1'!H2869</f>
        <v>23102</v>
      </c>
    </row>
    <row r="481" spans="1:8" x14ac:dyDescent="0.25">
      <c r="A481" s="33">
        <f>+'Base de datos  1'!A2870</f>
        <v>44470</v>
      </c>
      <c r="B481" s="33" t="str">
        <f>+'Base de datos  1'!C2869</f>
        <v>Pago Cuota</v>
      </c>
      <c r="C481" s="33">
        <f>+'Base de datos  1'!D2870</f>
        <v>44494</v>
      </c>
      <c r="D481" s="33" t="str">
        <f>+'Base de datos  1'!E2870</f>
        <v>TR</v>
      </c>
      <c r="E481" s="33" t="str">
        <f>+'Base de datos  1'!F2870</f>
        <v>Villarrica 112 - Llanquihue 111, Roccaro</v>
      </c>
      <c r="F481">
        <f>+'Base de datos  1'!G2870</f>
        <v>0</v>
      </c>
      <c r="G481" s="92">
        <f>+'Base de datos  1'!H2870</f>
        <v>342880</v>
      </c>
    </row>
    <row r="482" spans="1:8" x14ac:dyDescent="0.25">
      <c r="A482" s="33">
        <f>+'Base de datos  1'!A2871</f>
        <v>44470</v>
      </c>
      <c r="B482" s="33" t="str">
        <f>+'Base de datos  1'!C2870</f>
        <v>Pago Cuota</v>
      </c>
      <c r="C482" s="33">
        <f>+'Base de datos  1'!D2871</f>
        <v>44495</v>
      </c>
      <c r="D482" s="33" t="str">
        <f>+'Base de datos  1'!E2871</f>
        <v>TR</v>
      </c>
      <c r="E482" s="33" t="str">
        <f>+'Base de datos  1'!F2871</f>
        <v>Icalma 72, J.Matamala</v>
      </c>
      <c r="F482">
        <f>+'Base de datos  1'!G2871</f>
        <v>0</v>
      </c>
      <c r="G482" s="92">
        <f>+'Base de datos  1'!H2871</f>
        <v>23000</v>
      </c>
    </row>
    <row r="483" spans="1:8" x14ac:dyDescent="0.25">
      <c r="A483" s="33">
        <f>+'Base de datos  1'!A2872</f>
        <v>44470</v>
      </c>
      <c r="B483" s="33" t="str">
        <f>+'Base de datos  1'!C2871</f>
        <v>Pago Cuota</v>
      </c>
      <c r="C483" s="33">
        <f>+'Base de datos  1'!D2872</f>
        <v>44495</v>
      </c>
      <c r="D483" s="33" t="str">
        <f>+'Base de datos  1'!E2872</f>
        <v>TR</v>
      </c>
      <c r="E483" s="33" t="str">
        <f>+'Base de datos  1'!F2872</f>
        <v>Puyehue 37, J.Matamala</v>
      </c>
      <c r="F483">
        <f>+'Base de datos  1'!G2872</f>
        <v>0</v>
      </c>
      <c r="G483" s="92">
        <f>+'Base de datos  1'!H2872</f>
        <v>23000</v>
      </c>
    </row>
    <row r="484" spans="1:8" x14ac:dyDescent="0.25">
      <c r="A484" s="33">
        <f>+'Base de datos  1'!A2873</f>
        <v>44470</v>
      </c>
      <c r="B484" s="33" t="str">
        <f>+'Base de datos  1'!C2872</f>
        <v>Pago Cuota</v>
      </c>
      <c r="C484" s="33">
        <f>+'Base de datos  1'!D2873</f>
        <v>44496</v>
      </c>
      <c r="D484" s="33" t="str">
        <f>+'Base de datos  1'!E2873</f>
        <v>TR</v>
      </c>
      <c r="E484" s="33" t="str">
        <f>+'Base de datos  1'!F2873</f>
        <v>Llanquihue 107, Jose Navarro</v>
      </c>
      <c r="F484">
        <f>+'Base de datos  1'!G2873</f>
        <v>0</v>
      </c>
      <c r="G484" s="92">
        <f>+'Base de datos  1'!H2873</f>
        <v>362000</v>
      </c>
    </row>
    <row r="485" spans="1:8" x14ac:dyDescent="0.25">
      <c r="A485" s="33">
        <f>+'Base de datos  1'!A2874</f>
        <v>44470</v>
      </c>
      <c r="B485" s="33" t="str">
        <f>+'Base de datos  1'!C2873</f>
        <v>Pago Cuota</v>
      </c>
      <c r="C485" s="33">
        <f>+'Base de datos  1'!D2874</f>
        <v>44496</v>
      </c>
      <c r="D485" s="33" t="str">
        <f>+'Base de datos  1'!E2874</f>
        <v>TR</v>
      </c>
      <c r="E485" s="33" t="str">
        <f>+'Base de datos  1'!F2874</f>
        <v>Llanquihue 109, Teresa Gatica</v>
      </c>
      <c r="F485">
        <f>+'Base de datos  1'!G2874</f>
        <v>0</v>
      </c>
      <c r="G485" s="92">
        <f>+'Base de datos  1'!H2874</f>
        <v>37609</v>
      </c>
    </row>
    <row r="486" spans="1:8" x14ac:dyDescent="0.25">
      <c r="A486" s="33">
        <f>+'Base de datos  1'!A2875</f>
        <v>44470</v>
      </c>
      <c r="B486" s="33" t="str">
        <f>+'Base de datos  1'!C2874</f>
        <v>Pago Cuota</v>
      </c>
      <c r="C486" s="33">
        <f>+'Base de datos  1'!D2875</f>
        <v>44496</v>
      </c>
      <c r="D486" s="33" t="str">
        <f>+'Base de datos  1'!E2875</f>
        <v>TR</v>
      </c>
      <c r="E486" s="33" t="str">
        <f>+'Base de datos  1'!F2875</f>
        <v>Puyehue 47, Andrea Valdivia</v>
      </c>
      <c r="F486">
        <f>+'Base de datos  1'!G2875</f>
        <v>0</v>
      </c>
      <c r="G486" s="92">
        <f>+'Base de datos  1'!H2875</f>
        <v>23000</v>
      </c>
    </row>
    <row r="487" spans="1:8" x14ac:dyDescent="0.25">
      <c r="A487" s="33">
        <f>+'Base de datos  1'!A2876</f>
        <v>44470</v>
      </c>
      <c r="B487" s="33" t="str">
        <f>+'Base de datos  1'!C2875</f>
        <v>Pago Cuota</v>
      </c>
      <c r="C487" s="33">
        <f>+'Base de datos  1'!D2876</f>
        <v>44497</v>
      </c>
      <c r="D487" s="33" t="str">
        <f>+'Base de datos  1'!E2876</f>
        <v>TR</v>
      </c>
      <c r="E487" s="33" t="str">
        <f>+'Base de datos  1'!F2876</f>
        <v>Villarrica 118, Pia Burgos</v>
      </c>
      <c r="F487">
        <f>+'Base de datos  1'!G2876</f>
        <v>0</v>
      </c>
      <c r="G487" s="92">
        <f>+'Base de datos  1'!H2876</f>
        <v>23000</v>
      </c>
    </row>
    <row r="488" spans="1:8" x14ac:dyDescent="0.25">
      <c r="A488" s="33">
        <f>+'Base de datos  1'!A2877</f>
        <v>44470</v>
      </c>
      <c r="B488" s="33" t="str">
        <f>+'Base de datos  1'!C2876</f>
        <v>Pago Cuota</v>
      </c>
      <c r="C488" s="33">
        <f>+'Base de datos  1'!D2877</f>
        <v>44497</v>
      </c>
      <c r="D488" s="33" t="str">
        <f>+'Base de datos  1'!E2877</f>
        <v>TR</v>
      </c>
      <c r="E488" s="33" t="str">
        <f>+'Base de datos  1'!F2877</f>
        <v>Villarrica 129, Ricardo Figueroa</v>
      </c>
      <c r="F488">
        <f>+'Base de datos  1'!G2877</f>
        <v>0</v>
      </c>
      <c r="G488" s="92">
        <f>+'Base de datos  1'!H2877</f>
        <v>23000</v>
      </c>
    </row>
    <row r="489" spans="1:8" x14ac:dyDescent="0.25">
      <c r="A489" s="33">
        <f>+'Base de datos  1'!A2878</f>
        <v>44470</v>
      </c>
      <c r="B489" s="33" t="str">
        <f>+'Base de datos  1'!C2877</f>
        <v>Pago Cuota</v>
      </c>
      <c r="C489" s="33">
        <f>+'Base de datos  1'!D2878</f>
        <v>44498</v>
      </c>
      <c r="D489" s="33" t="str">
        <f>+'Base de datos  1'!E2878</f>
        <v>TR</v>
      </c>
      <c r="E489" s="33" t="str">
        <f>+'Base de datos  1'!F2878</f>
        <v>Llanquihue 82, Maria Molina</v>
      </c>
      <c r="F489">
        <f>+'Base de datos  1'!G2878</f>
        <v>0</v>
      </c>
      <c r="G489" s="92">
        <f>+'Base de datos  1'!H2878</f>
        <v>23000</v>
      </c>
    </row>
    <row r="490" spans="1:8" x14ac:dyDescent="0.25">
      <c r="A490" s="33">
        <f>+'Base de datos  1'!A2879</f>
        <v>44470</v>
      </c>
      <c r="B490" s="33" t="str">
        <f>+'Base de datos  1'!C2878</f>
        <v>Pago Cuota</v>
      </c>
      <c r="C490" s="33">
        <f>+'Base de datos  1'!D2879</f>
        <v>44498</v>
      </c>
      <c r="D490" s="33" t="str">
        <f>+'Base de datos  1'!E2879</f>
        <v>D/E</v>
      </c>
      <c r="E490" s="33" t="str">
        <f>+'Base de datos  1'!F2879</f>
        <v>Puyehue 43, Aurelio Sandoval</v>
      </c>
      <c r="F490">
        <f>+'Base de datos  1'!G2879</f>
        <v>0</v>
      </c>
      <c r="G490" s="92">
        <f>+'Base de datos  1'!H2879</f>
        <v>46000</v>
      </c>
    </row>
    <row r="491" spans="1:8" x14ac:dyDescent="0.25">
      <c r="A491" s="167">
        <f>+'Base de datos  1'!A2880</f>
        <v>44470</v>
      </c>
      <c r="B491" s="167" t="str">
        <f>+'Base de datos  1'!C2879</f>
        <v>Pago Cuota</v>
      </c>
      <c r="C491" s="167">
        <f>+'Base de datos  1'!D2880</f>
        <v>44498</v>
      </c>
      <c r="D491" s="167" t="str">
        <f>+'Base de datos  1'!E2880</f>
        <v>TR</v>
      </c>
      <c r="E491" s="167" t="str">
        <f>+'Base de datos  1'!F2880</f>
        <v>Villarrica 123, Omar Sepulveda</v>
      </c>
      <c r="F491" s="168">
        <f>+'Base de datos  1'!G2880</f>
        <v>0</v>
      </c>
      <c r="G491" s="282">
        <f>+'Base de datos  1'!H2880</f>
        <v>23000</v>
      </c>
      <c r="H491" s="170">
        <f>SUM(G444:G491)</f>
        <v>3355983</v>
      </c>
    </row>
    <row r="492" spans="1:8" x14ac:dyDescent="0.25">
      <c r="A492" s="33">
        <f>+'Base de datos  1'!A2881</f>
        <v>44501</v>
      </c>
      <c r="B492" s="33" t="str">
        <f>+'Base de datos  1'!C2880</f>
        <v>Pago Cuota</v>
      </c>
      <c r="C492" s="33">
        <f>+'Base de datos  1'!D2881</f>
        <v>44502</v>
      </c>
      <c r="D492" s="33" t="str">
        <f>+'Base de datos  1'!E2881</f>
        <v>TR</v>
      </c>
      <c r="E492" s="33" t="str">
        <f>+'Base de datos  1'!F2881</f>
        <v>Llanquihue 97-A, Patricia Castillo Olivera</v>
      </c>
      <c r="F492">
        <f>+'Base de datos  1'!G2881</f>
        <v>0</v>
      </c>
      <c r="G492" s="92">
        <f>+'Base de datos  1'!H2881</f>
        <v>23000</v>
      </c>
    </row>
    <row r="493" spans="1:8" x14ac:dyDescent="0.25">
      <c r="A493" s="33">
        <f>+'Base de datos  1'!A2882</f>
        <v>44501</v>
      </c>
      <c r="B493" s="33" t="str">
        <f>+'Base de datos  1'!C2881</f>
        <v>Pago Cuota</v>
      </c>
      <c r="C493" s="33">
        <f>+'Base de datos  1'!D2882</f>
        <v>44502</v>
      </c>
      <c r="D493" s="33" t="str">
        <f>+'Base de datos  1'!E2882</f>
        <v>TR</v>
      </c>
      <c r="E493" s="33" t="str">
        <f>+'Base de datos  1'!F2882</f>
        <v>R.Figueroa vuelto caja chica</v>
      </c>
      <c r="F493">
        <f>+'Base de datos  1'!G2882</f>
        <v>0</v>
      </c>
      <c r="G493" s="92">
        <f>+'Base de datos  1'!H2882</f>
        <v>70000</v>
      </c>
    </row>
    <row r="494" spans="1:8" x14ac:dyDescent="0.25">
      <c r="A494" s="33">
        <f>+'Base de datos  1'!A2883</f>
        <v>44501</v>
      </c>
      <c r="B494" s="33" t="str">
        <f>+'Base de datos  1'!C2882</f>
        <v>Pago Cuota</v>
      </c>
      <c r="C494" s="33">
        <f>+'Base de datos  1'!D2883</f>
        <v>44502</v>
      </c>
      <c r="D494" s="33" t="str">
        <f>+'Base de datos  1'!E2883</f>
        <v>TR</v>
      </c>
      <c r="E494" s="33" t="str">
        <f>+'Base de datos  1'!F2883</f>
        <v>Ranco 77, Melinda Gonzalez</v>
      </c>
      <c r="F494">
        <f>+'Base de datos  1'!G2883</f>
        <v>0</v>
      </c>
      <c r="G494" s="92">
        <f>+'Base de datos  1'!H2883</f>
        <v>23000</v>
      </c>
    </row>
    <row r="495" spans="1:8" x14ac:dyDescent="0.25">
      <c r="A495" s="33">
        <f>+'Base de datos  1'!A2884</f>
        <v>44501</v>
      </c>
      <c r="B495" s="33" t="str">
        <f>+'Base de datos  1'!C2883</f>
        <v>Pago Cuota</v>
      </c>
      <c r="C495" s="33">
        <f>+'Base de datos  1'!D2884</f>
        <v>44502</v>
      </c>
      <c r="D495" s="33" t="str">
        <f>+'Base de datos  1'!E2884</f>
        <v>TR</v>
      </c>
      <c r="E495" s="33" t="str">
        <f>+'Base de datos  1'!F2884</f>
        <v>Riñihue 19, Teresa Peña</v>
      </c>
      <c r="F495">
        <f>+'Base de datos  1'!G2884</f>
        <v>0</v>
      </c>
      <c r="G495" s="92">
        <f>+'Base de datos  1'!H2884</f>
        <v>23000</v>
      </c>
    </row>
    <row r="496" spans="1:8" x14ac:dyDescent="0.25">
      <c r="A496" s="33">
        <f>+'Base de datos  1'!A2885</f>
        <v>44501</v>
      </c>
      <c r="B496" s="33" t="str">
        <f>+'Base de datos  1'!C2884</f>
        <v>Pago Cuota</v>
      </c>
      <c r="C496" s="33">
        <f>+'Base de datos  1'!D2885</f>
        <v>44502</v>
      </c>
      <c r="D496" s="33" t="str">
        <f>+'Base de datos  1'!E2885</f>
        <v>TR</v>
      </c>
      <c r="E496" s="33" t="str">
        <f>+'Base de datos  1'!F2885</f>
        <v>Villarrica 106, Carolina Uribe</v>
      </c>
      <c r="F496">
        <f>+'Base de datos  1'!G2885</f>
        <v>0</v>
      </c>
      <c r="G496" s="92">
        <f>+'Base de datos  1'!H2885</f>
        <v>23000</v>
      </c>
    </row>
    <row r="497" spans="1:7" x14ac:dyDescent="0.25">
      <c r="A497" s="33">
        <f>+'Base de datos  1'!A2886</f>
        <v>44501</v>
      </c>
      <c r="B497" s="33" t="str">
        <f>+'Base de datos  1'!C2885</f>
        <v>Pago Cuota</v>
      </c>
      <c r="C497" s="33">
        <f>+'Base de datos  1'!D2886</f>
        <v>44502</v>
      </c>
      <c r="D497" s="33" t="str">
        <f>+'Base de datos  1'!E2886</f>
        <v>TR</v>
      </c>
      <c r="E497" s="33" t="str">
        <f>+'Base de datos  1'!F2886</f>
        <v>Villarrica 128, Marcela Ubilla</v>
      </c>
      <c r="F497">
        <f>+'Base de datos  1'!G2886</f>
        <v>0</v>
      </c>
      <c r="G497" s="92">
        <f>+'Base de datos  1'!H2886</f>
        <v>23000</v>
      </c>
    </row>
    <row r="498" spans="1:7" x14ac:dyDescent="0.25">
      <c r="A498" s="33">
        <f>+'Base de datos  1'!A2887</f>
        <v>44501</v>
      </c>
      <c r="B498" s="33" t="str">
        <f>+'Base de datos  1'!C2886</f>
        <v>Pago Cuota</v>
      </c>
      <c r="C498" s="33">
        <f>+'Base de datos  1'!D2887</f>
        <v>44503</v>
      </c>
      <c r="D498" s="33" t="str">
        <f>+'Base de datos  1'!E2887</f>
        <v>TR</v>
      </c>
      <c r="E498" s="33" t="str">
        <f>+'Base de datos  1'!F2887</f>
        <v>Llanquihue 86, Jorge zuñiga</v>
      </c>
      <c r="F498">
        <f>+'Base de datos  1'!G2887</f>
        <v>0</v>
      </c>
      <c r="G498" s="92">
        <f>+'Base de datos  1'!H2887</f>
        <v>115000</v>
      </c>
    </row>
    <row r="499" spans="1:7" x14ac:dyDescent="0.25">
      <c r="A499" s="33">
        <f>+'Base de datos  1'!A2888</f>
        <v>44501</v>
      </c>
      <c r="B499" s="33" t="str">
        <f>+'Base de datos  1'!C2887</f>
        <v>Pago Cuota</v>
      </c>
      <c r="C499" s="33">
        <f>+'Base de datos  1'!D2888</f>
        <v>44503</v>
      </c>
      <c r="D499" s="33" t="str">
        <f>+'Base de datos  1'!E2888</f>
        <v>TR</v>
      </c>
      <c r="E499" s="33" t="str">
        <f>+'Base de datos  1'!F2888</f>
        <v>Villarrica 122, Luis Sepulveda</v>
      </c>
      <c r="F499">
        <f>+'Base de datos  1'!G2888</f>
        <v>0</v>
      </c>
      <c r="G499" s="92">
        <f>+'Base de datos  1'!H2888</f>
        <v>23000</v>
      </c>
    </row>
    <row r="500" spans="1:7" x14ac:dyDescent="0.25">
      <c r="A500" s="33">
        <f>+'Base de datos  1'!A2889</f>
        <v>44501</v>
      </c>
      <c r="B500" s="33" t="str">
        <f>+'Base de datos  1'!C2888</f>
        <v>Pago Cuota</v>
      </c>
      <c r="C500" s="33">
        <f>+'Base de datos  1'!D2889</f>
        <v>44504</v>
      </c>
      <c r="D500" s="33" t="str">
        <f>+'Base de datos  1'!E2889</f>
        <v>TR</v>
      </c>
      <c r="E500" s="33" t="str">
        <f>+'Base de datos  1'!F2889</f>
        <v>Llanquihue 115, Suc. Zaida Uribe</v>
      </c>
      <c r="F500" t="str">
        <f>+'Base de datos  1'!G2889</f>
        <v>cuota 10</v>
      </c>
      <c r="G500" s="92">
        <f>+'Base de datos  1'!H2889</f>
        <v>150115</v>
      </c>
    </row>
    <row r="501" spans="1:7" x14ac:dyDescent="0.25">
      <c r="A501" s="33">
        <f>+'Base de datos  1'!A2890</f>
        <v>44501</v>
      </c>
      <c r="B501" s="33" t="str">
        <f>+'Base de datos  1'!C2889</f>
        <v>Pago Cuota</v>
      </c>
      <c r="C501" s="33">
        <f>+'Base de datos  1'!D2890</f>
        <v>44505</v>
      </c>
      <c r="D501" s="33" t="str">
        <f>+'Base de datos  1'!E2890</f>
        <v>TR</v>
      </c>
      <c r="E501" s="33" t="str">
        <f>+'Base de datos  1'!F2890</f>
        <v>Llanquihue 76, Glenda Alvarez</v>
      </c>
      <c r="F501">
        <f>+'Base de datos  1'!G2890</f>
        <v>0</v>
      </c>
      <c r="G501" s="92">
        <f>+'Base de datos  1'!H2890</f>
        <v>60000</v>
      </c>
    </row>
    <row r="502" spans="1:7" x14ac:dyDescent="0.25">
      <c r="A502" s="33">
        <f>+'Base de datos  1'!A2891</f>
        <v>44501</v>
      </c>
      <c r="B502" s="33" t="str">
        <f>+'Base de datos  1'!C2890</f>
        <v>Pago Cuota</v>
      </c>
      <c r="C502" s="33">
        <f>+'Base de datos  1'!D2891</f>
        <v>44508</v>
      </c>
      <c r="D502" s="33" t="str">
        <f>+'Base de datos  1'!E2891</f>
        <v>TR</v>
      </c>
      <c r="E502" s="33" t="str">
        <f>+'Base de datos  1'!F2891</f>
        <v>Llanquihue 97, Rene Rivero</v>
      </c>
      <c r="F502">
        <f>+'Base de datos  1'!G2891</f>
        <v>0</v>
      </c>
      <c r="G502" s="92">
        <f>+'Base de datos  1'!H2891</f>
        <v>23000</v>
      </c>
    </row>
    <row r="503" spans="1:7" x14ac:dyDescent="0.25">
      <c r="A503" s="33">
        <f>+'Base de datos  1'!A2892</f>
        <v>44501</v>
      </c>
      <c r="B503" s="33" t="str">
        <f>+'Base de datos  1'!C2891</f>
        <v>Pago Cuota</v>
      </c>
      <c r="C503" s="33">
        <f>+'Base de datos  1'!D2892</f>
        <v>44508</v>
      </c>
      <c r="D503" s="33" t="str">
        <f>+'Base de datos  1'!E2892</f>
        <v>TR</v>
      </c>
      <c r="E503" s="33" t="str">
        <f>+'Base de datos  1'!F2892</f>
        <v>Puyehue 30, Jorge Carcasson</v>
      </c>
      <c r="F503">
        <f>+'Base de datos  1'!G2892</f>
        <v>0</v>
      </c>
      <c r="G503" s="92">
        <f>+'Base de datos  1'!H2892</f>
        <v>23000</v>
      </c>
    </row>
    <row r="504" spans="1:7" x14ac:dyDescent="0.25">
      <c r="A504" s="33">
        <f>+'Base de datos  1'!A2893</f>
        <v>44501</v>
      </c>
      <c r="B504" s="33" t="str">
        <f>+'Base de datos  1'!C2892</f>
        <v>Pago Cuota</v>
      </c>
      <c r="C504" s="33">
        <f>+'Base de datos  1'!D2893</f>
        <v>44508</v>
      </c>
      <c r="D504" s="33" t="str">
        <f>+'Base de datos  1'!E2893</f>
        <v>TR</v>
      </c>
      <c r="E504" s="33" t="str">
        <f>+'Base de datos  1'!F2893</f>
        <v>Puyehue 39, Felipe Gallardo</v>
      </c>
      <c r="F504">
        <f>+'Base de datos  1'!G2893</f>
        <v>0</v>
      </c>
      <c r="G504" s="92">
        <f>+'Base de datos  1'!H2893</f>
        <v>23000</v>
      </c>
    </row>
    <row r="505" spans="1:7" x14ac:dyDescent="0.25">
      <c r="A505" s="33">
        <f>+'Base de datos  1'!A2894</f>
        <v>44501</v>
      </c>
      <c r="B505" s="33" t="str">
        <f>+'Base de datos  1'!C2893</f>
        <v>Pago Cuota</v>
      </c>
      <c r="C505" s="33">
        <f>+'Base de datos  1'!D2894</f>
        <v>44508</v>
      </c>
      <c r="D505" s="33" t="str">
        <f>+'Base de datos  1'!E2894</f>
        <v>TR</v>
      </c>
      <c r="E505" s="33" t="str">
        <f>+'Base de datos  1'!F2894</f>
        <v>Ranco 75, Olga Hernandez</v>
      </c>
      <c r="F505">
        <f>+'Base de datos  1'!G2894</f>
        <v>0</v>
      </c>
      <c r="G505" s="92">
        <f>+'Base de datos  1'!H2894</f>
        <v>23000</v>
      </c>
    </row>
    <row r="506" spans="1:7" x14ac:dyDescent="0.25">
      <c r="A506" s="33">
        <f>+'Base de datos  1'!A2895</f>
        <v>44501</v>
      </c>
      <c r="B506" s="33" t="str">
        <f>+'Base de datos  1'!C2894</f>
        <v>Pago Cuota</v>
      </c>
      <c r="C506" s="33">
        <f>+'Base de datos  1'!D2895</f>
        <v>44508</v>
      </c>
      <c r="D506" s="33" t="str">
        <f>+'Base de datos  1'!E2895</f>
        <v>TR</v>
      </c>
      <c r="E506" s="33" t="str">
        <f>+'Base de datos  1'!F2895</f>
        <v>Villarrica 100, Julia Zuñiga</v>
      </c>
      <c r="F506">
        <f>+'Base de datos  1'!G2895</f>
        <v>0</v>
      </c>
      <c r="G506" s="92">
        <f>+'Base de datos  1'!H2895</f>
        <v>23100</v>
      </c>
    </row>
    <row r="507" spans="1:7" x14ac:dyDescent="0.25">
      <c r="A507" s="33">
        <f>+'Base de datos  1'!A2896</f>
        <v>44501</v>
      </c>
      <c r="B507" s="33" t="str">
        <f>+'Base de datos  1'!C2895</f>
        <v>Pago Cuota</v>
      </c>
      <c r="C507" s="33">
        <f>+'Base de datos  1'!D2896</f>
        <v>44509</v>
      </c>
      <c r="D507" s="33" t="str">
        <f>+'Base de datos  1'!E2896</f>
        <v>TR</v>
      </c>
      <c r="E507" s="33" t="str">
        <f>+'Base de datos  1'!F2896</f>
        <v>Villarrica 108, Dsuc. Iturbide</v>
      </c>
      <c r="F507">
        <f>+'Base de datos  1'!G2896</f>
        <v>0</v>
      </c>
      <c r="G507" s="92">
        <f>+'Base de datos  1'!H2896</f>
        <v>314240</v>
      </c>
    </row>
    <row r="508" spans="1:7" x14ac:dyDescent="0.25">
      <c r="A508" s="33">
        <f>+'Base de datos  1'!A2897</f>
        <v>44501</v>
      </c>
      <c r="B508" s="33" t="str">
        <f>+'Base de datos  1'!C2896</f>
        <v>Pago Cuota</v>
      </c>
      <c r="C508" s="33">
        <f>+'Base de datos  1'!D2897</f>
        <v>44512</v>
      </c>
      <c r="D508" s="33" t="str">
        <f>+'Base de datos  1'!E2897</f>
        <v>TR</v>
      </c>
      <c r="E508" s="33" t="str">
        <f>+'Base de datos  1'!F2897</f>
        <v>Ranco 91, Jeanette Ibarra</v>
      </c>
      <c r="F508">
        <f>+'Base de datos  1'!G2897</f>
        <v>0</v>
      </c>
      <c r="G508" s="92">
        <f>+'Base de datos  1'!H2897</f>
        <v>23000</v>
      </c>
    </row>
    <row r="509" spans="1:7" x14ac:dyDescent="0.25">
      <c r="A509" s="33">
        <f>+'Base de datos  1'!A2898</f>
        <v>44501</v>
      </c>
      <c r="B509" s="33" t="str">
        <f>+'Base de datos  1'!C2897</f>
        <v>Pago Cuota</v>
      </c>
      <c r="C509" s="33">
        <f>+'Base de datos  1'!D2898</f>
        <v>44512</v>
      </c>
      <c r="D509" s="33" t="str">
        <f>+'Base de datos  1'!E2898</f>
        <v>TR</v>
      </c>
      <c r="E509" s="33" t="str">
        <f>+'Base de datos  1'!F2898</f>
        <v>Riñihue 25, Juan Gonzalez</v>
      </c>
      <c r="F509">
        <f>+'Base de datos  1'!G2898</f>
        <v>0</v>
      </c>
      <c r="G509" s="92">
        <f>+'Base de datos  1'!H2898</f>
        <v>46025</v>
      </c>
    </row>
    <row r="510" spans="1:7" x14ac:dyDescent="0.25">
      <c r="A510" s="33">
        <f>+'Base de datos  1'!A2899</f>
        <v>44501</v>
      </c>
      <c r="B510" s="33" t="str">
        <f>+'Base de datos  1'!C2898</f>
        <v>Pago Cuota</v>
      </c>
      <c r="C510" s="33">
        <f>+'Base de datos  1'!D2899</f>
        <v>44515</v>
      </c>
      <c r="D510" s="33" t="str">
        <f>+'Base de datos  1'!E2899</f>
        <v>TR</v>
      </c>
      <c r="E510" s="33" t="str">
        <f>+'Base de datos  1'!F2899</f>
        <v>Llanquihue 88, Pedro Flores</v>
      </c>
      <c r="F510">
        <f>+'Base de datos  1'!G2899</f>
        <v>0</v>
      </c>
      <c r="G510" s="92">
        <f>+'Base de datos  1'!H2899</f>
        <v>23000</v>
      </c>
    </row>
    <row r="511" spans="1:7" x14ac:dyDescent="0.25">
      <c r="A511" s="33">
        <f>+'Base de datos  1'!A2900</f>
        <v>44501</v>
      </c>
      <c r="B511" s="33" t="str">
        <f>+'Base de datos  1'!C2899</f>
        <v>Pago Cuota</v>
      </c>
      <c r="C511" s="33">
        <f>+'Base de datos  1'!D2900</f>
        <v>44515</v>
      </c>
      <c r="D511" s="33" t="str">
        <f>+'Base de datos  1'!E2900</f>
        <v>TR</v>
      </c>
      <c r="E511" s="33" t="str">
        <f>+'Base de datos  1'!F2900</f>
        <v>Ranco 87, Roxana Rivera</v>
      </c>
      <c r="F511">
        <f>+'Base de datos  1'!G2900</f>
        <v>0</v>
      </c>
      <c r="G511" s="92">
        <f>+'Base de datos  1'!H2900</f>
        <v>276000</v>
      </c>
    </row>
    <row r="512" spans="1:7" x14ac:dyDescent="0.25">
      <c r="A512" s="33">
        <f>+'Base de datos  1'!A2901</f>
        <v>44501</v>
      </c>
      <c r="B512" s="33" t="str">
        <f>+'Base de datos  1'!C2900</f>
        <v>Pago Cuota</v>
      </c>
      <c r="C512" s="33">
        <f>+'Base de datos  1'!D2901</f>
        <v>44517</v>
      </c>
      <c r="D512" s="33" t="str">
        <f>+'Base de datos  1'!E2901</f>
        <v>TR</v>
      </c>
      <c r="E512" s="33" t="str">
        <f>+'Base de datos  1'!F2901</f>
        <v>Puyehue 41, Teresa Sepulveda 14164</v>
      </c>
      <c r="F512">
        <f>+'Base de datos  1'!G2901</f>
        <v>0</v>
      </c>
      <c r="G512" s="92">
        <f>+'Base de datos  1'!H2901</f>
        <v>100000</v>
      </c>
    </row>
    <row r="513" spans="1:7" x14ac:dyDescent="0.25">
      <c r="A513" s="33">
        <f>+'Base de datos  1'!A2902</f>
        <v>44501</v>
      </c>
      <c r="B513" s="33" t="str">
        <f>+'Base de datos  1'!C2901</f>
        <v>Pago Cuota</v>
      </c>
      <c r="C513" s="33">
        <f>+'Base de datos  1'!D2902</f>
        <v>44517</v>
      </c>
      <c r="D513" s="33" t="str">
        <f>+'Base de datos  1'!E2902</f>
        <v>TR</v>
      </c>
      <c r="E513" s="33" t="str">
        <f>+'Base de datos  1'!F2902</f>
        <v>Ranco 83, Silvia Gonzalez 14169</v>
      </c>
      <c r="F513">
        <f>+'Base de datos  1'!G2902</f>
        <v>0</v>
      </c>
      <c r="G513" s="92">
        <f>+'Base de datos  1'!H2902</f>
        <v>23000</v>
      </c>
    </row>
    <row r="514" spans="1:7" x14ac:dyDescent="0.25">
      <c r="A514" s="33">
        <f>+'Base de datos  1'!A2903</f>
        <v>44501</v>
      </c>
      <c r="B514" s="33" t="str">
        <f>+'Base de datos  1'!C2902</f>
        <v>Pago Cuota</v>
      </c>
      <c r="C514" s="33">
        <f>+'Base de datos  1'!D2903</f>
        <v>44518</v>
      </c>
      <c r="D514" s="33" t="str">
        <f>+'Base de datos  1'!E2903</f>
        <v>TR</v>
      </c>
      <c r="E514" s="33" t="str">
        <f>+'Base de datos  1'!F2903</f>
        <v>Puyehue 36, Militza Cortes</v>
      </c>
      <c r="F514">
        <f>+'Base de datos  1'!G2903</f>
        <v>0</v>
      </c>
      <c r="G514" s="92">
        <f>+'Base de datos  1'!H2903</f>
        <v>23000</v>
      </c>
    </row>
    <row r="515" spans="1:7" x14ac:dyDescent="0.25">
      <c r="A515" s="33">
        <f>+'Base de datos  1'!A2904</f>
        <v>44501</v>
      </c>
      <c r="B515" s="33" t="str">
        <f>+'Base de datos  1'!C2903</f>
        <v>Pago Cuota</v>
      </c>
      <c r="C515" s="33">
        <f>+'Base de datos  1'!D2904</f>
        <v>44519</v>
      </c>
      <c r="D515" s="33" t="str">
        <f>+'Base de datos  1'!E2904</f>
        <v>TR</v>
      </c>
      <c r="E515" s="33" t="str">
        <f>+'Base de datos  1'!F2904</f>
        <v>Ranco 54, Marion Pacheco</v>
      </c>
      <c r="F515">
        <f>+'Base de datos  1'!G2904</f>
        <v>0</v>
      </c>
      <c r="G515" s="92">
        <f>+'Base de datos  1'!H2904</f>
        <v>23000</v>
      </c>
    </row>
    <row r="516" spans="1:7" x14ac:dyDescent="0.25">
      <c r="A516" s="33">
        <f>+'Base de datos  1'!A2905</f>
        <v>44501</v>
      </c>
      <c r="B516" s="33" t="str">
        <f>+'Base de datos  1'!C2904</f>
        <v>Pago Cuota</v>
      </c>
      <c r="C516" s="33">
        <f>+'Base de datos  1'!D2905</f>
        <v>44522</v>
      </c>
      <c r="D516" s="33" t="str">
        <f>+'Base de datos  1'!E2905</f>
        <v>TR</v>
      </c>
      <c r="E516" s="33" t="str">
        <f>+'Base de datos  1'!F2905</f>
        <v>Llanquihue 80, Sergio Ibaceta</v>
      </c>
      <c r="F516">
        <f>+'Base de datos  1'!G2905</f>
        <v>0</v>
      </c>
      <c r="G516" s="92">
        <f>+'Base de datos  1'!H2905</f>
        <v>23080</v>
      </c>
    </row>
    <row r="517" spans="1:7" x14ac:dyDescent="0.25">
      <c r="A517" s="33">
        <f>+'Base de datos  1'!A2906</f>
        <v>44501</v>
      </c>
      <c r="B517" s="33" t="str">
        <f>+'Base de datos  1'!C2905</f>
        <v>Pago Cuota</v>
      </c>
      <c r="C517" s="33">
        <f>+'Base de datos  1'!D2906</f>
        <v>44523</v>
      </c>
      <c r="D517" s="33" t="str">
        <f>+'Base de datos  1'!E2906</f>
        <v>TR</v>
      </c>
      <c r="E517" s="33" t="str">
        <f>+'Base de datos  1'!F2906</f>
        <v>Llanquihue 113, Pedro Ruz</v>
      </c>
      <c r="F517">
        <f>+'Base de datos  1'!G2906</f>
        <v>0</v>
      </c>
      <c r="G517" s="92">
        <f>+'Base de datos  1'!H2906</f>
        <v>23113</v>
      </c>
    </row>
    <row r="518" spans="1:7" x14ac:dyDescent="0.25">
      <c r="A518" s="33">
        <f>+'Base de datos  1'!A2907</f>
        <v>44501</v>
      </c>
      <c r="B518" s="33" t="str">
        <f>+'Base de datos  1'!C2906</f>
        <v>Pago Cuota</v>
      </c>
      <c r="C518" s="33">
        <f>+'Base de datos  1'!D2907</f>
        <v>44524</v>
      </c>
      <c r="D518" s="33" t="str">
        <f>+'Base de datos  1'!E2907</f>
        <v>TR</v>
      </c>
      <c r="E518" s="33" t="str">
        <f>+'Base de datos  1'!F2907</f>
        <v>Riñihue 10, Hector Zuñiga</v>
      </c>
      <c r="F518">
        <f>+'Base de datos  1'!G2907</f>
        <v>0</v>
      </c>
      <c r="G518" s="92">
        <f>+'Base de datos  1'!H2907</f>
        <v>115000</v>
      </c>
    </row>
    <row r="519" spans="1:7" x14ac:dyDescent="0.25">
      <c r="A519" s="33">
        <f>+'Base de datos  1'!A2908</f>
        <v>44501</v>
      </c>
      <c r="B519" s="33" t="str">
        <f>+'Base de datos  1'!C2907</f>
        <v>Pago Cuota</v>
      </c>
      <c r="C519" s="33">
        <f>+'Base de datos  1'!D2908</f>
        <v>44525</v>
      </c>
      <c r="D519" s="33" t="str">
        <f>+'Base de datos  1'!E2908</f>
        <v>TR</v>
      </c>
      <c r="E519" s="33" t="str">
        <f>+'Base de datos  1'!F2908</f>
        <v>Puyehue 32, Ivonne Jorquera</v>
      </c>
      <c r="F519">
        <f>+'Base de datos  1'!G2908</f>
        <v>0</v>
      </c>
      <c r="G519" s="92">
        <f>+'Base de datos  1'!H2908</f>
        <v>23000</v>
      </c>
    </row>
    <row r="520" spans="1:7" x14ac:dyDescent="0.25">
      <c r="A520" s="33">
        <f>+'Base de datos  1'!A2909</f>
        <v>44501</v>
      </c>
      <c r="B520" s="33" t="str">
        <f>+'Base de datos  1'!C2908</f>
        <v>Pago Cuota</v>
      </c>
      <c r="C520" s="33">
        <f>+'Base de datos  1'!D2909</f>
        <v>44525</v>
      </c>
      <c r="D520" s="33" t="str">
        <f>+'Base de datos  1'!E2909</f>
        <v>TR</v>
      </c>
      <c r="E520" s="33" t="str">
        <f>+'Base de datos  1'!F2909</f>
        <v>Ranco 73, Juan Hernandez</v>
      </c>
      <c r="F520">
        <f>+'Base de datos  1'!G2909</f>
        <v>0</v>
      </c>
      <c r="G520" s="92">
        <f>+'Base de datos  1'!H2909</f>
        <v>160000</v>
      </c>
    </row>
    <row r="521" spans="1:7" x14ac:dyDescent="0.25">
      <c r="A521" s="33">
        <f>+'Base de datos  1'!A2910</f>
        <v>44501</v>
      </c>
      <c r="B521" s="33" t="str">
        <f>+'Base de datos  1'!C2909</f>
        <v>Pago Cuota</v>
      </c>
      <c r="C521" s="33">
        <f>+'Base de datos  1'!D2910</f>
        <v>44526</v>
      </c>
      <c r="D521" s="33" t="str">
        <f>+'Base de datos  1'!E2910</f>
        <v>TR</v>
      </c>
      <c r="E521" s="33" t="str">
        <f>+'Base de datos  1'!F2910</f>
        <v>Llanquihue 96, Carlos Alvarez</v>
      </c>
      <c r="F521">
        <f>+'Base de datos  1'!G2910</f>
        <v>0</v>
      </c>
      <c r="G521" s="92">
        <f>+'Base de datos  1'!H2910</f>
        <v>23096</v>
      </c>
    </row>
    <row r="522" spans="1:7" x14ac:dyDescent="0.25">
      <c r="A522" s="33">
        <f>+'Base de datos  1'!A2911</f>
        <v>44501</v>
      </c>
      <c r="B522" s="33" t="str">
        <f>+'Base de datos  1'!C2910</f>
        <v>Pago Cuota</v>
      </c>
      <c r="C522" s="33">
        <f>+'Base de datos  1'!D2911</f>
        <v>44526</v>
      </c>
      <c r="D522" s="33" t="str">
        <f>+'Base de datos  1'!E2911</f>
        <v>TR</v>
      </c>
      <c r="E522" s="33" t="str">
        <f>+'Base de datos  1'!F2911</f>
        <v>Ranco 42, Octavio Arrue</v>
      </c>
      <c r="F522">
        <f>+'Base de datos  1'!G2911</f>
        <v>0</v>
      </c>
      <c r="G522" s="92">
        <f>+'Base de datos  1'!H2911</f>
        <v>23000</v>
      </c>
    </row>
    <row r="523" spans="1:7" x14ac:dyDescent="0.25">
      <c r="A523" s="33">
        <f>+'Base de datos  1'!A2912</f>
        <v>44501</v>
      </c>
      <c r="B523" s="33" t="str">
        <f>+'Base de datos  1'!C2911</f>
        <v>Pago Cuota</v>
      </c>
      <c r="C523" s="33">
        <f>+'Base de datos  1'!D2912</f>
        <v>44529</v>
      </c>
      <c r="D523" s="33" t="str">
        <f>+'Base de datos  1'!E2912</f>
        <v>TR</v>
      </c>
      <c r="E523" s="33" t="str">
        <f>+'Base de datos  1'!F2912</f>
        <v>Icalma 72, J.Matamala</v>
      </c>
      <c r="F523">
        <f>+'Base de datos  1'!G2912</f>
        <v>0</v>
      </c>
      <c r="G523" s="92">
        <f>+'Base de datos  1'!H2912</f>
        <v>23000</v>
      </c>
    </row>
    <row r="524" spans="1:7" x14ac:dyDescent="0.25">
      <c r="A524" s="33">
        <f>+'Base de datos  1'!A2913</f>
        <v>44501</v>
      </c>
      <c r="B524" s="33" t="str">
        <f>+'Base de datos  1'!C2912</f>
        <v>Pago Cuota</v>
      </c>
      <c r="C524" s="33">
        <f>+'Base de datos  1'!D2913</f>
        <v>44529</v>
      </c>
      <c r="D524" s="33" t="str">
        <f>+'Base de datos  1'!E2913</f>
        <v>TR</v>
      </c>
      <c r="E524" s="33" t="str">
        <f>+'Base de datos  1'!F2913</f>
        <v>Llanquihue 109, Teresa Gatica</v>
      </c>
      <c r="F524">
        <f>+'Base de datos  1'!G2913</f>
        <v>0</v>
      </c>
      <c r="G524" s="92">
        <f>+'Base de datos  1'!H2913</f>
        <v>37609</v>
      </c>
    </row>
    <row r="525" spans="1:7" x14ac:dyDescent="0.25">
      <c r="A525" s="33">
        <f>+'Base de datos  1'!A2914</f>
        <v>44501</v>
      </c>
      <c r="B525" s="33" t="str">
        <f>+'Base de datos  1'!C2913</f>
        <v>Pago Cuota</v>
      </c>
      <c r="C525" s="33">
        <f>+'Base de datos  1'!D2914</f>
        <v>44529</v>
      </c>
      <c r="D525" s="33" t="str">
        <f>+'Base de datos  1'!E2914</f>
        <v>TR</v>
      </c>
      <c r="E525" s="33" t="str">
        <f>+'Base de datos  1'!F2914</f>
        <v>Llanquihue 97-A, Patricia Castillo Olivera</v>
      </c>
      <c r="F525">
        <f>+'Base de datos  1'!G2914</f>
        <v>0</v>
      </c>
      <c r="G525" s="92">
        <f>+'Base de datos  1'!H2914</f>
        <v>23000</v>
      </c>
    </row>
    <row r="526" spans="1:7" x14ac:dyDescent="0.25">
      <c r="A526" s="33">
        <f>+'Base de datos  1'!A2915</f>
        <v>44501</v>
      </c>
      <c r="B526" s="33" t="str">
        <f>+'Base de datos  1'!C2914</f>
        <v>Pago Cuota</v>
      </c>
      <c r="C526" s="33">
        <f>+'Base de datos  1'!D2915</f>
        <v>44529</v>
      </c>
      <c r="D526" s="33" t="str">
        <f>+'Base de datos  1'!E2915</f>
        <v>TR</v>
      </c>
      <c r="E526" s="33" t="str">
        <f>+'Base de datos  1'!F2915</f>
        <v>Puyehue 37, J.Matamala</v>
      </c>
      <c r="F526">
        <f>+'Base de datos  1'!G2915</f>
        <v>0</v>
      </c>
      <c r="G526" s="92">
        <f>+'Base de datos  1'!H2915</f>
        <v>23000</v>
      </c>
    </row>
    <row r="527" spans="1:7" x14ac:dyDescent="0.25">
      <c r="A527" s="33">
        <f>+'Base de datos  1'!A2916</f>
        <v>44501</v>
      </c>
      <c r="B527" s="33" t="str">
        <f>+'Base de datos  1'!C2915</f>
        <v>Pago Cuota</v>
      </c>
      <c r="C527" s="33">
        <f>+'Base de datos  1'!D2916</f>
        <v>44529</v>
      </c>
      <c r="D527" s="33" t="str">
        <f>+'Base de datos  1'!E2916</f>
        <v>TR</v>
      </c>
      <c r="E527" s="33" t="str">
        <f>+'Base de datos  1'!F2916</f>
        <v>Puyehue 47, Andrea Valdivia</v>
      </c>
      <c r="F527">
        <f>+'Base de datos  1'!G2916</f>
        <v>0</v>
      </c>
      <c r="G527" s="92">
        <f>+'Base de datos  1'!H2916</f>
        <v>23000</v>
      </c>
    </row>
    <row r="528" spans="1:7" x14ac:dyDescent="0.25">
      <c r="A528" s="33">
        <f>+'Base de datos  1'!A2917</f>
        <v>44501</v>
      </c>
      <c r="B528" s="33" t="str">
        <f>+'Base de datos  1'!C2916</f>
        <v>Pago Cuota</v>
      </c>
      <c r="C528" s="33">
        <f>+'Base de datos  1'!D2917</f>
        <v>44529</v>
      </c>
      <c r="D528" s="33" t="str">
        <f>+'Base de datos  1'!E2917</f>
        <v>TR</v>
      </c>
      <c r="E528" s="33" t="str">
        <f>+'Base de datos  1'!F2917</f>
        <v>Villarrica 118, Pia Burgos</v>
      </c>
      <c r="F528">
        <f>+'Base de datos  1'!G2917</f>
        <v>0</v>
      </c>
      <c r="G528" s="92">
        <f>+'Base de datos  1'!H2917</f>
        <v>23000</v>
      </c>
    </row>
    <row r="529" spans="1:7" x14ac:dyDescent="0.25">
      <c r="A529" s="33">
        <f>+'Base de datos  1'!A2918</f>
        <v>44501</v>
      </c>
      <c r="B529" s="33" t="str">
        <f>+'Base de datos  1'!C2917</f>
        <v>Pago Cuota</v>
      </c>
      <c r="C529" s="33">
        <f>+'Base de datos  1'!D2918</f>
        <v>44530</v>
      </c>
      <c r="D529" s="33" t="str">
        <f>+'Base de datos  1'!E2918</f>
        <v>TR</v>
      </c>
      <c r="E529" s="33" t="str">
        <f>+'Base de datos  1'!F2918</f>
        <v>Llanquihue 82, Maria Molina</v>
      </c>
      <c r="F529">
        <f>+'Base de datos  1'!G2918</f>
        <v>0</v>
      </c>
      <c r="G529" s="92">
        <f>+'Base de datos  1'!H2918</f>
        <v>23000</v>
      </c>
    </row>
    <row r="530" spans="1:7" x14ac:dyDescent="0.25">
      <c r="A530" s="33">
        <f>+'Base de datos  1'!A2919</f>
        <v>44501</v>
      </c>
      <c r="B530" s="33" t="str">
        <f>+'Base de datos  1'!C2918</f>
        <v>Pago Cuota</v>
      </c>
      <c r="C530" s="33">
        <f>+'Base de datos  1'!D2919</f>
        <v>44530</v>
      </c>
      <c r="D530" s="33" t="str">
        <f>+'Base de datos  1'!E2919</f>
        <v>TR</v>
      </c>
      <c r="E530" s="33" t="str">
        <f>+'Base de datos  1'!F2919</f>
        <v>Ranco 46, Manuel Jorquera</v>
      </c>
      <c r="F530">
        <f>+'Base de datos  1'!G2919</f>
        <v>0</v>
      </c>
      <c r="G530" s="92">
        <f>+'Base de datos  1'!H2919</f>
        <v>69000</v>
      </c>
    </row>
    <row r="531" spans="1:7" x14ac:dyDescent="0.25">
      <c r="A531" s="33">
        <f>+'Base de datos  1'!A2920</f>
        <v>44501</v>
      </c>
      <c r="B531" s="33" t="str">
        <f>+'Base de datos  1'!C2919</f>
        <v>Pago Cuota</v>
      </c>
      <c r="C531" s="33">
        <f>+'Base de datos  1'!D2920</f>
        <v>44530</v>
      </c>
      <c r="D531" s="33" t="str">
        <f>+'Base de datos  1'!E2920</f>
        <v>TR</v>
      </c>
      <c r="E531" s="33" t="str">
        <f>+'Base de datos  1'!F2920</f>
        <v>Villarrica 102, Ximena Mancilla</v>
      </c>
      <c r="F531">
        <f>+'Base de datos  1'!G2920</f>
        <v>0</v>
      </c>
      <c r="G531" s="92">
        <f>+'Base de datos  1'!H2920</f>
        <v>23102</v>
      </c>
    </row>
    <row r="532" spans="1:7" x14ac:dyDescent="0.25">
      <c r="A532" s="33">
        <f>+'Base de datos  1'!A2921</f>
        <v>44501</v>
      </c>
      <c r="B532" s="33" t="str">
        <f>+'Base de datos  1'!C2920</f>
        <v>Pago Cuota</v>
      </c>
      <c r="C532" s="33">
        <f>+'Base de datos  1'!D2921</f>
        <v>44530</v>
      </c>
      <c r="D532" s="33" t="str">
        <f>+'Base de datos  1'!E2921</f>
        <v>TR</v>
      </c>
      <c r="E532" s="33" t="str">
        <f>+'Base de datos  1'!F2921</f>
        <v>Villarrica 122, Luis Sepulveda</v>
      </c>
      <c r="F532">
        <f>+'Base de datos  1'!G2921</f>
        <v>0</v>
      </c>
      <c r="G532" s="92">
        <f>+'Base de datos  1'!H2921</f>
        <v>23000</v>
      </c>
    </row>
    <row r="533" spans="1:7" x14ac:dyDescent="0.25">
      <c r="A533" s="33">
        <f>+'Base de datos  1'!A2922</f>
        <v>44501</v>
      </c>
      <c r="B533" s="33" t="str">
        <f>+'Base de datos  1'!C2921</f>
        <v>Pago Cuota</v>
      </c>
      <c r="C533" s="33">
        <f>+'Base de datos  1'!D2922</f>
        <v>44530</v>
      </c>
      <c r="D533" s="33" t="str">
        <f>+'Base de datos  1'!E2922</f>
        <v>TR</v>
      </c>
      <c r="E533" s="33" t="str">
        <f>+'Base de datos  1'!F2922</f>
        <v>Villarrica 123, Omar Sepulveda</v>
      </c>
      <c r="F533">
        <f>+'Base de datos  1'!G2922</f>
        <v>0</v>
      </c>
      <c r="G533" s="92">
        <f>+'Base de datos  1'!H2922</f>
        <v>23000</v>
      </c>
    </row>
    <row r="534" spans="1:7" x14ac:dyDescent="0.25">
      <c r="A534" s="33">
        <f>+'Base de datos  1'!A2923</f>
        <v>44531</v>
      </c>
      <c r="B534" s="33" t="str">
        <f>+'Base de datos  1'!C2922</f>
        <v>Pago Cuota</v>
      </c>
      <c r="C534" s="33">
        <f>+'Base de datos  1'!D2923</f>
        <v>44531</v>
      </c>
      <c r="D534" s="33" t="str">
        <f>+'Base de datos  1'!E2923</f>
        <v>TR</v>
      </c>
      <c r="E534" s="33" t="str">
        <f>+'Base de datos  1'!F2923</f>
        <v>R. Figueroa Poligono adicional Borde Costa</v>
      </c>
      <c r="F534">
        <f>+'Base de datos  1'!G2923</f>
        <v>0</v>
      </c>
      <c r="G534" s="92">
        <f>+'Base de datos  1'!H2923</f>
        <v>515892</v>
      </c>
    </row>
    <row r="535" spans="1:7" x14ac:dyDescent="0.25">
      <c r="A535" s="33">
        <f>+'Base de datos  1'!A2924</f>
        <v>44531</v>
      </c>
      <c r="B535" s="33" t="str">
        <f>+'Base de datos  1'!C2923</f>
        <v>Pago Cuota</v>
      </c>
      <c r="C535" s="33">
        <f>+'Base de datos  1'!D2924</f>
        <v>44531</v>
      </c>
      <c r="D535" s="33" t="str">
        <f>+'Base de datos  1'!E2924</f>
        <v>TR</v>
      </c>
      <c r="E535" s="33" t="str">
        <f>+'Base de datos  1'!F2924</f>
        <v>Ricardo Figueroa vuelta Caja Chica Nov.21</v>
      </c>
      <c r="F535">
        <f>+'Base de datos  1'!G2924</f>
        <v>0</v>
      </c>
      <c r="G535" s="92">
        <f>+'Base de datos  1'!H2924</f>
        <v>16800</v>
      </c>
    </row>
    <row r="536" spans="1:7" x14ac:dyDescent="0.25">
      <c r="A536" s="33">
        <f>+'Base de datos  1'!A2925</f>
        <v>44531</v>
      </c>
      <c r="B536" s="33" t="str">
        <f>+'Base de datos  1'!C2924</f>
        <v>Pago Cuota</v>
      </c>
      <c r="C536" s="33">
        <f>+'Base de datos  1'!D2925</f>
        <v>44531</v>
      </c>
      <c r="D536" s="33" t="str">
        <f>+'Base de datos  1'!E2925</f>
        <v>TR</v>
      </c>
      <c r="E536" s="33" t="str">
        <f>+'Base de datos  1'!F2925</f>
        <v xml:space="preserve">Villarrica 100, Julia Zuñiga </v>
      </c>
      <c r="F536">
        <f>+'Base de datos  1'!G2925</f>
        <v>0</v>
      </c>
      <c r="G536" s="92">
        <f>+'Base de datos  1'!H2925</f>
        <v>23100</v>
      </c>
    </row>
    <row r="537" spans="1:7" x14ac:dyDescent="0.25">
      <c r="A537" s="33">
        <f>+'Base de datos  1'!A2926</f>
        <v>44531</v>
      </c>
      <c r="B537" s="33" t="str">
        <f>+'Base de datos  1'!C2925</f>
        <v>Pago Cuota</v>
      </c>
      <c r="C537" s="33">
        <f>+'Base de datos  1'!D2926</f>
        <v>44531</v>
      </c>
      <c r="D537" s="33" t="str">
        <f>+'Base de datos  1'!E2926</f>
        <v>TR</v>
      </c>
      <c r="E537" s="33" t="str">
        <f>+'Base de datos  1'!F2926</f>
        <v>Villarrica 128, Marcela Ubilla</v>
      </c>
      <c r="F537">
        <f>+'Base de datos  1'!G2926</f>
        <v>0</v>
      </c>
      <c r="G537" s="92">
        <f>+'Base de datos  1'!H2926</f>
        <v>23000</v>
      </c>
    </row>
    <row r="538" spans="1:7" x14ac:dyDescent="0.25">
      <c r="A538" s="33">
        <f>+'Base de datos  1'!A2927</f>
        <v>44531</v>
      </c>
      <c r="B538" s="33" t="str">
        <f>+'Base de datos  1'!C2926</f>
        <v>Pago Cuota</v>
      </c>
      <c r="C538" s="33">
        <f>+'Base de datos  1'!D2927</f>
        <v>44531</v>
      </c>
      <c r="D538" s="33" t="str">
        <f>+'Base de datos  1'!E2927</f>
        <v>TR</v>
      </c>
      <c r="E538" s="33" t="str">
        <f>+'Base de datos  1'!F2927</f>
        <v>Villarrica 129, Ricardo Figueroa</v>
      </c>
      <c r="F538">
        <f>+'Base de datos  1'!G2927</f>
        <v>0</v>
      </c>
      <c r="G538" s="92">
        <f>+'Base de datos  1'!H2927</f>
        <v>23000</v>
      </c>
    </row>
    <row r="539" spans="1:7" x14ac:dyDescent="0.25">
      <c r="A539" s="33">
        <f>+'Base de datos  1'!A2928</f>
        <v>44531</v>
      </c>
      <c r="B539" s="33" t="str">
        <f>+'Base de datos  1'!C2927</f>
        <v>Pago Cuota</v>
      </c>
      <c r="C539" s="33">
        <f>+'Base de datos  1'!D2928</f>
        <v>44532</v>
      </c>
      <c r="D539" s="33" t="str">
        <f>+'Base de datos  1'!E2928</f>
        <v>TR</v>
      </c>
      <c r="E539" s="33" t="str">
        <f>+'Base de datos  1'!F2928</f>
        <v>Llanquihue 88, Pedro Flores</v>
      </c>
      <c r="F539">
        <f>+'Base de datos  1'!G2928</f>
        <v>0</v>
      </c>
      <c r="G539" s="92">
        <f>+'Base de datos  1'!H2928</f>
        <v>23000</v>
      </c>
    </row>
    <row r="540" spans="1:7" x14ac:dyDescent="0.25">
      <c r="A540" s="33">
        <f>+'Base de datos  1'!A2929</f>
        <v>44531</v>
      </c>
      <c r="B540" s="33" t="str">
        <f>+'Base de datos  1'!C2928</f>
        <v>Pago Cuota</v>
      </c>
      <c r="C540" s="33">
        <f>+'Base de datos  1'!D2929</f>
        <v>44533</v>
      </c>
      <c r="D540" s="33" t="str">
        <f>+'Base de datos  1'!E2929</f>
        <v>TR</v>
      </c>
      <c r="E540" s="33" t="str">
        <f>+'Base de datos  1'!F2929</f>
        <v>Llanquihue 76, Glenda Alvarez</v>
      </c>
      <c r="F540">
        <f>+'Base de datos  1'!G2929</f>
        <v>0</v>
      </c>
      <c r="G540" s="92">
        <f>+'Base de datos  1'!H2929</f>
        <v>66000</v>
      </c>
    </row>
    <row r="541" spans="1:7" x14ac:dyDescent="0.25">
      <c r="A541" s="33">
        <f>+'Base de datos  1'!A2930</f>
        <v>44531</v>
      </c>
      <c r="B541" s="33" t="str">
        <f>+'Base de datos  1'!C2929</f>
        <v>Pago Cuota</v>
      </c>
      <c r="C541" s="33">
        <f>+'Base de datos  1'!D2930</f>
        <v>44533</v>
      </c>
      <c r="D541" s="33" t="str">
        <f>+'Base de datos  1'!E2930</f>
        <v>TR</v>
      </c>
      <c r="E541" s="33" t="str">
        <f>+'Base de datos  1'!F2930</f>
        <v>Llanquihue 97, Rene Rivero</v>
      </c>
      <c r="F541">
        <f>+'Base de datos  1'!G2930</f>
        <v>0</v>
      </c>
      <c r="G541" s="92">
        <f>+'Base de datos  1'!H2930</f>
        <v>23000</v>
      </c>
    </row>
    <row r="542" spans="1:7" x14ac:dyDescent="0.25">
      <c r="A542" s="33">
        <f>+'Base de datos  1'!A2931</f>
        <v>44531</v>
      </c>
      <c r="B542" s="33" t="str">
        <f>+'Base de datos  1'!C2930</f>
        <v>Pago Cuota</v>
      </c>
      <c r="C542" s="33">
        <f>+'Base de datos  1'!D2931</f>
        <v>44533</v>
      </c>
      <c r="D542" s="33" t="str">
        <f>+'Base de datos  1'!E2931</f>
        <v>TR</v>
      </c>
      <c r="E542" s="33" t="str">
        <f>+'Base de datos  1'!F2931</f>
        <v>Puyehue 53, Maria Vicencio</v>
      </c>
      <c r="F542">
        <f>+'Base de datos  1'!G2931</f>
        <v>0</v>
      </c>
      <c r="G542" s="92">
        <f>+'Base de datos  1'!H2931</f>
        <v>92000</v>
      </c>
    </row>
    <row r="543" spans="1:7" x14ac:dyDescent="0.25">
      <c r="A543" s="33">
        <f>+'Base de datos  1'!A2932</f>
        <v>44531</v>
      </c>
      <c r="B543" s="33" t="str">
        <f>+'Base de datos  1'!C2931</f>
        <v>Pago Cuota</v>
      </c>
      <c r="C543" s="33">
        <f>+'Base de datos  1'!D2932</f>
        <v>44533</v>
      </c>
      <c r="D543" s="33" t="str">
        <f>+'Base de datos  1'!E2932</f>
        <v>TR</v>
      </c>
      <c r="E543" s="33" t="str">
        <f>+'Base de datos  1'!F2932</f>
        <v>Ranco 73, Juan Francisco Hernandez</v>
      </c>
      <c r="F543">
        <f>+'Base de datos  1'!G2932</f>
        <v>0</v>
      </c>
      <c r="G543" s="92">
        <f>+'Base de datos  1'!H2932</f>
        <v>125000</v>
      </c>
    </row>
    <row r="544" spans="1:7" x14ac:dyDescent="0.25">
      <c r="A544" s="33">
        <f>+'Base de datos  1'!A2933</f>
        <v>44531</v>
      </c>
      <c r="B544" s="33" t="str">
        <f>+'Base de datos  1'!C2932</f>
        <v>Pago Cuota</v>
      </c>
      <c r="C544" s="33">
        <f>+'Base de datos  1'!D2933</f>
        <v>44533</v>
      </c>
      <c r="D544" s="33" t="str">
        <f>+'Base de datos  1'!E2933</f>
        <v>TR</v>
      </c>
      <c r="E544" s="33" t="str">
        <f>+'Base de datos  1'!F2933</f>
        <v>Riñihue 23, Sara Salgado</v>
      </c>
      <c r="F544">
        <f>+'Base de datos  1'!G2933</f>
        <v>0</v>
      </c>
      <c r="G544" s="92">
        <f>+'Base de datos  1'!H2933</f>
        <v>184000</v>
      </c>
    </row>
    <row r="545" spans="1:7" x14ac:dyDescent="0.25">
      <c r="A545" s="33">
        <f>+'Base de datos  1'!A2934</f>
        <v>44531</v>
      </c>
      <c r="B545" s="33" t="str">
        <f>+'Base de datos  1'!C2933</f>
        <v>Pago Cuota</v>
      </c>
      <c r="C545" s="33">
        <f>+'Base de datos  1'!D2934</f>
        <v>44536</v>
      </c>
      <c r="D545" s="33" t="str">
        <f>+'Base de datos  1'!E2934</f>
        <v>TR</v>
      </c>
      <c r="E545" s="33" t="str">
        <f>+'Base de datos  1'!F2934</f>
        <v>Puyehue 30, Jorge Carcasson</v>
      </c>
      <c r="F545">
        <f>+'Base de datos  1'!G2934</f>
        <v>0</v>
      </c>
      <c r="G545" s="92">
        <f>+'Base de datos  1'!H2934</f>
        <v>23000</v>
      </c>
    </row>
    <row r="546" spans="1:7" x14ac:dyDescent="0.25">
      <c r="A546" s="33">
        <f>+'Base de datos  1'!A2935</f>
        <v>44531</v>
      </c>
      <c r="B546" s="33" t="str">
        <f>+'Base de datos  1'!C2934</f>
        <v>Pago Cuota</v>
      </c>
      <c r="C546" s="33">
        <f>+'Base de datos  1'!D2935</f>
        <v>44536</v>
      </c>
      <c r="D546" s="33" t="str">
        <f>+'Base de datos  1'!E2935</f>
        <v>TR</v>
      </c>
      <c r="E546" s="33" t="str">
        <f>+'Base de datos  1'!F2935</f>
        <v>Puyehue 36, Militza Cortes</v>
      </c>
      <c r="F546">
        <f>+'Base de datos  1'!G2935</f>
        <v>0</v>
      </c>
      <c r="G546" s="92">
        <f>+'Base de datos  1'!H2935</f>
        <v>46000</v>
      </c>
    </row>
    <row r="547" spans="1:7" x14ac:dyDescent="0.25">
      <c r="A547" s="33">
        <f>+'Base de datos  1'!A2936</f>
        <v>44531</v>
      </c>
      <c r="B547" s="33" t="str">
        <f>+'Base de datos  1'!C2935</f>
        <v>Pago Cuota</v>
      </c>
      <c r="C547" s="33">
        <f>+'Base de datos  1'!D2936</f>
        <v>44536</v>
      </c>
      <c r="D547" s="33" t="str">
        <f>+'Base de datos  1'!E2936</f>
        <v>TR</v>
      </c>
      <c r="E547" s="33" t="str">
        <f>+'Base de datos  1'!F2936</f>
        <v>Puyehue 39, Felipe Gallardo</v>
      </c>
      <c r="F547">
        <f>+'Base de datos  1'!G2936</f>
        <v>0</v>
      </c>
      <c r="G547" s="92">
        <f>+'Base de datos  1'!H2936</f>
        <v>23000</v>
      </c>
    </row>
    <row r="548" spans="1:7" x14ac:dyDescent="0.25">
      <c r="A548" s="33">
        <f>+'Base de datos  1'!A2937</f>
        <v>44531</v>
      </c>
      <c r="B548" s="33" t="str">
        <f>+'Base de datos  1'!C2936</f>
        <v>Pago Cuota</v>
      </c>
      <c r="C548" s="33">
        <f>+'Base de datos  1'!D2937</f>
        <v>44537</v>
      </c>
      <c r="D548" s="33" t="str">
        <f>+'Base de datos  1'!E2937</f>
        <v>TR</v>
      </c>
      <c r="E548" s="33" t="str">
        <f>+'Base de datos  1'!F2937</f>
        <v>Ranco 91, Jeanette Ibarra</v>
      </c>
      <c r="F548">
        <f>+'Base de datos  1'!G2937</f>
        <v>0</v>
      </c>
      <c r="G548" s="92">
        <f>+'Base de datos  1'!H2937</f>
        <v>23000</v>
      </c>
    </row>
    <row r="549" spans="1:7" x14ac:dyDescent="0.25">
      <c r="A549" s="33">
        <f>+'Base de datos  1'!A2938</f>
        <v>44531</v>
      </c>
      <c r="B549" s="33" t="str">
        <f>+'Base de datos  1'!C2937</f>
        <v>Pago Cuota</v>
      </c>
      <c r="C549" s="33">
        <f>+'Base de datos  1'!D2938</f>
        <v>44539</v>
      </c>
      <c r="D549" s="33" t="str">
        <f>+'Base de datos  1'!E2938</f>
        <v>TR</v>
      </c>
      <c r="E549" s="33" t="str">
        <f>+'Base de datos  1'!F2938</f>
        <v>Ranco 48, Carola Arriagada</v>
      </c>
      <c r="F549">
        <f>+'Base de datos  1'!G2938</f>
        <v>0</v>
      </c>
      <c r="G549" s="92">
        <f>+'Base de datos  1'!H2938</f>
        <v>69000</v>
      </c>
    </row>
    <row r="550" spans="1:7" x14ac:dyDescent="0.25">
      <c r="A550" s="33">
        <f>+'Base de datos  1'!A2939</f>
        <v>44531</v>
      </c>
      <c r="B550" s="33" t="str">
        <f>+'Base de datos  1'!C2938</f>
        <v>Pago Cuota</v>
      </c>
      <c r="C550" s="33">
        <f>+'Base de datos  1'!D2939</f>
        <v>44539</v>
      </c>
      <c r="D550" s="33" t="str">
        <f>+'Base de datos  1'!E2939</f>
        <v>TR</v>
      </c>
      <c r="E550" s="33" t="str">
        <f>+'Base de datos  1'!F2939</f>
        <v>Riñihue 21, Diego Tapia</v>
      </c>
      <c r="F550">
        <f>+'Base de datos  1'!G2939</f>
        <v>0</v>
      </c>
      <c r="G550" s="92">
        <f>+'Base de datos  1'!H2939</f>
        <v>100000</v>
      </c>
    </row>
    <row r="551" spans="1:7" x14ac:dyDescent="0.25">
      <c r="A551" s="33">
        <f>+'Base de datos  1'!A2940</f>
        <v>44531</v>
      </c>
      <c r="B551" s="33" t="str">
        <f>+'Base de datos  1'!C2939</f>
        <v>Pago Cuota</v>
      </c>
      <c r="C551" s="33">
        <f>+'Base de datos  1'!D2940</f>
        <v>44540</v>
      </c>
      <c r="D551" s="33" t="str">
        <f>+'Base de datos  1'!E2940</f>
        <v>TR</v>
      </c>
      <c r="E551" s="33" t="str">
        <f>+'Base de datos  1'!F2940</f>
        <v>Llanquihue 103-105, Tatiana Tejos</v>
      </c>
      <c r="F551">
        <f>+'Base de datos  1'!G2940</f>
        <v>0</v>
      </c>
      <c r="G551" s="92">
        <f>+'Base de datos  1'!H2940</f>
        <v>92000</v>
      </c>
    </row>
    <row r="552" spans="1:7" x14ac:dyDescent="0.25">
      <c r="A552" s="33">
        <f>+'Base de datos  1'!A2941</f>
        <v>44531</v>
      </c>
      <c r="B552" s="33" t="str">
        <f>+'Base de datos  1'!C2940</f>
        <v>Pago Cuota</v>
      </c>
      <c r="C552" s="33">
        <f>+'Base de datos  1'!D2941</f>
        <v>44540</v>
      </c>
      <c r="D552" s="33" t="str">
        <f>+'Base de datos  1'!E2941</f>
        <v>TR</v>
      </c>
      <c r="E552" s="33" t="str">
        <f>+'Base de datos  1'!F2941</f>
        <v>Ranco 77, Melinda Gonzalez</v>
      </c>
      <c r="F552">
        <f>+'Base de datos  1'!G2941</f>
        <v>0</v>
      </c>
      <c r="G552" s="92">
        <f>+'Base de datos  1'!H2941</f>
        <v>23000</v>
      </c>
    </row>
    <row r="553" spans="1:7" x14ac:dyDescent="0.25">
      <c r="A553" s="33">
        <f>+'Base de datos  1'!A2942</f>
        <v>44531</v>
      </c>
      <c r="B553" s="33" t="str">
        <f>+'Base de datos  1'!C2941</f>
        <v>Pago Cuota</v>
      </c>
      <c r="C553" s="33">
        <f>+'Base de datos  1'!D2942</f>
        <v>44543</v>
      </c>
      <c r="D553" s="33" t="str">
        <f>+'Base de datos  1'!E2942</f>
        <v>TR</v>
      </c>
      <c r="E553" s="33" t="str">
        <f>+'Base de datos  1'!F2942</f>
        <v>Ranco 56, Suc. Rigoberto Gonzalez</v>
      </c>
      <c r="F553">
        <f>+'Base de datos  1'!G2942</f>
        <v>0</v>
      </c>
      <c r="G553" s="92">
        <f>+'Base de datos  1'!H2942</f>
        <v>69000</v>
      </c>
    </row>
    <row r="554" spans="1:7" x14ac:dyDescent="0.25">
      <c r="A554" s="33">
        <f>+'Base de datos  1'!A2943</f>
        <v>44531</v>
      </c>
      <c r="B554" s="33" t="str">
        <f>+'Base de datos  1'!C2942</f>
        <v>Pago Cuota</v>
      </c>
      <c r="C554" s="33">
        <f>+'Base de datos  1'!D2943</f>
        <v>44544</v>
      </c>
      <c r="D554" s="33" t="str">
        <f>+'Base de datos  1'!E2943</f>
        <v>TR</v>
      </c>
      <c r="E554" s="33" t="str">
        <f>+'Base de datos  1'!F2943</f>
        <v>Puyehue 51, Solange Aspee</v>
      </c>
      <c r="F554">
        <f>+'Base de datos  1'!G2943</f>
        <v>0</v>
      </c>
      <c r="G554" s="92">
        <f>+'Base de datos  1'!H2943</f>
        <v>161051</v>
      </c>
    </row>
    <row r="555" spans="1:7" x14ac:dyDescent="0.25">
      <c r="A555" s="33">
        <f>+'Base de datos  1'!A2944</f>
        <v>44531</v>
      </c>
      <c r="B555" s="33" t="str">
        <f>+'Base de datos  1'!C2943</f>
        <v>Pago Cuota</v>
      </c>
      <c r="C555" s="33">
        <f>+'Base de datos  1'!D2944</f>
        <v>44550</v>
      </c>
      <c r="D555" s="33" t="str">
        <f>+'Base de datos  1'!E2944</f>
        <v>D/E</v>
      </c>
      <c r="E555" s="33" t="str">
        <f>+'Base de datos  1'!F2944</f>
        <v>Llanquihue 74, Eliana Haro</v>
      </c>
      <c r="F555">
        <f>+'Base de datos  1'!G2944</f>
        <v>0</v>
      </c>
      <c r="G555" s="92">
        <f>+'Base de datos  1'!H2944</f>
        <v>23000</v>
      </c>
    </row>
    <row r="556" spans="1:7" x14ac:dyDescent="0.25">
      <c r="A556" s="33">
        <f>+'Base de datos  1'!A2945</f>
        <v>44531</v>
      </c>
      <c r="B556" s="33" t="str">
        <f>+'Base de datos  1'!C2944</f>
        <v>Pago Cuota</v>
      </c>
      <c r="C556" s="33">
        <f>+'Base de datos  1'!D2945</f>
        <v>44550</v>
      </c>
      <c r="D556" s="33" t="str">
        <f>+'Base de datos  1'!E2945</f>
        <v>TR</v>
      </c>
      <c r="E556" s="33" t="str">
        <f>+'Base de datos  1'!F2945</f>
        <v>Puyehue 39, Desmalezacion</v>
      </c>
      <c r="F556">
        <f>+'Base de datos  1'!G2945</f>
        <v>0</v>
      </c>
      <c r="G556" s="92">
        <f>+'Base de datos  1'!H2945</f>
        <v>50000</v>
      </c>
    </row>
    <row r="557" spans="1:7" x14ac:dyDescent="0.25">
      <c r="A557" s="33">
        <f>+'Base de datos  1'!A2946</f>
        <v>44531</v>
      </c>
      <c r="B557" s="33" t="str">
        <f>+'Base de datos  1'!C2945</f>
        <v>Pago Cuota</v>
      </c>
      <c r="C557" s="33">
        <f>+'Base de datos  1'!D2946</f>
        <v>44550</v>
      </c>
      <c r="D557" s="33" t="str">
        <f>+'Base de datos  1'!E2946</f>
        <v>D/E</v>
      </c>
      <c r="E557" s="33" t="str">
        <f>+'Base de datos  1'!F2946</f>
        <v>Ranco 83, Silvia Gonzalez</v>
      </c>
      <c r="F557">
        <f>+'Base de datos  1'!G2946</f>
        <v>0</v>
      </c>
      <c r="G557" s="92">
        <f>+'Base de datos  1'!H2946</f>
        <v>23000</v>
      </c>
    </row>
    <row r="558" spans="1:7" x14ac:dyDescent="0.25">
      <c r="A558" s="33">
        <f>+'Base de datos  1'!A2947</f>
        <v>44531</v>
      </c>
      <c r="B558" s="33" t="str">
        <f>+'Base de datos  1'!C2946</f>
        <v>Pago Cuota</v>
      </c>
      <c r="C558" s="33">
        <f>+'Base de datos  1'!D2947</f>
        <v>44550</v>
      </c>
      <c r="D558" s="33" t="str">
        <f>+'Base de datos  1'!E2947</f>
        <v>D/E</v>
      </c>
      <c r="E558" s="33" t="str">
        <f>+'Base de datos  1'!F2947</f>
        <v>Ranco 89, Teresa Rojas</v>
      </c>
      <c r="F558">
        <f>+'Base de datos  1'!G2947</f>
        <v>0</v>
      </c>
      <c r="G558" s="92">
        <f>+'Base de datos  1'!H2947</f>
        <v>23000</v>
      </c>
    </row>
    <row r="559" spans="1:7" x14ac:dyDescent="0.25">
      <c r="A559" s="33">
        <f>+'Base de datos  1'!A2948</f>
        <v>44531</v>
      </c>
      <c r="B559" s="33" t="str">
        <f>+'Base de datos  1'!C2947</f>
        <v>Pago Cuota</v>
      </c>
      <c r="C559" s="33">
        <f>+'Base de datos  1'!D2948</f>
        <v>44550</v>
      </c>
      <c r="D559" s="33" t="str">
        <f>+'Base de datos  1'!E2948</f>
        <v>TR</v>
      </c>
      <c r="E559" s="33" t="str">
        <f>+'Base de datos  1'!F2948</f>
        <v>Riñihue 27-29, Marta Manriquez</v>
      </c>
      <c r="F559">
        <f>+'Base de datos  1'!G2948</f>
        <v>0</v>
      </c>
      <c r="G559" s="92">
        <f>+'Base de datos  1'!H2948</f>
        <v>276000</v>
      </c>
    </row>
    <row r="560" spans="1:7" x14ac:dyDescent="0.25">
      <c r="A560" s="33">
        <f>+'Base de datos  1'!A2949</f>
        <v>44531</v>
      </c>
      <c r="B560" s="33" t="str">
        <f>+'Base de datos  1'!C2948</f>
        <v>Pago Cuota</v>
      </c>
      <c r="C560" s="33">
        <f>+'Base de datos  1'!D2949</f>
        <v>44550</v>
      </c>
      <c r="D560" s="33" t="str">
        <f>+'Base de datos  1'!E2949</f>
        <v>D/E</v>
      </c>
      <c r="E560" s="33" t="str">
        <f>+'Base de datos  1'!F2949</f>
        <v>Villarrica 110, Julia Valdes</v>
      </c>
      <c r="F560">
        <f>+'Base de datos  1'!G2949</f>
        <v>0</v>
      </c>
      <c r="G560" s="92">
        <f>+'Base de datos  1'!H2949</f>
        <v>432000</v>
      </c>
    </row>
    <row r="561" spans="1:7" x14ac:dyDescent="0.25">
      <c r="A561" s="33">
        <f>+'Base de datos  1'!A2950</f>
        <v>44531</v>
      </c>
      <c r="B561" s="33" t="str">
        <f>+'Base de datos  1'!C2949</f>
        <v>Pago Cuota</v>
      </c>
      <c r="C561" s="33">
        <f>+'Base de datos  1'!D2950</f>
        <v>44552</v>
      </c>
      <c r="D561" s="33" t="str">
        <f>+'Base de datos  1'!E2950</f>
        <v>TR</v>
      </c>
      <c r="E561" s="33" t="str">
        <f>+'Base de datos  1'!F2950</f>
        <v>Llanquihue 80, Sergio Ibaceta</v>
      </c>
      <c r="F561">
        <f>+'Base de datos  1'!G2950</f>
        <v>0</v>
      </c>
      <c r="G561" s="92">
        <f>+'Base de datos  1'!H2950</f>
        <v>23080</v>
      </c>
    </row>
    <row r="562" spans="1:7" x14ac:dyDescent="0.25">
      <c r="A562" s="33">
        <f>+'Base de datos  1'!A2951</f>
        <v>44531</v>
      </c>
      <c r="B562" s="33" t="str">
        <f>+'Base de datos  1'!C2950</f>
        <v>Pago Cuota</v>
      </c>
      <c r="C562" s="33">
        <f>+'Base de datos  1'!D2951</f>
        <v>44552</v>
      </c>
      <c r="D562" s="33" t="str">
        <f>+'Base de datos  1'!E2951</f>
        <v>TR</v>
      </c>
      <c r="E562" s="33" t="str">
        <f>+'Base de datos  1'!F2951</f>
        <v>Puyehue 32, Ivonne Jorquera</v>
      </c>
      <c r="F562">
        <f>+'Base de datos  1'!G2951</f>
        <v>0</v>
      </c>
      <c r="G562" s="92">
        <f>+'Base de datos  1'!H2951</f>
        <v>23000</v>
      </c>
    </row>
    <row r="563" spans="1:7" x14ac:dyDescent="0.25">
      <c r="A563" s="33">
        <f>+'Base de datos  1'!A2952</f>
        <v>44531</v>
      </c>
      <c r="B563" s="33" t="str">
        <f>+'Base de datos  1'!C2951</f>
        <v>Pago Cuota</v>
      </c>
      <c r="C563" s="33">
        <f>+'Base de datos  1'!D2952</f>
        <v>44552</v>
      </c>
      <c r="D563" s="33" t="str">
        <f>+'Base de datos  1'!E2952</f>
        <v>TR</v>
      </c>
      <c r="E563" s="33" t="str">
        <f>+'Base de datos  1'!F2952</f>
        <v>Puyehue 43, Aurelio Sandoval</v>
      </c>
      <c r="F563">
        <f>+'Base de datos  1'!G2952</f>
        <v>0</v>
      </c>
      <c r="G563" s="92">
        <f>+'Base de datos  1'!H2952</f>
        <v>46000</v>
      </c>
    </row>
    <row r="564" spans="1:7" x14ac:dyDescent="0.25">
      <c r="A564" s="33">
        <f>+'Base de datos  1'!A2953</f>
        <v>44531</v>
      </c>
      <c r="B564" s="33" t="str">
        <f>+'Base de datos  1'!C2952</f>
        <v>Pago Cuota</v>
      </c>
      <c r="C564" s="33">
        <f>+'Base de datos  1'!D2953</f>
        <v>44552</v>
      </c>
      <c r="D564" s="33" t="str">
        <f>+'Base de datos  1'!E2953</f>
        <v>TR</v>
      </c>
      <c r="E564" s="33" t="str">
        <f>+'Base de datos  1'!F2953</f>
        <v>Ranco 54, Marion Pacheco</v>
      </c>
      <c r="F564">
        <f>+'Base de datos  1'!G2953</f>
        <v>0</v>
      </c>
      <c r="G564" s="92">
        <f>+'Base de datos  1'!H2953</f>
        <v>23000</v>
      </c>
    </row>
    <row r="565" spans="1:7" x14ac:dyDescent="0.25">
      <c r="A565" s="33">
        <f>+'Base de datos  1'!A2954</f>
        <v>44531</v>
      </c>
      <c r="B565" s="33" t="str">
        <f>+'Base de datos  1'!C2953</f>
        <v>Pago Cuota</v>
      </c>
      <c r="C565" s="33">
        <f>+'Base de datos  1'!D2954</f>
        <v>44553</v>
      </c>
      <c r="D565" s="33" t="str">
        <f>+'Base de datos  1'!E2954</f>
        <v>TR</v>
      </c>
      <c r="E565" s="33" t="str">
        <f>+'Base de datos  1'!F2954</f>
        <v>Calafquen 5, Marcos Briones</v>
      </c>
      <c r="F565">
        <f>+'Base de datos  1'!G2954</f>
        <v>0</v>
      </c>
      <c r="G565" s="92">
        <f>+'Base de datos  1'!H2954</f>
        <v>50000</v>
      </c>
    </row>
    <row r="566" spans="1:7" x14ac:dyDescent="0.25">
      <c r="A566" s="33">
        <f>+'Base de datos  1'!A2955</f>
        <v>44531</v>
      </c>
      <c r="B566" s="33" t="str">
        <f>+'Base de datos  1'!C2954</f>
        <v>Pago Cuota</v>
      </c>
      <c r="C566" s="33">
        <f>+'Base de datos  1'!D2955</f>
        <v>44553</v>
      </c>
      <c r="D566" s="33" t="str">
        <f>+'Base de datos  1'!E2955</f>
        <v>TR</v>
      </c>
      <c r="E566" s="33" t="str">
        <f>+'Base de datos  1'!F2955</f>
        <v>Llanquihue 113, Pedro Ruz</v>
      </c>
      <c r="F566">
        <f>+'Base de datos  1'!G2955</f>
        <v>0</v>
      </c>
      <c r="G566" s="92">
        <f>+'Base de datos  1'!H2955</f>
        <v>23113</v>
      </c>
    </row>
    <row r="567" spans="1:7" x14ac:dyDescent="0.25">
      <c r="A567" s="33">
        <f>+'Base de datos  1'!A2956</f>
        <v>44531</v>
      </c>
      <c r="B567" s="33" t="str">
        <f>+'Base de datos  1'!C2955</f>
        <v>Pago Cuota</v>
      </c>
      <c r="C567" s="33">
        <f>+'Base de datos  1'!D2956</f>
        <v>44553</v>
      </c>
      <c r="D567" s="33" t="str">
        <f>+'Base de datos  1'!E2956</f>
        <v>D/E</v>
      </c>
      <c r="E567" s="33" t="str">
        <f>+'Base de datos  1'!F2956</f>
        <v>Riñihue 21, Diego Tapia</v>
      </c>
      <c r="F567">
        <f>+'Base de datos  1'!G2956</f>
        <v>0</v>
      </c>
      <c r="G567" s="92">
        <f>+'Base de datos  1'!H2956</f>
        <v>100000</v>
      </c>
    </row>
    <row r="568" spans="1:7" x14ac:dyDescent="0.25">
      <c r="A568" s="33">
        <f>+'Base de datos  1'!A2957</f>
        <v>44531</v>
      </c>
      <c r="B568" s="33" t="str">
        <f>+'Base de datos  1'!C2956</f>
        <v>Pago Cuota</v>
      </c>
      <c r="C568" s="33">
        <f>+'Base de datos  1'!D2957</f>
        <v>44553</v>
      </c>
      <c r="D568" s="33" t="str">
        <f>+'Base de datos  1'!E2957</f>
        <v>TR</v>
      </c>
      <c r="E568" s="33" t="str">
        <f>+'Base de datos  1'!F2957</f>
        <v>Villarrica 102, Ximena Mancilla</v>
      </c>
      <c r="F568">
        <f>+'Base de datos  1'!G2957</f>
        <v>0</v>
      </c>
      <c r="G568" s="92">
        <f>+'Base de datos  1'!H2957</f>
        <v>23102</v>
      </c>
    </row>
    <row r="569" spans="1:7" x14ac:dyDescent="0.25">
      <c r="A569" s="33">
        <f>+'Base de datos  1'!A2958</f>
        <v>44531</v>
      </c>
      <c r="B569" s="33" t="str">
        <f>+'Base de datos  1'!C2957</f>
        <v>Pago Cuota</v>
      </c>
      <c r="C569" s="33">
        <f>+'Base de datos  1'!D2958</f>
        <v>44557</v>
      </c>
      <c r="D569" s="33" t="str">
        <f>+'Base de datos  1'!E2958</f>
        <v>TR</v>
      </c>
      <c r="E569" s="33" t="str">
        <f>+'Base de datos  1'!F2958</f>
        <v>Icalma 72, J.Matamala</v>
      </c>
      <c r="F569">
        <f>+'Base de datos  1'!G2958</f>
        <v>0</v>
      </c>
      <c r="G569" s="92">
        <f>+'Base de datos  1'!H2958</f>
        <v>23000</v>
      </c>
    </row>
    <row r="570" spans="1:7" x14ac:dyDescent="0.25">
      <c r="A570" s="33">
        <f>+'Base de datos  1'!A2959</f>
        <v>44531</v>
      </c>
      <c r="B570" s="33" t="str">
        <f>+'Base de datos  1'!C2958</f>
        <v>Pago Cuota</v>
      </c>
      <c r="C570" s="33">
        <f>+'Base de datos  1'!D2959</f>
        <v>44557</v>
      </c>
      <c r="D570" s="33" t="str">
        <f>+'Base de datos  1'!E2959</f>
        <v>TR</v>
      </c>
      <c r="E570" s="33" t="str">
        <f>+'Base de datos  1'!F2959</f>
        <v>Puyehue 37, J.Matamala</v>
      </c>
      <c r="F570">
        <f>+'Base de datos  1'!G2959</f>
        <v>0</v>
      </c>
      <c r="G570" s="92">
        <f>+'Base de datos  1'!H2959</f>
        <v>23000</v>
      </c>
    </row>
    <row r="571" spans="1:7" x14ac:dyDescent="0.25">
      <c r="A571" s="33">
        <f>+'Base de datos  1'!A2960</f>
        <v>44531</v>
      </c>
      <c r="B571" s="33" t="str">
        <f>+'Base de datos  1'!C2959</f>
        <v>Pago Cuota</v>
      </c>
      <c r="C571" s="33">
        <f>+'Base de datos  1'!D2960</f>
        <v>44557</v>
      </c>
      <c r="D571" s="33" t="str">
        <f>+'Base de datos  1'!E2960</f>
        <v>TR</v>
      </c>
      <c r="E571" s="33" t="str">
        <f>+'Base de datos  1'!F2960</f>
        <v>Ranco 50, Julia Parra</v>
      </c>
      <c r="F571">
        <f>+'Base de datos  1'!G2960</f>
        <v>0</v>
      </c>
      <c r="G571" s="92">
        <f>+'Base de datos  1'!H2960</f>
        <v>23000</v>
      </c>
    </row>
    <row r="572" spans="1:7" x14ac:dyDescent="0.25">
      <c r="A572" s="33">
        <f>+'Base de datos  1'!A2961</f>
        <v>44531</v>
      </c>
      <c r="B572" s="33" t="str">
        <f>+'Base de datos  1'!C2960</f>
        <v>Pago Cuota</v>
      </c>
      <c r="C572" s="33">
        <f>+'Base de datos  1'!D2961</f>
        <v>44557</v>
      </c>
      <c r="D572" s="33" t="str">
        <f>+'Base de datos  1'!E2961</f>
        <v>TR</v>
      </c>
      <c r="E572" s="33" t="str">
        <f>+'Base de datos  1'!F2961</f>
        <v>Ranco 79, Ismelda Meza</v>
      </c>
      <c r="F572">
        <f>+'Base de datos  1'!G2961</f>
        <v>0</v>
      </c>
      <c r="G572" s="92">
        <f>+'Base de datos  1'!H2961</f>
        <v>23000</v>
      </c>
    </row>
    <row r="573" spans="1:7" x14ac:dyDescent="0.25">
      <c r="A573" s="33">
        <f>+'Base de datos  1'!A2962</f>
        <v>44531</v>
      </c>
      <c r="B573" s="33" t="str">
        <f>+'Base de datos  1'!C2961</f>
        <v>Pago Cuota</v>
      </c>
      <c r="C573" s="33">
        <f>+'Base de datos  1'!D2962</f>
        <v>44558</v>
      </c>
      <c r="D573" s="33" t="str">
        <f>+'Base de datos  1'!E2962</f>
        <v>TR</v>
      </c>
      <c r="E573" s="33" t="str">
        <f>+'Base de datos  1'!F2962</f>
        <v>Llanquihue 109, Teresa Gatica</v>
      </c>
      <c r="F573">
        <f>+'Base de datos  1'!G2962</f>
        <v>0</v>
      </c>
      <c r="G573" s="92">
        <f>+'Base de datos  1'!H2962</f>
        <v>37609</v>
      </c>
    </row>
    <row r="574" spans="1:7" x14ac:dyDescent="0.25">
      <c r="A574" s="33">
        <f>+'Base de datos  1'!A2963</f>
        <v>44531</v>
      </c>
      <c r="B574" s="33" t="str">
        <f>+'Base de datos  1'!C2962</f>
        <v>Pago Cuota</v>
      </c>
      <c r="C574" s="33">
        <f>+'Base de datos  1'!D2963</f>
        <v>44558</v>
      </c>
      <c r="D574" s="33" t="str">
        <f>+'Base de datos  1'!E2963</f>
        <v>TR</v>
      </c>
      <c r="E574" s="33" t="str">
        <f>+'Base de datos  1'!F2963</f>
        <v>Puyehue 24, Manuel Latapiat</v>
      </c>
      <c r="F574">
        <f>+'Base de datos  1'!G2963</f>
        <v>0</v>
      </c>
      <c r="G574" s="92">
        <f>+'Base de datos  1'!H2963</f>
        <v>69000</v>
      </c>
    </row>
    <row r="575" spans="1:7" x14ac:dyDescent="0.25">
      <c r="A575" s="33">
        <f>+'Base de datos  1'!A2964</f>
        <v>44531</v>
      </c>
      <c r="B575" s="33" t="str">
        <f>+'Base de datos  1'!C2963</f>
        <v>Pago Cuota</v>
      </c>
      <c r="C575" s="33">
        <f>+'Base de datos  1'!D2964</f>
        <v>44558</v>
      </c>
      <c r="D575" s="33" t="str">
        <f>+'Base de datos  1'!E2964</f>
        <v>TR</v>
      </c>
      <c r="E575" s="33" t="str">
        <f>+'Base de datos  1'!F2964</f>
        <v>Ranco 50, Julia Parra</v>
      </c>
      <c r="F575">
        <f>+'Base de datos  1'!G2964</f>
        <v>0</v>
      </c>
      <c r="G575" s="92">
        <f>+'Base de datos  1'!H2964</f>
        <v>23000</v>
      </c>
    </row>
    <row r="576" spans="1:7" x14ac:dyDescent="0.25">
      <c r="A576" s="33">
        <f>+'Base de datos  1'!A2965</f>
        <v>44531</v>
      </c>
      <c r="B576" s="33" t="str">
        <f>+'Base de datos  1'!C2964</f>
        <v>Pago Cuota</v>
      </c>
      <c r="C576" s="33">
        <f>+'Base de datos  1'!D2965</f>
        <v>44558</v>
      </c>
      <c r="D576" s="33" t="str">
        <f>+'Base de datos  1'!E2965</f>
        <v>TR</v>
      </c>
      <c r="E576" s="33" t="str">
        <f>+'Base de datos  1'!F2965</f>
        <v>Ranco 50, Julia Parra</v>
      </c>
      <c r="F576">
        <f>+'Base de datos  1'!G2965</f>
        <v>0</v>
      </c>
      <c r="G576" s="92">
        <f>+'Base de datos  1'!H2965</f>
        <v>23000</v>
      </c>
    </row>
    <row r="577" spans="1:11" x14ac:dyDescent="0.25">
      <c r="A577" s="33">
        <f>+'Base de datos  1'!A2966</f>
        <v>44531</v>
      </c>
      <c r="B577" s="33" t="str">
        <f>+'Base de datos  1'!C2965</f>
        <v>Pago Cuota</v>
      </c>
      <c r="C577" s="33">
        <f>+'Base de datos  1'!D2966</f>
        <v>44558</v>
      </c>
      <c r="D577" s="33" t="str">
        <f>+'Base de datos  1'!E2966</f>
        <v>TR</v>
      </c>
      <c r="E577" s="33" t="str">
        <f>+'Base de datos  1'!F2966</f>
        <v>Ranco 79, Ismelda Meza</v>
      </c>
      <c r="F577">
        <f>+'Base de datos  1'!G2966</f>
        <v>0</v>
      </c>
      <c r="G577" s="92">
        <f>+'Base de datos  1'!H2966</f>
        <v>23000</v>
      </c>
    </row>
    <row r="578" spans="1:11" x14ac:dyDescent="0.25">
      <c r="A578" s="33">
        <f>+'Base de datos  1'!A2967</f>
        <v>44531</v>
      </c>
      <c r="B578" s="33" t="str">
        <f>+'Base de datos  1'!C2966</f>
        <v>Pago Cuota</v>
      </c>
      <c r="C578" s="33">
        <f>+'Base de datos  1'!D2967</f>
        <v>44558</v>
      </c>
      <c r="D578" s="33" t="str">
        <f>+'Base de datos  1'!E2967</f>
        <v>TR</v>
      </c>
      <c r="E578" s="33" t="str">
        <f>+'Base de datos  1'!F2967</f>
        <v>Ranco 79, Ismelda Meza</v>
      </c>
      <c r="F578">
        <f>+'Base de datos  1'!G2967</f>
        <v>0</v>
      </c>
      <c r="G578" s="92">
        <f>+'Base de datos  1'!H2967</f>
        <v>23000</v>
      </c>
    </row>
    <row r="579" spans="1:11" x14ac:dyDescent="0.25">
      <c r="A579" s="33">
        <f>+'Base de datos  1'!A2968</f>
        <v>44531</v>
      </c>
      <c r="B579" s="33" t="str">
        <f>+'Base de datos  1'!C2967</f>
        <v>Pago Cuota</v>
      </c>
      <c r="C579" s="33">
        <f>+'Base de datos  1'!D2968</f>
        <v>44558</v>
      </c>
      <c r="D579" s="33" t="str">
        <f>+'Base de datos  1'!E2968</f>
        <v>TR</v>
      </c>
      <c r="E579" s="33" t="str">
        <f>+'Base de datos  1'!F2968</f>
        <v>Villarrica 118, Pia Burgos</v>
      </c>
      <c r="F579">
        <f>+'Base de datos  1'!G2968</f>
        <v>0</v>
      </c>
      <c r="G579" s="92">
        <f>+'Base de datos  1'!H2968</f>
        <v>23000</v>
      </c>
    </row>
    <row r="580" spans="1:11" x14ac:dyDescent="0.25">
      <c r="A580" s="33">
        <f>+'Base de datos  1'!A2969</f>
        <v>44531</v>
      </c>
      <c r="B580" s="33" t="str">
        <f>+'Base de datos  1'!C2968</f>
        <v>Pago Cuota</v>
      </c>
      <c r="C580" s="33">
        <f>+'Base de datos  1'!D2969</f>
        <v>44560</v>
      </c>
      <c r="D580" s="33" t="str">
        <f>+'Base de datos  1'!E2969</f>
        <v>TR</v>
      </c>
      <c r="E580" s="33" t="str">
        <f>+'Base de datos  1'!F2969</f>
        <v>R. Figueroa Vuelto caja Chica</v>
      </c>
      <c r="F580">
        <f>+'Base de datos  1'!G2969</f>
        <v>0</v>
      </c>
      <c r="G580" s="92">
        <f>+'Base de datos  1'!H2969</f>
        <v>81700</v>
      </c>
    </row>
    <row r="581" spans="1:11" x14ac:dyDescent="0.25">
      <c r="A581" s="33">
        <f>+'Base de datos  1'!A2970</f>
        <v>44531</v>
      </c>
      <c r="B581" s="33" t="str">
        <f>+'Base de datos  1'!C2969</f>
        <v>Pago Cuota</v>
      </c>
      <c r="C581" s="33">
        <f>+'Base de datos  1'!D2970</f>
        <v>44560</v>
      </c>
      <c r="D581" s="33" t="str">
        <f>+'Base de datos  1'!E2970</f>
        <v>TR</v>
      </c>
      <c r="E581" s="33" t="str">
        <f>+'Base de datos  1'!F2970</f>
        <v>Ranco 50, Julia Parra</v>
      </c>
      <c r="F581">
        <f>+'Base de datos  1'!G2970</f>
        <v>0</v>
      </c>
      <c r="G581" s="92">
        <f>+'Base de datos  1'!H2970</f>
        <v>23000</v>
      </c>
    </row>
    <row r="582" spans="1:11" x14ac:dyDescent="0.25">
      <c r="A582" s="33">
        <f>+'Base de datos  1'!A2971</f>
        <v>44531</v>
      </c>
      <c r="B582" s="33" t="str">
        <f>+'Base de datos  1'!C2970</f>
        <v>Pago Cuota</v>
      </c>
      <c r="C582" s="33">
        <f>+'Base de datos  1'!D2971</f>
        <v>44560</v>
      </c>
      <c r="D582" s="33" t="str">
        <f>+'Base de datos  1'!E2971</f>
        <v>TR</v>
      </c>
      <c r="E582" s="33" t="str">
        <f>+'Base de datos  1'!F2971</f>
        <v>Ranco 79, Ismelda Meza</v>
      </c>
      <c r="F582">
        <f>+'Base de datos  1'!G2971</f>
        <v>0</v>
      </c>
      <c r="G582" s="92">
        <f>+'Base de datos  1'!H2971</f>
        <v>23000</v>
      </c>
    </row>
    <row r="583" spans="1:11" x14ac:dyDescent="0.25">
      <c r="A583" s="33">
        <f>+'Base de datos  1'!A2972</f>
        <v>44531</v>
      </c>
      <c r="B583" s="33" t="str">
        <f>+'Base de datos  1'!C2971</f>
        <v>Pago Cuota</v>
      </c>
      <c r="C583" s="33">
        <f>+'Base de datos  1'!D2972</f>
        <v>44560</v>
      </c>
      <c r="D583" s="33" t="str">
        <f>+'Base de datos  1'!E2972</f>
        <v>TR</v>
      </c>
      <c r="E583" s="33" t="str">
        <f>+'Base de datos  1'!F2972</f>
        <v>Villarrica 123, Omar Sepulveda</v>
      </c>
      <c r="F583">
        <f>+'Base de datos  1'!G2972</f>
        <v>0</v>
      </c>
      <c r="G583" s="92">
        <f>+'Base de datos  1'!H2972</f>
        <v>23000</v>
      </c>
    </row>
    <row r="584" spans="1:11" x14ac:dyDescent="0.25">
      <c r="A584" s="167">
        <f>+'Base de datos  1'!A2973</f>
        <v>44531</v>
      </c>
      <c r="B584" s="167" t="str">
        <f>+'Base de datos  1'!C2972</f>
        <v>Pago Cuota</v>
      </c>
      <c r="C584" s="167">
        <f>+'Base de datos  1'!D2973</f>
        <v>44560</v>
      </c>
      <c r="D584" s="167" t="str">
        <f>+'Base de datos  1'!E2973</f>
        <v>TR</v>
      </c>
      <c r="E584" s="167" t="str">
        <f>+'Base de datos  1'!F2973</f>
        <v>Villarrica 129, Ricardo Figueroa</v>
      </c>
      <c r="F584" s="168">
        <f>+'Base de datos  1'!G2973</f>
        <v>0</v>
      </c>
      <c r="G584" s="282">
        <f>+'Base de datos  1'!H2973</f>
        <v>23000</v>
      </c>
      <c r="H584" s="170">
        <f>SUM(G534:G584)</f>
        <v>3369447</v>
      </c>
    </row>
    <row r="585" spans="1:11" ht="15.75" thickBot="1" x14ac:dyDescent="0.3">
      <c r="A585" s="33"/>
      <c r="B585" s="33"/>
      <c r="C585" s="9"/>
      <c r="G585" s="92"/>
    </row>
    <row r="586" spans="1:11" ht="20.25" thickTop="1" thickBot="1" x14ac:dyDescent="0.35">
      <c r="A586" s="45"/>
      <c r="B586" s="45" t="s">
        <v>1369</v>
      </c>
      <c r="C586" s="45"/>
      <c r="D586" s="45"/>
      <c r="E586" s="45"/>
      <c r="F586" s="45"/>
      <c r="G586" s="95">
        <f>SUM(G9:G584)</f>
        <v>33979673</v>
      </c>
      <c r="H586" s="95"/>
      <c r="K586" s="1"/>
    </row>
    <row r="587" spans="1:11" ht="16.5" thickTop="1" thickBot="1" x14ac:dyDescent="0.3"/>
    <row r="588" spans="1:11" ht="24.6" customHeight="1" thickTop="1" thickBot="1" x14ac:dyDescent="0.45">
      <c r="A588" s="322" t="s">
        <v>164</v>
      </c>
      <c r="B588" s="322"/>
      <c r="C588" s="322"/>
      <c r="D588" s="322"/>
      <c r="E588" s="322"/>
      <c r="F588" s="322"/>
      <c r="G588" s="322"/>
    </row>
    <row r="589" spans="1:11" ht="15.75" thickTop="1" x14ac:dyDescent="0.25"/>
    <row r="590" spans="1:11" ht="26.25" x14ac:dyDescent="0.25">
      <c r="A590" s="8" t="s">
        <v>166</v>
      </c>
      <c r="B590" s="8" t="s">
        <v>171</v>
      </c>
      <c r="C590" s="8" t="s">
        <v>43</v>
      </c>
      <c r="D590" s="8" t="s">
        <v>40</v>
      </c>
      <c r="E590" s="8" t="s">
        <v>1</v>
      </c>
      <c r="F590" s="8" t="s">
        <v>41</v>
      </c>
      <c r="G590" s="96" t="s">
        <v>42</v>
      </c>
      <c r="J590" s="8"/>
    </row>
    <row r="591" spans="1:11" x14ac:dyDescent="0.25">
      <c r="A591" s="33">
        <f>+'Base de datos  1'!A5269</f>
        <v>44197</v>
      </c>
      <c r="B591" t="str">
        <f>+'Base de datos  1'!C5263</f>
        <v>Agua</v>
      </c>
      <c r="C591" s="33">
        <f>+'Base de datos  1'!D5269</f>
        <v>44200</v>
      </c>
      <c r="D591" t="str">
        <f>+'Base de datos  1'!E5269</f>
        <v>TR</v>
      </c>
      <c r="E591" t="str">
        <f>+'Base de datos  1'!F5269</f>
        <v>Retiro Basura 2 Ene.21</v>
      </c>
      <c r="G591" s="201">
        <f>+'Base de datos  1'!H5269</f>
        <v>120000</v>
      </c>
    </row>
    <row r="592" spans="1:11" x14ac:dyDescent="0.25">
      <c r="A592" s="33">
        <f>+'Base de datos  1'!A5270</f>
        <v>44197</v>
      </c>
      <c r="B592" t="str">
        <f>+'Base de datos  1'!C5264</f>
        <v>Basura</v>
      </c>
      <c r="C592" s="33">
        <f>+'Base de datos  1'!D5270</f>
        <v>44200</v>
      </c>
      <c r="D592" t="str">
        <f>+'Base de datos  1'!E5270</f>
        <v>TR</v>
      </c>
      <c r="E592" t="str">
        <f>+'Base de datos  1'!F5270</f>
        <v>Ferreteria El Yeco cemento</v>
      </c>
      <c r="G592" s="201">
        <f>+'Base de datos  1'!H5270</f>
        <v>6200</v>
      </c>
    </row>
    <row r="593" spans="1:7" x14ac:dyDescent="0.25">
      <c r="A593" s="33">
        <f>+'Base de datos  1'!A5271</f>
        <v>44197</v>
      </c>
      <c r="B593" t="str">
        <f>+'Base de datos  1'!C5265</f>
        <v>Mantencion</v>
      </c>
      <c r="C593" s="33">
        <f>+'Base de datos  1'!D5271</f>
        <v>44200</v>
      </c>
      <c r="D593" t="str">
        <f>+'Base de datos  1'!E5271</f>
        <v>TR</v>
      </c>
      <c r="E593" t="str">
        <f>+'Base de datos  1'!F5271</f>
        <v>Litoral 1</v>
      </c>
      <c r="G593" s="201">
        <f>+'Base de datos  1'!H5271</f>
        <v>167687</v>
      </c>
    </row>
    <row r="594" spans="1:7" x14ac:dyDescent="0.25">
      <c r="A594" s="33">
        <f>+'Base de datos  1'!A5272</f>
        <v>44197</v>
      </c>
      <c r="B594" t="str">
        <f>+'Base de datos  1'!C5266</f>
        <v>Agua</v>
      </c>
      <c r="C594" s="33">
        <f>+'Base de datos  1'!D5272</f>
        <v>44200</v>
      </c>
      <c r="D594" t="str">
        <f>+'Base de datos  1'!E5272</f>
        <v>TR</v>
      </c>
      <c r="E594" t="str">
        <f>+'Base de datos  1'!F5272</f>
        <v>Litoral 2</v>
      </c>
      <c r="G594" s="201">
        <f>+'Base de datos  1'!H5272</f>
        <v>51273</v>
      </c>
    </row>
    <row r="595" spans="1:7" x14ac:dyDescent="0.25">
      <c r="A595" s="33">
        <f>+'Base de datos  1'!A5273</f>
        <v>44197</v>
      </c>
      <c r="B595" t="str">
        <f>+'Base de datos  1'!C5267</f>
        <v>Basura</v>
      </c>
      <c r="C595" s="33">
        <f>+'Base de datos  1'!D5273</f>
        <v>44200</v>
      </c>
      <c r="D595" t="str">
        <f>+'Base de datos  1'!E5273</f>
        <v>TR</v>
      </c>
      <c r="E595" t="str">
        <f>+'Base de datos  1'!F5273</f>
        <v>Litoral 3</v>
      </c>
      <c r="G595" s="201">
        <f>+'Base de datos  1'!H5273</f>
        <v>3105</v>
      </c>
    </row>
    <row r="596" spans="1:7" x14ac:dyDescent="0.25">
      <c r="A596" s="33">
        <f>+'Base de datos  1'!A5274</f>
        <v>44197</v>
      </c>
      <c r="B596" t="str">
        <f>+'Base de datos  1'!C5268</f>
        <v>Sueldos</v>
      </c>
      <c r="C596" s="33">
        <f>+'Base de datos  1'!D5274</f>
        <v>44200</v>
      </c>
      <c r="D596" t="str">
        <f>+'Base de datos  1'!E5274</f>
        <v>TR</v>
      </c>
      <c r="E596" t="str">
        <f>+'Base de datos  1'!F5274</f>
        <v>Celular entel CH</v>
      </c>
      <c r="G596" s="201">
        <f>+'Base de datos  1'!H5274</f>
        <v>6990</v>
      </c>
    </row>
    <row r="597" spans="1:7" x14ac:dyDescent="0.25">
      <c r="A597" s="33">
        <f>+'Base de datos  1'!A5275</f>
        <v>44197</v>
      </c>
      <c r="B597" t="str">
        <f>+'Base de datos  1'!C5269</f>
        <v>Basura</v>
      </c>
      <c r="C597" s="33">
        <f>+'Base de datos  1'!D5275</f>
        <v>44200</v>
      </c>
      <c r="D597" t="str">
        <f>+'Base de datos  1'!E5275</f>
        <v>TR</v>
      </c>
      <c r="E597" t="str">
        <f>+'Base de datos  1'!F5275</f>
        <v>Caja chica R. Figueroa</v>
      </c>
      <c r="G597" s="201">
        <f>+'Base de datos  1'!H5275</f>
        <v>100000</v>
      </c>
    </row>
    <row r="598" spans="1:7" x14ac:dyDescent="0.25">
      <c r="A598" s="33">
        <f>+'Base de datos  1'!A5276</f>
        <v>44197</v>
      </c>
      <c r="B598" t="str">
        <f>+'Base de datos  1'!C5270</f>
        <v>Mantencion</v>
      </c>
      <c r="C598" s="33">
        <f>+'Base de datos  1'!D5276</f>
        <v>44200</v>
      </c>
      <c r="D598" t="str">
        <f>+'Base de datos  1'!E5276</f>
        <v>TR</v>
      </c>
      <c r="E598" t="str">
        <f>+'Base de datos  1'!F5276</f>
        <v>Previred CH</v>
      </c>
      <c r="G598" s="201">
        <f>+'Base de datos  1'!H5276</f>
        <v>139437</v>
      </c>
    </row>
    <row r="599" spans="1:7" x14ac:dyDescent="0.25">
      <c r="A599" s="33">
        <f>+'Base de datos  1'!A5277</f>
        <v>44197</v>
      </c>
      <c r="B599" t="str">
        <f>+'Base de datos  1'!C5271</f>
        <v>luz</v>
      </c>
      <c r="C599" s="33">
        <f>+'Base de datos  1'!D5277</f>
        <v>44200</v>
      </c>
      <c r="D599" t="str">
        <f>+'Base de datos  1'!E5277</f>
        <v>TR</v>
      </c>
      <c r="E599" t="str">
        <f>+'Base de datos  1'!F5277</f>
        <v>Luis Marchant Inst.Pendon y rep.sillon</v>
      </c>
      <c r="G599" s="201">
        <f>+'Base de datos  1'!H5277</f>
        <v>40000</v>
      </c>
    </row>
    <row r="600" spans="1:7" x14ac:dyDescent="0.25">
      <c r="A600" s="33">
        <f>+'Base de datos  1'!A5278</f>
        <v>44197</v>
      </c>
      <c r="B600" t="str">
        <f>+'Base de datos  1'!C5272</f>
        <v>luz</v>
      </c>
      <c r="C600" s="33">
        <f>+'Base de datos  1'!D5278</f>
        <v>44201</v>
      </c>
      <c r="D600" t="str">
        <f>+'Base de datos  1'!E5278</f>
        <v>TR</v>
      </c>
      <c r="E600" t="str">
        <f>+'Base de datos  1'!F5278</f>
        <v>Retiro Basura 5 Ene.21</v>
      </c>
      <c r="G600" s="201">
        <f>+'Base de datos  1'!H5278</f>
        <v>120000</v>
      </c>
    </row>
    <row r="601" spans="1:7" x14ac:dyDescent="0.25">
      <c r="A601" s="33">
        <f>+'Base de datos  1'!A5279</f>
        <v>44197</v>
      </c>
      <c r="B601" t="str">
        <f>+'Base de datos  1'!C5273</f>
        <v>luz</v>
      </c>
      <c r="C601" s="33">
        <f>+'Base de datos  1'!D5279</f>
        <v>44201</v>
      </c>
      <c r="D601" t="str">
        <f>+'Base de datos  1'!E5279</f>
        <v>TR</v>
      </c>
      <c r="E601" t="str">
        <f>+'Base de datos  1'!F5279</f>
        <v>Seguro Fraude</v>
      </c>
      <c r="G601" s="201">
        <f>+'Base de datos  1'!H5279</f>
        <v>4075</v>
      </c>
    </row>
    <row r="602" spans="1:7" x14ac:dyDescent="0.25">
      <c r="A602" s="33">
        <f>+'Base de datos  1'!A5280</f>
        <v>44197</v>
      </c>
      <c r="B602" t="str">
        <f>+'Base de datos  1'!C5274</f>
        <v>Celular</v>
      </c>
      <c r="C602" s="33">
        <f>+'Base de datos  1'!D5280</f>
        <v>44201</v>
      </c>
      <c r="D602" t="str">
        <f>+'Base de datos  1'!E5280</f>
        <v>TR</v>
      </c>
      <c r="E602" t="str">
        <f>+'Base de datos  1'!F5280</f>
        <v>2 Camiones de Agua Cist. Dist.</v>
      </c>
      <c r="G602" s="201">
        <f>+'Base de datos  1'!H5280</f>
        <v>80000</v>
      </c>
    </row>
    <row r="603" spans="1:7" x14ac:dyDescent="0.25">
      <c r="A603" s="33">
        <f>+'Base de datos  1'!A5281</f>
        <v>44197</v>
      </c>
      <c r="B603" t="str">
        <f>+'Base de datos  1'!C5275</f>
        <v>caja chica</v>
      </c>
      <c r="C603" s="33">
        <f>+'Base de datos  1'!D5281</f>
        <v>44204</v>
      </c>
      <c r="D603" t="str">
        <f>+'Base de datos  1'!E5281</f>
        <v>TR</v>
      </c>
      <c r="E603" t="str">
        <f>+'Base de datos  1'!F5281</f>
        <v>Retira Basura 8 Enero 2021</v>
      </c>
      <c r="G603" s="201">
        <f>+'Base de datos  1'!H5281</f>
        <v>120000</v>
      </c>
    </row>
    <row r="604" spans="1:7" x14ac:dyDescent="0.25">
      <c r="A604" s="33">
        <f>+'Base de datos  1'!A5282</f>
        <v>44197</v>
      </c>
      <c r="B604" t="str">
        <f>+'Base de datos  1'!C5276</f>
        <v>Imposiciones</v>
      </c>
      <c r="C604" s="33">
        <f>+'Base de datos  1'!D5282</f>
        <v>44208</v>
      </c>
      <c r="D604" t="str">
        <f>+'Base de datos  1'!E5282</f>
        <v>TR</v>
      </c>
      <c r="E604" t="str">
        <f>+'Base de datos  1'!F5282</f>
        <v>Retiro Basura 12 Ene.21</v>
      </c>
      <c r="G604" s="201">
        <f>+'Base de datos  1'!H5282</f>
        <v>120000</v>
      </c>
    </row>
    <row r="605" spans="1:7" x14ac:dyDescent="0.25">
      <c r="A605" s="33">
        <f>+'Base de datos  1'!A5283</f>
        <v>44197</v>
      </c>
      <c r="B605" t="str">
        <f>+'Base de datos  1'!C5277</f>
        <v>Mantencion</v>
      </c>
      <c r="C605" s="33">
        <f>+'Base de datos  1'!D5283</f>
        <v>44209</v>
      </c>
      <c r="D605" t="str">
        <f>+'Base de datos  1'!E5283</f>
        <v>TR</v>
      </c>
      <c r="E605" t="str">
        <f>+'Base de datos  1'!F5283</f>
        <v>2 Camiones de Agua Cist. Dist.</v>
      </c>
      <c r="G605" s="201">
        <f>+'Base de datos  1'!H5283</f>
        <v>80000</v>
      </c>
    </row>
    <row r="606" spans="1:7" x14ac:dyDescent="0.25">
      <c r="A606" s="33">
        <f>+'Base de datos  1'!A5284</f>
        <v>44197</v>
      </c>
      <c r="B606" t="str">
        <f>+'Base de datos  1'!C5278</f>
        <v>Basura</v>
      </c>
      <c r="C606" s="33">
        <f>+'Base de datos  1'!D5284</f>
        <v>44211</v>
      </c>
      <c r="D606" t="str">
        <f>+'Base de datos  1'!E5284</f>
        <v>TR</v>
      </c>
      <c r="E606" t="str">
        <f>+'Base de datos  1'!F5284</f>
        <v>Adelanto CH</v>
      </c>
      <c r="G606" s="201">
        <f>+'Base de datos  1'!H5284</f>
        <v>120000</v>
      </c>
    </row>
    <row r="607" spans="1:7" x14ac:dyDescent="0.25">
      <c r="A607" s="33">
        <f>+'Base de datos  1'!A5285</f>
        <v>44197</v>
      </c>
      <c r="B607" t="str">
        <f>+'Base de datos  1'!C5279</f>
        <v>Administracion</v>
      </c>
      <c r="C607" s="33">
        <f>+'Base de datos  1'!D5285</f>
        <v>44211</v>
      </c>
      <c r="D607" t="str">
        <f>+'Base de datos  1'!E5285</f>
        <v>TR</v>
      </c>
      <c r="E607" t="str">
        <f>+'Base de datos  1'!F5285</f>
        <v>RetiroBasura 15 Ene.21</v>
      </c>
      <c r="G607" s="201">
        <f>+'Base de datos  1'!H5285</f>
        <v>120000</v>
      </c>
    </row>
    <row r="608" spans="1:7" x14ac:dyDescent="0.25">
      <c r="A608" s="33">
        <f>+'Base de datos  1'!A5286</f>
        <v>44197</v>
      </c>
      <c r="B608" t="str">
        <f>+'Base de datos  1'!C5280</f>
        <v>Agua</v>
      </c>
      <c r="C608" s="33">
        <f>+'Base de datos  1'!D5286</f>
        <v>44211</v>
      </c>
      <c r="D608" t="str">
        <f>+'Base de datos  1'!E5286</f>
        <v>TR</v>
      </c>
      <c r="E608" t="str">
        <f>+'Base de datos  1'!F5286</f>
        <v>2,000 lTs agua Rando 56-83</v>
      </c>
      <c r="G608" s="201">
        <f>+'Base de datos  1'!H5286</f>
        <v>12000</v>
      </c>
    </row>
    <row r="609" spans="1:8" x14ac:dyDescent="0.25">
      <c r="A609" s="33">
        <f>+'Base de datos  1'!A5287</f>
        <v>44197</v>
      </c>
      <c r="B609" t="str">
        <f>+'Base de datos  1'!C5281</f>
        <v>Basura</v>
      </c>
      <c r="C609" s="33">
        <f>+'Base de datos  1'!D5287</f>
        <v>44211</v>
      </c>
      <c r="D609" t="str">
        <f>+'Base de datos  1'!E5287</f>
        <v>TR</v>
      </c>
      <c r="E609" t="str">
        <f>+'Base de datos  1'!F5287</f>
        <v>Luis Pacheco 100,000 lts agua- Quebrada</v>
      </c>
      <c r="G609" s="201">
        <f>+'Base de datos  1'!H5287</f>
        <v>500000</v>
      </c>
    </row>
    <row r="610" spans="1:8" x14ac:dyDescent="0.25">
      <c r="A610" s="33">
        <f>+'Base de datos  1'!A5288</f>
        <v>44197</v>
      </c>
      <c r="B610" t="str">
        <f>+'Base de datos  1'!C5282</f>
        <v>Basura</v>
      </c>
      <c r="C610" s="33">
        <f>+'Base de datos  1'!D5288</f>
        <v>44216</v>
      </c>
      <c r="D610" t="str">
        <f>+'Base de datos  1'!E5288</f>
        <v>TR</v>
      </c>
      <c r="E610" t="str">
        <f>+'Base de datos  1'!F5288</f>
        <v>Retiro Basura 19 Ene,21</v>
      </c>
      <c r="G610" s="201">
        <f>+'Base de datos  1'!H5288</f>
        <v>120000</v>
      </c>
    </row>
    <row r="611" spans="1:8" x14ac:dyDescent="0.25">
      <c r="A611" s="33">
        <f>+'Base de datos  1'!A5289</f>
        <v>44197</v>
      </c>
      <c r="B611" t="str">
        <f>+'Base de datos  1'!C5283</f>
        <v>Agua</v>
      </c>
      <c r="C611" s="33">
        <f>+'Base de datos  1'!D5289</f>
        <v>44217</v>
      </c>
      <c r="D611" t="str">
        <f>+'Base de datos  1'!E5289</f>
        <v>TR</v>
      </c>
      <c r="E611" t="str">
        <f>+'Base de datos  1'!F5289</f>
        <v>Devolucion error 1</v>
      </c>
      <c r="G611" s="201">
        <f>+'Base de datos  1'!H5289</f>
        <v>226000</v>
      </c>
    </row>
    <row r="612" spans="1:8" x14ac:dyDescent="0.25">
      <c r="A612" s="33">
        <f>+'Base de datos  1'!A5290</f>
        <v>44197</v>
      </c>
      <c r="B612" t="str">
        <f>+'Base de datos  1'!C5284</f>
        <v>Sueldos</v>
      </c>
      <c r="C612" s="33">
        <f>+'Base de datos  1'!D5290</f>
        <v>44217</v>
      </c>
      <c r="D612" t="str">
        <f>+'Base de datos  1'!E5290</f>
        <v>TR</v>
      </c>
      <c r="E612" t="str">
        <f>+'Base de datos  1'!F5290</f>
        <v>2 Camiones de Agua Cist. Dist.</v>
      </c>
      <c r="G612" s="201">
        <f>+'Base de datos  1'!H5290</f>
        <v>80000</v>
      </c>
    </row>
    <row r="613" spans="1:8" x14ac:dyDescent="0.25">
      <c r="A613" s="33">
        <f>+'Base de datos  1'!A5291</f>
        <v>44197</v>
      </c>
      <c r="B613" t="str">
        <f>+'Base de datos  1'!C5285</f>
        <v>Sueldos</v>
      </c>
      <c r="C613" s="33">
        <f>+'Base de datos  1'!D5291</f>
        <v>44217</v>
      </c>
      <c r="D613" t="str">
        <f>+'Base de datos  1'!E5291</f>
        <v>TR</v>
      </c>
      <c r="E613" t="str">
        <f>+'Base de datos  1'!F5291</f>
        <v>Ferreteria El Yeco cloro y otros</v>
      </c>
      <c r="G613" s="201">
        <f>+'Base de datos  1'!H5291</f>
        <v>21700</v>
      </c>
    </row>
    <row r="614" spans="1:8" x14ac:dyDescent="0.25">
      <c r="A614" s="33">
        <f>+'Base de datos  1'!A5292</f>
        <v>44197</v>
      </c>
      <c r="B614" t="str">
        <f>+'Base de datos  1'!C5286</f>
        <v>Agua</v>
      </c>
      <c r="C614" s="33">
        <f>+'Base de datos  1'!D5292</f>
        <v>44217</v>
      </c>
      <c r="D614" t="str">
        <f>+'Base de datos  1'!E5292</f>
        <v>TR</v>
      </c>
      <c r="E614" t="str">
        <f>+'Base de datos  1'!F5292</f>
        <v>Devolucion error 2</v>
      </c>
      <c r="G614" s="201">
        <f>+'Base de datos  1'!H5292</f>
        <v>100000</v>
      </c>
    </row>
    <row r="615" spans="1:8" x14ac:dyDescent="0.25">
      <c r="A615" s="33">
        <f>+'Base de datos  1'!A5293</f>
        <v>44197</v>
      </c>
      <c r="B615" t="str">
        <f>+'Base de datos  1'!C5287</f>
        <v>Agua</v>
      </c>
      <c r="C615" s="33">
        <f>+'Base de datos  1'!D5293</f>
        <v>44221</v>
      </c>
      <c r="D615" t="str">
        <f>+'Base de datos  1'!E5293</f>
        <v>TR</v>
      </c>
      <c r="E615" t="str">
        <f>+'Base de datos  1'!F5293</f>
        <v>Retira Basura 22 Enero 2021</v>
      </c>
      <c r="G615" s="201">
        <f>+'Base de datos  1'!H5293</f>
        <v>120000</v>
      </c>
    </row>
    <row r="616" spans="1:8" x14ac:dyDescent="0.25">
      <c r="A616" s="33">
        <f>+'Base de datos  1'!A5294</f>
        <v>44197</v>
      </c>
      <c r="B616" t="str">
        <f>+'Base de datos  1'!C5288</f>
        <v>Basura</v>
      </c>
      <c r="C616" s="33">
        <f>+'Base de datos  1'!D5294</f>
        <v>44223</v>
      </c>
      <c r="D616" t="str">
        <f>+'Base de datos  1'!E5294</f>
        <v>TR</v>
      </c>
      <c r="E616" t="str">
        <f>+'Base de datos  1'!F5294</f>
        <v>Retiro Basura 26 Ene.21</v>
      </c>
      <c r="G616" s="201">
        <f>+'Base de datos  1'!H5294</f>
        <v>120000</v>
      </c>
    </row>
    <row r="617" spans="1:8" x14ac:dyDescent="0.25">
      <c r="A617" s="167">
        <f>+'Base de datos  1'!A5295</f>
        <v>44197</v>
      </c>
      <c r="B617" s="168" t="str">
        <f>+'Base de datos  1'!C5289</f>
        <v>Devolucion x error</v>
      </c>
      <c r="C617" s="167">
        <f>+'Base de datos  1'!D5295</f>
        <v>44224</v>
      </c>
      <c r="D617" s="168" t="str">
        <f>+'Base de datos  1'!E5295</f>
        <v>TR</v>
      </c>
      <c r="E617" s="168" t="str">
        <f>+'Base de datos  1'!F5295</f>
        <v>2 Camiones de Agua Cist. Dist.</v>
      </c>
      <c r="F617" s="168"/>
      <c r="G617" s="280">
        <f>+'Base de datos  1'!H5295</f>
        <v>80000</v>
      </c>
      <c r="H617" s="280">
        <f>SUM(G591:G617)</f>
        <v>2778467</v>
      </c>
    </row>
    <row r="618" spans="1:8" x14ac:dyDescent="0.25">
      <c r="A618" s="33">
        <f>+'Base de datos  1'!A5296</f>
        <v>44228</v>
      </c>
      <c r="B618" t="str">
        <f>+'Base de datos  1'!C5290</f>
        <v>Agua</v>
      </c>
      <c r="C618" s="33">
        <f>+'Base de datos  1'!D5296</f>
        <v>44228</v>
      </c>
      <c r="D618" t="str">
        <f>+'Base de datos  1'!E5296</f>
        <v>TR</v>
      </c>
      <c r="E618" t="str">
        <f>+'Base de datos  1'!F5296</f>
        <v>Retiro basura 29 Ene.21</v>
      </c>
      <c r="G618" s="201">
        <f>+'Base de datos  1'!H5296</f>
        <v>120000</v>
      </c>
    </row>
    <row r="619" spans="1:8" x14ac:dyDescent="0.25">
      <c r="A619" s="33">
        <f>+'Base de datos  1'!A5297</f>
        <v>44228</v>
      </c>
      <c r="B619" t="str">
        <f>+'Base de datos  1'!C5291</f>
        <v>Mantencion</v>
      </c>
      <c r="C619" s="33">
        <f>+'Base de datos  1'!D5297</f>
        <v>44228</v>
      </c>
      <c r="D619" t="str">
        <f>+'Base de datos  1'!E5297</f>
        <v>TR</v>
      </c>
      <c r="E619" t="str">
        <f>+'Base de datos  1'!F5297</f>
        <v>Liq. CH Enero</v>
      </c>
      <c r="G619" s="201">
        <f>+'Base de datos  1'!H5297</f>
        <v>385650</v>
      </c>
    </row>
    <row r="620" spans="1:8" x14ac:dyDescent="0.25">
      <c r="A620" s="33">
        <f>+'Base de datos  1'!A5298</f>
        <v>44228</v>
      </c>
      <c r="B620" t="str">
        <f>+'Base de datos  1'!C5292</f>
        <v>Devolucion x error</v>
      </c>
      <c r="C620" s="33">
        <f>+'Base de datos  1'!D5298</f>
        <v>44228</v>
      </c>
      <c r="D620" t="str">
        <f>+'Base de datos  1'!E5298</f>
        <v>TR</v>
      </c>
      <c r="E620" t="str">
        <f>+'Base de datos  1'!F5298</f>
        <v>Litoral 2</v>
      </c>
      <c r="G620" s="201">
        <f>+'Base de datos  1'!H5298</f>
        <v>34985</v>
      </c>
    </row>
    <row r="621" spans="1:8" x14ac:dyDescent="0.25">
      <c r="A621" s="33">
        <f>+'Base de datos  1'!A5299</f>
        <v>44228</v>
      </c>
      <c r="B621" t="str">
        <f>+'Base de datos  1'!C5293</f>
        <v>Basura</v>
      </c>
      <c r="C621" s="33">
        <f>+'Base de datos  1'!D5299</f>
        <v>44228</v>
      </c>
      <c r="D621" t="str">
        <f>+'Base de datos  1'!E5299</f>
        <v>TR</v>
      </c>
      <c r="E621" t="str">
        <f>+'Base de datos  1'!F5299</f>
        <v>Litoral 1</v>
      </c>
      <c r="G621" s="201">
        <f>+'Base de datos  1'!H5299</f>
        <v>83190</v>
      </c>
    </row>
    <row r="622" spans="1:8" x14ac:dyDescent="0.25">
      <c r="A622" s="33">
        <f>+'Base de datos  1'!A5300</f>
        <v>44228</v>
      </c>
      <c r="B622" t="str">
        <f>+'Base de datos  1'!C5294</f>
        <v>Basura</v>
      </c>
      <c r="C622" s="33">
        <f>+'Base de datos  1'!D5300</f>
        <v>44228</v>
      </c>
      <c r="D622" t="str">
        <f>+'Base de datos  1'!E5300</f>
        <v>TR</v>
      </c>
      <c r="E622" t="str">
        <f>+'Base de datos  1'!F5300</f>
        <v>Litoral 3</v>
      </c>
      <c r="G622" s="201">
        <f>+'Base de datos  1'!H5300</f>
        <v>2909</v>
      </c>
    </row>
    <row r="623" spans="1:8" x14ac:dyDescent="0.25">
      <c r="A623" s="33">
        <f>+'Base de datos  1'!A5301</f>
        <v>44228</v>
      </c>
      <c r="B623" t="str">
        <f>+'Base de datos  1'!C5295</f>
        <v>Agua</v>
      </c>
      <c r="C623" s="33">
        <f>+'Base de datos  1'!D5301</f>
        <v>44228</v>
      </c>
      <c r="D623" t="str">
        <f>+'Base de datos  1'!E5301</f>
        <v>TR</v>
      </c>
      <c r="E623" t="str">
        <f>+'Base de datos  1'!F5301</f>
        <v>Celular Enetel CH</v>
      </c>
      <c r="G623" s="201">
        <f>+'Base de datos  1'!H5301</f>
        <v>6990</v>
      </c>
    </row>
    <row r="624" spans="1:8" x14ac:dyDescent="0.25">
      <c r="A624" s="33">
        <f>+'Base de datos  1'!A5302</f>
        <v>44228</v>
      </c>
      <c r="B624" t="str">
        <f>+'Base de datos  1'!C5296</f>
        <v>basura</v>
      </c>
      <c r="C624" s="33">
        <f>+'Base de datos  1'!D5302</f>
        <v>44228</v>
      </c>
      <c r="D624" t="str">
        <f>+'Base de datos  1'!E5302</f>
        <v>TR</v>
      </c>
      <c r="E624" t="str">
        <f>+'Base de datos  1'!F5302</f>
        <v>Caja Chica Feb21 R.F.</v>
      </c>
      <c r="G624" s="201">
        <f>+'Base de datos  1'!H5302</f>
        <v>100000</v>
      </c>
    </row>
    <row r="625" spans="1:11" x14ac:dyDescent="0.25">
      <c r="A625" s="33">
        <f>+'Base de datos  1'!A5303</f>
        <v>44228</v>
      </c>
      <c r="B625" t="str">
        <f>+'Base de datos  1'!C5297</f>
        <v>Sueldos</v>
      </c>
      <c r="C625" s="33">
        <f>+'Base de datos  1'!D5303</f>
        <v>44228</v>
      </c>
      <c r="D625" t="str">
        <f>+'Base de datos  1'!E5303</f>
        <v>TR</v>
      </c>
      <c r="E625" t="str">
        <f>+'Base de datos  1'!F5303</f>
        <v>Previred CH</v>
      </c>
      <c r="G625" s="201">
        <f>+'Base de datos  1'!H5303</f>
        <v>152698</v>
      </c>
    </row>
    <row r="626" spans="1:11" x14ac:dyDescent="0.25">
      <c r="A626" s="33">
        <f>+'Base de datos  1'!A5304</f>
        <v>44228</v>
      </c>
      <c r="B626" t="str">
        <f>+'Base de datos  1'!C5298</f>
        <v>luz</v>
      </c>
      <c r="C626" s="33">
        <f>+'Base de datos  1'!D5304</f>
        <v>44229</v>
      </c>
      <c r="D626" t="str">
        <f>+'Base de datos  1'!E5304</f>
        <v>TR</v>
      </c>
      <c r="E626" t="str">
        <f>+'Base de datos  1'!F5304</f>
        <v xml:space="preserve">Salvador Espinoza x Notaria Esc. Cesión </v>
      </c>
      <c r="G626" s="201">
        <f>+'Base de datos  1'!H5304</f>
        <v>100000</v>
      </c>
    </row>
    <row r="627" spans="1:11" x14ac:dyDescent="0.25">
      <c r="A627" s="33">
        <f>+'Base de datos  1'!A5305</f>
        <v>44228</v>
      </c>
      <c r="B627" t="str">
        <f>+'Base de datos  1'!C5299</f>
        <v>luz</v>
      </c>
      <c r="C627" s="33">
        <f>+'Base de datos  1'!D5305</f>
        <v>44230</v>
      </c>
      <c r="D627" t="str">
        <f>+'Base de datos  1'!E5305</f>
        <v>TR</v>
      </c>
      <c r="E627" t="str">
        <f>+'Base de datos  1'!F5305</f>
        <v xml:space="preserve">Salvador Espinoza Serv.Prof. Cesión </v>
      </c>
      <c r="G627" s="201">
        <f>+'Base de datos  1'!H5305</f>
        <v>100000</v>
      </c>
    </row>
    <row r="628" spans="1:11" x14ac:dyDescent="0.25">
      <c r="A628" s="33">
        <f>+'Base de datos  1'!A5306</f>
        <v>44228</v>
      </c>
      <c r="B628" t="str">
        <f>+'Base de datos  1'!C5300</f>
        <v>luz</v>
      </c>
      <c r="C628" s="33">
        <f>+'Base de datos  1'!D5306</f>
        <v>44230</v>
      </c>
      <c r="D628" t="str">
        <f>+'Base de datos  1'!E5306</f>
        <v>TR</v>
      </c>
      <c r="E628" t="str">
        <f>+'Base de datos  1'!F5306</f>
        <v>Retiro basura 2 de Feb.21</v>
      </c>
      <c r="G628" s="201">
        <f>+'Base de datos  1'!H5306</f>
        <v>120000</v>
      </c>
    </row>
    <row r="629" spans="1:11" x14ac:dyDescent="0.25">
      <c r="A629" s="33">
        <f>+'Base de datos  1'!A5307</f>
        <v>44228</v>
      </c>
      <c r="B629" t="str">
        <f>+'Base de datos  1'!C5301</f>
        <v>Celular</v>
      </c>
      <c r="C629" s="33">
        <f>+'Base de datos  1'!D5307</f>
        <v>44232</v>
      </c>
      <c r="D629" t="str">
        <f>+'Base de datos  1'!E5307</f>
        <v>TR</v>
      </c>
      <c r="E629" t="str">
        <f>+'Base de datos  1'!F5307</f>
        <v>2 Camiones de Agua Cist. Dist.</v>
      </c>
      <c r="G629" s="201">
        <f>+'Base de datos  1'!H5307</f>
        <v>90000</v>
      </c>
    </row>
    <row r="630" spans="1:11" x14ac:dyDescent="0.25">
      <c r="A630" s="33">
        <f>+'Base de datos  1'!A5308</f>
        <v>44228</v>
      </c>
      <c r="B630" t="str">
        <f>+'Base de datos  1'!C5302</f>
        <v>caja chica</v>
      </c>
      <c r="C630" s="33">
        <f>+'Base de datos  1'!D5308</f>
        <v>44235</v>
      </c>
      <c r="D630" t="str">
        <f>+'Base de datos  1'!E5308</f>
        <v>TR</v>
      </c>
      <c r="E630" t="str">
        <f>+'Base de datos  1'!F5308</f>
        <v>Retiro Basura 5 Feb.21</v>
      </c>
      <c r="G630" s="201">
        <f>+'Base de datos  1'!H5308</f>
        <v>120000</v>
      </c>
    </row>
    <row r="631" spans="1:11" x14ac:dyDescent="0.25">
      <c r="A631" s="33">
        <f>+'Base de datos  1'!A5309</f>
        <v>44228</v>
      </c>
      <c r="B631" t="str">
        <f>+'Base de datos  1'!C5303</f>
        <v>Imposiciones</v>
      </c>
      <c r="C631" s="33">
        <f>+'Base de datos  1'!D5309</f>
        <v>44236</v>
      </c>
      <c r="D631" t="str">
        <f>+'Base de datos  1'!E5309</f>
        <v>TR</v>
      </c>
      <c r="E631" t="str">
        <f>+'Base de datos  1'!F5309</f>
        <v>Seg. Fraude</v>
      </c>
      <c r="G631" s="201">
        <f>+'Base de datos  1'!H5309</f>
        <v>4086</v>
      </c>
    </row>
    <row r="632" spans="1:11" x14ac:dyDescent="0.25">
      <c r="A632" s="33">
        <f>+'Base de datos  1'!A5310</f>
        <v>44228</v>
      </c>
      <c r="B632" t="str">
        <f>+'Base de datos  1'!C5304</f>
        <v>Proy. TiT Dominio</v>
      </c>
      <c r="C632" s="33">
        <f>+'Base de datos  1'!D5310</f>
        <v>44236</v>
      </c>
      <c r="D632" t="str">
        <f>+'Base de datos  1'!E5310</f>
        <v>TR</v>
      </c>
      <c r="E632" t="str">
        <f>+'Base de datos  1'!F5310</f>
        <v>Retiro Basura 9 Feb.21</v>
      </c>
      <c r="G632" s="201">
        <f>+'Base de datos  1'!H5310</f>
        <v>120000</v>
      </c>
    </row>
    <row r="633" spans="1:11" x14ac:dyDescent="0.25">
      <c r="A633" s="33">
        <f>+'Base de datos  1'!A5311</f>
        <v>44228</v>
      </c>
      <c r="B633" t="str">
        <f>+'Base de datos  1'!C5305</f>
        <v>Proy. TiT Dominio</v>
      </c>
      <c r="C633" s="33">
        <f>+'Base de datos  1'!D5311</f>
        <v>44238</v>
      </c>
      <c r="D633" t="str">
        <f>+'Base de datos  1'!E5311</f>
        <v>TR</v>
      </c>
      <c r="E633" t="str">
        <f>+'Base de datos  1'!F5311</f>
        <v>Juan Carlos Vera. Rep. Bomba Noria 1</v>
      </c>
      <c r="G633" s="201">
        <f>+'Base de datos  1'!H5311</f>
        <v>55000</v>
      </c>
    </row>
    <row r="634" spans="1:11" x14ac:dyDescent="0.25">
      <c r="A634" s="33">
        <f>+'Base de datos  1'!A5312</f>
        <v>44228</v>
      </c>
      <c r="B634" t="str">
        <f>+'Base de datos  1'!C5306</f>
        <v>basura</v>
      </c>
      <c r="C634" s="33">
        <f>+'Base de datos  1'!D5312</f>
        <v>44238</v>
      </c>
      <c r="D634" t="str">
        <f>+'Base de datos  1'!E5312</f>
        <v>TR</v>
      </c>
      <c r="E634" t="str">
        <f>+'Base de datos  1'!F5312</f>
        <v>Ferreteria el Yeco. Bolsas y otros</v>
      </c>
      <c r="G634" s="201">
        <f>+'Base de datos  1'!H5312</f>
        <v>9240</v>
      </c>
    </row>
    <row r="635" spans="1:11" x14ac:dyDescent="0.25">
      <c r="A635" s="33">
        <f>+'Base de datos  1'!A5313</f>
        <v>44228</v>
      </c>
      <c r="B635" t="str">
        <f>+'Base de datos  1'!C5307</f>
        <v>Agua</v>
      </c>
      <c r="C635" s="33">
        <f>+'Base de datos  1'!D5313</f>
        <v>44239</v>
      </c>
      <c r="D635" t="str">
        <f>+'Base de datos  1'!E5313</f>
        <v>TR</v>
      </c>
      <c r="E635" t="str">
        <f>+'Base de datos  1'!F5313</f>
        <v>2 Camiones de Agua Cist. Dist.</v>
      </c>
      <c r="G635" s="201">
        <f>+'Base de datos  1'!H5313</f>
        <v>90000</v>
      </c>
    </row>
    <row r="636" spans="1:11" x14ac:dyDescent="0.25">
      <c r="A636" s="33">
        <f>+'Base de datos  1'!A5314</f>
        <v>44228</v>
      </c>
      <c r="B636" t="str">
        <f>+'Base de datos  1'!C5308</f>
        <v>Basura</v>
      </c>
      <c r="C636" s="33">
        <f>+'Base de datos  1'!D5314</f>
        <v>44239</v>
      </c>
      <c r="D636" t="str">
        <f>+'Base de datos  1'!E5314</f>
        <v>TR</v>
      </c>
      <c r="E636" t="str">
        <f>+'Base de datos  1'!F5314</f>
        <v>Ferreteria el Yeco. 2 ruedas carretilla</v>
      </c>
      <c r="G636" s="201">
        <f>+'Base de datos  1'!H5314</f>
        <v>32000</v>
      </c>
    </row>
    <row r="637" spans="1:11" x14ac:dyDescent="0.25">
      <c r="A637" s="33">
        <f>+'Base de datos  1'!A5315</f>
        <v>44228</v>
      </c>
      <c r="B637" t="str">
        <f>+'Base de datos  1'!C5309</f>
        <v>Administracion</v>
      </c>
      <c r="C637" s="33">
        <f>+'Base de datos  1'!D5315</f>
        <v>44242</v>
      </c>
      <c r="D637" t="str">
        <f>+'Base de datos  1'!E5315</f>
        <v>TR</v>
      </c>
      <c r="E637" t="str">
        <f>+'Base de datos  1'!F5315</f>
        <v>Retiro Basura Vie.12 Feb.21</v>
      </c>
      <c r="G637" s="201">
        <f>+'Base de datos  1'!H5315</f>
        <v>120000</v>
      </c>
    </row>
    <row r="638" spans="1:11" x14ac:dyDescent="0.25">
      <c r="A638" s="33">
        <f>+'Base de datos  1'!A5316</f>
        <v>44228</v>
      </c>
      <c r="B638" t="str">
        <f>+'Base de datos  1'!C5310</f>
        <v>Basura</v>
      </c>
      <c r="C638" s="33">
        <f>+'Base de datos  1'!D5316</f>
        <v>44242</v>
      </c>
      <c r="D638" t="str">
        <f>+'Base de datos  1'!E5316</f>
        <v>TR</v>
      </c>
      <c r="E638" t="str">
        <f>+'Base de datos  1'!F5316</f>
        <v>CH adelanto sueldo</v>
      </c>
      <c r="G638" s="201">
        <f>+'Base de datos  1'!H5316</f>
        <v>120000</v>
      </c>
      <c r="K638" s="201"/>
    </row>
    <row r="639" spans="1:11" x14ac:dyDescent="0.25">
      <c r="A639" s="33">
        <f>+'Base de datos  1'!A5317</f>
        <v>44228</v>
      </c>
      <c r="B639" t="str">
        <f>+'Base de datos  1'!C5311</f>
        <v>Mantencion</v>
      </c>
      <c r="C639" s="33">
        <f>+'Base de datos  1'!D5317</f>
        <v>44246</v>
      </c>
      <c r="D639" t="str">
        <f>+'Base de datos  1'!E5317</f>
        <v>TR</v>
      </c>
      <c r="E639" t="str">
        <f>+'Base de datos  1'!F5317</f>
        <v>2 Camiones de Agua Cist. Dist.</v>
      </c>
      <c r="G639" s="201">
        <f>+'Base de datos  1'!H5317</f>
        <v>90000</v>
      </c>
    </row>
    <row r="640" spans="1:11" x14ac:dyDescent="0.25">
      <c r="A640" s="33">
        <f>+'Base de datos  1'!A5318</f>
        <v>44228</v>
      </c>
      <c r="B640" t="str">
        <f>+'Base de datos  1'!C5312</f>
        <v>Mantencion</v>
      </c>
      <c r="C640" s="33">
        <f>+'Base de datos  1'!D5318</f>
        <v>44249</v>
      </c>
      <c r="D640" t="str">
        <f>+'Base de datos  1'!E5318</f>
        <v>TR</v>
      </c>
      <c r="E640" t="str">
        <f>+'Base de datos  1'!F5318</f>
        <v>Retiro Basura 19 Feb.20</v>
      </c>
      <c r="G640" s="201">
        <f>+'Base de datos  1'!H5318</f>
        <v>120000</v>
      </c>
    </row>
    <row r="641" spans="1:8" x14ac:dyDescent="0.25">
      <c r="A641" s="33">
        <f>+'Base de datos  1'!A5319</f>
        <v>44228</v>
      </c>
      <c r="B641" t="str">
        <f>+'Base de datos  1'!C5313</f>
        <v>Agua</v>
      </c>
      <c r="C641" s="33">
        <f>+'Base de datos  1'!D5319</f>
        <v>44249</v>
      </c>
      <c r="D641" t="str">
        <f>+'Base de datos  1'!E5319</f>
        <v>TR</v>
      </c>
      <c r="E641" t="str">
        <f>+'Base de datos  1'!F5319</f>
        <v>Cierre Puyehue 39, Ivan Altamirano</v>
      </c>
      <c r="G641" s="201">
        <f>+'Base de datos  1'!H5319</f>
        <v>300000</v>
      </c>
    </row>
    <row r="642" spans="1:8" x14ac:dyDescent="0.25">
      <c r="A642" s="33">
        <f>+'Base de datos  1'!A5320</f>
        <v>44228</v>
      </c>
      <c r="B642" t="str">
        <f>+'Base de datos  1'!C5314</f>
        <v>Mantencion</v>
      </c>
      <c r="C642" s="33">
        <f>+'Base de datos  1'!D5320</f>
        <v>44250</v>
      </c>
      <c r="D642" t="str">
        <f>+'Base de datos  1'!E5320</f>
        <v>TR</v>
      </c>
      <c r="E642" t="str">
        <f>+'Base de datos  1'!F5320</f>
        <v>Angel. Electrico repuesto bomba</v>
      </c>
      <c r="G642" s="201">
        <f>+'Base de datos  1'!H5320</f>
        <v>19800</v>
      </c>
    </row>
    <row r="643" spans="1:8" x14ac:dyDescent="0.25">
      <c r="A643" s="33">
        <f>+'Base de datos  1'!A5321</f>
        <v>44228</v>
      </c>
      <c r="B643" t="str">
        <f>+'Base de datos  1'!C5315</f>
        <v>basura</v>
      </c>
      <c r="C643" s="33">
        <f>+'Base de datos  1'!D5321</f>
        <v>44250</v>
      </c>
      <c r="D643" t="str">
        <f>+'Base de datos  1'!E5321</f>
        <v>TR</v>
      </c>
      <c r="E643" t="str">
        <f>+'Base de datos  1'!F5321</f>
        <v>Ivan Altamirano Rep. Cierre Riñihue 8</v>
      </c>
      <c r="G643" s="201">
        <f>+'Base de datos  1'!H5321</f>
        <v>30000</v>
      </c>
    </row>
    <row r="644" spans="1:8" x14ac:dyDescent="0.25">
      <c r="A644" s="167">
        <f>+'Base de datos  1'!A5322</f>
        <v>44228</v>
      </c>
      <c r="B644" s="168" t="str">
        <f>+'Base de datos  1'!C5316</f>
        <v>Sueldos</v>
      </c>
      <c r="C644" s="167">
        <f>+'Base de datos  1'!D5322</f>
        <v>44253</v>
      </c>
      <c r="D644" s="168" t="str">
        <f>+'Base de datos  1'!E5322</f>
        <v>TR</v>
      </c>
      <c r="E644" s="168" t="str">
        <f>+'Base de datos  1'!F5322</f>
        <v>2 Camiones de Agua Cist. Dist.</v>
      </c>
      <c r="F644" s="168"/>
      <c r="G644" s="280">
        <f>+'Base de datos  1'!H5322</f>
        <v>90000</v>
      </c>
      <c r="H644" s="280">
        <f>SUM(G618:G644)</f>
        <v>2616548</v>
      </c>
    </row>
    <row r="645" spans="1:8" x14ac:dyDescent="0.25">
      <c r="A645" s="33">
        <f>+'Base de datos  1'!A5323</f>
        <v>44256</v>
      </c>
      <c r="B645" t="str">
        <f>+'Base de datos  1'!C5317</f>
        <v>Agua</v>
      </c>
      <c r="C645" s="33">
        <f>+'Base de datos  1'!D5323</f>
        <v>44256</v>
      </c>
      <c r="D645" t="str">
        <f>+'Base de datos  1'!E5323</f>
        <v>TR</v>
      </c>
      <c r="E645" t="str">
        <f>+'Base de datos  1'!F5323</f>
        <v>Liq. CH Febrero</v>
      </c>
      <c r="G645" s="201">
        <f>+'Base de datos  1'!H5323</f>
        <v>405650</v>
      </c>
    </row>
    <row r="646" spans="1:8" x14ac:dyDescent="0.25">
      <c r="A646" s="33">
        <f>+'Base de datos  1'!A5324</f>
        <v>44256</v>
      </c>
      <c r="B646" t="str">
        <f>+'Base de datos  1'!C5318</f>
        <v>Basura</v>
      </c>
      <c r="C646" s="33">
        <f>+'Base de datos  1'!D5324</f>
        <v>44256</v>
      </c>
      <c r="D646" t="str">
        <f>+'Base de datos  1'!E5324</f>
        <v>TR</v>
      </c>
      <c r="E646" t="str">
        <f>+'Base de datos  1'!F5324</f>
        <v>Retiro Basura 27  feb.21</v>
      </c>
      <c r="G646" s="201">
        <f>+'Base de datos  1'!H5324</f>
        <v>120000</v>
      </c>
    </row>
    <row r="647" spans="1:8" x14ac:dyDescent="0.25">
      <c r="A647" s="33">
        <f>+'Base de datos  1'!A5325</f>
        <v>44256</v>
      </c>
      <c r="B647" t="str">
        <f>+'Base de datos  1'!C5319</f>
        <v>Mantencion</v>
      </c>
      <c r="C647" s="33">
        <f>+'Base de datos  1'!D5325</f>
        <v>44258</v>
      </c>
      <c r="D647" t="str">
        <f>+'Base de datos  1'!E5325</f>
        <v>TR</v>
      </c>
      <c r="E647" t="str">
        <f>+'Base de datos  1'!F5325</f>
        <v>C.Henriquez fumigadores y otros</v>
      </c>
      <c r="G647" s="201">
        <f>+'Base de datos  1'!H5325</f>
        <v>9200</v>
      </c>
    </row>
    <row r="648" spans="1:8" x14ac:dyDescent="0.25">
      <c r="A648" s="33">
        <f>+'Base de datos  1'!A5326</f>
        <v>44256</v>
      </c>
      <c r="B648" t="str">
        <f>+'Base de datos  1'!C5320</f>
        <v>Mantencion</v>
      </c>
      <c r="C648" s="33">
        <f>+'Base de datos  1'!D5326</f>
        <v>44258</v>
      </c>
      <c r="D648" t="str">
        <f>+'Base de datos  1'!E5326</f>
        <v>TR</v>
      </c>
      <c r="E648" t="str">
        <f>+'Base de datos  1'!F5326</f>
        <v xml:space="preserve">Retiro Basura 2 Marzo 2021 </v>
      </c>
      <c r="G648" s="201">
        <f>+'Base de datos  1'!H5326</f>
        <v>120000</v>
      </c>
    </row>
    <row r="649" spans="1:8" x14ac:dyDescent="0.25">
      <c r="A649" s="33">
        <f>+'Base de datos  1'!A5327</f>
        <v>44256</v>
      </c>
      <c r="B649" t="str">
        <f>+'Base de datos  1'!C5321</f>
        <v>Mantencion</v>
      </c>
      <c r="C649" s="33">
        <f>+'Base de datos  1'!D5327</f>
        <v>44258</v>
      </c>
      <c r="D649" t="str">
        <f>+'Base de datos  1'!E5327</f>
        <v>TR</v>
      </c>
      <c r="E649" t="str">
        <f>+'Base de datos  1'!F5327</f>
        <v>Litoral 2</v>
      </c>
      <c r="G649" s="201">
        <f>+'Base de datos  1'!H5327</f>
        <v>64267</v>
      </c>
    </row>
    <row r="650" spans="1:8" x14ac:dyDescent="0.25">
      <c r="A650" s="33">
        <f>+'Base de datos  1'!A5328</f>
        <v>44256</v>
      </c>
      <c r="B650" t="str">
        <f>+'Base de datos  1'!C5322</f>
        <v>Agua</v>
      </c>
      <c r="C650" s="33">
        <f>+'Base de datos  1'!D5328</f>
        <v>44258</v>
      </c>
      <c r="D650" t="str">
        <f>+'Base de datos  1'!E5328</f>
        <v>TR</v>
      </c>
      <c r="E650" t="str">
        <f>+'Base de datos  1'!F5328</f>
        <v>Litoral 1</v>
      </c>
      <c r="G650" s="201">
        <f>+'Base de datos  1'!H5328</f>
        <v>82213</v>
      </c>
    </row>
    <row r="651" spans="1:8" x14ac:dyDescent="0.25">
      <c r="A651" s="33">
        <f>+'Base de datos  1'!A5329</f>
        <v>44256</v>
      </c>
      <c r="B651" t="str">
        <f>+'Base de datos  1'!C5323</f>
        <v>Sueldos</v>
      </c>
      <c r="C651" s="33">
        <f>+'Base de datos  1'!D5329</f>
        <v>44258</v>
      </c>
      <c r="D651" t="str">
        <f>+'Base de datos  1'!E5329</f>
        <v>TR</v>
      </c>
      <c r="E651" t="str">
        <f>+'Base de datos  1'!F5329</f>
        <v>Litoral 3</v>
      </c>
      <c r="G651" s="201">
        <f>+'Base de datos  1'!H5329</f>
        <v>2962</v>
      </c>
    </row>
    <row r="652" spans="1:8" x14ac:dyDescent="0.25">
      <c r="A652" s="33">
        <f>+'Base de datos  1'!A5330</f>
        <v>44256</v>
      </c>
      <c r="B652" t="str">
        <f>+'Base de datos  1'!C5324</f>
        <v>Basura</v>
      </c>
      <c r="C652" s="33">
        <f>+'Base de datos  1'!D5330</f>
        <v>44258</v>
      </c>
      <c r="D652" t="str">
        <f>+'Base de datos  1'!E5330</f>
        <v>TR</v>
      </c>
      <c r="E652" t="str">
        <f>+'Base de datos  1'!F5330</f>
        <v>Clelular CH</v>
      </c>
      <c r="G652" s="201">
        <f>+'Base de datos  1'!H5330</f>
        <v>6990</v>
      </c>
    </row>
    <row r="653" spans="1:8" x14ac:dyDescent="0.25">
      <c r="A653" s="33">
        <f>+'Base de datos  1'!A5331</f>
        <v>44256</v>
      </c>
      <c r="B653" t="str">
        <f>+'Base de datos  1'!C5325</f>
        <v>Mantencion</v>
      </c>
      <c r="C653" s="33">
        <f>+'Base de datos  1'!D5331</f>
        <v>44258</v>
      </c>
      <c r="D653" t="str">
        <f>+'Base de datos  1'!E5331</f>
        <v>TR</v>
      </c>
      <c r="E653" t="str">
        <f>+'Base de datos  1'!F5331</f>
        <v>C. Chica R. Figueroa</v>
      </c>
      <c r="G653" s="201">
        <f>+'Base de datos  1'!H5331</f>
        <v>100000</v>
      </c>
    </row>
    <row r="654" spans="1:8" x14ac:dyDescent="0.25">
      <c r="A654" s="33">
        <f>+'Base de datos  1'!A5332</f>
        <v>44256</v>
      </c>
      <c r="B654" t="str">
        <f>+'Base de datos  1'!C5326</f>
        <v>Basura</v>
      </c>
      <c r="C654" s="33">
        <f>+'Base de datos  1'!D5332</f>
        <v>44258</v>
      </c>
      <c r="D654" t="str">
        <f>+'Base de datos  1'!E5332</f>
        <v>TR</v>
      </c>
      <c r="E654" t="str">
        <f>+'Base de datos  1'!F5332</f>
        <v>Previred CH</v>
      </c>
      <c r="G654" s="201">
        <f>+'Base de datos  1'!H5332</f>
        <v>158738</v>
      </c>
    </row>
    <row r="655" spans="1:8" x14ac:dyDescent="0.25">
      <c r="A655" s="33">
        <f>+'Base de datos  1'!A5333</f>
        <v>44256</v>
      </c>
      <c r="B655" t="str">
        <f>+'Base de datos  1'!C5327</f>
        <v>luz</v>
      </c>
      <c r="C655" s="33">
        <f>+'Base de datos  1'!D5333</f>
        <v>44259</v>
      </c>
      <c r="D655" t="str">
        <f>+'Base de datos  1'!E5333</f>
        <v>TR</v>
      </c>
      <c r="E655" t="str">
        <f>+'Base de datos  1'!F5333</f>
        <v>2 Camiones de agua cist. Dist.</v>
      </c>
      <c r="G655" s="201">
        <f>+'Base de datos  1'!H5333</f>
        <v>90000</v>
      </c>
    </row>
    <row r="656" spans="1:8" x14ac:dyDescent="0.25">
      <c r="A656" s="33">
        <f>+'Base de datos  1'!A5334</f>
        <v>44256</v>
      </c>
      <c r="B656" t="str">
        <f>+'Base de datos  1'!C5328</f>
        <v>luz</v>
      </c>
      <c r="C656" s="33">
        <f>+'Base de datos  1'!D5334</f>
        <v>44263</v>
      </c>
      <c r="D656" t="str">
        <f>+'Base de datos  1'!E5334</f>
        <v>TR</v>
      </c>
      <c r="E656" t="str">
        <f>+'Base de datos  1'!F5334</f>
        <v>Aporte Manantiales x poda arbol</v>
      </c>
      <c r="G656" s="201">
        <f>+'Base de datos  1'!H5334</f>
        <v>70000</v>
      </c>
    </row>
    <row r="657" spans="1:11" x14ac:dyDescent="0.25">
      <c r="A657" s="33">
        <f>+'Base de datos  1'!A5335</f>
        <v>44256</v>
      </c>
      <c r="B657" t="str">
        <f>+'Base de datos  1'!C5329</f>
        <v>luz</v>
      </c>
      <c r="C657" s="33">
        <f>+'Base de datos  1'!D5335</f>
        <v>44263</v>
      </c>
      <c r="D657" t="str">
        <f>+'Base de datos  1'!E5335</f>
        <v>TR</v>
      </c>
      <c r="E657" t="str">
        <f>+'Base de datos  1'!F5335</f>
        <v>Seguro fraude</v>
      </c>
      <c r="G657" s="201">
        <f>+'Base de datos  1'!H5335</f>
        <v>4112</v>
      </c>
    </row>
    <row r="658" spans="1:11" x14ac:dyDescent="0.25">
      <c r="A658" s="33">
        <f>+'Base de datos  1'!A5336</f>
        <v>44256</v>
      </c>
      <c r="B658" t="str">
        <f>+'Base de datos  1'!C5330</f>
        <v>celular</v>
      </c>
      <c r="C658" s="33">
        <f>+'Base de datos  1'!D5336</f>
        <v>44264</v>
      </c>
      <c r="D658" t="str">
        <f>+'Base de datos  1'!E5336</f>
        <v>TR</v>
      </c>
      <c r="E658" t="str">
        <f>+'Base de datos  1'!F5336</f>
        <v>Retiro Basura 5 de Marzo 2021</v>
      </c>
      <c r="G658" s="201">
        <f>+'Base de datos  1'!H5336</f>
        <v>120000</v>
      </c>
    </row>
    <row r="659" spans="1:11" x14ac:dyDescent="0.25">
      <c r="A659" s="33">
        <f>+'Base de datos  1'!A5337</f>
        <v>44256</v>
      </c>
      <c r="B659" t="str">
        <f>+'Base de datos  1'!C5331</f>
        <v>caja chica</v>
      </c>
      <c r="C659" s="33">
        <f>+'Base de datos  1'!D5337</f>
        <v>44264</v>
      </c>
      <c r="D659" t="str">
        <f>+'Base de datos  1'!E5337</f>
        <v>TR</v>
      </c>
      <c r="E659" t="str">
        <f>+'Base de datos  1'!F5337</f>
        <v>Retiro Basura 16 Feb.2021</v>
      </c>
      <c r="G659" s="201">
        <f>+'Base de datos  1'!H5337</f>
        <v>120000</v>
      </c>
    </row>
    <row r="660" spans="1:11" x14ac:dyDescent="0.25">
      <c r="A660" s="33">
        <f>+'Base de datos  1'!A5338</f>
        <v>44256</v>
      </c>
      <c r="B660" t="str">
        <f>+'Base de datos  1'!C5332</f>
        <v>Imposiciones</v>
      </c>
      <c r="C660" s="33">
        <f>+'Base de datos  1'!D5338</f>
        <v>44264</v>
      </c>
      <c r="D660" t="str">
        <f>+'Base de datos  1'!E5338</f>
        <v>TR</v>
      </c>
      <c r="E660" t="str">
        <f>+'Base de datos  1'!F5338</f>
        <v>Retiro Basura 23 Febrero 2021</v>
      </c>
      <c r="G660" s="201">
        <f>+'Base de datos  1'!H5338</f>
        <v>120000</v>
      </c>
    </row>
    <row r="661" spans="1:11" x14ac:dyDescent="0.25">
      <c r="A661" s="33">
        <f>+'Base de datos  1'!A5339</f>
        <v>44256</v>
      </c>
      <c r="B661" t="str">
        <f>+'Base de datos  1'!C5333</f>
        <v>agua</v>
      </c>
      <c r="C661" s="33">
        <f>+'Base de datos  1'!D5339</f>
        <v>44264</v>
      </c>
      <c r="D661" t="str">
        <f>+'Base de datos  1'!E5339</f>
        <v>TR</v>
      </c>
      <c r="E661" t="str">
        <f>+'Base de datos  1'!F5339</f>
        <v>Retiro Basura 9 Marzo 2021</v>
      </c>
      <c r="G661" s="201">
        <f>+'Base de datos  1'!H5339</f>
        <v>120000</v>
      </c>
    </row>
    <row r="662" spans="1:11" x14ac:dyDescent="0.25">
      <c r="A662" s="33">
        <f>+'Base de datos  1'!A5340</f>
        <v>44256</v>
      </c>
      <c r="B662" t="str">
        <f>+'Base de datos  1'!C5334</f>
        <v>Mantencion</v>
      </c>
      <c r="C662" s="33">
        <f>+'Base de datos  1'!D5340</f>
        <v>44267</v>
      </c>
      <c r="D662" t="str">
        <f>+'Base de datos  1'!E5340</f>
        <v>TR</v>
      </c>
      <c r="E662" t="str">
        <f>+'Base de datos  1'!F5340</f>
        <v>2 Camiones de agua cist. Dist.</v>
      </c>
      <c r="G662" s="201">
        <f>+'Base de datos  1'!H5340</f>
        <v>90000</v>
      </c>
    </row>
    <row r="663" spans="1:11" x14ac:dyDescent="0.25">
      <c r="A663" s="33">
        <f>+'Base de datos  1'!A5341</f>
        <v>44256</v>
      </c>
      <c r="B663" t="str">
        <f>+'Base de datos  1'!C5335</f>
        <v>Administracion</v>
      </c>
      <c r="C663" s="33">
        <f>+'Base de datos  1'!D5341</f>
        <v>44267</v>
      </c>
      <c r="D663" t="str">
        <f>+'Base de datos  1'!E5341</f>
        <v>TR</v>
      </c>
      <c r="E663" t="str">
        <f>+'Base de datos  1'!F5341</f>
        <v>Retiro Basura 12 Marzo 2021</v>
      </c>
      <c r="G663" s="201">
        <f>+'Base de datos  1'!H5341</f>
        <v>120000</v>
      </c>
    </row>
    <row r="664" spans="1:11" x14ac:dyDescent="0.25">
      <c r="A664" s="33">
        <f>+'Base de datos  1'!A5342</f>
        <v>44256</v>
      </c>
      <c r="B664" t="str">
        <f>+'Base de datos  1'!C5336</f>
        <v>basura</v>
      </c>
      <c r="C664" s="33">
        <f>+'Base de datos  1'!D5342</f>
        <v>44270</v>
      </c>
      <c r="D664" t="str">
        <f>+'Base de datos  1'!E5342</f>
        <v>TR</v>
      </c>
      <c r="E664" t="str">
        <f>+'Base de datos  1'!F5342</f>
        <v>Adelanto sueldo CH</v>
      </c>
      <c r="G664" s="201">
        <f>+'Base de datos  1'!H5342</f>
        <v>120000</v>
      </c>
    </row>
    <row r="665" spans="1:11" x14ac:dyDescent="0.25">
      <c r="A665" s="33">
        <f>+'Base de datos  1'!A5343</f>
        <v>44256</v>
      </c>
      <c r="B665" t="str">
        <f>+'Base de datos  1'!C5337</f>
        <v>Basura</v>
      </c>
      <c r="C665" s="33">
        <f>+'Base de datos  1'!D5343</f>
        <v>44271</v>
      </c>
      <c r="D665" t="str">
        <f>+'Base de datos  1'!E5343</f>
        <v>TR</v>
      </c>
      <c r="E665" t="str">
        <f>+'Base de datos  1'!F5343</f>
        <v>Ferreteria El Yeco</v>
      </c>
      <c r="G665" s="201">
        <f>+'Base de datos  1'!H5343</f>
        <v>15600</v>
      </c>
    </row>
    <row r="666" spans="1:11" x14ac:dyDescent="0.25">
      <c r="A666" s="33">
        <f>+'Base de datos  1'!A5344</f>
        <v>44256</v>
      </c>
      <c r="B666" t="str">
        <f>+'Base de datos  1'!C5338</f>
        <v>Basura</v>
      </c>
      <c r="C666" s="33">
        <f>+'Base de datos  1'!D5344</f>
        <v>44271</v>
      </c>
      <c r="D666" t="str">
        <f>+'Base de datos  1'!E5344</f>
        <v>TR</v>
      </c>
      <c r="E666" t="str">
        <f>+'Base de datos  1'!F5344</f>
        <v>Juan C. Vera Rep Bomba</v>
      </c>
      <c r="G666" s="201">
        <f>+'Base de datos  1'!H5344</f>
        <v>150000</v>
      </c>
    </row>
    <row r="667" spans="1:11" x14ac:dyDescent="0.25">
      <c r="A667" s="33">
        <f>+'Base de datos  1'!A5345</f>
        <v>44256</v>
      </c>
      <c r="B667" t="str">
        <f>+'Base de datos  1'!C5339</f>
        <v>Basura</v>
      </c>
      <c r="C667" s="33">
        <f>+'Base de datos  1'!D5345</f>
        <v>44271</v>
      </c>
      <c r="D667" t="str">
        <f>+'Base de datos  1'!E5345</f>
        <v>TR</v>
      </c>
      <c r="E667" t="str">
        <f>+'Base de datos  1'!F5345</f>
        <v>Retiro Basura 16 Mar.21</v>
      </c>
      <c r="G667" s="201">
        <f>+'Base de datos  1'!H5345</f>
        <v>120000</v>
      </c>
    </row>
    <row r="668" spans="1:11" x14ac:dyDescent="0.25">
      <c r="A668" s="33">
        <f>+'Base de datos  1'!A5346</f>
        <v>44256</v>
      </c>
      <c r="B668" t="str">
        <f>+'Base de datos  1'!C5340</f>
        <v>agua</v>
      </c>
      <c r="C668" s="33">
        <f>+'Base de datos  1'!D5346</f>
        <v>44272</v>
      </c>
      <c r="D668" t="str">
        <f>+'Base de datos  1'!E5346</f>
        <v>TR</v>
      </c>
      <c r="E668" t="str">
        <f>+'Base de datos  1'!F5346</f>
        <v>Dev. Deposito x Error</v>
      </c>
      <c r="G668" s="201">
        <f>+'Base de datos  1'!H5346</f>
        <v>182000</v>
      </c>
      <c r="K668" s="201"/>
    </row>
    <row r="669" spans="1:11" x14ac:dyDescent="0.25">
      <c r="A669" s="33">
        <f>+'Base de datos  1'!A5347</f>
        <v>44256</v>
      </c>
      <c r="B669" t="str">
        <f>+'Base de datos  1'!C5341</f>
        <v>Basura</v>
      </c>
      <c r="C669" s="33">
        <f>+'Base de datos  1'!D5347</f>
        <v>44273</v>
      </c>
      <c r="D669" t="str">
        <f>+'Base de datos  1'!E5347</f>
        <v>TR</v>
      </c>
      <c r="E669" t="str">
        <f>+'Base de datos  1'!F5347</f>
        <v>2 Camiones de agua cist. Dist.</v>
      </c>
      <c r="G669" s="201">
        <f>+'Base de datos  1'!H5347</f>
        <v>90000</v>
      </c>
    </row>
    <row r="670" spans="1:11" x14ac:dyDescent="0.25">
      <c r="A670" s="33">
        <f>+'Base de datos  1'!A5348</f>
        <v>44256</v>
      </c>
      <c r="B670" t="str">
        <f>+'Base de datos  1'!C5342</f>
        <v>Sueldos</v>
      </c>
      <c r="C670" s="33">
        <f>+'Base de datos  1'!D5348</f>
        <v>44279</v>
      </c>
      <c r="D670" t="str">
        <f>+'Base de datos  1'!E5348</f>
        <v>TR</v>
      </c>
      <c r="E670" t="str">
        <f>+'Base de datos  1'!F5348</f>
        <v>Retiro Basura 23 Marzo 2021</v>
      </c>
      <c r="G670" s="201">
        <f>+'Base de datos  1'!H5348</f>
        <v>120000</v>
      </c>
    </row>
    <row r="671" spans="1:11" x14ac:dyDescent="0.25">
      <c r="A671" s="33">
        <f>+'Base de datos  1'!A5349</f>
        <v>44256</v>
      </c>
      <c r="B671" t="str">
        <f>+'Base de datos  1'!C5343</f>
        <v>Mantencion</v>
      </c>
      <c r="C671" s="33">
        <f>+'Base de datos  1'!D5349</f>
        <v>44280</v>
      </c>
      <c r="D671" t="str">
        <f>+'Base de datos  1'!E5349</f>
        <v>TR</v>
      </c>
      <c r="E671" t="str">
        <f>+'Base de datos  1'!F5349</f>
        <v>2 Camiones de agua cist. Dist.</v>
      </c>
      <c r="G671" s="201">
        <f>+'Base de datos  1'!H5349</f>
        <v>90000</v>
      </c>
    </row>
    <row r="672" spans="1:11" x14ac:dyDescent="0.25">
      <c r="A672" s="33">
        <f>+'Base de datos  1'!A5350</f>
        <v>44256</v>
      </c>
      <c r="B672" t="str">
        <f>+'Base de datos  1'!C5344</f>
        <v>Mantencion</v>
      </c>
      <c r="C672" s="33">
        <f>+'Base de datos  1'!D5350</f>
        <v>44280</v>
      </c>
      <c r="D672" t="str">
        <f>+'Base de datos  1'!E5350</f>
        <v>TR</v>
      </c>
      <c r="E672" t="str">
        <f>+'Base de datos  1'!F5350</f>
        <v>Insumos p. Electricidad Pozo</v>
      </c>
      <c r="G672" s="201">
        <f>+'Base de datos  1'!H5350</f>
        <v>41750</v>
      </c>
    </row>
    <row r="673" spans="1:11" x14ac:dyDescent="0.25">
      <c r="A673" s="33">
        <f>+'Base de datos  1'!A5351</f>
        <v>44256</v>
      </c>
      <c r="B673" t="str">
        <f>+'Base de datos  1'!C5345</f>
        <v>Basura</v>
      </c>
      <c r="C673" s="33">
        <f>+'Base de datos  1'!D5351</f>
        <v>44280</v>
      </c>
      <c r="D673" t="str">
        <f>+'Base de datos  1'!E5351</f>
        <v>TR</v>
      </c>
      <c r="E673" t="str">
        <f>+'Base de datos  1'!F5351</f>
        <v>Zanja Tema Elect. Pozo Profundo</v>
      </c>
      <c r="G673" s="201">
        <f>+'Base de datos  1'!H5351</f>
        <v>20000</v>
      </c>
    </row>
    <row r="674" spans="1:11" x14ac:dyDescent="0.25">
      <c r="A674" s="33">
        <f>+'Base de datos  1'!A5352</f>
        <v>44256</v>
      </c>
      <c r="B674" t="str">
        <f>+'Base de datos  1'!C5346</f>
        <v>Devolucion x error</v>
      </c>
      <c r="C674" s="33">
        <f>+'Base de datos  1'!D5352</f>
        <v>44281</v>
      </c>
      <c r="D674" t="str">
        <f>+'Base de datos  1'!E5352</f>
        <v>TR</v>
      </c>
      <c r="E674" t="str">
        <f>+'Base de datos  1'!F5352</f>
        <v>Abono Luis Pacheco 100.000 Ltas agua</v>
      </c>
      <c r="G674" s="201">
        <f>+'Base de datos  1'!H5352</f>
        <v>250000</v>
      </c>
    </row>
    <row r="675" spans="1:11" x14ac:dyDescent="0.25">
      <c r="A675" s="33">
        <f>+'Base de datos  1'!A5353</f>
        <v>44256</v>
      </c>
      <c r="B675" t="str">
        <f>+'Base de datos  1'!C5347</f>
        <v>agua</v>
      </c>
      <c r="C675" s="33">
        <f>+'Base de datos  1'!D5353</f>
        <v>44284</v>
      </c>
      <c r="D675" t="str">
        <f>+'Base de datos  1'!E5353</f>
        <v>TR</v>
      </c>
      <c r="E675" t="str">
        <f>+'Base de datos  1'!F5353</f>
        <v>Saldo Luis Pacheco 100.000 Lts agua</v>
      </c>
      <c r="G675" s="201">
        <f>+'Base de datos  1'!H5353</f>
        <v>200000</v>
      </c>
    </row>
    <row r="676" spans="1:11" x14ac:dyDescent="0.25">
      <c r="A676" s="33">
        <f>+'Base de datos  1'!A5354</f>
        <v>44256</v>
      </c>
      <c r="B676" t="str">
        <f>+'Base de datos  1'!C5348</f>
        <v>Basura</v>
      </c>
      <c r="C676" s="33">
        <f>+'Base de datos  1'!D5354</f>
        <v>44286</v>
      </c>
      <c r="D676" t="str">
        <f>+'Base de datos  1'!E5354</f>
        <v>TR</v>
      </c>
      <c r="E676" t="str">
        <f>+'Base de datos  1'!F5354</f>
        <v>Retiro Basura 30 Marzo</v>
      </c>
      <c r="G676" s="201">
        <f>+'Base de datos  1'!H5354</f>
        <v>120000</v>
      </c>
    </row>
    <row r="677" spans="1:11" x14ac:dyDescent="0.25">
      <c r="A677" s="167">
        <f>+'Base de datos  1'!A5355</f>
        <v>44256</v>
      </c>
      <c r="B677" s="168" t="str">
        <f>+'Base de datos  1'!C5349</f>
        <v>agua</v>
      </c>
      <c r="C677" s="167">
        <f>+'Base de datos  1'!D5355</f>
        <v>44286</v>
      </c>
      <c r="D677" s="168" t="str">
        <f>+'Base de datos  1'!E5355</f>
        <v>TR</v>
      </c>
      <c r="E677" s="168" t="str">
        <f>+'Base de datos  1'!F5355</f>
        <v>Liq. CH Marzo 2021</v>
      </c>
      <c r="F677" s="168"/>
      <c r="G677" s="280">
        <f>+'Base de datos  1'!H5355</f>
        <v>285650</v>
      </c>
      <c r="H677" s="280">
        <f>SUM(G645:G677)</f>
        <v>3729132</v>
      </c>
    </row>
    <row r="678" spans="1:11" x14ac:dyDescent="0.25">
      <c r="A678" s="33">
        <f>+'Base de datos  1'!A5356</f>
        <v>44287</v>
      </c>
      <c r="B678" t="str">
        <f>+'Base de datos  1'!C5350</f>
        <v>Mantencion</v>
      </c>
      <c r="C678" s="33">
        <f>+'Base de datos  1'!D5356</f>
        <v>44287</v>
      </c>
      <c r="D678" t="str">
        <f>+'Base de datos  1'!E5356</f>
        <v>TR</v>
      </c>
      <c r="E678" t="str">
        <f>+'Base de datos  1'!F5356</f>
        <v>Litoral 2</v>
      </c>
      <c r="G678" s="201">
        <f>+'Base de datos  1'!H5356</f>
        <v>38727</v>
      </c>
    </row>
    <row r="679" spans="1:11" x14ac:dyDescent="0.25">
      <c r="A679" s="33">
        <f>+'Base de datos  1'!A5357</f>
        <v>44287</v>
      </c>
      <c r="B679" t="str">
        <f>+'Base de datos  1'!C5351</f>
        <v>Mantencion</v>
      </c>
      <c r="C679" s="33">
        <f>+'Base de datos  1'!D5357</f>
        <v>44287</v>
      </c>
      <c r="D679" t="str">
        <f>+'Base de datos  1'!E5357</f>
        <v>TR</v>
      </c>
      <c r="E679" t="str">
        <f>+'Base de datos  1'!F5357</f>
        <v>Litoral 1</v>
      </c>
      <c r="G679" s="201">
        <f>+'Base de datos  1'!H5357</f>
        <v>109935</v>
      </c>
    </row>
    <row r="680" spans="1:11" x14ac:dyDescent="0.25">
      <c r="A680" s="33">
        <f>+'Base de datos  1'!A5358</f>
        <v>44287</v>
      </c>
      <c r="B680" t="str">
        <f>+'Base de datos  1'!C5352</f>
        <v>agua</v>
      </c>
      <c r="C680" s="33">
        <f>+'Base de datos  1'!D5358</f>
        <v>44287</v>
      </c>
      <c r="D680" t="str">
        <f>+'Base de datos  1'!E5358</f>
        <v>TR</v>
      </c>
      <c r="E680" t="str">
        <f>+'Base de datos  1'!F5358</f>
        <v>Litoral 3</v>
      </c>
      <c r="G680" s="201">
        <f>+'Base de datos  1'!H5358</f>
        <v>3128</v>
      </c>
    </row>
    <row r="681" spans="1:11" x14ac:dyDescent="0.25">
      <c r="A681" s="33">
        <f>+'Base de datos  1'!A5359</f>
        <v>44287</v>
      </c>
      <c r="B681" t="str">
        <f>+'Base de datos  1'!C5353</f>
        <v>agua</v>
      </c>
      <c r="C681" s="33">
        <f>+'Base de datos  1'!D5359</f>
        <v>44287</v>
      </c>
      <c r="D681" t="str">
        <f>+'Base de datos  1'!E5359</f>
        <v>TR</v>
      </c>
      <c r="E681" t="str">
        <f>+'Base de datos  1'!F5359</f>
        <v>Celular CH</v>
      </c>
      <c r="G681" s="201">
        <f>+'Base de datos  1'!H5359</f>
        <v>6990</v>
      </c>
    </row>
    <row r="682" spans="1:11" x14ac:dyDescent="0.25">
      <c r="A682" s="33">
        <f>+'Base de datos  1'!A5360</f>
        <v>44287</v>
      </c>
      <c r="B682" t="str">
        <f>+'Base de datos  1'!C5354</f>
        <v>basura</v>
      </c>
      <c r="C682" s="33">
        <f>+'Base de datos  1'!D5360</f>
        <v>44287</v>
      </c>
      <c r="D682" t="str">
        <f>+'Base de datos  1'!E5360</f>
        <v>TR</v>
      </c>
      <c r="E682" t="str">
        <f>+'Base de datos  1'!F5360</f>
        <v>Caja Chica R. Figueroa</v>
      </c>
      <c r="G682" s="201">
        <f>+'Base de datos  1'!H5360</f>
        <v>100000</v>
      </c>
    </row>
    <row r="683" spans="1:11" x14ac:dyDescent="0.25">
      <c r="A683" s="33">
        <f>+'Base de datos  1'!A5361</f>
        <v>44287</v>
      </c>
      <c r="B683" t="str">
        <f>+'Base de datos  1'!C5355</f>
        <v>Sueldos</v>
      </c>
      <c r="C683" s="33">
        <f>+'Base de datos  1'!D5361</f>
        <v>44291</v>
      </c>
      <c r="D683" t="str">
        <f>+'Base de datos  1'!E5361</f>
        <v>TR</v>
      </c>
      <c r="E683" t="str">
        <f>+'Base de datos  1'!F5361</f>
        <v>Pevired CH</v>
      </c>
      <c r="G683" s="201">
        <f>+'Base de datos  1'!H5361</f>
        <v>122500</v>
      </c>
    </row>
    <row r="684" spans="1:11" x14ac:dyDescent="0.25">
      <c r="A684" s="33">
        <f>+'Base de datos  1'!A5362</f>
        <v>44287</v>
      </c>
      <c r="B684" t="str">
        <f>+'Base de datos  1'!C5356</f>
        <v>luz</v>
      </c>
      <c r="C684" s="33">
        <f>+'Base de datos  1'!D5362</f>
        <v>44291</v>
      </c>
      <c r="D684" t="str">
        <f>+'Base de datos  1'!E5362</f>
        <v>TR</v>
      </c>
      <c r="E684" t="str">
        <f>+'Base de datos  1'!F5362</f>
        <v>2 Camiones de Agua Cist. Dist.</v>
      </c>
      <c r="G684" s="201">
        <f>+'Base de datos  1'!H5362</f>
        <v>90000</v>
      </c>
    </row>
    <row r="685" spans="1:11" x14ac:dyDescent="0.25">
      <c r="A685" s="33">
        <f>+'Base de datos  1'!A5363</f>
        <v>44287</v>
      </c>
      <c r="B685" t="str">
        <f>+'Base de datos  1'!C5357</f>
        <v>luz</v>
      </c>
      <c r="C685" s="33">
        <f>+'Base de datos  1'!D5363</f>
        <v>44292</v>
      </c>
      <c r="D685" t="str">
        <f>+'Base de datos  1'!E5363</f>
        <v>TR</v>
      </c>
      <c r="E685" t="str">
        <f>+'Base de datos  1'!F5363</f>
        <v>Contribuciones ctas 1-2 año 2021</v>
      </c>
      <c r="G685" s="201">
        <f>+'Base de datos  1'!H5363</f>
        <v>804370</v>
      </c>
    </row>
    <row r="686" spans="1:11" x14ac:dyDescent="0.25">
      <c r="A686" s="33">
        <f>+'Base de datos  1'!A5364</f>
        <v>44287</v>
      </c>
      <c r="B686" t="str">
        <f>+'Base de datos  1'!C5358</f>
        <v>luz</v>
      </c>
      <c r="C686" s="33">
        <f>+'Base de datos  1'!D5364</f>
        <v>44292</v>
      </c>
      <c r="D686" t="str">
        <f>+'Base de datos  1'!E5364</f>
        <v>TR</v>
      </c>
      <c r="E686" t="str">
        <f>+'Base de datos  1'!F5364</f>
        <v>2 Camiones de Agua Cist. Dist.</v>
      </c>
      <c r="G686" s="201">
        <f>+'Base de datos  1'!H5364</f>
        <v>90000</v>
      </c>
      <c r="K686" s="201"/>
    </row>
    <row r="687" spans="1:11" x14ac:dyDescent="0.25">
      <c r="A687" s="33">
        <f>+'Base de datos  1'!A5365</f>
        <v>44287</v>
      </c>
      <c r="B687" t="str">
        <f>+'Base de datos  1'!C5359</f>
        <v>celular</v>
      </c>
      <c r="C687" s="33">
        <f>+'Base de datos  1'!D5365</f>
        <v>44293</v>
      </c>
      <c r="D687" t="str">
        <f>+'Base de datos  1'!E5365</f>
        <v>TR</v>
      </c>
      <c r="E687" t="str">
        <f>+'Base de datos  1'!F5365</f>
        <v>Retiro Basura 6 Abril 2021</v>
      </c>
      <c r="G687" s="201">
        <f>+'Base de datos  1'!H5365</f>
        <v>120000</v>
      </c>
    </row>
    <row r="688" spans="1:11" x14ac:dyDescent="0.25">
      <c r="A688" s="33">
        <f>+'Base de datos  1'!A5366</f>
        <v>44287</v>
      </c>
      <c r="B688" t="str">
        <f>+'Base de datos  1'!C5360</f>
        <v>caja chica</v>
      </c>
      <c r="C688" s="33">
        <f>+'Base de datos  1'!D5366</f>
        <v>44293</v>
      </c>
      <c r="D688" t="str">
        <f>+'Base de datos  1'!E5366</f>
        <v>TR</v>
      </c>
      <c r="E688" t="str">
        <f>+'Base de datos  1'!F5366</f>
        <v>Seg. Fraude</v>
      </c>
      <c r="G688" s="201">
        <f>+'Base de datos  1'!H5366</f>
        <v>4123</v>
      </c>
    </row>
    <row r="689" spans="1:8" x14ac:dyDescent="0.25">
      <c r="A689" s="33">
        <f>+'Base de datos  1'!A5367</f>
        <v>44287</v>
      </c>
      <c r="B689" t="str">
        <f>+'Base de datos  1'!C5361</f>
        <v>Imposiciones</v>
      </c>
      <c r="C689" s="33">
        <f>+'Base de datos  1'!D5367</f>
        <v>44295</v>
      </c>
      <c r="D689" t="str">
        <f>+'Base de datos  1'!E5367</f>
        <v>TR</v>
      </c>
      <c r="E689" t="str">
        <f>+'Base de datos  1'!F5367</f>
        <v>Angel Bruggendieck Tablero Elect.pozo</v>
      </c>
      <c r="G689" s="201">
        <f>+'Base de datos  1'!H5367</f>
        <v>482129</v>
      </c>
    </row>
    <row r="690" spans="1:8" x14ac:dyDescent="0.25">
      <c r="A690" s="33">
        <f>+'Base de datos  1'!A5368</f>
        <v>44287</v>
      </c>
      <c r="B690" t="str">
        <f>+'Base de datos  1'!C5362</f>
        <v>Agua</v>
      </c>
      <c r="C690" s="33">
        <f>+'Base de datos  1'!D5368</f>
        <v>44299</v>
      </c>
      <c r="D690" t="str">
        <f>+'Base de datos  1'!E5368</f>
        <v>TR</v>
      </c>
      <c r="E690" t="str">
        <f>+'Base de datos  1'!F5368</f>
        <v>2 Camiones de Agua Cist. Dist.</v>
      </c>
      <c r="G690" s="201">
        <f>+'Base de datos  1'!H5368</f>
        <v>90000</v>
      </c>
    </row>
    <row r="691" spans="1:8" x14ac:dyDescent="0.25">
      <c r="A691" s="33">
        <f>+'Base de datos  1'!A5369</f>
        <v>44287</v>
      </c>
      <c r="B691" t="str">
        <f>+'Base de datos  1'!C5363</f>
        <v>contribuciones</v>
      </c>
      <c r="C691" s="33">
        <f>+'Base de datos  1'!D5369</f>
        <v>44301</v>
      </c>
      <c r="D691" t="str">
        <f>+'Base de datos  1'!E5369</f>
        <v>TR</v>
      </c>
      <c r="E691" t="str">
        <f>+'Base de datos  1'!F5369</f>
        <v>Retiro Basura 14 Abril 2021</v>
      </c>
      <c r="G691" s="201">
        <f>+'Base de datos  1'!H5369</f>
        <v>120000</v>
      </c>
    </row>
    <row r="692" spans="1:8" x14ac:dyDescent="0.25">
      <c r="A692" s="33">
        <f>+'Base de datos  1'!A5370</f>
        <v>44287</v>
      </c>
      <c r="B692" t="str">
        <f>+'Base de datos  1'!C5364</f>
        <v>Agua</v>
      </c>
      <c r="C692" s="33">
        <f>+'Base de datos  1'!D5370</f>
        <v>44301</v>
      </c>
      <c r="D692" t="str">
        <f>+'Base de datos  1'!E5370</f>
        <v>TR</v>
      </c>
      <c r="E692" t="str">
        <f>+'Base de datos  1'!F5370</f>
        <v>Retiro Maleza sede Luis Marchant</v>
      </c>
      <c r="G692" s="201">
        <f>+'Base de datos  1'!H5370</f>
        <v>20000</v>
      </c>
    </row>
    <row r="693" spans="1:8" x14ac:dyDescent="0.25">
      <c r="A693" s="33">
        <f>+'Base de datos  1'!A5371</f>
        <v>44287</v>
      </c>
      <c r="B693" t="str">
        <f>+'Base de datos  1'!C5365</f>
        <v>Basura</v>
      </c>
      <c r="C693" s="33">
        <f>+'Base de datos  1'!D5371</f>
        <v>44301</v>
      </c>
      <c r="D693" t="str">
        <f>+'Base de datos  1'!E5371</f>
        <v>TR</v>
      </c>
      <c r="E693" t="str">
        <f>+'Base de datos  1'!F5371</f>
        <v>Adelanto CH Abril</v>
      </c>
      <c r="G693" s="201">
        <f>+'Base de datos  1'!H5371</f>
        <v>120000</v>
      </c>
    </row>
    <row r="694" spans="1:8" x14ac:dyDescent="0.25">
      <c r="A694" s="33">
        <f>+'Base de datos  1'!A5372</f>
        <v>44287</v>
      </c>
      <c r="B694" t="str">
        <f>+'Base de datos  1'!C5366</f>
        <v>Administracion</v>
      </c>
      <c r="C694" s="33">
        <f>+'Base de datos  1'!D5372</f>
        <v>44307</v>
      </c>
      <c r="D694" t="str">
        <f>+'Base de datos  1'!E5372</f>
        <v>TR</v>
      </c>
      <c r="E694" t="str">
        <f>+'Base de datos  1'!F5372</f>
        <v>Retiro Basura 20 Abril</v>
      </c>
      <c r="G694" s="201">
        <f>+'Base de datos  1'!H5372</f>
        <v>120000</v>
      </c>
    </row>
    <row r="695" spans="1:8" x14ac:dyDescent="0.25">
      <c r="A695" s="33">
        <f>+'Base de datos  1'!A5373</f>
        <v>44287</v>
      </c>
      <c r="B695" t="str">
        <f>+'Base de datos  1'!C5367</f>
        <v>Mantencion</v>
      </c>
      <c r="C695" s="33">
        <f>+'Base de datos  1'!D5373</f>
        <v>44312</v>
      </c>
      <c r="D695" t="str">
        <f>+'Base de datos  1'!E5373</f>
        <v>TR</v>
      </c>
      <c r="E695" t="str">
        <f>+'Base de datos  1'!F5373</f>
        <v>2 Camiones de Agua Cist. Dist.</v>
      </c>
      <c r="G695" s="201">
        <f>+'Base de datos  1'!H5373</f>
        <v>90000</v>
      </c>
    </row>
    <row r="696" spans="1:8" x14ac:dyDescent="0.25">
      <c r="A696" s="33">
        <f>+'Base de datos  1'!A5374</f>
        <v>44287</v>
      </c>
      <c r="B696" t="str">
        <f>+'Base de datos  1'!C5368</f>
        <v>Agua</v>
      </c>
      <c r="C696" s="33">
        <f>+'Base de datos  1'!D5374</f>
        <v>44314</v>
      </c>
      <c r="D696" t="str">
        <f>+'Base de datos  1'!E5374</f>
        <v>TR</v>
      </c>
      <c r="E696" t="str">
        <f>+'Base de datos  1'!F5374</f>
        <v>Retiro Basura 27 Abril 2021</v>
      </c>
      <c r="G696" s="201">
        <f>+'Base de datos  1'!H5374</f>
        <v>120000</v>
      </c>
    </row>
    <row r="697" spans="1:8" x14ac:dyDescent="0.25">
      <c r="A697" s="33">
        <f>+'Base de datos  1'!A5375</f>
        <v>44287</v>
      </c>
      <c r="B697" t="str">
        <f>+'Base de datos  1'!C5369</f>
        <v>Basura</v>
      </c>
      <c r="C697" s="33">
        <f>+'Base de datos  1'!D5375</f>
        <v>44316</v>
      </c>
      <c r="D697" t="str">
        <f>+'Base de datos  1'!E5375</f>
        <v>TR</v>
      </c>
      <c r="E697" t="str">
        <f>+'Base de datos  1'!F5375</f>
        <v>2 Camiones de Agua Cist. Dist.</v>
      </c>
      <c r="G697" s="201">
        <f>+'Base de datos  1'!H5375</f>
        <v>90000</v>
      </c>
    </row>
    <row r="698" spans="1:8" x14ac:dyDescent="0.25">
      <c r="A698" s="167">
        <f>+'Base de datos  1'!A5376</f>
        <v>44287</v>
      </c>
      <c r="B698" s="168" t="str">
        <f>+'Base de datos  1'!C5370</f>
        <v>Mantencion</v>
      </c>
      <c r="C698" s="167">
        <f>+'Base de datos  1'!D5376</f>
        <v>44316</v>
      </c>
      <c r="D698" s="168" t="str">
        <f>+'Base de datos  1'!E5376</f>
        <v>TR</v>
      </c>
      <c r="E698" s="168" t="str">
        <f>+'Base de datos  1'!F5376</f>
        <v>Liq. Sueldo CH</v>
      </c>
      <c r="F698" s="168"/>
      <c r="G698" s="280">
        <f>+'Base de datos  1'!H5376</f>
        <v>285650</v>
      </c>
      <c r="H698" s="280">
        <f>SUM(G678:G698)</f>
        <v>3027552</v>
      </c>
    </row>
    <row r="699" spans="1:8" x14ac:dyDescent="0.25">
      <c r="A699" s="33">
        <f>+'Base de datos  1'!A5377</f>
        <v>44317</v>
      </c>
      <c r="B699" t="str">
        <f>+'Base de datos  1'!C5371</f>
        <v>Sueldos</v>
      </c>
      <c r="C699" s="33">
        <f>+'Base de datos  1'!D5377</f>
        <v>44319</v>
      </c>
      <c r="D699" t="str">
        <f>+'Base de datos  1'!E5377</f>
        <v>TR</v>
      </c>
      <c r="E699" t="str">
        <f>+'Base de datos  1'!F5377</f>
        <v>Recarga Entel Internet</v>
      </c>
      <c r="G699" s="201">
        <f>+'Base de datos  1'!H5377</f>
        <v>10000</v>
      </c>
    </row>
    <row r="700" spans="1:8" x14ac:dyDescent="0.25">
      <c r="A700" s="33">
        <f>+'Base de datos  1'!A5378</f>
        <v>44317</v>
      </c>
      <c r="B700" t="str">
        <f>+'Base de datos  1'!C5372</f>
        <v>basura</v>
      </c>
      <c r="C700" s="33">
        <f>+'Base de datos  1'!D5378</f>
        <v>44319</v>
      </c>
      <c r="D700" t="str">
        <f>+'Base de datos  1'!E5378</f>
        <v>TR</v>
      </c>
      <c r="E700" t="str">
        <f>+'Base de datos  1'!F5378</f>
        <v>Litoral 2</v>
      </c>
      <c r="G700" s="201">
        <f>+'Base de datos  1'!H5378</f>
        <v>45236</v>
      </c>
    </row>
    <row r="701" spans="1:8" x14ac:dyDescent="0.25">
      <c r="A701" s="33">
        <f>+'Base de datos  1'!A5379</f>
        <v>44317</v>
      </c>
      <c r="B701" t="str">
        <f>+'Base de datos  1'!C5373</f>
        <v>Agua</v>
      </c>
      <c r="C701" s="33">
        <f>+'Base de datos  1'!D5379</f>
        <v>44319</v>
      </c>
      <c r="D701" t="str">
        <f>+'Base de datos  1'!E5379</f>
        <v>TR</v>
      </c>
      <c r="E701" t="str">
        <f>+'Base de datos  1'!F5379</f>
        <v>Litoral 1</v>
      </c>
      <c r="G701" s="201">
        <f>+'Base de datos  1'!H5379</f>
        <v>116457</v>
      </c>
    </row>
    <row r="702" spans="1:8" x14ac:dyDescent="0.25">
      <c r="A702" s="33">
        <f>+'Base de datos  1'!A5380</f>
        <v>44317</v>
      </c>
      <c r="B702" t="str">
        <f>+'Base de datos  1'!C5374</f>
        <v>Basura</v>
      </c>
      <c r="C702" s="33">
        <f>+'Base de datos  1'!D5380</f>
        <v>44319</v>
      </c>
      <c r="D702" t="str">
        <f>+'Base de datos  1'!E5380</f>
        <v>TR</v>
      </c>
      <c r="E702" t="str">
        <f>+'Base de datos  1'!F5380</f>
        <v>Litoral 3</v>
      </c>
      <c r="G702" s="201">
        <f>+'Base de datos  1'!H5380</f>
        <v>2965</v>
      </c>
    </row>
    <row r="703" spans="1:8" x14ac:dyDescent="0.25">
      <c r="A703" s="33">
        <f>+'Base de datos  1'!A5381</f>
        <v>44317</v>
      </c>
      <c r="B703" t="str">
        <f>+'Base de datos  1'!C5375</f>
        <v>Agua</v>
      </c>
      <c r="C703" s="33">
        <f>+'Base de datos  1'!D5381</f>
        <v>44319</v>
      </c>
      <c r="D703" t="str">
        <f>+'Base de datos  1'!E5381</f>
        <v>TR</v>
      </c>
      <c r="E703" t="str">
        <f>+'Base de datos  1'!F5381</f>
        <v>Celular Entel CH</v>
      </c>
      <c r="G703" s="201">
        <f>+'Base de datos  1'!H5381</f>
        <v>6990</v>
      </c>
    </row>
    <row r="704" spans="1:8" x14ac:dyDescent="0.25">
      <c r="A704" s="33">
        <f>+'Base de datos  1'!A5382</f>
        <v>44317</v>
      </c>
      <c r="B704" t="str">
        <f>+'Base de datos  1'!C5376</f>
        <v>Sueldos</v>
      </c>
      <c r="C704" s="33">
        <f>+'Base de datos  1'!D5382</f>
        <v>44319</v>
      </c>
      <c r="D704" t="str">
        <f>+'Base de datos  1'!E5382</f>
        <v>TR</v>
      </c>
      <c r="E704" t="str">
        <f>+'Base de datos  1'!F5382</f>
        <v>Caja Chica R. Figueroa Mayo</v>
      </c>
      <c r="G704" s="201">
        <f>+'Base de datos  1'!H5382</f>
        <v>100000</v>
      </c>
    </row>
    <row r="705" spans="1:7" x14ac:dyDescent="0.25">
      <c r="A705" s="33">
        <f>+'Base de datos  1'!A5383</f>
        <v>44317</v>
      </c>
      <c r="B705" t="str">
        <f>+'Base de datos  1'!C5377</f>
        <v>Internet</v>
      </c>
      <c r="C705" s="33">
        <f>+'Base de datos  1'!D5383</f>
        <v>44319</v>
      </c>
      <c r="D705" t="str">
        <f>+'Base de datos  1'!E5383</f>
        <v>TR</v>
      </c>
      <c r="E705" t="str">
        <f>+'Base de datos  1'!F5383</f>
        <v>Previred CH</v>
      </c>
      <c r="G705" s="201">
        <f>+'Base de datos  1'!H5383</f>
        <v>120700</v>
      </c>
    </row>
    <row r="706" spans="1:7" x14ac:dyDescent="0.25">
      <c r="A706" s="33">
        <f>+'Base de datos  1'!A5384</f>
        <v>44317</v>
      </c>
      <c r="B706" t="str">
        <f>+'Base de datos  1'!C5378</f>
        <v>luz</v>
      </c>
      <c r="C706" s="33">
        <f>+'Base de datos  1'!D5384</f>
        <v>44320</v>
      </c>
      <c r="D706" t="str">
        <f>+'Base de datos  1'!E5384</f>
        <v>TR</v>
      </c>
      <c r="E706" t="str">
        <f>+'Base de datos  1'!F5384</f>
        <v>Ferreteria El Yeco Pintura y otros</v>
      </c>
      <c r="G706" s="201">
        <f>+'Base de datos  1'!H5384</f>
        <v>43630</v>
      </c>
    </row>
    <row r="707" spans="1:7" x14ac:dyDescent="0.25">
      <c r="A707" s="33">
        <f>+'Base de datos  1'!A5385</f>
        <v>44317</v>
      </c>
      <c r="B707" t="str">
        <f>+'Base de datos  1'!C5379</f>
        <v>luz</v>
      </c>
      <c r="C707" s="33">
        <f>+'Base de datos  1'!D5385</f>
        <v>44320</v>
      </c>
      <c r="D707" t="str">
        <f>+'Base de datos  1'!E5385</f>
        <v>TR</v>
      </c>
      <c r="E707" t="str">
        <f>+'Base de datos  1'!F5385</f>
        <v>Retiro Basura 4 Mayo 2021</v>
      </c>
      <c r="G707" s="201">
        <f>+'Base de datos  1'!H5385</f>
        <v>120000</v>
      </c>
    </row>
    <row r="708" spans="1:7" x14ac:dyDescent="0.25">
      <c r="A708" s="33">
        <f>+'Base de datos  1'!A5386</f>
        <v>44317</v>
      </c>
      <c r="B708" t="str">
        <f>+'Base de datos  1'!C5380</f>
        <v>luz</v>
      </c>
      <c r="C708" s="33">
        <f>+'Base de datos  1'!D5386</f>
        <v>44321</v>
      </c>
      <c r="D708" t="str">
        <f>+'Base de datos  1'!E5386</f>
        <v>TR</v>
      </c>
      <c r="E708" t="str">
        <f>+'Base de datos  1'!F5386</f>
        <v>Seg. Fraude</v>
      </c>
      <c r="G708" s="201">
        <f>+'Base de datos  1'!H5386</f>
        <v>4138</v>
      </c>
    </row>
    <row r="709" spans="1:7" x14ac:dyDescent="0.25">
      <c r="A709" s="33">
        <f>+'Base de datos  1'!A5387</f>
        <v>44317</v>
      </c>
      <c r="B709" t="str">
        <f>+'Base de datos  1'!C5381</f>
        <v>celular</v>
      </c>
      <c r="C709" s="33">
        <f>+'Base de datos  1'!D5387</f>
        <v>44322</v>
      </c>
      <c r="D709" t="str">
        <f>+'Base de datos  1'!E5387</f>
        <v>TR</v>
      </c>
      <c r="E709" t="str">
        <f>+'Base de datos  1'!F5387</f>
        <v>2 Camiones de Agua Cist. Dist.</v>
      </c>
      <c r="G709" s="201">
        <f>+'Base de datos  1'!H5387</f>
        <v>90000</v>
      </c>
    </row>
    <row r="710" spans="1:7" x14ac:dyDescent="0.25">
      <c r="A710" s="33">
        <f>+'Base de datos  1'!A5388</f>
        <v>44317</v>
      </c>
      <c r="B710" t="str">
        <f>+'Base de datos  1'!C5382</f>
        <v>caja chica</v>
      </c>
      <c r="C710" s="33">
        <f>+'Base de datos  1'!D5388</f>
        <v>44327</v>
      </c>
      <c r="D710" t="str">
        <f>+'Base de datos  1'!E5388</f>
        <v>TR</v>
      </c>
      <c r="E710" t="str">
        <f>+'Base de datos  1'!F5388</f>
        <v>Retiro Basura 11 Mayo 2021</v>
      </c>
      <c r="G710" s="201">
        <f>+'Base de datos  1'!H5388</f>
        <v>120000</v>
      </c>
    </row>
    <row r="711" spans="1:7" x14ac:dyDescent="0.25">
      <c r="A711" s="33">
        <f>+'Base de datos  1'!A5389</f>
        <v>44317</v>
      </c>
      <c r="B711" t="str">
        <f>+'Base de datos  1'!C5383</f>
        <v>Imposiciones</v>
      </c>
      <c r="C711" s="33">
        <f>+'Base de datos  1'!D5389</f>
        <v>44328</v>
      </c>
      <c r="D711" t="str">
        <f>+'Base de datos  1'!E5389</f>
        <v>TR</v>
      </c>
      <c r="E711" t="str">
        <f>+'Base de datos  1'!F5389</f>
        <v>2 Camiones de Agua Cist. Dist.</v>
      </c>
      <c r="G711" s="201">
        <f>+'Base de datos  1'!H5389</f>
        <v>90000</v>
      </c>
    </row>
    <row r="712" spans="1:7" x14ac:dyDescent="0.25">
      <c r="A712" s="33">
        <f>+'Base de datos  1'!A5390</f>
        <v>44317</v>
      </c>
      <c r="B712" t="str">
        <f>+'Base de datos  1'!C5384</f>
        <v>Mantencion</v>
      </c>
      <c r="C712" s="33">
        <f>+'Base de datos  1'!D5390</f>
        <v>44333</v>
      </c>
      <c r="D712" t="str">
        <f>+'Base de datos  1'!E5390</f>
        <v>TR</v>
      </c>
      <c r="E712" t="str">
        <f>+'Base de datos  1'!F5390</f>
        <v>Adelanto sueldo C.Henriquez</v>
      </c>
      <c r="G712" s="201">
        <f>+'Base de datos  1'!H5390</f>
        <v>120000</v>
      </c>
    </row>
    <row r="713" spans="1:7" x14ac:dyDescent="0.25">
      <c r="A713" s="33">
        <f>+'Base de datos  1'!A5391</f>
        <v>44317</v>
      </c>
      <c r="B713" t="str">
        <f>+'Base de datos  1'!C5385</f>
        <v>Basura</v>
      </c>
      <c r="C713" s="33">
        <f>+'Base de datos  1'!D5391</f>
        <v>44334</v>
      </c>
      <c r="D713" t="str">
        <f>+'Base de datos  1'!E5391</f>
        <v>TR</v>
      </c>
      <c r="E713" t="str">
        <f>+'Base de datos  1'!F5391</f>
        <v>Retiro Basura 18 Mayo</v>
      </c>
      <c r="G713" s="201">
        <f>+'Base de datos  1'!H5391</f>
        <v>120000</v>
      </c>
    </row>
    <row r="714" spans="1:7" x14ac:dyDescent="0.25">
      <c r="A714" s="33">
        <f>+'Base de datos  1'!A5392</f>
        <v>44317</v>
      </c>
      <c r="B714" t="str">
        <f>+'Base de datos  1'!C5386</f>
        <v>Administracion</v>
      </c>
      <c r="C714" s="33">
        <f>+'Base de datos  1'!D5392</f>
        <v>44335</v>
      </c>
      <c r="D714" t="str">
        <f>+'Base de datos  1'!E5392</f>
        <v>TR</v>
      </c>
      <c r="E714" t="str">
        <f>+'Base de datos  1'!F5392</f>
        <v>Amonio Cuaternario C.H.</v>
      </c>
      <c r="G714" s="201">
        <f>+'Base de datos  1'!H5392</f>
        <v>7314</v>
      </c>
    </row>
    <row r="715" spans="1:7" x14ac:dyDescent="0.25">
      <c r="A715" s="33">
        <f>+'Base de datos  1'!A5393</f>
        <v>44317</v>
      </c>
      <c r="B715" t="str">
        <f>+'Base de datos  1'!C5387</f>
        <v>Agua</v>
      </c>
      <c r="C715" s="33">
        <f>+'Base de datos  1'!D5393</f>
        <v>44335</v>
      </c>
      <c r="D715" t="str">
        <f>+'Base de datos  1'!E5393</f>
        <v>TR</v>
      </c>
      <c r="E715" t="str">
        <f>+'Base de datos  1'!F5393</f>
        <v>2 Camiones de Agua Cist. Dist.</v>
      </c>
      <c r="G715" s="201">
        <f>+'Base de datos  1'!H5393</f>
        <v>90000</v>
      </c>
    </row>
    <row r="716" spans="1:7" x14ac:dyDescent="0.25">
      <c r="A716" s="33">
        <f>+'Base de datos  1'!A5394</f>
        <v>44317</v>
      </c>
      <c r="B716" t="str">
        <f>+'Base de datos  1'!C5388</f>
        <v>Basura</v>
      </c>
      <c r="C716" s="33">
        <f>+'Base de datos  1'!D5394</f>
        <v>44340</v>
      </c>
      <c r="D716" t="str">
        <f>+'Base de datos  1'!E5394</f>
        <v>TR</v>
      </c>
      <c r="E716" t="str">
        <f>+'Base de datos  1'!F5394</f>
        <v>Recarga Entel Internet</v>
      </c>
      <c r="G716" s="201">
        <f>+'Base de datos  1'!H5394</f>
        <v>10000</v>
      </c>
    </row>
    <row r="717" spans="1:7" x14ac:dyDescent="0.25">
      <c r="A717" s="33">
        <f>+'Base de datos  1'!A5395</f>
        <v>44317</v>
      </c>
      <c r="B717" t="str">
        <f>+'Base de datos  1'!C5389</f>
        <v>Agua</v>
      </c>
      <c r="C717" s="33">
        <f>+'Base de datos  1'!D5395</f>
        <v>44342</v>
      </c>
      <c r="D717" t="str">
        <f>+'Base de datos  1'!E5395</f>
        <v>TR</v>
      </c>
      <c r="E717" t="str">
        <f>+'Base de datos  1'!F5395</f>
        <v>Retiro basura 25 mayo 2021</v>
      </c>
      <c r="G717" s="201">
        <f>+'Base de datos  1'!H5395</f>
        <v>120000</v>
      </c>
    </row>
    <row r="718" spans="1:7" x14ac:dyDescent="0.25">
      <c r="A718" s="33">
        <f>+'Base de datos  1'!A5396</f>
        <v>44317</v>
      </c>
      <c r="B718" t="str">
        <f>+'Base de datos  1'!C5390</f>
        <v>Sueldos</v>
      </c>
      <c r="C718" s="33">
        <f>+'Base de datos  1'!D5396</f>
        <v>44343</v>
      </c>
      <c r="D718" t="str">
        <f>+'Base de datos  1'!E5396</f>
        <v>TR</v>
      </c>
      <c r="E718" t="str">
        <f>+'Base de datos  1'!F5396</f>
        <v>Pantalones de trabajo CH</v>
      </c>
      <c r="G718" s="201">
        <f>+'Base de datos  1'!H5396</f>
        <v>19990</v>
      </c>
    </row>
    <row r="719" spans="1:7" x14ac:dyDescent="0.25">
      <c r="A719" s="33">
        <f>+'Base de datos  1'!A5397</f>
        <v>44317</v>
      </c>
      <c r="B719" t="str">
        <f>+'Base de datos  1'!C5391</f>
        <v>basura</v>
      </c>
      <c r="C719" s="33">
        <f>+'Base de datos  1'!D5397</f>
        <v>44343</v>
      </c>
      <c r="D719" t="str">
        <f>+'Base de datos  1'!E5397</f>
        <v>TR</v>
      </c>
      <c r="E719" t="str">
        <f>+'Base de datos  1'!F5397</f>
        <v>2 Camiones de Agua Cist. Dist.</v>
      </c>
      <c r="G719" s="201">
        <f>+'Base de datos  1'!H5397</f>
        <v>90000</v>
      </c>
    </row>
    <row r="720" spans="1:7" x14ac:dyDescent="0.25">
      <c r="A720" s="33">
        <f>+'Base de datos  1'!A5398</f>
        <v>44317</v>
      </c>
      <c r="B720" t="str">
        <f>+'Base de datos  1'!C5392</f>
        <v>Mantencion</v>
      </c>
      <c r="C720" s="33">
        <f>+'Base de datos  1'!D5398</f>
        <v>44347</v>
      </c>
      <c r="D720" t="str">
        <f>+'Base de datos  1'!E5398</f>
        <v>TR</v>
      </c>
      <c r="E720" t="str">
        <f>+'Base de datos  1'!F5398</f>
        <v xml:space="preserve">Angel electrico Inst. Luminaria </v>
      </c>
      <c r="G720" s="201">
        <f>+'Base de datos  1'!H5398</f>
        <v>70000</v>
      </c>
    </row>
    <row r="721" spans="1:8" x14ac:dyDescent="0.25">
      <c r="A721" s="167">
        <f>+'Base de datos  1'!A5399</f>
        <v>44317</v>
      </c>
      <c r="B721" s="168" t="str">
        <f>+'Base de datos  1'!C5393</f>
        <v>Agua</v>
      </c>
      <c r="C721" s="167">
        <f>+'Base de datos  1'!D5399</f>
        <v>44347</v>
      </c>
      <c r="D721" s="168" t="str">
        <f>+'Base de datos  1'!E5399</f>
        <v>TR</v>
      </c>
      <c r="E721" s="168" t="str">
        <f>+'Base de datos  1'!F5399</f>
        <v>Liq. Sueldo Mayo CH</v>
      </c>
      <c r="F721" s="168"/>
      <c r="G721" s="280">
        <f>+'Base de datos  1'!H5399</f>
        <v>285650</v>
      </c>
      <c r="H721" s="280">
        <f>SUM(G699:G721)</f>
        <v>1803070</v>
      </c>
    </row>
    <row r="722" spans="1:8" x14ac:dyDescent="0.25">
      <c r="A722" s="33">
        <f>+'Base de datos  1'!A5400</f>
        <v>44348</v>
      </c>
      <c r="B722" t="str">
        <f>+'Base de datos  1'!C5394</f>
        <v>Internet</v>
      </c>
      <c r="C722" s="33">
        <f>+'Base de datos  1'!D5400</f>
        <v>44348</v>
      </c>
      <c r="D722" t="str">
        <f>+'Base de datos  1'!E5400</f>
        <v>TR</v>
      </c>
      <c r="E722" t="str">
        <f>+'Base de datos  1'!F5400</f>
        <v>Escritura Octavio Arrue Ranco 42</v>
      </c>
      <c r="G722" s="201">
        <f>+'Base de datos  1'!H5400</f>
        <v>40000</v>
      </c>
    </row>
    <row r="723" spans="1:8" x14ac:dyDescent="0.25">
      <c r="A723" s="33">
        <f>+'Base de datos  1'!A5401</f>
        <v>44348</v>
      </c>
      <c r="B723" t="str">
        <f>+'Base de datos  1'!C5395</f>
        <v>basura</v>
      </c>
      <c r="C723" s="33">
        <f>+'Base de datos  1'!D5401</f>
        <v>44348</v>
      </c>
      <c r="D723" t="str">
        <f>+'Base de datos  1'!E5401</f>
        <v>TR</v>
      </c>
      <c r="E723" t="str">
        <f>+'Base de datos  1'!F5401</f>
        <v>Litoral 2</v>
      </c>
      <c r="G723" s="201">
        <f>+'Base de datos  1'!H5401</f>
        <v>41332</v>
      </c>
    </row>
    <row r="724" spans="1:8" x14ac:dyDescent="0.25">
      <c r="A724" s="33">
        <f>+'Base de datos  1'!A5402</f>
        <v>44348</v>
      </c>
      <c r="B724" t="str">
        <f>+'Base de datos  1'!C5396</f>
        <v>ropa de trabajo</v>
      </c>
      <c r="C724" s="33">
        <f>+'Base de datos  1'!D5402</f>
        <v>44348</v>
      </c>
      <c r="D724" t="str">
        <f>+'Base de datos  1'!E5402</f>
        <v>TR</v>
      </c>
      <c r="E724" t="str">
        <f>+'Base de datos  1'!F5402</f>
        <v>Litoral 1</v>
      </c>
      <c r="G724" s="201">
        <f>+'Base de datos  1'!H5402</f>
        <v>109773</v>
      </c>
    </row>
    <row r="725" spans="1:8" x14ac:dyDescent="0.25">
      <c r="A725" s="33">
        <f>+'Base de datos  1'!A5403</f>
        <v>44348</v>
      </c>
      <c r="B725" t="str">
        <f>+'Base de datos  1'!C5397</f>
        <v>Agua</v>
      </c>
      <c r="C725" s="33">
        <f>+'Base de datos  1'!D5403</f>
        <v>44348</v>
      </c>
      <c r="D725" t="str">
        <f>+'Base de datos  1'!E5403</f>
        <v>TR</v>
      </c>
      <c r="E725" t="str">
        <f>+'Base de datos  1'!F5403</f>
        <v>Litoral 3</v>
      </c>
      <c r="G725" s="201">
        <f>+'Base de datos  1'!H5403</f>
        <v>2803</v>
      </c>
    </row>
    <row r="726" spans="1:8" x14ac:dyDescent="0.25">
      <c r="A726" s="33">
        <f>+'Base de datos  1'!A5404</f>
        <v>44348</v>
      </c>
      <c r="B726" t="str">
        <f>+'Base de datos  1'!C5398</f>
        <v>Mantencion</v>
      </c>
      <c r="C726" s="33">
        <f>+'Base de datos  1'!D5404</f>
        <v>44348</v>
      </c>
      <c r="D726" t="str">
        <f>+'Base de datos  1'!E5404</f>
        <v>TR</v>
      </c>
      <c r="E726" t="str">
        <f>+'Base de datos  1'!F5404</f>
        <v>Celular Entel</v>
      </c>
      <c r="G726" s="201">
        <f>+'Base de datos  1'!H5404</f>
        <v>6990</v>
      </c>
    </row>
    <row r="727" spans="1:8" x14ac:dyDescent="0.25">
      <c r="A727" s="33">
        <f>+'Base de datos  1'!A5405</f>
        <v>44348</v>
      </c>
      <c r="B727" t="str">
        <f>+'Base de datos  1'!C5399</f>
        <v>Sueldos</v>
      </c>
      <c r="C727" s="33">
        <f>+'Base de datos  1'!D5405</f>
        <v>44348</v>
      </c>
      <c r="D727" t="str">
        <f>+'Base de datos  1'!E5405</f>
        <v>TR</v>
      </c>
      <c r="E727" t="str">
        <f>+'Base de datos  1'!F5405</f>
        <v>Caja chica R. Figueroa</v>
      </c>
      <c r="G727" s="201">
        <f>+'Base de datos  1'!H5405</f>
        <v>100000</v>
      </c>
    </row>
    <row r="728" spans="1:8" x14ac:dyDescent="0.25">
      <c r="A728" s="33">
        <f>+'Base de datos  1'!A5406</f>
        <v>44348</v>
      </c>
      <c r="B728" t="str">
        <f>+'Base de datos  1'!C5400</f>
        <v>Proy. TiT Dominio</v>
      </c>
      <c r="C728" s="33">
        <f>+'Base de datos  1'!D5406</f>
        <v>44348</v>
      </c>
      <c r="D728" t="str">
        <f>+'Base de datos  1'!E5406</f>
        <v>TR</v>
      </c>
      <c r="E728" t="str">
        <f>+'Base de datos  1'!F5406</f>
        <v>Previred CH</v>
      </c>
      <c r="G728" s="201">
        <f>+'Base de datos  1'!H5406</f>
        <v>120700</v>
      </c>
    </row>
    <row r="729" spans="1:8" x14ac:dyDescent="0.25">
      <c r="A729" s="33">
        <f>+'Base de datos  1'!A5407</f>
        <v>44348</v>
      </c>
      <c r="B729" t="str">
        <f>+'Base de datos  1'!C5401</f>
        <v>luz</v>
      </c>
      <c r="C729" s="33">
        <f>+'Base de datos  1'!D5407</f>
        <v>44348</v>
      </c>
      <c r="D729" t="str">
        <f>+'Base de datos  1'!E5407</f>
        <v>TR</v>
      </c>
      <c r="E729" t="str">
        <f>+'Base de datos  1'!F5407</f>
        <v>Retiro Basura 1 junio 2021</v>
      </c>
      <c r="G729" s="201">
        <f>+'Base de datos  1'!H5407</f>
        <v>120000</v>
      </c>
    </row>
    <row r="730" spans="1:8" x14ac:dyDescent="0.25">
      <c r="A730" s="33">
        <f>+'Base de datos  1'!A5408</f>
        <v>44348</v>
      </c>
      <c r="B730" t="str">
        <f>+'Base de datos  1'!C5402</f>
        <v>luz</v>
      </c>
      <c r="C730" s="33">
        <f>+'Base de datos  1'!D5408</f>
        <v>44351</v>
      </c>
      <c r="D730" t="str">
        <f>+'Base de datos  1'!E5408</f>
        <v>TR</v>
      </c>
      <c r="E730" t="str">
        <f>+'Base de datos  1'!F5408</f>
        <v>2 Camiones de Agua Cist. Distribucion</v>
      </c>
      <c r="G730" s="201">
        <f>+'Base de datos  1'!H5408</f>
        <v>90000</v>
      </c>
    </row>
    <row r="731" spans="1:8" x14ac:dyDescent="0.25">
      <c r="A731" s="33">
        <f>+'Base de datos  1'!A5409</f>
        <v>44348</v>
      </c>
      <c r="B731" t="str">
        <f>+'Base de datos  1'!C5403</f>
        <v>luz</v>
      </c>
      <c r="C731" s="33">
        <f>+'Base de datos  1'!D5409</f>
        <v>44354</v>
      </c>
      <c r="D731" t="str">
        <f>+'Base de datos  1'!E5409</f>
        <v>TR</v>
      </c>
      <c r="E731" t="str">
        <f>+'Base de datos  1'!F5409</f>
        <v>Fraude seguro</v>
      </c>
      <c r="G731" s="201">
        <f>+'Base de datos  1'!H5409</f>
        <v>4155</v>
      </c>
    </row>
    <row r="732" spans="1:8" x14ac:dyDescent="0.25">
      <c r="A732" s="33">
        <f>+'Base de datos  1'!A5410</f>
        <v>44348</v>
      </c>
      <c r="B732" t="str">
        <f>+'Base de datos  1'!C5404</f>
        <v>celular</v>
      </c>
      <c r="C732" s="33">
        <f>+'Base de datos  1'!D5410</f>
        <v>44355</v>
      </c>
      <c r="D732" t="str">
        <f>+'Base de datos  1'!E5410</f>
        <v>TR</v>
      </c>
      <c r="E732" t="str">
        <f>+'Base de datos  1'!F5410</f>
        <v>Vuelto Ranco 54 Bol. 13909</v>
      </c>
      <c r="G732" s="201">
        <f>+'Base de datos  1'!H5410</f>
        <v>7420</v>
      </c>
    </row>
    <row r="733" spans="1:8" x14ac:dyDescent="0.25">
      <c r="A733" s="33">
        <f>+'Base de datos  1'!A5411</f>
        <v>44348</v>
      </c>
      <c r="B733" t="str">
        <f>+'Base de datos  1'!C5405</f>
        <v>caja chica</v>
      </c>
      <c r="C733" s="33">
        <f>+'Base de datos  1'!D5411</f>
        <v>44355</v>
      </c>
      <c r="D733" t="str">
        <f>+'Base de datos  1'!E5411</f>
        <v>TR</v>
      </c>
      <c r="E733" t="str">
        <f>+'Base de datos  1'!F5411</f>
        <v>Retiro Basura 8 junio 2021</v>
      </c>
      <c r="G733" s="201">
        <f>+'Base de datos  1'!H5411</f>
        <v>120000</v>
      </c>
    </row>
    <row r="734" spans="1:8" x14ac:dyDescent="0.25">
      <c r="A734" s="33">
        <f>+'Base de datos  1'!A5412</f>
        <v>44348</v>
      </c>
      <c r="B734" t="str">
        <f>+'Base de datos  1'!C5406</f>
        <v>Imposiciones</v>
      </c>
      <c r="C734" s="33">
        <f>+'Base de datos  1'!D5412</f>
        <v>44355</v>
      </c>
      <c r="D734" t="str">
        <f>+'Base de datos  1'!E5412</f>
        <v>TR</v>
      </c>
      <c r="E734" t="str">
        <f>+'Base de datos  1'!F5412</f>
        <v>Ferreteria Art. Aseo</v>
      </c>
      <c r="G734" s="201">
        <f>+'Base de datos  1'!H5412</f>
        <v>18350</v>
      </c>
    </row>
    <row r="735" spans="1:8" x14ac:dyDescent="0.25">
      <c r="A735" s="33">
        <f>+'Base de datos  1'!A5413</f>
        <v>44348</v>
      </c>
      <c r="B735" t="str">
        <f>+'Base de datos  1'!C5407</f>
        <v>basura</v>
      </c>
      <c r="C735" s="33">
        <f>+'Base de datos  1'!D5413</f>
        <v>44357</v>
      </c>
      <c r="D735" t="str">
        <f>+'Base de datos  1'!E5413</f>
        <v>TR</v>
      </c>
      <c r="E735" t="str">
        <f>+'Base de datos  1'!F5413</f>
        <v>Recarga Internet</v>
      </c>
      <c r="G735" s="201">
        <f>+'Base de datos  1'!H5413</f>
        <v>10000</v>
      </c>
    </row>
    <row r="736" spans="1:8" x14ac:dyDescent="0.25">
      <c r="A736" s="33">
        <f>+'Base de datos  1'!A5414</f>
        <v>44348</v>
      </c>
      <c r="B736" t="str">
        <f>+'Base de datos  1'!C5408</f>
        <v>agua</v>
      </c>
      <c r="C736" s="33">
        <f>+'Base de datos  1'!D5414</f>
        <v>44357</v>
      </c>
      <c r="D736" t="str">
        <f>+'Base de datos  1'!E5414</f>
        <v>TR</v>
      </c>
      <c r="E736" t="str">
        <f>+'Base de datos  1'!F5414</f>
        <v>2 Camiones de Agua Cist. Distribucion</v>
      </c>
      <c r="G736" s="201">
        <f>+'Base de datos  1'!H5414</f>
        <v>90000</v>
      </c>
    </row>
    <row r="737" spans="1:8" x14ac:dyDescent="0.25">
      <c r="A737" s="33">
        <f>+'Base de datos  1'!A5415</f>
        <v>44348</v>
      </c>
      <c r="B737" t="str">
        <f>+'Base de datos  1'!C5409</f>
        <v>Administracion</v>
      </c>
      <c r="C737" s="33">
        <f>+'Base de datos  1'!D5415</f>
        <v>44362</v>
      </c>
      <c r="D737" t="str">
        <f>+'Base de datos  1'!E5415</f>
        <v>TR</v>
      </c>
      <c r="E737" t="str">
        <f>+'Base de datos  1'!F5415</f>
        <v>Ferreteria Yeco Vol.29069</v>
      </c>
      <c r="G737" s="201">
        <f>+'Base de datos  1'!H5415</f>
        <v>40200</v>
      </c>
    </row>
    <row r="738" spans="1:8" x14ac:dyDescent="0.25">
      <c r="A738" s="33">
        <f>+'Base de datos  1'!A5416</f>
        <v>44348</v>
      </c>
      <c r="B738" t="str">
        <f>+'Base de datos  1'!C5410</f>
        <v>caja chica</v>
      </c>
      <c r="C738" s="33">
        <f>+'Base de datos  1'!D5416</f>
        <v>44362</v>
      </c>
      <c r="D738" t="str">
        <f>+'Base de datos  1'!E5416</f>
        <v>TR</v>
      </c>
      <c r="E738" t="str">
        <f>+'Base de datos  1'!F5416</f>
        <v>Adelanto CH</v>
      </c>
      <c r="G738" s="201">
        <f>+'Base de datos  1'!H5416</f>
        <v>120000</v>
      </c>
    </row>
    <row r="739" spans="1:8" x14ac:dyDescent="0.25">
      <c r="A739" s="33">
        <f>+'Base de datos  1'!A5417</f>
        <v>44348</v>
      </c>
      <c r="B739" t="str">
        <f>+'Base de datos  1'!C5411</f>
        <v>basura</v>
      </c>
      <c r="C739" s="33">
        <f>+'Base de datos  1'!D5417</f>
        <v>44363</v>
      </c>
      <c r="D739" t="str">
        <f>+'Base de datos  1'!E5417</f>
        <v>TR</v>
      </c>
      <c r="E739" t="str">
        <f>+'Base de datos  1'!F5417</f>
        <v>Retiro basura 15 Junio 2021</v>
      </c>
      <c r="G739" s="201">
        <f>+'Base de datos  1'!H5417</f>
        <v>120000</v>
      </c>
    </row>
    <row r="740" spans="1:8" x14ac:dyDescent="0.25">
      <c r="A740" s="33">
        <f>+'Base de datos  1'!A5418</f>
        <v>44348</v>
      </c>
      <c r="B740" t="str">
        <f>+'Base de datos  1'!C5412</f>
        <v>Mantencion</v>
      </c>
      <c r="C740" s="33">
        <f>+'Base de datos  1'!D5418</f>
        <v>44365</v>
      </c>
      <c r="D740" t="str">
        <f>+'Base de datos  1'!E5418</f>
        <v>TR</v>
      </c>
      <c r="E740" t="str">
        <f>+'Base de datos  1'!F5418</f>
        <v>2 Camiones de Agua Cist. Distribucion</v>
      </c>
      <c r="G740" s="201">
        <f>+'Base de datos  1'!H5418</f>
        <v>90000</v>
      </c>
    </row>
    <row r="741" spans="1:8" x14ac:dyDescent="0.25">
      <c r="A741" s="33">
        <f>+'Base de datos  1'!A5419</f>
        <v>44348</v>
      </c>
      <c r="B741" t="str">
        <f>+'Base de datos  1'!C5413</f>
        <v>Internet</v>
      </c>
      <c r="C741" s="33">
        <f>+'Base de datos  1'!D5419</f>
        <v>44370</v>
      </c>
      <c r="D741" t="str">
        <f>+'Base de datos  1'!E5419</f>
        <v>TR</v>
      </c>
      <c r="E741" t="str">
        <f>+'Base de datos  1'!F5419</f>
        <v xml:space="preserve">Retiro Basura 22 Junio </v>
      </c>
      <c r="G741" s="201">
        <f>+'Base de datos  1'!H5419</f>
        <v>120000</v>
      </c>
    </row>
    <row r="742" spans="1:8" x14ac:dyDescent="0.25">
      <c r="A742" s="33">
        <f>+'Base de datos  1'!A5420</f>
        <v>44348</v>
      </c>
      <c r="B742" t="str">
        <f>+'Base de datos  1'!C5414</f>
        <v>agua</v>
      </c>
      <c r="C742" s="33">
        <f>+'Base de datos  1'!D5420</f>
        <v>44371</v>
      </c>
      <c r="D742" t="str">
        <f>+'Base de datos  1'!E5420</f>
        <v>TR</v>
      </c>
      <c r="E742" t="str">
        <f>+'Base de datos  1'!F5420</f>
        <v>2 Camiones de Agua Cist. Distribucion</v>
      </c>
      <c r="G742" s="201">
        <f>+'Base de datos  1'!H5420</f>
        <v>90000</v>
      </c>
    </row>
    <row r="743" spans="1:8" x14ac:dyDescent="0.25">
      <c r="A743" s="33">
        <f>+'Base de datos  1'!A5421</f>
        <v>44348</v>
      </c>
      <c r="B743" t="str">
        <f>+'Base de datos  1'!C5415</f>
        <v>Mantencion</v>
      </c>
      <c r="C743" s="33">
        <f>+'Base de datos  1'!D5421</f>
        <v>44371</v>
      </c>
      <c r="D743" t="str">
        <f>+'Base de datos  1'!E5421</f>
        <v>TR</v>
      </c>
      <c r="E743" t="str">
        <f>+'Base de datos  1'!F5421</f>
        <v>Yeco Ferreteria varios</v>
      </c>
      <c r="G743" s="201">
        <f>+'Base de datos  1'!H5421</f>
        <v>4450</v>
      </c>
    </row>
    <row r="744" spans="1:8" x14ac:dyDescent="0.25">
      <c r="A744" s="33">
        <f>+'Base de datos  1'!A5422</f>
        <v>44348</v>
      </c>
      <c r="B744" t="str">
        <f>+'Base de datos  1'!C5416</f>
        <v>Sueldos</v>
      </c>
      <c r="C744" s="33">
        <f>+'Base de datos  1'!D5422</f>
        <v>44376</v>
      </c>
      <c r="D744" t="str">
        <f>+'Base de datos  1'!E5422</f>
        <v>TR</v>
      </c>
      <c r="E744" t="str">
        <f>+'Base de datos  1'!F5422</f>
        <v>Recarga Internet</v>
      </c>
      <c r="G744" s="201">
        <f>+'Base de datos  1'!H5422</f>
        <v>10000</v>
      </c>
    </row>
    <row r="745" spans="1:8" x14ac:dyDescent="0.25">
      <c r="A745" s="167">
        <f>+'Base de datos  1'!A5423</f>
        <v>44348</v>
      </c>
      <c r="B745" s="168" t="str">
        <f>+'Base de datos  1'!C5417</f>
        <v>basura</v>
      </c>
      <c r="C745" s="167">
        <f>+'Base de datos  1'!D5423</f>
        <v>44377</v>
      </c>
      <c r="D745" s="168" t="str">
        <f>+'Base de datos  1'!E5423</f>
        <v>TR</v>
      </c>
      <c r="E745" s="168" t="str">
        <f>+'Base de datos  1'!F5423</f>
        <v>Retiro  Basura 30 Junio 2021</v>
      </c>
      <c r="F745" s="168"/>
      <c r="G745" s="280">
        <f>+'Base de datos  1'!H5423</f>
        <v>120000</v>
      </c>
      <c r="H745" s="280">
        <f>SUM(G722:G745)</f>
        <v>1596173</v>
      </c>
    </row>
    <row r="746" spans="1:8" x14ac:dyDescent="0.25">
      <c r="A746" s="33">
        <f>+'Base de datos  1'!A5424</f>
        <v>44378</v>
      </c>
      <c r="B746" t="str">
        <f>+'Base de datos  1'!C5418</f>
        <v>agua</v>
      </c>
      <c r="C746" s="33">
        <f>+'Base de datos  1'!D5424</f>
        <v>44378</v>
      </c>
      <c r="D746" t="str">
        <f>+'Base de datos  1'!E5424</f>
        <v>TR</v>
      </c>
      <c r="E746" t="str">
        <f>+'Base de datos  1'!F5424</f>
        <v>Liq. Junio CH</v>
      </c>
      <c r="G746" s="201">
        <f>+'Base de datos  1'!H5424</f>
        <v>285650</v>
      </c>
    </row>
    <row r="747" spans="1:8" x14ac:dyDescent="0.25">
      <c r="A747" s="33">
        <f>+'Base de datos  1'!A5425</f>
        <v>44378</v>
      </c>
      <c r="B747" t="str">
        <f>+'Base de datos  1'!C5419</f>
        <v>basura</v>
      </c>
      <c r="C747" s="33">
        <f>+'Base de datos  1'!D5425</f>
        <v>44378</v>
      </c>
      <c r="D747" t="str">
        <f>+'Base de datos  1'!E5425</f>
        <v>TR</v>
      </c>
      <c r="E747" t="str">
        <f>+'Base de datos  1'!F5425</f>
        <v>Litoral 2</v>
      </c>
      <c r="G747" s="201">
        <f>+'Base de datos  1'!H5425</f>
        <v>52229</v>
      </c>
    </row>
    <row r="748" spans="1:8" x14ac:dyDescent="0.25">
      <c r="A748" s="33">
        <f>+'Base de datos  1'!A5426</f>
        <v>44378</v>
      </c>
      <c r="B748" t="str">
        <f>+'Base de datos  1'!C5420</f>
        <v>agua</v>
      </c>
      <c r="C748" s="33">
        <f>+'Base de datos  1'!D5426</f>
        <v>44378</v>
      </c>
      <c r="D748" t="str">
        <f>+'Base de datos  1'!E5426</f>
        <v>TR</v>
      </c>
      <c r="E748" t="str">
        <f>+'Base de datos  1'!F5426</f>
        <v>Litoral 1</v>
      </c>
      <c r="G748" s="201">
        <f>+'Base de datos  1'!H5426</f>
        <v>164372</v>
      </c>
    </row>
    <row r="749" spans="1:8" x14ac:dyDescent="0.25">
      <c r="A749" s="33">
        <f>+'Base de datos  1'!A5427</f>
        <v>44378</v>
      </c>
      <c r="B749" t="str">
        <f>+'Base de datos  1'!C5421</f>
        <v>Mantencion</v>
      </c>
      <c r="C749" s="33">
        <f>+'Base de datos  1'!D5427</f>
        <v>44378</v>
      </c>
      <c r="D749" t="str">
        <f>+'Base de datos  1'!E5427</f>
        <v>TR</v>
      </c>
      <c r="E749" t="str">
        <f>+'Base de datos  1'!F5427</f>
        <v>Litoral 3</v>
      </c>
      <c r="G749" s="201">
        <f>+'Base de datos  1'!H5427</f>
        <v>2804</v>
      </c>
    </row>
    <row r="750" spans="1:8" x14ac:dyDescent="0.25">
      <c r="A750" s="33">
        <f>+'Base de datos  1'!A5428</f>
        <v>44378</v>
      </c>
      <c r="B750" t="str">
        <f>+'Base de datos  1'!C5422</f>
        <v>Internet</v>
      </c>
      <c r="C750" s="33">
        <f>+'Base de datos  1'!D5428</f>
        <v>44378</v>
      </c>
      <c r="D750" t="str">
        <f>+'Base de datos  1'!E5428</f>
        <v>TR</v>
      </c>
      <c r="E750" t="str">
        <f>+'Base de datos  1'!F5428</f>
        <v>Entel CH (1 cuota)</v>
      </c>
      <c r="G750" s="201">
        <f>+'Base de datos  1'!H5428</f>
        <v>13617</v>
      </c>
    </row>
    <row r="751" spans="1:8" x14ac:dyDescent="0.25">
      <c r="A751" s="33">
        <f>+'Base de datos  1'!A5429</f>
        <v>44378</v>
      </c>
      <c r="B751" t="str">
        <f>+'Base de datos  1'!C5423</f>
        <v>basura</v>
      </c>
      <c r="C751" s="33">
        <f>+'Base de datos  1'!D5429</f>
        <v>44378</v>
      </c>
      <c r="D751" t="str">
        <f>+'Base de datos  1'!E5429</f>
        <v>TR</v>
      </c>
      <c r="E751" t="str">
        <f>+'Base de datos  1'!F5429</f>
        <v>2 Camiones de agua Cist. Dist.</v>
      </c>
      <c r="G751" s="201">
        <f>+'Base de datos  1'!H5429</f>
        <v>90000</v>
      </c>
    </row>
    <row r="752" spans="1:8" x14ac:dyDescent="0.25">
      <c r="A752" s="33">
        <f>+'Base de datos  1'!A5430</f>
        <v>44378</v>
      </c>
      <c r="B752" t="str">
        <f>+'Base de datos  1'!C5424</f>
        <v>Sueldos</v>
      </c>
      <c r="C752" s="33">
        <f>+'Base de datos  1'!D5430</f>
        <v>44378</v>
      </c>
      <c r="D752" t="str">
        <f>+'Base de datos  1'!E5430</f>
        <v>TR</v>
      </c>
      <c r="E752" t="str">
        <f>+'Base de datos  1'!F5430</f>
        <v>Caja Chica Julio R. Figueroa</v>
      </c>
      <c r="G752" s="201">
        <f>+'Base de datos  1'!H5430</f>
        <v>100000</v>
      </c>
    </row>
    <row r="753" spans="1:7" x14ac:dyDescent="0.25">
      <c r="A753" s="33">
        <f>+'Base de datos  1'!A5431</f>
        <v>44378</v>
      </c>
      <c r="B753" t="str">
        <f>+'Base de datos  1'!C5425</f>
        <v>luz</v>
      </c>
      <c r="C753" s="33">
        <f>+'Base de datos  1'!D5431</f>
        <v>44382</v>
      </c>
      <c r="D753" t="str">
        <f>+'Base de datos  1'!E5431</f>
        <v>TR</v>
      </c>
      <c r="E753" t="str">
        <f>+'Base de datos  1'!F5431</f>
        <v>2,500 lts agua Ranco 54</v>
      </c>
      <c r="G753" s="201">
        <f>+'Base de datos  1'!H5431</f>
        <v>12000</v>
      </c>
    </row>
    <row r="754" spans="1:7" x14ac:dyDescent="0.25">
      <c r="A754" s="33">
        <f>+'Base de datos  1'!A5432</f>
        <v>44378</v>
      </c>
      <c r="B754" t="str">
        <f>+'Base de datos  1'!C5426</f>
        <v>luz</v>
      </c>
      <c r="C754" s="33">
        <f>+'Base de datos  1'!D5432</f>
        <v>44382</v>
      </c>
      <c r="D754" t="str">
        <f>+'Base de datos  1'!E5432</f>
        <v>TR</v>
      </c>
      <c r="E754" t="str">
        <f>+'Base de datos  1'!F5432</f>
        <v>Previred CH</v>
      </c>
      <c r="G754" s="201">
        <f>+'Base de datos  1'!H5432</f>
        <v>120700</v>
      </c>
    </row>
    <row r="755" spans="1:7" x14ac:dyDescent="0.25">
      <c r="A755" s="33">
        <f>+'Base de datos  1'!A5433</f>
        <v>44378</v>
      </c>
      <c r="B755" t="str">
        <f>+'Base de datos  1'!C5427</f>
        <v>luz</v>
      </c>
      <c r="C755" s="33">
        <f>+'Base de datos  1'!D5433</f>
        <v>44382</v>
      </c>
      <c r="D755" t="str">
        <f>+'Base de datos  1'!E5433</f>
        <v>TR</v>
      </c>
      <c r="E755" t="str">
        <f>+'Base de datos  1'!F5433</f>
        <v>Seg. Fraude</v>
      </c>
      <c r="G755" s="201">
        <f>+'Base de datos  1'!H5433</f>
        <v>4168</v>
      </c>
    </row>
    <row r="756" spans="1:7" x14ac:dyDescent="0.25">
      <c r="A756" s="33">
        <f>+'Base de datos  1'!A5434</f>
        <v>44378</v>
      </c>
      <c r="B756" t="str">
        <f>+'Base de datos  1'!C5428</f>
        <v>celular</v>
      </c>
      <c r="C756" s="33">
        <f>+'Base de datos  1'!D5434</f>
        <v>44383</v>
      </c>
      <c r="D756" t="str">
        <f>+'Base de datos  1'!E5434</f>
        <v>TR</v>
      </c>
      <c r="E756" t="str">
        <f>+'Base de datos  1'!F5434</f>
        <v>Retiro Basura 6 Julio 2021</v>
      </c>
      <c r="G756" s="201">
        <f>+'Base de datos  1'!H5434</f>
        <v>120000</v>
      </c>
    </row>
    <row r="757" spans="1:7" x14ac:dyDescent="0.25">
      <c r="A757" s="33">
        <f>+'Base de datos  1'!A5435</f>
        <v>44378</v>
      </c>
      <c r="B757" t="str">
        <f>+'Base de datos  1'!C5429</f>
        <v>agua</v>
      </c>
      <c r="C757" s="33">
        <f>+'Base de datos  1'!D5435</f>
        <v>44384</v>
      </c>
      <c r="D757" t="str">
        <f>+'Base de datos  1'!E5435</f>
        <v>TR</v>
      </c>
      <c r="E757" t="str">
        <f>+'Base de datos  1'!F5435</f>
        <v>2 Camiones de agua Cist. Dist.</v>
      </c>
      <c r="G757" s="201">
        <f>+'Base de datos  1'!H5435</f>
        <v>90000</v>
      </c>
    </row>
    <row r="758" spans="1:7" x14ac:dyDescent="0.25">
      <c r="A758" s="33">
        <f>+'Base de datos  1'!A5436</f>
        <v>44378</v>
      </c>
      <c r="B758" t="str">
        <f>+'Base de datos  1'!C5430</f>
        <v>caja chica</v>
      </c>
      <c r="C758" s="33">
        <f>+'Base de datos  1'!D5436</f>
        <v>44390</v>
      </c>
      <c r="D758" t="str">
        <f>+'Base de datos  1'!E5436</f>
        <v>TR</v>
      </c>
      <c r="E758" t="str">
        <f>+'Base de datos  1'!F5436</f>
        <v>Ferreteria El Yeco</v>
      </c>
      <c r="G758" s="201">
        <f>+'Base de datos  1'!H5436</f>
        <v>13700</v>
      </c>
    </row>
    <row r="759" spans="1:7" x14ac:dyDescent="0.25">
      <c r="A759" s="33">
        <f>+'Base de datos  1'!A5437</f>
        <v>44378</v>
      </c>
      <c r="B759" t="str">
        <f>+'Base de datos  1'!C5431</f>
        <v>agua</v>
      </c>
      <c r="C759" s="33">
        <f>+'Base de datos  1'!D5437</f>
        <v>44390</v>
      </c>
      <c r="D759" t="str">
        <f>+'Base de datos  1'!E5437</f>
        <v>TR</v>
      </c>
      <c r="E759" t="str">
        <f>+'Base de datos  1'!F5437</f>
        <v>Retiro Basura 13 Julio 2021</v>
      </c>
      <c r="G759" s="201">
        <f>+'Base de datos  1'!H5437</f>
        <v>120000</v>
      </c>
    </row>
    <row r="760" spans="1:7" x14ac:dyDescent="0.25">
      <c r="A760" s="33">
        <f>+'Base de datos  1'!A5438</f>
        <v>44378</v>
      </c>
      <c r="B760" t="str">
        <f>+'Base de datos  1'!C5432</f>
        <v>Imposiciones</v>
      </c>
      <c r="C760" s="33">
        <f>+'Base de datos  1'!D5438</f>
        <v>44392</v>
      </c>
      <c r="D760" t="str">
        <f>+'Base de datos  1'!E5438</f>
        <v>TR</v>
      </c>
      <c r="E760" t="str">
        <f>+'Base de datos  1'!F5438</f>
        <v>2 Camiones de agua Cist. Dist.</v>
      </c>
      <c r="G760" s="201">
        <f>+'Base de datos  1'!H5438</f>
        <v>90000</v>
      </c>
    </row>
    <row r="761" spans="1:7" x14ac:dyDescent="0.25">
      <c r="A761" s="33">
        <f>+'Base de datos  1'!A5439</f>
        <v>44378</v>
      </c>
      <c r="B761" t="str">
        <f>+'Base de datos  1'!C5433</f>
        <v>Administracion</v>
      </c>
      <c r="C761" s="33">
        <f>+'Base de datos  1'!D5439</f>
        <v>44392</v>
      </c>
      <c r="D761" t="str">
        <f>+'Base de datos  1'!E5439</f>
        <v>TR</v>
      </c>
      <c r="E761" t="str">
        <f>+'Base de datos  1'!F5439</f>
        <v>Adelanto CH julio</v>
      </c>
      <c r="G761" s="201">
        <f>+'Base de datos  1'!H5439</f>
        <v>120000</v>
      </c>
    </row>
    <row r="762" spans="1:7" x14ac:dyDescent="0.25">
      <c r="A762" s="33">
        <f>+'Base de datos  1'!A5440</f>
        <v>44378</v>
      </c>
      <c r="B762" t="str">
        <f>+'Base de datos  1'!C5434</f>
        <v>basura</v>
      </c>
      <c r="C762" s="33">
        <f>+'Base de datos  1'!D5440</f>
        <v>44396</v>
      </c>
      <c r="D762" t="str">
        <f>+'Base de datos  1'!E5440</f>
        <v>TR</v>
      </c>
      <c r="E762" t="str">
        <f>+'Base de datos  1'!F5440</f>
        <v>Luis Marchant Retiro maleza sede</v>
      </c>
      <c r="G762" s="201">
        <f>+'Base de datos  1'!H5440</f>
        <v>8000</v>
      </c>
    </row>
    <row r="763" spans="1:7" x14ac:dyDescent="0.25">
      <c r="A763" s="33">
        <f>+'Base de datos  1'!A5441</f>
        <v>44378</v>
      </c>
      <c r="B763" t="str">
        <f>+'Base de datos  1'!C5435</f>
        <v>agua</v>
      </c>
      <c r="C763" s="33">
        <f>+'Base de datos  1'!D5441</f>
        <v>44397</v>
      </c>
      <c r="D763" t="str">
        <f>+'Base de datos  1'!E5441</f>
        <v>TR</v>
      </c>
      <c r="E763" t="str">
        <f>+'Base de datos  1'!F5441</f>
        <v>Recarga Internet</v>
      </c>
      <c r="G763" s="201">
        <f>+'Base de datos  1'!H5441</f>
        <v>10000</v>
      </c>
    </row>
    <row r="764" spans="1:7" x14ac:dyDescent="0.25">
      <c r="A764" s="33">
        <f>+'Base de datos  1'!A5442</f>
        <v>44378</v>
      </c>
      <c r="B764" t="str">
        <f>+'Base de datos  1'!C5436</f>
        <v>Mantencion</v>
      </c>
      <c r="C764" s="33">
        <f>+'Base de datos  1'!D5442</f>
        <v>44397</v>
      </c>
      <c r="D764" t="str">
        <f>+'Base de datos  1'!E5442</f>
        <v>D/E</v>
      </c>
      <c r="E764" t="str">
        <f>+'Base de datos  1'!F5442</f>
        <v>Reriro Basura 20 Jul.21</v>
      </c>
      <c r="G764" s="201">
        <f>+'Base de datos  1'!H5442</f>
        <v>120000</v>
      </c>
    </row>
    <row r="765" spans="1:7" x14ac:dyDescent="0.25">
      <c r="A765" s="33">
        <f>+'Base de datos  1'!A5443</f>
        <v>44378</v>
      </c>
      <c r="B765" t="str">
        <f>+'Base de datos  1'!C5437</f>
        <v>basura</v>
      </c>
      <c r="C765" s="33">
        <f>+'Base de datos  1'!D5443</f>
        <v>44398</v>
      </c>
      <c r="D765" t="str">
        <f>+'Base de datos  1'!E5443</f>
        <v>TR</v>
      </c>
      <c r="E765" t="str">
        <f>+'Base de datos  1'!F5443</f>
        <v>Salvador Espinoza. Esc. Ranco 42</v>
      </c>
      <c r="G765" s="201">
        <f>+'Base de datos  1'!H5443</f>
        <v>100000</v>
      </c>
    </row>
    <row r="766" spans="1:7" x14ac:dyDescent="0.25">
      <c r="A766" s="33">
        <f>+'Base de datos  1'!A5444</f>
        <v>44378</v>
      </c>
      <c r="B766" t="str">
        <f>+'Base de datos  1'!C5438</f>
        <v>agua</v>
      </c>
      <c r="C766" s="33">
        <f>+'Base de datos  1'!D5444</f>
        <v>44398</v>
      </c>
      <c r="D766" t="str">
        <f>+'Base de datos  1'!E5444</f>
        <v>TR</v>
      </c>
      <c r="E766" t="str">
        <f>+'Base de datos  1'!F5444</f>
        <v>T. Tejos x Aporte Fallecimiento de menor</v>
      </c>
      <c r="G766" s="201">
        <f>+'Base de datos  1'!H5444</f>
        <v>100000</v>
      </c>
    </row>
    <row r="767" spans="1:7" x14ac:dyDescent="0.25">
      <c r="A767" s="33">
        <f>+'Base de datos  1'!A5445</f>
        <v>44378</v>
      </c>
      <c r="B767" t="str">
        <f>+'Base de datos  1'!C5439</f>
        <v>Sueldos</v>
      </c>
      <c r="C767" s="33">
        <f>+'Base de datos  1'!D5445</f>
        <v>44399</v>
      </c>
      <c r="D767" t="str">
        <f>+'Base de datos  1'!E5445</f>
        <v>TR</v>
      </c>
      <c r="E767" t="str">
        <f>+'Base de datos  1'!F5445</f>
        <v>2 Camiones de agua Cist. Dist.</v>
      </c>
      <c r="G767" s="201">
        <f>+'Base de datos  1'!H5445</f>
        <v>90000</v>
      </c>
    </row>
    <row r="768" spans="1:7" x14ac:dyDescent="0.25">
      <c r="A768" s="33">
        <f>+'Base de datos  1'!A5446</f>
        <v>44378</v>
      </c>
      <c r="B768" t="str">
        <f>+'Base de datos  1'!C5440</f>
        <v>Mantencion</v>
      </c>
      <c r="C768" s="33">
        <f>+'Base de datos  1'!D5446</f>
        <v>44404</v>
      </c>
      <c r="D768" t="str">
        <f>+'Base de datos  1'!E5446</f>
        <v>TR</v>
      </c>
      <c r="E768" t="str">
        <f>+'Base de datos  1'!F5446</f>
        <v>2 Retiro Basura 27 Jul.21</v>
      </c>
      <c r="G768" s="201">
        <f>+'Base de datos  1'!H5446</f>
        <v>120000</v>
      </c>
    </row>
    <row r="769" spans="1:8" x14ac:dyDescent="0.25">
      <c r="A769" s="33">
        <f>+'Base de datos  1'!A5447</f>
        <v>44378</v>
      </c>
      <c r="B769" t="str">
        <f>+'Base de datos  1'!C5441</f>
        <v>Internet</v>
      </c>
      <c r="C769" s="33">
        <f>+'Base de datos  1'!D5447</f>
        <v>44406</v>
      </c>
      <c r="D769" t="str">
        <f>+'Base de datos  1'!E5447</f>
        <v>TR</v>
      </c>
      <c r="E769" t="str">
        <f>+'Base de datos  1'!F5447</f>
        <v>Amonio- Mascarillas</v>
      </c>
      <c r="G769" s="201">
        <f>+'Base de datos  1'!H5447</f>
        <v>12900</v>
      </c>
    </row>
    <row r="770" spans="1:8" x14ac:dyDescent="0.25">
      <c r="A770" s="167">
        <f>+'Base de datos  1'!A5448</f>
        <v>44378</v>
      </c>
      <c r="B770" s="168" t="str">
        <f>+'Base de datos  1'!C5442</f>
        <v>basura</v>
      </c>
      <c r="C770" s="167">
        <f>+'Base de datos  1'!D5448</f>
        <v>44406</v>
      </c>
      <c r="D770" s="168" t="str">
        <f>+'Base de datos  1'!E5448</f>
        <v>TR</v>
      </c>
      <c r="E770" s="168" t="str">
        <f>+'Base de datos  1'!F5448</f>
        <v>2 Camiones de agua Cist. Dist.</v>
      </c>
      <c r="F770" s="168"/>
      <c r="G770" s="280">
        <f>+'Base de datos  1'!H5448</f>
        <v>90000</v>
      </c>
      <c r="H770" s="280">
        <f>SUM(G746:G770)</f>
        <v>2050140</v>
      </c>
    </row>
    <row r="771" spans="1:8" x14ac:dyDescent="0.25">
      <c r="A771" s="33">
        <f>+'Base de datos  1'!A5449</f>
        <v>44409</v>
      </c>
      <c r="B771" t="str">
        <f>+'Base de datos  1'!C5443</f>
        <v>Proy. TiT Dominio</v>
      </c>
      <c r="C771" s="33">
        <f>+'Base de datos  1'!D5449</f>
        <v>44410</v>
      </c>
      <c r="D771" t="str">
        <f>+'Base de datos  1'!E5449</f>
        <v>TR</v>
      </c>
      <c r="E771" t="str">
        <f>+'Base de datos  1'!F5449</f>
        <v>Liq. CH mes de Julio</v>
      </c>
      <c r="G771" s="201">
        <f>+'Base de datos  1'!H5449</f>
        <v>285650</v>
      </c>
    </row>
    <row r="772" spans="1:8" x14ac:dyDescent="0.25">
      <c r="A772" s="33">
        <f>+'Base de datos  1'!A5450</f>
        <v>44409</v>
      </c>
      <c r="B772" t="str">
        <f>+'Base de datos  1'!C5444</f>
        <v>Administracion</v>
      </c>
      <c r="C772" s="33">
        <f>+'Base de datos  1'!D5450</f>
        <v>44410</v>
      </c>
      <c r="D772" t="str">
        <f>+'Base de datos  1'!E5450</f>
        <v>TR</v>
      </c>
      <c r="E772" t="str">
        <f>+'Base de datos  1'!F5450</f>
        <v>Litoral 2</v>
      </c>
      <c r="G772" s="201">
        <f>+'Base de datos  1'!H5450</f>
        <v>40028</v>
      </c>
    </row>
    <row r="773" spans="1:8" x14ac:dyDescent="0.25">
      <c r="A773" s="33">
        <f>+'Base de datos  1'!A5451</f>
        <v>44409</v>
      </c>
      <c r="B773" t="str">
        <f>+'Base de datos  1'!C5445</f>
        <v>agua</v>
      </c>
      <c r="C773" s="33">
        <f>+'Base de datos  1'!D5451</f>
        <v>44410</v>
      </c>
      <c r="D773" t="str">
        <f>+'Base de datos  1'!E5451</f>
        <v>TR</v>
      </c>
      <c r="E773" t="str">
        <f>+'Base de datos  1'!F5451</f>
        <v>Litoral 1</v>
      </c>
      <c r="G773" s="201">
        <f>+'Base de datos  1'!H5451</f>
        <v>125878</v>
      </c>
    </row>
    <row r="774" spans="1:8" x14ac:dyDescent="0.25">
      <c r="A774" s="33">
        <f>+'Base de datos  1'!A5452</f>
        <v>44409</v>
      </c>
      <c r="B774" t="str">
        <f>+'Base de datos  1'!C5446</f>
        <v>basura</v>
      </c>
      <c r="C774" s="33">
        <f>+'Base de datos  1'!D5452</f>
        <v>44410</v>
      </c>
      <c r="D774" t="str">
        <f>+'Base de datos  1'!E5452</f>
        <v>TR</v>
      </c>
      <c r="E774" t="str">
        <f>+'Base de datos  1'!F5452</f>
        <v>Litoral 3</v>
      </c>
      <c r="G774" s="201">
        <f>+'Base de datos  1'!H5452</f>
        <v>2641</v>
      </c>
    </row>
    <row r="775" spans="1:8" x14ac:dyDescent="0.25">
      <c r="A775" s="33">
        <f>+'Base de datos  1'!A5453</f>
        <v>44409</v>
      </c>
      <c r="B775" t="str">
        <f>+'Base de datos  1'!C5447</f>
        <v>Mantencion</v>
      </c>
      <c r="C775" s="33">
        <f>+'Base de datos  1'!D5453</f>
        <v>44410</v>
      </c>
      <c r="D775" t="str">
        <f>+'Base de datos  1'!E5453</f>
        <v>TR</v>
      </c>
      <c r="E775" t="str">
        <f>+'Base de datos  1'!F5453</f>
        <v>Telefono entel ch (2 cuota)</v>
      </c>
      <c r="G775" s="201">
        <f>+'Base de datos  1'!H5453</f>
        <v>16970</v>
      </c>
    </row>
    <row r="776" spans="1:8" x14ac:dyDescent="0.25">
      <c r="A776" s="33">
        <f>+'Base de datos  1'!A5454</f>
        <v>44409</v>
      </c>
      <c r="B776" t="str">
        <f>+'Base de datos  1'!C5448</f>
        <v>agua</v>
      </c>
      <c r="C776" s="33">
        <f>+'Base de datos  1'!D5454</f>
        <v>44410</v>
      </c>
      <c r="D776" t="str">
        <f>+'Base de datos  1'!E5454</f>
        <v>TR</v>
      </c>
      <c r="E776" t="str">
        <f>+'Base de datos  1'!F5454</f>
        <v>Luis Pacheco 10,000 lts. Agua cist. Ac.</v>
      </c>
      <c r="G776" s="201">
        <f>+'Base de datos  1'!H5454</f>
        <v>450000</v>
      </c>
    </row>
    <row r="777" spans="1:8" x14ac:dyDescent="0.25">
      <c r="A777" s="33">
        <f>+'Base de datos  1'!A5455</f>
        <v>44409</v>
      </c>
      <c r="B777" t="str">
        <f>+'Base de datos  1'!C5449</f>
        <v>Sueldos</v>
      </c>
      <c r="C777" s="33">
        <f>+'Base de datos  1'!D5455</f>
        <v>44410</v>
      </c>
      <c r="D777" t="str">
        <f>+'Base de datos  1'!E5455</f>
        <v>TR</v>
      </c>
      <c r="E777" t="str">
        <f>+'Base de datos  1'!F5455</f>
        <v>Caja chica Ricardo figueroa</v>
      </c>
      <c r="G777" s="201">
        <f>+'Base de datos  1'!H5455</f>
        <v>100000</v>
      </c>
    </row>
    <row r="778" spans="1:8" x14ac:dyDescent="0.25">
      <c r="A778" s="33">
        <f>+'Base de datos  1'!A5456</f>
        <v>44409</v>
      </c>
      <c r="B778" t="str">
        <f>+'Base de datos  1'!C5450</f>
        <v>luz</v>
      </c>
      <c r="C778" s="33">
        <f>+'Base de datos  1'!D5456</f>
        <v>44410</v>
      </c>
      <c r="D778" t="str">
        <f>+'Base de datos  1'!E5456</f>
        <v>TR</v>
      </c>
      <c r="E778" t="str">
        <f>+'Base de datos  1'!F5456</f>
        <v>Previred</v>
      </c>
      <c r="G778" s="201">
        <f>+'Base de datos  1'!H5456</f>
        <v>122050</v>
      </c>
    </row>
    <row r="779" spans="1:8" x14ac:dyDescent="0.25">
      <c r="A779" s="33">
        <f>+'Base de datos  1'!A5457</f>
        <v>44409</v>
      </c>
      <c r="B779" t="str">
        <f>+'Base de datos  1'!C5451</f>
        <v>luz</v>
      </c>
      <c r="C779" s="33">
        <f>+'Base de datos  1'!D5457</f>
        <v>44412</v>
      </c>
      <c r="D779" t="str">
        <f>+'Base de datos  1'!E5457</f>
        <v>TR</v>
      </c>
      <c r="E779" t="str">
        <f>+'Base de datos  1'!F5457</f>
        <v>Retiro Basura 3 de Ago.21</v>
      </c>
      <c r="G779" s="201">
        <f>+'Base de datos  1'!H5457</f>
        <v>120000</v>
      </c>
    </row>
    <row r="780" spans="1:8" x14ac:dyDescent="0.25">
      <c r="A780" s="33">
        <f>+'Base de datos  1'!A5458</f>
        <v>44409</v>
      </c>
      <c r="B780" t="str">
        <f>+'Base de datos  1'!C5452</f>
        <v>luz</v>
      </c>
      <c r="C780" s="33">
        <f>+'Base de datos  1'!D5458</f>
        <v>44412</v>
      </c>
      <c r="D780" t="str">
        <f>+'Base de datos  1'!E5458</f>
        <v>TR</v>
      </c>
      <c r="E780" t="str">
        <f>+'Base de datos  1'!F5458</f>
        <v>2 Camiones de Agua Cist. Dist.</v>
      </c>
      <c r="G780" s="201">
        <f>+'Base de datos  1'!H5458</f>
        <v>90000</v>
      </c>
    </row>
    <row r="781" spans="1:8" x14ac:dyDescent="0.25">
      <c r="A781" s="33">
        <f>+'Base de datos  1'!A5459</f>
        <v>44409</v>
      </c>
      <c r="B781" t="str">
        <f>+'Base de datos  1'!C5453</f>
        <v>celular</v>
      </c>
      <c r="C781" s="33">
        <f>+'Base de datos  1'!D5459</f>
        <v>44414</v>
      </c>
      <c r="D781" t="str">
        <f>+'Base de datos  1'!E5459</f>
        <v>TR</v>
      </c>
      <c r="E781" t="str">
        <f>+'Base de datos  1'!F5459</f>
        <v>Seguro Fraude</v>
      </c>
      <c r="G781" s="201">
        <f>+'Base de datos  1'!H5459</f>
        <v>4173</v>
      </c>
    </row>
    <row r="782" spans="1:8" x14ac:dyDescent="0.25">
      <c r="A782" s="33">
        <f>+'Base de datos  1'!A5460</f>
        <v>44409</v>
      </c>
      <c r="B782" t="str">
        <f>+'Base de datos  1'!C5454</f>
        <v>agua</v>
      </c>
      <c r="C782" s="33">
        <f>+'Base de datos  1'!D5460</f>
        <v>44417</v>
      </c>
      <c r="D782" t="str">
        <f>+'Base de datos  1'!E5460</f>
        <v>TR</v>
      </c>
      <c r="E782" t="str">
        <f>+'Base de datos  1'!F5460</f>
        <v>Ferreteria El Yeco insumos varios</v>
      </c>
      <c r="G782" s="201">
        <f>+'Base de datos  1'!H5460</f>
        <v>19250</v>
      </c>
    </row>
    <row r="783" spans="1:8" x14ac:dyDescent="0.25">
      <c r="A783" s="33">
        <f>+'Base de datos  1'!A5461</f>
        <v>44409</v>
      </c>
      <c r="B783" t="str">
        <f>+'Base de datos  1'!C5455</f>
        <v>caja chica</v>
      </c>
      <c r="C783" s="33">
        <f>+'Base de datos  1'!D5461</f>
        <v>44417</v>
      </c>
      <c r="D783" t="str">
        <f>+'Base de datos  1'!E5461</f>
        <v>TR</v>
      </c>
      <c r="E783" t="str">
        <f>+'Base de datos  1'!F5461</f>
        <v>Ferreteria El Yeco insumos varios</v>
      </c>
      <c r="G783" s="201">
        <f>+'Base de datos  1'!H5461</f>
        <v>7000</v>
      </c>
    </row>
    <row r="784" spans="1:8" x14ac:dyDescent="0.25">
      <c r="A784" s="33">
        <f>+'Base de datos  1'!A5462</f>
        <v>44409</v>
      </c>
      <c r="B784" t="str">
        <f>+'Base de datos  1'!C5456</f>
        <v>Imposiciones</v>
      </c>
      <c r="C784" s="33">
        <f>+'Base de datos  1'!D5462</f>
        <v>44417</v>
      </c>
      <c r="D784" t="str">
        <f>+'Base de datos  1'!E5462</f>
        <v>TR</v>
      </c>
      <c r="E784" t="str">
        <f>+'Base de datos  1'!F5462</f>
        <v>Recarga Celular</v>
      </c>
      <c r="G784" s="201">
        <f>+'Base de datos  1'!H5462</f>
        <v>10000</v>
      </c>
    </row>
    <row r="785" spans="1:8" x14ac:dyDescent="0.25">
      <c r="A785" s="33">
        <f>+'Base de datos  1'!A5463</f>
        <v>44409</v>
      </c>
      <c r="B785" t="str">
        <f>+'Base de datos  1'!C5457</f>
        <v>Basura</v>
      </c>
      <c r="C785" s="33">
        <f>+'Base de datos  1'!D5463</f>
        <v>44417</v>
      </c>
      <c r="D785" t="str">
        <f>+'Base de datos  1'!E5463</f>
        <v>TR</v>
      </c>
      <c r="E785" t="str">
        <f>+'Base de datos  1'!F5463</f>
        <v>Retiro Basura 9 de Ago.21</v>
      </c>
      <c r="G785" s="201">
        <f>+'Base de datos  1'!H5463</f>
        <v>120000</v>
      </c>
    </row>
    <row r="786" spans="1:8" x14ac:dyDescent="0.25">
      <c r="A786" s="33">
        <f>+'Base de datos  1'!A5464</f>
        <v>44409</v>
      </c>
      <c r="B786" t="str">
        <f>+'Base de datos  1'!C5458</f>
        <v>Agua</v>
      </c>
      <c r="C786" s="33">
        <f>+'Base de datos  1'!D5464</f>
        <v>44420</v>
      </c>
      <c r="D786" t="str">
        <f>+'Base de datos  1'!E5464</f>
        <v>TR</v>
      </c>
      <c r="E786" t="str">
        <f>+'Base de datos  1'!F5464</f>
        <v>Ferreteria El Yeco insumos varios</v>
      </c>
      <c r="G786" s="201">
        <f>+'Base de datos  1'!H5464</f>
        <v>105950</v>
      </c>
    </row>
    <row r="787" spans="1:8" x14ac:dyDescent="0.25">
      <c r="A787" s="33">
        <f>+'Base de datos  1'!A5465</f>
        <v>44409</v>
      </c>
      <c r="B787" t="str">
        <f>+'Base de datos  1'!C5459</f>
        <v>Administracion</v>
      </c>
      <c r="C787" s="33">
        <f>+'Base de datos  1'!D5465</f>
        <v>44421</v>
      </c>
      <c r="D787" t="str">
        <f>+'Base de datos  1'!E5465</f>
        <v>TR</v>
      </c>
      <c r="E787" t="str">
        <f>+'Base de datos  1'!F5465</f>
        <v>2 Camiones de Agua Cist. Dist.</v>
      </c>
      <c r="G787" s="201">
        <f>+'Base de datos  1'!H5465</f>
        <v>90000</v>
      </c>
    </row>
    <row r="788" spans="1:8" x14ac:dyDescent="0.25">
      <c r="A788" s="33">
        <f>+'Base de datos  1'!A5466</f>
        <v>44409</v>
      </c>
      <c r="B788" t="str">
        <f>+'Base de datos  1'!C5460</f>
        <v>Mantencion</v>
      </c>
      <c r="C788" s="33">
        <f>+'Base de datos  1'!D5466</f>
        <v>44424</v>
      </c>
      <c r="D788" t="str">
        <f>+'Base de datos  1'!E5466</f>
        <v>TR</v>
      </c>
      <c r="E788" t="str">
        <f>+'Base de datos  1'!F5466</f>
        <v>Adelanto sueldo CH Ago.21</v>
      </c>
      <c r="G788" s="201">
        <f>+'Base de datos  1'!H5466</f>
        <v>120000</v>
      </c>
    </row>
    <row r="789" spans="1:8" x14ac:dyDescent="0.25">
      <c r="A789" s="33">
        <f>+'Base de datos  1'!A5467</f>
        <v>44409</v>
      </c>
      <c r="B789" t="str">
        <f>+'Base de datos  1'!C5461</f>
        <v>Mantencion</v>
      </c>
      <c r="C789" s="33">
        <f>+'Base de datos  1'!D5467</f>
        <v>44424</v>
      </c>
      <c r="D789" t="str">
        <f>+'Base de datos  1'!E5467</f>
        <v>TR</v>
      </c>
      <c r="E789" t="str">
        <f>+'Base de datos  1'!F5467</f>
        <v>Bono Especial CH x Vacaciones 2020</v>
      </c>
      <c r="G789" s="201">
        <f>+'Base de datos  1'!H5467</f>
        <v>94652</v>
      </c>
    </row>
    <row r="790" spans="1:8" x14ac:dyDescent="0.25">
      <c r="A790" s="33">
        <f>+'Base de datos  1'!A5468</f>
        <v>44409</v>
      </c>
      <c r="B790" t="str">
        <f>+'Base de datos  1'!C5462</f>
        <v>Celular</v>
      </c>
      <c r="C790" s="33">
        <f>+'Base de datos  1'!D5468</f>
        <v>44426</v>
      </c>
      <c r="D790" t="str">
        <f>+'Base de datos  1'!E5468</f>
        <v>TR</v>
      </c>
      <c r="E790" t="str">
        <f>+'Base de datos  1'!F5468</f>
        <v>Retiro Basura 17 Agosto</v>
      </c>
      <c r="G790" s="201">
        <f>+'Base de datos  1'!H5468</f>
        <v>120000</v>
      </c>
    </row>
    <row r="791" spans="1:8" x14ac:dyDescent="0.25">
      <c r="A791" s="33">
        <f>+'Base de datos  1'!A5469</f>
        <v>44409</v>
      </c>
      <c r="B791" t="str">
        <f>+'Base de datos  1'!C5463</f>
        <v>Basura</v>
      </c>
      <c r="C791" s="33">
        <f>+'Base de datos  1'!D5469</f>
        <v>44426</v>
      </c>
      <c r="D791" t="str">
        <f>+'Base de datos  1'!E5469</f>
        <v>TR</v>
      </c>
      <c r="E791" t="str">
        <f>+'Base de datos  1'!F5469</f>
        <v>2 Camiones de Agua Cist. Dist.</v>
      </c>
      <c r="G791" s="201">
        <f>+'Base de datos  1'!H5469</f>
        <v>90000</v>
      </c>
    </row>
    <row r="792" spans="1:8" x14ac:dyDescent="0.25">
      <c r="A792" s="33">
        <f>+'Base de datos  1'!A5470</f>
        <v>44409</v>
      </c>
      <c r="B792" t="str">
        <f>+'Base de datos  1'!C5464</f>
        <v>Mantencion</v>
      </c>
      <c r="C792" s="33">
        <f>+'Base de datos  1'!D5470</f>
        <v>44426</v>
      </c>
      <c r="D792" t="str">
        <f>+'Base de datos  1'!E5470</f>
        <v>TR</v>
      </c>
      <c r="E792" t="str">
        <f>+'Base de datos  1'!F5470</f>
        <v>RENOVACION HOSTING PAG. WEB</v>
      </c>
      <c r="G792" s="201">
        <f>+'Base de datos  1'!H5470</f>
        <v>38556</v>
      </c>
    </row>
    <row r="793" spans="1:8" x14ac:dyDescent="0.25">
      <c r="A793" s="33">
        <f>+'Base de datos  1'!A5471</f>
        <v>44409</v>
      </c>
      <c r="B793" t="str">
        <f>+'Base de datos  1'!C5465</f>
        <v>Agua</v>
      </c>
      <c r="C793" s="33">
        <f>+'Base de datos  1'!D5471</f>
        <v>44427</v>
      </c>
      <c r="D793" t="str">
        <f>+'Base de datos  1'!E5471</f>
        <v>TR</v>
      </c>
      <c r="E793" t="str">
        <f>+'Base de datos  1'!F5471</f>
        <v>Insumos x Cierre Icalma</v>
      </c>
      <c r="G793" s="201">
        <f>+'Base de datos  1'!H5471</f>
        <v>11050</v>
      </c>
    </row>
    <row r="794" spans="1:8" x14ac:dyDescent="0.25">
      <c r="A794" s="33">
        <f>+'Base de datos  1'!A5472</f>
        <v>44409</v>
      </c>
      <c r="B794" t="str">
        <f>+'Base de datos  1'!C5466</f>
        <v>Sueldos</v>
      </c>
      <c r="C794" s="33">
        <f>+'Base de datos  1'!D5472</f>
        <v>44427</v>
      </c>
      <c r="D794" t="str">
        <f>+'Base de datos  1'!E5472</f>
        <v>TR</v>
      </c>
      <c r="E794" t="str">
        <f>+'Base de datos  1'!F5472</f>
        <v>Obra de Mano Cierre de Icalma</v>
      </c>
      <c r="G794" s="201">
        <f>+'Base de datos  1'!H5472</f>
        <v>120000</v>
      </c>
    </row>
    <row r="795" spans="1:8" x14ac:dyDescent="0.25">
      <c r="A795" s="33">
        <f>+'Base de datos  1'!A5473</f>
        <v>44409</v>
      </c>
      <c r="B795" t="str">
        <f>+'Base de datos  1'!C5467</f>
        <v>Sueldos</v>
      </c>
      <c r="C795" s="33">
        <f>+'Base de datos  1'!D5473</f>
        <v>44431</v>
      </c>
      <c r="D795" t="str">
        <f>+'Base de datos  1'!E5473</f>
        <v>TR</v>
      </c>
      <c r="E795" t="str">
        <f>+'Base de datos  1'!F5473</f>
        <v>Rep Luminarias Angel Electrico</v>
      </c>
      <c r="G795" s="201">
        <f>+'Base de datos  1'!H5473</f>
        <v>25000</v>
      </c>
    </row>
    <row r="796" spans="1:8" x14ac:dyDescent="0.25">
      <c r="A796" s="33">
        <f>+'Base de datos  1'!A5474</f>
        <v>44409</v>
      </c>
      <c r="B796" t="str">
        <f>+'Base de datos  1'!C5468</f>
        <v>basura</v>
      </c>
      <c r="C796" s="33">
        <f>+'Base de datos  1'!D5474</f>
        <v>44431</v>
      </c>
      <c r="D796" t="str">
        <f>+'Base de datos  1'!E5474</f>
        <v>TR</v>
      </c>
      <c r="E796" t="str">
        <f>+'Base de datos  1'!F5474</f>
        <v>Traspaso Deposito a Plazo</v>
      </c>
      <c r="G796" s="201">
        <f>+'Base de datos  1'!H5474</f>
        <v>5000000</v>
      </c>
    </row>
    <row r="797" spans="1:8" x14ac:dyDescent="0.25">
      <c r="A797" s="33">
        <f>+'Base de datos  1'!A5475</f>
        <v>44409</v>
      </c>
      <c r="B797" t="str">
        <f>+'Base de datos  1'!C5469</f>
        <v>Agua</v>
      </c>
      <c r="C797" s="33">
        <f>+'Base de datos  1'!D5475</f>
        <v>44432</v>
      </c>
      <c r="D797" t="str">
        <f>+'Base de datos  1'!E5475</f>
        <v>TR</v>
      </c>
      <c r="E797" t="str">
        <f>+'Base de datos  1'!F5475</f>
        <v xml:space="preserve">Retiro Basura 24 Agosto </v>
      </c>
      <c r="G797" s="201">
        <f>+'Base de datos  1'!H5475</f>
        <v>120000</v>
      </c>
    </row>
    <row r="798" spans="1:8" x14ac:dyDescent="0.25">
      <c r="A798" s="33">
        <f>+'Base de datos  1'!A5476</f>
        <v>44409</v>
      </c>
      <c r="B798" t="str">
        <f>+'Base de datos  1'!C5470</f>
        <v>Internet</v>
      </c>
      <c r="C798" s="33">
        <f>+'Base de datos  1'!D5476</f>
        <v>44435</v>
      </c>
      <c r="D798" t="str">
        <f>+'Base de datos  1'!E5476</f>
        <v>TR</v>
      </c>
      <c r="E798" t="str">
        <f>+'Base de datos  1'!F5476</f>
        <v>Recarga Internet Entel</v>
      </c>
      <c r="G798" s="201">
        <f>+'Base de datos  1'!H5476</f>
        <v>10000</v>
      </c>
    </row>
    <row r="799" spans="1:8" x14ac:dyDescent="0.25">
      <c r="A799" s="33">
        <f>+'Base de datos  1'!A5477</f>
        <v>44409</v>
      </c>
      <c r="B799" t="str">
        <f>+'Base de datos  1'!C5471</f>
        <v>Mantencion</v>
      </c>
      <c r="C799" s="33">
        <f>+'Base de datos  1'!D5477</f>
        <v>44438</v>
      </c>
      <c r="D799" t="str">
        <f>+'Base de datos  1'!E5477</f>
        <v>TR</v>
      </c>
      <c r="E799" t="str">
        <f>+'Base de datos  1'!F5477</f>
        <v>2 Camiones de Agua Cist. Dist.</v>
      </c>
      <c r="G799" s="201">
        <f>+'Base de datos  1'!H5477</f>
        <v>90000</v>
      </c>
    </row>
    <row r="800" spans="1:8" x14ac:dyDescent="0.25">
      <c r="A800" s="167">
        <f>+'Base de datos  1'!A5478</f>
        <v>44409</v>
      </c>
      <c r="B800" s="168" t="str">
        <f>+'Base de datos  1'!C5472</f>
        <v>Mantencion</v>
      </c>
      <c r="C800" s="167">
        <f>+'Base de datos  1'!D5478</f>
        <v>44438</v>
      </c>
      <c r="D800" s="168" t="str">
        <f>+'Base de datos  1'!E5478</f>
        <v>TR</v>
      </c>
      <c r="E800" s="168" t="str">
        <f>+'Base de datos  1'!F5478</f>
        <v>Melinda Gonzalez Reemplazo CH</v>
      </c>
      <c r="F800" s="168"/>
      <c r="G800" s="280">
        <f>+'Base de datos  1'!H5478</f>
        <v>100000</v>
      </c>
      <c r="H800" s="280">
        <f>SUM(G771:G800)</f>
        <v>7648848</v>
      </c>
    </row>
    <row r="801" spans="1:7" x14ac:dyDescent="0.25">
      <c r="A801" s="33">
        <f>+'Base de datos  1'!A5479</f>
        <v>44440</v>
      </c>
      <c r="B801" t="str">
        <f>+'Base de datos  1'!C5473</f>
        <v>Mantencion</v>
      </c>
      <c r="C801" s="33">
        <f>+'Base de datos  1'!D5479</f>
        <v>44440</v>
      </c>
      <c r="D801" t="str">
        <f>+'Base de datos  1'!E5479</f>
        <v>TR</v>
      </c>
      <c r="E801" t="str">
        <f>+'Base de datos  1'!F5479</f>
        <v>Retiro Basura 31 Ago.21</v>
      </c>
      <c r="G801" s="201">
        <f>+'Base de datos  1'!H5479</f>
        <v>120000</v>
      </c>
    </row>
    <row r="802" spans="1:7" x14ac:dyDescent="0.25">
      <c r="A802" s="33">
        <f>+'Base de datos  1'!A5480</f>
        <v>44440</v>
      </c>
      <c r="B802" t="str">
        <f>+'Base de datos  1'!C5474</f>
        <v>deposito a plazo</v>
      </c>
      <c r="C802" s="33">
        <f>+'Base de datos  1'!D5480</f>
        <v>44440</v>
      </c>
      <c r="D802" t="str">
        <f>+'Base de datos  1'!E5480</f>
        <v>TR</v>
      </c>
      <c r="E802" t="str">
        <f>+'Base de datos  1'!F5480</f>
        <v>Liq. CH Agosto</v>
      </c>
      <c r="G802" s="201">
        <f>+'Base de datos  1'!H5480</f>
        <v>285650</v>
      </c>
    </row>
    <row r="803" spans="1:7" x14ac:dyDescent="0.25">
      <c r="A803" s="33">
        <f>+'Base de datos  1'!A5481</f>
        <v>44440</v>
      </c>
      <c r="B803" t="str">
        <f>+'Base de datos  1'!C5475</f>
        <v>basura</v>
      </c>
      <c r="C803" s="33">
        <f>+'Base de datos  1'!D5481</f>
        <v>44440</v>
      </c>
      <c r="D803" t="str">
        <f>+'Base de datos  1'!E5481</f>
        <v>TR</v>
      </c>
      <c r="E803" t="str">
        <f>+'Base de datos  1'!F5481</f>
        <v>Litoral 2</v>
      </c>
      <c r="G803" s="201">
        <f>+'Base de datos  1'!H5481</f>
        <v>39379</v>
      </c>
    </row>
    <row r="804" spans="1:7" x14ac:dyDescent="0.25">
      <c r="A804" s="33">
        <f>+'Base de datos  1'!A5482</f>
        <v>44440</v>
      </c>
      <c r="B804" t="str">
        <f>+'Base de datos  1'!C5476</f>
        <v>Internet</v>
      </c>
      <c r="C804" s="33">
        <f>+'Base de datos  1'!D5482</f>
        <v>44440</v>
      </c>
      <c r="D804" t="str">
        <f>+'Base de datos  1'!E5482</f>
        <v>TR</v>
      </c>
      <c r="E804" t="str">
        <f>+'Base de datos  1'!F5482</f>
        <v>Litoral 1</v>
      </c>
      <c r="G804" s="201">
        <f>+'Base de datos  1'!H5482</f>
        <v>113361</v>
      </c>
    </row>
    <row r="805" spans="1:7" x14ac:dyDescent="0.25">
      <c r="A805" s="33">
        <f>+'Base de datos  1'!A5483</f>
        <v>44440</v>
      </c>
      <c r="B805" t="str">
        <f>+'Base de datos  1'!C5477</f>
        <v>Agua</v>
      </c>
      <c r="C805" s="33">
        <f>+'Base de datos  1'!D5483</f>
        <v>44440</v>
      </c>
      <c r="D805" t="str">
        <f>+'Base de datos  1'!E5483</f>
        <v>TR</v>
      </c>
      <c r="E805" t="str">
        <f>+'Base de datos  1'!F5483</f>
        <v>Litoral 3</v>
      </c>
      <c r="G805" s="201">
        <f>+'Base de datos  1'!H5483</f>
        <v>2641</v>
      </c>
    </row>
    <row r="806" spans="1:7" x14ac:dyDescent="0.25">
      <c r="A806" s="33">
        <f>+'Base de datos  1'!A5484</f>
        <v>44440</v>
      </c>
      <c r="B806" t="str">
        <f>+'Base de datos  1'!C5478</f>
        <v>Sueldos</v>
      </c>
      <c r="C806" s="33">
        <f>+'Base de datos  1'!D5484</f>
        <v>44440</v>
      </c>
      <c r="D806" t="str">
        <f>+'Base de datos  1'!E5484</f>
        <v>TR</v>
      </c>
      <c r="E806" t="str">
        <f>+'Base de datos  1'!F5484</f>
        <v>TELEFONO Enetel CH</v>
      </c>
      <c r="G806" s="201">
        <f>+'Base de datos  1'!H5484</f>
        <v>16970</v>
      </c>
    </row>
    <row r="807" spans="1:7" x14ac:dyDescent="0.25">
      <c r="A807" s="33">
        <f>+'Base de datos  1'!A5485</f>
        <v>44440</v>
      </c>
      <c r="B807" t="str">
        <f>+'Base de datos  1'!C5479</f>
        <v>basura</v>
      </c>
      <c r="C807" s="33">
        <f>+'Base de datos  1'!D5485</f>
        <v>44440</v>
      </c>
      <c r="D807" t="str">
        <f>+'Base de datos  1'!E5485</f>
        <v>TR</v>
      </c>
      <c r="E807" t="str">
        <f>+'Base de datos  1'!F5485</f>
        <v>Caja Chica R. Figueroa Sep.21</v>
      </c>
      <c r="G807" s="201">
        <f>+'Base de datos  1'!H5485</f>
        <v>100000</v>
      </c>
    </row>
    <row r="808" spans="1:7" x14ac:dyDescent="0.25">
      <c r="A808" s="33">
        <f>+'Base de datos  1'!A5486</f>
        <v>44440</v>
      </c>
      <c r="B808" t="str">
        <f>+'Base de datos  1'!C5480</f>
        <v>Sueldos</v>
      </c>
      <c r="C808" s="33">
        <f>+'Base de datos  1'!D5486</f>
        <v>44441</v>
      </c>
      <c r="D808" t="str">
        <f>+'Base de datos  1'!E5486</f>
        <v>TR</v>
      </c>
      <c r="E808" t="str">
        <f>+'Base de datos  1'!F5486</f>
        <v>Contribuciones cuotas 3-4 año 2021</v>
      </c>
      <c r="G808" s="201">
        <f>+'Base de datos  1'!H5486</f>
        <v>820448</v>
      </c>
    </row>
    <row r="809" spans="1:7" x14ac:dyDescent="0.25">
      <c r="A809" s="33">
        <f>+'Base de datos  1'!A5487</f>
        <v>44440</v>
      </c>
      <c r="B809" t="str">
        <f>+'Base de datos  1'!C5481</f>
        <v>luz</v>
      </c>
      <c r="C809" s="33">
        <f>+'Base de datos  1'!D5487</f>
        <v>44441</v>
      </c>
      <c r="D809" t="str">
        <f>+'Base de datos  1'!E5487</f>
        <v>TR</v>
      </c>
      <c r="E809" t="str">
        <f>+'Base de datos  1'!F5487</f>
        <v>Previred CH</v>
      </c>
      <c r="G809" s="201">
        <f>+'Base de datos  1'!H5487</f>
        <v>150528</v>
      </c>
    </row>
    <row r="810" spans="1:7" x14ac:dyDescent="0.25">
      <c r="A810" s="33">
        <f>+'Base de datos  1'!A5488</f>
        <v>44440</v>
      </c>
      <c r="B810" t="str">
        <f>+'Base de datos  1'!C5482</f>
        <v>luz</v>
      </c>
      <c r="C810" s="33">
        <f>+'Base de datos  1'!D5488</f>
        <v>44442</v>
      </c>
      <c r="D810" t="str">
        <f>+'Base de datos  1'!E5488</f>
        <v>TR</v>
      </c>
      <c r="E810" t="str">
        <f>+'Base de datos  1'!F5488</f>
        <v>2 Camiones de Agua Cist. Distribucion</v>
      </c>
      <c r="G810" s="201">
        <f>+'Base de datos  1'!H5488</f>
        <v>90000</v>
      </c>
    </row>
    <row r="811" spans="1:7" x14ac:dyDescent="0.25">
      <c r="A811" s="33">
        <f>+'Base de datos  1'!A5489</f>
        <v>44440</v>
      </c>
      <c r="B811" t="str">
        <f>+'Base de datos  1'!C5483</f>
        <v>luz</v>
      </c>
      <c r="C811" s="33">
        <f>+'Base de datos  1'!D5489</f>
        <v>44442</v>
      </c>
      <c r="D811" t="str">
        <f>+'Base de datos  1'!E5489</f>
        <v>TR</v>
      </c>
      <c r="E811" t="str">
        <f>+'Base de datos  1'!F5489</f>
        <v xml:space="preserve">Ferreteria El Yeco Insumos </v>
      </c>
      <c r="G811" s="201">
        <f>+'Base de datos  1'!H5489</f>
        <v>73550</v>
      </c>
    </row>
    <row r="812" spans="1:7" x14ac:dyDescent="0.25">
      <c r="A812" s="33">
        <f>+'Base de datos  1'!A5490</f>
        <v>44440</v>
      </c>
      <c r="B812" t="str">
        <f>+'Base de datos  1'!C5484</f>
        <v>celular</v>
      </c>
      <c r="C812" s="33">
        <f>+'Base de datos  1'!D5490</f>
        <v>44445</v>
      </c>
      <c r="D812" t="str">
        <f>+'Base de datos  1'!E5490</f>
        <v>TR</v>
      </c>
      <c r="E812" t="str">
        <f>+'Base de datos  1'!F5490</f>
        <v>Reparacion Porton Villarrica</v>
      </c>
      <c r="G812" s="201">
        <f>+'Base de datos  1'!H5490</f>
        <v>20000</v>
      </c>
    </row>
    <row r="813" spans="1:7" x14ac:dyDescent="0.25">
      <c r="A813" s="33">
        <f>+'Base de datos  1'!A5491</f>
        <v>44440</v>
      </c>
      <c r="B813" t="str">
        <f>+'Base de datos  1'!C5485</f>
        <v>caja chica</v>
      </c>
      <c r="C813" s="33">
        <f>+'Base de datos  1'!D5491</f>
        <v>44445</v>
      </c>
      <c r="D813" t="str">
        <f>+'Base de datos  1'!E5491</f>
        <v>TR</v>
      </c>
      <c r="E813" t="str">
        <f>+'Base de datos  1'!F5491</f>
        <v>Compra Bandera Mirador</v>
      </c>
      <c r="G813" s="201">
        <f>+'Base de datos  1'!H5491</f>
        <v>7000</v>
      </c>
    </row>
    <row r="814" spans="1:7" x14ac:dyDescent="0.25">
      <c r="A814" s="33">
        <f>+'Base de datos  1'!A5492</f>
        <v>44440</v>
      </c>
      <c r="B814" t="str">
        <f>+'Base de datos  1'!C5486</f>
        <v>Contribuciones</v>
      </c>
      <c r="C814" s="33">
        <f>+'Base de datos  1'!D5492</f>
        <v>44445</v>
      </c>
      <c r="D814" t="str">
        <f>+'Base de datos  1'!E5492</f>
        <v>TR</v>
      </c>
      <c r="E814" t="str">
        <f>+'Base de datos  1'!F5492</f>
        <v>Seguro Fraude</v>
      </c>
      <c r="G814" s="201">
        <f>+'Base de datos  1'!H5492</f>
        <v>4203</v>
      </c>
    </row>
    <row r="815" spans="1:7" x14ac:dyDescent="0.25">
      <c r="A815" s="33">
        <f>+'Base de datos  1'!A5493</f>
        <v>44440</v>
      </c>
      <c r="B815" t="str">
        <f>+'Base de datos  1'!C5487</f>
        <v>Imposiciones</v>
      </c>
      <c r="C815" s="33">
        <f>+'Base de datos  1'!D5493</f>
        <v>44447</v>
      </c>
      <c r="D815" t="str">
        <f>+'Base de datos  1'!E5493</f>
        <v>TR</v>
      </c>
      <c r="E815" t="str">
        <f>+'Base de datos  1'!F5493</f>
        <v>Retiro Basura 7 Sep.21</v>
      </c>
      <c r="G815" s="201">
        <f>+'Base de datos  1'!H5493</f>
        <v>120000</v>
      </c>
    </row>
    <row r="816" spans="1:7" x14ac:dyDescent="0.25">
      <c r="A816" s="33">
        <f>+'Base de datos  1'!A5494</f>
        <v>44440</v>
      </c>
      <c r="B816" t="str">
        <f>+'Base de datos  1'!C5488</f>
        <v>Agua</v>
      </c>
      <c r="C816" s="33">
        <f>+'Base de datos  1'!D5494</f>
        <v>44449</v>
      </c>
      <c r="D816" t="str">
        <f>+'Base de datos  1'!E5494</f>
        <v>TR</v>
      </c>
      <c r="E816" t="str">
        <f>+'Base de datos  1'!F5494</f>
        <v>3 Camiones de Agua Cist. Dist.</v>
      </c>
      <c r="G816" s="201">
        <f>+'Base de datos  1'!H5494</f>
        <v>135000</v>
      </c>
    </row>
    <row r="817" spans="1:8" x14ac:dyDescent="0.25">
      <c r="A817" s="33">
        <f>+'Base de datos  1'!A5495</f>
        <v>44440</v>
      </c>
      <c r="B817" t="str">
        <f>+'Base de datos  1'!C5489</f>
        <v>Mantencion</v>
      </c>
      <c r="C817" s="33">
        <f>+'Base de datos  1'!D5495</f>
        <v>44454</v>
      </c>
      <c r="D817" t="str">
        <f>+'Base de datos  1'!E5495</f>
        <v>TR</v>
      </c>
      <c r="E817" t="str">
        <f>+'Base de datos  1'!F5495</f>
        <v>Retiro Basura 14 Sep.21</v>
      </c>
      <c r="G817" s="201">
        <f>+'Base de datos  1'!H5495</f>
        <v>120000</v>
      </c>
    </row>
    <row r="818" spans="1:8" x14ac:dyDescent="0.25">
      <c r="A818" s="33">
        <f>+'Base de datos  1'!A5496</f>
        <v>44440</v>
      </c>
      <c r="B818" t="str">
        <f>+'Base de datos  1'!C5490</f>
        <v>Mantencion</v>
      </c>
      <c r="C818" s="33">
        <f>+'Base de datos  1'!D5496</f>
        <v>44454</v>
      </c>
      <c r="D818" t="str">
        <f>+'Base de datos  1'!E5496</f>
        <v>TR</v>
      </c>
      <c r="E818" t="str">
        <f>+'Base de datos  1'!F5496</f>
        <v>Adelanto sueldo CH</v>
      </c>
      <c r="G818" s="201">
        <f>+'Base de datos  1'!H5496</f>
        <v>120000</v>
      </c>
    </row>
    <row r="819" spans="1:8" x14ac:dyDescent="0.25">
      <c r="A819" s="33">
        <f>+'Base de datos  1'!A5497</f>
        <v>44440</v>
      </c>
      <c r="B819" t="str">
        <f>+'Base de datos  1'!C5491</f>
        <v>Mantencion</v>
      </c>
      <c r="C819" s="33">
        <f>+'Base de datos  1'!D5497</f>
        <v>44454</v>
      </c>
      <c r="D819" t="str">
        <f>+'Base de datos  1'!E5497</f>
        <v>TR</v>
      </c>
      <c r="E819" t="str">
        <f>+'Base de datos  1'!F5497</f>
        <v>Aguinaldo CH</v>
      </c>
      <c r="G819" s="201">
        <f>+'Base de datos  1'!H5497</f>
        <v>75000</v>
      </c>
    </row>
    <row r="820" spans="1:8" x14ac:dyDescent="0.25">
      <c r="A820" s="33">
        <f>+'Base de datos  1'!A5498</f>
        <v>44440</v>
      </c>
      <c r="B820" t="str">
        <f>+'Base de datos  1'!C5492</f>
        <v>Administracion</v>
      </c>
      <c r="C820" s="33">
        <f>+'Base de datos  1'!D5498</f>
        <v>44454</v>
      </c>
      <c r="D820" t="str">
        <f>+'Base de datos  1'!E5498</f>
        <v>TR</v>
      </c>
      <c r="E820" t="str">
        <f>+'Base de datos  1'!F5498</f>
        <v>3 Camiones de Agua Cist. Dist.</v>
      </c>
      <c r="G820" s="201">
        <f>+'Base de datos  1'!H5498</f>
        <v>135000</v>
      </c>
    </row>
    <row r="821" spans="1:8" x14ac:dyDescent="0.25">
      <c r="A821" s="33">
        <f>+'Base de datos  1'!A5499</f>
        <v>44440</v>
      </c>
      <c r="B821" t="str">
        <f>+'Base de datos  1'!C5493</f>
        <v>basura</v>
      </c>
      <c r="C821" s="33">
        <f>+'Base de datos  1'!D5499</f>
        <v>44455</v>
      </c>
      <c r="D821" t="str">
        <f>+'Base de datos  1'!E5499</f>
        <v>TR</v>
      </c>
      <c r="E821" t="str">
        <f>+'Base de datos  1'!F5499</f>
        <v>Recarga Internet Entel</v>
      </c>
      <c r="G821" s="201">
        <f>+'Base de datos  1'!H5499</f>
        <v>10000</v>
      </c>
    </row>
    <row r="822" spans="1:8" x14ac:dyDescent="0.25">
      <c r="A822" s="33">
        <f>+'Base de datos  1'!A5500</f>
        <v>44440</v>
      </c>
      <c r="B822" t="str">
        <f>+'Base de datos  1'!C5494</f>
        <v>Agua</v>
      </c>
      <c r="C822" s="33">
        <f>+'Base de datos  1'!D5500</f>
        <v>44461</v>
      </c>
      <c r="D822" t="str">
        <f>+'Base de datos  1'!E5500</f>
        <v>TR</v>
      </c>
      <c r="E822" t="str">
        <f>+'Base de datos  1'!F5500</f>
        <v>Retiro Basura 21 Sep.21</v>
      </c>
      <c r="G822" s="201">
        <f>+'Base de datos  1'!H5500</f>
        <v>120000</v>
      </c>
    </row>
    <row r="823" spans="1:8" x14ac:dyDescent="0.25">
      <c r="A823" s="33">
        <f>+'Base de datos  1'!A5501</f>
        <v>44440</v>
      </c>
      <c r="B823" t="str">
        <f>+'Base de datos  1'!C5495</f>
        <v>basura</v>
      </c>
      <c r="C823" s="33">
        <f>+'Base de datos  1'!D5501</f>
        <v>44461</v>
      </c>
      <c r="D823" t="str">
        <f>+'Base de datos  1'!E5501</f>
        <v>TR</v>
      </c>
      <c r="E823" t="str">
        <f>+'Base de datos  1'!F5501</f>
        <v>2 Camiones de Agua Cist. Distribucion</v>
      </c>
      <c r="G823" s="201">
        <f>+'Base de datos  1'!H5501</f>
        <v>90000</v>
      </c>
    </row>
    <row r="824" spans="1:8" x14ac:dyDescent="0.25">
      <c r="A824" s="33">
        <f>+'Base de datos  1'!A5502</f>
        <v>44440</v>
      </c>
      <c r="B824" t="str">
        <f>+'Base de datos  1'!C5496</f>
        <v>Sueldos</v>
      </c>
      <c r="C824" s="33">
        <f>+'Base de datos  1'!D5502</f>
        <v>44466</v>
      </c>
      <c r="D824" t="str">
        <f>+'Base de datos  1'!E5502</f>
        <v>TR</v>
      </c>
      <c r="E824" t="str">
        <f>+'Base de datos  1'!F5502</f>
        <v>R.Figueroa Suplemento C.Chica Sep.21</v>
      </c>
      <c r="G824" s="201">
        <f>+'Base de datos  1'!H5502</f>
        <v>50000</v>
      </c>
    </row>
    <row r="825" spans="1:8" x14ac:dyDescent="0.25">
      <c r="A825" s="33">
        <f>+'Base de datos  1'!A5503</f>
        <v>44440</v>
      </c>
      <c r="B825" t="str">
        <f>+'Base de datos  1'!C5497</f>
        <v>Sueldos</v>
      </c>
      <c r="C825" s="33">
        <f>+'Base de datos  1'!D5503</f>
        <v>44468</v>
      </c>
      <c r="D825" t="str">
        <f>+'Base de datos  1'!E5503</f>
        <v>TR</v>
      </c>
      <c r="E825" t="str">
        <f>+'Base de datos  1'!F5503</f>
        <v>Retiro Basura 28 Sep. 21</v>
      </c>
      <c r="G825" s="201">
        <f>+'Base de datos  1'!H5503</f>
        <v>120000</v>
      </c>
    </row>
    <row r="826" spans="1:8" x14ac:dyDescent="0.25">
      <c r="A826" s="167">
        <f>+'Base de datos  1'!A5504</f>
        <v>44440</v>
      </c>
      <c r="B826" s="168" t="str">
        <f>+'Base de datos  1'!C5498</f>
        <v>Agua</v>
      </c>
      <c r="C826" s="167">
        <f>+'Base de datos  1'!D5504</f>
        <v>44469</v>
      </c>
      <c r="D826" s="168" t="str">
        <f>+'Base de datos  1'!E5504</f>
        <v>TR</v>
      </c>
      <c r="E826" s="168" t="str">
        <f>+'Base de datos  1'!F5504</f>
        <v>2 Camiones de Agua Cist. Distribucion</v>
      </c>
      <c r="F826" s="168"/>
      <c r="G826" s="280">
        <f>+'Base de datos  1'!H5504</f>
        <v>90000</v>
      </c>
      <c r="H826" s="280">
        <f>SUM(G801:G826)</f>
        <v>3028730</v>
      </c>
    </row>
    <row r="827" spans="1:8" x14ac:dyDescent="0.25">
      <c r="A827" s="33">
        <f>+'Base de datos  1'!A5505</f>
        <v>44470</v>
      </c>
      <c r="B827" t="str">
        <f>+'Base de datos  1'!C5499</f>
        <v>Internet</v>
      </c>
      <c r="C827" s="33">
        <f>+'Base de datos  1'!D5505</f>
        <v>44470</v>
      </c>
      <c r="D827" t="str">
        <f>+'Base de datos  1'!E5505</f>
        <v>TR</v>
      </c>
      <c r="E827" t="str">
        <f>+'Base de datos  1'!F5505</f>
        <v>Liq. CH Septiembre 2021</v>
      </c>
      <c r="G827" s="201">
        <f>+'Base de datos  1'!H5505</f>
        <v>285650</v>
      </c>
    </row>
    <row r="828" spans="1:8" x14ac:dyDescent="0.25">
      <c r="A828" s="33">
        <f>+'Base de datos  1'!A5506</f>
        <v>44470</v>
      </c>
      <c r="B828" t="str">
        <f>+'Base de datos  1'!C5500</f>
        <v>basura</v>
      </c>
      <c r="C828" s="33">
        <f>+'Base de datos  1'!D5506</f>
        <v>44470</v>
      </c>
      <c r="D828" t="str">
        <f>+'Base de datos  1'!E5506</f>
        <v>TR</v>
      </c>
      <c r="E828" t="str">
        <f>+'Base de datos  1'!F5506</f>
        <v>Litoral 1</v>
      </c>
      <c r="G828" s="201">
        <f>+'Base de datos  1'!H5506</f>
        <v>129831</v>
      </c>
    </row>
    <row r="829" spans="1:8" x14ac:dyDescent="0.25">
      <c r="A829" s="33">
        <f>+'Base de datos  1'!A5507</f>
        <v>44470</v>
      </c>
      <c r="B829" t="str">
        <f>+'Base de datos  1'!C5501</f>
        <v>Agua</v>
      </c>
      <c r="C829" s="33">
        <f>+'Base de datos  1'!D5507</f>
        <v>44470</v>
      </c>
      <c r="D829" t="str">
        <f>+'Base de datos  1'!E5507</f>
        <v>TR</v>
      </c>
      <c r="E829" t="str">
        <f>+'Base de datos  1'!F5507</f>
        <v>Litoral 2</v>
      </c>
      <c r="G829" s="201">
        <f>+'Base de datos  1'!H5507</f>
        <v>40679</v>
      </c>
    </row>
    <row r="830" spans="1:8" x14ac:dyDescent="0.25">
      <c r="A830" s="33">
        <f>+'Base de datos  1'!A5508</f>
        <v>44470</v>
      </c>
      <c r="B830" t="str">
        <f>+'Base de datos  1'!C5502</f>
        <v>caja chica</v>
      </c>
      <c r="C830" s="33">
        <f>+'Base de datos  1'!D5508</f>
        <v>44470</v>
      </c>
      <c r="D830" t="str">
        <f>+'Base de datos  1'!E5508</f>
        <v>TR</v>
      </c>
      <c r="E830" t="str">
        <f>+'Base de datos  1'!F5508</f>
        <v>Litoral 3</v>
      </c>
      <c r="G830" s="201">
        <f>+'Base de datos  1'!H5508</f>
        <v>2642</v>
      </c>
    </row>
    <row r="831" spans="1:8" x14ac:dyDescent="0.25">
      <c r="A831" s="33">
        <f>+'Base de datos  1'!A5509</f>
        <v>44470</v>
      </c>
      <c r="B831" t="str">
        <f>+'Base de datos  1'!C5503</f>
        <v>basura</v>
      </c>
      <c r="C831" s="33">
        <f>+'Base de datos  1'!D5509</f>
        <v>44470</v>
      </c>
      <c r="D831" t="str">
        <f>+'Base de datos  1'!E5509</f>
        <v>TR</v>
      </c>
      <c r="E831" t="str">
        <f>+'Base de datos  1'!F5509</f>
        <v>Entel PCS CH</v>
      </c>
      <c r="G831" s="201">
        <f>+'Base de datos  1'!H5509</f>
        <v>16970</v>
      </c>
    </row>
    <row r="832" spans="1:8" x14ac:dyDescent="0.25">
      <c r="A832" s="33">
        <f>+'Base de datos  1'!A5510</f>
        <v>44470</v>
      </c>
      <c r="B832" t="str">
        <f>+'Base de datos  1'!C5504</f>
        <v>Agua</v>
      </c>
      <c r="C832" s="33">
        <f>+'Base de datos  1'!D5510</f>
        <v>44470</v>
      </c>
      <c r="D832" t="str">
        <f>+'Base de datos  1'!E5510</f>
        <v>TR</v>
      </c>
      <c r="E832" t="str">
        <f>+'Base de datos  1'!F5510</f>
        <v>Caja Chica R, Figueroa</v>
      </c>
      <c r="G832" s="201">
        <f>+'Base de datos  1'!H5510</f>
        <v>100000</v>
      </c>
    </row>
    <row r="833" spans="1:8" x14ac:dyDescent="0.25">
      <c r="A833" s="33">
        <f>+'Base de datos  1'!A5511</f>
        <v>44470</v>
      </c>
      <c r="B833" t="str">
        <f>+'Base de datos  1'!C5505</f>
        <v>Sueldos</v>
      </c>
      <c r="C833" s="33">
        <f>+'Base de datos  1'!D5511</f>
        <v>44470</v>
      </c>
      <c r="D833" t="str">
        <f>+'Base de datos  1'!E5511</f>
        <v>TR</v>
      </c>
      <c r="E833" t="str">
        <f>+'Base de datos  1'!F5511</f>
        <v xml:space="preserve">Previred CH </v>
      </c>
      <c r="G833" s="201">
        <f>+'Base de datos  1'!H5511</f>
        <v>122050</v>
      </c>
    </row>
    <row r="834" spans="1:8" x14ac:dyDescent="0.25">
      <c r="A834" s="33">
        <f>+'Base de datos  1'!A5512</f>
        <v>44470</v>
      </c>
      <c r="B834" t="str">
        <f>+'Base de datos  1'!C5506</f>
        <v>luz</v>
      </c>
      <c r="C834" s="33">
        <f>+'Base de datos  1'!D5512</f>
        <v>44474</v>
      </c>
      <c r="D834" t="str">
        <f>+'Base de datos  1'!E5512</f>
        <v>TR</v>
      </c>
      <c r="E834" t="str">
        <f>+'Base de datos  1'!F5512</f>
        <v>Ivan Labra rep. Portones Villarrica. Otro</v>
      </c>
      <c r="G834" s="201">
        <f>+'Base de datos  1'!H5512</f>
        <v>20000</v>
      </c>
    </row>
    <row r="835" spans="1:8" x14ac:dyDescent="0.25">
      <c r="A835" s="33">
        <f>+'Base de datos  1'!A5513</f>
        <v>44470</v>
      </c>
      <c r="B835" t="str">
        <f>+'Base de datos  1'!C5507</f>
        <v>luz</v>
      </c>
      <c r="C835" s="33">
        <f>+'Base de datos  1'!D5513</f>
        <v>44474</v>
      </c>
      <c r="D835" t="str">
        <f>+'Base de datos  1'!E5513</f>
        <v>TR</v>
      </c>
      <c r="E835" t="str">
        <f>+'Base de datos  1'!F5513</f>
        <v>Retiro Basura 5Oct.2021</v>
      </c>
      <c r="G835" s="201">
        <f>+'Base de datos  1'!H5513</f>
        <v>120000</v>
      </c>
    </row>
    <row r="836" spans="1:8" x14ac:dyDescent="0.25">
      <c r="A836" s="33">
        <f>+'Base de datos  1'!A5514</f>
        <v>44470</v>
      </c>
      <c r="B836" t="str">
        <f>+'Base de datos  1'!C5508</f>
        <v>luz</v>
      </c>
      <c r="C836" s="33">
        <f>+'Base de datos  1'!D5514</f>
        <v>44474</v>
      </c>
      <c r="D836" t="str">
        <f>+'Base de datos  1'!E5514</f>
        <v>TR</v>
      </c>
      <c r="E836" t="str">
        <f>+'Base de datos  1'!F5514</f>
        <v>Recarga Internet entel</v>
      </c>
      <c r="G836" s="201">
        <f>+'Base de datos  1'!H5514</f>
        <v>10000</v>
      </c>
    </row>
    <row r="837" spans="1:8" x14ac:dyDescent="0.25">
      <c r="A837" s="33">
        <f>+'Base de datos  1'!A5515</f>
        <v>44470</v>
      </c>
      <c r="B837" t="str">
        <f>+'Base de datos  1'!C5509</f>
        <v>Celular</v>
      </c>
      <c r="C837" s="33">
        <f>+'Base de datos  1'!D5515</f>
        <v>44475</v>
      </c>
      <c r="D837" t="str">
        <f>+'Base de datos  1'!E5515</f>
        <v>TR</v>
      </c>
      <c r="E837" t="str">
        <f>+'Base de datos  1'!F5515</f>
        <v>Seguro Fraude</v>
      </c>
      <c r="G837" s="201">
        <f>+'Base de datos  1'!H5515</f>
        <v>4222</v>
      </c>
    </row>
    <row r="838" spans="1:8" x14ac:dyDescent="0.25">
      <c r="A838" s="33">
        <f>+'Base de datos  1'!A5516</f>
        <v>44470</v>
      </c>
      <c r="B838" t="str">
        <f>+'Base de datos  1'!C5510</f>
        <v>caja chica</v>
      </c>
      <c r="C838" s="33">
        <f>+'Base de datos  1'!D5516</f>
        <v>44476</v>
      </c>
      <c r="D838" t="str">
        <f>+'Base de datos  1'!E5516</f>
        <v>TR</v>
      </c>
      <c r="E838" t="str">
        <f>+'Base de datos  1'!F5516</f>
        <v>3 Camiones de agua Cist. Dist.</v>
      </c>
      <c r="G838" s="201">
        <f>+'Base de datos  1'!H5516</f>
        <v>135000</v>
      </c>
    </row>
    <row r="839" spans="1:8" x14ac:dyDescent="0.25">
      <c r="A839" s="33">
        <f>+'Base de datos  1'!A5517</f>
        <v>44470</v>
      </c>
      <c r="B839" t="str">
        <f>+'Base de datos  1'!C5511</f>
        <v>Imposiciones</v>
      </c>
      <c r="C839" s="33">
        <f>+'Base de datos  1'!D5517</f>
        <v>44477</v>
      </c>
      <c r="D839" t="str">
        <f>+'Base de datos  1'!E5517</f>
        <v>TR</v>
      </c>
      <c r="E839" t="str">
        <f>+'Base de datos  1'!F5517</f>
        <v>Ferreteria El Yeco Cloro y otros</v>
      </c>
      <c r="G839" s="201">
        <f>+'Base de datos  1'!H5517</f>
        <v>12300</v>
      </c>
    </row>
    <row r="840" spans="1:8" x14ac:dyDescent="0.25">
      <c r="A840" s="33">
        <f>+'Base de datos  1'!A5518</f>
        <v>44470</v>
      </c>
      <c r="B840" t="str">
        <f>+'Base de datos  1'!C5512</f>
        <v>Mantencion</v>
      </c>
      <c r="C840" s="33">
        <f>+'Base de datos  1'!D5518</f>
        <v>44481</v>
      </c>
      <c r="D840" t="str">
        <f>+'Base de datos  1'!E5518</f>
        <v>TR</v>
      </c>
      <c r="E840" t="str">
        <f>+'Base de datos  1'!F5518</f>
        <v>Compra agua Villarrica 121</v>
      </c>
      <c r="G840" s="201">
        <f>+'Base de datos  1'!H5518</f>
        <v>14000</v>
      </c>
    </row>
    <row r="841" spans="1:8" x14ac:dyDescent="0.25">
      <c r="A841" s="33">
        <f>+'Base de datos  1'!A5519</f>
        <v>44470</v>
      </c>
      <c r="B841" t="str">
        <f>+'Base de datos  1'!C5513</f>
        <v>basura</v>
      </c>
      <c r="C841" s="33">
        <f>+'Base de datos  1'!D5519</f>
        <v>44482</v>
      </c>
      <c r="D841" t="str">
        <f>+'Base de datos  1'!E5519</f>
        <v>TR</v>
      </c>
      <c r="E841" t="str">
        <f>+'Base de datos  1'!F5519</f>
        <v>Retiro Basura  12 Oct.2021</v>
      </c>
      <c r="G841" s="201">
        <f>+'Base de datos  1'!H5519</f>
        <v>120000</v>
      </c>
    </row>
    <row r="842" spans="1:8" x14ac:dyDescent="0.25">
      <c r="A842" s="33">
        <f>+'Base de datos  1'!A5520</f>
        <v>44470</v>
      </c>
      <c r="B842" t="str">
        <f>+'Base de datos  1'!C5514</f>
        <v>Internet</v>
      </c>
      <c r="C842" s="33">
        <f>+'Base de datos  1'!D5520</f>
        <v>44483</v>
      </c>
      <c r="D842" t="str">
        <f>+'Base de datos  1'!E5520</f>
        <v>TR</v>
      </c>
      <c r="E842" t="str">
        <f>+'Base de datos  1'!F5520</f>
        <v>2 Camiones de Agua Cist. Dist.</v>
      </c>
      <c r="G842" s="201">
        <f>+'Base de datos  1'!H5520</f>
        <v>90000</v>
      </c>
    </row>
    <row r="843" spans="1:8" x14ac:dyDescent="0.25">
      <c r="A843" s="33">
        <f>+'Base de datos  1'!A5521</f>
        <v>44470</v>
      </c>
      <c r="B843" t="str">
        <f>+'Base de datos  1'!C5515</f>
        <v>Administracion</v>
      </c>
      <c r="C843" s="33">
        <f>+'Base de datos  1'!D5521</f>
        <v>44484</v>
      </c>
      <c r="D843" t="str">
        <f>+'Base de datos  1'!E5521</f>
        <v>TR</v>
      </c>
      <c r="E843" t="str">
        <f>+'Base de datos  1'!F5521</f>
        <v>Adelanto CH</v>
      </c>
      <c r="G843" s="201">
        <f>+'Base de datos  1'!H5521</f>
        <v>120000</v>
      </c>
    </row>
    <row r="844" spans="1:8" x14ac:dyDescent="0.25">
      <c r="A844" s="33">
        <f>+'Base de datos  1'!A5522</f>
        <v>44470</v>
      </c>
      <c r="B844" t="str">
        <f>+'Base de datos  1'!C5516</f>
        <v>agua</v>
      </c>
      <c r="C844" s="33">
        <f>+'Base de datos  1'!D5522</f>
        <v>44488</v>
      </c>
      <c r="D844" t="str">
        <f>+'Base de datos  1'!E5522</f>
        <v>TR</v>
      </c>
      <c r="E844" t="str">
        <f>+'Base de datos  1'!F5522</f>
        <v>Retiro Basura 19 Oct.21</v>
      </c>
      <c r="G844" s="201">
        <f>+'Base de datos  1'!H5522</f>
        <v>120000</v>
      </c>
    </row>
    <row r="845" spans="1:8" x14ac:dyDescent="0.25">
      <c r="A845" s="33">
        <f>+'Base de datos  1'!A5523</f>
        <v>44470</v>
      </c>
      <c r="B845" t="str">
        <f>+'Base de datos  1'!C5517</f>
        <v>Mantencion</v>
      </c>
      <c r="C845" s="33">
        <f>+'Base de datos  1'!D5523</f>
        <v>44490</v>
      </c>
      <c r="D845" t="str">
        <f>+'Base de datos  1'!E5523</f>
        <v>TR</v>
      </c>
      <c r="E845" t="str">
        <f>+'Base de datos  1'!F5523</f>
        <v>2 Camiones de Agua Cist. Dist.</v>
      </c>
      <c r="G845" s="201">
        <f>+'Base de datos  1'!H5523</f>
        <v>90000</v>
      </c>
    </row>
    <row r="846" spans="1:8" x14ac:dyDescent="0.25">
      <c r="A846" s="33">
        <f>+'Base de datos  1'!A5524</f>
        <v>44470</v>
      </c>
      <c r="B846" t="str">
        <f>+'Base de datos  1'!C5518</f>
        <v>agua</v>
      </c>
      <c r="C846" s="33">
        <f>+'Base de datos  1'!D5524</f>
        <v>44495</v>
      </c>
      <c r="D846" t="str">
        <f>+'Base de datos  1'!E5524</f>
        <v>TR</v>
      </c>
      <c r="E846" t="str">
        <f>+'Base de datos  1'!F5524</f>
        <v>Recarga Internet entel</v>
      </c>
      <c r="G846" s="201">
        <f>+'Base de datos  1'!H5524</f>
        <v>10000</v>
      </c>
    </row>
    <row r="847" spans="1:8" x14ac:dyDescent="0.25">
      <c r="A847" s="33">
        <f>+'Base de datos  1'!A5525</f>
        <v>44470</v>
      </c>
      <c r="B847" t="str">
        <f>+'Base de datos  1'!C5519</f>
        <v>basura</v>
      </c>
      <c r="C847" s="33">
        <f>+'Base de datos  1'!D5525</f>
        <v>44496</v>
      </c>
      <c r="D847" t="str">
        <f>+'Base de datos  1'!E5525</f>
        <v>TR</v>
      </c>
      <c r="E847" t="str">
        <f>+'Base de datos  1'!F5525</f>
        <v>Retiro Basura 26 Oct.21</v>
      </c>
      <c r="G847" s="201">
        <f>+'Base de datos  1'!H5525</f>
        <v>120000</v>
      </c>
    </row>
    <row r="848" spans="1:8" x14ac:dyDescent="0.25">
      <c r="A848" s="167">
        <f>+'Base de datos  1'!A5526</f>
        <v>44470</v>
      </c>
      <c r="B848" s="168" t="str">
        <f>+'Base de datos  1'!C5520</f>
        <v>Agua</v>
      </c>
      <c r="C848" s="167">
        <f>+'Base de datos  1'!D5526</f>
        <v>44498</v>
      </c>
      <c r="D848" s="168" t="str">
        <f>+'Base de datos  1'!E5526</f>
        <v>TR</v>
      </c>
      <c r="E848" s="168" t="str">
        <f>+'Base de datos  1'!F5526</f>
        <v>3 Camiones de agua Cist. Dist.</v>
      </c>
      <c r="F848" s="168"/>
      <c r="G848" s="280">
        <f>+'Base de datos  1'!H5526</f>
        <v>135000</v>
      </c>
      <c r="H848" s="280">
        <f>SUM(G827:G848)</f>
        <v>1818344</v>
      </c>
    </row>
    <row r="849" spans="1:7" x14ac:dyDescent="0.25">
      <c r="A849" s="33">
        <f>+'Base de datos  1'!A5527</f>
        <v>44501</v>
      </c>
      <c r="B849" t="str">
        <f>+'Base de datos  1'!C5521</f>
        <v>Sueldos</v>
      </c>
      <c r="C849" s="33">
        <f>+'Base de datos  1'!D5527</f>
        <v>44502</v>
      </c>
      <c r="D849" t="str">
        <f>+'Base de datos  1'!E5527</f>
        <v>TR</v>
      </c>
      <c r="E849" t="str">
        <f>+'Base de datos  1'!F5527</f>
        <v>Liq. Oct. CH</v>
      </c>
      <c r="G849" s="201">
        <f>+'Base de datos  1'!H5527</f>
        <v>285650</v>
      </c>
    </row>
    <row r="850" spans="1:7" x14ac:dyDescent="0.25">
      <c r="A850" s="33">
        <f>+'Base de datos  1'!A5528</f>
        <v>44501</v>
      </c>
      <c r="B850" t="str">
        <f>+'Base de datos  1'!C5522</f>
        <v>basura</v>
      </c>
      <c r="C850" s="33">
        <f>+'Base de datos  1'!D5528</f>
        <v>44502</v>
      </c>
      <c r="D850" t="str">
        <f>+'Base de datos  1'!E5528</f>
        <v>TR</v>
      </c>
      <c r="E850" t="str">
        <f>+'Base de datos  1'!F5528</f>
        <v>Ferreteria El Yeco insumos varios</v>
      </c>
      <c r="G850" s="201">
        <f>+'Base de datos  1'!H5528</f>
        <v>42700</v>
      </c>
    </row>
    <row r="851" spans="1:7" x14ac:dyDescent="0.25">
      <c r="A851" s="33">
        <f>+'Base de datos  1'!A5529</f>
        <v>44501</v>
      </c>
      <c r="B851" t="str">
        <f>+'Base de datos  1'!C5523</f>
        <v>Agua</v>
      </c>
      <c r="C851" s="33">
        <f>+'Base de datos  1'!D5529</f>
        <v>44502</v>
      </c>
      <c r="D851" t="str">
        <f>+'Base de datos  1'!E5529</f>
        <v>TR</v>
      </c>
      <c r="E851" t="str">
        <f>+'Base de datos  1'!F5529</f>
        <v>Litoral 2</v>
      </c>
      <c r="G851" s="201">
        <f>+'Base de datos  1'!H5529</f>
        <v>42958</v>
      </c>
    </row>
    <row r="852" spans="1:7" x14ac:dyDescent="0.25">
      <c r="A852" s="33">
        <f>+'Base de datos  1'!A5530</f>
        <v>44501</v>
      </c>
      <c r="B852" t="str">
        <f>+'Base de datos  1'!C5524</f>
        <v>Internet</v>
      </c>
      <c r="C852" s="33">
        <f>+'Base de datos  1'!D5530</f>
        <v>44502</v>
      </c>
      <c r="D852" t="str">
        <f>+'Base de datos  1'!E5530</f>
        <v>TR</v>
      </c>
      <c r="E852" t="str">
        <f>+'Base de datos  1'!F5530</f>
        <v>Litoral 1</v>
      </c>
      <c r="G852" s="201">
        <f>+'Base de datos  1'!H5530</f>
        <v>111081</v>
      </c>
    </row>
    <row r="853" spans="1:7" x14ac:dyDescent="0.25">
      <c r="A853" s="33">
        <f>+'Base de datos  1'!A5531</f>
        <v>44501</v>
      </c>
      <c r="B853" t="str">
        <f>+'Base de datos  1'!C5525</f>
        <v>basura</v>
      </c>
      <c r="C853" s="33">
        <f>+'Base de datos  1'!D5531</f>
        <v>44502</v>
      </c>
      <c r="D853" t="str">
        <f>+'Base de datos  1'!E5531</f>
        <v>TR</v>
      </c>
      <c r="E853" t="str">
        <f>+'Base de datos  1'!F5531</f>
        <v>Litoral 3</v>
      </c>
      <c r="G853" s="201">
        <f>+'Base de datos  1'!H5531</f>
        <v>2806</v>
      </c>
    </row>
    <row r="854" spans="1:7" x14ac:dyDescent="0.25">
      <c r="A854" s="33">
        <f>+'Base de datos  1'!A5532</f>
        <v>44501</v>
      </c>
      <c r="B854" t="str">
        <f>+'Base de datos  1'!C5526</f>
        <v>agua</v>
      </c>
      <c r="C854" s="33">
        <f>+'Base de datos  1'!D5532</f>
        <v>44502</v>
      </c>
      <c r="D854" t="str">
        <f>+'Base de datos  1'!E5532</f>
        <v>TR</v>
      </c>
      <c r="E854" t="str">
        <f>+'Base de datos  1'!F5532</f>
        <v>Entel Celular CH</v>
      </c>
      <c r="G854" s="201">
        <f>+'Base de datos  1'!H5532</f>
        <v>16970</v>
      </c>
    </row>
    <row r="855" spans="1:7" x14ac:dyDescent="0.25">
      <c r="A855" s="33">
        <f>+'Base de datos  1'!A5533</f>
        <v>44501</v>
      </c>
      <c r="B855" t="str">
        <f>+'Base de datos  1'!C5527</f>
        <v>Sueldos</v>
      </c>
      <c r="C855" s="33">
        <f>+'Base de datos  1'!D5533</f>
        <v>44502</v>
      </c>
      <c r="D855" t="str">
        <f>+'Base de datos  1'!E5533</f>
        <v>TR</v>
      </c>
      <c r="E855" t="str">
        <f>+'Base de datos  1'!F5533</f>
        <v>Caja chica R. Figueroa Nov.21</v>
      </c>
      <c r="G855" s="201">
        <f>+'Base de datos  1'!H5533</f>
        <v>100000</v>
      </c>
    </row>
    <row r="856" spans="1:7" x14ac:dyDescent="0.25">
      <c r="A856" s="33">
        <f>+'Base de datos  1'!A5534</f>
        <v>44501</v>
      </c>
      <c r="B856" t="str">
        <f>+'Base de datos  1'!C5528</f>
        <v>Mantencion</v>
      </c>
      <c r="C856" s="33">
        <f>+'Base de datos  1'!D5534</f>
        <v>44503</v>
      </c>
      <c r="D856" t="str">
        <f>+'Base de datos  1'!E5534</f>
        <v>TR</v>
      </c>
      <c r="E856" t="str">
        <f>+'Base de datos  1'!F5534</f>
        <v>Retiro Basura 2 de nov.21</v>
      </c>
      <c r="G856" s="201">
        <f>+'Base de datos  1'!H5534</f>
        <v>120000</v>
      </c>
    </row>
    <row r="857" spans="1:7" x14ac:dyDescent="0.25">
      <c r="A857" s="33">
        <f>+'Base de datos  1'!A5535</f>
        <v>44501</v>
      </c>
      <c r="B857" t="str">
        <f>+'Base de datos  1'!C5529</f>
        <v>luz</v>
      </c>
      <c r="C857" s="33">
        <f>+'Base de datos  1'!D5535</f>
        <v>44505</v>
      </c>
      <c r="D857" t="str">
        <f>+'Base de datos  1'!E5535</f>
        <v>TR</v>
      </c>
      <c r="E857" t="str">
        <f>+'Base de datos  1'!F5535</f>
        <v>2 Camiones de Agua Cist. Distribucion</v>
      </c>
      <c r="G857" s="201">
        <f>+'Base de datos  1'!H5535</f>
        <v>90000</v>
      </c>
    </row>
    <row r="858" spans="1:7" x14ac:dyDescent="0.25">
      <c r="A858" s="33">
        <f>+'Base de datos  1'!A5536</f>
        <v>44501</v>
      </c>
      <c r="B858" t="str">
        <f>+'Base de datos  1'!C5530</f>
        <v>luz</v>
      </c>
      <c r="C858" s="33">
        <f>+'Base de datos  1'!D5536</f>
        <v>44508</v>
      </c>
      <c r="D858" t="str">
        <f>+'Base de datos  1'!E5536</f>
        <v>TR</v>
      </c>
      <c r="E858" t="str">
        <f>+'Base de datos  1'!F5536</f>
        <v>Pac Fraude seguro</v>
      </c>
      <c r="G858" s="201">
        <f>+'Base de datos  1'!H5536</f>
        <v>4269</v>
      </c>
    </row>
    <row r="859" spans="1:7" x14ac:dyDescent="0.25">
      <c r="A859" s="33">
        <f>+'Base de datos  1'!A5537</f>
        <v>44501</v>
      </c>
      <c r="B859" t="str">
        <f>+'Base de datos  1'!C5531</f>
        <v>luz</v>
      </c>
      <c r="C859" s="33">
        <f>+'Base de datos  1'!D5537</f>
        <v>44510</v>
      </c>
      <c r="D859" t="str">
        <f>+'Base de datos  1'!E5537</f>
        <v>TR</v>
      </c>
      <c r="E859" t="str">
        <f>+'Base de datos  1'!F5537</f>
        <v>Retiro Basura 9 de nov.21</v>
      </c>
      <c r="G859" s="201">
        <f>+'Base de datos  1'!H5537</f>
        <v>120000</v>
      </c>
    </row>
    <row r="860" spans="1:7" x14ac:dyDescent="0.25">
      <c r="A860" s="33">
        <f>+'Base de datos  1'!A5538</f>
        <v>44501</v>
      </c>
      <c r="B860" t="str">
        <f>+'Base de datos  1'!C5532</f>
        <v>celular</v>
      </c>
      <c r="C860" s="33">
        <f>+'Base de datos  1'!D5538</f>
        <v>44511</v>
      </c>
      <c r="D860" t="str">
        <f>+'Base de datos  1'!E5538</f>
        <v>TR</v>
      </c>
      <c r="E860" t="str">
        <f>+'Base de datos  1'!F5538</f>
        <v>2 Camiones de Agua Cist. Distribucion</v>
      </c>
      <c r="G860" s="201">
        <f>+'Base de datos  1'!H5538</f>
        <v>90000</v>
      </c>
    </row>
    <row r="861" spans="1:7" x14ac:dyDescent="0.25">
      <c r="A861" s="33">
        <f>+'Base de datos  1'!A5539</f>
        <v>44501</v>
      </c>
      <c r="B861" t="str">
        <f>+'Base de datos  1'!C5533</f>
        <v>caja chica</v>
      </c>
      <c r="C861" s="33">
        <f>+'Base de datos  1'!D5539</f>
        <v>44515</v>
      </c>
      <c r="D861" t="str">
        <f>+'Base de datos  1'!E5539</f>
        <v>TR</v>
      </c>
      <c r="E861" t="str">
        <f>+'Base de datos  1'!F5539</f>
        <v>Recarga Entel Internet</v>
      </c>
      <c r="G861" s="201">
        <f>+'Base de datos  1'!H5539</f>
        <v>10000</v>
      </c>
    </row>
    <row r="862" spans="1:7" x14ac:dyDescent="0.25">
      <c r="A862" s="33">
        <f>+'Base de datos  1'!A5540</f>
        <v>44501</v>
      </c>
      <c r="B862" t="str">
        <f>+'Base de datos  1'!C5534</f>
        <v>Basura</v>
      </c>
      <c r="C862" s="33">
        <f>+'Base de datos  1'!D5540</f>
        <v>44515</v>
      </c>
      <c r="D862" t="str">
        <f>+'Base de datos  1'!E5540</f>
        <v>TR</v>
      </c>
      <c r="E862" t="str">
        <f>+'Base de datos  1'!F5540</f>
        <v>Adelanto sueldo C.Henriquez</v>
      </c>
      <c r="G862" s="201">
        <f>+'Base de datos  1'!H5540</f>
        <v>120000</v>
      </c>
    </row>
    <row r="863" spans="1:7" x14ac:dyDescent="0.25">
      <c r="A863" s="33">
        <f>+'Base de datos  1'!A5541</f>
        <v>44501</v>
      </c>
      <c r="B863" t="str">
        <f>+'Base de datos  1'!C5535</f>
        <v>Agua</v>
      </c>
      <c r="C863" s="33">
        <f>+'Base de datos  1'!D5541</f>
        <v>44517</v>
      </c>
      <c r="D863" t="str">
        <f>+'Base de datos  1'!E5541</f>
        <v>TR</v>
      </c>
      <c r="E863" t="str">
        <f>+'Base de datos  1'!F5541</f>
        <v>Retiro Basura 16 Noviembre 2021</v>
      </c>
      <c r="G863" s="201">
        <f>+'Base de datos  1'!H5541</f>
        <v>120000</v>
      </c>
    </row>
    <row r="864" spans="1:7" x14ac:dyDescent="0.25">
      <c r="A864" s="33">
        <f>+'Base de datos  1'!A5542</f>
        <v>44501</v>
      </c>
      <c r="B864" t="str">
        <f>+'Base de datos  1'!C5536</f>
        <v>Administracion</v>
      </c>
      <c r="C864" s="33">
        <f>+'Base de datos  1'!D5542</f>
        <v>44519</v>
      </c>
      <c r="D864" t="str">
        <f>+'Base de datos  1'!E5542</f>
        <v>TR</v>
      </c>
      <c r="E864" t="str">
        <f>+'Base de datos  1'!F5542</f>
        <v>2 Camiones de Agua Cist. Distribucion</v>
      </c>
      <c r="G864" s="201">
        <f>+'Base de datos  1'!H5542</f>
        <v>90000</v>
      </c>
    </row>
    <row r="865" spans="1:8" x14ac:dyDescent="0.25">
      <c r="A865" s="33">
        <f>+'Base de datos  1'!A5543</f>
        <v>44501</v>
      </c>
      <c r="B865" t="str">
        <f>+'Base de datos  1'!C5537</f>
        <v>Basura</v>
      </c>
      <c r="C865" s="33">
        <f>+'Base de datos  1'!D5543</f>
        <v>44519</v>
      </c>
      <c r="D865" t="str">
        <f>+'Base de datos  1'!E5543</f>
        <v>TR</v>
      </c>
      <c r="E865" t="str">
        <f>+'Base de datos  1'!F5543</f>
        <v>Ferreteria El Yeco insumos varios</v>
      </c>
      <c r="G865" s="201">
        <f>+'Base de datos  1'!H5543</f>
        <v>76990</v>
      </c>
    </row>
    <row r="866" spans="1:8" x14ac:dyDescent="0.25">
      <c r="A866" s="33">
        <f>+'Base de datos  1'!A5544</f>
        <v>44501</v>
      </c>
      <c r="B866" t="str">
        <f>+'Base de datos  1'!C5538</f>
        <v>Agua</v>
      </c>
      <c r="C866" s="33">
        <f>+'Base de datos  1'!D5544</f>
        <v>44523</v>
      </c>
      <c r="D866" t="str">
        <f>+'Base de datos  1'!E5544</f>
        <v>TR</v>
      </c>
      <c r="E866" t="str">
        <f>+'Base de datos  1'!F5544</f>
        <v>Luis Pacheco 100,000 lts agua Dist.</v>
      </c>
      <c r="G866" s="201">
        <f>+'Base de datos  1'!H5544</f>
        <v>450000</v>
      </c>
    </row>
    <row r="867" spans="1:8" x14ac:dyDescent="0.25">
      <c r="A867" s="33">
        <f>+'Base de datos  1'!A5545</f>
        <v>44501</v>
      </c>
      <c r="B867" t="str">
        <f>+'Base de datos  1'!C5539</f>
        <v>Internet</v>
      </c>
      <c r="C867" s="33">
        <f>+'Base de datos  1'!D5545</f>
        <v>44523</v>
      </c>
      <c r="D867" t="str">
        <f>+'Base de datos  1'!E5545</f>
        <v>TR</v>
      </c>
      <c r="E867" t="str">
        <f>+'Base de datos  1'!F5545</f>
        <v>Retiro Basura 23 nov.21</v>
      </c>
      <c r="G867" s="201">
        <f>+'Base de datos  1'!H5545</f>
        <v>120000</v>
      </c>
    </row>
    <row r="868" spans="1:8" x14ac:dyDescent="0.25">
      <c r="A868" s="33">
        <f>+'Base de datos  1'!A5546</f>
        <v>44501</v>
      </c>
      <c r="B868" t="str">
        <f>+'Base de datos  1'!C5540</f>
        <v>Sueldos</v>
      </c>
      <c r="C868" s="33">
        <f>+'Base de datos  1'!D5546</f>
        <v>44525</v>
      </c>
      <c r="D868" t="str">
        <f>+'Base de datos  1'!E5546</f>
        <v>TR</v>
      </c>
      <c r="E868" t="str">
        <f>+'Base de datos  1'!F5546</f>
        <v>Insumos y polera C.H. mascarilla guantes</v>
      </c>
      <c r="G868" s="201">
        <f>+'Base de datos  1'!H5546</f>
        <v>27380</v>
      </c>
    </row>
    <row r="869" spans="1:8" x14ac:dyDescent="0.25">
      <c r="A869" s="33">
        <f>+'Base de datos  1'!A5547</f>
        <v>44501</v>
      </c>
      <c r="B869" t="str">
        <f>+'Base de datos  1'!C5541</f>
        <v>basura</v>
      </c>
      <c r="C869" s="33">
        <f>+'Base de datos  1'!D5547</f>
        <v>44525</v>
      </c>
      <c r="D869" t="str">
        <f>+'Base de datos  1'!E5547</f>
        <v>TR</v>
      </c>
      <c r="E869" t="str">
        <f>+'Base de datos  1'!F5547</f>
        <v>2 Camiones de Agua Cist. Distribucion</v>
      </c>
      <c r="G869" s="201">
        <f>+'Base de datos  1'!H5547</f>
        <v>90000</v>
      </c>
    </row>
    <row r="870" spans="1:8" x14ac:dyDescent="0.25">
      <c r="A870" s="167">
        <f>+'Base de datos  1'!A5548</f>
        <v>44501</v>
      </c>
      <c r="B870" s="168" t="str">
        <f>+'Base de datos  1'!C5542</f>
        <v>Agua</v>
      </c>
      <c r="C870" s="167">
        <f>+'Base de datos  1'!D5548</f>
        <v>44530</v>
      </c>
      <c r="D870" s="168" t="str">
        <f>+'Base de datos  1'!E5548</f>
        <v>TR</v>
      </c>
      <c r="E870" s="168" t="str">
        <f>+'Base de datos  1'!F5548</f>
        <v>LIQ. CH NOV.2021</v>
      </c>
      <c r="F870" s="168"/>
      <c r="G870" s="280">
        <f>+'Base de datos  1'!H5548</f>
        <v>285650</v>
      </c>
      <c r="H870" s="280">
        <f>SUM(G849:G870)</f>
        <v>2416454</v>
      </c>
    </row>
    <row r="871" spans="1:8" x14ac:dyDescent="0.25">
      <c r="A871" s="33">
        <f>+'Base de datos  1'!A5549</f>
        <v>44531</v>
      </c>
      <c r="B871" t="str">
        <f>+'Base de datos  1'!C5543</f>
        <v>Mantencion</v>
      </c>
      <c r="C871" s="33">
        <f>+'Base de datos  1'!D5549</f>
        <v>44532</v>
      </c>
      <c r="D871" t="str">
        <f>+'Base de datos  1'!E5549</f>
        <v>TR</v>
      </c>
      <c r="E871" t="str">
        <f>+'Base de datos  1'!F5549</f>
        <v>Retiro Basura 30 Nov.2021</v>
      </c>
      <c r="G871" s="201">
        <f>+'Base de datos  1'!H5549</f>
        <v>120000</v>
      </c>
    </row>
    <row r="872" spans="1:8" x14ac:dyDescent="0.25">
      <c r="A872" s="33">
        <f>+'Base de datos  1'!A5550</f>
        <v>44531</v>
      </c>
      <c r="B872" t="str">
        <f>+'Base de datos  1'!C5544</f>
        <v>agua</v>
      </c>
      <c r="C872" s="33">
        <f>+'Base de datos  1'!D5550</f>
        <v>44533</v>
      </c>
      <c r="D872" t="str">
        <f>+'Base de datos  1'!E5550</f>
        <v>TR</v>
      </c>
      <c r="E872" t="str">
        <f>+'Base de datos  1'!F5550</f>
        <v>Luis Marchant Rep. Bancas Mirador</v>
      </c>
      <c r="G872" s="201">
        <f>+'Base de datos  1'!H5550</f>
        <v>20000</v>
      </c>
    </row>
    <row r="873" spans="1:8" x14ac:dyDescent="0.25">
      <c r="A873" s="33">
        <f>+'Base de datos  1'!A5551</f>
        <v>44531</v>
      </c>
      <c r="B873" t="str">
        <f>+'Base de datos  1'!C5545</f>
        <v>basura</v>
      </c>
      <c r="C873" s="33">
        <f>+'Base de datos  1'!D5551</f>
        <v>44533</v>
      </c>
      <c r="D873" t="str">
        <f>+'Base de datos  1'!E5551</f>
        <v>TR</v>
      </c>
      <c r="E873" t="str">
        <f>+'Base de datos  1'!F5551</f>
        <v>3 Camiones de Agua Cist. Distribucion</v>
      </c>
      <c r="G873" s="201">
        <f>+'Base de datos  1'!H5551</f>
        <v>135000</v>
      </c>
    </row>
    <row r="874" spans="1:8" x14ac:dyDescent="0.25">
      <c r="A874" s="33">
        <f>+'Base de datos  1'!A5552</f>
        <v>44531</v>
      </c>
      <c r="B874" t="str">
        <f>+'Base de datos  1'!C5546</f>
        <v>ropa de trabajo</v>
      </c>
      <c r="C874" s="33">
        <f>+'Base de datos  1'!D5552</f>
        <v>44536</v>
      </c>
      <c r="D874" t="str">
        <f>+'Base de datos  1'!E5552</f>
        <v>TR</v>
      </c>
      <c r="E874" t="str">
        <f>+'Base de datos  1'!F5552</f>
        <v>Litoral 1</v>
      </c>
      <c r="G874" s="201">
        <f>+'Base de datos  1'!H5552</f>
        <v>38079</v>
      </c>
    </row>
    <row r="875" spans="1:8" x14ac:dyDescent="0.25">
      <c r="A875" s="33">
        <f>+'Base de datos  1'!A5553</f>
        <v>44531</v>
      </c>
      <c r="B875" t="str">
        <f>+'Base de datos  1'!C5547</f>
        <v>Agua</v>
      </c>
      <c r="C875" s="33">
        <f>+'Base de datos  1'!D5553</f>
        <v>44536</v>
      </c>
      <c r="D875" t="str">
        <f>+'Base de datos  1'!E5553</f>
        <v>TR</v>
      </c>
      <c r="E875" t="str">
        <f>+'Base de datos  1'!F5553</f>
        <v>Litoral 2</v>
      </c>
      <c r="G875" s="201">
        <f>+'Base de datos  1'!H5553</f>
        <v>25639</v>
      </c>
    </row>
    <row r="876" spans="1:8" x14ac:dyDescent="0.25">
      <c r="A876" s="33">
        <f>+'Base de datos  1'!A5554</f>
        <v>44531</v>
      </c>
      <c r="B876" t="str">
        <f>+'Base de datos  1'!C5548</f>
        <v>Sueldos</v>
      </c>
      <c r="C876" s="33">
        <f>+'Base de datos  1'!D5554</f>
        <v>44536</v>
      </c>
      <c r="D876" t="str">
        <f>+'Base de datos  1'!E5554</f>
        <v>TR</v>
      </c>
      <c r="E876" t="str">
        <f>+'Base de datos  1'!F5554</f>
        <v>Litoral 3</v>
      </c>
      <c r="G876" s="201">
        <f>+'Base de datos  1'!H5554</f>
        <v>2319</v>
      </c>
    </row>
    <row r="877" spans="1:8" x14ac:dyDescent="0.25">
      <c r="A877" s="33">
        <f>+'Base de datos  1'!A5555</f>
        <v>44531</v>
      </c>
      <c r="B877" t="str">
        <f>+'Base de datos  1'!C5549</f>
        <v>basura</v>
      </c>
      <c r="C877" s="33">
        <f>+'Base de datos  1'!D5555</f>
        <v>44536</v>
      </c>
      <c r="D877" t="str">
        <f>+'Base de datos  1'!E5555</f>
        <v>TR</v>
      </c>
      <c r="E877" t="str">
        <f>+'Base de datos  1'!F5555</f>
        <v>Entel pcs celu ch</v>
      </c>
      <c r="G877" s="201">
        <f>+'Base de datos  1'!H5555</f>
        <v>16970</v>
      </c>
    </row>
    <row r="878" spans="1:8" x14ac:dyDescent="0.25">
      <c r="A878" s="33">
        <f>+'Base de datos  1'!A5556</f>
        <v>44531</v>
      </c>
      <c r="B878" t="str">
        <f>+'Base de datos  1'!C5550</f>
        <v>Mantencion</v>
      </c>
      <c r="C878" s="33">
        <f>+'Base de datos  1'!D5556</f>
        <v>44536</v>
      </c>
      <c r="D878" t="str">
        <f>+'Base de datos  1'!E5556</f>
        <v>TR</v>
      </c>
      <c r="E878" t="str">
        <f>+'Base de datos  1'!F5556</f>
        <v>Caja Chica R. Figueroa</v>
      </c>
      <c r="G878" s="201">
        <f>+'Base de datos  1'!H5556</f>
        <v>100000</v>
      </c>
    </row>
    <row r="879" spans="1:8" x14ac:dyDescent="0.25">
      <c r="A879" s="33">
        <f>+'Base de datos  1'!A5557</f>
        <v>44531</v>
      </c>
      <c r="B879" t="str">
        <f>+'Base de datos  1'!C5551</f>
        <v>Agua</v>
      </c>
      <c r="C879" s="33">
        <f>+'Base de datos  1'!D5557</f>
        <v>44536</v>
      </c>
      <c r="D879" t="str">
        <f>+'Base de datos  1'!E5557</f>
        <v>TR</v>
      </c>
      <c r="E879" t="str">
        <f>+'Base de datos  1'!F5557</f>
        <v>Previred CH</v>
      </c>
      <c r="G879" s="201">
        <f>+'Base de datos  1'!H5557</f>
        <v>120250</v>
      </c>
    </row>
    <row r="880" spans="1:8" x14ac:dyDescent="0.25">
      <c r="A880" s="33">
        <f>+'Base de datos  1'!A5558</f>
        <v>44531</v>
      </c>
      <c r="B880" t="str">
        <f>+'Base de datos  1'!C5552</f>
        <v>luz</v>
      </c>
      <c r="C880" s="33">
        <f>+'Base de datos  1'!D5558</f>
        <v>44536</v>
      </c>
      <c r="D880" t="str">
        <f>+'Base de datos  1'!E5558</f>
        <v>TR</v>
      </c>
      <c r="E880" t="str">
        <f>+'Base de datos  1'!F5558</f>
        <v>Pac Seg Fraude</v>
      </c>
      <c r="G880" s="201">
        <f>+'Base de datos  1'!H5558</f>
        <v>4324</v>
      </c>
    </row>
    <row r="881" spans="1:8" x14ac:dyDescent="0.25">
      <c r="A881" s="33">
        <f>+'Base de datos  1'!A5559</f>
        <v>44531</v>
      </c>
      <c r="B881" t="str">
        <f>+'Base de datos  1'!C5553</f>
        <v>luz</v>
      </c>
      <c r="C881" s="33">
        <f>+'Base de datos  1'!D5559</f>
        <v>44536</v>
      </c>
      <c r="D881" t="str">
        <f>+'Base de datos  1'!E5559</f>
        <v>TR</v>
      </c>
      <c r="E881" t="str">
        <f>+'Base de datos  1'!F5559</f>
        <v>Recarga Internet Entel</v>
      </c>
      <c r="G881" s="201">
        <f>+'Base de datos  1'!H5559</f>
        <v>10000</v>
      </c>
    </row>
    <row r="882" spans="1:8" x14ac:dyDescent="0.25">
      <c r="A882" s="33">
        <f>+'Base de datos  1'!A5560</f>
        <v>44531</v>
      </c>
      <c r="B882" t="str">
        <f>+'Base de datos  1'!C5554</f>
        <v>luz</v>
      </c>
      <c r="C882" s="33">
        <f>+'Base de datos  1'!D5560</f>
        <v>44537</v>
      </c>
      <c r="D882" t="str">
        <f>+'Base de datos  1'!E5560</f>
        <v>TR</v>
      </c>
      <c r="E882" t="str">
        <f>+'Base de datos  1'!F5560</f>
        <v>Retiro Basura 7 de dic.2021</v>
      </c>
      <c r="G882" s="201">
        <f>+'Base de datos  1'!H5560</f>
        <v>120000</v>
      </c>
    </row>
    <row r="883" spans="1:8" x14ac:dyDescent="0.25">
      <c r="A883" s="33">
        <f>+'Base de datos  1'!A5561</f>
        <v>44531</v>
      </c>
      <c r="B883" t="str">
        <f>+'Base de datos  1'!C5555</f>
        <v>celular</v>
      </c>
      <c r="C883" s="33">
        <f>+'Base de datos  1'!D5561</f>
        <v>44537</v>
      </c>
      <c r="D883" t="str">
        <f>+'Base de datos  1'!E5561</f>
        <v>TR</v>
      </c>
      <c r="E883" t="str">
        <f>+'Base de datos  1'!F5561</f>
        <v>2 Camiones de Agua Cist- Dist.</v>
      </c>
      <c r="G883" s="201">
        <f>+'Base de datos  1'!H5561</f>
        <v>90000</v>
      </c>
    </row>
    <row r="884" spans="1:8" x14ac:dyDescent="0.25">
      <c r="A884" s="33">
        <f>+'Base de datos  1'!A5562</f>
        <v>44531</v>
      </c>
      <c r="B884" t="str">
        <f>+'Base de datos  1'!C5556</f>
        <v>caja chica</v>
      </c>
      <c r="C884" s="33">
        <f>+'Base de datos  1'!D5562</f>
        <v>44545</v>
      </c>
      <c r="D884" t="str">
        <f>+'Base de datos  1'!E5562</f>
        <v>TR</v>
      </c>
      <c r="E884" t="str">
        <f>+'Base de datos  1'!F5562</f>
        <v>Retiro basura 14 dic.21</v>
      </c>
      <c r="G884" s="201">
        <f>+'Base de datos  1'!H5562</f>
        <v>120000</v>
      </c>
    </row>
    <row r="885" spans="1:8" x14ac:dyDescent="0.25">
      <c r="A885" s="33">
        <f>+'Base de datos  1'!A5563</f>
        <v>44531</v>
      </c>
      <c r="B885" t="str">
        <f>+'Base de datos  1'!C5557</f>
        <v>Imposiciones</v>
      </c>
      <c r="C885" s="33">
        <f>+'Base de datos  1'!D5563</f>
        <v>44545</v>
      </c>
      <c r="D885" t="str">
        <f>+'Base de datos  1'!E5563</f>
        <v>TR</v>
      </c>
      <c r="E885" t="str">
        <f>+'Base de datos  1'!F5563</f>
        <v>Adelanto C.Henriquez</v>
      </c>
      <c r="G885" s="201">
        <f>+'Base de datos  1'!H5563</f>
        <v>120000</v>
      </c>
    </row>
    <row r="886" spans="1:8" x14ac:dyDescent="0.25">
      <c r="A886" s="33">
        <f>+'Base de datos  1'!A5564</f>
        <v>44531</v>
      </c>
      <c r="B886" t="str">
        <f>+'Base de datos  1'!C5558</f>
        <v>Administracion</v>
      </c>
      <c r="C886" s="33">
        <f>+'Base de datos  1'!D5564</f>
        <v>44546</v>
      </c>
      <c r="D886" t="str">
        <f>+'Base de datos  1'!E5564</f>
        <v>TR</v>
      </c>
      <c r="E886" t="str">
        <f>+'Base de datos  1'!F5564</f>
        <v>2 Camiones de Agua Cist- Dist.</v>
      </c>
      <c r="G886" s="201">
        <f>+'Base de datos  1'!H5564</f>
        <v>135000</v>
      </c>
    </row>
    <row r="887" spans="1:8" x14ac:dyDescent="0.25">
      <c r="A887" s="33">
        <f>+'Base de datos  1'!A5565</f>
        <v>44531</v>
      </c>
      <c r="B887" t="str">
        <f>+'Base de datos  1'!C5559</f>
        <v>Internet</v>
      </c>
      <c r="C887" s="33">
        <f>+'Base de datos  1'!D5565</f>
        <v>44546</v>
      </c>
      <c r="D887" t="str">
        <f>+'Base de datos  1'!E5565</f>
        <v>TR</v>
      </c>
      <c r="E887" t="str">
        <f>+'Base de datos  1'!F5565</f>
        <v>Ferreteria El Yeco varios</v>
      </c>
      <c r="G887" s="201">
        <f>+'Base de datos  1'!H5565</f>
        <v>41050</v>
      </c>
    </row>
    <row r="888" spans="1:8" x14ac:dyDescent="0.25">
      <c r="A888" s="33">
        <f>+'Base de datos  1'!A5566</f>
        <v>44531</v>
      </c>
      <c r="B888" t="str">
        <f>+'Base de datos  1'!C5560</f>
        <v>Basura</v>
      </c>
      <c r="C888" s="33">
        <f>+'Base de datos  1'!D5566</f>
        <v>44552</v>
      </c>
      <c r="D888" t="str">
        <f>+'Base de datos  1'!E5566</f>
        <v>TR</v>
      </c>
      <c r="E888" t="str">
        <f>+'Base de datos  1'!F5566</f>
        <v>Retiro Basura 21 de dic.21</v>
      </c>
      <c r="G888" s="201">
        <f>+'Base de datos  1'!H5566</f>
        <v>120000</v>
      </c>
    </row>
    <row r="889" spans="1:8" x14ac:dyDescent="0.25">
      <c r="A889" s="33">
        <f>+'Base de datos  1'!A5567</f>
        <v>44531</v>
      </c>
      <c r="B889" t="str">
        <f>+'Base de datos  1'!C5561</f>
        <v>Agua</v>
      </c>
      <c r="C889" s="33">
        <f>+'Base de datos  1'!D5567</f>
        <v>44552</v>
      </c>
      <c r="D889" t="str">
        <f>+'Base de datos  1'!E5567</f>
        <v>TR</v>
      </c>
      <c r="E889" t="str">
        <f>+'Base de datos  1'!F5567</f>
        <v>Aguinaldo C.Henriquez</v>
      </c>
      <c r="G889" s="201">
        <f>+'Base de datos  1'!H5567</f>
        <v>65000</v>
      </c>
    </row>
    <row r="890" spans="1:8" x14ac:dyDescent="0.25">
      <c r="A890" s="33">
        <f>+'Base de datos  1'!A5568</f>
        <v>44531</v>
      </c>
      <c r="B890" t="str">
        <f>+'Base de datos  1'!C5562</f>
        <v>basura</v>
      </c>
      <c r="C890" s="33">
        <f>+'Base de datos  1'!D5568</f>
        <v>44552</v>
      </c>
      <c r="D890" t="str">
        <f>+'Base de datos  1'!E5568</f>
        <v>TR</v>
      </c>
      <c r="E890" t="str">
        <f>+'Base de datos  1'!F5568</f>
        <v>2 Camiones de Agua Cist- Dist.</v>
      </c>
      <c r="G890" s="201">
        <f>+'Base de datos  1'!H5568</f>
        <v>90000</v>
      </c>
    </row>
    <row r="891" spans="1:8" x14ac:dyDescent="0.25">
      <c r="A891" s="33">
        <f>+'Base de datos  1'!A5569</f>
        <v>44531</v>
      </c>
      <c r="B891" t="str">
        <f>+'Base de datos  1'!C5563</f>
        <v>Sueldos</v>
      </c>
      <c r="C891" s="33">
        <f>+'Base de datos  1'!D5569</f>
        <v>44557</v>
      </c>
      <c r="D891" t="str">
        <f>+'Base de datos  1'!E5569</f>
        <v>TR</v>
      </c>
      <c r="E891" t="str">
        <f>+'Base de datos  1'!F5569</f>
        <v>Luis Marchant, Desmalezado Puyehue 39</v>
      </c>
      <c r="G891" s="201">
        <f>+'Base de datos  1'!H5569</f>
        <v>50000</v>
      </c>
    </row>
    <row r="892" spans="1:8" x14ac:dyDescent="0.25">
      <c r="A892" s="33">
        <f>+'Base de datos  1'!A5570</f>
        <v>44531</v>
      </c>
      <c r="B892" t="str">
        <f>+'Base de datos  1'!C5564</f>
        <v>Agua</v>
      </c>
      <c r="C892" s="33">
        <f>+'Base de datos  1'!D5570</f>
        <v>44557</v>
      </c>
      <c r="D892" t="str">
        <f>+'Base de datos  1'!E5570</f>
        <v>TR</v>
      </c>
      <c r="E892" t="str">
        <f>+'Base de datos  1'!F5570</f>
        <v>Luis Marchant, Desmalezado Puyehue 45</v>
      </c>
      <c r="G892" s="201">
        <f>+'Base de datos  1'!H5570</f>
        <v>60000</v>
      </c>
    </row>
    <row r="893" spans="1:8" x14ac:dyDescent="0.25">
      <c r="A893" s="33">
        <f>+'Base de datos  1'!A5571</f>
        <v>44531</v>
      </c>
      <c r="B893" t="str">
        <f>+'Base de datos  1'!C5565</f>
        <v>Mantencion</v>
      </c>
      <c r="C893" s="33">
        <f>+'Base de datos  1'!D5571</f>
        <v>44557</v>
      </c>
      <c r="D893" t="str">
        <f>+'Base de datos  1'!E5571</f>
        <v>TR</v>
      </c>
      <c r="E893" t="str">
        <f>+'Base de datos  1'!F5571</f>
        <v>Luis Marchant, retiro Maleza sede</v>
      </c>
      <c r="G893" s="201">
        <f>+'Base de datos  1'!H5571</f>
        <v>10000</v>
      </c>
    </row>
    <row r="894" spans="1:8" x14ac:dyDescent="0.25">
      <c r="A894" s="33">
        <f>+'Base de datos  1'!A5572</f>
        <v>44531</v>
      </c>
      <c r="B894" t="str">
        <f>+'Base de datos  1'!C5566</f>
        <v>Basura</v>
      </c>
      <c r="C894" s="33">
        <f>+'Base de datos  1'!D5572</f>
        <v>44559</v>
      </c>
      <c r="D894" t="str">
        <f>+'Base de datos  1'!E5572</f>
        <v>TR</v>
      </c>
      <c r="E894" t="str">
        <f>+'Base de datos  1'!F5572</f>
        <v>Retiro Basura 28 dic.21</v>
      </c>
      <c r="G894" s="201">
        <f>+'Base de datos  1'!H5572</f>
        <v>120000</v>
      </c>
    </row>
    <row r="895" spans="1:8" x14ac:dyDescent="0.25">
      <c r="A895" s="33">
        <f>+'Base de datos  1'!A5573</f>
        <v>44531</v>
      </c>
      <c r="B895" t="str">
        <f>+'Base de datos  1'!C5567</f>
        <v>Sueldos</v>
      </c>
      <c r="C895" s="33">
        <f>+'Base de datos  1'!D5573</f>
        <v>44560</v>
      </c>
      <c r="D895" t="str">
        <f>+'Base de datos  1'!E5573</f>
        <v>TR</v>
      </c>
      <c r="E895" t="str">
        <f>+'Base de datos  1'!F5573</f>
        <v>Liq. CH Diciembre 2021</v>
      </c>
      <c r="G895" s="201">
        <f>+'Base de datos  1'!H5573</f>
        <v>285651</v>
      </c>
    </row>
    <row r="896" spans="1:8" x14ac:dyDescent="0.25">
      <c r="A896" s="167">
        <f>+'Base de datos  1'!A5574</f>
        <v>44531</v>
      </c>
      <c r="B896" s="168" t="str">
        <f>+'Base de datos  1'!C5568</f>
        <v>Agua</v>
      </c>
      <c r="C896" s="167">
        <f>+'Base de datos  1'!D5574</f>
        <v>44560</v>
      </c>
      <c r="D896" s="168" t="str">
        <f>+'Base de datos  1'!E5574</f>
        <v>TR</v>
      </c>
      <c r="E896" s="168" t="str">
        <f>+'Base de datos  1'!F5574</f>
        <v>3 Camiones de Agua Cist. Distribucion</v>
      </c>
      <c r="F896" s="168"/>
      <c r="G896" s="280">
        <f>+'Base de datos  1'!H5574</f>
        <v>135000</v>
      </c>
      <c r="H896" s="280">
        <f>SUM(G871:G896)</f>
        <v>2154282</v>
      </c>
    </row>
    <row r="897" spans="3:11" ht="15.75" thickBot="1" x14ac:dyDescent="0.3">
      <c r="C897" s="9"/>
      <c r="F897" s="10"/>
      <c r="G897" s="92"/>
      <c r="I897" s="1"/>
    </row>
    <row r="898" spans="3:11" ht="20.25" thickTop="1" thickBot="1" x14ac:dyDescent="0.35">
      <c r="E898" s="25" t="s">
        <v>712</v>
      </c>
      <c r="F898" s="22"/>
      <c r="G898" s="97">
        <f>SUM(G591:G896)</f>
        <v>34667740</v>
      </c>
      <c r="J898" s="1"/>
    </row>
    <row r="899" spans="3:11" ht="15.75" thickTop="1" x14ac:dyDescent="0.25"/>
    <row r="900" spans="3:11" ht="21.75" thickBot="1" x14ac:dyDescent="0.4">
      <c r="D900" s="26"/>
      <c r="E900" s="26"/>
      <c r="F900" s="26"/>
    </row>
    <row r="901" spans="3:11" ht="22.5" thickTop="1" thickBot="1" x14ac:dyDescent="0.4">
      <c r="D901" s="27" t="s">
        <v>165</v>
      </c>
      <c r="E901" s="27"/>
      <c r="F901" s="28">
        <f>+E5+G586-G898</f>
        <v>8616305</v>
      </c>
      <c r="K901" s="1"/>
    </row>
    <row r="902" spans="3:11" ht="15.75" thickTop="1" x14ac:dyDescent="0.25">
      <c r="J902" s="1"/>
    </row>
    <row r="905" spans="3:11" ht="15.75" thickBot="1" x14ac:dyDescent="0.3"/>
    <row r="906" spans="3:11" ht="27.75" thickTop="1" thickBot="1" x14ac:dyDescent="0.45">
      <c r="D906" s="323" t="s">
        <v>1945</v>
      </c>
      <c r="E906" s="323"/>
      <c r="F906" s="323"/>
      <c r="G906" s="324"/>
    </row>
    <row r="907" spans="3:11" ht="19.5" thickTop="1" x14ac:dyDescent="0.3">
      <c r="D907" s="3" t="s">
        <v>469</v>
      </c>
      <c r="E907" s="20"/>
      <c r="F907" s="3"/>
      <c r="G907" s="98">
        <f>+'julio 2016'!D3</f>
        <v>9641551</v>
      </c>
    </row>
    <row r="908" spans="3:11" ht="18.75" x14ac:dyDescent="0.3">
      <c r="D908" s="3" t="s">
        <v>470</v>
      </c>
      <c r="E908" s="20"/>
      <c r="F908" s="20">
        <v>42705</v>
      </c>
      <c r="G908" s="98">
        <v>11798398</v>
      </c>
      <c r="H908" s="1">
        <f>G908/12</f>
        <v>983199.83333333337</v>
      </c>
    </row>
    <row r="909" spans="3:11" ht="18.75" x14ac:dyDescent="0.3">
      <c r="D909" s="3" t="s">
        <v>624</v>
      </c>
      <c r="F909" s="20">
        <v>43070</v>
      </c>
      <c r="G909" s="98">
        <v>34859875</v>
      </c>
      <c r="H909" s="1">
        <f t="shared" ref="H909:H910" si="0">G909/12</f>
        <v>2904989.5833333335</v>
      </c>
    </row>
    <row r="910" spans="3:11" ht="18.75" x14ac:dyDescent="0.3">
      <c r="D910" s="3" t="s">
        <v>714</v>
      </c>
      <c r="F910" s="20">
        <v>43435</v>
      </c>
      <c r="G910" s="98">
        <v>28231214</v>
      </c>
      <c r="H910" s="1">
        <f t="shared" si="0"/>
        <v>2352601.1666666665</v>
      </c>
    </row>
    <row r="911" spans="3:11" ht="18.75" x14ac:dyDescent="0.3">
      <c r="D911" s="3" t="s">
        <v>1390</v>
      </c>
      <c r="F911" s="20">
        <v>43800</v>
      </c>
      <c r="G911" s="98">
        <v>25884848</v>
      </c>
      <c r="H911" s="1">
        <f>G911/12</f>
        <v>2157070.6666666665</v>
      </c>
      <c r="J911" s="4">
        <f>SUM(G907:G913)</f>
        <v>202351946</v>
      </c>
      <c r="K911" s="3" t="s">
        <v>1650</v>
      </c>
    </row>
    <row r="912" spans="3:11" ht="18.75" x14ac:dyDescent="0.3">
      <c r="D912" s="3" t="s">
        <v>1630</v>
      </c>
      <c r="F912" s="20">
        <v>44166</v>
      </c>
      <c r="G912" s="98">
        <v>57956387</v>
      </c>
      <c r="H912" s="1">
        <f>G912/12</f>
        <v>4829698.916666667</v>
      </c>
    </row>
    <row r="913" spans="4:11" ht="18.75" x14ac:dyDescent="0.3">
      <c r="D913" s="3" t="s">
        <v>1651</v>
      </c>
      <c r="F913" s="20">
        <v>44531</v>
      </c>
      <c r="G913" s="98">
        <f>+G586</f>
        <v>33979673</v>
      </c>
      <c r="H913" s="1">
        <f>+G913/12</f>
        <v>2831639.4166666665</v>
      </c>
    </row>
    <row r="914" spans="4:11" ht="18.75" x14ac:dyDescent="0.3">
      <c r="D914" s="3"/>
      <c r="F914" s="20"/>
      <c r="G914" s="98"/>
      <c r="H914" s="1"/>
    </row>
    <row r="915" spans="4:11" ht="18.75" x14ac:dyDescent="0.3">
      <c r="D915" s="3" t="s">
        <v>74</v>
      </c>
      <c r="E915" s="3"/>
      <c r="F915" s="3"/>
      <c r="G915" s="99"/>
    </row>
    <row r="916" spans="4:11" ht="18.75" x14ac:dyDescent="0.3">
      <c r="D916" s="3" t="s">
        <v>471</v>
      </c>
      <c r="E916" s="3"/>
      <c r="F916" s="20">
        <v>42705</v>
      </c>
      <c r="G916" s="100">
        <v>-8019350</v>
      </c>
      <c r="H916" s="159"/>
      <c r="J916" s="285">
        <f>+G913+G921</f>
        <v>-688067</v>
      </c>
      <c r="K916" s="3" t="s">
        <v>1649</v>
      </c>
    </row>
    <row r="917" spans="4:11" ht="18.75" x14ac:dyDescent="0.3">
      <c r="D917" s="3" t="s">
        <v>625</v>
      </c>
      <c r="F917" s="20">
        <v>43070</v>
      </c>
      <c r="G917" s="100">
        <v>-36245167</v>
      </c>
      <c r="H917" s="1">
        <f t="shared" ref="H917:H918" si="1">G917/12</f>
        <v>-3020430.5833333335</v>
      </c>
      <c r="J917" s="159"/>
      <c r="K917" s="159"/>
    </row>
    <row r="918" spans="4:11" ht="18.75" x14ac:dyDescent="0.3">
      <c r="D918" s="3" t="s">
        <v>715</v>
      </c>
      <c r="F918" s="20">
        <v>43435</v>
      </c>
      <c r="G918" s="100">
        <v>-25135260</v>
      </c>
      <c r="H918" s="1">
        <f t="shared" si="1"/>
        <v>-2094605</v>
      </c>
      <c r="J918" s="159"/>
      <c r="K918" s="159"/>
    </row>
    <row r="919" spans="4:11" ht="18.75" x14ac:dyDescent="0.3">
      <c r="D919" s="3" t="s">
        <v>1337</v>
      </c>
      <c r="F919" s="20">
        <v>43800</v>
      </c>
      <c r="G919" s="100">
        <v>-31383968</v>
      </c>
      <c r="H919" s="1">
        <f>G919/12</f>
        <v>-2615330.6666666665</v>
      </c>
      <c r="J919" s="285">
        <f>SUM(G916:G921)</f>
        <v>-193735641</v>
      </c>
      <c r="K919" s="285" t="s">
        <v>1648</v>
      </c>
    </row>
    <row r="920" spans="4:11" ht="18.75" x14ac:dyDescent="0.3">
      <c r="D920" s="3" t="s">
        <v>1631</v>
      </c>
      <c r="F920" s="20">
        <v>44166</v>
      </c>
      <c r="G920" s="100">
        <v>-58284156</v>
      </c>
      <c r="H920" s="1">
        <f>G920/12</f>
        <v>-4857013</v>
      </c>
      <c r="J920" s="159"/>
      <c r="K920" s="159"/>
    </row>
    <row r="921" spans="4:11" ht="18.75" x14ac:dyDescent="0.3">
      <c r="D921" s="3" t="s">
        <v>1759</v>
      </c>
      <c r="F921" s="20">
        <v>44531</v>
      </c>
      <c r="G921" s="100">
        <f>-G898</f>
        <v>-34667740</v>
      </c>
      <c r="H921" s="1">
        <f>G921/12</f>
        <v>-2888978.3333333335</v>
      </c>
      <c r="J921" s="159"/>
      <c r="K921" s="159"/>
    </row>
    <row r="922" spans="4:11" ht="15.75" thickBot="1" x14ac:dyDescent="0.3">
      <c r="G922" s="101"/>
    </row>
    <row r="923" spans="4:11" ht="22.5" thickTop="1" thickBot="1" x14ac:dyDescent="0.4">
      <c r="D923" s="42" t="s">
        <v>1756</v>
      </c>
      <c r="E923" s="43"/>
      <c r="F923" s="43"/>
      <c r="G923" s="102">
        <f>+G907+G909+G917+G908+G916+G910+G918+G911+G919+G912+G920+G913+G921</f>
        <v>8616305</v>
      </c>
      <c r="I923" s="1"/>
      <c r="J923" s="159"/>
    </row>
    <row r="924" spans="4:11" ht="16.5" thickTop="1" thickBot="1" x14ac:dyDescent="0.3">
      <c r="G924" s="101"/>
    </row>
    <row r="925" spans="4:11" ht="22.5" thickTop="1" thickBot="1" x14ac:dyDescent="0.4">
      <c r="D925" s="42" t="s">
        <v>1943</v>
      </c>
      <c r="E925" s="43"/>
      <c r="F925" s="43"/>
      <c r="G925" s="102">
        <f>+'dep a plazo y saldos  bco'!A109</f>
        <v>53539716</v>
      </c>
    </row>
    <row r="926" spans="4:11" ht="15.75" thickTop="1" x14ac:dyDescent="0.25"/>
    <row r="927" spans="4:11" ht="15.75" thickBot="1" x14ac:dyDescent="0.3"/>
    <row r="928" spans="4:11" ht="24.75" thickTop="1" thickBot="1" x14ac:dyDescent="0.4">
      <c r="D928" s="286" t="s">
        <v>975</v>
      </c>
      <c r="E928" s="286"/>
      <c r="F928" s="286"/>
      <c r="G928" s="102">
        <f>+G923+G925</f>
        <v>62156021</v>
      </c>
    </row>
    <row r="929" spans="4:7" ht="15.75" thickTop="1" x14ac:dyDescent="0.25"/>
    <row r="934" spans="4:7" ht="18.75" x14ac:dyDescent="0.3">
      <c r="D934" s="325" t="s">
        <v>1643</v>
      </c>
      <c r="E934" s="325"/>
      <c r="F934" s="325"/>
      <c r="G934" s="325"/>
    </row>
    <row r="935" spans="4:7" ht="18.75" x14ac:dyDescent="0.3">
      <c r="D935" s="259"/>
      <c r="E935" s="258"/>
      <c r="F935" s="258"/>
      <c r="G935" s="262"/>
    </row>
    <row r="936" spans="4:7" ht="18.75" x14ac:dyDescent="0.3">
      <c r="D936" s="263" t="s">
        <v>1646</v>
      </c>
      <c r="E936" s="264" t="s">
        <v>42</v>
      </c>
      <c r="F936" s="263" t="s">
        <v>1645</v>
      </c>
      <c r="G936" s="265"/>
    </row>
    <row r="937" spans="4:7" ht="18.75" x14ac:dyDescent="0.3">
      <c r="D937" s="259" t="s">
        <v>1644</v>
      </c>
      <c r="E937" s="260">
        <f>+'Resumen Final  CAJA  2016'!G352+'Resumen Final  CAJA  2016'!G350</f>
        <v>48065944</v>
      </c>
      <c r="F937" s="259"/>
      <c r="G937" s="262"/>
    </row>
    <row r="938" spans="4:7" ht="18.75" x14ac:dyDescent="0.3">
      <c r="D938" s="259" t="s">
        <v>1640</v>
      </c>
      <c r="E938" s="260">
        <f>+'Resumen Final  CAJA  2017'!G765+'Resumen Final  CAJA  2017'!G767</f>
        <v>55951152</v>
      </c>
      <c r="F938" s="261">
        <f>+E938-E937</f>
        <v>7885208</v>
      </c>
      <c r="G938" s="262"/>
    </row>
    <row r="939" spans="4:7" ht="18.75" x14ac:dyDescent="0.3">
      <c r="D939" s="259" t="s">
        <v>1639</v>
      </c>
      <c r="E939" s="260">
        <f>+'Resumen Final  CAJA  2018'!G872</f>
        <v>60174634</v>
      </c>
      <c r="F939" s="261">
        <f>+E939-E938</f>
        <v>4223482</v>
      </c>
      <c r="G939" s="262"/>
    </row>
    <row r="940" spans="4:7" ht="18.75" x14ac:dyDescent="0.3">
      <c r="D940" s="259" t="s">
        <v>1641</v>
      </c>
      <c r="E940" s="260">
        <f>+'Resumen Final  CAJA  2019'!G801</f>
        <v>55728445</v>
      </c>
      <c r="F940" s="261">
        <f>+E940-E939</f>
        <v>-4446189</v>
      </c>
      <c r="G940" s="262"/>
    </row>
    <row r="941" spans="4:7" ht="18.75" x14ac:dyDescent="0.3">
      <c r="D941" s="259" t="s">
        <v>1642</v>
      </c>
      <c r="E941" s="260">
        <f>+'Resumen Final  CAJA  2020'!E887</f>
        <v>57455658</v>
      </c>
      <c r="F941" s="261">
        <f>+E941-E940</f>
        <v>1727213</v>
      </c>
      <c r="G941" s="262"/>
    </row>
    <row r="942" spans="4:7" ht="18.75" x14ac:dyDescent="0.3">
      <c r="D942" s="259" t="s">
        <v>1761</v>
      </c>
      <c r="E942" s="260">
        <f>+G928</f>
        <v>62156021</v>
      </c>
      <c r="F942" s="261">
        <f>+E942-E941</f>
        <v>4700363</v>
      </c>
      <c r="G942" s="262"/>
    </row>
    <row r="944" spans="4:7" ht="18.75" x14ac:dyDescent="0.3">
      <c r="F944" s="261">
        <f>SUM(F937:F942)</f>
        <v>14090077</v>
      </c>
    </row>
  </sheetData>
  <mergeCells count="5">
    <mergeCell ref="A1:G1"/>
    <mergeCell ref="A7:G7"/>
    <mergeCell ref="A588:G588"/>
    <mergeCell ref="D906:G906"/>
    <mergeCell ref="D934:G934"/>
  </mergeCells>
  <pageMargins left="0.70866141732283472" right="0.70866141732283472" top="0.74803149606299213" bottom="0.74803149606299213" header="0.31496062992125984" footer="0.31496062992125984"/>
  <pageSetup scale="7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566E5-2C75-48E7-9604-EB592728CC0B}">
  <dimension ref="A1:U888"/>
  <sheetViews>
    <sheetView topLeftCell="A839" workbookViewId="0">
      <selection activeCell="G844" sqref="G844"/>
    </sheetView>
  </sheetViews>
  <sheetFormatPr baseColWidth="10" defaultColWidth="9.28515625" defaultRowHeight="15" x14ac:dyDescent="0.25"/>
  <cols>
    <col min="1" max="1" width="10.28515625" bestFit="1" customWidth="1"/>
    <col min="2" max="2" width="55.7109375" bestFit="1" customWidth="1"/>
    <col min="3" max="3" width="12.7109375" bestFit="1" customWidth="1"/>
    <col min="4" max="4" width="14.28515625" customWidth="1"/>
    <col min="5" max="5" width="42.5703125" bestFit="1" customWidth="1"/>
    <col min="6" max="6" width="18.7109375" bestFit="1" customWidth="1"/>
    <col min="7" max="7" width="18.28515625" style="7" customWidth="1"/>
    <col min="8" max="8" width="16.28515625" customWidth="1"/>
    <col min="9" max="9" width="10.42578125" bestFit="1" customWidth="1"/>
    <col min="10" max="10" width="16.5703125" bestFit="1" customWidth="1"/>
    <col min="11" max="11" width="21.42578125" customWidth="1"/>
    <col min="12" max="12" width="7.5703125" customWidth="1"/>
    <col min="13" max="13" width="23.28515625" customWidth="1"/>
    <col min="15" max="15" width="11.7109375" bestFit="1" customWidth="1"/>
    <col min="16" max="16" width="4.7109375" customWidth="1"/>
    <col min="17" max="17" width="11.7109375" bestFit="1" customWidth="1"/>
    <col min="22" max="22" width="26.7109375" bestFit="1" customWidth="1"/>
    <col min="23" max="23" width="13.5703125" bestFit="1" customWidth="1"/>
    <col min="24" max="24" width="9.7109375" bestFit="1" customWidth="1"/>
    <col min="25" max="25" width="15.28515625" customWidth="1"/>
    <col min="26" max="27" width="11.7109375" bestFit="1" customWidth="1"/>
  </cols>
  <sheetData>
    <row r="1" spans="1:7" ht="28.5" x14ac:dyDescent="0.45">
      <c r="A1" s="320" t="s">
        <v>1395</v>
      </c>
      <c r="B1" s="320"/>
      <c r="C1" s="320"/>
      <c r="D1" s="320"/>
      <c r="E1" s="320"/>
      <c r="F1" s="320"/>
      <c r="G1" s="320"/>
    </row>
    <row r="3" spans="1:7" ht="18.75" x14ac:dyDescent="0.3">
      <c r="A3" s="70"/>
      <c r="B3" s="71" t="s">
        <v>1396</v>
      </c>
      <c r="C3" s="70"/>
      <c r="D3" s="70"/>
      <c r="E3" s="72">
        <f>+'[1]Resumen Final  CAJA  2019'!G798</f>
        <v>46096304</v>
      </c>
      <c r="F3" s="70"/>
      <c r="G3" s="90"/>
    </row>
    <row r="4" spans="1:7" x14ac:dyDescent="0.25">
      <c r="B4" s="2"/>
    </row>
    <row r="5" spans="1:7" ht="18.75" x14ac:dyDescent="0.3">
      <c r="A5" s="70"/>
      <c r="B5" s="73" t="s">
        <v>1397</v>
      </c>
      <c r="C5" s="70"/>
      <c r="D5" s="70"/>
      <c r="E5" s="72">
        <f>+'[1]Resumen Final  CAJA  2019'!G796</f>
        <v>9632141</v>
      </c>
      <c r="F5" s="70"/>
      <c r="G5" s="90"/>
    </row>
    <row r="7" spans="1:7" ht="25.9" customHeight="1" x14ac:dyDescent="0.35">
      <c r="A7" s="321" t="s">
        <v>163</v>
      </c>
      <c r="B7" s="321"/>
      <c r="C7" s="321"/>
      <c r="D7" s="321"/>
      <c r="E7" s="321"/>
      <c r="F7" s="321"/>
      <c r="G7" s="321"/>
    </row>
    <row r="8" spans="1:7" ht="26.65" customHeight="1" x14ac:dyDescent="0.25">
      <c r="A8" s="74" t="s">
        <v>166</v>
      </c>
      <c r="B8" s="74" t="s">
        <v>1</v>
      </c>
      <c r="C8" s="75" t="s">
        <v>43</v>
      </c>
      <c r="D8" s="75" t="s">
        <v>40</v>
      </c>
      <c r="E8" s="75" t="s">
        <v>233</v>
      </c>
      <c r="F8" s="75" t="s">
        <v>223</v>
      </c>
      <c r="G8" s="91" t="s">
        <v>42</v>
      </c>
    </row>
    <row r="9" spans="1:7" x14ac:dyDescent="0.25">
      <c r="A9" s="33">
        <f>+'[1]Base de datos  1'!A1857</f>
        <v>43831</v>
      </c>
      <c r="B9" s="33" t="str">
        <f>+'[1]Base de datos  1'!C1857</f>
        <v>Pago Cuota</v>
      </c>
      <c r="C9" s="33">
        <f>+'[1]Base de datos  1'!D1857</f>
        <v>43832</v>
      </c>
      <c r="D9" s="33" t="str">
        <f>+'[1]Base de datos  1'!E1857</f>
        <v>TR</v>
      </c>
      <c r="E9" s="33" t="str">
        <f>+'[1]Base de datos  1'!F1857</f>
        <v>Villarrica 128, Claudia Ubilla</v>
      </c>
      <c r="F9">
        <f>+'[1]Base de datos  1'!G1857</f>
        <v>0</v>
      </c>
      <c r="G9" s="92">
        <f>+'[1]Base de datos  1'!H1857</f>
        <v>23000</v>
      </c>
    </row>
    <row r="10" spans="1:7" x14ac:dyDescent="0.25">
      <c r="A10" s="33">
        <f>+'[1]Base de datos  1'!A1858</f>
        <v>43831</v>
      </c>
      <c r="B10" s="33" t="str">
        <f>+'[1]Base de datos  1'!C1858</f>
        <v>Pago Cuota</v>
      </c>
      <c r="C10" s="33">
        <f>+'[1]Base de datos  1'!D1858</f>
        <v>43832</v>
      </c>
      <c r="D10" s="33" t="str">
        <f>+'[1]Base de datos  1'!E1858</f>
        <v>TR</v>
      </c>
      <c r="E10" s="33" t="str">
        <f>+'[1]Base de datos  1'!F1858</f>
        <v>Ranco 95, Charles Becher</v>
      </c>
      <c r="F10">
        <f>+'[1]Base de datos  1'!G1858</f>
        <v>0</v>
      </c>
      <c r="G10" s="92">
        <f>+'[1]Base de datos  1'!H1858</f>
        <v>23095</v>
      </c>
    </row>
    <row r="11" spans="1:7" x14ac:dyDescent="0.25">
      <c r="A11" s="33">
        <f>+'[1]Base de datos  1'!A1859</f>
        <v>43831</v>
      </c>
      <c r="B11" s="33" t="str">
        <f>+'[1]Base de datos  1'!C1859</f>
        <v>Pago Cuota</v>
      </c>
      <c r="C11" s="33">
        <f>+'[1]Base de datos  1'!D1859</f>
        <v>43832</v>
      </c>
      <c r="D11" s="33" t="str">
        <f>+'[1]Base de datos  1'!E1859</f>
        <v>TR</v>
      </c>
      <c r="E11" s="33" t="str">
        <f>+'[1]Base de datos  1'!F1859</f>
        <v>Ranco 95, Charles Becher</v>
      </c>
      <c r="F11">
        <f>+'[1]Base de datos  1'!G1859</f>
        <v>0</v>
      </c>
      <c r="G11" s="92">
        <f>+'[1]Base de datos  1'!H1859</f>
        <v>23095</v>
      </c>
    </row>
    <row r="12" spans="1:7" x14ac:dyDescent="0.25">
      <c r="A12" s="33">
        <f>+'[1]Base de datos  1'!A1860</f>
        <v>43831</v>
      </c>
      <c r="B12" s="33" t="str">
        <f>+'[1]Base de datos  1'!C1860</f>
        <v>Pago Cuota</v>
      </c>
      <c r="C12" s="33">
        <f>+'[1]Base de datos  1'!D1860</f>
        <v>43832</v>
      </c>
      <c r="D12" s="33" t="str">
        <f>+'[1]Base de datos  1'!E1860</f>
        <v>TR</v>
      </c>
      <c r="E12" s="33" t="str">
        <f>+'[1]Base de datos  1'!F1860</f>
        <v>Ranco 95, Charles Becher</v>
      </c>
      <c r="F12">
        <f>+'[1]Base de datos  1'!G1860</f>
        <v>0</v>
      </c>
      <c r="G12" s="92">
        <f>+'[1]Base de datos  1'!H1860</f>
        <v>23095</v>
      </c>
    </row>
    <row r="13" spans="1:7" x14ac:dyDescent="0.25">
      <c r="A13" s="33">
        <f>+'[1]Base de datos  1'!A1861</f>
        <v>43831</v>
      </c>
      <c r="B13" s="33" t="str">
        <f>+'[1]Base de datos  1'!C1861</f>
        <v>Pago Cuota</v>
      </c>
      <c r="C13" s="33">
        <f>+'[1]Base de datos  1'!D1861</f>
        <v>43832</v>
      </c>
      <c r="D13" s="33" t="str">
        <f>+'[1]Base de datos  1'!E1861</f>
        <v>TR</v>
      </c>
      <c r="E13" s="33" t="str">
        <f>+'[1]Base de datos  1'!F1861</f>
        <v>Ranco 95, Charles Becher</v>
      </c>
      <c r="F13">
        <f>+'[1]Base de datos  1'!G1861</f>
        <v>0</v>
      </c>
      <c r="G13" s="92">
        <f>+'[1]Base de datos  1'!H1861</f>
        <v>23095</v>
      </c>
    </row>
    <row r="14" spans="1:7" x14ac:dyDescent="0.25">
      <c r="A14" s="33">
        <f>+'[1]Base de datos  1'!A1862</f>
        <v>43831</v>
      </c>
      <c r="B14" s="33" t="str">
        <f>+'[1]Base de datos  1'!C1862</f>
        <v>Pago Cuota</v>
      </c>
      <c r="C14" s="33">
        <f>+'[1]Base de datos  1'!D1862</f>
        <v>43832</v>
      </c>
      <c r="D14" s="33" t="str">
        <f>+'[1]Base de datos  1'!E1862</f>
        <v>TR</v>
      </c>
      <c r="E14" s="33" t="str">
        <f>+'[1]Base de datos  1'!F1862</f>
        <v>Villarica 129, Ricardo Figueroa</v>
      </c>
      <c r="F14">
        <f>+'[1]Base de datos  1'!G1862</f>
        <v>0</v>
      </c>
      <c r="G14" s="92">
        <f>+'[1]Base de datos  1'!H1862</f>
        <v>46000</v>
      </c>
    </row>
    <row r="15" spans="1:7" x14ac:dyDescent="0.25">
      <c r="A15" s="33">
        <f>+'[1]Base de datos  1'!A1863</f>
        <v>43831</v>
      </c>
      <c r="B15" s="33" t="str">
        <f>+'[1]Base de datos  1'!C1863</f>
        <v>Pago Cuota</v>
      </c>
      <c r="C15" s="33">
        <f>+'[1]Base de datos  1'!D1863</f>
        <v>43832</v>
      </c>
      <c r="D15" s="33" t="str">
        <f>+'[1]Base de datos  1'!E1863</f>
        <v>TR</v>
      </c>
      <c r="E15" s="33" t="str">
        <f>+'[1]Base de datos  1'!F1863</f>
        <v>Villarrica 122, Ema Valdes</v>
      </c>
      <c r="F15">
        <f>+'[1]Base de datos  1'!G1863</f>
        <v>0</v>
      </c>
      <c r="G15" s="92">
        <f>+'[1]Base de datos  1'!H1863</f>
        <v>46000</v>
      </c>
    </row>
    <row r="16" spans="1:7" x14ac:dyDescent="0.25">
      <c r="A16" s="33">
        <f>+'[1]Base de datos  1'!A1864</f>
        <v>43831</v>
      </c>
      <c r="B16" s="33" t="str">
        <f>+'[1]Base de datos  1'!C1864</f>
        <v>Pago Cuota</v>
      </c>
      <c r="C16" s="33">
        <f>+'[1]Base de datos  1'!D1864</f>
        <v>43832</v>
      </c>
      <c r="D16" s="33" t="str">
        <f>+'[1]Base de datos  1'!E1864</f>
        <v>TR</v>
      </c>
      <c r="E16" s="33" t="str">
        <f>+'[1]Base de datos  1'!F1864</f>
        <v>Riñihue 6-8, Roberto Andrade</v>
      </c>
      <c r="F16">
        <f>+'[1]Base de datos  1'!G1864</f>
        <v>0</v>
      </c>
      <c r="G16" s="92">
        <f>+'[1]Base de datos  1'!H1864</f>
        <v>46000</v>
      </c>
    </row>
    <row r="17" spans="1:7" x14ac:dyDescent="0.25">
      <c r="A17" s="33">
        <f>+'[1]Base de datos  1'!A1865</f>
        <v>43831</v>
      </c>
      <c r="B17" s="33" t="str">
        <f>+'[1]Base de datos  1'!C1865</f>
        <v>Pago Cuota</v>
      </c>
      <c r="C17" s="33">
        <f>+'[1]Base de datos  1'!D1865</f>
        <v>43832</v>
      </c>
      <c r="D17" s="33" t="str">
        <f>+'[1]Base de datos  1'!E1865</f>
        <v>TR</v>
      </c>
      <c r="E17" s="33" t="str">
        <f>+'[1]Base de datos  1'!F1865</f>
        <v>R.Figueroa vuelto caja chica</v>
      </c>
      <c r="F17">
        <f>+'[1]Base de datos  1'!G1865</f>
        <v>0</v>
      </c>
      <c r="G17" s="92">
        <f>+'[1]Base de datos  1'!H1865</f>
        <v>78400</v>
      </c>
    </row>
    <row r="18" spans="1:7" x14ac:dyDescent="0.25">
      <c r="A18" s="33">
        <f>+'[1]Base de datos  1'!A1866</f>
        <v>43831</v>
      </c>
      <c r="B18" s="33" t="str">
        <f>+'[1]Base de datos  1'!C1866</f>
        <v>Pago Cuota</v>
      </c>
      <c r="C18" s="33">
        <f>+'[1]Base de datos  1'!D1866</f>
        <v>43832</v>
      </c>
      <c r="D18" s="33" t="str">
        <f>+'[1]Base de datos  1'!E1866</f>
        <v>TR</v>
      </c>
      <c r="E18" s="33" t="str">
        <f>+'[1]Base de datos  1'!F1866</f>
        <v>Llanquihue 84, Paola Delgado</v>
      </c>
      <c r="F18">
        <f>+'[1]Base de datos  1'!G1866</f>
        <v>0</v>
      </c>
      <c r="G18" s="92">
        <f>+'[1]Base de datos  1'!H1866</f>
        <v>115000</v>
      </c>
    </row>
    <row r="19" spans="1:7" x14ac:dyDescent="0.25">
      <c r="A19" s="33">
        <f>+'[1]Base de datos  1'!A1867</f>
        <v>43831</v>
      </c>
      <c r="B19" s="33" t="str">
        <f>+'[1]Base de datos  1'!C1867</f>
        <v>Pago Cuota</v>
      </c>
      <c r="C19" s="33">
        <f>+'[1]Base de datos  1'!D1867</f>
        <v>43833</v>
      </c>
      <c r="D19" s="33" t="str">
        <f>+'[1]Base de datos  1'!E1867</f>
        <v>TR</v>
      </c>
      <c r="E19" s="33" t="str">
        <f>+'[1]Base de datos  1'!F1867</f>
        <v>Llanquihue 97, Rene Rivero</v>
      </c>
      <c r="F19">
        <f>+'[1]Base de datos  1'!G1867</f>
        <v>0</v>
      </c>
      <c r="G19" s="92">
        <f>+'[1]Base de datos  1'!H1867</f>
        <v>23000</v>
      </c>
    </row>
    <row r="20" spans="1:7" x14ac:dyDescent="0.25">
      <c r="A20" s="33">
        <f>+'[1]Base de datos  1'!A1868</f>
        <v>43831</v>
      </c>
      <c r="B20" s="33" t="str">
        <f>+'[1]Base de datos  1'!C1868</f>
        <v>Pago Cuota</v>
      </c>
      <c r="C20" s="33">
        <f>+'[1]Base de datos  1'!D1868</f>
        <v>43833</v>
      </c>
      <c r="D20" s="33" t="str">
        <f>+'[1]Base de datos  1'!E1868</f>
        <v>D/E</v>
      </c>
      <c r="E20" s="33" t="str">
        <f>+'[1]Base de datos  1'!F1868</f>
        <v>Llanquihue 109, Teresa Gatica</v>
      </c>
      <c r="F20">
        <f>+'[1]Base de datos  1'!G1868</f>
        <v>0</v>
      </c>
      <c r="G20" s="92">
        <f>+'[1]Base de datos  1'!H1868</f>
        <v>23109</v>
      </c>
    </row>
    <row r="21" spans="1:7" x14ac:dyDescent="0.25">
      <c r="A21" s="33">
        <f>+'[1]Base de datos  1'!A1869</f>
        <v>43831</v>
      </c>
      <c r="B21" s="33" t="str">
        <f>+'[1]Base de datos  1'!C1869</f>
        <v>Pago Cuota</v>
      </c>
      <c r="C21" s="33">
        <f>+'[1]Base de datos  1'!D1869</f>
        <v>43833</v>
      </c>
      <c r="D21" s="33" t="str">
        <f>+'[1]Base de datos  1'!E1869</f>
        <v>TR</v>
      </c>
      <c r="E21" s="33" t="str">
        <f>+'[1]Base de datos  1'!F1869</f>
        <v>Marta Manriquez, Riñihue 27-29</v>
      </c>
      <c r="F21">
        <f>+'[1]Base de datos  1'!G1869</f>
        <v>0</v>
      </c>
      <c r="G21" s="92">
        <f>+'[1]Base de datos  1'!H1869</f>
        <v>46000</v>
      </c>
    </row>
    <row r="22" spans="1:7" x14ac:dyDescent="0.25">
      <c r="A22" s="33">
        <f>+'[1]Base de datos  1'!A1870</f>
        <v>43831</v>
      </c>
      <c r="B22" s="33" t="str">
        <f>+'[1]Base de datos  1'!C1870</f>
        <v>Pago Cuota</v>
      </c>
      <c r="C22" s="33">
        <f>+'[1]Base de datos  1'!D1870</f>
        <v>43833</v>
      </c>
      <c r="D22" s="33" t="str">
        <f>+'[1]Base de datos  1'!E1870</f>
        <v>TR</v>
      </c>
      <c r="E22" s="33" t="str">
        <f>+'[1]Base de datos  1'!F1870</f>
        <v>Ranco 73, Juan Hernandez</v>
      </c>
      <c r="F22">
        <f>+'[1]Base de datos  1'!G1870</f>
        <v>0</v>
      </c>
      <c r="G22" s="92">
        <f>+'[1]Base de datos  1'!H1870</f>
        <v>60000</v>
      </c>
    </row>
    <row r="23" spans="1:7" x14ac:dyDescent="0.25">
      <c r="A23" s="33">
        <f>+'[1]Base de datos  1'!A1871</f>
        <v>43831</v>
      </c>
      <c r="B23" s="33" t="str">
        <f>+'[1]Base de datos  1'!C1871</f>
        <v>Pago Cuota</v>
      </c>
      <c r="C23" s="33">
        <f>+'[1]Base de datos  1'!D1871</f>
        <v>43833</v>
      </c>
      <c r="D23" s="33" t="str">
        <f>+'[1]Base de datos  1'!E1871</f>
        <v>TR</v>
      </c>
      <c r="E23" s="33" t="str">
        <f>+'[1]Base de datos  1'!F1871</f>
        <v>Puyehue 34, Gladys Jorquera</v>
      </c>
      <c r="F23">
        <f>+'[1]Base de datos  1'!G1871</f>
        <v>0</v>
      </c>
      <c r="G23" s="92">
        <f>+'[1]Base de datos  1'!H1871</f>
        <v>131000</v>
      </c>
    </row>
    <row r="24" spans="1:7" x14ac:dyDescent="0.25">
      <c r="A24" s="33">
        <f>+'[1]Base de datos  1'!A1872</f>
        <v>43831</v>
      </c>
      <c r="B24" s="33" t="str">
        <f>+'[1]Base de datos  1'!C1872</f>
        <v>Pago Cuota</v>
      </c>
      <c r="C24" s="33">
        <f>+'[1]Base de datos  1'!D1872</f>
        <v>43836</v>
      </c>
      <c r="D24" s="33" t="str">
        <f>+'[1]Base de datos  1'!E1872</f>
        <v>D/E</v>
      </c>
      <c r="E24" s="33" t="str">
        <f>+'[1]Base de datos  1'!F1872</f>
        <v>Llanquihue 74, Eliana Haro</v>
      </c>
      <c r="F24">
        <f>+'[1]Base de datos  1'!G1872</f>
        <v>0</v>
      </c>
      <c r="G24" s="92">
        <f>+'[1]Base de datos  1'!H1872</f>
        <v>23000</v>
      </c>
    </row>
    <row r="25" spans="1:7" x14ac:dyDescent="0.25">
      <c r="A25" s="33">
        <f>+'[1]Base de datos  1'!A1873</f>
        <v>43831</v>
      </c>
      <c r="B25" s="33" t="str">
        <f>+'[1]Base de datos  1'!C1873</f>
        <v>Pago Cuota</v>
      </c>
      <c r="C25" s="33">
        <f>+'[1]Base de datos  1'!D1873</f>
        <v>43836</v>
      </c>
      <c r="D25" s="33" t="str">
        <f>+'[1]Base de datos  1'!E1873</f>
        <v>D/E</v>
      </c>
      <c r="E25" s="33" t="str">
        <f>+'[1]Base de datos  1'!F1873</f>
        <v>Calafquen 13, Enonito Garcia</v>
      </c>
      <c r="F25">
        <f>+'[1]Base de datos  1'!G1873</f>
        <v>0</v>
      </c>
      <c r="G25" s="92">
        <f>+'[1]Base de datos  1'!H1873</f>
        <v>210000</v>
      </c>
    </row>
    <row r="26" spans="1:7" x14ac:dyDescent="0.25">
      <c r="A26" s="33">
        <f>+'[1]Base de datos  1'!A1874</f>
        <v>43831</v>
      </c>
      <c r="B26" s="33" t="str">
        <f>+'[1]Base de datos  1'!C1874</f>
        <v>Pago Cuota</v>
      </c>
      <c r="C26" s="33">
        <f>+'[1]Base de datos  1'!D1874</f>
        <v>43837</v>
      </c>
      <c r="D26" s="33" t="str">
        <f>+'[1]Base de datos  1'!E1874</f>
        <v>TR</v>
      </c>
      <c r="E26" s="33" t="str">
        <f>+'[1]Base de datos  1'!F1874</f>
        <v>Llanquihue 88, Pedro Flores</v>
      </c>
      <c r="F26">
        <f>+'[1]Base de datos  1'!G1874</f>
        <v>0</v>
      </c>
      <c r="G26" s="92">
        <f>+'[1]Base de datos  1'!H1874</f>
        <v>20000</v>
      </c>
    </row>
    <row r="27" spans="1:7" x14ac:dyDescent="0.25">
      <c r="A27" s="33">
        <f>+'[1]Base de datos  1'!A1875</f>
        <v>43831</v>
      </c>
      <c r="B27" s="33" t="str">
        <f>+'[1]Base de datos  1'!C1875</f>
        <v>Pago Cuota</v>
      </c>
      <c r="C27" s="33">
        <f>+'[1]Base de datos  1'!D1875</f>
        <v>43837</v>
      </c>
      <c r="D27" s="33" t="str">
        <f>+'[1]Base de datos  1'!E1875</f>
        <v>TR</v>
      </c>
      <c r="E27" s="33" t="str">
        <f>+'[1]Base de datos  1'!F1875</f>
        <v>Puyehue 22, Cristina Olivares</v>
      </c>
      <c r="F27">
        <f>+'[1]Base de datos  1'!G1875</f>
        <v>0</v>
      </c>
      <c r="G27" s="92">
        <f>+'[1]Base de datos  1'!H1875</f>
        <v>23000</v>
      </c>
    </row>
    <row r="28" spans="1:7" x14ac:dyDescent="0.25">
      <c r="A28" s="33">
        <f>+'[1]Base de datos  1'!A1876</f>
        <v>43831</v>
      </c>
      <c r="B28" s="33" t="str">
        <f>+'[1]Base de datos  1'!C1876</f>
        <v>Pago Cuota</v>
      </c>
      <c r="C28" s="33">
        <f>+'[1]Base de datos  1'!D1876</f>
        <v>43838</v>
      </c>
      <c r="D28" s="33" t="str">
        <f>+'[1]Base de datos  1'!E1876</f>
        <v>TR</v>
      </c>
      <c r="E28" s="33" t="str">
        <f>+'[1]Base de datos  1'!F1876</f>
        <v>Riñihue 27-29, Marta Manriquez</v>
      </c>
      <c r="F28">
        <f>+'[1]Base de datos  1'!G1876</f>
        <v>0</v>
      </c>
      <c r="G28" s="92">
        <f>+'[1]Base de datos  1'!H1876</f>
        <v>46000</v>
      </c>
    </row>
    <row r="29" spans="1:7" x14ac:dyDescent="0.25">
      <c r="A29" s="33">
        <f>+'[1]Base de datos  1'!A1877</f>
        <v>43831</v>
      </c>
      <c r="B29" s="33" t="str">
        <f>+'[1]Base de datos  1'!C1877</f>
        <v>Pago Cuota</v>
      </c>
      <c r="C29" s="33">
        <f>+'[1]Base de datos  1'!D1877</f>
        <v>43838</v>
      </c>
      <c r="D29" s="33" t="str">
        <f>+'[1]Base de datos  1'!E1877</f>
        <v>TR</v>
      </c>
      <c r="E29" s="33" t="str">
        <f>+'[1]Base de datos  1'!F1877</f>
        <v>Puyehue 53, Ma.Teresa Vicencio</v>
      </c>
      <c r="F29">
        <f>+'[1]Base de datos  1'!G1877</f>
        <v>0</v>
      </c>
      <c r="G29" s="92">
        <f>+'[1]Base de datos  1'!H1877</f>
        <v>69000</v>
      </c>
    </row>
    <row r="30" spans="1:7" x14ac:dyDescent="0.25">
      <c r="A30" s="33">
        <f>+'[1]Base de datos  1'!A1878</f>
        <v>43831</v>
      </c>
      <c r="B30" s="33" t="str">
        <f>+'[1]Base de datos  1'!C1878</f>
        <v>Pago Cuota</v>
      </c>
      <c r="C30" s="33">
        <f>+'[1]Base de datos  1'!D1878</f>
        <v>43838</v>
      </c>
      <c r="D30" s="33" t="str">
        <f>+'[1]Base de datos  1'!E1878</f>
        <v>TR</v>
      </c>
      <c r="E30" s="33" t="str">
        <f>+'[1]Base de datos  1'!F1878</f>
        <v>Riñihue 10, Hector Zuñiga</v>
      </c>
      <c r="F30">
        <f>+'[1]Base de datos  1'!G1878</f>
        <v>0</v>
      </c>
      <c r="G30" s="92">
        <f>+'[1]Base de datos  1'!H1878</f>
        <v>247000</v>
      </c>
    </row>
    <row r="31" spans="1:7" x14ac:dyDescent="0.25">
      <c r="A31" s="33">
        <f>+'[1]Base de datos  1'!A1879</f>
        <v>43831</v>
      </c>
      <c r="B31" s="33" t="str">
        <f>+'[1]Base de datos  1'!C1879</f>
        <v>Pago Cuota</v>
      </c>
      <c r="C31" s="33">
        <f>+'[1]Base de datos  1'!D1879</f>
        <v>43840</v>
      </c>
      <c r="D31" s="33" t="str">
        <f>+'[1]Base de datos  1'!E1879</f>
        <v>TR</v>
      </c>
      <c r="E31" s="33" t="str">
        <f>+'[1]Base de datos  1'!F1879</f>
        <v>Llanquihue 115, Desmalezado</v>
      </c>
      <c r="F31">
        <f>+'[1]Base de datos  1'!G1879</f>
        <v>0</v>
      </c>
      <c r="G31" s="92">
        <f>+'[1]Base de datos  1'!H1879</f>
        <v>30115</v>
      </c>
    </row>
    <row r="32" spans="1:7" x14ac:dyDescent="0.25">
      <c r="A32" s="33">
        <f>+'[1]Base de datos  1'!A1880</f>
        <v>43831</v>
      </c>
      <c r="B32" s="33" t="str">
        <f>+'[1]Base de datos  1'!C1880</f>
        <v>Pago Cuota</v>
      </c>
      <c r="C32" s="33">
        <f>+'[1]Base de datos  1'!D1880</f>
        <v>43843</v>
      </c>
      <c r="D32" s="33" t="str">
        <f>+'[1]Base de datos  1'!E1880</f>
        <v>TR</v>
      </c>
      <c r="E32" s="33" t="str">
        <f>+'[1]Base de datos  1'!F1880</f>
        <v>Puyehue 36, Militza Cortes</v>
      </c>
      <c r="F32">
        <f>+'[1]Base de datos  1'!G1880</f>
        <v>0</v>
      </c>
      <c r="G32" s="92">
        <f>+'[1]Base de datos  1'!H1880</f>
        <v>23000</v>
      </c>
    </row>
    <row r="33" spans="1:7" x14ac:dyDescent="0.25">
      <c r="A33" s="33">
        <f>+'[1]Base de datos  1'!A1881</f>
        <v>43831</v>
      </c>
      <c r="B33" s="33" t="str">
        <f>+'[1]Base de datos  1'!C1881</f>
        <v>Pago Cuota</v>
      </c>
      <c r="C33" s="33">
        <f>+'[1]Base de datos  1'!D1881</f>
        <v>43843</v>
      </c>
      <c r="D33" s="33" t="str">
        <f>+'[1]Base de datos  1'!E1881</f>
        <v>D/E</v>
      </c>
      <c r="E33" s="33" t="str">
        <f>+'[1]Base de datos  1'!F1881</f>
        <v>Puyehue 30 Jorge Carcasson</v>
      </c>
      <c r="F33">
        <f>+'[1]Base de datos  1'!G1881</f>
        <v>0</v>
      </c>
      <c r="G33" s="92">
        <f>+'[1]Base de datos  1'!H1881</f>
        <v>46000</v>
      </c>
    </row>
    <row r="34" spans="1:7" x14ac:dyDescent="0.25">
      <c r="A34" s="33">
        <f>+'[1]Base de datos  1'!A1882</f>
        <v>43831</v>
      </c>
      <c r="B34" s="33" t="str">
        <f>+'[1]Base de datos  1'!C1882</f>
        <v>Pago Cuota</v>
      </c>
      <c r="C34" s="33">
        <f>+'[1]Base de datos  1'!D1882</f>
        <v>43843</v>
      </c>
      <c r="D34" s="33" t="str">
        <f>+'[1]Base de datos  1'!E1882</f>
        <v>D/E</v>
      </c>
      <c r="E34" s="33" t="str">
        <f>+'[1]Base de datos  1'!F1882</f>
        <v>Puyehue 41, Teresa Sepulveda</v>
      </c>
      <c r="F34">
        <f>+'[1]Base de datos  1'!G1882</f>
        <v>0</v>
      </c>
      <c r="G34" s="92">
        <f>+'[1]Base de datos  1'!H1882</f>
        <v>255000</v>
      </c>
    </row>
    <row r="35" spans="1:7" x14ac:dyDescent="0.25">
      <c r="A35" s="33">
        <f>+'[1]Base de datos  1'!A1883</f>
        <v>43831</v>
      </c>
      <c r="B35" s="33" t="str">
        <f>+'[1]Base de datos  1'!C1883</f>
        <v>Pago Cuota</v>
      </c>
      <c r="C35" s="33">
        <f>+'[1]Base de datos  1'!D1883</f>
        <v>43843</v>
      </c>
      <c r="D35" s="33" t="str">
        <f>+'[1]Base de datos  1'!E1883</f>
        <v>TR</v>
      </c>
      <c r="E35" s="33" t="str">
        <f>+'[1]Base de datos  1'!F1883</f>
        <v>Francisco Vergara x Cierro Quebrada</v>
      </c>
      <c r="F35">
        <f>+'[1]Base de datos  1'!G1883</f>
        <v>0</v>
      </c>
      <c r="G35" s="92">
        <f>+'[1]Base de datos  1'!H1883</f>
        <v>295000</v>
      </c>
    </row>
    <row r="36" spans="1:7" x14ac:dyDescent="0.25">
      <c r="A36" s="33">
        <f>+'[1]Base de datos  1'!A1884</f>
        <v>43831</v>
      </c>
      <c r="B36" s="33" t="str">
        <f>+'[1]Base de datos  1'!C1884</f>
        <v>Pago Cuota</v>
      </c>
      <c r="C36" s="33">
        <f>+'[1]Base de datos  1'!D1884</f>
        <v>43846</v>
      </c>
      <c r="D36" s="33" t="str">
        <f>+'[1]Base de datos  1'!E1884</f>
        <v>TR</v>
      </c>
      <c r="E36" s="33" t="str">
        <f>+'[1]Base de datos  1'!F1884</f>
        <v>Ranco 48, Carola Arriagada Melo</v>
      </c>
      <c r="F36">
        <f>+'[1]Base de datos  1'!G1884</f>
        <v>0</v>
      </c>
      <c r="G36" s="92">
        <f>+'[1]Base de datos  1'!H1884</f>
        <v>23000</v>
      </c>
    </row>
    <row r="37" spans="1:7" x14ac:dyDescent="0.25">
      <c r="A37" s="33">
        <f>+'[1]Base de datos  1'!A1885</f>
        <v>43831</v>
      </c>
      <c r="B37" s="33" t="str">
        <f>+'[1]Base de datos  1'!C1885</f>
        <v>Pago Cuota</v>
      </c>
      <c r="C37" s="33">
        <f>+'[1]Base de datos  1'!D1885</f>
        <v>43846</v>
      </c>
      <c r="D37" s="33" t="str">
        <f>+'[1]Base de datos  1'!E1885</f>
        <v>D/E</v>
      </c>
      <c r="E37" s="33" t="str">
        <f>+'[1]Base de datos  1'!F1885</f>
        <v>Villarrica 100, Julia Zuñiga</v>
      </c>
      <c r="F37">
        <f>+'[1]Base de datos  1'!G1885</f>
        <v>0</v>
      </c>
      <c r="G37" s="92">
        <f>+'[1]Base de datos  1'!H1885</f>
        <v>23100</v>
      </c>
    </row>
    <row r="38" spans="1:7" x14ac:dyDescent="0.25">
      <c r="A38" s="33">
        <f>+'[1]Base de datos  1'!A1886</f>
        <v>43831</v>
      </c>
      <c r="B38" s="33" t="str">
        <f>+'[1]Base de datos  1'!C1886</f>
        <v>Pago Cuota</v>
      </c>
      <c r="C38" s="33">
        <f>+'[1]Base de datos  1'!D1886</f>
        <v>43846</v>
      </c>
      <c r="D38" s="33" t="str">
        <f>+'[1]Base de datos  1'!E1886</f>
        <v>TR</v>
      </c>
      <c r="E38" s="33" t="str">
        <f>+'[1]Base de datos  1'!F1886</f>
        <v>Ranco 52, Nancy Paez</v>
      </c>
      <c r="F38">
        <f>+'[1]Base de datos  1'!G1886</f>
        <v>0</v>
      </c>
      <c r="G38" s="92">
        <f>+'[1]Base de datos  1'!H1886</f>
        <v>46000</v>
      </c>
    </row>
    <row r="39" spans="1:7" x14ac:dyDescent="0.25">
      <c r="A39" s="33">
        <f>+'[1]Base de datos  1'!A1887</f>
        <v>43831</v>
      </c>
      <c r="B39" s="33" t="str">
        <f>+'[1]Base de datos  1'!C1887</f>
        <v>Pago Cuota</v>
      </c>
      <c r="C39" s="33">
        <f>+'[1]Base de datos  1'!D1887</f>
        <v>43846</v>
      </c>
      <c r="D39" s="33" t="str">
        <f>+'[1]Base de datos  1'!E1887</f>
        <v>TR</v>
      </c>
      <c r="E39" s="33" t="str">
        <f>+'[1]Base de datos  1'!F1887</f>
        <v>Llanquihue 119, Maria Madariaga</v>
      </c>
      <c r="F39">
        <f>+'[1]Base de datos  1'!G1887</f>
        <v>0</v>
      </c>
      <c r="G39" s="92">
        <f>+'[1]Base de datos  1'!H1887</f>
        <v>46000</v>
      </c>
    </row>
    <row r="40" spans="1:7" x14ac:dyDescent="0.25">
      <c r="A40" s="33">
        <f>+'[1]Base de datos  1'!A1888</f>
        <v>43831</v>
      </c>
      <c r="B40" s="33" t="str">
        <f>+'[1]Base de datos  1'!C1888</f>
        <v>Pago Cuota</v>
      </c>
      <c r="C40" s="33">
        <f>+'[1]Base de datos  1'!D1888</f>
        <v>43846</v>
      </c>
      <c r="D40" s="33" t="str">
        <f>+'[1]Base de datos  1'!E1888</f>
        <v>TR</v>
      </c>
      <c r="E40" s="33" t="str">
        <f>+'[1]Base de datos  1'!F1888</f>
        <v>Llanquihue 101, Marcela Ortiz</v>
      </c>
      <c r="F40">
        <f>+'[1]Base de datos  1'!G1888</f>
        <v>0</v>
      </c>
      <c r="G40" s="92">
        <f>+'[1]Base de datos  1'!H1888</f>
        <v>100000</v>
      </c>
    </row>
    <row r="41" spans="1:7" x14ac:dyDescent="0.25">
      <c r="A41" s="33">
        <f>+'[1]Base de datos  1'!A1889</f>
        <v>43831</v>
      </c>
      <c r="B41" s="33" t="str">
        <f>+'[1]Base de datos  1'!C1889</f>
        <v>Pago Cuota</v>
      </c>
      <c r="C41" s="33">
        <f>+'[1]Base de datos  1'!D1889</f>
        <v>43846</v>
      </c>
      <c r="D41" s="33" t="str">
        <f>+'[1]Base de datos  1'!E1889</f>
        <v>TR</v>
      </c>
      <c r="E41" s="33" t="str">
        <f>+'[1]Base de datos  1'!F1889</f>
        <v>Ranco 75, Olga Hernandez</v>
      </c>
      <c r="F41">
        <f>+'[1]Base de datos  1'!G1889</f>
        <v>0</v>
      </c>
      <c r="G41" s="92">
        <f>+'[1]Base de datos  1'!H1889</f>
        <v>104000</v>
      </c>
    </row>
    <row r="42" spans="1:7" x14ac:dyDescent="0.25">
      <c r="A42" s="33">
        <f>+'[1]Base de datos  1'!A1890</f>
        <v>43831</v>
      </c>
      <c r="B42" s="33" t="str">
        <f>+'[1]Base de datos  1'!C1890</f>
        <v>Pago Cuota</v>
      </c>
      <c r="C42" s="33">
        <f>+'[1]Base de datos  1'!D1890</f>
        <v>43850</v>
      </c>
      <c r="D42" s="33" t="str">
        <f>+'[1]Base de datos  1'!E1890</f>
        <v>D/E</v>
      </c>
      <c r="E42" s="33" t="str">
        <f>+'[1]Base de datos  1'!F1890</f>
        <v>Llanquihue 78, Cristian Recabarren</v>
      </c>
      <c r="F42">
        <f>+'[1]Base de datos  1'!G1890</f>
        <v>0</v>
      </c>
      <c r="G42" s="92">
        <f>+'[1]Base de datos  1'!H1890</f>
        <v>100000</v>
      </c>
    </row>
    <row r="43" spans="1:7" x14ac:dyDescent="0.25">
      <c r="A43" s="33">
        <f>+'[1]Base de datos  1'!A1891</f>
        <v>43831</v>
      </c>
      <c r="B43" s="33" t="str">
        <f>+'[1]Base de datos  1'!C1891</f>
        <v>Pago Cuota</v>
      </c>
      <c r="C43" s="33">
        <f>+'[1]Base de datos  1'!D1891</f>
        <v>43850</v>
      </c>
      <c r="D43" s="33" t="str">
        <f>+'[1]Base de datos  1'!E1891</f>
        <v>D/E</v>
      </c>
      <c r="E43" s="33" t="str">
        <f>+'[1]Base de datos  1'!F1891</f>
        <v>Villarrica 112, Isabel Roccaro</v>
      </c>
      <c r="F43">
        <f>+'[1]Base de datos  1'!G1891</f>
        <v>0</v>
      </c>
      <c r="G43" s="92">
        <f>+'[1]Base de datos  1'!H1891</f>
        <v>130000</v>
      </c>
    </row>
    <row r="44" spans="1:7" x14ac:dyDescent="0.25">
      <c r="A44" s="33">
        <f>+'[1]Base de datos  1'!A1892</f>
        <v>43831</v>
      </c>
      <c r="B44" s="33" t="str">
        <f>+'[1]Base de datos  1'!C1892</f>
        <v>Pago Cuota</v>
      </c>
      <c r="C44" s="33">
        <f>+'[1]Base de datos  1'!D1892</f>
        <v>43850</v>
      </c>
      <c r="D44" s="33" t="str">
        <f>+'[1]Base de datos  1'!E1892</f>
        <v>TR</v>
      </c>
      <c r="E44" s="33" t="str">
        <f>+'[1]Base de datos  1'!F1892</f>
        <v>Llanquihue 101, Marcela Ortiz</v>
      </c>
      <c r="F44">
        <f>+'[1]Base de datos  1'!G1892</f>
        <v>0</v>
      </c>
      <c r="G44" s="92">
        <f>+'[1]Base de datos  1'!H1892</f>
        <v>187000</v>
      </c>
    </row>
    <row r="45" spans="1:7" x14ac:dyDescent="0.25">
      <c r="A45" s="33">
        <f>+'[1]Base de datos  1'!A1893</f>
        <v>43831</v>
      </c>
      <c r="B45" s="33" t="str">
        <f>+'[1]Base de datos  1'!C1893</f>
        <v>Pago Cuota</v>
      </c>
      <c r="C45" s="33">
        <f>+'[1]Base de datos  1'!D1893</f>
        <v>43850</v>
      </c>
      <c r="D45" s="33" t="str">
        <f>+'[1]Base de datos  1'!E1893</f>
        <v>D/E</v>
      </c>
      <c r="E45" s="33" t="str">
        <f>+'[1]Base de datos  1'!F1893</f>
        <v>Villarrica 112, Isabel Roccaro</v>
      </c>
      <c r="F45">
        <f>+'[1]Base de datos  1'!G1893</f>
        <v>0</v>
      </c>
      <c r="G45" s="92">
        <f>+'[1]Base de datos  1'!H1893</f>
        <v>200000</v>
      </c>
    </row>
    <row r="46" spans="1:7" x14ac:dyDescent="0.25">
      <c r="A46" s="33">
        <f>+'[1]Base de datos  1'!A1894</f>
        <v>43831</v>
      </c>
      <c r="B46" s="33" t="str">
        <f>+'[1]Base de datos  1'!C1894</f>
        <v>Pago Cuota</v>
      </c>
      <c r="C46" s="33">
        <f>+'[1]Base de datos  1'!D1894</f>
        <v>43850</v>
      </c>
      <c r="D46" s="33" t="str">
        <f>+'[1]Base de datos  1'!E1894</f>
        <v>D/E</v>
      </c>
      <c r="E46" s="33" t="str">
        <f>+'[1]Base de datos  1'!F1894</f>
        <v>Llanquihue 111, Walter Roccaro</v>
      </c>
      <c r="F46">
        <f>+'[1]Base de datos  1'!G1894</f>
        <v>0</v>
      </c>
      <c r="G46" s="92">
        <f>+'[1]Base de datos  1'!H1894</f>
        <v>220000</v>
      </c>
    </row>
    <row r="47" spans="1:7" x14ac:dyDescent="0.25">
      <c r="A47" s="33">
        <f>+'[1]Base de datos  1'!A1895</f>
        <v>43831</v>
      </c>
      <c r="B47" s="33" t="str">
        <f>+'[1]Base de datos  1'!C1895</f>
        <v>Pago Cuota</v>
      </c>
      <c r="C47" s="33">
        <f>+'[1]Base de datos  1'!D1895</f>
        <v>43850</v>
      </c>
      <c r="D47" s="33" t="str">
        <f>+'[1]Base de datos  1'!E1895</f>
        <v>D/E</v>
      </c>
      <c r="E47" s="33" t="str">
        <f>+'[1]Base de datos  1'!F1895</f>
        <v>Villarrica 124, Fco. Peris</v>
      </c>
      <c r="F47">
        <f>+'[1]Base de datos  1'!G1895</f>
        <v>0</v>
      </c>
      <c r="G47" s="92">
        <f>+'[1]Base de datos  1'!H1895</f>
        <v>270000</v>
      </c>
    </row>
    <row r="48" spans="1:7" x14ac:dyDescent="0.25">
      <c r="A48" s="33">
        <f>+'[1]Base de datos  1'!A1896</f>
        <v>43831</v>
      </c>
      <c r="B48" s="33" t="str">
        <f>+'[1]Base de datos  1'!C1896</f>
        <v>Pago Cuota</v>
      </c>
      <c r="C48" s="33">
        <f>+'[1]Base de datos  1'!D1896</f>
        <v>43850</v>
      </c>
      <c r="D48" s="33" t="str">
        <f>+'[1]Base de datos  1'!E1896</f>
        <v>D/E</v>
      </c>
      <c r="E48" s="33" t="str">
        <f>+'[1]Base de datos  1'!F1896</f>
        <v>Villarrica 125, Marta Aguado</v>
      </c>
      <c r="F48">
        <f>+'[1]Base de datos  1'!G1896</f>
        <v>0</v>
      </c>
      <c r="G48" s="92">
        <f>+'[1]Base de datos  1'!H1896</f>
        <v>320000</v>
      </c>
    </row>
    <row r="49" spans="1:8" x14ac:dyDescent="0.25">
      <c r="A49" s="33">
        <f>+'[1]Base de datos  1'!A1897</f>
        <v>43831</v>
      </c>
      <c r="B49" s="33" t="str">
        <f>+'[1]Base de datos  1'!C1897</f>
        <v>Pago Cuota</v>
      </c>
      <c r="C49" s="33">
        <f>+'[1]Base de datos  1'!D1897</f>
        <v>43850</v>
      </c>
      <c r="D49" s="33" t="str">
        <f>+'[1]Base de datos  1'!E1897</f>
        <v>D/E</v>
      </c>
      <c r="E49" s="33" t="str">
        <f>+'[1]Base de datos  1'!F1897</f>
        <v>Puyehue 26, Sergio Ballesteros</v>
      </c>
      <c r="F49">
        <f>+'[1]Base de datos  1'!G1897</f>
        <v>0</v>
      </c>
      <c r="G49" s="92">
        <f>+'[1]Base de datos  1'!H1897</f>
        <v>322000</v>
      </c>
    </row>
    <row r="50" spans="1:8" x14ac:dyDescent="0.25">
      <c r="A50" s="33">
        <f>+'[1]Base de datos  1'!A1898</f>
        <v>43831</v>
      </c>
      <c r="B50" s="33" t="str">
        <f>+'[1]Base de datos  1'!C1898</f>
        <v>Pago Cuota</v>
      </c>
      <c r="C50" s="33">
        <f>+'[1]Base de datos  1'!D1898</f>
        <v>43851</v>
      </c>
      <c r="D50" s="33" t="str">
        <f>+'[1]Base de datos  1'!E1898</f>
        <v>TR</v>
      </c>
      <c r="E50" s="33" t="str">
        <f>+'[1]Base de datos  1'!F1898</f>
        <v>Llanquihue 96, Carlos Alvarez</v>
      </c>
      <c r="F50">
        <f>+'[1]Base de datos  1'!G1898</f>
        <v>0</v>
      </c>
      <c r="G50" s="92">
        <f>+'[1]Base de datos  1'!H1898</f>
        <v>46096</v>
      </c>
    </row>
    <row r="51" spans="1:8" x14ac:dyDescent="0.25">
      <c r="A51" s="33">
        <f>+'[1]Base de datos  1'!A1899</f>
        <v>43831</v>
      </c>
      <c r="B51" s="33" t="str">
        <f>+'[1]Base de datos  1'!C1899</f>
        <v>Pago Cuota</v>
      </c>
      <c r="C51" s="33">
        <f>+'[1]Base de datos  1'!D1899</f>
        <v>43851</v>
      </c>
      <c r="D51" s="33" t="str">
        <f>+'[1]Base de datos  1'!E1899</f>
        <v>TR</v>
      </c>
      <c r="E51" s="33" t="str">
        <f>+'[1]Base de datos  1'!F1899</f>
        <v>Puyehue 24, Manuel Latapiat</v>
      </c>
      <c r="F51">
        <f>+'[1]Base de datos  1'!G1899</f>
        <v>0</v>
      </c>
      <c r="G51" s="92">
        <f>+'[1]Base de datos  1'!H1899</f>
        <v>69000</v>
      </c>
    </row>
    <row r="52" spans="1:8" x14ac:dyDescent="0.25">
      <c r="A52" s="33">
        <f>+'[1]Base de datos  1'!A1900</f>
        <v>43831</v>
      </c>
      <c r="B52" s="33" t="str">
        <f>+'[1]Base de datos  1'!C1900</f>
        <v>Pago Cuota</v>
      </c>
      <c r="C52" s="33">
        <f>+'[1]Base de datos  1'!D1900</f>
        <v>43851</v>
      </c>
      <c r="D52" s="33" t="str">
        <f>+'[1]Base de datos  1'!E1900</f>
        <v>TR</v>
      </c>
      <c r="E52" s="33" t="str">
        <f>+'[1]Base de datos  1'!F1900</f>
        <v>Ranco  46,Manuel Jorquera</v>
      </c>
      <c r="F52">
        <f>+'[1]Base de datos  1'!G1900</f>
        <v>0</v>
      </c>
      <c r="G52" s="92">
        <f>+'[1]Base de datos  1'!H1900</f>
        <v>69000</v>
      </c>
    </row>
    <row r="53" spans="1:8" x14ac:dyDescent="0.25">
      <c r="A53" s="33">
        <f>+'[1]Base de datos  1'!A1901</f>
        <v>43831</v>
      </c>
      <c r="B53" s="33" t="str">
        <f>+'[1]Base de datos  1'!C1901</f>
        <v>Pago Cuota</v>
      </c>
      <c r="C53" s="33">
        <f>+'[1]Base de datos  1'!D1901</f>
        <v>43852</v>
      </c>
      <c r="D53" s="33" t="str">
        <f>+'[1]Base de datos  1'!E1901</f>
        <v>TR</v>
      </c>
      <c r="E53" s="33" t="str">
        <f>+'[1]Base de datos  1'!F1901</f>
        <v>Puyehue 32, Ivonne Jorquera</v>
      </c>
      <c r="F53">
        <f>+'[1]Base de datos  1'!G1901</f>
        <v>0</v>
      </c>
      <c r="G53" s="92">
        <f>+'[1]Base de datos  1'!H1901</f>
        <v>23000</v>
      </c>
    </row>
    <row r="54" spans="1:8" x14ac:dyDescent="0.25">
      <c r="A54" s="33">
        <f>+'[1]Base de datos  1'!A1902</f>
        <v>43831</v>
      </c>
      <c r="B54" s="33" t="str">
        <f>+'[1]Base de datos  1'!C1902</f>
        <v>Pago Cuota</v>
      </c>
      <c r="C54" s="33">
        <f>+'[1]Base de datos  1'!D1902</f>
        <v>43852</v>
      </c>
      <c r="D54" s="33" t="str">
        <f>+'[1]Base de datos  1'!E1902</f>
        <v>TR</v>
      </c>
      <c r="E54" s="33" t="str">
        <f>+'[1]Base de datos  1'!F1902</f>
        <v>Llanquihue 80, Sergio iBaceta</v>
      </c>
      <c r="F54">
        <f>+'[1]Base de datos  1'!G1902</f>
        <v>0</v>
      </c>
      <c r="G54" s="92">
        <f>+'[1]Base de datos  1'!H1902</f>
        <v>23080</v>
      </c>
    </row>
    <row r="55" spans="1:8" x14ac:dyDescent="0.25">
      <c r="A55" s="33">
        <f>+'[1]Base de datos  1'!A1903</f>
        <v>43831</v>
      </c>
      <c r="B55" s="33" t="str">
        <f>+'[1]Base de datos  1'!C1903</f>
        <v>Pago Cuota</v>
      </c>
      <c r="C55" s="33">
        <f>+'[1]Base de datos  1'!D1903</f>
        <v>43852</v>
      </c>
      <c r="D55" s="33" t="str">
        <f>+'[1]Base de datos  1'!E1903</f>
        <v>D/CH</v>
      </c>
      <c r="E55" s="33" t="str">
        <f>+'[1]Base de datos  1'!F1903</f>
        <v>Ranco 85, Hugo Flores</v>
      </c>
      <c r="F55">
        <f>+'[1]Base de datos  1'!G1903</f>
        <v>0</v>
      </c>
      <c r="G55" s="92">
        <f>+'[1]Base de datos  1'!H1903</f>
        <v>115000</v>
      </c>
    </row>
    <row r="56" spans="1:8" x14ac:dyDescent="0.25">
      <c r="A56" s="33">
        <f>+'[1]Base de datos  1'!A1904</f>
        <v>43831</v>
      </c>
      <c r="B56" s="33" t="str">
        <f>+'[1]Base de datos  1'!C1904</f>
        <v>Pago Cuota</v>
      </c>
      <c r="C56" s="33">
        <f>+'[1]Base de datos  1'!D1904</f>
        <v>43854</v>
      </c>
      <c r="D56" s="33" t="str">
        <f>+'[1]Base de datos  1'!E1904</f>
        <v>TR</v>
      </c>
      <c r="E56" s="33" t="str">
        <f>+'[1]Base de datos  1'!F1904</f>
        <v>Llanquihue 113, Pedro Ruz</v>
      </c>
      <c r="F56">
        <f>+'[1]Base de datos  1'!G1904</f>
        <v>0</v>
      </c>
      <c r="G56" s="92">
        <f>+'[1]Base de datos  1'!H1904</f>
        <v>23000</v>
      </c>
    </row>
    <row r="57" spans="1:8" x14ac:dyDescent="0.25">
      <c r="A57" s="33">
        <f>+'[1]Base de datos  1'!A1905</f>
        <v>43831</v>
      </c>
      <c r="B57" s="33" t="str">
        <f>+'[1]Base de datos  1'!C1905</f>
        <v>Pago Cuota</v>
      </c>
      <c r="C57" s="33">
        <f>+'[1]Base de datos  1'!D1905</f>
        <v>43857</v>
      </c>
      <c r="D57" s="33" t="str">
        <f>+'[1]Base de datos  1'!E1905</f>
        <v>TR</v>
      </c>
      <c r="E57" s="33" t="str">
        <f>+'[1]Base de datos  1'!F1905</f>
        <v>Riñihue 19, Teresa Peña</v>
      </c>
      <c r="F57">
        <f>+'[1]Base de datos  1'!G1905</f>
        <v>0</v>
      </c>
      <c r="G57" s="92">
        <f>+'[1]Base de datos  1'!H1905</f>
        <v>23000</v>
      </c>
    </row>
    <row r="58" spans="1:8" x14ac:dyDescent="0.25">
      <c r="A58" s="33">
        <f>+'[1]Base de datos  1'!A1906</f>
        <v>43831</v>
      </c>
      <c r="B58" s="33" t="str">
        <f>+'[1]Base de datos  1'!C1906</f>
        <v>Pago Cuota</v>
      </c>
      <c r="C58" s="33">
        <f>+'[1]Base de datos  1'!D1906</f>
        <v>43857</v>
      </c>
      <c r="D58" s="33" t="str">
        <f>+'[1]Base de datos  1'!E1906</f>
        <v>D/CH</v>
      </c>
      <c r="E58" s="33" t="str">
        <f>+'[1]Base de datos  1'!F1906</f>
        <v>Calafquen 3, Oscar Sanchez</v>
      </c>
      <c r="F58">
        <f>+'[1]Base de datos  1'!G1906</f>
        <v>0</v>
      </c>
      <c r="G58" s="92">
        <f>+'[1]Base de datos  1'!H1906</f>
        <v>69000</v>
      </c>
    </row>
    <row r="59" spans="1:8" x14ac:dyDescent="0.25">
      <c r="A59" s="33">
        <f>+'[1]Base de datos  1'!A1907</f>
        <v>43831</v>
      </c>
      <c r="B59" s="33" t="str">
        <f>+'[1]Base de datos  1'!C1907</f>
        <v>Pago Cuota</v>
      </c>
      <c r="C59" s="33">
        <f>+'[1]Base de datos  1'!D1907</f>
        <v>43857</v>
      </c>
      <c r="D59" s="33" t="str">
        <f>+'[1]Base de datos  1'!E1907</f>
        <v>D/E</v>
      </c>
      <c r="E59" s="33" t="str">
        <f>+'[1]Base de datos  1'!F1907</f>
        <v>Ranco 89, Teresa Rojas</v>
      </c>
      <c r="F59">
        <f>+'[1]Base de datos  1'!G1907</f>
        <v>0</v>
      </c>
      <c r="G59" s="92">
        <f>+'[1]Base de datos  1'!H1907</f>
        <v>119000</v>
      </c>
      <c r="H59" s="4"/>
    </row>
    <row r="60" spans="1:8" x14ac:dyDescent="0.25">
      <c r="A60" s="33">
        <f>+'[1]Base de datos  1'!A1908</f>
        <v>43831</v>
      </c>
      <c r="B60" s="33" t="str">
        <f>+'[1]Base de datos  1'!C1908</f>
        <v>Pago Cuota</v>
      </c>
      <c r="C60" s="33">
        <f>+'[1]Base de datos  1'!D1908</f>
        <v>43857</v>
      </c>
      <c r="D60" s="33" t="str">
        <f>+'[1]Base de datos  1'!E1908</f>
        <v>TR</v>
      </c>
      <c r="E60" s="33" t="str">
        <f>+'[1]Base de datos  1'!F1908</f>
        <v>Llanquihue 103-105, Tatiana Tejos</v>
      </c>
      <c r="F60">
        <f>+'[1]Base de datos  1'!G1908</f>
        <v>0</v>
      </c>
      <c r="G60" s="92">
        <f>+'[1]Base de datos  1'!H1908</f>
        <v>142000</v>
      </c>
    </row>
    <row r="61" spans="1:8" x14ac:dyDescent="0.25">
      <c r="A61" s="33">
        <f>+'[1]Base de datos  1'!A1909</f>
        <v>43831</v>
      </c>
      <c r="B61" s="33" t="str">
        <f>+'[1]Base de datos  1'!C1909</f>
        <v>Pago Cuota</v>
      </c>
      <c r="C61" s="33">
        <f>+'[1]Base de datos  1'!D1909</f>
        <v>43858</v>
      </c>
      <c r="D61" s="33" t="str">
        <f>+'[1]Base de datos  1'!E1909</f>
        <v>TR</v>
      </c>
      <c r="E61" s="33" t="str">
        <f>+'[1]Base de datos  1'!F1909</f>
        <v>Ranco 54, Juan Montero</v>
      </c>
      <c r="F61">
        <f>+'[1]Base de datos  1'!G1909</f>
        <v>0</v>
      </c>
      <c r="G61" s="92">
        <f>+'[1]Base de datos  1'!H1909</f>
        <v>20054</v>
      </c>
    </row>
    <row r="62" spans="1:8" x14ac:dyDescent="0.25">
      <c r="A62" s="33">
        <f>+'[1]Base de datos  1'!A1910</f>
        <v>43831</v>
      </c>
      <c r="B62" s="33" t="str">
        <f>+'[1]Base de datos  1'!C1910</f>
        <v>Pago Cuota</v>
      </c>
      <c r="C62" s="33">
        <f>+'[1]Base de datos  1'!D1910</f>
        <v>43859</v>
      </c>
      <c r="D62" s="33" t="str">
        <f>+'[1]Base de datos  1'!E1910</f>
        <v>TR</v>
      </c>
      <c r="E62" s="33" t="str">
        <f>+'[1]Base de datos  1'!F1910</f>
        <v>Llanquihue 82, Maria Molina</v>
      </c>
      <c r="F62">
        <f>+'[1]Base de datos  1'!G1910</f>
        <v>0</v>
      </c>
      <c r="G62" s="92">
        <f>+'[1]Base de datos  1'!H1910</f>
        <v>23000</v>
      </c>
    </row>
    <row r="63" spans="1:8" x14ac:dyDescent="0.25">
      <c r="A63" s="33">
        <f>+'[1]Base de datos  1'!A1911</f>
        <v>43831</v>
      </c>
      <c r="B63" s="33" t="str">
        <f>+'[1]Base de datos  1'!C1911</f>
        <v>Pago Cuota</v>
      </c>
      <c r="C63" s="33">
        <f>+'[1]Base de datos  1'!D1911</f>
        <v>43859</v>
      </c>
      <c r="D63" s="33" t="str">
        <f>+'[1]Base de datos  1'!E1911</f>
        <v>D/E</v>
      </c>
      <c r="E63" s="33" t="str">
        <f>+'[1]Base de datos  1'!F1911</f>
        <v>Villarrica 122, Ema Valdes</v>
      </c>
      <c r="F63">
        <f>+'[1]Base de datos  1'!G1911</f>
        <v>0</v>
      </c>
      <c r="G63" s="92">
        <f>+'[1]Base de datos  1'!H1911</f>
        <v>23000</v>
      </c>
    </row>
    <row r="64" spans="1:8" x14ac:dyDescent="0.25">
      <c r="A64" s="33">
        <f>+'[1]Base de datos  1'!A1912</f>
        <v>43831</v>
      </c>
      <c r="B64" s="33" t="str">
        <f>+'[1]Base de datos  1'!C1912</f>
        <v>Pago Cuota</v>
      </c>
      <c r="C64" s="33">
        <f>+'[1]Base de datos  1'!D1912</f>
        <v>43859</v>
      </c>
      <c r="D64" s="33" t="str">
        <f>+'[1]Base de datos  1'!E1912</f>
        <v>D/E</v>
      </c>
      <c r="E64" s="33" t="str">
        <f>+'[1]Base de datos  1'!F1912</f>
        <v>Villarrica 129, Ricardo Figueroa</v>
      </c>
      <c r="F64">
        <f>+'[1]Base de datos  1'!G1912</f>
        <v>0</v>
      </c>
      <c r="G64" s="92">
        <f>+'[1]Base de datos  1'!H1912</f>
        <v>23000</v>
      </c>
    </row>
    <row r="65" spans="1:8" x14ac:dyDescent="0.25">
      <c r="A65" s="33">
        <f>+'[1]Base de datos  1'!A1913</f>
        <v>43831</v>
      </c>
      <c r="B65" s="33" t="str">
        <f>+'[1]Base de datos  1'!C1913</f>
        <v>Pago Cuota</v>
      </c>
      <c r="C65" s="33">
        <f>+'[1]Base de datos  1'!D1913</f>
        <v>43859</v>
      </c>
      <c r="D65" s="33" t="str">
        <f>+'[1]Base de datos  1'!E1913</f>
        <v>TR</v>
      </c>
      <c r="E65" s="33" t="str">
        <f>+'[1]Base de datos  1'!F1913</f>
        <v>Puyehue 37,Jorge Matamala</v>
      </c>
      <c r="F65">
        <f>+'[1]Base de datos  1'!G1913</f>
        <v>0</v>
      </c>
      <c r="G65" s="92">
        <f>+'[1]Base de datos  1'!H1913</f>
        <v>23037</v>
      </c>
    </row>
    <row r="66" spans="1:8" x14ac:dyDescent="0.25">
      <c r="A66" s="33">
        <f>+'[1]Base de datos  1'!A1914</f>
        <v>43831</v>
      </c>
      <c r="B66" s="33" t="str">
        <f>+'[1]Base de datos  1'!C1914</f>
        <v>Pago Cuota</v>
      </c>
      <c r="C66" s="33">
        <f>+'[1]Base de datos  1'!D1914</f>
        <v>43859</v>
      </c>
      <c r="D66" s="33" t="str">
        <f>+'[1]Base de datos  1'!E1914</f>
        <v>TR</v>
      </c>
      <c r="E66" s="33" t="str">
        <f>+'[1]Base de datos  1'!F1914</f>
        <v>Icalma 72, Jorge Matamala</v>
      </c>
      <c r="F66">
        <f>+'[1]Base de datos  1'!G1914</f>
        <v>0</v>
      </c>
      <c r="G66" s="92">
        <f>+'[1]Base de datos  1'!H1914</f>
        <v>23072</v>
      </c>
    </row>
    <row r="67" spans="1:8" x14ac:dyDescent="0.25">
      <c r="A67" s="33">
        <f>+'[1]Base de datos  1'!A1915</f>
        <v>43831</v>
      </c>
      <c r="B67" s="33" t="str">
        <f>+'[1]Base de datos  1'!C1915</f>
        <v>Pago Cuota</v>
      </c>
      <c r="C67" s="33">
        <f>+'[1]Base de datos  1'!D1915</f>
        <v>43859</v>
      </c>
      <c r="D67" s="33" t="str">
        <f>+'[1]Base de datos  1'!E1915</f>
        <v>D/E</v>
      </c>
      <c r="E67" s="33" t="str">
        <f>+'[1]Base de datos  1'!F1915</f>
        <v>Llanquihueb 111, Walter Roccaro</v>
      </c>
      <c r="F67">
        <f>+'[1]Base de datos  1'!G1915</f>
        <v>0</v>
      </c>
      <c r="G67" s="92">
        <f>+'[1]Base de datos  1'!H1915</f>
        <v>116710</v>
      </c>
    </row>
    <row r="68" spans="1:8" x14ac:dyDescent="0.25">
      <c r="A68" s="33">
        <f>+'[1]Base de datos  1'!A1916</f>
        <v>43831</v>
      </c>
      <c r="B68" s="33" t="str">
        <f>+'[1]Base de datos  1'!C1916</f>
        <v>Pago Cuota</v>
      </c>
      <c r="C68" s="33">
        <f>+'[1]Base de datos  1'!D1916</f>
        <v>43860</v>
      </c>
      <c r="D68" s="33" t="str">
        <f>+'[1]Base de datos  1'!E1916</f>
        <v>TR</v>
      </c>
      <c r="E68" s="33" t="str">
        <f>+'[1]Base de datos  1'!F1916</f>
        <v>Villarrica 118, Pia Burgos</v>
      </c>
      <c r="F68">
        <f>+'[1]Base de datos  1'!G1916</f>
        <v>0</v>
      </c>
      <c r="G68" s="92">
        <f>+'[1]Base de datos  1'!H1916</f>
        <v>20000</v>
      </c>
    </row>
    <row r="69" spans="1:8" x14ac:dyDescent="0.25">
      <c r="A69" s="33">
        <f>+'[1]Base de datos  1'!A1917</f>
        <v>43831</v>
      </c>
      <c r="B69" s="33" t="str">
        <f>+'[1]Base de datos  1'!C1917</f>
        <v>Pago Cuota</v>
      </c>
      <c r="C69" s="33">
        <f>+'[1]Base de datos  1'!D1917</f>
        <v>43860</v>
      </c>
      <c r="D69" s="33" t="str">
        <f>+'[1]Base de datos  1'!E1917</f>
        <v>D/CH</v>
      </c>
      <c r="E69" s="33" t="str">
        <f>+'[1]Base de datos  1'!F1917</f>
        <v>Ranco 38, Jose Luis Retamal</v>
      </c>
      <c r="F69">
        <f>+'[1]Base de datos  1'!G1917</f>
        <v>0</v>
      </c>
      <c r="G69" s="92">
        <f>+'[1]Base de datos  1'!H1917</f>
        <v>198000</v>
      </c>
    </row>
    <row r="70" spans="1:8" x14ac:dyDescent="0.25">
      <c r="A70" s="33">
        <f>+'[1]Base de datos  1'!A1918</f>
        <v>43831</v>
      </c>
      <c r="B70" s="33" t="str">
        <f>+'[1]Base de datos  1'!C1918</f>
        <v>Pago Cuota</v>
      </c>
      <c r="C70" s="33">
        <f>+'[1]Base de datos  1'!D1918</f>
        <v>43861</v>
      </c>
      <c r="D70" s="33" t="str">
        <f>+'[1]Base de datos  1'!E1918</f>
        <v>TR</v>
      </c>
      <c r="E70" s="33" t="str">
        <f>+'[1]Base de datos  1'!F1918</f>
        <v>Villarrica 123, Omar Sepulveda</v>
      </c>
      <c r="F70">
        <f>+'[1]Base de datos  1'!G1918</f>
        <v>0</v>
      </c>
      <c r="G70" s="92">
        <f>+'[1]Base de datos  1'!H1918</f>
        <v>20000</v>
      </c>
    </row>
    <row r="71" spans="1:8" x14ac:dyDescent="0.25">
      <c r="A71" s="33">
        <f>+'[1]Base de datos  1'!A1919</f>
        <v>43831</v>
      </c>
      <c r="B71" s="33" t="str">
        <f>+'[1]Base de datos  1'!C1919</f>
        <v>Pago Cuota</v>
      </c>
      <c r="C71" s="33">
        <f>+'[1]Base de datos  1'!D1919</f>
        <v>43861</v>
      </c>
      <c r="D71" s="33" t="str">
        <f>+'[1]Base de datos  1'!E1919</f>
        <v>TR</v>
      </c>
      <c r="E71" s="33" t="str">
        <f>+'[1]Base de datos  1'!F1919</f>
        <v>Ranco 54, Juan Montero</v>
      </c>
      <c r="F71">
        <f>+'[1]Base de datos  1'!G1919</f>
        <v>0</v>
      </c>
      <c r="G71" s="92">
        <f>+'[1]Base de datos  1'!H1919</f>
        <v>58000</v>
      </c>
    </row>
    <row r="72" spans="1:8" x14ac:dyDescent="0.25">
      <c r="A72" s="174">
        <f>+'[1]Base de datos  1'!A1920</f>
        <v>43831</v>
      </c>
      <c r="B72" s="174" t="str">
        <f>+'[1]Base de datos  1'!C1920</f>
        <v>Pago Cuota</v>
      </c>
      <c r="C72" s="174">
        <f>+'[1]Base de datos  1'!D1920</f>
        <v>43861</v>
      </c>
      <c r="D72" s="174" t="str">
        <f>+'[1]Base de datos  1'!E1920</f>
        <v>TR</v>
      </c>
      <c r="E72" s="174" t="str">
        <f>+'[1]Base de datos  1'!F1920</f>
        <v>Ranco 73, Juan Hernandez</v>
      </c>
      <c r="F72" s="175">
        <f>+'[1]Base de datos  1'!G1920</f>
        <v>0</v>
      </c>
      <c r="G72" s="249">
        <f>+'[1]Base de datos  1'!H1920</f>
        <v>92000</v>
      </c>
      <c r="H72" s="178">
        <f>SUM(G9:G72)</f>
        <v>5469153</v>
      </c>
    </row>
    <row r="73" spans="1:8" x14ac:dyDescent="0.25">
      <c r="A73" s="33">
        <f>+'[1]Base de datos  1'!A1921</f>
        <v>43862</v>
      </c>
      <c r="B73" s="33" t="str">
        <f>+'[1]Base de datos  1'!C1921</f>
        <v>Pago Cuota</v>
      </c>
      <c r="C73" s="33">
        <f>+'[1]Base de datos  1'!D1921</f>
        <v>43862</v>
      </c>
      <c r="D73" s="33" t="str">
        <f>+'[1]Base de datos  1'!E1921</f>
        <v>TR</v>
      </c>
      <c r="E73" s="33" t="str">
        <f>+'[1]Base de datos  1'!F1921</f>
        <v>Ricardo Figueroa vuelto caja chica</v>
      </c>
      <c r="F73">
        <f>+'[1]Base de datos  1'!G1921</f>
        <v>0</v>
      </c>
      <c r="G73" s="92">
        <f>+'[1]Base de datos  1'!H1921</f>
        <v>4740</v>
      </c>
    </row>
    <row r="74" spans="1:8" x14ac:dyDescent="0.25">
      <c r="A74" s="33">
        <f>+'[1]Base de datos  1'!A1922</f>
        <v>43862</v>
      </c>
      <c r="B74" s="33" t="str">
        <f>+'[1]Base de datos  1'!C1922</f>
        <v>Pago Cuota</v>
      </c>
      <c r="C74" s="33">
        <f>+'[1]Base de datos  1'!D1922</f>
        <v>43862</v>
      </c>
      <c r="D74" s="33" t="str">
        <f>+'[1]Base de datos  1'!E1922</f>
        <v>TR</v>
      </c>
      <c r="E74" s="33" t="str">
        <f>+'[1]Base de datos  1'!F1922</f>
        <v>Riñihue 27-29, Marta Manriquez</v>
      </c>
      <c r="F74">
        <f>+'[1]Base de datos  1'!G1922</f>
        <v>0</v>
      </c>
      <c r="G74" s="92">
        <f>+'[1]Base de datos  1'!H1922</f>
        <v>23000</v>
      </c>
    </row>
    <row r="75" spans="1:8" x14ac:dyDescent="0.25">
      <c r="A75" s="33">
        <f>+'[1]Base de datos  1'!A1923</f>
        <v>43862</v>
      </c>
      <c r="B75" s="33" t="str">
        <f>+'[1]Base de datos  1'!C1923</f>
        <v>Pago Cuota</v>
      </c>
      <c r="C75" s="33">
        <f>+'[1]Base de datos  1'!D1923</f>
        <v>43862</v>
      </c>
      <c r="D75" s="33" t="str">
        <f>+'[1]Base de datos  1'!E1923</f>
        <v>TR</v>
      </c>
      <c r="E75" s="33" t="str">
        <f>+'[1]Base de datos  1'!F1923</f>
        <v>Villarrica 128, Claudia Ubilla</v>
      </c>
      <c r="F75">
        <f>+'[1]Base de datos  1'!G1923</f>
        <v>0</v>
      </c>
      <c r="G75" s="92">
        <f>+'[1]Base de datos  1'!H1923</f>
        <v>23000</v>
      </c>
    </row>
    <row r="76" spans="1:8" x14ac:dyDescent="0.25">
      <c r="A76" s="33">
        <f>+'[1]Base de datos  1'!A1924</f>
        <v>43862</v>
      </c>
      <c r="B76" s="33" t="str">
        <f>+'[1]Base de datos  1'!C1924</f>
        <v>Pago Cuota</v>
      </c>
      <c r="C76" s="33">
        <f>+'[1]Base de datos  1'!D1924</f>
        <v>43864</v>
      </c>
      <c r="D76" s="33" t="str">
        <f>+'[1]Base de datos  1'!E1924</f>
        <v>TR</v>
      </c>
      <c r="E76" s="33" t="str">
        <f>+'[1]Base de datos  1'!F1924</f>
        <v>Llanquihue 97, Rene Rivero</v>
      </c>
      <c r="F76">
        <f>+'[1]Base de datos  1'!G1924</f>
        <v>0</v>
      </c>
      <c r="G76" s="92">
        <f>+'[1]Base de datos  1'!H1924</f>
        <v>23000</v>
      </c>
    </row>
    <row r="77" spans="1:8" x14ac:dyDescent="0.25">
      <c r="A77" s="33">
        <f>+'[1]Base de datos  1'!A1925</f>
        <v>43862</v>
      </c>
      <c r="B77" s="33" t="str">
        <f>+'[1]Base de datos  1'!C1925</f>
        <v>Pago Cuota</v>
      </c>
      <c r="C77" s="33">
        <f>+'[1]Base de datos  1'!D1925</f>
        <v>43864</v>
      </c>
      <c r="D77" s="33" t="str">
        <f>+'[1]Base de datos  1'!E1925</f>
        <v>D/CH</v>
      </c>
      <c r="E77" s="33" t="str">
        <f>+'[1]Base de datos  1'!F1925</f>
        <v>Ranco 91, J. Ibarra</v>
      </c>
      <c r="F77">
        <f>+'[1]Base de datos  1'!G1925</f>
        <v>0</v>
      </c>
      <c r="G77" s="92">
        <f>+'[1]Base de datos  1'!H1925</f>
        <v>150000</v>
      </c>
    </row>
    <row r="78" spans="1:8" x14ac:dyDescent="0.25">
      <c r="A78" s="33">
        <f>+'[1]Base de datos  1'!A1926</f>
        <v>43862</v>
      </c>
      <c r="B78" s="33" t="str">
        <f>+'[1]Base de datos  1'!C1926</f>
        <v>Pago Cuota</v>
      </c>
      <c r="C78" s="33">
        <f>+'[1]Base de datos  1'!D1926</f>
        <v>43864</v>
      </c>
      <c r="D78" s="33" t="str">
        <f>+'[1]Base de datos  1'!E1926</f>
        <v>D/CH</v>
      </c>
      <c r="E78" s="33" t="str">
        <f>+'[1]Base de datos  1'!F1926</f>
        <v>Villarrica 121, Gabriel Salazar</v>
      </c>
      <c r="F78">
        <f>+'[1]Base de datos  1'!G1926</f>
        <v>0</v>
      </c>
      <c r="G78" s="92">
        <f>+'[1]Base de datos  1'!H1926</f>
        <v>207000</v>
      </c>
    </row>
    <row r="79" spans="1:8" x14ac:dyDescent="0.25">
      <c r="A79" s="33">
        <f>+'[1]Base de datos  1'!A1927</f>
        <v>43862</v>
      </c>
      <c r="B79" s="33" t="str">
        <f>+'[1]Base de datos  1'!C1927</f>
        <v>Pago Cuota</v>
      </c>
      <c r="C79" s="33">
        <f>+'[1]Base de datos  1'!D1927</f>
        <v>43864</v>
      </c>
      <c r="D79" s="33" t="str">
        <f>+'[1]Base de datos  1'!E1927</f>
        <v>TR</v>
      </c>
      <c r="E79" s="33" t="str">
        <f>+'[1]Base de datos  1'!F1927</f>
        <v>Llanquihue 98-A, Francisco Vergara</v>
      </c>
      <c r="F79">
        <f>+'[1]Base de datos  1'!G1927</f>
        <v>0</v>
      </c>
      <c r="G79" s="92">
        <f>+'[1]Base de datos  1'!H1927</f>
        <v>240000</v>
      </c>
    </row>
    <row r="80" spans="1:8" x14ac:dyDescent="0.25">
      <c r="A80" s="33">
        <f>+'[1]Base de datos  1'!A1928</f>
        <v>43862</v>
      </c>
      <c r="B80" s="33" t="str">
        <f>+'[1]Base de datos  1'!C1928</f>
        <v>Pago Cuota</v>
      </c>
      <c r="C80" s="33">
        <f>+'[1]Base de datos  1'!D1928</f>
        <v>43864</v>
      </c>
      <c r="D80" s="33" t="str">
        <f>+'[1]Base de datos  1'!E1928</f>
        <v>D/E</v>
      </c>
      <c r="E80" s="33" t="str">
        <f>+'[1]Base de datos  1'!F1928</f>
        <v>Ranco 44, Jose Martinez</v>
      </c>
      <c r="F80">
        <f>+'[1]Base de datos  1'!G1928</f>
        <v>0</v>
      </c>
      <c r="G80" s="92">
        <f>+'[1]Base de datos  1'!H1928</f>
        <v>272000</v>
      </c>
    </row>
    <row r="81" spans="1:7" x14ac:dyDescent="0.25">
      <c r="A81" s="33">
        <f>+'[1]Base de datos  1'!A1929</f>
        <v>43862</v>
      </c>
      <c r="B81" s="33" t="str">
        <f>+'[1]Base de datos  1'!C1929</f>
        <v>Pago Cuota</v>
      </c>
      <c r="C81" s="33">
        <f>+'[1]Base de datos  1'!D1929</f>
        <v>43864</v>
      </c>
      <c r="D81" s="33" t="str">
        <f>+'[1]Base de datos  1'!E1929</f>
        <v>TR</v>
      </c>
      <c r="E81" s="33" t="str">
        <f>+'[1]Base de datos  1'!F1929</f>
        <v>Villarrica 126, B.de Ramon x Franja</v>
      </c>
      <c r="F81">
        <f>+'[1]Base de datos  1'!G1929</f>
        <v>0</v>
      </c>
      <c r="G81" s="92">
        <f>+'[1]Base de datos  1'!H1929</f>
        <v>1000000</v>
      </c>
    </row>
    <row r="82" spans="1:7" x14ac:dyDescent="0.25">
      <c r="A82" s="33">
        <f>+'[1]Base de datos  1'!A1930</f>
        <v>43862</v>
      </c>
      <c r="B82" s="33" t="str">
        <f>+'[1]Base de datos  1'!C1930</f>
        <v>Pago Cuota</v>
      </c>
      <c r="C82" s="33">
        <f>+'[1]Base de datos  1'!D1930</f>
        <v>43866</v>
      </c>
      <c r="D82" s="33" t="str">
        <f>+'[1]Base de datos  1'!E1930</f>
        <v>TR</v>
      </c>
      <c r="E82" s="33" t="str">
        <f>+'[1]Base de datos  1'!F1930</f>
        <v>Llanquihue 88, pedro flores</v>
      </c>
      <c r="F82">
        <f>+'[1]Base de datos  1'!G1930</f>
        <v>0</v>
      </c>
      <c r="G82" s="92">
        <f>+'[1]Base de datos  1'!H1930</f>
        <v>20000</v>
      </c>
    </row>
    <row r="83" spans="1:7" x14ac:dyDescent="0.25">
      <c r="A83" s="33">
        <f>+'[1]Base de datos  1'!A1931</f>
        <v>43862</v>
      </c>
      <c r="B83" s="33" t="str">
        <f>+'[1]Base de datos  1'!C1931</f>
        <v>Pago Cuota</v>
      </c>
      <c r="C83" s="33">
        <f>+'[1]Base de datos  1'!D1931</f>
        <v>43868</v>
      </c>
      <c r="D83" s="33" t="str">
        <f>+'[1]Base de datos  1'!E1931</f>
        <v>TR</v>
      </c>
      <c r="E83" s="33" t="str">
        <f>+'[1]Base de datos  1'!F1931</f>
        <v xml:space="preserve">Villarrica 127 mas abono franja </v>
      </c>
      <c r="F83">
        <f>+'[1]Base de datos  1'!G1931</f>
        <v>0</v>
      </c>
      <c r="G83" s="92">
        <f>+'[1]Base de datos  1'!H1931</f>
        <v>776000</v>
      </c>
    </row>
    <row r="84" spans="1:7" x14ac:dyDescent="0.25">
      <c r="A84" s="33">
        <f>+'[1]Base de datos  1'!A1932</f>
        <v>43862</v>
      </c>
      <c r="B84" s="33" t="str">
        <f>+'[1]Base de datos  1'!C1932</f>
        <v>Pago Cuota</v>
      </c>
      <c r="C84" s="33">
        <f>+'[1]Base de datos  1'!D1932</f>
        <v>43871</v>
      </c>
      <c r="D84" s="33" t="str">
        <f>+'[1]Base de datos  1'!E1932</f>
        <v>TR</v>
      </c>
      <c r="E84" s="33" t="str">
        <f>+'[1]Base de datos  1'!F1932</f>
        <v>Puyehue 36, Militza Cortes</v>
      </c>
      <c r="F84">
        <f>+'[1]Base de datos  1'!G1932</f>
        <v>0</v>
      </c>
      <c r="G84" s="92">
        <f>+'[1]Base de datos  1'!H1932</f>
        <v>23000</v>
      </c>
    </row>
    <row r="85" spans="1:7" x14ac:dyDescent="0.25">
      <c r="A85" s="33">
        <f>+'[1]Base de datos  1'!A1933</f>
        <v>43862</v>
      </c>
      <c r="B85" s="33" t="str">
        <f>+'[1]Base de datos  1'!C1933</f>
        <v>Pago Cuota</v>
      </c>
      <c r="C85" s="33">
        <f>+'[1]Base de datos  1'!D1933</f>
        <v>43871</v>
      </c>
      <c r="D85" s="33" t="str">
        <f>+'[1]Base de datos  1'!E1933</f>
        <v>TR</v>
      </c>
      <c r="E85" s="33" t="str">
        <f>+'[1]Base de datos  1'!F1933</f>
        <v>Puyehue 30, Jorge Carcasson</v>
      </c>
      <c r="F85">
        <f>+'[1]Base de datos  1'!G1933</f>
        <v>0</v>
      </c>
      <c r="G85" s="92">
        <f>+'[1]Base de datos  1'!H1933</f>
        <v>23000</v>
      </c>
    </row>
    <row r="86" spans="1:7" x14ac:dyDescent="0.25">
      <c r="A86" s="33">
        <f>+'[1]Base de datos  1'!A1934</f>
        <v>43862</v>
      </c>
      <c r="B86" s="33" t="str">
        <f>+'[1]Base de datos  1'!C1934</f>
        <v>Pago Cuota</v>
      </c>
      <c r="C86" s="33">
        <f>+'[1]Base de datos  1'!D1934</f>
        <v>43871</v>
      </c>
      <c r="D86" s="33" t="str">
        <f>+'[1]Base de datos  1'!E1934</f>
        <v>D/E</v>
      </c>
      <c r="E86" s="33" t="str">
        <f>+'[1]Base de datos  1'!F1934</f>
        <v>Ranco 83, Silvia Gonzalez</v>
      </c>
      <c r="F86">
        <f>+'[1]Base de datos  1'!G1934</f>
        <v>0</v>
      </c>
      <c r="G86" s="92">
        <f>+'[1]Base de datos  1'!H1934</f>
        <v>23000</v>
      </c>
    </row>
    <row r="87" spans="1:7" x14ac:dyDescent="0.25">
      <c r="A87" s="33">
        <f>+'[1]Base de datos  1'!A1935</f>
        <v>43862</v>
      </c>
      <c r="B87" s="33" t="str">
        <f>+'[1]Base de datos  1'!C1935</f>
        <v>Pago Cuota</v>
      </c>
      <c r="C87" s="33">
        <f>+'[1]Base de datos  1'!D1935</f>
        <v>43871</v>
      </c>
      <c r="D87" s="33" t="str">
        <f>+'[1]Base de datos  1'!E1935</f>
        <v>D/E</v>
      </c>
      <c r="E87" s="33" t="str">
        <f>+'[1]Base de datos  1'!F1935</f>
        <v>Llanquihue 74, Eliana Haro</v>
      </c>
      <c r="F87">
        <f>+'[1]Base de datos  1'!G1935</f>
        <v>0</v>
      </c>
      <c r="G87" s="92">
        <f>+'[1]Base de datos  1'!H1935</f>
        <v>23000</v>
      </c>
    </row>
    <row r="88" spans="1:7" x14ac:dyDescent="0.25">
      <c r="A88" s="33">
        <f>+'[1]Base de datos  1'!A1936</f>
        <v>43862</v>
      </c>
      <c r="B88" s="33" t="str">
        <f>+'[1]Base de datos  1'!C1936</f>
        <v>Pago Cuota</v>
      </c>
      <c r="C88" s="33">
        <f>+'[1]Base de datos  1'!D1936</f>
        <v>43871</v>
      </c>
      <c r="D88" s="33" t="str">
        <f>+'[1]Base de datos  1'!E1936</f>
        <v>D/E</v>
      </c>
      <c r="E88" s="33" t="str">
        <f>+'[1]Base de datos  1'!F1936</f>
        <v>Ranco 77, Melinda Gonzalez</v>
      </c>
      <c r="F88">
        <f>+'[1]Base de datos  1'!G1936</f>
        <v>0</v>
      </c>
      <c r="G88" s="92">
        <f>+'[1]Base de datos  1'!H1936</f>
        <v>23000</v>
      </c>
    </row>
    <row r="89" spans="1:7" x14ac:dyDescent="0.25">
      <c r="A89" s="33">
        <f>+'[1]Base de datos  1'!A1937</f>
        <v>43862</v>
      </c>
      <c r="B89" s="33" t="str">
        <f>+'[1]Base de datos  1'!C1937</f>
        <v>Pago Cuota</v>
      </c>
      <c r="C89" s="33">
        <f>+'[1]Base de datos  1'!D1937</f>
        <v>43871</v>
      </c>
      <c r="D89" s="33" t="str">
        <f>+'[1]Base de datos  1'!E1937</f>
        <v>D/E</v>
      </c>
      <c r="E89" s="33" t="str">
        <f>+'[1]Base de datos  1'!F1937</f>
        <v>Llanquihue 97-A, Leonel Castillo</v>
      </c>
      <c r="F89">
        <f>+'[1]Base de datos  1'!G1937</f>
        <v>0</v>
      </c>
      <c r="G89" s="92">
        <f>+'[1]Base de datos  1'!H1937</f>
        <v>23000</v>
      </c>
    </row>
    <row r="90" spans="1:7" x14ac:dyDescent="0.25">
      <c r="A90" s="33">
        <f>+'[1]Base de datos  1'!A1938</f>
        <v>43862</v>
      </c>
      <c r="B90" s="33" t="str">
        <f>+'[1]Base de datos  1'!C1938</f>
        <v>Pago Cuota</v>
      </c>
      <c r="C90" s="33">
        <f>+'[1]Base de datos  1'!D1938</f>
        <v>43871</v>
      </c>
      <c r="D90" s="33" t="str">
        <f>+'[1]Base de datos  1'!E1938</f>
        <v>D/E</v>
      </c>
      <c r="E90" s="33" t="str">
        <f>+'[1]Base de datos  1'!F1938</f>
        <v>Llanquihue 109, Teresa Gatica</v>
      </c>
      <c r="F90">
        <f>+'[1]Base de datos  1'!G1938</f>
        <v>0</v>
      </c>
      <c r="G90" s="92">
        <f>+'[1]Base de datos  1'!H1938</f>
        <v>23109</v>
      </c>
    </row>
    <row r="91" spans="1:7" x14ac:dyDescent="0.25">
      <c r="A91" s="33">
        <f>+'[1]Base de datos  1'!A1939</f>
        <v>43862</v>
      </c>
      <c r="B91" s="33" t="str">
        <f>+'[1]Base de datos  1'!C1939</f>
        <v>Pago Cuota</v>
      </c>
      <c r="C91" s="33">
        <f>+'[1]Base de datos  1'!D1939</f>
        <v>43871</v>
      </c>
      <c r="D91" s="33" t="str">
        <f>+'[1]Base de datos  1'!E1939</f>
        <v>TR</v>
      </c>
      <c r="E91" s="33" t="str">
        <f>+'[1]Base de datos  1'!F1939</f>
        <v>Ranco 48, Carola Arriagada</v>
      </c>
      <c r="F91">
        <f>+'[1]Base de datos  1'!G1939</f>
        <v>0</v>
      </c>
      <c r="G91" s="92">
        <f>+'[1]Base de datos  1'!H1939</f>
        <v>46000</v>
      </c>
    </row>
    <row r="92" spans="1:7" x14ac:dyDescent="0.25">
      <c r="A92" s="33">
        <f>+'[1]Base de datos  1'!A1940</f>
        <v>43862</v>
      </c>
      <c r="B92" s="33" t="str">
        <f>+'[1]Base de datos  1'!C1940</f>
        <v>Pago Cuota</v>
      </c>
      <c r="C92" s="33">
        <f>+'[1]Base de datos  1'!D1940</f>
        <v>43871</v>
      </c>
      <c r="D92" s="33" t="str">
        <f>+'[1]Base de datos  1'!E1940</f>
        <v>D/E</v>
      </c>
      <c r="E92" s="33" t="str">
        <f>+'[1]Base de datos  1'!F1940</f>
        <v>Puyehue 43, Aurelio Sandoval</v>
      </c>
      <c r="F92">
        <f>+'[1]Base de datos  1'!G1940</f>
        <v>0</v>
      </c>
      <c r="G92" s="92">
        <f>+'[1]Base de datos  1'!H1940</f>
        <v>46000</v>
      </c>
    </row>
    <row r="93" spans="1:7" x14ac:dyDescent="0.25">
      <c r="A93" s="33">
        <f>+'[1]Base de datos  1'!A1941</f>
        <v>43862</v>
      </c>
      <c r="B93" s="33" t="str">
        <f>+'[1]Base de datos  1'!C1941</f>
        <v>Pago Cuota</v>
      </c>
      <c r="C93" s="33">
        <f>+'[1]Base de datos  1'!D1941</f>
        <v>43871</v>
      </c>
      <c r="D93" s="33" t="str">
        <f>+'[1]Base de datos  1'!E1941</f>
        <v>D/E</v>
      </c>
      <c r="E93" s="33" t="str">
        <f>+'[1]Base de datos  1'!F1941</f>
        <v>Ranco 81, Marcela Cubillos</v>
      </c>
      <c r="F93">
        <f>+'[1]Base de datos  1'!G1941</f>
        <v>0</v>
      </c>
      <c r="G93" s="92">
        <f>+'[1]Base de datos  1'!H1941</f>
        <v>46000</v>
      </c>
    </row>
    <row r="94" spans="1:7" x14ac:dyDescent="0.25">
      <c r="A94" s="33">
        <f>+'[1]Base de datos  1'!A1942</f>
        <v>43862</v>
      </c>
      <c r="B94" s="33" t="str">
        <f>+'[1]Base de datos  1'!C1942</f>
        <v>Pago Cuota</v>
      </c>
      <c r="C94" s="33">
        <f>+'[1]Base de datos  1'!D1942</f>
        <v>43871</v>
      </c>
      <c r="D94" s="33" t="str">
        <f>+'[1]Base de datos  1'!E1942</f>
        <v>D/E</v>
      </c>
      <c r="E94" s="33" t="str">
        <f>+'[1]Base de datos  1'!F1942</f>
        <v>Villarrica 114, Hilda Alburquerque</v>
      </c>
      <c r="F94">
        <f>+'[1]Base de datos  1'!G1942</f>
        <v>0</v>
      </c>
      <c r="G94" s="92">
        <f>+'[1]Base de datos  1'!H1942</f>
        <v>53000</v>
      </c>
    </row>
    <row r="95" spans="1:7" x14ac:dyDescent="0.25">
      <c r="A95" s="33">
        <f>+'[1]Base de datos  1'!A1943</f>
        <v>43862</v>
      </c>
      <c r="B95" s="33" t="str">
        <f>+'[1]Base de datos  1'!C1943</f>
        <v>Pago Cuota</v>
      </c>
      <c r="C95" s="33">
        <f>+'[1]Base de datos  1'!D1943</f>
        <v>43871</v>
      </c>
      <c r="D95" s="33" t="str">
        <f>+'[1]Base de datos  1'!E1943</f>
        <v>D/E</v>
      </c>
      <c r="E95" s="33" t="str">
        <f>+'[1]Base de datos  1'!F1943</f>
        <v>Puyehue 34, Gladys Jorquera</v>
      </c>
      <c r="F95">
        <f>+'[1]Base de datos  1'!G1943</f>
        <v>0</v>
      </c>
      <c r="G95" s="92">
        <f>+'[1]Base de datos  1'!H1943</f>
        <v>69000</v>
      </c>
    </row>
    <row r="96" spans="1:7" x14ac:dyDescent="0.25">
      <c r="A96" s="33">
        <f>+'[1]Base de datos  1'!A1944</f>
        <v>43862</v>
      </c>
      <c r="B96" s="33" t="str">
        <f>+'[1]Base de datos  1'!C1944</f>
        <v>Pago Cuota</v>
      </c>
      <c r="C96" s="33">
        <f>+'[1]Base de datos  1'!D1944</f>
        <v>43871</v>
      </c>
      <c r="D96" s="33" t="str">
        <f>+'[1]Base de datos  1'!E1944</f>
        <v>TR</v>
      </c>
      <c r="E96" s="33" t="str">
        <f>+'[1]Base de datos  1'!F1944</f>
        <v>Ranco 73, Juan Hernandez</v>
      </c>
      <c r="F96">
        <f>+'[1]Base de datos  1'!G1944</f>
        <v>0</v>
      </c>
      <c r="G96" s="92">
        <f>+'[1]Base de datos  1'!H1944</f>
        <v>81000</v>
      </c>
    </row>
    <row r="97" spans="1:7" x14ac:dyDescent="0.25">
      <c r="A97" s="33">
        <f>+'[1]Base de datos  1'!A1945</f>
        <v>43862</v>
      </c>
      <c r="B97" s="33" t="str">
        <f>+'[1]Base de datos  1'!C1945</f>
        <v>Pago Cuota</v>
      </c>
      <c r="C97" s="33">
        <f>+'[1]Base de datos  1'!D1945</f>
        <v>43871</v>
      </c>
      <c r="D97" s="33" t="str">
        <f>+'[1]Base de datos  1'!E1945</f>
        <v>D/E</v>
      </c>
      <c r="E97" s="33" t="str">
        <f>+'[1]Base de datos  1'!F1945</f>
        <v>Calafquen 13, Enonito Garcia</v>
      </c>
      <c r="F97">
        <f>+'[1]Base de datos  1'!G1945</f>
        <v>0</v>
      </c>
      <c r="G97" s="92">
        <f>+'[1]Base de datos  1'!H1945</f>
        <v>92000</v>
      </c>
    </row>
    <row r="98" spans="1:7" x14ac:dyDescent="0.25">
      <c r="A98" s="33">
        <f>+'[1]Base de datos  1'!A1946</f>
        <v>43862</v>
      </c>
      <c r="B98" s="33" t="str">
        <f>+'[1]Base de datos  1'!C1946</f>
        <v>Pago Cuota</v>
      </c>
      <c r="C98" s="33">
        <f>+'[1]Base de datos  1'!D1946</f>
        <v>43871</v>
      </c>
      <c r="D98" s="33" t="str">
        <f>+'[1]Base de datos  1'!E1946</f>
        <v>D/E</v>
      </c>
      <c r="E98" s="33" t="str">
        <f>+'[1]Base de datos  1'!F1946</f>
        <v>Riñihue 23, Sara Salgado</v>
      </c>
      <c r="F98">
        <f>+'[1]Base de datos  1'!G1946</f>
        <v>0</v>
      </c>
      <c r="G98" s="92">
        <f>+'[1]Base de datos  1'!H1946</f>
        <v>100000</v>
      </c>
    </row>
    <row r="99" spans="1:7" x14ac:dyDescent="0.25">
      <c r="A99" s="33">
        <f>+'[1]Base de datos  1'!A1947</f>
        <v>43862</v>
      </c>
      <c r="B99" s="33" t="str">
        <f>+'[1]Base de datos  1'!C1947</f>
        <v>Pago Cuota</v>
      </c>
      <c r="C99" s="33">
        <f>+'[1]Base de datos  1'!D1947</f>
        <v>43871</v>
      </c>
      <c r="D99" s="33" t="str">
        <f>+'[1]Base de datos  1'!E1947</f>
        <v>D/E</v>
      </c>
      <c r="E99" s="33" t="str">
        <f>+'[1]Base de datos  1'!F1947</f>
        <v>Llanquihue 90, Aurora Araya</v>
      </c>
      <c r="F99">
        <f>+'[1]Base de datos  1'!G1947</f>
        <v>0</v>
      </c>
      <c r="G99" s="92">
        <f>+'[1]Base de datos  1'!H1947</f>
        <v>100000</v>
      </c>
    </row>
    <row r="100" spans="1:7" x14ac:dyDescent="0.25">
      <c r="A100" s="33">
        <f>+'[1]Base de datos  1'!A1948</f>
        <v>43862</v>
      </c>
      <c r="B100" s="33" t="str">
        <f>+'[1]Base de datos  1'!C1948</f>
        <v>Pago Cuota</v>
      </c>
      <c r="C100" s="33">
        <f>+'[1]Base de datos  1'!D1948</f>
        <v>43871</v>
      </c>
      <c r="D100" s="33" t="str">
        <f>+'[1]Base de datos  1'!E1948</f>
        <v>TR</v>
      </c>
      <c r="E100" s="33" t="str">
        <f>+'[1]Base de datos  1'!F1948</f>
        <v>Villarrica 120, Ma. Eugenia Meza</v>
      </c>
      <c r="F100">
        <f>+'[1]Base de datos  1'!G1948</f>
        <v>0</v>
      </c>
      <c r="G100" s="92">
        <f>+'[1]Base de datos  1'!H1948</f>
        <v>115000</v>
      </c>
    </row>
    <row r="101" spans="1:7" x14ac:dyDescent="0.25">
      <c r="A101" s="33">
        <f>+'[1]Base de datos  1'!A1949</f>
        <v>43862</v>
      </c>
      <c r="B101" s="33" t="str">
        <f>+'[1]Base de datos  1'!C1949</f>
        <v>Pago Cuota</v>
      </c>
      <c r="C101" s="33">
        <f>+'[1]Base de datos  1'!D1949</f>
        <v>43871</v>
      </c>
      <c r="D101" s="33" t="str">
        <f>+'[1]Base de datos  1'!E1949</f>
        <v>D/E</v>
      </c>
      <c r="E101" s="33" t="str">
        <f>+'[1]Base de datos  1'!F1949</f>
        <v>Ranco 56, Delia Quiroga</v>
      </c>
      <c r="F101">
        <f>+'[1]Base de datos  1'!G1949</f>
        <v>0</v>
      </c>
      <c r="G101" s="92">
        <f>+'[1]Base de datos  1'!H1949</f>
        <v>115000</v>
      </c>
    </row>
    <row r="102" spans="1:7" x14ac:dyDescent="0.25">
      <c r="A102" s="33">
        <f>+'[1]Base de datos  1'!A1950</f>
        <v>43862</v>
      </c>
      <c r="B102" s="33" t="str">
        <f>+'[1]Base de datos  1'!C1950</f>
        <v>Pago Cuota</v>
      </c>
      <c r="C102" s="33">
        <f>+'[1]Base de datos  1'!D1950</f>
        <v>43871</v>
      </c>
      <c r="D102" s="33" t="str">
        <f>+'[1]Base de datos  1'!E1950</f>
        <v>D/E</v>
      </c>
      <c r="E102" s="33" t="str">
        <f>+'[1]Base de datos  1'!F1950</f>
        <v>Llanquihue 92, Carlos Herrera</v>
      </c>
      <c r="F102">
        <f>+'[1]Base de datos  1'!G1950</f>
        <v>0</v>
      </c>
      <c r="G102" s="92">
        <f>+'[1]Base de datos  1'!H1950</f>
        <v>115000</v>
      </c>
    </row>
    <row r="103" spans="1:7" x14ac:dyDescent="0.25">
      <c r="A103" s="33">
        <f>+'[1]Base de datos  1'!A1951</f>
        <v>43862</v>
      </c>
      <c r="B103" s="33" t="str">
        <f>+'[1]Base de datos  1'!C1951</f>
        <v>Pago Cuota</v>
      </c>
      <c r="C103" s="33">
        <f>+'[1]Base de datos  1'!D1951</f>
        <v>43871</v>
      </c>
      <c r="D103" s="33" t="str">
        <f>+'[1]Base de datos  1'!E1951</f>
        <v>D/E</v>
      </c>
      <c r="E103" s="33" t="str">
        <f>+'[1]Base de datos  1'!F1951</f>
        <v>Riñihue 21, Diego Tapia</v>
      </c>
      <c r="F103">
        <f>+'[1]Base de datos  1'!G1951</f>
        <v>0</v>
      </c>
      <c r="G103" s="92">
        <f>+'[1]Base de datos  1'!H1951</f>
        <v>115000</v>
      </c>
    </row>
    <row r="104" spans="1:7" x14ac:dyDescent="0.25">
      <c r="A104" s="33">
        <f>+'[1]Base de datos  1'!A1952</f>
        <v>43862</v>
      </c>
      <c r="B104" s="33" t="str">
        <f>+'[1]Base de datos  1'!C1952</f>
        <v>Pago Cuota</v>
      </c>
      <c r="C104" s="33">
        <f>+'[1]Base de datos  1'!D1952</f>
        <v>43871</v>
      </c>
      <c r="D104" s="33" t="str">
        <f>+'[1]Base de datos  1'!E1952</f>
        <v>D/E</v>
      </c>
      <c r="E104" s="33" t="str">
        <f>+'[1]Base de datos  1'!F1952</f>
        <v>Riñihue 21, Diego Tapia</v>
      </c>
      <c r="F104">
        <f>+'[1]Base de datos  1'!G1952</f>
        <v>0</v>
      </c>
      <c r="G104" s="92">
        <f>+'[1]Base de datos  1'!H1952</f>
        <v>148000</v>
      </c>
    </row>
    <row r="105" spans="1:7" x14ac:dyDescent="0.25">
      <c r="A105" s="33">
        <f>+'[1]Base de datos  1'!A1953</f>
        <v>43862</v>
      </c>
      <c r="B105" s="33" t="str">
        <f>+'[1]Base de datos  1'!C1953</f>
        <v>Pago Cuota</v>
      </c>
      <c r="C105" s="33">
        <f>+'[1]Base de datos  1'!D1953</f>
        <v>43871</v>
      </c>
      <c r="D105" s="33" t="str">
        <f>+'[1]Base de datos  1'!E1953</f>
        <v>TR</v>
      </c>
      <c r="E105" s="33" t="str">
        <f>+'[1]Base de datos  1'!F1953</f>
        <v>Villarrica 130, Laura Bailac</v>
      </c>
      <c r="F105">
        <f>+'[1]Base de datos  1'!G1953</f>
        <v>0</v>
      </c>
      <c r="G105" s="92">
        <f>+'[1]Base de datos  1'!H1953</f>
        <v>161000</v>
      </c>
    </row>
    <row r="106" spans="1:7" x14ac:dyDescent="0.25">
      <c r="A106" s="33">
        <f>+'[1]Base de datos  1'!A1954</f>
        <v>43862</v>
      </c>
      <c r="B106" s="33" t="str">
        <f>+'[1]Base de datos  1'!C1954</f>
        <v>Pago Cuota</v>
      </c>
      <c r="C106" s="33">
        <f>+'[1]Base de datos  1'!D1954</f>
        <v>43871</v>
      </c>
      <c r="D106" s="33" t="str">
        <f>+'[1]Base de datos  1'!E1954</f>
        <v>TR</v>
      </c>
      <c r="E106" s="33" t="str">
        <f>+'[1]Base de datos  1'!F1954</f>
        <v>Riñinue 25, Juan Gonzalez</v>
      </c>
      <c r="F106">
        <f>+'[1]Base de datos  1'!G1954</f>
        <v>0</v>
      </c>
      <c r="G106" s="92">
        <f>+'[1]Base de datos  1'!H1954</f>
        <v>238000</v>
      </c>
    </row>
    <row r="107" spans="1:7" x14ac:dyDescent="0.25">
      <c r="A107" s="33">
        <f>+'[1]Base de datos  1'!A1955</f>
        <v>43862</v>
      </c>
      <c r="B107" s="33" t="str">
        <f>+'[1]Base de datos  1'!C1955</f>
        <v>Pago Cuota</v>
      </c>
      <c r="C107" s="33">
        <f>+'[1]Base de datos  1'!D1955</f>
        <v>43871</v>
      </c>
      <c r="D107" s="33" t="str">
        <f>+'[1]Base de datos  1'!E1955</f>
        <v>TR</v>
      </c>
      <c r="E107" s="33" t="str">
        <f>+'[1]Base de datos  1'!F1955</f>
        <v>Villarrica 98, Anibal Vivavceta</v>
      </c>
      <c r="F107">
        <f>+'[1]Base de datos  1'!G1955</f>
        <v>0</v>
      </c>
      <c r="G107" s="92">
        <f>+'[1]Base de datos  1'!H1955</f>
        <v>253000</v>
      </c>
    </row>
    <row r="108" spans="1:7" x14ac:dyDescent="0.25">
      <c r="A108" s="33">
        <f>+'[1]Base de datos  1'!A1956</f>
        <v>43862</v>
      </c>
      <c r="B108" s="33" t="str">
        <f>+'[1]Base de datos  1'!C1956</f>
        <v>Pago Cuota</v>
      </c>
      <c r="C108" s="33">
        <f>+'[1]Base de datos  1'!D1956</f>
        <v>43873</v>
      </c>
      <c r="D108" s="33" t="str">
        <f>+'[1]Base de datos  1'!E1956</f>
        <v>TR</v>
      </c>
      <c r="E108" s="33" t="str">
        <f>+'[1]Base de datos  1'!F1956</f>
        <v>Ranco 79, Ismelda Meza</v>
      </c>
      <c r="F108">
        <f>+'[1]Base de datos  1'!G1956</f>
        <v>0</v>
      </c>
      <c r="G108" s="92">
        <f>+'[1]Base de datos  1'!H1956</f>
        <v>20000</v>
      </c>
    </row>
    <row r="109" spans="1:7" x14ac:dyDescent="0.25">
      <c r="A109" s="33">
        <f>+'[1]Base de datos  1'!A1957</f>
        <v>43862</v>
      </c>
      <c r="B109" s="33" t="str">
        <f>+'[1]Base de datos  1'!C1957</f>
        <v>Pago Cuota</v>
      </c>
      <c r="C109" s="33">
        <f>+'[1]Base de datos  1'!D1957</f>
        <v>43873</v>
      </c>
      <c r="D109" s="33" t="str">
        <f>+'[1]Base de datos  1'!E1957</f>
        <v>TR</v>
      </c>
      <c r="E109" s="33" t="str">
        <f>+'[1]Base de datos  1'!F1957</f>
        <v>Ranco 50, Julia Parra</v>
      </c>
      <c r="F109">
        <f>+'[1]Base de datos  1'!G1957</f>
        <v>0</v>
      </c>
      <c r="G109" s="92">
        <f>+'[1]Base de datos  1'!H1957</f>
        <v>20000</v>
      </c>
    </row>
    <row r="110" spans="1:7" x14ac:dyDescent="0.25">
      <c r="A110" s="33">
        <f>+'[1]Base de datos  1'!A1958</f>
        <v>43862</v>
      </c>
      <c r="B110" s="33" t="str">
        <f>+'[1]Base de datos  1'!C1958</f>
        <v>Pago Cuota</v>
      </c>
      <c r="C110" s="33">
        <f>+'[1]Base de datos  1'!D1958</f>
        <v>43873</v>
      </c>
      <c r="D110" s="33" t="str">
        <f>+'[1]Base de datos  1'!E1958</f>
        <v>TR</v>
      </c>
      <c r="E110" s="33" t="str">
        <f>+'[1]Base de datos  1'!F1958</f>
        <v>NN</v>
      </c>
      <c r="F110">
        <f>+'[1]Base de datos  1'!G1958</f>
        <v>0</v>
      </c>
      <c r="G110" s="92">
        <f>+'[1]Base de datos  1'!H1958</f>
        <v>35000</v>
      </c>
    </row>
    <row r="111" spans="1:7" x14ac:dyDescent="0.25">
      <c r="A111" s="33">
        <f>+'[1]Base de datos  1'!A1959</f>
        <v>43862</v>
      </c>
      <c r="B111" s="33" t="str">
        <f>+'[1]Base de datos  1'!C1959</f>
        <v>Pago Cuota</v>
      </c>
      <c r="C111" s="33">
        <f>+'[1]Base de datos  1'!D1959</f>
        <v>43874</v>
      </c>
      <c r="D111" s="33" t="str">
        <f>+'[1]Base de datos  1'!E1959</f>
        <v>TR</v>
      </c>
      <c r="E111" s="33" t="str">
        <f>+'[1]Base de datos  1'!F1959</f>
        <v>Llanquihue 119. Maria Madariaga</v>
      </c>
      <c r="F111">
        <f>+'[1]Base de datos  1'!G1959</f>
        <v>0</v>
      </c>
      <c r="G111" s="92">
        <f>+'[1]Base de datos  1'!H1959</f>
        <v>6000</v>
      </c>
    </row>
    <row r="112" spans="1:7" x14ac:dyDescent="0.25">
      <c r="A112" s="33">
        <f>+'[1]Base de datos  1'!A1960</f>
        <v>43862</v>
      </c>
      <c r="B112" s="33" t="str">
        <f>+'[1]Base de datos  1'!C1960</f>
        <v>Pago Cuota</v>
      </c>
      <c r="C112" s="33">
        <f>+'[1]Base de datos  1'!D1960</f>
        <v>43878</v>
      </c>
      <c r="D112" s="33" t="str">
        <f>+'[1]Base de datos  1'!E1960</f>
        <v>TR</v>
      </c>
      <c r="E112" s="33" t="str">
        <f>+'[1]Base de datos  1'!F1960</f>
        <v>Llanquihue 119, Maria Madariaga</v>
      </c>
      <c r="F112">
        <f>+'[1]Base de datos  1'!G1960</f>
        <v>0</v>
      </c>
      <c r="G112" s="92">
        <f>+'[1]Base de datos  1'!H1960</f>
        <v>23000</v>
      </c>
    </row>
    <row r="113" spans="1:21" x14ac:dyDescent="0.25">
      <c r="A113" s="33">
        <f>+'[1]Base de datos  1'!A1961</f>
        <v>43862</v>
      </c>
      <c r="B113" s="33" t="str">
        <f>+'[1]Base de datos  1'!C1961</f>
        <v>Pago Cuota</v>
      </c>
      <c r="C113" s="33">
        <f>+'[1]Base de datos  1'!D1961</f>
        <v>43878</v>
      </c>
      <c r="D113" s="33" t="str">
        <f>+'[1]Base de datos  1'!E1961</f>
        <v>TR</v>
      </c>
      <c r="E113" s="33" t="str">
        <f>+'[1]Base de datos  1'!F1961</f>
        <v>Riñihue 19, Teresa Peña</v>
      </c>
      <c r="F113">
        <f>+'[1]Base de datos  1'!G1961</f>
        <v>0</v>
      </c>
      <c r="G113" s="92">
        <f>+'[1]Base de datos  1'!H1961</f>
        <v>23000</v>
      </c>
    </row>
    <row r="114" spans="1:21" x14ac:dyDescent="0.25">
      <c r="A114" s="33">
        <f>+'[1]Base de datos  1'!A1962</f>
        <v>43862</v>
      </c>
      <c r="B114" s="33" t="str">
        <f>+'[1]Base de datos  1'!C1962</f>
        <v>Pago Cuota</v>
      </c>
      <c r="C114" s="33">
        <f>+'[1]Base de datos  1'!D1962</f>
        <v>43878</v>
      </c>
      <c r="D114" s="33" t="str">
        <f>+'[1]Base de datos  1'!E1962</f>
        <v>D/E</v>
      </c>
      <c r="E114" s="33" t="str">
        <f>+'[1]Base de datos  1'!F1962</f>
        <v>Villarrica 100, Julia Zuñiga</v>
      </c>
      <c r="F114">
        <f>+'[1]Base de datos  1'!G1962</f>
        <v>0</v>
      </c>
      <c r="G114" s="92">
        <f>+'[1]Base de datos  1'!H1962</f>
        <v>23100</v>
      </c>
    </row>
    <row r="115" spans="1:21" x14ac:dyDescent="0.25">
      <c r="A115" s="33">
        <f>+'[1]Base de datos  1'!A1963</f>
        <v>43862</v>
      </c>
      <c r="B115" s="33" t="str">
        <f>+'[1]Base de datos  1'!C1963</f>
        <v>Pago Cuota</v>
      </c>
      <c r="C115" s="33">
        <f>+'[1]Base de datos  1'!D1963</f>
        <v>43879</v>
      </c>
      <c r="D115" s="33" t="str">
        <f>+'[1]Base de datos  1'!E1963</f>
        <v>TR</v>
      </c>
      <c r="E115" s="33" t="str">
        <f>+'[1]Base de datos  1'!F1963</f>
        <v>Villarrica 106, Carolina Uribe</v>
      </c>
      <c r="F115">
        <f>+'[1]Base de datos  1'!G1963</f>
        <v>0</v>
      </c>
      <c r="G115" s="92">
        <f>+'[1]Base de datos  1'!H1963</f>
        <v>23000</v>
      </c>
      <c r="H115" s="4"/>
    </row>
    <row r="116" spans="1:21" x14ac:dyDescent="0.25">
      <c r="A116" s="33">
        <f>+'[1]Base de datos  1'!A1964</f>
        <v>43862</v>
      </c>
      <c r="B116" s="33" t="str">
        <f>+'[1]Base de datos  1'!C1964</f>
        <v>Pago Cuota</v>
      </c>
      <c r="C116" s="33">
        <f>+'[1]Base de datos  1'!D1964</f>
        <v>43880</v>
      </c>
      <c r="D116" s="33" t="str">
        <f>+'[1]Base de datos  1'!E1964</f>
        <v>TR</v>
      </c>
      <c r="E116" s="33" t="str">
        <f>+'[1]Base de datos  1'!F1964</f>
        <v>Comuniades  x Mural y Letreros</v>
      </c>
      <c r="F116">
        <f>+'[1]Base de datos  1'!G1964</f>
        <v>0</v>
      </c>
      <c r="G116" s="92">
        <f>+'[1]Base de datos  1'!H1964</f>
        <v>80000</v>
      </c>
    </row>
    <row r="117" spans="1:21" s="37" customFormat="1" x14ac:dyDescent="0.25">
      <c r="A117" s="33">
        <f>+'[1]Base de datos  1'!A1965</f>
        <v>43862</v>
      </c>
      <c r="B117" s="33" t="str">
        <f>+'[1]Base de datos  1'!C1965</f>
        <v>Pago Cuota</v>
      </c>
      <c r="C117" s="33">
        <f>+'[1]Base de datos  1'!D1965</f>
        <v>43881</v>
      </c>
      <c r="D117" s="33" t="str">
        <f>+'[1]Base de datos  1'!E1965</f>
        <v>TR</v>
      </c>
      <c r="E117" s="33" t="str">
        <f>+'[1]Base de datos  1'!F1965</f>
        <v>Llanquihue 113, Rene Ruz</v>
      </c>
      <c r="F117">
        <f>+'[1]Base de datos  1'!G1965</f>
        <v>0</v>
      </c>
      <c r="G117" s="92">
        <f>+'[1]Base de datos  1'!H1965</f>
        <v>25000</v>
      </c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 x14ac:dyDescent="0.25">
      <c r="A118" s="33">
        <f>+'[1]Base de datos  1'!A1966</f>
        <v>43862</v>
      </c>
      <c r="B118" s="33" t="str">
        <f>+'[1]Base de datos  1'!C1966</f>
        <v>Pago Cuota</v>
      </c>
      <c r="C118" s="33">
        <f>+'[1]Base de datos  1'!D1966</f>
        <v>43885</v>
      </c>
      <c r="D118" s="33" t="str">
        <f>+'[1]Base de datos  1'!E1966</f>
        <v>TR</v>
      </c>
      <c r="E118" s="33" t="str">
        <f>+'[1]Base de datos  1'!F1966</f>
        <v>Puyehue 32, Ivonne Jorquera</v>
      </c>
      <c r="F118">
        <f>+'[1]Base de datos  1'!G1966</f>
        <v>0</v>
      </c>
      <c r="G118" s="92">
        <f>+'[1]Base de datos  1'!H1966</f>
        <v>23000</v>
      </c>
    </row>
    <row r="119" spans="1:21" x14ac:dyDescent="0.25">
      <c r="A119" s="33">
        <f>+'[1]Base de datos  1'!A1967</f>
        <v>43862</v>
      </c>
      <c r="B119" s="33" t="str">
        <f>+'[1]Base de datos  1'!C1967</f>
        <v>Pago Cuota</v>
      </c>
      <c r="C119" s="33">
        <f>+'[1]Base de datos  1'!D1967</f>
        <v>43885</v>
      </c>
      <c r="D119" s="33" t="str">
        <f>+'[1]Base de datos  1'!E1967</f>
        <v>TR</v>
      </c>
      <c r="E119" s="33" t="str">
        <f>+'[1]Base de datos  1'!F1967</f>
        <v>Llanquihue 80, Sergio Ibaceta</v>
      </c>
      <c r="F119">
        <f>+'[1]Base de datos  1'!G1967</f>
        <v>0</v>
      </c>
      <c r="G119" s="92">
        <f>+'[1]Base de datos  1'!H1967</f>
        <v>23080</v>
      </c>
    </row>
    <row r="120" spans="1:21" x14ac:dyDescent="0.25">
      <c r="A120" s="33">
        <f>+'[1]Base de datos  1'!A1968</f>
        <v>43862</v>
      </c>
      <c r="B120" s="33" t="str">
        <f>+'[1]Base de datos  1'!C1968</f>
        <v>Pago Cuota</v>
      </c>
      <c r="C120" s="33">
        <f>+'[1]Base de datos  1'!D1968</f>
        <v>43885</v>
      </c>
      <c r="D120" s="33" t="str">
        <f>+'[1]Base de datos  1'!E1968</f>
        <v>D/CH</v>
      </c>
      <c r="E120" s="33" t="str">
        <f>+'[1]Base de datos  1'!F1968</f>
        <v>Villarrica 102, Silvia Mancilla</v>
      </c>
      <c r="F120">
        <f>+'[1]Base de datos  1'!G1968</f>
        <v>0</v>
      </c>
      <c r="G120" s="92">
        <f>+'[1]Base de datos  1'!H1968</f>
        <v>90000</v>
      </c>
    </row>
    <row r="121" spans="1:21" x14ac:dyDescent="0.25">
      <c r="A121" s="33">
        <f>+'[1]Base de datos  1'!A1969</f>
        <v>43862</v>
      </c>
      <c r="B121" s="33" t="str">
        <f>+'[1]Base de datos  1'!C1969</f>
        <v>Pago Cuota</v>
      </c>
      <c r="C121" s="33">
        <f>+'[1]Base de datos  1'!D1969</f>
        <v>43887</v>
      </c>
      <c r="D121" s="33" t="str">
        <f>+'[1]Base de datos  1'!E1969</f>
        <v>D/E</v>
      </c>
      <c r="E121" s="33" t="str">
        <f>+'[1]Base de datos  1'!F1969</f>
        <v>Ranco 40, Eduardo Casademont</v>
      </c>
      <c r="F121">
        <f>+'[1]Base de datos  1'!G1969</f>
        <v>0</v>
      </c>
      <c r="G121" s="92">
        <f>+'[1]Base de datos  1'!H1969</f>
        <v>69000</v>
      </c>
    </row>
    <row r="122" spans="1:21" x14ac:dyDescent="0.25">
      <c r="A122" s="33">
        <f>+'[1]Base de datos  1'!A1970</f>
        <v>43862</v>
      </c>
      <c r="B122" s="33" t="str">
        <f>+'[1]Base de datos  1'!C1970</f>
        <v>Pago Cuota</v>
      </c>
      <c r="C122" s="33">
        <f>+'[1]Base de datos  1'!D1970</f>
        <v>43887</v>
      </c>
      <c r="D122" s="33" t="str">
        <f>+'[1]Base de datos  1'!E1970</f>
        <v>D/E</v>
      </c>
      <c r="E122" s="33" t="str">
        <f>+'[1]Base de datos  1'!F1970</f>
        <v>Ranco 89, Teresa Rojas</v>
      </c>
      <c r="F122">
        <f>+'[1]Base de datos  1'!G1970</f>
        <v>0</v>
      </c>
      <c r="G122" s="92">
        <f>+'[1]Base de datos  1'!H1970</f>
        <v>73000</v>
      </c>
    </row>
    <row r="123" spans="1:21" x14ac:dyDescent="0.25">
      <c r="A123" s="33">
        <f>+'[1]Base de datos  1'!A1971</f>
        <v>43862</v>
      </c>
      <c r="B123" s="33" t="str">
        <f>+'[1]Base de datos  1'!C1971</f>
        <v>Pago Cuota</v>
      </c>
      <c r="C123" s="33">
        <f>+'[1]Base de datos  1'!D1971</f>
        <v>43888</v>
      </c>
      <c r="D123" s="33" t="str">
        <f>+'[1]Base de datos  1'!E1971</f>
        <v>D/E</v>
      </c>
      <c r="E123" s="33" t="str">
        <f>+'[1]Base de datos  1'!F1971</f>
        <v>R.Figueroa vuelto caja chica</v>
      </c>
      <c r="F123">
        <f>+'[1]Base de datos  1'!G1971</f>
        <v>0</v>
      </c>
      <c r="G123" s="92">
        <f>+'[1]Base de datos  1'!H1971</f>
        <v>2480</v>
      </c>
    </row>
    <row r="124" spans="1:21" x14ac:dyDescent="0.25">
      <c r="A124" s="33">
        <f>+'[1]Base de datos  1'!A1972</f>
        <v>43862</v>
      </c>
      <c r="B124" s="33" t="str">
        <f>+'[1]Base de datos  1'!C1972</f>
        <v>Pago Cuota</v>
      </c>
      <c r="C124" s="33">
        <f>+'[1]Base de datos  1'!D1972</f>
        <v>43889</v>
      </c>
      <c r="D124" s="33" t="str">
        <f>+'[1]Base de datos  1'!E1972</f>
        <v>TR</v>
      </c>
      <c r="E124" s="33" t="str">
        <f>+'[1]Base de datos  1'!F1972</f>
        <v>Riñihue 19, Teresa Peña</v>
      </c>
      <c r="F124">
        <f>+'[1]Base de datos  1'!G1972</f>
        <v>0</v>
      </c>
      <c r="G124" s="92">
        <f>+'[1]Base de datos  1'!H1972</f>
        <v>23000</v>
      </c>
    </row>
    <row r="125" spans="1:21" x14ac:dyDescent="0.25">
      <c r="A125" s="174">
        <f>+'[1]Base de datos  1'!A1973</f>
        <v>43862</v>
      </c>
      <c r="B125" s="174" t="str">
        <f>+'[1]Base de datos  1'!C1973</f>
        <v>Pago Cuota</v>
      </c>
      <c r="C125" s="174">
        <f>+'[1]Base de datos  1'!D1973</f>
        <v>43889</v>
      </c>
      <c r="D125" s="174" t="str">
        <f>+'[1]Base de datos  1'!E1973</f>
        <v>TR</v>
      </c>
      <c r="E125" s="174" t="str">
        <f>+'[1]Base de datos  1'!F1973</f>
        <v>Villarrica 123 Omar Sepulveda</v>
      </c>
      <c r="F125" s="175">
        <f>+'[1]Base de datos  1'!G1973</f>
        <v>0</v>
      </c>
      <c r="G125" s="249">
        <f>+'[1]Base de datos  1'!H1973</f>
        <v>27000</v>
      </c>
      <c r="H125" s="178">
        <f>SUM(G73:G125)</f>
        <v>5401509</v>
      </c>
    </row>
    <row r="126" spans="1:21" x14ac:dyDescent="0.25">
      <c r="A126" s="33">
        <f>+'[1]Base de datos  1'!A1974</f>
        <v>43891</v>
      </c>
      <c r="B126" s="33" t="str">
        <f>+'[1]Base de datos  1'!C1974</f>
        <v>Pago Cuota</v>
      </c>
      <c r="C126" s="33">
        <f>+'[1]Base de datos  1'!D1974</f>
        <v>43892</v>
      </c>
      <c r="D126" s="33" t="str">
        <f>+'[1]Base de datos  1'!E1974</f>
        <v>TR</v>
      </c>
      <c r="E126" s="33" t="str">
        <f>+'[1]Base de datos  1'!F1974</f>
        <v>Villarrica 118, Pia Burgos</v>
      </c>
      <c r="F126">
        <f>+'[1]Base de datos  1'!G1974</f>
        <v>0</v>
      </c>
      <c r="G126" s="92">
        <f>+'[1]Base de datos  1'!H1974</f>
        <v>23000</v>
      </c>
    </row>
    <row r="127" spans="1:21" x14ac:dyDescent="0.25">
      <c r="A127" s="33">
        <f>+'[1]Base de datos  1'!A1975</f>
        <v>43891</v>
      </c>
      <c r="B127" s="33" t="str">
        <f>+'[1]Base de datos  1'!C1975</f>
        <v>Pago Cuota</v>
      </c>
      <c r="C127" s="33">
        <f>+'[1]Base de datos  1'!D1975</f>
        <v>43892</v>
      </c>
      <c r="D127" s="33" t="str">
        <f>+'[1]Base de datos  1'!E1975</f>
        <v>TR</v>
      </c>
      <c r="E127" s="33" t="str">
        <f>+'[1]Base de datos  1'!F1975</f>
        <v>Villarrica 128, Claudia Ubilla</v>
      </c>
      <c r="F127">
        <f>+'[1]Base de datos  1'!G1975</f>
        <v>0</v>
      </c>
      <c r="G127" s="92">
        <f>+'[1]Base de datos  1'!H1975</f>
        <v>23000</v>
      </c>
    </row>
    <row r="128" spans="1:21" x14ac:dyDescent="0.25">
      <c r="A128" s="33">
        <f>+'[1]Base de datos  1'!A1976</f>
        <v>43891</v>
      </c>
      <c r="B128" s="33" t="str">
        <f>+'[1]Base de datos  1'!C1976</f>
        <v>Pago Cuota</v>
      </c>
      <c r="C128" s="33">
        <f>+'[1]Base de datos  1'!D1976</f>
        <v>43892</v>
      </c>
      <c r="D128" s="33" t="str">
        <f>+'[1]Base de datos  1'!E1976</f>
        <v>TR</v>
      </c>
      <c r="E128" s="33" t="str">
        <f>+'[1]Base de datos  1'!F1976</f>
        <v>Villarrica 129, Ricardo Figueroa</v>
      </c>
      <c r="F128">
        <f>+'[1]Base de datos  1'!G1976</f>
        <v>0</v>
      </c>
      <c r="G128" s="92">
        <f>+'[1]Base de datos  1'!H1976</f>
        <v>23000</v>
      </c>
    </row>
    <row r="129" spans="1:7" x14ac:dyDescent="0.25">
      <c r="A129" s="33">
        <f>+'[1]Base de datos  1'!A1977</f>
        <v>43891</v>
      </c>
      <c r="B129" s="33" t="str">
        <f>+'[1]Base de datos  1'!C1977</f>
        <v>Pago Cuota</v>
      </c>
      <c r="C129" s="33">
        <f>+'[1]Base de datos  1'!D1977</f>
        <v>43892</v>
      </c>
      <c r="D129" s="33" t="str">
        <f>+'[1]Base de datos  1'!E1977</f>
        <v>TR</v>
      </c>
      <c r="E129" s="33" t="str">
        <f>+'[1]Base de datos  1'!F1977</f>
        <v>Villarrica 122, Ema Valdes</v>
      </c>
      <c r="F129">
        <f>+'[1]Base de datos  1'!G1977</f>
        <v>0</v>
      </c>
      <c r="G129" s="92">
        <f>+'[1]Base de datos  1'!H1977</f>
        <v>23000</v>
      </c>
    </row>
    <row r="130" spans="1:7" x14ac:dyDescent="0.25">
      <c r="A130" s="33">
        <f>+'[1]Base de datos  1'!A1978</f>
        <v>43891</v>
      </c>
      <c r="B130" s="33" t="str">
        <f>+'[1]Base de datos  1'!C1978</f>
        <v>Pago Cuota</v>
      </c>
      <c r="C130" s="33">
        <f>+'[1]Base de datos  1'!D1978</f>
        <v>43892</v>
      </c>
      <c r="D130" s="33" t="str">
        <f>+'[1]Base de datos  1'!E1978</f>
        <v>TR</v>
      </c>
      <c r="E130" s="33" t="str">
        <f>+'[1]Base de datos  1'!F1978</f>
        <v>Llanquihue 82, Maria Molina</v>
      </c>
      <c r="F130">
        <f>+'[1]Base de datos  1'!G1978</f>
        <v>0</v>
      </c>
      <c r="G130" s="92">
        <f>+'[1]Base de datos  1'!H1978</f>
        <v>23000</v>
      </c>
    </row>
    <row r="131" spans="1:7" x14ac:dyDescent="0.25">
      <c r="A131" s="33">
        <f>+'[1]Base de datos  1'!A1979</f>
        <v>43891</v>
      </c>
      <c r="B131" s="33" t="str">
        <f>+'[1]Base de datos  1'!C1979</f>
        <v>Pago Cuota</v>
      </c>
      <c r="C131" s="33">
        <f>+'[1]Base de datos  1'!D1979</f>
        <v>43892</v>
      </c>
      <c r="D131" s="33" t="str">
        <f>+'[1]Base de datos  1'!E1979</f>
        <v>TR</v>
      </c>
      <c r="E131" s="33" t="str">
        <f>+'[1]Base de datos  1'!F1979</f>
        <v>Puyehue 22, Cristina Olivares</v>
      </c>
      <c r="F131">
        <f>+'[1]Base de datos  1'!G1979</f>
        <v>0</v>
      </c>
      <c r="G131" s="92">
        <f>+'[1]Base de datos  1'!H1979</f>
        <v>23000</v>
      </c>
    </row>
    <row r="132" spans="1:7" x14ac:dyDescent="0.25">
      <c r="A132" s="33">
        <f>+'[1]Base de datos  1'!A1980</f>
        <v>43891</v>
      </c>
      <c r="B132" s="33" t="str">
        <f>+'[1]Base de datos  1'!C1980</f>
        <v>Pago Cuota</v>
      </c>
      <c r="C132" s="33">
        <f>+'[1]Base de datos  1'!D1980</f>
        <v>43892</v>
      </c>
      <c r="D132" s="33" t="str">
        <f>+'[1]Base de datos  1'!E1980</f>
        <v>D/E</v>
      </c>
      <c r="E132" s="33" t="str">
        <f>+'[1]Base de datos  1'!F1980</f>
        <v>Puyehue 41, Teresa Sepulveda</v>
      </c>
      <c r="F132">
        <f>+'[1]Base de datos  1'!G1980</f>
        <v>0</v>
      </c>
      <c r="G132" s="92">
        <f>+'[1]Base de datos  1'!H1980</f>
        <v>23000</v>
      </c>
    </row>
    <row r="133" spans="1:7" x14ac:dyDescent="0.25">
      <c r="A133" s="33">
        <f>+'[1]Base de datos  1'!A1981</f>
        <v>43891</v>
      </c>
      <c r="B133" s="33" t="str">
        <f>+'[1]Base de datos  1'!C1981</f>
        <v>Pago Cuota</v>
      </c>
      <c r="C133" s="33">
        <f>+'[1]Base de datos  1'!D1981</f>
        <v>43892</v>
      </c>
      <c r="D133" s="33" t="str">
        <f>+'[1]Base de datos  1'!E1981</f>
        <v>TR</v>
      </c>
      <c r="E133" s="33" t="str">
        <f>+'[1]Base de datos  1'!F1981</f>
        <v>Puyehue 37,Jorge Matamala</v>
      </c>
      <c r="F133">
        <f>+'[1]Base de datos  1'!G1981</f>
        <v>0</v>
      </c>
      <c r="G133" s="92">
        <f>+'[1]Base de datos  1'!H1981</f>
        <v>23037</v>
      </c>
    </row>
    <row r="134" spans="1:7" x14ac:dyDescent="0.25">
      <c r="A134" s="33">
        <f>+'[1]Base de datos  1'!A1982</f>
        <v>43891</v>
      </c>
      <c r="B134" s="33" t="str">
        <f>+'[1]Base de datos  1'!C1982</f>
        <v>Pago Cuota</v>
      </c>
      <c r="C134" s="33">
        <f>+'[1]Base de datos  1'!D1982</f>
        <v>43892</v>
      </c>
      <c r="D134" s="33" t="str">
        <f>+'[1]Base de datos  1'!E1982</f>
        <v>TR</v>
      </c>
      <c r="E134" s="33" t="str">
        <f>+'[1]Base de datos  1'!F1982</f>
        <v>Icalma 72, Jorge Matamala</v>
      </c>
      <c r="F134">
        <f>+'[1]Base de datos  1'!G1982</f>
        <v>0</v>
      </c>
      <c r="G134" s="92">
        <f>+'[1]Base de datos  1'!H1982</f>
        <v>23072</v>
      </c>
    </row>
    <row r="135" spans="1:7" x14ac:dyDescent="0.25">
      <c r="A135" s="33">
        <f>+'[1]Base de datos  1'!A1983</f>
        <v>43891</v>
      </c>
      <c r="B135" s="33" t="str">
        <f>+'[1]Base de datos  1'!C1983</f>
        <v>Pago Cuota</v>
      </c>
      <c r="C135" s="33">
        <f>+'[1]Base de datos  1'!D1983</f>
        <v>43892</v>
      </c>
      <c r="D135" s="33" t="str">
        <f>+'[1]Base de datos  1'!E1983</f>
        <v>TR</v>
      </c>
      <c r="E135" s="33" t="str">
        <f>+'[1]Base de datos  1'!F1983</f>
        <v>Riñihue 27-29 Marta Manriquez</v>
      </c>
      <c r="F135">
        <f>+'[1]Base de datos  1'!G1983</f>
        <v>0</v>
      </c>
      <c r="G135" s="92">
        <f>+'[1]Base de datos  1'!H1983</f>
        <v>46000</v>
      </c>
    </row>
    <row r="136" spans="1:7" x14ac:dyDescent="0.25">
      <c r="A136" s="33">
        <f>+'[1]Base de datos  1'!A1984</f>
        <v>43891</v>
      </c>
      <c r="B136" s="33" t="str">
        <f>+'[1]Base de datos  1'!C1984</f>
        <v>Pago Cuota</v>
      </c>
      <c r="C136" s="33">
        <f>+'[1]Base de datos  1'!D1984</f>
        <v>43892</v>
      </c>
      <c r="D136" s="33" t="str">
        <f>+'[1]Base de datos  1'!E1984</f>
        <v>D/E</v>
      </c>
      <c r="E136" s="33" t="str">
        <f>+'[1]Base de datos  1'!F1984</f>
        <v>Villarrica 112, Isabel Roccaro</v>
      </c>
      <c r="F136">
        <f>+'[1]Base de datos  1'!G1984</f>
        <v>0</v>
      </c>
      <c r="G136" s="92">
        <f>+'[1]Base de datos  1'!H1984</f>
        <v>100000</v>
      </c>
    </row>
    <row r="137" spans="1:7" x14ac:dyDescent="0.25">
      <c r="A137" s="33">
        <f>+'[1]Base de datos  1'!A1985</f>
        <v>43891</v>
      </c>
      <c r="B137" s="33" t="str">
        <f>+'[1]Base de datos  1'!C1985</f>
        <v>Pago Cuota</v>
      </c>
      <c r="C137" s="33">
        <f>+'[1]Base de datos  1'!D1985</f>
        <v>43892</v>
      </c>
      <c r="D137" s="33" t="str">
        <f>+'[1]Base de datos  1'!E1985</f>
        <v>D/E</v>
      </c>
      <c r="E137" s="33" t="str">
        <f>+'[1]Base de datos  1'!F1985</f>
        <v>Ranco 42, Octavio Arrue</v>
      </c>
      <c r="F137">
        <f>+'[1]Base de datos  1'!G1985</f>
        <v>0</v>
      </c>
      <c r="G137" s="92">
        <f>+'[1]Base de datos  1'!H1985</f>
        <v>324000</v>
      </c>
    </row>
    <row r="138" spans="1:7" x14ac:dyDescent="0.25">
      <c r="A138" s="33">
        <f>+'[1]Base de datos  1'!A1986</f>
        <v>43891</v>
      </c>
      <c r="B138" s="33" t="str">
        <f>+'[1]Base de datos  1'!C1986</f>
        <v>Pago Cuota</v>
      </c>
      <c r="C138" s="33">
        <f>+'[1]Base de datos  1'!D1986</f>
        <v>43894</v>
      </c>
      <c r="D138" s="33" t="str">
        <f>+'[1]Base de datos  1'!E1986</f>
        <v>TR</v>
      </c>
      <c r="E138" s="33" t="str">
        <f>+'[1]Base de datos  1'!F1986</f>
        <v>Llanquihue 97, Rene Rivero</v>
      </c>
      <c r="F138">
        <f>+'[1]Base de datos  1'!G1986</f>
        <v>0</v>
      </c>
      <c r="G138" s="92">
        <f>+'[1]Base de datos  1'!H1986</f>
        <v>23000</v>
      </c>
    </row>
    <row r="139" spans="1:7" x14ac:dyDescent="0.25">
      <c r="A139" s="33">
        <f>+'[1]Base de datos  1'!A1987</f>
        <v>43891</v>
      </c>
      <c r="B139" s="33" t="str">
        <f>+'[1]Base de datos  1'!C1987</f>
        <v>Pago Cuota</v>
      </c>
      <c r="C139" s="33">
        <f>+'[1]Base de datos  1'!D1987</f>
        <v>43894</v>
      </c>
      <c r="D139" s="33" t="str">
        <f>+'[1]Base de datos  1'!E1987</f>
        <v>D/CH</v>
      </c>
      <c r="E139" s="33" t="str">
        <f>+'[1]Base de datos  1'!F1987</f>
        <v>Villarrica 114, Hilda Alburquerque</v>
      </c>
      <c r="F139">
        <f>+'[1]Base de datos  1'!G1987</f>
        <v>0</v>
      </c>
      <c r="G139" s="92">
        <f>+'[1]Base de datos  1'!H1987</f>
        <v>50000</v>
      </c>
    </row>
    <row r="140" spans="1:7" x14ac:dyDescent="0.25">
      <c r="A140" s="33">
        <f>+'[1]Base de datos  1'!A1988</f>
        <v>43891</v>
      </c>
      <c r="B140" s="33" t="str">
        <f>+'[1]Base de datos  1'!C1988</f>
        <v>Pago Cuota</v>
      </c>
      <c r="C140" s="33">
        <f>+'[1]Base de datos  1'!D1988</f>
        <v>43895</v>
      </c>
      <c r="D140" s="33" t="str">
        <f>+'[1]Base de datos  1'!E1988</f>
        <v>TR</v>
      </c>
      <c r="E140" s="33" t="str">
        <f>+'[1]Base de datos  1'!F1988</f>
        <v>Riñihue 23, Sara Salgado</v>
      </c>
      <c r="F140">
        <f>+'[1]Base de datos  1'!G1988</f>
        <v>0</v>
      </c>
      <c r="G140" s="92">
        <f>+'[1]Base de datos  1'!H1988</f>
        <v>15000</v>
      </c>
    </row>
    <row r="141" spans="1:7" x14ac:dyDescent="0.25">
      <c r="A141" s="33">
        <f>+'[1]Base de datos  1'!A1989</f>
        <v>43891</v>
      </c>
      <c r="B141" s="33" t="str">
        <f>+'[1]Base de datos  1'!C1989</f>
        <v>Pago Cuota</v>
      </c>
      <c r="C141" s="33">
        <f>+'[1]Base de datos  1'!D1989</f>
        <v>43895</v>
      </c>
      <c r="D141" s="33" t="str">
        <f>+'[1]Base de datos  1'!E1989</f>
        <v>TR</v>
      </c>
      <c r="E141" s="33" t="str">
        <f>+'[1]Base de datos  1'!F1989</f>
        <v>Ranco 79, Ismelda Meza</v>
      </c>
      <c r="F141">
        <f>+'[1]Base de datos  1'!G1989</f>
        <v>0</v>
      </c>
      <c r="G141" s="92">
        <f>+'[1]Base de datos  1'!H1989</f>
        <v>20000</v>
      </c>
    </row>
    <row r="142" spans="1:7" x14ac:dyDescent="0.25">
      <c r="A142" s="33">
        <f>+'[1]Base de datos  1'!A1990</f>
        <v>43891</v>
      </c>
      <c r="B142" s="33" t="str">
        <f>+'[1]Base de datos  1'!C1990</f>
        <v>Pago Cuota</v>
      </c>
      <c r="C142" s="33">
        <f>+'[1]Base de datos  1'!D1990</f>
        <v>43895</v>
      </c>
      <c r="D142" s="33" t="str">
        <f>+'[1]Base de datos  1'!E1990</f>
        <v>TR</v>
      </c>
      <c r="E142" s="33" t="str">
        <f>+'[1]Base de datos  1'!F1990</f>
        <v>Ranco 50, Julia Parra</v>
      </c>
      <c r="F142">
        <f>+'[1]Base de datos  1'!G1990</f>
        <v>0</v>
      </c>
      <c r="G142" s="92">
        <f>+'[1]Base de datos  1'!H1990</f>
        <v>20000</v>
      </c>
    </row>
    <row r="143" spans="1:7" x14ac:dyDescent="0.25">
      <c r="A143" s="33">
        <f>+'[1]Base de datos  1'!A1991</f>
        <v>43891</v>
      </c>
      <c r="B143" s="33" t="str">
        <f>+'[1]Base de datos  1'!C1991</f>
        <v>Pago Cuota</v>
      </c>
      <c r="C143" s="33">
        <f>+'[1]Base de datos  1'!D1991</f>
        <v>43895</v>
      </c>
      <c r="D143" s="33" t="str">
        <f>+'[1]Base de datos  1'!E1991</f>
        <v>D/CH</v>
      </c>
      <c r="E143" s="33" t="str">
        <f>+'[1]Base de datos  1'!F1991</f>
        <v>Riñihue 23, Sara Salgado</v>
      </c>
      <c r="F143">
        <f>+'[1]Base de datos  1'!G1991</f>
        <v>0</v>
      </c>
      <c r="G143" s="92">
        <f>+'[1]Base de datos  1'!H1991</f>
        <v>50000</v>
      </c>
    </row>
    <row r="144" spans="1:7" x14ac:dyDescent="0.25">
      <c r="A144" s="33">
        <f>+'[1]Base de datos  1'!A1992</f>
        <v>43891</v>
      </c>
      <c r="B144" s="33" t="str">
        <f>+'[1]Base de datos  1'!C1992</f>
        <v>Pago Cuota</v>
      </c>
      <c r="C144" s="33">
        <f>+'[1]Base de datos  1'!D1992</f>
        <v>43896</v>
      </c>
      <c r="D144" s="33" t="str">
        <f>+'[1]Base de datos  1'!E1992</f>
        <v>TR</v>
      </c>
      <c r="E144" s="33" t="str">
        <f>+'[1]Base de datos  1'!F1992</f>
        <v>Ranco 93, Margarita Muñoz</v>
      </c>
      <c r="F144">
        <f>+'[1]Base de datos  1'!G1992</f>
        <v>0</v>
      </c>
      <c r="G144" s="92">
        <f>+'[1]Base de datos  1'!H1992</f>
        <v>138000</v>
      </c>
    </row>
    <row r="145" spans="1:8" x14ac:dyDescent="0.25">
      <c r="A145" s="33">
        <f>+'[1]Base de datos  1'!A1993</f>
        <v>43891</v>
      </c>
      <c r="B145" s="33" t="str">
        <f>+'[1]Base de datos  1'!C1993</f>
        <v>Pago Cuota</v>
      </c>
      <c r="C145" s="33">
        <f>+'[1]Base de datos  1'!D1993</f>
        <v>43899</v>
      </c>
      <c r="D145" s="33" t="str">
        <f>+'[1]Base de datos  1'!E1993</f>
        <v>D/E</v>
      </c>
      <c r="E145" s="33" t="str">
        <f>+'[1]Base de datos  1'!F1993</f>
        <v>Ranco 77, Melinda Gonzalez</v>
      </c>
      <c r="F145">
        <f>+'[1]Base de datos  1'!G1993</f>
        <v>0</v>
      </c>
      <c r="G145" s="92">
        <f>+'[1]Base de datos  1'!H1993</f>
        <v>23000</v>
      </c>
    </row>
    <row r="146" spans="1:8" x14ac:dyDescent="0.25">
      <c r="A146" s="33">
        <f>+'[1]Base de datos  1'!A1994</f>
        <v>43891</v>
      </c>
      <c r="B146" s="33" t="str">
        <f>+'[1]Base de datos  1'!C1994</f>
        <v>Pago Cuota</v>
      </c>
      <c r="C146" s="33">
        <f>+'[1]Base de datos  1'!D1994</f>
        <v>43899</v>
      </c>
      <c r="D146" s="33" t="str">
        <f>+'[1]Base de datos  1'!E1994</f>
        <v>D/E</v>
      </c>
      <c r="E146" s="33" t="str">
        <f>+'[1]Base de datos  1'!F1994</f>
        <v>Ranco 83, Silvia Gonzalez</v>
      </c>
      <c r="F146">
        <f>+'[1]Base de datos  1'!G1994</f>
        <v>0</v>
      </c>
      <c r="G146" s="92">
        <f>+'[1]Base de datos  1'!H1994</f>
        <v>23000</v>
      </c>
    </row>
    <row r="147" spans="1:8" x14ac:dyDescent="0.25">
      <c r="A147" s="33">
        <f>+'[1]Base de datos  1'!A1995</f>
        <v>43891</v>
      </c>
      <c r="B147" s="33" t="str">
        <f>+'[1]Base de datos  1'!C1995</f>
        <v>Pago Cuota</v>
      </c>
      <c r="C147" s="33">
        <f>+'[1]Base de datos  1'!D1995</f>
        <v>43899</v>
      </c>
      <c r="D147" s="33" t="str">
        <f>+'[1]Base de datos  1'!E1995</f>
        <v>TR</v>
      </c>
      <c r="E147" s="33" t="str">
        <f>+'[1]Base de datos  1'!F1995</f>
        <v>Puyehue 36 Militza Cortes</v>
      </c>
      <c r="F147">
        <f>+'[1]Base de datos  1'!G1995</f>
        <v>0</v>
      </c>
      <c r="G147" s="92">
        <f>+'[1]Base de datos  1'!H1995</f>
        <v>23000</v>
      </c>
    </row>
    <row r="148" spans="1:8" x14ac:dyDescent="0.25">
      <c r="A148" s="33">
        <f>+'[1]Base de datos  1'!A1996</f>
        <v>43891</v>
      </c>
      <c r="B148" s="33" t="str">
        <f>+'[1]Base de datos  1'!C1996</f>
        <v>Pago Cuota</v>
      </c>
      <c r="C148" s="33">
        <f>+'[1]Base de datos  1'!D1996</f>
        <v>43899</v>
      </c>
      <c r="D148" s="33" t="str">
        <f>+'[1]Base de datos  1'!E1996</f>
        <v>D/E</v>
      </c>
      <c r="E148" s="33" t="str">
        <f>+'[1]Base de datos  1'!F1996</f>
        <v>Villarrica 112, Isabel Roccaro</v>
      </c>
      <c r="F148">
        <f>+'[1]Base de datos  1'!G1996</f>
        <v>0</v>
      </c>
      <c r="G148" s="92">
        <f>+'[1]Base de datos  1'!H1996</f>
        <v>33018</v>
      </c>
    </row>
    <row r="149" spans="1:8" x14ac:dyDescent="0.25">
      <c r="A149" s="33">
        <f>+'[1]Base de datos  1'!A1997</f>
        <v>43891</v>
      </c>
      <c r="B149" s="33" t="str">
        <f>+'[1]Base de datos  1'!C1997</f>
        <v>Pago Cuota</v>
      </c>
      <c r="C149" s="33">
        <f>+'[1]Base de datos  1'!D1997</f>
        <v>43899</v>
      </c>
      <c r="D149" s="33" t="str">
        <f>+'[1]Base de datos  1'!E1997</f>
        <v>D/E</v>
      </c>
      <c r="E149" s="33" t="str">
        <f>+'[1]Base de datos  1'!F1997</f>
        <v>Villarrica 112, Isabel Roccaro</v>
      </c>
      <c r="F149">
        <f>+'[1]Base de datos  1'!G1997</f>
        <v>0</v>
      </c>
      <c r="G149" s="92">
        <f>+'[1]Base de datos  1'!H1997</f>
        <v>40000</v>
      </c>
    </row>
    <row r="150" spans="1:8" x14ac:dyDescent="0.25">
      <c r="A150" s="33">
        <f>+'[1]Base de datos  1'!A1998</f>
        <v>43891</v>
      </c>
      <c r="B150" s="33" t="str">
        <f>+'[1]Base de datos  1'!C1998</f>
        <v>Pago Cuota</v>
      </c>
      <c r="C150" s="33">
        <f>+'[1]Base de datos  1'!D1998</f>
        <v>43899</v>
      </c>
      <c r="D150" s="33" t="str">
        <f>+'[1]Base de datos  1'!E1998</f>
        <v>D/E</v>
      </c>
      <c r="E150" s="33" t="str">
        <f>+'[1]Base de datos  1'!F1998</f>
        <v>Ranco 56, Delia Quiroga</v>
      </c>
      <c r="F150">
        <f>+'[1]Base de datos  1'!G1998</f>
        <v>0</v>
      </c>
      <c r="G150" s="92">
        <f>+'[1]Base de datos  1'!H1998</f>
        <v>46000</v>
      </c>
    </row>
    <row r="151" spans="1:8" x14ac:dyDescent="0.25">
      <c r="A151" s="33">
        <f>+'[1]Base de datos  1'!A1999</f>
        <v>43891</v>
      </c>
      <c r="B151" s="33" t="str">
        <f>+'[1]Base de datos  1'!C1999</f>
        <v>Pago Cuota</v>
      </c>
      <c r="C151" s="33">
        <f>+'[1]Base de datos  1'!D1999</f>
        <v>43899</v>
      </c>
      <c r="D151" s="33" t="str">
        <f>+'[1]Base de datos  1'!E1999</f>
        <v>D/CH</v>
      </c>
      <c r="E151" s="33" t="str">
        <f>+'[1]Base de datos  1'!F1999</f>
        <v>Villarrica 102, Silvia Mancilla</v>
      </c>
      <c r="F151">
        <f>+'[1]Base de datos  1'!G1999</f>
        <v>0</v>
      </c>
      <c r="G151" s="92">
        <f>+'[1]Base de datos  1'!H1999</f>
        <v>90000</v>
      </c>
    </row>
    <row r="152" spans="1:8" x14ac:dyDescent="0.25">
      <c r="A152" s="33">
        <f>+'[1]Base de datos  1'!A2000</f>
        <v>43891</v>
      </c>
      <c r="B152" s="33" t="str">
        <f>+'[1]Base de datos  1'!C2000</f>
        <v>Pago Cuota</v>
      </c>
      <c r="C152" s="33">
        <f>+'[1]Base de datos  1'!D2000</f>
        <v>43899</v>
      </c>
      <c r="D152" s="33" t="str">
        <f>+'[1]Base de datos  1'!E2000</f>
        <v>D/E</v>
      </c>
      <c r="E152" s="33" t="str">
        <f>+'[1]Base de datos  1'!F2000</f>
        <v>Llanquihue 94, Suc. Carmela Valdes</v>
      </c>
      <c r="F152">
        <f>+'[1]Base de datos  1'!G2000</f>
        <v>0</v>
      </c>
      <c r="G152" s="92">
        <f>+'[1]Base de datos  1'!H2000</f>
        <v>280000</v>
      </c>
    </row>
    <row r="153" spans="1:8" x14ac:dyDescent="0.25">
      <c r="A153" s="33">
        <f>+'[1]Base de datos  1'!A2001</f>
        <v>43891</v>
      </c>
      <c r="B153" s="33" t="str">
        <f>+'[1]Base de datos  1'!C2001</f>
        <v>Pago Cuota</v>
      </c>
      <c r="C153" s="33">
        <f>+'[1]Base de datos  1'!D2001</f>
        <v>43901</v>
      </c>
      <c r="D153" s="33" t="str">
        <f>+'[1]Base de datos  1'!E2001</f>
        <v>TR</v>
      </c>
      <c r="E153" s="33" t="str">
        <f>+'[1]Base de datos  1'!F2001</f>
        <v>Puyehue 30, Jorge Carcasson</v>
      </c>
      <c r="F153">
        <f>+'[1]Base de datos  1'!G2001</f>
        <v>0</v>
      </c>
      <c r="G153" s="92">
        <f>+'[1]Base de datos  1'!H2001</f>
        <v>23000</v>
      </c>
      <c r="H153" s="4"/>
    </row>
    <row r="154" spans="1:8" x14ac:dyDescent="0.25">
      <c r="A154" s="33">
        <f>+'[1]Base de datos  1'!A2002</f>
        <v>43891</v>
      </c>
      <c r="B154" s="33" t="str">
        <f>+'[1]Base de datos  1'!C2002</f>
        <v>Pago Cuota</v>
      </c>
      <c r="C154" s="33">
        <f>+'[1]Base de datos  1'!D2002</f>
        <v>43901</v>
      </c>
      <c r="D154" s="33" t="str">
        <f>+'[1]Base de datos  1'!E2002</f>
        <v>TR</v>
      </c>
      <c r="E154" s="33" t="str">
        <f>+'[1]Base de datos  1'!F2002</f>
        <v>Ranco 48, Carola Arriagada</v>
      </c>
      <c r="F154">
        <f>+'[1]Base de datos  1'!G2002</f>
        <v>0</v>
      </c>
      <c r="G154" s="92">
        <f>+'[1]Base de datos  1'!H2002</f>
        <v>23000</v>
      </c>
    </row>
    <row r="155" spans="1:8" x14ac:dyDescent="0.25">
      <c r="A155" s="33">
        <f>+'[1]Base de datos  1'!A2003</f>
        <v>43891</v>
      </c>
      <c r="B155" s="33" t="str">
        <f>+'[1]Base de datos  1'!C2003</f>
        <v>Pago Cuota</v>
      </c>
      <c r="C155" s="33">
        <f>+'[1]Base de datos  1'!D2003</f>
        <v>43902</v>
      </c>
      <c r="D155" s="33" t="str">
        <f>+'[1]Base de datos  1'!E2003</f>
        <v>TR</v>
      </c>
      <c r="E155" s="33" t="str">
        <f>+'[1]Base de datos  1'!F2003</f>
        <v>Llanquihue 88, Pedro Flores</v>
      </c>
      <c r="F155">
        <f>+'[1]Base de datos  1'!G2003</f>
        <v>0</v>
      </c>
      <c r="G155" s="92">
        <f>+'[1]Base de datos  1'!H2003</f>
        <v>20000</v>
      </c>
    </row>
    <row r="156" spans="1:8" x14ac:dyDescent="0.25">
      <c r="A156" s="33">
        <f>+'[1]Base de datos  1'!A2004</f>
        <v>43891</v>
      </c>
      <c r="B156" s="33" t="str">
        <f>+'[1]Base de datos  1'!C2004</f>
        <v>Pago Cuota</v>
      </c>
      <c r="C156" s="33">
        <f>+'[1]Base de datos  1'!D2004</f>
        <v>43903</v>
      </c>
      <c r="D156" s="33" t="str">
        <f>+'[1]Base de datos  1'!E2004</f>
        <v>TR</v>
      </c>
      <c r="E156" s="33" t="str">
        <f>+'[1]Base de datos  1'!F2004</f>
        <v>Llanquihue 103-105, Tatiana Tejos</v>
      </c>
      <c r="F156">
        <f>+'[1]Base de datos  1'!G2004</f>
        <v>0</v>
      </c>
      <c r="G156" s="92">
        <f>+'[1]Base de datos  1'!H2004</f>
        <v>46000</v>
      </c>
    </row>
    <row r="157" spans="1:8" x14ac:dyDescent="0.25">
      <c r="A157" s="33">
        <f>+'[1]Base de datos  1'!A2005</f>
        <v>43891</v>
      </c>
      <c r="B157" s="33" t="str">
        <f>+'[1]Base de datos  1'!C2005</f>
        <v>Pago Cuota</v>
      </c>
      <c r="C157" s="33">
        <f>+'[1]Base de datos  1'!D2005</f>
        <v>43903</v>
      </c>
      <c r="D157" s="33" t="str">
        <f>+'[1]Base de datos  1'!E2005</f>
        <v>D/E</v>
      </c>
      <c r="E157" s="33" t="str">
        <f>+'[1]Base de datos  1'!F2005</f>
        <v>Puyehue 43, Aurelio Sandoval</v>
      </c>
      <c r="F157">
        <f>+'[1]Base de datos  1'!G2005</f>
        <v>0</v>
      </c>
      <c r="G157" s="92">
        <f>+'[1]Base de datos  1'!H2005</f>
        <v>46000</v>
      </c>
    </row>
    <row r="158" spans="1:8" x14ac:dyDescent="0.25">
      <c r="A158" s="33">
        <f>+'[1]Base de datos  1'!A2006</f>
        <v>43891</v>
      </c>
      <c r="B158" s="33" t="str">
        <f>+'[1]Base de datos  1'!C2006</f>
        <v>Pago Cuota</v>
      </c>
      <c r="C158" s="33">
        <f>+'[1]Base de datos  1'!D2006</f>
        <v>43906</v>
      </c>
      <c r="D158" s="33" t="str">
        <f>+'[1]Base de datos  1'!E2006</f>
        <v>TR</v>
      </c>
      <c r="E158" s="33" t="str">
        <f>+'[1]Base de datos  1'!F2006</f>
        <v>Llanquihue 119, Maria Madariaga</v>
      </c>
      <c r="F158">
        <f>+'[1]Base de datos  1'!G2006</f>
        <v>0</v>
      </c>
      <c r="G158" s="92">
        <f>+'[1]Base de datos  1'!H2006</f>
        <v>23000</v>
      </c>
    </row>
    <row r="159" spans="1:8" x14ac:dyDescent="0.25">
      <c r="A159" s="33">
        <f>+'[1]Base de datos  1'!A2007</f>
        <v>43891</v>
      </c>
      <c r="B159" s="33" t="str">
        <f>+'[1]Base de datos  1'!C2007</f>
        <v>Pago Cuota</v>
      </c>
      <c r="C159" s="33">
        <f>+'[1]Base de datos  1'!D2007</f>
        <v>43906</v>
      </c>
      <c r="D159" s="33" t="str">
        <f>+'[1]Base de datos  1'!E2007</f>
        <v>D/E</v>
      </c>
      <c r="E159" s="33" t="str">
        <f>+'[1]Base de datos  1'!F2007</f>
        <v>Villarrica 100, Julia Zuñiga</v>
      </c>
      <c r="F159">
        <f>+'[1]Base de datos  1'!G2007</f>
        <v>0</v>
      </c>
      <c r="G159" s="92">
        <f>+'[1]Base de datos  1'!H2007</f>
        <v>23100</v>
      </c>
    </row>
    <row r="160" spans="1:8" x14ac:dyDescent="0.25">
      <c r="A160" s="33">
        <f>+'[1]Base de datos  1'!A2008</f>
        <v>43891</v>
      </c>
      <c r="B160" s="33" t="str">
        <f>+'[1]Base de datos  1'!C2008</f>
        <v>Pago Cuota</v>
      </c>
      <c r="C160" s="33">
        <f>+'[1]Base de datos  1'!D2008</f>
        <v>43909</v>
      </c>
      <c r="D160" s="33" t="str">
        <f>+'[1]Base de datos  1'!E2008</f>
        <v>D/E</v>
      </c>
      <c r="E160" s="33" t="str">
        <f>+'[1]Base de datos  1'!F2008</f>
        <v>Villarrica 109, Teresa Gatica</v>
      </c>
      <c r="F160">
        <f>+'[1]Base de datos  1'!G2008</f>
        <v>0</v>
      </c>
      <c r="G160" s="92">
        <f>+'[1]Base de datos  1'!H2008</f>
        <v>23109</v>
      </c>
    </row>
    <row r="161" spans="1:8" x14ac:dyDescent="0.25">
      <c r="A161" s="33">
        <f>+'[1]Base de datos  1'!A2009</f>
        <v>43891</v>
      </c>
      <c r="B161" s="33" t="str">
        <f>+'[1]Base de datos  1'!C2009</f>
        <v>Pago Cuota</v>
      </c>
      <c r="C161" s="33">
        <f>+'[1]Base de datos  1'!D2009</f>
        <v>43913</v>
      </c>
      <c r="D161" s="33" t="str">
        <f>+'[1]Base de datos  1'!E2009</f>
        <v>TR</v>
      </c>
      <c r="E161" s="33" t="str">
        <f>+'[1]Base de datos  1'!F2009</f>
        <v>Llanquihue 80, Sergio Ibaceta</v>
      </c>
      <c r="F161">
        <f>+'[1]Base de datos  1'!G2009</f>
        <v>0</v>
      </c>
      <c r="G161" s="92">
        <f>+'[1]Base de datos  1'!H2009</f>
        <v>23080</v>
      </c>
    </row>
    <row r="162" spans="1:8" x14ac:dyDescent="0.25">
      <c r="A162" s="33">
        <f>+'[1]Base de datos  1'!A2010</f>
        <v>43891</v>
      </c>
      <c r="B162" s="33" t="str">
        <f>+'[1]Base de datos  1'!C2010</f>
        <v>Pago Cuota</v>
      </c>
      <c r="C162" s="33">
        <f>+'[1]Base de datos  1'!D2010</f>
        <v>43913</v>
      </c>
      <c r="D162" s="33" t="str">
        <f>+'[1]Base de datos  1'!E2010</f>
        <v>TR</v>
      </c>
      <c r="E162" s="33" t="str">
        <f>+'[1]Base de datos  1'!F2010</f>
        <v>Villarrica 106, Carolina Uribe</v>
      </c>
      <c r="F162">
        <f>+'[1]Base de datos  1'!G2010</f>
        <v>0</v>
      </c>
      <c r="G162" s="92">
        <f>+'[1]Base de datos  1'!H2010</f>
        <v>23106</v>
      </c>
    </row>
    <row r="163" spans="1:8" x14ac:dyDescent="0.25">
      <c r="A163" s="33">
        <f>+'[1]Base de datos  1'!A2011</f>
        <v>43891</v>
      </c>
      <c r="B163" s="33" t="str">
        <f>+'[1]Base de datos  1'!C2011</f>
        <v>Pago Cuota</v>
      </c>
      <c r="C163" s="33">
        <f>+'[1]Base de datos  1'!D2011</f>
        <v>43913</v>
      </c>
      <c r="D163" s="33" t="str">
        <f>+'[1]Base de datos  1'!E2011</f>
        <v>TR</v>
      </c>
      <c r="E163" s="33" t="str">
        <f>+'[1]Base de datos  1'!F2011</f>
        <v>Llanquihue 113, Pedro Ruz</v>
      </c>
      <c r="F163">
        <f>+'[1]Base de datos  1'!G2011</f>
        <v>0</v>
      </c>
      <c r="G163" s="92">
        <f>+'[1]Base de datos  1'!H2011</f>
        <v>23113</v>
      </c>
    </row>
    <row r="164" spans="1:8" x14ac:dyDescent="0.25">
      <c r="A164" s="33">
        <f>+'[1]Base de datos  1'!A2012</f>
        <v>43891</v>
      </c>
      <c r="B164" s="33" t="str">
        <f>+'[1]Base de datos  1'!C2012</f>
        <v>Pago Cuota</v>
      </c>
      <c r="C164" s="33">
        <f>+'[1]Base de datos  1'!D2012</f>
        <v>43914</v>
      </c>
      <c r="D164" s="33" t="str">
        <f>+'[1]Base de datos  1'!E2012</f>
        <v>TR</v>
      </c>
      <c r="E164" s="33" t="str">
        <f>+'[1]Base de datos  1'!F2012</f>
        <v>Puyehue 32, Ivonne Jorquera</v>
      </c>
      <c r="F164">
        <f>+'[1]Base de datos  1'!G2012</f>
        <v>0</v>
      </c>
      <c r="G164" s="92">
        <f>+'[1]Base de datos  1'!H2012</f>
        <v>23000</v>
      </c>
    </row>
    <row r="165" spans="1:8" x14ac:dyDescent="0.25">
      <c r="A165" s="33">
        <f>+'[1]Base de datos  1'!A2013</f>
        <v>43891</v>
      </c>
      <c r="B165" s="33" t="str">
        <f>+'[1]Base de datos  1'!C2013</f>
        <v>Pago Cuota</v>
      </c>
      <c r="C165" s="33">
        <f>+'[1]Base de datos  1'!D2013</f>
        <v>43914</v>
      </c>
      <c r="D165" s="33" t="str">
        <f>+'[1]Base de datos  1'!E2013</f>
        <v>D/CH</v>
      </c>
      <c r="E165" s="33" t="str">
        <f>+'[1]Base de datos  1'!F2013</f>
        <v>Villarrica 102, Silvia Mancilla 13277</v>
      </c>
      <c r="F165">
        <f>+'[1]Base de datos  1'!G2013</f>
        <v>0</v>
      </c>
      <c r="G165" s="92">
        <f>+'[1]Base de datos  1'!H2013</f>
        <v>81000</v>
      </c>
    </row>
    <row r="166" spans="1:8" x14ac:dyDescent="0.25">
      <c r="A166" s="33">
        <f>+'[1]Base de datos  1'!A2014</f>
        <v>43891</v>
      </c>
      <c r="B166" s="33" t="str">
        <f>+'[1]Base de datos  1'!C2014</f>
        <v>Pago Cuota</v>
      </c>
      <c r="C166" s="33">
        <f>+'[1]Base de datos  1'!D2014</f>
        <v>43915</v>
      </c>
      <c r="D166" s="33" t="str">
        <f>+'[1]Base de datos  1'!E2014</f>
        <v>TR</v>
      </c>
      <c r="E166" s="33" t="str">
        <f>+'[1]Base de datos  1'!F2014</f>
        <v>Villarrica 129, Ricardo Figueroa</v>
      </c>
      <c r="F166">
        <f>+'[1]Base de datos  1'!G2014</f>
        <v>0</v>
      </c>
      <c r="G166" s="92">
        <f>+'[1]Base de datos  1'!H2014</f>
        <v>23000</v>
      </c>
    </row>
    <row r="167" spans="1:8" x14ac:dyDescent="0.25">
      <c r="A167" s="33">
        <f>+'[1]Base de datos  1'!A2015</f>
        <v>43891</v>
      </c>
      <c r="B167" s="33" t="str">
        <f>+'[1]Base de datos  1'!C2015</f>
        <v>Pago Cuota</v>
      </c>
      <c r="C167" s="33">
        <f>+'[1]Base de datos  1'!D2015</f>
        <v>43915</v>
      </c>
      <c r="D167" s="33" t="str">
        <f>+'[1]Base de datos  1'!E2015</f>
        <v>TR</v>
      </c>
      <c r="E167" s="33" t="str">
        <f>+'[1]Base de datos  1'!F2015</f>
        <v>Villarrica 122, Ema Valdes</v>
      </c>
      <c r="F167">
        <f>+'[1]Base de datos  1'!G2015</f>
        <v>0</v>
      </c>
      <c r="G167" s="92">
        <f>+'[1]Base de datos  1'!H2015</f>
        <v>23000</v>
      </c>
    </row>
    <row r="168" spans="1:8" x14ac:dyDescent="0.25">
      <c r="A168" s="33">
        <f>+'[1]Base de datos  1'!A2016</f>
        <v>43891</v>
      </c>
      <c r="B168" s="33" t="str">
        <f>+'[1]Base de datos  1'!C2016</f>
        <v>Pago Cuota</v>
      </c>
      <c r="C168" s="33">
        <f>+'[1]Base de datos  1'!D2016</f>
        <v>43920</v>
      </c>
      <c r="D168" s="33" t="str">
        <f>+'[1]Base de datos  1'!E2016</f>
        <v>TR</v>
      </c>
      <c r="E168" s="33" t="str">
        <f>+'[1]Base de datos  1'!F2016</f>
        <v>Villarrica 118, Pia Burgos</v>
      </c>
      <c r="F168">
        <f>+'[1]Base de datos  1'!G2016</f>
        <v>0</v>
      </c>
      <c r="G168" s="92">
        <f>+'[1]Base de datos  1'!H2016</f>
        <v>23000</v>
      </c>
    </row>
    <row r="169" spans="1:8" x14ac:dyDescent="0.25">
      <c r="A169" s="33">
        <f>+'[1]Base de datos  1'!A2017</f>
        <v>43891</v>
      </c>
      <c r="B169" s="33" t="str">
        <f>+'[1]Base de datos  1'!C2017</f>
        <v>Pago Cuota</v>
      </c>
      <c r="C169" s="33">
        <f>+'[1]Base de datos  1'!D2017</f>
        <v>43921</v>
      </c>
      <c r="D169" s="33" t="str">
        <f>+'[1]Base de datos  1'!E2017</f>
        <v>TR</v>
      </c>
      <c r="E169" s="33" t="str">
        <f>+'[1]Base de datos  1'!F2017</f>
        <v>Villarrica 123, Omar Sepulveda</v>
      </c>
      <c r="F169">
        <f>+'[1]Base de datos  1'!G2017</f>
        <v>0</v>
      </c>
      <c r="G169" s="92">
        <f>+'[1]Base de datos  1'!H2017</f>
        <v>23000</v>
      </c>
    </row>
    <row r="170" spans="1:8" x14ac:dyDescent="0.25">
      <c r="A170" s="33">
        <f>+'[1]Base de datos  1'!A2018</f>
        <v>43891</v>
      </c>
      <c r="B170" s="33" t="str">
        <f>+'[1]Base de datos  1'!C2018</f>
        <v>Pago Cuota</v>
      </c>
      <c r="C170" s="33">
        <f>+'[1]Base de datos  1'!D2018</f>
        <v>43921</v>
      </c>
      <c r="D170" s="33" t="str">
        <f>+'[1]Base de datos  1'!E2018</f>
        <v>TR</v>
      </c>
      <c r="E170" s="33" t="str">
        <f>+'[1]Base de datos  1'!F2018</f>
        <v>Puyehue 37,Jorge Matamala</v>
      </c>
      <c r="F170">
        <f>+'[1]Base de datos  1'!G2018</f>
        <v>0</v>
      </c>
      <c r="G170" s="92">
        <f>+'[1]Base de datos  1'!H2018</f>
        <v>23037</v>
      </c>
    </row>
    <row r="171" spans="1:8" x14ac:dyDescent="0.25">
      <c r="A171" s="174">
        <f>+'[1]Base de datos  1'!A2019</f>
        <v>43891</v>
      </c>
      <c r="B171" s="174" t="str">
        <f>+'[1]Base de datos  1'!C2019</f>
        <v>Pago Cuota</v>
      </c>
      <c r="C171" s="174">
        <f>+'[1]Base de datos  1'!D2019</f>
        <v>43921</v>
      </c>
      <c r="D171" s="174" t="str">
        <f>+'[1]Base de datos  1'!E2019</f>
        <v>TR</v>
      </c>
      <c r="E171" s="174" t="str">
        <f>+'[1]Base de datos  1'!F2019</f>
        <v>Icalma 72, Jorge Matamala</v>
      </c>
      <c r="F171" s="175">
        <f>+'[1]Base de datos  1'!G2019</f>
        <v>0</v>
      </c>
      <c r="G171" s="249">
        <f>+'[1]Base de datos  1'!H2019</f>
        <v>23072</v>
      </c>
      <c r="H171" s="178">
        <f>SUM(G126:G171)</f>
        <v>2089744</v>
      </c>
    </row>
    <row r="172" spans="1:8" x14ac:dyDescent="0.25">
      <c r="A172" s="33">
        <f>+'[1]Base de datos  1'!A2020</f>
        <v>43922</v>
      </c>
      <c r="B172" s="33" t="str">
        <f>+'[1]Base de datos  1'!C2020</f>
        <v>Pago Cuota</v>
      </c>
      <c r="C172" s="33">
        <f>+'[1]Base de datos  1'!D2020</f>
        <v>43922</v>
      </c>
      <c r="D172" s="33" t="str">
        <f>+'[1]Base de datos  1'!E2020</f>
        <v>TR</v>
      </c>
      <c r="E172" s="33" t="str">
        <f>+'[1]Base de datos  1'!F2020</f>
        <v>Llanquihue 82, Maria Molina</v>
      </c>
      <c r="F172">
        <f>+'[1]Base de datos  1'!G2020</f>
        <v>0</v>
      </c>
      <c r="G172" s="92">
        <f>+'[1]Base de datos  1'!H2020</f>
        <v>23000</v>
      </c>
    </row>
    <row r="173" spans="1:8" x14ac:dyDescent="0.25">
      <c r="A173" s="33">
        <f>+'[1]Base de datos  1'!A2021</f>
        <v>43922</v>
      </c>
      <c r="B173" s="33" t="str">
        <f>+'[1]Base de datos  1'!C2021</f>
        <v>Pago Cuota</v>
      </c>
      <c r="C173" s="33">
        <f>+'[1]Base de datos  1'!D2021</f>
        <v>43922</v>
      </c>
      <c r="D173" s="33" t="str">
        <f>+'[1]Base de datos  1'!E2021</f>
        <v>TR</v>
      </c>
      <c r="E173" s="33" t="str">
        <f>+'[1]Base de datos  1'!F2021</f>
        <v>Villarrica 128, Claudia Ubilla</v>
      </c>
      <c r="F173">
        <f>+'[1]Base de datos  1'!G2021</f>
        <v>0</v>
      </c>
      <c r="G173" s="92">
        <f>+'[1]Base de datos  1'!H2021</f>
        <v>23000</v>
      </c>
    </row>
    <row r="174" spans="1:8" x14ac:dyDescent="0.25">
      <c r="A174" s="33">
        <f>+'[1]Base de datos  1'!A2022</f>
        <v>43922</v>
      </c>
      <c r="B174" s="33" t="str">
        <f>+'[1]Base de datos  1'!C2022</f>
        <v>Pago Cuota</v>
      </c>
      <c r="C174" s="33">
        <f>+'[1]Base de datos  1'!D2022</f>
        <v>43922</v>
      </c>
      <c r="D174" s="33" t="str">
        <f>+'[1]Base de datos  1'!E2022</f>
        <v>TR</v>
      </c>
      <c r="E174" s="33" t="str">
        <f>+'[1]Base de datos  1'!F2022</f>
        <v>Llanquihue 97, Rene Rivero</v>
      </c>
      <c r="F174">
        <f>+'[1]Base de datos  1'!G2022</f>
        <v>0</v>
      </c>
      <c r="G174" s="92">
        <f>+'[1]Base de datos  1'!H2022</f>
        <v>23000</v>
      </c>
    </row>
    <row r="175" spans="1:8" x14ac:dyDescent="0.25">
      <c r="A175" s="33">
        <f>+'[1]Base de datos  1'!A2023</f>
        <v>43922</v>
      </c>
      <c r="B175" s="33" t="str">
        <f>+'[1]Base de datos  1'!C2023</f>
        <v>Pago Cuota</v>
      </c>
      <c r="C175" s="33">
        <f>+'[1]Base de datos  1'!D2023</f>
        <v>43922</v>
      </c>
      <c r="D175" s="33" t="str">
        <f>+'[1]Base de datos  1'!E2023</f>
        <v>TR</v>
      </c>
      <c r="E175" s="33" t="str">
        <f>+'[1]Base de datos  1'!F2023</f>
        <v>Ranco 95, Charle Beecher</v>
      </c>
      <c r="F175">
        <f>+'[1]Base de datos  1'!G2023</f>
        <v>0</v>
      </c>
      <c r="G175" s="92">
        <f>+'[1]Base de datos  1'!H2023</f>
        <v>23095</v>
      </c>
    </row>
    <row r="176" spans="1:8" x14ac:dyDescent="0.25">
      <c r="A176" s="33">
        <f>+'[1]Base de datos  1'!A2024</f>
        <v>43922</v>
      </c>
      <c r="B176" s="33" t="str">
        <f>+'[1]Base de datos  1'!C2024</f>
        <v>Pago Cuota</v>
      </c>
      <c r="C176" s="33">
        <f>+'[1]Base de datos  1'!D2024</f>
        <v>43922</v>
      </c>
      <c r="D176" s="33" t="str">
        <f>+'[1]Base de datos  1'!E2024</f>
        <v>TR</v>
      </c>
      <c r="E176" s="33" t="str">
        <f>+'[1]Base de datos  1'!F2024</f>
        <v>Ranco 95, Charle Beecher</v>
      </c>
      <c r="F176">
        <f>+'[1]Base de datos  1'!G2024</f>
        <v>0</v>
      </c>
      <c r="G176" s="92">
        <f>+'[1]Base de datos  1'!H2024</f>
        <v>23095</v>
      </c>
    </row>
    <row r="177" spans="1:7" x14ac:dyDescent="0.25">
      <c r="A177" s="33">
        <f>+'[1]Base de datos  1'!A2025</f>
        <v>43922</v>
      </c>
      <c r="B177" s="33" t="str">
        <f>+'[1]Base de datos  1'!C2025</f>
        <v>Pago Cuota</v>
      </c>
      <c r="C177" s="33">
        <f>+'[1]Base de datos  1'!D2025</f>
        <v>43922</v>
      </c>
      <c r="D177" s="33" t="str">
        <f>+'[1]Base de datos  1'!E2025</f>
        <v>TR</v>
      </c>
      <c r="E177" s="33" t="str">
        <f>+'[1]Base de datos  1'!F2025</f>
        <v>Ranco 95, Charle Beecher</v>
      </c>
      <c r="F177">
        <f>+'[1]Base de datos  1'!G2025</f>
        <v>0</v>
      </c>
      <c r="G177" s="92">
        <f>+'[1]Base de datos  1'!H2025</f>
        <v>23095</v>
      </c>
    </row>
    <row r="178" spans="1:7" x14ac:dyDescent="0.25">
      <c r="A178" s="33">
        <f>+'[1]Base de datos  1'!A2026</f>
        <v>43922</v>
      </c>
      <c r="B178" s="33" t="str">
        <f>+'[1]Base de datos  1'!C2026</f>
        <v>Pago Cuota</v>
      </c>
      <c r="C178" s="33">
        <f>+'[1]Base de datos  1'!D2026</f>
        <v>43922</v>
      </c>
      <c r="D178" s="33" t="str">
        <f>+'[1]Base de datos  1'!E2026</f>
        <v>TR</v>
      </c>
      <c r="E178" s="33" t="str">
        <f>+'[1]Base de datos  1'!F2026</f>
        <v>Ranco 95, Charle Beecher</v>
      </c>
      <c r="F178">
        <f>+'[1]Base de datos  1'!G2026</f>
        <v>0</v>
      </c>
      <c r="G178" s="92">
        <f>+'[1]Base de datos  1'!H2026</f>
        <v>23095</v>
      </c>
    </row>
    <row r="179" spans="1:7" x14ac:dyDescent="0.25">
      <c r="A179" s="33">
        <f>+'[1]Base de datos  1'!A2027</f>
        <v>43922</v>
      </c>
      <c r="B179" s="33" t="str">
        <f>+'[1]Base de datos  1'!C2027</f>
        <v>Pago Cuota</v>
      </c>
      <c r="C179" s="33">
        <f>+'[1]Base de datos  1'!D2027</f>
        <v>43922</v>
      </c>
      <c r="D179" s="33" t="str">
        <f>+'[1]Base de datos  1'!E2027</f>
        <v>TR</v>
      </c>
      <c r="E179" s="33" t="str">
        <f>+'[1]Base de datos  1'!F2027</f>
        <v>R.Figueroa vuelto caja chica marzo</v>
      </c>
      <c r="F179">
        <f>+'[1]Base de datos  1'!G2027</f>
        <v>0</v>
      </c>
      <c r="G179" s="92">
        <f>+'[1]Base de datos  1'!H2027</f>
        <v>27600</v>
      </c>
    </row>
    <row r="180" spans="1:7" x14ac:dyDescent="0.25">
      <c r="A180" s="33">
        <f>+'[1]Base de datos  1'!A2028</f>
        <v>43922</v>
      </c>
      <c r="B180" s="33" t="str">
        <f>+'[1]Base de datos  1'!C2028</f>
        <v>Pago Cuota</v>
      </c>
      <c r="C180" s="33">
        <f>+'[1]Base de datos  1'!D2028</f>
        <v>43922</v>
      </c>
      <c r="D180" s="33" t="str">
        <f>+'[1]Base de datos  1'!E2028</f>
        <v>TR</v>
      </c>
      <c r="E180" s="33" t="str">
        <f>+'[1]Base de datos  1'!F2028</f>
        <v>Cristina Olivares, Puyehue 22</v>
      </c>
      <c r="F180">
        <f>+'[1]Base de datos  1'!G2028</f>
        <v>0</v>
      </c>
      <c r="G180" s="92">
        <f>+'[1]Base de datos  1'!H2028</f>
        <v>46000</v>
      </c>
    </row>
    <row r="181" spans="1:7" x14ac:dyDescent="0.25">
      <c r="A181" s="33">
        <f>+'[1]Base de datos  1'!A2029</f>
        <v>43922</v>
      </c>
      <c r="B181" s="33" t="str">
        <f>+'[1]Base de datos  1'!C2029</f>
        <v>Pago Cuota</v>
      </c>
      <c r="C181" s="33">
        <f>+'[1]Base de datos  1'!D2029</f>
        <v>43922</v>
      </c>
      <c r="D181" s="33" t="str">
        <f>+'[1]Base de datos  1'!E2029</f>
        <v>D/CH</v>
      </c>
      <c r="E181" s="33" t="str">
        <f>+'[1]Base de datos  1'!F2029</f>
        <v>Villarrica 114, Hilda Alburquerque</v>
      </c>
      <c r="F181">
        <f>+'[1]Base de datos  1'!G2029</f>
        <v>0</v>
      </c>
      <c r="G181" s="92">
        <f>+'[1]Base de datos  1'!H2029</f>
        <v>50000</v>
      </c>
    </row>
    <row r="182" spans="1:7" x14ac:dyDescent="0.25">
      <c r="A182" s="33">
        <f>+'[1]Base de datos  1'!A2030</f>
        <v>43922</v>
      </c>
      <c r="B182" s="33" t="str">
        <f>+'[1]Base de datos  1'!C2030</f>
        <v>Pago Cuota</v>
      </c>
      <c r="C182" s="33">
        <f>+'[1]Base de datos  1'!D2030</f>
        <v>43922</v>
      </c>
      <c r="D182" s="33" t="str">
        <f>+'[1]Base de datos  1'!E2030</f>
        <v>TR</v>
      </c>
      <c r="E182" s="33" t="str">
        <f>+'[1]Base de datos  1'!F2030</f>
        <v>Villarrica 98, Anibal Vivaceta</v>
      </c>
      <c r="F182">
        <f>+'[1]Base de datos  1'!G2030</f>
        <v>0</v>
      </c>
      <c r="G182" s="92">
        <f>+'[1]Base de datos  1'!H2030</f>
        <v>69000</v>
      </c>
    </row>
    <row r="183" spans="1:7" x14ac:dyDescent="0.25">
      <c r="A183" s="33">
        <f>+'[1]Base de datos  1'!A2031</f>
        <v>43922</v>
      </c>
      <c r="B183" s="33" t="str">
        <f>+'[1]Base de datos  1'!C2031</f>
        <v>Pago Cuota</v>
      </c>
      <c r="C183" s="33">
        <f>+'[1]Base de datos  1'!D2031</f>
        <v>43927</v>
      </c>
      <c r="D183" s="33" t="str">
        <f>+'[1]Base de datos  1'!E2031</f>
        <v>D/CH</v>
      </c>
      <c r="E183" s="33" t="str">
        <f>+'[1]Base de datos  1'!F2031</f>
        <v xml:space="preserve">Riñihue 23, Sara Salgado </v>
      </c>
      <c r="F183">
        <f>+'[1]Base de datos  1'!G2031</f>
        <v>0</v>
      </c>
      <c r="G183" s="92">
        <f>+'[1]Base de datos  1'!H2031</f>
        <v>50000</v>
      </c>
    </row>
    <row r="184" spans="1:7" x14ac:dyDescent="0.25">
      <c r="A184" s="33">
        <f>+'[1]Base de datos  1'!A2032</f>
        <v>43922</v>
      </c>
      <c r="B184" s="33" t="str">
        <f>+'[1]Base de datos  1'!C2032</f>
        <v>Pago Cuota</v>
      </c>
      <c r="C184" s="33">
        <f>+'[1]Base de datos  1'!D2032</f>
        <v>43929</v>
      </c>
      <c r="D184" s="33" t="str">
        <f>+'[1]Base de datos  1'!E2032</f>
        <v>TR</v>
      </c>
      <c r="E184" s="33" t="str">
        <f>+'[1]Base de datos  1'!F2032</f>
        <v>Ranco 48, Carola Arriagada</v>
      </c>
      <c r="F184">
        <f>+'[1]Base de datos  1'!G2032</f>
        <v>0</v>
      </c>
      <c r="G184" s="92">
        <f>+'[1]Base de datos  1'!H2032</f>
        <v>23000</v>
      </c>
    </row>
    <row r="185" spans="1:7" x14ac:dyDescent="0.25">
      <c r="A185" s="33">
        <f>+'[1]Base de datos  1'!A2033</f>
        <v>43922</v>
      </c>
      <c r="B185" s="33" t="str">
        <f>+'[1]Base de datos  1'!C2033</f>
        <v>Pago Cuota</v>
      </c>
      <c r="C185" s="33">
        <f>+'[1]Base de datos  1'!D2033</f>
        <v>43929</v>
      </c>
      <c r="D185" s="33" t="str">
        <f>+'[1]Base de datos  1'!E2033</f>
        <v>TR</v>
      </c>
      <c r="E185" s="33" t="str">
        <f>+'[1]Base de datos  1'!F2033</f>
        <v>Puyahue 30, Jorge Carcasson</v>
      </c>
      <c r="F185">
        <f>+'[1]Base de datos  1'!G2033</f>
        <v>0</v>
      </c>
      <c r="G185" s="92">
        <f>+'[1]Base de datos  1'!H2033</f>
        <v>23000</v>
      </c>
    </row>
    <row r="186" spans="1:7" x14ac:dyDescent="0.25">
      <c r="A186" s="33">
        <f>+'[1]Base de datos  1'!A2034</f>
        <v>43922</v>
      </c>
      <c r="B186" s="33" t="str">
        <f>+'[1]Base de datos  1'!C2034</f>
        <v>Pago Cuota</v>
      </c>
      <c r="C186" s="33">
        <f>+'[1]Base de datos  1'!D2034</f>
        <v>43929</v>
      </c>
      <c r="D186" s="33" t="str">
        <f>+'[1]Base de datos  1'!E2034</f>
        <v>TR</v>
      </c>
      <c r="E186" s="33" t="str">
        <f>+'[1]Base de datos  1'!F2034</f>
        <v>Llanquihue 96, Carlos Alvarez</v>
      </c>
      <c r="F186">
        <f>+'[1]Base de datos  1'!G2034</f>
        <v>0</v>
      </c>
      <c r="G186" s="92">
        <f>+'[1]Base de datos  1'!H2034</f>
        <v>23096</v>
      </c>
    </row>
    <row r="187" spans="1:7" x14ac:dyDescent="0.25">
      <c r="A187" s="33">
        <f>+'[1]Base de datos  1'!A2035</f>
        <v>43922</v>
      </c>
      <c r="B187" s="33" t="str">
        <f>+'[1]Base de datos  1'!C2035</f>
        <v>Pago Cuota</v>
      </c>
      <c r="C187" s="33">
        <f>+'[1]Base de datos  1'!D2035</f>
        <v>43929</v>
      </c>
      <c r="D187" s="33" t="str">
        <f>+'[1]Base de datos  1'!E2035</f>
        <v>TR</v>
      </c>
      <c r="E187" s="33" t="str">
        <f>+'[1]Base de datos  1'!F2035</f>
        <v>Llanquihue 103-105, Tatiana Tejos</v>
      </c>
      <c r="F187">
        <f>+'[1]Base de datos  1'!G2035</f>
        <v>0</v>
      </c>
      <c r="G187" s="92">
        <f>+'[1]Base de datos  1'!H2035</f>
        <v>46000</v>
      </c>
    </row>
    <row r="188" spans="1:7" x14ac:dyDescent="0.25">
      <c r="A188" s="33">
        <f>+'[1]Base de datos  1'!A2036</f>
        <v>43922</v>
      </c>
      <c r="B188" s="33" t="str">
        <f>+'[1]Base de datos  1'!C2036</f>
        <v>Pago Cuota</v>
      </c>
      <c r="C188" s="33">
        <f>+'[1]Base de datos  1'!D2036</f>
        <v>43934</v>
      </c>
      <c r="D188" s="33" t="str">
        <f>+'[1]Base de datos  1'!E2036</f>
        <v>TR</v>
      </c>
      <c r="E188" s="33" t="str">
        <f>+'[1]Base de datos  1'!F2036</f>
        <v>Puyehue 36, Militza Cortes</v>
      </c>
      <c r="F188">
        <f>+'[1]Base de datos  1'!G2036</f>
        <v>0</v>
      </c>
      <c r="G188" s="92">
        <f>+'[1]Base de datos  1'!H2036</f>
        <v>1000</v>
      </c>
    </row>
    <row r="189" spans="1:7" x14ac:dyDescent="0.25">
      <c r="A189" s="33">
        <f>+'[1]Base de datos  1'!A2037</f>
        <v>43922</v>
      </c>
      <c r="B189" s="33" t="str">
        <f>+'[1]Base de datos  1'!C2037</f>
        <v>Pago Cuota</v>
      </c>
      <c r="C189" s="33">
        <f>+'[1]Base de datos  1'!D2037</f>
        <v>43934</v>
      </c>
      <c r="D189" s="33" t="str">
        <f>+'[1]Base de datos  1'!E2037</f>
        <v>TR</v>
      </c>
      <c r="E189" s="33" t="str">
        <f>+'[1]Base de datos  1'!F2037</f>
        <v>Puyehue 36, Militza Cortes</v>
      </c>
      <c r="F189">
        <f>+'[1]Base de datos  1'!G2037</f>
        <v>0</v>
      </c>
      <c r="G189" s="92">
        <f>+'[1]Base de datos  1'!H2037</f>
        <v>22000</v>
      </c>
    </row>
    <row r="190" spans="1:7" x14ac:dyDescent="0.25">
      <c r="A190" s="33">
        <f>+'[1]Base de datos  1'!A2038</f>
        <v>43922</v>
      </c>
      <c r="B190" s="33" t="str">
        <f>+'[1]Base de datos  1'!C2038</f>
        <v>Pago Cuota</v>
      </c>
      <c r="C190" s="33">
        <f>+'[1]Base de datos  1'!D2038</f>
        <v>43935</v>
      </c>
      <c r="D190" s="33" t="str">
        <f>+'[1]Base de datos  1'!E2038</f>
        <v>TR</v>
      </c>
      <c r="E190" s="33" t="str">
        <f>+'[1]Base de datos  1'!F2038</f>
        <v>Ranco 73, Juan Hernandez</v>
      </c>
      <c r="F190">
        <f>+'[1]Base de datos  1'!G2038</f>
        <v>0</v>
      </c>
      <c r="G190" s="92">
        <f>+'[1]Base de datos  1'!H2038</f>
        <v>23000</v>
      </c>
    </row>
    <row r="191" spans="1:7" x14ac:dyDescent="0.25">
      <c r="A191" s="33">
        <f>+'[1]Base de datos  1'!A2039</f>
        <v>43922</v>
      </c>
      <c r="B191" s="33" t="str">
        <f>+'[1]Base de datos  1'!C2039</f>
        <v>Pago Cuota</v>
      </c>
      <c r="C191" s="33">
        <f>+'[1]Base de datos  1'!D2039</f>
        <v>43935</v>
      </c>
      <c r="D191" s="33" t="str">
        <f>+'[1]Base de datos  1'!E2039</f>
        <v>D/E</v>
      </c>
      <c r="E191" s="33" t="str">
        <f>+'[1]Base de datos  1'!F2039</f>
        <v>Ranco 42, Octavio Arrue</v>
      </c>
      <c r="F191">
        <f>+'[1]Base de datos  1'!G2039</f>
        <v>0</v>
      </c>
      <c r="G191" s="92">
        <f>+'[1]Base de datos  1'!H2039</f>
        <v>325000</v>
      </c>
    </row>
    <row r="192" spans="1:7" x14ac:dyDescent="0.25">
      <c r="A192" s="33">
        <f>+'[1]Base de datos  1'!A2040</f>
        <v>43922</v>
      </c>
      <c r="B192" s="33" t="str">
        <f>+'[1]Base de datos  1'!C2040</f>
        <v>Pago Cuota</v>
      </c>
      <c r="C192" s="33">
        <f>+'[1]Base de datos  1'!D2040</f>
        <v>43936</v>
      </c>
      <c r="D192" s="33" t="str">
        <f>+'[1]Base de datos  1'!E2040</f>
        <v>TR</v>
      </c>
      <c r="E192" s="33" t="str">
        <f>+'[1]Base de datos  1'!F2040</f>
        <v>Villarrica 100, Julia Zuñiga</v>
      </c>
      <c r="F192">
        <f>+'[1]Base de datos  1'!G2040</f>
        <v>0</v>
      </c>
      <c r="G192" s="92">
        <f>+'[1]Base de datos  1'!H2040</f>
        <v>23100</v>
      </c>
    </row>
    <row r="193" spans="1:8" x14ac:dyDescent="0.25">
      <c r="A193" s="33">
        <f>+'[1]Base de datos  1'!A2041</f>
        <v>43922</v>
      </c>
      <c r="B193" s="33" t="str">
        <f>+'[1]Base de datos  1'!C2041</f>
        <v>Pago Cuota</v>
      </c>
      <c r="C193" s="33">
        <f>+'[1]Base de datos  1'!D2041</f>
        <v>43937</v>
      </c>
      <c r="D193" s="33" t="str">
        <f>+'[1]Base de datos  1'!E2041</f>
        <v>TR</v>
      </c>
      <c r="E193" s="33" t="str">
        <f>+'[1]Base de datos  1'!F2041</f>
        <v>Llanquihue 74, Eliana Haro</v>
      </c>
      <c r="F193">
        <f>+'[1]Base de datos  1'!G2041</f>
        <v>0</v>
      </c>
      <c r="G193" s="92">
        <f>+'[1]Base de datos  1'!H2041</f>
        <v>46148</v>
      </c>
    </row>
    <row r="194" spans="1:8" x14ac:dyDescent="0.25">
      <c r="A194" s="33">
        <f>+'[1]Base de datos  1'!A2042</f>
        <v>43922</v>
      </c>
      <c r="B194" s="33" t="str">
        <f>+'[1]Base de datos  1'!C2042</f>
        <v>Pago Cuota</v>
      </c>
      <c r="C194" s="33">
        <f>+'[1]Base de datos  1'!D2042</f>
        <v>43941</v>
      </c>
      <c r="D194" s="33" t="str">
        <f>+'[1]Base de datos  1'!E2042</f>
        <v>TR</v>
      </c>
      <c r="E194" s="33" t="str">
        <f>+'[1]Base de datos  1'!F2042</f>
        <v>Ranco 50, Julia Parra</v>
      </c>
      <c r="F194">
        <f>+'[1]Base de datos  1'!G2042</f>
        <v>0</v>
      </c>
      <c r="G194" s="92">
        <f>+'[1]Base de datos  1'!H2042</f>
        <v>20000</v>
      </c>
    </row>
    <row r="195" spans="1:8" x14ac:dyDescent="0.25">
      <c r="A195" s="33">
        <f>+'[1]Base de datos  1'!A2043</f>
        <v>43922</v>
      </c>
      <c r="B195" s="33" t="str">
        <f>+'[1]Base de datos  1'!C2043</f>
        <v>Pago Cuota</v>
      </c>
      <c r="C195" s="33">
        <f>+'[1]Base de datos  1'!D2043</f>
        <v>43941</v>
      </c>
      <c r="D195" s="33" t="str">
        <f>+'[1]Base de datos  1'!E2043</f>
        <v>TR</v>
      </c>
      <c r="E195" s="33" t="str">
        <f>+'[1]Base de datos  1'!F2043</f>
        <v>Ranco 79, Ismelda Meza</v>
      </c>
      <c r="F195">
        <f>+'[1]Base de datos  1'!G2043</f>
        <v>0</v>
      </c>
      <c r="G195" s="92">
        <f>+'[1]Base de datos  1'!H2043</f>
        <v>20000</v>
      </c>
    </row>
    <row r="196" spans="1:8" x14ac:dyDescent="0.25">
      <c r="A196" s="33">
        <f>+'[1]Base de datos  1'!A2044</f>
        <v>43922</v>
      </c>
      <c r="B196" s="33" t="str">
        <f>+'[1]Base de datos  1'!C2044</f>
        <v>Pago Cuota</v>
      </c>
      <c r="C196" s="33">
        <f>+'[1]Base de datos  1'!D2044</f>
        <v>43941</v>
      </c>
      <c r="D196" s="33" t="str">
        <f>+'[1]Base de datos  1'!E2044</f>
        <v>TR</v>
      </c>
      <c r="E196" s="33" t="str">
        <f>+'[1]Base de datos  1'!F2044</f>
        <v>Llanquihue 119, Maria Madariaga</v>
      </c>
      <c r="F196">
        <f>+'[1]Base de datos  1'!G2044</f>
        <v>0</v>
      </c>
      <c r="G196" s="92">
        <f>+'[1]Base de datos  1'!H2044</f>
        <v>23000</v>
      </c>
    </row>
    <row r="197" spans="1:8" x14ac:dyDescent="0.25">
      <c r="A197" s="33">
        <f>+'[1]Base de datos  1'!A2045</f>
        <v>43922</v>
      </c>
      <c r="B197" s="33" t="str">
        <f>+'[1]Base de datos  1'!C2045</f>
        <v>Pago Cuota</v>
      </c>
      <c r="C197" s="33">
        <f>+'[1]Base de datos  1'!D2045</f>
        <v>43943</v>
      </c>
      <c r="D197" s="33" t="str">
        <f>+'[1]Base de datos  1'!E2045</f>
        <v>TR</v>
      </c>
      <c r="E197" s="33" t="str">
        <f>+'[1]Base de datos  1'!F2045</f>
        <v>Villarrica 106, Carolina Uribe</v>
      </c>
      <c r="F197">
        <f>+'[1]Base de datos  1'!G2045</f>
        <v>0</v>
      </c>
      <c r="G197" s="92">
        <f>+'[1]Base de datos  1'!H2045</f>
        <v>23106</v>
      </c>
    </row>
    <row r="198" spans="1:8" x14ac:dyDescent="0.25">
      <c r="A198" s="33">
        <f>+'[1]Base de datos  1'!A2046</f>
        <v>43922</v>
      </c>
      <c r="B198" s="33" t="str">
        <f>+'[1]Base de datos  1'!C2046</f>
        <v>Pago Cuota</v>
      </c>
      <c r="C198" s="33">
        <f>+'[1]Base de datos  1'!D2046</f>
        <v>43943</v>
      </c>
      <c r="D198" s="33" t="str">
        <f>+'[1]Base de datos  1'!E2046</f>
        <v>TR</v>
      </c>
      <c r="E198" s="33" t="str">
        <f>+'[1]Base de datos  1'!F2046</f>
        <v>Llanquihue 113, Pedro Ruz</v>
      </c>
      <c r="F198">
        <f>+'[1]Base de datos  1'!G2046</f>
        <v>0</v>
      </c>
      <c r="G198" s="92">
        <f>+'[1]Base de datos  1'!H2046</f>
        <v>23113</v>
      </c>
    </row>
    <row r="199" spans="1:8" x14ac:dyDescent="0.25">
      <c r="A199" s="33">
        <f>+'[1]Base de datos  1'!A2047</f>
        <v>43922</v>
      </c>
      <c r="B199" s="33" t="str">
        <f>+'[1]Base de datos  1'!C2047</f>
        <v>Pago Cuota</v>
      </c>
      <c r="C199" s="33">
        <f>+'[1]Base de datos  1'!D2047</f>
        <v>43944</v>
      </c>
      <c r="D199" s="33" t="str">
        <f>+'[1]Base de datos  1'!E2047</f>
        <v>TR</v>
      </c>
      <c r="E199" s="33" t="str">
        <f>+'[1]Base de datos  1'!F2047</f>
        <v>Puyehue 53, Maria Vicencio</v>
      </c>
      <c r="F199">
        <f>+'[1]Base de datos  1'!G2047</f>
        <v>0</v>
      </c>
      <c r="G199" s="92">
        <f>+'[1]Base de datos  1'!H2047</f>
        <v>23000</v>
      </c>
    </row>
    <row r="200" spans="1:8" x14ac:dyDescent="0.25">
      <c r="A200" s="33">
        <f>+'[1]Base de datos  1'!A2048</f>
        <v>43922</v>
      </c>
      <c r="B200" s="33" t="str">
        <f>+'[1]Base de datos  1'!C2048</f>
        <v>Pago Cuota</v>
      </c>
      <c r="C200" s="33">
        <f>+'[1]Base de datos  1'!D2048</f>
        <v>43944</v>
      </c>
      <c r="D200" s="33" t="str">
        <f>+'[1]Base de datos  1'!E2048</f>
        <v>TR</v>
      </c>
      <c r="E200" s="33" t="str">
        <f>+'[1]Base de datos  1'!F2048</f>
        <v>Puyehue 32, Ivonne Jorquera</v>
      </c>
      <c r="F200">
        <f>+'[1]Base de datos  1'!G2048</f>
        <v>0</v>
      </c>
      <c r="G200" s="92">
        <f>+'[1]Base de datos  1'!H2048</f>
        <v>23000</v>
      </c>
    </row>
    <row r="201" spans="1:8" x14ac:dyDescent="0.25">
      <c r="A201" s="33">
        <f>+'[1]Base de datos  1'!A2049</f>
        <v>43922</v>
      </c>
      <c r="B201" s="33" t="str">
        <f>+'[1]Base de datos  1'!C2049</f>
        <v>Pago Cuota</v>
      </c>
      <c r="C201" s="33">
        <f>+'[1]Base de datos  1'!D2049</f>
        <v>43945</v>
      </c>
      <c r="D201" s="33" t="str">
        <f>+'[1]Base de datos  1'!E2049</f>
        <v>TR</v>
      </c>
      <c r="E201" s="33" t="str">
        <f>+'[1]Base de datos  1'!F2049</f>
        <v>Llanquihue 80, Sergio Ibaceta</v>
      </c>
      <c r="F201">
        <f>+'[1]Base de datos  1'!G2049</f>
        <v>0</v>
      </c>
      <c r="G201" s="92">
        <f>+'[1]Base de datos  1'!H2049</f>
        <v>20080</v>
      </c>
      <c r="H201" s="4"/>
    </row>
    <row r="202" spans="1:8" x14ac:dyDescent="0.25">
      <c r="A202" s="33">
        <f>+'[1]Base de datos  1'!A2050</f>
        <v>43922</v>
      </c>
      <c r="B202" s="33" t="str">
        <f>+'[1]Base de datos  1'!C2050</f>
        <v>Pago Cuota</v>
      </c>
      <c r="C202" s="33">
        <f>+'[1]Base de datos  1'!D2050</f>
        <v>43948</v>
      </c>
      <c r="D202" s="33" t="str">
        <f>+'[1]Base de datos  1'!E2050</f>
        <v>TR</v>
      </c>
      <c r="E202" s="33" t="str">
        <f>+'[1]Base de datos  1'!F2050</f>
        <v>Puyehue 37,Jorge Matamala</v>
      </c>
      <c r="F202">
        <f>+'[1]Base de datos  1'!G2050</f>
        <v>0</v>
      </c>
      <c r="G202" s="92">
        <f>+'[1]Base de datos  1'!H2050</f>
        <v>23037</v>
      </c>
    </row>
    <row r="203" spans="1:8" x14ac:dyDescent="0.25">
      <c r="A203" s="33">
        <f>+'[1]Base de datos  1'!A2051</f>
        <v>43922</v>
      </c>
      <c r="B203" s="33" t="str">
        <f>+'[1]Base de datos  1'!C2051</f>
        <v>Pago Cuota</v>
      </c>
      <c r="C203" s="33">
        <f>+'[1]Base de datos  1'!D2051</f>
        <v>43948</v>
      </c>
      <c r="D203" s="33" t="str">
        <f>+'[1]Base de datos  1'!E2051</f>
        <v>TR</v>
      </c>
      <c r="E203" s="33" t="str">
        <f>+'[1]Base de datos  1'!F2051</f>
        <v>Icalma 72, Jorge Matamala</v>
      </c>
      <c r="F203">
        <f>+'[1]Base de datos  1'!G2051</f>
        <v>0</v>
      </c>
      <c r="G203" s="92">
        <f>+'[1]Base de datos  1'!H2051</f>
        <v>23072</v>
      </c>
    </row>
    <row r="204" spans="1:8" x14ac:dyDescent="0.25">
      <c r="A204" s="33">
        <f>+'[1]Base de datos  1'!A2052</f>
        <v>43922</v>
      </c>
      <c r="B204" s="33" t="str">
        <f>+'[1]Base de datos  1'!C2052</f>
        <v>Pago Cuota</v>
      </c>
      <c r="C204" s="33">
        <f>+'[1]Base de datos  1'!D2052</f>
        <v>43948</v>
      </c>
      <c r="D204" s="33" t="str">
        <f>+'[1]Base de datos  1'!E2052</f>
        <v>TR</v>
      </c>
      <c r="E204" s="33" t="str">
        <f>+'[1]Base de datos  1'!F2052</f>
        <v>Villarrica 126, Ema de Ramon</v>
      </c>
      <c r="F204">
        <f>+'[1]Base de datos  1'!G2052</f>
        <v>0</v>
      </c>
      <c r="G204" s="92">
        <f>+'[1]Base de datos  1'!H2052</f>
        <v>276000</v>
      </c>
    </row>
    <row r="205" spans="1:8" x14ac:dyDescent="0.25">
      <c r="A205" s="33">
        <f>+'[1]Base de datos  1'!A2053</f>
        <v>43922</v>
      </c>
      <c r="B205" s="33" t="str">
        <f>+'[1]Base de datos  1'!C2053</f>
        <v>Pago Cuota</v>
      </c>
      <c r="C205" s="33">
        <f>+'[1]Base de datos  1'!D2053</f>
        <v>43949</v>
      </c>
      <c r="D205" s="33" t="str">
        <f>+'[1]Base de datos  1'!E2053</f>
        <v>TR</v>
      </c>
      <c r="E205" s="33" t="str">
        <f>+'[1]Base de datos  1'!F2053</f>
        <v>Llanquihue 103-105, Tatiana Tejos</v>
      </c>
      <c r="F205">
        <f>+'[1]Base de datos  1'!G2053</f>
        <v>0</v>
      </c>
      <c r="G205" s="92">
        <f>+'[1]Base de datos  1'!H2053</f>
        <v>46000</v>
      </c>
    </row>
    <row r="206" spans="1:8" x14ac:dyDescent="0.25">
      <c r="A206" s="33">
        <f>+'[1]Base de datos  1'!A2054</f>
        <v>43922</v>
      </c>
      <c r="B206" s="33" t="str">
        <f>+'[1]Base de datos  1'!C2054</f>
        <v>Pago Cuota</v>
      </c>
      <c r="C206" s="33">
        <f>+'[1]Base de datos  1'!D2054</f>
        <v>43949</v>
      </c>
      <c r="D206" s="33" t="str">
        <f>+'[1]Base de datos  1'!E2054</f>
        <v>TR</v>
      </c>
      <c r="E206" s="33" t="str">
        <f>+'[1]Base de datos  1'!F2054</f>
        <v>Calafquen 5, Marco Briones</v>
      </c>
      <c r="F206">
        <f>+'[1]Base de datos  1'!G2054</f>
        <v>0</v>
      </c>
      <c r="G206" s="92">
        <f>+'[1]Base de datos  1'!H2054</f>
        <v>90000</v>
      </c>
    </row>
    <row r="207" spans="1:8" x14ac:dyDescent="0.25">
      <c r="A207" s="33">
        <f>+'[1]Base de datos  1'!A2055</f>
        <v>43922</v>
      </c>
      <c r="B207" s="33" t="str">
        <f>+'[1]Base de datos  1'!C2055</f>
        <v>Pago Cuota</v>
      </c>
      <c r="C207" s="33">
        <f>+'[1]Base de datos  1'!D2055</f>
        <v>43950</v>
      </c>
      <c r="D207" s="33" t="str">
        <f>+'[1]Base de datos  1'!E2055</f>
        <v>TR</v>
      </c>
      <c r="E207" s="33" t="str">
        <f>+'[1]Base de datos  1'!F2055</f>
        <v>Ranco 54, Juan Montero</v>
      </c>
      <c r="F207">
        <f>+'[1]Base de datos  1'!G2055</f>
        <v>0</v>
      </c>
      <c r="G207" s="92">
        <f>+'[1]Base de datos  1'!H2055</f>
        <v>20054</v>
      </c>
    </row>
    <row r="208" spans="1:8" x14ac:dyDescent="0.25">
      <c r="A208" s="33">
        <f>+'[1]Base de datos  1'!A2056</f>
        <v>43922</v>
      </c>
      <c r="B208" s="33" t="str">
        <f>+'[1]Base de datos  1'!C2056</f>
        <v>Pago Cuota</v>
      </c>
      <c r="C208" s="33">
        <f>+'[1]Base de datos  1'!D2056</f>
        <v>43950</v>
      </c>
      <c r="D208" s="33" t="str">
        <f>+'[1]Base de datos  1'!E2056</f>
        <v>TR</v>
      </c>
      <c r="E208" s="33" t="str">
        <f>+'[1]Base de datos  1'!F2056</f>
        <v>Ranco 81, Marcela Cubillos</v>
      </c>
      <c r="F208">
        <f>+'[1]Base de datos  1'!G2056</f>
        <v>0</v>
      </c>
      <c r="G208" s="92">
        <f>+'[1]Base de datos  1'!H2056</f>
        <v>99000</v>
      </c>
    </row>
    <row r="209" spans="1:8" x14ac:dyDescent="0.25">
      <c r="A209" s="33">
        <f>+'[1]Base de datos  1'!A2057</f>
        <v>43922</v>
      </c>
      <c r="B209" s="33" t="str">
        <f>+'[1]Base de datos  1'!C2057</f>
        <v>Pago Cuota</v>
      </c>
      <c r="C209" s="33">
        <f>+'[1]Base de datos  1'!D2057</f>
        <v>43951</v>
      </c>
      <c r="D209" s="33" t="str">
        <f>+'[1]Base de datos  1'!E2057</f>
        <v>TR</v>
      </c>
      <c r="E209" s="33" t="str">
        <f>+'[1]Base de datos  1'!F2057</f>
        <v>Villarrica 129 R. Figueroa</v>
      </c>
      <c r="F209">
        <f>+'[1]Base de datos  1'!G2057</f>
        <v>0</v>
      </c>
      <c r="G209" s="92">
        <f>+'[1]Base de datos  1'!H2057</f>
        <v>23000</v>
      </c>
    </row>
    <row r="210" spans="1:8" x14ac:dyDescent="0.25">
      <c r="A210" s="33">
        <f>+'[1]Base de datos  1'!A2058</f>
        <v>43922</v>
      </c>
      <c r="B210" s="33" t="str">
        <f>+'[1]Base de datos  1'!C2058</f>
        <v>Pago Cuota</v>
      </c>
      <c r="C210" s="33">
        <f>+'[1]Base de datos  1'!D2058</f>
        <v>43951</v>
      </c>
      <c r="D210" s="33" t="str">
        <f>+'[1]Base de datos  1'!E2058</f>
        <v>TR</v>
      </c>
      <c r="E210" s="33" t="str">
        <f>+'[1]Base de datos  1'!F2058</f>
        <v>Villarrica 122 Ema Valdes</v>
      </c>
      <c r="F210">
        <f>+'[1]Base de datos  1'!G2058</f>
        <v>0</v>
      </c>
      <c r="G210" s="92">
        <f>+'[1]Base de datos  1'!H2058</f>
        <v>23000</v>
      </c>
    </row>
    <row r="211" spans="1:8" x14ac:dyDescent="0.25">
      <c r="A211" s="33">
        <f>+'[1]Base de datos  1'!A2059</f>
        <v>43922</v>
      </c>
      <c r="B211" s="33" t="str">
        <f>+'[1]Base de datos  1'!C2059</f>
        <v>Pago Cuota</v>
      </c>
      <c r="C211" s="33">
        <f>+'[1]Base de datos  1'!D2059</f>
        <v>43951</v>
      </c>
      <c r="D211" s="33" t="str">
        <f>+'[1]Base de datos  1'!E2059</f>
        <v>TR</v>
      </c>
      <c r="E211" s="33" t="str">
        <f>+'[1]Base de datos  1'!F2059</f>
        <v>Villarrica 118 , Pia Burgos</v>
      </c>
      <c r="F211">
        <f>+'[1]Base de datos  1'!G2059</f>
        <v>0</v>
      </c>
      <c r="G211" s="92">
        <f>+'[1]Base de datos  1'!H2059</f>
        <v>23000</v>
      </c>
    </row>
    <row r="212" spans="1:8" x14ac:dyDescent="0.25">
      <c r="A212" s="174">
        <f>+'[1]Base de datos  1'!A2060</f>
        <v>43922</v>
      </c>
      <c r="B212" s="174" t="str">
        <f>+'[1]Base de datos  1'!C2060</f>
        <v>Pago Cuota</v>
      </c>
      <c r="C212" s="174">
        <f>+'[1]Base de datos  1'!D2060</f>
        <v>43951</v>
      </c>
      <c r="D212" s="174" t="str">
        <f>+'[1]Base de datos  1'!E2060</f>
        <v>TR</v>
      </c>
      <c r="E212" s="174" t="str">
        <f>+'[1]Base de datos  1'!F2060</f>
        <v>Villarrica 123, omar Sepulveda</v>
      </c>
      <c r="F212" s="175">
        <f>+'[1]Base de datos  1'!G2060</f>
        <v>0</v>
      </c>
      <c r="G212" s="249">
        <f>+'[1]Base de datos  1'!H2060</f>
        <v>23000</v>
      </c>
      <c r="H212" s="178">
        <f>SUM(G172:G212)</f>
        <v>1803786</v>
      </c>
    </row>
    <row r="213" spans="1:8" x14ac:dyDescent="0.25">
      <c r="A213" s="33">
        <f>+'[1]Base de datos  1'!A2061</f>
        <v>43952</v>
      </c>
      <c r="B213" s="33" t="str">
        <f>+'[1]Base de datos  1'!C2061</f>
        <v>Pago Cuota</v>
      </c>
      <c r="C213" s="33">
        <f>+'[1]Base de datos  1'!D2061</f>
        <v>43955</v>
      </c>
      <c r="D213" s="33" t="str">
        <f>+'[1]Base de datos  1'!E2061</f>
        <v>TR</v>
      </c>
      <c r="E213" s="33" t="str">
        <f>+'[1]Base de datos  1'!F2061</f>
        <v>R.Figueroa vuelto caja chica abril</v>
      </c>
      <c r="F213">
        <f>+'[1]Base de datos  1'!G2061</f>
        <v>0</v>
      </c>
      <c r="G213" s="92">
        <f>+'[1]Base de datos  1'!H2061</f>
        <v>20000</v>
      </c>
    </row>
    <row r="214" spans="1:8" x14ac:dyDescent="0.25">
      <c r="A214" s="33">
        <f>+'[1]Base de datos  1'!A2062</f>
        <v>43952</v>
      </c>
      <c r="B214" s="33" t="str">
        <f>+'[1]Base de datos  1'!C2062</f>
        <v>Pago Cuota</v>
      </c>
      <c r="C214" s="33">
        <f>+'[1]Base de datos  1'!D2062</f>
        <v>43955</v>
      </c>
      <c r="D214" s="33" t="str">
        <f>+'[1]Base de datos  1'!E2062</f>
        <v>D/CH</v>
      </c>
      <c r="E214" s="33" t="str">
        <f>+'[1]Base de datos  1'!F2062</f>
        <v>Riñihue 19, Teresa Peña</v>
      </c>
      <c r="F214">
        <f>+'[1]Base de datos  1'!G2062</f>
        <v>0</v>
      </c>
      <c r="G214" s="92">
        <f>+'[1]Base de datos  1'!H2062</f>
        <v>23000</v>
      </c>
    </row>
    <row r="215" spans="1:8" x14ac:dyDescent="0.25">
      <c r="A215" s="33">
        <f>+'[1]Base de datos  1'!A2063</f>
        <v>43952</v>
      </c>
      <c r="B215" s="33" t="str">
        <f>+'[1]Base de datos  1'!C2063</f>
        <v>Pago Cuota</v>
      </c>
      <c r="C215" s="33">
        <f>+'[1]Base de datos  1'!D2063</f>
        <v>43955</v>
      </c>
      <c r="D215" s="33" t="str">
        <f>+'[1]Base de datos  1'!E2063</f>
        <v>TR</v>
      </c>
      <c r="E215" s="33" t="str">
        <f>+'[1]Base de datos  1'!F2063</f>
        <v>Lñanquihue 97, Rene Rivero</v>
      </c>
      <c r="F215">
        <f>+'[1]Base de datos  1'!G2063</f>
        <v>0</v>
      </c>
      <c r="G215" s="92">
        <f>+'[1]Base de datos  1'!H2063</f>
        <v>23000</v>
      </c>
    </row>
    <row r="216" spans="1:8" x14ac:dyDescent="0.25">
      <c r="A216" s="33">
        <f>+'[1]Base de datos  1'!A2064</f>
        <v>43952</v>
      </c>
      <c r="B216" s="33" t="str">
        <f>+'[1]Base de datos  1'!C2064</f>
        <v>Pago Cuota</v>
      </c>
      <c r="C216" s="33">
        <f>+'[1]Base de datos  1'!D2064</f>
        <v>43955</v>
      </c>
      <c r="D216" s="33" t="str">
        <f>+'[1]Base de datos  1'!E2064</f>
        <v>TR</v>
      </c>
      <c r="E216" s="33" t="str">
        <f>+'[1]Base de datos  1'!F2064</f>
        <v>Villarrica 128, Claudia Ubilla</v>
      </c>
      <c r="F216">
        <f>+'[1]Base de datos  1'!G2064</f>
        <v>0</v>
      </c>
      <c r="G216" s="92">
        <f>+'[1]Base de datos  1'!H2064</f>
        <v>23000</v>
      </c>
    </row>
    <row r="217" spans="1:8" x14ac:dyDescent="0.25">
      <c r="A217" s="33">
        <f>+'[1]Base de datos  1'!A2065</f>
        <v>43952</v>
      </c>
      <c r="B217" s="33" t="str">
        <f>+'[1]Base de datos  1'!C2065</f>
        <v>Pago Cuota</v>
      </c>
      <c r="C217" s="33">
        <f>+'[1]Base de datos  1'!D2065</f>
        <v>43955</v>
      </c>
      <c r="D217" s="33" t="str">
        <f>+'[1]Base de datos  1'!E2065</f>
        <v>TR</v>
      </c>
      <c r="E217" s="33" t="str">
        <f>+'[1]Base de datos  1'!F2065</f>
        <v>Villarrica 102, Silvia Mancilla</v>
      </c>
      <c r="F217">
        <f>+'[1]Base de datos  1'!G2065</f>
        <v>0</v>
      </c>
      <c r="G217" s="92">
        <f>+'[1]Base de datos  1'!H2065</f>
        <v>46102</v>
      </c>
    </row>
    <row r="218" spans="1:8" x14ac:dyDescent="0.25">
      <c r="A218" s="33">
        <f>+'[1]Base de datos  1'!A2066</f>
        <v>43952</v>
      </c>
      <c r="B218" s="33" t="str">
        <f>+'[1]Base de datos  1'!C2066</f>
        <v>Pago Cuota</v>
      </c>
      <c r="C218" s="33">
        <f>+'[1]Base de datos  1'!D2066</f>
        <v>43956</v>
      </c>
      <c r="D218" s="33" t="str">
        <f>+'[1]Base de datos  1'!E2066</f>
        <v>TR</v>
      </c>
      <c r="E218" s="33" t="str">
        <f>+'[1]Base de datos  1'!F2066</f>
        <v>Puyahue 22, Cristina Olivares</v>
      </c>
      <c r="F218">
        <f>+'[1]Base de datos  1'!G2066</f>
        <v>0</v>
      </c>
      <c r="G218" s="92">
        <f>+'[1]Base de datos  1'!H2066</f>
        <v>23000</v>
      </c>
    </row>
    <row r="219" spans="1:8" x14ac:dyDescent="0.25">
      <c r="A219" s="33">
        <f>+'[1]Base de datos  1'!A2067</f>
        <v>43952</v>
      </c>
      <c r="B219" s="33" t="str">
        <f>+'[1]Base de datos  1'!C2067</f>
        <v>Pago Cuota</v>
      </c>
      <c r="C219" s="33">
        <f>+'[1]Base de datos  1'!D2067</f>
        <v>43956</v>
      </c>
      <c r="D219" s="33" t="str">
        <f>+'[1]Base de datos  1'!E2067</f>
        <v>D/CH</v>
      </c>
      <c r="E219" s="33" t="str">
        <f>+'[1]Base de datos  1'!F2067</f>
        <v>Riñihue 23, Sara Salgado</v>
      </c>
      <c r="F219">
        <f>+'[1]Base de datos  1'!G2067</f>
        <v>0</v>
      </c>
      <c r="G219" s="92">
        <f>+'[1]Base de datos  1'!H2067</f>
        <v>50000</v>
      </c>
    </row>
    <row r="220" spans="1:8" x14ac:dyDescent="0.25">
      <c r="A220" s="33">
        <f>+'[1]Base de datos  1'!A2068</f>
        <v>43952</v>
      </c>
      <c r="B220" s="33" t="str">
        <f>+'[1]Base de datos  1'!C2068</f>
        <v>Pago Cuota</v>
      </c>
      <c r="C220" s="33">
        <f>+'[1]Base de datos  1'!D2068</f>
        <v>43956</v>
      </c>
      <c r="D220" s="33" t="str">
        <f>+'[1]Base de datos  1'!E2068</f>
        <v>D/CH</v>
      </c>
      <c r="E220" s="33" t="str">
        <f>+'[1]Base de datos  1'!F2068</f>
        <v>Villarrica 114, Hilda Alburuqerque</v>
      </c>
      <c r="F220">
        <f>+'[1]Base de datos  1'!G2068</f>
        <v>0</v>
      </c>
      <c r="G220" s="92">
        <f>+'[1]Base de datos  1'!H2068</f>
        <v>50000</v>
      </c>
    </row>
    <row r="221" spans="1:8" x14ac:dyDescent="0.25">
      <c r="A221" s="33">
        <f>+'[1]Base de datos  1'!A2069</f>
        <v>43952</v>
      </c>
      <c r="B221" s="33" t="str">
        <f>+'[1]Base de datos  1'!C2069</f>
        <v>Pago Cuota</v>
      </c>
      <c r="C221" s="33">
        <f>+'[1]Base de datos  1'!D2069</f>
        <v>43958</v>
      </c>
      <c r="D221" s="33" t="str">
        <f>+'[1]Base de datos  1'!E2069</f>
        <v>TR</v>
      </c>
      <c r="E221" s="33" t="str">
        <f>+'[1]Base de datos  1'!F2069</f>
        <v>Riñihue 19, Teresa Peña</v>
      </c>
      <c r="F221">
        <f>+'[1]Base de datos  1'!G2069</f>
        <v>0</v>
      </c>
      <c r="G221" s="92">
        <f>+'[1]Base de datos  1'!H2069</f>
        <v>23000</v>
      </c>
    </row>
    <row r="222" spans="1:8" x14ac:dyDescent="0.25">
      <c r="A222" s="33">
        <f>+'[1]Base de datos  1'!A2070</f>
        <v>43952</v>
      </c>
      <c r="B222" s="33" t="str">
        <f>+'[1]Base de datos  1'!C2070</f>
        <v>Pago Cuota</v>
      </c>
      <c r="C222" s="33">
        <f>+'[1]Base de datos  1'!D2070</f>
        <v>43958</v>
      </c>
      <c r="D222" s="33" t="str">
        <f>+'[1]Base de datos  1'!E2070</f>
        <v>D/E</v>
      </c>
      <c r="E222" s="33" t="str">
        <f>+'[1]Base de datos  1'!F2070</f>
        <v>Ranco 42, Octavio Arrue</v>
      </c>
      <c r="F222">
        <f>+'[1]Base de datos  1'!G2070</f>
        <v>0</v>
      </c>
      <c r="G222" s="92">
        <f>+'[1]Base de datos  1'!H2070</f>
        <v>324000</v>
      </c>
    </row>
    <row r="223" spans="1:8" x14ac:dyDescent="0.25">
      <c r="A223" s="33">
        <f>+'[1]Base de datos  1'!A2071</f>
        <v>43952</v>
      </c>
      <c r="B223" s="33" t="str">
        <f>+'[1]Base de datos  1'!C2071</f>
        <v>Pago Cuota</v>
      </c>
      <c r="C223" s="33">
        <f>+'[1]Base de datos  1'!D2071</f>
        <v>43959</v>
      </c>
      <c r="D223" s="33" t="str">
        <f>+'[1]Base de datos  1'!E2071</f>
        <v>TR</v>
      </c>
      <c r="E223" s="33" t="str">
        <f>+'[1]Base de datos  1'!F2071</f>
        <v>Llanquihue 109, Teresa Gatica</v>
      </c>
      <c r="F223">
        <f>+'[1]Base de datos  1'!G2071</f>
        <v>0</v>
      </c>
      <c r="G223" s="92">
        <f>+'[1]Base de datos  1'!H2071</f>
        <v>23109</v>
      </c>
    </row>
    <row r="224" spans="1:8" x14ac:dyDescent="0.25">
      <c r="A224" s="33">
        <f>+'[1]Base de datos  1'!A2072</f>
        <v>43952</v>
      </c>
      <c r="B224" s="33" t="str">
        <f>+'[1]Base de datos  1'!C2072</f>
        <v>Pago Cuota</v>
      </c>
      <c r="C224" s="33">
        <f>+'[1]Base de datos  1'!D2072</f>
        <v>43962</v>
      </c>
      <c r="D224" s="33" t="str">
        <f>+'[1]Base de datos  1'!E2072</f>
        <v>TR</v>
      </c>
      <c r="E224" s="33" t="str">
        <f>+'[1]Base de datos  1'!F2072</f>
        <v>Ranco 79, Ismelda Meza</v>
      </c>
      <c r="F224">
        <f>+'[1]Base de datos  1'!G2072</f>
        <v>0</v>
      </c>
      <c r="G224" s="92">
        <f>+'[1]Base de datos  1'!H2072</f>
        <v>20000</v>
      </c>
    </row>
    <row r="225" spans="1:7" x14ac:dyDescent="0.25">
      <c r="A225" s="33">
        <f>+'[1]Base de datos  1'!A2073</f>
        <v>43952</v>
      </c>
      <c r="B225" s="33" t="str">
        <f>+'[1]Base de datos  1'!C2073</f>
        <v>Pago Cuota</v>
      </c>
      <c r="C225" s="33">
        <f>+'[1]Base de datos  1'!D2073</f>
        <v>43962</v>
      </c>
      <c r="D225" s="33" t="str">
        <f>+'[1]Base de datos  1'!E2073</f>
        <v>TR</v>
      </c>
      <c r="E225" s="33" t="str">
        <f>+'[1]Base de datos  1'!F2073</f>
        <v>Ranco 50, Julia Parra</v>
      </c>
      <c r="F225">
        <f>+'[1]Base de datos  1'!G2073</f>
        <v>0</v>
      </c>
      <c r="G225" s="92">
        <f>+'[1]Base de datos  1'!H2073</f>
        <v>20000</v>
      </c>
    </row>
    <row r="226" spans="1:7" x14ac:dyDescent="0.25">
      <c r="A226" s="33">
        <f>+'[1]Base de datos  1'!A2074</f>
        <v>43952</v>
      </c>
      <c r="B226" s="33" t="str">
        <f>+'[1]Base de datos  1'!C2074</f>
        <v>Pago Cuota</v>
      </c>
      <c r="C226" s="33">
        <f>+'[1]Base de datos  1'!D2074</f>
        <v>43962</v>
      </c>
      <c r="D226" s="33" t="str">
        <f>+'[1]Base de datos  1'!E2074</f>
        <v>TR</v>
      </c>
      <c r="E226" s="33" t="str">
        <f>+'[1]Base de datos  1'!F2074</f>
        <v>Llanquihue 96, Carlos Alvarez</v>
      </c>
      <c r="F226">
        <f>+'[1]Base de datos  1'!G2074</f>
        <v>0</v>
      </c>
      <c r="G226" s="92">
        <f>+'[1]Base de datos  1'!H2074</f>
        <v>23096</v>
      </c>
    </row>
    <row r="227" spans="1:7" x14ac:dyDescent="0.25">
      <c r="A227" s="33">
        <f>+'[1]Base de datos  1'!A2075</f>
        <v>43952</v>
      </c>
      <c r="B227" s="33" t="str">
        <f>+'[1]Base de datos  1'!C2075</f>
        <v>Pago Cuota</v>
      </c>
      <c r="C227" s="33">
        <f>+'[1]Base de datos  1'!D2075</f>
        <v>43962</v>
      </c>
      <c r="D227" s="33" t="str">
        <f>+'[1]Base de datos  1'!E2075</f>
        <v>TR</v>
      </c>
      <c r="E227" s="33" t="str">
        <f>+'[1]Base de datos  1'!F2075</f>
        <v>Ranco 52,  Nancy Paez</v>
      </c>
      <c r="F227">
        <f>+'[1]Base de datos  1'!G2075</f>
        <v>0</v>
      </c>
      <c r="G227" s="92">
        <f>+'[1]Base de datos  1'!H2075</f>
        <v>69000</v>
      </c>
    </row>
    <row r="228" spans="1:7" x14ac:dyDescent="0.25">
      <c r="A228" s="33">
        <f>+'[1]Base de datos  1'!A2076</f>
        <v>43952</v>
      </c>
      <c r="B228" s="33" t="str">
        <f>+'[1]Base de datos  1'!C2076</f>
        <v>Pago Cuota</v>
      </c>
      <c r="C228" s="33">
        <f>+'[1]Base de datos  1'!D2076</f>
        <v>43963</v>
      </c>
      <c r="D228" s="33" t="str">
        <f>+'[1]Base de datos  1'!E2076</f>
        <v>TR</v>
      </c>
      <c r="E228" s="33" t="str">
        <f>+'[1]Base de datos  1'!F2076</f>
        <v>Puyehue 36, Militza Cortes</v>
      </c>
      <c r="F228">
        <f>+'[1]Base de datos  1'!G2076</f>
        <v>0</v>
      </c>
      <c r="G228" s="92">
        <f>+'[1]Base de datos  1'!H2076</f>
        <v>23000</v>
      </c>
    </row>
    <row r="229" spans="1:7" x14ac:dyDescent="0.25">
      <c r="A229" s="33">
        <f>+'[1]Base de datos  1'!A2077</f>
        <v>43952</v>
      </c>
      <c r="B229" s="33" t="str">
        <f>+'[1]Base de datos  1'!C2077</f>
        <v>Pago Cuota</v>
      </c>
      <c r="C229" s="33">
        <f>+'[1]Base de datos  1'!D2077</f>
        <v>43963</v>
      </c>
      <c r="D229" s="33" t="str">
        <f>+'[1]Base de datos  1'!E2077</f>
        <v>TR</v>
      </c>
      <c r="E229" s="33" t="str">
        <f>+'[1]Base de datos  1'!F2077</f>
        <v>Villarrica 98 A, Francisco Vergara</v>
      </c>
      <c r="F229">
        <f>+'[1]Base de datos  1'!G2077</f>
        <v>0</v>
      </c>
      <c r="G229" s="92">
        <f>+'[1]Base de datos  1'!H2077</f>
        <v>36000</v>
      </c>
    </row>
    <row r="230" spans="1:7" x14ac:dyDescent="0.25">
      <c r="A230" s="33">
        <f>+'[1]Base de datos  1'!A2078</f>
        <v>43952</v>
      </c>
      <c r="B230" s="33" t="str">
        <f>+'[1]Base de datos  1'!C2078</f>
        <v>Pago Cuota</v>
      </c>
      <c r="C230" s="33">
        <f>+'[1]Base de datos  1'!D2078</f>
        <v>43964</v>
      </c>
      <c r="D230" s="33" t="str">
        <f>+'[1]Base de datos  1'!E2078</f>
        <v>TR</v>
      </c>
      <c r="E230" s="33" t="str">
        <f>+'[1]Base de datos  1'!F2078</f>
        <v>Puyehue 30, Ana Montenegro</v>
      </c>
      <c r="F230">
        <f>+'[1]Base de datos  1'!G2078</f>
        <v>0</v>
      </c>
      <c r="G230" s="92">
        <f>+'[1]Base de datos  1'!H2078</f>
        <v>23000</v>
      </c>
    </row>
    <row r="231" spans="1:7" x14ac:dyDescent="0.25">
      <c r="A231" s="33">
        <f>+'[1]Base de datos  1'!A2079</f>
        <v>43952</v>
      </c>
      <c r="B231" s="33" t="str">
        <f>+'[1]Base de datos  1'!C2079</f>
        <v>Pago Cuota</v>
      </c>
      <c r="C231" s="33">
        <f>+'[1]Base de datos  1'!D2079</f>
        <v>43966</v>
      </c>
      <c r="D231" s="33" t="str">
        <f>+'[1]Base de datos  1'!E2079</f>
        <v>TR</v>
      </c>
      <c r="E231" s="33" t="str">
        <f>+'[1]Base de datos  1'!F2079</f>
        <v>Llanquihue 119, Maria Madariaga</v>
      </c>
      <c r="F231">
        <f>+'[1]Base de datos  1'!G2079</f>
        <v>0</v>
      </c>
      <c r="G231" s="92">
        <f>+'[1]Base de datos  1'!H2079</f>
        <v>23000</v>
      </c>
    </row>
    <row r="232" spans="1:7" x14ac:dyDescent="0.25">
      <c r="A232" s="33">
        <f>+'[1]Base de datos  1'!A2080</f>
        <v>43952</v>
      </c>
      <c r="B232" s="33" t="str">
        <f>+'[1]Base de datos  1'!C2080</f>
        <v>Pago Cuota</v>
      </c>
      <c r="C232" s="33">
        <f>+'[1]Base de datos  1'!D2080</f>
        <v>43971</v>
      </c>
      <c r="D232" s="33" t="str">
        <f>+'[1]Base de datos  1'!E2080</f>
        <v>D/E</v>
      </c>
      <c r="E232" s="33" t="str">
        <f>+'[1]Base de datos  1'!F2080</f>
        <v>Villarrica 100, Julia Zuñiga</v>
      </c>
      <c r="F232">
        <f>+'[1]Base de datos  1'!G2080</f>
        <v>0</v>
      </c>
      <c r="G232" s="92">
        <f>+'[1]Base de datos  1'!H2080</f>
        <v>23100</v>
      </c>
    </row>
    <row r="233" spans="1:7" x14ac:dyDescent="0.25">
      <c r="A233" s="33">
        <f>+'[1]Base de datos  1'!A2081</f>
        <v>43952</v>
      </c>
      <c r="B233" s="33" t="str">
        <f>+'[1]Base de datos  1'!C2081</f>
        <v>Pago Cuota</v>
      </c>
      <c r="C233" s="33">
        <f>+'[1]Base de datos  1'!D2081</f>
        <v>43973</v>
      </c>
      <c r="D233" s="33" t="str">
        <f>+'[1]Base de datos  1'!E2081</f>
        <v>TR</v>
      </c>
      <c r="E233" s="33" t="str">
        <f>+'[1]Base de datos  1'!F2081</f>
        <v>Puyehue 24, Manuel Latapiat</v>
      </c>
      <c r="F233">
        <f>+'[1]Base de datos  1'!G2081</f>
        <v>0</v>
      </c>
      <c r="G233" s="92">
        <f>+'[1]Base de datos  1'!H2081</f>
        <v>46000</v>
      </c>
    </row>
    <row r="234" spans="1:7" x14ac:dyDescent="0.25">
      <c r="A234" s="33">
        <f>+'[1]Base de datos  1'!A2082</f>
        <v>43952</v>
      </c>
      <c r="B234" s="33" t="str">
        <f>+'[1]Base de datos  1'!C2082</f>
        <v>Pago Cuota</v>
      </c>
      <c r="C234" s="33">
        <f>+'[1]Base de datos  1'!D2082</f>
        <v>43973</v>
      </c>
      <c r="D234" s="33" t="str">
        <f>+'[1]Base de datos  1'!E2082</f>
        <v>TR</v>
      </c>
      <c r="E234" s="33" t="str">
        <f>+'[1]Base de datos  1'!F2082</f>
        <v>Llanquihue 74, Eliana Haro</v>
      </c>
      <c r="F234">
        <f>+'[1]Base de datos  1'!G2082</f>
        <v>0</v>
      </c>
      <c r="G234" s="92">
        <f>+'[1]Base de datos  1'!H2082</f>
        <v>46074</v>
      </c>
    </row>
    <row r="235" spans="1:7" x14ac:dyDescent="0.25">
      <c r="A235" s="33">
        <f>+'[1]Base de datos  1'!A2083</f>
        <v>43952</v>
      </c>
      <c r="B235" s="33" t="str">
        <f>+'[1]Base de datos  1'!C2083</f>
        <v>Pago Cuota</v>
      </c>
      <c r="C235" s="33">
        <f>+'[1]Base de datos  1'!D2083</f>
        <v>43976</v>
      </c>
      <c r="D235" s="33" t="str">
        <f>+'[1]Base de datos  1'!E2083</f>
        <v>TR</v>
      </c>
      <c r="E235" s="33" t="str">
        <f>+'[1]Base de datos  1'!F2083</f>
        <v>Llanquihue 80, Sergio Ibaceta</v>
      </c>
      <c r="F235">
        <f>+'[1]Base de datos  1'!G2083</f>
        <v>0</v>
      </c>
      <c r="G235" s="92">
        <f>+'[1]Base de datos  1'!H2083</f>
        <v>20080</v>
      </c>
    </row>
    <row r="236" spans="1:7" x14ac:dyDescent="0.25">
      <c r="A236" s="33">
        <f>+'[1]Base de datos  1'!A2084</f>
        <v>43952</v>
      </c>
      <c r="B236" s="33" t="str">
        <f>+'[1]Base de datos  1'!C2084</f>
        <v>Pago Cuota</v>
      </c>
      <c r="C236" s="33">
        <f>+'[1]Base de datos  1'!D2084</f>
        <v>43976</v>
      </c>
      <c r="D236" s="33" t="str">
        <f>+'[1]Base de datos  1'!E2084</f>
        <v>TR</v>
      </c>
      <c r="E236" s="33" t="str">
        <f>+'[1]Base de datos  1'!F2084</f>
        <v>Puyehue 53, Maria Vicencio</v>
      </c>
      <c r="F236">
        <f>+'[1]Base de datos  1'!G2084</f>
        <v>0</v>
      </c>
      <c r="G236" s="92">
        <f>+'[1]Base de datos  1'!H2084</f>
        <v>23000</v>
      </c>
    </row>
    <row r="237" spans="1:7" x14ac:dyDescent="0.25">
      <c r="A237" s="33">
        <f>+'[1]Base de datos  1'!A2085</f>
        <v>43952</v>
      </c>
      <c r="B237" s="33" t="str">
        <f>+'[1]Base de datos  1'!C2085</f>
        <v>Pago Cuota</v>
      </c>
      <c r="C237" s="33">
        <f>+'[1]Base de datos  1'!D2085</f>
        <v>43976</v>
      </c>
      <c r="D237" s="33" t="str">
        <f>+'[1]Base de datos  1'!E2085</f>
        <v>TR</v>
      </c>
      <c r="E237" s="33" t="str">
        <f>+'[1]Base de datos  1'!F2085</f>
        <v>Puuehue 32, Ivonne Jorquera</v>
      </c>
      <c r="F237">
        <f>+'[1]Base de datos  1'!G2085</f>
        <v>0</v>
      </c>
      <c r="G237" s="92">
        <f>+'[1]Base de datos  1'!H2085</f>
        <v>23000</v>
      </c>
    </row>
    <row r="238" spans="1:7" x14ac:dyDescent="0.25">
      <c r="A238" s="33">
        <f>+'[1]Base de datos  1'!A2086</f>
        <v>43952</v>
      </c>
      <c r="B238" s="33" t="str">
        <f>+'[1]Base de datos  1'!C2086</f>
        <v>Pago Cuota</v>
      </c>
      <c r="C238" s="33">
        <f>+'[1]Base de datos  1'!D2086</f>
        <v>43976</v>
      </c>
      <c r="D238" s="33" t="str">
        <f>+'[1]Base de datos  1'!E2086</f>
        <v>TR</v>
      </c>
      <c r="E238" s="33" t="str">
        <f>+'[1]Base de datos  1'!F2086</f>
        <v>Llanquihue 82, Maria Molina</v>
      </c>
      <c r="F238">
        <f>+'[1]Base de datos  1'!G2086</f>
        <v>0</v>
      </c>
      <c r="G238" s="92">
        <f>+'[1]Base de datos  1'!H2086</f>
        <v>23000</v>
      </c>
    </row>
    <row r="239" spans="1:7" x14ac:dyDescent="0.25">
      <c r="A239" s="33">
        <f>+'[1]Base de datos  1'!A2087</f>
        <v>43952</v>
      </c>
      <c r="B239" s="33" t="str">
        <f>+'[1]Base de datos  1'!C2087</f>
        <v>Pago Cuota</v>
      </c>
      <c r="C239" s="33">
        <f>+'[1]Base de datos  1'!D2087</f>
        <v>43976</v>
      </c>
      <c r="D239" s="33" t="str">
        <f>+'[1]Base de datos  1'!E2087</f>
        <v>TR</v>
      </c>
      <c r="E239" s="33" t="str">
        <f>+'[1]Base de datos  1'!F2087</f>
        <v>Llanquihue 113, Pedro Ruz</v>
      </c>
      <c r="F239">
        <f>+'[1]Base de datos  1'!G2087</f>
        <v>0</v>
      </c>
      <c r="G239" s="92">
        <f>+'[1]Base de datos  1'!H2087</f>
        <v>23113</v>
      </c>
    </row>
    <row r="240" spans="1:7" x14ac:dyDescent="0.25">
      <c r="A240" s="33">
        <f>+'[1]Base de datos  1'!A2088</f>
        <v>43952</v>
      </c>
      <c r="B240" s="33" t="str">
        <f>+'[1]Base de datos  1'!C2088</f>
        <v>Pago Cuota</v>
      </c>
      <c r="C240" s="33">
        <f>+'[1]Base de datos  1'!D2088</f>
        <v>43976</v>
      </c>
      <c r="D240" s="33" t="str">
        <f>+'[1]Base de datos  1'!E2088</f>
        <v>TR</v>
      </c>
      <c r="E240" s="33" t="str">
        <f>+'[1]Base de datos  1'!F2088</f>
        <v>Riñihue 27-29, Marta Manriquez</v>
      </c>
      <c r="F240">
        <f>+'[1]Base de datos  1'!G2088</f>
        <v>0</v>
      </c>
      <c r="G240" s="92">
        <f>+'[1]Base de datos  1'!H2088</f>
        <v>46000</v>
      </c>
    </row>
    <row r="241" spans="1:8" x14ac:dyDescent="0.25">
      <c r="A241" s="33">
        <f>+'[1]Base de datos  1'!A2089</f>
        <v>43952</v>
      </c>
      <c r="B241" s="33" t="str">
        <f>+'[1]Base de datos  1'!C2089</f>
        <v>Pago Cuota</v>
      </c>
      <c r="C241" s="33">
        <f>+'[1]Base de datos  1'!D2089</f>
        <v>43976</v>
      </c>
      <c r="D241" s="33" t="str">
        <f>+'[1]Base de datos  1'!E2089</f>
        <v>TR</v>
      </c>
      <c r="E241" s="33" t="str">
        <f>+'[1]Base de datos  1'!F2089</f>
        <v>Llanquihue 103-105, Tatiana Tejos</v>
      </c>
      <c r="F241">
        <f>+'[1]Base de datos  1'!G2089</f>
        <v>0</v>
      </c>
      <c r="G241" s="92">
        <f>+'[1]Base de datos  1'!H2089</f>
        <v>46000</v>
      </c>
    </row>
    <row r="242" spans="1:8" x14ac:dyDescent="0.25">
      <c r="A242" s="33">
        <f>+'[1]Base de datos  1'!A2090</f>
        <v>43952</v>
      </c>
      <c r="B242" s="33" t="str">
        <f>+'[1]Base de datos  1'!C2090</f>
        <v>Pago Cuota</v>
      </c>
      <c r="C242" s="33">
        <f>+'[1]Base de datos  1'!D2090</f>
        <v>43979</v>
      </c>
      <c r="D242" s="33" t="str">
        <f>+'[1]Base de datos  1'!E2090</f>
        <v>TR</v>
      </c>
      <c r="E242" s="33" t="str">
        <f>+'[1]Base de datos  1'!F2090</f>
        <v>R.Figueroa vuelto caja chica Mayo</v>
      </c>
      <c r="F242">
        <f>+'[1]Base de datos  1'!G2090</f>
        <v>0</v>
      </c>
      <c r="G242" s="92">
        <f>+'[1]Base de datos  1'!H2090</f>
        <v>8500</v>
      </c>
    </row>
    <row r="243" spans="1:8" x14ac:dyDescent="0.25">
      <c r="A243" s="33">
        <f>+'[1]Base de datos  1'!A2091</f>
        <v>43952</v>
      </c>
      <c r="B243" s="33" t="str">
        <f>+'[1]Base de datos  1'!C2091</f>
        <v>Pago Cuota</v>
      </c>
      <c r="C243" s="33">
        <f>+'[1]Base de datos  1'!D2091</f>
        <v>43979</v>
      </c>
      <c r="D243" s="33" t="str">
        <f>+'[1]Base de datos  1'!E2091</f>
        <v>TR</v>
      </c>
      <c r="E243" s="33" t="str">
        <f>+'[1]Base de datos  1'!F2091</f>
        <v>Villarrica 129, Ricardo Figueroa</v>
      </c>
      <c r="F243">
        <f>+'[1]Base de datos  1'!G2091</f>
        <v>0</v>
      </c>
      <c r="G243" s="92">
        <f>+'[1]Base de datos  1'!H2091</f>
        <v>23000</v>
      </c>
    </row>
    <row r="244" spans="1:8" x14ac:dyDescent="0.25">
      <c r="A244" s="33">
        <f>+'[1]Base de datos  1'!A2092</f>
        <v>43952</v>
      </c>
      <c r="B244" s="33" t="str">
        <f>+'[1]Base de datos  1'!C2092</f>
        <v>Pago Cuota</v>
      </c>
      <c r="C244" s="33">
        <f>+'[1]Base de datos  1'!D2092</f>
        <v>43979</v>
      </c>
      <c r="D244" s="33" t="str">
        <f>+'[1]Base de datos  1'!E2092</f>
        <v>TR</v>
      </c>
      <c r="E244" s="33" t="str">
        <f>+'[1]Base de datos  1'!F2092</f>
        <v>Villarrica 122, Ema Valdes</v>
      </c>
      <c r="F244">
        <f>+'[1]Base de datos  1'!G2092</f>
        <v>0</v>
      </c>
      <c r="G244" s="92">
        <f>+'[1]Base de datos  1'!H2092</f>
        <v>23000</v>
      </c>
      <c r="H244" s="4"/>
    </row>
    <row r="245" spans="1:8" x14ac:dyDescent="0.25">
      <c r="A245" s="174">
        <f>+'[1]Base de datos  1'!A2093</f>
        <v>43952</v>
      </c>
      <c r="B245" s="174" t="str">
        <f>+'[1]Base de datos  1'!C2093</f>
        <v>Pago Cuota</v>
      </c>
      <c r="C245" s="174">
        <f>+'[1]Base de datos  1'!D2093</f>
        <v>43980</v>
      </c>
      <c r="D245" s="174" t="str">
        <f>+'[1]Base de datos  1'!E2093</f>
        <v>TR</v>
      </c>
      <c r="E245" s="174" t="str">
        <f>+'[1]Base de datos  1'!F2093</f>
        <v>Villarrica 123, Omar Sepulveda</v>
      </c>
      <c r="F245" s="175">
        <f>+'[1]Base de datos  1'!G2093</f>
        <v>0</v>
      </c>
      <c r="G245" s="249">
        <f>+'[1]Base de datos  1'!H2093</f>
        <v>23000</v>
      </c>
      <c r="H245" s="178">
        <f>SUM(G213:G245)</f>
        <v>1262174</v>
      </c>
    </row>
    <row r="246" spans="1:8" x14ac:dyDescent="0.25">
      <c r="A246" s="33">
        <f>+'[1]Base de datos  1'!A2094</f>
        <v>43983</v>
      </c>
      <c r="B246" s="33" t="str">
        <f>+'[1]Base de datos  1'!C2094</f>
        <v>Pago Cuota</v>
      </c>
      <c r="C246" s="33">
        <f>+'[1]Base de datos  1'!D2094</f>
        <v>43983</v>
      </c>
      <c r="D246" s="33" t="str">
        <f>+'[1]Base de datos  1'!E2094</f>
        <v>TR</v>
      </c>
      <c r="E246" s="33" t="str">
        <f>+'[1]Base de datos  1'!F2094</f>
        <v>Llanquihue 88. Pedro Flores</v>
      </c>
      <c r="F246">
        <f>+'[1]Base de datos  1'!G2094</f>
        <v>0</v>
      </c>
      <c r="G246" s="92">
        <f>+'[1]Base de datos  1'!H2094</f>
        <v>20000</v>
      </c>
    </row>
    <row r="247" spans="1:8" x14ac:dyDescent="0.25">
      <c r="A247" s="33">
        <f>+'[1]Base de datos  1'!A2095</f>
        <v>43983</v>
      </c>
      <c r="B247" s="33" t="str">
        <f>+'[1]Base de datos  1'!C2095</f>
        <v>Pago Cuota</v>
      </c>
      <c r="C247" s="33">
        <f>+'[1]Base de datos  1'!D2095</f>
        <v>43983</v>
      </c>
      <c r="D247" s="33" t="str">
        <f>+'[1]Base de datos  1'!E2095</f>
        <v>TR</v>
      </c>
      <c r="E247" s="33" t="str">
        <f>+'[1]Base de datos  1'!F2095</f>
        <v>Riñihue 19, Teresa Peña</v>
      </c>
      <c r="F247">
        <f>+'[1]Base de datos  1'!G2095</f>
        <v>0</v>
      </c>
      <c r="G247" s="92">
        <f>+'[1]Base de datos  1'!H2095</f>
        <v>23000</v>
      </c>
    </row>
    <row r="248" spans="1:8" x14ac:dyDescent="0.25">
      <c r="A248" s="33">
        <f>+'[1]Base de datos  1'!A2096</f>
        <v>43983</v>
      </c>
      <c r="B248" s="33" t="str">
        <f>+'[1]Base de datos  1'!C2096</f>
        <v>Pago Cuota</v>
      </c>
      <c r="C248" s="33">
        <f>+'[1]Base de datos  1'!D2096</f>
        <v>43983</v>
      </c>
      <c r="D248" s="33" t="str">
        <f>+'[1]Base de datos  1'!E2096</f>
        <v>TR</v>
      </c>
      <c r="E248" s="33" t="str">
        <f>+'[1]Base de datos  1'!F2096</f>
        <v>Llanquihue 97, Rene Rivero</v>
      </c>
      <c r="F248">
        <f>+'[1]Base de datos  1'!G2096</f>
        <v>0</v>
      </c>
      <c r="G248" s="92">
        <f>+'[1]Base de datos  1'!H2096</f>
        <v>23000</v>
      </c>
    </row>
    <row r="249" spans="1:8" x14ac:dyDescent="0.25">
      <c r="A249" s="33">
        <f>+'[1]Base de datos  1'!A2097</f>
        <v>43983</v>
      </c>
      <c r="B249" s="33" t="str">
        <f>+'[1]Base de datos  1'!C2097</f>
        <v>Pago Cuota</v>
      </c>
      <c r="C249" s="33">
        <f>+'[1]Base de datos  1'!D2097</f>
        <v>43983</v>
      </c>
      <c r="D249" s="33" t="str">
        <f>+'[1]Base de datos  1'!E2097</f>
        <v>TR</v>
      </c>
      <c r="E249" s="33" t="str">
        <f>+'[1]Base de datos  1'!F2097</f>
        <v>Villarrica 128, Claudia Ubilla</v>
      </c>
      <c r="F249">
        <f>+'[1]Base de datos  1'!G2097</f>
        <v>0</v>
      </c>
      <c r="G249" s="92">
        <f>+'[1]Base de datos  1'!H2097</f>
        <v>23000</v>
      </c>
    </row>
    <row r="250" spans="1:8" x14ac:dyDescent="0.25">
      <c r="A250" s="33">
        <f>+'[1]Base de datos  1'!A2098</f>
        <v>43983</v>
      </c>
      <c r="B250" s="33" t="str">
        <f>+'[1]Base de datos  1'!C2098</f>
        <v>Pago Cuota</v>
      </c>
      <c r="C250" s="33">
        <f>+'[1]Base de datos  1'!D2098</f>
        <v>43983</v>
      </c>
      <c r="D250" s="33" t="str">
        <f>+'[1]Base de datos  1'!E2098</f>
        <v>TR</v>
      </c>
      <c r="E250" s="33" t="str">
        <f>+'[1]Base de datos  1'!F2098</f>
        <v>Icalma 72, Jorge Matamala</v>
      </c>
      <c r="F250">
        <f>+'[1]Base de datos  1'!G2098</f>
        <v>0</v>
      </c>
      <c r="G250" s="92">
        <f>+'[1]Base de datos  1'!H2098</f>
        <v>23072</v>
      </c>
    </row>
    <row r="251" spans="1:8" x14ac:dyDescent="0.25">
      <c r="A251" s="33">
        <f>+'[1]Base de datos  1'!A2099</f>
        <v>43983</v>
      </c>
      <c r="B251" s="33" t="str">
        <f>+'[1]Base de datos  1'!C2099</f>
        <v>Pago Cuota</v>
      </c>
      <c r="C251" s="33">
        <f>+'[1]Base de datos  1'!D2099</f>
        <v>43983</v>
      </c>
      <c r="D251" s="33" t="str">
        <f>+'[1]Base de datos  1'!E2099</f>
        <v>TR</v>
      </c>
      <c r="E251" s="33" t="str">
        <f>+'[1]Base de datos  1'!F2099</f>
        <v>Puyehue 37,Jorge Matamala</v>
      </c>
      <c r="F251">
        <f>+'[1]Base de datos  1'!G2099</f>
        <v>0</v>
      </c>
      <c r="G251" s="92">
        <f>+'[1]Base de datos  1'!H2099</f>
        <v>23072</v>
      </c>
    </row>
    <row r="252" spans="1:8" x14ac:dyDescent="0.25">
      <c r="A252" s="33">
        <f>+'[1]Base de datos  1'!A2100</f>
        <v>43983</v>
      </c>
      <c r="B252" s="33" t="str">
        <f>+'[1]Base de datos  1'!C2100</f>
        <v>Pago Cuota</v>
      </c>
      <c r="C252" s="33">
        <f>+'[1]Base de datos  1'!D2100</f>
        <v>43983</v>
      </c>
      <c r="D252" s="33" t="str">
        <f>+'[1]Base de datos  1'!E2100</f>
        <v>TR</v>
      </c>
      <c r="E252" s="33" t="str">
        <f>+'[1]Base de datos  1'!F2100</f>
        <v>Llanquihue 96, Carlos Alvarez</v>
      </c>
      <c r="F252">
        <f>+'[1]Base de datos  1'!G2100</f>
        <v>0</v>
      </c>
      <c r="G252" s="92">
        <f>+'[1]Base de datos  1'!H2100</f>
        <v>23096</v>
      </c>
    </row>
    <row r="253" spans="1:8" x14ac:dyDescent="0.25">
      <c r="A253" s="33">
        <f>+'[1]Base de datos  1'!A2101</f>
        <v>43983</v>
      </c>
      <c r="B253" s="33" t="str">
        <f>+'[1]Base de datos  1'!C2101</f>
        <v>Pago Cuota</v>
      </c>
      <c r="C253" s="33">
        <f>+'[1]Base de datos  1'!D2101</f>
        <v>43983</v>
      </c>
      <c r="D253" s="33" t="str">
        <f>+'[1]Base de datos  1'!E2101</f>
        <v>TR</v>
      </c>
      <c r="E253" s="33" t="str">
        <f>+'[1]Base de datos  1'!F2101</f>
        <v>Riñihue 27-29, Marta Manriquez</v>
      </c>
      <c r="F253">
        <f>+'[1]Base de datos  1'!G2101</f>
        <v>0</v>
      </c>
      <c r="G253" s="92">
        <f>+'[1]Base de datos  1'!H2101</f>
        <v>46000</v>
      </c>
    </row>
    <row r="254" spans="1:8" x14ac:dyDescent="0.25">
      <c r="A254" s="33">
        <f>+'[1]Base de datos  1'!A2102</f>
        <v>43983</v>
      </c>
      <c r="B254" s="33" t="str">
        <f>+'[1]Base de datos  1'!C2102</f>
        <v>Pago Cuota</v>
      </c>
      <c r="C254" s="33">
        <f>+'[1]Base de datos  1'!D2102</f>
        <v>43985</v>
      </c>
      <c r="D254" s="33" t="str">
        <f>+'[1]Base de datos  1'!E2102</f>
        <v>TR</v>
      </c>
      <c r="E254" s="33" t="str">
        <f>+'[1]Base de datos  1'!F2102</f>
        <v>Puyehue 22, Cristina Olibvares</v>
      </c>
      <c r="F254">
        <f>+'[1]Base de datos  1'!G2102</f>
        <v>0</v>
      </c>
      <c r="G254" s="92">
        <f>+'[1]Base de datos  1'!H2102</f>
        <v>23000</v>
      </c>
    </row>
    <row r="255" spans="1:8" x14ac:dyDescent="0.25">
      <c r="A255" s="33">
        <f>+'[1]Base de datos  1'!A2103</f>
        <v>43983</v>
      </c>
      <c r="B255" s="33" t="str">
        <f>+'[1]Base de datos  1'!C2103</f>
        <v>Pago Cuota</v>
      </c>
      <c r="C255" s="33">
        <f>+'[1]Base de datos  1'!D2103</f>
        <v>43986</v>
      </c>
      <c r="D255" s="33" t="str">
        <f>+'[1]Base de datos  1'!E2103</f>
        <v>D/E</v>
      </c>
      <c r="E255" s="33" t="str">
        <f>+'[1]Base de datos  1'!F2103</f>
        <v>Puyehue 43, Aurelio Sandoval</v>
      </c>
      <c r="F255">
        <f>+'[1]Base de datos  1'!G2103</f>
        <v>0</v>
      </c>
      <c r="G255" s="92">
        <f>+'[1]Base de datos  1'!H2103</f>
        <v>46000</v>
      </c>
    </row>
    <row r="256" spans="1:8" x14ac:dyDescent="0.25">
      <c r="A256" s="33">
        <f>+'[1]Base de datos  1'!A2104</f>
        <v>43983</v>
      </c>
      <c r="B256" s="33" t="str">
        <f>+'[1]Base de datos  1'!C2104</f>
        <v>Pago Cuota</v>
      </c>
      <c r="C256" s="33">
        <f>+'[1]Base de datos  1'!D2104</f>
        <v>43987</v>
      </c>
      <c r="D256" s="33" t="str">
        <f>+'[1]Base de datos  1'!E2104</f>
        <v>D/CH</v>
      </c>
      <c r="E256" s="33" t="str">
        <f>+'[1]Base de datos  1'!F2104</f>
        <v>Villarrica 114, Hilda Alburquerque</v>
      </c>
      <c r="F256">
        <f>+'[1]Base de datos  1'!G2104</f>
        <v>0</v>
      </c>
      <c r="G256" s="92">
        <f>+'[1]Base de datos  1'!H2104</f>
        <v>50000</v>
      </c>
    </row>
    <row r="257" spans="1:8" x14ac:dyDescent="0.25">
      <c r="A257" s="33">
        <f>+'[1]Base de datos  1'!A2105</f>
        <v>43983</v>
      </c>
      <c r="B257" s="33" t="str">
        <f>+'[1]Base de datos  1'!C2105</f>
        <v>Pago Cuota</v>
      </c>
      <c r="C257" s="33">
        <f>+'[1]Base de datos  1'!D2105</f>
        <v>43987</v>
      </c>
      <c r="D257" s="33" t="str">
        <f>+'[1]Base de datos  1'!E2105</f>
        <v>D/CH</v>
      </c>
      <c r="E257" s="33" t="str">
        <f>+'[1]Base de datos  1'!F2105</f>
        <v>Riñihue 23, Sara Salgado</v>
      </c>
      <c r="F257">
        <f>+'[1]Base de datos  1'!G2105</f>
        <v>0</v>
      </c>
      <c r="G257" s="92">
        <f>+'[1]Base de datos  1'!H2105</f>
        <v>50000</v>
      </c>
    </row>
    <row r="258" spans="1:8" x14ac:dyDescent="0.25">
      <c r="A258" s="33">
        <f>+'[1]Base de datos  1'!A2106</f>
        <v>43983</v>
      </c>
      <c r="B258" s="33" t="str">
        <f>+'[1]Base de datos  1'!C2106</f>
        <v>Pago Cuota</v>
      </c>
      <c r="C258" s="33">
        <f>+'[1]Base de datos  1'!D2106</f>
        <v>43990</v>
      </c>
      <c r="D258" s="33" t="str">
        <f>+'[1]Base de datos  1'!E2106</f>
        <v>TR</v>
      </c>
      <c r="E258" s="33" t="str">
        <f>+'[1]Base de datos  1'!F2106</f>
        <v>Puyehue 30, Ana Montenegro</v>
      </c>
      <c r="F258">
        <f>+'[1]Base de datos  1'!G2106</f>
        <v>0</v>
      </c>
      <c r="G258" s="92">
        <f>+'[1]Base de datos  1'!H2106</f>
        <v>23000</v>
      </c>
    </row>
    <row r="259" spans="1:8" x14ac:dyDescent="0.25">
      <c r="A259" s="33">
        <f>+'[1]Base de datos  1'!A2107</f>
        <v>43983</v>
      </c>
      <c r="B259" s="33" t="str">
        <f>+'[1]Base de datos  1'!C2107</f>
        <v>Pago Cuota</v>
      </c>
      <c r="C259" s="33">
        <f>+'[1]Base de datos  1'!D2107</f>
        <v>43990</v>
      </c>
      <c r="D259" s="33" t="str">
        <f>+'[1]Base de datos  1'!E2107</f>
        <v>TR</v>
      </c>
      <c r="E259" s="33" t="str">
        <f>+'[1]Base de datos  1'!F2107</f>
        <v>Llanquihue 109, Teresa Gatica</v>
      </c>
      <c r="F259">
        <f>+'[1]Base de datos  1'!G2107</f>
        <v>0</v>
      </c>
      <c r="G259" s="92">
        <f>+'[1]Base de datos  1'!H2107</f>
        <v>23109</v>
      </c>
    </row>
    <row r="260" spans="1:8" x14ac:dyDescent="0.25">
      <c r="A260" s="33">
        <f>+'[1]Base de datos  1'!A2108</f>
        <v>43983</v>
      </c>
      <c r="B260" s="33" t="str">
        <f>+'[1]Base de datos  1'!C2108</f>
        <v>Pago Cuota</v>
      </c>
      <c r="C260" s="33">
        <f>+'[1]Base de datos  1'!D2108</f>
        <v>43992</v>
      </c>
      <c r="D260" s="33" t="str">
        <f>+'[1]Base de datos  1'!E2108</f>
        <v>TR</v>
      </c>
      <c r="E260" s="33" t="str">
        <f>+'[1]Base de datos  1'!F2108</f>
        <v>Villarrica 102, Silvia Mancilla</v>
      </c>
      <c r="F260">
        <f>+'[1]Base de datos  1'!G2108</f>
        <v>0</v>
      </c>
      <c r="G260" s="92">
        <f>+'[1]Base de datos  1'!H2108</f>
        <v>23102</v>
      </c>
    </row>
    <row r="261" spans="1:8" x14ac:dyDescent="0.25">
      <c r="A261" s="33">
        <f>+'[1]Base de datos  1'!A2109</f>
        <v>43983</v>
      </c>
      <c r="B261" s="33" t="str">
        <f>+'[1]Base de datos  1'!C2109</f>
        <v>Pago Cuota</v>
      </c>
      <c r="C261" s="33">
        <f>+'[1]Base de datos  1'!D2109</f>
        <v>43994</v>
      </c>
      <c r="D261" s="33" t="str">
        <f>+'[1]Base de datos  1'!E2109</f>
        <v>TR</v>
      </c>
      <c r="E261" s="33" t="str">
        <f>+'[1]Base de datos  1'!F2109</f>
        <v>Puuehue 39, Regina Wenner</v>
      </c>
      <c r="F261">
        <f>+'[1]Base de datos  1'!G2109</f>
        <v>0</v>
      </c>
      <c r="G261" s="92">
        <f>+'[1]Base de datos  1'!H2109</f>
        <v>60000</v>
      </c>
    </row>
    <row r="262" spans="1:8" x14ac:dyDescent="0.25">
      <c r="A262" s="33">
        <f>+'[1]Base de datos  1'!A2110</f>
        <v>43983</v>
      </c>
      <c r="B262" s="33" t="str">
        <f>+'[1]Base de datos  1'!C2110</f>
        <v>Pago Cuota</v>
      </c>
      <c r="C262" s="33">
        <f>+'[1]Base de datos  1'!D2110</f>
        <v>43997</v>
      </c>
      <c r="D262" s="33" t="str">
        <f>+'[1]Base de datos  1'!E2110</f>
        <v>TR</v>
      </c>
      <c r="E262" s="33" t="str">
        <f>+'[1]Base de datos  1'!F2110</f>
        <v>Llanquihue 74, Eliana Haro</v>
      </c>
      <c r="F262">
        <f>+'[1]Base de datos  1'!G2110</f>
        <v>0</v>
      </c>
      <c r="G262" s="92">
        <f>+'[1]Base de datos  1'!H2110</f>
        <v>23074</v>
      </c>
    </row>
    <row r="263" spans="1:8" x14ac:dyDescent="0.25">
      <c r="A263" s="33">
        <f>+'[1]Base de datos  1'!A2111</f>
        <v>43983</v>
      </c>
      <c r="B263" s="33" t="str">
        <f>+'[1]Base de datos  1'!C2111</f>
        <v>Pago Cuota</v>
      </c>
      <c r="C263" s="33">
        <f>+'[1]Base de datos  1'!D2111</f>
        <v>43997</v>
      </c>
      <c r="D263" s="33" t="str">
        <f>+'[1]Base de datos  1'!E2111</f>
        <v>TR</v>
      </c>
      <c r="E263" s="33" t="str">
        <f>+'[1]Base de datos  1'!F2111</f>
        <v>Villarrica 100, Julia Zuñiga</v>
      </c>
      <c r="F263">
        <f>+'[1]Base de datos  1'!G2111</f>
        <v>0</v>
      </c>
      <c r="G263" s="92">
        <f>+'[1]Base de datos  1'!H2111</f>
        <v>23100</v>
      </c>
    </row>
    <row r="264" spans="1:8" x14ac:dyDescent="0.25">
      <c r="A264" s="33">
        <f>+'[1]Base de datos  1'!A2112</f>
        <v>43983</v>
      </c>
      <c r="B264" s="33" t="str">
        <f>+'[1]Base de datos  1'!C2112</f>
        <v>Pago Cuota</v>
      </c>
      <c r="C264" s="33">
        <f>+'[1]Base de datos  1'!D2112</f>
        <v>43997</v>
      </c>
      <c r="D264" s="33" t="str">
        <f>+'[1]Base de datos  1'!E2112</f>
        <v>TR</v>
      </c>
      <c r="E264" s="33" t="str">
        <f>+'[1]Base de datos  1'!F2112</f>
        <v>Llanquihue 99, Luisa Herrera</v>
      </c>
      <c r="F264">
        <f>+'[1]Base de datos  1'!G2112</f>
        <v>0</v>
      </c>
      <c r="G264" s="92">
        <f>+'[1]Base de datos  1'!H2112</f>
        <v>132299</v>
      </c>
    </row>
    <row r="265" spans="1:8" x14ac:dyDescent="0.25">
      <c r="A265" s="33">
        <f>+'[1]Base de datos  1'!A2113</f>
        <v>43983</v>
      </c>
      <c r="B265" s="33" t="str">
        <f>+'[1]Base de datos  1'!C2113</f>
        <v>Pago Cuota</v>
      </c>
      <c r="C265" s="33">
        <f>+'[1]Base de datos  1'!D2113</f>
        <v>43999</v>
      </c>
      <c r="D265" s="33" t="str">
        <f>+'[1]Base de datos  1'!E2113</f>
        <v>TR</v>
      </c>
      <c r="E265" s="33" t="str">
        <f>+'[1]Base de datos  1'!F2113</f>
        <v>Puyehue 36, Militza Cortes</v>
      </c>
      <c r="F265">
        <f>+'[1]Base de datos  1'!G2113</f>
        <v>0</v>
      </c>
      <c r="G265" s="92">
        <f>+'[1]Base de datos  1'!H2113</f>
        <v>23000</v>
      </c>
    </row>
    <row r="266" spans="1:8" x14ac:dyDescent="0.25">
      <c r="A266" s="33">
        <f>+'[1]Base de datos  1'!A2114</f>
        <v>43983</v>
      </c>
      <c r="B266" s="33" t="str">
        <f>+'[1]Base de datos  1'!C2114</f>
        <v>Pago Cuota</v>
      </c>
      <c r="C266" s="33">
        <f>+'[1]Base de datos  1'!D2114</f>
        <v>44000</v>
      </c>
      <c r="D266" s="33" t="str">
        <f>+'[1]Base de datos  1'!E2114</f>
        <v>TR</v>
      </c>
      <c r="E266" s="33" t="str">
        <f>+'[1]Base de datos  1'!F2114</f>
        <v>Ranco 50, Julia Parra</v>
      </c>
      <c r="F266">
        <f>+'[1]Base de datos  1'!G2114</f>
        <v>0</v>
      </c>
      <c r="G266" s="92">
        <f>+'[1]Base de datos  1'!H2114</f>
        <v>20000</v>
      </c>
    </row>
    <row r="267" spans="1:8" x14ac:dyDescent="0.25">
      <c r="A267" s="33">
        <f>+'[1]Base de datos  1'!A2115</f>
        <v>43983</v>
      </c>
      <c r="B267" s="33" t="str">
        <f>+'[1]Base de datos  1'!C2115</f>
        <v>Pago Cuota</v>
      </c>
      <c r="C267" s="33">
        <f>+'[1]Base de datos  1'!D2115</f>
        <v>44000</v>
      </c>
      <c r="D267" s="33" t="str">
        <f>+'[1]Base de datos  1'!E2115</f>
        <v>TR</v>
      </c>
      <c r="E267" s="33" t="str">
        <f>+'[1]Base de datos  1'!F2115</f>
        <v>Ranco 50, Julia Parra</v>
      </c>
      <c r="F267">
        <f>+'[1]Base de datos  1'!G2115</f>
        <v>0</v>
      </c>
      <c r="G267" s="92">
        <f>+'[1]Base de datos  1'!H2115</f>
        <v>20000</v>
      </c>
    </row>
    <row r="268" spans="1:8" x14ac:dyDescent="0.25">
      <c r="A268" s="33">
        <f>+'[1]Base de datos  1'!A2116</f>
        <v>43983</v>
      </c>
      <c r="B268" s="33" t="str">
        <f>+'[1]Base de datos  1'!C2116</f>
        <v>Pago Cuota</v>
      </c>
      <c r="C268" s="33">
        <f>+'[1]Base de datos  1'!D2116</f>
        <v>44000</v>
      </c>
      <c r="D268" s="33" t="str">
        <f>+'[1]Base de datos  1'!E2116</f>
        <v>TR</v>
      </c>
      <c r="E268" s="33" t="str">
        <f>+'[1]Base de datos  1'!F2116</f>
        <v>Ranco 79, Ismelda Meza</v>
      </c>
      <c r="F268">
        <f>+'[1]Base de datos  1'!G2116</f>
        <v>0</v>
      </c>
      <c r="G268" s="92">
        <f>+'[1]Base de datos  1'!H2116</f>
        <v>20000</v>
      </c>
    </row>
    <row r="269" spans="1:8" x14ac:dyDescent="0.25">
      <c r="A269" s="33">
        <f>+'[1]Base de datos  1'!A2117</f>
        <v>43983</v>
      </c>
      <c r="B269" s="33" t="str">
        <f>+'[1]Base de datos  1'!C2117</f>
        <v>Pago Cuota</v>
      </c>
      <c r="C269" s="33">
        <f>+'[1]Base de datos  1'!D2117</f>
        <v>44000</v>
      </c>
      <c r="D269" s="33" t="str">
        <f>+'[1]Base de datos  1'!E2117</f>
        <v>TR</v>
      </c>
      <c r="E269" s="33" t="str">
        <f>+'[1]Base de datos  1'!F2117</f>
        <v>Ranco 79, Ismelda Meza</v>
      </c>
      <c r="F269">
        <f>+'[1]Base de datos  1'!G2117</f>
        <v>0</v>
      </c>
      <c r="G269" s="92">
        <f>+'[1]Base de datos  1'!H2117</f>
        <v>20000</v>
      </c>
    </row>
    <row r="270" spans="1:8" x14ac:dyDescent="0.25">
      <c r="A270" s="33">
        <f>+'[1]Base de datos  1'!A2118</f>
        <v>43983</v>
      </c>
      <c r="B270" s="33" t="str">
        <f>+'[1]Base de datos  1'!C2118</f>
        <v>Pago Cuota</v>
      </c>
      <c r="C270" s="33">
        <f>+'[1]Base de datos  1'!D2118</f>
        <v>44000</v>
      </c>
      <c r="D270" s="33" t="str">
        <f>+'[1]Base de datos  1'!E2118</f>
        <v>TR</v>
      </c>
      <c r="E270" s="33" t="str">
        <f>+'[1]Base de datos  1'!F2118</f>
        <v>Llanquihue 119, Maria Madariaga</v>
      </c>
      <c r="F270">
        <f>+'[1]Base de datos  1'!G2118</f>
        <v>0</v>
      </c>
      <c r="G270" s="92">
        <f>+'[1]Base de datos  1'!H2118</f>
        <v>23000</v>
      </c>
    </row>
    <row r="271" spans="1:8" x14ac:dyDescent="0.25">
      <c r="A271" s="33">
        <f>+'[1]Base de datos  1'!A2119</f>
        <v>43983</v>
      </c>
      <c r="B271" s="33" t="str">
        <f>+'[1]Base de datos  1'!C2119</f>
        <v>Pago Cuota</v>
      </c>
      <c r="C271" s="33">
        <f>+'[1]Base de datos  1'!D2119</f>
        <v>44004</v>
      </c>
      <c r="D271" s="33" t="str">
        <f>+'[1]Base de datos  1'!E2119</f>
        <v>TR</v>
      </c>
      <c r="E271" s="33" t="str">
        <f>+'[1]Base de datos  1'!F2119</f>
        <v>Llanquihue 113, Pedro Ruz</v>
      </c>
      <c r="F271">
        <f>+'[1]Base de datos  1'!G2119</f>
        <v>0</v>
      </c>
      <c r="G271" s="92">
        <f>+'[1]Base de datos  1'!H2119</f>
        <v>23113</v>
      </c>
      <c r="H271" s="4"/>
    </row>
    <row r="272" spans="1:8" x14ac:dyDescent="0.25">
      <c r="A272" s="33">
        <f>+'[1]Base de datos  1'!A2120</f>
        <v>43983</v>
      </c>
      <c r="B272" s="33" t="str">
        <f>+'[1]Base de datos  1'!C2120</f>
        <v>Pago Cuota</v>
      </c>
      <c r="C272" s="33">
        <f>+'[1]Base de datos  1'!D2120</f>
        <v>44004</v>
      </c>
      <c r="D272" s="33" t="str">
        <f>+'[1]Base de datos  1'!E2120</f>
        <v>TR</v>
      </c>
      <c r="E272" s="33" t="str">
        <f>+'[1]Base de datos  1'!F2120</f>
        <v>Puyehue 39, Regina Wenner</v>
      </c>
      <c r="F272">
        <f>+'[1]Base de datos  1'!G2120</f>
        <v>0</v>
      </c>
      <c r="G272" s="92">
        <f>+'[1]Base de datos  1'!H2120</f>
        <v>168000</v>
      </c>
    </row>
    <row r="273" spans="1:8" x14ac:dyDescent="0.25">
      <c r="A273" s="33">
        <f>+'[1]Base de datos  1'!A2121</f>
        <v>43983</v>
      </c>
      <c r="B273" s="33" t="str">
        <f>+'[1]Base de datos  1'!C2121</f>
        <v>Pago Cuota</v>
      </c>
      <c r="C273" s="33">
        <f>+'[1]Base de datos  1'!D2121</f>
        <v>44005</v>
      </c>
      <c r="D273" s="33" t="str">
        <f>+'[1]Base de datos  1'!E2121</f>
        <v>TR</v>
      </c>
      <c r="E273" s="33" t="str">
        <f>+'[1]Base de datos  1'!F2121</f>
        <v>Villarrica 129, Ricardo Figueroa</v>
      </c>
      <c r="F273">
        <f>+'[1]Base de datos  1'!G2121</f>
        <v>0</v>
      </c>
      <c r="G273" s="92">
        <f>+'[1]Base de datos  1'!H2121</f>
        <v>23000</v>
      </c>
    </row>
    <row r="274" spans="1:8" x14ac:dyDescent="0.25">
      <c r="A274" s="33">
        <f>+'[1]Base de datos  1'!A2122</f>
        <v>43983</v>
      </c>
      <c r="B274" s="33" t="str">
        <f>+'[1]Base de datos  1'!C2122</f>
        <v>Pago Cuota</v>
      </c>
      <c r="C274" s="33">
        <f>+'[1]Base de datos  1'!D2122</f>
        <v>44005</v>
      </c>
      <c r="D274" s="33" t="str">
        <f>+'[1]Base de datos  1'!E2122</f>
        <v>TR</v>
      </c>
      <c r="E274" s="33" t="str">
        <f>+'[1]Base de datos  1'!F2122</f>
        <v>Villarrica 122, Ema Valdes</v>
      </c>
      <c r="F274">
        <f>+'[1]Base de datos  1'!G2122</f>
        <v>0</v>
      </c>
      <c r="G274" s="92">
        <f>+'[1]Base de datos  1'!H2122</f>
        <v>23000</v>
      </c>
    </row>
    <row r="275" spans="1:8" x14ac:dyDescent="0.25">
      <c r="A275" s="33">
        <f>+'[1]Base de datos  1'!A2123</f>
        <v>43983</v>
      </c>
      <c r="B275" s="33" t="str">
        <f>+'[1]Base de datos  1'!C2123</f>
        <v>Pago Cuota</v>
      </c>
      <c r="C275" s="33">
        <f>+'[1]Base de datos  1'!D2123</f>
        <v>44005</v>
      </c>
      <c r="D275" s="33" t="str">
        <f>+'[1]Base de datos  1'!E2123</f>
        <v>TR</v>
      </c>
      <c r="E275" s="33" t="str">
        <f>+'[1]Base de datos  1'!F2123</f>
        <v>Puyehue 53, Maria Vicencio, Israel</v>
      </c>
      <c r="F275">
        <f>+'[1]Base de datos  1'!G2123</f>
        <v>0</v>
      </c>
      <c r="G275" s="92">
        <f>+'[1]Base de datos  1'!H2123</f>
        <v>23000</v>
      </c>
    </row>
    <row r="276" spans="1:8" x14ac:dyDescent="0.25">
      <c r="A276" s="33">
        <f>+'[1]Base de datos  1'!A2124</f>
        <v>43983</v>
      </c>
      <c r="B276" s="33" t="str">
        <f>+'[1]Base de datos  1'!C2124</f>
        <v>Pago Cuota</v>
      </c>
      <c r="C276" s="33">
        <f>+'[1]Base de datos  1'!D2124</f>
        <v>44006</v>
      </c>
      <c r="D276" s="33" t="str">
        <f>+'[1]Base de datos  1'!E2124</f>
        <v>TR</v>
      </c>
      <c r="E276" s="33" t="str">
        <f>+'[1]Base de datos  1'!F2124</f>
        <v>Llanquihue 80 Sergio Ibaceta</v>
      </c>
      <c r="F276">
        <f>+'[1]Base de datos  1'!G2124</f>
        <v>0</v>
      </c>
      <c r="G276" s="92">
        <f>+'[1]Base de datos  1'!H2124</f>
        <v>20080</v>
      </c>
    </row>
    <row r="277" spans="1:8" x14ac:dyDescent="0.25">
      <c r="A277" s="33">
        <f>+'[1]Base de datos  1'!A2125</f>
        <v>43983</v>
      </c>
      <c r="B277" s="33" t="str">
        <f>+'[1]Base de datos  1'!C2125</f>
        <v>Pago Cuota</v>
      </c>
      <c r="C277" s="33">
        <f>+'[1]Base de datos  1'!D2125</f>
        <v>44006</v>
      </c>
      <c r="D277" s="33" t="str">
        <f>+'[1]Base de datos  1'!E2125</f>
        <v>TR</v>
      </c>
      <c r="E277" s="33" t="str">
        <f>+'[1]Base de datos  1'!F2125</f>
        <v>Llanquihue 82, Maria Molina</v>
      </c>
      <c r="F277">
        <f>+'[1]Base de datos  1'!G2125</f>
        <v>0</v>
      </c>
      <c r="G277" s="92">
        <f>+'[1]Base de datos  1'!H2125</f>
        <v>23000</v>
      </c>
    </row>
    <row r="278" spans="1:8" x14ac:dyDescent="0.25">
      <c r="A278" s="33">
        <f>+'[1]Base de datos  1'!A2126</f>
        <v>43983</v>
      </c>
      <c r="B278" s="33" t="str">
        <f>+'[1]Base de datos  1'!C2126</f>
        <v>Pago Cuota</v>
      </c>
      <c r="C278" s="33">
        <f>+'[1]Base de datos  1'!D2126</f>
        <v>44008</v>
      </c>
      <c r="D278" s="33" t="str">
        <f>+'[1]Base de datos  1'!E2126</f>
        <v>TR</v>
      </c>
      <c r="E278" s="33" t="str">
        <f>+'[1]Base de datos  1'!F2126</f>
        <v>Puyehue 32, Ivonne Jorquera</v>
      </c>
      <c r="F278">
        <f>+'[1]Base de datos  1'!G2126</f>
        <v>0</v>
      </c>
      <c r="G278" s="92">
        <f>+'[1]Base de datos  1'!H2126</f>
        <v>23000</v>
      </c>
    </row>
    <row r="279" spans="1:8" x14ac:dyDescent="0.25">
      <c r="A279" s="33">
        <f>+'[1]Base de datos  1'!A2127</f>
        <v>43983</v>
      </c>
      <c r="B279" s="33" t="str">
        <f>+'[1]Base de datos  1'!C2127</f>
        <v>Pago Cuota</v>
      </c>
      <c r="C279" s="33">
        <f>+'[1]Base de datos  1'!D2127</f>
        <v>44012</v>
      </c>
      <c r="D279" s="33" t="str">
        <f>+'[1]Base de datos  1'!E2127</f>
        <v>TR</v>
      </c>
      <c r="E279" s="33" t="str">
        <f>+'[1]Base de datos  1'!F2127</f>
        <v>Villarrica 123, Omar Sepulveda</v>
      </c>
      <c r="F279">
        <f>+'[1]Base de datos  1'!G2127</f>
        <v>0</v>
      </c>
      <c r="G279" s="92">
        <f>+'[1]Base de datos  1'!H2127</f>
        <v>23000</v>
      </c>
    </row>
    <row r="280" spans="1:8" x14ac:dyDescent="0.25">
      <c r="A280" s="33">
        <f>+'[1]Base de datos  1'!A2128</f>
        <v>43983</v>
      </c>
      <c r="B280" s="33" t="str">
        <f>+'[1]Base de datos  1'!C2128</f>
        <v>Pago Cuota</v>
      </c>
      <c r="C280" s="33">
        <f>+'[1]Base de datos  1'!D2128</f>
        <v>44012</v>
      </c>
      <c r="D280" s="33" t="str">
        <f>+'[1]Base de datos  1'!E2128</f>
        <v>TR</v>
      </c>
      <c r="E280" s="33" t="str">
        <f>+'[1]Base de datos  1'!F2128</f>
        <v>Puyehue 37,Jorge Matamala</v>
      </c>
      <c r="F280">
        <f>+'[1]Base de datos  1'!G2128</f>
        <v>0</v>
      </c>
      <c r="G280" s="92">
        <f>+'[1]Base de datos  1'!H2128</f>
        <v>23032</v>
      </c>
    </row>
    <row r="281" spans="1:8" x14ac:dyDescent="0.25">
      <c r="A281" s="33">
        <f>+'[1]Base de datos  1'!A2129</f>
        <v>43983</v>
      </c>
      <c r="B281" s="33" t="str">
        <f>+'[1]Base de datos  1'!C2129</f>
        <v>Pago Cuota</v>
      </c>
      <c r="C281" s="33">
        <f>+'[1]Base de datos  1'!D2129</f>
        <v>44012</v>
      </c>
      <c r="D281" s="33" t="str">
        <f>+'[1]Base de datos  1'!E2129</f>
        <v>TR</v>
      </c>
      <c r="E281" s="33" t="str">
        <f>+'[1]Base de datos  1'!F2129</f>
        <v>Icalma 72, Jorge Matamala</v>
      </c>
      <c r="F281">
        <f>+'[1]Base de datos  1'!G2129</f>
        <v>0</v>
      </c>
      <c r="G281" s="92">
        <f>+'[1]Base de datos  1'!H2129</f>
        <v>23072</v>
      </c>
    </row>
    <row r="282" spans="1:8" x14ac:dyDescent="0.25">
      <c r="A282" s="33">
        <f>+'[1]Base de datos  1'!A2130</f>
        <v>43983</v>
      </c>
      <c r="B282" s="33" t="str">
        <f>+'[1]Base de datos  1'!C2130</f>
        <v>Pago Cuota</v>
      </c>
      <c r="C282" s="33">
        <f>+'[1]Base de datos  1'!D2130</f>
        <v>44012</v>
      </c>
      <c r="D282" s="33" t="str">
        <f>+'[1]Base de datos  1'!E2130</f>
        <v>TR</v>
      </c>
      <c r="E282" s="33" t="str">
        <f>+'[1]Base de datos  1'!F2130</f>
        <v>Llanquihue 96, Carlos Alvarez</v>
      </c>
      <c r="F282">
        <f>+'[1]Base de datos  1'!G2130</f>
        <v>0</v>
      </c>
      <c r="G282" s="92">
        <f>+'[1]Base de datos  1'!H2130</f>
        <v>23096</v>
      </c>
    </row>
    <row r="283" spans="1:8" x14ac:dyDescent="0.25">
      <c r="A283" s="33">
        <f>+'[1]Base de datos  1'!A2131</f>
        <v>43983</v>
      </c>
      <c r="B283" s="33" t="str">
        <f>+'[1]Base de datos  1'!C2131</f>
        <v>Pago Cuota</v>
      </c>
      <c r="C283" s="33">
        <f>+'[1]Base de datos  1'!D2131</f>
        <v>44012</v>
      </c>
      <c r="D283" s="33" t="str">
        <f>+'[1]Base de datos  1'!E2131</f>
        <v>TR</v>
      </c>
      <c r="E283" s="33" t="str">
        <f>+'[1]Base de datos  1'!F2131</f>
        <v>Villarrica 106, Carolina Uribe</v>
      </c>
      <c r="F283">
        <f>+'[1]Base de datos  1'!G2131</f>
        <v>0</v>
      </c>
      <c r="G283" s="92">
        <f>+'[1]Base de datos  1'!H2131</f>
        <v>23106</v>
      </c>
    </row>
    <row r="284" spans="1:8" x14ac:dyDescent="0.25">
      <c r="A284" s="33">
        <f>+'[1]Base de datos  1'!A2132</f>
        <v>43983</v>
      </c>
      <c r="B284" s="33" t="str">
        <f>+'[1]Base de datos  1'!C2132</f>
        <v>Pago Cuota</v>
      </c>
      <c r="C284" s="33">
        <f>+'[1]Base de datos  1'!D2132</f>
        <v>44012</v>
      </c>
      <c r="D284" s="33" t="str">
        <f>+'[1]Base de datos  1'!E2132</f>
        <v>TR</v>
      </c>
      <c r="E284" s="33" t="str">
        <f>+'[1]Base de datos  1'!F2132</f>
        <v>Villarrica 118, Pia Burgos</v>
      </c>
      <c r="F284">
        <f>+'[1]Base de datos  1'!G2132</f>
        <v>0</v>
      </c>
      <c r="G284" s="92">
        <f>+'[1]Base de datos  1'!H2132</f>
        <v>46000</v>
      </c>
    </row>
    <row r="285" spans="1:8" x14ac:dyDescent="0.25">
      <c r="A285" s="33">
        <f>+'[1]Base de datos  1'!A2133</f>
        <v>43983</v>
      </c>
      <c r="B285" s="33" t="str">
        <f>+'[1]Base de datos  1'!C2133</f>
        <v>Pago Cuota</v>
      </c>
      <c r="C285" s="33">
        <f>+'[1]Base de datos  1'!D2133</f>
        <v>44012</v>
      </c>
      <c r="D285" s="33" t="str">
        <f>+'[1]Base de datos  1'!E2133</f>
        <v>TR</v>
      </c>
      <c r="E285" s="33" t="str">
        <f>+'[1]Base de datos  1'!F2133</f>
        <v>Puyehue 49, Hector Otarola</v>
      </c>
      <c r="F285">
        <f>+'[1]Base de datos  1'!G2133</f>
        <v>0</v>
      </c>
      <c r="G285" s="92">
        <f>+'[1]Base de datos  1'!H2133</f>
        <v>127000</v>
      </c>
    </row>
    <row r="286" spans="1:8" x14ac:dyDescent="0.25">
      <c r="A286" s="33">
        <f>+'[1]Base de datos  1'!A2134</f>
        <v>43983</v>
      </c>
      <c r="B286" s="33" t="str">
        <f>+'[1]Base de datos  1'!C2134</f>
        <v>Pago Cuota</v>
      </c>
      <c r="C286" s="33">
        <f>+'[1]Base de datos  1'!D2134</f>
        <v>44012</v>
      </c>
      <c r="D286" s="33" t="str">
        <f>+'[1]Base de datos  1'!E2134</f>
        <v>TR</v>
      </c>
      <c r="E286" s="33" t="str">
        <f>+'[1]Base de datos  1'!F2134</f>
        <v>Ranco 81, Marcela Cubillos</v>
      </c>
      <c r="F286">
        <f>+'[1]Base de datos  1'!G2134</f>
        <v>0</v>
      </c>
      <c r="G286" s="92">
        <f>+'[1]Base de datos  1'!H2134</f>
        <v>131000</v>
      </c>
    </row>
    <row r="287" spans="1:8" x14ac:dyDescent="0.25">
      <c r="A287" s="174">
        <f>+'[1]Base de datos  1'!A2135</f>
        <v>43983</v>
      </c>
      <c r="B287" s="174" t="str">
        <f>+'[1]Base de datos  1'!C2135</f>
        <v>Pago Cuota</v>
      </c>
      <c r="C287" s="174">
        <f>+'[1]Base de datos  1'!D2135</f>
        <v>44012</v>
      </c>
      <c r="D287" s="174" t="str">
        <f>+'[1]Base de datos  1'!E2135</f>
        <v>TR</v>
      </c>
      <c r="E287" s="174" t="str">
        <f>+'[1]Base de datos  1'!F2135</f>
        <v>Puyehue 51, Solange Aspee</v>
      </c>
      <c r="F287" s="175">
        <f>+'[1]Base de datos  1'!G2135</f>
        <v>0</v>
      </c>
      <c r="G287" s="249">
        <f>+'[1]Base de datos  1'!H2135</f>
        <v>138051</v>
      </c>
      <c r="H287" s="178">
        <f>SUM(G246:G287)</f>
        <v>1690474</v>
      </c>
    </row>
    <row r="288" spans="1:8" x14ac:dyDescent="0.25">
      <c r="A288" s="33">
        <f>+'[1]Base de datos  1'!A2136</f>
        <v>44013</v>
      </c>
      <c r="B288" s="33" t="str">
        <f>+'[1]Base de datos  1'!C2136</f>
        <v>Pago Cuota</v>
      </c>
      <c r="C288" s="33">
        <f>+'[1]Base de datos  1'!D2136</f>
        <v>44013</v>
      </c>
      <c r="D288" s="33" t="str">
        <f>+'[1]Base de datos  1'!E2136</f>
        <v>TR</v>
      </c>
      <c r="E288" s="33" t="str">
        <f>+'[1]Base de datos  1'!F2136</f>
        <v>Riñihue 19, Teresa Peña</v>
      </c>
      <c r="F288">
        <f>+'[1]Base de datos  1'!G2136</f>
        <v>0</v>
      </c>
      <c r="G288" s="92">
        <f>+'[1]Base de datos  1'!H2136</f>
        <v>23000</v>
      </c>
    </row>
    <row r="289" spans="1:7" x14ac:dyDescent="0.25">
      <c r="A289" s="33">
        <f>+'[1]Base de datos  1'!A2137</f>
        <v>44013</v>
      </c>
      <c r="B289" s="33" t="str">
        <f>+'[1]Base de datos  1'!C2137</f>
        <v>Pago Cuota</v>
      </c>
      <c r="C289" s="33">
        <f>+'[1]Base de datos  1'!D2137</f>
        <v>44013</v>
      </c>
      <c r="D289" s="33" t="str">
        <f>+'[1]Base de datos  1'!E2137</f>
        <v>TR</v>
      </c>
      <c r="E289" s="33" t="str">
        <f>+'[1]Base de datos  1'!F2137</f>
        <v>Villarrica 128, Claudia Ubilla</v>
      </c>
      <c r="F289">
        <f>+'[1]Base de datos  1'!G2137</f>
        <v>0</v>
      </c>
      <c r="G289" s="92">
        <f>+'[1]Base de datos  1'!H2137</f>
        <v>23000</v>
      </c>
    </row>
    <row r="290" spans="1:7" x14ac:dyDescent="0.25">
      <c r="A290" s="33">
        <f>+'[1]Base de datos  1'!A2138</f>
        <v>44013</v>
      </c>
      <c r="B290" s="33" t="str">
        <f>+'[1]Base de datos  1'!C2138</f>
        <v>Pago Cuota</v>
      </c>
      <c r="C290" s="33">
        <f>+'[1]Base de datos  1'!D2138</f>
        <v>44013</v>
      </c>
      <c r="D290" s="33" t="str">
        <f>+'[1]Base de datos  1'!E2138</f>
        <v>TR</v>
      </c>
      <c r="E290" s="33" t="str">
        <f>+'[1]Base de datos  1'!F2138</f>
        <v>Vuelto Caja Chica</v>
      </c>
      <c r="F290">
        <f>+'[1]Base de datos  1'!G2138</f>
        <v>0</v>
      </c>
      <c r="G290" s="92">
        <f>+'[1]Base de datos  1'!H2138</f>
        <v>23300</v>
      </c>
    </row>
    <row r="291" spans="1:7" x14ac:dyDescent="0.25">
      <c r="A291" s="33">
        <f>+'[1]Base de datos  1'!A2139</f>
        <v>44013</v>
      </c>
      <c r="B291" s="33" t="str">
        <f>+'[1]Base de datos  1'!C2139</f>
        <v>Pago Cuota</v>
      </c>
      <c r="C291" s="33">
        <f>+'[1]Base de datos  1'!D2139</f>
        <v>44013</v>
      </c>
      <c r="D291" s="33" t="str">
        <f>+'[1]Base de datos  1'!E2139</f>
        <v>TR</v>
      </c>
      <c r="E291" s="33" t="str">
        <f>+'[1]Base de datos  1'!F2139</f>
        <v>Villarrica 102, Silvia Mancilla</v>
      </c>
      <c r="F291">
        <f>+'[1]Base de datos  1'!G2139</f>
        <v>0</v>
      </c>
      <c r="G291" s="92">
        <f>+'[1]Base de datos  1'!H2139</f>
        <v>46102</v>
      </c>
    </row>
    <row r="292" spans="1:7" x14ac:dyDescent="0.25">
      <c r="A292" s="33">
        <f>+'[1]Base de datos  1'!A2140</f>
        <v>44013</v>
      </c>
      <c r="B292" s="33" t="str">
        <f>+'[1]Base de datos  1'!C2140</f>
        <v>Pago Cuota</v>
      </c>
      <c r="C292" s="33">
        <f>+'[1]Base de datos  1'!D2140</f>
        <v>44013</v>
      </c>
      <c r="D292" s="33" t="str">
        <f>+'[1]Base de datos  1'!E2140</f>
        <v>TR</v>
      </c>
      <c r="E292" s="33" t="str">
        <f>+'[1]Base de datos  1'!F2140</f>
        <v>Llanquihue 84, Paola Delgado</v>
      </c>
      <c r="F292">
        <f>+'[1]Base de datos  1'!G2140</f>
        <v>0</v>
      </c>
      <c r="G292" s="92">
        <f>+'[1]Base de datos  1'!H2140</f>
        <v>184000</v>
      </c>
    </row>
    <row r="293" spans="1:7" x14ac:dyDescent="0.25">
      <c r="A293" s="33">
        <f>+'[1]Base de datos  1'!A2141</f>
        <v>44013</v>
      </c>
      <c r="B293" s="33" t="str">
        <f>+'[1]Base de datos  1'!C2141</f>
        <v>Pago Cuota</v>
      </c>
      <c r="C293" s="33">
        <f>+'[1]Base de datos  1'!D2141</f>
        <v>44014</v>
      </c>
      <c r="D293" s="33" t="str">
        <f>+'[1]Base de datos  1'!E2141</f>
        <v>TR</v>
      </c>
      <c r="E293" s="33" t="str">
        <f>+'[1]Base de datos  1'!F2141</f>
        <v>Llanquihue 88, Pedro Flores</v>
      </c>
      <c r="F293">
        <f>+'[1]Base de datos  1'!G2141</f>
        <v>0</v>
      </c>
      <c r="G293" s="92">
        <f>+'[1]Base de datos  1'!H2141</f>
        <v>20000</v>
      </c>
    </row>
    <row r="294" spans="1:7" x14ac:dyDescent="0.25">
      <c r="A294" s="33">
        <f>+'[1]Base de datos  1'!A2142</f>
        <v>44013</v>
      </c>
      <c r="B294" s="33" t="str">
        <f>+'[1]Base de datos  1'!C2142</f>
        <v>Pago Cuota</v>
      </c>
      <c r="C294" s="33">
        <f>+'[1]Base de datos  1'!D2142</f>
        <v>44014</v>
      </c>
      <c r="D294" s="33" t="str">
        <f>+'[1]Base de datos  1'!E2142</f>
        <v>TR</v>
      </c>
      <c r="E294" s="33" t="str">
        <f>+'[1]Base de datos  1'!F2142</f>
        <v>Puyehue 22, Cristina Olivares</v>
      </c>
      <c r="F294">
        <f>+'[1]Base de datos  1'!G2142</f>
        <v>0</v>
      </c>
      <c r="G294" s="92">
        <f>+'[1]Base de datos  1'!H2142</f>
        <v>23000</v>
      </c>
    </row>
    <row r="295" spans="1:7" x14ac:dyDescent="0.25">
      <c r="A295" s="33">
        <f>+'[1]Base de datos  1'!A2143</f>
        <v>44013</v>
      </c>
      <c r="B295" s="33" t="str">
        <f>+'[1]Base de datos  1'!C2143</f>
        <v>Pago Cuota</v>
      </c>
      <c r="C295" s="33">
        <f>+'[1]Base de datos  1'!D2143</f>
        <v>44014</v>
      </c>
      <c r="D295" s="33" t="str">
        <f>+'[1]Base de datos  1'!E2143</f>
        <v>TR</v>
      </c>
      <c r="E295" s="33" t="str">
        <f>+'[1]Base de datos  1'!F2143</f>
        <v>Llanquihue 97, Rene Rivero</v>
      </c>
      <c r="F295">
        <f>+'[1]Base de datos  1'!G2143</f>
        <v>0</v>
      </c>
      <c r="G295" s="92">
        <f>+'[1]Base de datos  1'!H2143</f>
        <v>23000</v>
      </c>
    </row>
    <row r="296" spans="1:7" x14ac:dyDescent="0.25">
      <c r="A296" s="33">
        <f>+'[1]Base de datos  1'!A2144</f>
        <v>44013</v>
      </c>
      <c r="B296" s="33" t="str">
        <f>+'[1]Base de datos  1'!C2144</f>
        <v>Pago Cuota</v>
      </c>
      <c r="C296" s="33">
        <f>+'[1]Base de datos  1'!D2144</f>
        <v>44014</v>
      </c>
      <c r="D296" s="33" t="str">
        <f>+'[1]Base de datos  1'!E2144</f>
        <v>TR</v>
      </c>
      <c r="E296" s="33" t="str">
        <f>+'[1]Base de datos  1'!F2144</f>
        <v>Llanquihue 109, Teresa Gatica</v>
      </c>
      <c r="F296">
        <f>+'[1]Base de datos  1'!G2144</f>
        <v>0</v>
      </c>
      <c r="G296" s="92">
        <f>+'[1]Base de datos  1'!H2144</f>
        <v>23109</v>
      </c>
    </row>
    <row r="297" spans="1:7" x14ac:dyDescent="0.25">
      <c r="A297" s="33">
        <f>+'[1]Base de datos  1'!A2145</f>
        <v>44013</v>
      </c>
      <c r="B297" s="33" t="str">
        <f>+'[1]Base de datos  1'!C2145</f>
        <v>Pago Cuota</v>
      </c>
      <c r="C297" s="33">
        <f>+'[1]Base de datos  1'!D2145</f>
        <v>44014</v>
      </c>
      <c r="D297" s="33" t="str">
        <f>+'[1]Base de datos  1'!E2145</f>
        <v>TR</v>
      </c>
      <c r="E297" s="33" t="str">
        <f>+'[1]Base de datos  1'!F2145</f>
        <v>Ranco 40, Eduardo Casademont</v>
      </c>
      <c r="F297">
        <f>+'[1]Base de datos  1'!G2145</f>
        <v>0</v>
      </c>
      <c r="G297" s="92">
        <f>+'[1]Base de datos  1'!H2145</f>
        <v>100000</v>
      </c>
    </row>
    <row r="298" spans="1:7" x14ac:dyDescent="0.25">
      <c r="A298" s="33">
        <f>+'[1]Base de datos  1'!A2146</f>
        <v>44013</v>
      </c>
      <c r="B298" s="33" t="str">
        <f>+'[1]Base de datos  1'!C2146</f>
        <v>Pago Cuota</v>
      </c>
      <c r="C298" s="33">
        <f>+'[1]Base de datos  1'!D2146</f>
        <v>44014</v>
      </c>
      <c r="D298" s="33" t="str">
        <f>+'[1]Base de datos  1'!E2146</f>
        <v>TR</v>
      </c>
      <c r="E298" s="33" t="str">
        <f>+'[1]Base de datos  1'!F2146</f>
        <v>Ranco 40, Eduardo Casademont</v>
      </c>
      <c r="F298">
        <f>+'[1]Base de datos  1'!G2146</f>
        <v>0</v>
      </c>
      <c r="G298" s="92">
        <f>+'[1]Base de datos  1'!H2146</f>
        <v>103000</v>
      </c>
    </row>
    <row r="299" spans="1:7" x14ac:dyDescent="0.25">
      <c r="A299" s="33">
        <f>+'[1]Base de datos  1'!A2147</f>
        <v>44013</v>
      </c>
      <c r="B299" s="33" t="str">
        <f>+'[1]Base de datos  1'!C2147</f>
        <v>Pago Cuota</v>
      </c>
      <c r="C299" s="33">
        <f>+'[1]Base de datos  1'!D2147</f>
        <v>44015</v>
      </c>
      <c r="D299" s="33" t="str">
        <f>+'[1]Base de datos  1'!E2147</f>
        <v>TR</v>
      </c>
      <c r="E299" s="33" t="str">
        <f>+'[1]Base de datos  1'!F2147</f>
        <v>Ranco 52, Nancy Paez</v>
      </c>
      <c r="F299">
        <f>+'[1]Base de datos  1'!G2147</f>
        <v>0</v>
      </c>
      <c r="G299" s="92">
        <f>+'[1]Base de datos  1'!H2147</f>
        <v>46000</v>
      </c>
    </row>
    <row r="300" spans="1:7" x14ac:dyDescent="0.25">
      <c r="A300" s="33">
        <f>+'[1]Base de datos  1'!A2148</f>
        <v>44013</v>
      </c>
      <c r="B300" s="33" t="str">
        <f>+'[1]Base de datos  1'!C2148</f>
        <v>Pago Cuota</v>
      </c>
      <c r="C300" s="33">
        <f>+'[1]Base de datos  1'!D2148</f>
        <v>44015</v>
      </c>
      <c r="D300" s="33" t="str">
        <f>+'[1]Base de datos  1'!E2148</f>
        <v>TR</v>
      </c>
      <c r="E300" s="33" t="str">
        <f>+'[1]Base de datos  1'!F2148</f>
        <v>Riñihue 27-29, Marta Manriquez</v>
      </c>
      <c r="F300">
        <f>+'[1]Base de datos  1'!G2148</f>
        <v>0</v>
      </c>
      <c r="G300" s="92">
        <f>+'[1]Base de datos  1'!H2148</f>
        <v>46000</v>
      </c>
    </row>
    <row r="301" spans="1:7" x14ac:dyDescent="0.25">
      <c r="A301" s="33">
        <f>+'[1]Base de datos  1'!A2149</f>
        <v>44013</v>
      </c>
      <c r="B301" s="33" t="str">
        <f>+'[1]Base de datos  1'!C2149</f>
        <v>Pago Cuota</v>
      </c>
      <c r="C301" s="33">
        <f>+'[1]Base de datos  1'!D2149</f>
        <v>44018</v>
      </c>
      <c r="D301" s="33" t="str">
        <f>+'[1]Base de datos  1'!E2149</f>
        <v>TR</v>
      </c>
      <c r="E301" s="33" t="str">
        <f>+'[1]Base de datos  1'!F2149</f>
        <v>Riñihue 27-29, Marta Manriquez</v>
      </c>
      <c r="F301">
        <f>+'[1]Base de datos  1'!G2149</f>
        <v>0</v>
      </c>
      <c r="G301" s="92">
        <f>+'[1]Base de datos  1'!H2149</f>
        <v>161000</v>
      </c>
    </row>
    <row r="302" spans="1:7" x14ac:dyDescent="0.25">
      <c r="A302" s="33">
        <f>+'[1]Base de datos  1'!A2150</f>
        <v>44013</v>
      </c>
      <c r="B302" s="33" t="str">
        <f>+'[1]Base de datos  1'!C2150</f>
        <v>Pago Cuota</v>
      </c>
      <c r="C302" s="33">
        <f>+'[1]Base de datos  1'!D2150</f>
        <v>44019</v>
      </c>
      <c r="D302" s="33" t="str">
        <f>+'[1]Base de datos  1'!E2150</f>
        <v>TR</v>
      </c>
      <c r="E302" s="33" t="str">
        <f>+'[1]Base de datos  1'!F2150</f>
        <v>Llanquihue 74, Eliana Haro</v>
      </c>
      <c r="F302">
        <f>+'[1]Base de datos  1'!G2150</f>
        <v>0</v>
      </c>
      <c r="G302" s="92">
        <f>+'[1]Base de datos  1'!H2150</f>
        <v>23000</v>
      </c>
    </row>
    <row r="303" spans="1:7" x14ac:dyDescent="0.25">
      <c r="A303" s="33">
        <f>+'[1]Base de datos  1'!A2151</f>
        <v>44013</v>
      </c>
      <c r="B303" s="33" t="str">
        <f>+'[1]Base de datos  1'!C2151</f>
        <v>Pago Cuota</v>
      </c>
      <c r="C303" s="33">
        <f>+'[1]Base de datos  1'!D2151</f>
        <v>44019</v>
      </c>
      <c r="D303" s="33" t="str">
        <f>+'[1]Base de datos  1'!E2151</f>
        <v>TR</v>
      </c>
      <c r="E303" s="33" t="str">
        <f>+'[1]Base de datos  1'!F2151</f>
        <v>Puyehue 53, Ma.Teresa Vicencio</v>
      </c>
      <c r="F303">
        <f>+'[1]Base de datos  1'!G2151</f>
        <v>0</v>
      </c>
      <c r="G303" s="92">
        <f>+'[1]Base de datos  1'!H2151</f>
        <v>23000</v>
      </c>
    </row>
    <row r="304" spans="1:7" x14ac:dyDescent="0.25">
      <c r="A304" s="33">
        <f>+'[1]Base de datos  1'!A2152</f>
        <v>44013</v>
      </c>
      <c r="B304" s="33" t="str">
        <f>+'[1]Base de datos  1'!C2152</f>
        <v>Pago Cuota</v>
      </c>
      <c r="C304" s="33">
        <f>+'[1]Base de datos  1'!D2152</f>
        <v>44019</v>
      </c>
      <c r="D304" s="33" t="str">
        <f>+'[1]Base de datos  1'!E2152</f>
        <v>TR</v>
      </c>
      <c r="E304" s="33" t="str">
        <f>+'[1]Base de datos  1'!F2152</f>
        <v>Villarrica 104, Sergio Lledo</v>
      </c>
      <c r="F304">
        <f>+'[1]Base de datos  1'!G2152</f>
        <v>0</v>
      </c>
      <c r="G304" s="92">
        <f>+'[1]Base de datos  1'!H2152</f>
        <v>365000</v>
      </c>
    </row>
    <row r="305" spans="1:7" x14ac:dyDescent="0.25">
      <c r="A305" s="33">
        <f>+'[1]Base de datos  1'!A2153</f>
        <v>44013</v>
      </c>
      <c r="B305" s="33" t="str">
        <f>+'[1]Base de datos  1'!C2153</f>
        <v>Pago Cuota</v>
      </c>
      <c r="C305" s="33">
        <f>+'[1]Base de datos  1'!D2153</f>
        <v>44020</v>
      </c>
      <c r="D305" s="33" t="str">
        <f>+'[1]Base de datos  1'!E2153</f>
        <v>TR</v>
      </c>
      <c r="E305" s="33" t="str">
        <f>+'[1]Base de datos  1'!F2153</f>
        <v>Puyehue 30, Ana Montenegro</v>
      </c>
      <c r="F305">
        <f>+'[1]Base de datos  1'!G2153</f>
        <v>0</v>
      </c>
      <c r="G305" s="92">
        <f>+'[1]Base de datos  1'!H2153</f>
        <v>23000</v>
      </c>
    </row>
    <row r="306" spans="1:7" x14ac:dyDescent="0.25">
      <c r="A306" s="33">
        <f>+'[1]Base de datos  1'!A2154</f>
        <v>44013</v>
      </c>
      <c r="B306" s="33" t="str">
        <f>+'[1]Base de datos  1'!C2154</f>
        <v>Pago Cuota</v>
      </c>
      <c r="C306" s="33">
        <f>+'[1]Base de datos  1'!D2154</f>
        <v>44021</v>
      </c>
      <c r="D306" s="33" t="str">
        <f>+'[1]Base de datos  1'!E2154</f>
        <v>TR</v>
      </c>
      <c r="E306" s="33" t="str">
        <f>+'[1]Base de datos  1'!F2154</f>
        <v>Ranco 50, Julia Parra</v>
      </c>
      <c r="F306">
        <f>+'[1]Base de datos  1'!G2154</f>
        <v>0</v>
      </c>
      <c r="G306" s="92">
        <f>+'[1]Base de datos  1'!H2154</f>
        <v>20000</v>
      </c>
    </row>
    <row r="307" spans="1:7" x14ac:dyDescent="0.25">
      <c r="A307" s="33">
        <f>+'[1]Base de datos  1'!A2155</f>
        <v>44013</v>
      </c>
      <c r="B307" s="33" t="str">
        <f>+'[1]Base de datos  1'!C2155</f>
        <v>Pago Cuota</v>
      </c>
      <c r="C307" s="33">
        <f>+'[1]Base de datos  1'!D2155</f>
        <v>44021</v>
      </c>
      <c r="D307" s="33" t="str">
        <f>+'[1]Base de datos  1'!E2155</f>
        <v>TR</v>
      </c>
      <c r="E307" s="33" t="str">
        <f>+'[1]Base de datos  1'!F2155</f>
        <v>Ranco 50, Julia Parra</v>
      </c>
      <c r="F307">
        <f>+'[1]Base de datos  1'!G2155</f>
        <v>0</v>
      </c>
      <c r="G307" s="92">
        <f>+'[1]Base de datos  1'!H2155</f>
        <v>20000</v>
      </c>
    </row>
    <row r="308" spans="1:7" x14ac:dyDescent="0.25">
      <c r="A308" s="33">
        <f>+'[1]Base de datos  1'!A2156</f>
        <v>44013</v>
      </c>
      <c r="B308" s="33" t="str">
        <f>+'[1]Base de datos  1'!C2156</f>
        <v>Pago Cuota</v>
      </c>
      <c r="C308" s="33">
        <f>+'[1]Base de datos  1'!D2156</f>
        <v>44021</v>
      </c>
      <c r="D308" s="33" t="str">
        <f>+'[1]Base de datos  1'!E2156</f>
        <v>TR</v>
      </c>
      <c r="E308" s="33" t="str">
        <f>+'[1]Base de datos  1'!F2156</f>
        <v>Ranco 77, Melinda Gonzalez</v>
      </c>
      <c r="F308">
        <f>+'[1]Base de datos  1'!G2156</f>
        <v>0</v>
      </c>
      <c r="G308" s="92">
        <f>+'[1]Base de datos  1'!H2156</f>
        <v>100000</v>
      </c>
    </row>
    <row r="309" spans="1:7" x14ac:dyDescent="0.25">
      <c r="A309" s="33">
        <f>+'[1]Base de datos  1'!A2157</f>
        <v>44013</v>
      </c>
      <c r="B309" s="33" t="str">
        <f>+'[1]Base de datos  1'!C2157</f>
        <v>Pago Cuota</v>
      </c>
      <c r="C309" s="33">
        <f>+'[1]Base de datos  1'!D2157</f>
        <v>44022</v>
      </c>
      <c r="D309" s="33" t="str">
        <f>+'[1]Base de datos  1'!E2157</f>
        <v>TR</v>
      </c>
      <c r="E309" s="33" t="str">
        <f>+'[1]Base de datos  1'!F2157</f>
        <v>Ranco75, Olga Hernandez</v>
      </c>
      <c r="F309">
        <f>+'[1]Base de datos  1'!G2157</f>
        <v>0</v>
      </c>
      <c r="G309" s="92">
        <f>+'[1]Base de datos  1'!H2157</f>
        <v>161000</v>
      </c>
    </row>
    <row r="310" spans="1:7" x14ac:dyDescent="0.25">
      <c r="A310" s="33">
        <f>+'[1]Base de datos  1'!A2158</f>
        <v>44013</v>
      </c>
      <c r="B310" s="33" t="str">
        <f>+'[1]Base de datos  1'!C2158</f>
        <v>Pago Cuota</v>
      </c>
      <c r="C310" s="33">
        <f>+'[1]Base de datos  1'!D2158</f>
        <v>44025</v>
      </c>
      <c r="D310" s="33" t="str">
        <f>+'[1]Base de datos  1'!E2158</f>
        <v>TR</v>
      </c>
      <c r="E310" s="33" t="str">
        <f>+'[1]Base de datos  1'!F2158</f>
        <v>Ranco 77, Melinda Gonzalez</v>
      </c>
      <c r="F310">
        <f>+'[1]Base de datos  1'!G2158</f>
        <v>0</v>
      </c>
      <c r="G310" s="92">
        <f>+'[1]Base de datos  1'!H2158</f>
        <v>15000</v>
      </c>
    </row>
    <row r="311" spans="1:7" x14ac:dyDescent="0.25">
      <c r="A311" s="33">
        <f>+'[1]Base de datos  1'!A2159</f>
        <v>44013</v>
      </c>
      <c r="B311" s="33" t="str">
        <f>+'[1]Base de datos  1'!C2159</f>
        <v>Pago Cuota</v>
      </c>
      <c r="C311" s="33">
        <f>+'[1]Base de datos  1'!D2159</f>
        <v>44025</v>
      </c>
      <c r="D311" s="33" t="str">
        <f>+'[1]Base de datos  1'!E2159</f>
        <v>TR</v>
      </c>
      <c r="E311" s="33" t="str">
        <f>+'[1]Base de datos  1'!F2159</f>
        <v>Ranco 56, Delia Quiroga</v>
      </c>
      <c r="F311">
        <f>+'[1]Base de datos  1'!G2159</f>
        <v>0</v>
      </c>
      <c r="G311" s="92">
        <f>+'[1]Base de datos  1'!H2159</f>
        <v>46000</v>
      </c>
    </row>
    <row r="312" spans="1:7" x14ac:dyDescent="0.25">
      <c r="A312" s="33">
        <f>+'[1]Base de datos  1'!A2160</f>
        <v>44013</v>
      </c>
      <c r="B312" s="33" t="str">
        <f>+'[1]Base de datos  1'!C2160</f>
        <v>Pago Cuota</v>
      </c>
      <c r="C312" s="33">
        <f>+'[1]Base de datos  1'!D2160</f>
        <v>44026</v>
      </c>
      <c r="D312" s="33" t="str">
        <f>+'[1]Base de datos  1'!E2160</f>
        <v>TR</v>
      </c>
      <c r="E312" s="33" t="str">
        <f>+'[1]Base de datos  1'!F2160</f>
        <v>Puyehue 36, Militza Cortes</v>
      </c>
      <c r="F312">
        <f>+'[1]Base de datos  1'!G2160</f>
        <v>0</v>
      </c>
      <c r="G312" s="92">
        <f>+'[1]Base de datos  1'!H2160</f>
        <v>23000</v>
      </c>
    </row>
    <row r="313" spans="1:7" x14ac:dyDescent="0.25">
      <c r="A313" s="33">
        <f>+'[1]Base de datos  1'!A2161</f>
        <v>44013</v>
      </c>
      <c r="B313" s="33" t="str">
        <f>+'[1]Base de datos  1'!C2161</f>
        <v>Pago Cuota</v>
      </c>
      <c r="C313" s="33">
        <f>+'[1]Base de datos  1'!D2161</f>
        <v>44026</v>
      </c>
      <c r="D313" s="33" t="str">
        <f>+'[1]Base de datos  1'!E2161</f>
        <v>TR</v>
      </c>
      <c r="E313" s="33" t="str">
        <f>+'[1]Base de datos  1'!F2161</f>
        <v>Ranco 42, Octavio Arrue</v>
      </c>
      <c r="F313">
        <f>+'[1]Base de datos  1'!G2161</f>
        <v>0</v>
      </c>
      <c r="G313" s="92">
        <f>+'[1]Base de datos  1'!H2161</f>
        <v>46000</v>
      </c>
    </row>
    <row r="314" spans="1:7" x14ac:dyDescent="0.25">
      <c r="A314" s="33">
        <f>+'[1]Base de datos  1'!A2162</f>
        <v>44013</v>
      </c>
      <c r="B314" s="33" t="str">
        <f>+'[1]Base de datos  1'!C2162</f>
        <v>Pago Cuota</v>
      </c>
      <c r="C314" s="33">
        <f>+'[1]Base de datos  1'!D2162</f>
        <v>44026</v>
      </c>
      <c r="D314" s="33" t="str">
        <f>+'[1]Base de datos  1'!E2162</f>
        <v>TR</v>
      </c>
      <c r="E314" s="33" t="str">
        <f>+'[1]Base de datos  1'!F2162</f>
        <v>Ranco 93, Margarita Muñoz</v>
      </c>
      <c r="F314">
        <f>+'[1]Base de datos  1'!G2162</f>
        <v>0</v>
      </c>
      <c r="G314" s="92">
        <f>+'[1]Base de datos  1'!H2162</f>
        <v>138000</v>
      </c>
    </row>
    <row r="315" spans="1:7" x14ac:dyDescent="0.25">
      <c r="A315" s="33">
        <f>+'[1]Base de datos  1'!A2163</f>
        <v>44013</v>
      </c>
      <c r="B315" s="33" t="str">
        <f>+'[1]Base de datos  1'!C2163</f>
        <v>Pago Cuota</v>
      </c>
      <c r="C315" s="33">
        <f>+'[1]Base de datos  1'!D2163</f>
        <v>44027</v>
      </c>
      <c r="D315" s="33" t="str">
        <f>+'[1]Base de datos  1'!E2163</f>
        <v>D/E</v>
      </c>
      <c r="E315" s="33" t="str">
        <f>+'[1]Base de datos  1'!F2163</f>
        <v>Villarrica 100, Julia Zuñiga</v>
      </c>
      <c r="F315">
        <f>+'[1]Base de datos  1'!G2163</f>
        <v>0</v>
      </c>
      <c r="G315" s="92">
        <f>+'[1]Base de datos  1'!H2163</f>
        <v>23100</v>
      </c>
    </row>
    <row r="316" spans="1:7" x14ac:dyDescent="0.25">
      <c r="A316" s="33">
        <f>+'[1]Base de datos  1'!A2164</f>
        <v>44013</v>
      </c>
      <c r="B316" s="33" t="str">
        <f>+'[1]Base de datos  1'!C2164</f>
        <v>Pago Cuota</v>
      </c>
      <c r="C316" s="33">
        <f>+'[1]Base de datos  1'!D2164</f>
        <v>44032</v>
      </c>
      <c r="D316" s="33" t="str">
        <f>+'[1]Base de datos  1'!E2164</f>
        <v>TR</v>
      </c>
      <c r="E316" s="33" t="str">
        <f>+'[1]Base de datos  1'!F2164</f>
        <v>Llanquihue 103-105, Tatiana Tejos</v>
      </c>
      <c r="F316">
        <f>+'[1]Base de datos  1'!G2164</f>
        <v>0</v>
      </c>
      <c r="G316" s="92">
        <f>+'[1]Base de datos  1'!H2164</f>
        <v>46000</v>
      </c>
    </row>
    <row r="317" spans="1:7" x14ac:dyDescent="0.25">
      <c r="A317" s="33">
        <f>+'[1]Base de datos  1'!A2165</f>
        <v>44013</v>
      </c>
      <c r="B317" s="33" t="str">
        <f>+'[1]Base de datos  1'!C2165</f>
        <v>Pago Cuota</v>
      </c>
      <c r="C317" s="33">
        <f>+'[1]Base de datos  1'!D2165</f>
        <v>44032</v>
      </c>
      <c r="D317" s="33" t="str">
        <f>+'[1]Base de datos  1'!E2165</f>
        <v>TR</v>
      </c>
      <c r="E317" s="33" t="str">
        <f>+'[1]Base de datos  1'!F2165</f>
        <v>Ranco 46, Manuel Jorquera</v>
      </c>
      <c r="F317">
        <f>+'[1]Base de datos  1'!G2165</f>
        <v>0</v>
      </c>
      <c r="G317" s="92">
        <f>+'[1]Base de datos  1'!H2165</f>
        <v>69000</v>
      </c>
    </row>
    <row r="318" spans="1:7" x14ac:dyDescent="0.25">
      <c r="A318" s="33">
        <f>+'[1]Base de datos  1'!A2166</f>
        <v>44013</v>
      </c>
      <c r="B318" s="33" t="str">
        <f>+'[1]Base de datos  1'!C2166</f>
        <v>Pago Cuota</v>
      </c>
      <c r="C318" s="33">
        <f>+'[1]Base de datos  1'!D2166</f>
        <v>44032</v>
      </c>
      <c r="D318" s="33" t="str">
        <f>+'[1]Base de datos  1'!E2166</f>
        <v>TR</v>
      </c>
      <c r="E318" s="33" t="str">
        <f>+'[1]Base de datos  1'!F2166</f>
        <v>Calafquen 6-8, Roberto Andrade</v>
      </c>
      <c r="F318">
        <f>+'[1]Base de datos  1'!G2166</f>
        <v>0</v>
      </c>
      <c r="G318" s="92">
        <f>+'[1]Base de datos  1'!H2166</f>
        <v>138000</v>
      </c>
    </row>
    <row r="319" spans="1:7" x14ac:dyDescent="0.25">
      <c r="A319" s="33">
        <f>+'[1]Base de datos  1'!A2167</f>
        <v>44013</v>
      </c>
      <c r="B319" s="33" t="str">
        <f>+'[1]Base de datos  1'!C2167</f>
        <v>Pago Cuota</v>
      </c>
      <c r="C319" s="33">
        <f>+'[1]Base de datos  1'!D2167</f>
        <v>44033</v>
      </c>
      <c r="D319" s="33" t="str">
        <f>+'[1]Base de datos  1'!E2167</f>
        <v>TR</v>
      </c>
      <c r="E319" s="33" t="str">
        <f>+'[1]Base de datos  1'!F2167</f>
        <v>Llanquihue 113, Pedro Ruz</v>
      </c>
      <c r="F319">
        <f>+'[1]Base de datos  1'!G2167</f>
        <v>0</v>
      </c>
      <c r="G319" s="92">
        <f>+'[1]Base de datos  1'!H2167</f>
        <v>23113</v>
      </c>
    </row>
    <row r="320" spans="1:7" x14ac:dyDescent="0.25">
      <c r="A320" s="33">
        <f>+'[1]Base de datos  1'!A2168</f>
        <v>44013</v>
      </c>
      <c r="B320" s="33" t="str">
        <f>+'[1]Base de datos  1'!C2168</f>
        <v>Pago Cuota</v>
      </c>
      <c r="C320" s="33">
        <f>+'[1]Base de datos  1'!D2168</f>
        <v>44033</v>
      </c>
      <c r="D320" s="33" t="str">
        <f>+'[1]Base de datos  1'!E2168</f>
        <v>TR</v>
      </c>
      <c r="E320" s="33" t="str">
        <f>+'[1]Base de datos  1'!F2168</f>
        <v>Puyehue 24, Manuel Latapiat</v>
      </c>
      <c r="F320">
        <f>+'[1]Base de datos  1'!G2168</f>
        <v>0</v>
      </c>
      <c r="G320" s="92">
        <f>+'[1]Base de datos  1'!H2168</f>
        <v>46000</v>
      </c>
    </row>
    <row r="321" spans="1:8" x14ac:dyDescent="0.25">
      <c r="A321" s="33">
        <f>+'[1]Base de datos  1'!A2169</f>
        <v>44013</v>
      </c>
      <c r="B321" s="33" t="str">
        <f>+'[1]Base de datos  1'!C2169</f>
        <v>Pago Cuota</v>
      </c>
      <c r="C321" s="33">
        <f>+'[1]Base de datos  1'!D2169</f>
        <v>44033</v>
      </c>
      <c r="D321" s="33" t="str">
        <f>+'[1]Base de datos  1'!E2169</f>
        <v>TR</v>
      </c>
      <c r="E321" s="33" t="str">
        <f>+'[1]Base de datos  1'!F2169</f>
        <v>Ranco 46, Manuel Jorquera</v>
      </c>
      <c r="F321">
        <f>+'[1]Base de datos  1'!G2169</f>
        <v>0</v>
      </c>
      <c r="G321" s="92">
        <f>+'[1]Base de datos  1'!H2169</f>
        <v>69000</v>
      </c>
    </row>
    <row r="322" spans="1:8" x14ac:dyDescent="0.25">
      <c r="A322" s="33">
        <f>+'[1]Base de datos  1'!A2170</f>
        <v>44013</v>
      </c>
      <c r="B322" s="33" t="str">
        <f>+'[1]Base de datos  1'!C2170</f>
        <v>Pago Cuota</v>
      </c>
      <c r="C322" s="33">
        <f>+'[1]Base de datos  1'!D2170</f>
        <v>44034</v>
      </c>
      <c r="D322" s="33" t="str">
        <f>+'[1]Base de datos  1'!E2170</f>
        <v>TR</v>
      </c>
      <c r="E322" s="33" t="str">
        <f>+'[1]Base de datos  1'!F2170</f>
        <v>Llanquihue 80, Sergio Ibaceta</v>
      </c>
      <c r="F322">
        <f>+'[1]Base de datos  1'!G2170</f>
        <v>0</v>
      </c>
      <c r="G322" s="92">
        <f>+'[1]Base de datos  1'!H2170</f>
        <v>23080</v>
      </c>
    </row>
    <row r="323" spans="1:8" x14ac:dyDescent="0.25">
      <c r="A323" s="33">
        <f>+'[1]Base de datos  1'!A2171</f>
        <v>44013</v>
      </c>
      <c r="B323" s="33" t="str">
        <f>+'[1]Base de datos  1'!C2171</f>
        <v>Pago Cuota</v>
      </c>
      <c r="C323" s="33">
        <f>+'[1]Base de datos  1'!D2171</f>
        <v>44035</v>
      </c>
      <c r="D323" s="33" t="str">
        <f>+'[1]Base de datos  1'!E2171</f>
        <v>D/E</v>
      </c>
      <c r="E323" s="33" t="str">
        <f>+'[1]Base de datos  1'!F2171</f>
        <v>Oscar Sanchez aporte x emparejamiento</v>
      </c>
      <c r="F323">
        <f>+'[1]Base de datos  1'!G2171</f>
        <v>0</v>
      </c>
      <c r="G323" s="92">
        <f>+'[1]Base de datos  1'!H2171</f>
        <v>36000</v>
      </c>
      <c r="H323" s="4"/>
    </row>
    <row r="324" spans="1:8" x14ac:dyDescent="0.25">
      <c r="A324" s="33">
        <f>+'[1]Base de datos  1'!A2172</f>
        <v>44013</v>
      </c>
      <c r="B324" s="33" t="str">
        <f>+'[1]Base de datos  1'!C2172</f>
        <v>Pago Cuota</v>
      </c>
      <c r="C324" s="33">
        <f>+'[1]Base de datos  1'!D2172</f>
        <v>44036</v>
      </c>
      <c r="D324" s="33" t="str">
        <f>+'[1]Base de datos  1'!E2172</f>
        <v>TR</v>
      </c>
      <c r="E324" s="33" t="str">
        <f>+'[1]Base de datos  1'!F2172</f>
        <v>Puyehue 32, Ivonne Jorquera</v>
      </c>
      <c r="F324">
        <f>+'[1]Base de datos  1'!G2172</f>
        <v>0</v>
      </c>
      <c r="G324" s="92">
        <f>+'[1]Base de datos  1'!H2172</f>
        <v>23000</v>
      </c>
    </row>
    <row r="325" spans="1:8" x14ac:dyDescent="0.25">
      <c r="A325" s="33">
        <f>+'[1]Base de datos  1'!A2173</f>
        <v>44013</v>
      </c>
      <c r="B325" s="33" t="str">
        <f>+'[1]Base de datos  1'!C2173</f>
        <v>Pago Cuota</v>
      </c>
      <c r="C325" s="33">
        <f>+'[1]Base de datos  1'!D2173</f>
        <v>44036</v>
      </c>
      <c r="D325" s="33" t="str">
        <f>+'[1]Base de datos  1'!E2173</f>
        <v>TR</v>
      </c>
      <c r="E325" s="33" t="str">
        <f>+'[1]Base de datos  1'!F2173</f>
        <v>Villarrica 129, Ricardo Figueroa</v>
      </c>
      <c r="F325">
        <f>+'[1]Base de datos  1'!G2173</f>
        <v>0</v>
      </c>
      <c r="G325" s="92">
        <f>+'[1]Base de datos  1'!H2173</f>
        <v>23000</v>
      </c>
    </row>
    <row r="326" spans="1:8" x14ac:dyDescent="0.25">
      <c r="A326" s="33">
        <f>+'[1]Base de datos  1'!A2174</f>
        <v>44013</v>
      </c>
      <c r="B326" s="33" t="str">
        <f>+'[1]Base de datos  1'!C2174</f>
        <v>Pago Cuota</v>
      </c>
      <c r="C326" s="33">
        <f>+'[1]Base de datos  1'!D2174</f>
        <v>44036</v>
      </c>
      <c r="D326" s="33" t="str">
        <f>+'[1]Base de datos  1'!E2174</f>
        <v>TR</v>
      </c>
      <c r="E326" s="33" t="str">
        <f>+'[1]Base de datos  1'!F2174</f>
        <v>Villarrica 122, Ema Valdes</v>
      </c>
      <c r="F326">
        <f>+'[1]Base de datos  1'!G2174</f>
        <v>0</v>
      </c>
      <c r="G326" s="92">
        <f>+'[1]Base de datos  1'!H2174</f>
        <v>23000</v>
      </c>
    </row>
    <row r="327" spans="1:8" x14ac:dyDescent="0.25">
      <c r="A327" s="33">
        <f>+'[1]Base de datos  1'!A2175</f>
        <v>44013</v>
      </c>
      <c r="B327" s="33" t="str">
        <f>+'[1]Base de datos  1'!C2175</f>
        <v>Pago Cuota</v>
      </c>
      <c r="C327" s="33">
        <f>+'[1]Base de datos  1'!D2175</f>
        <v>44036</v>
      </c>
      <c r="D327" s="33" t="str">
        <f>+'[1]Base de datos  1'!E2175</f>
        <v>D/CH</v>
      </c>
      <c r="E327" s="33" t="str">
        <f>+'[1]Base de datos  1'!F2175</f>
        <v>Calafque 3 Oscar Sanchez</v>
      </c>
      <c r="F327">
        <f>+'[1]Base de datos  1'!G2175</f>
        <v>0</v>
      </c>
      <c r="G327" s="92">
        <f>+'[1]Base de datos  1'!H2175</f>
        <v>92000</v>
      </c>
    </row>
    <row r="328" spans="1:8" x14ac:dyDescent="0.25">
      <c r="A328" s="33">
        <f>+'[1]Base de datos  1'!A2176</f>
        <v>44013</v>
      </c>
      <c r="B328" s="33" t="str">
        <f>+'[1]Base de datos  1'!C2176</f>
        <v>Pago Cuota</v>
      </c>
      <c r="C328" s="33">
        <f>+'[1]Base de datos  1'!D2176</f>
        <v>44043</v>
      </c>
      <c r="D328" s="33" t="str">
        <f>+'[1]Base de datos  1'!E2176</f>
        <v>TR</v>
      </c>
      <c r="E328" s="33" t="str">
        <f>+'[1]Base de datos  1'!F2176</f>
        <v>Ranco 54, Pablo Montero</v>
      </c>
      <c r="F328">
        <f>+'[1]Base de datos  1'!G2176</f>
        <v>0</v>
      </c>
      <c r="G328" s="92">
        <f>+'[1]Base de datos  1'!H2176</f>
        <v>20054</v>
      </c>
    </row>
    <row r="329" spans="1:8" x14ac:dyDescent="0.25">
      <c r="A329" s="33">
        <f>+'[1]Base de datos  1'!A2177</f>
        <v>44013</v>
      </c>
      <c r="B329" s="33" t="str">
        <f>+'[1]Base de datos  1'!C2177</f>
        <v>Pago Cuota</v>
      </c>
      <c r="C329" s="33">
        <f>+'[1]Base de datos  1'!D2177</f>
        <v>44043</v>
      </c>
      <c r="D329" s="33" t="str">
        <f>+'[1]Base de datos  1'!E2177</f>
        <v>TR</v>
      </c>
      <c r="E329" s="33" t="str">
        <f>+'[1]Base de datos  1'!F2177</f>
        <v>Villarrica 118, Pia Burgos</v>
      </c>
      <c r="F329">
        <f>+'[1]Base de datos  1'!G2177</f>
        <v>0</v>
      </c>
      <c r="G329" s="92">
        <f>+'[1]Base de datos  1'!H2177</f>
        <v>23000</v>
      </c>
    </row>
    <row r="330" spans="1:8" x14ac:dyDescent="0.25">
      <c r="A330" s="33">
        <f>+'[1]Base de datos  1'!A2178</f>
        <v>44013</v>
      </c>
      <c r="B330" s="33" t="str">
        <f>+'[1]Base de datos  1'!C2178</f>
        <v>Pago Cuota</v>
      </c>
      <c r="C330" s="33">
        <f>+'[1]Base de datos  1'!D2178</f>
        <v>44043</v>
      </c>
      <c r="D330" s="33" t="str">
        <f>+'[1]Base de datos  1'!E2178</f>
        <v>TR</v>
      </c>
      <c r="E330" s="33" t="str">
        <f>+'[1]Base de datos  1'!F2178</f>
        <v>Vuelto Caja Chica Jul</v>
      </c>
      <c r="F330">
        <f>+'[1]Base de datos  1'!G2178</f>
        <v>0</v>
      </c>
      <c r="G330" s="92">
        <f>+'[1]Base de datos  1'!H2178</f>
        <v>27000</v>
      </c>
    </row>
    <row r="331" spans="1:8" x14ac:dyDescent="0.25">
      <c r="A331" s="33">
        <f>+'[1]Base de datos  1'!A2179</f>
        <v>44013</v>
      </c>
      <c r="B331" s="33" t="str">
        <f>+'[1]Base de datos  1'!C2179</f>
        <v>Pago Cuota</v>
      </c>
      <c r="C331" s="33">
        <f>+'[1]Base de datos  1'!D2179</f>
        <v>44043</v>
      </c>
      <c r="D331" s="33" t="str">
        <f>+'[1]Base de datos  1'!E2179</f>
        <v>TR</v>
      </c>
      <c r="E331" s="33" t="str">
        <f>+'[1]Base de datos  1'!F2179</f>
        <v>Villarrica 123 Omar Sepulveda</v>
      </c>
      <c r="F331">
        <f>+'[1]Base de datos  1'!G2179</f>
        <v>0</v>
      </c>
      <c r="G331" s="92">
        <f>+'[1]Base de datos  1'!H2179</f>
        <v>68000</v>
      </c>
    </row>
    <row r="332" spans="1:8" x14ac:dyDescent="0.25">
      <c r="A332" s="174">
        <f>+'[1]Base de datos  1'!A2180</f>
        <v>44013</v>
      </c>
      <c r="B332" s="174" t="str">
        <f>+'[1]Base de datos  1'!C2180</f>
        <v>Pago Cuota</v>
      </c>
      <c r="C332" s="174">
        <f>+'[1]Base de datos  1'!D2180</f>
        <v>44043</v>
      </c>
      <c r="D332" s="174" t="str">
        <f>+'[1]Base de datos  1'!E2180</f>
        <v>TR</v>
      </c>
      <c r="E332" s="174" t="str">
        <f>+'[1]Base de datos  1'!F2180</f>
        <v>Riñihue 19. Teresa Peña</v>
      </c>
      <c r="F332" s="175">
        <f>+'[1]Base de datos  1'!G2180</f>
        <v>0</v>
      </c>
      <c r="G332" s="249">
        <f>+'[1]Base de datos  1'!H2180</f>
        <v>69000</v>
      </c>
      <c r="H332" s="178">
        <f>SUM(G288:G332)</f>
        <v>2688858</v>
      </c>
    </row>
    <row r="333" spans="1:8" x14ac:dyDescent="0.25">
      <c r="A333" s="33">
        <f>+'[1]Base de datos  1'!A2181</f>
        <v>44044</v>
      </c>
      <c r="B333" s="33" t="str">
        <f>+'[1]Base de datos  1'!C2181</f>
        <v>Pago Cuota</v>
      </c>
      <c r="C333" s="33">
        <f>+'[1]Base de datos  1'!D2181</f>
        <v>44046</v>
      </c>
      <c r="D333" s="33" t="str">
        <f>+'[1]Base de datos  1'!E2181</f>
        <v>TR</v>
      </c>
      <c r="E333" s="33" t="str">
        <f>+'[1]Base de datos  1'!F2181</f>
        <v>Llanquihue 97, Rene Rivero</v>
      </c>
      <c r="F333">
        <f>+'[1]Base de datos  1'!G2181</f>
        <v>0</v>
      </c>
      <c r="G333" s="92">
        <f>+'[1]Base de datos  1'!H2181</f>
        <v>23000</v>
      </c>
    </row>
    <row r="334" spans="1:8" x14ac:dyDescent="0.25">
      <c r="A334" s="33">
        <f>+'[1]Base de datos  1'!A2182</f>
        <v>44044</v>
      </c>
      <c r="B334" s="33" t="str">
        <f>+'[1]Base de datos  1'!C2182</f>
        <v>Pago Cuota</v>
      </c>
      <c r="C334" s="33">
        <f>+'[1]Base de datos  1'!D2182</f>
        <v>44046</v>
      </c>
      <c r="D334" s="33" t="str">
        <f>+'[1]Base de datos  1'!E2182</f>
        <v>TR</v>
      </c>
      <c r="E334" s="33" t="str">
        <f>+'[1]Base de datos  1'!F2182</f>
        <v>Villarrica 128, Claudia Ubilla</v>
      </c>
      <c r="F334">
        <f>+'[1]Base de datos  1'!G2182</f>
        <v>0</v>
      </c>
      <c r="G334" s="92">
        <f>+'[1]Base de datos  1'!H2182</f>
        <v>23000</v>
      </c>
    </row>
    <row r="335" spans="1:8" x14ac:dyDescent="0.25">
      <c r="A335" s="33">
        <f>+'[1]Base de datos  1'!A2183</f>
        <v>44044</v>
      </c>
      <c r="B335" s="33" t="str">
        <f>+'[1]Base de datos  1'!C2183</f>
        <v>Pago Cuota</v>
      </c>
      <c r="C335" s="33">
        <f>+'[1]Base de datos  1'!D2183</f>
        <v>44046</v>
      </c>
      <c r="D335" s="33" t="str">
        <f>+'[1]Base de datos  1'!E2183</f>
        <v>TR</v>
      </c>
      <c r="E335" s="33" t="str">
        <f>+'[1]Base de datos  1'!F2183</f>
        <v>Ranco 52, Nancy Paez</v>
      </c>
      <c r="F335">
        <f>+'[1]Base de datos  1'!G2183</f>
        <v>0</v>
      </c>
      <c r="G335" s="92">
        <f>+'[1]Base de datos  1'!H2183</f>
        <v>23000</v>
      </c>
    </row>
    <row r="336" spans="1:8" x14ac:dyDescent="0.25">
      <c r="A336" s="33">
        <f>+'[1]Base de datos  1'!A2184</f>
        <v>44044</v>
      </c>
      <c r="B336" s="33" t="str">
        <f>+'[1]Base de datos  1'!C2184</f>
        <v>Pago Cuota</v>
      </c>
      <c r="C336" s="33">
        <f>+'[1]Base de datos  1'!D2184</f>
        <v>44046</v>
      </c>
      <c r="D336" s="33" t="str">
        <f>+'[1]Base de datos  1'!E2184</f>
        <v>TR</v>
      </c>
      <c r="E336" s="33" t="str">
        <f>+'[1]Base de datos  1'!F2184</f>
        <v>Villarrica 102, Ximena Mancilla</v>
      </c>
      <c r="F336">
        <f>+'[1]Base de datos  1'!G2184</f>
        <v>0</v>
      </c>
      <c r="G336" s="92">
        <f>+'[1]Base de datos  1'!H2184</f>
        <v>23102</v>
      </c>
    </row>
    <row r="337" spans="1:7" x14ac:dyDescent="0.25">
      <c r="A337" s="33">
        <f>+'[1]Base de datos  1'!A2185</f>
        <v>44044</v>
      </c>
      <c r="B337" s="33" t="str">
        <f>+'[1]Base de datos  1'!C2185</f>
        <v>Pago Cuota</v>
      </c>
      <c r="C337" s="33">
        <f>+'[1]Base de datos  1'!D2185</f>
        <v>44046</v>
      </c>
      <c r="D337" s="33" t="str">
        <f>+'[1]Base de datos  1'!E2185</f>
        <v>TR</v>
      </c>
      <c r="E337" s="33" t="str">
        <f>+'[1]Base de datos  1'!F2185</f>
        <v>Llanquihue 109, Teresa Gatica</v>
      </c>
      <c r="F337">
        <f>+'[1]Base de datos  1'!G2185</f>
        <v>0</v>
      </c>
      <c r="G337" s="92">
        <f>+'[1]Base de datos  1'!H2185</f>
        <v>23109</v>
      </c>
    </row>
    <row r="338" spans="1:7" x14ac:dyDescent="0.25">
      <c r="A338" s="33">
        <f>+'[1]Base de datos  1'!A2186</f>
        <v>44044</v>
      </c>
      <c r="B338" s="33" t="str">
        <f>+'[1]Base de datos  1'!C2186</f>
        <v>Pago Cuota</v>
      </c>
      <c r="C338" s="33">
        <f>+'[1]Base de datos  1'!D2186</f>
        <v>44047</v>
      </c>
      <c r="D338" s="33" t="str">
        <f>+'[1]Base de datos  1'!E2186</f>
        <v>TR</v>
      </c>
      <c r="E338" s="33" t="str">
        <f>+'[1]Base de datos  1'!F2186</f>
        <v>Llanquihue 113, Pedro Ruz</v>
      </c>
      <c r="F338">
        <f>+'[1]Base de datos  1'!G2186</f>
        <v>0</v>
      </c>
      <c r="G338" s="92">
        <f>+'[1]Base de datos  1'!H2186</f>
        <v>15113</v>
      </c>
    </row>
    <row r="339" spans="1:7" x14ac:dyDescent="0.25">
      <c r="A339" s="33">
        <f>+'[1]Base de datos  1'!A2187</f>
        <v>44044</v>
      </c>
      <c r="B339" s="33" t="str">
        <f>+'[1]Base de datos  1'!C2187</f>
        <v>Pago Cuota</v>
      </c>
      <c r="C339" s="33">
        <f>+'[1]Base de datos  1'!D2187</f>
        <v>44047</v>
      </c>
      <c r="D339" s="33" t="str">
        <f>+'[1]Base de datos  1'!E2187</f>
        <v>TR</v>
      </c>
      <c r="E339" s="33" t="str">
        <f>+'[1]Base de datos  1'!F2187</f>
        <v>Puyehue 22, Cristina Olivares</v>
      </c>
      <c r="F339">
        <f>+'[1]Base de datos  1'!G2187</f>
        <v>0</v>
      </c>
      <c r="G339" s="92">
        <f>+'[1]Base de datos  1'!H2187</f>
        <v>23000</v>
      </c>
    </row>
    <row r="340" spans="1:7" x14ac:dyDescent="0.25">
      <c r="A340" s="33">
        <f>+'[1]Base de datos  1'!A2188</f>
        <v>44044</v>
      </c>
      <c r="B340" s="33" t="str">
        <f>+'[1]Base de datos  1'!C2188</f>
        <v>Pago Cuota</v>
      </c>
      <c r="C340" s="33">
        <f>+'[1]Base de datos  1'!D2188</f>
        <v>44047</v>
      </c>
      <c r="D340" s="33" t="str">
        <f>+'[1]Base de datos  1'!E2188</f>
        <v>TR</v>
      </c>
      <c r="E340" s="33" t="str">
        <f>+'[1]Base de datos  1'!F2188</f>
        <v>Puyehue 37,Jorge Matamala</v>
      </c>
      <c r="F340">
        <f>+'[1]Base de datos  1'!G2188</f>
        <v>0</v>
      </c>
      <c r="G340" s="92">
        <f>+'[1]Base de datos  1'!H2188</f>
        <v>23032</v>
      </c>
    </row>
    <row r="341" spans="1:7" x14ac:dyDescent="0.25">
      <c r="A341" s="33">
        <f>+'[1]Base de datos  1'!A2189</f>
        <v>44044</v>
      </c>
      <c r="B341" s="33" t="str">
        <f>+'[1]Base de datos  1'!C2189</f>
        <v>Pago Cuota</v>
      </c>
      <c r="C341" s="33">
        <f>+'[1]Base de datos  1'!D2189</f>
        <v>44047</v>
      </c>
      <c r="D341" s="33" t="str">
        <f>+'[1]Base de datos  1'!E2189</f>
        <v>TR</v>
      </c>
      <c r="E341" s="33" t="str">
        <f>+'[1]Base de datos  1'!F2189</f>
        <v>Icalma 72, Jorge Matamala</v>
      </c>
      <c r="F341">
        <f>+'[1]Base de datos  1'!G2189</f>
        <v>0</v>
      </c>
      <c r="G341" s="92">
        <f>+'[1]Base de datos  1'!H2189</f>
        <v>23072</v>
      </c>
    </row>
    <row r="342" spans="1:7" x14ac:dyDescent="0.25">
      <c r="A342" s="33">
        <f>+'[1]Base de datos  1'!A2190</f>
        <v>44044</v>
      </c>
      <c r="B342" s="33" t="str">
        <f>+'[1]Base de datos  1'!C2190</f>
        <v>Pago Cuota</v>
      </c>
      <c r="C342" s="33">
        <f>+'[1]Base de datos  1'!D2190</f>
        <v>44047</v>
      </c>
      <c r="D342" s="33" t="str">
        <f>+'[1]Base de datos  1'!E2190</f>
        <v>TR</v>
      </c>
      <c r="E342" s="33" t="str">
        <f>+'[1]Base de datos  1'!F2190</f>
        <v>Llanquihue 96, Carlos Alvarez</v>
      </c>
      <c r="F342">
        <f>+'[1]Base de datos  1'!G2190</f>
        <v>0</v>
      </c>
      <c r="G342" s="92">
        <f>+'[1]Base de datos  1'!H2190</f>
        <v>46192</v>
      </c>
    </row>
    <row r="343" spans="1:7" x14ac:dyDescent="0.25">
      <c r="A343" s="33">
        <f>+'[1]Base de datos  1'!A2191</f>
        <v>44044</v>
      </c>
      <c r="B343" s="33" t="str">
        <f>+'[1]Base de datos  1'!C2191</f>
        <v>Pago Cuota</v>
      </c>
      <c r="C343" s="33">
        <f>+'[1]Base de datos  1'!D2191</f>
        <v>44047</v>
      </c>
      <c r="D343" s="33" t="str">
        <f>+'[1]Base de datos  1'!E2191</f>
        <v>TR</v>
      </c>
      <c r="E343" s="33" t="str">
        <f>+'[1]Base de datos  1'!F2191</f>
        <v>Villarrica 106, Carolina Uribe</v>
      </c>
      <c r="F343">
        <f>+'[1]Base de datos  1'!G2191</f>
        <v>0</v>
      </c>
      <c r="G343" s="92">
        <f>+'[1]Base de datos  1'!H2191</f>
        <v>69000</v>
      </c>
    </row>
    <row r="344" spans="1:7" x14ac:dyDescent="0.25">
      <c r="A344" s="33">
        <f>+'[1]Base de datos  1'!A2192</f>
        <v>44044</v>
      </c>
      <c r="B344" s="33" t="str">
        <f>+'[1]Base de datos  1'!C2192</f>
        <v>Pago Cuota</v>
      </c>
      <c r="C344" s="33">
        <f>+'[1]Base de datos  1'!D2192</f>
        <v>44050</v>
      </c>
      <c r="D344" s="33" t="str">
        <f>+'[1]Base de datos  1'!E2192</f>
        <v>TR</v>
      </c>
      <c r="E344" s="33" t="str">
        <f>+'[1]Base de datos  1'!F2192</f>
        <v>Llanquihue 74, Eliana Haro</v>
      </c>
      <c r="F344">
        <f>+'[1]Base de datos  1'!G2192</f>
        <v>0</v>
      </c>
      <c r="G344" s="92">
        <f>+'[1]Base de datos  1'!H2192</f>
        <v>23000</v>
      </c>
    </row>
    <row r="345" spans="1:7" x14ac:dyDescent="0.25">
      <c r="A345" s="33">
        <f>+'[1]Base de datos  1'!A2193</f>
        <v>44044</v>
      </c>
      <c r="B345" s="33" t="str">
        <f>+'[1]Base de datos  1'!C2193</f>
        <v>Pago Cuota</v>
      </c>
      <c r="C345" s="33">
        <f>+'[1]Base de datos  1'!D2193</f>
        <v>44050</v>
      </c>
      <c r="D345" s="33" t="str">
        <f>+'[1]Base de datos  1'!E2193</f>
        <v>TR</v>
      </c>
      <c r="E345" s="33" t="str">
        <f>+'[1]Base de datos  1'!F2193</f>
        <v>Puyehue 30, Ana Montenegro</v>
      </c>
      <c r="F345">
        <f>+'[1]Base de datos  1'!G2193</f>
        <v>0</v>
      </c>
      <c r="G345" s="92">
        <f>+'[1]Base de datos  1'!H2193</f>
        <v>23000</v>
      </c>
    </row>
    <row r="346" spans="1:7" x14ac:dyDescent="0.25">
      <c r="A346" s="33">
        <f>+'[1]Base de datos  1'!A2194</f>
        <v>44044</v>
      </c>
      <c r="B346" s="33" t="str">
        <f>+'[1]Base de datos  1'!C2194</f>
        <v>Pago Cuota</v>
      </c>
      <c r="C346" s="33">
        <f>+'[1]Base de datos  1'!D2194</f>
        <v>44050</v>
      </c>
      <c r="D346" s="33" t="str">
        <f>+'[1]Base de datos  1'!E2194</f>
        <v>TR</v>
      </c>
      <c r="E346" s="33" t="str">
        <f>+'[1]Base de datos  1'!F2194</f>
        <v>Puyehue 36, Militza Cortes</v>
      </c>
      <c r="F346">
        <f>+'[1]Base de datos  1'!G2194</f>
        <v>0</v>
      </c>
      <c r="G346" s="92">
        <f>+'[1]Base de datos  1'!H2194</f>
        <v>23000</v>
      </c>
    </row>
    <row r="347" spans="1:7" x14ac:dyDescent="0.25">
      <c r="A347" s="33">
        <f>+'[1]Base de datos  1'!A2195</f>
        <v>44044</v>
      </c>
      <c r="B347" s="33" t="str">
        <f>+'[1]Base de datos  1'!C2195</f>
        <v>Pago Cuota</v>
      </c>
      <c r="C347" s="33">
        <f>+'[1]Base de datos  1'!D2195</f>
        <v>44050</v>
      </c>
      <c r="D347" s="33" t="str">
        <f>+'[1]Base de datos  1'!E2195</f>
        <v>TR</v>
      </c>
      <c r="E347" s="33" t="str">
        <f>+'[1]Base de datos  1'!F2195</f>
        <v>Llanquihue 97-A, Castillo Olivera</v>
      </c>
      <c r="F347">
        <f>+'[1]Base de datos  1'!G2195</f>
        <v>0</v>
      </c>
      <c r="G347" s="92">
        <f>+'[1]Base de datos  1'!H2195</f>
        <v>138000</v>
      </c>
    </row>
    <row r="348" spans="1:7" x14ac:dyDescent="0.25">
      <c r="A348" s="33">
        <f>+'[1]Base de datos  1'!A2196</f>
        <v>44044</v>
      </c>
      <c r="B348" s="33" t="str">
        <f>+'[1]Base de datos  1'!C2196</f>
        <v>Pago Cuota</v>
      </c>
      <c r="C348" s="33">
        <f>+'[1]Base de datos  1'!D2196</f>
        <v>44053</v>
      </c>
      <c r="D348" s="33" t="str">
        <f>+'[1]Base de datos  1'!E2196</f>
        <v>TR</v>
      </c>
      <c r="E348" s="33" t="str">
        <f>+'[1]Base de datos  1'!F2196</f>
        <v>Llanquihue 119, Maria Madariaga</v>
      </c>
      <c r="F348">
        <f>+'[1]Base de datos  1'!G2196</f>
        <v>0</v>
      </c>
      <c r="G348" s="92">
        <f>+'[1]Base de datos  1'!H2196</f>
        <v>23000</v>
      </c>
    </row>
    <row r="349" spans="1:7" x14ac:dyDescent="0.25">
      <c r="A349" s="33">
        <f>+'[1]Base de datos  1'!A2197</f>
        <v>44044</v>
      </c>
      <c r="B349" s="33" t="str">
        <f>+'[1]Base de datos  1'!C2197</f>
        <v>Pago Cuota</v>
      </c>
      <c r="C349" s="33">
        <f>+'[1]Base de datos  1'!D2197</f>
        <v>44053</v>
      </c>
      <c r="D349" s="33" t="str">
        <f>+'[1]Base de datos  1'!E2197</f>
        <v>D/E</v>
      </c>
      <c r="E349" s="33" t="str">
        <f>+'[1]Base de datos  1'!F2197</f>
        <v>Veronica Silva, Puyehue 28</v>
      </c>
      <c r="F349">
        <f>+'[1]Base de datos  1'!G2197</f>
        <v>0</v>
      </c>
      <c r="G349" s="92">
        <f>+'[1]Base de datos  1'!H2197</f>
        <v>46000</v>
      </c>
    </row>
    <row r="350" spans="1:7" x14ac:dyDescent="0.25">
      <c r="A350" s="33">
        <f>+'[1]Base de datos  1'!A2198</f>
        <v>44044</v>
      </c>
      <c r="B350" s="33" t="str">
        <f>+'[1]Base de datos  1'!C2198</f>
        <v>Pago Cuota</v>
      </c>
      <c r="C350" s="33">
        <f>+'[1]Base de datos  1'!D2198</f>
        <v>44053</v>
      </c>
      <c r="D350" s="33" t="str">
        <f>+'[1]Base de datos  1'!E2198</f>
        <v>TR</v>
      </c>
      <c r="E350" s="33" t="str">
        <f>+'[1]Base de datos  1'!F2198</f>
        <v>Ranco 48, Carola Arriagada</v>
      </c>
      <c r="F350">
        <f>+'[1]Base de datos  1'!G2198</f>
        <v>0</v>
      </c>
      <c r="G350" s="92">
        <f>+'[1]Base de datos  1'!H2198</f>
        <v>92000</v>
      </c>
    </row>
    <row r="351" spans="1:7" x14ac:dyDescent="0.25">
      <c r="A351" s="33">
        <f>+'[1]Base de datos  1'!A2199</f>
        <v>44044</v>
      </c>
      <c r="B351" s="33" t="str">
        <f>+'[1]Base de datos  1'!C2199</f>
        <v>Pago Cuota</v>
      </c>
      <c r="C351" s="33">
        <f>+'[1]Base de datos  1'!D2199</f>
        <v>44053</v>
      </c>
      <c r="D351" s="33" t="str">
        <f>+'[1]Base de datos  1'!E2199</f>
        <v>D/E</v>
      </c>
      <c r="E351" s="33" t="str">
        <f>+'[1]Base de datos  1'!F2199</f>
        <v>Ranco 83, Silvia Gonzalez</v>
      </c>
      <c r="F351">
        <f>+'[1]Base de datos  1'!G2199</f>
        <v>0</v>
      </c>
      <c r="G351" s="92">
        <f>+'[1]Base de datos  1'!H2199</f>
        <v>120000</v>
      </c>
    </row>
    <row r="352" spans="1:7" x14ac:dyDescent="0.25">
      <c r="A352" s="33">
        <f>+'[1]Base de datos  1'!A2200</f>
        <v>44044</v>
      </c>
      <c r="B352" s="33" t="str">
        <f>+'[1]Base de datos  1'!C2200</f>
        <v>Pago Cuota</v>
      </c>
      <c r="C352" s="33">
        <f>+'[1]Base de datos  1'!D2200</f>
        <v>44054</v>
      </c>
      <c r="D352" s="33" t="str">
        <f>+'[1]Base de datos  1'!E2200</f>
        <v>TR</v>
      </c>
      <c r="E352" s="33" t="str">
        <f>+'[1]Base de datos  1'!F2200</f>
        <v>Villarrica 118, Pia Burgos</v>
      </c>
      <c r="F352">
        <f>+'[1]Base de datos  1'!G2200</f>
        <v>0</v>
      </c>
      <c r="G352" s="92">
        <f>+'[1]Base de datos  1'!H2200</f>
        <v>146000</v>
      </c>
    </row>
    <row r="353" spans="1:8" x14ac:dyDescent="0.25">
      <c r="A353" s="33">
        <f>+'[1]Base de datos  1'!A2201</f>
        <v>44044</v>
      </c>
      <c r="B353" s="33" t="str">
        <f>+'[1]Base de datos  1'!C2201</f>
        <v>Pago Cuota</v>
      </c>
      <c r="C353" s="33">
        <f>+'[1]Base de datos  1'!D2201</f>
        <v>44055</v>
      </c>
      <c r="D353" s="33" t="str">
        <f>+'[1]Base de datos  1'!E2201</f>
        <v>TR</v>
      </c>
      <c r="E353" s="33" t="str">
        <f>+'[1]Base de datos  1'!F2201</f>
        <v>Puyehue 53, Maria Vicencio</v>
      </c>
      <c r="F353">
        <f>+'[1]Base de datos  1'!G2201</f>
        <v>0</v>
      </c>
      <c r="G353" s="92">
        <f>+'[1]Base de datos  1'!H2201</f>
        <v>23000</v>
      </c>
    </row>
    <row r="354" spans="1:8" x14ac:dyDescent="0.25">
      <c r="A354" s="33">
        <f>+'[1]Base de datos  1'!A2202</f>
        <v>44044</v>
      </c>
      <c r="B354" s="33" t="str">
        <f>+'[1]Base de datos  1'!C2202</f>
        <v>Pago Cuota</v>
      </c>
      <c r="C354" s="33">
        <f>+'[1]Base de datos  1'!D2202</f>
        <v>44055</v>
      </c>
      <c r="D354" s="33" t="str">
        <f>+'[1]Base de datos  1'!E2202</f>
        <v>TR</v>
      </c>
      <c r="E354" s="33" t="str">
        <f>+'[1]Base de datos  1'!F2202</f>
        <v>Ranco 54, Juan Pablo Montero</v>
      </c>
      <c r="F354">
        <f>+'[1]Base de datos  1'!G2202</f>
        <v>0</v>
      </c>
      <c r="G354" s="92">
        <f>+'[1]Base de datos  1'!H2202</f>
        <v>98000</v>
      </c>
    </row>
    <row r="355" spans="1:8" x14ac:dyDescent="0.25">
      <c r="A355" s="33">
        <f>+'[1]Base de datos  1'!A2203</f>
        <v>44044</v>
      </c>
      <c r="B355" s="33" t="str">
        <f>+'[1]Base de datos  1'!C2203</f>
        <v>Pago Cuota</v>
      </c>
      <c r="C355" s="33">
        <f>+'[1]Base de datos  1'!D2203</f>
        <v>44060</v>
      </c>
      <c r="D355" s="33" t="str">
        <f>+'[1]Base de datos  1'!E2203</f>
        <v>TR</v>
      </c>
      <c r="E355" s="33" t="str">
        <f>+'[1]Base de datos  1'!F2203</f>
        <v>Llanquihue 119, Maria Madariaga</v>
      </c>
      <c r="F355">
        <f>+'[1]Base de datos  1'!G2203</f>
        <v>0</v>
      </c>
      <c r="G355" s="92">
        <f>+'[1]Base de datos  1'!H2203</f>
        <v>23000</v>
      </c>
    </row>
    <row r="356" spans="1:8" x14ac:dyDescent="0.25">
      <c r="A356" s="33">
        <f>+'[1]Base de datos  1'!A2204</f>
        <v>44044</v>
      </c>
      <c r="B356" s="33" t="str">
        <f>+'[1]Base de datos  1'!C2204</f>
        <v>Pago Cuota</v>
      </c>
      <c r="C356" s="33">
        <f>+'[1]Base de datos  1'!D2204</f>
        <v>44060</v>
      </c>
      <c r="D356" s="33" t="str">
        <f>+'[1]Base de datos  1'!E2204</f>
        <v>TR</v>
      </c>
      <c r="E356" s="33" t="str">
        <f>+'[1]Base de datos  1'!F2204</f>
        <v>Villarrica 100, Julia Zuñiga</v>
      </c>
      <c r="F356">
        <f>+'[1]Base de datos  1'!G2204</f>
        <v>0</v>
      </c>
      <c r="G356" s="92">
        <f>+'[1]Base de datos  1'!H2204</f>
        <v>23100</v>
      </c>
    </row>
    <row r="357" spans="1:8" x14ac:dyDescent="0.25">
      <c r="A357" s="33">
        <f>+'[1]Base de datos  1'!A2205</f>
        <v>44044</v>
      </c>
      <c r="B357" s="33" t="str">
        <f>+'[1]Base de datos  1'!C2205</f>
        <v>Pago Cuota</v>
      </c>
      <c r="C357" s="33">
        <f>+'[1]Base de datos  1'!D2205</f>
        <v>44060</v>
      </c>
      <c r="D357" s="33" t="str">
        <f>+'[1]Base de datos  1'!E2205</f>
        <v>TR</v>
      </c>
      <c r="E357" s="33" t="str">
        <f>+'[1]Base de datos  1'!F2205</f>
        <v>Puyehue 34, Gladys Jorquera</v>
      </c>
      <c r="F357">
        <f>+'[1]Base de datos  1'!G2205</f>
        <v>0</v>
      </c>
      <c r="G357" s="92">
        <f>+'[1]Base de datos  1'!H2205</f>
        <v>115000</v>
      </c>
    </row>
    <row r="358" spans="1:8" x14ac:dyDescent="0.25">
      <c r="A358" s="33">
        <f>+'[1]Base de datos  1'!A2206</f>
        <v>44044</v>
      </c>
      <c r="B358" s="33" t="str">
        <f>+'[1]Base de datos  1'!C2206</f>
        <v>Pago Cuota</v>
      </c>
      <c r="C358" s="33">
        <f>+'[1]Base de datos  1'!D2206</f>
        <v>44062</v>
      </c>
      <c r="D358" s="33" t="str">
        <f>+'[1]Base de datos  1'!E2206</f>
        <v>TR</v>
      </c>
      <c r="E358" s="33" t="str">
        <f>+'[1]Base de datos  1'!F2206</f>
        <v>Riñihue 10, Hector Zuñiga</v>
      </c>
      <c r="F358">
        <f>+'[1]Base de datos  1'!G2206</f>
        <v>0</v>
      </c>
      <c r="G358" s="92">
        <f>+'[1]Base de datos  1'!H2206</f>
        <v>115000</v>
      </c>
      <c r="H358" s="4"/>
    </row>
    <row r="359" spans="1:8" x14ac:dyDescent="0.25">
      <c r="A359" s="33">
        <f>+'[1]Base de datos  1'!A2207</f>
        <v>44044</v>
      </c>
      <c r="B359" s="33" t="str">
        <f>+'[1]Base de datos  1'!C2207</f>
        <v>Pago Cuota</v>
      </c>
      <c r="C359" s="33">
        <f>+'[1]Base de datos  1'!D2207</f>
        <v>44063</v>
      </c>
      <c r="D359" s="33" t="str">
        <f>+'[1]Base de datos  1'!E2207</f>
        <v>TR</v>
      </c>
      <c r="E359" s="33" t="str">
        <f>+'[1]Base de datos  1'!F2207</f>
        <v>Llanquihue 113, Pedro Ruz</v>
      </c>
      <c r="F359">
        <f>+'[1]Base de datos  1'!G2207</f>
        <v>0</v>
      </c>
      <c r="G359" s="92">
        <f>+'[1]Base de datos  1'!H2207</f>
        <v>23113</v>
      </c>
    </row>
    <row r="360" spans="1:8" x14ac:dyDescent="0.25">
      <c r="A360" s="33">
        <f>+'[1]Base de datos  1'!A2208</f>
        <v>44044</v>
      </c>
      <c r="B360" s="33" t="str">
        <f>+'[1]Base de datos  1'!C2208</f>
        <v>Pago Cuota</v>
      </c>
      <c r="C360" s="33">
        <f>+'[1]Base de datos  1'!D2208</f>
        <v>44063</v>
      </c>
      <c r="D360" s="33" t="str">
        <f>+'[1]Base de datos  1'!E2208</f>
        <v>TR</v>
      </c>
      <c r="E360" s="33" t="str">
        <f>+'[1]Base de datos  1'!F2208</f>
        <v>Puyehue 24, Manuel Latapiat</v>
      </c>
      <c r="F360">
        <f>+'[1]Base de datos  1'!G2208</f>
        <v>0</v>
      </c>
      <c r="G360" s="92">
        <f>+'[1]Base de datos  1'!H2208</f>
        <v>46000</v>
      </c>
    </row>
    <row r="361" spans="1:8" x14ac:dyDescent="0.25">
      <c r="A361" s="33">
        <f>+'[1]Base de datos  1'!A2209</f>
        <v>44044</v>
      </c>
      <c r="B361" s="33" t="str">
        <f>+'[1]Base de datos  1'!C2209</f>
        <v>Pago Cuota</v>
      </c>
      <c r="C361" s="33">
        <f>+'[1]Base de datos  1'!D2209</f>
        <v>44063</v>
      </c>
      <c r="D361" s="33" t="str">
        <f>+'[1]Base de datos  1'!E2209</f>
        <v>TR</v>
      </c>
      <c r="E361" s="33" t="str">
        <f>+'[1]Base de datos  1'!F2209</f>
        <v>Llanquihue 103-105 Tatiana Tejos</v>
      </c>
      <c r="F361">
        <f>+'[1]Base de datos  1'!G2209</f>
        <v>0</v>
      </c>
      <c r="G361" s="92">
        <f>+'[1]Base de datos  1'!H2209</f>
        <v>46000</v>
      </c>
    </row>
    <row r="362" spans="1:8" x14ac:dyDescent="0.25">
      <c r="A362" s="33">
        <f>+'[1]Base de datos  1'!A2210</f>
        <v>44044</v>
      </c>
      <c r="B362" s="33" t="str">
        <f>+'[1]Base de datos  1'!C2210</f>
        <v>Pago Cuota</v>
      </c>
      <c r="C362" s="33">
        <f>+'[1]Base de datos  1'!D2210</f>
        <v>44064</v>
      </c>
      <c r="D362" s="33" t="str">
        <f>+'[1]Base de datos  1'!E2210</f>
        <v>TR</v>
      </c>
      <c r="E362" s="33" t="str">
        <f>+'[1]Base de datos  1'!F2210</f>
        <v>Ranco 50, Julia Parra</v>
      </c>
      <c r="F362">
        <f>+'[1]Base de datos  1'!G2210</f>
        <v>0</v>
      </c>
      <c r="G362" s="92">
        <f>+'[1]Base de datos  1'!H2210</f>
        <v>20000</v>
      </c>
    </row>
    <row r="363" spans="1:8" x14ac:dyDescent="0.25">
      <c r="A363" s="33">
        <f>+'[1]Base de datos  1'!A2211</f>
        <v>44044</v>
      </c>
      <c r="B363" s="33" t="str">
        <f>+'[1]Base de datos  1'!C2211</f>
        <v>Pago Cuota</v>
      </c>
      <c r="C363" s="33">
        <f>+'[1]Base de datos  1'!D2211</f>
        <v>44064</v>
      </c>
      <c r="D363" s="33" t="str">
        <f>+'[1]Base de datos  1'!E2211</f>
        <v>TR</v>
      </c>
      <c r="E363" s="33" t="str">
        <f>+'[1]Base de datos  1'!F2211</f>
        <v>Ranco 79, Ismelda Meza</v>
      </c>
      <c r="F363">
        <f>+'[1]Base de datos  1'!G2211</f>
        <v>0</v>
      </c>
      <c r="G363" s="92">
        <f>+'[1]Base de datos  1'!H2211</f>
        <v>20000</v>
      </c>
    </row>
    <row r="364" spans="1:8" x14ac:dyDescent="0.25">
      <c r="A364" s="33">
        <f>+'[1]Base de datos  1'!A2212</f>
        <v>44044</v>
      </c>
      <c r="B364" s="33" t="str">
        <f>+'[1]Base de datos  1'!C2212</f>
        <v>Pago Cuota</v>
      </c>
      <c r="C364" s="33">
        <f>+'[1]Base de datos  1'!D2212</f>
        <v>44067</v>
      </c>
      <c r="D364" s="33" t="str">
        <f>+'[1]Base de datos  1'!E2212</f>
        <v>TR</v>
      </c>
      <c r="E364" s="33" t="str">
        <f>+'[1]Base de datos  1'!F2212</f>
        <v xml:space="preserve">Puyehue 32, Ivonne Jorquera </v>
      </c>
      <c r="F364">
        <f>+'[1]Base de datos  1'!G2212</f>
        <v>0</v>
      </c>
      <c r="G364" s="92">
        <f>+'[1]Base de datos  1'!H2212</f>
        <v>23000</v>
      </c>
    </row>
    <row r="365" spans="1:8" x14ac:dyDescent="0.25">
      <c r="A365" s="33">
        <f>+'[1]Base de datos  1'!A2213</f>
        <v>44044</v>
      </c>
      <c r="B365" s="33" t="str">
        <f>+'[1]Base de datos  1'!C2213</f>
        <v>Pago Cuota</v>
      </c>
      <c r="C365" s="33">
        <f>+'[1]Base de datos  1'!D2213</f>
        <v>44067</v>
      </c>
      <c r="D365" s="33" t="str">
        <f>+'[1]Base de datos  1'!E2213</f>
        <v>TR</v>
      </c>
      <c r="E365" s="33" t="str">
        <f>+'[1]Base de datos  1'!F2213</f>
        <v>Ranco 42, Octavio Arrue</v>
      </c>
      <c r="F365">
        <f>+'[1]Base de datos  1'!G2213</f>
        <v>0</v>
      </c>
      <c r="G365" s="92">
        <f>+'[1]Base de datos  1'!H2213</f>
        <v>23000</v>
      </c>
    </row>
    <row r="366" spans="1:8" x14ac:dyDescent="0.25">
      <c r="A366" s="33">
        <f>+'[1]Base de datos  1'!A2214</f>
        <v>44044</v>
      </c>
      <c r="B366" s="33" t="str">
        <f>+'[1]Base de datos  1'!C2214</f>
        <v>Pago Cuota</v>
      </c>
      <c r="C366" s="33">
        <f>+'[1]Base de datos  1'!D2214</f>
        <v>44067</v>
      </c>
      <c r="D366" s="33" t="str">
        <f>+'[1]Base de datos  1'!E2214</f>
        <v>TR</v>
      </c>
      <c r="E366" s="33" t="str">
        <f>+'[1]Base de datos  1'!F2214</f>
        <v>Llanquihue 80, Sergio Ibaceta</v>
      </c>
      <c r="F366">
        <f>+'[1]Base de datos  1'!G2214</f>
        <v>0</v>
      </c>
      <c r="G366" s="92">
        <f>+'[1]Base de datos  1'!H2214</f>
        <v>23080</v>
      </c>
    </row>
    <row r="367" spans="1:8" x14ac:dyDescent="0.25">
      <c r="A367" s="33">
        <f>+'[1]Base de datos  1'!A2215</f>
        <v>44044</v>
      </c>
      <c r="B367" s="33" t="str">
        <f>+'[1]Base de datos  1'!C2215</f>
        <v>Pago Cuota</v>
      </c>
      <c r="C367" s="33">
        <f>+'[1]Base de datos  1'!D2215</f>
        <v>44067</v>
      </c>
      <c r="D367" s="33" t="str">
        <f>+'[1]Base de datos  1'!E2215</f>
        <v>TR</v>
      </c>
      <c r="E367" s="33" t="str">
        <f>+'[1]Base de datos  1'!F2215</f>
        <v>Ranco 50, Julia Parra</v>
      </c>
      <c r="F367">
        <f>+'[1]Base de datos  1'!G2215</f>
        <v>0</v>
      </c>
      <c r="G367" s="92">
        <f>+'[1]Base de datos  1'!H2215</f>
        <v>26000</v>
      </c>
    </row>
    <row r="368" spans="1:8" x14ac:dyDescent="0.25">
      <c r="A368" s="33">
        <f>+'[1]Base de datos  1'!A2216</f>
        <v>44044</v>
      </c>
      <c r="B368" s="33" t="str">
        <f>+'[1]Base de datos  1'!C2216</f>
        <v>Pago Cuota</v>
      </c>
      <c r="C368" s="33">
        <f>+'[1]Base de datos  1'!D2216</f>
        <v>44067</v>
      </c>
      <c r="D368" s="33" t="str">
        <f>+'[1]Base de datos  1'!E2216</f>
        <v>TR</v>
      </c>
      <c r="E368" s="33" t="str">
        <f>+'[1]Base de datos  1'!F2216</f>
        <v>Ranco 79, Ismelda Meza</v>
      </c>
      <c r="F368">
        <f>+'[1]Base de datos  1'!G2216</f>
        <v>0</v>
      </c>
      <c r="G368" s="92">
        <f>+'[1]Base de datos  1'!H2216</f>
        <v>26000</v>
      </c>
    </row>
    <row r="369" spans="1:7" x14ac:dyDescent="0.25">
      <c r="A369" s="33">
        <f>+'[1]Base de datos  1'!A2217</f>
        <v>44044</v>
      </c>
      <c r="B369" s="33" t="str">
        <f>+'[1]Base de datos  1'!C2217</f>
        <v>Pago Cuota</v>
      </c>
      <c r="C369" s="33">
        <f>+'[1]Base de datos  1'!D2217</f>
        <v>44067</v>
      </c>
      <c r="D369" s="33" t="str">
        <f>+'[1]Base de datos  1'!E2217</f>
        <v>TR</v>
      </c>
      <c r="E369" s="33" t="str">
        <f>+'[1]Base de datos  1'!F2217</f>
        <v>Ranco 89, Teresa Rojas</v>
      </c>
      <c r="F369">
        <f>+'[1]Base de datos  1'!G2217</f>
        <v>0</v>
      </c>
      <c r="G369" s="92">
        <f>+'[1]Base de datos  1'!H2217</f>
        <v>100000</v>
      </c>
    </row>
    <row r="370" spans="1:7" x14ac:dyDescent="0.25">
      <c r="A370" s="33">
        <f>+'[1]Base de datos  1'!A2218</f>
        <v>44044</v>
      </c>
      <c r="B370" s="33" t="str">
        <f>+'[1]Base de datos  1'!C2218</f>
        <v>Pago Cuota</v>
      </c>
      <c r="C370" s="33">
        <f>+'[1]Base de datos  1'!D2218</f>
        <v>44068</v>
      </c>
      <c r="D370" s="33" t="str">
        <f>+'[1]Base de datos  1'!E2218</f>
        <v>TR</v>
      </c>
      <c r="E370" s="33" t="str">
        <f>+'[1]Base de datos  1'!F2218</f>
        <v>Ranco 91, Jeanette Ibarra</v>
      </c>
      <c r="F370">
        <f>+'[1]Base de datos  1'!G2218</f>
        <v>0</v>
      </c>
      <c r="G370" s="92">
        <f>+'[1]Base de datos  1'!H2218</f>
        <v>11000</v>
      </c>
    </row>
    <row r="371" spans="1:7" x14ac:dyDescent="0.25">
      <c r="A371" s="33">
        <f>+'[1]Base de datos  1'!A2219</f>
        <v>44044</v>
      </c>
      <c r="B371" s="33" t="str">
        <f>+'[1]Base de datos  1'!C2219</f>
        <v>Pago Cuota</v>
      </c>
      <c r="C371" s="33">
        <f>+'[1]Base de datos  1'!D2219</f>
        <v>44069</v>
      </c>
      <c r="D371" s="33" t="str">
        <f>+'[1]Base de datos  1'!E2219</f>
        <v>TR</v>
      </c>
      <c r="E371" s="33" t="str">
        <f>+'[1]Base de datos  1'!F2219</f>
        <v>Ranco 91, Jeanette Ibarra</v>
      </c>
      <c r="F371">
        <f>+'[1]Base de datos  1'!G2219</f>
        <v>0</v>
      </c>
      <c r="G371" s="92">
        <f>+'[1]Base de datos  1'!H2219</f>
        <v>138000</v>
      </c>
    </row>
    <row r="372" spans="1:7" x14ac:dyDescent="0.25">
      <c r="A372" s="33">
        <f>+'[1]Base de datos  1'!A2220</f>
        <v>44044</v>
      </c>
      <c r="B372" s="33" t="str">
        <f>+'[1]Base de datos  1'!C2220</f>
        <v>Pago Cuota</v>
      </c>
      <c r="C372" s="33">
        <f>+'[1]Base de datos  1'!D2220</f>
        <v>44070</v>
      </c>
      <c r="D372" s="33" t="str">
        <f>+'[1]Base de datos  1'!E2220</f>
        <v>TR</v>
      </c>
      <c r="E372" s="33" t="str">
        <f>+'[1]Base de datos  1'!F2220</f>
        <v>Ranco 91, Jeanette Ibarra</v>
      </c>
      <c r="F372">
        <f>+'[1]Base de datos  1'!G2220</f>
        <v>0</v>
      </c>
      <c r="G372" s="92">
        <f>+'[1]Base de datos  1'!H2220</f>
        <v>69000</v>
      </c>
    </row>
    <row r="373" spans="1:7" x14ac:dyDescent="0.25">
      <c r="A373" s="33">
        <f>+'[1]Base de datos  1'!A2221</f>
        <v>44044</v>
      </c>
      <c r="B373" s="33" t="str">
        <f>+'[1]Base de datos  1'!C2221</f>
        <v>Pago Cuota</v>
      </c>
      <c r="C373" s="33">
        <f>+'[1]Base de datos  1'!D2221</f>
        <v>44071</v>
      </c>
      <c r="D373" s="33" t="str">
        <f>+'[1]Base de datos  1'!E2221</f>
        <v>TR</v>
      </c>
      <c r="E373" s="33" t="str">
        <f>+'[1]Base de datos  1'!F2221</f>
        <v>Ranco 95, Charles Beecher</v>
      </c>
      <c r="F373">
        <f>+'[1]Base de datos  1'!G2221</f>
        <v>0</v>
      </c>
      <c r="G373" s="92">
        <f>+'[1]Base de datos  1'!H2221</f>
        <v>23095</v>
      </c>
    </row>
    <row r="374" spans="1:7" x14ac:dyDescent="0.25">
      <c r="A374" s="33">
        <f>+'[1]Base de datos  1'!A2222</f>
        <v>44044</v>
      </c>
      <c r="B374" s="33" t="str">
        <f>+'[1]Base de datos  1'!C2222</f>
        <v>Pago Cuota</v>
      </c>
      <c r="C374" s="33">
        <f>+'[1]Base de datos  1'!D2222</f>
        <v>44071</v>
      </c>
      <c r="D374" s="33" t="str">
        <f>+'[1]Base de datos  1'!E2222</f>
        <v>TR</v>
      </c>
      <c r="E374" s="33" t="str">
        <f>+'[1]Base de datos  1'!F2222</f>
        <v>Ranco 95, Charles Beecher</v>
      </c>
      <c r="F374">
        <f>+'[1]Base de datos  1'!G2222</f>
        <v>0</v>
      </c>
      <c r="G374" s="92">
        <f>+'[1]Base de datos  1'!H2222</f>
        <v>23095</v>
      </c>
    </row>
    <row r="375" spans="1:7" x14ac:dyDescent="0.25">
      <c r="A375" s="33">
        <f>+'[1]Base de datos  1'!A2223</f>
        <v>44044</v>
      </c>
      <c r="B375" s="33" t="str">
        <f>+'[1]Base de datos  1'!C2223</f>
        <v>Pago Cuota</v>
      </c>
      <c r="C375" s="33">
        <f>+'[1]Base de datos  1'!D2223</f>
        <v>44071</v>
      </c>
      <c r="D375" s="33" t="str">
        <f>+'[1]Base de datos  1'!E2223</f>
        <v>TR</v>
      </c>
      <c r="E375" s="33" t="str">
        <f>+'[1]Base de datos  1'!F2223</f>
        <v>Ranco 95, Charles Beecher</v>
      </c>
      <c r="F375">
        <f>+'[1]Base de datos  1'!G2223</f>
        <v>0</v>
      </c>
      <c r="G375" s="92">
        <f>+'[1]Base de datos  1'!H2223</f>
        <v>23095</v>
      </c>
    </row>
    <row r="376" spans="1:7" x14ac:dyDescent="0.25">
      <c r="A376" s="33">
        <f>+'[1]Base de datos  1'!A2224</f>
        <v>44044</v>
      </c>
      <c r="B376" s="33" t="str">
        <f>+'[1]Base de datos  1'!C2224</f>
        <v>Pago Cuota</v>
      </c>
      <c r="C376" s="33">
        <f>+'[1]Base de datos  1'!D2224</f>
        <v>44071</v>
      </c>
      <c r="D376" s="33" t="str">
        <f>+'[1]Base de datos  1'!E2224</f>
        <v>TR</v>
      </c>
      <c r="E376" s="33" t="str">
        <f>+'[1]Base de datos  1'!F2224</f>
        <v>Ranco 95, Charles Beecher</v>
      </c>
      <c r="F376">
        <f>+'[1]Base de datos  1'!G2224</f>
        <v>0</v>
      </c>
      <c r="G376" s="92">
        <f>+'[1]Base de datos  1'!H2224</f>
        <v>23095</v>
      </c>
    </row>
    <row r="377" spans="1:7" x14ac:dyDescent="0.25">
      <c r="A377" s="33">
        <f>+'[1]Base de datos  1'!A2225</f>
        <v>44044</v>
      </c>
      <c r="B377" s="33" t="str">
        <f>+'[1]Base de datos  1'!C2225</f>
        <v>Pago Cuota</v>
      </c>
      <c r="C377" s="33">
        <f>+'[1]Base de datos  1'!D2225</f>
        <v>44071</v>
      </c>
      <c r="D377" s="33" t="str">
        <f>+'[1]Base de datos  1'!E2225</f>
        <v>TR</v>
      </c>
      <c r="E377" s="33" t="str">
        <f>+'[1]Base de datos  1'!F2225</f>
        <v>Ranco 95, Charles Beecher</v>
      </c>
      <c r="F377">
        <f>+'[1]Base de datos  1'!G2225</f>
        <v>0</v>
      </c>
      <c r="G377" s="92">
        <f>+'[1]Base de datos  1'!H2225</f>
        <v>23095</v>
      </c>
    </row>
    <row r="378" spans="1:7" x14ac:dyDescent="0.25">
      <c r="A378" s="33">
        <f>+'[1]Base de datos  1'!A2226</f>
        <v>44044</v>
      </c>
      <c r="B378" s="33" t="str">
        <f>+'[1]Base de datos  1'!C2226</f>
        <v>Pago Cuota</v>
      </c>
      <c r="C378" s="33">
        <f>+'[1]Base de datos  1'!D2226</f>
        <v>44071</v>
      </c>
      <c r="D378" s="33" t="str">
        <f>+'[1]Base de datos  1'!E2226</f>
        <v>TR</v>
      </c>
      <c r="E378" s="33" t="str">
        <f>+'[1]Base de datos  1'!F2226</f>
        <v>Puyehue 51, Solange Aspee</v>
      </c>
      <c r="F378">
        <f>+'[1]Base de datos  1'!G2226</f>
        <v>0</v>
      </c>
      <c r="G378" s="92">
        <f>+'[1]Base de datos  1'!H2226</f>
        <v>46051</v>
      </c>
    </row>
    <row r="379" spans="1:7" x14ac:dyDescent="0.25">
      <c r="A379" s="33">
        <f>+'[1]Base de datos  1'!A2227</f>
        <v>44044</v>
      </c>
      <c r="B379" s="33" t="str">
        <f>+'[1]Base de datos  1'!C2227</f>
        <v>Pago Cuota</v>
      </c>
      <c r="C379" s="33">
        <f>+'[1]Base de datos  1'!D2227</f>
        <v>44074</v>
      </c>
      <c r="D379" s="33" t="str">
        <f>+'[1]Base de datos  1'!E2227</f>
        <v>TR</v>
      </c>
      <c r="E379" s="33" t="str">
        <f>+'[1]Base de datos  1'!F2227</f>
        <v>Villarrica 118, Pia Burgos</v>
      </c>
      <c r="F379">
        <f>+'[1]Base de datos  1'!G2227</f>
        <v>0</v>
      </c>
      <c r="G379" s="92">
        <f>+'[1]Base de datos  1'!H2227</f>
        <v>23000</v>
      </c>
    </row>
    <row r="380" spans="1:7" x14ac:dyDescent="0.25">
      <c r="A380" s="33">
        <f>+'[1]Base de datos  1'!A2228</f>
        <v>44044</v>
      </c>
      <c r="B380" s="33" t="str">
        <f>+'[1]Base de datos  1'!C2228</f>
        <v>Pago Cuota</v>
      </c>
      <c r="C380" s="33">
        <f>+'[1]Base de datos  1'!D2228</f>
        <v>44074</v>
      </c>
      <c r="D380" s="33" t="str">
        <f>+'[1]Base de datos  1'!E2228</f>
        <v>TR</v>
      </c>
      <c r="E380" s="33" t="str">
        <f>+'[1]Base de datos  1'!F2228</f>
        <v>Villarrica 123, Omar Sepulveda</v>
      </c>
      <c r="F380">
        <f>+'[1]Base de datos  1'!G2228</f>
        <v>0</v>
      </c>
      <c r="G380" s="92">
        <f>+'[1]Base de datos  1'!H2228</f>
        <v>23000</v>
      </c>
    </row>
    <row r="381" spans="1:7" x14ac:dyDescent="0.25">
      <c r="A381" s="33">
        <f>+'[1]Base de datos  1'!A2229</f>
        <v>44044</v>
      </c>
      <c r="B381" s="33" t="str">
        <f>+'[1]Base de datos  1'!C2229</f>
        <v>Pago Cuota</v>
      </c>
      <c r="C381" s="33">
        <f>+'[1]Base de datos  1'!D2229</f>
        <v>44074</v>
      </c>
      <c r="D381" s="33" t="str">
        <f>+'[1]Base de datos  1'!E2229</f>
        <v>TR</v>
      </c>
      <c r="E381" s="33" t="str">
        <f>+'[1]Base de datos  1'!F2229</f>
        <v>Villarrica 129, Ricardo Figueroa</v>
      </c>
      <c r="F381">
        <f>+'[1]Base de datos  1'!G2229</f>
        <v>0</v>
      </c>
      <c r="G381" s="92">
        <f>+'[1]Base de datos  1'!H2229</f>
        <v>23000</v>
      </c>
    </row>
    <row r="382" spans="1:7" x14ac:dyDescent="0.25">
      <c r="A382" s="33">
        <f>+'[1]Base de datos  1'!A2230</f>
        <v>44044</v>
      </c>
      <c r="B382" s="33" t="str">
        <f>+'[1]Base de datos  1'!C2230</f>
        <v>Pago Cuota</v>
      </c>
      <c r="C382" s="33">
        <f>+'[1]Base de datos  1'!D2230</f>
        <v>44074</v>
      </c>
      <c r="D382" s="33" t="str">
        <f>+'[1]Base de datos  1'!E2230</f>
        <v>TR</v>
      </c>
      <c r="E382" s="33" t="str">
        <f>+'[1]Base de datos  1'!F2230</f>
        <v>Villarrica 122, Ema Valdes</v>
      </c>
      <c r="F382">
        <f>+'[1]Base de datos  1'!G2230</f>
        <v>0</v>
      </c>
      <c r="G382" s="92">
        <f>+'[1]Base de datos  1'!H2230</f>
        <v>23000</v>
      </c>
    </row>
    <row r="383" spans="1:7" x14ac:dyDescent="0.25">
      <c r="A383" s="33">
        <f>+'[1]Base de datos  1'!A2231</f>
        <v>44044</v>
      </c>
      <c r="B383" s="33" t="str">
        <f>+'[1]Base de datos  1'!C2231</f>
        <v>Pago Cuota</v>
      </c>
      <c r="C383" s="33">
        <f>+'[1]Base de datos  1'!D2231</f>
        <v>44074</v>
      </c>
      <c r="D383" s="33" t="str">
        <f>+'[1]Base de datos  1'!E2231</f>
        <v>TR</v>
      </c>
      <c r="E383" s="33" t="str">
        <f>+'[1]Base de datos  1'!F2231</f>
        <v>Puyehue 37, Jorge Matamala</v>
      </c>
      <c r="F383">
        <f>+'[1]Base de datos  1'!G2231</f>
        <v>0</v>
      </c>
      <c r="G383" s="92">
        <f>+'[1]Base de datos  1'!H2231</f>
        <v>23037</v>
      </c>
    </row>
    <row r="384" spans="1:7" x14ac:dyDescent="0.25">
      <c r="A384" s="33">
        <f>+'[1]Base de datos  1'!A2232</f>
        <v>44044</v>
      </c>
      <c r="B384" s="33" t="str">
        <f>+'[1]Base de datos  1'!C2232</f>
        <v>Pago Cuota</v>
      </c>
      <c r="C384" s="33">
        <f>+'[1]Base de datos  1'!D2232</f>
        <v>44074</v>
      </c>
      <c r="D384" s="33" t="str">
        <f>+'[1]Base de datos  1'!E2232</f>
        <v>TR</v>
      </c>
      <c r="E384" s="33" t="str">
        <f>+'[1]Base de datos  1'!F2232</f>
        <v>Icalma 72, Jorge Matamala</v>
      </c>
      <c r="F384">
        <f>+'[1]Base de datos  1'!G2232</f>
        <v>0</v>
      </c>
      <c r="G384" s="92">
        <f>+'[1]Base de datos  1'!H2232</f>
        <v>23072</v>
      </c>
    </row>
    <row r="385" spans="1:8" x14ac:dyDescent="0.25">
      <c r="A385" s="33">
        <f>+'[1]Base de datos  1'!A2233</f>
        <v>44044</v>
      </c>
      <c r="B385" s="33" t="str">
        <f>+'[1]Base de datos  1'!C2233</f>
        <v>Pago Cuota</v>
      </c>
      <c r="C385" s="33">
        <f>+'[1]Base de datos  1'!D2233</f>
        <v>44074</v>
      </c>
      <c r="D385" s="33" t="str">
        <f>+'[1]Base de datos  1'!E2233</f>
        <v>TR</v>
      </c>
      <c r="E385" s="33" t="str">
        <f>+'[1]Base de datos  1'!F2233</f>
        <v>Llanquihue 82, Maria Molina</v>
      </c>
      <c r="F385">
        <f>+'[1]Base de datos  1'!G2233</f>
        <v>0</v>
      </c>
      <c r="G385" s="92">
        <f>+'[1]Base de datos  1'!H2233</f>
        <v>69000</v>
      </c>
    </row>
    <row r="386" spans="1:8" x14ac:dyDescent="0.25">
      <c r="A386" s="174">
        <f>+'[1]Base de datos  1'!A2234</f>
        <v>44044</v>
      </c>
      <c r="B386" s="174" t="str">
        <f>+'[1]Base de datos  1'!C2234</f>
        <v>Pago Cuota</v>
      </c>
      <c r="C386" s="174">
        <f>+'[1]Base de datos  1'!D2234</f>
        <v>44074</v>
      </c>
      <c r="D386" s="174" t="str">
        <f>+'[1]Base de datos  1'!E2234</f>
        <v>TR</v>
      </c>
      <c r="E386" s="174" t="str">
        <f>+'[1]Base de datos  1'!F2234</f>
        <v>R.Figueroa vuelto caja chica</v>
      </c>
      <c r="F386" s="175">
        <f>+'[1]Base de datos  1'!G2234</f>
        <v>0</v>
      </c>
      <c r="G386" s="249">
        <f>+'[1]Base de datos  1'!H2234</f>
        <v>77620</v>
      </c>
      <c r="H386" s="178">
        <f>SUM(G333:G386)</f>
        <v>2386168</v>
      </c>
    </row>
    <row r="387" spans="1:8" x14ac:dyDescent="0.25">
      <c r="A387" s="33">
        <f>+'[1]Base de datos  1'!A2235</f>
        <v>44075</v>
      </c>
      <c r="B387" s="33" t="str">
        <f>+'[1]Base de datos  1'!C2235</f>
        <v>Pago Cuota</v>
      </c>
      <c r="C387" s="33">
        <f>+'[1]Base de datos  1'!D2235</f>
        <v>44075</v>
      </c>
      <c r="D387" s="33" t="str">
        <f>+'[1]Base de datos  1'!E2235</f>
        <v>TR</v>
      </c>
      <c r="E387" s="33" t="str">
        <f>+'[1]Base de datos  1'!F2235</f>
        <v>Llanquihue 88, Pedro Flores</v>
      </c>
      <c r="F387">
        <f>+'[1]Base de datos  1'!G2235</f>
        <v>0</v>
      </c>
      <c r="G387" s="92">
        <f>+'[1]Base de datos  1'!H2235</f>
        <v>20000</v>
      </c>
    </row>
    <row r="388" spans="1:8" x14ac:dyDescent="0.25">
      <c r="A388" s="33">
        <f>+'[1]Base de datos  1'!A2236</f>
        <v>44075</v>
      </c>
      <c r="B388" s="33" t="str">
        <f>+'[1]Base de datos  1'!C2236</f>
        <v>Pago Cuota</v>
      </c>
      <c r="C388" s="33">
        <f>+'[1]Base de datos  1'!D2236</f>
        <v>44075</v>
      </c>
      <c r="D388" s="33" t="str">
        <f>+'[1]Base de datos  1'!E2236</f>
        <v>TR</v>
      </c>
      <c r="E388" s="33" t="str">
        <f>+'[1]Base de datos  1'!F2236</f>
        <v>Riñihue 19, Teresa Peña</v>
      </c>
      <c r="F388">
        <f>+'[1]Base de datos  1'!G2236</f>
        <v>0</v>
      </c>
      <c r="G388" s="92">
        <f>+'[1]Base de datos  1'!H2236</f>
        <v>23000</v>
      </c>
    </row>
    <row r="389" spans="1:8" x14ac:dyDescent="0.25">
      <c r="A389" s="33">
        <f>+'[1]Base de datos  1'!A2237</f>
        <v>44075</v>
      </c>
      <c r="B389" s="33" t="str">
        <f>+'[1]Base de datos  1'!C2237</f>
        <v>Pago Cuota</v>
      </c>
      <c r="C389" s="33">
        <f>+'[1]Base de datos  1'!D2237</f>
        <v>44075</v>
      </c>
      <c r="D389" s="33" t="str">
        <f>+'[1]Base de datos  1'!E2237</f>
        <v>TR</v>
      </c>
      <c r="E389" s="33" t="str">
        <f>+'[1]Base de datos  1'!F2237</f>
        <v>Llanquihue 97, Rene Rivero</v>
      </c>
      <c r="F389">
        <f>+'[1]Base de datos  1'!G2237</f>
        <v>0</v>
      </c>
      <c r="G389" s="92">
        <f>+'[1]Base de datos  1'!H2237</f>
        <v>23000</v>
      </c>
    </row>
    <row r="390" spans="1:8" x14ac:dyDescent="0.25">
      <c r="A390" s="33">
        <f>+'[1]Base de datos  1'!A2238</f>
        <v>44075</v>
      </c>
      <c r="B390" s="33" t="str">
        <f>+'[1]Base de datos  1'!C2238</f>
        <v>Pago Cuota</v>
      </c>
      <c r="C390" s="33">
        <f>+'[1]Base de datos  1'!D2238</f>
        <v>44075</v>
      </c>
      <c r="D390" s="33" t="str">
        <f>+'[1]Base de datos  1'!E2238</f>
        <v>TR</v>
      </c>
      <c r="E390" s="33" t="str">
        <f>+'[1]Base de datos  1'!F2238</f>
        <v>Villarrica 128, Claudia Ubilla</v>
      </c>
      <c r="F390">
        <f>+'[1]Base de datos  1'!G2238</f>
        <v>0</v>
      </c>
      <c r="G390" s="92">
        <f>+'[1]Base de datos  1'!H2238</f>
        <v>23000</v>
      </c>
    </row>
    <row r="391" spans="1:8" x14ac:dyDescent="0.25">
      <c r="A391" s="33">
        <f>+'[1]Base de datos  1'!A2239</f>
        <v>44075</v>
      </c>
      <c r="B391" s="33" t="str">
        <f>+'[1]Base de datos  1'!C2239</f>
        <v>Pago Cuota</v>
      </c>
      <c r="C391" s="33">
        <f>+'[1]Base de datos  1'!D2239</f>
        <v>44075</v>
      </c>
      <c r="D391" s="33" t="str">
        <f>+'[1]Base de datos  1'!E2239</f>
        <v>TR</v>
      </c>
      <c r="E391" s="33" t="str">
        <f>+'[1]Base de datos  1'!F2239</f>
        <v>Llanquihue 109, Teresa Gatica</v>
      </c>
      <c r="F391">
        <f>+'[1]Base de datos  1'!G2239</f>
        <v>0</v>
      </c>
      <c r="G391" s="92">
        <f>+'[1]Base de datos  1'!H2239</f>
        <v>23109</v>
      </c>
    </row>
    <row r="392" spans="1:8" x14ac:dyDescent="0.25">
      <c r="A392" s="33">
        <f>+'[1]Base de datos  1'!A2240</f>
        <v>44075</v>
      </c>
      <c r="B392" s="33" t="str">
        <f>+'[1]Base de datos  1'!C2240</f>
        <v>Pago Cuota</v>
      </c>
      <c r="C392" s="33">
        <f>+'[1]Base de datos  1'!D2240</f>
        <v>44076</v>
      </c>
      <c r="D392" s="33" t="str">
        <f>+'[1]Base de datos  1'!E2240</f>
        <v>TR</v>
      </c>
      <c r="E392" s="33" t="str">
        <f>+'[1]Base de datos  1'!F2240</f>
        <v>Puyehue 22, Cristina Olivares</v>
      </c>
      <c r="F392">
        <f>+'[1]Base de datos  1'!G2240</f>
        <v>0</v>
      </c>
      <c r="G392" s="92">
        <f>+'[1]Base de datos  1'!H2240</f>
        <v>23000</v>
      </c>
    </row>
    <row r="393" spans="1:8" x14ac:dyDescent="0.25">
      <c r="A393" s="33">
        <f>+'[1]Base de datos  1'!A2241</f>
        <v>44075</v>
      </c>
      <c r="B393" s="33" t="str">
        <f>+'[1]Base de datos  1'!C2241</f>
        <v>Pago Cuota</v>
      </c>
      <c r="C393" s="33">
        <f>+'[1]Base de datos  1'!D2241</f>
        <v>44077</v>
      </c>
      <c r="D393" s="33" t="str">
        <f>+'[1]Base de datos  1'!E2241</f>
        <v>TR</v>
      </c>
      <c r="E393" s="33" t="str">
        <f>+'[1]Base de datos  1'!F2241</f>
        <v>Villarica 102, Ximena Mancilla</v>
      </c>
      <c r="F393">
        <f>+'[1]Base de datos  1'!G2241</f>
        <v>0</v>
      </c>
      <c r="G393" s="92">
        <f>+'[1]Base de datos  1'!H2241</f>
        <v>23102</v>
      </c>
    </row>
    <row r="394" spans="1:8" x14ac:dyDescent="0.25">
      <c r="A394" s="33">
        <f>+'[1]Base de datos  1'!A2242</f>
        <v>44075</v>
      </c>
      <c r="B394" s="33" t="str">
        <f>+'[1]Base de datos  1'!C2242</f>
        <v>Pago Cuota</v>
      </c>
      <c r="C394" s="33">
        <f>+'[1]Base de datos  1'!D2242</f>
        <v>44077</v>
      </c>
      <c r="D394" s="33" t="str">
        <f>+'[1]Base de datos  1'!E2242</f>
        <v>TR</v>
      </c>
      <c r="E394" s="33" t="str">
        <f>+'[1]Base de datos  1'!F2242</f>
        <v>Ranco 52, Nancy Paez</v>
      </c>
      <c r="F394">
        <f>+'[1]Base de datos  1'!G2242</f>
        <v>0</v>
      </c>
      <c r="G394" s="92">
        <f>+'[1]Base de datos  1'!H2242</f>
        <v>46000</v>
      </c>
    </row>
    <row r="395" spans="1:8" x14ac:dyDescent="0.25">
      <c r="A395" s="33">
        <f>+'[1]Base de datos  1'!A2243</f>
        <v>44075</v>
      </c>
      <c r="B395" s="33" t="str">
        <f>+'[1]Base de datos  1'!C2243</f>
        <v>Pago Cuota</v>
      </c>
      <c r="C395" s="33">
        <f>+'[1]Base de datos  1'!D2243</f>
        <v>44082</v>
      </c>
      <c r="D395" s="33" t="str">
        <f>+'[1]Base de datos  1'!E2243</f>
        <v>TR</v>
      </c>
      <c r="E395" s="33" t="str">
        <f>+'[1]Base de datos  1'!F2243</f>
        <v>Ranco 91, Jeannette Ibarra</v>
      </c>
      <c r="F395">
        <f>+'[1]Base de datos  1'!G2243</f>
        <v>0</v>
      </c>
      <c r="G395" s="92">
        <f>+'[1]Base de datos  1'!H2243</f>
        <v>23000</v>
      </c>
    </row>
    <row r="396" spans="1:8" x14ac:dyDescent="0.25">
      <c r="A396" s="33">
        <f>+'[1]Base de datos  1'!A2244</f>
        <v>44075</v>
      </c>
      <c r="B396" s="33" t="str">
        <f>+'[1]Base de datos  1'!C2244</f>
        <v>Pago Cuota</v>
      </c>
      <c r="C396" s="33">
        <f>+'[1]Base de datos  1'!D2244</f>
        <v>44082</v>
      </c>
      <c r="D396" s="33" t="str">
        <f>+'[1]Base de datos  1'!E2244</f>
        <v>D/E</v>
      </c>
      <c r="E396" s="33" t="str">
        <f>+'[1]Base de datos  1'!F2244</f>
        <v>Llanquihue 107, Jose Navarro</v>
      </c>
      <c r="F396">
        <f>+'[1]Base de datos  1'!G2244</f>
        <v>0</v>
      </c>
      <c r="G396" s="92">
        <f>+'[1]Base de datos  1'!H2244</f>
        <v>260000</v>
      </c>
    </row>
    <row r="397" spans="1:8" x14ac:dyDescent="0.25">
      <c r="A397" s="33">
        <f>+'[1]Base de datos  1'!A2245</f>
        <v>44075</v>
      </c>
      <c r="B397" s="33" t="str">
        <f>+'[1]Base de datos  1'!C2245</f>
        <v>Pago Cuota</v>
      </c>
      <c r="C397" s="33">
        <f>+'[1]Base de datos  1'!D2245</f>
        <v>44083</v>
      </c>
      <c r="D397" s="33" t="str">
        <f>+'[1]Base de datos  1'!E2245</f>
        <v>TR</v>
      </c>
      <c r="E397" s="33" t="str">
        <f>+'[1]Base de datos  1'!F2245</f>
        <v>Riñihue 19, Teresa Peña</v>
      </c>
      <c r="F397">
        <f>+'[1]Base de datos  1'!G2245</f>
        <v>0</v>
      </c>
      <c r="G397" s="92">
        <f>+'[1]Base de datos  1'!H2245</f>
        <v>23000</v>
      </c>
    </row>
    <row r="398" spans="1:8" x14ac:dyDescent="0.25">
      <c r="A398" s="33">
        <f>+'[1]Base de datos  1'!A2246</f>
        <v>44075</v>
      </c>
      <c r="B398" s="33" t="str">
        <f>+'[1]Base de datos  1'!C2246</f>
        <v>Pago Cuota</v>
      </c>
      <c r="C398" s="33">
        <f>+'[1]Base de datos  1'!D2246</f>
        <v>44083</v>
      </c>
      <c r="D398" s="33" t="str">
        <f>+'[1]Base de datos  1'!E2246</f>
        <v>TR</v>
      </c>
      <c r="E398" s="33" t="str">
        <f>+'[1]Base de datos  1'!F2246</f>
        <v>Puyehue 30, Ana Montenegro</v>
      </c>
      <c r="F398">
        <f>+'[1]Base de datos  1'!G2246</f>
        <v>0</v>
      </c>
      <c r="G398" s="92">
        <f>+'[1]Base de datos  1'!H2246</f>
        <v>23000</v>
      </c>
    </row>
    <row r="399" spans="1:8" x14ac:dyDescent="0.25">
      <c r="A399" s="33">
        <f>+'[1]Base de datos  1'!A2247</f>
        <v>44075</v>
      </c>
      <c r="B399" s="33" t="str">
        <f>+'[1]Base de datos  1'!C2247</f>
        <v>Pago Cuota</v>
      </c>
      <c r="C399" s="33">
        <f>+'[1]Base de datos  1'!D2247</f>
        <v>44083</v>
      </c>
      <c r="D399" s="33" t="str">
        <f>+'[1]Base de datos  1'!E2247</f>
        <v>TR</v>
      </c>
      <c r="E399" s="33" t="str">
        <f>+'[1]Base de datos  1'!F2247</f>
        <v>Puyehue 43, Aurelio Sandoval</v>
      </c>
      <c r="F399">
        <f>+'[1]Base de datos  1'!G2247</f>
        <v>0</v>
      </c>
      <c r="G399" s="92">
        <f>+'[1]Base de datos  1'!H2247</f>
        <v>46000</v>
      </c>
    </row>
    <row r="400" spans="1:8" x14ac:dyDescent="0.25">
      <c r="A400" s="33">
        <f>+'[1]Base de datos  1'!A2248</f>
        <v>44075</v>
      </c>
      <c r="B400" s="33" t="str">
        <f>+'[1]Base de datos  1'!C2248</f>
        <v>Pago Cuota</v>
      </c>
      <c r="C400" s="33">
        <f>+'[1]Base de datos  1'!D2248</f>
        <v>44085</v>
      </c>
      <c r="D400" s="33" t="str">
        <f>+'[1]Base de datos  1'!E2248</f>
        <v>TR</v>
      </c>
      <c r="E400" s="33" t="str">
        <f>+'[1]Base de datos  1'!F2248</f>
        <v>Puyehue 36, Militza Cortes</v>
      </c>
      <c r="F400">
        <f>+'[1]Base de datos  1'!G2248</f>
        <v>0</v>
      </c>
      <c r="G400" s="92">
        <f>+'[1]Base de datos  1'!H2248</f>
        <v>23000</v>
      </c>
    </row>
    <row r="401" spans="1:8" x14ac:dyDescent="0.25">
      <c r="A401" s="33">
        <f>+'[1]Base de datos  1'!A2249</f>
        <v>44075</v>
      </c>
      <c r="B401" s="33" t="str">
        <f>+'[1]Base de datos  1'!C2249</f>
        <v>Pago Cuota</v>
      </c>
      <c r="C401" s="33">
        <f>+'[1]Base de datos  1'!D2249</f>
        <v>44085</v>
      </c>
      <c r="D401" s="33" t="str">
        <f>+'[1]Base de datos  1'!E2249</f>
        <v>TR</v>
      </c>
      <c r="E401" s="33" t="str">
        <f>+'[1]Base de datos  1'!F2249</f>
        <v>Llanquihue 103-105, Tatiana Tejos</v>
      </c>
      <c r="F401">
        <f>+'[1]Base de datos  1'!G2249</f>
        <v>0</v>
      </c>
      <c r="G401" s="92">
        <f>+'[1]Base de datos  1'!H2249</f>
        <v>46000</v>
      </c>
    </row>
    <row r="402" spans="1:8" x14ac:dyDescent="0.25">
      <c r="A402" s="33">
        <f>+'[1]Base de datos  1'!A2250</f>
        <v>44075</v>
      </c>
      <c r="B402" s="33" t="str">
        <f>+'[1]Base de datos  1'!C2250</f>
        <v>Pago Cuota</v>
      </c>
      <c r="C402" s="33">
        <f>+'[1]Base de datos  1'!D2250</f>
        <v>44088</v>
      </c>
      <c r="D402" s="33" t="str">
        <f>+'[1]Base de datos  1'!E2250</f>
        <v>TR</v>
      </c>
      <c r="E402" s="33" t="str">
        <f>+'[1]Base de datos  1'!F2250</f>
        <v>Ranco 77, Melinda Gonzalez</v>
      </c>
      <c r="F402">
        <f>+'[1]Base de datos  1'!G2250</f>
        <v>0</v>
      </c>
      <c r="G402" s="92">
        <f>+'[1]Base de datos  1'!H2250</f>
        <v>23000</v>
      </c>
    </row>
    <row r="403" spans="1:8" x14ac:dyDescent="0.25">
      <c r="A403" s="33">
        <f>+'[1]Base de datos  1'!A2251</f>
        <v>44075</v>
      </c>
      <c r="B403" s="33" t="str">
        <f>+'[1]Base de datos  1'!C2251</f>
        <v>Pago Cuota</v>
      </c>
      <c r="C403" s="33">
        <f>+'[1]Base de datos  1'!D2251</f>
        <v>44088</v>
      </c>
      <c r="D403" s="33" t="str">
        <f>+'[1]Base de datos  1'!E2251</f>
        <v>TR</v>
      </c>
      <c r="E403" s="33" t="str">
        <f>+'[1]Base de datos  1'!F2251</f>
        <v>Riñihue 27-29, Marta Manriquez</v>
      </c>
      <c r="F403">
        <f>+'[1]Base de datos  1'!G2251</f>
        <v>0</v>
      </c>
      <c r="G403" s="92">
        <f>+'[1]Base de datos  1'!H2251</f>
        <v>46000</v>
      </c>
    </row>
    <row r="404" spans="1:8" x14ac:dyDescent="0.25">
      <c r="A404" s="33">
        <f>+'[1]Base de datos  1'!A2252</f>
        <v>44075</v>
      </c>
      <c r="B404" s="33" t="str">
        <f>+'[1]Base de datos  1'!C2252</f>
        <v>Pago Cuota</v>
      </c>
      <c r="C404" s="33">
        <f>+'[1]Base de datos  1'!D2252</f>
        <v>44089</v>
      </c>
      <c r="D404" s="33" t="str">
        <f>+'[1]Base de datos  1'!E2252</f>
        <v>D/E</v>
      </c>
      <c r="E404" s="33" t="str">
        <f>+'[1]Base de datos  1'!F2252</f>
        <v>Villarrica 100, Julia Zuñiga</v>
      </c>
      <c r="F404">
        <f>+'[1]Base de datos  1'!G2252</f>
        <v>0</v>
      </c>
      <c r="G404" s="92">
        <f>+'[1]Base de datos  1'!H2252</f>
        <v>23100</v>
      </c>
    </row>
    <row r="405" spans="1:8" x14ac:dyDescent="0.25">
      <c r="A405" s="33">
        <f>+'[1]Base de datos  1'!A2253</f>
        <v>44075</v>
      </c>
      <c r="B405" s="33" t="str">
        <f>+'[1]Base de datos  1'!C2253</f>
        <v>Pago Cuota</v>
      </c>
      <c r="C405" s="33">
        <f>+'[1]Base de datos  1'!D2253</f>
        <v>44090</v>
      </c>
      <c r="D405" s="33" t="str">
        <f>+'[1]Base de datos  1'!E2253</f>
        <v>TR</v>
      </c>
      <c r="E405" s="33" t="str">
        <f>+'[1]Base de datos  1'!F2253</f>
        <v>Llanquihue 119. Maria Madariaga</v>
      </c>
      <c r="F405">
        <f>+'[1]Base de datos  1'!G2253</f>
        <v>0</v>
      </c>
      <c r="G405" s="92">
        <f>+'[1]Base de datos  1'!H2253</f>
        <v>46000</v>
      </c>
      <c r="H405" s="4"/>
    </row>
    <row r="406" spans="1:8" x14ac:dyDescent="0.25">
      <c r="A406" s="33">
        <f>+'[1]Base de datos  1'!A2254</f>
        <v>44075</v>
      </c>
      <c r="B406" s="33" t="str">
        <f>+'[1]Base de datos  1'!C2254</f>
        <v>Pago Cuota</v>
      </c>
      <c r="C406" s="33">
        <f>+'[1]Base de datos  1'!D2254</f>
        <v>44090</v>
      </c>
      <c r="D406" s="33" t="str">
        <f>+'[1]Base de datos  1'!E2254</f>
        <v>TR</v>
      </c>
      <c r="E406" s="33" t="str">
        <f>+'[1]Base de datos  1'!F2254</f>
        <v>Puyehue 24, Manuel Latapiat</v>
      </c>
      <c r="F406">
        <f>+'[1]Base de datos  1'!G2254</f>
        <v>0</v>
      </c>
      <c r="G406" s="92">
        <f>+'[1]Base de datos  1'!H2254</f>
        <v>46000</v>
      </c>
    </row>
    <row r="407" spans="1:8" x14ac:dyDescent="0.25">
      <c r="A407" s="33">
        <f>+'[1]Base de datos  1'!A2255</f>
        <v>44075</v>
      </c>
      <c r="B407" s="33" t="str">
        <f>+'[1]Base de datos  1'!C2255</f>
        <v>Pago Cuota</v>
      </c>
      <c r="C407" s="33">
        <f>+'[1]Base de datos  1'!D2255</f>
        <v>44090</v>
      </c>
      <c r="D407" s="33" t="str">
        <f>+'[1]Base de datos  1'!E2255</f>
        <v>TR</v>
      </c>
      <c r="E407" s="33" t="str">
        <f>+'[1]Base de datos  1'!F2255</f>
        <v>Ranco 56, Delia Quiroga</v>
      </c>
      <c r="F407">
        <f>+'[1]Base de datos  1'!G2255</f>
        <v>0</v>
      </c>
      <c r="G407" s="92">
        <f>+'[1]Base de datos  1'!H2255</f>
        <v>46000</v>
      </c>
    </row>
    <row r="408" spans="1:8" x14ac:dyDescent="0.25">
      <c r="A408" s="33">
        <f>+'[1]Base de datos  1'!A2256</f>
        <v>44075</v>
      </c>
      <c r="B408" s="33" t="str">
        <f>+'[1]Base de datos  1'!C2256</f>
        <v>Pago Cuota</v>
      </c>
      <c r="C408" s="33">
        <f>+'[1]Base de datos  1'!D2256</f>
        <v>44096</v>
      </c>
      <c r="D408" s="33" t="str">
        <f>+'[1]Base de datos  1'!E2256</f>
        <v>TR</v>
      </c>
      <c r="E408" s="33" t="str">
        <f>+'[1]Base de datos  1'!F2256</f>
        <v>Llanquihue 80, Sergio Ibaceta</v>
      </c>
      <c r="F408">
        <f>+'[1]Base de datos  1'!G2256</f>
        <v>0</v>
      </c>
      <c r="G408" s="92">
        <f>+'[1]Base de datos  1'!H2256</f>
        <v>23080</v>
      </c>
    </row>
    <row r="409" spans="1:8" x14ac:dyDescent="0.25">
      <c r="A409" s="33">
        <f>+'[1]Base de datos  1'!A2257</f>
        <v>44075</v>
      </c>
      <c r="B409" s="33" t="str">
        <f>+'[1]Base de datos  1'!C2257</f>
        <v>Pago Cuota</v>
      </c>
      <c r="C409" s="33">
        <f>+'[1]Base de datos  1'!D2257</f>
        <v>44096</v>
      </c>
      <c r="D409" s="33" t="str">
        <f>+'[1]Base de datos  1'!E2257</f>
        <v>TR</v>
      </c>
      <c r="E409" s="33" t="str">
        <f>+'[1]Base de datos  1'!F2257</f>
        <v>Llanquihue 113, Pedro Ruz</v>
      </c>
      <c r="F409">
        <f>+'[1]Base de datos  1'!G2257</f>
        <v>0</v>
      </c>
      <c r="G409" s="92">
        <f>+'[1]Base de datos  1'!H2257</f>
        <v>23113</v>
      </c>
    </row>
    <row r="410" spans="1:8" x14ac:dyDescent="0.25">
      <c r="A410" s="33">
        <f>+'[1]Base de datos  1'!A2258</f>
        <v>44075</v>
      </c>
      <c r="B410" s="33" t="str">
        <f>+'[1]Base de datos  1'!C2258</f>
        <v>Pago Cuota</v>
      </c>
      <c r="C410" s="33">
        <f>+'[1]Base de datos  1'!D2258</f>
        <v>44097</v>
      </c>
      <c r="D410" s="33" t="str">
        <f>+'[1]Base de datos  1'!E2258</f>
        <v>TR</v>
      </c>
      <c r="E410" s="33" t="str">
        <f>+'[1]Base de datos  1'!F2258</f>
        <v>Puyehue 32, Ivonne Jorquera</v>
      </c>
      <c r="F410">
        <f>+'[1]Base de datos  1'!G2258</f>
        <v>0</v>
      </c>
      <c r="G410" s="92">
        <f>+'[1]Base de datos  1'!H2258</f>
        <v>23000</v>
      </c>
    </row>
    <row r="411" spans="1:8" x14ac:dyDescent="0.25">
      <c r="A411" s="33">
        <f>+'[1]Base de datos  1'!A2259</f>
        <v>44075</v>
      </c>
      <c r="B411" s="33" t="str">
        <f>+'[1]Base de datos  1'!C2259</f>
        <v>Pago Cuota</v>
      </c>
      <c r="C411" s="33">
        <f>+'[1]Base de datos  1'!D2259</f>
        <v>44097</v>
      </c>
      <c r="D411" s="33" t="str">
        <f>+'[1]Base de datos  1'!E2259</f>
        <v>TR</v>
      </c>
      <c r="E411" s="33" t="str">
        <f>+'[1]Base de datos  1'!F2259</f>
        <v>Ranco 42, Octavo Arrue</v>
      </c>
      <c r="F411">
        <f>+'[1]Base de datos  1'!G2259</f>
        <v>0</v>
      </c>
      <c r="G411" s="92">
        <f>+'[1]Base de datos  1'!H2259</f>
        <v>46000</v>
      </c>
    </row>
    <row r="412" spans="1:8" x14ac:dyDescent="0.25">
      <c r="A412" s="33">
        <f>+'[1]Base de datos  1'!A2260</f>
        <v>44075</v>
      </c>
      <c r="B412" s="33" t="str">
        <f>+'[1]Base de datos  1'!C2260</f>
        <v>Pago Cuota</v>
      </c>
      <c r="C412" s="33">
        <f>+'[1]Base de datos  1'!D2260</f>
        <v>44102</v>
      </c>
      <c r="D412" s="33" t="str">
        <f>+'[1]Base de datos  1'!E2260</f>
        <v>TR</v>
      </c>
      <c r="E412" s="33" t="str">
        <f>+'[1]Base de datos  1'!F2260</f>
        <v>Llanquihue 109, Teresa Gatica</v>
      </c>
      <c r="F412">
        <f>+'[1]Base de datos  1'!G2260</f>
        <v>0</v>
      </c>
      <c r="G412" s="92">
        <f>+'[1]Base de datos  1'!H2260</f>
        <v>23109</v>
      </c>
    </row>
    <row r="413" spans="1:8" x14ac:dyDescent="0.25">
      <c r="A413" s="33">
        <f>+'[1]Base de datos  1'!A2261</f>
        <v>44075</v>
      </c>
      <c r="B413" s="33" t="str">
        <f>+'[1]Base de datos  1'!C2261</f>
        <v>Pago Cuota</v>
      </c>
      <c r="C413" s="33">
        <f>+'[1]Base de datos  1'!D2261</f>
        <v>44102</v>
      </c>
      <c r="D413" s="33" t="str">
        <f>+'[1]Base de datos  1'!E2261</f>
        <v>TR</v>
      </c>
      <c r="E413" s="33" t="str">
        <f>+'[1]Base de datos  1'!F2261</f>
        <v>Puyehue 53, Maria Vicencio</v>
      </c>
      <c r="F413">
        <f>+'[1]Base de datos  1'!G2261</f>
        <v>0</v>
      </c>
      <c r="G413" s="92">
        <f>+'[1]Base de datos  1'!H2261</f>
        <v>69000</v>
      </c>
    </row>
    <row r="414" spans="1:8" x14ac:dyDescent="0.25">
      <c r="A414" s="33">
        <f>+'[1]Base de datos  1'!A2262</f>
        <v>44075</v>
      </c>
      <c r="B414" s="33" t="str">
        <f>+'[1]Base de datos  1'!C2262</f>
        <v>Pago Cuota</v>
      </c>
      <c r="C414" s="33">
        <f>+'[1]Base de datos  1'!D2262</f>
        <v>44102</v>
      </c>
      <c r="D414" s="33" t="str">
        <f>+'[1]Base de datos  1'!E2262</f>
        <v>TR</v>
      </c>
      <c r="E414" s="33" t="str">
        <f>+'[1]Base de datos  1'!F2262</f>
        <v>Villarrica 098, Anibal Vivaceta</v>
      </c>
      <c r="F414">
        <f>+'[1]Base de datos  1'!G2262</f>
        <v>0</v>
      </c>
      <c r="G414" s="92">
        <f>+'[1]Base de datos  1'!H2262</f>
        <v>138000</v>
      </c>
    </row>
    <row r="415" spans="1:8" x14ac:dyDescent="0.25">
      <c r="A415" s="33">
        <f>+'[1]Base de datos  1'!A2263</f>
        <v>44075</v>
      </c>
      <c r="B415" s="33" t="str">
        <f>+'[1]Base de datos  1'!C2263</f>
        <v>Pago Cuota</v>
      </c>
      <c r="C415" s="33">
        <f>+'[1]Base de datos  1'!D2263</f>
        <v>44103</v>
      </c>
      <c r="D415" s="33" t="str">
        <f>+'[1]Base de datos  1'!E2263</f>
        <v>TR</v>
      </c>
      <c r="E415" s="33" t="str">
        <f>+'[1]Base de datos  1'!F2263</f>
        <v>Villarrica 118, Pia Burgos</v>
      </c>
      <c r="F415">
        <f>+'[1]Base de datos  1'!G2263</f>
        <v>0</v>
      </c>
      <c r="G415" s="92">
        <f>+'[1]Base de datos  1'!H2263</f>
        <v>23000</v>
      </c>
    </row>
    <row r="416" spans="1:8" x14ac:dyDescent="0.25">
      <c r="A416" s="33">
        <f>+'[1]Base de datos  1'!A2264</f>
        <v>44075</v>
      </c>
      <c r="B416" s="33" t="str">
        <f>+'[1]Base de datos  1'!C2264</f>
        <v>Pago Cuota</v>
      </c>
      <c r="C416" s="33">
        <f>+'[1]Base de datos  1'!D2264</f>
        <v>44104</v>
      </c>
      <c r="D416" s="33" t="str">
        <f>+'[1]Base de datos  1'!E2264</f>
        <v>TR</v>
      </c>
      <c r="E416" s="33" t="str">
        <f>+'[1]Base de datos  1'!F2264</f>
        <v>Puyehue 37, Jorge Matamala</v>
      </c>
      <c r="F416">
        <f>+'[1]Base de datos  1'!G2264</f>
        <v>0</v>
      </c>
      <c r="G416" s="92">
        <f>+'[1]Base de datos  1'!H2264</f>
        <v>23000</v>
      </c>
    </row>
    <row r="417" spans="1:8" x14ac:dyDescent="0.25">
      <c r="A417" s="33">
        <f>+'[1]Base de datos  1'!A2265</f>
        <v>44075</v>
      </c>
      <c r="B417" s="33" t="str">
        <f>+'[1]Base de datos  1'!C2265</f>
        <v>Pago Cuota</v>
      </c>
      <c r="C417" s="33">
        <f>+'[1]Base de datos  1'!D2265</f>
        <v>44104</v>
      </c>
      <c r="D417" s="33" t="str">
        <f>+'[1]Base de datos  1'!E2265</f>
        <v>TR</v>
      </c>
      <c r="E417" s="33" t="str">
        <f>+'[1]Base de datos  1'!F2265</f>
        <v>Icalma 72, Jorge Matamala</v>
      </c>
      <c r="F417">
        <f>+'[1]Base de datos  1'!G2265</f>
        <v>0</v>
      </c>
      <c r="G417" s="92">
        <f>+'[1]Base de datos  1'!H2265</f>
        <v>23000</v>
      </c>
    </row>
    <row r="418" spans="1:8" x14ac:dyDescent="0.25">
      <c r="A418" s="33">
        <f>+'[1]Base de datos  1'!A2266</f>
        <v>44075</v>
      </c>
      <c r="B418" s="33" t="str">
        <f>+'[1]Base de datos  1'!C2266</f>
        <v>Pago Cuota</v>
      </c>
      <c r="C418" s="33">
        <f>+'[1]Base de datos  1'!D2266</f>
        <v>44104</v>
      </c>
      <c r="D418" s="33" t="str">
        <f>+'[1]Base de datos  1'!E2266</f>
        <v>TR</v>
      </c>
      <c r="E418" s="33" t="str">
        <f>+'[1]Base de datos  1'!F2266</f>
        <v>Villarrica 123, Omar Sepulveda</v>
      </c>
      <c r="F418">
        <f>+'[1]Base de datos  1'!G2266</f>
        <v>0</v>
      </c>
      <c r="G418" s="92">
        <f>+'[1]Base de datos  1'!H2266</f>
        <v>23000</v>
      </c>
    </row>
    <row r="419" spans="1:8" x14ac:dyDescent="0.25">
      <c r="A419" s="174">
        <f>+'[1]Base de datos  1'!A2267</f>
        <v>44075</v>
      </c>
      <c r="B419" s="174" t="str">
        <f>+'[1]Base de datos  1'!C2267</f>
        <v>Pago Cuota</v>
      </c>
      <c r="C419" s="174">
        <f>+'[1]Base de datos  1'!D2267</f>
        <v>44104</v>
      </c>
      <c r="D419" s="174" t="str">
        <f>+'[1]Base de datos  1'!E2267</f>
        <v>TR</v>
      </c>
      <c r="E419" s="174" t="str">
        <f>+'[1]Base de datos  1'!F2267</f>
        <v>Riñihue 19, Teresa Peña</v>
      </c>
      <c r="F419" s="175">
        <f>+'[1]Base de datos  1'!G2267</f>
        <v>0</v>
      </c>
      <c r="G419" s="249">
        <f>+'[1]Base de datos  1'!H2267</f>
        <v>23000</v>
      </c>
      <c r="H419" s="178">
        <f>SUM(G387:G419)</f>
        <v>1338613</v>
      </c>
    </row>
    <row r="420" spans="1:8" x14ac:dyDescent="0.25">
      <c r="A420" s="33">
        <f>+'[1]Base de datos  1'!A2268</f>
        <v>44105</v>
      </c>
      <c r="B420" s="33" t="str">
        <f>+'[1]Base de datos  1'!C2268</f>
        <v>Pago Cuota</v>
      </c>
      <c r="C420" s="33">
        <f>+'[1]Base de datos  1'!D2268</f>
        <v>44105</v>
      </c>
      <c r="D420" s="33" t="str">
        <f>+'[1]Base de datos  1'!E2268</f>
        <v>TR</v>
      </c>
      <c r="E420" s="33" t="str">
        <f>+'[1]Base de datos  1'!F2268</f>
        <v>R.Figueroa vuelto caja chica</v>
      </c>
      <c r="F420">
        <f>+'[1]Base de datos  1'!G2268</f>
        <v>0</v>
      </c>
      <c r="G420" s="92">
        <f>+'[1]Base de datos  1'!H2268</f>
        <v>2910</v>
      </c>
    </row>
    <row r="421" spans="1:8" x14ac:dyDescent="0.25">
      <c r="A421" s="33">
        <f>+'[1]Base de datos  1'!A2269</f>
        <v>44105</v>
      </c>
      <c r="B421" s="33" t="str">
        <f>+'[1]Base de datos  1'!C2269</f>
        <v>Pago Cuota</v>
      </c>
      <c r="C421" s="33">
        <f>+'[1]Base de datos  1'!D2269</f>
        <v>44105</v>
      </c>
      <c r="D421" s="33" t="str">
        <f>+'[1]Base de datos  1'!E2269</f>
        <v>TR</v>
      </c>
      <c r="E421" s="33" t="str">
        <f>+'[1]Base de datos  1'!F2269</f>
        <v>Villarrica 106, Carolina Uribe</v>
      </c>
      <c r="F421">
        <f>+'[1]Base de datos  1'!G2269</f>
        <v>0</v>
      </c>
      <c r="G421" s="92">
        <f>+'[1]Base de datos  1'!H2269</f>
        <v>23000</v>
      </c>
    </row>
    <row r="422" spans="1:8" x14ac:dyDescent="0.25">
      <c r="A422" s="33">
        <f>+'[1]Base de datos  1'!A2270</f>
        <v>44105</v>
      </c>
      <c r="B422" s="33" t="str">
        <f>+'[1]Base de datos  1'!C2270</f>
        <v>Pago Cuota</v>
      </c>
      <c r="C422" s="33">
        <f>+'[1]Base de datos  1'!D2270</f>
        <v>44105</v>
      </c>
      <c r="D422" s="33" t="str">
        <f>+'[1]Base de datos  1'!E2270</f>
        <v>TR</v>
      </c>
      <c r="E422" s="33" t="str">
        <f>+'[1]Base de datos  1'!F2270</f>
        <v>Villarrica 129, Ricardo Figueroa</v>
      </c>
      <c r="F422">
        <f>+'[1]Base de datos  1'!G2270</f>
        <v>0</v>
      </c>
      <c r="G422" s="92">
        <f>+'[1]Base de datos  1'!H2270</f>
        <v>23000</v>
      </c>
    </row>
    <row r="423" spans="1:8" x14ac:dyDescent="0.25">
      <c r="A423" s="33">
        <f>+'[1]Base de datos  1'!A2271</f>
        <v>44105</v>
      </c>
      <c r="B423" s="33" t="str">
        <f>+'[1]Base de datos  1'!C2271</f>
        <v>Pago Cuota</v>
      </c>
      <c r="C423" s="33">
        <f>+'[1]Base de datos  1'!D2271</f>
        <v>44105</v>
      </c>
      <c r="D423" s="33" t="str">
        <f>+'[1]Base de datos  1'!E2271</f>
        <v>TR</v>
      </c>
      <c r="E423" s="33" t="str">
        <f>+'[1]Base de datos  1'!F2271</f>
        <v>Villarrica 122, Ema Valdes</v>
      </c>
      <c r="F423">
        <f>+'[1]Base de datos  1'!G2271</f>
        <v>0</v>
      </c>
      <c r="G423" s="92">
        <f>+'[1]Base de datos  1'!H2271</f>
        <v>23000</v>
      </c>
    </row>
    <row r="424" spans="1:8" x14ac:dyDescent="0.25">
      <c r="A424" s="33">
        <f>+'[1]Base de datos  1'!A2272</f>
        <v>44105</v>
      </c>
      <c r="B424" s="33" t="str">
        <f>+'[1]Base de datos  1'!C2272</f>
        <v>Pago Cuota</v>
      </c>
      <c r="C424" s="33">
        <f>+'[1]Base de datos  1'!D2272</f>
        <v>44105</v>
      </c>
      <c r="D424" s="33" t="str">
        <f>+'[1]Base de datos  1'!E2272</f>
        <v>TR</v>
      </c>
      <c r="E424" s="33" t="str">
        <f>+'[1]Base de datos  1'!F2272</f>
        <v>Villarrica 128, Claudia Ubilla</v>
      </c>
      <c r="F424">
        <f>+'[1]Base de datos  1'!G2272</f>
        <v>0</v>
      </c>
      <c r="G424" s="92">
        <f>+'[1]Base de datos  1'!H2272</f>
        <v>23000</v>
      </c>
    </row>
    <row r="425" spans="1:8" x14ac:dyDescent="0.25">
      <c r="A425" s="33">
        <f>+'[1]Base de datos  1'!A2273</f>
        <v>44105</v>
      </c>
      <c r="B425" s="33" t="str">
        <f>+'[1]Base de datos  1'!C2273</f>
        <v>Pago Cuota</v>
      </c>
      <c r="C425" s="33">
        <f>+'[1]Base de datos  1'!D2273</f>
        <v>44105</v>
      </c>
      <c r="D425" s="33" t="str">
        <f>+'[1]Base de datos  1'!E2273</f>
        <v>TR</v>
      </c>
      <c r="E425" s="33" t="str">
        <f>+'[1]Base de datos  1'!F2273</f>
        <v>Puyehue 22, Cristina Olivares</v>
      </c>
      <c r="F425">
        <f>+'[1]Base de datos  1'!G2273</f>
        <v>0</v>
      </c>
      <c r="G425" s="92">
        <f>+'[1]Base de datos  1'!H2273</f>
        <v>69000</v>
      </c>
    </row>
    <row r="426" spans="1:8" x14ac:dyDescent="0.25">
      <c r="A426" s="33">
        <f>+'[1]Base de datos  1'!A2274</f>
        <v>44105</v>
      </c>
      <c r="B426" s="33" t="str">
        <f>+'[1]Base de datos  1'!C2274</f>
        <v>Pago Cuota</v>
      </c>
      <c r="C426" s="33">
        <f>+'[1]Base de datos  1'!D2274</f>
        <v>44106</v>
      </c>
      <c r="D426" s="33" t="str">
        <f>+'[1]Base de datos  1'!E2274</f>
        <v>TR</v>
      </c>
      <c r="E426" s="33" t="str">
        <f>+'[1]Base de datos  1'!F2274</f>
        <v>Ranco 77, Melinda Gonzalez</v>
      </c>
      <c r="F426">
        <f>+'[1]Base de datos  1'!G2274</f>
        <v>0</v>
      </c>
      <c r="G426" s="92">
        <f>+'[1]Base de datos  1'!H2274</f>
        <v>23000</v>
      </c>
    </row>
    <row r="427" spans="1:8" x14ac:dyDescent="0.25">
      <c r="A427" s="33">
        <f>+'[1]Base de datos  1'!A2275</f>
        <v>44105</v>
      </c>
      <c r="B427" s="33" t="str">
        <f>+'[1]Base de datos  1'!C2275</f>
        <v>Pago Cuota</v>
      </c>
      <c r="C427" s="33">
        <f>+'[1]Base de datos  1'!D2275</f>
        <v>44106</v>
      </c>
      <c r="D427" s="33" t="str">
        <f>+'[1]Base de datos  1'!E2275</f>
        <v>TR</v>
      </c>
      <c r="E427" s="33" t="str">
        <f>+'[1]Base de datos  1'!F2275</f>
        <v>Llanquihue 97, Rene Rivero</v>
      </c>
      <c r="F427">
        <f>+'[1]Base de datos  1'!G2275</f>
        <v>0</v>
      </c>
      <c r="G427" s="92">
        <f>+'[1]Base de datos  1'!H2275</f>
        <v>23000</v>
      </c>
    </row>
    <row r="428" spans="1:8" x14ac:dyDescent="0.25">
      <c r="A428" s="33">
        <f>+'[1]Base de datos  1'!A2276</f>
        <v>44105</v>
      </c>
      <c r="B428" s="33" t="str">
        <f>+'[1]Base de datos  1'!C2276</f>
        <v>Pago Cuota</v>
      </c>
      <c r="C428" s="33">
        <f>+'[1]Base de datos  1'!D2276</f>
        <v>44106</v>
      </c>
      <c r="D428" s="33" t="str">
        <f>+'[1]Base de datos  1'!E2276</f>
        <v>TR</v>
      </c>
      <c r="E428" s="33" t="str">
        <f>+'[1]Base de datos  1'!F2276</f>
        <v>Ranco 50, Julia Parra</v>
      </c>
      <c r="F428">
        <f>+'[1]Base de datos  1'!G2276</f>
        <v>0</v>
      </c>
      <c r="G428" s="92">
        <f>+'[1]Base de datos  1'!H2276</f>
        <v>23000</v>
      </c>
    </row>
    <row r="429" spans="1:8" x14ac:dyDescent="0.25">
      <c r="A429" s="33">
        <f>+'[1]Base de datos  1'!A2277</f>
        <v>44105</v>
      </c>
      <c r="B429" s="33" t="str">
        <f>+'[1]Base de datos  1'!C2277</f>
        <v>Pago Cuota</v>
      </c>
      <c r="C429" s="33">
        <f>+'[1]Base de datos  1'!D2277</f>
        <v>44106</v>
      </c>
      <c r="D429" s="33" t="str">
        <f>+'[1]Base de datos  1'!E2277</f>
        <v>TR</v>
      </c>
      <c r="E429" s="33" t="str">
        <f>+'[1]Base de datos  1'!F2277</f>
        <v>Ranco 79, Ismelda Meza</v>
      </c>
      <c r="F429">
        <f>+'[1]Base de datos  1'!G2277</f>
        <v>0</v>
      </c>
      <c r="G429" s="92">
        <f>+'[1]Base de datos  1'!H2277</f>
        <v>23000</v>
      </c>
    </row>
    <row r="430" spans="1:8" x14ac:dyDescent="0.25">
      <c r="A430" s="33">
        <f>+'[1]Base de datos  1'!A2278</f>
        <v>44105</v>
      </c>
      <c r="B430" s="33" t="str">
        <f>+'[1]Base de datos  1'!C2278</f>
        <v>Pago Cuota</v>
      </c>
      <c r="C430" s="33">
        <f>+'[1]Base de datos  1'!D2278</f>
        <v>44106</v>
      </c>
      <c r="D430" s="33" t="str">
        <f>+'[1]Base de datos  1'!E2278</f>
        <v>TR</v>
      </c>
      <c r="E430" s="33" t="str">
        <f>+'[1]Base de datos  1'!F2278</f>
        <v>Villarrica 102, Ximena Mancilla</v>
      </c>
      <c r="F430">
        <f>+'[1]Base de datos  1'!G2278</f>
        <v>0</v>
      </c>
      <c r="G430" s="92">
        <f>+'[1]Base de datos  1'!H2278</f>
        <v>23102</v>
      </c>
    </row>
    <row r="431" spans="1:8" x14ac:dyDescent="0.25">
      <c r="A431" s="33">
        <f>+'[1]Base de datos  1'!A2279</f>
        <v>44105</v>
      </c>
      <c r="B431" s="33" t="str">
        <f>+'[1]Base de datos  1'!C2279</f>
        <v>Pago Cuota</v>
      </c>
      <c r="C431" s="33">
        <f>+'[1]Base de datos  1'!D2279</f>
        <v>44109</v>
      </c>
      <c r="D431" s="33" t="str">
        <f>+'[1]Base de datos  1'!E2279</f>
        <v>TR</v>
      </c>
      <c r="E431" s="33" t="str">
        <f>+'[1]Base de datos  1'!F2279</f>
        <v>Llanquihue 88, Pedro Flores</v>
      </c>
      <c r="F431">
        <f>+'[1]Base de datos  1'!G2279</f>
        <v>0</v>
      </c>
      <c r="G431" s="92">
        <f>+'[1]Base de datos  1'!H2279</f>
        <v>20000</v>
      </c>
    </row>
    <row r="432" spans="1:8" x14ac:dyDescent="0.25">
      <c r="A432" s="33">
        <f>+'[1]Base de datos  1'!A2280</f>
        <v>44105</v>
      </c>
      <c r="B432" s="33" t="str">
        <f>+'[1]Base de datos  1'!C2280</f>
        <v>Pago Cuota</v>
      </c>
      <c r="C432" s="33">
        <f>+'[1]Base de datos  1'!D2280</f>
        <v>44109</v>
      </c>
      <c r="D432" s="33" t="str">
        <f>+'[1]Base de datos  1'!E2280</f>
        <v>TR</v>
      </c>
      <c r="E432" s="33" t="str">
        <f>+'[1]Base de datos  1'!F2280</f>
        <v>Ranco 91, Jeannette Ibarra</v>
      </c>
      <c r="F432">
        <f>+'[1]Base de datos  1'!G2280</f>
        <v>0</v>
      </c>
      <c r="G432" s="92">
        <f>+'[1]Base de datos  1'!H2280</f>
        <v>23000</v>
      </c>
    </row>
    <row r="433" spans="1:8" x14ac:dyDescent="0.25">
      <c r="A433" s="33">
        <f>+'[1]Base de datos  1'!A2281</f>
        <v>44105</v>
      </c>
      <c r="B433" s="33" t="str">
        <f>+'[1]Base de datos  1'!C2281</f>
        <v>Pago Cuota</v>
      </c>
      <c r="C433" s="33">
        <f>+'[1]Base de datos  1'!D2281</f>
        <v>44109</v>
      </c>
      <c r="D433" s="33" t="str">
        <f>+'[1]Base de datos  1'!E2281</f>
        <v>TR</v>
      </c>
      <c r="E433" s="33" t="str">
        <f>+'[1]Base de datos  1'!F2281</f>
        <v>Inostroza e</v>
      </c>
      <c r="F433">
        <f>+'[1]Base de datos  1'!G2281</f>
        <v>0</v>
      </c>
      <c r="G433" s="92">
        <f>+'[1]Base de datos  1'!H2281</f>
        <v>477000</v>
      </c>
    </row>
    <row r="434" spans="1:8" x14ac:dyDescent="0.25">
      <c r="A434" s="33">
        <f>+'[1]Base de datos  1'!A2282</f>
        <v>44105</v>
      </c>
      <c r="B434" s="33" t="str">
        <f>+'[1]Base de datos  1'!C2282</f>
        <v>Pago Cuota</v>
      </c>
      <c r="C434" s="33">
        <f>+'[1]Base de datos  1'!D2282</f>
        <v>44110</v>
      </c>
      <c r="D434" s="33" t="str">
        <f>+'[1]Base de datos  1'!E2282</f>
        <v>D/E</v>
      </c>
      <c r="E434" s="33" t="str">
        <f>+'[1]Base de datos  1'!F2282</f>
        <v>Ranco 83, Silvia Gonzalez</v>
      </c>
      <c r="F434">
        <f>+'[1]Base de datos  1'!G2282</f>
        <v>0</v>
      </c>
      <c r="G434" s="92">
        <f>+'[1]Base de datos  1'!H2282</f>
        <v>23000</v>
      </c>
    </row>
    <row r="435" spans="1:8" x14ac:dyDescent="0.25">
      <c r="A435" s="33">
        <f>+'[1]Base de datos  1'!A2283</f>
        <v>44105</v>
      </c>
      <c r="B435" s="33" t="str">
        <f>+'[1]Base de datos  1'!C2283</f>
        <v>Pago Cuota</v>
      </c>
      <c r="C435" s="33">
        <f>+'[1]Base de datos  1'!D2283</f>
        <v>44110</v>
      </c>
      <c r="D435" s="33" t="str">
        <f>+'[1]Base de datos  1'!E2283</f>
        <v>D/E</v>
      </c>
      <c r="E435" s="33" t="str">
        <f>+'[1]Base de datos  1'!F2283</f>
        <v>Llanquihue 74, Eliana Haro</v>
      </c>
      <c r="F435">
        <f>+'[1]Base de datos  1'!G2283</f>
        <v>0</v>
      </c>
      <c r="G435" s="92">
        <f>+'[1]Base de datos  1'!H2283</f>
        <v>46000</v>
      </c>
    </row>
    <row r="436" spans="1:8" x14ac:dyDescent="0.25">
      <c r="A436" s="33">
        <f>+'[1]Base de datos  1'!A2284</f>
        <v>44105</v>
      </c>
      <c r="B436" s="33" t="str">
        <f>+'[1]Base de datos  1'!C2284</f>
        <v>Pago Cuota</v>
      </c>
      <c r="C436" s="33">
        <f>+'[1]Base de datos  1'!D2284</f>
        <v>44110</v>
      </c>
      <c r="D436" s="33" t="str">
        <f>+'[1]Base de datos  1'!E2284</f>
        <v>D/E</v>
      </c>
      <c r="E436" s="33" t="str">
        <f>+'[1]Base de datos  1'!F2284</f>
        <v>Ranco 89, Teresa Rojas</v>
      </c>
      <c r="F436">
        <f>+'[1]Base de datos  1'!G2284</f>
        <v>0</v>
      </c>
      <c r="G436" s="92">
        <f>+'[1]Base de datos  1'!H2284</f>
        <v>61000</v>
      </c>
      <c r="H436" s="4"/>
    </row>
    <row r="437" spans="1:8" x14ac:dyDescent="0.25">
      <c r="A437" s="33">
        <f>+'[1]Base de datos  1'!A2285</f>
        <v>44105</v>
      </c>
      <c r="B437" s="33" t="str">
        <f>+'[1]Base de datos  1'!C2285</f>
        <v>Pago Cuota</v>
      </c>
      <c r="C437" s="33">
        <f>+'[1]Base de datos  1'!D2285</f>
        <v>44111</v>
      </c>
      <c r="D437" s="33" t="str">
        <f>+'[1]Base de datos  1'!E2285</f>
        <v>TR</v>
      </c>
      <c r="E437" s="33" t="str">
        <f>+'[1]Base de datos  1'!F2285</f>
        <v>Puyehue 30, Jorge Carcasson</v>
      </c>
      <c r="F437">
        <f>+'[1]Base de datos  1'!G2285</f>
        <v>0</v>
      </c>
      <c r="G437" s="92">
        <f>+'[1]Base de datos  1'!H2285</f>
        <v>23000</v>
      </c>
      <c r="H437" s="4"/>
    </row>
    <row r="438" spans="1:8" x14ac:dyDescent="0.25">
      <c r="A438" s="33">
        <f>+'[1]Base de datos  1'!A2286</f>
        <v>44105</v>
      </c>
      <c r="B438" s="33" t="str">
        <f>+'[1]Base de datos  1'!C2286</f>
        <v>Pago Cuota</v>
      </c>
      <c r="C438" s="33">
        <f>+'[1]Base de datos  1'!D2286</f>
        <v>44112</v>
      </c>
      <c r="D438" s="33" t="str">
        <f>+'[1]Base de datos  1'!E2286</f>
        <v>TR</v>
      </c>
      <c r="E438" s="33" t="str">
        <f>+'[1]Base de datos  1'!F2286</f>
        <v>Ranco 75. Olga Hernandez</v>
      </c>
      <c r="F438">
        <f>+'[1]Base de datos  1'!G2286</f>
        <v>0</v>
      </c>
      <c r="G438" s="92">
        <f>+'[1]Base de datos  1'!H2286</f>
        <v>69000</v>
      </c>
      <c r="H438" s="4"/>
    </row>
    <row r="439" spans="1:8" x14ac:dyDescent="0.25">
      <c r="A439" s="33">
        <f>+'[1]Base de datos  1'!A2287</f>
        <v>44105</v>
      </c>
      <c r="B439" s="33" t="str">
        <f>+'[1]Base de datos  1'!C2287</f>
        <v>Pago Cuota</v>
      </c>
      <c r="C439" s="33">
        <f>+'[1]Base de datos  1'!D2287</f>
        <v>44113</v>
      </c>
      <c r="D439" s="33" t="str">
        <f>+'[1]Base de datos  1'!E2287</f>
        <v>TR</v>
      </c>
      <c r="E439" s="33" t="str">
        <f>+'[1]Base de datos  1'!F2287</f>
        <v>Ranco 56, Delia Quiroga</v>
      </c>
      <c r="F439">
        <f>+'[1]Base de datos  1'!G2287</f>
        <v>0</v>
      </c>
      <c r="G439" s="92">
        <f>+'[1]Base de datos  1'!H2287</f>
        <v>23000</v>
      </c>
      <c r="H439" s="4"/>
    </row>
    <row r="440" spans="1:8" x14ac:dyDescent="0.25">
      <c r="A440" s="33">
        <f>+'[1]Base de datos  1'!A2288</f>
        <v>44105</v>
      </c>
      <c r="B440" s="33" t="str">
        <f>+'[1]Base de datos  1'!C2288</f>
        <v>Pago Cuota</v>
      </c>
      <c r="C440" s="33">
        <f>+'[1]Base de datos  1'!D2288</f>
        <v>44117</v>
      </c>
      <c r="D440" s="33" t="str">
        <f>+'[1]Base de datos  1'!E2288</f>
        <v>TR</v>
      </c>
      <c r="E440" s="33" t="str">
        <f>+'[1]Base de datos  1'!F2288</f>
        <v>Ranco 48, Carola Arriagada</v>
      </c>
      <c r="F440">
        <f>+'[1]Base de datos  1'!G2288</f>
        <v>0</v>
      </c>
      <c r="G440" s="92">
        <f>+'[1]Base de datos  1'!H2288</f>
        <v>23000</v>
      </c>
      <c r="H440" s="4"/>
    </row>
    <row r="441" spans="1:8" x14ac:dyDescent="0.25">
      <c r="A441" s="33">
        <f>+'[1]Base de datos  1'!A2289</f>
        <v>44105</v>
      </c>
      <c r="B441" s="33" t="str">
        <f>+'[1]Base de datos  1'!C2289</f>
        <v>Pago Cuota</v>
      </c>
      <c r="C441" s="33">
        <f>+'[1]Base de datos  1'!D2289</f>
        <v>44118</v>
      </c>
      <c r="D441" s="33" t="str">
        <f>+'[1]Base de datos  1'!E2289</f>
        <v>TR</v>
      </c>
      <c r="E441" s="33" t="str">
        <f>+'[1]Base de datos  1'!F2289</f>
        <v>Puyehue 36, Militza Cortes</v>
      </c>
      <c r="F441">
        <f>+'[1]Base de datos  1'!G2289</f>
        <v>0</v>
      </c>
      <c r="G441" s="92">
        <f>+'[1]Base de datos  1'!H2289</f>
        <v>23000</v>
      </c>
      <c r="H441" s="4"/>
    </row>
    <row r="442" spans="1:8" x14ac:dyDescent="0.25">
      <c r="A442" s="33">
        <f>+'[1]Base de datos  1'!A2290</f>
        <v>44105</v>
      </c>
      <c r="B442" s="33" t="str">
        <f>+'[1]Base de datos  1'!C2290</f>
        <v>Pago Cuota</v>
      </c>
      <c r="C442" s="33">
        <f>+'[1]Base de datos  1'!D2290</f>
        <v>44119</v>
      </c>
      <c r="D442" s="33" t="str">
        <f>+'[1]Base de datos  1'!E2290</f>
        <v>TR</v>
      </c>
      <c r="E442" s="33" t="str">
        <f>+'[1]Base de datos  1'!F2290</f>
        <v>Llanquihue 119. Maria Madariaga</v>
      </c>
      <c r="F442">
        <f>+'[1]Base de datos  1'!G2290</f>
        <v>0</v>
      </c>
      <c r="G442" s="92">
        <f>+'[1]Base de datos  1'!H2290</f>
        <v>23000</v>
      </c>
      <c r="H442" s="4"/>
    </row>
    <row r="443" spans="1:8" x14ac:dyDescent="0.25">
      <c r="A443" s="33">
        <f>+'[1]Base de datos  1'!A2291</f>
        <v>44105</v>
      </c>
      <c r="B443" s="33" t="str">
        <f>+'[1]Base de datos  1'!C2291</f>
        <v>Pago Cuota</v>
      </c>
      <c r="C443" s="33">
        <f>+'[1]Base de datos  1'!D2291</f>
        <v>44119</v>
      </c>
      <c r="D443" s="33" t="str">
        <f>+'[1]Base de datos  1'!E2291</f>
        <v>D/E</v>
      </c>
      <c r="E443" s="33" t="str">
        <f>+'[1]Base de datos  1'!F2291</f>
        <v>Villarrica  100, Julia Zuñiga</v>
      </c>
      <c r="F443">
        <f>+'[1]Base de datos  1'!G2291</f>
        <v>0</v>
      </c>
      <c r="G443" s="92">
        <f>+'[1]Base de datos  1'!H2291</f>
        <v>23100</v>
      </c>
      <c r="H443" s="4"/>
    </row>
    <row r="444" spans="1:8" x14ac:dyDescent="0.25">
      <c r="A444" s="33">
        <f>+'[1]Base de datos  1'!A2292</f>
        <v>44105</v>
      </c>
      <c r="B444" s="33" t="str">
        <f>+'[1]Base de datos  1'!C2292</f>
        <v>Pago Cuota</v>
      </c>
      <c r="C444" s="33">
        <f>+'[1]Base de datos  1'!D2292</f>
        <v>44119</v>
      </c>
      <c r="D444" s="33" t="str">
        <f>+'[1]Base de datos  1'!E2292</f>
        <v>TR</v>
      </c>
      <c r="E444" s="33" t="str">
        <f>+'[1]Base de datos  1'!F2292</f>
        <v>Llanquihue 90, Aurora Araya</v>
      </c>
      <c r="F444">
        <f>+'[1]Base de datos  1'!G2292</f>
        <v>0</v>
      </c>
      <c r="G444" s="92">
        <f>+'[1]Base de datos  1'!H2292</f>
        <v>170000</v>
      </c>
      <c r="H444" s="4"/>
    </row>
    <row r="445" spans="1:8" x14ac:dyDescent="0.25">
      <c r="A445" s="33">
        <f>+'[1]Base de datos  1'!A2293</f>
        <v>44105</v>
      </c>
      <c r="B445" s="33" t="str">
        <f>+'[1]Base de datos  1'!C2293</f>
        <v>Pago Cuota</v>
      </c>
      <c r="C445" s="33">
        <f>+'[1]Base de datos  1'!D2293</f>
        <v>44120</v>
      </c>
      <c r="D445" s="33" t="str">
        <f>+'[1]Base de datos  1'!E2293</f>
        <v>TR</v>
      </c>
      <c r="E445" s="33" t="str">
        <f>+'[1]Base de datos  1'!F2293</f>
        <v>Riñihue 27-29, Marta Manriquez</v>
      </c>
      <c r="F445">
        <f>+'[1]Base de datos  1'!G2293</f>
        <v>0</v>
      </c>
      <c r="G445" s="92">
        <f>+'[1]Base de datos  1'!H2293</f>
        <v>46000</v>
      </c>
      <c r="H445" s="4"/>
    </row>
    <row r="446" spans="1:8" x14ac:dyDescent="0.25">
      <c r="A446" s="33">
        <f>+'[1]Base de datos  1'!A2294</f>
        <v>44105</v>
      </c>
      <c r="B446" s="33" t="str">
        <f>+'[1]Base de datos  1'!C2294</f>
        <v>Pago Cuota</v>
      </c>
      <c r="C446" s="33">
        <f>+'[1]Base de datos  1'!D2294</f>
        <v>44123</v>
      </c>
      <c r="D446" s="33" t="str">
        <f>+'[1]Base de datos  1'!E2294</f>
        <v>TR</v>
      </c>
      <c r="E446" s="33" t="str">
        <f>+'[1]Base de datos  1'!F2294</f>
        <v>Puyehue 24, Manuel Latapiat</v>
      </c>
      <c r="F446">
        <f>+'[1]Base de datos  1'!G2294</f>
        <v>0</v>
      </c>
      <c r="G446" s="92">
        <f>+'[1]Base de datos  1'!H2294</f>
        <v>23000</v>
      </c>
      <c r="H446" s="4"/>
    </row>
    <row r="447" spans="1:8" x14ac:dyDescent="0.25">
      <c r="A447" s="33">
        <f>+'[1]Base de datos  1'!A2295</f>
        <v>44105</v>
      </c>
      <c r="B447" s="33" t="str">
        <f>+'[1]Base de datos  1'!C2295</f>
        <v>Pago Cuota</v>
      </c>
      <c r="C447" s="33">
        <f>+'[1]Base de datos  1'!D2295</f>
        <v>44124</v>
      </c>
      <c r="D447" s="33" t="str">
        <f>+'[1]Base de datos  1'!E2295</f>
        <v>TR</v>
      </c>
      <c r="E447" s="33" t="str">
        <f>+'[1]Base de datos  1'!F2295</f>
        <v>Llanquihue 82, Maria Molina</v>
      </c>
      <c r="F447">
        <f>+'[1]Base de datos  1'!G2295</f>
        <v>0</v>
      </c>
      <c r="G447" s="92">
        <f>+'[1]Base de datos  1'!H2295</f>
        <v>23000</v>
      </c>
      <c r="H447" s="4"/>
    </row>
    <row r="448" spans="1:8" x14ac:dyDescent="0.25">
      <c r="A448" s="33">
        <f>+'[1]Base de datos  1'!A2296</f>
        <v>44105</v>
      </c>
      <c r="B448" s="33" t="str">
        <f>+'[1]Base de datos  1'!C2296</f>
        <v>Pago Cuota</v>
      </c>
      <c r="C448" s="33">
        <f>+'[1]Base de datos  1'!D2296</f>
        <v>44125</v>
      </c>
      <c r="D448" s="33" t="str">
        <f>+'[1]Base de datos  1'!E2296</f>
        <v>TR</v>
      </c>
      <c r="E448" s="33" t="str">
        <f>+'[1]Base de datos  1'!F2296</f>
        <v>Llanquihue 113, Pedro Ruz</v>
      </c>
      <c r="F448">
        <f>+'[1]Base de datos  1'!G2296</f>
        <v>0</v>
      </c>
      <c r="G448" s="92">
        <f>+'[1]Base de datos  1'!H2296</f>
        <v>23113</v>
      </c>
      <c r="H448" s="4"/>
    </row>
    <row r="449" spans="1:8" x14ac:dyDescent="0.25">
      <c r="A449" s="33">
        <f>+'[1]Base de datos  1'!A2297</f>
        <v>44105</v>
      </c>
      <c r="B449" s="33" t="str">
        <f>+'[1]Base de datos  1'!C2297</f>
        <v>Pago Cuota</v>
      </c>
      <c r="C449" s="33">
        <f>+'[1]Base de datos  1'!D2297</f>
        <v>44126</v>
      </c>
      <c r="D449" s="33" t="str">
        <f>+'[1]Base de datos  1'!E2297</f>
        <v>TR</v>
      </c>
      <c r="E449" s="33" t="str">
        <f>+'[1]Base de datos  1'!F2297</f>
        <v>Llanquihue 80, Sergio ibaceta</v>
      </c>
      <c r="F449">
        <f>+'[1]Base de datos  1'!G2297</f>
        <v>0</v>
      </c>
      <c r="G449" s="92">
        <f>+'[1]Base de datos  1'!H2297</f>
        <v>23080</v>
      </c>
      <c r="H449" s="4"/>
    </row>
    <row r="450" spans="1:8" x14ac:dyDescent="0.25">
      <c r="A450" s="33">
        <f>+'[1]Base de datos  1'!A2298</f>
        <v>44105</v>
      </c>
      <c r="B450" s="33" t="str">
        <f>+'[1]Base de datos  1'!C2298</f>
        <v>Pago Cuota</v>
      </c>
      <c r="C450" s="33">
        <f>+'[1]Base de datos  1'!D2298</f>
        <v>44130</v>
      </c>
      <c r="D450" s="33" t="str">
        <f>+'[1]Base de datos  1'!E2298</f>
        <v>TR</v>
      </c>
      <c r="E450" s="33" t="str">
        <f>+'[1]Base de datos  1'!F2298</f>
        <v>Puyehue 32, Ivonne Jorquera</v>
      </c>
      <c r="F450">
        <f>+'[1]Base de datos  1'!G2298</f>
        <v>0</v>
      </c>
      <c r="G450" s="92">
        <f>+'[1]Base de datos  1'!H2298</f>
        <v>23000</v>
      </c>
      <c r="H450" s="4"/>
    </row>
    <row r="451" spans="1:8" x14ac:dyDescent="0.25">
      <c r="A451" s="33">
        <f>+'[1]Base de datos  1'!A2299</f>
        <v>44105</v>
      </c>
      <c r="B451" s="33" t="str">
        <f>+'[1]Base de datos  1'!C2299</f>
        <v>Pago Cuota</v>
      </c>
      <c r="C451" s="33">
        <f>+'[1]Base de datos  1'!D2299</f>
        <v>44130</v>
      </c>
      <c r="D451" s="33" t="str">
        <f>+'[1]Base de datos  1'!E2299</f>
        <v>TR</v>
      </c>
      <c r="E451" s="33" t="str">
        <f>+'[1]Base de datos  1'!F2299</f>
        <v>Puyehue 37,Jorge Matamala</v>
      </c>
      <c r="F451">
        <f>+'[1]Base de datos  1'!G2299</f>
        <v>0</v>
      </c>
      <c r="G451" s="92">
        <f>+'[1]Base de datos  1'!H2299</f>
        <v>23037</v>
      </c>
      <c r="H451" s="4"/>
    </row>
    <row r="452" spans="1:8" x14ac:dyDescent="0.25">
      <c r="A452" s="33">
        <f>+'[1]Base de datos  1'!A2300</f>
        <v>44105</v>
      </c>
      <c r="B452" s="33" t="str">
        <f>+'[1]Base de datos  1'!C2300</f>
        <v>Pago Cuota</v>
      </c>
      <c r="C452" s="33">
        <f>+'[1]Base de datos  1'!D2300</f>
        <v>44130</v>
      </c>
      <c r="D452" s="33" t="str">
        <f>+'[1]Base de datos  1'!E2300</f>
        <v>TR</v>
      </c>
      <c r="E452" s="33" t="str">
        <f>+'[1]Base de datos  1'!F2300</f>
        <v>Icalma 72, Jorge Matamala</v>
      </c>
      <c r="F452">
        <f>+'[1]Base de datos  1'!G2300</f>
        <v>0</v>
      </c>
      <c r="G452" s="92">
        <f>+'[1]Base de datos  1'!H2300</f>
        <v>23072</v>
      </c>
      <c r="H452" s="4"/>
    </row>
    <row r="453" spans="1:8" x14ac:dyDescent="0.25">
      <c r="A453" s="33">
        <f>+'[1]Base de datos  1'!A2301</f>
        <v>44105</v>
      </c>
      <c r="B453" s="33" t="str">
        <f>+'[1]Base de datos  1'!C2301</f>
        <v>Pago Cuota</v>
      </c>
      <c r="C453" s="33">
        <f>+'[1]Base de datos  1'!D2301</f>
        <v>44130</v>
      </c>
      <c r="D453" s="33" t="str">
        <f>+'[1]Base de datos  1'!E2301</f>
        <v>TR</v>
      </c>
      <c r="E453" s="33" t="str">
        <f>+'[1]Base de datos  1'!F2301</f>
        <v>Villarrica 102, Ximena Mancilla</v>
      </c>
      <c r="F453">
        <f>+'[1]Base de datos  1'!G2301</f>
        <v>0</v>
      </c>
      <c r="G453" s="92">
        <f>+'[1]Base de datos  1'!H2301</f>
        <v>23102</v>
      </c>
      <c r="H453" s="4"/>
    </row>
    <row r="454" spans="1:8" x14ac:dyDescent="0.25">
      <c r="A454" s="33">
        <f>+'[1]Base de datos  1'!A2302</f>
        <v>44105</v>
      </c>
      <c r="B454" s="33" t="str">
        <f>+'[1]Base de datos  1'!C2302</f>
        <v>Pago Cuota</v>
      </c>
      <c r="C454" s="33">
        <f>+'[1]Base de datos  1'!D2302</f>
        <v>44131</v>
      </c>
      <c r="D454" s="33" t="str">
        <f>+'[1]Base de datos  1'!E2302</f>
        <v>TR</v>
      </c>
      <c r="E454" s="33" t="str">
        <f>+'[1]Base de datos  1'!F2302</f>
        <v>Puyehue 43, Aurelio Sandoval</v>
      </c>
      <c r="F454">
        <f>+'[1]Base de datos  1'!G2302</f>
        <v>0</v>
      </c>
      <c r="G454" s="92">
        <f>+'[1]Base de datos  1'!H2302</f>
        <v>46000</v>
      </c>
      <c r="H454" s="4"/>
    </row>
    <row r="455" spans="1:8" x14ac:dyDescent="0.25">
      <c r="A455" s="33">
        <f>+'[1]Base de datos  1'!A2303</f>
        <v>44105</v>
      </c>
      <c r="B455" s="33" t="str">
        <f>+'[1]Base de datos  1'!C2303</f>
        <v>Pago Cuota</v>
      </c>
      <c r="C455" s="33">
        <f>+'[1]Base de datos  1'!D2303</f>
        <v>44132</v>
      </c>
      <c r="D455" s="33" t="str">
        <f>+'[1]Base de datos  1'!E2303</f>
        <v>TR</v>
      </c>
      <c r="E455" s="33" t="str">
        <f>+'[1]Base de datos  1'!F2303</f>
        <v>Llanquihue 88, Pedro Flores</v>
      </c>
      <c r="F455">
        <f>+'[1]Base de datos  1'!G2303</f>
        <v>0</v>
      </c>
      <c r="G455" s="92">
        <f>+'[1]Base de datos  1'!H2303</f>
        <v>20000</v>
      </c>
      <c r="H455" s="4"/>
    </row>
    <row r="456" spans="1:8" x14ac:dyDescent="0.25">
      <c r="A456" s="33">
        <f>+'[1]Base de datos  1'!A2304</f>
        <v>44105</v>
      </c>
      <c r="B456" s="33" t="str">
        <f>+'[1]Base de datos  1'!C2304</f>
        <v>Pago Cuota</v>
      </c>
      <c r="C456" s="33">
        <f>+'[1]Base de datos  1'!D2304</f>
        <v>44132</v>
      </c>
      <c r="D456" s="33" t="str">
        <f>+'[1]Base de datos  1'!E2304</f>
        <v>TR</v>
      </c>
      <c r="E456" s="33" t="str">
        <f>+'[1]Base de datos  1'!F2304</f>
        <v>Riñihue 6-8, Roberto Andrade</v>
      </c>
      <c r="F456">
        <f>+'[1]Base de datos  1'!G2304</f>
        <v>0</v>
      </c>
      <c r="G456" s="92">
        <f>+'[1]Base de datos  1'!H2304</f>
        <v>92006</v>
      </c>
      <c r="H456" s="4"/>
    </row>
    <row r="457" spans="1:8" x14ac:dyDescent="0.25">
      <c r="A457" s="33">
        <f>+'[1]Base de datos  1'!A2305</f>
        <v>44105</v>
      </c>
      <c r="B457" s="33" t="str">
        <f>+'[1]Base de datos  1'!C2305</f>
        <v>Pago Cuota</v>
      </c>
      <c r="C457" s="33">
        <f>+'[1]Base de datos  1'!D2305</f>
        <v>44132</v>
      </c>
      <c r="D457" s="33" t="str">
        <f>+'[1]Base de datos  1'!E2305</f>
        <v>TR</v>
      </c>
      <c r="E457" s="33" t="str">
        <f>+'[1]Base de datos  1'!F2305</f>
        <v>Llanquihue 99, Luisa Herrera</v>
      </c>
      <c r="F457">
        <f>+'[1]Base de datos  1'!G2305</f>
        <v>0</v>
      </c>
      <c r="G457" s="92">
        <f>+'[1]Base de datos  1'!H2305</f>
        <v>138000</v>
      </c>
      <c r="H457" s="4"/>
    </row>
    <row r="458" spans="1:8" x14ac:dyDescent="0.25">
      <c r="A458" s="33">
        <f>+'[1]Base de datos  1'!A2306</f>
        <v>44105</v>
      </c>
      <c r="B458" s="33" t="str">
        <f>+'[1]Base de datos  1'!C2306</f>
        <v>Pago Cuota</v>
      </c>
      <c r="C458" s="33">
        <f>+'[1]Base de datos  1'!D2306</f>
        <v>44133</v>
      </c>
      <c r="D458" s="33" t="str">
        <f>+'[1]Base de datos  1'!E2306</f>
        <v>TR</v>
      </c>
      <c r="E458" s="33" t="str">
        <f>+'[1]Base de datos  1'!F2306</f>
        <v>Ranco 50, Julia Parra</v>
      </c>
      <c r="F458">
        <f>+'[1]Base de datos  1'!G2306</f>
        <v>0</v>
      </c>
      <c r="G458" s="92">
        <f>+'[1]Base de datos  1'!H2306</f>
        <v>23000</v>
      </c>
      <c r="H458" s="4"/>
    </row>
    <row r="459" spans="1:8" x14ac:dyDescent="0.25">
      <c r="A459" s="33">
        <f>+'[1]Base de datos  1'!A2307</f>
        <v>44105</v>
      </c>
      <c r="B459" s="33" t="str">
        <f>+'[1]Base de datos  1'!C2307</f>
        <v>Pago Cuota</v>
      </c>
      <c r="C459" s="33">
        <f>+'[1]Base de datos  1'!D2307</f>
        <v>44133</v>
      </c>
      <c r="D459" s="33" t="str">
        <f>+'[1]Base de datos  1'!E2307</f>
        <v>TR</v>
      </c>
      <c r="E459" s="33" t="str">
        <f>+'[1]Base de datos  1'!F2307</f>
        <v>Ranco 79, Ismelda Meza</v>
      </c>
      <c r="F459">
        <f>+'[1]Base de datos  1'!G2307</f>
        <v>0</v>
      </c>
      <c r="G459" s="92">
        <f>+'[1]Base de datos  1'!H2307</f>
        <v>23000</v>
      </c>
      <c r="H459" s="4"/>
    </row>
    <row r="460" spans="1:8" x14ac:dyDescent="0.25">
      <c r="A460" s="174">
        <f>+'[1]Base de datos  1'!A2308</f>
        <v>44105</v>
      </c>
      <c r="B460" s="174" t="str">
        <f>+'[1]Base de datos  1'!C2308</f>
        <v>Pago Cuota</v>
      </c>
      <c r="C460" s="174">
        <f>+'[1]Base de datos  1'!D2308</f>
        <v>44133</v>
      </c>
      <c r="D460" s="174" t="str">
        <f>+'[1]Base de datos  1'!E2308</f>
        <v>TR</v>
      </c>
      <c r="E460" s="174" t="str">
        <f>+'[1]Base de datos  1'!F2308</f>
        <v>Ranco 77, Melinda Gonzalez</v>
      </c>
      <c r="F460" s="175">
        <f>+'[1]Base de datos  1'!G2308</f>
        <v>0</v>
      </c>
      <c r="G460" s="249">
        <f>+'[1]Base de datos  1'!H2308</f>
        <v>23000</v>
      </c>
      <c r="H460" s="250">
        <f>SUM(G420:G460)</f>
        <v>1901522</v>
      </c>
    </row>
    <row r="461" spans="1:8" x14ac:dyDescent="0.25">
      <c r="A461" s="33">
        <f>+'[1]Base de datos  1'!A2309</f>
        <v>44136</v>
      </c>
      <c r="B461" s="33" t="str">
        <f>+'[1]Base de datos  1'!C2309</f>
        <v>Pago Cuota</v>
      </c>
      <c r="C461" s="33">
        <f>+'[1]Base de datos  1'!D2309</f>
        <v>44137</v>
      </c>
      <c r="D461" s="33" t="str">
        <f>+'[1]Base de datos  1'!E2309</f>
        <v>TR</v>
      </c>
      <c r="E461" s="33" t="str">
        <f>+'[1]Base de datos  1'!F2309</f>
        <v>Villarrica 123 Omar Sepulveda</v>
      </c>
      <c r="F461">
        <f>+'[1]Base de datos  1'!G2309</f>
        <v>0</v>
      </c>
      <c r="G461" s="92">
        <f>+'[1]Base de datos  1'!H2309</f>
        <v>23000</v>
      </c>
      <c r="H461" s="4"/>
    </row>
    <row r="462" spans="1:8" x14ac:dyDescent="0.25">
      <c r="A462" s="33">
        <f>+'[1]Base de datos  1'!A2310</f>
        <v>44136</v>
      </c>
      <c r="B462" s="33" t="str">
        <f>+'[1]Base de datos  1'!C2310</f>
        <v>Pago Cuota</v>
      </c>
      <c r="C462" s="33">
        <f>+'[1]Base de datos  1'!D2310</f>
        <v>44137</v>
      </c>
      <c r="D462" s="33" t="str">
        <f>+'[1]Base de datos  1'!E2310</f>
        <v>TR</v>
      </c>
      <c r="E462" s="33" t="str">
        <f>+'[1]Base de datos  1'!F2310</f>
        <v>Villarrica 129, Ricardo Figueroa</v>
      </c>
      <c r="F462">
        <f>+'[1]Base de datos  1'!G2310</f>
        <v>0</v>
      </c>
      <c r="G462" s="92">
        <f>+'[1]Base de datos  1'!H2310</f>
        <v>23000</v>
      </c>
      <c r="H462" s="4"/>
    </row>
    <row r="463" spans="1:8" x14ac:dyDescent="0.25">
      <c r="A463" s="33">
        <f>+'[1]Base de datos  1'!A2311</f>
        <v>44136</v>
      </c>
      <c r="B463" s="33" t="str">
        <f>+'[1]Base de datos  1'!C2311</f>
        <v>Pago Cuota</v>
      </c>
      <c r="C463" s="33">
        <f>+'[1]Base de datos  1'!D2311</f>
        <v>44137</v>
      </c>
      <c r="D463" s="33" t="str">
        <f>+'[1]Base de datos  1'!E2311</f>
        <v>TR</v>
      </c>
      <c r="E463" s="33" t="str">
        <f>+'[1]Base de datos  1'!F2311</f>
        <v>Villarrica 122, Ema Valdes</v>
      </c>
      <c r="F463">
        <f>+'[1]Base de datos  1'!G2311</f>
        <v>0</v>
      </c>
      <c r="G463" s="92">
        <f>+'[1]Base de datos  1'!H2311</f>
        <v>23000</v>
      </c>
      <c r="H463" s="4"/>
    </row>
    <row r="464" spans="1:8" x14ac:dyDescent="0.25">
      <c r="A464" s="33">
        <f>+'[1]Base de datos  1'!A2312</f>
        <v>44136</v>
      </c>
      <c r="B464" s="33" t="str">
        <f>+'[1]Base de datos  1'!C2312</f>
        <v>Pago Cuota</v>
      </c>
      <c r="C464" s="33">
        <f>+'[1]Base de datos  1'!D2312</f>
        <v>44137</v>
      </c>
      <c r="D464" s="33" t="str">
        <f>+'[1]Base de datos  1'!E2312</f>
        <v>TR</v>
      </c>
      <c r="E464" s="33" t="str">
        <f>+'[1]Base de datos  1'!F2312</f>
        <v>Llanquihue 97, Rene Rivero</v>
      </c>
      <c r="F464">
        <f>+'[1]Base de datos  1'!G2312</f>
        <v>0</v>
      </c>
      <c r="G464" s="92">
        <f>+'[1]Base de datos  1'!H2312</f>
        <v>23000</v>
      </c>
      <c r="H464" s="4"/>
    </row>
    <row r="465" spans="1:8" x14ac:dyDescent="0.25">
      <c r="A465" s="33">
        <f>+'[1]Base de datos  1'!A2313</f>
        <v>44136</v>
      </c>
      <c r="B465" s="33" t="str">
        <f>+'[1]Base de datos  1'!C2313</f>
        <v>Pago Cuota</v>
      </c>
      <c r="C465" s="33">
        <f>+'[1]Base de datos  1'!D2313</f>
        <v>44137</v>
      </c>
      <c r="D465" s="33" t="str">
        <f>+'[1]Base de datos  1'!E2313</f>
        <v>TR</v>
      </c>
      <c r="E465" s="33" t="str">
        <f>+'[1]Base de datos  1'!F2313</f>
        <v>Villarrica 128, Claudia Ubilla</v>
      </c>
      <c r="F465">
        <f>+'[1]Base de datos  1'!G2313</f>
        <v>0</v>
      </c>
      <c r="G465" s="92">
        <f>+'[1]Base de datos  1'!H2313</f>
        <v>23000</v>
      </c>
      <c r="H465" s="4"/>
    </row>
    <row r="466" spans="1:8" x14ac:dyDescent="0.25">
      <c r="A466" s="33">
        <f>+'[1]Base de datos  1'!A2314</f>
        <v>44136</v>
      </c>
      <c r="B466" s="33" t="str">
        <f>+'[1]Base de datos  1'!C2314</f>
        <v>Pago Cuota</v>
      </c>
      <c r="C466" s="33">
        <f>+'[1]Base de datos  1'!D2314</f>
        <v>44137</v>
      </c>
      <c r="D466" s="33" t="str">
        <f>+'[1]Base de datos  1'!E2314</f>
        <v>TR</v>
      </c>
      <c r="E466" s="33" t="str">
        <f>+'[1]Base de datos  1'!F2314</f>
        <v>Llanquihue 82, Maria Molina</v>
      </c>
      <c r="F466">
        <f>+'[1]Base de datos  1'!G2314</f>
        <v>0</v>
      </c>
      <c r="G466" s="92">
        <f>+'[1]Base de datos  1'!H2314</f>
        <v>23000</v>
      </c>
      <c r="H466" s="4"/>
    </row>
    <row r="467" spans="1:8" x14ac:dyDescent="0.25">
      <c r="A467" s="33">
        <f>+'[1]Base de datos  1'!A2315</f>
        <v>44136</v>
      </c>
      <c r="B467" s="33" t="str">
        <f>+'[1]Base de datos  1'!C2315</f>
        <v>Pago Cuota</v>
      </c>
      <c r="C467" s="33">
        <f>+'[1]Base de datos  1'!D2315</f>
        <v>44137</v>
      </c>
      <c r="D467" s="33" t="str">
        <f>+'[1]Base de datos  1'!E2315</f>
        <v>TR</v>
      </c>
      <c r="E467" s="33" t="str">
        <f>+'[1]Base de datos  1'!F2315</f>
        <v>Llanquihue 96, Carlos Alvarez</v>
      </c>
      <c r="F467">
        <f>+'[1]Base de datos  1'!G2315</f>
        <v>0</v>
      </c>
      <c r="G467" s="92">
        <f>+'[1]Base de datos  1'!H2315</f>
        <v>23096</v>
      </c>
      <c r="H467" s="4"/>
    </row>
    <row r="468" spans="1:8" x14ac:dyDescent="0.25">
      <c r="A468" s="33">
        <f>+'[1]Base de datos  1'!A2316</f>
        <v>44136</v>
      </c>
      <c r="B468" s="33" t="str">
        <f>+'[1]Base de datos  1'!C2316</f>
        <v>Pago Cuota</v>
      </c>
      <c r="C468" s="33">
        <f>+'[1]Base de datos  1'!D2316</f>
        <v>44137</v>
      </c>
      <c r="D468" s="33" t="str">
        <f>+'[1]Base de datos  1'!E2316</f>
        <v>TR</v>
      </c>
      <c r="E468" s="33" t="str">
        <f>+'[1]Base de datos  1'!F2316</f>
        <v>R.Figueroa vuelto caja chica Oct.</v>
      </c>
      <c r="F468">
        <f>+'[1]Base de datos  1'!G2316</f>
        <v>0</v>
      </c>
      <c r="G468" s="92">
        <f>+'[1]Base de datos  1'!H2316</f>
        <v>85880</v>
      </c>
      <c r="H468" s="4"/>
    </row>
    <row r="469" spans="1:8" x14ac:dyDescent="0.25">
      <c r="A469" s="33">
        <f>+'[1]Base de datos  1'!A2317</f>
        <v>44136</v>
      </c>
      <c r="B469" s="33" t="str">
        <f>+'[1]Base de datos  1'!C2317</f>
        <v>Pago Cuota</v>
      </c>
      <c r="C469" s="33">
        <f>+'[1]Base de datos  1'!D2317</f>
        <v>44138</v>
      </c>
      <c r="D469" s="33" t="str">
        <f>+'[1]Base de datos  1'!E2317</f>
        <v>TR</v>
      </c>
      <c r="E469" s="33" t="str">
        <f>+'[1]Base de datos  1'!F2317</f>
        <v>Riñihue 19, Teresa Peña</v>
      </c>
      <c r="F469">
        <f>+'[1]Base de datos  1'!G2317</f>
        <v>0</v>
      </c>
      <c r="G469" s="92">
        <f>+'[1]Base de datos  1'!H2317</f>
        <v>23000</v>
      </c>
      <c r="H469" s="4"/>
    </row>
    <row r="470" spans="1:8" x14ac:dyDescent="0.25">
      <c r="A470" s="33">
        <f>+'[1]Base de datos  1'!A2318</f>
        <v>44136</v>
      </c>
      <c r="B470" s="33" t="str">
        <f>+'[1]Base de datos  1'!C2318</f>
        <v>Pago Cuota</v>
      </c>
      <c r="C470" s="33">
        <f>+'[1]Base de datos  1'!D2318</f>
        <v>44139</v>
      </c>
      <c r="D470" s="33" t="str">
        <f>+'[1]Base de datos  1'!E2318</f>
        <v>TR</v>
      </c>
      <c r="E470" s="33" t="str">
        <f>+'[1]Base de datos  1'!F2318</f>
        <v>Llanquihue 84, Paola Delgado</v>
      </c>
      <c r="F470">
        <f>+'[1]Base de datos  1'!G2318</f>
        <v>0</v>
      </c>
      <c r="G470" s="92">
        <f>+'[1]Base de datos  1'!H2318</f>
        <v>115000</v>
      </c>
      <c r="H470" s="4"/>
    </row>
    <row r="471" spans="1:8" x14ac:dyDescent="0.25">
      <c r="A471" s="33">
        <f>+'[1]Base de datos  1'!A2319</f>
        <v>44136</v>
      </c>
      <c r="B471" s="33" t="str">
        <f>+'[1]Base de datos  1'!C2319</f>
        <v>Pago Cuota</v>
      </c>
      <c r="C471" s="33">
        <f>+'[1]Base de datos  1'!D2319</f>
        <v>44140</v>
      </c>
      <c r="D471" s="33" t="str">
        <f>+'[1]Base de datos  1'!E2319</f>
        <v>TR</v>
      </c>
      <c r="E471" s="33" t="str">
        <f>+'[1]Base de datos  1'!F2319</f>
        <v xml:space="preserve">Villarrica 109, Teresa Gatica </v>
      </c>
      <c r="F471">
        <f>+'[1]Base de datos  1'!G2319</f>
        <v>0</v>
      </c>
      <c r="G471" s="92">
        <f>+'[1]Base de datos  1'!H2319</f>
        <v>23109</v>
      </c>
      <c r="H471" s="4"/>
    </row>
    <row r="472" spans="1:8" x14ac:dyDescent="0.25">
      <c r="A472" s="33">
        <f>+'[1]Base de datos  1'!A2320</f>
        <v>44136</v>
      </c>
      <c r="B472" s="33" t="str">
        <f>+'[1]Base de datos  1'!C2320</f>
        <v>Pago Cuota</v>
      </c>
      <c r="C472" s="33">
        <f>+'[1]Base de datos  1'!D2320</f>
        <v>44140</v>
      </c>
      <c r="D472" s="33" t="str">
        <f>+'[1]Base de datos  1'!E2320</f>
        <v>TR</v>
      </c>
      <c r="E472" s="33" t="str">
        <f>+'[1]Base de datos  1'!F2320</f>
        <v>Puyehue 51, Solange Aspee</v>
      </c>
      <c r="F472">
        <f>+'[1]Base de datos  1'!G2320</f>
        <v>0</v>
      </c>
      <c r="G472" s="92">
        <f>+'[1]Base de datos  1'!H2320</f>
        <v>115051</v>
      </c>
      <c r="H472" s="4"/>
    </row>
    <row r="473" spans="1:8" x14ac:dyDescent="0.25">
      <c r="A473" s="33">
        <f>+'[1]Base de datos  1'!A2321</f>
        <v>44136</v>
      </c>
      <c r="B473" s="33" t="str">
        <f>+'[1]Base de datos  1'!C2321</f>
        <v>Pago Cuota</v>
      </c>
      <c r="C473" s="33">
        <f>+'[1]Base de datos  1'!D2321</f>
        <v>44144</v>
      </c>
      <c r="D473" s="33" t="str">
        <f>+'[1]Base de datos  1'!E2321</f>
        <v>TR</v>
      </c>
      <c r="E473" s="33" t="str">
        <f>+'[1]Base de datos  1'!F2321</f>
        <v>Ranco 75, Olga Hernandez</v>
      </c>
      <c r="F473">
        <f>+'[1]Base de datos  1'!G2321</f>
        <v>0</v>
      </c>
      <c r="G473" s="92">
        <f>+'[1]Base de datos  1'!H2321</f>
        <v>23000</v>
      </c>
      <c r="H473" s="4"/>
    </row>
    <row r="474" spans="1:8" x14ac:dyDescent="0.25">
      <c r="A474" s="33">
        <f>+'[1]Base de datos  1'!A2322</f>
        <v>44136</v>
      </c>
      <c r="B474" s="33" t="str">
        <f>+'[1]Base de datos  1'!C2322</f>
        <v>Pago Cuota</v>
      </c>
      <c r="C474" s="33">
        <f>+'[1]Base de datos  1'!D2322</f>
        <v>44144</v>
      </c>
      <c r="D474" s="33" t="str">
        <f>+'[1]Base de datos  1'!E2322</f>
        <v>TR</v>
      </c>
      <c r="E474" s="33" t="str">
        <f>+'[1]Base de datos  1'!F2322</f>
        <v>Ranco 42, Octavio Arrue</v>
      </c>
      <c r="F474">
        <f>+'[1]Base de datos  1'!G2322</f>
        <v>0</v>
      </c>
      <c r="G474" s="92">
        <f>+'[1]Base de datos  1'!H2322</f>
        <v>25000</v>
      </c>
      <c r="H474" s="4"/>
    </row>
    <row r="475" spans="1:8" x14ac:dyDescent="0.25">
      <c r="A475" s="33">
        <f>+'[1]Base de datos  1'!A2323</f>
        <v>44136</v>
      </c>
      <c r="B475" s="33" t="str">
        <f>+'[1]Base de datos  1'!C2323</f>
        <v>Pago Cuota</v>
      </c>
      <c r="C475" s="33">
        <f>+'[1]Base de datos  1'!D2323</f>
        <v>44147</v>
      </c>
      <c r="D475" s="33" t="str">
        <f>+'[1]Base de datos  1'!E2323</f>
        <v>TR</v>
      </c>
      <c r="E475" s="33" t="str">
        <f>+'[1]Base de datos  1'!F2323</f>
        <v>Ranco 56, Delia Quiroga</v>
      </c>
      <c r="F475">
        <f>+'[1]Base de datos  1'!G2323</f>
        <v>0</v>
      </c>
      <c r="G475" s="92">
        <f>+'[1]Base de datos  1'!H2323</f>
        <v>46000</v>
      </c>
      <c r="H475" s="4"/>
    </row>
    <row r="476" spans="1:8" x14ac:dyDescent="0.25">
      <c r="A476" s="33">
        <f>+'[1]Base de datos  1'!A2324</f>
        <v>44136</v>
      </c>
      <c r="B476" s="33" t="str">
        <f>+'[1]Base de datos  1'!C2324</f>
        <v>deposito a plazo</v>
      </c>
      <c r="C476" s="33">
        <f>+'[1]Base de datos  1'!D2324</f>
        <v>44147</v>
      </c>
      <c r="D476" s="33" t="str">
        <f>+'[1]Base de datos  1'!E2324</f>
        <v>TR</v>
      </c>
      <c r="E476" s="33" t="str">
        <f>+'[1]Base de datos  1'!F2324</f>
        <v>Rescate Deposito a Plazo</v>
      </c>
      <c r="F476">
        <f>+'[1]Base de datos  1'!G2324</f>
        <v>0</v>
      </c>
      <c r="G476" s="249">
        <f>+'[1]Base de datos  1'!H2324</f>
        <v>3261296</v>
      </c>
      <c r="H476" s="4"/>
    </row>
    <row r="477" spans="1:8" x14ac:dyDescent="0.25">
      <c r="A477" s="33">
        <f>+'[1]Base de datos  1'!A2325</f>
        <v>44136</v>
      </c>
      <c r="B477" s="33" t="str">
        <f>+'[1]Base de datos  1'!C2325</f>
        <v>deposito a plazo</v>
      </c>
      <c r="C477" s="33">
        <f>+'[1]Base de datos  1'!D2325</f>
        <v>44147</v>
      </c>
      <c r="D477" s="33" t="str">
        <f>+'[1]Base de datos  1'!E2325</f>
        <v>TR</v>
      </c>
      <c r="E477" s="33" t="str">
        <f>+'[1]Base de datos  1'!F2325</f>
        <v>Rescate Deposito a Plazo</v>
      </c>
      <c r="F477">
        <f>+'[1]Base de datos  1'!G2325</f>
        <v>0</v>
      </c>
      <c r="G477" s="249">
        <f>+'[1]Base de datos  1'!H2325</f>
        <v>12781238</v>
      </c>
      <c r="H477" s="4"/>
    </row>
    <row r="478" spans="1:8" x14ac:dyDescent="0.25">
      <c r="A478" s="33">
        <f>+'[1]Base de datos  1'!A2326</f>
        <v>44136</v>
      </c>
      <c r="B478" s="33" t="str">
        <f>+'[1]Base de datos  1'!C2326</f>
        <v>Pago Cuota</v>
      </c>
      <c r="C478" s="33">
        <f>+'[1]Base de datos  1'!D2326</f>
        <v>44148</v>
      </c>
      <c r="D478" s="33" t="str">
        <f>+'[1]Base de datos  1'!E2326</f>
        <v>TR</v>
      </c>
      <c r="E478" s="33" t="str">
        <f>+'[1]Base de datos  1'!F2326</f>
        <v>Puyehue 36, Militza Cortes</v>
      </c>
      <c r="F478">
        <f>+'[1]Base de datos  1'!G2326</f>
        <v>0</v>
      </c>
      <c r="G478" s="92">
        <f>+'[1]Base de datos  1'!H2326</f>
        <v>23000</v>
      </c>
      <c r="H478" s="4"/>
    </row>
    <row r="479" spans="1:8" x14ac:dyDescent="0.25">
      <c r="A479" s="33">
        <f>+'[1]Base de datos  1'!A2327</f>
        <v>44136</v>
      </c>
      <c r="B479" s="33" t="str">
        <f>+'[1]Base de datos  1'!C2327</f>
        <v>Pago Cuota</v>
      </c>
      <c r="C479" s="33">
        <f>+'[1]Base de datos  1'!D2327</f>
        <v>44148</v>
      </c>
      <c r="D479" s="33" t="str">
        <f>+'[1]Base de datos  1'!E2327</f>
        <v>TR</v>
      </c>
      <c r="E479" s="33" t="str">
        <f>+'[1]Base de datos  1'!F2327</f>
        <v>Rescate Deposito a Plazo</v>
      </c>
      <c r="F479">
        <f>+'[1]Base de datos  1'!G2327</f>
        <v>0</v>
      </c>
      <c r="G479" s="92">
        <f>+'[1]Base de datos  1'!H2327</f>
        <v>795784</v>
      </c>
      <c r="H479" s="4"/>
    </row>
    <row r="480" spans="1:8" x14ac:dyDescent="0.25">
      <c r="A480" s="33">
        <f>+'[1]Base de datos  1'!A2328</f>
        <v>44136</v>
      </c>
      <c r="B480" s="33" t="str">
        <f>+'[1]Base de datos  1'!C2328</f>
        <v>deposito a plazo</v>
      </c>
      <c r="C480" s="33">
        <f>+'[1]Base de datos  1'!D2328</f>
        <v>44148</v>
      </c>
      <c r="D480" s="33" t="str">
        <f>+'[1]Base de datos  1'!E2328</f>
        <v>TR</v>
      </c>
      <c r="E480" s="33" t="str">
        <f>+'[1]Base de datos  1'!F2328</f>
        <v>Rescate Deposito a Plazo</v>
      </c>
      <c r="F480">
        <f>+'[1]Base de datos  1'!G2328</f>
        <v>0</v>
      </c>
      <c r="G480" s="249">
        <f>+'[1]Base de datos  1'!H2328</f>
        <v>11399283</v>
      </c>
      <c r="H480" s="4"/>
    </row>
    <row r="481" spans="1:8" x14ac:dyDescent="0.25">
      <c r="A481" s="33">
        <f>+'[1]Base de datos  1'!A2329</f>
        <v>44136</v>
      </c>
      <c r="B481" s="33" t="str">
        <f>+'[1]Base de datos  1'!C2329</f>
        <v>Pago Cuota</v>
      </c>
      <c r="C481" s="33">
        <f>+'[1]Base de datos  1'!D2329</f>
        <v>44151</v>
      </c>
      <c r="D481" s="33" t="str">
        <f>+'[1]Base de datos  1'!E2329</f>
        <v>TR</v>
      </c>
      <c r="E481" s="33" t="str">
        <f>+'[1]Base de datos  1'!F2329</f>
        <v>Puyehue 30, Jorge Carcasson</v>
      </c>
      <c r="F481">
        <f>+'[1]Base de datos  1'!G2329</f>
        <v>0</v>
      </c>
      <c r="G481" s="92">
        <f>+'[1]Base de datos  1'!H2329</f>
        <v>23000</v>
      </c>
      <c r="H481" s="4"/>
    </row>
    <row r="482" spans="1:8" x14ac:dyDescent="0.25">
      <c r="A482" s="33">
        <f>+'[1]Base de datos  1'!A2330</f>
        <v>44136</v>
      </c>
      <c r="B482" s="33" t="str">
        <f>+'[1]Base de datos  1'!C2330</f>
        <v>Pago Cuota</v>
      </c>
      <c r="C482" s="33">
        <f>+'[1]Base de datos  1'!D2330</f>
        <v>44151</v>
      </c>
      <c r="D482" s="33" t="str">
        <f>+'[1]Base de datos  1'!E2330</f>
        <v>TR</v>
      </c>
      <c r="E482" s="33" t="str">
        <f>+'[1]Base de datos  1'!F2330</f>
        <v>Puyehue 24, Manuel Latapiat</v>
      </c>
      <c r="F482">
        <f>+'[1]Base de datos  1'!G2330</f>
        <v>0</v>
      </c>
      <c r="G482" s="92">
        <f>+'[1]Base de datos  1'!H2330</f>
        <v>23000</v>
      </c>
      <c r="H482" s="4"/>
    </row>
    <row r="483" spans="1:8" x14ac:dyDescent="0.25">
      <c r="A483" s="33">
        <f>+'[1]Base de datos  1'!A2331</f>
        <v>44136</v>
      </c>
      <c r="B483" s="33" t="str">
        <f>+'[1]Base de datos  1'!C2331</f>
        <v>Pago Cuota</v>
      </c>
      <c r="C483" s="33">
        <f>+'[1]Base de datos  1'!D2331</f>
        <v>44151</v>
      </c>
      <c r="D483" s="33" t="str">
        <f>+'[1]Base de datos  1'!E2331</f>
        <v>TR</v>
      </c>
      <c r="E483" s="33" t="str">
        <f>+'[1]Base de datos  1'!F2331</f>
        <v>Puyehue 30, Jorge Carcasson</v>
      </c>
      <c r="F483">
        <f>+'[1]Base de datos  1'!G2331</f>
        <v>0</v>
      </c>
      <c r="G483" s="92">
        <f>+'[1]Base de datos  1'!H2331</f>
        <v>23000</v>
      </c>
      <c r="H483" s="4"/>
    </row>
    <row r="484" spans="1:8" x14ac:dyDescent="0.25">
      <c r="A484" s="33">
        <f>+'[1]Base de datos  1'!A2332</f>
        <v>44136</v>
      </c>
      <c r="B484" s="33" t="str">
        <f>+'[1]Base de datos  1'!C2332</f>
        <v>Pago Cuota</v>
      </c>
      <c r="C484" s="33">
        <f>+'[1]Base de datos  1'!D2332</f>
        <v>44151</v>
      </c>
      <c r="D484" s="33" t="str">
        <f>+'[1]Base de datos  1'!E2332</f>
        <v>TR</v>
      </c>
      <c r="E484" s="33" t="str">
        <f>+'[1]Base de datos  1'!F2332</f>
        <v>Puyehue 30, Jorge Carcasson</v>
      </c>
      <c r="F484">
        <f>+'[1]Base de datos  1'!G2332</f>
        <v>0</v>
      </c>
      <c r="G484" s="92">
        <f>+'[1]Base de datos  1'!H2332</f>
        <v>23000</v>
      </c>
      <c r="H484" s="4"/>
    </row>
    <row r="485" spans="1:8" x14ac:dyDescent="0.25">
      <c r="A485" s="33">
        <f>+'[1]Base de datos  1'!A2333</f>
        <v>44136</v>
      </c>
      <c r="B485" s="33" t="str">
        <f>+'[1]Base de datos  1'!C2333</f>
        <v>Pago Cuota</v>
      </c>
      <c r="C485" s="33">
        <f>+'[1]Base de datos  1'!D2333</f>
        <v>44151</v>
      </c>
      <c r="D485" s="33" t="str">
        <f>+'[1]Base de datos  1'!E2333</f>
        <v>TR</v>
      </c>
      <c r="E485" s="33" t="str">
        <f>+'[1]Base de datos  1'!F2333</f>
        <v>Ranco 83, Silvia Gonzalez</v>
      </c>
      <c r="F485">
        <f>+'[1]Base de datos  1'!G2333</f>
        <v>0</v>
      </c>
      <c r="G485" s="92">
        <f>+'[1]Base de datos  1'!H2333</f>
        <v>23000</v>
      </c>
      <c r="H485" s="4"/>
    </row>
    <row r="486" spans="1:8" x14ac:dyDescent="0.25">
      <c r="A486" s="33">
        <f>+'[1]Base de datos  1'!A2334</f>
        <v>44136</v>
      </c>
      <c r="B486" s="33" t="str">
        <f>+'[1]Base de datos  1'!C2334</f>
        <v>Pago Cuota</v>
      </c>
      <c r="C486" s="33">
        <f>+'[1]Base de datos  1'!D2334</f>
        <v>44151</v>
      </c>
      <c r="D486" s="33" t="str">
        <f>+'[1]Base de datos  1'!E2334</f>
        <v>TR</v>
      </c>
      <c r="E486" s="33" t="str">
        <f>+'[1]Base de datos  1'!F2334</f>
        <v>Puyehue 41, Teresa Sepulveda</v>
      </c>
      <c r="F486">
        <f>+'[1]Base de datos  1'!G2334</f>
        <v>0</v>
      </c>
      <c r="G486" s="92">
        <f>+'[1]Base de datos  1'!H2334</f>
        <v>60000</v>
      </c>
      <c r="H486" s="4"/>
    </row>
    <row r="487" spans="1:8" x14ac:dyDescent="0.25">
      <c r="A487" s="33">
        <f>+'[1]Base de datos  1'!A2335</f>
        <v>44136</v>
      </c>
      <c r="B487" s="33" t="str">
        <f>+'[1]Base de datos  1'!C2335</f>
        <v>Pago Cuota</v>
      </c>
      <c r="C487" s="33">
        <f>+'[1]Base de datos  1'!D2335</f>
        <v>44152</v>
      </c>
      <c r="D487" s="33" t="str">
        <f>+'[1]Base de datos  1'!E2335</f>
        <v>TR</v>
      </c>
      <c r="E487" s="33" t="str">
        <f>+'[1]Base de datos  1'!F2335</f>
        <v>Villarrica 100, Julia Zuñiga</v>
      </c>
      <c r="F487">
        <f>+'[1]Base de datos  1'!G2335</f>
        <v>0</v>
      </c>
      <c r="G487" s="92">
        <f>+'[1]Base de datos  1'!H2335</f>
        <v>23100</v>
      </c>
      <c r="H487" s="4"/>
    </row>
    <row r="488" spans="1:8" x14ac:dyDescent="0.25">
      <c r="A488" s="33">
        <f>+'[1]Base de datos  1'!A2336</f>
        <v>44136</v>
      </c>
      <c r="B488" s="33" t="str">
        <f>+'[1]Base de datos  1'!C2336</f>
        <v>Pago Cuota</v>
      </c>
      <c r="C488" s="33">
        <f>+'[1]Base de datos  1'!D2336</f>
        <v>44155</v>
      </c>
      <c r="D488" s="33" t="str">
        <f>+'[1]Base de datos  1'!E2336</f>
        <v>TR</v>
      </c>
      <c r="E488" s="33" t="str">
        <f>+'[1]Base de datos  1'!F2336</f>
        <v>Llanquihue 113, Pedro Ruz</v>
      </c>
      <c r="F488">
        <f>+'[1]Base de datos  1'!G2336</f>
        <v>0</v>
      </c>
      <c r="G488" s="92">
        <f>+'[1]Base de datos  1'!H2336</f>
        <v>23113</v>
      </c>
      <c r="H488" s="4"/>
    </row>
    <row r="489" spans="1:8" x14ac:dyDescent="0.25">
      <c r="A489" s="33">
        <f>+'[1]Base de datos  1'!A2337</f>
        <v>44136</v>
      </c>
      <c r="B489" s="33" t="str">
        <f>+'[1]Base de datos  1'!C2337</f>
        <v>Pago Cuota</v>
      </c>
      <c r="C489" s="33">
        <f>+'[1]Base de datos  1'!D2337</f>
        <v>44158</v>
      </c>
      <c r="D489" s="33" t="str">
        <f>+'[1]Base de datos  1'!E2337</f>
        <v>TR</v>
      </c>
      <c r="E489" s="33" t="str">
        <f>+'[1]Base de datos  1'!F2337</f>
        <v>Ranco 48, Carola Arriagada</v>
      </c>
      <c r="F489">
        <f>+'[1]Base de datos  1'!G2337</f>
        <v>0</v>
      </c>
      <c r="G489" s="92">
        <f>+'[1]Base de datos  1'!H2337</f>
        <v>23000</v>
      </c>
      <c r="H489" s="4"/>
    </row>
    <row r="490" spans="1:8" x14ac:dyDescent="0.25">
      <c r="A490" s="33">
        <f>+'[1]Base de datos  1'!A2338</f>
        <v>44136</v>
      </c>
      <c r="B490" s="33" t="str">
        <f>+'[1]Base de datos  1'!C2338</f>
        <v>Pago Cuota</v>
      </c>
      <c r="C490" s="33">
        <f>+'[1]Base de datos  1'!D2338</f>
        <v>44158</v>
      </c>
      <c r="D490" s="33" t="str">
        <f>+'[1]Base de datos  1'!E2338</f>
        <v>TR</v>
      </c>
      <c r="E490" s="33" t="str">
        <f>+'[1]Base de datos  1'!F2338</f>
        <v>Ranco 50, Julia Parra</v>
      </c>
      <c r="F490">
        <f>+'[1]Base de datos  1'!G2338</f>
        <v>0</v>
      </c>
      <c r="G490" s="92">
        <f>+'[1]Base de datos  1'!H2338</f>
        <v>23000</v>
      </c>
      <c r="H490" s="4"/>
    </row>
    <row r="491" spans="1:8" x14ac:dyDescent="0.25">
      <c r="A491" s="33">
        <f>+'[1]Base de datos  1'!A2339</f>
        <v>44136</v>
      </c>
      <c r="B491" s="33" t="str">
        <f>+'[1]Base de datos  1'!C2339</f>
        <v>Pago Cuota</v>
      </c>
      <c r="C491" s="33">
        <f>+'[1]Base de datos  1'!D2339</f>
        <v>44158</v>
      </c>
      <c r="D491" s="33" t="str">
        <f>+'[1]Base de datos  1'!E2339</f>
        <v>TR</v>
      </c>
      <c r="E491" s="33" t="str">
        <f>+'[1]Base de datos  1'!F2339</f>
        <v>Ranco 79, Ismelda Meza</v>
      </c>
      <c r="F491">
        <f>+'[1]Base de datos  1'!G2339</f>
        <v>0</v>
      </c>
      <c r="G491" s="92">
        <f>+'[1]Base de datos  1'!H2339</f>
        <v>23000</v>
      </c>
      <c r="H491" s="4"/>
    </row>
    <row r="492" spans="1:8" x14ac:dyDescent="0.25">
      <c r="A492" s="33">
        <f>+'[1]Base de datos  1'!A2340</f>
        <v>44136</v>
      </c>
      <c r="B492" s="33" t="str">
        <f>+'[1]Base de datos  1'!C2340</f>
        <v>Pago Cuota</v>
      </c>
      <c r="C492" s="33">
        <f>+'[1]Base de datos  1'!D2340</f>
        <v>44159</v>
      </c>
      <c r="D492" s="33" t="str">
        <f>+'[1]Base de datos  1'!E2340</f>
        <v>TR</v>
      </c>
      <c r="E492" s="33" t="str">
        <f>+'[1]Base de datos  1'!F2340</f>
        <v>Llanquihue 80, Sergio iBaceta</v>
      </c>
      <c r="F492">
        <f>+'[1]Base de datos  1'!G2340</f>
        <v>0</v>
      </c>
      <c r="G492" s="92">
        <f>+'[1]Base de datos  1'!H2340</f>
        <v>20080</v>
      </c>
      <c r="H492" s="4"/>
    </row>
    <row r="493" spans="1:8" x14ac:dyDescent="0.25">
      <c r="A493" s="33">
        <f>+'[1]Base de datos  1'!A2341</f>
        <v>44136</v>
      </c>
      <c r="B493" s="33" t="str">
        <f>+'[1]Base de datos  1'!C2341</f>
        <v>Pago Cuota</v>
      </c>
      <c r="C493" s="33">
        <f>+'[1]Base de datos  1'!D2341</f>
        <v>44160</v>
      </c>
      <c r="D493" s="33" t="str">
        <f>+'[1]Base de datos  1'!E2341</f>
        <v>TR</v>
      </c>
      <c r="E493" s="33" t="str">
        <f>+'[1]Base de datos  1'!F2341</f>
        <v>Puyehue32, Ivonne Jorquera</v>
      </c>
      <c r="F493">
        <f>+'[1]Base de datos  1'!G2341</f>
        <v>0</v>
      </c>
      <c r="G493" s="92">
        <f>+'[1]Base de datos  1'!H2341</f>
        <v>23000</v>
      </c>
      <c r="H493" s="4"/>
    </row>
    <row r="494" spans="1:8" x14ac:dyDescent="0.25">
      <c r="A494" s="33">
        <f>+'[1]Base de datos  1'!A2342</f>
        <v>44136</v>
      </c>
      <c r="B494" s="33" t="str">
        <f>+'[1]Base de datos  1'!C2342</f>
        <v>Pago Cuota</v>
      </c>
      <c r="C494" s="33">
        <f>+'[1]Base de datos  1'!D2342</f>
        <v>44160</v>
      </c>
      <c r="D494" s="33" t="str">
        <f>+'[1]Base de datos  1'!E2342</f>
        <v>TR</v>
      </c>
      <c r="E494" s="33" t="str">
        <f>+'[1]Base de datos  1'!F2342</f>
        <v>Llanquihue 82, Maria Molina</v>
      </c>
      <c r="F494">
        <f>+'[1]Base de datos  1'!G2342</f>
        <v>0</v>
      </c>
      <c r="G494" s="92">
        <f>+'[1]Base de datos  1'!H2342</f>
        <v>23000</v>
      </c>
      <c r="H494" s="4"/>
    </row>
    <row r="495" spans="1:8" x14ac:dyDescent="0.25">
      <c r="A495" s="33">
        <f>+'[1]Base de datos  1'!A2343</f>
        <v>44136</v>
      </c>
      <c r="B495" s="33" t="str">
        <f>+'[1]Base de datos  1'!C2343</f>
        <v>Pago Cuota</v>
      </c>
      <c r="C495" s="33">
        <f>+'[1]Base de datos  1'!D2343</f>
        <v>44160</v>
      </c>
      <c r="D495" s="33" t="str">
        <f>+'[1]Base de datos  1'!E2343</f>
        <v>TR</v>
      </c>
      <c r="E495" s="33" t="str">
        <f>+'[1]Base de datos  1'!F2343</f>
        <v>Puyehue 45-47, Gladys Segovia</v>
      </c>
      <c r="F495">
        <f>+'[1]Base de datos  1'!G2343</f>
        <v>0</v>
      </c>
      <c r="G495" s="92">
        <f>+'[1]Base de datos  1'!H2343</f>
        <v>552000</v>
      </c>
      <c r="H495" s="4"/>
    </row>
    <row r="496" spans="1:8" x14ac:dyDescent="0.25">
      <c r="A496" s="33">
        <f>+'[1]Base de datos  1'!A2344</f>
        <v>44136</v>
      </c>
      <c r="B496" s="33" t="str">
        <f>+'[1]Base de datos  1'!C2344</f>
        <v>Pago Cuota</v>
      </c>
      <c r="C496" s="33">
        <f>+'[1]Base de datos  1'!D2344</f>
        <v>44162</v>
      </c>
      <c r="D496" s="33" t="str">
        <f>+'[1]Base de datos  1'!E2344</f>
        <v>TR</v>
      </c>
      <c r="E496" s="33" t="str">
        <f>+'[1]Base de datos  1'!F2344</f>
        <v>Riñihue 10, Hector Zuñiga</v>
      </c>
      <c r="F496">
        <f>+'[1]Base de datos  1'!G2344</f>
        <v>0</v>
      </c>
      <c r="G496" s="92">
        <f>+'[1]Base de datos  1'!H2344</f>
        <v>92000</v>
      </c>
      <c r="H496" s="4"/>
    </row>
    <row r="497" spans="1:8" x14ac:dyDescent="0.25">
      <c r="A497" s="33">
        <f>+'[1]Base de datos  1'!A2345</f>
        <v>44136</v>
      </c>
      <c r="B497" s="33" t="str">
        <f>+'[1]Base de datos  1'!C2345</f>
        <v>Pago Cuota</v>
      </c>
      <c r="C497" s="33">
        <f>+'[1]Base de datos  1'!D2345</f>
        <v>44165</v>
      </c>
      <c r="D497" s="33" t="str">
        <f>+'[1]Base de datos  1'!E2345</f>
        <v>TR</v>
      </c>
      <c r="E497" s="33" t="str">
        <f>+'[1]Base de datos  1'!F2345</f>
        <v>Llanquihue 88, Pedro Flores</v>
      </c>
      <c r="F497">
        <f>+'[1]Base de datos  1'!G2345</f>
        <v>0</v>
      </c>
      <c r="G497" s="92">
        <f>+'[1]Base de datos  1'!H2345</f>
        <v>20000</v>
      </c>
      <c r="H497" s="4"/>
    </row>
    <row r="498" spans="1:8" x14ac:dyDescent="0.25">
      <c r="A498" s="33">
        <f>+'[1]Base de datos  1'!A2346</f>
        <v>44136</v>
      </c>
      <c r="B498" s="33" t="str">
        <f>+'[1]Base de datos  1'!C2346</f>
        <v>Pago Cuota</v>
      </c>
      <c r="C498" s="33">
        <f>+'[1]Base de datos  1'!D2346</f>
        <v>44165</v>
      </c>
      <c r="D498" s="33" t="str">
        <f>+'[1]Base de datos  1'!E2346</f>
        <v>TR</v>
      </c>
      <c r="E498" s="33" t="str">
        <f>+'[1]Base de datos  1'!F2346</f>
        <v>Riñihue 19, Teresa Peña</v>
      </c>
      <c r="F498">
        <f>+'[1]Base de datos  1'!G2346</f>
        <v>0</v>
      </c>
      <c r="G498" s="92">
        <f>+'[1]Base de datos  1'!H2346</f>
        <v>23000</v>
      </c>
      <c r="H498" s="4"/>
    </row>
    <row r="499" spans="1:8" x14ac:dyDescent="0.25">
      <c r="A499" s="33">
        <f>+'[1]Base de datos  1'!A2347</f>
        <v>44136</v>
      </c>
      <c r="B499" s="33" t="str">
        <f>+'[1]Base de datos  1'!C2347</f>
        <v>Pago Cuota</v>
      </c>
      <c r="C499" s="33">
        <f>+'[1]Base de datos  1'!D2347</f>
        <v>44165</v>
      </c>
      <c r="D499" s="33" t="str">
        <f>+'[1]Base de datos  1'!E2347</f>
        <v>TR</v>
      </c>
      <c r="E499" s="33" t="str">
        <f>+'[1]Base de datos  1'!F2347</f>
        <v>Villarrica 123, Omar Sepulveda</v>
      </c>
      <c r="F499">
        <f>+'[1]Base de datos  1'!G2347</f>
        <v>0</v>
      </c>
      <c r="G499" s="92">
        <f>+'[1]Base de datos  1'!H2347</f>
        <v>23000</v>
      </c>
      <c r="H499" s="4"/>
    </row>
    <row r="500" spans="1:8" x14ac:dyDescent="0.25">
      <c r="A500" s="33">
        <f>+'[1]Base de datos  1'!A2348</f>
        <v>44136</v>
      </c>
      <c r="B500" s="33" t="str">
        <f>+'[1]Base de datos  1'!C2348</f>
        <v>Pago Cuota</v>
      </c>
      <c r="C500" s="33">
        <f>+'[1]Base de datos  1'!D2348</f>
        <v>44165</v>
      </c>
      <c r="D500" s="33" t="str">
        <f>+'[1]Base de datos  1'!E2348</f>
        <v>TR</v>
      </c>
      <c r="E500" s="33" t="str">
        <f>+'[1]Base de datos  1'!F2348</f>
        <v>Puyehue 37,Jorge Matamala</v>
      </c>
      <c r="F500">
        <f>+'[1]Base de datos  1'!G2348</f>
        <v>0</v>
      </c>
      <c r="G500" s="92">
        <f>+'[1]Base de datos  1'!H2348</f>
        <v>23000</v>
      </c>
      <c r="H500" s="4"/>
    </row>
    <row r="501" spans="1:8" x14ac:dyDescent="0.25">
      <c r="A501" s="33">
        <f>+'[1]Base de datos  1'!A2349</f>
        <v>44136</v>
      </c>
      <c r="B501" s="33" t="str">
        <f>+'[1]Base de datos  1'!C2349</f>
        <v>Pago Cuota</v>
      </c>
      <c r="C501" s="33">
        <f>+'[1]Base de datos  1'!D2349</f>
        <v>44165</v>
      </c>
      <c r="D501" s="33" t="str">
        <f>+'[1]Base de datos  1'!E2349</f>
        <v>TR</v>
      </c>
      <c r="E501" s="33" t="str">
        <f>+'[1]Base de datos  1'!F2349</f>
        <v>Icalma 72, Jorge Matamala</v>
      </c>
      <c r="F501">
        <f>+'[1]Base de datos  1'!G2349</f>
        <v>0</v>
      </c>
      <c r="G501" s="92">
        <f>+'[1]Base de datos  1'!H2349</f>
        <v>23000</v>
      </c>
      <c r="H501" s="4"/>
    </row>
    <row r="502" spans="1:8" x14ac:dyDescent="0.25">
      <c r="A502" s="33">
        <f>+'[1]Base de datos  1'!A2350</f>
        <v>44136</v>
      </c>
      <c r="B502" s="33" t="str">
        <f>+'[1]Base de datos  1'!C2350</f>
        <v>Pago Cuota</v>
      </c>
      <c r="C502" s="33">
        <f>+'[1]Base de datos  1'!D2350</f>
        <v>44165</v>
      </c>
      <c r="D502" s="33" t="str">
        <f>+'[1]Base de datos  1'!E2350</f>
        <v>TR</v>
      </c>
      <c r="E502" s="33" t="str">
        <f>+'[1]Base de datos  1'!F2350</f>
        <v>Villarrica 106, Carolina Uribe</v>
      </c>
      <c r="F502">
        <f>+'[1]Base de datos  1'!G2350</f>
        <v>0</v>
      </c>
      <c r="G502" s="92">
        <f>+'[1]Base de datos  1'!H2350</f>
        <v>23000</v>
      </c>
      <c r="H502" s="4"/>
    </row>
    <row r="503" spans="1:8" x14ac:dyDescent="0.25">
      <c r="A503" s="33">
        <f>+'[1]Base de datos  1'!A2351</f>
        <v>44136</v>
      </c>
      <c r="B503" s="33" t="str">
        <f>+'[1]Base de datos  1'!C2351</f>
        <v>Pago Cuota</v>
      </c>
      <c r="C503" s="33">
        <f>+'[1]Base de datos  1'!D2351</f>
        <v>44165</v>
      </c>
      <c r="D503" s="33" t="str">
        <f>+'[1]Base de datos  1'!E2351</f>
        <v>TR</v>
      </c>
      <c r="E503" s="33" t="str">
        <f>+'[1]Base de datos  1'!F2351</f>
        <v>Villarrica 129, Ricardo Figueroa</v>
      </c>
      <c r="F503">
        <f>+'[1]Base de datos  1'!G2351</f>
        <v>0</v>
      </c>
      <c r="G503" s="92">
        <f>+'[1]Base de datos  1'!H2351</f>
        <v>23000</v>
      </c>
      <c r="H503" s="4"/>
    </row>
    <row r="504" spans="1:8" x14ac:dyDescent="0.25">
      <c r="A504" s="174">
        <f>+'[1]Base de datos  1'!A2352</f>
        <v>44136</v>
      </c>
      <c r="B504" s="174" t="str">
        <f>+'[1]Base de datos  1'!C2352</f>
        <v>Pago Cuota</v>
      </c>
      <c r="C504" s="174">
        <f>+'[1]Base de datos  1'!D2352</f>
        <v>44165</v>
      </c>
      <c r="D504" s="174" t="str">
        <f>+'[1]Base de datos  1'!E2352</f>
        <v>TR</v>
      </c>
      <c r="E504" s="174" t="str">
        <f>+'[1]Base de datos  1'!F2352</f>
        <v>Villarrica 122, Ema Valdes</v>
      </c>
      <c r="F504" s="175">
        <f>+'[1]Base de datos  1'!G2352</f>
        <v>0</v>
      </c>
      <c r="G504" s="249">
        <f>+'[1]Base de datos  1'!H2352</f>
        <v>23000</v>
      </c>
      <c r="H504" s="250">
        <f>SUM(G461:G504)</f>
        <v>30059030</v>
      </c>
    </row>
    <row r="505" spans="1:8" x14ac:dyDescent="0.25">
      <c r="A505" s="33">
        <f>+'[1]Base de datos  1'!A2353</f>
        <v>44166</v>
      </c>
      <c r="B505" s="33" t="str">
        <f>+'[1]Base de datos  1'!C2353</f>
        <v>Pago Cuota</v>
      </c>
      <c r="C505" s="33">
        <f>+'[1]Base de datos  1'!D2353</f>
        <v>44166</v>
      </c>
      <c r="D505" s="33" t="str">
        <f>+'[1]Base de datos  1'!E2353</f>
        <v>TR</v>
      </c>
      <c r="E505" s="33" t="str">
        <f>+'[1]Base de datos  1'!F2353</f>
        <v>R.Figueroa vuelto caja chica Oct.</v>
      </c>
      <c r="F505">
        <f>+'[1]Base de datos  1'!G2353</f>
        <v>0</v>
      </c>
      <c r="G505" s="92">
        <f>+'[1]Base de datos  1'!H2353</f>
        <v>2090</v>
      </c>
      <c r="H505" s="4"/>
    </row>
    <row r="506" spans="1:8" x14ac:dyDescent="0.25">
      <c r="A506" s="33">
        <f>+'[1]Base de datos  1'!A2354</f>
        <v>44166</v>
      </c>
      <c r="B506" s="33" t="str">
        <f>+'[1]Base de datos  1'!C2354</f>
        <v>Pago Cuota</v>
      </c>
      <c r="C506" s="33">
        <f>+'[1]Base de datos  1'!D2354</f>
        <v>44166</v>
      </c>
      <c r="D506" s="33" t="str">
        <f>+'[1]Base de datos  1'!E2354</f>
        <v>TR</v>
      </c>
      <c r="E506" s="33" t="str">
        <f>+'[1]Base de datos  1'!F2354</f>
        <v>Ranco 77, Melinda Gonzalez</v>
      </c>
      <c r="F506">
        <f>+'[1]Base de datos  1'!G2354</f>
        <v>0</v>
      </c>
      <c r="G506" s="92">
        <f>+'[1]Base de datos  1'!H2354</f>
        <v>23000</v>
      </c>
      <c r="H506" s="4"/>
    </row>
    <row r="507" spans="1:8" x14ac:dyDescent="0.25">
      <c r="A507" s="33">
        <f>+'[1]Base de datos  1'!A2355</f>
        <v>44166</v>
      </c>
      <c r="B507" s="33" t="str">
        <f>+'[1]Base de datos  1'!C2355</f>
        <v>Pago Cuota</v>
      </c>
      <c r="C507" s="33">
        <f>+'[1]Base de datos  1'!D2355</f>
        <v>44166</v>
      </c>
      <c r="D507" s="33" t="str">
        <f>+'[1]Base de datos  1'!E2355</f>
        <v>TR</v>
      </c>
      <c r="E507" s="33" t="str">
        <f>+'[1]Base de datos  1'!F2355</f>
        <v>Ranco 91, Jeanette Ibarra</v>
      </c>
      <c r="F507">
        <f>+'[1]Base de datos  1'!G2355</f>
        <v>0</v>
      </c>
      <c r="G507" s="92">
        <f>+'[1]Base de datos  1'!H2355</f>
        <v>23000</v>
      </c>
      <c r="H507" s="4"/>
    </row>
    <row r="508" spans="1:8" x14ac:dyDescent="0.25">
      <c r="A508" s="33">
        <f>+'[1]Base de datos  1'!A2356</f>
        <v>44166</v>
      </c>
      <c r="B508" s="33" t="str">
        <f>+'[1]Base de datos  1'!C2356</f>
        <v>Pago Cuota</v>
      </c>
      <c r="C508" s="33">
        <f>+'[1]Base de datos  1'!D2356</f>
        <v>44166</v>
      </c>
      <c r="D508" s="33" t="str">
        <f>+'[1]Base de datos  1'!E2356</f>
        <v>TR</v>
      </c>
      <c r="E508" s="33" t="str">
        <f>+'[1]Base de datos  1'!F2356</f>
        <v>Villarrica 128, Claudia ubilla</v>
      </c>
      <c r="F508">
        <f>+'[1]Base de datos  1'!G2356</f>
        <v>0</v>
      </c>
      <c r="G508" s="92">
        <f>+'[1]Base de datos  1'!H2356</f>
        <v>23000</v>
      </c>
      <c r="H508" s="4"/>
    </row>
    <row r="509" spans="1:8" x14ac:dyDescent="0.25">
      <c r="A509" s="33">
        <f>+'[1]Base de datos  1'!A2357</f>
        <v>44166</v>
      </c>
      <c r="B509" s="33" t="str">
        <f>+'[1]Base de datos  1'!C2357</f>
        <v>Pago Cuota</v>
      </c>
      <c r="C509" s="33">
        <f>+'[1]Base de datos  1'!D2357</f>
        <v>44166</v>
      </c>
      <c r="D509" s="33" t="str">
        <f>+'[1]Base de datos  1'!E2357</f>
        <v>D/E</v>
      </c>
      <c r="E509" s="33" t="str">
        <f>+'[1]Base de datos  1'!F2357</f>
        <v>Villarrica 100, Julia Zuñiga</v>
      </c>
      <c r="F509">
        <f>+'[1]Base de datos  1'!G2357</f>
        <v>0</v>
      </c>
      <c r="G509" s="92">
        <f>+'[1]Base de datos  1'!H2357</f>
        <v>23100</v>
      </c>
      <c r="H509" s="4"/>
    </row>
    <row r="510" spans="1:8" x14ac:dyDescent="0.25">
      <c r="A510" s="33">
        <f>+'[1]Base de datos  1'!A2358</f>
        <v>44166</v>
      </c>
      <c r="B510" s="33" t="str">
        <f>+'[1]Base de datos  1'!C2358</f>
        <v>Pago Cuota</v>
      </c>
      <c r="C510" s="33">
        <f>+'[1]Base de datos  1'!D2358</f>
        <v>44166</v>
      </c>
      <c r="D510" s="33" t="str">
        <f>+'[1]Base de datos  1'!E2358</f>
        <v>TR</v>
      </c>
      <c r="E510" s="33" t="str">
        <f>+'[1]Base de datos  1'!F2358</f>
        <v>Villarrica 102, Ximena Mancilla</v>
      </c>
      <c r="F510">
        <f>+'[1]Base de datos  1'!G2358</f>
        <v>0</v>
      </c>
      <c r="G510" s="92">
        <f>+'[1]Base de datos  1'!H2358</f>
        <v>23102</v>
      </c>
      <c r="H510" s="4"/>
    </row>
    <row r="511" spans="1:8" x14ac:dyDescent="0.25">
      <c r="A511" s="33">
        <f>+'[1]Base de datos  1'!A2359</f>
        <v>44166</v>
      </c>
      <c r="B511" s="33" t="str">
        <f>+'[1]Base de datos  1'!C2359</f>
        <v>Pago Cuota</v>
      </c>
      <c r="C511" s="33">
        <f>+'[1]Base de datos  1'!D2359</f>
        <v>44168</v>
      </c>
      <c r="D511" s="33" t="str">
        <f>+'[1]Base de datos  1'!E2359</f>
        <v>D/E</v>
      </c>
      <c r="E511" s="33" t="str">
        <f>+'[1]Base de datos  1'!F2359</f>
        <v>Llanquihue 74, Eliana Haro</v>
      </c>
      <c r="F511">
        <f>+'[1]Base de datos  1'!G2359</f>
        <v>0</v>
      </c>
      <c r="G511" s="92">
        <f>+'[1]Base de datos  1'!H2359</f>
        <v>23000</v>
      </c>
      <c r="H511" s="4"/>
    </row>
    <row r="512" spans="1:8" x14ac:dyDescent="0.25">
      <c r="A512" s="33">
        <f>+'[1]Base de datos  1'!A2360</f>
        <v>44166</v>
      </c>
      <c r="B512" s="33" t="str">
        <f>+'[1]Base de datos  1'!C2360</f>
        <v>Pago Cuota</v>
      </c>
      <c r="C512" s="33">
        <f>+'[1]Base de datos  1'!D2360</f>
        <v>44168</v>
      </c>
      <c r="D512" s="33" t="str">
        <f>+'[1]Base de datos  1'!E2360</f>
        <v>D/E</v>
      </c>
      <c r="E512" s="33" t="str">
        <f>+'[1]Base de datos  1'!F2360</f>
        <v>Ranco 83, Silvia Gonzalez</v>
      </c>
      <c r="F512">
        <f>+'[1]Base de datos  1'!G2360</f>
        <v>0</v>
      </c>
      <c r="G512" s="92">
        <f>+'[1]Base de datos  1'!H2360</f>
        <v>23000</v>
      </c>
      <c r="H512" s="4"/>
    </row>
    <row r="513" spans="1:8" x14ac:dyDescent="0.25">
      <c r="A513" s="33">
        <f>+'[1]Base de datos  1'!A2361</f>
        <v>44166</v>
      </c>
      <c r="B513" s="33" t="str">
        <f>+'[1]Base de datos  1'!C2361</f>
        <v>Pago Cuota</v>
      </c>
      <c r="C513" s="33">
        <f>+'[1]Base de datos  1'!D2361</f>
        <v>44172</v>
      </c>
      <c r="D513" s="33" t="str">
        <f>+'[1]Base de datos  1'!E2361</f>
        <v>TR</v>
      </c>
      <c r="E513" s="33" t="str">
        <f>+'[1]Base de datos  1'!F2361</f>
        <v>Ranco 75, Olga Hernandez</v>
      </c>
      <c r="F513">
        <f>+'[1]Base de datos  1'!G2361</f>
        <v>0</v>
      </c>
      <c r="G513" s="92">
        <f>+'[1]Base de datos  1'!H2361</f>
        <v>23000</v>
      </c>
      <c r="H513" s="4"/>
    </row>
    <row r="514" spans="1:8" x14ac:dyDescent="0.25">
      <c r="A514" s="33">
        <f>+'[1]Base de datos  1'!A2362</f>
        <v>44166</v>
      </c>
      <c r="B514" s="33" t="str">
        <f>+'[1]Base de datos  1'!C2362</f>
        <v>Pago Cuota</v>
      </c>
      <c r="C514" s="33">
        <f>+'[1]Base de datos  1'!D2362</f>
        <v>44172</v>
      </c>
      <c r="D514" s="33" t="str">
        <f>+'[1]Base de datos  1'!E2362</f>
        <v>TR</v>
      </c>
      <c r="E514" s="33" t="str">
        <f>+'[1]Base de datos  1'!F2362</f>
        <v>Llanquihue 97, Rene Rivero</v>
      </c>
      <c r="F514">
        <f>+'[1]Base de datos  1'!G2362</f>
        <v>0</v>
      </c>
      <c r="G514" s="92">
        <f>+'[1]Base de datos  1'!H2362</f>
        <v>23000</v>
      </c>
      <c r="H514" s="4"/>
    </row>
    <row r="515" spans="1:8" x14ac:dyDescent="0.25">
      <c r="A515" s="33">
        <f>+'[1]Base de datos  1'!A2363</f>
        <v>44166</v>
      </c>
      <c r="B515" s="33" t="str">
        <f>+'[1]Base de datos  1'!C2363</f>
        <v>Pago Cuota</v>
      </c>
      <c r="C515" s="33">
        <f>+'[1]Base de datos  1'!D2363</f>
        <v>44172</v>
      </c>
      <c r="D515" s="33" t="str">
        <f>+'[1]Base de datos  1'!E2363</f>
        <v>TR</v>
      </c>
      <c r="E515" s="33" t="str">
        <f>+'[1]Base de datos  1'!F2363</f>
        <v>Llanquihue 76, Glenda Alvarez</v>
      </c>
      <c r="F515">
        <f>+'[1]Base de datos  1'!G2363</f>
        <v>0</v>
      </c>
      <c r="G515" s="92">
        <f>+'[1]Base de datos  1'!H2363</f>
        <v>48076</v>
      </c>
      <c r="H515" s="4"/>
    </row>
    <row r="516" spans="1:8" x14ac:dyDescent="0.25">
      <c r="A516" s="33">
        <f>+'[1]Base de datos  1'!A2364</f>
        <v>44166</v>
      </c>
      <c r="B516" s="33" t="str">
        <f>+'[1]Base de datos  1'!C2364</f>
        <v>Pago Cuota</v>
      </c>
      <c r="C516" s="33">
        <f>+'[1]Base de datos  1'!D2364</f>
        <v>44172</v>
      </c>
      <c r="D516" s="33" t="str">
        <f>+'[1]Base de datos  1'!E2364</f>
        <v>TR</v>
      </c>
      <c r="E516" s="33" t="str">
        <f>+'[1]Base de datos  1'!F2364</f>
        <v>Puyehue 41, Teresa Sepulveda</v>
      </c>
      <c r="F516">
        <f>+'[1]Base de datos  1'!G2364</f>
        <v>0</v>
      </c>
      <c r="G516" s="92">
        <f>+'[1]Base de datos  1'!H2364</f>
        <v>105000</v>
      </c>
      <c r="H516" s="4"/>
    </row>
    <row r="517" spans="1:8" x14ac:dyDescent="0.25">
      <c r="A517" s="33">
        <f>+'[1]Base de datos  1'!A2365</f>
        <v>44166</v>
      </c>
      <c r="B517" s="33" t="str">
        <f>+'[1]Base de datos  1'!C2365</f>
        <v>Pago Cuota</v>
      </c>
      <c r="C517" s="33">
        <f>+'[1]Base de datos  1'!D2365</f>
        <v>44172</v>
      </c>
      <c r="D517" s="33" t="str">
        <f>+'[1]Base de datos  1'!E2365</f>
        <v>TR</v>
      </c>
      <c r="E517" s="33" t="str">
        <f>+'[1]Base de datos  1'!F2365</f>
        <v>Puyehue 34, Gladys Jorquera</v>
      </c>
      <c r="F517">
        <f>+'[1]Base de datos  1'!G2365</f>
        <v>0</v>
      </c>
      <c r="G517" s="92">
        <f>+'[1]Base de datos  1'!H2365</f>
        <v>115000</v>
      </c>
      <c r="H517" s="4"/>
    </row>
    <row r="518" spans="1:8" x14ac:dyDescent="0.25">
      <c r="A518" s="33">
        <f>+'[1]Base de datos  1'!A2366</f>
        <v>44166</v>
      </c>
      <c r="B518" s="33" t="str">
        <f>+'[1]Base de datos  1'!C2366</f>
        <v>Pago Cuota</v>
      </c>
      <c r="C518" s="33">
        <f>+'[1]Base de datos  1'!D2366</f>
        <v>44174</v>
      </c>
      <c r="D518" s="33" t="str">
        <f>+'[1]Base de datos  1'!E2366</f>
        <v>TR</v>
      </c>
      <c r="E518" s="33" t="str">
        <f>+'[1]Base de datos  1'!F2366</f>
        <v>Puyehue 43, Aurelio Sandoval</v>
      </c>
      <c r="F518">
        <f>+'[1]Base de datos  1'!G2366</f>
        <v>0</v>
      </c>
      <c r="G518" s="92">
        <f>+'[1]Base de datos  1'!H2366</f>
        <v>46000</v>
      </c>
      <c r="H518" s="4"/>
    </row>
    <row r="519" spans="1:8" x14ac:dyDescent="0.25">
      <c r="A519" s="33">
        <f>+'[1]Base de datos  1'!A2367</f>
        <v>44166</v>
      </c>
      <c r="B519" s="33" t="str">
        <f>+'[1]Base de datos  1'!C2367</f>
        <v>Pago Cuota</v>
      </c>
      <c r="C519" s="33">
        <f>+'[1]Base de datos  1'!D2367</f>
        <v>44174</v>
      </c>
      <c r="D519" s="33" t="str">
        <f>+'[1]Base de datos  1'!E2367</f>
        <v>TR</v>
      </c>
      <c r="E519" s="33" t="str">
        <f>+'[1]Base de datos  1'!F2367</f>
        <v>Llanquihue 76, Glenda Alvarez</v>
      </c>
      <c r="F519">
        <f>+'[1]Base de datos  1'!G2367</f>
        <v>0</v>
      </c>
      <c r="G519" s="92">
        <f>+'[1]Base de datos  1'!H2367</f>
        <v>99076</v>
      </c>
      <c r="H519" s="4"/>
    </row>
    <row r="520" spans="1:8" x14ac:dyDescent="0.25">
      <c r="A520" s="33">
        <f>+'[1]Base de datos  1'!A2368</f>
        <v>44166</v>
      </c>
      <c r="B520" s="33" t="str">
        <f>+'[1]Base de datos  1'!C2368</f>
        <v>Pago Cuota</v>
      </c>
      <c r="C520" s="33">
        <f>+'[1]Base de datos  1'!D2368</f>
        <v>44175</v>
      </c>
      <c r="D520" s="33" t="str">
        <f>+'[1]Base de datos  1'!E2368</f>
        <v>TR</v>
      </c>
      <c r="E520" s="33" t="str">
        <f>+'[1]Base de datos  1'!F2368</f>
        <v>Llanquihue 96, Carlos Alvarez</v>
      </c>
      <c r="F520">
        <f>+'[1]Base de datos  1'!G2368</f>
        <v>0</v>
      </c>
      <c r="G520" s="92">
        <f>+'[1]Base de datos  1'!H2368</f>
        <v>23096</v>
      </c>
      <c r="H520" s="4"/>
    </row>
    <row r="521" spans="1:8" x14ac:dyDescent="0.25">
      <c r="A521" s="33">
        <f>+'[1]Base de datos  1'!A2369</f>
        <v>44166</v>
      </c>
      <c r="B521" s="33" t="str">
        <f>+'[1]Base de datos  1'!C2369</f>
        <v>Pago Cuota</v>
      </c>
      <c r="C521" s="33">
        <f>+'[1]Base de datos  1'!D2369</f>
        <v>44176</v>
      </c>
      <c r="D521" s="33" t="str">
        <f>+'[1]Base de datos  1'!E2369</f>
        <v>TR</v>
      </c>
      <c r="E521" s="33" t="str">
        <f>+'[1]Base de datos  1'!F2369</f>
        <v>Ranco 48, Carola Arriagada</v>
      </c>
      <c r="F521">
        <f>+'[1]Base de datos  1'!G2369</f>
        <v>0</v>
      </c>
      <c r="G521" s="92">
        <f>+'[1]Base de datos  1'!H2369</f>
        <v>23000</v>
      </c>
      <c r="H521" s="4"/>
    </row>
    <row r="522" spans="1:8" x14ac:dyDescent="0.25">
      <c r="A522" s="33">
        <f>+'[1]Base de datos  1'!A2370</f>
        <v>44166</v>
      </c>
      <c r="B522" s="33" t="str">
        <f>+'[1]Base de datos  1'!C2370</f>
        <v>Pago Cuota</v>
      </c>
      <c r="C522" s="33">
        <f>+'[1]Base de datos  1'!D2370</f>
        <v>44176</v>
      </c>
      <c r="D522" s="33" t="str">
        <f>+'[1]Base de datos  1'!E2370</f>
        <v>TR</v>
      </c>
      <c r="E522" s="33" t="str">
        <f>+'[1]Base de datos  1'!F2370</f>
        <v>Puyehue 53, Maria Vicencio</v>
      </c>
      <c r="F522">
        <f>+'[1]Base de datos  1'!G2370</f>
        <v>0</v>
      </c>
      <c r="G522" s="92">
        <f>+'[1]Base de datos  1'!H2370</f>
        <v>92000</v>
      </c>
      <c r="H522" s="4"/>
    </row>
    <row r="523" spans="1:8" x14ac:dyDescent="0.25">
      <c r="A523" s="33">
        <f>+'[1]Base de datos  1'!A2371</f>
        <v>44166</v>
      </c>
      <c r="B523" s="33" t="str">
        <f>+'[1]Base de datos  1'!C2371</f>
        <v>Pago Cuota</v>
      </c>
      <c r="C523" s="33">
        <f>+'[1]Base de datos  1'!D2371</f>
        <v>44179</v>
      </c>
      <c r="D523" s="33" t="str">
        <f>+'[1]Base de datos  1'!E2371</f>
        <v>TR</v>
      </c>
      <c r="E523" s="33" t="str">
        <f>+'[1]Base de datos  1'!F2371</f>
        <v>Riñihue 27-29, Marta Manriquez</v>
      </c>
      <c r="F523">
        <f>+'[1]Base de datos  1'!G2371</f>
        <v>0</v>
      </c>
      <c r="G523" s="92">
        <f>+'[1]Base de datos  1'!H2371</f>
        <v>46000</v>
      </c>
      <c r="H523" s="4"/>
    </row>
    <row r="524" spans="1:8" x14ac:dyDescent="0.25">
      <c r="A524" s="33">
        <f>+'[1]Base de datos  1'!A2372</f>
        <v>44166</v>
      </c>
      <c r="B524" s="33" t="str">
        <f>+'[1]Base de datos  1'!C2372</f>
        <v>Pago Cuota</v>
      </c>
      <c r="C524" s="33">
        <f>+'[1]Base de datos  1'!D2372</f>
        <v>44179</v>
      </c>
      <c r="D524" s="33" t="str">
        <f>+'[1]Base de datos  1'!E2372</f>
        <v>TR</v>
      </c>
      <c r="E524" s="33" t="str">
        <f>+'[1]Base de datos  1'!F2372</f>
        <v>Ranco 46, Manuel Jorquera</v>
      </c>
      <c r="F524">
        <f>+'[1]Base de datos  1'!G2372</f>
        <v>0</v>
      </c>
      <c r="G524" s="92">
        <f>+'[1]Base de datos  1'!H2372</f>
        <v>69000</v>
      </c>
      <c r="H524" s="4"/>
    </row>
    <row r="525" spans="1:8" x14ac:dyDescent="0.25">
      <c r="A525" s="33">
        <f>+'[1]Base de datos  1'!A2373</f>
        <v>44166</v>
      </c>
      <c r="B525" s="33" t="str">
        <f>+'[1]Base de datos  1'!C2373</f>
        <v>Pago Cuota</v>
      </c>
      <c r="C525" s="33">
        <f>+'[1]Base de datos  1'!D2373</f>
        <v>44181</v>
      </c>
      <c r="D525" s="33" t="str">
        <f>+'[1]Base de datos  1'!E2373</f>
        <v>TR</v>
      </c>
      <c r="E525" s="33" t="str">
        <f>+'[1]Base de datos  1'!F2373</f>
        <v>Ranco 95, Charles Beecher</v>
      </c>
      <c r="F525">
        <f>+'[1]Base de datos  1'!G2373</f>
        <v>0</v>
      </c>
      <c r="G525" s="92">
        <f>+'[1]Base de datos  1'!H2373</f>
        <v>23095</v>
      </c>
      <c r="H525" s="4"/>
    </row>
    <row r="526" spans="1:8" x14ac:dyDescent="0.25">
      <c r="A526" s="33">
        <f>+'[1]Base de datos  1'!A2374</f>
        <v>44166</v>
      </c>
      <c r="B526" s="33" t="str">
        <f>+'[1]Base de datos  1'!C2374</f>
        <v>Pago Cuota</v>
      </c>
      <c r="C526" s="33">
        <f>+'[1]Base de datos  1'!D2374</f>
        <v>44181</v>
      </c>
      <c r="D526" s="33" t="str">
        <f>+'[1]Base de datos  1'!E2374</f>
        <v>TR</v>
      </c>
      <c r="E526" s="33" t="str">
        <f>+'[1]Base de datos  1'!F2374</f>
        <v>Ranco 95, Charles Beecher</v>
      </c>
      <c r="F526">
        <f>+'[1]Base de datos  1'!G2374</f>
        <v>0</v>
      </c>
      <c r="G526" s="92">
        <f>+'[1]Base de datos  1'!H2374</f>
        <v>23095</v>
      </c>
      <c r="H526" s="4"/>
    </row>
    <row r="527" spans="1:8" x14ac:dyDescent="0.25">
      <c r="A527" s="33">
        <f>+'[1]Base de datos  1'!A2375</f>
        <v>44166</v>
      </c>
      <c r="B527" s="33" t="str">
        <f>+'[1]Base de datos  1'!C2375</f>
        <v>Pago Cuota</v>
      </c>
      <c r="C527" s="33">
        <f>+'[1]Base de datos  1'!D2375</f>
        <v>44181</v>
      </c>
      <c r="D527" s="33" t="str">
        <f>+'[1]Base de datos  1'!E2375</f>
        <v>TR</v>
      </c>
      <c r="E527" s="33" t="str">
        <f>+'[1]Base de datos  1'!F2375</f>
        <v>Ranco 95, Charles Beecher</v>
      </c>
      <c r="F527">
        <f>+'[1]Base de datos  1'!G2375</f>
        <v>0</v>
      </c>
      <c r="G527" s="92">
        <f>+'[1]Base de datos  1'!H2375</f>
        <v>23095</v>
      </c>
      <c r="H527" s="4"/>
    </row>
    <row r="528" spans="1:8" x14ac:dyDescent="0.25">
      <c r="A528" s="33">
        <f>+'[1]Base de datos  1'!A2376</f>
        <v>44166</v>
      </c>
      <c r="B528" s="33" t="str">
        <f>+'[1]Base de datos  1'!C2376</f>
        <v>Pago Cuota</v>
      </c>
      <c r="C528" s="33">
        <f>+'[1]Base de datos  1'!D2376</f>
        <v>44182</v>
      </c>
      <c r="D528" s="33" t="str">
        <f>+'[1]Base de datos  1'!E2376</f>
        <v>TR</v>
      </c>
      <c r="E528" s="33" t="str">
        <f>+'[1]Base de datos  1'!F2376</f>
        <v>Riñihue 27-29, Marta Manriquez</v>
      </c>
      <c r="F528">
        <f>+'[1]Base de datos  1'!G2376</f>
        <v>0</v>
      </c>
      <c r="G528" s="92">
        <f>+'[1]Base de datos  1'!H2376</f>
        <v>46000</v>
      </c>
      <c r="H528" s="4"/>
    </row>
    <row r="529" spans="1:8" x14ac:dyDescent="0.25">
      <c r="A529" s="33">
        <f>+'[1]Base de datos  1'!A2377</f>
        <v>44166</v>
      </c>
      <c r="B529" s="33" t="str">
        <f>+'[1]Base de datos  1'!C2377</f>
        <v>Pago Cuota</v>
      </c>
      <c r="C529" s="33">
        <f>+'[1]Base de datos  1'!D2377</f>
        <v>44183</v>
      </c>
      <c r="D529" s="33" t="str">
        <f>+'[1]Base de datos  1'!E2377</f>
        <v>TR</v>
      </c>
      <c r="E529" s="33" t="str">
        <f>+'[1]Base de datos  1'!F2377</f>
        <v>Ranco 54, Juan Pablo Montero</v>
      </c>
      <c r="F529">
        <f>+'[1]Base de datos  1'!G2377</f>
        <v>0</v>
      </c>
      <c r="G529" s="92">
        <f>+'[1]Base de datos  1'!H2377</f>
        <v>23054</v>
      </c>
      <c r="H529" s="4"/>
    </row>
    <row r="530" spans="1:8" x14ac:dyDescent="0.25">
      <c r="A530" s="33">
        <f>+'[1]Base de datos  1'!A2378</f>
        <v>44166</v>
      </c>
      <c r="B530" s="33" t="str">
        <f>+'[1]Base de datos  1'!C2378</f>
        <v>Pago Cuota</v>
      </c>
      <c r="C530" s="33">
        <f>+'[1]Base de datos  1'!D2378</f>
        <v>44186</v>
      </c>
      <c r="D530" s="33" t="str">
        <f>+'[1]Base de datos  1'!E2378</f>
        <v>TR</v>
      </c>
      <c r="E530" s="33" t="str">
        <f>+'[1]Base de datos  1'!F2378</f>
        <v>Puyehue 24, Manuel Latapiat</v>
      </c>
      <c r="F530">
        <f>+'[1]Base de datos  1'!G2378</f>
        <v>0</v>
      </c>
      <c r="G530" s="92">
        <f>+'[1]Base de datos  1'!H2378</f>
        <v>23000</v>
      </c>
      <c r="H530" s="4"/>
    </row>
    <row r="531" spans="1:8" x14ac:dyDescent="0.25">
      <c r="A531" s="33">
        <f>+'[1]Base de datos  1'!A2379</f>
        <v>44166</v>
      </c>
      <c r="B531" s="33" t="str">
        <f>+'[1]Base de datos  1'!C2379</f>
        <v>Pago Cuota</v>
      </c>
      <c r="C531" s="33">
        <f>+'[1]Base de datos  1'!D2379</f>
        <v>44187</v>
      </c>
      <c r="D531" s="33" t="str">
        <f>+'[1]Base de datos  1'!E2379</f>
        <v>TR</v>
      </c>
      <c r="E531" s="33" t="str">
        <f>+'[1]Base de datos  1'!F2379</f>
        <v>Llanquihue 113, Pedro Ruz</v>
      </c>
      <c r="F531">
        <f>+'[1]Base de datos  1'!G2379</f>
        <v>0</v>
      </c>
      <c r="G531" s="92">
        <f>+'[1]Base de datos  1'!H2379</f>
        <v>23113</v>
      </c>
      <c r="H531" s="4"/>
    </row>
    <row r="532" spans="1:8" x14ac:dyDescent="0.25">
      <c r="A532" s="33">
        <f>+'[1]Base de datos  1'!A2380</f>
        <v>44166</v>
      </c>
      <c r="B532" s="33" t="str">
        <f>+'[1]Base de datos  1'!C2380</f>
        <v>Pago Cuota</v>
      </c>
      <c r="C532" s="33">
        <f>+'[1]Base de datos  1'!D2380</f>
        <v>44188</v>
      </c>
      <c r="D532" s="33" t="str">
        <f>+'[1]Base de datos  1'!E2380</f>
        <v>TR</v>
      </c>
      <c r="E532" s="33" t="str">
        <f>+'[1]Base de datos  1'!F2380</f>
        <v>Ranco 73, Juan Fco. Hernandez</v>
      </c>
      <c r="F532">
        <f>+'[1]Base de datos  1'!G2380</f>
        <v>0</v>
      </c>
      <c r="G532" s="92">
        <f>+'[1]Base de datos  1'!H2380</f>
        <v>161073</v>
      </c>
      <c r="H532" s="4"/>
    </row>
    <row r="533" spans="1:8" x14ac:dyDescent="0.25">
      <c r="A533" s="33">
        <f>+'[1]Base de datos  1'!A2381</f>
        <v>44166</v>
      </c>
      <c r="B533" s="33" t="str">
        <f>+'[1]Base de datos  1'!C2381</f>
        <v>Pago Cuota</v>
      </c>
      <c r="C533" s="33">
        <f>+'[1]Base de datos  1'!D2381</f>
        <v>44193</v>
      </c>
      <c r="D533" s="33" t="str">
        <f>+'[1]Base de datos  1'!E2381</f>
        <v>TR</v>
      </c>
      <c r="E533" s="33" t="str">
        <f>+'[1]Base de datos  1'!F2381</f>
        <v>Villarrica 129, Ricardo Figueroa</v>
      </c>
      <c r="F533">
        <f>+'[1]Base de datos  1'!G2381</f>
        <v>0</v>
      </c>
      <c r="G533" s="92">
        <f>+'[1]Base de datos  1'!H2381</f>
        <v>23000</v>
      </c>
      <c r="H533" s="4"/>
    </row>
    <row r="534" spans="1:8" x14ac:dyDescent="0.25">
      <c r="A534" s="33">
        <f>+'[1]Base de datos  1'!A2382</f>
        <v>44166</v>
      </c>
      <c r="B534" s="33" t="str">
        <f>+'[1]Base de datos  1'!C2382</f>
        <v>Pago Cuota</v>
      </c>
      <c r="C534" s="33">
        <f>+'[1]Base de datos  1'!D2382</f>
        <v>44193</v>
      </c>
      <c r="D534" s="33" t="str">
        <f>+'[1]Base de datos  1'!E2382</f>
        <v>TR</v>
      </c>
      <c r="E534" s="33" t="str">
        <f>+'[1]Base de datos  1'!F2382</f>
        <v>Villarrica 122, Ema Valdes</v>
      </c>
      <c r="F534">
        <f>+'[1]Base de datos  1'!G2382</f>
        <v>0</v>
      </c>
      <c r="G534" s="92">
        <f>+'[1]Base de datos  1'!H2382</f>
        <v>23000</v>
      </c>
      <c r="H534" s="4"/>
    </row>
    <row r="535" spans="1:8" x14ac:dyDescent="0.25">
      <c r="A535" s="33">
        <f>+'[1]Base de datos  1'!A2383</f>
        <v>44166</v>
      </c>
      <c r="B535" s="33" t="str">
        <f>+'[1]Base de datos  1'!C2383</f>
        <v>Pago Cuota</v>
      </c>
      <c r="C535" s="33">
        <f>+'[1]Base de datos  1'!D2383</f>
        <v>44193</v>
      </c>
      <c r="D535" s="33" t="str">
        <f>+'[1]Base de datos  1'!E2383</f>
        <v>TR</v>
      </c>
      <c r="E535" s="33" t="str">
        <f>+'[1]Base de datos  1'!F2383</f>
        <v>Puyehue 32, Ivonne Jorquera</v>
      </c>
      <c r="F535">
        <f>+'[1]Base de datos  1'!G2383</f>
        <v>0</v>
      </c>
      <c r="G535" s="92">
        <f>+'[1]Base de datos  1'!H2383</f>
        <v>23000</v>
      </c>
      <c r="H535" s="4"/>
    </row>
    <row r="536" spans="1:8" x14ac:dyDescent="0.25">
      <c r="A536" s="33">
        <f>+'[1]Base de datos  1'!A2384</f>
        <v>44166</v>
      </c>
      <c r="B536" s="33" t="str">
        <f>+'[1]Base de datos  1'!C2384</f>
        <v>Pago Cuota</v>
      </c>
      <c r="C536" s="33">
        <f>+'[1]Base de datos  1'!D2384</f>
        <v>44193</v>
      </c>
      <c r="D536" s="33" t="str">
        <f>+'[1]Base de datos  1'!E2384</f>
        <v>TR</v>
      </c>
      <c r="E536" s="33" t="str">
        <f>+'[1]Base de datos  1'!F2384</f>
        <v>Ranco 50, Julia Parra</v>
      </c>
      <c r="F536">
        <f>+'[1]Base de datos  1'!G2384</f>
        <v>0</v>
      </c>
      <c r="G536" s="92">
        <f>+'[1]Base de datos  1'!H2384</f>
        <v>23000</v>
      </c>
      <c r="H536" s="4"/>
    </row>
    <row r="537" spans="1:8" x14ac:dyDescent="0.25">
      <c r="A537" s="33">
        <f>+'[1]Base de datos  1'!A2385</f>
        <v>44166</v>
      </c>
      <c r="B537" s="33" t="str">
        <f>+'[1]Base de datos  1'!C2385</f>
        <v>Pago Cuota</v>
      </c>
      <c r="C537" s="33">
        <f>+'[1]Base de datos  1'!D2385</f>
        <v>44193</v>
      </c>
      <c r="D537" s="33" t="str">
        <f>+'[1]Base de datos  1'!E2385</f>
        <v>TR</v>
      </c>
      <c r="E537" s="33" t="str">
        <f>+'[1]Base de datos  1'!F2385</f>
        <v>Ranco 79, Ismelda Meza</v>
      </c>
      <c r="F537">
        <f>+'[1]Base de datos  1'!G2385</f>
        <v>0</v>
      </c>
      <c r="G537" s="92">
        <f>+'[1]Base de datos  1'!H2385</f>
        <v>23000</v>
      </c>
      <c r="H537" s="4"/>
    </row>
    <row r="538" spans="1:8" x14ac:dyDescent="0.25">
      <c r="A538" s="33">
        <f>+'[1]Base de datos  1'!A2386</f>
        <v>44166</v>
      </c>
      <c r="B538" s="33" t="str">
        <f>+'[1]Base de datos  1'!C2386</f>
        <v>Pago Cuota</v>
      </c>
      <c r="C538" s="33">
        <f>+'[1]Base de datos  1'!D2386</f>
        <v>44193</v>
      </c>
      <c r="D538" s="33" t="str">
        <f>+'[1]Base de datos  1'!E2386</f>
        <v>TR</v>
      </c>
      <c r="E538" s="33" t="str">
        <f>+'[1]Base de datos  1'!F2386</f>
        <v>Ranco 91, Jeanette Ibarra</v>
      </c>
      <c r="F538">
        <f>+'[1]Base de datos  1'!G2386</f>
        <v>0</v>
      </c>
      <c r="G538" s="92">
        <f>+'[1]Base de datos  1'!H2386</f>
        <v>23000</v>
      </c>
      <c r="H538" s="4"/>
    </row>
    <row r="539" spans="1:8" x14ac:dyDescent="0.25">
      <c r="A539" s="33">
        <f>+'[1]Base de datos  1'!A2387</f>
        <v>44166</v>
      </c>
      <c r="B539" s="33" t="str">
        <f>+'[1]Base de datos  1'!C2387</f>
        <v>Pago Cuota</v>
      </c>
      <c r="C539" s="33">
        <f>+'[1]Base de datos  1'!D2387</f>
        <v>44193</v>
      </c>
      <c r="D539" s="33" t="str">
        <f>+'[1]Base de datos  1'!E2387</f>
        <v>TR</v>
      </c>
      <c r="E539" s="33" t="str">
        <f>+'[1]Base de datos  1'!F2387</f>
        <v>Llanquihue 80, Sergio Ibaceta</v>
      </c>
      <c r="F539">
        <f>+'[1]Base de datos  1'!G2387</f>
        <v>0</v>
      </c>
      <c r="G539" s="92">
        <f>+'[1]Base de datos  1'!H2387</f>
        <v>23080</v>
      </c>
      <c r="H539" s="4"/>
    </row>
    <row r="540" spans="1:8" x14ac:dyDescent="0.25">
      <c r="A540" s="33">
        <f>+'[1]Base de datos  1'!A2388</f>
        <v>44166</v>
      </c>
      <c r="B540" s="33" t="str">
        <f>+'[1]Base de datos  1'!C2388</f>
        <v>Pago Cuota</v>
      </c>
      <c r="C540" s="33">
        <f>+'[1]Base de datos  1'!D2388</f>
        <v>44193</v>
      </c>
      <c r="D540" s="33" t="str">
        <f>+'[1]Base de datos  1'!E2388</f>
        <v>TR</v>
      </c>
      <c r="E540" s="33" t="str">
        <f>+'[1]Base de datos  1'!F2388</f>
        <v>Villarrica 102, Ximena Mancilla</v>
      </c>
      <c r="F540">
        <f>+'[1]Base de datos  1'!G2388</f>
        <v>0</v>
      </c>
      <c r="G540" s="92">
        <f>+'[1]Base de datos  1'!H2388</f>
        <v>23102</v>
      </c>
      <c r="H540" s="4"/>
    </row>
    <row r="541" spans="1:8" x14ac:dyDescent="0.25">
      <c r="A541" s="33">
        <f>+'[1]Base de datos  1'!A2389</f>
        <v>44166</v>
      </c>
      <c r="B541" s="33" t="str">
        <f>+'[1]Base de datos  1'!C2389</f>
        <v>Pago Cuota</v>
      </c>
      <c r="C541" s="33">
        <f>+'[1]Base de datos  1'!D2389</f>
        <v>44193</v>
      </c>
      <c r="D541" s="33" t="str">
        <f>+'[1]Base de datos  1'!E2389</f>
        <v>D/E</v>
      </c>
      <c r="E541" s="33" t="str">
        <f>+'[1]Base de datos  1'!F2389</f>
        <v>Llanquihue 109, Teresa Gatica</v>
      </c>
      <c r="F541">
        <f>+'[1]Base de datos  1'!G2389</f>
        <v>0</v>
      </c>
      <c r="G541" s="92">
        <f>+'[1]Base de datos  1'!H2389</f>
        <v>23109</v>
      </c>
      <c r="H541" s="4"/>
    </row>
    <row r="542" spans="1:8" x14ac:dyDescent="0.25">
      <c r="A542" s="33">
        <f>+'[1]Base de datos  1'!A2390</f>
        <v>44166</v>
      </c>
      <c r="B542" s="33" t="str">
        <f>+'[1]Base de datos  1'!C2390</f>
        <v>Pago Cuota</v>
      </c>
      <c r="C542" s="33">
        <f>+'[1]Base de datos  1'!D2390</f>
        <v>44193</v>
      </c>
      <c r="D542" s="33" t="str">
        <f>+'[1]Base de datos  1'!E2390</f>
        <v>TR</v>
      </c>
      <c r="E542" s="33" t="str">
        <f>+'[1]Base de datos  1'!F2390</f>
        <v>Villarrica 118, Pia Burgos</v>
      </c>
      <c r="F542">
        <f>+'[1]Base de datos  1'!G2390</f>
        <v>0</v>
      </c>
      <c r="G542" s="92">
        <f>+'[1]Base de datos  1'!H2390</f>
        <v>46000</v>
      </c>
      <c r="H542" s="4"/>
    </row>
    <row r="543" spans="1:8" x14ac:dyDescent="0.25">
      <c r="A543" s="33">
        <f>+'[1]Base de datos  1'!A2391</f>
        <v>44166</v>
      </c>
      <c r="B543" s="33" t="str">
        <f>+'[1]Base de datos  1'!C2391</f>
        <v>Pago Cuota</v>
      </c>
      <c r="C543" s="33">
        <f>+'[1]Base de datos  1'!D2391</f>
        <v>44193</v>
      </c>
      <c r="D543" s="33" t="str">
        <f>+'[1]Base de datos  1'!E2391</f>
        <v>TR</v>
      </c>
      <c r="E543" s="33" t="str">
        <f>+'[1]Base de datos  1'!F2391</f>
        <v>Ranco 87, Roxana Rivera</v>
      </c>
      <c r="F543">
        <f>+'[1]Base de datos  1'!G2391</f>
        <v>0</v>
      </c>
      <c r="G543" s="92">
        <f>+'[1]Base de datos  1'!H2391</f>
        <v>69000</v>
      </c>
      <c r="H543" s="4"/>
    </row>
    <row r="544" spans="1:8" x14ac:dyDescent="0.25">
      <c r="A544" s="33">
        <f>+'[1]Base de datos  1'!A2392</f>
        <v>44166</v>
      </c>
      <c r="B544" s="33" t="str">
        <f>+'[1]Base de datos  1'!C2392</f>
        <v>Pago Cuota</v>
      </c>
      <c r="C544" s="33">
        <f>+'[1]Base de datos  1'!D2392</f>
        <v>44193</v>
      </c>
      <c r="D544" s="33" t="str">
        <f>+'[1]Base de datos  1'!E2392</f>
        <v>TR</v>
      </c>
      <c r="E544" s="33" t="str">
        <f>+'[1]Base de datos  1'!F2392</f>
        <v>Puyehue 49, Hector Otarola</v>
      </c>
      <c r="F544">
        <f>+'[1]Base de datos  1'!G2392</f>
        <v>0</v>
      </c>
      <c r="G544" s="92">
        <f>+'[1]Base de datos  1'!H2392</f>
        <v>161000</v>
      </c>
      <c r="H544" s="4"/>
    </row>
    <row r="545" spans="1:10" x14ac:dyDescent="0.25">
      <c r="A545" s="33">
        <f>+'[1]Base de datos  1'!A2393</f>
        <v>44166</v>
      </c>
      <c r="B545" s="33" t="str">
        <f>+'[1]Base de datos  1'!C2393</f>
        <v>Pago Cuota</v>
      </c>
      <c r="C545" s="33">
        <f>+'[1]Base de datos  1'!D2393</f>
        <v>44195</v>
      </c>
      <c r="D545" s="33" t="str">
        <f>+'[1]Base de datos  1'!E2393</f>
        <v>TR</v>
      </c>
      <c r="E545" s="33" t="str">
        <f>+'[1]Base de datos  1'!F2393</f>
        <v>Villarrica 106, Carolina Uribe</v>
      </c>
      <c r="F545">
        <f>+'[1]Base de datos  1'!G2393</f>
        <v>0</v>
      </c>
      <c r="G545" s="92">
        <f>+'[1]Base de datos  1'!H2393</f>
        <v>23000</v>
      </c>
      <c r="H545" s="4"/>
    </row>
    <row r="546" spans="1:10" x14ac:dyDescent="0.25">
      <c r="A546" s="33">
        <f>+'[1]Base de datos  1'!A2394</f>
        <v>44166</v>
      </c>
      <c r="B546" s="33" t="str">
        <f>+'[1]Base de datos  1'!C2394</f>
        <v>Pago Cuota</v>
      </c>
      <c r="C546" s="33">
        <f>+'[1]Base de datos  1'!D2394</f>
        <v>44195</v>
      </c>
      <c r="D546" s="33" t="str">
        <f>+'[1]Base de datos  1'!E2394</f>
        <v>TR</v>
      </c>
      <c r="E546" s="33" t="str">
        <f>+'[1]Base de datos  1'!F2394</f>
        <v>Puyehue 47, Andrea Valdivia</v>
      </c>
      <c r="F546">
        <f>+'[1]Base de datos  1'!G2394</f>
        <v>0</v>
      </c>
      <c r="G546" s="92">
        <f>+'[1]Base de datos  1'!H2394</f>
        <v>23000</v>
      </c>
      <c r="H546" s="4"/>
    </row>
    <row r="547" spans="1:10" x14ac:dyDescent="0.25">
      <c r="A547" s="33">
        <f>+'[1]Base de datos  1'!A2395</f>
        <v>44166</v>
      </c>
      <c r="B547" s="33" t="str">
        <f>+'[1]Base de datos  1'!C2395</f>
        <v>Pago Cuota</v>
      </c>
      <c r="C547" s="33">
        <f>+'[1]Base de datos  1'!D2395</f>
        <v>44195</v>
      </c>
      <c r="D547" s="33" t="str">
        <f>+'[1]Base de datos  1'!E2395</f>
        <v>TR</v>
      </c>
      <c r="E547" s="33" t="str">
        <f>+'[1]Base de datos  1'!F2395</f>
        <v>Villarrica 123, Omar Sepulveda</v>
      </c>
      <c r="F547">
        <f>+'[1]Base de datos  1'!G2395</f>
        <v>0</v>
      </c>
      <c r="G547" s="92">
        <f>+'[1]Base de datos  1'!H2395</f>
        <v>23000</v>
      </c>
      <c r="H547" s="4"/>
    </row>
    <row r="548" spans="1:10" x14ac:dyDescent="0.25">
      <c r="A548" s="33">
        <f>+'[1]Base de datos  1'!A2396</f>
        <v>44166</v>
      </c>
      <c r="B548" s="33" t="str">
        <f>+'[1]Base de datos  1'!C2396</f>
        <v>Pago Cuota</v>
      </c>
      <c r="C548" s="33">
        <f>+'[1]Base de datos  1'!D2396</f>
        <v>44195</v>
      </c>
      <c r="D548" s="33" t="str">
        <f>+'[1]Base de datos  1'!E2396</f>
        <v>TR</v>
      </c>
      <c r="E548" s="33" t="str">
        <f>+'[1]Base de datos  1'!F2396</f>
        <v>Riñihue 19, Teresa Peña</v>
      </c>
      <c r="F548">
        <f>+'[1]Base de datos  1'!G2396</f>
        <v>0</v>
      </c>
      <c r="G548" s="92">
        <f>+'[1]Base de datos  1'!H2396</f>
        <v>23000</v>
      </c>
      <c r="H548" s="4"/>
    </row>
    <row r="549" spans="1:10" x14ac:dyDescent="0.25">
      <c r="A549" s="174">
        <f>+'[1]Base de datos  1'!A2397</f>
        <v>44166</v>
      </c>
      <c r="B549" s="174" t="str">
        <f>+'[1]Base de datos  1'!C2397</f>
        <v>Pago Cuota</v>
      </c>
      <c r="C549" s="174">
        <f>+'[1]Base de datos  1'!D2397</f>
        <v>44195</v>
      </c>
      <c r="D549" s="174" t="str">
        <f>+'[1]Base de datos  1'!E2397</f>
        <v>D/E</v>
      </c>
      <c r="E549" s="174" t="str">
        <f>+'[1]Base de datos  1'!F2397</f>
        <v>Ranco 89, Teresa Rojas</v>
      </c>
      <c r="F549" s="175">
        <f>+'[1]Base de datos  1'!G2397</f>
        <v>0</v>
      </c>
      <c r="G549" s="249">
        <f>+'[1]Base de datos  1'!H2397</f>
        <v>69000</v>
      </c>
      <c r="H549" s="250">
        <f>SUM(G505:G549)</f>
        <v>1865356</v>
      </c>
      <c r="J549">
        <f>SUM(H9:H549)</f>
        <v>57956387</v>
      </c>
    </row>
    <row r="550" spans="1:10" ht="15.75" thickBot="1" x14ac:dyDescent="0.3">
      <c r="A550" s="33"/>
      <c r="B550" s="33"/>
      <c r="C550" s="9"/>
      <c r="G550" s="92"/>
    </row>
    <row r="551" spans="1:10" ht="20.25" thickTop="1" thickBot="1" x14ac:dyDescent="0.35">
      <c r="A551" s="45"/>
      <c r="B551" s="45" t="s">
        <v>1369</v>
      </c>
      <c r="C551" s="45"/>
      <c r="D551" s="45"/>
      <c r="E551" s="45"/>
      <c r="F551" s="45"/>
      <c r="G551" s="95">
        <f>SUM(G9:G549)</f>
        <v>57956387</v>
      </c>
      <c r="H551" s="95"/>
    </row>
    <row r="552" spans="1:10" ht="16.5" thickTop="1" thickBot="1" x14ac:dyDescent="0.3"/>
    <row r="553" spans="1:10" ht="24.6" customHeight="1" thickTop="1" thickBot="1" x14ac:dyDescent="0.45">
      <c r="A553" s="322" t="s">
        <v>164</v>
      </c>
      <c r="B553" s="322"/>
      <c r="C553" s="322"/>
      <c r="D553" s="322"/>
      <c r="E553" s="322"/>
      <c r="F553" s="322"/>
      <c r="G553" s="322"/>
    </row>
    <row r="554" spans="1:10" ht="15.75" thickTop="1" x14ac:dyDescent="0.25"/>
    <row r="555" spans="1:10" ht="26.25" x14ac:dyDescent="0.25">
      <c r="A555" s="8" t="s">
        <v>166</v>
      </c>
      <c r="B555" s="8" t="s">
        <v>171</v>
      </c>
      <c r="C555" s="8" t="s">
        <v>43</v>
      </c>
      <c r="D555" s="8" t="s">
        <v>40</v>
      </c>
      <c r="E555" s="8" t="s">
        <v>1</v>
      </c>
      <c r="F555" s="8" t="s">
        <v>41</v>
      </c>
      <c r="G555" s="96" t="s">
        <v>42</v>
      </c>
      <c r="J555" s="8"/>
    </row>
    <row r="556" spans="1:10" x14ac:dyDescent="0.25">
      <c r="A556" s="33">
        <f>+'[1]Base de datos  1'!A3183</f>
        <v>43831</v>
      </c>
      <c r="B556" t="str">
        <f>+'[1]Base de datos  1'!C3183</f>
        <v>Agua</v>
      </c>
      <c r="C556" s="33">
        <f>+'[1]Base de datos  1'!D3183</f>
        <v>43833</v>
      </c>
      <c r="D556" t="str">
        <f>+'[1]Base de datos  1'!E3183</f>
        <v>TR</v>
      </c>
      <c r="E556" t="str">
        <f>+'[1]Base de datos  1'!F3183</f>
        <v>3 Camiones de Agua Cist. Dist.</v>
      </c>
      <c r="G556" s="201">
        <f>+'[1]Base de datos  1'!H3183</f>
        <v>120000</v>
      </c>
    </row>
    <row r="557" spans="1:10" x14ac:dyDescent="0.25">
      <c r="A557" s="33">
        <f>+'[1]Base de datos  1'!A3184</f>
        <v>43831</v>
      </c>
      <c r="B557" t="str">
        <f>+'[1]Base de datos  1'!C3184</f>
        <v>Basura</v>
      </c>
      <c r="C557" s="33">
        <f>+'[1]Base de datos  1'!D3184</f>
        <v>43833</v>
      </c>
      <c r="D557" t="str">
        <f>+'[1]Base de datos  1'!E3184</f>
        <v>TR</v>
      </c>
      <c r="E557" t="str">
        <f>+'[1]Base de datos  1'!F3184</f>
        <v>Retiro Basura 3 ene.20</v>
      </c>
      <c r="G557" s="201">
        <f>+'[1]Base de datos  1'!H3184</f>
        <v>125000</v>
      </c>
    </row>
    <row r="558" spans="1:10" x14ac:dyDescent="0.25">
      <c r="A558" s="33">
        <f>+'[1]Base de datos  1'!A3185</f>
        <v>43831</v>
      </c>
      <c r="B558" t="str">
        <f>+'[1]Base de datos  1'!C3185</f>
        <v>Administracion</v>
      </c>
      <c r="C558" s="33">
        <f>+'[1]Base de datos  1'!D3185</f>
        <v>43833</v>
      </c>
      <c r="D558" t="str">
        <f>+'[1]Base de datos  1'!E3185</f>
        <v>TR</v>
      </c>
      <c r="E558" t="str">
        <f>+'[1]Base de datos  1'!F3185</f>
        <v>Arriendo Sede Paraiso</v>
      </c>
      <c r="G558" s="201">
        <f>+'[1]Base de datos  1'!H3185</f>
        <v>60000</v>
      </c>
    </row>
    <row r="559" spans="1:10" x14ac:dyDescent="0.25">
      <c r="A559" s="33">
        <f>+'[1]Base de datos  1'!A3186</f>
        <v>43831</v>
      </c>
      <c r="B559" t="str">
        <f>+'[1]Base de datos  1'!C3186</f>
        <v>Administracion</v>
      </c>
      <c r="C559" s="33">
        <f>+'[1]Base de datos  1'!D3186</f>
        <v>43836</v>
      </c>
      <c r="D559" t="str">
        <f>+'[1]Base de datos  1'!E3186</f>
        <v>TR</v>
      </c>
      <c r="E559" t="str">
        <f>+'[1]Base de datos  1'!F3186</f>
        <v>Seguro Fraude</v>
      </c>
      <c r="G559" s="201">
        <f>+'[1]Base de datos  1'!H3186</f>
        <v>10477</v>
      </c>
    </row>
    <row r="560" spans="1:10" x14ac:dyDescent="0.25">
      <c r="A560" s="33">
        <f>+'[1]Base de datos  1'!A3187</f>
        <v>43831</v>
      </c>
      <c r="B560" t="str">
        <f>+'[1]Base de datos  1'!C3187</f>
        <v>luz</v>
      </c>
      <c r="C560" s="33">
        <f>+'[1]Base de datos  1'!D3187</f>
        <v>43837</v>
      </c>
      <c r="D560" t="str">
        <f>+'[1]Base de datos  1'!E3187</f>
        <v>TR</v>
      </c>
      <c r="E560" t="str">
        <f>+'[1]Base de datos  1'!F3187</f>
        <v>Litoral 2</v>
      </c>
      <c r="G560" s="201">
        <f>+'[1]Base de datos  1'!H3187</f>
        <v>12924</v>
      </c>
    </row>
    <row r="561" spans="1:7" x14ac:dyDescent="0.25">
      <c r="A561" s="33">
        <f>+'[1]Base de datos  1'!A3188</f>
        <v>43831</v>
      </c>
      <c r="B561" t="str">
        <f>+'[1]Base de datos  1'!C3188</f>
        <v>luz</v>
      </c>
      <c r="C561" s="33">
        <f>+'[1]Base de datos  1'!D3188</f>
        <v>43837</v>
      </c>
      <c r="D561" t="str">
        <f>+'[1]Base de datos  1'!E3188</f>
        <v>TR</v>
      </c>
      <c r="E561" t="str">
        <f>+'[1]Base de datos  1'!F3188</f>
        <v>Litoral 3</v>
      </c>
      <c r="G561" s="201">
        <f>+'[1]Base de datos  1'!H3188</f>
        <v>3118</v>
      </c>
    </row>
    <row r="562" spans="1:7" x14ac:dyDescent="0.25">
      <c r="A562" s="33">
        <f>+'[1]Base de datos  1'!A3189</f>
        <v>43831</v>
      </c>
      <c r="B562" t="str">
        <f>+'[1]Base de datos  1'!C3189</f>
        <v>Celular</v>
      </c>
      <c r="C562" s="33">
        <f>+'[1]Base de datos  1'!D3189</f>
        <v>43837</v>
      </c>
      <c r="D562" t="str">
        <f>+'[1]Base de datos  1'!E3189</f>
        <v>TR</v>
      </c>
      <c r="E562" t="str">
        <f>+'[1]Base de datos  1'!F3189</f>
        <v>Celular CH</v>
      </c>
      <c r="G562" s="201">
        <f>+'[1]Base de datos  1'!H3189</f>
        <v>6990</v>
      </c>
    </row>
    <row r="563" spans="1:7" x14ac:dyDescent="0.25">
      <c r="A563" s="33">
        <f>+'[1]Base de datos  1'!A3190</f>
        <v>43831</v>
      </c>
      <c r="B563" t="str">
        <f>+'[1]Base de datos  1'!C3190</f>
        <v>luz</v>
      </c>
      <c r="C563" s="33">
        <f>+'[1]Base de datos  1'!D3190</f>
        <v>43837</v>
      </c>
      <c r="D563" t="str">
        <f>+'[1]Base de datos  1'!E3190</f>
        <v>TR</v>
      </c>
      <c r="E563" t="str">
        <f>+'[1]Base de datos  1'!F3190</f>
        <v>Litoral 1</v>
      </c>
      <c r="G563" s="201">
        <f>+'[1]Base de datos  1'!H3190</f>
        <v>95253</v>
      </c>
    </row>
    <row r="564" spans="1:7" x14ac:dyDescent="0.25">
      <c r="A564" s="33">
        <f>+'[1]Base de datos  1'!A3191</f>
        <v>43831</v>
      </c>
      <c r="B564" t="str">
        <f>+'[1]Base de datos  1'!C3191</f>
        <v>caja chica</v>
      </c>
      <c r="C564" s="33">
        <f>+'[1]Base de datos  1'!D3191</f>
        <v>43837</v>
      </c>
      <c r="D564" t="str">
        <f>+'[1]Base de datos  1'!E3191</f>
        <v>TR</v>
      </c>
      <c r="E564" t="str">
        <f>+'[1]Base de datos  1'!F3191</f>
        <v>R.Figueroa Caja chica</v>
      </c>
      <c r="G564" s="201">
        <f>+'[1]Base de datos  1'!H3191</f>
        <v>100000</v>
      </c>
    </row>
    <row r="565" spans="1:7" x14ac:dyDescent="0.25">
      <c r="A565" s="33">
        <f>+'[1]Base de datos  1'!A3192</f>
        <v>43831</v>
      </c>
      <c r="B565" t="str">
        <f>+'[1]Base de datos  1'!C3192</f>
        <v>Sueldos</v>
      </c>
      <c r="C565" s="33">
        <f>+'[1]Base de datos  1'!D3192</f>
        <v>43837</v>
      </c>
      <c r="D565" t="str">
        <f>+'[1]Base de datos  1'!E3192</f>
        <v>TR</v>
      </c>
      <c r="E565" t="str">
        <f>+'[1]Base de datos  1'!F3192</f>
        <v>Previred CH</v>
      </c>
      <c r="G565" s="201">
        <f>+'[1]Base de datos  1'!H3192</f>
        <v>139125</v>
      </c>
    </row>
    <row r="566" spans="1:7" x14ac:dyDescent="0.25">
      <c r="A566" s="33">
        <f>+'[1]Base de datos  1'!A3193</f>
        <v>43831</v>
      </c>
      <c r="B566" t="str">
        <f>+'[1]Base de datos  1'!C3193</f>
        <v>Mantencion</v>
      </c>
      <c r="C566" s="33">
        <f>+'[1]Base de datos  1'!D3193</f>
        <v>43837</v>
      </c>
      <c r="D566" t="str">
        <f>+'[1]Base de datos  1'!E3193</f>
        <v>TR</v>
      </c>
      <c r="E566" t="str">
        <f>+'[1]Base de datos  1'!F3193</f>
        <v>Richard Valenzuela Rep. Portones</v>
      </c>
      <c r="G566" s="201">
        <f>+'[1]Base de datos  1'!H3193</f>
        <v>20000</v>
      </c>
    </row>
    <row r="567" spans="1:7" x14ac:dyDescent="0.25">
      <c r="A567" s="33">
        <f>+'[1]Base de datos  1'!A3194</f>
        <v>43831</v>
      </c>
      <c r="B567" t="str">
        <f>+'[1]Base de datos  1'!C3194</f>
        <v>Agua</v>
      </c>
      <c r="C567" s="33">
        <f>+'[1]Base de datos  1'!D3194</f>
        <v>43840</v>
      </c>
      <c r="D567" t="str">
        <f>+'[1]Base de datos  1'!E3194</f>
        <v>TR</v>
      </c>
      <c r="E567" t="str">
        <f>+'[1]Base de datos  1'!F3194</f>
        <v>3 Camiones de Agua Cist. Dist.</v>
      </c>
      <c r="G567" s="201">
        <f>+'[1]Base de datos  1'!H3194</f>
        <v>120000</v>
      </c>
    </row>
    <row r="568" spans="1:7" x14ac:dyDescent="0.25">
      <c r="A568" s="33">
        <f>+'[1]Base de datos  1'!A3195</f>
        <v>43831</v>
      </c>
      <c r="B568" t="str">
        <f>+'[1]Base de datos  1'!C3195</f>
        <v>Mantencion</v>
      </c>
      <c r="C568" s="33">
        <f>+'[1]Base de datos  1'!D3195</f>
        <v>43843</v>
      </c>
      <c r="D568" t="str">
        <f>+'[1]Base de datos  1'!E3195</f>
        <v>TR</v>
      </c>
      <c r="E568" t="str">
        <f>+'[1]Base de datos  1'!F3195</f>
        <v>FERRETERIA EL YECO ROLLIZOS CIERRO</v>
      </c>
      <c r="G568" s="201">
        <f>+'[1]Base de datos  1'!H3195</f>
        <v>215303</v>
      </c>
    </row>
    <row r="569" spans="1:7" x14ac:dyDescent="0.25">
      <c r="A569" s="33">
        <f>+'[1]Base de datos  1'!A3196</f>
        <v>43831</v>
      </c>
      <c r="B569" t="str">
        <f>+'[1]Base de datos  1'!C3196</f>
        <v>Mantencion</v>
      </c>
      <c r="C569" s="33">
        <f>+'[1]Base de datos  1'!D3196</f>
        <v>43843</v>
      </c>
      <c r="D569" t="str">
        <f>+'[1]Base de datos  1'!E3196</f>
        <v>TR</v>
      </c>
      <c r="E569" t="str">
        <f>+'[1]Base de datos  1'!F3196</f>
        <v>FERRETERIA EL YECO X CIERRO QUEBRAD</v>
      </c>
      <c r="G569" s="201">
        <f>+'[1]Base de datos  1'!H3196</f>
        <v>3140</v>
      </c>
    </row>
    <row r="570" spans="1:7" x14ac:dyDescent="0.25">
      <c r="A570" s="33">
        <f>+'[1]Base de datos  1'!A3197</f>
        <v>43831</v>
      </c>
      <c r="B570" t="str">
        <f>+'[1]Base de datos  1'!C3197</f>
        <v>basura</v>
      </c>
      <c r="C570" s="33">
        <f>+'[1]Base de datos  1'!D3197</f>
        <v>43843</v>
      </c>
      <c r="D570" t="str">
        <f>+'[1]Base de datos  1'!E3197</f>
        <v>TR</v>
      </c>
      <c r="E570" t="str">
        <f>+'[1]Base de datos  1'!F3197</f>
        <v>RETIRO BASURA 7-10B ENERO</v>
      </c>
      <c r="G570" s="201">
        <f>+'[1]Base de datos  1'!H3197</f>
        <v>250000</v>
      </c>
    </row>
    <row r="571" spans="1:7" x14ac:dyDescent="0.25">
      <c r="A571" s="33">
        <f>+'[1]Base de datos  1'!A3198</f>
        <v>43831</v>
      </c>
      <c r="B571" t="str">
        <f>+'[1]Base de datos  1'!C3198</f>
        <v>Mantencion</v>
      </c>
      <c r="C571" s="33">
        <f>+'[1]Base de datos  1'!D3198</f>
        <v>43843</v>
      </c>
      <c r="D571" t="str">
        <f>+'[1]Base de datos  1'!E3198</f>
        <v>TR</v>
      </c>
      <c r="E571" t="str">
        <f>+'[1]Base de datos  1'!F3198</f>
        <v>FERRETERIA EL YECO X CIERRO QUEBRAD</v>
      </c>
      <c r="G571" s="201">
        <f>+'[1]Base de datos  1'!H3198</f>
        <v>25830</v>
      </c>
    </row>
    <row r="572" spans="1:7" x14ac:dyDescent="0.25">
      <c r="A572" s="33">
        <f>+'[1]Base de datos  1'!A3199</f>
        <v>43831</v>
      </c>
      <c r="B572" t="str">
        <f>+'[1]Base de datos  1'!C3199</f>
        <v>Mantencion</v>
      </c>
      <c r="C572" s="33">
        <f>+'[1]Base de datos  1'!D3199</f>
        <v>43843</v>
      </c>
      <c r="D572" t="str">
        <f>+'[1]Base de datos  1'!E3199</f>
        <v>TR</v>
      </c>
      <c r="E572" t="str">
        <f>+'[1]Base de datos  1'!F3199</f>
        <v>IVAN ALTAMIRANO CIERRO QUEBRADA</v>
      </c>
      <c r="G572" s="201">
        <f>+'[1]Base de datos  1'!H3199</f>
        <v>250000</v>
      </c>
    </row>
    <row r="573" spans="1:7" x14ac:dyDescent="0.25">
      <c r="A573" s="33">
        <f>+'[1]Base de datos  1'!A3200</f>
        <v>43831</v>
      </c>
      <c r="B573" t="str">
        <f>+'[1]Base de datos  1'!C3200</f>
        <v>Mantencion</v>
      </c>
      <c r="C573" s="33">
        <f>+'[1]Base de datos  1'!D3200</f>
        <v>43844</v>
      </c>
      <c r="D573" t="str">
        <f>+'[1]Base de datos  1'!E3200</f>
        <v>TR</v>
      </c>
      <c r="E573" t="str">
        <f>+'[1]Base de datos  1'!F3200</f>
        <v>Saldo Ivan Altamirano cierro quebrada</v>
      </c>
      <c r="G573" s="201">
        <f>+'[1]Base de datos  1'!H3200</f>
        <v>10000</v>
      </c>
    </row>
    <row r="574" spans="1:7" x14ac:dyDescent="0.25">
      <c r="A574" s="33">
        <f>+'[1]Base de datos  1'!A3201</f>
        <v>43831</v>
      </c>
      <c r="B574" t="str">
        <f>+'[1]Base de datos  1'!C3201</f>
        <v>Sueldos</v>
      </c>
      <c r="C574" s="33">
        <f>+'[1]Base de datos  1'!D3201</f>
        <v>43844</v>
      </c>
      <c r="D574" t="str">
        <f>+'[1]Base de datos  1'!E3201</f>
        <v>TR</v>
      </c>
      <c r="E574" t="str">
        <f>+'[1]Base de datos  1'!F3201</f>
        <v>C.Henriquez adelanto sueldo</v>
      </c>
      <c r="G574" s="201">
        <f>+'[1]Base de datos  1'!H3201</f>
        <v>120000</v>
      </c>
    </row>
    <row r="575" spans="1:7" x14ac:dyDescent="0.25">
      <c r="A575" s="33">
        <f>+'[1]Base de datos  1'!A3202</f>
        <v>43831</v>
      </c>
      <c r="B575" t="str">
        <f>+'[1]Base de datos  1'!C3202</f>
        <v>Agua</v>
      </c>
      <c r="C575" s="33">
        <f>+'[1]Base de datos  1'!D3202</f>
        <v>43846</v>
      </c>
      <c r="D575" t="str">
        <f>+'[1]Base de datos  1'!E3202</f>
        <v>TR</v>
      </c>
      <c r="E575" t="str">
        <f>+'[1]Base de datos  1'!F3202</f>
        <v>3 Camiones de Agua Cist.Dist.</v>
      </c>
      <c r="G575" s="201">
        <f>+'[1]Base de datos  1'!H3202</f>
        <v>120000</v>
      </c>
    </row>
    <row r="576" spans="1:7" x14ac:dyDescent="0.25">
      <c r="A576" s="33">
        <f>+'[1]Base de datos  1'!A3203</f>
        <v>43831</v>
      </c>
      <c r="B576" t="str">
        <f>+'[1]Base de datos  1'!C3203</f>
        <v>basura</v>
      </c>
      <c r="C576" s="33">
        <f>+'[1]Base de datos  1'!D3203</f>
        <v>43850</v>
      </c>
      <c r="D576" t="str">
        <f>+'[1]Base de datos  1'!E3203</f>
        <v>TR</v>
      </c>
      <c r="E576" t="str">
        <f>+'[1]Base de datos  1'!F3203</f>
        <v>RETIRO BASURA 14-17 ENERO</v>
      </c>
      <c r="G576" s="201">
        <f>+'[1]Base de datos  1'!H3203</f>
        <v>250000</v>
      </c>
    </row>
    <row r="577" spans="1:8" x14ac:dyDescent="0.25">
      <c r="A577" s="33">
        <f>+'[1]Base de datos  1'!A3204</f>
        <v>43831</v>
      </c>
      <c r="B577" t="str">
        <f>+'[1]Base de datos  1'!C3204</f>
        <v>Mantencion</v>
      </c>
      <c r="C577" s="33">
        <f>+'[1]Base de datos  1'!D3204</f>
        <v>43850</v>
      </c>
      <c r="D577" t="str">
        <f>+'[1]Base de datos  1'!E3204</f>
        <v>TR</v>
      </c>
      <c r="E577" t="str">
        <f>+'[1]Base de datos  1'!F3204</f>
        <v>Juan Carlos Estuco Pared entrada Yeco</v>
      </c>
      <c r="G577" s="201">
        <f>+'[1]Base de datos  1'!H3204</f>
        <v>60000</v>
      </c>
    </row>
    <row r="578" spans="1:8" x14ac:dyDescent="0.25">
      <c r="A578" s="33">
        <f>+'[1]Base de datos  1'!A3205</f>
        <v>43831</v>
      </c>
      <c r="B578" t="str">
        <f>+'[1]Base de datos  1'!C3205</f>
        <v>Agua</v>
      </c>
      <c r="C578" s="33">
        <f>+'[1]Base de datos  1'!D3205</f>
        <v>43854</v>
      </c>
      <c r="D578" t="str">
        <f>+'[1]Base de datos  1'!E3205</f>
        <v>TR</v>
      </c>
      <c r="E578" t="str">
        <f>+'[1]Base de datos  1'!F3205</f>
        <v>2 Camiones de Agua Cist. Dist.</v>
      </c>
      <c r="G578" s="201">
        <f>+'[1]Base de datos  1'!H3205</f>
        <v>80000</v>
      </c>
    </row>
    <row r="579" spans="1:8" x14ac:dyDescent="0.25">
      <c r="A579" s="33">
        <f>+'[1]Base de datos  1'!A3206</f>
        <v>43831</v>
      </c>
      <c r="B579" t="str">
        <f>+'[1]Base de datos  1'!C3206</f>
        <v>basura</v>
      </c>
      <c r="C579" s="33">
        <f>+'[1]Base de datos  1'!D3206</f>
        <v>43857</v>
      </c>
      <c r="D579" t="str">
        <f>+'[1]Base de datos  1'!E3206</f>
        <v>TR</v>
      </c>
      <c r="E579" t="str">
        <f>+'[1]Base de datos  1'!F3206</f>
        <v>RETIRO BASURA 21-24 ENERO</v>
      </c>
      <c r="G579" s="201">
        <f>+'[1]Base de datos  1'!H3206</f>
        <v>250000</v>
      </c>
    </row>
    <row r="580" spans="1:8" x14ac:dyDescent="0.25">
      <c r="A580" s="33">
        <f>+'[1]Base de datos  1'!A3207</f>
        <v>43831</v>
      </c>
      <c r="B580" t="str">
        <f>+'[1]Base de datos  1'!C3207</f>
        <v>Mantencion</v>
      </c>
      <c r="C580" s="33">
        <f>+'[1]Base de datos  1'!D3207</f>
        <v>43860</v>
      </c>
      <c r="D580" t="str">
        <f>+'[1]Base de datos  1'!E3207</f>
        <v>TR</v>
      </c>
      <c r="E580" t="str">
        <f>+'[1]Base de datos  1'!F3207</f>
        <v>E. Cabrera Desmalez. Llanquihue 76</v>
      </c>
      <c r="G580" s="201">
        <f>+'[1]Base de datos  1'!H3207</f>
        <v>40000</v>
      </c>
    </row>
    <row r="581" spans="1:8" x14ac:dyDescent="0.25">
      <c r="A581" s="33">
        <f>+'[1]Base de datos  1'!A3208</f>
        <v>43831</v>
      </c>
      <c r="B581" t="str">
        <f>+'[1]Base de datos  1'!C3208</f>
        <v>Sueldos</v>
      </c>
      <c r="C581" s="33">
        <f>+'[1]Base de datos  1'!D3208</f>
        <v>43860</v>
      </c>
      <c r="D581" t="str">
        <f>+'[1]Base de datos  1'!E3208</f>
        <v>TR</v>
      </c>
      <c r="E581" t="str">
        <f>+'[1]Base de datos  1'!F3208</f>
        <v>C.Henriquez Liq. Sueldo ene.20</v>
      </c>
      <c r="G581" s="201">
        <f>+'[1]Base de datos  1'!H3208</f>
        <v>385650</v>
      </c>
    </row>
    <row r="582" spans="1:8" x14ac:dyDescent="0.25">
      <c r="A582" s="33">
        <f>+'[1]Base de datos  1'!A3209</f>
        <v>43831</v>
      </c>
      <c r="B582" t="str">
        <f>+'[1]Base de datos  1'!C3209</f>
        <v>Agua</v>
      </c>
      <c r="C582" s="33">
        <f>+'[1]Base de datos  1'!D3209</f>
        <v>43861</v>
      </c>
      <c r="D582" t="str">
        <f>+'[1]Base de datos  1'!E3209</f>
        <v>TR</v>
      </c>
      <c r="E582" t="str">
        <f>+'[1]Base de datos  1'!F3209</f>
        <v>2 Camiones de Agua Cist. Dist.</v>
      </c>
      <c r="G582" s="201">
        <f>+'[1]Base de datos  1'!H3209</f>
        <v>80000</v>
      </c>
    </row>
    <row r="583" spans="1:8" x14ac:dyDescent="0.25">
      <c r="A583" s="127">
        <f>+'[1]Base de datos  1'!A3210</f>
        <v>43831</v>
      </c>
      <c r="B583" s="128" t="str">
        <f>+'[1]Base de datos  1'!C3210</f>
        <v>Basura</v>
      </c>
      <c r="C583" s="127">
        <f>+'[1]Base de datos  1'!D3210</f>
        <v>43861</v>
      </c>
      <c r="D583" s="128" t="str">
        <f>+'[1]Base de datos  1'!E3210</f>
        <v>TR</v>
      </c>
      <c r="E583" s="128" t="str">
        <f>+'[1]Base de datos  1'!F3210</f>
        <v>RETIRO BASURA 28-31 ENERO</v>
      </c>
      <c r="F583" s="128"/>
      <c r="G583" s="251">
        <f>+'[1]Base de datos  1'!H3210</f>
        <v>250000</v>
      </c>
      <c r="H583" s="251">
        <f>SUM(G556:G583)</f>
        <v>3202810</v>
      </c>
    </row>
    <row r="584" spans="1:8" x14ac:dyDescent="0.25">
      <c r="A584" s="33">
        <f>+'[1]Base de datos  1'!A3211</f>
        <v>43862</v>
      </c>
      <c r="B584" t="str">
        <f>+'[1]Base de datos  1'!C3211</f>
        <v>Mantencion</v>
      </c>
      <c r="C584" s="33">
        <f>+'[1]Base de datos  1'!D3211</f>
        <v>43864</v>
      </c>
      <c r="D584" t="str">
        <f>+'[1]Base de datos  1'!E3211</f>
        <v>TR</v>
      </c>
      <c r="E584" t="str">
        <f>+'[1]Base de datos  1'!F3211</f>
        <v>E.. Cabrera Reparac. Ranco</v>
      </c>
      <c r="G584" s="201">
        <f>+'[1]Base de datos  1'!H3211</f>
        <v>15000</v>
      </c>
    </row>
    <row r="585" spans="1:8" x14ac:dyDescent="0.25">
      <c r="A585" s="33">
        <f>+'[1]Base de datos  1'!A3212</f>
        <v>43862</v>
      </c>
      <c r="B585" t="str">
        <f>+'[1]Base de datos  1'!C3212</f>
        <v>caja chica</v>
      </c>
      <c r="C585" s="33">
        <f>+'[1]Base de datos  1'!D3212</f>
        <v>43864</v>
      </c>
      <c r="D585" t="str">
        <f>+'[1]Base de datos  1'!E3212</f>
        <v>TR</v>
      </c>
      <c r="E585" t="str">
        <f>+'[1]Base de datos  1'!F3212</f>
        <v>R. Figueroa Caja Chica Feb. 20</v>
      </c>
      <c r="G585" s="201">
        <f>+'[1]Base de datos  1'!H3212</f>
        <v>100000</v>
      </c>
    </row>
    <row r="586" spans="1:8" x14ac:dyDescent="0.25">
      <c r="A586" s="33">
        <f>+'[1]Base de datos  1'!A3213</f>
        <v>43862</v>
      </c>
      <c r="B586" t="str">
        <f>+'[1]Base de datos  1'!C3213</f>
        <v>Agua</v>
      </c>
      <c r="C586" s="33">
        <f>+'[1]Base de datos  1'!D3213</f>
        <v>43867</v>
      </c>
      <c r="D586" t="str">
        <f>+'[1]Base de datos  1'!E3213</f>
        <v>TR</v>
      </c>
      <c r="E586" t="str">
        <f>+'[1]Base de datos  1'!F3213</f>
        <v>2 Camiones de Agus Cist. Dist.</v>
      </c>
      <c r="G586" s="201">
        <f>+'[1]Base de datos  1'!H3213</f>
        <v>80000</v>
      </c>
    </row>
    <row r="587" spans="1:8" x14ac:dyDescent="0.25">
      <c r="A587" s="33">
        <f>+'[1]Base de datos  1'!A3214</f>
        <v>43862</v>
      </c>
      <c r="B587" t="str">
        <f>+'[1]Base de datos  1'!C3214</f>
        <v>Administracion</v>
      </c>
      <c r="C587" s="33">
        <f>+'[1]Base de datos  1'!D3214</f>
        <v>43868</v>
      </c>
      <c r="D587" t="str">
        <f>+'[1]Base de datos  1'!E3214</f>
        <v>Com</v>
      </c>
      <c r="E587" t="str">
        <f>+'[1]Base de datos  1'!F3214</f>
        <v>Seguro Fraude</v>
      </c>
      <c r="G587" s="201">
        <f>+'[1]Base de datos  1'!H3214</f>
        <v>10487</v>
      </c>
    </row>
    <row r="588" spans="1:8" x14ac:dyDescent="0.25">
      <c r="A588" s="33">
        <f>+'[1]Base de datos  1'!A3215</f>
        <v>43862</v>
      </c>
      <c r="B588" t="str">
        <f>+'[1]Base de datos  1'!C3215</f>
        <v>Basura</v>
      </c>
      <c r="C588" s="33">
        <f>+'[1]Base de datos  1'!D3215</f>
        <v>43871</v>
      </c>
      <c r="D588" t="str">
        <f>+'[1]Base de datos  1'!E3215</f>
        <v>TR</v>
      </c>
      <c r="E588" t="str">
        <f>+'[1]Base de datos  1'!F3215</f>
        <v>RETIRO BASURA 5-7 febrero</v>
      </c>
      <c r="G588" s="201">
        <f>+'[1]Base de datos  1'!H3215</f>
        <v>180000</v>
      </c>
    </row>
    <row r="589" spans="1:8" x14ac:dyDescent="0.25">
      <c r="A589" s="33">
        <f>+'[1]Base de datos  1'!A3216</f>
        <v>43862</v>
      </c>
      <c r="B589" t="str">
        <f>+'[1]Base de datos  1'!C3216</f>
        <v>Administracion</v>
      </c>
      <c r="C589" s="33">
        <f>+'[1]Base de datos  1'!D3216</f>
        <v>43871</v>
      </c>
      <c r="D589" t="str">
        <f>+'[1]Base de datos  1'!E3216</f>
        <v>TR</v>
      </c>
      <c r="E589" t="str">
        <f>+'[1]Base de datos  1'!F3216</f>
        <v>Cocktail Reunion 8 feb20</v>
      </c>
      <c r="G589" s="201">
        <f>+'[1]Base de datos  1'!H3216</f>
        <v>45000</v>
      </c>
    </row>
    <row r="590" spans="1:8" x14ac:dyDescent="0.25">
      <c r="A590" s="33">
        <f>+'[1]Base de datos  1'!A3217</f>
        <v>43862</v>
      </c>
      <c r="B590" t="str">
        <f>+'[1]Base de datos  1'!C3217</f>
        <v>Sueldos</v>
      </c>
      <c r="C590" s="33">
        <f>+'[1]Base de datos  1'!D3217</f>
        <v>43871</v>
      </c>
      <c r="D590" t="str">
        <f>+'[1]Base de datos  1'!E3217</f>
        <v>TR</v>
      </c>
      <c r="E590" t="str">
        <f>+'[1]Base de datos  1'!F3217</f>
        <v>Previred encargado</v>
      </c>
      <c r="G590" s="201">
        <f>+'[1]Base de datos  1'!H3217</f>
        <v>147899</v>
      </c>
    </row>
    <row r="591" spans="1:8" x14ac:dyDescent="0.25">
      <c r="A591" s="33">
        <f>+'[1]Base de datos  1'!A3218</f>
        <v>43862</v>
      </c>
      <c r="B591" t="str">
        <f>+'[1]Base de datos  1'!C3218</f>
        <v>luz</v>
      </c>
      <c r="C591" s="33">
        <f>+'[1]Base de datos  1'!D3218</f>
        <v>43871</v>
      </c>
      <c r="D591" t="str">
        <f>+'[1]Base de datos  1'!E3218</f>
        <v>TR</v>
      </c>
      <c r="E591" t="str">
        <f>+'[1]Base de datos  1'!F3218</f>
        <v>Litoral 2</v>
      </c>
      <c r="G591" s="201">
        <f>+'[1]Base de datos  1'!H3218</f>
        <v>8893</v>
      </c>
    </row>
    <row r="592" spans="1:8" x14ac:dyDescent="0.25">
      <c r="A592" s="33">
        <f>+'[1]Base de datos  1'!A3219</f>
        <v>43862</v>
      </c>
      <c r="B592" t="str">
        <f>+'[1]Base de datos  1'!C3219</f>
        <v>luz</v>
      </c>
      <c r="C592" s="33">
        <f>+'[1]Base de datos  1'!D3219</f>
        <v>43871</v>
      </c>
      <c r="D592" t="str">
        <f>+'[1]Base de datos  1'!E3219</f>
        <v>TR</v>
      </c>
      <c r="E592" t="str">
        <f>+'[1]Base de datos  1'!F3219</f>
        <v>Litoral 1</v>
      </c>
      <c r="G592" s="201">
        <f>+'[1]Base de datos  1'!H3219</f>
        <v>73438</v>
      </c>
    </row>
    <row r="593" spans="1:11" x14ac:dyDescent="0.25">
      <c r="A593" s="33">
        <f>+'[1]Base de datos  1'!A3220</f>
        <v>43862</v>
      </c>
      <c r="B593" t="str">
        <f>+'[1]Base de datos  1'!C3220</f>
        <v>luz</v>
      </c>
      <c r="C593" s="33">
        <f>+'[1]Base de datos  1'!D3220</f>
        <v>43871</v>
      </c>
      <c r="D593" t="str">
        <f>+'[1]Base de datos  1'!E3220</f>
        <v>TR</v>
      </c>
      <c r="E593" t="str">
        <f>+'[1]Base de datos  1'!F3220</f>
        <v>Litoral 3</v>
      </c>
      <c r="G593" s="201">
        <f>+'[1]Base de datos  1'!H3220</f>
        <v>3070</v>
      </c>
    </row>
    <row r="594" spans="1:11" x14ac:dyDescent="0.25">
      <c r="A594" s="33">
        <f>+'[1]Base de datos  1'!A3221</f>
        <v>43862</v>
      </c>
      <c r="B594" t="str">
        <f>+'[1]Base de datos  1'!C3221</f>
        <v>Celular</v>
      </c>
      <c r="C594" s="33">
        <f>+'[1]Base de datos  1'!D3221</f>
        <v>43871</v>
      </c>
      <c r="D594" t="str">
        <f>+'[1]Base de datos  1'!E3221</f>
        <v>TR</v>
      </c>
      <c r="E594" t="str">
        <f>+'[1]Base de datos  1'!F3221</f>
        <v>Telefono Entel encargado</v>
      </c>
      <c r="G594" s="201">
        <f>+'[1]Base de datos  1'!H3221</f>
        <v>6990</v>
      </c>
    </row>
    <row r="595" spans="1:11" x14ac:dyDescent="0.25">
      <c r="A595" s="33">
        <f>+'[1]Base de datos  1'!A3222</f>
        <v>43862</v>
      </c>
      <c r="B595" t="str">
        <f>+'[1]Base de datos  1'!C3222</f>
        <v>caja chica</v>
      </c>
      <c r="C595" s="33">
        <f>+'[1]Base de datos  1'!D3222</f>
        <v>43871</v>
      </c>
      <c r="D595" t="str">
        <f>+'[1]Base de datos  1'!E3222</f>
        <v>TR</v>
      </c>
      <c r="E595" t="str">
        <f>+'[1]Base de datos  1'!F3222</f>
        <v>R.Figueroa, Refuerzo caja chica feb20</v>
      </c>
      <c r="G595" s="201">
        <f>+'[1]Base de datos  1'!H3222</f>
        <v>100000</v>
      </c>
    </row>
    <row r="596" spans="1:11" x14ac:dyDescent="0.25">
      <c r="A596" s="33">
        <f>+'[1]Base de datos  1'!A3223</f>
        <v>43862</v>
      </c>
      <c r="B596" t="str">
        <f>+'[1]Base de datos  1'!C3223</f>
        <v>Proy. TiT Dominio</v>
      </c>
      <c r="C596" s="33">
        <f>+'[1]Base de datos  1'!D3223</f>
        <v>43871</v>
      </c>
      <c r="D596">
        <f>+'[1]Base de datos  1'!E3223</f>
        <v>830</v>
      </c>
      <c r="E596" t="str">
        <f>+'[1]Base de datos  1'!F3223</f>
        <v>CBR Casablanca Inscrip. Prop.</v>
      </c>
      <c r="G596" s="201">
        <f>+'[1]Base de datos  1'!H3223</f>
        <v>43000</v>
      </c>
    </row>
    <row r="597" spans="1:11" x14ac:dyDescent="0.25">
      <c r="A597" s="33">
        <f>+'[1]Base de datos  1'!A3224</f>
        <v>43862</v>
      </c>
      <c r="B597" t="str">
        <f>+'[1]Base de datos  1'!C3224</f>
        <v>Mantencion</v>
      </c>
      <c r="C597" s="33">
        <f>+'[1]Base de datos  1'!D3224</f>
        <v>43871</v>
      </c>
      <c r="D597" t="str">
        <f>+'[1]Base de datos  1'!E3224</f>
        <v>TR</v>
      </c>
      <c r="E597" t="str">
        <f>+'[1]Base de datos  1'!F3224</f>
        <v>Luis Pacheco 2 Camiones Tierra</v>
      </c>
      <c r="G597" s="201">
        <f>+'[1]Base de datos  1'!H3224</f>
        <v>86000</v>
      </c>
    </row>
    <row r="598" spans="1:11" x14ac:dyDescent="0.25">
      <c r="A598" s="33">
        <f>+'[1]Base de datos  1'!A3225</f>
        <v>43862</v>
      </c>
      <c r="B598" t="str">
        <f>+'[1]Base de datos  1'!C3225</f>
        <v>Agua</v>
      </c>
      <c r="C598" s="33">
        <f>+'[1]Base de datos  1'!D3225</f>
        <v>43875</v>
      </c>
      <c r="D598" t="str">
        <f>+'[1]Base de datos  1'!E3225</f>
        <v>TR</v>
      </c>
      <c r="E598" t="str">
        <f>+'[1]Base de datos  1'!F3225</f>
        <v xml:space="preserve"> Camiones de Agua Cist. Dist</v>
      </c>
      <c r="G598" s="201">
        <f>+'[1]Base de datos  1'!H3225</f>
        <v>120000</v>
      </c>
    </row>
    <row r="599" spans="1:11" x14ac:dyDescent="0.25">
      <c r="A599" s="33">
        <f>+'[1]Base de datos  1'!A3226</f>
        <v>43862</v>
      </c>
      <c r="B599" t="str">
        <f>+'[1]Base de datos  1'!C3226</f>
        <v>Sueldos</v>
      </c>
      <c r="C599" s="33">
        <f>+'[1]Base de datos  1'!D3226</f>
        <v>43875</v>
      </c>
      <c r="D599" t="str">
        <f>+'[1]Base de datos  1'!E3226</f>
        <v>TR</v>
      </c>
      <c r="E599" t="str">
        <f>+'[1]Base de datos  1'!F3226</f>
        <v>C.Henriquez adelanto sueldo</v>
      </c>
      <c r="G599" s="201">
        <f>+'[1]Base de datos  1'!H3226</f>
        <v>120000</v>
      </c>
    </row>
    <row r="600" spans="1:11" x14ac:dyDescent="0.25">
      <c r="A600" s="33">
        <f>+'[1]Base de datos  1'!A3227</f>
        <v>43862</v>
      </c>
      <c r="B600" t="str">
        <f>+'[1]Base de datos  1'!C3227</f>
        <v>Basura</v>
      </c>
      <c r="C600" s="33">
        <f>+'[1]Base de datos  1'!D3227</f>
        <v>43875</v>
      </c>
      <c r="D600" t="str">
        <f>+'[1]Base de datos  1'!E3227</f>
        <v>TR</v>
      </c>
      <c r="E600" t="str">
        <f>+'[1]Base de datos  1'!F3227</f>
        <v>RETIRO BASURA 11-14 febrero</v>
      </c>
      <c r="G600" s="201">
        <f>+'[1]Base de datos  1'!H3227</f>
        <v>250000</v>
      </c>
    </row>
    <row r="601" spans="1:11" x14ac:dyDescent="0.25">
      <c r="A601" s="33">
        <f>+'[1]Base de datos  1'!A3228</f>
        <v>43862</v>
      </c>
      <c r="B601" t="str">
        <f>+'[1]Base de datos  1'!C3228</f>
        <v>Agua</v>
      </c>
      <c r="C601" s="33">
        <f>+'[1]Base de datos  1'!D3228</f>
        <v>43882</v>
      </c>
      <c r="D601" t="str">
        <f>+'[1]Base de datos  1'!E3228</f>
        <v>TR</v>
      </c>
      <c r="E601" t="str">
        <f>+'[1]Base de datos  1'!F3228</f>
        <v>3 Camiones de Agua Cist. Dist.</v>
      </c>
      <c r="G601" s="201">
        <f>+'[1]Base de datos  1'!H3228</f>
        <v>120000</v>
      </c>
    </row>
    <row r="602" spans="1:11" x14ac:dyDescent="0.25">
      <c r="A602" s="33">
        <f>+'[1]Base de datos  1'!A3229</f>
        <v>43862</v>
      </c>
      <c r="B602" t="str">
        <f>+'[1]Base de datos  1'!C3229</f>
        <v>Basura</v>
      </c>
      <c r="C602" s="33">
        <f>+'[1]Base de datos  1'!D3229</f>
        <v>43885</v>
      </c>
      <c r="D602" t="str">
        <f>+'[1]Base de datos  1'!E3229</f>
        <v>TR</v>
      </c>
      <c r="E602" t="str">
        <f>+'[1]Base de datos  1'!F3229</f>
        <v>RETIRO BASURA 18-21 febrero</v>
      </c>
      <c r="G602" s="201">
        <f>+'[1]Base de datos  1'!H3229</f>
        <v>250000</v>
      </c>
    </row>
    <row r="603" spans="1:11" x14ac:dyDescent="0.25">
      <c r="A603" s="127">
        <f>+'[1]Base de datos  1'!A3230</f>
        <v>43862</v>
      </c>
      <c r="B603" s="128" t="str">
        <f>+'[1]Base de datos  1'!C3230</f>
        <v>Agua</v>
      </c>
      <c r="C603" s="127">
        <f>+'[1]Base de datos  1'!D3230</f>
        <v>43889</v>
      </c>
      <c r="D603" s="128" t="str">
        <f>+'[1]Base de datos  1'!E3230</f>
        <v>TR</v>
      </c>
      <c r="E603" s="128" t="str">
        <f>+'[1]Base de datos  1'!F3230</f>
        <v>2 Camiones de Agua Cist. Dist.</v>
      </c>
      <c r="F603" s="128"/>
      <c r="G603" s="251">
        <f>+'[1]Base de datos  1'!H3230</f>
        <v>80000</v>
      </c>
      <c r="H603" s="251">
        <f>SUM(G584:G603)</f>
        <v>1839777</v>
      </c>
      <c r="K603" s="201"/>
    </row>
    <row r="604" spans="1:11" x14ac:dyDescent="0.25">
      <c r="A604" s="33">
        <f>+'[1]Base de datos  1'!A3231</f>
        <v>43891</v>
      </c>
      <c r="B604" t="str">
        <f>+'[1]Base de datos  1'!C3231</f>
        <v>Basura</v>
      </c>
      <c r="C604" s="33">
        <f>+'[1]Base de datos  1'!D3231</f>
        <v>43892</v>
      </c>
      <c r="D604" t="str">
        <f>+'[1]Base de datos  1'!E3231</f>
        <v>TR</v>
      </c>
      <c r="E604" t="str">
        <f>+'[1]Base de datos  1'!F3231</f>
        <v>RETIRO BASURA 25-28 febrero</v>
      </c>
      <c r="G604" s="201">
        <f>+'[1]Base de datos  1'!H3231</f>
        <v>250000</v>
      </c>
    </row>
    <row r="605" spans="1:11" x14ac:dyDescent="0.25">
      <c r="A605" s="33">
        <f>+'[1]Base de datos  1'!A3232</f>
        <v>43891</v>
      </c>
      <c r="B605" t="str">
        <f>+'[1]Base de datos  1'!C3232</f>
        <v>Sueldos</v>
      </c>
      <c r="C605" s="33">
        <f>+'[1]Base de datos  1'!D3232</f>
        <v>43892</v>
      </c>
      <c r="D605" t="str">
        <f>+'[1]Base de datos  1'!E3232</f>
        <v>TR</v>
      </c>
      <c r="E605" t="str">
        <f>+'[1]Base de datos  1'!F3232</f>
        <v>C.Henriquez, Liquidac. Sueldo</v>
      </c>
      <c r="G605" s="201">
        <f>+'[1]Base de datos  1'!H3232</f>
        <v>385650</v>
      </c>
    </row>
    <row r="606" spans="1:11" x14ac:dyDescent="0.25">
      <c r="A606" s="33">
        <f>+'[1]Base de datos  1'!A3233</f>
        <v>43891</v>
      </c>
      <c r="B606" t="str">
        <f>+'[1]Base de datos  1'!C3233</f>
        <v>luz</v>
      </c>
      <c r="C606" s="33">
        <f>+'[1]Base de datos  1'!D3233</f>
        <v>43894</v>
      </c>
      <c r="D606" t="str">
        <f>+'[1]Base de datos  1'!E3233</f>
        <v>TR</v>
      </c>
      <c r="E606" t="str">
        <f>+'[1]Base de datos  1'!F3233</f>
        <v>Litoral 3</v>
      </c>
      <c r="G606" s="201">
        <f>+'[1]Base de datos  1'!H3233</f>
        <v>2798</v>
      </c>
    </row>
    <row r="607" spans="1:11" x14ac:dyDescent="0.25">
      <c r="A607" s="33">
        <f>+'[1]Base de datos  1'!A3234</f>
        <v>43891</v>
      </c>
      <c r="B607" t="str">
        <f>+'[1]Base de datos  1'!C3234</f>
        <v>Sueldos</v>
      </c>
      <c r="C607" s="33">
        <f>+'[1]Base de datos  1'!D3234</f>
        <v>43894</v>
      </c>
      <c r="D607" t="str">
        <f>+'[1]Base de datos  1'!E3234</f>
        <v>TR</v>
      </c>
      <c r="E607" t="str">
        <f>+'[1]Base de datos  1'!F3234</f>
        <v>Previred CH</v>
      </c>
      <c r="G607" s="201">
        <f>+'[1]Base de datos  1'!H3234</f>
        <v>147899</v>
      </c>
    </row>
    <row r="608" spans="1:11" x14ac:dyDescent="0.25">
      <c r="A608" s="33">
        <f>+'[1]Base de datos  1'!A3235</f>
        <v>43891</v>
      </c>
      <c r="B608" t="str">
        <f>+'[1]Base de datos  1'!C3235</f>
        <v>Celular</v>
      </c>
      <c r="C608" s="33">
        <f>+'[1]Base de datos  1'!D3235</f>
        <v>43894</v>
      </c>
      <c r="D608" t="str">
        <f>+'[1]Base de datos  1'!E3235</f>
        <v>TR</v>
      </c>
      <c r="E608" t="str">
        <f>+'[1]Base de datos  1'!F3235</f>
        <v>Celular CH</v>
      </c>
      <c r="G608" s="201">
        <f>+'[1]Base de datos  1'!H3235</f>
        <v>6990</v>
      </c>
    </row>
    <row r="609" spans="1:7" x14ac:dyDescent="0.25">
      <c r="A609" s="33">
        <f>+'[1]Base de datos  1'!A3236</f>
        <v>43891</v>
      </c>
      <c r="B609" t="str">
        <f>+'[1]Base de datos  1'!C3236</f>
        <v>caja chica</v>
      </c>
      <c r="C609" s="33">
        <f>+'[1]Base de datos  1'!D3236</f>
        <v>43894</v>
      </c>
      <c r="D609" t="str">
        <f>+'[1]Base de datos  1'!E3236</f>
        <v>TR</v>
      </c>
      <c r="E609" t="str">
        <f>+'[1]Base de datos  1'!F3236</f>
        <v>R.Figueroa Caja chica marzo</v>
      </c>
      <c r="G609" s="201">
        <f>+'[1]Base de datos  1'!H3236</f>
        <v>100000</v>
      </c>
    </row>
    <row r="610" spans="1:7" x14ac:dyDescent="0.25">
      <c r="A610" s="33">
        <f>+'[1]Base de datos  1'!A3237</f>
        <v>43891</v>
      </c>
      <c r="B610" t="str">
        <f>+'[1]Base de datos  1'!C3237</f>
        <v>luz</v>
      </c>
      <c r="C610" s="33">
        <f>+'[1]Base de datos  1'!D3237</f>
        <v>43894</v>
      </c>
      <c r="D610" t="str">
        <f>+'[1]Base de datos  1'!E3237</f>
        <v>TR</v>
      </c>
      <c r="E610" t="str">
        <f>+'[1]Base de datos  1'!F3237</f>
        <v>Litoral 2</v>
      </c>
      <c r="G610" s="201">
        <f>+'[1]Base de datos  1'!H3237</f>
        <v>13516</v>
      </c>
    </row>
    <row r="611" spans="1:7" x14ac:dyDescent="0.25">
      <c r="A611" s="33">
        <f>+'[1]Base de datos  1'!A3238</f>
        <v>43891</v>
      </c>
      <c r="B611" t="str">
        <f>+'[1]Base de datos  1'!C3238</f>
        <v>luz</v>
      </c>
      <c r="C611" s="33">
        <f>+'[1]Base de datos  1'!D3238</f>
        <v>43894</v>
      </c>
      <c r="D611" t="str">
        <f>+'[1]Base de datos  1'!E3238</f>
        <v>TR</v>
      </c>
      <c r="E611" t="str">
        <f>+'[1]Base de datos  1'!F3238</f>
        <v>Litoral 1</v>
      </c>
      <c r="G611" s="201">
        <f>+'[1]Base de datos  1'!H3238</f>
        <v>97378</v>
      </c>
    </row>
    <row r="612" spans="1:7" x14ac:dyDescent="0.25">
      <c r="A612" s="33">
        <f>+'[1]Base de datos  1'!A3239</f>
        <v>43891</v>
      </c>
      <c r="B612" t="str">
        <f>+'[1]Base de datos  1'!C3239</f>
        <v>basura</v>
      </c>
      <c r="C612" s="33">
        <f>+'[1]Base de datos  1'!D3239</f>
        <v>43895</v>
      </c>
      <c r="D612" t="str">
        <f>+'[1]Base de datos  1'!E3239</f>
        <v>TR</v>
      </c>
      <c r="E612" t="str">
        <f>+'[1]Base de datos  1'!F3239</f>
        <v>RETIRO BASURA 3 Marzo</v>
      </c>
      <c r="G612" s="201">
        <f>+'[1]Base de datos  1'!H3239</f>
        <v>125000</v>
      </c>
    </row>
    <row r="613" spans="1:7" x14ac:dyDescent="0.25">
      <c r="A613" s="33">
        <f>+'[1]Base de datos  1'!A3240</f>
        <v>43891</v>
      </c>
      <c r="B613" t="str">
        <f>+'[1]Base de datos  1'!C3240</f>
        <v>Agua</v>
      </c>
      <c r="C613" s="33">
        <f>+'[1]Base de datos  1'!D3240</f>
        <v>43895</v>
      </c>
      <c r="D613" t="str">
        <f>+'[1]Base de datos  1'!E3240</f>
        <v>TR</v>
      </c>
      <c r="E613" t="str">
        <f>+'[1]Base de datos  1'!F3240</f>
        <v>2 Camiones de agua cist. Dist.</v>
      </c>
      <c r="G613" s="201">
        <f>+'[1]Base de datos  1'!H3240</f>
        <v>80000</v>
      </c>
    </row>
    <row r="614" spans="1:7" x14ac:dyDescent="0.25">
      <c r="A614" s="33">
        <f>+'[1]Base de datos  1'!A3241</f>
        <v>43891</v>
      </c>
      <c r="B614" t="str">
        <f>+'[1]Base de datos  1'!C3241</f>
        <v>Administracion</v>
      </c>
      <c r="C614" s="33">
        <f>+'[1]Base de datos  1'!D3241</f>
        <v>43895</v>
      </c>
      <c r="D614" t="str">
        <f>+'[1]Base de datos  1'!E3241</f>
        <v>TR</v>
      </c>
      <c r="E614" t="str">
        <f>+'[1]Base de datos  1'!F3241</f>
        <v>Ranco 91, Rep Vehiculo x indeminaz.</v>
      </c>
      <c r="G614" s="201">
        <f>+'[1]Base de datos  1'!H3241</f>
        <v>50000</v>
      </c>
    </row>
    <row r="615" spans="1:7" x14ac:dyDescent="0.25">
      <c r="A615" s="33">
        <f>+'[1]Base de datos  1'!A3242</f>
        <v>43891</v>
      </c>
      <c r="B615" t="str">
        <f>+'[1]Base de datos  1'!C3242</f>
        <v>Administracion</v>
      </c>
      <c r="C615" s="33">
        <f>+'[1]Base de datos  1'!D3242</f>
        <v>43899</v>
      </c>
      <c r="D615" t="str">
        <f>+'[1]Base de datos  1'!E3242</f>
        <v>COM</v>
      </c>
      <c r="E615" t="str">
        <f>+'[1]Base de datos  1'!F3242</f>
        <v>Seguro fraude</v>
      </c>
      <c r="G615" s="201">
        <f>+'[1]Base de datos  1'!H3242</f>
        <v>10545</v>
      </c>
    </row>
    <row r="616" spans="1:7" x14ac:dyDescent="0.25">
      <c r="A616" s="33">
        <f>+'[1]Base de datos  1'!A3243</f>
        <v>43891</v>
      </c>
      <c r="B616" t="str">
        <f>+'[1]Base de datos  1'!C3243</f>
        <v>Proy. TiT Dominio</v>
      </c>
      <c r="C616" s="33">
        <f>+'[1]Base de datos  1'!D3243</f>
        <v>43900</v>
      </c>
      <c r="D616" t="str">
        <f>+'[1]Base de datos  1'!E3243</f>
        <v>TR</v>
      </c>
      <c r="E616" t="str">
        <f>+'[1]Base de datos  1'!F3243</f>
        <v>Salvador Espinoza 3 Escrituras</v>
      </c>
      <c r="G616" s="201">
        <f>+'[1]Base de datos  1'!H3243</f>
        <v>300000</v>
      </c>
    </row>
    <row r="617" spans="1:7" x14ac:dyDescent="0.25">
      <c r="A617" s="33">
        <f>+'[1]Base de datos  1'!A3244</f>
        <v>43891</v>
      </c>
      <c r="B617" t="str">
        <f>+'[1]Base de datos  1'!C3244</f>
        <v>basura</v>
      </c>
      <c r="C617" s="33">
        <f>+'[1]Base de datos  1'!D3244</f>
        <v>43903</v>
      </c>
      <c r="D617" t="str">
        <f>+'[1]Base de datos  1'!E3244</f>
        <v>TR</v>
      </c>
      <c r="E617" t="str">
        <f>+'[1]Base de datos  1'!F3244</f>
        <v>RETIRO BASURA 10 MARZO 2020</v>
      </c>
      <c r="G617" s="201">
        <f>+'[1]Base de datos  1'!H3244</f>
        <v>125000</v>
      </c>
    </row>
    <row r="618" spans="1:7" x14ac:dyDescent="0.25">
      <c r="A618" s="33">
        <f>+'[1]Base de datos  1'!A3245</f>
        <v>43891</v>
      </c>
      <c r="B618" t="str">
        <f>+'[1]Base de datos  1'!C3245</f>
        <v>Agua</v>
      </c>
      <c r="C618" s="33">
        <f>+'[1]Base de datos  1'!D3245</f>
        <v>43903</v>
      </c>
      <c r="D618" t="str">
        <f>+'[1]Base de datos  1'!E3245</f>
        <v>TR</v>
      </c>
      <c r="E618" t="str">
        <f>+'[1]Base de datos  1'!F3245</f>
        <v>2 Camiones de agua cist. Dist.</v>
      </c>
      <c r="G618" s="201">
        <f>+'[1]Base de datos  1'!H3245</f>
        <v>80000</v>
      </c>
    </row>
    <row r="619" spans="1:7" x14ac:dyDescent="0.25">
      <c r="A619" s="33">
        <f>+'[1]Base de datos  1'!A3246</f>
        <v>43891</v>
      </c>
      <c r="B619" t="str">
        <f>+'[1]Base de datos  1'!C3246</f>
        <v>Sueldos</v>
      </c>
      <c r="C619" s="33">
        <f>+'[1]Base de datos  1'!D3246</f>
        <v>43903</v>
      </c>
      <c r="D619" t="str">
        <f>+'[1]Base de datos  1'!E3246</f>
        <v>TR</v>
      </c>
      <c r="E619" t="str">
        <f>+'[1]Base de datos  1'!F3246</f>
        <v>C.Henriquez, Adelanto. Sueldo</v>
      </c>
      <c r="G619" s="201">
        <f>+'[1]Base de datos  1'!H3246</f>
        <v>120000</v>
      </c>
    </row>
    <row r="620" spans="1:7" x14ac:dyDescent="0.25">
      <c r="A620" s="33">
        <f>+'[1]Base de datos  1'!A3247</f>
        <v>43891</v>
      </c>
      <c r="B620" t="str">
        <f>+'[1]Base de datos  1'!C3247</f>
        <v>Mantencion</v>
      </c>
      <c r="C620" s="33">
        <f>+'[1]Base de datos  1'!D3247</f>
        <v>43909</v>
      </c>
      <c r="D620" t="str">
        <f>+'[1]Base de datos  1'!E3247</f>
        <v>TR</v>
      </c>
      <c r="E620" t="str">
        <f>+'[1]Base de datos  1'!F3247</f>
        <v>Guantes y otros CH</v>
      </c>
      <c r="G620" s="201">
        <f>+'[1]Base de datos  1'!H3247</f>
        <v>15500</v>
      </c>
    </row>
    <row r="621" spans="1:7" x14ac:dyDescent="0.25">
      <c r="A621" s="33">
        <f>+'[1]Base de datos  1'!A3248</f>
        <v>43891</v>
      </c>
      <c r="B621" t="str">
        <f>+'[1]Base de datos  1'!C3248</f>
        <v>Agua</v>
      </c>
      <c r="C621" s="33">
        <f>+'[1]Base de datos  1'!D3248</f>
        <v>43909</v>
      </c>
      <c r="D621" t="str">
        <f>+'[1]Base de datos  1'!E3248</f>
        <v>TR</v>
      </c>
      <c r="E621" t="str">
        <f>+'[1]Base de datos  1'!F3248</f>
        <v>3 Camiones de Agua Cist. Dist.</v>
      </c>
      <c r="G621" s="201">
        <f>+'[1]Base de datos  1'!H3248</f>
        <v>120000</v>
      </c>
    </row>
    <row r="622" spans="1:7" x14ac:dyDescent="0.25">
      <c r="A622" s="33">
        <f>+'[1]Base de datos  1'!A3249</f>
        <v>43891</v>
      </c>
      <c r="B622" t="str">
        <f>+'[1]Base de datos  1'!C3249</f>
        <v>Mantencion</v>
      </c>
      <c r="C622" s="33">
        <f>+'[1]Base de datos  1'!D3249</f>
        <v>43909</v>
      </c>
      <c r="D622" t="str">
        <f>+'[1]Base de datos  1'!E3249</f>
        <v>TR</v>
      </c>
      <c r="E622" t="str">
        <f>+'[1]Base de datos  1'!F3249</f>
        <v>Ferreteria El Yeco insumos varios</v>
      </c>
      <c r="G622" s="201">
        <f>+'[1]Base de datos  1'!H3249</f>
        <v>30380</v>
      </c>
    </row>
    <row r="623" spans="1:7" x14ac:dyDescent="0.25">
      <c r="A623" s="33">
        <f>+'[1]Base de datos  1'!A3250</f>
        <v>43891</v>
      </c>
      <c r="B623" t="str">
        <f>+'[1]Base de datos  1'!C3250</f>
        <v>basura</v>
      </c>
      <c r="C623" s="33">
        <f>+'[1]Base de datos  1'!D3250</f>
        <v>43910</v>
      </c>
      <c r="D623" t="str">
        <f>+'[1]Base de datos  1'!E3250</f>
        <v>TR</v>
      </c>
      <c r="E623" t="str">
        <f>+'[1]Base de datos  1'!F3250</f>
        <v>Retiro Basura 17 Marzo 2020</v>
      </c>
      <c r="G623" s="201">
        <f>+'[1]Base de datos  1'!H3250</f>
        <v>125000</v>
      </c>
    </row>
    <row r="624" spans="1:7" x14ac:dyDescent="0.25">
      <c r="A624" s="33">
        <f>+'[1]Base de datos  1'!A3251</f>
        <v>43891</v>
      </c>
      <c r="B624" t="str">
        <f>+'[1]Base de datos  1'!C3251</f>
        <v>Mantencion</v>
      </c>
      <c r="C624" s="33">
        <f>+'[1]Base de datos  1'!D3251</f>
        <v>43914</v>
      </c>
      <c r="D624" t="str">
        <f>+'[1]Base de datos  1'!E3251</f>
        <v>TR</v>
      </c>
      <c r="E624" t="str">
        <f>+'[1]Base de datos  1'!F3251</f>
        <v>J.C.Vera rep. Elect. Bomba pozo</v>
      </c>
      <c r="G624" s="201">
        <f>+'[1]Base de datos  1'!H3251</f>
        <v>25000</v>
      </c>
    </row>
    <row r="625" spans="1:11" x14ac:dyDescent="0.25">
      <c r="A625" s="33">
        <f>+'[1]Base de datos  1'!A3252</f>
        <v>43891</v>
      </c>
      <c r="B625" t="str">
        <f>+'[1]Base de datos  1'!C3252</f>
        <v>Sueldos</v>
      </c>
      <c r="C625" s="33">
        <f>+'[1]Base de datos  1'!D3252</f>
        <v>43914</v>
      </c>
      <c r="D625" t="str">
        <f>+'[1]Base de datos  1'!E3252</f>
        <v>TR</v>
      </c>
      <c r="E625" t="str">
        <f>+'[1]Base de datos  1'!F3252</f>
        <v>Previred CH</v>
      </c>
      <c r="G625" s="201">
        <f>+'[1]Base de datos  1'!H3252</f>
        <v>118650</v>
      </c>
    </row>
    <row r="626" spans="1:11" x14ac:dyDescent="0.25">
      <c r="A626" s="33">
        <f>+'[1]Base de datos  1'!A3253</f>
        <v>43891</v>
      </c>
      <c r="B626" t="str">
        <f>+'[1]Base de datos  1'!C3253</f>
        <v>Agua</v>
      </c>
      <c r="C626" s="33">
        <f>+'[1]Base de datos  1'!D3253</f>
        <v>43916</v>
      </c>
      <c r="D626" t="str">
        <f>+'[1]Base de datos  1'!E3253</f>
        <v>TR</v>
      </c>
      <c r="E626" t="str">
        <f>+'[1]Base de datos  1'!F3253</f>
        <v>2 Camiones de agua cist. Dist.</v>
      </c>
      <c r="G626" s="201">
        <f>+'[1]Base de datos  1'!H3253</f>
        <v>80000</v>
      </c>
    </row>
    <row r="627" spans="1:11" x14ac:dyDescent="0.25">
      <c r="A627" s="33">
        <f>+'[1]Base de datos  1'!A3254</f>
        <v>43891</v>
      </c>
      <c r="B627" t="str">
        <f>+'[1]Base de datos  1'!C3254</f>
        <v>basura</v>
      </c>
      <c r="C627" s="33">
        <f>+'[1]Base de datos  1'!D3254</f>
        <v>43917</v>
      </c>
      <c r="D627" t="str">
        <f>+'[1]Base de datos  1'!E3254</f>
        <v>TR</v>
      </c>
      <c r="E627" t="str">
        <f>+'[1]Base de datos  1'!F3254</f>
        <v>Retiro Basura 24 Marzo</v>
      </c>
      <c r="G627" s="201">
        <f>+'[1]Base de datos  1'!H3254</f>
        <v>125000</v>
      </c>
    </row>
    <row r="628" spans="1:11" x14ac:dyDescent="0.25">
      <c r="A628" s="33">
        <f>+'[1]Base de datos  1'!A3255</f>
        <v>43891</v>
      </c>
      <c r="B628" t="str">
        <f>+'[1]Base de datos  1'!C3255</f>
        <v>Sueldos</v>
      </c>
      <c r="C628" s="33">
        <f>+'[1]Base de datos  1'!D3255</f>
        <v>43921</v>
      </c>
      <c r="D628" t="str">
        <f>+'[1]Base de datos  1'!E3255</f>
        <v>TR</v>
      </c>
      <c r="E628" t="str">
        <f>+'[1]Base de datos  1'!F3255</f>
        <v>C.Henriquez Lq. Sueldo</v>
      </c>
      <c r="G628" s="201">
        <f>+'[1]Base de datos  1'!H3255</f>
        <v>285650</v>
      </c>
    </row>
    <row r="629" spans="1:11" x14ac:dyDescent="0.25">
      <c r="A629" s="33">
        <f>+'[1]Base de datos  1'!A3256</f>
        <v>43891</v>
      </c>
      <c r="B629" t="str">
        <f>+'[1]Base de datos  1'!C3256</f>
        <v>caja chica</v>
      </c>
      <c r="C629" s="33">
        <f>+'[1]Base de datos  1'!D3256</f>
        <v>43921</v>
      </c>
      <c r="D629" t="str">
        <f>+'[1]Base de datos  1'!E3256</f>
        <v>TR</v>
      </c>
      <c r="E629" t="str">
        <f>+'[1]Base de datos  1'!F3256</f>
        <v>R.Figueroa Caja chica Abril</v>
      </c>
      <c r="G629" s="201">
        <f>+'[1]Base de datos  1'!H3256</f>
        <v>100000</v>
      </c>
    </row>
    <row r="630" spans="1:11" x14ac:dyDescent="0.25">
      <c r="A630" s="33">
        <f>+'[1]Base de datos  1'!A3257</f>
        <v>43891</v>
      </c>
      <c r="B630" t="str">
        <f>+'[1]Base de datos  1'!C3257</f>
        <v>luz</v>
      </c>
      <c r="C630" s="33">
        <f>+'[1]Base de datos  1'!D3257</f>
        <v>43921</v>
      </c>
      <c r="D630" t="str">
        <f>+'[1]Base de datos  1'!E3257</f>
        <v>TR</v>
      </c>
      <c r="E630" t="str">
        <f>+'[1]Base de datos  1'!F3257</f>
        <v>Litoral 2</v>
      </c>
      <c r="G630" s="201">
        <f>+'[1]Base de datos  1'!H3257</f>
        <v>13888</v>
      </c>
    </row>
    <row r="631" spans="1:11" x14ac:dyDescent="0.25">
      <c r="A631" s="33">
        <f>+'[1]Base de datos  1'!A3258</f>
        <v>43891</v>
      </c>
      <c r="B631" t="str">
        <f>+'[1]Base de datos  1'!C3258</f>
        <v>luz</v>
      </c>
      <c r="C631" s="33">
        <f>+'[1]Base de datos  1'!D3258</f>
        <v>43921</v>
      </c>
      <c r="D631" t="str">
        <f>+'[1]Base de datos  1'!E3258</f>
        <v>TR</v>
      </c>
      <c r="E631" t="str">
        <f>+'[1]Base de datos  1'!F3258</f>
        <v>Litoral 1</v>
      </c>
      <c r="G631" s="201">
        <f>+'[1]Base de datos  1'!H3258</f>
        <v>81595</v>
      </c>
    </row>
    <row r="632" spans="1:11" x14ac:dyDescent="0.25">
      <c r="A632" s="33">
        <f>+'[1]Base de datos  1'!A3259</f>
        <v>43891</v>
      </c>
      <c r="B632" t="str">
        <f>+'[1]Base de datos  1'!C3259</f>
        <v>luz</v>
      </c>
      <c r="C632" s="33">
        <f>+'[1]Base de datos  1'!D3259</f>
        <v>43921</v>
      </c>
      <c r="D632" t="str">
        <f>+'[1]Base de datos  1'!E3259</f>
        <v>TR</v>
      </c>
      <c r="E632" t="str">
        <f>+'[1]Base de datos  1'!F3259</f>
        <v>Litoral 3</v>
      </c>
      <c r="G632" s="201">
        <f>+'[1]Base de datos  1'!H3259</f>
        <v>2359</v>
      </c>
    </row>
    <row r="633" spans="1:11" x14ac:dyDescent="0.25">
      <c r="A633" s="127">
        <f>+'[1]Base de datos  1'!A3260</f>
        <v>43891</v>
      </c>
      <c r="B633" s="128" t="str">
        <f>+'[1]Base de datos  1'!C3260</f>
        <v>Celular</v>
      </c>
      <c r="C633" s="127">
        <f>+'[1]Base de datos  1'!D3260</f>
        <v>43921</v>
      </c>
      <c r="D633" s="128" t="str">
        <f>+'[1]Base de datos  1'!E3260</f>
        <v>TR</v>
      </c>
      <c r="E633" s="128" t="str">
        <f>+'[1]Base de datos  1'!F3260</f>
        <v>Celular Encargado</v>
      </c>
      <c r="F633" s="128"/>
      <c r="G633" s="251">
        <f>+'[1]Base de datos  1'!H3260</f>
        <v>6990</v>
      </c>
      <c r="H633" s="251">
        <f>SUM(G604:G633)</f>
        <v>3024788</v>
      </c>
      <c r="K633" s="201"/>
    </row>
    <row r="634" spans="1:11" x14ac:dyDescent="0.25">
      <c r="A634" s="33">
        <f>+'[1]Base de datos  1'!A3261</f>
        <v>43922</v>
      </c>
      <c r="B634" t="str">
        <f>+'[1]Base de datos  1'!C3261</f>
        <v>Mantencion</v>
      </c>
      <c r="C634" s="33">
        <f>+'[1]Base de datos  1'!D3261</f>
        <v>43922</v>
      </c>
      <c r="D634" t="str">
        <f>+'[1]Base de datos  1'!E3261</f>
        <v>TR</v>
      </c>
      <c r="E634" t="str">
        <f>+'[1]Base de datos  1'!F3261</f>
        <v>Juan C.Vera Bomba noria 1</v>
      </c>
      <c r="G634" s="201">
        <f>+'[1]Base de datos  1'!H3261</f>
        <v>563000</v>
      </c>
    </row>
    <row r="635" spans="1:11" x14ac:dyDescent="0.25">
      <c r="A635" s="33">
        <f>+'[1]Base de datos  1'!A3262</f>
        <v>43922</v>
      </c>
      <c r="B635" t="str">
        <f>+'[1]Base de datos  1'!C3262</f>
        <v>Basura</v>
      </c>
      <c r="C635" s="33">
        <f>+'[1]Base de datos  1'!D3262</f>
        <v>43924</v>
      </c>
      <c r="D635" t="str">
        <f>+'[1]Base de datos  1'!E3262</f>
        <v>TR</v>
      </c>
      <c r="E635" t="str">
        <f>+'[1]Base de datos  1'!F3262</f>
        <v>Retiro Basura 31 Marzo 2020</v>
      </c>
      <c r="G635" s="201">
        <f>+'[1]Base de datos  1'!H3262</f>
        <v>125000</v>
      </c>
    </row>
    <row r="636" spans="1:11" x14ac:dyDescent="0.25">
      <c r="A636" s="33">
        <f>+'[1]Base de datos  1'!A3263</f>
        <v>43922</v>
      </c>
      <c r="B636" t="str">
        <f>+'[1]Base de datos  1'!C3263</f>
        <v>Agua</v>
      </c>
      <c r="C636" s="33">
        <f>+'[1]Base de datos  1'!D3263</f>
        <v>43924</v>
      </c>
      <c r="D636" t="str">
        <f>+'[1]Base de datos  1'!E3263</f>
        <v>TR</v>
      </c>
      <c r="E636" t="str">
        <f>+'[1]Base de datos  1'!F3263</f>
        <v>2 Camiones de Agua Cist. Dist.</v>
      </c>
      <c r="G636" s="201">
        <f>+'[1]Base de datos  1'!H3263</f>
        <v>80000</v>
      </c>
    </row>
    <row r="637" spans="1:11" x14ac:dyDescent="0.25">
      <c r="A637" s="33">
        <f>+'[1]Base de datos  1'!A3264</f>
        <v>43922</v>
      </c>
      <c r="B637" t="str">
        <f>+'[1]Base de datos  1'!C3264</f>
        <v>Administracion</v>
      </c>
      <c r="C637" s="33">
        <f>+'[1]Base de datos  1'!D3264</f>
        <v>43927</v>
      </c>
      <c r="D637" t="str">
        <f>+'[1]Base de datos  1'!E3264</f>
        <v>TR</v>
      </c>
      <c r="E637" t="str">
        <f>+'[1]Base de datos  1'!F3264</f>
        <v>Seguro Fraude</v>
      </c>
      <c r="G637" s="201">
        <f>+'[1]Base de datos  1'!H3264</f>
        <v>10589</v>
      </c>
    </row>
    <row r="638" spans="1:11" x14ac:dyDescent="0.25">
      <c r="A638" s="33">
        <f>+'[1]Base de datos  1'!A3265</f>
        <v>43922</v>
      </c>
      <c r="B638" t="str">
        <f>+'[1]Base de datos  1'!C3265</f>
        <v>Basura</v>
      </c>
      <c r="C638" s="33">
        <f>+'[1]Base de datos  1'!D3265</f>
        <v>43928</v>
      </c>
      <c r="D638" t="str">
        <f>+'[1]Base de datos  1'!E3265</f>
        <v>TR</v>
      </c>
      <c r="E638" t="str">
        <f>+'[1]Base de datos  1'!F3265</f>
        <v>Retiro Basura 7 Abril 2020</v>
      </c>
      <c r="G638" s="201">
        <f>+'[1]Base de datos  1'!H3265</f>
        <v>110000</v>
      </c>
    </row>
    <row r="639" spans="1:11" x14ac:dyDescent="0.25">
      <c r="A639" s="33">
        <f>+'[1]Base de datos  1'!A3266</f>
        <v>43922</v>
      </c>
      <c r="B639" t="str">
        <f>+'[1]Base de datos  1'!C3266</f>
        <v>Agua</v>
      </c>
      <c r="C639" s="33">
        <f>+'[1]Base de datos  1'!D3266</f>
        <v>43929</v>
      </c>
      <c r="D639" t="str">
        <f>+'[1]Base de datos  1'!E3266</f>
        <v>TR</v>
      </c>
      <c r="E639" t="str">
        <f>+'[1]Base de datos  1'!F3266</f>
        <v>2 Camiones de Agua Cist. Dist.</v>
      </c>
      <c r="G639" s="201">
        <f>+'[1]Base de datos  1'!H3266</f>
        <v>80000</v>
      </c>
    </row>
    <row r="640" spans="1:11" x14ac:dyDescent="0.25">
      <c r="A640" s="33">
        <f>+'[1]Base de datos  1'!A3267</f>
        <v>43922</v>
      </c>
      <c r="B640" t="str">
        <f>+'[1]Base de datos  1'!C3267</f>
        <v>Mantencion</v>
      </c>
      <c r="C640" s="33">
        <f>+'[1]Base de datos  1'!D3267</f>
        <v>43930</v>
      </c>
      <c r="D640" t="str">
        <f>+'[1]Base de datos  1'!E3267</f>
        <v>TR</v>
      </c>
      <c r="E640" t="str">
        <f>+'[1]Base de datos  1'!F3267</f>
        <v>Reparacion Bomba Noria 2</v>
      </c>
      <c r="G640" s="201">
        <f>+'[1]Base de datos  1'!H3267</f>
        <v>310000</v>
      </c>
    </row>
    <row r="641" spans="1:11" x14ac:dyDescent="0.25">
      <c r="A641" s="33">
        <f>+'[1]Base de datos  1'!A3268</f>
        <v>43922</v>
      </c>
      <c r="B641" t="str">
        <f>+'[1]Base de datos  1'!C3268</f>
        <v>Mantencion</v>
      </c>
      <c r="C641" s="33">
        <f>+'[1]Base de datos  1'!D3268</f>
        <v>43934</v>
      </c>
      <c r="D641" t="str">
        <f>+'[1]Base de datos  1'!E3268</f>
        <v>TR</v>
      </c>
      <c r="E641" t="str">
        <f>+'[1]Base de datos  1'!F3268</f>
        <v>Pago pendiente Ferreteria El Yeco</v>
      </c>
      <c r="G641" s="201">
        <f>+'[1]Base de datos  1'!H3268</f>
        <v>14600</v>
      </c>
    </row>
    <row r="642" spans="1:11" x14ac:dyDescent="0.25">
      <c r="A642" s="33">
        <f>+'[1]Base de datos  1'!A3269</f>
        <v>43922</v>
      </c>
      <c r="B642" t="str">
        <f>+'[1]Base de datos  1'!C3269</f>
        <v>Mantencion</v>
      </c>
      <c r="C642" s="33">
        <f>+'[1]Base de datos  1'!D3269</f>
        <v>43936</v>
      </c>
      <c r="D642" t="str">
        <f>+'[1]Base de datos  1'!E3269</f>
        <v>TR</v>
      </c>
      <c r="E642" t="str">
        <f>+'[1]Base de datos  1'!F3269</f>
        <v>Ferreteria El Yeco varios</v>
      </c>
      <c r="G642" s="201">
        <f>+'[1]Base de datos  1'!H3269</f>
        <v>12070</v>
      </c>
    </row>
    <row r="643" spans="1:11" x14ac:dyDescent="0.25">
      <c r="A643" s="33">
        <f>+'[1]Base de datos  1'!A3270</f>
        <v>43922</v>
      </c>
      <c r="B643" t="str">
        <f>+'[1]Base de datos  1'!C3270</f>
        <v>Basura</v>
      </c>
      <c r="C643" s="33">
        <f>+'[1]Base de datos  1'!D3270</f>
        <v>43936</v>
      </c>
      <c r="D643" t="str">
        <f>+'[1]Base de datos  1'!E3270</f>
        <v>TR</v>
      </c>
      <c r="E643" t="str">
        <f>+'[1]Base de datos  1'!F3270</f>
        <v xml:space="preserve">Retiro Basura 13 abril </v>
      </c>
      <c r="G643" s="201">
        <f>+'[1]Base de datos  1'!H3270</f>
        <v>110000</v>
      </c>
    </row>
    <row r="644" spans="1:11" x14ac:dyDescent="0.25">
      <c r="A644" s="33">
        <f>+'[1]Base de datos  1'!A3271</f>
        <v>43922</v>
      </c>
      <c r="B644" t="str">
        <f>+'[1]Base de datos  1'!C3271</f>
        <v>Sueldos</v>
      </c>
      <c r="C644" s="33">
        <f>+'[1]Base de datos  1'!D3271</f>
        <v>43936</v>
      </c>
      <c r="D644" t="str">
        <f>+'[1]Base de datos  1'!E3271</f>
        <v>TR</v>
      </c>
      <c r="E644" t="str">
        <f>+'[1]Base de datos  1'!F3271</f>
        <v>CH adelanto sueldo</v>
      </c>
      <c r="G644" s="201">
        <f>+'[1]Base de datos  1'!H3271</f>
        <v>120000</v>
      </c>
    </row>
    <row r="645" spans="1:11" x14ac:dyDescent="0.25">
      <c r="A645" s="33">
        <f>+'[1]Base de datos  1'!A3272</f>
        <v>43922</v>
      </c>
      <c r="B645" t="str">
        <f>+'[1]Base de datos  1'!C3272</f>
        <v>Mantencion</v>
      </c>
      <c r="C645" s="33">
        <f>+'[1]Base de datos  1'!D3272</f>
        <v>43938</v>
      </c>
      <c r="D645" t="str">
        <f>+'[1]Base de datos  1'!E3272</f>
        <v>TR</v>
      </c>
      <c r="E645" t="str">
        <f>+'[1]Base de datos  1'!F3272</f>
        <v>Luis Pacheco, Allanamiento calle</v>
      </c>
      <c r="G645" s="201">
        <f>+'[1]Base de datos  1'!H3272</f>
        <v>80000</v>
      </c>
    </row>
    <row r="646" spans="1:11" x14ac:dyDescent="0.25">
      <c r="A646" s="33">
        <f>+'[1]Base de datos  1'!A3273</f>
        <v>43922</v>
      </c>
      <c r="B646" t="str">
        <f>+'[1]Base de datos  1'!C3273</f>
        <v>Agua</v>
      </c>
      <c r="C646" s="33">
        <f>+'[1]Base de datos  1'!D3273</f>
        <v>43938</v>
      </c>
      <c r="D646" t="str">
        <f>+'[1]Base de datos  1'!E3273</f>
        <v>TR</v>
      </c>
      <c r="E646" t="str">
        <f>+'[1]Base de datos  1'!F3273</f>
        <v>2 Camiones agua Cist. Dist.</v>
      </c>
      <c r="G646" s="201">
        <f>+'[1]Base de datos  1'!H3273</f>
        <v>80000</v>
      </c>
    </row>
    <row r="647" spans="1:11" x14ac:dyDescent="0.25">
      <c r="A647" s="33">
        <f>+'[1]Base de datos  1'!A3274</f>
        <v>43922</v>
      </c>
      <c r="B647" t="str">
        <f>+'[1]Base de datos  1'!C3274</f>
        <v>Basura</v>
      </c>
      <c r="C647" s="33">
        <f>+'[1]Base de datos  1'!D3274</f>
        <v>43943</v>
      </c>
      <c r="D647" t="str">
        <f>+'[1]Base de datos  1'!E3274</f>
        <v>TR</v>
      </c>
      <c r="E647" t="str">
        <f>+'[1]Base de datos  1'!F3274</f>
        <v>Retiro Basura 20 abril</v>
      </c>
      <c r="G647" s="201">
        <f>+'[1]Base de datos  1'!H3274</f>
        <v>110000</v>
      </c>
    </row>
    <row r="648" spans="1:11" x14ac:dyDescent="0.25">
      <c r="A648" s="33">
        <f>+'[1]Base de datos  1'!A3275</f>
        <v>43922</v>
      </c>
      <c r="B648" t="str">
        <f>+'[1]Base de datos  1'!C3275</f>
        <v>Agua</v>
      </c>
      <c r="C648" s="33">
        <f>+'[1]Base de datos  1'!D3275</f>
        <v>43945</v>
      </c>
      <c r="D648" t="str">
        <f>+'[1]Base de datos  1'!E3275</f>
        <v>TR</v>
      </c>
      <c r="E648" t="str">
        <f>+'[1]Base de datos  1'!F3275</f>
        <v>2 Camiones de Agua Cist. Dist.</v>
      </c>
      <c r="G648" s="201">
        <f>+'[1]Base de datos  1'!H3275</f>
        <v>80000</v>
      </c>
    </row>
    <row r="649" spans="1:11" x14ac:dyDescent="0.25">
      <c r="A649" s="33">
        <f>+'[1]Base de datos  1'!A3276</f>
        <v>43922</v>
      </c>
      <c r="B649" t="str">
        <f>+'[1]Base de datos  1'!C3276</f>
        <v>Mantencion</v>
      </c>
      <c r="C649" s="33">
        <f>+'[1]Base de datos  1'!D3276</f>
        <v>43945</v>
      </c>
      <c r="D649" t="str">
        <f>+'[1]Base de datos  1'!E3276</f>
        <v>TR</v>
      </c>
      <c r="E649" t="str">
        <f>+'[1]Base de datos  1'!F3276</f>
        <v>Ferreteria el Yeco Voucher 29484</v>
      </c>
      <c r="G649" s="201">
        <f>+'[1]Base de datos  1'!H3276</f>
        <v>12300</v>
      </c>
    </row>
    <row r="650" spans="1:11" x14ac:dyDescent="0.25">
      <c r="A650" s="33">
        <f>+'[1]Base de datos  1'!A3277</f>
        <v>43922</v>
      </c>
      <c r="B650" t="str">
        <f>+'[1]Base de datos  1'!C3277</f>
        <v>Basura</v>
      </c>
      <c r="C650" s="33">
        <f>+'[1]Base de datos  1'!D3277</f>
        <v>43950</v>
      </c>
      <c r="D650" t="str">
        <f>+'[1]Base de datos  1'!E3277</f>
        <v>TR</v>
      </c>
      <c r="E650" t="str">
        <f>+'[1]Base de datos  1'!F3277</f>
        <v>Retiro Basura 27 abril</v>
      </c>
      <c r="G650" s="201">
        <f>+'[1]Base de datos  1'!H3277</f>
        <v>110000</v>
      </c>
    </row>
    <row r="651" spans="1:11" x14ac:dyDescent="0.25">
      <c r="A651" s="127">
        <f>+'[1]Base de datos  1'!A3278</f>
        <v>43922</v>
      </c>
      <c r="B651" s="128" t="str">
        <f>+'[1]Base de datos  1'!C3278</f>
        <v>Sueldos</v>
      </c>
      <c r="C651" s="127">
        <f>+'[1]Base de datos  1'!D3278</f>
        <v>43950</v>
      </c>
      <c r="D651" s="128" t="str">
        <f>+'[1]Base de datos  1'!E3278</f>
        <v>TR</v>
      </c>
      <c r="E651" s="128" t="str">
        <f>+'[1]Base de datos  1'!F3278</f>
        <v>C.Henriquez liq. Sueldo</v>
      </c>
      <c r="F651" s="128"/>
      <c r="G651" s="251">
        <f>+'[1]Base de datos  1'!H3278</f>
        <v>285650</v>
      </c>
      <c r="H651" s="251">
        <f>SUM(G634:G651)</f>
        <v>2293209</v>
      </c>
      <c r="K651" s="201"/>
    </row>
    <row r="652" spans="1:11" x14ac:dyDescent="0.25">
      <c r="A652" s="33">
        <f>+'[1]Base de datos  1'!A3279</f>
        <v>43952</v>
      </c>
      <c r="B652" t="str">
        <f>+'[1]Base de datos  1'!C3279</f>
        <v>Agua</v>
      </c>
      <c r="C652" s="33">
        <f>+'[1]Base de datos  1'!D3279</f>
        <v>43955</v>
      </c>
      <c r="D652" t="str">
        <f>+'[1]Base de datos  1'!E3279</f>
        <v>TR</v>
      </c>
      <c r="E652" t="str">
        <f>+'[1]Base de datos  1'!F3279</f>
        <v>2 Camiones de Agua Cist. Dist.</v>
      </c>
      <c r="G652" s="201">
        <f>+'[1]Base de datos  1'!H3279</f>
        <v>80000</v>
      </c>
    </row>
    <row r="653" spans="1:11" x14ac:dyDescent="0.25">
      <c r="A653" s="33">
        <f>+'[1]Base de datos  1'!A3280</f>
        <v>43952</v>
      </c>
      <c r="B653" t="str">
        <f>+'[1]Base de datos  1'!C3280</f>
        <v>Mantencion</v>
      </c>
      <c r="C653" s="33">
        <f>+'[1]Base de datos  1'!D3280</f>
        <v>43955</v>
      </c>
      <c r="D653" t="str">
        <f>+'[1]Base de datos  1'!E3280</f>
        <v>TR</v>
      </c>
      <c r="E653" t="str">
        <f>+'[1]Base de datos  1'!F3280</f>
        <v>Ferreteria El Yeco, Malla y otros</v>
      </c>
      <c r="G653" s="201">
        <f>+'[1]Base de datos  1'!H3280</f>
        <v>197170</v>
      </c>
    </row>
    <row r="654" spans="1:11" x14ac:dyDescent="0.25">
      <c r="A654" s="33">
        <f>+'[1]Base de datos  1'!A3281</f>
        <v>43952</v>
      </c>
      <c r="B654" t="str">
        <f>+'[1]Base de datos  1'!C3281</f>
        <v>caja chica</v>
      </c>
      <c r="C654" s="33">
        <f>+'[1]Base de datos  1'!D3281</f>
        <v>43955</v>
      </c>
      <c r="D654" t="str">
        <f>+'[1]Base de datos  1'!E3281</f>
        <v>TR</v>
      </c>
      <c r="E654" t="str">
        <f>+'[1]Base de datos  1'!F3281</f>
        <v>R.Figueroa caja chica mayo</v>
      </c>
      <c r="G654" s="201">
        <f>+'[1]Base de datos  1'!H3281</f>
        <v>150000</v>
      </c>
    </row>
    <row r="655" spans="1:11" x14ac:dyDescent="0.25">
      <c r="A655" s="33">
        <f>+'[1]Base de datos  1'!A3282</f>
        <v>43952</v>
      </c>
      <c r="B655" t="str">
        <f>+'[1]Base de datos  1'!C3282</f>
        <v>luz</v>
      </c>
      <c r="C655" s="33">
        <f>+'[1]Base de datos  1'!D3282</f>
        <v>43955</v>
      </c>
      <c r="D655" t="str">
        <f>+'[1]Base de datos  1'!E3282</f>
        <v>TR</v>
      </c>
      <c r="E655" t="str">
        <f>+'[1]Base de datos  1'!F3282</f>
        <v>Litoral 2</v>
      </c>
      <c r="G655" s="201">
        <f>+'[1]Base de datos  1'!H3282</f>
        <v>8340</v>
      </c>
    </row>
    <row r="656" spans="1:11" x14ac:dyDescent="0.25">
      <c r="A656" s="33">
        <f>+'[1]Base de datos  1'!A3283</f>
        <v>43952</v>
      </c>
      <c r="B656" t="str">
        <f>+'[1]Base de datos  1'!C3283</f>
        <v>luz</v>
      </c>
      <c r="C656" s="33">
        <f>+'[1]Base de datos  1'!D3283</f>
        <v>43955</v>
      </c>
      <c r="D656" t="str">
        <f>+'[1]Base de datos  1'!E3283</f>
        <v>TR</v>
      </c>
      <c r="E656" t="str">
        <f>+'[1]Base de datos  1'!F3283</f>
        <v>Litoral 1</v>
      </c>
      <c r="G656" s="201">
        <f>+'[1]Base de datos  1'!H3283</f>
        <v>135166</v>
      </c>
    </row>
    <row r="657" spans="1:7" x14ac:dyDescent="0.25">
      <c r="A657" s="33">
        <f>+'[1]Base de datos  1'!A3284</f>
        <v>43952</v>
      </c>
      <c r="B657" t="str">
        <f>+'[1]Base de datos  1'!C3284</f>
        <v>luz</v>
      </c>
      <c r="C657" s="33">
        <f>+'[1]Base de datos  1'!D3284</f>
        <v>43955</v>
      </c>
      <c r="D657" t="str">
        <f>+'[1]Base de datos  1'!E3284</f>
        <v>TR</v>
      </c>
      <c r="E657" t="str">
        <f>+'[1]Base de datos  1'!F3284</f>
        <v>Litoral 3</v>
      </c>
      <c r="G657" s="201">
        <f>+'[1]Base de datos  1'!H3284</f>
        <v>3549</v>
      </c>
    </row>
    <row r="658" spans="1:7" x14ac:dyDescent="0.25">
      <c r="A658" s="33">
        <f>+'[1]Base de datos  1'!A3285</f>
        <v>43952</v>
      </c>
      <c r="B658" t="str">
        <f>+'[1]Base de datos  1'!C3285</f>
        <v>Celular</v>
      </c>
      <c r="C658" s="33">
        <f>+'[1]Base de datos  1'!D3285</f>
        <v>43955</v>
      </c>
      <c r="D658" t="str">
        <f>+'[1]Base de datos  1'!E3285</f>
        <v>TR</v>
      </c>
      <c r="E658" t="str">
        <f>+'[1]Base de datos  1'!F3285</f>
        <v>Celular CH</v>
      </c>
      <c r="G658" s="201">
        <f>+'[1]Base de datos  1'!H3285</f>
        <v>6990</v>
      </c>
    </row>
    <row r="659" spans="1:7" x14ac:dyDescent="0.25">
      <c r="A659" s="33">
        <f>+'[1]Base de datos  1'!A3286</f>
        <v>43952</v>
      </c>
      <c r="B659" t="str">
        <f>+'[1]Base de datos  1'!C3286</f>
        <v>Administracion</v>
      </c>
      <c r="C659" s="33">
        <f>+'[1]Base de datos  1'!D3286</f>
        <v>43956</v>
      </c>
      <c r="D659" t="str">
        <f>+'[1]Base de datos  1'!E3286</f>
        <v>TR</v>
      </c>
      <c r="E659" t="str">
        <f>+'[1]Base de datos  1'!F3286</f>
        <v>Aporte Solidario Paulo Henriquez</v>
      </c>
      <c r="G659" s="201">
        <f>+'[1]Base de datos  1'!H3286</f>
        <v>100000</v>
      </c>
    </row>
    <row r="660" spans="1:7" x14ac:dyDescent="0.25">
      <c r="A660" s="33">
        <f>+'[1]Base de datos  1'!A3287</f>
        <v>43952</v>
      </c>
      <c r="B660" t="str">
        <f>+'[1]Base de datos  1'!C3287</f>
        <v>Sueldos</v>
      </c>
      <c r="C660" s="33">
        <f>+'[1]Base de datos  1'!D3287</f>
        <v>43956</v>
      </c>
      <c r="D660" t="str">
        <f>+'[1]Base de datos  1'!E3287</f>
        <v>TR</v>
      </c>
      <c r="E660" t="str">
        <f>+'[1]Base de datos  1'!F3287</f>
        <v>Previred c. Henriquez</v>
      </c>
      <c r="G660" s="201">
        <f>+'[1]Base de datos  1'!H3287</f>
        <v>118650</v>
      </c>
    </row>
    <row r="661" spans="1:7" x14ac:dyDescent="0.25">
      <c r="A661" s="33">
        <f>+'[1]Base de datos  1'!A3288</f>
        <v>43952</v>
      </c>
      <c r="B661" t="str">
        <f>+'[1]Base de datos  1'!C3288</f>
        <v>Administracion</v>
      </c>
      <c r="C661" s="33">
        <f>+'[1]Base de datos  1'!D3288</f>
        <v>43957</v>
      </c>
      <c r="D661" t="str">
        <f>+'[1]Base de datos  1'!E3288</f>
        <v>com</v>
      </c>
      <c r="E661" t="str">
        <f>+'[1]Base de datos  1'!F3288</f>
        <v>Seguro Fraude</v>
      </c>
      <c r="G661" s="201">
        <f>+'[1]Base de datos  1'!H3288</f>
        <v>10622</v>
      </c>
    </row>
    <row r="662" spans="1:7" x14ac:dyDescent="0.25">
      <c r="A662" s="33">
        <f>+'[1]Base de datos  1'!A3289</f>
        <v>43952</v>
      </c>
      <c r="B662" t="str">
        <f>+'[1]Base de datos  1'!C3289</f>
        <v>basura</v>
      </c>
      <c r="C662" s="33">
        <f>+'[1]Base de datos  1'!D3289</f>
        <v>43958</v>
      </c>
      <c r="D662" t="str">
        <f>+'[1]Base de datos  1'!E3289</f>
        <v>TR</v>
      </c>
      <c r="E662" t="str">
        <f>+'[1]Base de datos  1'!F3289</f>
        <v>Retiro Basura 5 de Mayo 2020</v>
      </c>
      <c r="G662" s="201">
        <f>+'[1]Base de datos  1'!H3289</f>
        <v>110000</v>
      </c>
    </row>
    <row r="663" spans="1:7" x14ac:dyDescent="0.25">
      <c r="A663" s="33">
        <f>+'[1]Base de datos  1'!A3290</f>
        <v>43952</v>
      </c>
      <c r="B663" t="str">
        <f>+'[1]Base de datos  1'!C3290</f>
        <v>Agua</v>
      </c>
      <c r="C663" s="33">
        <f>+'[1]Base de datos  1'!D3290</f>
        <v>43959</v>
      </c>
      <c r="D663" t="str">
        <f>+'[1]Base de datos  1'!E3290</f>
        <v>TR</v>
      </c>
      <c r="E663" t="str">
        <f>+'[1]Base de datos  1'!F3290</f>
        <v>2 Camiones de Agua Cist. Dist.</v>
      </c>
      <c r="G663" s="201">
        <f>+'[1]Base de datos  1'!H3290</f>
        <v>80000</v>
      </c>
    </row>
    <row r="664" spans="1:7" x14ac:dyDescent="0.25">
      <c r="A664" s="33">
        <f>+'[1]Base de datos  1'!A3291</f>
        <v>43952</v>
      </c>
      <c r="B664" t="str">
        <f>+'[1]Base de datos  1'!C3291</f>
        <v>Mantencion</v>
      </c>
      <c r="C664" s="33">
        <f>+'[1]Base de datos  1'!D3291</f>
        <v>43962</v>
      </c>
      <c r="D664" t="str">
        <f>+'[1]Base de datos  1'!E3291</f>
        <v>TR</v>
      </c>
      <c r="E664" t="str">
        <f>+'[1]Base de datos  1'!F3291</f>
        <v>I.LABRA PARTE CIERRO QUEBRADA</v>
      </c>
      <c r="G664" s="201">
        <f>+'[1]Base de datos  1'!H3291</f>
        <v>250000</v>
      </c>
    </row>
    <row r="665" spans="1:7" x14ac:dyDescent="0.25">
      <c r="A665" s="33">
        <f>+'[1]Base de datos  1'!A3292</f>
        <v>43952</v>
      </c>
      <c r="B665" t="str">
        <f>+'[1]Base de datos  1'!C3292</f>
        <v>Mantencion</v>
      </c>
      <c r="C665" s="33">
        <f>+'[1]Base de datos  1'!D3292</f>
        <v>43962</v>
      </c>
      <c r="D665" t="str">
        <f>+'[1]Base de datos  1'!E3292</f>
        <v>TR</v>
      </c>
      <c r="E665" t="str">
        <f>+'[1]Base de datos  1'!F3292</f>
        <v>El Rayo,  3 Focos led x quebrada</v>
      </c>
      <c r="G665" s="201">
        <f>+'[1]Base de datos  1'!H3292</f>
        <v>222250</v>
      </c>
    </row>
    <row r="666" spans="1:7" x14ac:dyDescent="0.25">
      <c r="A666" s="33">
        <f>+'[1]Base de datos  1'!A3293</f>
        <v>43952</v>
      </c>
      <c r="B666" t="str">
        <f>+'[1]Base de datos  1'!C3293</f>
        <v>Mantencion</v>
      </c>
      <c r="C666" s="33">
        <f>+'[1]Base de datos  1'!D3293</f>
        <v>43962</v>
      </c>
      <c r="D666" t="str">
        <f>+'[1]Base de datos  1'!E3293</f>
        <v>TR</v>
      </c>
      <c r="E666" t="str">
        <f>+'[1]Base de datos  1'!F3293</f>
        <v>i.labra saldo Cierro Quebrada</v>
      </c>
      <c r="G666" s="201">
        <f>+'[1]Base de datos  1'!H3293</f>
        <v>150000</v>
      </c>
    </row>
    <row r="667" spans="1:7" x14ac:dyDescent="0.25">
      <c r="A667" s="33">
        <f>+'[1]Base de datos  1'!A3294</f>
        <v>43952</v>
      </c>
      <c r="B667" t="str">
        <f>+'[1]Base de datos  1'!C3294</f>
        <v>Mantencion</v>
      </c>
      <c r="C667" s="33">
        <f>+'[1]Base de datos  1'!D3294</f>
        <v>43965</v>
      </c>
      <c r="D667" t="str">
        <f>+'[1]Base de datos  1'!E3294</f>
        <v>TR</v>
      </c>
      <c r="E667" t="str">
        <f>+'[1]Base de datos  1'!F3294</f>
        <v>Ferreteria El Yeco, Mortero piso y otros</v>
      </c>
      <c r="G667" s="201">
        <f>+'[1]Base de datos  1'!H3294</f>
        <v>16780</v>
      </c>
    </row>
    <row r="668" spans="1:7" x14ac:dyDescent="0.25">
      <c r="A668" s="33">
        <f>+'[1]Base de datos  1'!A3295</f>
        <v>43952</v>
      </c>
      <c r="B668" t="str">
        <f>+'[1]Base de datos  1'!C3295</f>
        <v>Agua</v>
      </c>
      <c r="C668" s="33">
        <f>+'[1]Base de datos  1'!D3295</f>
        <v>43965</v>
      </c>
      <c r="D668" t="str">
        <f>+'[1]Base de datos  1'!E3295</f>
        <v>TR</v>
      </c>
      <c r="E668" t="str">
        <f>+'[1]Base de datos  1'!F3295</f>
        <v>2 Camiones de Agua Cist. Dist.</v>
      </c>
      <c r="G668" s="201">
        <f>+'[1]Base de datos  1'!H3295</f>
        <v>80000</v>
      </c>
    </row>
    <row r="669" spans="1:7" x14ac:dyDescent="0.25">
      <c r="A669" s="33">
        <f>+'[1]Base de datos  1'!A3296</f>
        <v>43952</v>
      </c>
      <c r="B669" t="str">
        <f>+'[1]Base de datos  1'!C3296</f>
        <v>basura</v>
      </c>
      <c r="C669" s="33">
        <f>+'[1]Base de datos  1'!D3296</f>
        <v>43965</v>
      </c>
      <c r="D669" t="str">
        <f>+'[1]Base de datos  1'!E3296</f>
        <v>TR</v>
      </c>
      <c r="E669" t="str">
        <f>+'[1]Base de datos  1'!F3296</f>
        <v>Retiro Basura 13 de Mayo 2020</v>
      </c>
      <c r="G669" s="201">
        <f>+'[1]Base de datos  1'!H3296</f>
        <v>110000</v>
      </c>
    </row>
    <row r="670" spans="1:7" x14ac:dyDescent="0.25">
      <c r="A670" s="33">
        <f>+'[1]Base de datos  1'!A3297</f>
        <v>43952</v>
      </c>
      <c r="B670" t="str">
        <f>+'[1]Base de datos  1'!C3297</f>
        <v>Sueldos</v>
      </c>
      <c r="C670" s="33">
        <f>+'[1]Base de datos  1'!D3297</f>
        <v>43966</v>
      </c>
      <c r="D670" t="str">
        <f>+'[1]Base de datos  1'!E3297</f>
        <v>TR</v>
      </c>
      <c r="E670" t="str">
        <f>+'[1]Base de datos  1'!F3297</f>
        <v>C.Henriquez adelanto sueldo</v>
      </c>
      <c r="G670" s="201">
        <f>+'[1]Base de datos  1'!H3297</f>
        <v>120000</v>
      </c>
    </row>
    <row r="671" spans="1:7" x14ac:dyDescent="0.25">
      <c r="A671" s="33">
        <f>+'[1]Base de datos  1'!A3298</f>
        <v>43952</v>
      </c>
      <c r="B671" t="str">
        <f>+'[1]Base de datos  1'!C3298</f>
        <v>Mantencion</v>
      </c>
      <c r="C671" s="33">
        <f>+'[1]Base de datos  1'!D3298</f>
        <v>43969</v>
      </c>
      <c r="D671" t="str">
        <f>+'[1]Base de datos  1'!E3298</f>
        <v>TR</v>
      </c>
      <c r="E671" t="str">
        <f>+'[1]Base de datos  1'!F3298</f>
        <v>I.Labra, saldo trabajo Poste y cierro</v>
      </c>
      <c r="G671" s="201">
        <f>+'[1]Base de datos  1'!H3298</f>
        <v>140000</v>
      </c>
    </row>
    <row r="672" spans="1:7" x14ac:dyDescent="0.25">
      <c r="A672" s="33">
        <f>+'[1]Base de datos  1'!A3299</f>
        <v>43952</v>
      </c>
      <c r="B672" t="str">
        <f>+'[1]Base de datos  1'!C3299</f>
        <v>basura</v>
      </c>
      <c r="C672" s="33">
        <f>+'[1]Base de datos  1'!D3299</f>
        <v>43971</v>
      </c>
      <c r="D672" t="str">
        <f>+'[1]Base de datos  1'!E3299</f>
        <v>TR</v>
      </c>
      <c r="E672" t="str">
        <f>+'[1]Base de datos  1'!F3299</f>
        <v>Retiro Basura 19 de Mayo 2020</v>
      </c>
      <c r="G672" s="201">
        <f>+'[1]Base de datos  1'!H3299</f>
        <v>110000</v>
      </c>
    </row>
    <row r="673" spans="1:8" x14ac:dyDescent="0.25">
      <c r="A673" s="33">
        <f>+'[1]Base de datos  1'!A3300</f>
        <v>43952</v>
      </c>
      <c r="B673" t="str">
        <f>+'[1]Base de datos  1'!C3300</f>
        <v>Agua</v>
      </c>
      <c r="C673" s="33">
        <f>+'[1]Base de datos  1'!D3300</f>
        <v>43973</v>
      </c>
      <c r="D673" t="str">
        <f>+'[1]Base de datos  1'!E3300</f>
        <v>TR</v>
      </c>
      <c r="E673" t="str">
        <f>+'[1]Base de datos  1'!F3300</f>
        <v>2 Camiones de Agua Cist. Dist.</v>
      </c>
      <c r="G673" s="201">
        <f>+'[1]Base de datos  1'!H3300</f>
        <v>80000</v>
      </c>
    </row>
    <row r="674" spans="1:8" x14ac:dyDescent="0.25">
      <c r="A674" s="33">
        <f>+'[1]Base de datos  1'!A3301</f>
        <v>43952</v>
      </c>
      <c r="B674" t="str">
        <f>+'[1]Base de datos  1'!C3301</f>
        <v>Mantencion</v>
      </c>
      <c r="C674" s="33">
        <f>+'[1]Base de datos  1'!D3301</f>
        <v>43973</v>
      </c>
      <c r="D674" t="str">
        <f>+'[1]Base de datos  1'!E3301</f>
        <v>TR</v>
      </c>
      <c r="E674" t="str">
        <f>+'[1]Base de datos  1'!F3301</f>
        <v>Luis Marchant, Retiro maleza</v>
      </c>
      <c r="G674" s="201">
        <f>+'[1]Base de datos  1'!H3301</f>
        <v>48000</v>
      </c>
    </row>
    <row r="675" spans="1:8" x14ac:dyDescent="0.25">
      <c r="A675" s="33">
        <f>+'[1]Base de datos  1'!A3302</f>
        <v>43952</v>
      </c>
      <c r="B675" t="str">
        <f>+'[1]Base de datos  1'!C3302</f>
        <v>basura</v>
      </c>
      <c r="C675" s="33">
        <f>+'[1]Base de datos  1'!D3302</f>
        <v>43978</v>
      </c>
      <c r="D675" t="str">
        <f>+'[1]Base de datos  1'!E3302</f>
        <v>TR</v>
      </c>
      <c r="E675" t="str">
        <f>+'[1]Base de datos  1'!F3302</f>
        <v>Retiro Basura 19 de Mayo 2020</v>
      </c>
      <c r="G675" s="201">
        <f>+'[1]Base de datos  1'!H3302</f>
        <v>110000</v>
      </c>
    </row>
    <row r="676" spans="1:8" x14ac:dyDescent="0.25">
      <c r="A676" s="33">
        <f>+'[1]Base de datos  1'!A3303</f>
        <v>43952</v>
      </c>
      <c r="B676" t="str">
        <f>+'[1]Base de datos  1'!C3303</f>
        <v>Agua</v>
      </c>
      <c r="C676" s="33">
        <f>+'[1]Base de datos  1'!D3303</f>
        <v>43979</v>
      </c>
      <c r="D676" t="str">
        <f>+'[1]Base de datos  1'!E3303</f>
        <v>TR</v>
      </c>
      <c r="E676" t="str">
        <f>+'[1]Base de datos  1'!F3303</f>
        <v>2 Camiones de Agua Cist. Dist.</v>
      </c>
      <c r="G676" s="201">
        <f>+'[1]Base de datos  1'!H3303</f>
        <v>80000</v>
      </c>
    </row>
    <row r="677" spans="1:8" x14ac:dyDescent="0.25">
      <c r="A677" s="33">
        <f>+'[1]Base de datos  1'!A3304</f>
        <v>43952</v>
      </c>
      <c r="B677" t="str">
        <f>+'[1]Base de datos  1'!C3304</f>
        <v>Mantencion</v>
      </c>
      <c r="C677" s="33">
        <f>+'[1]Base de datos  1'!D3304</f>
        <v>43979</v>
      </c>
      <c r="D677" t="str">
        <f>+'[1]Base de datos  1'!E3304</f>
        <v>TR</v>
      </c>
      <c r="E677" t="str">
        <f>+'[1]Base de datos  1'!F3304</f>
        <v>Luis Pacheco, Arena Gravilla</v>
      </c>
      <c r="G677" s="201">
        <f>+'[1]Base de datos  1'!H3304</f>
        <v>18000</v>
      </c>
    </row>
    <row r="678" spans="1:8" x14ac:dyDescent="0.25">
      <c r="A678" s="33">
        <f>+'[1]Base de datos  1'!A3305</f>
        <v>43952</v>
      </c>
      <c r="B678" t="str">
        <f>+'[1]Base de datos  1'!C3305</f>
        <v>Mantencion</v>
      </c>
      <c r="C678" s="33">
        <f>+'[1]Base de datos  1'!D3305</f>
        <v>43979</v>
      </c>
      <c r="D678" t="str">
        <f>+'[1]Base de datos  1'!E3305</f>
        <v>TR</v>
      </c>
      <c r="E678" t="str">
        <f>+'[1]Base de datos  1'!F3305</f>
        <v>Ferreteria El Yeco Rollizos -- Malla</v>
      </c>
      <c r="G678" s="201">
        <f>+'[1]Base de datos  1'!H3305</f>
        <v>223994</v>
      </c>
    </row>
    <row r="679" spans="1:8" x14ac:dyDescent="0.25">
      <c r="A679" s="33">
        <f>+'[1]Base de datos  1'!A3306</f>
        <v>43952</v>
      </c>
      <c r="B679" t="str">
        <f>+'[1]Base de datos  1'!C3306</f>
        <v>Sueldos</v>
      </c>
      <c r="C679" s="33">
        <f>+'[1]Base de datos  1'!D3306</f>
        <v>43980</v>
      </c>
      <c r="D679" t="str">
        <f>+'[1]Base de datos  1'!E3306</f>
        <v>TR</v>
      </c>
      <c r="E679" t="str">
        <f>+'[1]Base de datos  1'!F3306</f>
        <v>Liq. Sueldo C.Henriquez Mayo</v>
      </c>
      <c r="G679" s="201">
        <f>+'[1]Base de datos  1'!H3306</f>
        <v>285650</v>
      </c>
    </row>
    <row r="680" spans="1:8" x14ac:dyDescent="0.25">
      <c r="A680" s="33">
        <f>+'[1]Base de datos  1'!A3307</f>
        <v>43952</v>
      </c>
      <c r="B680" t="str">
        <f>+'[1]Base de datos  1'!C3307</f>
        <v>caja chica</v>
      </c>
      <c r="C680" s="33">
        <f>+'[1]Base de datos  1'!D3307</f>
        <v>43980</v>
      </c>
      <c r="D680" t="str">
        <f>+'[1]Base de datos  1'!E3307</f>
        <v>TR</v>
      </c>
      <c r="E680" t="str">
        <f>+'[1]Base de datos  1'!F3307</f>
        <v>R.Figueroa Caja Chica</v>
      </c>
      <c r="G680" s="201">
        <f>+'[1]Base de datos  1'!H3307</f>
        <v>100000</v>
      </c>
    </row>
    <row r="681" spans="1:8" x14ac:dyDescent="0.25">
      <c r="A681" s="33">
        <f>+'[1]Base de datos  1'!A3308</f>
        <v>43952</v>
      </c>
      <c r="B681" t="str">
        <f>+'[1]Base de datos  1'!C3308</f>
        <v>luz</v>
      </c>
      <c r="C681" s="33">
        <f>+'[1]Base de datos  1'!D3308</f>
        <v>43980</v>
      </c>
      <c r="D681" t="str">
        <f>+'[1]Base de datos  1'!E3308</f>
        <v>TR</v>
      </c>
      <c r="E681" t="str">
        <f>+'[1]Base de datos  1'!F3308</f>
        <v>Litoral 2</v>
      </c>
      <c r="G681" s="201">
        <f>+'[1]Base de datos  1'!H3308</f>
        <v>8145</v>
      </c>
    </row>
    <row r="682" spans="1:8" x14ac:dyDescent="0.25">
      <c r="A682" s="33">
        <f>+'[1]Base de datos  1'!A3309</f>
        <v>43952</v>
      </c>
      <c r="B682" t="str">
        <f>+'[1]Base de datos  1'!C3309</f>
        <v>luz</v>
      </c>
      <c r="C682" s="33">
        <f>+'[1]Base de datos  1'!D3309</f>
        <v>43980</v>
      </c>
      <c r="D682" t="str">
        <f>+'[1]Base de datos  1'!E3309</f>
        <v>TR</v>
      </c>
      <c r="E682" t="str">
        <f>+'[1]Base de datos  1'!F3309</f>
        <v>Litoral 1</v>
      </c>
      <c r="G682" s="201">
        <f>+'[1]Base de datos  1'!H3309</f>
        <v>111080</v>
      </c>
    </row>
    <row r="683" spans="1:8" x14ac:dyDescent="0.25">
      <c r="A683" s="33">
        <f>+'[1]Base de datos  1'!A3310</f>
        <v>43952</v>
      </c>
      <c r="B683" t="str">
        <f>+'[1]Base de datos  1'!C3310</f>
        <v>luz</v>
      </c>
      <c r="C683" s="33">
        <f>+'[1]Base de datos  1'!D3310</f>
        <v>43980</v>
      </c>
      <c r="D683" t="str">
        <f>+'[1]Base de datos  1'!E3310</f>
        <v>TR</v>
      </c>
      <c r="E683" t="str">
        <f>+'[1]Base de datos  1'!F3310</f>
        <v>Litoral 3</v>
      </c>
      <c r="G683" s="201">
        <f>+'[1]Base de datos  1'!H3310</f>
        <v>3241</v>
      </c>
    </row>
    <row r="684" spans="1:8" x14ac:dyDescent="0.25">
      <c r="A684" s="127">
        <f>+'[1]Base de datos  1'!A3311</f>
        <v>43952</v>
      </c>
      <c r="B684" s="128" t="str">
        <f>+'[1]Base de datos  1'!C3311</f>
        <v>Celular</v>
      </c>
      <c r="C684" s="127">
        <f>+'[1]Base de datos  1'!D3311</f>
        <v>43980</v>
      </c>
      <c r="D684" s="128" t="str">
        <f>+'[1]Base de datos  1'!E3311</f>
        <v>TR</v>
      </c>
      <c r="E684" s="128" t="str">
        <f>+'[1]Base de datos  1'!F3311</f>
        <v>Celular CH</v>
      </c>
      <c r="F684" s="128"/>
      <c r="G684" s="251">
        <f>+'[1]Base de datos  1'!H3311</f>
        <v>6990</v>
      </c>
      <c r="H684" s="251">
        <f>SUM(G652:G684)</f>
        <v>3274617</v>
      </c>
    </row>
    <row r="685" spans="1:8" x14ac:dyDescent="0.25">
      <c r="A685" s="33">
        <f>+'[1]Base de datos  1'!A3312</f>
        <v>43983</v>
      </c>
      <c r="B685" t="str">
        <f>+'[1]Base de datos  1'!C3312</f>
        <v>Sueldos</v>
      </c>
      <c r="C685" s="33">
        <f>+'[1]Base de datos  1'!D3312</f>
        <v>43980</v>
      </c>
      <c r="D685" t="str">
        <f>+'[1]Base de datos  1'!E3312</f>
        <v>TR</v>
      </c>
      <c r="E685" t="str">
        <f>+'[1]Base de datos  1'!F3312</f>
        <v>Previred c. Henriquez</v>
      </c>
      <c r="G685" s="201">
        <f>+'[1]Base de datos  1'!H3312</f>
        <v>118650</v>
      </c>
    </row>
    <row r="686" spans="1:8" x14ac:dyDescent="0.25">
      <c r="A686" s="33">
        <f>+'[1]Base de datos  1'!A3313</f>
        <v>43983</v>
      </c>
      <c r="B686" t="str">
        <f>+'[1]Base de datos  1'!C3313</f>
        <v>Mantencion</v>
      </c>
      <c r="C686" s="33">
        <f>+'[1]Base de datos  1'!D3313</f>
        <v>43983</v>
      </c>
      <c r="D686" t="str">
        <f>+'[1]Base de datos  1'!E3313</f>
        <v>TR</v>
      </c>
      <c r="E686" t="str">
        <f>+'[1]Base de datos  1'!F3313</f>
        <v>Ivan Labra. Cierro  bajada Bosque</v>
      </c>
      <c r="G686" s="201">
        <f>+'[1]Base de datos  1'!H3313</f>
        <v>200000</v>
      </c>
    </row>
    <row r="687" spans="1:8" x14ac:dyDescent="0.25">
      <c r="A687" s="33">
        <f>+'[1]Base de datos  1'!A3314</f>
        <v>43983</v>
      </c>
      <c r="B687" t="str">
        <f>+'[1]Base de datos  1'!C3314</f>
        <v>Basura</v>
      </c>
      <c r="C687" s="33">
        <f>+'[1]Base de datos  1'!D3314</f>
        <v>43985</v>
      </c>
      <c r="D687" t="str">
        <f>+'[1]Base de datos  1'!E3314</f>
        <v>TR</v>
      </c>
      <c r="E687" t="str">
        <f>+'[1]Base de datos  1'!F3314</f>
        <v>Retiro Basura 2 Junio 2020</v>
      </c>
      <c r="G687" s="201">
        <f>+'[1]Base de datos  1'!H3314</f>
        <v>110000</v>
      </c>
    </row>
    <row r="688" spans="1:8" x14ac:dyDescent="0.25">
      <c r="A688" s="33">
        <f>+'[1]Base de datos  1'!A3315</f>
        <v>43983</v>
      </c>
      <c r="B688" t="str">
        <f>+'[1]Base de datos  1'!C3315</f>
        <v>contribuciones</v>
      </c>
      <c r="C688" s="33">
        <f>+'[1]Base de datos  1'!D3315</f>
        <v>43986</v>
      </c>
      <c r="D688" t="str">
        <f>+'[1]Base de datos  1'!E3315</f>
        <v>TR</v>
      </c>
      <c r="E688" t="str">
        <f>+'[1]Base de datos  1'!F3315</f>
        <v>Contribuciones 1-2 año 2020</v>
      </c>
      <c r="G688" s="201">
        <f>+'[1]Base de datos  1'!H3315</f>
        <v>548327</v>
      </c>
    </row>
    <row r="689" spans="1:8" x14ac:dyDescent="0.25">
      <c r="A689" s="33">
        <f>+'[1]Base de datos  1'!A3316</f>
        <v>43983</v>
      </c>
      <c r="B689" t="str">
        <f>+'[1]Base de datos  1'!C3316</f>
        <v>Agua</v>
      </c>
      <c r="C689" s="33">
        <f>+'[1]Base de datos  1'!D3316</f>
        <v>43986</v>
      </c>
      <c r="D689" t="str">
        <f>+'[1]Base de datos  1'!E3316</f>
        <v>TR</v>
      </c>
      <c r="E689" t="str">
        <f>+'[1]Base de datos  1'!F3316</f>
        <v>2 Camiones de Agua Cist. Dist.</v>
      </c>
      <c r="G689" s="201">
        <f>+'[1]Base de datos  1'!H3316</f>
        <v>80000</v>
      </c>
    </row>
    <row r="690" spans="1:8" x14ac:dyDescent="0.25">
      <c r="A690" s="33">
        <f>+'[1]Base de datos  1'!A3317</f>
        <v>43983</v>
      </c>
      <c r="B690" t="str">
        <f>+'[1]Base de datos  1'!C3317</f>
        <v>Mantencion</v>
      </c>
      <c r="C690" s="33">
        <f>+'[1]Base de datos  1'!D3317</f>
        <v>43986</v>
      </c>
      <c r="D690" t="str">
        <f>+'[1]Base de datos  1'!E3317</f>
        <v>TR</v>
      </c>
      <c r="E690" t="str">
        <f>+'[1]Base de datos  1'!F3317</f>
        <v>Ferreteria El Yeco, Sanitizantes</v>
      </c>
      <c r="G690" s="201">
        <f>+'[1]Base de datos  1'!H3317</f>
        <v>12000</v>
      </c>
    </row>
    <row r="691" spans="1:8" x14ac:dyDescent="0.25">
      <c r="A691" s="33">
        <f>+'[1]Base de datos  1'!A3318</f>
        <v>43983</v>
      </c>
      <c r="B691" t="str">
        <f>+'[1]Base de datos  1'!C3318</f>
        <v>Mantencion</v>
      </c>
      <c r="C691" s="33">
        <f>+'[1]Base de datos  1'!D3318</f>
        <v>43990</v>
      </c>
      <c r="D691" t="str">
        <f>+'[1]Base de datos  1'!E3318</f>
        <v>TR</v>
      </c>
      <c r="E691" t="str">
        <f>+'[1]Base de datos  1'!F3318</f>
        <v>Ivan Labra dif. X Cierro y Poda</v>
      </c>
      <c r="G691" s="201">
        <f>+'[1]Base de datos  1'!H3318</f>
        <v>30000</v>
      </c>
    </row>
    <row r="692" spans="1:8" x14ac:dyDescent="0.25">
      <c r="A692" s="33">
        <f>+'[1]Base de datos  1'!A3319</f>
        <v>43983</v>
      </c>
      <c r="B692" t="str">
        <f>+'[1]Base de datos  1'!C3319</f>
        <v>seguridad</v>
      </c>
      <c r="C692" s="33">
        <f>+'[1]Base de datos  1'!D3319</f>
        <v>43991</v>
      </c>
      <c r="D692" t="str">
        <f>+'[1]Base de datos  1'!E3319</f>
        <v>TR</v>
      </c>
      <c r="E692" t="str">
        <f>+'[1]Base de datos  1'!F3319</f>
        <v>Aporte El Ensueño x Cuadrillas seguridad</v>
      </c>
      <c r="G692" s="201">
        <f>+'[1]Base de datos  1'!H3319</f>
        <v>100000</v>
      </c>
    </row>
    <row r="693" spans="1:8" x14ac:dyDescent="0.25">
      <c r="A693" s="33">
        <f>+'[1]Base de datos  1'!A3320</f>
        <v>43983</v>
      </c>
      <c r="B693" t="str">
        <f>+'[1]Base de datos  1'!C3320</f>
        <v>Basura</v>
      </c>
      <c r="C693" s="33">
        <f>+'[1]Base de datos  1'!D3320</f>
        <v>43993</v>
      </c>
      <c r="D693" t="str">
        <f>+'[1]Base de datos  1'!E3320</f>
        <v>TR</v>
      </c>
      <c r="E693" t="str">
        <f>+'[1]Base de datos  1'!F3320</f>
        <v>Retiro Basura 9 Junio 2020</v>
      </c>
      <c r="G693" s="201">
        <f>+'[1]Base de datos  1'!H3320</f>
        <v>110000</v>
      </c>
    </row>
    <row r="694" spans="1:8" x14ac:dyDescent="0.25">
      <c r="A694" s="33">
        <f>+'[1]Base de datos  1'!A3321</f>
        <v>43983</v>
      </c>
      <c r="B694" t="str">
        <f>+'[1]Base de datos  1'!C3321</f>
        <v>Agua</v>
      </c>
      <c r="C694" s="33">
        <f>+'[1]Base de datos  1'!D3321</f>
        <v>43994</v>
      </c>
      <c r="D694" t="str">
        <f>+'[1]Base de datos  1'!E3321</f>
        <v>TR</v>
      </c>
      <c r="E694" t="str">
        <f>+'[1]Base de datos  1'!F3321</f>
        <v>2 Camiones de Agua Cist. Dist.</v>
      </c>
      <c r="G694" s="201">
        <f>+'[1]Base de datos  1'!H3321</f>
        <v>80000</v>
      </c>
    </row>
    <row r="695" spans="1:8" x14ac:dyDescent="0.25">
      <c r="A695" s="33">
        <f>+'[1]Base de datos  1'!A3322</f>
        <v>43983</v>
      </c>
      <c r="B695" t="str">
        <f>+'[1]Base de datos  1'!C3322</f>
        <v>Sueldos</v>
      </c>
      <c r="C695" s="33">
        <f>+'[1]Base de datos  1'!D3322</f>
        <v>43997</v>
      </c>
      <c r="D695" t="str">
        <f>+'[1]Base de datos  1'!E3322</f>
        <v>TR</v>
      </c>
      <c r="E695" t="str">
        <f>+'[1]Base de datos  1'!F3322</f>
        <v>C.Henriquez Adelanto sueldo</v>
      </c>
      <c r="G695" s="201">
        <f>+'[1]Base de datos  1'!H3322</f>
        <v>120000</v>
      </c>
    </row>
    <row r="696" spans="1:8" x14ac:dyDescent="0.25">
      <c r="A696" s="33">
        <f>+'[1]Base de datos  1'!A3323</f>
        <v>43983</v>
      </c>
      <c r="B696" t="str">
        <f>+'[1]Base de datos  1'!C3323</f>
        <v>Basura</v>
      </c>
      <c r="C696" s="33">
        <f>+'[1]Base de datos  1'!D3323</f>
        <v>43999</v>
      </c>
      <c r="D696" t="str">
        <f>+'[1]Base de datos  1'!E3323</f>
        <v>TR</v>
      </c>
      <c r="E696" t="str">
        <f>+'[1]Base de datos  1'!F3323</f>
        <v>Retiro Basura 16 Junio 2020</v>
      </c>
      <c r="G696" s="201">
        <f>+'[1]Base de datos  1'!H3323</f>
        <v>110000</v>
      </c>
    </row>
    <row r="697" spans="1:8" x14ac:dyDescent="0.25">
      <c r="A697" s="33">
        <f>+'[1]Base de datos  1'!A3324</f>
        <v>43983</v>
      </c>
      <c r="B697" t="str">
        <f>+'[1]Base de datos  1'!C3324</f>
        <v>Agua</v>
      </c>
      <c r="C697" s="33">
        <f>+'[1]Base de datos  1'!D3324</f>
        <v>44001</v>
      </c>
      <c r="D697" t="str">
        <f>+'[1]Base de datos  1'!E3324</f>
        <v>TR</v>
      </c>
      <c r="E697" t="str">
        <f>+'[1]Base de datos  1'!F3324</f>
        <v>1 Camion de agua Cist. Dst.</v>
      </c>
      <c r="G697" s="201">
        <f>+'[1]Base de datos  1'!H3324</f>
        <v>40000</v>
      </c>
    </row>
    <row r="698" spans="1:8" x14ac:dyDescent="0.25">
      <c r="A698" s="33">
        <f>+'[1]Base de datos  1'!A3325</f>
        <v>43983</v>
      </c>
      <c r="B698" t="str">
        <f>+'[1]Base de datos  1'!C3325</f>
        <v>Administracion</v>
      </c>
      <c r="C698" s="33">
        <f>+'[1]Base de datos  1'!D3325</f>
        <v>44004</v>
      </c>
      <c r="D698" t="str">
        <f>+'[1]Base de datos  1'!E3325</f>
        <v>TR</v>
      </c>
      <c r="E698" t="str">
        <f>+'[1]Base de datos  1'!F3325</f>
        <v>Seguro Fraude</v>
      </c>
      <c r="G698" s="201">
        <f>+'[1]Base de datos  1'!H3325</f>
        <v>6442</v>
      </c>
    </row>
    <row r="699" spans="1:8" x14ac:dyDescent="0.25">
      <c r="A699" s="33">
        <f>+'[1]Base de datos  1'!A3326</f>
        <v>43983</v>
      </c>
      <c r="B699" t="str">
        <f>+'[1]Base de datos  1'!C3326</f>
        <v>Basura</v>
      </c>
      <c r="C699" s="33">
        <f>+'[1]Base de datos  1'!D3326</f>
        <v>44005</v>
      </c>
      <c r="D699" t="str">
        <f>+'[1]Base de datos  1'!E3326</f>
        <v>TR</v>
      </c>
      <c r="E699" t="str">
        <f>+'[1]Base de datos  1'!F3326</f>
        <v>Retiro Basura 23 Junio</v>
      </c>
      <c r="G699" s="201">
        <f>+'[1]Base de datos  1'!H3326</f>
        <v>110000</v>
      </c>
    </row>
    <row r="700" spans="1:8" x14ac:dyDescent="0.25">
      <c r="A700" s="33">
        <f>+'[1]Base de datos  1'!A3327</f>
        <v>43983</v>
      </c>
      <c r="B700" t="str">
        <f>+'[1]Base de datos  1'!C3327</f>
        <v>Sueldos</v>
      </c>
      <c r="C700" s="33">
        <f>+'[1]Base de datos  1'!D3327</f>
        <v>44012</v>
      </c>
      <c r="D700" t="str">
        <f>+'[1]Base de datos  1'!E3327</f>
        <v>TR</v>
      </c>
      <c r="E700" t="str">
        <f>+'[1]Base de datos  1'!F3327</f>
        <v>Liq. Sueldo C.Henriquez</v>
      </c>
      <c r="G700" s="201">
        <f>+'[1]Base de datos  1'!H3327</f>
        <v>285650</v>
      </c>
    </row>
    <row r="701" spans="1:8" x14ac:dyDescent="0.25">
      <c r="A701" s="127">
        <f>+'[1]Base de datos  1'!A3328</f>
        <v>43983</v>
      </c>
      <c r="B701" s="128" t="str">
        <f>+'[1]Base de datos  1'!C3328</f>
        <v>basura</v>
      </c>
      <c r="C701" s="127">
        <f>+'[1]Base de datos  1'!D3328</f>
        <v>44012</v>
      </c>
      <c r="D701" s="128" t="str">
        <f>+'[1]Base de datos  1'!E3328</f>
        <v>TR</v>
      </c>
      <c r="E701" s="128" t="str">
        <f>+'[1]Base de datos  1'!F3328</f>
        <v>Retiro basura 30 junio</v>
      </c>
      <c r="F701" s="128"/>
      <c r="G701" s="251">
        <f>+'[1]Base de datos  1'!H3328</f>
        <v>110000</v>
      </c>
      <c r="H701" s="251">
        <f>SUM(G685:G701)</f>
        <v>2171069</v>
      </c>
    </row>
    <row r="702" spans="1:8" x14ac:dyDescent="0.25">
      <c r="A702" s="33">
        <f>+'[1]Base de datos  1'!A3329</f>
        <v>44013</v>
      </c>
      <c r="B702" t="str">
        <f>+'[1]Base de datos  1'!C3329</f>
        <v>luz</v>
      </c>
      <c r="C702" s="33">
        <f>+'[1]Base de datos  1'!D3329</f>
        <v>44014</v>
      </c>
      <c r="D702" t="str">
        <f>+'[1]Base de datos  1'!E3329</f>
        <v>TR</v>
      </c>
      <c r="E702" t="str">
        <f>+'[1]Base de datos  1'!F3329</f>
        <v>Litoral 2</v>
      </c>
      <c r="G702" s="201">
        <f>+'[1]Base de datos  1'!H3329</f>
        <v>10750</v>
      </c>
    </row>
    <row r="703" spans="1:8" x14ac:dyDescent="0.25">
      <c r="A703" s="33">
        <f>+'[1]Base de datos  1'!A3330</f>
        <v>44013</v>
      </c>
      <c r="B703" t="str">
        <f>+'[1]Base de datos  1'!C3330</f>
        <v>luz</v>
      </c>
      <c r="C703" s="33">
        <f>+'[1]Base de datos  1'!D3330</f>
        <v>44014</v>
      </c>
      <c r="D703" t="str">
        <f>+'[1]Base de datos  1'!E3330</f>
        <v>TR</v>
      </c>
      <c r="E703" t="str">
        <f>+'[1]Base de datos  1'!F3330</f>
        <v>Litoral 1</v>
      </c>
      <c r="G703" s="201">
        <f>+'[1]Base de datos  1'!H3330</f>
        <v>114828</v>
      </c>
    </row>
    <row r="704" spans="1:8" x14ac:dyDescent="0.25">
      <c r="A704" s="33">
        <f>+'[1]Base de datos  1'!A3331</f>
        <v>44013</v>
      </c>
      <c r="B704" t="str">
        <f>+'[1]Base de datos  1'!C3331</f>
        <v>luz</v>
      </c>
      <c r="C704" s="33">
        <f>+'[1]Base de datos  1'!D3331</f>
        <v>44014</v>
      </c>
      <c r="D704" t="str">
        <f>+'[1]Base de datos  1'!E3331</f>
        <v>TR</v>
      </c>
      <c r="E704" t="str">
        <f>+'[1]Base de datos  1'!F3331</f>
        <v>Litoral 3</v>
      </c>
      <c r="G704" s="201">
        <f>+'[1]Base de datos  1'!H3331</f>
        <v>4172</v>
      </c>
    </row>
    <row r="705" spans="1:7" x14ac:dyDescent="0.25">
      <c r="A705" s="33">
        <f>+'[1]Base de datos  1'!A3332</f>
        <v>44013</v>
      </c>
      <c r="B705" t="str">
        <f>+'[1]Base de datos  1'!C3332</f>
        <v>Celular</v>
      </c>
      <c r="C705" s="33">
        <f>+'[1]Base de datos  1'!D3332</f>
        <v>44014</v>
      </c>
      <c r="D705" t="str">
        <f>+'[1]Base de datos  1'!E3332</f>
        <v>TR</v>
      </c>
      <c r="E705" t="str">
        <f>+'[1]Base de datos  1'!F3332</f>
        <v>Celular CH</v>
      </c>
      <c r="G705" s="201">
        <f>+'[1]Base de datos  1'!H3332</f>
        <v>6990</v>
      </c>
    </row>
    <row r="706" spans="1:7" x14ac:dyDescent="0.25">
      <c r="A706" s="33">
        <f>+'[1]Base de datos  1'!A3333</f>
        <v>44013</v>
      </c>
      <c r="B706" t="str">
        <f>+'[1]Base de datos  1'!C3333</f>
        <v>caja chica</v>
      </c>
      <c r="C706" s="33">
        <f>+'[1]Base de datos  1'!D3333</f>
        <v>44014</v>
      </c>
      <c r="D706" t="str">
        <f>+'[1]Base de datos  1'!E3333</f>
        <v>TR</v>
      </c>
      <c r="E706" t="str">
        <f>+'[1]Base de datos  1'!F3333</f>
        <v>R.Figueroa Caja Chica Julio</v>
      </c>
      <c r="G706" s="201">
        <f>+'[1]Base de datos  1'!H3333</f>
        <v>100000</v>
      </c>
    </row>
    <row r="707" spans="1:7" x14ac:dyDescent="0.25">
      <c r="A707" s="33">
        <f>+'[1]Base de datos  1'!A3334</f>
        <v>44013</v>
      </c>
      <c r="B707" t="str">
        <f>+'[1]Base de datos  1'!C3334</f>
        <v>Sueldos</v>
      </c>
      <c r="C707" s="33">
        <f>+'[1]Base de datos  1'!D3334</f>
        <v>44014</v>
      </c>
      <c r="D707" t="str">
        <f>+'[1]Base de datos  1'!E3334</f>
        <v>TR</v>
      </c>
      <c r="E707" t="str">
        <f>+'[1]Base de datos  1'!F3334</f>
        <v>Previred CH</v>
      </c>
      <c r="G707" s="201">
        <f>+'[1]Base de datos  1'!H3334</f>
        <v>118650</v>
      </c>
    </row>
    <row r="708" spans="1:7" x14ac:dyDescent="0.25">
      <c r="A708" s="33">
        <f>+'[1]Base de datos  1'!A3335</f>
        <v>44013</v>
      </c>
      <c r="B708" t="str">
        <f>+'[1]Base de datos  1'!C3335</f>
        <v>Administracion</v>
      </c>
      <c r="C708" s="33">
        <f>+'[1]Base de datos  1'!D3335</f>
        <v>44018</v>
      </c>
      <c r="D708" t="str">
        <f>+'[1]Base de datos  1'!E3335</f>
        <v>COM</v>
      </c>
      <c r="E708" t="str">
        <f>+'[1]Base de datos  1'!F3335</f>
        <v>SEG. FRAUDE</v>
      </c>
      <c r="G708" s="201">
        <f>+'[1]Base de datos  1'!H3335</f>
        <v>4022</v>
      </c>
    </row>
    <row r="709" spans="1:7" x14ac:dyDescent="0.25">
      <c r="A709" s="33">
        <f>+'[1]Base de datos  1'!A3336</f>
        <v>44013</v>
      </c>
      <c r="B709" t="str">
        <f>+'[1]Base de datos  1'!C3336</f>
        <v>basura</v>
      </c>
      <c r="C709" s="33">
        <f>+'[1]Base de datos  1'!D3336</f>
        <v>44019</v>
      </c>
      <c r="D709" t="str">
        <f>+'[1]Base de datos  1'!E3336</f>
        <v>TR</v>
      </c>
      <c r="E709" t="str">
        <f>+'[1]Base de datos  1'!F3336</f>
        <v>Retiro Basura 7 julio 2020</v>
      </c>
      <c r="G709" s="201">
        <f>+'[1]Base de datos  1'!H3336</f>
        <v>110000</v>
      </c>
    </row>
    <row r="710" spans="1:7" x14ac:dyDescent="0.25">
      <c r="A710" s="33">
        <f>+'[1]Base de datos  1'!A3337</f>
        <v>44013</v>
      </c>
      <c r="B710" t="str">
        <f>+'[1]Base de datos  1'!C3337</f>
        <v>Mantencion</v>
      </c>
      <c r="C710" s="33">
        <f>+'[1]Base de datos  1'!D3337</f>
        <v>44025</v>
      </c>
      <c r="D710" t="str">
        <f>+'[1]Base de datos  1'!E3337</f>
        <v>TR</v>
      </c>
      <c r="E710" t="str">
        <f>+'[1]Base de datos  1'!F3337</f>
        <v>Luis Marchant Abono cierro ranco</v>
      </c>
      <c r="G710" s="201">
        <f>+'[1]Base de datos  1'!H3337</f>
        <v>50000</v>
      </c>
    </row>
    <row r="711" spans="1:7" x14ac:dyDescent="0.25">
      <c r="A711" s="33">
        <f>+'[1]Base de datos  1'!A3338</f>
        <v>44013</v>
      </c>
      <c r="B711" t="str">
        <f>+'[1]Base de datos  1'!C3338</f>
        <v>Mantencion</v>
      </c>
      <c r="C711" s="33">
        <f>+'[1]Base de datos  1'!D3338</f>
        <v>44025</v>
      </c>
      <c r="D711" t="str">
        <f>+'[1]Base de datos  1'!E3338</f>
        <v>TR</v>
      </c>
      <c r="E711" t="str">
        <f>+'[1]Base de datos  1'!F3338</f>
        <v>Electrico rep. Alumbrado publico</v>
      </c>
      <c r="G711" s="201">
        <f>+'[1]Base de datos  1'!H3338</f>
        <v>10000</v>
      </c>
    </row>
    <row r="712" spans="1:7" x14ac:dyDescent="0.25">
      <c r="A712" s="33">
        <f>+'[1]Base de datos  1'!A3339</f>
        <v>44013</v>
      </c>
      <c r="B712" t="str">
        <f>+'[1]Base de datos  1'!C3339</f>
        <v>Mantencion</v>
      </c>
      <c r="C712" s="33">
        <f>+'[1]Base de datos  1'!D3339</f>
        <v>44025</v>
      </c>
      <c r="D712" t="str">
        <f>+'[1]Base de datos  1'!E3339</f>
        <v>TR</v>
      </c>
      <c r="E712" t="str">
        <f>+'[1]Base de datos  1'!F3339</f>
        <v>Luis Marchant Saldo cierro ranco</v>
      </c>
      <c r="G712" s="201">
        <f>+'[1]Base de datos  1'!H3339</f>
        <v>100000</v>
      </c>
    </row>
    <row r="713" spans="1:7" x14ac:dyDescent="0.25">
      <c r="A713" s="33">
        <f>+'[1]Base de datos  1'!A3340</f>
        <v>44013</v>
      </c>
      <c r="B713" t="str">
        <f>+'[1]Base de datos  1'!C3340</f>
        <v>seguridad</v>
      </c>
      <c r="C713" s="33">
        <f>+'[1]Base de datos  1'!D3340</f>
        <v>44025</v>
      </c>
      <c r="D713" t="str">
        <f>+'[1]Base de datos  1'!E3340</f>
        <v>TR</v>
      </c>
      <c r="E713" t="str">
        <f>+'[1]Base de datos  1'!F3340</f>
        <v>Aporte El Ensueño x Cuadrillas seguridad</v>
      </c>
      <c r="G713" s="201">
        <f>+'[1]Base de datos  1'!H3340</f>
        <v>100000</v>
      </c>
    </row>
    <row r="714" spans="1:7" x14ac:dyDescent="0.25">
      <c r="A714" s="33">
        <f>+'[1]Base de datos  1'!A3341</f>
        <v>44013</v>
      </c>
      <c r="B714" t="str">
        <f>+'[1]Base de datos  1'!C3341</f>
        <v>Mantencion</v>
      </c>
      <c r="C714" s="33">
        <f>+'[1]Base de datos  1'!D3341</f>
        <v>44025</v>
      </c>
      <c r="D714" t="str">
        <f>+'[1]Base de datos  1'!E3341</f>
        <v>TR</v>
      </c>
      <c r="E714" t="str">
        <f>+'[1]Base de datos  1'!F3341</f>
        <v>Luis Pacheco Emparejamiento calle</v>
      </c>
      <c r="G714" s="201">
        <f>+'[1]Base de datos  1'!H3341</f>
        <v>136000</v>
      </c>
    </row>
    <row r="715" spans="1:7" x14ac:dyDescent="0.25">
      <c r="A715" s="33">
        <f>+'[1]Base de datos  1'!A3342</f>
        <v>44013</v>
      </c>
      <c r="B715" t="str">
        <f>+'[1]Base de datos  1'!C3342</f>
        <v>Mantencion</v>
      </c>
      <c r="C715" s="33">
        <f>+'[1]Base de datos  1'!D3342</f>
        <v>44025</v>
      </c>
      <c r="D715" t="str">
        <f>+'[1]Base de datos  1'!E3342</f>
        <v>TR</v>
      </c>
      <c r="E715" t="str">
        <f>+'[1]Base de datos  1'!F3342</f>
        <v>Abono x Rebaje de Eucaliptus</v>
      </c>
      <c r="G715" s="201">
        <f>+'[1]Base de datos  1'!H3342</f>
        <v>100000</v>
      </c>
    </row>
    <row r="716" spans="1:7" x14ac:dyDescent="0.25">
      <c r="A716" s="33">
        <f>+'[1]Base de datos  1'!A3343</f>
        <v>44013</v>
      </c>
      <c r="B716" t="str">
        <f>+'[1]Base de datos  1'!C3343</f>
        <v>Mantencion</v>
      </c>
      <c r="C716" s="33">
        <f>+'[1]Base de datos  1'!D3343</f>
        <v>44026</v>
      </c>
      <c r="D716" t="str">
        <f>+'[1]Base de datos  1'!E3343</f>
        <v>TR</v>
      </c>
      <c r="E716" t="str">
        <f>+'[1]Base de datos  1'!F3343</f>
        <v xml:space="preserve">c. Henriquez x copia de llaves </v>
      </c>
      <c r="G716" s="201">
        <f>+'[1]Base de datos  1'!H3343</f>
        <v>4500</v>
      </c>
    </row>
    <row r="717" spans="1:7" x14ac:dyDescent="0.25">
      <c r="A717" s="33">
        <f>+'[1]Base de datos  1'!A3344</f>
        <v>44013</v>
      </c>
      <c r="B717" t="str">
        <f>+'[1]Base de datos  1'!C3344</f>
        <v>Mantencion</v>
      </c>
      <c r="C717" s="33">
        <f>+'[1]Base de datos  1'!D3344</f>
        <v>44026</v>
      </c>
      <c r="D717" t="str">
        <f>+'[1]Base de datos  1'!E3344</f>
        <v>TR</v>
      </c>
      <c r="E717" t="str">
        <f>+'[1]Base de datos  1'!F3344</f>
        <v>Ferreteria El Yeco Cloro y otros</v>
      </c>
      <c r="G717" s="201">
        <f>+'[1]Base de datos  1'!H3344</f>
        <v>15900</v>
      </c>
    </row>
    <row r="718" spans="1:7" x14ac:dyDescent="0.25">
      <c r="A718" s="33">
        <f>+'[1]Base de datos  1'!A3345</f>
        <v>44013</v>
      </c>
      <c r="B718" t="str">
        <f>+'[1]Base de datos  1'!C3345</f>
        <v>Mantencion</v>
      </c>
      <c r="C718" s="33">
        <f>+'[1]Base de datos  1'!D3345</f>
        <v>44026</v>
      </c>
      <c r="D718" t="str">
        <f>+'[1]Base de datos  1'!E3345</f>
        <v>TR</v>
      </c>
      <c r="E718" t="str">
        <f>+'[1]Base de datos  1'!F3345</f>
        <v>Ferreteria El Yeco varios</v>
      </c>
      <c r="G718" s="201">
        <f>+'[1]Base de datos  1'!H3345</f>
        <v>5970</v>
      </c>
    </row>
    <row r="719" spans="1:7" x14ac:dyDescent="0.25">
      <c r="A719" s="33">
        <f>+'[1]Base de datos  1'!A3346</f>
        <v>44013</v>
      </c>
      <c r="B719" t="str">
        <f>+'[1]Base de datos  1'!C3346</f>
        <v>Mantencion</v>
      </c>
      <c r="C719" s="33">
        <f>+'[1]Base de datos  1'!D3346</f>
        <v>44026</v>
      </c>
      <c r="D719" t="str">
        <f>+'[1]Base de datos  1'!E3346</f>
        <v>TR</v>
      </c>
      <c r="E719" t="str">
        <f>+'[1]Base de datos  1'!F3346</f>
        <v>Saldo Rebaje Eucaliptus</v>
      </c>
      <c r="G719" s="201">
        <f>+'[1]Base de datos  1'!H3346</f>
        <v>250000</v>
      </c>
    </row>
    <row r="720" spans="1:7" x14ac:dyDescent="0.25">
      <c r="A720" s="33">
        <f>+'[1]Base de datos  1'!A3347</f>
        <v>44013</v>
      </c>
      <c r="B720" t="str">
        <f>+'[1]Base de datos  1'!C3347</f>
        <v>Sueldos</v>
      </c>
      <c r="C720" s="33">
        <f>+'[1]Base de datos  1'!D3347</f>
        <v>44027</v>
      </c>
      <c r="D720" t="str">
        <f>+'[1]Base de datos  1'!E3347</f>
        <v>TR</v>
      </c>
      <c r="E720" t="str">
        <f>+'[1]Base de datos  1'!F3347</f>
        <v>Adelanto CH</v>
      </c>
      <c r="G720" s="201">
        <f>+'[1]Base de datos  1'!H3347</f>
        <v>120000</v>
      </c>
    </row>
    <row r="721" spans="1:8" x14ac:dyDescent="0.25">
      <c r="A721" s="33">
        <f>+'[1]Base de datos  1'!A3348</f>
        <v>44013</v>
      </c>
      <c r="B721" t="str">
        <f>+'[1]Base de datos  1'!C3348</f>
        <v>basura</v>
      </c>
      <c r="C721" s="33">
        <f>+'[1]Base de datos  1'!D3348</f>
        <v>44027</v>
      </c>
      <c r="D721" t="str">
        <f>+'[1]Base de datos  1'!E3348</f>
        <v>TR</v>
      </c>
      <c r="E721" t="str">
        <f>+'[1]Base de datos  1'!F3348</f>
        <v>Retiro Basura 14 julio 2020</v>
      </c>
      <c r="G721" s="201">
        <f>+'[1]Base de datos  1'!H3348</f>
        <v>110000</v>
      </c>
    </row>
    <row r="722" spans="1:8" x14ac:dyDescent="0.25">
      <c r="A722" s="33">
        <f>+'[1]Base de datos  1'!A3349</f>
        <v>44013</v>
      </c>
      <c r="B722" t="str">
        <f>+'[1]Base de datos  1'!C3349</f>
        <v>Mantencion</v>
      </c>
      <c r="C722" s="33">
        <f>+'[1]Base de datos  1'!D3349</f>
        <v>44027</v>
      </c>
      <c r="D722" t="str">
        <f>+'[1]Base de datos  1'!E3349</f>
        <v>TR</v>
      </c>
      <c r="E722" t="str">
        <f>+'[1]Base de datos  1'!F3349</f>
        <v>Ferretaria El Yeco varios</v>
      </c>
      <c r="G722" s="201">
        <f>+'[1]Base de datos  1'!H3349</f>
        <v>8660</v>
      </c>
    </row>
    <row r="723" spans="1:8" x14ac:dyDescent="0.25">
      <c r="A723" s="33">
        <f>+'[1]Base de datos  1'!A3350</f>
        <v>44013</v>
      </c>
      <c r="B723" t="str">
        <f>+'[1]Base de datos  1'!C3350</f>
        <v>basura</v>
      </c>
      <c r="C723" s="33">
        <f>+'[1]Base de datos  1'!D3350</f>
        <v>44034</v>
      </c>
      <c r="D723" t="str">
        <f>+'[1]Base de datos  1'!E3350</f>
        <v>TR</v>
      </c>
      <c r="E723" t="str">
        <f>+'[1]Base de datos  1'!F3350</f>
        <v xml:space="preserve">Retiro Basura 22 Julio </v>
      </c>
      <c r="G723" s="201">
        <f>+'[1]Base de datos  1'!H3350</f>
        <v>110000</v>
      </c>
    </row>
    <row r="724" spans="1:8" x14ac:dyDescent="0.25">
      <c r="A724" s="33">
        <f>+'[1]Base de datos  1'!A3351</f>
        <v>44013</v>
      </c>
      <c r="B724" t="str">
        <f>+'[1]Base de datos  1'!C3351</f>
        <v>Mantencion</v>
      </c>
      <c r="C724" s="33">
        <f>+'[1]Base de datos  1'!D3351</f>
        <v>44036</v>
      </c>
      <c r="D724" t="str">
        <f>+'[1]Base de datos  1'!E3351</f>
        <v>TR</v>
      </c>
      <c r="E724" t="str">
        <f>+'[1]Base de datos  1'!F3351</f>
        <v>Reparac. Porton Riñihue</v>
      </c>
      <c r="G724" s="201">
        <f>+'[1]Base de datos  1'!H3351</f>
        <v>30000</v>
      </c>
    </row>
    <row r="725" spans="1:8" x14ac:dyDescent="0.25">
      <c r="A725" s="33">
        <f>+'[1]Base de datos  1'!A3352</f>
        <v>44013</v>
      </c>
      <c r="B725" t="str">
        <f>+'[1]Base de datos  1'!C3352</f>
        <v>Mantencion</v>
      </c>
      <c r="C725" s="33">
        <f>+'[1]Base de datos  1'!D3352</f>
        <v>44039</v>
      </c>
      <c r="D725" t="str">
        <f>+'[1]Base de datos  1'!E3352</f>
        <v>TR</v>
      </c>
      <c r="E725" t="str">
        <f>+'[1]Base de datos  1'!F3352</f>
        <v>Ferreteria El Yeco saldo Voucher ant.</v>
      </c>
      <c r="G725" s="201">
        <f>+'[1]Base de datos  1'!H3352</f>
        <v>6400</v>
      </c>
    </row>
    <row r="726" spans="1:8" x14ac:dyDescent="0.25">
      <c r="A726" s="33">
        <f>+'[1]Base de datos  1'!A3353</f>
        <v>44013</v>
      </c>
      <c r="B726" t="str">
        <f>+'[1]Base de datos  1'!C3353</f>
        <v>Mantencion</v>
      </c>
      <c r="C726" s="33">
        <f>+'[1]Base de datos  1'!D3353</f>
        <v>44039</v>
      </c>
      <c r="D726" t="str">
        <f>+'[1]Base de datos  1'!E3353</f>
        <v>TR</v>
      </c>
      <c r="E726" t="str">
        <f>+'[1]Base de datos  1'!F3353</f>
        <v>Ferreteria El Yeco mallas y Rollizos</v>
      </c>
      <c r="G726" s="201">
        <f>+'[1]Base de datos  1'!H3353</f>
        <v>42850</v>
      </c>
    </row>
    <row r="727" spans="1:8" x14ac:dyDescent="0.25">
      <c r="A727" s="33">
        <f>+'[1]Base de datos  1'!A3354</f>
        <v>44013</v>
      </c>
      <c r="B727" t="str">
        <f>+'[1]Base de datos  1'!C3354</f>
        <v>Basura</v>
      </c>
      <c r="C727" s="33">
        <f>+'[1]Base de datos  1'!D3354</f>
        <v>44040</v>
      </c>
      <c r="D727" t="str">
        <f>+'[1]Base de datos  1'!E3354</f>
        <v>TR</v>
      </c>
      <c r="E727" t="str">
        <f>+'[1]Base de datos  1'!F3354</f>
        <v>Retiro Basura 28 Julio 2020</v>
      </c>
      <c r="G727" s="201">
        <f>+'[1]Base de datos  1'!H3354</f>
        <v>110000</v>
      </c>
    </row>
    <row r="728" spans="1:8" x14ac:dyDescent="0.25">
      <c r="A728" s="127">
        <f>+'[1]Base de datos  1'!A3355</f>
        <v>44013</v>
      </c>
      <c r="B728" s="128" t="str">
        <f>+'[1]Base de datos  1'!C3355</f>
        <v>Sueldos</v>
      </c>
      <c r="C728" s="127">
        <f>+'[1]Base de datos  1'!D3355</f>
        <v>44042</v>
      </c>
      <c r="D728" s="128" t="str">
        <f>+'[1]Base de datos  1'!E3355</f>
        <v>TR</v>
      </c>
      <c r="E728" s="128" t="str">
        <f>+'[1]Base de datos  1'!F3355</f>
        <v>Liq. CH Julio 2020</v>
      </c>
      <c r="F728" s="128"/>
      <c r="G728" s="251">
        <f>+'[1]Base de datos  1'!H3355</f>
        <v>285650</v>
      </c>
      <c r="H728" s="251">
        <f>SUM(G702:G728)</f>
        <v>2065342</v>
      </c>
    </row>
    <row r="729" spans="1:8" x14ac:dyDescent="0.25">
      <c r="A729" s="33">
        <f>+'[1]Base de datos  1'!A3356</f>
        <v>44044</v>
      </c>
      <c r="B729" t="str">
        <f>+'[1]Base de datos  1'!C3356</f>
        <v>Administracion</v>
      </c>
      <c r="C729" s="33">
        <f>+'[1]Base de datos  1'!D3356</f>
        <v>44047</v>
      </c>
      <c r="D729" t="str">
        <f>+'[1]Base de datos  1'!E3356</f>
        <v>TR</v>
      </c>
      <c r="E729" t="str">
        <f>+'[1]Base de datos  1'!F3356</f>
        <v>Hosting El Ensueño</v>
      </c>
      <c r="G729" s="201">
        <f>+'[1]Base de datos  1'!H3356</f>
        <v>38556</v>
      </c>
    </row>
    <row r="730" spans="1:8" x14ac:dyDescent="0.25">
      <c r="A730" s="33">
        <f>+'[1]Base de datos  1'!A3357</f>
        <v>44044</v>
      </c>
      <c r="B730" t="str">
        <f>+'[1]Base de datos  1'!C3357</f>
        <v>luz</v>
      </c>
      <c r="C730" s="33">
        <f>+'[1]Base de datos  1'!D3357</f>
        <v>44047</v>
      </c>
      <c r="D730" t="str">
        <f>+'[1]Base de datos  1'!E3357</f>
        <v>TR</v>
      </c>
      <c r="E730" t="str">
        <f>+'[1]Base de datos  1'!F3357</f>
        <v>Litoral 2</v>
      </c>
      <c r="G730" s="201">
        <f>+'[1]Base de datos  1'!H3357</f>
        <v>14817</v>
      </c>
    </row>
    <row r="731" spans="1:8" x14ac:dyDescent="0.25">
      <c r="A731" s="33">
        <f>+'[1]Base de datos  1'!A3358</f>
        <v>44044</v>
      </c>
      <c r="B731" t="str">
        <f>+'[1]Base de datos  1'!C3358</f>
        <v>luz</v>
      </c>
      <c r="C731" s="33">
        <f>+'[1]Base de datos  1'!D3358</f>
        <v>44047</v>
      </c>
      <c r="D731" t="str">
        <f>+'[1]Base de datos  1'!E3358</f>
        <v>TR</v>
      </c>
      <c r="E731" t="str">
        <f>+'[1]Base de datos  1'!F3358</f>
        <v>Litoral 1</v>
      </c>
      <c r="G731" s="201">
        <f>+'[1]Base de datos  1'!H3358</f>
        <v>130674</v>
      </c>
    </row>
    <row r="732" spans="1:8" x14ac:dyDescent="0.25">
      <c r="A732" s="33">
        <f>+'[1]Base de datos  1'!A3359</f>
        <v>44044</v>
      </c>
      <c r="B732" t="str">
        <f>+'[1]Base de datos  1'!C3359</f>
        <v>luz</v>
      </c>
      <c r="C732" s="33">
        <f>+'[1]Base de datos  1'!D3359</f>
        <v>44047</v>
      </c>
      <c r="D732" t="str">
        <f>+'[1]Base de datos  1'!E3359</f>
        <v>TR</v>
      </c>
      <c r="E732" t="str">
        <f>+'[1]Base de datos  1'!F3359</f>
        <v>Litoral 3</v>
      </c>
      <c r="G732" s="201">
        <f>+'[1]Base de datos  1'!H3359</f>
        <v>9415</v>
      </c>
    </row>
    <row r="733" spans="1:8" x14ac:dyDescent="0.25">
      <c r="A733" s="33">
        <f>+'[1]Base de datos  1'!A3360</f>
        <v>44044</v>
      </c>
      <c r="B733" t="str">
        <f>+'[1]Base de datos  1'!C3360</f>
        <v>Celular</v>
      </c>
      <c r="C733" s="33">
        <f>+'[1]Base de datos  1'!D3360</f>
        <v>44047</v>
      </c>
      <c r="D733" t="str">
        <f>+'[1]Base de datos  1'!E3360</f>
        <v>TR</v>
      </c>
      <c r="E733" t="str">
        <f>+'[1]Base de datos  1'!F3360</f>
        <v>Celular CH</v>
      </c>
      <c r="G733" s="201">
        <f>+'[1]Base de datos  1'!H3360</f>
        <v>6990</v>
      </c>
    </row>
    <row r="734" spans="1:8" x14ac:dyDescent="0.25">
      <c r="A734" s="33">
        <f>+'[1]Base de datos  1'!A3361</f>
        <v>44044</v>
      </c>
      <c r="B734" t="str">
        <f>+'[1]Base de datos  1'!C3361</f>
        <v>caja chica</v>
      </c>
      <c r="C734" s="33">
        <f>+'[1]Base de datos  1'!D3361</f>
        <v>44047</v>
      </c>
      <c r="D734" t="str">
        <f>+'[1]Base de datos  1'!E3361</f>
        <v>TR</v>
      </c>
      <c r="E734" t="str">
        <f>+'[1]Base de datos  1'!F3361</f>
        <v>R.Figueroa Caja Chica Ago</v>
      </c>
      <c r="G734" s="201">
        <f>+'[1]Base de datos  1'!H3361</f>
        <v>100000</v>
      </c>
    </row>
    <row r="735" spans="1:8" x14ac:dyDescent="0.25">
      <c r="A735" s="33">
        <f>+'[1]Base de datos  1'!A3362</f>
        <v>44044</v>
      </c>
      <c r="B735" t="str">
        <f>+'[1]Base de datos  1'!C3362</f>
        <v>Administracion</v>
      </c>
      <c r="C735" s="33">
        <f>+'[1]Base de datos  1'!D3362</f>
        <v>44047</v>
      </c>
      <c r="D735" t="str">
        <f>+'[1]Base de datos  1'!E3362</f>
        <v>TR</v>
      </c>
      <c r="E735" t="str">
        <f>+'[1]Base de datos  1'!F3362</f>
        <v>Rep. Pagina WEB</v>
      </c>
      <c r="G735" s="201">
        <f>+'[1]Base de datos  1'!H3362</f>
        <v>45000</v>
      </c>
    </row>
    <row r="736" spans="1:8" x14ac:dyDescent="0.25">
      <c r="A736" s="33">
        <f>+'[1]Base de datos  1'!A3363</f>
        <v>44044</v>
      </c>
      <c r="B736" t="str">
        <f>+'[1]Base de datos  1'!C3363</f>
        <v>Basura</v>
      </c>
      <c r="C736" s="33">
        <f>+'[1]Base de datos  1'!D3363</f>
        <v>44047</v>
      </c>
      <c r="D736" t="str">
        <f>+'[1]Base de datos  1'!E3363</f>
        <v>TR</v>
      </c>
      <c r="E736" t="str">
        <f>+'[1]Base de datos  1'!F3363</f>
        <v>Retiro Basura 4 Agosto 2020</v>
      </c>
      <c r="G736" s="201">
        <f>+'[1]Base de datos  1'!H3363</f>
        <v>110000</v>
      </c>
    </row>
    <row r="737" spans="1:8" x14ac:dyDescent="0.25">
      <c r="A737" s="33">
        <f>+'[1]Base de datos  1'!A3364</f>
        <v>44044</v>
      </c>
      <c r="B737" t="str">
        <f>+'[1]Base de datos  1'!C3364</f>
        <v>Sueldos</v>
      </c>
      <c r="C737" s="33">
        <f>+'[1]Base de datos  1'!D3364</f>
        <v>44047</v>
      </c>
      <c r="D737" t="str">
        <f>+'[1]Base de datos  1'!E3364</f>
        <v>TR</v>
      </c>
      <c r="E737" t="str">
        <f>+'[1]Base de datos  1'!F3364</f>
        <v>Previred CH</v>
      </c>
      <c r="G737" s="201">
        <f>+'[1]Base de datos  1'!H3364</f>
        <v>120950</v>
      </c>
    </row>
    <row r="738" spans="1:8" x14ac:dyDescent="0.25">
      <c r="A738" s="33">
        <f>+'[1]Base de datos  1'!A3365</f>
        <v>44044</v>
      </c>
      <c r="B738" t="str">
        <f>+'[1]Base de datos  1'!C3365</f>
        <v>Administracion</v>
      </c>
      <c r="C738" s="33">
        <f>+'[1]Base de datos  1'!D3365</f>
        <v>44047</v>
      </c>
      <c r="D738" t="str">
        <f>+'[1]Base de datos  1'!E3365</f>
        <v>com</v>
      </c>
      <c r="E738" t="str">
        <f>+'[1]Base de datos  1'!F3365</f>
        <v>Seguro Fraude</v>
      </c>
      <c r="G738" s="201">
        <f>+'[1]Base de datos  1'!H3365</f>
        <v>4018</v>
      </c>
    </row>
    <row r="739" spans="1:8" x14ac:dyDescent="0.25">
      <c r="A739" s="33">
        <f>+'[1]Base de datos  1'!A3366</f>
        <v>44044</v>
      </c>
      <c r="B739" t="str">
        <f>+'[1]Base de datos  1'!C3366</f>
        <v>Basura</v>
      </c>
      <c r="C739" s="33">
        <f>+'[1]Base de datos  1'!D3366</f>
        <v>44054</v>
      </c>
      <c r="D739" t="str">
        <f>+'[1]Base de datos  1'!E3366</f>
        <v>TR</v>
      </c>
      <c r="E739" t="str">
        <f>+'[1]Base de datos  1'!F3366</f>
        <v>Retiro Basura 11 Agosto 2020</v>
      </c>
      <c r="G739" s="201">
        <f>+'[1]Base de datos  1'!H3366</f>
        <v>110000</v>
      </c>
    </row>
    <row r="740" spans="1:8" x14ac:dyDescent="0.25">
      <c r="A740" s="33">
        <f>+'[1]Base de datos  1'!A3367</f>
        <v>44044</v>
      </c>
      <c r="B740" t="str">
        <f>+'[1]Base de datos  1'!C3367</f>
        <v>Sueldos</v>
      </c>
      <c r="C740" s="33">
        <f>+'[1]Base de datos  1'!D3367</f>
        <v>44057</v>
      </c>
      <c r="D740" t="str">
        <f>+'[1]Base de datos  1'!E3367</f>
        <v>TR</v>
      </c>
      <c r="E740" t="str">
        <f>+'[1]Base de datos  1'!F3367</f>
        <v>Adelanto sueldo CH</v>
      </c>
      <c r="G740" s="201">
        <f>+'[1]Base de datos  1'!H3367</f>
        <v>120000</v>
      </c>
    </row>
    <row r="741" spans="1:8" x14ac:dyDescent="0.25">
      <c r="A741" s="33">
        <f>+'[1]Base de datos  1'!A3368</f>
        <v>44044</v>
      </c>
      <c r="B741" t="str">
        <f>+'[1]Base de datos  1'!C3368</f>
        <v>Basura</v>
      </c>
      <c r="C741" s="33">
        <f>+'[1]Base de datos  1'!D3368</f>
        <v>44060</v>
      </c>
      <c r="D741" t="str">
        <f>+'[1]Base de datos  1'!E3368</f>
        <v>TR</v>
      </c>
      <c r="E741" t="str">
        <f>+'[1]Base de datos  1'!F3368</f>
        <v>Retiro basura 18 agosto 2020</v>
      </c>
      <c r="G741" s="201">
        <f>+'[1]Base de datos  1'!H3368</f>
        <v>110000</v>
      </c>
    </row>
    <row r="742" spans="1:8" x14ac:dyDescent="0.25">
      <c r="A742" s="33">
        <f>+'[1]Base de datos  1'!A3369</f>
        <v>44044</v>
      </c>
      <c r="B742" t="str">
        <f>+'[1]Base de datos  1'!C3369</f>
        <v>Agua</v>
      </c>
      <c r="C742" s="33">
        <f>+'[1]Base de datos  1'!D3369</f>
        <v>44063</v>
      </c>
      <c r="D742" t="str">
        <f>+'[1]Base de datos  1'!E3369</f>
        <v>TR</v>
      </c>
      <c r="E742" t="str">
        <f>+'[1]Base de datos  1'!F3369</f>
        <v>1 Camion de agua Cist. Dist.</v>
      </c>
      <c r="G742" s="201">
        <f>+'[1]Base de datos  1'!H3369</f>
        <v>40000</v>
      </c>
    </row>
    <row r="743" spans="1:8" x14ac:dyDescent="0.25">
      <c r="A743" s="33">
        <f>+'[1]Base de datos  1'!A3370</f>
        <v>44044</v>
      </c>
      <c r="B743" t="str">
        <f>+'[1]Base de datos  1'!C3370</f>
        <v>Internet</v>
      </c>
      <c r="C743" s="33">
        <f>+'[1]Base de datos  1'!D3370</f>
        <v>44064</v>
      </c>
      <c r="D743" t="str">
        <f>+'[1]Base de datos  1'!E3370</f>
        <v>TR</v>
      </c>
      <c r="E743" t="str">
        <f>+'[1]Base de datos  1'!F3370</f>
        <v>Recarga Internet Entel</v>
      </c>
      <c r="G743" s="201">
        <f>+'[1]Base de datos  1'!H3370</f>
        <v>5000</v>
      </c>
    </row>
    <row r="744" spans="1:8" x14ac:dyDescent="0.25">
      <c r="A744" s="33">
        <f>+'[1]Base de datos  1'!A3371</f>
        <v>44044</v>
      </c>
      <c r="B744" t="str">
        <f>+'[1]Base de datos  1'!C3371</f>
        <v>Internet</v>
      </c>
      <c r="C744" s="33">
        <f>+'[1]Base de datos  1'!D3371</f>
        <v>44068</v>
      </c>
      <c r="D744" t="str">
        <f>+'[1]Base de datos  1'!E3371</f>
        <v>TR</v>
      </c>
      <c r="E744" t="str">
        <f>+'[1]Base de datos  1'!F3371</f>
        <v>Internet Entel</v>
      </c>
      <c r="G744" s="201">
        <f>+'[1]Base de datos  1'!H3371</f>
        <v>10000</v>
      </c>
    </row>
    <row r="745" spans="1:8" x14ac:dyDescent="0.25">
      <c r="A745" s="33">
        <f>+'[1]Base de datos  1'!A3372</f>
        <v>44044</v>
      </c>
      <c r="B745" t="str">
        <f>+'[1]Base de datos  1'!C3372</f>
        <v>Mantencion</v>
      </c>
      <c r="C745" s="33">
        <f>+'[1]Base de datos  1'!D3372</f>
        <v>44068</v>
      </c>
      <c r="D745" t="str">
        <f>+'[1]Base de datos  1'!E3372</f>
        <v>TR</v>
      </c>
      <c r="E745" t="str">
        <f>+'[1]Base de datos  1'!F3372</f>
        <v>Ferreteria El Yeco, Esmaltes y otros</v>
      </c>
      <c r="G745" s="201">
        <f>+'[1]Base de datos  1'!H3372</f>
        <v>74000</v>
      </c>
    </row>
    <row r="746" spans="1:8" x14ac:dyDescent="0.25">
      <c r="A746" s="33">
        <f>+'[1]Base de datos  1'!A3373</f>
        <v>44044</v>
      </c>
      <c r="B746" t="str">
        <f>+'[1]Base de datos  1'!C3373</f>
        <v>Mantencion</v>
      </c>
      <c r="C746" s="33">
        <f>+'[1]Base de datos  1'!D3373</f>
        <v>44069</v>
      </c>
      <c r="D746" t="str">
        <f>+'[1]Base de datos  1'!E3373</f>
        <v>TR</v>
      </c>
      <c r="E746" t="str">
        <f>+'[1]Base de datos  1'!F3373</f>
        <v>Hector Gonalez Parte Luminarias Led</v>
      </c>
      <c r="G746" s="201">
        <f>+'[1]Base de datos  1'!H3373</f>
        <v>250000</v>
      </c>
    </row>
    <row r="747" spans="1:8" x14ac:dyDescent="0.25">
      <c r="A747" s="33">
        <f>+'[1]Base de datos  1'!A3374</f>
        <v>44044</v>
      </c>
      <c r="B747" t="str">
        <f>+'[1]Base de datos  1'!C3374</f>
        <v>Basura</v>
      </c>
      <c r="C747" s="33">
        <f>+'[1]Base de datos  1'!D3374</f>
        <v>44070</v>
      </c>
      <c r="D747" t="str">
        <f>+'[1]Base de datos  1'!E3374</f>
        <v>TR</v>
      </c>
      <c r="E747" t="str">
        <f>+'[1]Base de datos  1'!F3374</f>
        <v>Retiro Basura 26 Ago.20</v>
      </c>
      <c r="G747" s="201">
        <f>+'[1]Base de datos  1'!H3374</f>
        <v>110000</v>
      </c>
    </row>
    <row r="748" spans="1:8" x14ac:dyDescent="0.25">
      <c r="A748" s="33">
        <f>+'[1]Base de datos  1'!A3375</f>
        <v>44044</v>
      </c>
      <c r="B748" t="str">
        <f>+'[1]Base de datos  1'!C3375</f>
        <v>Mantencion</v>
      </c>
      <c r="C748" s="33">
        <f>+'[1]Base de datos  1'!D3375</f>
        <v>44071</v>
      </c>
      <c r="D748" t="str">
        <f>+'[1]Base de datos  1'!E3375</f>
        <v>TR</v>
      </c>
      <c r="E748" t="str">
        <f>+'[1]Base de datos  1'!F3375</f>
        <v>Hector Gonalez Parte Luminarias Led</v>
      </c>
      <c r="G748" s="201">
        <f>+'[1]Base de datos  1'!H3375</f>
        <v>110000</v>
      </c>
    </row>
    <row r="749" spans="1:8" x14ac:dyDescent="0.25">
      <c r="A749" s="33">
        <f>+'[1]Base de datos  1'!A3376</f>
        <v>44044</v>
      </c>
      <c r="B749" t="str">
        <f>+'[1]Base de datos  1'!C3376</f>
        <v>Sueldos</v>
      </c>
      <c r="C749" s="33">
        <f>+'[1]Base de datos  1'!D3376</f>
        <v>44071</v>
      </c>
      <c r="D749" t="str">
        <f>+'[1]Base de datos  1'!E3376</f>
        <v>TR</v>
      </c>
      <c r="E749" t="str">
        <f>+'[1]Base de datos  1'!F3376</f>
        <v>Liq. Sueldo ago.20 CH</v>
      </c>
      <c r="G749" s="201">
        <f>+'[1]Base de datos  1'!H3376</f>
        <v>285650</v>
      </c>
    </row>
    <row r="750" spans="1:8" x14ac:dyDescent="0.25">
      <c r="A750" s="127">
        <f>+'[1]Base de datos  1'!A3377</f>
        <v>44044</v>
      </c>
      <c r="B750" s="128" t="str">
        <f>+'[1]Base de datos  1'!C3377</f>
        <v>Sueldos</v>
      </c>
      <c r="C750" s="127">
        <f>+'[1]Base de datos  1'!D3377</f>
        <v>44071</v>
      </c>
      <c r="D750" s="128" t="str">
        <f>+'[1]Base de datos  1'!E3377</f>
        <v>TR</v>
      </c>
      <c r="E750" s="128" t="str">
        <f>+'[1]Base de datos  1'!F3377</f>
        <v>CH x Vacaciones totales</v>
      </c>
      <c r="F750" s="128"/>
      <c r="G750" s="251">
        <f>+'[1]Base de datos  1'!H3377</f>
        <v>256916</v>
      </c>
      <c r="H750" s="251">
        <f>SUM(G729:G750)</f>
        <v>2061986</v>
      </c>
    </row>
    <row r="751" spans="1:8" x14ac:dyDescent="0.25">
      <c r="A751" s="33">
        <f>+'[1]Base de datos  1'!A3378</f>
        <v>44075</v>
      </c>
      <c r="B751" t="str">
        <f>+'[1]Base de datos  1'!C3378</f>
        <v>luz</v>
      </c>
      <c r="C751" s="33">
        <f>+'[1]Base de datos  1'!D3378</f>
        <v>44076</v>
      </c>
      <c r="D751" t="str">
        <f>+'[1]Base de datos  1'!E3378</f>
        <v>TR</v>
      </c>
      <c r="E751" t="str">
        <f>+'[1]Base de datos  1'!F3378</f>
        <v>Litoral 3</v>
      </c>
      <c r="G751" s="201">
        <f>+'[1]Base de datos  1'!H3378</f>
        <v>10914</v>
      </c>
    </row>
    <row r="752" spans="1:8" x14ac:dyDescent="0.25">
      <c r="A752" s="33">
        <f>+'[1]Base de datos  1'!A3379</f>
        <v>44075</v>
      </c>
      <c r="B752" t="str">
        <f>+'[1]Base de datos  1'!C3379</f>
        <v>luz</v>
      </c>
      <c r="C752" s="33">
        <f>+'[1]Base de datos  1'!D3379</f>
        <v>44076</v>
      </c>
      <c r="D752" t="str">
        <f>+'[1]Base de datos  1'!E3379</f>
        <v>TR</v>
      </c>
      <c r="E752" t="str">
        <f>+'[1]Base de datos  1'!F3379</f>
        <v>Litoral 1</v>
      </c>
      <c r="G752" s="201">
        <f>+'[1]Base de datos  1'!H3379</f>
        <v>120478</v>
      </c>
    </row>
    <row r="753" spans="1:7" x14ac:dyDescent="0.25">
      <c r="A753" s="33">
        <f>+'[1]Base de datos  1'!A3380</f>
        <v>44075</v>
      </c>
      <c r="B753" t="str">
        <f>+'[1]Base de datos  1'!C3380</f>
        <v>luz</v>
      </c>
      <c r="C753" s="33">
        <f>+'[1]Base de datos  1'!D3380</f>
        <v>44076</v>
      </c>
      <c r="D753" t="str">
        <f>+'[1]Base de datos  1'!E3380</f>
        <v>TR</v>
      </c>
      <c r="E753" t="str">
        <f>+'[1]Base de datos  1'!F3380</f>
        <v>Litoral 2</v>
      </c>
      <c r="G753" s="201">
        <f>+'[1]Base de datos  1'!H3380</f>
        <v>5577</v>
      </c>
    </row>
    <row r="754" spans="1:7" x14ac:dyDescent="0.25">
      <c r="A754" s="33">
        <f>+'[1]Base de datos  1'!A3381</f>
        <v>44075</v>
      </c>
      <c r="B754" t="str">
        <f>+'[1]Base de datos  1'!C3381</f>
        <v>Celular</v>
      </c>
      <c r="C754" s="33">
        <f>+'[1]Base de datos  1'!D3381</f>
        <v>44076</v>
      </c>
      <c r="D754" t="str">
        <f>+'[1]Base de datos  1'!E3381</f>
        <v>TR</v>
      </c>
      <c r="E754" t="str">
        <f>+'[1]Base de datos  1'!F3381</f>
        <v>celular CH</v>
      </c>
      <c r="G754" s="201">
        <f>+'[1]Base de datos  1'!H3381</f>
        <v>6990</v>
      </c>
    </row>
    <row r="755" spans="1:7" x14ac:dyDescent="0.25">
      <c r="A755" s="33">
        <f>+'[1]Base de datos  1'!A3382</f>
        <v>44075</v>
      </c>
      <c r="B755" t="str">
        <f>+'[1]Base de datos  1'!C3382</f>
        <v>basura</v>
      </c>
      <c r="C755" s="33">
        <f>+'[1]Base de datos  1'!D3382</f>
        <v>44076</v>
      </c>
      <c r="D755" t="str">
        <f>+'[1]Base de datos  1'!E3382</f>
        <v>TR</v>
      </c>
      <c r="E755" t="str">
        <f>+'[1]Base de datos  1'!F3382</f>
        <v>Retiro Basura 1 Sep.2020</v>
      </c>
      <c r="G755" s="201">
        <f>+'[1]Base de datos  1'!H3382</f>
        <v>120000</v>
      </c>
    </row>
    <row r="756" spans="1:7" x14ac:dyDescent="0.25">
      <c r="A756" s="33">
        <f>+'[1]Base de datos  1'!A3383</f>
        <v>44075</v>
      </c>
      <c r="B756" t="str">
        <f>+'[1]Base de datos  1'!C3383</f>
        <v>caja chica</v>
      </c>
      <c r="C756" s="33">
        <f>+'[1]Base de datos  1'!D3383</f>
        <v>44076</v>
      </c>
      <c r="D756" t="str">
        <f>+'[1]Base de datos  1'!E3383</f>
        <v>TR</v>
      </c>
      <c r="E756" t="str">
        <f>+'[1]Base de datos  1'!F3383</f>
        <v>Caja Chica R. Figueroa</v>
      </c>
      <c r="G756" s="201">
        <f>+'[1]Base de datos  1'!H3383</f>
        <v>100000</v>
      </c>
    </row>
    <row r="757" spans="1:7" x14ac:dyDescent="0.25">
      <c r="A757" s="33">
        <f>+'[1]Base de datos  1'!A3384</f>
        <v>44075</v>
      </c>
      <c r="B757" t="str">
        <f>+'[1]Base de datos  1'!C3384</f>
        <v>Sueldos</v>
      </c>
      <c r="C757" s="33">
        <f>+'[1]Base de datos  1'!D3384</f>
        <v>44076</v>
      </c>
      <c r="D757" t="str">
        <f>+'[1]Base de datos  1'!E3384</f>
        <v>TR</v>
      </c>
      <c r="E757" t="str">
        <f>+'[1]Base de datos  1'!F3384</f>
        <v>Previred CH</v>
      </c>
      <c r="G757" s="201">
        <f>+'[1]Base de datos  1'!H3384</f>
        <v>161268</v>
      </c>
    </row>
    <row r="758" spans="1:7" x14ac:dyDescent="0.25">
      <c r="A758" s="33">
        <f>+'[1]Base de datos  1'!A3385</f>
        <v>44075</v>
      </c>
      <c r="B758" t="str">
        <f>+'[1]Base de datos  1'!C3385</f>
        <v>Mantencion</v>
      </c>
      <c r="C758" s="33">
        <f>+'[1]Base de datos  1'!D3385</f>
        <v>44077</v>
      </c>
      <c r="D758" t="str">
        <f>+'[1]Base de datos  1'!E3385</f>
        <v>TR</v>
      </c>
      <c r="E758" t="str">
        <f>+'[1]Base de datos  1'!F3385</f>
        <v>Luis Marchant x trabajos varios</v>
      </c>
      <c r="G758" s="201">
        <f>+'[1]Base de datos  1'!H3385</f>
        <v>120000</v>
      </c>
    </row>
    <row r="759" spans="1:7" x14ac:dyDescent="0.25">
      <c r="A759" s="33">
        <f>+'[1]Base de datos  1'!A3386</f>
        <v>44075</v>
      </c>
      <c r="B759" t="str">
        <f>+'[1]Base de datos  1'!C3386</f>
        <v>Agua</v>
      </c>
      <c r="C759" s="33">
        <f>+'[1]Base de datos  1'!D3386</f>
        <v>44077</v>
      </c>
      <c r="D759" t="str">
        <f>+'[1]Base de datos  1'!E3386</f>
        <v>TR</v>
      </c>
      <c r="E759" t="str">
        <f>+'[1]Base de datos  1'!F3386</f>
        <v>2 Camiones de Agua Cist.</v>
      </c>
      <c r="G759" s="201">
        <f>+'[1]Base de datos  1'!H3386</f>
        <v>80000</v>
      </c>
    </row>
    <row r="760" spans="1:7" x14ac:dyDescent="0.25">
      <c r="A760" s="33">
        <f>+'[1]Base de datos  1'!A3387</f>
        <v>44075</v>
      </c>
      <c r="B760" t="str">
        <f>+'[1]Base de datos  1'!C3387</f>
        <v>Administracion</v>
      </c>
      <c r="C760" s="33">
        <f>+'[1]Base de datos  1'!D3387</f>
        <v>44082</v>
      </c>
      <c r="D760" t="str">
        <f>+'[1]Base de datos  1'!E3387</f>
        <v>TR</v>
      </c>
      <c r="E760" t="str">
        <f>+'[1]Base de datos  1'!F3387</f>
        <v>Seg. Fraude</v>
      </c>
      <c r="G760" s="201">
        <f>+'[1]Base de datos  1'!H3387</f>
        <v>4022</v>
      </c>
    </row>
    <row r="761" spans="1:7" x14ac:dyDescent="0.25">
      <c r="A761" s="33">
        <f>+'[1]Base de datos  1'!A3388</f>
        <v>44075</v>
      </c>
      <c r="B761" t="str">
        <f>+'[1]Base de datos  1'!C3388</f>
        <v>basura</v>
      </c>
      <c r="C761" s="33">
        <f>+'[1]Base de datos  1'!D3388</f>
        <v>44083</v>
      </c>
      <c r="D761" t="str">
        <f>+'[1]Base de datos  1'!E3388</f>
        <v>TR</v>
      </c>
      <c r="E761" t="str">
        <f>+'[1]Base de datos  1'!F3388</f>
        <v>Retiro Basura 8 Sep.2020</v>
      </c>
      <c r="G761" s="201">
        <f>+'[1]Base de datos  1'!H3388</f>
        <v>120000</v>
      </c>
    </row>
    <row r="762" spans="1:7" x14ac:dyDescent="0.25">
      <c r="A762" s="33">
        <f>+'[1]Base de datos  1'!A3389</f>
        <v>44075</v>
      </c>
      <c r="B762" t="str">
        <f>+'[1]Base de datos  1'!C3389</f>
        <v>contribuciones</v>
      </c>
      <c r="C762" s="33">
        <f>+'[1]Base de datos  1'!D3389</f>
        <v>44083</v>
      </c>
      <c r="D762" t="str">
        <f>+'[1]Base de datos  1'!E3389</f>
        <v>TR</v>
      </c>
      <c r="E762" t="str">
        <f>+'[1]Base de datos  1'!F3389</f>
        <v>Contribuc. El Ensueño 3-4 año 2020</v>
      </c>
      <c r="G762" s="201">
        <f>+'[1]Base de datos  1'!H3389</f>
        <v>554076</v>
      </c>
    </row>
    <row r="763" spans="1:7" x14ac:dyDescent="0.25">
      <c r="A763" s="33">
        <f>+'[1]Base de datos  1'!A3390</f>
        <v>44075</v>
      </c>
      <c r="B763" t="str">
        <f>+'[1]Base de datos  1'!C3390</f>
        <v>Mantencion</v>
      </c>
      <c r="C763" s="33">
        <f>+'[1]Base de datos  1'!D3390</f>
        <v>44083</v>
      </c>
      <c r="D763" t="str">
        <f>+'[1]Base de datos  1'!E3390</f>
        <v>TR</v>
      </c>
      <c r="E763" t="str">
        <f>+'[1]Base de datos  1'!F3390</f>
        <v>Ferreteria El Yeco, Aguarras y otros</v>
      </c>
      <c r="G763" s="201">
        <f>+'[1]Base de datos  1'!H3390</f>
        <v>7250</v>
      </c>
    </row>
    <row r="764" spans="1:7" x14ac:dyDescent="0.25">
      <c r="A764" s="33">
        <f>+'[1]Base de datos  1'!A3391</f>
        <v>44075</v>
      </c>
      <c r="B764" t="str">
        <f>+'[1]Base de datos  1'!C3391</f>
        <v>Agua</v>
      </c>
      <c r="C764" s="33">
        <f>+'[1]Base de datos  1'!D3391</f>
        <v>44085</v>
      </c>
      <c r="D764" t="str">
        <f>+'[1]Base de datos  1'!E3391</f>
        <v>TR</v>
      </c>
      <c r="E764" t="str">
        <f>+'[1]Base de datos  1'!F3391</f>
        <v>2 Camiones de Agua Cist.</v>
      </c>
      <c r="G764" s="201">
        <f>+'[1]Base de datos  1'!H3391</f>
        <v>80000</v>
      </c>
    </row>
    <row r="765" spans="1:7" x14ac:dyDescent="0.25">
      <c r="A765" s="33">
        <f>+'[1]Base de datos  1'!A3392</f>
        <v>44075</v>
      </c>
      <c r="B765" t="str">
        <f>+'[1]Base de datos  1'!C3392</f>
        <v>Mantencion</v>
      </c>
      <c r="C765" s="33">
        <f>+'[1]Base de datos  1'!D3392</f>
        <v>44085</v>
      </c>
      <c r="D765" t="str">
        <f>+'[1]Base de datos  1'!E3392</f>
        <v>TR</v>
      </c>
      <c r="E765" t="str">
        <f>+'[1]Base de datos  1'!F3392</f>
        <v>Elementos electricos x focos led</v>
      </c>
      <c r="G765" s="201">
        <f>+'[1]Base de datos  1'!H3392</f>
        <v>22900</v>
      </c>
    </row>
    <row r="766" spans="1:7" x14ac:dyDescent="0.25">
      <c r="A766" s="33">
        <f>+'[1]Base de datos  1'!A3393</f>
        <v>44075</v>
      </c>
      <c r="B766" t="str">
        <f>+'[1]Base de datos  1'!C3393</f>
        <v>Sueldos</v>
      </c>
      <c r="C766" s="33">
        <f>+'[1]Base de datos  1'!D3393</f>
        <v>44089</v>
      </c>
      <c r="D766" t="str">
        <f>+'[1]Base de datos  1'!E3393</f>
        <v>TR</v>
      </c>
      <c r="E766" t="str">
        <f>+'[1]Base de datos  1'!F3393</f>
        <v>C.Henriquez adelanto sueldo</v>
      </c>
      <c r="G766" s="201">
        <f>+'[1]Base de datos  1'!H3393</f>
        <v>120000</v>
      </c>
    </row>
    <row r="767" spans="1:7" x14ac:dyDescent="0.25">
      <c r="A767" s="33">
        <f>+'[1]Base de datos  1'!A3394</f>
        <v>44075</v>
      </c>
      <c r="B767" t="str">
        <f>+'[1]Base de datos  1'!C3394</f>
        <v>Sueldos</v>
      </c>
      <c r="C767" s="33">
        <f>+'[1]Base de datos  1'!D3394</f>
        <v>44089</v>
      </c>
      <c r="D767" t="str">
        <f>+'[1]Base de datos  1'!E3394</f>
        <v>TR</v>
      </c>
      <c r="E767" t="str">
        <f>+'[1]Base de datos  1'!F3394</f>
        <v>C.Henriquez aguinaldo F.Patrias</v>
      </c>
      <c r="G767" s="201">
        <f>+'[1]Base de datos  1'!H3394</f>
        <v>70000</v>
      </c>
    </row>
    <row r="768" spans="1:7" x14ac:dyDescent="0.25">
      <c r="A768" s="33">
        <f>+'[1]Base de datos  1'!A3395</f>
        <v>44075</v>
      </c>
      <c r="B768" t="str">
        <f>+'[1]Base de datos  1'!C3395</f>
        <v>Agua</v>
      </c>
      <c r="C768" s="33">
        <f>+'[1]Base de datos  1'!D3395</f>
        <v>44090</v>
      </c>
      <c r="D768" t="str">
        <f>+'[1]Base de datos  1'!E3395</f>
        <v>TR</v>
      </c>
      <c r="E768" t="str">
        <f>+'[1]Base de datos  1'!F3395</f>
        <v>2 Camiones de Agua Cist.</v>
      </c>
      <c r="G768" s="201">
        <f>+'[1]Base de datos  1'!H3395</f>
        <v>80000</v>
      </c>
    </row>
    <row r="769" spans="1:8" x14ac:dyDescent="0.25">
      <c r="A769" s="33">
        <f>+'[1]Base de datos  1'!A3396</f>
        <v>44075</v>
      </c>
      <c r="B769" t="str">
        <f>+'[1]Base de datos  1'!C3396</f>
        <v>basura</v>
      </c>
      <c r="C769" s="33">
        <f>+'[1]Base de datos  1'!D3396</f>
        <v>44091</v>
      </c>
      <c r="D769" t="str">
        <f>+'[1]Base de datos  1'!E3396</f>
        <v>TR</v>
      </c>
      <c r="E769" t="str">
        <f>+'[1]Base de datos  1'!F3396</f>
        <v>Retiro de Basura 16 sep.20</v>
      </c>
      <c r="G769" s="201">
        <f>+'[1]Base de datos  1'!H3396</f>
        <v>120000</v>
      </c>
    </row>
    <row r="770" spans="1:8" x14ac:dyDescent="0.25">
      <c r="A770" s="33">
        <f>+'[1]Base de datos  1'!A3397</f>
        <v>44075</v>
      </c>
      <c r="B770" t="str">
        <f>+'[1]Base de datos  1'!C3397</f>
        <v>basura</v>
      </c>
      <c r="C770" s="33">
        <f>+'[1]Base de datos  1'!D3397</f>
        <v>44096</v>
      </c>
      <c r="D770" t="str">
        <f>+'[1]Base de datos  1'!E3397</f>
        <v>TR</v>
      </c>
      <c r="E770" t="str">
        <f>+'[1]Base de datos  1'!F3397</f>
        <v>Retiro Basura 22 Sep.20</v>
      </c>
      <c r="G770" s="201">
        <f>+'[1]Base de datos  1'!H3397</f>
        <v>120000</v>
      </c>
    </row>
    <row r="771" spans="1:8" x14ac:dyDescent="0.25">
      <c r="A771" s="33">
        <f>+'[1]Base de datos  1'!A3398</f>
        <v>44075</v>
      </c>
      <c r="B771" t="str">
        <f>+'[1]Base de datos  1'!C3398</f>
        <v>Agua</v>
      </c>
      <c r="C771" s="33">
        <f>+'[1]Base de datos  1'!D3398</f>
        <v>44098</v>
      </c>
      <c r="D771" t="str">
        <f>+'[1]Base de datos  1'!E3398</f>
        <v>TR</v>
      </c>
      <c r="E771" t="str">
        <f>+'[1]Base de datos  1'!F3398</f>
        <v>2 Camionesde Agua Cist. Dist.</v>
      </c>
      <c r="G771" s="201">
        <f>+'[1]Base de datos  1'!H3398</f>
        <v>80000</v>
      </c>
    </row>
    <row r="772" spans="1:8" x14ac:dyDescent="0.25">
      <c r="A772" s="33">
        <f>+'[1]Base de datos  1'!A3399</f>
        <v>44075</v>
      </c>
      <c r="B772" t="str">
        <f>+'[1]Base de datos  1'!C3399</f>
        <v>Mantencion</v>
      </c>
      <c r="C772" s="33">
        <f>+'[1]Base de datos  1'!D3399</f>
        <v>44102</v>
      </c>
      <c r="D772" t="str">
        <f>+'[1]Base de datos  1'!E3399</f>
        <v>TR</v>
      </c>
      <c r="E772" t="str">
        <f>+'[1]Base de datos  1'!F3399</f>
        <v>Angel x inst. Electrica</v>
      </c>
      <c r="G772" s="201">
        <f>+'[1]Base de datos  1'!H3399</f>
        <v>120000</v>
      </c>
    </row>
    <row r="773" spans="1:8" x14ac:dyDescent="0.25">
      <c r="A773" s="33">
        <f>+'[1]Base de datos  1'!A3400</f>
        <v>44075</v>
      </c>
      <c r="B773" t="str">
        <f>+'[1]Base de datos  1'!C3400</f>
        <v>basura</v>
      </c>
      <c r="C773" s="33">
        <f>+'[1]Base de datos  1'!D3400</f>
        <v>44104</v>
      </c>
      <c r="D773" t="str">
        <f>+'[1]Base de datos  1'!E3400</f>
        <v>TR</v>
      </c>
      <c r="E773" t="str">
        <f>+'[1]Base de datos  1'!F3400</f>
        <v>Retiro Basura 29 sep.20</v>
      </c>
      <c r="G773" s="201">
        <f>+'[1]Base de datos  1'!H3400</f>
        <v>120000</v>
      </c>
    </row>
    <row r="774" spans="1:8" x14ac:dyDescent="0.25">
      <c r="A774" s="33">
        <f>+'[1]Base de datos  1'!A3401</f>
        <v>44075</v>
      </c>
      <c r="B774" t="str">
        <f>+'[1]Base de datos  1'!C3401</f>
        <v>Sueldos</v>
      </c>
      <c r="C774" s="33">
        <f>+'[1]Base de datos  1'!D3401</f>
        <v>44104</v>
      </c>
      <c r="D774" t="str">
        <f>+'[1]Base de datos  1'!E3401</f>
        <v>TR</v>
      </c>
      <c r="E774" t="str">
        <f>+'[1]Base de datos  1'!F3401</f>
        <v>Liq. CH Sep.2020</v>
      </c>
      <c r="G774" s="201">
        <f>+'[1]Base de datos  1'!H3401</f>
        <v>285650</v>
      </c>
    </row>
    <row r="775" spans="1:8" x14ac:dyDescent="0.25">
      <c r="A775" s="127">
        <f>+'[1]Base de datos  1'!A3402</f>
        <v>44075</v>
      </c>
      <c r="B775" s="128" t="str">
        <f>+'[1]Base de datos  1'!C3402</f>
        <v>Agua</v>
      </c>
      <c r="C775" s="127">
        <f>+'[1]Base de datos  1'!D3402</f>
        <v>44104</v>
      </c>
      <c r="D775" s="128" t="str">
        <f>+'[1]Base de datos  1'!E3402</f>
        <v>TR</v>
      </c>
      <c r="E775" s="128" t="str">
        <f>+'[1]Base de datos  1'!F3402</f>
        <v xml:space="preserve"> Camiones de agua cist. Dist</v>
      </c>
      <c r="F775" s="128"/>
      <c r="G775" s="251">
        <f>+'[1]Base de datos  1'!H3402</f>
        <v>80000</v>
      </c>
      <c r="H775" s="251">
        <f>SUM(G751:G775)</f>
        <v>2709125</v>
      </c>
    </row>
    <row r="776" spans="1:8" x14ac:dyDescent="0.25">
      <c r="A776" s="33">
        <f>+'[1]Base de datos  1'!A3403</f>
        <v>44105</v>
      </c>
      <c r="B776" t="str">
        <f>+'[1]Base de datos  1'!C3403</f>
        <v>luz</v>
      </c>
      <c r="C776" s="33">
        <f>+'[1]Base de datos  1'!D3403</f>
        <v>44105</v>
      </c>
      <c r="D776" t="str">
        <f>+'[1]Base de datos  1'!E3403</f>
        <v>TR</v>
      </c>
      <c r="E776" t="str">
        <f>+'[1]Base de datos  1'!F3403</f>
        <v>Litoral 3</v>
      </c>
      <c r="G776" s="201">
        <f>+'[1]Base de datos  1'!H3403</f>
        <v>8959</v>
      </c>
    </row>
    <row r="777" spans="1:8" x14ac:dyDescent="0.25">
      <c r="A777" s="33">
        <f>+'[1]Base de datos  1'!A3404</f>
        <v>44105</v>
      </c>
      <c r="B777" t="str">
        <f>+'[1]Base de datos  1'!C3404</f>
        <v>luz</v>
      </c>
      <c r="C777" s="33">
        <f>+'[1]Base de datos  1'!D3404</f>
        <v>44105</v>
      </c>
      <c r="D777" t="str">
        <f>+'[1]Base de datos  1'!E3404</f>
        <v>TR</v>
      </c>
      <c r="E777" t="str">
        <f>+'[1]Base de datos  1'!F3404</f>
        <v>Litoral 1</v>
      </c>
      <c r="G777" s="201">
        <f>+'[1]Base de datos  1'!H3404</f>
        <v>108633</v>
      </c>
    </row>
    <row r="778" spans="1:8" x14ac:dyDescent="0.25">
      <c r="A778" s="33">
        <f>+'[1]Base de datos  1'!A3405</f>
        <v>44105</v>
      </c>
      <c r="B778" t="str">
        <f>+'[1]Base de datos  1'!C3405</f>
        <v>luz</v>
      </c>
      <c r="C778" s="33">
        <f>+'[1]Base de datos  1'!D3405</f>
        <v>44105</v>
      </c>
      <c r="D778" t="str">
        <f>+'[1]Base de datos  1'!E3405</f>
        <v>TR</v>
      </c>
      <c r="E778" t="str">
        <f>+'[1]Base de datos  1'!F3405</f>
        <v>Litoral 2</v>
      </c>
      <c r="G778" s="201">
        <f>+'[1]Base de datos  1'!H3405</f>
        <v>2393</v>
      </c>
    </row>
    <row r="779" spans="1:8" x14ac:dyDescent="0.25">
      <c r="A779" s="33">
        <f>+'[1]Base de datos  1'!A3406</f>
        <v>44105</v>
      </c>
      <c r="B779" t="str">
        <f>+'[1]Base de datos  1'!C3406</f>
        <v>Celular</v>
      </c>
      <c r="C779" s="33">
        <f>+'[1]Base de datos  1'!D3406</f>
        <v>44105</v>
      </c>
      <c r="D779" t="str">
        <f>+'[1]Base de datos  1'!E3406</f>
        <v>TR</v>
      </c>
      <c r="E779" t="str">
        <f>+'[1]Base de datos  1'!F3406</f>
        <v>Celular CH</v>
      </c>
      <c r="G779" s="201">
        <f>+'[1]Base de datos  1'!H3406</f>
        <v>6990</v>
      </c>
    </row>
    <row r="780" spans="1:8" x14ac:dyDescent="0.25">
      <c r="A780" s="33">
        <f>+'[1]Base de datos  1'!A3407</f>
        <v>44105</v>
      </c>
      <c r="B780" t="str">
        <f>+'[1]Base de datos  1'!C3407</f>
        <v>Sueldos</v>
      </c>
      <c r="C780" s="33">
        <f>+'[1]Base de datos  1'!D3407</f>
        <v>44105</v>
      </c>
      <c r="D780" t="str">
        <f>+'[1]Base de datos  1'!E3407</f>
        <v>TR</v>
      </c>
      <c r="E780" t="str">
        <f>+'[1]Base de datos  1'!F3407</f>
        <v>Previred CH</v>
      </c>
      <c r="G780" s="201">
        <f>+'[1]Base de datos  1'!H3407</f>
        <v>157235</v>
      </c>
    </row>
    <row r="781" spans="1:8" x14ac:dyDescent="0.25">
      <c r="A781" s="33">
        <f>+'[1]Base de datos  1'!A3408</f>
        <v>44105</v>
      </c>
      <c r="B781" t="str">
        <f>+'[1]Base de datos  1'!C3408</f>
        <v>Mantencion</v>
      </c>
      <c r="C781" s="33">
        <f>+'[1]Base de datos  1'!D3408</f>
        <v>44109</v>
      </c>
      <c r="D781" t="str">
        <f>+'[1]Base de datos  1'!E3408</f>
        <v>TR</v>
      </c>
      <c r="E781" t="str">
        <f>+'[1]Base de datos  1'!F3408</f>
        <v>Ferreteria El Yeco x Cierro lado sede</v>
      </c>
      <c r="G781" s="201">
        <f>+'[1]Base de datos  1'!H3408</f>
        <v>44780</v>
      </c>
    </row>
    <row r="782" spans="1:8" x14ac:dyDescent="0.25">
      <c r="A782" s="33">
        <f>+'[1]Base de datos  1'!A3409</f>
        <v>44105</v>
      </c>
      <c r="B782" t="str">
        <f>+'[1]Base de datos  1'!C3409</f>
        <v>Mantencion</v>
      </c>
      <c r="C782" s="33">
        <f>+'[1]Base de datos  1'!D3409</f>
        <v>44109</v>
      </c>
      <c r="D782" t="str">
        <f>+'[1]Base de datos  1'!E3409</f>
        <v>TR</v>
      </c>
      <c r="E782" t="str">
        <f>+'[1]Base de datos  1'!F3409</f>
        <v>Silvio Gonzalez Desmalezacion</v>
      </c>
      <c r="G782" s="201">
        <f>+'[1]Base de datos  1'!H3409</f>
        <v>40000</v>
      </c>
    </row>
    <row r="783" spans="1:8" x14ac:dyDescent="0.25">
      <c r="A783" s="33">
        <f>+'[1]Base de datos  1'!A3410</f>
        <v>44105</v>
      </c>
      <c r="B783" t="str">
        <f>+'[1]Base de datos  1'!C3410</f>
        <v>Mantencion</v>
      </c>
      <c r="C783" s="33">
        <f>+'[1]Base de datos  1'!D3410</f>
        <v>44110</v>
      </c>
      <c r="D783" t="str">
        <f>+'[1]Base de datos  1'!E3410</f>
        <v>TR</v>
      </c>
      <c r="E783" t="str">
        <f>+'[1]Base de datos  1'!F3410</f>
        <v>C.H. x Cierro lado Sede</v>
      </c>
      <c r="G783" s="201">
        <f>+'[1]Base de datos  1'!H3410</f>
        <v>30000</v>
      </c>
    </row>
    <row r="784" spans="1:8" x14ac:dyDescent="0.25">
      <c r="A784" s="33">
        <f>+'[1]Base de datos  1'!A3411</f>
        <v>44105</v>
      </c>
      <c r="B784" t="str">
        <f>+'[1]Base de datos  1'!C3411</f>
        <v>Administracion</v>
      </c>
      <c r="C784" s="33">
        <f>+'[1]Base de datos  1'!D3411</f>
        <v>44110</v>
      </c>
      <c r="D784" t="str">
        <f>+'[1]Base de datos  1'!E3411</f>
        <v>com.</v>
      </c>
      <c r="E784" t="str">
        <f>+'[1]Base de datos  1'!F3411</f>
        <v>Seg. Fraude</v>
      </c>
      <c r="G784" s="201">
        <f>+'[1]Base de datos  1'!H3411</f>
        <v>4026</v>
      </c>
    </row>
    <row r="785" spans="1:8" x14ac:dyDescent="0.25">
      <c r="A785" s="33">
        <f>+'[1]Base de datos  1'!A3412</f>
        <v>44105</v>
      </c>
      <c r="B785" t="str">
        <f>+'[1]Base de datos  1'!C3412</f>
        <v>Agua</v>
      </c>
      <c r="C785" s="33">
        <f>+'[1]Base de datos  1'!D3412</f>
        <v>44112</v>
      </c>
      <c r="D785" t="str">
        <f>+'[1]Base de datos  1'!E3412</f>
        <v>TR</v>
      </c>
      <c r="E785" t="str">
        <f>+'[1]Base de datos  1'!F3412</f>
        <v>2 Camiones de Agua Cist. Dist.</v>
      </c>
      <c r="G785" s="201">
        <f>+'[1]Base de datos  1'!H3412</f>
        <v>80000</v>
      </c>
    </row>
    <row r="786" spans="1:8" x14ac:dyDescent="0.25">
      <c r="A786" s="33">
        <f>+'[1]Base de datos  1'!A3413</f>
        <v>44105</v>
      </c>
      <c r="B786" t="str">
        <f>+'[1]Base de datos  1'!C3413</f>
        <v>Basura</v>
      </c>
      <c r="C786" s="33">
        <f>+'[1]Base de datos  1'!D3413</f>
        <v>44112</v>
      </c>
      <c r="D786" t="str">
        <f>+'[1]Base de datos  1'!E3413</f>
        <v>TR</v>
      </c>
      <c r="E786" t="str">
        <f>+'[1]Base de datos  1'!F3413</f>
        <v>Retiro Basura 6 Oct.20</v>
      </c>
      <c r="G786" s="201">
        <f>+'[1]Base de datos  1'!H3413</f>
        <v>120000</v>
      </c>
    </row>
    <row r="787" spans="1:8" x14ac:dyDescent="0.25">
      <c r="A787" s="33">
        <f>+'[1]Base de datos  1'!A3414</f>
        <v>44105</v>
      </c>
      <c r="B787" t="str">
        <f>+'[1]Base de datos  1'!C3414</f>
        <v>Basura</v>
      </c>
      <c r="C787" s="33">
        <f>+'[1]Base de datos  1'!D3414</f>
        <v>44118</v>
      </c>
      <c r="D787" t="str">
        <f>+'[1]Base de datos  1'!E3414</f>
        <v>TR</v>
      </c>
      <c r="E787" t="str">
        <f>+'[1]Base de datos  1'!F3414</f>
        <v>Retiro Basura 13 Oct.20</v>
      </c>
      <c r="G787" s="201">
        <f>+'[1]Base de datos  1'!H3414</f>
        <v>120000</v>
      </c>
    </row>
    <row r="788" spans="1:8" x14ac:dyDescent="0.25">
      <c r="A788" s="33">
        <f>+'[1]Base de datos  1'!A3415</f>
        <v>44105</v>
      </c>
      <c r="B788" t="str">
        <f>+'[1]Base de datos  1'!C3415</f>
        <v>Sueldos</v>
      </c>
      <c r="C788" s="33">
        <f>+'[1]Base de datos  1'!D3415</f>
        <v>44119</v>
      </c>
      <c r="D788" t="str">
        <f>+'[1]Base de datos  1'!E3415</f>
        <v>TR</v>
      </c>
      <c r="E788" t="str">
        <f>+'[1]Base de datos  1'!F3415</f>
        <v>Adelanto CH</v>
      </c>
      <c r="G788" s="201">
        <f>+'[1]Base de datos  1'!H3415</f>
        <v>120000</v>
      </c>
    </row>
    <row r="789" spans="1:8" x14ac:dyDescent="0.25">
      <c r="A789" s="33">
        <f>+'[1]Base de datos  1'!A3416</f>
        <v>44105</v>
      </c>
      <c r="B789" t="str">
        <f>+'[1]Base de datos  1'!C3416</f>
        <v>Agua</v>
      </c>
      <c r="C789" s="33">
        <f>+'[1]Base de datos  1'!D3416</f>
        <v>44120</v>
      </c>
      <c r="D789" t="str">
        <f>+'[1]Base de datos  1'!E3416</f>
        <v>TR</v>
      </c>
      <c r="E789" t="str">
        <f>+'[1]Base de datos  1'!F3416</f>
        <v>2 Camiones de Agua Cist. Dist.</v>
      </c>
      <c r="G789" s="201">
        <f>+'[1]Base de datos  1'!H3416</f>
        <v>80000</v>
      </c>
    </row>
    <row r="790" spans="1:8" x14ac:dyDescent="0.25">
      <c r="A790" s="33">
        <f>+'[1]Base de datos  1'!A3417</f>
        <v>44105</v>
      </c>
      <c r="B790" t="str">
        <f>+'[1]Base de datos  1'!C3417</f>
        <v>Mantencion</v>
      </c>
      <c r="C790" s="33">
        <f>+'[1]Base de datos  1'!D3417</f>
        <v>44123</v>
      </c>
      <c r="D790" t="str">
        <f>+'[1]Base de datos  1'!E3417</f>
        <v>TR</v>
      </c>
      <c r="E790" t="str">
        <f>+'[1]Base de datos  1'!F3417</f>
        <v>Edwards x Rep. Porton Villarrica</v>
      </c>
      <c r="G790" s="201">
        <f>+'[1]Base de datos  1'!H3417</f>
        <v>15000</v>
      </c>
    </row>
    <row r="791" spans="1:8" x14ac:dyDescent="0.25">
      <c r="A791" s="33">
        <f>+'[1]Base de datos  1'!A3418</f>
        <v>44105</v>
      </c>
      <c r="B791" t="str">
        <f>+'[1]Base de datos  1'!C3418</f>
        <v>Basura</v>
      </c>
      <c r="C791" s="33">
        <f>+'[1]Base de datos  1'!D3418</f>
        <v>44125</v>
      </c>
      <c r="D791" t="str">
        <f>+'[1]Base de datos  1'!E3418</f>
        <v>TR</v>
      </c>
      <c r="E791" t="str">
        <f>+'[1]Base de datos  1'!F3418</f>
        <v>Retiro Basura 20 Oct. 2020</v>
      </c>
      <c r="G791" s="201">
        <f>+'[1]Base de datos  1'!H3418</f>
        <v>120000</v>
      </c>
    </row>
    <row r="792" spans="1:8" x14ac:dyDescent="0.25">
      <c r="A792" s="33">
        <f>+'[1]Base de datos  1'!A3419</f>
        <v>44105</v>
      </c>
      <c r="B792" t="str">
        <f>+'[1]Base de datos  1'!C3419</f>
        <v>Agua</v>
      </c>
      <c r="C792" s="33">
        <f>+'[1]Base de datos  1'!D3419</f>
        <v>44126</v>
      </c>
      <c r="D792" t="str">
        <f>+'[1]Base de datos  1'!E3419</f>
        <v>TR</v>
      </c>
      <c r="E792" t="str">
        <f>+'[1]Base de datos  1'!F3419</f>
        <v>2 Camiones de Agua Cist. Dist.</v>
      </c>
      <c r="G792" s="201">
        <f>+'[1]Base de datos  1'!H3419</f>
        <v>80000</v>
      </c>
    </row>
    <row r="793" spans="1:8" x14ac:dyDescent="0.25">
      <c r="A793" s="33">
        <f>+'[1]Base de datos  1'!A3420</f>
        <v>44105</v>
      </c>
      <c r="B793" t="str">
        <f>+'[1]Base de datos  1'!C3420</f>
        <v>Mantencion</v>
      </c>
      <c r="C793" s="33">
        <f>+'[1]Base de datos  1'!D3420</f>
        <v>44127</v>
      </c>
      <c r="D793" t="str">
        <f>+'[1]Base de datos  1'!E3420</f>
        <v>TR</v>
      </c>
      <c r="E793" t="str">
        <f>+'[1]Base de datos  1'!F3420</f>
        <v>Ferreteria El Yeco x Art.Aseo</v>
      </c>
      <c r="G793" s="201">
        <f>+'[1]Base de datos  1'!H3420</f>
        <v>20650</v>
      </c>
    </row>
    <row r="794" spans="1:8" x14ac:dyDescent="0.25">
      <c r="A794" s="33">
        <f>+'[1]Base de datos  1'!A3421</f>
        <v>44105</v>
      </c>
      <c r="B794" t="str">
        <f>+'[1]Base de datos  1'!C3421</f>
        <v>caja chica</v>
      </c>
      <c r="C794" s="33">
        <f>+'[1]Base de datos  1'!D3421</f>
        <v>44130</v>
      </c>
      <c r="D794" t="str">
        <f>+'[1]Base de datos  1'!E3421</f>
        <v>TR</v>
      </c>
      <c r="E794" t="str">
        <f>+'[1]Base de datos  1'!F3421</f>
        <v>Caja Chica R.Figueroa oct.</v>
      </c>
      <c r="G794" s="201">
        <f>+'[1]Base de datos  1'!H3421</f>
        <v>100000</v>
      </c>
    </row>
    <row r="795" spans="1:8" x14ac:dyDescent="0.25">
      <c r="A795" s="33">
        <f>+'[1]Base de datos  1'!A3422</f>
        <v>44105</v>
      </c>
      <c r="B795" t="str">
        <f>+'[1]Base de datos  1'!C3422</f>
        <v>Basura</v>
      </c>
      <c r="C795" s="33">
        <f>+'[1]Base de datos  1'!D3422</f>
        <v>44132</v>
      </c>
      <c r="D795" t="str">
        <f>+'[1]Base de datos  1'!E3422</f>
        <v>TR</v>
      </c>
      <c r="E795" t="str">
        <f>+'[1]Base de datos  1'!F3422</f>
        <v>Retiro Basura 27 Oct.20</v>
      </c>
      <c r="G795" s="201">
        <f>+'[1]Base de datos  1'!H3422</f>
        <v>120000</v>
      </c>
    </row>
    <row r="796" spans="1:8" x14ac:dyDescent="0.25">
      <c r="A796" s="33">
        <f>+'[1]Base de datos  1'!A3423</f>
        <v>44105</v>
      </c>
      <c r="B796" t="str">
        <f>+'[1]Base de datos  1'!C3423</f>
        <v>Sueldos</v>
      </c>
      <c r="C796" s="33">
        <f>+'[1]Base de datos  1'!D3423</f>
        <v>44132</v>
      </c>
      <c r="D796" t="str">
        <f>+'[1]Base de datos  1'!E3423</f>
        <v>TR</v>
      </c>
      <c r="E796" t="str">
        <f>+'[1]Base de datos  1'!F3423</f>
        <v>Liq. Sueldo CH</v>
      </c>
      <c r="G796" s="201">
        <f>+'[1]Base de datos  1'!H3423</f>
        <v>285650</v>
      </c>
    </row>
    <row r="797" spans="1:8" x14ac:dyDescent="0.25">
      <c r="A797" s="127">
        <f>+'[1]Base de datos  1'!A3424</f>
        <v>44105</v>
      </c>
      <c r="B797" s="128" t="str">
        <f>+'[1]Base de datos  1'!C3424</f>
        <v>Agua</v>
      </c>
      <c r="C797" s="127">
        <f>+'[1]Base de datos  1'!D3424</f>
        <v>44132</v>
      </c>
      <c r="D797" s="128" t="str">
        <f>+'[1]Base de datos  1'!E3424</f>
        <v>TR</v>
      </c>
      <c r="E797" s="128" t="str">
        <f>+'[1]Base de datos  1'!F3424</f>
        <v>2 Camiones de Agua Cist. Dist.</v>
      </c>
      <c r="F797" s="128"/>
      <c r="G797" s="251">
        <f>+'[1]Base de datos  1'!H3424</f>
        <v>80000</v>
      </c>
      <c r="H797" s="251">
        <f>SUM(G776:G797)</f>
        <v>1744316</v>
      </c>
    </row>
    <row r="798" spans="1:8" x14ac:dyDescent="0.25">
      <c r="A798" s="33">
        <f>+'[1]Base de datos  1'!A3425</f>
        <v>44136</v>
      </c>
      <c r="B798" t="str">
        <f>+'[1]Base de datos  1'!C3425</f>
        <v>luz</v>
      </c>
      <c r="C798" s="33">
        <f>+'[1]Base de datos  1'!D3425</f>
        <v>44137</v>
      </c>
      <c r="D798" t="str">
        <f>+'[1]Base de datos  1'!E3425</f>
        <v>TR</v>
      </c>
      <c r="E798" t="str">
        <f>+'[1]Base de datos  1'!F3425</f>
        <v>Litoral 3</v>
      </c>
      <c r="G798" s="201">
        <f>+'[1]Base de datos  1'!H3425</f>
        <v>32764</v>
      </c>
    </row>
    <row r="799" spans="1:8" x14ac:dyDescent="0.25">
      <c r="A799" s="33">
        <f>+'[1]Base de datos  1'!A3426</f>
        <v>44136</v>
      </c>
      <c r="B799" t="str">
        <f>+'[1]Base de datos  1'!C3426</f>
        <v>luz</v>
      </c>
      <c r="C799" s="33">
        <f>+'[1]Base de datos  1'!D3426</f>
        <v>44137</v>
      </c>
      <c r="D799" t="str">
        <f>+'[1]Base de datos  1'!E3426</f>
        <v>TR</v>
      </c>
      <c r="E799" t="str">
        <f>+'[1]Base de datos  1'!F3426</f>
        <v>Litoral 2</v>
      </c>
      <c r="G799" s="201">
        <f>+'[1]Base de datos  1'!H3426</f>
        <v>179475</v>
      </c>
    </row>
    <row r="800" spans="1:8" x14ac:dyDescent="0.25">
      <c r="A800" s="33">
        <f>+'[1]Base de datos  1'!A3427</f>
        <v>44136</v>
      </c>
      <c r="B800" t="str">
        <f>+'[1]Base de datos  1'!C3427</f>
        <v>luz</v>
      </c>
      <c r="C800" s="33">
        <f>+'[1]Base de datos  1'!D3427</f>
        <v>44137</v>
      </c>
      <c r="D800" t="str">
        <f>+'[1]Base de datos  1'!E3427</f>
        <v>TR</v>
      </c>
      <c r="E800" t="str">
        <f>+'[1]Base de datos  1'!F3427</f>
        <v xml:space="preserve">Litoral </v>
      </c>
      <c r="G800" s="201">
        <f>+'[1]Base de datos  1'!H3427</f>
        <v>2970</v>
      </c>
    </row>
    <row r="801" spans="1:7" x14ac:dyDescent="0.25">
      <c r="A801" s="33">
        <f>+'[1]Base de datos  1'!A3428</f>
        <v>44136</v>
      </c>
      <c r="B801" t="str">
        <f>+'[1]Base de datos  1'!C3428</f>
        <v>Internet</v>
      </c>
      <c r="C801" s="33">
        <f>+'[1]Base de datos  1'!D3428</f>
        <v>44137</v>
      </c>
      <c r="D801" t="str">
        <f>+'[1]Base de datos  1'!E3428</f>
        <v>TR</v>
      </c>
      <c r="E801" t="str">
        <f>+'[1]Base de datos  1'!F3428</f>
        <v>Entel encargado</v>
      </c>
      <c r="G801" s="201">
        <f>+'[1]Base de datos  1'!H3428</f>
        <v>6990</v>
      </c>
    </row>
    <row r="802" spans="1:7" x14ac:dyDescent="0.25">
      <c r="A802" s="33">
        <f>+'[1]Base de datos  1'!A3429</f>
        <v>44136</v>
      </c>
      <c r="B802" t="str">
        <f>+'[1]Base de datos  1'!C3429</f>
        <v>caja chica</v>
      </c>
      <c r="C802" s="33">
        <f>+'[1]Base de datos  1'!D3429</f>
        <v>44137</v>
      </c>
      <c r="D802" t="str">
        <f>+'[1]Base de datos  1'!E3429</f>
        <v>TR</v>
      </c>
      <c r="E802" t="str">
        <f>+'[1]Base de datos  1'!F3429</f>
        <v>Caja chica Noviembre RF</v>
      </c>
      <c r="G802" s="201">
        <f>+'[1]Base de datos  1'!H3429</f>
        <v>100000</v>
      </c>
    </row>
    <row r="803" spans="1:7" x14ac:dyDescent="0.25">
      <c r="A803" s="33">
        <f>+'[1]Base de datos  1'!A3430</f>
        <v>44136</v>
      </c>
      <c r="B803" t="str">
        <f>+'[1]Base de datos  1'!C3430</f>
        <v>Sueldos</v>
      </c>
      <c r="C803" s="33">
        <f>+'[1]Base de datos  1'!D3430</f>
        <v>44138</v>
      </c>
      <c r="D803" t="str">
        <f>+'[1]Base de datos  1'!E3430</f>
        <v>TR</v>
      </c>
      <c r="E803" t="str">
        <f>+'[1]Base de datos  1'!F3430</f>
        <v>Previred CH</v>
      </c>
      <c r="G803" s="201">
        <f>+'[1]Base de datos  1'!H3430</f>
        <v>141822</v>
      </c>
    </row>
    <row r="804" spans="1:7" x14ac:dyDescent="0.25">
      <c r="A804" s="33">
        <f>+'[1]Base de datos  1'!A3431</f>
        <v>44136</v>
      </c>
      <c r="B804" t="str">
        <f>+'[1]Base de datos  1'!C3431</f>
        <v>Basura</v>
      </c>
      <c r="C804" s="33">
        <f>+'[1]Base de datos  1'!D3431</f>
        <v>44139</v>
      </c>
      <c r="D804" t="str">
        <f>+'[1]Base de datos  1'!E3431</f>
        <v>TR</v>
      </c>
      <c r="E804" t="str">
        <f>+'[1]Base de datos  1'!F3431</f>
        <v>Retiro Basura 3 Nov.20</v>
      </c>
      <c r="G804" s="201">
        <f>+'[1]Base de datos  1'!H3431</f>
        <v>120000</v>
      </c>
    </row>
    <row r="805" spans="1:7" x14ac:dyDescent="0.25">
      <c r="A805" s="33">
        <f>+'[1]Base de datos  1'!A3432</f>
        <v>44136</v>
      </c>
      <c r="B805" t="str">
        <f>+'[1]Base de datos  1'!C3432</f>
        <v>Agua</v>
      </c>
      <c r="C805" s="33">
        <f>+'[1]Base de datos  1'!D3432</f>
        <v>44139</v>
      </c>
      <c r="D805" t="str">
        <f>+'[1]Base de datos  1'!E3432</f>
        <v>TR</v>
      </c>
      <c r="E805" t="str">
        <f>+'[1]Base de datos  1'!F3432</f>
        <v>2 Camiones de Agua Cist. Dist.</v>
      </c>
      <c r="G805" s="201">
        <f>+'[1]Base de datos  1'!H3432</f>
        <v>80000</v>
      </c>
    </row>
    <row r="806" spans="1:7" x14ac:dyDescent="0.25">
      <c r="A806" s="33">
        <f>+'[1]Base de datos  1'!A3433</f>
        <v>44136</v>
      </c>
      <c r="B806" t="str">
        <f>+'[1]Base de datos  1'!C3433</f>
        <v>Administracion</v>
      </c>
      <c r="C806" s="33">
        <f>+'[1]Base de datos  1'!D3433</f>
        <v>44141</v>
      </c>
      <c r="D806" t="str">
        <f>+'[1]Base de datos  1'!E3433</f>
        <v>COM</v>
      </c>
      <c r="E806" t="str">
        <f>+'[1]Base de datos  1'!F3433</f>
        <v>Seg. Fraude</v>
      </c>
      <c r="G806" s="201">
        <f>+'[1]Base de datos  1'!H3433</f>
        <v>4048</v>
      </c>
    </row>
    <row r="807" spans="1:7" x14ac:dyDescent="0.25">
      <c r="A807" s="33">
        <f>+'[1]Base de datos  1'!A3434</f>
        <v>44136</v>
      </c>
      <c r="B807" t="str">
        <f>+'[1]Base de datos  1'!C3434</f>
        <v>Mantencion</v>
      </c>
      <c r="C807" s="33">
        <f>+'[1]Base de datos  1'!D3434</f>
        <v>44144</v>
      </c>
      <c r="D807" t="str">
        <f>+'[1]Base de datos  1'!E3434</f>
        <v>TR</v>
      </c>
      <c r="E807" t="str">
        <f>+'[1]Base de datos  1'!F3434</f>
        <v>Angel x Rep. Luminarias</v>
      </c>
      <c r="G807" s="201">
        <f>+'[1]Base de datos  1'!H3434</f>
        <v>15000</v>
      </c>
    </row>
    <row r="808" spans="1:7" x14ac:dyDescent="0.25">
      <c r="A808" s="33">
        <f>+'[1]Base de datos  1'!A3435</f>
        <v>44136</v>
      </c>
      <c r="B808" t="str">
        <f>+'[1]Base de datos  1'!C3435</f>
        <v>Basura</v>
      </c>
      <c r="C808" s="33">
        <f>+'[1]Base de datos  1'!D3435</f>
        <v>44144</v>
      </c>
      <c r="D808" t="str">
        <f>+'[1]Base de datos  1'!E3435</f>
        <v>TR</v>
      </c>
      <c r="E808" t="str">
        <f>+'[1]Base de datos  1'!F3435</f>
        <v>Retiro Basura 10 Nov.20</v>
      </c>
      <c r="G808" s="201">
        <f>+'[1]Base de datos  1'!H3435</f>
        <v>120000</v>
      </c>
    </row>
    <row r="809" spans="1:7" x14ac:dyDescent="0.25">
      <c r="A809" s="33">
        <f>+'[1]Base de datos  1'!A3436</f>
        <v>44136</v>
      </c>
      <c r="B809" t="str">
        <f>+'[1]Base de datos  1'!C3436</f>
        <v>Agua</v>
      </c>
      <c r="C809" s="33">
        <f>+'[1]Base de datos  1'!D3436</f>
        <v>44148</v>
      </c>
      <c r="D809" t="str">
        <f>+'[1]Base de datos  1'!E3436</f>
        <v>TR</v>
      </c>
      <c r="E809" t="str">
        <f>+'[1]Base de datos  1'!F3436</f>
        <v>2 Camiones de Agua Cist. Dist.</v>
      </c>
      <c r="G809" s="201">
        <f>+'[1]Base de datos  1'!H3436</f>
        <v>80000</v>
      </c>
    </row>
    <row r="810" spans="1:7" x14ac:dyDescent="0.25">
      <c r="A810" s="33">
        <f>+'[1]Base de datos  1'!A3437</f>
        <v>44136</v>
      </c>
      <c r="B810" t="str">
        <f>+'[1]Base de datos  1'!C3437</f>
        <v>Sueldos</v>
      </c>
      <c r="C810" s="33">
        <f>+'[1]Base de datos  1'!D3437</f>
        <v>44151</v>
      </c>
      <c r="D810" t="str">
        <f>+'[1]Base de datos  1'!E3437</f>
        <v>TR</v>
      </c>
      <c r="E810" t="str">
        <f>+'[1]Base de datos  1'!F3437</f>
        <v>Adelanto CH. sueldo</v>
      </c>
      <c r="G810" s="201">
        <f>+'[1]Base de datos  1'!H3437</f>
        <v>120000</v>
      </c>
    </row>
    <row r="811" spans="1:7" x14ac:dyDescent="0.25">
      <c r="A811" s="33">
        <f>+'[1]Base de datos  1'!A3438</f>
        <v>44136</v>
      </c>
      <c r="B811" t="str">
        <f>+'[1]Base de datos  1'!C3438</f>
        <v>deposito a plazo</v>
      </c>
      <c r="C811" s="33">
        <f>+'[1]Base de datos  1'!D3438</f>
        <v>44152</v>
      </c>
      <c r="D811" t="str">
        <f>+'[1]Base de datos  1'!E3438</f>
        <v>TR</v>
      </c>
      <c r="E811" t="str">
        <f>+'[1]Base de datos  1'!F3438</f>
        <v>Deposito a plazo 90 dias</v>
      </c>
      <c r="G811" s="201">
        <f>+'[1]Base de datos  1'!H3438</f>
        <v>30000000</v>
      </c>
    </row>
    <row r="812" spans="1:7" x14ac:dyDescent="0.25">
      <c r="A812" s="33">
        <f>+'[1]Base de datos  1'!A3439</f>
        <v>44136</v>
      </c>
      <c r="B812" t="str">
        <f>+'[1]Base de datos  1'!C3439</f>
        <v>Basura</v>
      </c>
      <c r="C812" s="33">
        <f>+'[1]Base de datos  1'!D3439</f>
        <v>44154</v>
      </c>
      <c r="D812" t="str">
        <f>+'[1]Base de datos  1'!E3439</f>
        <v>TR</v>
      </c>
      <c r="E812" t="str">
        <f>+'[1]Base de datos  1'!F3439</f>
        <v>Retiro de Basura 18 Nov.20</v>
      </c>
      <c r="G812" s="201">
        <f>+'[1]Base de datos  1'!H3439</f>
        <v>120000</v>
      </c>
    </row>
    <row r="813" spans="1:7" x14ac:dyDescent="0.25">
      <c r="A813" s="33">
        <f>+'[1]Base de datos  1'!A3440</f>
        <v>44136</v>
      </c>
      <c r="B813" t="str">
        <f>+'[1]Base de datos  1'!C3440</f>
        <v>Agua</v>
      </c>
      <c r="C813" s="33">
        <f>+'[1]Base de datos  1'!D3440</f>
        <v>44155</v>
      </c>
      <c r="D813" t="str">
        <f>+'[1]Base de datos  1'!E3440</f>
        <v>TR</v>
      </c>
      <c r="E813" t="str">
        <f>+'[1]Base de datos  1'!F3440</f>
        <v>2 Camiones de Agua Cist. Dist.</v>
      </c>
      <c r="G813" s="201">
        <f>+'[1]Base de datos  1'!H3440</f>
        <v>80000</v>
      </c>
    </row>
    <row r="814" spans="1:7" x14ac:dyDescent="0.25">
      <c r="A814" s="33">
        <f>+'[1]Base de datos  1'!A3441</f>
        <v>44136</v>
      </c>
      <c r="B814" t="str">
        <f>+'[1]Base de datos  1'!C3441</f>
        <v>Mantencion</v>
      </c>
      <c r="C814" s="33">
        <f>+'[1]Base de datos  1'!D3441</f>
        <v>44159</v>
      </c>
      <c r="D814" t="str">
        <f>+'[1]Base de datos  1'!E3441</f>
        <v>TR</v>
      </c>
      <c r="E814" t="str">
        <f>+'[1]Base de datos  1'!F3441</f>
        <v>Angel x Rep. Luminarias</v>
      </c>
      <c r="G814" s="201">
        <f>+'[1]Base de datos  1'!H3441</f>
        <v>25000</v>
      </c>
    </row>
    <row r="815" spans="1:7" x14ac:dyDescent="0.25">
      <c r="A815" s="33">
        <f>+'[1]Base de datos  1'!A3442</f>
        <v>44136</v>
      </c>
      <c r="B815" t="str">
        <f>+'[1]Base de datos  1'!C3442</f>
        <v>Basura</v>
      </c>
      <c r="C815" s="33">
        <f>+'[1]Base de datos  1'!D3442</f>
        <v>44160</v>
      </c>
      <c r="D815" t="str">
        <f>+'[1]Base de datos  1'!E3442</f>
        <v>TR</v>
      </c>
      <c r="E815" t="str">
        <f>+'[1]Base de datos  1'!F3442</f>
        <v>Retiro Basura 24 Nov.20</v>
      </c>
      <c r="G815" s="201">
        <f>+'[1]Base de datos  1'!H3442</f>
        <v>120000</v>
      </c>
    </row>
    <row r="816" spans="1:7" x14ac:dyDescent="0.25">
      <c r="A816" s="33">
        <f>+'[1]Base de datos  1'!A3443</f>
        <v>44136</v>
      </c>
      <c r="B816" t="str">
        <f>+'[1]Base de datos  1'!C3443</f>
        <v>Mantencion</v>
      </c>
      <c r="C816" s="33">
        <f>+'[1]Base de datos  1'!D3443</f>
        <v>44161</v>
      </c>
      <c r="D816" t="str">
        <f>+'[1]Base de datos  1'!E3443</f>
        <v>TR</v>
      </c>
      <c r="E816" t="str">
        <f>+'[1]Base de datos  1'!F3443</f>
        <v>Ferretaria El Yeco insumos</v>
      </c>
      <c r="G816" s="201">
        <f>+'[1]Base de datos  1'!H3443</f>
        <v>16300</v>
      </c>
    </row>
    <row r="817" spans="1:8" x14ac:dyDescent="0.25">
      <c r="A817" s="33">
        <f>+'[1]Base de datos  1'!A3444</f>
        <v>44136</v>
      </c>
      <c r="B817" t="str">
        <f>+'[1]Base de datos  1'!C3444</f>
        <v>Agua</v>
      </c>
      <c r="C817" s="33">
        <f>+'[1]Base de datos  1'!D3444</f>
        <v>44161</v>
      </c>
      <c r="D817" t="str">
        <f>+'[1]Base de datos  1'!E3444</f>
        <v>TR</v>
      </c>
      <c r="E817" t="str">
        <f>+'[1]Base de datos  1'!F3444</f>
        <v>2 Camiones de Agua Cist. Dist.</v>
      </c>
      <c r="G817" s="201">
        <f>+'[1]Base de datos  1'!H3444</f>
        <v>80000</v>
      </c>
    </row>
    <row r="818" spans="1:8" x14ac:dyDescent="0.25">
      <c r="A818" s="127">
        <f>+'[1]Base de datos  1'!A3445</f>
        <v>44136</v>
      </c>
      <c r="B818" s="128" t="str">
        <f>+'[1]Base de datos  1'!C3445</f>
        <v>Sueldos</v>
      </c>
      <c r="C818" s="127">
        <f>+'[1]Base de datos  1'!D3445</f>
        <v>44165</v>
      </c>
      <c r="D818" s="128" t="str">
        <f>+'[1]Base de datos  1'!E3445</f>
        <v>TR</v>
      </c>
      <c r="E818" s="128" t="str">
        <f>+'[1]Base de datos  1'!F3445</f>
        <v>Liq. CH Nov.20</v>
      </c>
      <c r="F818" s="128"/>
      <c r="G818" s="251">
        <f>+'[1]Base de datos  1'!H3445</f>
        <v>285650</v>
      </c>
      <c r="H818" s="251">
        <f>SUM(G798:G818)</f>
        <v>31730019</v>
      </c>
    </row>
    <row r="819" spans="1:8" x14ac:dyDescent="0.25">
      <c r="A819" s="33">
        <f>+'[1]Base de datos  1'!A3446</f>
        <v>44166</v>
      </c>
      <c r="B819" t="str">
        <f>+'[1]Base de datos  1'!C3446</f>
        <v>Basura</v>
      </c>
      <c r="C819" s="33">
        <f>+'[1]Base de datos  1'!D3446</f>
        <v>44166</v>
      </c>
      <c r="D819" t="str">
        <f>+'[1]Base de datos  1'!E3446</f>
        <v>TR</v>
      </c>
      <c r="E819" t="str">
        <f>+'[1]Base de datos  1'!F3446</f>
        <v>Retiro Basura 1 Dic.20</v>
      </c>
      <c r="G819" s="201">
        <f>+'[1]Base de datos  1'!H3446</f>
        <v>120000</v>
      </c>
    </row>
    <row r="820" spans="1:8" x14ac:dyDescent="0.25">
      <c r="A820" s="33">
        <f>+'[1]Base de datos  1'!A3447</f>
        <v>44166</v>
      </c>
      <c r="B820" t="str">
        <f>+'[1]Base de datos  1'!C3447</f>
        <v>luz</v>
      </c>
      <c r="C820" s="33">
        <f>+'[1]Base de datos  1'!D3447</f>
        <v>44167</v>
      </c>
      <c r="D820" t="str">
        <f>+'[1]Base de datos  1'!E3447</f>
        <v>TR</v>
      </c>
      <c r="E820" t="str">
        <f>+'[1]Base de datos  1'!F3447</f>
        <v xml:space="preserve">litoral </v>
      </c>
      <c r="G820" s="201">
        <f>+'[1]Base de datos  1'!H3447</f>
        <v>171493</v>
      </c>
    </row>
    <row r="821" spans="1:8" x14ac:dyDescent="0.25">
      <c r="A821" s="33">
        <f>+'[1]Base de datos  1'!A3448</f>
        <v>44166</v>
      </c>
      <c r="B821" t="str">
        <f>+'[1]Base de datos  1'!C3448</f>
        <v>luz</v>
      </c>
      <c r="C821" s="33">
        <f>+'[1]Base de datos  1'!D3448</f>
        <v>44167</v>
      </c>
      <c r="D821" t="str">
        <f>+'[1]Base de datos  1'!E3448</f>
        <v>TR</v>
      </c>
      <c r="E821" t="str">
        <f>+'[1]Base de datos  1'!F3448</f>
        <v xml:space="preserve">litoral </v>
      </c>
      <c r="G821" s="201">
        <f>+'[1]Base de datos  1'!H3448</f>
        <v>36940</v>
      </c>
    </row>
    <row r="822" spans="1:8" x14ac:dyDescent="0.25">
      <c r="A822" s="33">
        <f>+'[1]Base de datos  1'!A3449</f>
        <v>44166</v>
      </c>
      <c r="B822" t="str">
        <f>+'[1]Base de datos  1'!C3449</f>
        <v>luz</v>
      </c>
      <c r="C822" s="33">
        <f>+'[1]Base de datos  1'!D3449</f>
        <v>44167</v>
      </c>
      <c r="D822" t="str">
        <f>+'[1]Base de datos  1'!E3449</f>
        <v>TR</v>
      </c>
      <c r="E822" t="str">
        <f>+'[1]Base de datos  1'!F3449</f>
        <v xml:space="preserve">litoral </v>
      </c>
      <c r="G822" s="201">
        <f>+'[1]Base de datos  1'!H3449</f>
        <v>3019</v>
      </c>
    </row>
    <row r="823" spans="1:8" x14ac:dyDescent="0.25">
      <c r="A823" s="33">
        <f>+'[1]Base de datos  1'!A3450</f>
        <v>44166</v>
      </c>
      <c r="B823" t="str">
        <f>+'[1]Base de datos  1'!C3450</f>
        <v>Celular</v>
      </c>
      <c r="C823" s="33">
        <f>+'[1]Base de datos  1'!D3450</f>
        <v>44167</v>
      </c>
      <c r="D823" t="str">
        <f>+'[1]Base de datos  1'!E3450</f>
        <v>TR</v>
      </c>
      <c r="E823" t="str">
        <f>+'[1]Base de datos  1'!F3450</f>
        <v>Celular CH</v>
      </c>
      <c r="G823" s="201">
        <f>+'[1]Base de datos  1'!H3450</f>
        <v>6990</v>
      </c>
    </row>
    <row r="824" spans="1:8" x14ac:dyDescent="0.25">
      <c r="A824" s="33">
        <f>+'[1]Base de datos  1'!A3451</f>
        <v>44166</v>
      </c>
      <c r="B824" t="str">
        <f>+'[1]Base de datos  1'!C3451</f>
        <v>caja chica</v>
      </c>
      <c r="C824" s="33">
        <f>+'[1]Base de datos  1'!D3451</f>
        <v>44167</v>
      </c>
      <c r="D824" t="str">
        <f>+'[1]Base de datos  1'!E3451</f>
        <v>TR</v>
      </c>
      <c r="E824" t="str">
        <f>+'[1]Base de datos  1'!F3451</f>
        <v>Caja Chica R. Figueroa</v>
      </c>
      <c r="G824" s="201">
        <f>+'[1]Base de datos  1'!H3451</f>
        <v>100000</v>
      </c>
    </row>
    <row r="825" spans="1:8" x14ac:dyDescent="0.25">
      <c r="A825" s="33">
        <f>+'[1]Base de datos  1'!A3452</f>
        <v>44166</v>
      </c>
      <c r="B825" t="str">
        <f>+'[1]Base de datos  1'!C3452</f>
        <v>Sueldos</v>
      </c>
      <c r="C825" s="33">
        <f>+'[1]Base de datos  1'!D3452</f>
        <v>44167</v>
      </c>
      <c r="D825" t="str">
        <f>+'[1]Base de datos  1'!E3452</f>
        <v>TR</v>
      </c>
      <c r="E825" t="str">
        <f>+'[1]Base de datos  1'!F3452</f>
        <v>Previred CH</v>
      </c>
      <c r="G825" s="201">
        <f>+'[1]Base de datos  1'!H3452</f>
        <v>120950</v>
      </c>
    </row>
    <row r="826" spans="1:8" x14ac:dyDescent="0.25">
      <c r="A826" s="33">
        <f>+'[1]Base de datos  1'!A3453</f>
        <v>44166</v>
      </c>
      <c r="B826" t="str">
        <f>+'[1]Base de datos  1'!C3453</f>
        <v>Agua</v>
      </c>
      <c r="C826" s="33">
        <f>+'[1]Base de datos  1'!D3453</f>
        <v>44168</v>
      </c>
      <c r="D826" t="str">
        <f>+'[1]Base de datos  1'!E3453</f>
        <v>TR</v>
      </c>
      <c r="E826" t="str">
        <f>+'[1]Base de datos  1'!F3453</f>
        <v>2 Camiones de Agua Cist. Dist.</v>
      </c>
      <c r="G826" s="201">
        <f>+'[1]Base de datos  1'!H3453</f>
        <v>80000</v>
      </c>
    </row>
    <row r="827" spans="1:8" x14ac:dyDescent="0.25">
      <c r="A827" s="33">
        <f>+'[1]Base de datos  1'!A3454</f>
        <v>44166</v>
      </c>
      <c r="B827" t="str">
        <f>+'[1]Base de datos  1'!C3454</f>
        <v>Administracion</v>
      </c>
      <c r="C827" s="33">
        <f>+'[1]Base de datos  1'!D3454</f>
        <v>44172</v>
      </c>
      <c r="D827" t="str">
        <f>+'[1]Base de datos  1'!E3454</f>
        <v>TR</v>
      </c>
      <c r="E827" t="str">
        <f>+'[1]Base de datos  1'!F3454</f>
        <v>Seg.Fraude</v>
      </c>
      <c r="G827" s="201">
        <f>+'[1]Base de datos  1'!H3454</f>
        <v>4076</v>
      </c>
    </row>
    <row r="828" spans="1:8" x14ac:dyDescent="0.25">
      <c r="A828" s="33">
        <f>+'[1]Base de datos  1'!A3455</f>
        <v>44166</v>
      </c>
      <c r="B828" t="str">
        <f>+'[1]Base de datos  1'!C3455</f>
        <v>Basura</v>
      </c>
      <c r="C828" s="33">
        <f>+'[1]Base de datos  1'!D3455</f>
        <v>44175</v>
      </c>
      <c r="D828" t="str">
        <f>+'[1]Base de datos  1'!E3455</f>
        <v>TR</v>
      </c>
      <c r="E828" t="str">
        <f>+'[1]Base de datos  1'!F3455</f>
        <v>Retiro Basura 9 Dic.20</v>
      </c>
      <c r="G828" s="201">
        <f>+'[1]Base de datos  1'!H3455</f>
        <v>120000</v>
      </c>
    </row>
    <row r="829" spans="1:8" x14ac:dyDescent="0.25">
      <c r="A829" s="33">
        <f>+'[1]Base de datos  1'!A3456</f>
        <v>44166</v>
      </c>
      <c r="B829" t="str">
        <f>+'[1]Base de datos  1'!C3456</f>
        <v>Agua</v>
      </c>
      <c r="C829" s="33">
        <f>+'[1]Base de datos  1'!D3456</f>
        <v>44176</v>
      </c>
      <c r="D829" t="str">
        <f>+'[1]Base de datos  1'!E3456</f>
        <v>TR</v>
      </c>
      <c r="E829" t="str">
        <f>+'[1]Base de datos  1'!F3456</f>
        <v>3 Camiones de Agua Cist. Dist.</v>
      </c>
      <c r="G829" s="201">
        <f>+'[1]Base de datos  1'!H3456</f>
        <v>120000</v>
      </c>
    </row>
    <row r="830" spans="1:8" x14ac:dyDescent="0.25">
      <c r="A830" s="33">
        <f>+'[1]Base de datos  1'!A3457</f>
        <v>44166</v>
      </c>
      <c r="B830" t="str">
        <f>+'[1]Base de datos  1'!C3457</f>
        <v>Mantencion</v>
      </c>
      <c r="C830" s="33">
        <f>+'[1]Base de datos  1'!D3457</f>
        <v>44179</v>
      </c>
      <c r="D830" t="str">
        <f>+'[1]Base de datos  1'!E3457</f>
        <v>TR</v>
      </c>
      <c r="E830" t="str">
        <f>+'[1]Base de datos  1'!F3457</f>
        <v>Luis Marchant Rep Cañerias Norias</v>
      </c>
      <c r="G830" s="201">
        <f>+'[1]Base de datos  1'!H3457</f>
        <v>60000</v>
      </c>
    </row>
    <row r="831" spans="1:8" x14ac:dyDescent="0.25">
      <c r="A831" s="33">
        <f>+'[1]Base de datos  1'!A3458</f>
        <v>44166</v>
      </c>
      <c r="B831" t="str">
        <f>+'[1]Base de datos  1'!C3458</f>
        <v>Sueldos</v>
      </c>
      <c r="C831" s="33">
        <f>+'[1]Base de datos  1'!D3458</f>
        <v>44180</v>
      </c>
      <c r="D831" t="str">
        <f>+'[1]Base de datos  1'!E3458</f>
        <v>TR</v>
      </c>
      <c r="E831" t="str">
        <f>+'[1]Base de datos  1'!F3458</f>
        <v>C.Henriquez Adelanto sueldo</v>
      </c>
      <c r="G831" s="201">
        <f>+'[1]Base de datos  1'!H3458</f>
        <v>120000</v>
      </c>
    </row>
    <row r="832" spans="1:8" x14ac:dyDescent="0.25">
      <c r="A832" s="33">
        <f>+'[1]Base de datos  1'!A3459</f>
        <v>44166</v>
      </c>
      <c r="B832" t="str">
        <f>+'[1]Base de datos  1'!C3459</f>
        <v>Sueldos</v>
      </c>
      <c r="C832" s="33">
        <f>+'[1]Base de datos  1'!D3459</f>
        <v>44180</v>
      </c>
      <c r="D832" t="str">
        <f>+'[1]Base de datos  1'!E3459</f>
        <v>TR</v>
      </c>
      <c r="E832" t="str">
        <f>+'[1]Base de datos  1'!F3459</f>
        <v>C.Henriquez Aguinaldo Navidad</v>
      </c>
      <c r="G832" s="201">
        <f>+'[1]Base de datos  1'!H3459</f>
        <v>62000</v>
      </c>
    </row>
    <row r="833" spans="1:11" x14ac:dyDescent="0.25">
      <c r="A833" s="33">
        <f>+'[1]Base de datos  1'!A3460</f>
        <v>44166</v>
      </c>
      <c r="B833" t="str">
        <f>+'[1]Base de datos  1'!C3460</f>
        <v>Mantencion</v>
      </c>
      <c r="C833" s="33">
        <f>+'[1]Base de datos  1'!D3460</f>
        <v>44180</v>
      </c>
      <c r="D833" t="str">
        <f>+'[1]Base de datos  1'!E3460</f>
        <v>TR</v>
      </c>
      <c r="E833" t="str">
        <f>+'[1]Base de datos  1'!F3460</f>
        <v>Poleras de Trabajo CH</v>
      </c>
      <c r="G833" s="201">
        <f>+'[1]Base de datos  1'!H3460</f>
        <v>17800</v>
      </c>
    </row>
    <row r="834" spans="1:11" x14ac:dyDescent="0.25">
      <c r="A834" s="33">
        <f>+'[1]Base de datos  1'!A3461</f>
        <v>44166</v>
      </c>
      <c r="B834" t="str">
        <f>+'[1]Base de datos  1'!C3461</f>
        <v>Basura</v>
      </c>
      <c r="C834" s="33">
        <f>+'[1]Base de datos  1'!D3461</f>
        <v>44181</v>
      </c>
      <c r="D834" t="str">
        <f>+'[1]Base de datos  1'!E3461</f>
        <v>TR</v>
      </c>
      <c r="E834" t="str">
        <f>+'[1]Base de datos  1'!F3461</f>
        <v>Retiro Basura 15 Dic.2020</v>
      </c>
      <c r="G834" s="201">
        <f>+'[1]Base de datos  1'!H3461</f>
        <v>120000</v>
      </c>
    </row>
    <row r="835" spans="1:11" x14ac:dyDescent="0.25">
      <c r="A835" s="33">
        <f>+'[1]Base de datos  1'!A3462</f>
        <v>44166</v>
      </c>
      <c r="B835" t="str">
        <f>+'[1]Base de datos  1'!C3462</f>
        <v>Agua</v>
      </c>
      <c r="C835" s="33">
        <f>+'[1]Base de datos  1'!D3462</f>
        <v>44186</v>
      </c>
      <c r="D835" t="str">
        <f>+'[1]Base de datos  1'!E3462</f>
        <v>TR</v>
      </c>
      <c r="E835" t="str">
        <f>+'[1]Base de datos  1'!F3462</f>
        <v>2 Camiones de Agua Cist. Dist.</v>
      </c>
      <c r="G835" s="201">
        <f>+'[1]Base de datos  1'!H3462</f>
        <v>80000</v>
      </c>
    </row>
    <row r="836" spans="1:11" x14ac:dyDescent="0.25">
      <c r="A836" s="33">
        <f>+'[1]Base de datos  1'!A3463</f>
        <v>44166</v>
      </c>
      <c r="B836" t="str">
        <f>+'[1]Base de datos  1'!C3463</f>
        <v>Basura</v>
      </c>
      <c r="C836" s="33">
        <f>+'[1]Base de datos  1'!D3463</f>
        <v>44188</v>
      </c>
      <c r="D836" t="str">
        <f>+'[1]Base de datos  1'!E3463</f>
        <v>TR</v>
      </c>
      <c r="E836" t="str">
        <f>+'[1]Base de datos  1'!F3463</f>
        <v>Retiro Basura 22 Dic,20</v>
      </c>
      <c r="G836" s="201">
        <f>+'[1]Base de datos  1'!H3463</f>
        <v>120000</v>
      </c>
    </row>
    <row r="837" spans="1:11" x14ac:dyDescent="0.25">
      <c r="A837" s="33">
        <f>+'[1]Base de datos  1'!A3464</f>
        <v>44166</v>
      </c>
      <c r="B837" t="str">
        <f>+'[1]Base de datos  1'!C3464</f>
        <v>Agua</v>
      </c>
      <c r="C837" s="33">
        <f>+'[1]Base de datos  1'!D3464</f>
        <v>44188</v>
      </c>
      <c r="D837" t="str">
        <f>+'[1]Base de datos  1'!E3464</f>
        <v>TR</v>
      </c>
      <c r="E837" t="str">
        <f>+'[1]Base de datos  1'!F3464</f>
        <v>2 Camiones de Agua Cist. Dist.</v>
      </c>
      <c r="G837" s="201">
        <f>+'[1]Base de datos  1'!H3464</f>
        <v>80000</v>
      </c>
    </row>
    <row r="838" spans="1:11" x14ac:dyDescent="0.25">
      <c r="A838" s="33">
        <f>+'[1]Base de datos  1'!A3465</f>
        <v>44166</v>
      </c>
      <c r="B838" t="str">
        <f>+'[1]Base de datos  1'!C3465</f>
        <v>Basura</v>
      </c>
      <c r="C838" s="33">
        <f>+'[1]Base de datos  1'!D3465</f>
        <v>44193</v>
      </c>
      <c r="D838" t="str">
        <f>+'[1]Base de datos  1'!E3465</f>
        <v>TR</v>
      </c>
      <c r="E838" t="str">
        <f>+'[1]Base de datos  1'!F3465</f>
        <v>Retiro Basura 26 Dic.20</v>
      </c>
      <c r="G838" s="201">
        <f>+'[1]Base de datos  1'!H3465</f>
        <v>120000</v>
      </c>
    </row>
    <row r="839" spans="1:11" x14ac:dyDescent="0.25">
      <c r="A839" s="33">
        <f>+'[1]Base de datos  1'!A3466</f>
        <v>44166</v>
      </c>
      <c r="B839" t="str">
        <f>+'[1]Base de datos  1'!C3466</f>
        <v>Mantencion</v>
      </c>
      <c r="C839" s="33">
        <f>+'[1]Base de datos  1'!D3466</f>
        <v>44193</v>
      </c>
      <c r="D839" t="str">
        <f>+'[1]Base de datos  1'!E3466</f>
        <v>TR</v>
      </c>
      <c r="E839" t="str">
        <f>+'[1]Base de datos  1'!F3466</f>
        <v>Ferreteria El Yeco Palos Pendon</v>
      </c>
      <c r="G839" s="201">
        <f>+'[1]Base de datos  1'!H3466</f>
        <v>18180</v>
      </c>
    </row>
    <row r="840" spans="1:11" x14ac:dyDescent="0.25">
      <c r="A840" s="33">
        <f>+'[1]Base de datos  1'!A3467</f>
        <v>44166</v>
      </c>
      <c r="B840" t="str">
        <f>+'[1]Base de datos  1'!C3467</f>
        <v>Agua</v>
      </c>
      <c r="C840" s="33">
        <f>+'[1]Base de datos  1'!D3467</f>
        <v>44195</v>
      </c>
      <c r="D840" t="str">
        <f>+'[1]Base de datos  1'!E3467</f>
        <v>TR</v>
      </c>
      <c r="E840" t="str">
        <f>+'[1]Base de datos  1'!F3467</f>
        <v>2 Camiones de Agua Cist. Dist.</v>
      </c>
      <c r="G840" s="201">
        <f>+'[1]Base de datos  1'!H3467</f>
        <v>80000</v>
      </c>
    </row>
    <row r="841" spans="1:11" x14ac:dyDescent="0.25">
      <c r="A841" s="33">
        <f>+'[1]Base de datos  1'!A3468</f>
        <v>44166</v>
      </c>
      <c r="B841" t="str">
        <f>+'[1]Base de datos  1'!C3468</f>
        <v>Basura</v>
      </c>
      <c r="C841" s="33">
        <f>+'[1]Base de datos  1'!D3468</f>
        <v>44195</v>
      </c>
      <c r="D841" t="str">
        <f>+'[1]Base de datos  1'!E3468</f>
        <v>TR</v>
      </c>
      <c r="E841" t="str">
        <f>+'[1]Base de datos  1'!F3468</f>
        <v>Retiro Basura 29 Dic.20</v>
      </c>
      <c r="G841" s="201">
        <f>+'[1]Base de datos  1'!H3468</f>
        <v>120000</v>
      </c>
    </row>
    <row r="842" spans="1:11" x14ac:dyDescent="0.25">
      <c r="A842" s="127">
        <f>+'[1]Base de datos  1'!A3469</f>
        <v>44166</v>
      </c>
      <c r="B842" s="128" t="str">
        <f>+'[1]Base de datos  1'!C3469</f>
        <v>Sueldos</v>
      </c>
      <c r="C842" s="127">
        <f>+'[1]Base de datos  1'!D3469</f>
        <v>44195</v>
      </c>
      <c r="D842" s="128" t="str">
        <f>+'[1]Base de datos  1'!E3469</f>
        <v>TR</v>
      </c>
      <c r="E842" s="128" t="str">
        <f>+'[1]Base de datos  1'!F3469</f>
        <v>CH Liq, sueldo Dic.20</v>
      </c>
      <c r="F842" s="128"/>
      <c r="G842" s="251">
        <f>+'[1]Base de datos  1'!H3469</f>
        <v>285650</v>
      </c>
      <c r="H842" s="251">
        <f>SUM(G819:G842)</f>
        <v>2167098</v>
      </c>
    </row>
    <row r="843" spans="1:11" ht="15.75" thickBot="1" x14ac:dyDescent="0.3">
      <c r="C843" s="9"/>
      <c r="F843" s="10"/>
      <c r="G843" s="92"/>
      <c r="I843" s="1"/>
    </row>
    <row r="844" spans="1:11" ht="20.25" thickTop="1" thickBot="1" x14ac:dyDescent="0.35">
      <c r="E844" s="25" t="s">
        <v>712</v>
      </c>
      <c r="F844" s="22"/>
      <c r="G844" s="97">
        <f>SUM(G556:G842)</f>
        <v>58284156</v>
      </c>
      <c r="J844" s="1"/>
    </row>
    <row r="845" spans="1:11" ht="15.75" thickTop="1" x14ac:dyDescent="0.25"/>
    <row r="846" spans="1:11" ht="21.75" thickBot="1" x14ac:dyDescent="0.4">
      <c r="D846" s="26"/>
      <c r="E846" s="26"/>
      <c r="F846" s="26"/>
    </row>
    <row r="847" spans="1:11" ht="22.5" thickTop="1" thickBot="1" x14ac:dyDescent="0.4">
      <c r="D847" s="27" t="s">
        <v>165</v>
      </c>
      <c r="E847" s="27"/>
      <c r="F847" s="28">
        <f>+E5+G551-G844</f>
        <v>9304372</v>
      </c>
      <c r="K847" s="1"/>
    </row>
    <row r="848" spans="1:11" ht="15.75" thickTop="1" x14ac:dyDescent="0.25">
      <c r="J848" s="1"/>
    </row>
    <row r="851" spans="4:11" ht="15.75" thickBot="1" x14ac:dyDescent="0.3"/>
    <row r="852" spans="4:11" ht="27.75" thickTop="1" thickBot="1" x14ac:dyDescent="0.45">
      <c r="D852" s="323" t="s">
        <v>1632</v>
      </c>
      <c r="E852" s="323"/>
      <c r="F852" s="323"/>
      <c r="G852" s="324"/>
    </row>
    <row r="853" spans="4:11" ht="19.5" thickTop="1" x14ac:dyDescent="0.3">
      <c r="D853" s="3" t="s">
        <v>469</v>
      </c>
      <c r="E853" s="20"/>
      <c r="F853" s="3"/>
      <c r="G853" s="98">
        <f>+'[1]julio 2016'!D3</f>
        <v>9641551</v>
      </c>
    </row>
    <row r="854" spans="4:11" ht="18.75" x14ac:dyDescent="0.3">
      <c r="D854" s="3" t="s">
        <v>470</v>
      </c>
      <c r="E854" s="20"/>
      <c r="F854" s="20">
        <v>42705</v>
      </c>
      <c r="G854" s="98">
        <v>11798398</v>
      </c>
      <c r="H854" s="1">
        <f>G854/12</f>
        <v>983199.83333333337</v>
      </c>
    </row>
    <row r="855" spans="4:11" ht="18.75" x14ac:dyDescent="0.3">
      <c r="D855" s="3" t="s">
        <v>624</v>
      </c>
      <c r="F855" s="20">
        <v>43070</v>
      </c>
      <c r="G855" s="98">
        <v>34859875</v>
      </c>
      <c r="H855" s="1">
        <f t="shared" ref="H855:H856" si="0">G855/12</f>
        <v>2904989.5833333335</v>
      </c>
    </row>
    <row r="856" spans="4:11" ht="18.75" x14ac:dyDescent="0.3">
      <c r="D856" s="3" t="s">
        <v>714</v>
      </c>
      <c r="F856" s="20">
        <v>43435</v>
      </c>
      <c r="G856" s="98">
        <v>28231214</v>
      </c>
      <c r="H856" s="1">
        <f t="shared" si="0"/>
        <v>2352601.1666666665</v>
      </c>
    </row>
    <row r="857" spans="4:11" ht="18.75" x14ac:dyDescent="0.3">
      <c r="D857" s="3" t="s">
        <v>1390</v>
      </c>
      <c r="F857" s="20">
        <v>43800</v>
      </c>
      <c r="G857" s="98">
        <v>25884848</v>
      </c>
      <c r="H857" s="1">
        <f>G857/12</f>
        <v>2157070.6666666665</v>
      </c>
      <c r="J857" s="1">
        <f>SUM(G853:G858)</f>
        <v>168372273</v>
      </c>
      <c r="K857" t="s">
        <v>1650</v>
      </c>
    </row>
    <row r="858" spans="4:11" ht="18.75" x14ac:dyDescent="0.3">
      <c r="D858" s="3" t="s">
        <v>1630</v>
      </c>
      <c r="F858" s="20">
        <v>44166</v>
      </c>
      <c r="G858" s="98">
        <f>+G551</f>
        <v>57956387</v>
      </c>
      <c r="H858" s="1">
        <f>G858/12</f>
        <v>4829698.916666667</v>
      </c>
    </row>
    <row r="859" spans="4:11" ht="18.75" x14ac:dyDescent="0.3">
      <c r="D859" s="3"/>
      <c r="F859" s="20"/>
      <c r="G859" s="98"/>
      <c r="H859" s="1"/>
    </row>
    <row r="860" spans="4:11" ht="18.75" x14ac:dyDescent="0.3">
      <c r="D860" s="3"/>
      <c r="F860" s="20"/>
      <c r="G860" s="98"/>
      <c r="H860" s="1"/>
    </row>
    <row r="861" spans="4:11" ht="18.75" x14ac:dyDescent="0.3">
      <c r="D861" s="3" t="s">
        <v>74</v>
      </c>
      <c r="E861" s="3"/>
      <c r="F861" s="3"/>
      <c r="G861" s="99"/>
    </row>
    <row r="862" spans="4:11" ht="18.75" x14ac:dyDescent="0.3">
      <c r="D862" s="3" t="s">
        <v>471</v>
      </c>
      <c r="E862" s="3"/>
      <c r="F862" s="20">
        <v>42705</v>
      </c>
      <c r="G862" s="100">
        <v>-8019350</v>
      </c>
      <c r="H862" s="159"/>
      <c r="J862" s="159">
        <f>+G858+G866</f>
        <v>-327769</v>
      </c>
      <c r="K862" t="s">
        <v>1649</v>
      </c>
    </row>
    <row r="863" spans="4:11" ht="18.75" x14ac:dyDescent="0.3">
      <c r="D863" s="3" t="s">
        <v>625</v>
      </c>
      <c r="F863" s="20">
        <v>43070</v>
      </c>
      <c r="G863" s="100">
        <v>-36245167</v>
      </c>
      <c r="H863" s="1">
        <f t="shared" ref="H863:H864" si="1">G863/12</f>
        <v>-3020430.5833333335</v>
      </c>
      <c r="J863" s="159"/>
      <c r="K863" s="159"/>
    </row>
    <row r="864" spans="4:11" ht="18.75" x14ac:dyDescent="0.3">
      <c r="D864" s="3" t="s">
        <v>715</v>
      </c>
      <c r="F864" s="20">
        <v>43435</v>
      </c>
      <c r="G864" s="100">
        <v>-25135260</v>
      </c>
      <c r="H864" s="1">
        <f t="shared" si="1"/>
        <v>-2094605</v>
      </c>
      <c r="J864" s="159"/>
      <c r="K864" s="159"/>
    </row>
    <row r="865" spans="4:11" ht="18.75" x14ac:dyDescent="0.3">
      <c r="D865" s="3" t="s">
        <v>1337</v>
      </c>
      <c r="F865" s="20">
        <v>43800</v>
      </c>
      <c r="G865" s="100">
        <v>-31383968</v>
      </c>
      <c r="H865" s="1">
        <f>G865/12</f>
        <v>-2615330.6666666665</v>
      </c>
      <c r="J865" s="159">
        <f>SUM(G862:G866)</f>
        <v>-159067901</v>
      </c>
      <c r="K865" s="159" t="s">
        <v>1648</v>
      </c>
    </row>
    <row r="866" spans="4:11" ht="18.75" x14ac:dyDescent="0.3">
      <c r="D866" s="3" t="s">
        <v>1631</v>
      </c>
      <c r="F866" s="20">
        <v>44166</v>
      </c>
      <c r="G866" s="100">
        <f>-G844</f>
        <v>-58284156</v>
      </c>
      <c r="H866" s="1">
        <f>G866/12</f>
        <v>-4857013</v>
      </c>
      <c r="J866" s="159"/>
      <c r="K866" s="159"/>
    </row>
    <row r="867" spans="4:11" ht="18.75" x14ac:dyDescent="0.3">
      <c r="D867" s="3"/>
      <c r="F867" s="20"/>
      <c r="G867" s="100"/>
      <c r="H867" s="1"/>
      <c r="J867" s="159"/>
      <c r="K867" s="159"/>
    </row>
    <row r="868" spans="4:11" ht="15.75" thickBot="1" x14ac:dyDescent="0.3">
      <c r="G868" s="101"/>
    </row>
    <row r="869" spans="4:11" ht="22.5" thickTop="1" thickBot="1" x14ac:dyDescent="0.4">
      <c r="D869" s="42" t="s">
        <v>1636</v>
      </c>
      <c r="E869" s="43"/>
      <c r="F869" s="43"/>
      <c r="G869" s="102">
        <f>+G853+G855+G863+G854+G862+G856+G864+G857+G865+G858+G866</f>
        <v>9304372</v>
      </c>
      <c r="I869" s="1"/>
    </row>
    <row r="870" spans="4:11" ht="16.5" thickTop="1" thickBot="1" x14ac:dyDescent="0.3">
      <c r="G870" s="101"/>
    </row>
    <row r="871" spans="4:11" ht="22.5" thickTop="1" thickBot="1" x14ac:dyDescent="0.4">
      <c r="D871" s="42" t="s">
        <v>1637</v>
      </c>
      <c r="E871" s="43"/>
      <c r="F871" s="43"/>
      <c r="G871" s="102">
        <f>+'[1]dep a plazo y saldos  bco'!A99</f>
        <v>48151286</v>
      </c>
    </row>
    <row r="872" spans="4:11" ht="15.75" thickTop="1" x14ac:dyDescent="0.25"/>
    <row r="873" spans="4:11" ht="15.75" thickBot="1" x14ac:dyDescent="0.3"/>
    <row r="874" spans="4:11" ht="24.75" thickTop="1" thickBot="1" x14ac:dyDescent="0.4">
      <c r="D874" s="181" t="s">
        <v>975</v>
      </c>
      <c r="E874" s="181"/>
      <c r="F874" s="181"/>
      <c r="G874" s="102">
        <f>+G869+G871</f>
        <v>57455658</v>
      </c>
    </row>
    <row r="875" spans="4:11" ht="15.75" thickTop="1" x14ac:dyDescent="0.25"/>
    <row r="880" spans="4:11" ht="18.75" x14ac:dyDescent="0.3">
      <c r="D880" s="325" t="s">
        <v>1643</v>
      </c>
      <c r="E880" s="325"/>
      <c r="F880" s="325"/>
      <c r="G880" s="325"/>
    </row>
    <row r="881" spans="4:7" ht="18.75" x14ac:dyDescent="0.3">
      <c r="D881" s="259"/>
      <c r="E881" s="258"/>
      <c r="F881" s="258"/>
      <c r="G881" s="262"/>
    </row>
    <row r="882" spans="4:7" ht="18.75" x14ac:dyDescent="0.3">
      <c r="D882" s="263" t="s">
        <v>1646</v>
      </c>
      <c r="E882" s="264" t="s">
        <v>42</v>
      </c>
      <c r="F882" s="263" t="s">
        <v>1645</v>
      </c>
      <c r="G882" s="265"/>
    </row>
    <row r="883" spans="4:7" ht="18.75" x14ac:dyDescent="0.3">
      <c r="D883" s="259" t="s">
        <v>1644</v>
      </c>
      <c r="E883" s="260">
        <f>+'[1]Resumen Final  CAJA  2016'!G352+'[1]Resumen Final  CAJA  2016'!G350</f>
        <v>48065944</v>
      </c>
      <c r="F883" s="259"/>
      <c r="G883" s="262"/>
    </row>
    <row r="884" spans="4:7" ht="18.75" x14ac:dyDescent="0.3">
      <c r="D884" s="259" t="s">
        <v>1640</v>
      </c>
      <c r="E884" s="260">
        <f>+'[1]Resumen Final  CAJA  2017'!G765+'[1]Resumen Final  CAJA  2017'!G767</f>
        <v>55951152</v>
      </c>
      <c r="F884" s="261">
        <f>+E884-E883</f>
        <v>7885208</v>
      </c>
      <c r="G884" s="262"/>
    </row>
    <row r="885" spans="4:7" ht="18.75" x14ac:dyDescent="0.3">
      <c r="D885" s="259" t="s">
        <v>1639</v>
      </c>
      <c r="E885" s="260">
        <f>+'[1]Resumen Final  CAJA  2018'!G872</f>
        <v>60174634</v>
      </c>
      <c r="F885" s="261">
        <f>+E885-E884</f>
        <v>4223482</v>
      </c>
      <c r="G885" s="262"/>
    </row>
    <row r="886" spans="4:7" ht="18.75" x14ac:dyDescent="0.3">
      <c r="D886" s="259" t="s">
        <v>1641</v>
      </c>
      <c r="E886" s="260">
        <f>+'[1]Resumen Final  CAJA  2019'!G801</f>
        <v>55728445</v>
      </c>
      <c r="F886" s="261">
        <f>+E886-E885</f>
        <v>-4446189</v>
      </c>
      <c r="G886" s="262"/>
    </row>
    <row r="887" spans="4:7" ht="18.75" x14ac:dyDescent="0.3">
      <c r="D887" s="259" t="s">
        <v>1642</v>
      </c>
      <c r="E887" s="260">
        <f>+G874</f>
        <v>57455658</v>
      </c>
      <c r="F887" s="261">
        <f>+E887-E886</f>
        <v>1727213</v>
      </c>
      <c r="G887" s="262"/>
    </row>
    <row r="888" spans="4:7" ht="18.75" x14ac:dyDescent="0.3">
      <c r="D888" s="283"/>
      <c r="E888" s="283"/>
      <c r="F888" s="283"/>
    </row>
  </sheetData>
  <mergeCells count="5">
    <mergeCell ref="A1:G1"/>
    <mergeCell ref="A7:G7"/>
    <mergeCell ref="A553:G553"/>
    <mergeCell ref="D852:G852"/>
    <mergeCell ref="D880:G88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H6176"/>
  <sheetViews>
    <sheetView zoomScale="91" zoomScaleNormal="91" workbookViewId="0">
      <pane ySplit="1" topLeftCell="A6174" activePane="bottomLeft" state="frozen"/>
      <selection activeCell="A2313" sqref="A2313"/>
      <selection pane="bottomLeft" activeCell="J4160" sqref="J4160"/>
    </sheetView>
  </sheetViews>
  <sheetFormatPr baseColWidth="10" defaultRowHeight="15" x14ac:dyDescent="0.25"/>
  <cols>
    <col min="3" max="3" width="13.7109375" bestFit="1" customWidth="1"/>
    <col min="4" max="4" width="15.42578125" customWidth="1"/>
    <col min="5" max="5" width="13.5703125" bestFit="1" customWidth="1"/>
    <col min="6" max="6" width="40.7109375" bestFit="1" customWidth="1"/>
    <col min="8" max="8" width="11.42578125" style="31"/>
    <col min="9" max="9" width="12.42578125" style="31" bestFit="1" customWidth="1"/>
    <col min="12" max="12" width="12.5703125" bestFit="1" customWidth="1"/>
  </cols>
  <sheetData>
    <row r="1" spans="1:12" x14ac:dyDescent="0.25">
      <c r="A1" t="s">
        <v>166</v>
      </c>
      <c r="B1" t="s">
        <v>234</v>
      </c>
      <c r="C1" t="s">
        <v>1</v>
      </c>
      <c r="D1" t="s">
        <v>43</v>
      </c>
      <c r="E1" t="s">
        <v>40</v>
      </c>
      <c r="F1" t="s">
        <v>233</v>
      </c>
      <c r="G1" t="s">
        <v>223</v>
      </c>
      <c r="H1" t="s">
        <v>42</v>
      </c>
      <c r="I1" t="s">
        <v>284</v>
      </c>
      <c r="J1" t="s">
        <v>602</v>
      </c>
      <c r="K1" t="s">
        <v>781</v>
      </c>
      <c r="L1" t="s">
        <v>1463</v>
      </c>
    </row>
    <row r="2" spans="1:12" x14ac:dyDescent="0.25">
      <c r="A2" s="33">
        <v>42552</v>
      </c>
      <c r="B2" t="s">
        <v>235</v>
      </c>
      <c r="C2" t="s">
        <v>224</v>
      </c>
      <c r="D2" s="9">
        <v>42552</v>
      </c>
      <c r="E2" s="44" t="s">
        <v>44</v>
      </c>
      <c r="F2" t="s">
        <v>2</v>
      </c>
      <c r="H2" s="46">
        <v>20000</v>
      </c>
      <c r="I2"/>
    </row>
    <row r="3" spans="1:12" x14ac:dyDescent="0.25">
      <c r="A3" s="33">
        <v>42552</v>
      </c>
      <c r="B3" t="s">
        <v>235</v>
      </c>
      <c r="C3" t="s">
        <v>224</v>
      </c>
      <c r="D3" s="9">
        <v>42552</v>
      </c>
      <c r="E3" s="44" t="s">
        <v>69</v>
      </c>
      <c r="F3" t="s">
        <v>19</v>
      </c>
      <c r="H3" s="46">
        <v>20094</v>
      </c>
      <c r="I3"/>
    </row>
    <row r="4" spans="1:12" x14ac:dyDescent="0.25">
      <c r="A4" s="33">
        <v>42552</v>
      </c>
      <c r="B4" t="s">
        <v>235</v>
      </c>
      <c r="C4" t="s">
        <v>224</v>
      </c>
      <c r="D4" s="9">
        <v>42552</v>
      </c>
      <c r="E4" s="44" t="s">
        <v>44</v>
      </c>
      <c r="F4" t="s">
        <v>27</v>
      </c>
      <c r="H4" s="46">
        <v>40000</v>
      </c>
      <c r="I4"/>
    </row>
    <row r="5" spans="1:12" x14ac:dyDescent="0.25">
      <c r="A5" s="33">
        <v>42552</v>
      </c>
      <c r="B5" t="s">
        <v>235</v>
      </c>
      <c r="C5" t="s">
        <v>224</v>
      </c>
      <c r="D5" s="9">
        <v>42552</v>
      </c>
      <c r="E5" s="44" t="s">
        <v>44</v>
      </c>
      <c r="F5" t="s">
        <v>26</v>
      </c>
      <c r="H5" s="46">
        <v>40000</v>
      </c>
      <c r="I5"/>
    </row>
    <row r="6" spans="1:12" x14ac:dyDescent="0.25">
      <c r="A6" s="33">
        <v>42552</v>
      </c>
      <c r="B6" t="s">
        <v>235</v>
      </c>
      <c r="C6" t="s">
        <v>224</v>
      </c>
      <c r="D6" s="9">
        <v>42555</v>
      </c>
      <c r="E6" s="44" t="s">
        <v>44</v>
      </c>
      <c r="F6" t="s">
        <v>29</v>
      </c>
      <c r="H6" s="46">
        <v>40000</v>
      </c>
      <c r="I6"/>
    </row>
    <row r="7" spans="1:12" x14ac:dyDescent="0.25">
      <c r="A7" s="33">
        <v>42552</v>
      </c>
      <c r="B7" t="s">
        <v>235</v>
      </c>
      <c r="C7" t="s">
        <v>224</v>
      </c>
      <c r="D7" s="9">
        <v>42555</v>
      </c>
      <c r="E7" s="44" t="s">
        <v>70</v>
      </c>
      <c r="F7" t="s">
        <v>22</v>
      </c>
      <c r="H7" s="46">
        <v>40000</v>
      </c>
      <c r="I7"/>
    </row>
    <row r="8" spans="1:12" x14ac:dyDescent="0.25">
      <c r="A8" s="33">
        <v>42552</v>
      </c>
      <c r="B8" t="s">
        <v>235</v>
      </c>
      <c r="C8" t="s">
        <v>224</v>
      </c>
      <c r="D8" s="9">
        <v>42556</v>
      </c>
      <c r="E8" s="44" t="s">
        <v>44</v>
      </c>
      <c r="F8" t="s">
        <v>5</v>
      </c>
      <c r="H8" s="46">
        <v>20000</v>
      </c>
      <c r="I8"/>
    </row>
    <row r="9" spans="1:12" x14ac:dyDescent="0.25">
      <c r="A9" s="33">
        <v>42552</v>
      </c>
      <c r="B9" t="s">
        <v>235</v>
      </c>
      <c r="C9" t="s">
        <v>224</v>
      </c>
      <c r="D9" s="9">
        <v>42556</v>
      </c>
      <c r="E9" s="44" t="s">
        <v>44</v>
      </c>
      <c r="F9" t="s">
        <v>24</v>
      </c>
      <c r="H9" s="46">
        <v>40000</v>
      </c>
      <c r="I9"/>
    </row>
    <row r="10" spans="1:12" x14ac:dyDescent="0.25">
      <c r="A10" s="33">
        <v>42552</v>
      </c>
      <c r="B10" t="s">
        <v>235</v>
      </c>
      <c r="C10" t="s">
        <v>224</v>
      </c>
      <c r="D10" s="9">
        <v>42558</v>
      </c>
      <c r="E10" s="44" t="s">
        <v>44</v>
      </c>
      <c r="F10" t="s">
        <v>10</v>
      </c>
      <c r="H10" s="46">
        <v>20000</v>
      </c>
      <c r="I10"/>
    </row>
    <row r="11" spans="1:12" x14ac:dyDescent="0.25">
      <c r="A11" s="33">
        <v>42552</v>
      </c>
      <c r="B11" t="s">
        <v>235</v>
      </c>
      <c r="C11" t="s">
        <v>224</v>
      </c>
      <c r="D11" s="9">
        <v>42559</v>
      </c>
      <c r="E11" s="44" t="s">
        <v>44</v>
      </c>
      <c r="F11" t="s">
        <v>30</v>
      </c>
      <c r="H11" s="46">
        <v>20054</v>
      </c>
      <c r="I11"/>
    </row>
    <row r="12" spans="1:12" x14ac:dyDescent="0.25">
      <c r="A12" s="33">
        <v>42552</v>
      </c>
      <c r="B12" t="s">
        <v>235</v>
      </c>
      <c r="C12" t="s">
        <v>224</v>
      </c>
      <c r="D12" s="9">
        <v>42559</v>
      </c>
      <c r="E12" s="44" t="s">
        <v>69</v>
      </c>
      <c r="F12" t="s">
        <v>31</v>
      </c>
      <c r="H12" s="46">
        <v>80000</v>
      </c>
      <c r="I12"/>
    </row>
    <row r="13" spans="1:12" x14ac:dyDescent="0.25">
      <c r="A13" s="33">
        <v>42552</v>
      </c>
      <c r="B13" t="s">
        <v>235</v>
      </c>
      <c r="C13" t="s">
        <v>224</v>
      </c>
      <c r="D13" s="9">
        <v>42559</v>
      </c>
      <c r="E13" s="44" t="s">
        <v>44</v>
      </c>
      <c r="F13" t="s">
        <v>36</v>
      </c>
      <c r="H13" s="46">
        <v>120000</v>
      </c>
      <c r="I13"/>
    </row>
    <row r="14" spans="1:12" x14ac:dyDescent="0.25">
      <c r="A14" s="33">
        <v>42552</v>
      </c>
      <c r="B14" t="s">
        <v>235</v>
      </c>
      <c r="C14" t="s">
        <v>224</v>
      </c>
      <c r="D14" s="9">
        <v>42562</v>
      </c>
      <c r="E14" s="44" t="s">
        <v>44</v>
      </c>
      <c r="F14" t="s">
        <v>11</v>
      </c>
      <c r="H14" s="46">
        <v>20000</v>
      </c>
      <c r="I14"/>
    </row>
    <row r="15" spans="1:12" x14ac:dyDescent="0.25">
      <c r="A15" s="33">
        <v>42552</v>
      </c>
      <c r="B15" t="s">
        <v>235</v>
      </c>
      <c r="C15" t="s">
        <v>224</v>
      </c>
      <c r="D15" s="9">
        <v>42562</v>
      </c>
      <c r="E15" s="44" t="s">
        <v>44</v>
      </c>
      <c r="F15" t="s">
        <v>6</v>
      </c>
      <c r="H15" s="46">
        <v>20000</v>
      </c>
      <c r="I15"/>
    </row>
    <row r="16" spans="1:12" x14ac:dyDescent="0.25">
      <c r="A16" s="33">
        <v>42552</v>
      </c>
      <c r="B16" t="s">
        <v>235</v>
      </c>
      <c r="C16" t="s">
        <v>224</v>
      </c>
      <c r="D16" s="9">
        <v>42562</v>
      </c>
      <c r="E16" s="44" t="s">
        <v>44</v>
      </c>
      <c r="F16" t="s">
        <v>12</v>
      </c>
      <c r="H16" s="46">
        <v>20000</v>
      </c>
      <c r="I16"/>
    </row>
    <row r="17" spans="1:8" customFormat="1" x14ac:dyDescent="0.25">
      <c r="A17" s="33">
        <v>42552</v>
      </c>
      <c r="B17" t="s">
        <v>235</v>
      </c>
      <c r="C17" t="s">
        <v>224</v>
      </c>
      <c r="D17" s="9">
        <v>42562</v>
      </c>
      <c r="E17" s="44" t="s">
        <v>44</v>
      </c>
      <c r="F17" t="s">
        <v>3</v>
      </c>
      <c r="H17" s="46">
        <v>20000</v>
      </c>
    </row>
    <row r="18" spans="1:8" customFormat="1" x14ac:dyDescent="0.25">
      <c r="A18" s="33">
        <v>42552</v>
      </c>
      <c r="B18" t="s">
        <v>235</v>
      </c>
      <c r="C18" t="s">
        <v>224</v>
      </c>
      <c r="D18" s="9">
        <v>42562</v>
      </c>
      <c r="E18" s="44" t="s">
        <v>44</v>
      </c>
      <c r="F18" t="s">
        <v>20</v>
      </c>
      <c r="H18" s="46">
        <v>20100</v>
      </c>
    </row>
    <row r="19" spans="1:8" customFormat="1" x14ac:dyDescent="0.25">
      <c r="A19" s="33">
        <v>42552</v>
      </c>
      <c r="B19" t="s">
        <v>235</v>
      </c>
      <c r="C19" t="s">
        <v>224</v>
      </c>
      <c r="D19" s="9">
        <v>42563</v>
      </c>
      <c r="E19" s="44" t="s">
        <v>70</v>
      </c>
      <c r="F19" t="s">
        <v>13</v>
      </c>
      <c r="H19" s="46">
        <v>20000</v>
      </c>
    </row>
    <row r="20" spans="1:8" customFormat="1" x14ac:dyDescent="0.25">
      <c r="A20" s="33">
        <v>42552</v>
      </c>
      <c r="B20" t="s">
        <v>235</v>
      </c>
      <c r="C20" t="s">
        <v>224</v>
      </c>
      <c r="D20" s="9">
        <v>42563</v>
      </c>
      <c r="E20" s="44" t="s">
        <v>44</v>
      </c>
      <c r="F20" t="s">
        <v>23</v>
      </c>
      <c r="H20" s="46">
        <v>40000</v>
      </c>
    </row>
    <row r="21" spans="1:8" customFormat="1" x14ac:dyDescent="0.25">
      <c r="A21" s="33">
        <v>42552</v>
      </c>
      <c r="B21" t="s">
        <v>235</v>
      </c>
      <c r="C21" t="s">
        <v>224</v>
      </c>
      <c r="D21" s="9">
        <v>42564</v>
      </c>
      <c r="E21" s="44" t="s">
        <v>44</v>
      </c>
      <c r="F21" t="s">
        <v>34</v>
      </c>
      <c r="H21" s="46">
        <v>100000</v>
      </c>
    </row>
    <row r="22" spans="1:8" customFormat="1" x14ac:dyDescent="0.25">
      <c r="A22" s="33">
        <v>42552</v>
      </c>
      <c r="B22" t="s">
        <v>235</v>
      </c>
      <c r="C22" t="s">
        <v>224</v>
      </c>
      <c r="D22" s="9">
        <v>42565</v>
      </c>
      <c r="E22" s="44" t="s">
        <v>44</v>
      </c>
      <c r="F22" t="s">
        <v>37</v>
      </c>
      <c r="H22" s="46">
        <v>140000</v>
      </c>
    </row>
    <row r="23" spans="1:8" customFormat="1" x14ac:dyDescent="0.25">
      <c r="A23" s="33">
        <v>42552</v>
      </c>
      <c r="B23" t="s">
        <v>235</v>
      </c>
      <c r="C23" t="s">
        <v>224</v>
      </c>
      <c r="D23" s="9">
        <v>42566</v>
      </c>
      <c r="E23" s="44" t="s">
        <v>69</v>
      </c>
      <c r="F23" t="s">
        <v>33</v>
      </c>
      <c r="H23" s="46">
        <v>100000</v>
      </c>
    </row>
    <row r="24" spans="1:8" customFormat="1" x14ac:dyDescent="0.25">
      <c r="A24" s="33">
        <v>42552</v>
      </c>
      <c r="B24" t="s">
        <v>235</v>
      </c>
      <c r="C24" t="s">
        <v>224</v>
      </c>
      <c r="D24" s="9">
        <v>42571</v>
      </c>
      <c r="E24" s="44" t="s">
        <v>44</v>
      </c>
      <c r="F24" t="s">
        <v>25</v>
      </c>
      <c r="H24" s="46">
        <v>40000</v>
      </c>
    </row>
    <row r="25" spans="1:8" customFormat="1" x14ac:dyDescent="0.25">
      <c r="A25" s="33">
        <v>42552</v>
      </c>
      <c r="B25" t="s">
        <v>235</v>
      </c>
      <c r="C25" t="s">
        <v>224</v>
      </c>
      <c r="D25" s="9">
        <v>42571</v>
      </c>
      <c r="E25" s="44" t="s">
        <v>44</v>
      </c>
      <c r="F25" t="s">
        <v>35</v>
      </c>
      <c r="H25" s="46">
        <v>100000</v>
      </c>
    </row>
    <row r="26" spans="1:8" customFormat="1" x14ac:dyDescent="0.25">
      <c r="A26" s="33">
        <v>42552</v>
      </c>
      <c r="B26" t="s">
        <v>235</v>
      </c>
      <c r="C26" t="s">
        <v>232</v>
      </c>
      <c r="D26" s="9">
        <v>42571</v>
      </c>
      <c r="E26" s="44" t="s">
        <v>44</v>
      </c>
      <c r="F26" t="s">
        <v>38</v>
      </c>
      <c r="H26" s="46">
        <v>1416156</v>
      </c>
    </row>
    <row r="27" spans="1:8" customFormat="1" x14ac:dyDescent="0.25">
      <c r="A27" s="33">
        <v>42552</v>
      </c>
      <c r="B27" t="s">
        <v>235</v>
      </c>
      <c r="C27" t="s">
        <v>224</v>
      </c>
      <c r="D27" s="9">
        <v>42576</v>
      </c>
      <c r="E27" s="44" t="s">
        <v>44</v>
      </c>
      <c r="F27" t="s">
        <v>8</v>
      </c>
      <c r="H27" s="46">
        <v>20000</v>
      </c>
    </row>
    <row r="28" spans="1:8" customFormat="1" x14ac:dyDescent="0.25">
      <c r="A28" s="33">
        <v>42552</v>
      </c>
      <c r="B28" t="s">
        <v>235</v>
      </c>
      <c r="C28" t="s">
        <v>224</v>
      </c>
      <c r="D28" s="9">
        <v>42577</v>
      </c>
      <c r="E28" s="44" t="s">
        <v>70</v>
      </c>
      <c r="F28" t="s">
        <v>15</v>
      </c>
      <c r="H28" s="46">
        <v>20028</v>
      </c>
    </row>
    <row r="29" spans="1:8" customFormat="1" x14ac:dyDescent="0.25">
      <c r="A29" s="33">
        <v>42552</v>
      </c>
      <c r="B29" t="s">
        <v>235</v>
      </c>
      <c r="C29" t="s">
        <v>224</v>
      </c>
      <c r="D29" s="9">
        <v>42577</v>
      </c>
      <c r="E29" s="44" t="s">
        <v>70</v>
      </c>
      <c r="F29" t="s">
        <v>18</v>
      </c>
      <c r="H29" s="46">
        <v>20080</v>
      </c>
    </row>
    <row r="30" spans="1:8" customFormat="1" x14ac:dyDescent="0.25">
      <c r="A30" s="33">
        <v>42552</v>
      </c>
      <c r="B30" t="s">
        <v>235</v>
      </c>
      <c r="C30" t="s">
        <v>224</v>
      </c>
      <c r="D30" s="9">
        <v>42577</v>
      </c>
      <c r="E30" s="44" t="s">
        <v>70</v>
      </c>
      <c r="F30" t="s">
        <v>21</v>
      </c>
      <c r="H30" s="46">
        <v>20109</v>
      </c>
    </row>
    <row r="31" spans="1:8" customFormat="1" x14ac:dyDescent="0.25">
      <c r="A31" s="33">
        <v>42552</v>
      </c>
      <c r="B31" t="s">
        <v>235</v>
      </c>
      <c r="C31" t="s">
        <v>224</v>
      </c>
      <c r="D31" s="9">
        <v>42577</v>
      </c>
      <c r="E31" s="44" t="s">
        <v>44</v>
      </c>
      <c r="F31" t="s">
        <v>28</v>
      </c>
      <c r="H31" s="46">
        <v>40000</v>
      </c>
    </row>
    <row r="32" spans="1:8" customFormat="1" x14ac:dyDescent="0.25">
      <c r="A32" s="33">
        <v>42552</v>
      </c>
      <c r="B32" t="s">
        <v>235</v>
      </c>
      <c r="C32" t="s">
        <v>224</v>
      </c>
      <c r="D32" s="9">
        <v>42579</v>
      </c>
      <c r="E32" s="44" t="s">
        <v>44</v>
      </c>
      <c r="F32" t="s">
        <v>30</v>
      </c>
      <c r="H32" s="46">
        <v>20054</v>
      </c>
    </row>
    <row r="33" spans="1:8" customFormat="1" x14ac:dyDescent="0.25">
      <c r="A33" s="33">
        <v>42552</v>
      </c>
      <c r="B33" t="s">
        <v>235</v>
      </c>
      <c r="C33" t="s">
        <v>224</v>
      </c>
      <c r="D33" s="9">
        <v>42579</v>
      </c>
      <c r="E33" s="44" t="s">
        <v>44</v>
      </c>
      <c r="F33" t="s">
        <v>32</v>
      </c>
      <c r="H33" s="46">
        <v>80000</v>
      </c>
    </row>
    <row r="34" spans="1:8" customFormat="1" x14ac:dyDescent="0.25">
      <c r="A34" s="33">
        <v>42552</v>
      </c>
      <c r="B34" t="s">
        <v>235</v>
      </c>
      <c r="C34" t="s">
        <v>231</v>
      </c>
      <c r="D34" s="9">
        <v>42580</v>
      </c>
      <c r="E34" s="44" t="s">
        <v>44</v>
      </c>
      <c r="F34" t="s">
        <v>71</v>
      </c>
      <c r="H34" s="46">
        <v>90</v>
      </c>
    </row>
    <row r="35" spans="1:8" customFormat="1" x14ac:dyDescent="0.25">
      <c r="A35" s="33">
        <v>42552</v>
      </c>
      <c r="B35" t="s">
        <v>235</v>
      </c>
      <c r="C35" t="s">
        <v>224</v>
      </c>
      <c r="D35" s="9">
        <v>42580</v>
      </c>
      <c r="E35" s="44" t="s">
        <v>70</v>
      </c>
      <c r="F35" t="s">
        <v>4</v>
      </c>
      <c r="H35" s="46">
        <v>20000</v>
      </c>
    </row>
    <row r="36" spans="1:8" customFormat="1" x14ac:dyDescent="0.25">
      <c r="A36" s="33">
        <v>42552</v>
      </c>
      <c r="B36" t="s">
        <v>235</v>
      </c>
      <c r="C36" t="s">
        <v>224</v>
      </c>
      <c r="D36" s="9">
        <v>42580</v>
      </c>
      <c r="E36" s="44" t="s">
        <v>44</v>
      </c>
      <c r="F36" t="s">
        <v>9</v>
      </c>
      <c r="H36" s="46">
        <v>20000</v>
      </c>
    </row>
    <row r="37" spans="1:8" customFormat="1" x14ac:dyDescent="0.25">
      <c r="A37" s="33">
        <v>42552</v>
      </c>
      <c r="B37" t="s">
        <v>235</v>
      </c>
      <c r="C37" t="s">
        <v>224</v>
      </c>
      <c r="D37" s="9">
        <v>42580</v>
      </c>
      <c r="E37" s="44" t="s">
        <v>44</v>
      </c>
      <c r="F37" t="s">
        <v>7</v>
      </c>
      <c r="H37" s="46">
        <v>20000</v>
      </c>
    </row>
    <row r="38" spans="1:8" customFormat="1" x14ac:dyDescent="0.25">
      <c r="A38" s="33">
        <v>42552</v>
      </c>
      <c r="B38" t="s">
        <v>235</v>
      </c>
      <c r="C38" t="s">
        <v>224</v>
      </c>
      <c r="D38" s="9">
        <v>42580</v>
      </c>
      <c r="E38" s="44" t="s">
        <v>44</v>
      </c>
      <c r="F38" t="s">
        <v>14</v>
      </c>
      <c r="H38" s="46">
        <v>20000</v>
      </c>
    </row>
    <row r="39" spans="1:8" customFormat="1" x14ac:dyDescent="0.25">
      <c r="A39" s="33">
        <v>42552</v>
      </c>
      <c r="B39" t="s">
        <v>235</v>
      </c>
      <c r="C39" t="s">
        <v>224</v>
      </c>
      <c r="D39" s="9">
        <v>42580</v>
      </c>
      <c r="E39" s="44" t="s">
        <v>44</v>
      </c>
      <c r="F39" t="s">
        <v>16</v>
      </c>
      <c r="H39" s="46">
        <v>20037</v>
      </c>
    </row>
    <row r="40" spans="1:8" customFormat="1" x14ac:dyDescent="0.25">
      <c r="A40" s="33">
        <v>42552</v>
      </c>
      <c r="B40" t="s">
        <v>235</v>
      </c>
      <c r="C40" t="s">
        <v>224</v>
      </c>
      <c r="D40" s="9">
        <v>42580</v>
      </c>
      <c r="E40" s="44" t="s">
        <v>44</v>
      </c>
      <c r="F40" t="s">
        <v>17</v>
      </c>
      <c r="H40" s="46">
        <v>20072</v>
      </c>
    </row>
    <row r="41" spans="1:8" customFormat="1" x14ac:dyDescent="0.25">
      <c r="A41" s="33">
        <v>42583</v>
      </c>
      <c r="B41" t="s">
        <v>235</v>
      </c>
      <c r="C41" t="s">
        <v>224</v>
      </c>
      <c r="D41" s="9">
        <v>42584</v>
      </c>
      <c r="E41" s="44" t="s">
        <v>76</v>
      </c>
      <c r="F41" t="s">
        <v>2</v>
      </c>
      <c r="H41" s="46">
        <v>20000</v>
      </c>
    </row>
    <row r="42" spans="1:8" customFormat="1" x14ac:dyDescent="0.25">
      <c r="A42" s="33">
        <v>42583</v>
      </c>
      <c r="B42" t="s">
        <v>235</v>
      </c>
      <c r="C42" t="s">
        <v>224</v>
      </c>
      <c r="D42" s="9">
        <v>42584</v>
      </c>
      <c r="E42" s="44" t="s">
        <v>69</v>
      </c>
      <c r="F42" t="s">
        <v>19</v>
      </c>
      <c r="H42" s="46">
        <v>20094</v>
      </c>
    </row>
    <row r="43" spans="1:8" customFormat="1" x14ac:dyDescent="0.25">
      <c r="A43" s="33">
        <v>42583</v>
      </c>
      <c r="B43" t="s">
        <v>235</v>
      </c>
      <c r="C43" t="s">
        <v>224</v>
      </c>
      <c r="D43" s="9">
        <v>42584</v>
      </c>
      <c r="E43" s="44" t="s">
        <v>69</v>
      </c>
      <c r="F43" t="s">
        <v>77</v>
      </c>
      <c r="H43" s="46">
        <v>40043</v>
      </c>
    </row>
    <row r="44" spans="1:8" customFormat="1" x14ac:dyDescent="0.25">
      <c r="A44" s="33">
        <v>42583</v>
      </c>
      <c r="B44" t="s">
        <v>235</v>
      </c>
      <c r="C44" t="s">
        <v>224</v>
      </c>
      <c r="D44" s="9">
        <v>42586</v>
      </c>
      <c r="E44" s="44" t="s">
        <v>76</v>
      </c>
      <c r="F44" t="s">
        <v>3</v>
      </c>
      <c r="H44" s="46">
        <v>20000</v>
      </c>
    </row>
    <row r="45" spans="1:8" customFormat="1" x14ac:dyDescent="0.25">
      <c r="A45" s="33">
        <v>42583</v>
      </c>
      <c r="B45" t="s">
        <v>235</v>
      </c>
      <c r="C45" t="s">
        <v>224</v>
      </c>
      <c r="D45" s="9">
        <v>42586</v>
      </c>
      <c r="E45" s="44" t="s">
        <v>76</v>
      </c>
      <c r="F45" t="s">
        <v>12</v>
      </c>
      <c r="H45" s="46">
        <v>20000</v>
      </c>
    </row>
    <row r="46" spans="1:8" customFormat="1" x14ac:dyDescent="0.25">
      <c r="A46" s="33">
        <v>42583</v>
      </c>
      <c r="B46" t="s">
        <v>235</v>
      </c>
      <c r="C46" t="s">
        <v>224</v>
      </c>
      <c r="D46" s="9">
        <v>42586</v>
      </c>
      <c r="E46" s="44" t="s">
        <v>76</v>
      </c>
      <c r="F46" t="s">
        <v>78</v>
      </c>
      <c r="H46" s="46">
        <v>40000</v>
      </c>
    </row>
    <row r="47" spans="1:8" customFormat="1" x14ac:dyDescent="0.25">
      <c r="A47" s="33">
        <v>42583</v>
      </c>
      <c r="B47" t="s">
        <v>235</v>
      </c>
      <c r="C47" t="s">
        <v>224</v>
      </c>
      <c r="D47" s="9">
        <v>42590</v>
      </c>
      <c r="E47" s="44" t="s">
        <v>76</v>
      </c>
      <c r="F47" t="s">
        <v>79</v>
      </c>
      <c r="H47" s="46">
        <v>20000</v>
      </c>
    </row>
    <row r="48" spans="1:8" customFormat="1" x14ac:dyDescent="0.25">
      <c r="A48" s="33">
        <v>42583</v>
      </c>
      <c r="B48" t="s">
        <v>235</v>
      </c>
      <c r="C48" t="s">
        <v>224</v>
      </c>
      <c r="D48" s="9">
        <v>42590</v>
      </c>
      <c r="E48" s="44" t="s">
        <v>76</v>
      </c>
      <c r="F48" t="s">
        <v>80</v>
      </c>
      <c r="H48" s="46">
        <v>20000</v>
      </c>
    </row>
    <row r="49" spans="1:8" customFormat="1" x14ac:dyDescent="0.25">
      <c r="A49" s="33">
        <v>42583</v>
      </c>
      <c r="B49" t="s">
        <v>235</v>
      </c>
      <c r="C49" t="s">
        <v>224</v>
      </c>
      <c r="D49" s="9">
        <v>42590</v>
      </c>
      <c r="E49" s="44" t="s">
        <v>69</v>
      </c>
      <c r="F49" t="s">
        <v>81</v>
      </c>
      <c r="H49" s="46">
        <v>20100</v>
      </c>
    </row>
    <row r="50" spans="1:8" customFormat="1" x14ac:dyDescent="0.25">
      <c r="A50" s="33">
        <v>42583</v>
      </c>
      <c r="B50" t="s">
        <v>235</v>
      </c>
      <c r="C50" t="s">
        <v>224</v>
      </c>
      <c r="D50" s="9">
        <v>42590</v>
      </c>
      <c r="E50" s="44" t="s">
        <v>69</v>
      </c>
      <c r="F50" t="s">
        <v>82</v>
      </c>
      <c r="H50" s="46">
        <v>100000</v>
      </c>
    </row>
    <row r="51" spans="1:8" customFormat="1" x14ac:dyDescent="0.25">
      <c r="A51" s="33">
        <v>42583</v>
      </c>
      <c r="B51" t="s">
        <v>235</v>
      </c>
      <c r="C51" t="s">
        <v>224</v>
      </c>
      <c r="D51" s="9">
        <v>42590</v>
      </c>
      <c r="E51" s="44" t="s">
        <v>69</v>
      </c>
      <c r="F51" t="s">
        <v>83</v>
      </c>
      <c r="H51" s="46">
        <v>100000</v>
      </c>
    </row>
    <row r="52" spans="1:8" customFormat="1" x14ac:dyDescent="0.25">
      <c r="A52" s="33">
        <v>42583</v>
      </c>
      <c r="B52" t="s">
        <v>235</v>
      </c>
      <c r="C52" t="s">
        <v>224</v>
      </c>
      <c r="D52" s="9">
        <v>42591</v>
      </c>
      <c r="E52" s="44" t="s">
        <v>70</v>
      </c>
      <c r="F52" t="s">
        <v>82</v>
      </c>
      <c r="H52" s="46">
        <v>20000</v>
      </c>
    </row>
    <row r="53" spans="1:8" customFormat="1" x14ac:dyDescent="0.25">
      <c r="A53" s="33">
        <v>42583</v>
      </c>
      <c r="B53" t="s">
        <v>235</v>
      </c>
      <c r="C53" t="s">
        <v>224</v>
      </c>
      <c r="D53" s="9">
        <v>42591</v>
      </c>
      <c r="E53" s="44" t="s">
        <v>84</v>
      </c>
      <c r="F53" t="s">
        <v>85</v>
      </c>
      <c r="H53" s="46">
        <v>60098</v>
      </c>
    </row>
    <row r="54" spans="1:8" customFormat="1" x14ac:dyDescent="0.25">
      <c r="A54" s="33">
        <v>42583</v>
      </c>
      <c r="B54" t="s">
        <v>235</v>
      </c>
      <c r="C54" t="s">
        <v>224</v>
      </c>
      <c r="D54" s="9">
        <v>42592</v>
      </c>
      <c r="E54" s="44" t="s">
        <v>84</v>
      </c>
      <c r="F54" t="s">
        <v>86</v>
      </c>
      <c r="H54" s="46">
        <v>75400</v>
      </c>
    </row>
    <row r="55" spans="1:8" customFormat="1" x14ac:dyDescent="0.25">
      <c r="A55" s="33">
        <v>42583</v>
      </c>
      <c r="B55" t="s">
        <v>235</v>
      </c>
      <c r="C55" t="s">
        <v>224</v>
      </c>
      <c r="D55" s="9">
        <v>42598</v>
      </c>
      <c r="E55" s="44" t="s">
        <v>76</v>
      </c>
      <c r="F55" t="s">
        <v>87</v>
      </c>
      <c r="H55" s="46">
        <v>20000</v>
      </c>
    </row>
    <row r="56" spans="1:8" customFormat="1" x14ac:dyDescent="0.25">
      <c r="A56" s="33">
        <v>42583</v>
      </c>
      <c r="B56" t="s">
        <v>235</v>
      </c>
      <c r="C56" t="s">
        <v>224</v>
      </c>
      <c r="D56" s="9">
        <v>42598</v>
      </c>
      <c r="E56" s="44" t="s">
        <v>70</v>
      </c>
      <c r="F56" t="s">
        <v>13</v>
      </c>
      <c r="H56" s="46">
        <v>20000</v>
      </c>
    </row>
    <row r="57" spans="1:8" customFormat="1" x14ac:dyDescent="0.25">
      <c r="A57" s="33">
        <v>42583</v>
      </c>
      <c r="B57" t="s">
        <v>235</v>
      </c>
      <c r="C57" t="s">
        <v>224</v>
      </c>
      <c r="D57" s="9">
        <v>42598</v>
      </c>
      <c r="E57" s="44" t="s">
        <v>84</v>
      </c>
      <c r="F57" t="s">
        <v>88</v>
      </c>
      <c r="H57" s="46">
        <v>60000</v>
      </c>
    </row>
    <row r="58" spans="1:8" customFormat="1" x14ac:dyDescent="0.25">
      <c r="A58" s="33">
        <v>42583</v>
      </c>
      <c r="B58" t="s">
        <v>235</v>
      </c>
      <c r="C58" t="s">
        <v>224</v>
      </c>
      <c r="D58" s="9">
        <v>42598</v>
      </c>
      <c r="E58" s="44" t="s">
        <v>84</v>
      </c>
      <c r="F58" t="s">
        <v>33</v>
      </c>
      <c r="H58" s="46">
        <v>100000</v>
      </c>
    </row>
    <row r="59" spans="1:8" customFormat="1" x14ac:dyDescent="0.25">
      <c r="A59" s="33">
        <v>42583</v>
      </c>
      <c r="B59" t="s">
        <v>235</v>
      </c>
      <c r="C59" t="s">
        <v>224</v>
      </c>
      <c r="D59" s="9">
        <v>42598</v>
      </c>
      <c r="E59" s="44" t="s">
        <v>76</v>
      </c>
      <c r="F59" t="s">
        <v>89</v>
      </c>
      <c r="H59" s="46">
        <v>160051</v>
      </c>
    </row>
    <row r="60" spans="1:8" customFormat="1" x14ac:dyDescent="0.25">
      <c r="A60" s="33">
        <v>42583</v>
      </c>
      <c r="B60" t="s">
        <v>235</v>
      </c>
      <c r="C60" t="s">
        <v>224</v>
      </c>
      <c r="D60" s="9">
        <v>42600</v>
      </c>
      <c r="E60" s="44" t="s">
        <v>70</v>
      </c>
      <c r="F60" t="s">
        <v>90</v>
      </c>
      <c r="H60" s="46">
        <v>32110</v>
      </c>
    </row>
    <row r="61" spans="1:8" customFormat="1" x14ac:dyDescent="0.25">
      <c r="A61" s="33">
        <v>42583</v>
      </c>
      <c r="B61" t="s">
        <v>235</v>
      </c>
      <c r="C61" t="s">
        <v>224</v>
      </c>
      <c r="D61" s="9">
        <v>42604</v>
      </c>
      <c r="E61" s="44" t="s">
        <v>70</v>
      </c>
      <c r="F61" t="s">
        <v>91</v>
      </c>
      <c r="H61" s="46">
        <v>20028</v>
      </c>
    </row>
    <row r="62" spans="1:8" customFormat="1" x14ac:dyDescent="0.25">
      <c r="A62" s="33">
        <v>42583</v>
      </c>
      <c r="B62" t="s">
        <v>235</v>
      </c>
      <c r="C62" t="s">
        <v>224</v>
      </c>
      <c r="D62" s="9">
        <v>42604</v>
      </c>
      <c r="E62" s="44" t="s">
        <v>70</v>
      </c>
      <c r="F62" t="s">
        <v>92</v>
      </c>
      <c r="H62" s="46">
        <v>100000</v>
      </c>
    </row>
    <row r="63" spans="1:8" customFormat="1" x14ac:dyDescent="0.25">
      <c r="A63" s="33">
        <v>42583</v>
      </c>
      <c r="B63" t="s">
        <v>235</v>
      </c>
      <c r="C63" t="s">
        <v>224</v>
      </c>
      <c r="D63" s="9">
        <v>42605</v>
      </c>
      <c r="E63" s="44" t="s">
        <v>76</v>
      </c>
      <c r="F63" t="s">
        <v>11</v>
      </c>
      <c r="H63" s="46">
        <v>20000</v>
      </c>
    </row>
    <row r="64" spans="1:8" customFormat="1" x14ac:dyDescent="0.25">
      <c r="A64" s="33">
        <v>42583</v>
      </c>
      <c r="B64" t="s">
        <v>235</v>
      </c>
      <c r="C64" t="s">
        <v>224</v>
      </c>
      <c r="D64" s="9">
        <v>42606</v>
      </c>
      <c r="E64" s="44" t="s">
        <v>76</v>
      </c>
      <c r="F64" t="s">
        <v>93</v>
      </c>
      <c r="H64" s="46">
        <v>20000</v>
      </c>
    </row>
    <row r="65" spans="1:8" customFormat="1" x14ac:dyDescent="0.25">
      <c r="A65" s="33">
        <v>42583</v>
      </c>
      <c r="B65" t="s">
        <v>235</v>
      </c>
      <c r="C65" t="s">
        <v>224</v>
      </c>
      <c r="D65" s="9">
        <v>42606</v>
      </c>
      <c r="E65" s="44" t="s">
        <v>70</v>
      </c>
      <c r="F65" t="s">
        <v>21</v>
      </c>
      <c r="H65" s="46">
        <v>20109</v>
      </c>
    </row>
    <row r="66" spans="1:8" customFormat="1" x14ac:dyDescent="0.25">
      <c r="A66" s="33">
        <v>42583</v>
      </c>
      <c r="B66" t="s">
        <v>235</v>
      </c>
      <c r="C66" t="s">
        <v>224</v>
      </c>
      <c r="D66" s="9">
        <v>42608</v>
      </c>
      <c r="E66" s="44" t="s">
        <v>76</v>
      </c>
      <c r="F66" t="s">
        <v>94</v>
      </c>
      <c r="H66" s="46">
        <v>20054</v>
      </c>
    </row>
    <row r="67" spans="1:8" customFormat="1" x14ac:dyDescent="0.25">
      <c r="A67" s="33">
        <v>42583</v>
      </c>
      <c r="B67" t="s">
        <v>235</v>
      </c>
      <c r="C67" t="s">
        <v>224</v>
      </c>
      <c r="D67" s="9">
        <v>42612</v>
      </c>
      <c r="E67" s="44" t="s">
        <v>76</v>
      </c>
      <c r="F67" t="s">
        <v>95</v>
      </c>
      <c r="H67" s="46">
        <v>20037</v>
      </c>
    </row>
    <row r="68" spans="1:8" customFormat="1" x14ac:dyDescent="0.25">
      <c r="A68" s="33">
        <v>42583</v>
      </c>
      <c r="B68" t="s">
        <v>235</v>
      </c>
      <c r="C68" t="s">
        <v>224</v>
      </c>
      <c r="D68" s="9">
        <v>42612</v>
      </c>
      <c r="E68" s="44" t="s">
        <v>76</v>
      </c>
      <c r="F68" t="s">
        <v>96</v>
      </c>
      <c r="H68" s="46">
        <v>20072</v>
      </c>
    </row>
    <row r="69" spans="1:8" customFormat="1" x14ac:dyDescent="0.25">
      <c r="A69" s="33">
        <v>42583</v>
      </c>
      <c r="B69" t="s">
        <v>235</v>
      </c>
      <c r="C69" t="s">
        <v>224</v>
      </c>
      <c r="D69" s="9">
        <v>42612</v>
      </c>
      <c r="E69" s="44" t="s">
        <v>70</v>
      </c>
      <c r="F69" t="s">
        <v>18</v>
      </c>
      <c r="H69" s="46">
        <v>20080</v>
      </c>
    </row>
    <row r="70" spans="1:8" customFormat="1" x14ac:dyDescent="0.25">
      <c r="A70" s="33">
        <v>42583</v>
      </c>
      <c r="B70" t="s">
        <v>235</v>
      </c>
      <c r="C70" t="s">
        <v>224</v>
      </c>
      <c r="D70" s="9">
        <v>42612</v>
      </c>
      <c r="E70" s="44" t="s">
        <v>70</v>
      </c>
      <c r="F70" t="s">
        <v>90</v>
      </c>
      <c r="H70" s="46">
        <v>20110</v>
      </c>
    </row>
    <row r="71" spans="1:8" customFormat="1" x14ac:dyDescent="0.25">
      <c r="A71" s="33">
        <v>42583</v>
      </c>
      <c r="B71" t="s">
        <v>235</v>
      </c>
      <c r="C71" t="s">
        <v>224</v>
      </c>
      <c r="D71" s="9">
        <v>42613</v>
      </c>
      <c r="E71" s="44" t="s">
        <v>70</v>
      </c>
      <c r="F71" t="s">
        <v>97</v>
      </c>
      <c r="H71" s="46">
        <v>3341</v>
      </c>
    </row>
    <row r="72" spans="1:8" customFormat="1" x14ac:dyDescent="0.25">
      <c r="A72" s="33">
        <v>42583</v>
      </c>
      <c r="B72" t="s">
        <v>235</v>
      </c>
      <c r="C72" t="s">
        <v>224</v>
      </c>
      <c r="D72" s="9">
        <v>42613</v>
      </c>
      <c r="E72" s="44" t="s">
        <v>76</v>
      </c>
      <c r="F72" t="s">
        <v>98</v>
      </c>
      <c r="H72" s="46">
        <v>20000</v>
      </c>
    </row>
    <row r="73" spans="1:8" customFormat="1" x14ac:dyDescent="0.25">
      <c r="A73" s="33">
        <v>42583</v>
      </c>
      <c r="B73" t="s">
        <v>235</v>
      </c>
      <c r="C73" t="s">
        <v>224</v>
      </c>
      <c r="D73" s="9">
        <v>42613</v>
      </c>
      <c r="E73" s="44" t="s">
        <v>70</v>
      </c>
      <c r="F73" t="s">
        <v>99</v>
      </c>
      <c r="H73" s="46">
        <v>20094</v>
      </c>
    </row>
    <row r="74" spans="1:8" customFormat="1" x14ac:dyDescent="0.25">
      <c r="A74" s="33">
        <v>42583</v>
      </c>
      <c r="B74" t="s">
        <v>235</v>
      </c>
      <c r="C74" t="s">
        <v>224</v>
      </c>
      <c r="D74" s="9">
        <v>42613</v>
      </c>
      <c r="E74" s="44" t="s">
        <v>70</v>
      </c>
      <c r="F74" t="s">
        <v>100</v>
      </c>
      <c r="H74" s="46">
        <v>20097</v>
      </c>
    </row>
    <row r="75" spans="1:8" customFormat="1" x14ac:dyDescent="0.25">
      <c r="A75" s="33">
        <v>42583</v>
      </c>
      <c r="B75" t="s">
        <v>235</v>
      </c>
      <c r="C75" t="s">
        <v>224</v>
      </c>
      <c r="D75" s="9">
        <v>42613</v>
      </c>
      <c r="E75" s="44" t="s">
        <v>70</v>
      </c>
      <c r="F75" t="s">
        <v>101</v>
      </c>
      <c r="H75" s="46">
        <v>33000</v>
      </c>
    </row>
    <row r="76" spans="1:8" customFormat="1" x14ac:dyDescent="0.25">
      <c r="A76" s="33">
        <v>42583</v>
      </c>
      <c r="B76" t="s">
        <v>235</v>
      </c>
      <c r="C76" t="s">
        <v>224</v>
      </c>
      <c r="D76" s="9">
        <v>42613</v>
      </c>
      <c r="E76" s="44" t="s">
        <v>76</v>
      </c>
      <c r="F76" t="s">
        <v>102</v>
      </c>
      <c r="H76" s="46">
        <v>120006</v>
      </c>
    </row>
    <row r="77" spans="1:8" customFormat="1" x14ac:dyDescent="0.25">
      <c r="A77" s="33">
        <v>42614</v>
      </c>
      <c r="B77" t="s">
        <v>235</v>
      </c>
      <c r="C77" t="s">
        <v>224</v>
      </c>
      <c r="D77" s="9">
        <v>42614</v>
      </c>
      <c r="E77" s="44" t="s">
        <v>76</v>
      </c>
      <c r="F77" t="s">
        <v>127</v>
      </c>
      <c r="H77" s="46">
        <v>20000</v>
      </c>
    </row>
    <row r="78" spans="1:8" customFormat="1" x14ac:dyDescent="0.25">
      <c r="A78" s="33">
        <v>42614</v>
      </c>
      <c r="B78" t="s">
        <v>235</v>
      </c>
      <c r="C78" t="s">
        <v>224</v>
      </c>
      <c r="D78" s="9">
        <v>42614</v>
      </c>
      <c r="E78" s="44" t="s">
        <v>76</v>
      </c>
      <c r="F78" t="s">
        <v>2</v>
      </c>
      <c r="H78" s="46">
        <v>20000</v>
      </c>
    </row>
    <row r="79" spans="1:8" customFormat="1" x14ac:dyDescent="0.25">
      <c r="A79" s="33">
        <v>42614</v>
      </c>
      <c r="B79" t="s">
        <v>235</v>
      </c>
      <c r="C79" t="s">
        <v>224</v>
      </c>
      <c r="D79" s="9">
        <v>42614</v>
      </c>
      <c r="E79" s="44" t="s">
        <v>76</v>
      </c>
      <c r="F79" t="s">
        <v>128</v>
      </c>
      <c r="H79" s="46">
        <v>40000</v>
      </c>
    </row>
    <row r="80" spans="1:8" customFormat="1" x14ac:dyDescent="0.25">
      <c r="A80" s="33">
        <v>42614</v>
      </c>
      <c r="B80" t="s">
        <v>235</v>
      </c>
      <c r="C80" t="s">
        <v>224</v>
      </c>
      <c r="D80" s="9">
        <v>42614</v>
      </c>
      <c r="E80" s="44" t="s">
        <v>129</v>
      </c>
      <c r="F80" t="s">
        <v>130</v>
      </c>
      <c r="H80" s="46">
        <v>60000</v>
      </c>
    </row>
    <row r="81" spans="1:8" customFormat="1" x14ac:dyDescent="0.25">
      <c r="A81" s="33">
        <v>42614</v>
      </c>
      <c r="B81" t="s">
        <v>235</v>
      </c>
      <c r="C81" t="s">
        <v>224</v>
      </c>
      <c r="D81" s="9">
        <v>42615</v>
      </c>
      <c r="E81" s="44" t="s">
        <v>76</v>
      </c>
      <c r="F81" t="s">
        <v>131</v>
      </c>
      <c r="H81" s="46">
        <v>20000</v>
      </c>
    </row>
    <row r="82" spans="1:8" customFormat="1" x14ac:dyDescent="0.25">
      <c r="A82" s="33">
        <v>42614</v>
      </c>
      <c r="B82" t="s">
        <v>235</v>
      </c>
      <c r="C82" t="s">
        <v>224</v>
      </c>
      <c r="D82" s="9">
        <v>42615</v>
      </c>
      <c r="E82" s="44" t="s">
        <v>76</v>
      </c>
      <c r="F82" t="s">
        <v>9</v>
      </c>
      <c r="H82" s="46">
        <v>20000</v>
      </c>
    </row>
    <row r="83" spans="1:8" customFormat="1" x14ac:dyDescent="0.25">
      <c r="A83" s="33">
        <v>42614</v>
      </c>
      <c r="B83" t="s">
        <v>235</v>
      </c>
      <c r="C83" t="s">
        <v>224</v>
      </c>
      <c r="D83" s="9">
        <v>42615</v>
      </c>
      <c r="E83" s="44" t="s">
        <v>70</v>
      </c>
      <c r="F83" t="s">
        <v>132</v>
      </c>
      <c r="H83" s="46">
        <v>20100</v>
      </c>
    </row>
    <row r="84" spans="1:8" customFormat="1" x14ac:dyDescent="0.25">
      <c r="A84" s="33">
        <v>42614</v>
      </c>
      <c r="B84" t="s">
        <v>235</v>
      </c>
      <c r="C84" t="s">
        <v>224</v>
      </c>
      <c r="D84" s="9">
        <v>42615</v>
      </c>
      <c r="E84" s="44" t="s">
        <v>76</v>
      </c>
      <c r="F84" t="s">
        <v>133</v>
      </c>
      <c r="H84" s="46">
        <v>120000</v>
      </c>
    </row>
    <row r="85" spans="1:8" customFormat="1" x14ac:dyDescent="0.25">
      <c r="A85" s="33">
        <v>42614</v>
      </c>
      <c r="B85" t="s">
        <v>235</v>
      </c>
      <c r="C85" t="s">
        <v>224</v>
      </c>
      <c r="D85" s="9">
        <v>42618</v>
      </c>
      <c r="E85" s="44" t="s">
        <v>76</v>
      </c>
      <c r="F85" t="s">
        <v>134</v>
      </c>
      <c r="H85" s="46">
        <v>20000</v>
      </c>
    </row>
    <row r="86" spans="1:8" customFormat="1" x14ac:dyDescent="0.25">
      <c r="A86" s="33">
        <v>42614</v>
      </c>
      <c r="B86" t="s">
        <v>235</v>
      </c>
      <c r="C86" t="s">
        <v>224</v>
      </c>
      <c r="D86" s="9">
        <v>42618</v>
      </c>
      <c r="E86" s="44" t="s">
        <v>76</v>
      </c>
      <c r="F86" t="s">
        <v>135</v>
      </c>
      <c r="H86" s="46">
        <v>20000</v>
      </c>
    </row>
    <row r="87" spans="1:8" customFormat="1" x14ac:dyDescent="0.25">
      <c r="A87" s="33">
        <v>42614</v>
      </c>
      <c r="B87" t="s">
        <v>235</v>
      </c>
      <c r="C87" t="s">
        <v>224</v>
      </c>
      <c r="D87" s="9">
        <v>42618</v>
      </c>
      <c r="E87" s="44" t="s">
        <v>76</v>
      </c>
      <c r="F87" t="s">
        <v>24</v>
      </c>
      <c r="H87" s="46">
        <v>40000</v>
      </c>
    </row>
    <row r="88" spans="1:8" customFormat="1" x14ac:dyDescent="0.25">
      <c r="A88" s="33">
        <v>42614</v>
      </c>
      <c r="B88" t="s">
        <v>235</v>
      </c>
      <c r="C88" t="s">
        <v>224</v>
      </c>
      <c r="D88" s="9">
        <v>42618</v>
      </c>
      <c r="E88" s="44" t="s">
        <v>76</v>
      </c>
      <c r="F88" t="s">
        <v>6</v>
      </c>
      <c r="H88" s="46">
        <v>60030</v>
      </c>
    </row>
    <row r="89" spans="1:8" customFormat="1" x14ac:dyDescent="0.25">
      <c r="A89" s="33">
        <v>42614</v>
      </c>
      <c r="B89" t="s">
        <v>235</v>
      </c>
      <c r="C89" t="s">
        <v>224</v>
      </c>
      <c r="D89" s="9">
        <v>42618</v>
      </c>
      <c r="E89" s="44" t="s">
        <v>76</v>
      </c>
      <c r="F89" t="s">
        <v>136</v>
      </c>
      <c r="H89" s="46">
        <v>120000</v>
      </c>
    </row>
    <row r="90" spans="1:8" customFormat="1" x14ac:dyDescent="0.25">
      <c r="A90" s="33">
        <v>42614</v>
      </c>
      <c r="B90" t="s">
        <v>235</v>
      </c>
      <c r="C90" t="s">
        <v>224</v>
      </c>
      <c r="D90" s="9">
        <v>42620</v>
      </c>
      <c r="E90" s="44" t="s">
        <v>70</v>
      </c>
      <c r="F90" t="s">
        <v>137</v>
      </c>
      <c r="H90" s="46">
        <v>60039</v>
      </c>
    </row>
    <row r="91" spans="1:8" customFormat="1" x14ac:dyDescent="0.25">
      <c r="A91" s="33">
        <v>42614</v>
      </c>
      <c r="B91" t="s">
        <v>235</v>
      </c>
      <c r="C91" t="s">
        <v>224</v>
      </c>
      <c r="D91" s="9">
        <v>42621</v>
      </c>
      <c r="E91" s="44" t="s">
        <v>70</v>
      </c>
      <c r="F91" t="s">
        <v>138</v>
      </c>
      <c r="H91" s="46">
        <v>100021</v>
      </c>
    </row>
    <row r="92" spans="1:8" customFormat="1" x14ac:dyDescent="0.25">
      <c r="A92" s="33">
        <v>42614</v>
      </c>
      <c r="B92" t="s">
        <v>235</v>
      </c>
      <c r="C92" t="s">
        <v>224</v>
      </c>
      <c r="D92" s="9">
        <v>42622</v>
      </c>
      <c r="E92" s="44" t="s">
        <v>76</v>
      </c>
      <c r="F92" t="s">
        <v>80</v>
      </c>
      <c r="H92" s="46">
        <v>20000</v>
      </c>
    </row>
    <row r="93" spans="1:8" customFormat="1" x14ac:dyDescent="0.25">
      <c r="A93" s="33">
        <v>42614</v>
      </c>
      <c r="B93" t="s">
        <v>235</v>
      </c>
      <c r="C93" t="s">
        <v>224</v>
      </c>
      <c r="D93" s="9">
        <v>42622</v>
      </c>
      <c r="E93" s="44" t="s">
        <v>76</v>
      </c>
      <c r="F93" t="s">
        <v>139</v>
      </c>
      <c r="H93" s="46">
        <v>40000</v>
      </c>
    </row>
    <row r="94" spans="1:8" customFormat="1" x14ac:dyDescent="0.25">
      <c r="A94" s="33">
        <v>42614</v>
      </c>
      <c r="B94" t="s">
        <v>235</v>
      </c>
      <c r="C94" t="s">
        <v>224</v>
      </c>
      <c r="D94" s="9">
        <v>42625</v>
      </c>
      <c r="E94" s="44" t="s">
        <v>70</v>
      </c>
      <c r="F94" t="s">
        <v>13</v>
      </c>
      <c r="H94" s="46">
        <v>20000</v>
      </c>
    </row>
    <row r="95" spans="1:8" customFormat="1" x14ac:dyDescent="0.25">
      <c r="A95" s="33">
        <v>42614</v>
      </c>
      <c r="B95" t="s">
        <v>235</v>
      </c>
      <c r="C95" t="s">
        <v>224</v>
      </c>
      <c r="D95" s="9">
        <v>42626</v>
      </c>
      <c r="E95" s="44" t="s">
        <v>76</v>
      </c>
      <c r="F95" t="s">
        <v>140</v>
      </c>
      <c r="H95" s="46">
        <v>100096</v>
      </c>
    </row>
    <row r="96" spans="1:8" customFormat="1" x14ac:dyDescent="0.25">
      <c r="A96" s="33">
        <v>42614</v>
      </c>
      <c r="B96" t="s">
        <v>235</v>
      </c>
      <c r="C96" t="s">
        <v>224</v>
      </c>
      <c r="D96" s="9">
        <v>42633</v>
      </c>
      <c r="E96" s="44" t="s">
        <v>129</v>
      </c>
      <c r="F96" t="s">
        <v>141</v>
      </c>
      <c r="H96" s="46">
        <v>70000</v>
      </c>
    </row>
    <row r="97" spans="1:8" customFormat="1" x14ac:dyDescent="0.25">
      <c r="A97" s="33">
        <v>42614</v>
      </c>
      <c r="B97" t="s">
        <v>235</v>
      </c>
      <c r="C97" t="s">
        <v>224</v>
      </c>
      <c r="D97" s="9">
        <v>42633</v>
      </c>
      <c r="E97" s="44" t="s">
        <v>129</v>
      </c>
      <c r="F97" t="s">
        <v>142</v>
      </c>
      <c r="H97" s="46">
        <v>100000</v>
      </c>
    </row>
    <row r="98" spans="1:8" customFormat="1" x14ac:dyDescent="0.25">
      <c r="A98" s="33">
        <v>42614</v>
      </c>
      <c r="B98" t="s">
        <v>235</v>
      </c>
      <c r="C98" t="s">
        <v>224</v>
      </c>
      <c r="D98" s="9">
        <v>42634</v>
      </c>
      <c r="E98" s="44" t="s">
        <v>70</v>
      </c>
      <c r="F98" t="s">
        <v>91</v>
      </c>
      <c r="H98" s="46">
        <v>20028</v>
      </c>
    </row>
    <row r="99" spans="1:8" customFormat="1" x14ac:dyDescent="0.25">
      <c r="A99" s="33">
        <v>42614</v>
      </c>
      <c r="B99" t="s">
        <v>235</v>
      </c>
      <c r="C99" t="s">
        <v>224</v>
      </c>
      <c r="D99" s="9">
        <v>42635</v>
      </c>
      <c r="E99" s="44" t="s">
        <v>76</v>
      </c>
      <c r="F99" t="s">
        <v>87</v>
      </c>
      <c r="H99" s="46">
        <v>20000</v>
      </c>
    </row>
    <row r="100" spans="1:8" customFormat="1" x14ac:dyDescent="0.25">
      <c r="A100" s="33">
        <v>42614</v>
      </c>
      <c r="B100" t="s">
        <v>235</v>
      </c>
      <c r="C100" t="s">
        <v>224</v>
      </c>
      <c r="D100" s="9">
        <v>42636</v>
      </c>
      <c r="E100" s="44" t="s">
        <v>76</v>
      </c>
      <c r="F100" t="s">
        <v>143</v>
      </c>
      <c r="H100" s="46">
        <v>40000</v>
      </c>
    </row>
    <row r="101" spans="1:8" customFormat="1" x14ac:dyDescent="0.25">
      <c r="A101" s="33">
        <v>42614</v>
      </c>
      <c r="B101" t="s">
        <v>235</v>
      </c>
      <c r="C101" t="s">
        <v>224</v>
      </c>
      <c r="D101" s="9">
        <v>42639</v>
      </c>
      <c r="E101" s="44" t="s">
        <v>76</v>
      </c>
      <c r="F101" t="s">
        <v>93</v>
      </c>
      <c r="H101" s="46">
        <v>20000</v>
      </c>
    </row>
    <row r="102" spans="1:8" customFormat="1" x14ac:dyDescent="0.25">
      <c r="A102" s="33">
        <v>42614</v>
      </c>
      <c r="B102" t="s">
        <v>235</v>
      </c>
      <c r="C102" t="s">
        <v>224</v>
      </c>
      <c r="D102" s="9">
        <v>42639</v>
      </c>
      <c r="E102" s="44" t="s">
        <v>70</v>
      </c>
      <c r="F102" t="s">
        <v>144</v>
      </c>
      <c r="H102" s="46">
        <v>40000</v>
      </c>
    </row>
    <row r="103" spans="1:8" customFormat="1" x14ac:dyDescent="0.25">
      <c r="A103" s="33">
        <v>42614</v>
      </c>
      <c r="B103" t="s">
        <v>235</v>
      </c>
      <c r="C103" t="s">
        <v>224</v>
      </c>
      <c r="D103" s="9">
        <v>42639</v>
      </c>
      <c r="E103" s="44" t="s">
        <v>76</v>
      </c>
      <c r="F103" t="s">
        <v>145</v>
      </c>
      <c r="H103" s="46">
        <v>120104</v>
      </c>
    </row>
    <row r="104" spans="1:8" customFormat="1" x14ac:dyDescent="0.25">
      <c r="A104" s="33">
        <v>42614</v>
      </c>
      <c r="B104" t="s">
        <v>235</v>
      </c>
      <c r="C104" t="s">
        <v>224</v>
      </c>
      <c r="D104" s="9">
        <v>42639</v>
      </c>
      <c r="E104" s="44" t="s">
        <v>76</v>
      </c>
      <c r="F104" t="s">
        <v>146</v>
      </c>
      <c r="H104" s="46">
        <v>160000</v>
      </c>
    </row>
    <row r="105" spans="1:8" customFormat="1" x14ac:dyDescent="0.25">
      <c r="A105" s="33">
        <v>42614</v>
      </c>
      <c r="B105" t="s">
        <v>235</v>
      </c>
      <c r="C105" t="s">
        <v>224</v>
      </c>
      <c r="D105" s="9">
        <v>42640</v>
      </c>
      <c r="E105" s="44" t="s">
        <v>76</v>
      </c>
      <c r="F105" t="s">
        <v>127</v>
      </c>
      <c r="H105" s="46">
        <v>20000</v>
      </c>
    </row>
    <row r="106" spans="1:8" customFormat="1" x14ac:dyDescent="0.25">
      <c r="A106" s="33">
        <v>42614</v>
      </c>
      <c r="B106" t="s">
        <v>235</v>
      </c>
      <c r="C106" t="s">
        <v>224</v>
      </c>
      <c r="D106" s="9">
        <v>42640</v>
      </c>
      <c r="E106" s="44" t="s">
        <v>70</v>
      </c>
      <c r="F106" t="s">
        <v>21</v>
      </c>
      <c r="H106" s="46">
        <v>20109</v>
      </c>
    </row>
    <row r="107" spans="1:8" customFormat="1" x14ac:dyDescent="0.25">
      <c r="A107" s="33">
        <v>42614</v>
      </c>
      <c r="B107" t="s">
        <v>235</v>
      </c>
      <c r="C107" t="s">
        <v>224</v>
      </c>
      <c r="D107" s="9">
        <v>42640</v>
      </c>
      <c r="E107" s="44" t="s">
        <v>70</v>
      </c>
      <c r="F107" t="s">
        <v>90</v>
      </c>
      <c r="H107" s="46">
        <v>20110</v>
      </c>
    </row>
    <row r="108" spans="1:8" customFormat="1" x14ac:dyDescent="0.25">
      <c r="A108" s="33">
        <v>42614</v>
      </c>
      <c r="B108" t="s">
        <v>235</v>
      </c>
      <c r="C108" t="s">
        <v>224</v>
      </c>
      <c r="D108" s="9">
        <v>42640</v>
      </c>
      <c r="E108" s="44" t="s">
        <v>70</v>
      </c>
      <c r="F108" t="s">
        <v>77</v>
      </c>
      <c r="H108" s="46">
        <v>40043</v>
      </c>
    </row>
    <row r="109" spans="1:8" customFormat="1" x14ac:dyDescent="0.25">
      <c r="A109" s="33">
        <v>42614</v>
      </c>
      <c r="B109" t="s">
        <v>235</v>
      </c>
      <c r="C109" t="s">
        <v>224</v>
      </c>
      <c r="D109" s="9">
        <v>42641</v>
      </c>
      <c r="E109" s="44" t="s">
        <v>76</v>
      </c>
      <c r="F109" t="s">
        <v>143</v>
      </c>
      <c r="H109" s="46">
        <v>20000</v>
      </c>
    </row>
    <row r="110" spans="1:8" customFormat="1" x14ac:dyDescent="0.25">
      <c r="A110" s="33">
        <v>42614</v>
      </c>
      <c r="B110" t="s">
        <v>235</v>
      </c>
      <c r="C110" t="s">
        <v>224</v>
      </c>
      <c r="D110" s="9">
        <v>42641</v>
      </c>
      <c r="E110" s="44" t="s">
        <v>70</v>
      </c>
      <c r="F110" t="s">
        <v>4</v>
      </c>
      <c r="H110" s="46">
        <v>20097</v>
      </c>
    </row>
    <row r="111" spans="1:8" customFormat="1" x14ac:dyDescent="0.25">
      <c r="A111" s="33">
        <v>42614</v>
      </c>
      <c r="B111" t="s">
        <v>235</v>
      </c>
      <c r="C111" t="s">
        <v>224</v>
      </c>
      <c r="D111" s="9">
        <v>42642</v>
      </c>
      <c r="E111" s="44" t="s">
        <v>76</v>
      </c>
      <c r="F111" t="s">
        <v>16</v>
      </c>
      <c r="H111" s="46">
        <v>20037</v>
      </c>
    </row>
    <row r="112" spans="1:8" customFormat="1" x14ac:dyDescent="0.25">
      <c r="A112" s="33">
        <v>42614</v>
      </c>
      <c r="B112" t="s">
        <v>235</v>
      </c>
      <c r="C112" t="s">
        <v>224</v>
      </c>
      <c r="D112" s="9">
        <v>42642</v>
      </c>
      <c r="E112" s="44" t="s">
        <v>76</v>
      </c>
      <c r="F112" t="s">
        <v>17</v>
      </c>
      <c r="H112" s="46">
        <v>20072</v>
      </c>
    </row>
    <row r="113" spans="1:8" customFormat="1" x14ac:dyDescent="0.25">
      <c r="A113" s="33">
        <v>42614</v>
      </c>
      <c r="B113" t="s">
        <v>235</v>
      </c>
      <c r="C113" t="s">
        <v>224</v>
      </c>
      <c r="D113" s="9">
        <v>42643</v>
      </c>
      <c r="E113" s="44"/>
      <c r="F113" t="s">
        <v>147</v>
      </c>
      <c r="H113" s="46">
        <v>14340</v>
      </c>
    </row>
    <row r="114" spans="1:8" customFormat="1" x14ac:dyDescent="0.25">
      <c r="A114" s="33">
        <v>42614</v>
      </c>
      <c r="B114" t="s">
        <v>235</v>
      </c>
      <c r="C114" t="s">
        <v>224</v>
      </c>
      <c r="D114" s="9">
        <v>42643</v>
      </c>
      <c r="E114" s="44"/>
      <c r="F114" t="s">
        <v>14</v>
      </c>
      <c r="H114" s="46">
        <v>20000</v>
      </c>
    </row>
    <row r="115" spans="1:8" customFormat="1" x14ac:dyDescent="0.25">
      <c r="A115" s="33">
        <v>42614</v>
      </c>
      <c r="B115" t="s">
        <v>235</v>
      </c>
      <c r="C115" t="s">
        <v>224</v>
      </c>
      <c r="D115" s="9">
        <v>42643</v>
      </c>
      <c r="E115" s="44" t="s">
        <v>70</v>
      </c>
      <c r="F115" t="s">
        <v>18</v>
      </c>
      <c r="H115" s="46">
        <v>20080</v>
      </c>
    </row>
    <row r="116" spans="1:8" customFormat="1" x14ac:dyDescent="0.25">
      <c r="A116" s="33">
        <v>42644</v>
      </c>
      <c r="B116" t="s">
        <v>235</v>
      </c>
      <c r="C116" t="s">
        <v>224</v>
      </c>
      <c r="D116" s="9">
        <v>42646</v>
      </c>
      <c r="E116" s="44" t="s">
        <v>76</v>
      </c>
      <c r="F116" t="s">
        <v>192</v>
      </c>
      <c r="H116" s="46">
        <v>20000</v>
      </c>
    </row>
    <row r="117" spans="1:8" customFormat="1" x14ac:dyDescent="0.25">
      <c r="A117" s="33">
        <v>42644</v>
      </c>
      <c r="B117" t="s">
        <v>235</v>
      </c>
      <c r="C117" t="s">
        <v>224</v>
      </c>
      <c r="D117" s="9">
        <v>42646</v>
      </c>
      <c r="E117" s="44" t="s">
        <v>70</v>
      </c>
      <c r="F117" t="s">
        <v>193</v>
      </c>
      <c r="H117" s="46">
        <v>50000</v>
      </c>
    </row>
    <row r="118" spans="1:8" customFormat="1" x14ac:dyDescent="0.25">
      <c r="A118" s="33">
        <v>42644</v>
      </c>
      <c r="B118" t="s">
        <v>235</v>
      </c>
      <c r="C118" t="s">
        <v>224</v>
      </c>
      <c r="D118" s="9">
        <v>42646</v>
      </c>
      <c r="E118" s="44" t="s">
        <v>76</v>
      </c>
      <c r="F118" t="s">
        <v>2</v>
      </c>
      <c r="H118" s="46">
        <v>20000</v>
      </c>
    </row>
    <row r="119" spans="1:8" customFormat="1" x14ac:dyDescent="0.25">
      <c r="A119" s="33">
        <v>42644</v>
      </c>
      <c r="B119" t="s">
        <v>235</v>
      </c>
      <c r="C119" t="s">
        <v>224</v>
      </c>
      <c r="D119" s="9">
        <v>42646</v>
      </c>
      <c r="E119" s="44" t="s">
        <v>76</v>
      </c>
      <c r="F119" t="s">
        <v>194</v>
      </c>
      <c r="H119" s="46">
        <v>100000</v>
      </c>
    </row>
    <row r="120" spans="1:8" customFormat="1" x14ac:dyDescent="0.25">
      <c r="A120" s="33">
        <v>42644</v>
      </c>
      <c r="B120" t="s">
        <v>235</v>
      </c>
      <c r="C120" t="s">
        <v>224</v>
      </c>
      <c r="D120" s="9">
        <v>42646</v>
      </c>
      <c r="E120" s="44" t="s">
        <v>70</v>
      </c>
      <c r="F120" t="s">
        <v>99</v>
      </c>
      <c r="H120" s="46">
        <v>20094</v>
      </c>
    </row>
    <row r="121" spans="1:8" customFormat="1" x14ac:dyDescent="0.25">
      <c r="A121" s="33">
        <v>42644</v>
      </c>
      <c r="B121" t="s">
        <v>235</v>
      </c>
      <c r="C121" t="s">
        <v>224</v>
      </c>
      <c r="D121" s="9">
        <v>42646</v>
      </c>
      <c r="E121" s="44" t="s">
        <v>84</v>
      </c>
      <c r="F121" t="s">
        <v>196</v>
      </c>
      <c r="H121" s="46">
        <v>60000</v>
      </c>
    </row>
    <row r="122" spans="1:8" customFormat="1" x14ac:dyDescent="0.25">
      <c r="A122" s="33">
        <v>42644</v>
      </c>
      <c r="B122" t="s">
        <v>235</v>
      </c>
      <c r="C122" t="s">
        <v>224</v>
      </c>
      <c r="D122" s="9">
        <v>42647</v>
      </c>
      <c r="E122" s="44" t="s">
        <v>70</v>
      </c>
      <c r="F122" t="s">
        <v>132</v>
      </c>
      <c r="H122" s="46">
        <v>20100</v>
      </c>
    </row>
    <row r="123" spans="1:8" customFormat="1" x14ac:dyDescent="0.25">
      <c r="A123" s="33">
        <v>42644</v>
      </c>
      <c r="B123" t="s">
        <v>235</v>
      </c>
      <c r="C123" t="s">
        <v>224</v>
      </c>
      <c r="D123" s="9">
        <v>42648</v>
      </c>
      <c r="E123" s="44" t="s">
        <v>76</v>
      </c>
      <c r="F123" t="s">
        <v>198</v>
      </c>
      <c r="H123" s="46">
        <v>40000</v>
      </c>
    </row>
    <row r="124" spans="1:8" customFormat="1" x14ac:dyDescent="0.25">
      <c r="A124" s="33">
        <v>42644</v>
      </c>
      <c r="B124" t="s">
        <v>235</v>
      </c>
      <c r="C124" t="s">
        <v>224</v>
      </c>
      <c r="D124" s="9">
        <v>42648</v>
      </c>
      <c r="E124" s="44" t="s">
        <v>76</v>
      </c>
      <c r="F124" t="s">
        <v>194</v>
      </c>
      <c r="H124" s="46">
        <v>100000</v>
      </c>
    </row>
    <row r="125" spans="1:8" customFormat="1" x14ac:dyDescent="0.25">
      <c r="A125" s="33">
        <v>42644</v>
      </c>
      <c r="B125" t="s">
        <v>235</v>
      </c>
      <c r="C125" t="s">
        <v>224</v>
      </c>
      <c r="D125" s="9">
        <v>42649</v>
      </c>
      <c r="E125" s="44" t="s">
        <v>76</v>
      </c>
      <c r="F125" t="s">
        <v>24</v>
      </c>
      <c r="H125" s="46">
        <v>40000</v>
      </c>
    </row>
    <row r="126" spans="1:8" customFormat="1" x14ac:dyDescent="0.25">
      <c r="A126" s="33">
        <v>42644</v>
      </c>
      <c r="B126" t="s">
        <v>235</v>
      </c>
      <c r="C126" t="s">
        <v>224</v>
      </c>
      <c r="D126" s="9">
        <v>42650</v>
      </c>
      <c r="E126" s="44" t="s">
        <v>76</v>
      </c>
      <c r="F126" t="s">
        <v>9</v>
      </c>
      <c r="H126" s="46">
        <v>20000</v>
      </c>
    </row>
    <row r="127" spans="1:8" customFormat="1" x14ac:dyDescent="0.25">
      <c r="A127" s="33">
        <v>42644</v>
      </c>
      <c r="B127" t="s">
        <v>235</v>
      </c>
      <c r="C127" t="s">
        <v>224</v>
      </c>
      <c r="D127" s="9">
        <v>42650</v>
      </c>
      <c r="E127" s="44" t="s">
        <v>76</v>
      </c>
      <c r="F127" t="s">
        <v>131</v>
      </c>
      <c r="H127" s="46">
        <v>20000</v>
      </c>
    </row>
    <row r="128" spans="1:8" customFormat="1" x14ac:dyDescent="0.25">
      <c r="A128" s="33">
        <v>42644</v>
      </c>
      <c r="B128" t="s">
        <v>235</v>
      </c>
      <c r="C128" t="s">
        <v>224</v>
      </c>
      <c r="D128" s="9">
        <v>42650</v>
      </c>
      <c r="E128" s="44" t="s">
        <v>76</v>
      </c>
      <c r="F128" t="s">
        <v>87</v>
      </c>
      <c r="H128" s="46">
        <v>20000</v>
      </c>
    </row>
    <row r="129" spans="1:8" customFormat="1" x14ac:dyDescent="0.25">
      <c r="A129" s="33">
        <v>42644</v>
      </c>
      <c r="B129" t="s">
        <v>235</v>
      </c>
      <c r="C129" t="s">
        <v>224</v>
      </c>
      <c r="D129" s="9">
        <v>42654</v>
      </c>
      <c r="E129" s="44" t="s">
        <v>76</v>
      </c>
      <c r="F129" t="s">
        <v>11</v>
      </c>
      <c r="H129" s="46">
        <v>20000</v>
      </c>
    </row>
    <row r="130" spans="1:8" customFormat="1" x14ac:dyDescent="0.25">
      <c r="A130" s="33">
        <v>42644</v>
      </c>
      <c r="B130" t="s">
        <v>235</v>
      </c>
      <c r="C130" t="s">
        <v>224</v>
      </c>
      <c r="D130" s="9">
        <v>42654</v>
      </c>
      <c r="E130" s="44" t="s">
        <v>76</v>
      </c>
      <c r="F130" t="s">
        <v>128</v>
      </c>
      <c r="H130" s="46">
        <v>40000</v>
      </c>
    </row>
    <row r="131" spans="1:8" customFormat="1" x14ac:dyDescent="0.25">
      <c r="A131" s="33">
        <v>42644</v>
      </c>
      <c r="B131" t="s">
        <v>235</v>
      </c>
      <c r="C131" t="s">
        <v>224</v>
      </c>
      <c r="D131" s="9">
        <v>42654</v>
      </c>
      <c r="E131" s="44" t="s">
        <v>76</v>
      </c>
      <c r="F131" t="s">
        <v>80</v>
      </c>
      <c r="H131" s="46">
        <v>20000</v>
      </c>
    </row>
    <row r="132" spans="1:8" customFormat="1" x14ac:dyDescent="0.25">
      <c r="A132" s="33">
        <v>42644</v>
      </c>
      <c r="B132" t="s">
        <v>235</v>
      </c>
      <c r="C132" t="s">
        <v>224</v>
      </c>
      <c r="D132" s="9">
        <v>42655</v>
      </c>
      <c r="E132" s="44" t="s">
        <v>70</v>
      </c>
      <c r="F132" t="s">
        <v>209</v>
      </c>
      <c r="H132" s="46">
        <v>20000</v>
      </c>
    </row>
    <row r="133" spans="1:8" customFormat="1" x14ac:dyDescent="0.25">
      <c r="A133" s="33">
        <v>42644</v>
      </c>
      <c r="B133" t="s">
        <v>235</v>
      </c>
      <c r="C133" t="s">
        <v>224</v>
      </c>
      <c r="D133" s="9">
        <v>42655</v>
      </c>
      <c r="E133" s="44" t="s">
        <v>84</v>
      </c>
      <c r="F133" t="s">
        <v>199</v>
      </c>
      <c r="H133" s="46">
        <v>120000</v>
      </c>
    </row>
    <row r="134" spans="1:8" customFormat="1" x14ac:dyDescent="0.25">
      <c r="A134" s="33">
        <v>42644</v>
      </c>
      <c r="B134" t="s">
        <v>235</v>
      </c>
      <c r="C134" t="s">
        <v>224</v>
      </c>
      <c r="D134" s="9">
        <v>42656</v>
      </c>
      <c r="E134" s="44" t="s">
        <v>84</v>
      </c>
      <c r="F134" t="s">
        <v>200</v>
      </c>
      <c r="H134" s="46">
        <v>60098</v>
      </c>
    </row>
    <row r="135" spans="1:8" customFormat="1" x14ac:dyDescent="0.25">
      <c r="A135" s="33">
        <v>42644</v>
      </c>
      <c r="B135" t="s">
        <v>235</v>
      </c>
      <c r="C135" t="s">
        <v>224</v>
      </c>
      <c r="D135" s="9">
        <v>42658</v>
      </c>
      <c r="E135" s="44" t="s">
        <v>76</v>
      </c>
      <c r="F135" t="s">
        <v>201</v>
      </c>
      <c r="H135" s="46">
        <v>20000</v>
      </c>
    </row>
    <row r="136" spans="1:8" customFormat="1" x14ac:dyDescent="0.25">
      <c r="A136" s="33">
        <v>42644</v>
      </c>
      <c r="B136" t="s">
        <v>235</v>
      </c>
      <c r="C136" t="s">
        <v>224</v>
      </c>
      <c r="D136" s="9">
        <v>42661</v>
      </c>
      <c r="E136" s="44" t="s">
        <v>76</v>
      </c>
      <c r="F136" t="s">
        <v>202</v>
      </c>
      <c r="H136" s="46">
        <v>120049</v>
      </c>
    </row>
    <row r="137" spans="1:8" customFormat="1" x14ac:dyDescent="0.25">
      <c r="A137" s="33">
        <v>42644</v>
      </c>
      <c r="B137" t="s">
        <v>235</v>
      </c>
      <c r="C137" t="s">
        <v>224</v>
      </c>
      <c r="D137" s="9">
        <v>42661</v>
      </c>
      <c r="E137" s="44" t="s">
        <v>76</v>
      </c>
      <c r="F137" t="s">
        <v>3</v>
      </c>
      <c r="H137" s="46">
        <v>20000</v>
      </c>
    </row>
    <row r="138" spans="1:8" customFormat="1" x14ac:dyDescent="0.25">
      <c r="A138" s="33">
        <v>42644</v>
      </c>
      <c r="B138" t="s">
        <v>235</v>
      </c>
      <c r="C138" t="s">
        <v>224</v>
      </c>
      <c r="D138" s="9">
        <v>42661</v>
      </c>
      <c r="E138" s="44" t="s">
        <v>76</v>
      </c>
      <c r="F138" t="s">
        <v>203</v>
      </c>
      <c r="H138" s="46">
        <v>20000</v>
      </c>
    </row>
    <row r="139" spans="1:8" customFormat="1" x14ac:dyDescent="0.25">
      <c r="A139" s="33">
        <v>42644</v>
      </c>
      <c r="B139" t="s">
        <v>235</v>
      </c>
      <c r="C139" t="s">
        <v>224</v>
      </c>
      <c r="D139" s="9">
        <v>42661</v>
      </c>
      <c r="E139" s="44" t="s">
        <v>84</v>
      </c>
      <c r="F139" t="s">
        <v>204</v>
      </c>
      <c r="H139" s="46">
        <v>70000</v>
      </c>
    </row>
    <row r="140" spans="1:8" customFormat="1" x14ac:dyDescent="0.25">
      <c r="A140" s="33">
        <v>42644</v>
      </c>
      <c r="B140" t="s">
        <v>235</v>
      </c>
      <c r="C140" t="s">
        <v>224</v>
      </c>
      <c r="D140" s="9">
        <v>42664</v>
      </c>
      <c r="E140" s="44" t="s">
        <v>70</v>
      </c>
      <c r="F140" t="s">
        <v>205</v>
      </c>
      <c r="H140" s="46">
        <v>70102</v>
      </c>
    </row>
    <row r="141" spans="1:8" customFormat="1" x14ac:dyDescent="0.25">
      <c r="A141" s="33">
        <v>42644</v>
      </c>
      <c r="B141" t="s">
        <v>235</v>
      </c>
      <c r="C141" t="s">
        <v>224</v>
      </c>
      <c r="D141" s="9">
        <v>42667</v>
      </c>
      <c r="E141" s="44" t="s">
        <v>76</v>
      </c>
      <c r="F141" t="s">
        <v>27</v>
      </c>
      <c r="H141" s="46">
        <v>80000</v>
      </c>
    </row>
    <row r="142" spans="1:8" customFormat="1" x14ac:dyDescent="0.25">
      <c r="A142" s="33">
        <v>42644</v>
      </c>
      <c r="B142" t="s">
        <v>235</v>
      </c>
      <c r="C142" t="s">
        <v>224</v>
      </c>
      <c r="D142" s="9">
        <v>42667</v>
      </c>
      <c r="E142" s="44" t="s">
        <v>70</v>
      </c>
      <c r="F142" t="s">
        <v>144</v>
      </c>
      <c r="H142" s="46">
        <v>40000</v>
      </c>
    </row>
    <row r="143" spans="1:8" customFormat="1" x14ac:dyDescent="0.25">
      <c r="A143" s="33">
        <v>42644</v>
      </c>
      <c r="B143" t="s">
        <v>235</v>
      </c>
      <c r="C143" t="s">
        <v>224</v>
      </c>
      <c r="D143" s="9">
        <v>42667</v>
      </c>
      <c r="E143" s="44" t="s">
        <v>76</v>
      </c>
      <c r="F143" t="s">
        <v>206</v>
      </c>
      <c r="H143" s="46">
        <v>80088</v>
      </c>
    </row>
    <row r="144" spans="1:8" customFormat="1" x14ac:dyDescent="0.25">
      <c r="A144" s="33">
        <v>42644</v>
      </c>
      <c r="B144" t="s">
        <v>235</v>
      </c>
      <c r="C144" t="s">
        <v>224</v>
      </c>
      <c r="D144" s="9">
        <v>42667</v>
      </c>
      <c r="E144" s="44" t="s">
        <v>76</v>
      </c>
      <c r="F144" t="s">
        <v>206</v>
      </c>
      <c r="H144" s="46">
        <v>60088</v>
      </c>
    </row>
    <row r="145" spans="1:8" customFormat="1" x14ac:dyDescent="0.25">
      <c r="A145" s="33">
        <v>42644</v>
      </c>
      <c r="B145" t="s">
        <v>235</v>
      </c>
      <c r="C145" t="s">
        <v>224</v>
      </c>
      <c r="D145" s="9">
        <v>42667</v>
      </c>
      <c r="E145" s="44" t="s">
        <v>70</v>
      </c>
      <c r="F145" t="s">
        <v>194</v>
      </c>
      <c r="H145" s="46">
        <v>20000</v>
      </c>
    </row>
    <row r="146" spans="1:8" customFormat="1" x14ac:dyDescent="0.25">
      <c r="A146" s="33">
        <v>42644</v>
      </c>
      <c r="B146" t="s">
        <v>235</v>
      </c>
      <c r="C146" t="s">
        <v>224</v>
      </c>
      <c r="D146" s="9">
        <v>42667</v>
      </c>
      <c r="E146" s="44" t="s">
        <v>70</v>
      </c>
      <c r="F146" t="s">
        <v>194</v>
      </c>
      <c r="H146" s="46">
        <v>20000</v>
      </c>
    </row>
    <row r="147" spans="1:8" customFormat="1" x14ac:dyDescent="0.25">
      <c r="A147" s="33">
        <v>42644</v>
      </c>
      <c r="B147" t="s">
        <v>235</v>
      </c>
      <c r="C147" t="s">
        <v>224</v>
      </c>
      <c r="D147" s="9">
        <v>42667</v>
      </c>
      <c r="E147" s="44" t="s">
        <v>76</v>
      </c>
      <c r="F147" t="s">
        <v>93</v>
      </c>
      <c r="H147" s="46">
        <v>20000</v>
      </c>
    </row>
    <row r="148" spans="1:8" customFormat="1" x14ac:dyDescent="0.25">
      <c r="A148" s="33">
        <v>42644</v>
      </c>
      <c r="B148" t="s">
        <v>235</v>
      </c>
      <c r="C148" t="s">
        <v>224</v>
      </c>
      <c r="D148" s="9">
        <v>42668</v>
      </c>
      <c r="E148" s="44" t="s">
        <v>70</v>
      </c>
      <c r="F148" t="s">
        <v>91</v>
      </c>
      <c r="H148" s="46">
        <v>20028</v>
      </c>
    </row>
    <row r="149" spans="1:8" customFormat="1" x14ac:dyDescent="0.25">
      <c r="A149" s="33">
        <v>42644</v>
      </c>
      <c r="B149" t="s">
        <v>235</v>
      </c>
      <c r="C149" t="s">
        <v>224</v>
      </c>
      <c r="D149" s="9">
        <v>42669</v>
      </c>
      <c r="E149" s="44" t="s">
        <v>76</v>
      </c>
      <c r="F149" t="s">
        <v>207</v>
      </c>
      <c r="H149" s="46">
        <v>60025</v>
      </c>
    </row>
    <row r="150" spans="1:8" customFormat="1" x14ac:dyDescent="0.25">
      <c r="A150" s="33">
        <v>42644</v>
      </c>
      <c r="B150" t="s">
        <v>235</v>
      </c>
      <c r="C150" t="s">
        <v>224</v>
      </c>
      <c r="D150" s="9">
        <v>42669</v>
      </c>
      <c r="E150" s="44" t="s">
        <v>76</v>
      </c>
      <c r="F150" t="s">
        <v>140</v>
      </c>
      <c r="H150" s="46">
        <v>20096</v>
      </c>
    </row>
    <row r="151" spans="1:8" customFormat="1" x14ac:dyDescent="0.25">
      <c r="A151" s="33">
        <v>42644</v>
      </c>
      <c r="B151" t="s">
        <v>235</v>
      </c>
      <c r="C151" t="s">
        <v>224</v>
      </c>
      <c r="D151" s="9">
        <v>42669</v>
      </c>
      <c r="E151" s="44" t="s">
        <v>76</v>
      </c>
      <c r="F151" t="s">
        <v>127</v>
      </c>
      <c r="H151" s="46">
        <v>20000</v>
      </c>
    </row>
    <row r="152" spans="1:8" customFormat="1" x14ac:dyDescent="0.25">
      <c r="A152" s="33">
        <v>42644</v>
      </c>
      <c r="B152" t="s">
        <v>235</v>
      </c>
      <c r="C152" t="s">
        <v>224</v>
      </c>
      <c r="D152" s="9">
        <v>42671</v>
      </c>
      <c r="E152" s="44" t="s">
        <v>70</v>
      </c>
      <c r="F152" t="s">
        <v>21</v>
      </c>
      <c r="H152" s="46">
        <v>20109</v>
      </c>
    </row>
    <row r="153" spans="1:8" customFormat="1" x14ac:dyDescent="0.25">
      <c r="A153" s="33">
        <v>42644</v>
      </c>
      <c r="B153" t="s">
        <v>235</v>
      </c>
      <c r="C153" t="s">
        <v>224</v>
      </c>
      <c r="D153" s="9">
        <v>42671</v>
      </c>
      <c r="E153" s="44" t="s">
        <v>76</v>
      </c>
      <c r="F153" t="s">
        <v>14</v>
      </c>
      <c r="H153" s="46">
        <v>20000</v>
      </c>
    </row>
    <row r="154" spans="1:8" customFormat="1" x14ac:dyDescent="0.25">
      <c r="A154" s="33">
        <v>42644</v>
      </c>
      <c r="B154" t="s">
        <v>235</v>
      </c>
      <c r="C154" t="s">
        <v>224</v>
      </c>
      <c r="D154" s="9">
        <v>42671</v>
      </c>
      <c r="E154" s="44" t="s">
        <v>76</v>
      </c>
      <c r="F154" t="s">
        <v>208</v>
      </c>
      <c r="H154" s="46">
        <v>20037</v>
      </c>
    </row>
    <row r="155" spans="1:8" customFormat="1" x14ac:dyDescent="0.25">
      <c r="A155" s="33">
        <v>42644</v>
      </c>
      <c r="B155" t="s">
        <v>235</v>
      </c>
      <c r="C155" t="s">
        <v>224</v>
      </c>
      <c r="D155" s="9">
        <v>42671</v>
      </c>
      <c r="E155" s="44" t="s">
        <v>76</v>
      </c>
      <c r="F155" t="s">
        <v>17</v>
      </c>
      <c r="H155" s="46">
        <v>20072</v>
      </c>
    </row>
    <row r="156" spans="1:8" customFormat="1" x14ac:dyDescent="0.25">
      <c r="A156" s="33">
        <v>42675</v>
      </c>
      <c r="B156" s="37" t="s">
        <v>282</v>
      </c>
      <c r="C156" s="33" t="s">
        <v>224</v>
      </c>
      <c r="D156" s="9">
        <v>42676</v>
      </c>
      <c r="E156" s="44" t="s">
        <v>239</v>
      </c>
      <c r="F156" t="s">
        <v>240</v>
      </c>
      <c r="G156" t="s">
        <v>57</v>
      </c>
      <c r="H156" s="46">
        <v>20000</v>
      </c>
    </row>
    <row r="157" spans="1:8" customFormat="1" x14ac:dyDescent="0.25">
      <c r="A157" s="33">
        <v>42675</v>
      </c>
      <c r="B157" s="37" t="s">
        <v>282</v>
      </c>
      <c r="C157" s="33" t="s">
        <v>224</v>
      </c>
      <c r="D157" s="9">
        <v>42676</v>
      </c>
      <c r="E157" s="44" t="s">
        <v>76</v>
      </c>
      <c r="F157" t="s">
        <v>2</v>
      </c>
      <c r="G157" t="s">
        <v>57</v>
      </c>
      <c r="H157" s="46">
        <v>20000</v>
      </c>
    </row>
    <row r="158" spans="1:8" customFormat="1" x14ac:dyDescent="0.25">
      <c r="A158" s="33">
        <v>42675</v>
      </c>
      <c r="B158" s="37" t="s">
        <v>282</v>
      </c>
      <c r="C158" s="33" t="s">
        <v>224</v>
      </c>
      <c r="D158" s="9">
        <v>42677</v>
      </c>
      <c r="E158" s="44" t="s">
        <v>76</v>
      </c>
      <c r="F158" t="s">
        <v>3</v>
      </c>
      <c r="G158" t="s">
        <v>57</v>
      </c>
      <c r="H158" s="46">
        <v>20000</v>
      </c>
    </row>
    <row r="159" spans="1:8" customFormat="1" x14ac:dyDescent="0.25">
      <c r="A159" s="33">
        <v>42675</v>
      </c>
      <c r="B159" s="37" t="s">
        <v>282</v>
      </c>
      <c r="C159" s="33" t="s">
        <v>224</v>
      </c>
      <c r="D159" s="9">
        <v>42677</v>
      </c>
      <c r="E159" s="44" t="s">
        <v>76</v>
      </c>
      <c r="F159" t="s">
        <v>241</v>
      </c>
      <c r="G159" t="s">
        <v>57</v>
      </c>
      <c r="H159" s="46">
        <v>20000</v>
      </c>
    </row>
    <row r="160" spans="1:8" customFormat="1" x14ac:dyDescent="0.25">
      <c r="A160" s="33">
        <v>42675</v>
      </c>
      <c r="B160" s="37" t="s">
        <v>282</v>
      </c>
      <c r="C160" s="33" t="s">
        <v>224</v>
      </c>
      <c r="D160" s="9">
        <v>42681</v>
      </c>
      <c r="E160" s="44" t="s">
        <v>239</v>
      </c>
      <c r="F160" t="s">
        <v>13</v>
      </c>
      <c r="G160" t="s">
        <v>57</v>
      </c>
      <c r="H160" s="46">
        <v>20000</v>
      </c>
    </row>
    <row r="161" spans="1:8" customFormat="1" x14ac:dyDescent="0.25">
      <c r="A161" s="33">
        <v>42675</v>
      </c>
      <c r="B161" s="37" t="s">
        <v>282</v>
      </c>
      <c r="C161" s="33" t="s">
        <v>224</v>
      </c>
      <c r="D161" s="9">
        <v>42681</v>
      </c>
      <c r="E161" s="44" t="s">
        <v>239</v>
      </c>
      <c r="F161" t="s">
        <v>87</v>
      </c>
      <c r="G161" t="s">
        <v>57</v>
      </c>
      <c r="H161" s="46">
        <v>20000</v>
      </c>
    </row>
    <row r="162" spans="1:8" customFormat="1" x14ac:dyDescent="0.25">
      <c r="A162" s="33">
        <v>42675</v>
      </c>
      <c r="B162" s="37" t="s">
        <v>282</v>
      </c>
      <c r="C162" s="33" t="s">
        <v>224</v>
      </c>
      <c r="D162" s="9">
        <v>42681</v>
      </c>
      <c r="E162" s="44" t="s">
        <v>76</v>
      </c>
      <c r="F162" t="s">
        <v>198</v>
      </c>
      <c r="G162" t="s">
        <v>57</v>
      </c>
      <c r="H162" s="46">
        <v>20000</v>
      </c>
    </row>
    <row r="163" spans="1:8" customFormat="1" x14ac:dyDescent="0.25">
      <c r="A163" s="33">
        <v>42675</v>
      </c>
      <c r="B163" s="37" t="s">
        <v>282</v>
      </c>
      <c r="C163" s="33" t="s">
        <v>224</v>
      </c>
      <c r="D163" s="9">
        <v>42683</v>
      </c>
      <c r="E163" s="44" t="s">
        <v>76</v>
      </c>
      <c r="F163" t="s">
        <v>6</v>
      </c>
      <c r="G163" t="s">
        <v>57</v>
      </c>
      <c r="H163" s="46">
        <v>20000</v>
      </c>
    </row>
    <row r="164" spans="1:8" customFormat="1" x14ac:dyDescent="0.25">
      <c r="A164" s="33">
        <v>42675</v>
      </c>
      <c r="B164" s="37" t="s">
        <v>282</v>
      </c>
      <c r="C164" s="33" t="s">
        <v>224</v>
      </c>
      <c r="D164" s="9">
        <v>42676</v>
      </c>
      <c r="E164" s="44" t="s">
        <v>239</v>
      </c>
      <c r="F164" t="s">
        <v>18</v>
      </c>
      <c r="G164" t="s">
        <v>57</v>
      </c>
      <c r="H164" s="46">
        <v>20080</v>
      </c>
    </row>
    <row r="165" spans="1:8" customFormat="1" x14ac:dyDescent="0.25">
      <c r="A165" s="33">
        <v>42675</v>
      </c>
      <c r="B165" s="37" t="s">
        <v>282</v>
      </c>
      <c r="C165" s="33" t="s">
        <v>224</v>
      </c>
      <c r="D165" s="9">
        <v>42676</v>
      </c>
      <c r="E165" s="44" t="s">
        <v>239</v>
      </c>
      <c r="F165" t="s">
        <v>4</v>
      </c>
      <c r="G165" t="s">
        <v>57</v>
      </c>
      <c r="H165" s="46">
        <v>20097</v>
      </c>
    </row>
    <row r="166" spans="1:8" customFormat="1" x14ac:dyDescent="0.25">
      <c r="A166" s="33">
        <v>42675</v>
      </c>
      <c r="B166" s="37" t="s">
        <v>282</v>
      </c>
      <c r="C166" s="33" t="s">
        <v>224</v>
      </c>
      <c r="D166" s="9">
        <v>42684</v>
      </c>
      <c r="E166" s="44" t="s">
        <v>239</v>
      </c>
      <c r="F166" t="s">
        <v>132</v>
      </c>
      <c r="G166" t="s">
        <v>57</v>
      </c>
      <c r="H166" s="46">
        <v>20100</v>
      </c>
    </row>
    <row r="167" spans="1:8" customFormat="1" x14ac:dyDescent="0.25">
      <c r="A167" s="33">
        <v>42675</v>
      </c>
      <c r="B167" s="37" t="s">
        <v>282</v>
      </c>
      <c r="C167" s="33" t="s">
        <v>432</v>
      </c>
      <c r="D167" s="9">
        <v>42676</v>
      </c>
      <c r="E167" s="44" t="s">
        <v>76</v>
      </c>
      <c r="F167" t="s">
        <v>242</v>
      </c>
      <c r="G167" t="s">
        <v>57</v>
      </c>
      <c r="H167" s="46">
        <v>35740</v>
      </c>
    </row>
    <row r="168" spans="1:8" customFormat="1" x14ac:dyDescent="0.25">
      <c r="A168" s="33">
        <v>42675</v>
      </c>
      <c r="B168" s="37" t="s">
        <v>282</v>
      </c>
      <c r="C168" s="33" t="s">
        <v>224</v>
      </c>
      <c r="D168" s="9">
        <v>42677</v>
      </c>
      <c r="E168" s="44" t="s">
        <v>76</v>
      </c>
      <c r="F168" t="s">
        <v>243</v>
      </c>
      <c r="G168" t="s">
        <v>57</v>
      </c>
      <c r="H168" s="46">
        <v>40000</v>
      </c>
    </row>
    <row r="169" spans="1:8" customFormat="1" x14ac:dyDescent="0.25">
      <c r="A169" s="33">
        <v>42675</v>
      </c>
      <c r="B169" s="37" t="s">
        <v>282</v>
      </c>
      <c r="C169" s="33" t="s">
        <v>224</v>
      </c>
      <c r="D169" s="9">
        <v>42684</v>
      </c>
      <c r="E169" s="44" t="s">
        <v>76</v>
      </c>
      <c r="F169" t="s">
        <v>24</v>
      </c>
      <c r="G169" t="s">
        <v>57</v>
      </c>
      <c r="H169" s="46">
        <v>40000</v>
      </c>
    </row>
    <row r="170" spans="1:8" customFormat="1" x14ac:dyDescent="0.25">
      <c r="A170" s="33">
        <v>42675</v>
      </c>
      <c r="B170" s="37" t="s">
        <v>282</v>
      </c>
      <c r="C170" s="33" t="s">
        <v>224</v>
      </c>
      <c r="D170" s="9">
        <v>42676</v>
      </c>
      <c r="E170" s="44" t="s">
        <v>239</v>
      </c>
      <c r="F170" t="s">
        <v>244</v>
      </c>
      <c r="G170" t="s">
        <v>57</v>
      </c>
      <c r="H170" s="46">
        <v>50000</v>
      </c>
    </row>
    <row r="171" spans="1:8" customFormat="1" x14ac:dyDescent="0.25">
      <c r="A171" s="33">
        <v>42675</v>
      </c>
      <c r="B171" s="37" t="s">
        <v>282</v>
      </c>
      <c r="C171" s="33" t="s">
        <v>224</v>
      </c>
      <c r="D171" s="9">
        <v>42677</v>
      </c>
      <c r="E171" s="44" t="s">
        <v>129</v>
      </c>
      <c r="F171" t="s">
        <v>245</v>
      </c>
      <c r="G171" t="s">
        <v>57</v>
      </c>
      <c r="H171" s="46">
        <v>60000</v>
      </c>
    </row>
    <row r="172" spans="1:8" customFormat="1" x14ac:dyDescent="0.25">
      <c r="A172" s="33">
        <v>42675</v>
      </c>
      <c r="B172" s="37" t="s">
        <v>282</v>
      </c>
      <c r="C172" s="33" t="s">
        <v>224</v>
      </c>
      <c r="D172" s="9">
        <v>42676</v>
      </c>
      <c r="E172" s="44" t="s">
        <v>239</v>
      </c>
      <c r="F172" t="s">
        <v>246</v>
      </c>
      <c r="G172" t="s">
        <v>57</v>
      </c>
      <c r="H172" s="46">
        <v>80000</v>
      </c>
    </row>
    <row r="173" spans="1:8" customFormat="1" x14ac:dyDescent="0.25">
      <c r="A173" s="33">
        <v>42675</v>
      </c>
      <c r="B173" s="37" t="s">
        <v>282</v>
      </c>
      <c r="C173" s="33" t="s">
        <v>224</v>
      </c>
      <c r="D173" s="9">
        <v>42683</v>
      </c>
      <c r="E173" s="44" t="s">
        <v>76</v>
      </c>
      <c r="F173" t="s">
        <v>247</v>
      </c>
      <c r="G173" t="s">
        <v>57</v>
      </c>
      <c r="H173" s="46">
        <v>100000</v>
      </c>
    </row>
    <row r="174" spans="1:8" customFormat="1" x14ac:dyDescent="0.25">
      <c r="A174" s="33">
        <v>42675</v>
      </c>
      <c r="B174" s="37" t="s">
        <v>282</v>
      </c>
      <c r="C174" s="33" t="s">
        <v>224</v>
      </c>
      <c r="D174" s="9">
        <v>42683</v>
      </c>
      <c r="E174" s="44" t="s">
        <v>76</v>
      </c>
      <c r="F174" t="s">
        <v>248</v>
      </c>
      <c r="G174" t="s">
        <v>57</v>
      </c>
      <c r="H174" s="46">
        <v>120000</v>
      </c>
    </row>
    <row r="175" spans="1:8" customFormat="1" x14ac:dyDescent="0.25">
      <c r="A175" s="33">
        <v>42675</v>
      </c>
      <c r="B175" s="37" t="s">
        <v>282</v>
      </c>
      <c r="C175" s="33" t="s">
        <v>224</v>
      </c>
      <c r="D175" s="9">
        <v>42676</v>
      </c>
      <c r="E175" s="44" t="s">
        <v>129</v>
      </c>
      <c r="F175" t="s">
        <v>249</v>
      </c>
      <c r="G175" t="s">
        <v>57</v>
      </c>
      <c r="H175" s="46">
        <v>140000</v>
      </c>
    </row>
    <row r="176" spans="1:8" customFormat="1" x14ac:dyDescent="0.25">
      <c r="A176" s="33">
        <v>42675</v>
      </c>
      <c r="B176" s="37" t="s">
        <v>282</v>
      </c>
      <c r="C176" s="33" t="s">
        <v>224</v>
      </c>
      <c r="D176" s="9">
        <v>42692</v>
      </c>
      <c r="E176" s="44" t="s">
        <v>76</v>
      </c>
      <c r="F176" t="s">
        <v>250</v>
      </c>
      <c r="H176" s="46">
        <v>8170</v>
      </c>
    </row>
    <row r="177" spans="1:8" customFormat="1" x14ac:dyDescent="0.25">
      <c r="A177" s="33">
        <v>42675</v>
      </c>
      <c r="B177" s="37" t="s">
        <v>282</v>
      </c>
      <c r="C177" s="33" t="s">
        <v>224</v>
      </c>
      <c r="D177" s="9">
        <v>42695</v>
      </c>
      <c r="E177" s="44" t="s">
        <v>76</v>
      </c>
      <c r="F177" t="s">
        <v>80</v>
      </c>
      <c r="H177" s="46">
        <v>20000</v>
      </c>
    </row>
    <row r="178" spans="1:8" customFormat="1" x14ac:dyDescent="0.25">
      <c r="A178" s="33">
        <v>42675</v>
      </c>
      <c r="B178" s="37" t="s">
        <v>282</v>
      </c>
      <c r="C178" s="33" t="s">
        <v>224</v>
      </c>
      <c r="D178" s="9">
        <v>42697</v>
      </c>
      <c r="E178" s="44" t="s">
        <v>76</v>
      </c>
      <c r="F178" t="s">
        <v>93</v>
      </c>
      <c r="H178" s="46">
        <v>20000</v>
      </c>
    </row>
    <row r="179" spans="1:8" customFormat="1" x14ac:dyDescent="0.25">
      <c r="A179" s="33">
        <v>42675</v>
      </c>
      <c r="B179" s="37" t="s">
        <v>282</v>
      </c>
      <c r="C179" s="33" t="s">
        <v>224</v>
      </c>
      <c r="D179" s="9">
        <v>42699</v>
      </c>
      <c r="E179" s="44" t="s">
        <v>76</v>
      </c>
      <c r="F179" t="s">
        <v>251</v>
      </c>
      <c r="H179" s="46">
        <v>20000</v>
      </c>
    </row>
    <row r="180" spans="1:8" customFormat="1" x14ac:dyDescent="0.25">
      <c r="A180" s="33">
        <v>42675</v>
      </c>
      <c r="B180" s="37" t="s">
        <v>282</v>
      </c>
      <c r="C180" s="33" t="s">
        <v>224</v>
      </c>
      <c r="D180" s="9">
        <v>42699</v>
      </c>
      <c r="E180" s="44" t="s">
        <v>76</v>
      </c>
      <c r="F180" t="s">
        <v>9</v>
      </c>
      <c r="H180" s="46">
        <v>20000</v>
      </c>
    </row>
    <row r="181" spans="1:8" customFormat="1" x14ac:dyDescent="0.25">
      <c r="A181" s="33">
        <v>42675</v>
      </c>
      <c r="B181" s="37" t="s">
        <v>282</v>
      </c>
      <c r="C181" s="33" t="s">
        <v>224</v>
      </c>
      <c r="D181" s="9">
        <v>42699</v>
      </c>
      <c r="E181" s="44" t="s">
        <v>76</v>
      </c>
      <c r="F181" t="s">
        <v>131</v>
      </c>
      <c r="H181" s="46">
        <v>20000</v>
      </c>
    </row>
    <row r="182" spans="1:8" customFormat="1" x14ac:dyDescent="0.25">
      <c r="A182" s="33">
        <v>42675</v>
      </c>
      <c r="B182" s="37" t="s">
        <v>282</v>
      </c>
      <c r="C182" s="33" t="s">
        <v>224</v>
      </c>
      <c r="D182" s="9">
        <v>42702</v>
      </c>
      <c r="E182" s="44" t="s">
        <v>252</v>
      </c>
      <c r="F182" t="s">
        <v>144</v>
      </c>
      <c r="H182" s="46">
        <v>20000</v>
      </c>
    </row>
    <row r="183" spans="1:8" customFormat="1" x14ac:dyDescent="0.25">
      <c r="A183" s="33">
        <v>42675</v>
      </c>
      <c r="B183" s="37" t="s">
        <v>282</v>
      </c>
      <c r="C183" s="33" t="s">
        <v>224</v>
      </c>
      <c r="D183" s="9">
        <v>42704</v>
      </c>
      <c r="E183" s="44" t="s">
        <v>76</v>
      </c>
      <c r="F183" t="s">
        <v>14</v>
      </c>
      <c r="H183" s="46">
        <v>20000</v>
      </c>
    </row>
    <row r="184" spans="1:8" customFormat="1" x14ac:dyDescent="0.25">
      <c r="A184" s="33">
        <v>42675</v>
      </c>
      <c r="B184" s="37" t="s">
        <v>282</v>
      </c>
      <c r="C184" s="33" t="s">
        <v>224</v>
      </c>
      <c r="D184" s="9">
        <v>42702</v>
      </c>
      <c r="E184" s="44" t="s">
        <v>76</v>
      </c>
      <c r="F184" t="s">
        <v>16</v>
      </c>
      <c r="H184" s="46">
        <v>20037</v>
      </c>
    </row>
    <row r="185" spans="1:8" customFormat="1" x14ac:dyDescent="0.25">
      <c r="A185" s="33">
        <v>42675</v>
      </c>
      <c r="B185" s="37" t="s">
        <v>282</v>
      </c>
      <c r="C185" s="33" t="s">
        <v>224</v>
      </c>
      <c r="D185" s="9">
        <v>42702</v>
      </c>
      <c r="E185" s="44" t="s">
        <v>76</v>
      </c>
      <c r="F185" t="s">
        <v>17</v>
      </c>
      <c r="H185" s="46">
        <v>20072</v>
      </c>
    </row>
    <row r="186" spans="1:8" customFormat="1" x14ac:dyDescent="0.25">
      <c r="A186" s="33">
        <v>42675</v>
      </c>
      <c r="B186" s="37" t="s">
        <v>282</v>
      </c>
      <c r="C186" s="33" t="s">
        <v>224</v>
      </c>
      <c r="D186" s="9">
        <v>42696</v>
      </c>
      <c r="E186" s="44" t="s">
        <v>76</v>
      </c>
      <c r="F186" t="s">
        <v>201</v>
      </c>
      <c r="H186" s="46">
        <v>40000</v>
      </c>
    </row>
    <row r="187" spans="1:8" customFormat="1" x14ac:dyDescent="0.25">
      <c r="A187" s="33">
        <v>42675</v>
      </c>
      <c r="B187" s="37" t="s">
        <v>282</v>
      </c>
      <c r="C187" s="33" t="s">
        <v>224</v>
      </c>
      <c r="D187" s="9">
        <v>42695</v>
      </c>
      <c r="E187" s="44" t="s">
        <v>239</v>
      </c>
      <c r="F187" t="s">
        <v>77</v>
      </c>
      <c r="H187" s="46">
        <v>40043</v>
      </c>
    </row>
    <row r="188" spans="1:8" customFormat="1" x14ac:dyDescent="0.25">
      <c r="A188" s="33">
        <v>42675</v>
      </c>
      <c r="B188" s="37" t="s">
        <v>282</v>
      </c>
      <c r="C188" s="33" t="s">
        <v>224</v>
      </c>
      <c r="D188" s="9">
        <v>42699</v>
      </c>
      <c r="E188" s="44" t="s">
        <v>76</v>
      </c>
      <c r="F188" t="s">
        <v>253</v>
      </c>
      <c r="H188" s="46">
        <v>42076</v>
      </c>
    </row>
    <row r="189" spans="1:8" customFormat="1" x14ac:dyDescent="0.25">
      <c r="A189" s="33">
        <v>42675</v>
      </c>
      <c r="B189" s="37" t="s">
        <v>282</v>
      </c>
      <c r="C189" s="33" t="s">
        <v>224</v>
      </c>
      <c r="D189" s="9">
        <v>42685</v>
      </c>
      <c r="E189" s="44" t="s">
        <v>76</v>
      </c>
      <c r="F189" t="s">
        <v>254</v>
      </c>
      <c r="H189" s="46">
        <v>60000</v>
      </c>
    </row>
    <row r="190" spans="1:8" customFormat="1" x14ac:dyDescent="0.25">
      <c r="A190" s="33">
        <v>42675</v>
      </c>
      <c r="B190" s="37" t="s">
        <v>282</v>
      </c>
      <c r="C190" s="33" t="s">
        <v>224</v>
      </c>
      <c r="D190" s="9">
        <v>42685</v>
      </c>
      <c r="E190" s="44" t="s">
        <v>76</v>
      </c>
      <c r="F190" t="s">
        <v>254</v>
      </c>
      <c r="H190" s="46">
        <v>60000</v>
      </c>
    </row>
    <row r="191" spans="1:8" customFormat="1" x14ac:dyDescent="0.25">
      <c r="A191" s="33">
        <v>42675</v>
      </c>
      <c r="B191" s="37" t="s">
        <v>282</v>
      </c>
      <c r="C191" s="33" t="s">
        <v>224</v>
      </c>
      <c r="D191" s="9">
        <v>42688</v>
      </c>
      <c r="E191" s="44" t="s">
        <v>239</v>
      </c>
      <c r="F191" t="s">
        <v>255</v>
      </c>
      <c r="H191" s="46">
        <v>60000</v>
      </c>
    </row>
    <row r="192" spans="1:8" customFormat="1" x14ac:dyDescent="0.25">
      <c r="A192" s="33">
        <v>42675</v>
      </c>
      <c r="B192" s="37" t="s">
        <v>282</v>
      </c>
      <c r="C192" s="33" t="s">
        <v>224</v>
      </c>
      <c r="D192" s="9">
        <v>42695</v>
      </c>
      <c r="E192" s="44" t="s">
        <v>76</v>
      </c>
      <c r="F192" t="s">
        <v>32</v>
      </c>
      <c r="H192" s="46">
        <v>80000</v>
      </c>
    </row>
    <row r="193" spans="1:9" x14ac:dyDescent="0.25">
      <c r="A193" s="33">
        <v>42675</v>
      </c>
      <c r="B193" s="37" t="s">
        <v>282</v>
      </c>
      <c r="C193" s="33" t="s">
        <v>224</v>
      </c>
      <c r="D193" s="9">
        <v>42688</v>
      </c>
      <c r="E193" s="44" t="s">
        <v>76</v>
      </c>
      <c r="F193" t="s">
        <v>256</v>
      </c>
      <c r="H193" s="46">
        <v>100000</v>
      </c>
      <c r="I193"/>
    </row>
    <row r="194" spans="1:9" x14ac:dyDescent="0.25">
      <c r="A194" s="33">
        <v>42675</v>
      </c>
      <c r="B194" s="37" t="s">
        <v>282</v>
      </c>
      <c r="C194" s="33" t="s">
        <v>224</v>
      </c>
      <c r="D194" s="9">
        <v>42688</v>
      </c>
      <c r="E194" s="44" t="s">
        <v>239</v>
      </c>
      <c r="F194" t="s">
        <v>257</v>
      </c>
      <c r="H194" s="46">
        <v>100000</v>
      </c>
      <c r="I194"/>
    </row>
    <row r="195" spans="1:9" x14ac:dyDescent="0.25">
      <c r="A195" s="33">
        <v>42675</v>
      </c>
      <c r="B195" s="37" t="s">
        <v>282</v>
      </c>
      <c r="C195" s="33" t="s">
        <v>224</v>
      </c>
      <c r="D195" s="9">
        <v>42688</v>
      </c>
      <c r="E195" s="44" t="s">
        <v>129</v>
      </c>
      <c r="F195" t="s">
        <v>258</v>
      </c>
      <c r="H195" s="46">
        <v>100000</v>
      </c>
      <c r="I195"/>
    </row>
    <row r="196" spans="1:9" x14ac:dyDescent="0.25">
      <c r="A196" s="33">
        <v>42675</v>
      </c>
      <c r="B196" s="37" t="s">
        <v>282</v>
      </c>
      <c r="C196" s="33" t="s">
        <v>224</v>
      </c>
      <c r="D196" s="9">
        <v>42695</v>
      </c>
      <c r="E196" s="44" t="s">
        <v>239</v>
      </c>
      <c r="F196" t="s">
        <v>82</v>
      </c>
      <c r="H196" s="46">
        <v>100000</v>
      </c>
      <c r="I196"/>
    </row>
    <row r="197" spans="1:9" x14ac:dyDescent="0.25">
      <c r="A197" s="33">
        <v>42675</v>
      </c>
      <c r="B197" s="37" t="s">
        <v>282</v>
      </c>
      <c r="C197" s="33" t="s">
        <v>224</v>
      </c>
      <c r="D197" s="9">
        <v>42695</v>
      </c>
      <c r="E197" s="44" t="s">
        <v>239</v>
      </c>
      <c r="F197" t="s">
        <v>259</v>
      </c>
      <c r="H197" s="46">
        <v>140000</v>
      </c>
      <c r="I197"/>
    </row>
    <row r="198" spans="1:9" x14ac:dyDescent="0.25">
      <c r="A198" s="33">
        <v>42675</v>
      </c>
      <c r="B198" s="37" t="s">
        <v>282</v>
      </c>
      <c r="C198" s="33" t="s">
        <v>224</v>
      </c>
      <c r="D198" s="9">
        <v>42688</v>
      </c>
      <c r="E198" s="44" t="s">
        <v>239</v>
      </c>
      <c r="F198" t="s">
        <v>260</v>
      </c>
      <c r="H198" s="46">
        <v>180000</v>
      </c>
      <c r="I198"/>
    </row>
    <row r="199" spans="1:9" x14ac:dyDescent="0.25">
      <c r="A199" s="33">
        <v>42675</v>
      </c>
      <c r="B199" s="37" t="s">
        <v>282</v>
      </c>
      <c r="C199" s="33" t="s">
        <v>224</v>
      </c>
      <c r="D199" s="9">
        <v>42688</v>
      </c>
      <c r="E199" s="44" t="s">
        <v>76</v>
      </c>
      <c r="F199" t="s">
        <v>261</v>
      </c>
      <c r="H199" s="46">
        <v>300000</v>
      </c>
      <c r="I199"/>
    </row>
    <row r="200" spans="1:9" x14ac:dyDescent="0.25">
      <c r="A200" s="33">
        <v>42675</v>
      </c>
      <c r="B200" s="37" t="s">
        <v>282</v>
      </c>
      <c r="C200" s="33" t="s">
        <v>224</v>
      </c>
      <c r="D200" s="9">
        <v>42688</v>
      </c>
      <c r="E200" s="44" t="s">
        <v>129</v>
      </c>
      <c r="F200" t="s">
        <v>262</v>
      </c>
      <c r="H200" s="46">
        <v>300000</v>
      </c>
      <c r="I200"/>
    </row>
    <row r="201" spans="1:9" x14ac:dyDescent="0.25">
      <c r="A201" s="33">
        <v>42705</v>
      </c>
      <c r="B201" s="37" t="s">
        <v>282</v>
      </c>
      <c r="C201" s="33" t="s">
        <v>224</v>
      </c>
      <c r="D201" s="9">
        <v>42706</v>
      </c>
      <c r="E201" s="44" t="s">
        <v>76</v>
      </c>
      <c r="F201" t="s">
        <v>2</v>
      </c>
      <c r="G201" t="s">
        <v>57</v>
      </c>
      <c r="H201" s="46">
        <v>20000</v>
      </c>
      <c r="I201" s="1"/>
    </row>
    <row r="202" spans="1:9" x14ac:dyDescent="0.25">
      <c r="A202" s="33">
        <v>42705</v>
      </c>
      <c r="B202" s="37" t="s">
        <v>282</v>
      </c>
      <c r="C202" s="33" t="s">
        <v>224</v>
      </c>
      <c r="D202" s="9">
        <v>42706</v>
      </c>
      <c r="E202" s="44" t="s">
        <v>76</v>
      </c>
      <c r="F202" t="s">
        <v>91</v>
      </c>
      <c r="G202" t="s">
        <v>57</v>
      </c>
      <c r="H202" s="46">
        <v>20028</v>
      </c>
      <c r="I202" s="1"/>
    </row>
    <row r="203" spans="1:9" x14ac:dyDescent="0.25">
      <c r="A203" s="33">
        <v>42705</v>
      </c>
      <c r="B203" s="37" t="s">
        <v>282</v>
      </c>
      <c r="C203" s="33" t="s">
        <v>224</v>
      </c>
      <c r="D203" s="9">
        <v>42706</v>
      </c>
      <c r="E203" s="44" t="s">
        <v>76</v>
      </c>
      <c r="F203" t="s">
        <v>99</v>
      </c>
      <c r="G203" t="s">
        <v>57</v>
      </c>
      <c r="H203" s="46">
        <v>20094</v>
      </c>
      <c r="I203" s="1"/>
    </row>
    <row r="204" spans="1:9" x14ac:dyDescent="0.25">
      <c r="A204" s="33">
        <v>42705</v>
      </c>
      <c r="B204" s="37" t="s">
        <v>282</v>
      </c>
      <c r="C204" s="33" t="s">
        <v>224</v>
      </c>
      <c r="D204" s="9">
        <v>42706</v>
      </c>
      <c r="E204" s="44" t="s">
        <v>76</v>
      </c>
      <c r="F204" t="s">
        <v>4</v>
      </c>
      <c r="G204" t="s">
        <v>57</v>
      </c>
      <c r="H204" s="46">
        <v>20097</v>
      </c>
      <c r="I204" s="1"/>
    </row>
    <row r="205" spans="1:9" x14ac:dyDescent="0.25">
      <c r="A205" s="33">
        <v>42705</v>
      </c>
      <c r="B205" s="37" t="s">
        <v>282</v>
      </c>
      <c r="C205" s="33" t="s">
        <v>224</v>
      </c>
      <c r="D205" s="9">
        <v>42706</v>
      </c>
      <c r="E205" s="44" t="s">
        <v>76</v>
      </c>
      <c r="F205" t="s">
        <v>311</v>
      </c>
      <c r="G205" t="s">
        <v>57</v>
      </c>
      <c r="H205" s="46">
        <v>20109</v>
      </c>
      <c r="I205" s="1"/>
    </row>
    <row r="206" spans="1:9" x14ac:dyDescent="0.25">
      <c r="A206" s="33">
        <v>42705</v>
      </c>
      <c r="B206" s="37" t="s">
        <v>282</v>
      </c>
      <c r="C206" s="33" t="s">
        <v>224</v>
      </c>
      <c r="D206" s="9">
        <v>42706</v>
      </c>
      <c r="E206" s="44" t="s">
        <v>298</v>
      </c>
      <c r="F206" t="s">
        <v>245</v>
      </c>
      <c r="G206" t="s">
        <v>57</v>
      </c>
      <c r="H206" s="46">
        <v>60000</v>
      </c>
      <c r="I206" s="1"/>
    </row>
    <row r="207" spans="1:9" x14ac:dyDescent="0.25">
      <c r="A207" s="33">
        <v>42705</v>
      </c>
      <c r="B207" s="37" t="s">
        <v>282</v>
      </c>
      <c r="C207" s="33" t="s">
        <v>224</v>
      </c>
      <c r="D207" s="9">
        <v>42709</v>
      </c>
      <c r="E207" s="44" t="s">
        <v>76</v>
      </c>
      <c r="F207" t="s">
        <v>307</v>
      </c>
      <c r="G207" t="s">
        <v>57</v>
      </c>
      <c r="H207" s="46">
        <v>10000</v>
      </c>
      <c r="I207" s="1"/>
    </row>
    <row r="208" spans="1:9" x14ac:dyDescent="0.25">
      <c r="A208" s="33">
        <v>42705</v>
      </c>
      <c r="B208" s="37" t="s">
        <v>282</v>
      </c>
      <c r="C208" s="33" t="s">
        <v>224</v>
      </c>
      <c r="D208" s="9">
        <v>42710</v>
      </c>
      <c r="E208" s="44" t="s">
        <v>76</v>
      </c>
      <c r="F208" t="s">
        <v>12</v>
      </c>
      <c r="G208" t="s">
        <v>57</v>
      </c>
      <c r="H208" s="46">
        <v>20000</v>
      </c>
      <c r="I208" s="1"/>
    </row>
    <row r="209" spans="1:9" x14ac:dyDescent="0.25">
      <c r="A209" s="33">
        <v>42705</v>
      </c>
      <c r="B209" s="37" t="s">
        <v>282</v>
      </c>
      <c r="C209" s="33" t="s">
        <v>224</v>
      </c>
      <c r="D209" s="9">
        <v>42710</v>
      </c>
      <c r="E209" s="44" t="s">
        <v>76</v>
      </c>
      <c r="F209" t="s">
        <v>18</v>
      </c>
      <c r="G209" t="s">
        <v>57</v>
      </c>
      <c r="H209" s="46">
        <v>20080</v>
      </c>
      <c r="I209" s="1"/>
    </row>
    <row r="210" spans="1:9" x14ac:dyDescent="0.25">
      <c r="A210" s="33">
        <v>42705</v>
      </c>
      <c r="B210" s="37" t="s">
        <v>282</v>
      </c>
      <c r="C210" s="33" t="s">
        <v>224</v>
      </c>
      <c r="D210" s="9">
        <v>42710</v>
      </c>
      <c r="E210" s="44" t="s">
        <v>76</v>
      </c>
      <c r="F210" t="s">
        <v>313</v>
      </c>
      <c r="G210" t="s">
        <v>57</v>
      </c>
      <c r="H210" s="46">
        <v>45000</v>
      </c>
      <c r="I210" s="1"/>
    </row>
    <row r="211" spans="1:9" x14ac:dyDescent="0.25">
      <c r="A211" s="33">
        <v>42705</v>
      </c>
      <c r="B211" s="37" t="s">
        <v>282</v>
      </c>
      <c r="C211" s="33" t="s">
        <v>224</v>
      </c>
      <c r="D211" s="9">
        <v>42711</v>
      </c>
      <c r="E211" s="44" t="s">
        <v>76</v>
      </c>
      <c r="F211" t="s">
        <v>134</v>
      </c>
      <c r="H211" s="46">
        <v>20000</v>
      </c>
      <c r="I211" s="1"/>
    </row>
    <row r="212" spans="1:9" x14ac:dyDescent="0.25">
      <c r="A212" s="33">
        <v>42705</v>
      </c>
      <c r="B212" s="37" t="s">
        <v>282</v>
      </c>
      <c r="C212" s="33" t="s">
        <v>224</v>
      </c>
      <c r="D212" s="9">
        <v>42711</v>
      </c>
      <c r="E212" s="44" t="s">
        <v>76</v>
      </c>
      <c r="F212" t="s">
        <v>94</v>
      </c>
      <c r="G212" t="s">
        <v>57</v>
      </c>
      <c r="H212" s="46">
        <v>20054</v>
      </c>
      <c r="I212" s="1"/>
    </row>
    <row r="213" spans="1:9" x14ac:dyDescent="0.25">
      <c r="A213" s="33">
        <v>42705</v>
      </c>
      <c r="B213" s="37" t="s">
        <v>282</v>
      </c>
      <c r="C213" s="33" t="s">
        <v>224</v>
      </c>
      <c r="D213" s="9">
        <v>42711</v>
      </c>
      <c r="E213" s="44" t="s">
        <v>76</v>
      </c>
      <c r="F213" t="s">
        <v>24</v>
      </c>
      <c r="G213" t="s">
        <v>57</v>
      </c>
      <c r="H213" s="46">
        <v>40000</v>
      </c>
      <c r="I213" s="1"/>
    </row>
    <row r="214" spans="1:9" x14ac:dyDescent="0.25">
      <c r="A214" s="33">
        <v>42705</v>
      </c>
      <c r="B214" s="37" t="s">
        <v>282</v>
      </c>
      <c r="C214" s="33" t="s">
        <v>224</v>
      </c>
      <c r="D214" s="9">
        <v>42719</v>
      </c>
      <c r="E214" s="44" t="s">
        <v>239</v>
      </c>
      <c r="F214" t="s">
        <v>80</v>
      </c>
      <c r="G214" t="s">
        <v>57</v>
      </c>
      <c r="H214" s="46">
        <v>20000</v>
      </c>
      <c r="I214" s="1"/>
    </row>
    <row r="215" spans="1:9" x14ac:dyDescent="0.25">
      <c r="A215" s="33">
        <v>42705</v>
      </c>
      <c r="B215" s="37" t="s">
        <v>282</v>
      </c>
      <c r="C215" s="33" t="s">
        <v>224</v>
      </c>
      <c r="D215" s="9">
        <v>42719</v>
      </c>
      <c r="E215" s="44" t="s">
        <v>76</v>
      </c>
      <c r="F215" t="s">
        <v>132</v>
      </c>
      <c r="G215" t="s">
        <v>57</v>
      </c>
      <c r="H215" s="46">
        <v>20100</v>
      </c>
      <c r="I215" s="1"/>
    </row>
    <row r="216" spans="1:9" x14ac:dyDescent="0.25">
      <c r="A216" s="33">
        <v>42705</v>
      </c>
      <c r="B216" s="37" t="s">
        <v>282</v>
      </c>
      <c r="C216" s="33" t="s">
        <v>224</v>
      </c>
      <c r="D216" s="9">
        <v>42723</v>
      </c>
      <c r="E216" s="44" t="s">
        <v>239</v>
      </c>
      <c r="F216" t="s">
        <v>13</v>
      </c>
      <c r="G216" t="s">
        <v>57</v>
      </c>
      <c r="H216" s="46">
        <v>20000</v>
      </c>
      <c r="I216" s="1"/>
    </row>
    <row r="217" spans="1:9" x14ac:dyDescent="0.25">
      <c r="A217" s="33">
        <v>42705</v>
      </c>
      <c r="B217" s="37" t="s">
        <v>282</v>
      </c>
      <c r="C217" s="33" t="s">
        <v>224</v>
      </c>
      <c r="D217" s="9">
        <v>42723</v>
      </c>
      <c r="E217" s="44" t="s">
        <v>76</v>
      </c>
      <c r="F217" t="s">
        <v>312</v>
      </c>
      <c r="H217" s="46">
        <v>20109</v>
      </c>
      <c r="I217" s="1"/>
    </row>
    <row r="218" spans="1:9" x14ac:dyDescent="0.25">
      <c r="A218" s="33">
        <v>42705</v>
      </c>
      <c r="B218" s="37" t="s">
        <v>282</v>
      </c>
      <c r="C218" s="33" t="s">
        <v>224</v>
      </c>
      <c r="D218" s="9">
        <v>42723</v>
      </c>
      <c r="E218" s="44" t="s">
        <v>76</v>
      </c>
      <c r="F218" t="s">
        <v>201</v>
      </c>
      <c r="G218" t="s">
        <v>57</v>
      </c>
      <c r="H218" s="46">
        <v>40000</v>
      </c>
      <c r="I218" s="1"/>
    </row>
    <row r="219" spans="1:9" x14ac:dyDescent="0.25">
      <c r="A219" s="33">
        <v>42705</v>
      </c>
      <c r="B219" s="37" t="s">
        <v>282</v>
      </c>
      <c r="C219" s="33" t="s">
        <v>224</v>
      </c>
      <c r="D219" s="9">
        <v>42724</v>
      </c>
      <c r="E219" s="44" t="s">
        <v>239</v>
      </c>
      <c r="F219" t="s">
        <v>309</v>
      </c>
      <c r="H219" s="46">
        <v>20000</v>
      </c>
      <c r="I219" s="1"/>
    </row>
    <row r="220" spans="1:9" x14ac:dyDescent="0.25">
      <c r="A220" s="33">
        <v>42705</v>
      </c>
      <c r="B220" s="37" t="s">
        <v>282</v>
      </c>
      <c r="C220" s="33" t="s">
        <v>224</v>
      </c>
      <c r="D220" s="9">
        <v>42725</v>
      </c>
      <c r="E220" s="44" t="s">
        <v>76</v>
      </c>
      <c r="F220" t="s">
        <v>93</v>
      </c>
      <c r="H220" s="46">
        <v>20000</v>
      </c>
      <c r="I220" s="1"/>
    </row>
    <row r="221" spans="1:9" x14ac:dyDescent="0.25">
      <c r="A221" s="33">
        <v>42705</v>
      </c>
      <c r="B221" s="37" t="s">
        <v>282</v>
      </c>
      <c r="C221" s="33" t="s">
        <v>224</v>
      </c>
      <c r="D221" s="9">
        <v>42725</v>
      </c>
      <c r="E221" s="44" t="s">
        <v>76</v>
      </c>
      <c r="F221" t="s">
        <v>127</v>
      </c>
      <c r="H221" s="46">
        <v>20000</v>
      </c>
      <c r="I221" s="1"/>
    </row>
    <row r="222" spans="1:9" x14ac:dyDescent="0.25">
      <c r="A222" s="33">
        <v>42705</v>
      </c>
      <c r="B222" s="37" t="s">
        <v>282</v>
      </c>
      <c r="C222" s="33" t="s">
        <v>224</v>
      </c>
      <c r="D222" s="9">
        <v>42725</v>
      </c>
      <c r="E222" s="44" t="s">
        <v>76</v>
      </c>
      <c r="F222" t="s">
        <v>206</v>
      </c>
      <c r="H222" s="46">
        <v>40000</v>
      </c>
      <c r="I222" s="1"/>
    </row>
    <row r="223" spans="1:9" x14ac:dyDescent="0.25">
      <c r="A223" s="33">
        <v>42705</v>
      </c>
      <c r="B223" s="37" t="s">
        <v>282</v>
      </c>
      <c r="C223" s="33" t="s">
        <v>224</v>
      </c>
      <c r="D223" s="9">
        <v>42725</v>
      </c>
      <c r="E223" s="44" t="s">
        <v>76</v>
      </c>
      <c r="F223" t="s">
        <v>90</v>
      </c>
      <c r="H223" s="46">
        <v>40000</v>
      </c>
      <c r="I223" s="1"/>
    </row>
    <row r="224" spans="1:9" x14ac:dyDescent="0.25">
      <c r="A224" s="33">
        <v>42705</v>
      </c>
      <c r="B224" s="37" t="s">
        <v>282</v>
      </c>
      <c r="C224" s="33" t="s">
        <v>224</v>
      </c>
      <c r="D224" s="9">
        <v>42730</v>
      </c>
      <c r="E224" s="44" t="s">
        <v>76</v>
      </c>
      <c r="F224" t="s">
        <v>82</v>
      </c>
      <c r="H224" s="46">
        <v>100000</v>
      </c>
      <c r="I224" s="1"/>
    </row>
    <row r="225" spans="1:12" x14ac:dyDescent="0.25">
      <c r="A225" s="33">
        <v>42705</v>
      </c>
      <c r="B225" s="37" t="s">
        <v>282</v>
      </c>
      <c r="C225" s="33" t="s">
        <v>224</v>
      </c>
      <c r="D225" s="9">
        <v>42731</v>
      </c>
      <c r="E225" s="44" t="s">
        <v>76</v>
      </c>
      <c r="F225" t="s">
        <v>16</v>
      </c>
      <c r="H225" s="46">
        <v>20037</v>
      </c>
      <c r="I225" s="1"/>
    </row>
    <row r="226" spans="1:12" x14ac:dyDescent="0.25">
      <c r="A226" s="33">
        <v>42705</v>
      </c>
      <c r="B226" s="37" t="s">
        <v>282</v>
      </c>
      <c r="C226" s="33" t="s">
        <v>224</v>
      </c>
      <c r="D226" s="9">
        <v>42731</v>
      </c>
      <c r="E226" s="44" t="s">
        <v>76</v>
      </c>
      <c r="F226" t="s">
        <v>96</v>
      </c>
      <c r="H226" s="46">
        <v>20072</v>
      </c>
      <c r="I226" s="1"/>
    </row>
    <row r="227" spans="1:12" x14ac:dyDescent="0.25">
      <c r="A227" s="33">
        <v>42705</v>
      </c>
      <c r="B227" s="37" t="s">
        <v>282</v>
      </c>
      <c r="C227" s="33" t="s">
        <v>224</v>
      </c>
      <c r="D227" s="9">
        <v>42731</v>
      </c>
      <c r="E227" s="44" t="s">
        <v>239</v>
      </c>
      <c r="F227" t="s">
        <v>82</v>
      </c>
      <c r="H227" s="46">
        <v>60000</v>
      </c>
      <c r="I227" s="1"/>
    </row>
    <row r="228" spans="1:12" x14ac:dyDescent="0.25">
      <c r="A228" s="33">
        <v>42705</v>
      </c>
      <c r="B228" s="37" t="s">
        <v>282</v>
      </c>
      <c r="C228" s="33" t="s">
        <v>224</v>
      </c>
      <c r="D228" s="9">
        <v>42732</v>
      </c>
      <c r="E228" s="44" t="s">
        <v>76</v>
      </c>
      <c r="F228" t="s">
        <v>9</v>
      </c>
      <c r="H228" s="46">
        <v>20000</v>
      </c>
      <c r="I228" s="1"/>
    </row>
    <row r="229" spans="1:12" x14ac:dyDescent="0.25">
      <c r="A229" s="33">
        <v>42705</v>
      </c>
      <c r="B229" s="37" t="s">
        <v>282</v>
      </c>
      <c r="C229" s="33" t="s">
        <v>224</v>
      </c>
      <c r="D229" s="9">
        <v>42732</v>
      </c>
      <c r="E229" s="44" t="s">
        <v>76</v>
      </c>
      <c r="F229" t="s">
        <v>131</v>
      </c>
      <c r="H229" s="46">
        <v>20000</v>
      </c>
      <c r="I229" s="1"/>
    </row>
    <row r="230" spans="1:12" x14ac:dyDescent="0.25">
      <c r="A230" s="33">
        <v>42705</v>
      </c>
      <c r="B230" s="37" t="s">
        <v>282</v>
      </c>
      <c r="C230" s="33" t="s">
        <v>224</v>
      </c>
      <c r="D230" s="9">
        <v>42732</v>
      </c>
      <c r="E230" s="44" t="s">
        <v>76</v>
      </c>
      <c r="F230" t="s">
        <v>310</v>
      </c>
      <c r="H230" s="46">
        <v>20000</v>
      </c>
      <c r="I230" s="1"/>
    </row>
    <row r="231" spans="1:12" x14ac:dyDescent="0.25">
      <c r="A231" s="33">
        <v>42705</v>
      </c>
      <c r="B231" s="37" t="s">
        <v>282</v>
      </c>
      <c r="C231" s="33" t="s">
        <v>224</v>
      </c>
      <c r="D231" s="9">
        <v>42732</v>
      </c>
      <c r="E231" s="44" t="s">
        <v>239</v>
      </c>
      <c r="F231" t="s">
        <v>18</v>
      </c>
      <c r="H231" s="46">
        <v>20080</v>
      </c>
      <c r="I231" s="1"/>
    </row>
    <row r="232" spans="1:12" x14ac:dyDescent="0.25">
      <c r="A232" s="33">
        <v>42705</v>
      </c>
      <c r="B232" s="37" t="s">
        <v>282</v>
      </c>
      <c r="C232" s="33" t="s">
        <v>224</v>
      </c>
      <c r="D232" s="9">
        <v>42732</v>
      </c>
      <c r="E232" s="44" t="s">
        <v>239</v>
      </c>
      <c r="F232" t="s">
        <v>4</v>
      </c>
      <c r="H232" s="46">
        <v>20097</v>
      </c>
      <c r="I232" s="1"/>
    </row>
    <row r="233" spans="1:12" x14ac:dyDescent="0.25">
      <c r="A233" s="33">
        <v>42705</v>
      </c>
      <c r="B233" s="37" t="s">
        <v>282</v>
      </c>
      <c r="C233" s="33" t="s">
        <v>224</v>
      </c>
      <c r="D233" s="9">
        <v>42732</v>
      </c>
      <c r="E233" s="44" t="s">
        <v>298</v>
      </c>
      <c r="F233" t="s">
        <v>314</v>
      </c>
      <c r="H233" s="46">
        <v>60039</v>
      </c>
      <c r="I233" s="1"/>
    </row>
    <row r="234" spans="1:12" x14ac:dyDescent="0.25">
      <c r="A234" s="33">
        <v>42705</v>
      </c>
      <c r="B234" s="37" t="s">
        <v>282</v>
      </c>
      <c r="C234" s="33" t="s">
        <v>224</v>
      </c>
      <c r="D234" s="9">
        <v>42732</v>
      </c>
      <c r="E234" s="44" t="s">
        <v>76</v>
      </c>
      <c r="F234" t="s">
        <v>140</v>
      </c>
      <c r="H234" s="46">
        <v>60096</v>
      </c>
      <c r="I234" s="1"/>
    </row>
    <row r="235" spans="1:12" x14ac:dyDescent="0.25">
      <c r="A235" s="33">
        <v>42705</v>
      </c>
      <c r="B235" s="37" t="s">
        <v>282</v>
      </c>
      <c r="C235" s="33" t="s">
        <v>224</v>
      </c>
      <c r="D235" s="9">
        <v>42733</v>
      </c>
      <c r="E235" s="44" t="s">
        <v>76</v>
      </c>
      <c r="F235" t="s">
        <v>94</v>
      </c>
      <c r="H235" s="46">
        <v>20054</v>
      </c>
      <c r="I235" s="1"/>
    </row>
    <row r="236" spans="1:12" x14ac:dyDescent="0.25">
      <c r="A236" s="33">
        <v>42705</v>
      </c>
      <c r="B236" s="37" t="s">
        <v>282</v>
      </c>
      <c r="C236" s="33" t="s">
        <v>432</v>
      </c>
      <c r="D236" s="9">
        <v>42734</v>
      </c>
      <c r="E236" s="44" t="s">
        <v>319</v>
      </c>
      <c r="F236" t="s">
        <v>308</v>
      </c>
      <c r="H236" s="46">
        <v>10747</v>
      </c>
      <c r="I236" s="1"/>
    </row>
    <row r="237" spans="1:12" x14ac:dyDescent="0.25">
      <c r="A237" s="167">
        <v>42705</v>
      </c>
      <c r="B237" s="168" t="s">
        <v>282</v>
      </c>
      <c r="C237" s="167" t="s">
        <v>224</v>
      </c>
      <c r="D237" s="169">
        <v>42734</v>
      </c>
      <c r="E237" s="266" t="s">
        <v>76</v>
      </c>
      <c r="F237" s="168" t="s">
        <v>315</v>
      </c>
      <c r="G237" s="168"/>
      <c r="H237" s="267">
        <v>217000</v>
      </c>
      <c r="I237" s="170">
        <f>SUM(H2:H237)</f>
        <v>11798398</v>
      </c>
      <c r="J237" s="168"/>
      <c r="K237" s="168"/>
      <c r="L237" s="168"/>
    </row>
    <row r="238" spans="1:12" x14ac:dyDescent="0.25">
      <c r="A238" s="33">
        <v>42736</v>
      </c>
      <c r="B238" s="37" t="s">
        <v>282</v>
      </c>
      <c r="C238" s="33" t="s">
        <v>224</v>
      </c>
      <c r="D238" s="9">
        <v>42738</v>
      </c>
      <c r="E238" s="44" t="s">
        <v>76</v>
      </c>
      <c r="F238" t="s">
        <v>14</v>
      </c>
      <c r="G238" t="s">
        <v>57</v>
      </c>
      <c r="H238" s="46">
        <v>20000</v>
      </c>
      <c r="I238" s="1"/>
    </row>
    <row r="239" spans="1:12" x14ac:dyDescent="0.25">
      <c r="A239" s="33">
        <v>42736</v>
      </c>
      <c r="B239" s="37" t="s">
        <v>282</v>
      </c>
      <c r="C239" s="33" t="s">
        <v>224</v>
      </c>
      <c r="D239" s="9">
        <v>42738</v>
      </c>
      <c r="E239" s="44" t="s">
        <v>239</v>
      </c>
      <c r="F239" t="s">
        <v>370</v>
      </c>
      <c r="G239" t="s">
        <v>57</v>
      </c>
      <c r="H239" s="46">
        <v>240000</v>
      </c>
      <c r="I239" s="1"/>
    </row>
    <row r="240" spans="1:12" x14ac:dyDescent="0.25">
      <c r="A240" s="33">
        <v>42736</v>
      </c>
      <c r="B240" s="37" t="s">
        <v>282</v>
      </c>
      <c r="C240" s="33" t="s">
        <v>224</v>
      </c>
      <c r="D240" s="9">
        <v>42738</v>
      </c>
      <c r="E240" s="44" t="s">
        <v>76</v>
      </c>
      <c r="F240" t="s">
        <v>371</v>
      </c>
      <c r="G240" t="s">
        <v>57</v>
      </c>
      <c r="H240" s="46">
        <v>8710</v>
      </c>
      <c r="I240" s="1"/>
    </row>
    <row r="241" spans="1:9" x14ac:dyDescent="0.25">
      <c r="A241" s="33">
        <v>42736</v>
      </c>
      <c r="B241" s="37" t="s">
        <v>282</v>
      </c>
      <c r="C241" s="33" t="s">
        <v>224</v>
      </c>
      <c r="D241" s="9">
        <v>42738</v>
      </c>
      <c r="E241" s="44" t="s">
        <v>76</v>
      </c>
      <c r="F241" t="s">
        <v>2</v>
      </c>
      <c r="G241" t="s">
        <v>57</v>
      </c>
      <c r="H241" s="46">
        <v>20000</v>
      </c>
      <c r="I241" s="1"/>
    </row>
    <row r="242" spans="1:9" x14ac:dyDescent="0.25">
      <c r="A242" s="33">
        <v>42736</v>
      </c>
      <c r="B242" s="37" t="s">
        <v>282</v>
      </c>
      <c r="C242" s="33" t="s">
        <v>224</v>
      </c>
      <c r="D242" s="9">
        <v>42738</v>
      </c>
      <c r="E242" s="44" t="s">
        <v>239</v>
      </c>
      <c r="F242" t="s">
        <v>91</v>
      </c>
      <c r="G242" t="s">
        <v>57</v>
      </c>
      <c r="H242" s="46">
        <v>20028</v>
      </c>
      <c r="I242" s="1"/>
    </row>
    <row r="243" spans="1:9" x14ac:dyDescent="0.25">
      <c r="A243" s="33">
        <v>42736</v>
      </c>
      <c r="B243" s="37" t="s">
        <v>282</v>
      </c>
      <c r="C243" s="33" t="s">
        <v>224</v>
      </c>
      <c r="D243" s="9">
        <v>42739</v>
      </c>
      <c r="E243" s="44" t="s">
        <v>239</v>
      </c>
      <c r="F243" t="s">
        <v>372</v>
      </c>
      <c r="G243" t="s">
        <v>57</v>
      </c>
      <c r="H243" s="46">
        <v>20094</v>
      </c>
      <c r="I243" s="1"/>
    </row>
    <row r="244" spans="1:9" x14ac:dyDescent="0.25">
      <c r="A244" s="33">
        <v>42736</v>
      </c>
      <c r="B244" s="37" t="s">
        <v>282</v>
      </c>
      <c r="C244" s="33" t="s">
        <v>224</v>
      </c>
      <c r="D244" s="9">
        <v>42741</v>
      </c>
      <c r="E244" s="44" t="s">
        <v>76</v>
      </c>
      <c r="F244" t="s">
        <v>24</v>
      </c>
      <c r="G244" t="s">
        <v>57</v>
      </c>
      <c r="H244" s="46">
        <v>40000</v>
      </c>
      <c r="I244" s="1"/>
    </row>
    <row r="245" spans="1:9" x14ac:dyDescent="0.25">
      <c r="A245" s="33">
        <v>42736</v>
      </c>
      <c r="B245" s="37" t="s">
        <v>282</v>
      </c>
      <c r="C245" s="33" t="s">
        <v>224</v>
      </c>
      <c r="D245" s="9">
        <v>42744</v>
      </c>
      <c r="E245" s="44" t="s">
        <v>76</v>
      </c>
      <c r="F245" t="s">
        <v>6</v>
      </c>
      <c r="G245" t="s">
        <v>57</v>
      </c>
      <c r="H245" s="46">
        <v>40030</v>
      </c>
      <c r="I245" s="1"/>
    </row>
    <row r="246" spans="1:9" x14ac:dyDescent="0.25">
      <c r="A246" s="33">
        <v>42736</v>
      </c>
      <c r="B246" s="37" t="s">
        <v>282</v>
      </c>
      <c r="C246" s="33" t="s">
        <v>224</v>
      </c>
      <c r="D246" s="9">
        <v>42744</v>
      </c>
      <c r="E246" s="44" t="s">
        <v>76</v>
      </c>
      <c r="F246" t="s">
        <v>3</v>
      </c>
      <c r="H246" s="46">
        <v>20000</v>
      </c>
      <c r="I246" s="1"/>
    </row>
    <row r="247" spans="1:9" x14ac:dyDescent="0.25">
      <c r="A247" s="33">
        <v>42736</v>
      </c>
      <c r="B247" s="37" t="s">
        <v>282</v>
      </c>
      <c r="C247" s="33" t="s">
        <v>224</v>
      </c>
      <c r="D247" s="9">
        <v>42744</v>
      </c>
      <c r="E247" s="44" t="s">
        <v>76</v>
      </c>
      <c r="F247" t="s">
        <v>12</v>
      </c>
      <c r="G247" t="s">
        <v>57</v>
      </c>
      <c r="H247" s="46">
        <v>20000</v>
      </c>
      <c r="I247" s="1"/>
    </row>
    <row r="248" spans="1:9" x14ac:dyDescent="0.25">
      <c r="A248" s="33">
        <v>42736</v>
      </c>
      <c r="B248" s="37" t="s">
        <v>282</v>
      </c>
      <c r="C248" s="33" t="s">
        <v>224</v>
      </c>
      <c r="D248" s="9">
        <v>42744</v>
      </c>
      <c r="E248" s="44" t="s">
        <v>76</v>
      </c>
      <c r="F248" t="s">
        <v>373</v>
      </c>
      <c r="G248" t="s">
        <v>57</v>
      </c>
      <c r="H248" s="46">
        <v>80000</v>
      </c>
      <c r="I248" s="1"/>
    </row>
    <row r="249" spans="1:9" x14ac:dyDescent="0.25">
      <c r="A249" s="33">
        <v>42736</v>
      </c>
      <c r="B249" s="37" t="s">
        <v>282</v>
      </c>
      <c r="C249" s="33" t="s">
        <v>224</v>
      </c>
      <c r="D249" s="9">
        <v>42744</v>
      </c>
      <c r="E249" s="44" t="s">
        <v>129</v>
      </c>
      <c r="F249" t="s">
        <v>374</v>
      </c>
      <c r="H249" s="46">
        <v>200000</v>
      </c>
      <c r="I249" s="1"/>
    </row>
    <row r="250" spans="1:9" x14ac:dyDescent="0.25">
      <c r="A250" s="33">
        <v>42736</v>
      </c>
      <c r="B250" s="37" t="s">
        <v>282</v>
      </c>
      <c r="C250" s="33" t="s">
        <v>224</v>
      </c>
      <c r="D250" s="9">
        <v>42745</v>
      </c>
      <c r="E250" s="44" t="s">
        <v>129</v>
      </c>
      <c r="F250" t="s">
        <v>245</v>
      </c>
      <c r="H250" s="46">
        <v>60000</v>
      </c>
      <c r="I250" s="1"/>
    </row>
    <row r="251" spans="1:9" x14ac:dyDescent="0.25">
      <c r="A251" s="33">
        <v>42736</v>
      </c>
      <c r="B251" s="37" t="s">
        <v>282</v>
      </c>
      <c r="C251" s="33" t="s">
        <v>224</v>
      </c>
      <c r="D251" s="9">
        <v>42746</v>
      </c>
      <c r="E251" s="44" t="s">
        <v>239</v>
      </c>
      <c r="F251" t="s">
        <v>132</v>
      </c>
      <c r="H251" s="46">
        <v>20100</v>
      </c>
      <c r="I251" s="1"/>
    </row>
    <row r="252" spans="1:9" x14ac:dyDescent="0.25">
      <c r="A252" s="33">
        <v>42736</v>
      </c>
      <c r="B252" s="37" t="s">
        <v>282</v>
      </c>
      <c r="C252" s="33" t="s">
        <v>224</v>
      </c>
      <c r="D252" s="9">
        <v>42746</v>
      </c>
      <c r="E252" s="44" t="s">
        <v>129</v>
      </c>
      <c r="F252" t="s">
        <v>375</v>
      </c>
      <c r="H252" s="46">
        <v>480000</v>
      </c>
      <c r="I252" s="1"/>
    </row>
    <row r="253" spans="1:9" x14ac:dyDescent="0.25">
      <c r="A253" s="33">
        <v>42736</v>
      </c>
      <c r="B253" s="37" t="s">
        <v>282</v>
      </c>
      <c r="C253" s="33" t="s">
        <v>224</v>
      </c>
      <c r="D253" s="9">
        <v>42746</v>
      </c>
      <c r="E253" s="44" t="s">
        <v>129</v>
      </c>
      <c r="F253" t="s">
        <v>376</v>
      </c>
      <c r="H253" s="46">
        <v>20000</v>
      </c>
      <c r="I253" s="1"/>
    </row>
    <row r="254" spans="1:9" x14ac:dyDescent="0.25">
      <c r="A254" s="33">
        <v>42736</v>
      </c>
      <c r="B254" s="37" t="s">
        <v>282</v>
      </c>
      <c r="C254" s="33" t="s">
        <v>224</v>
      </c>
      <c r="D254" s="9">
        <v>42748</v>
      </c>
      <c r="E254" s="44" t="s">
        <v>76</v>
      </c>
      <c r="F254" t="s">
        <v>313</v>
      </c>
      <c r="H254" s="46">
        <v>30000</v>
      </c>
      <c r="I254" s="1"/>
    </row>
    <row r="255" spans="1:9" x14ac:dyDescent="0.25">
      <c r="A255" s="33">
        <v>42736</v>
      </c>
      <c r="B255" s="37" t="s">
        <v>282</v>
      </c>
      <c r="C255" s="33" t="s">
        <v>224</v>
      </c>
      <c r="D255" s="9">
        <v>42751</v>
      </c>
      <c r="E255" s="44" t="s">
        <v>239</v>
      </c>
      <c r="F255" t="s">
        <v>377</v>
      </c>
      <c r="H255" s="46">
        <v>200000</v>
      </c>
      <c r="I255" s="1"/>
    </row>
    <row r="256" spans="1:9" x14ac:dyDescent="0.25">
      <c r="A256" s="33">
        <v>42736</v>
      </c>
      <c r="B256" s="37" t="s">
        <v>282</v>
      </c>
      <c r="C256" s="33" t="s">
        <v>224</v>
      </c>
      <c r="D256" s="9">
        <v>42751</v>
      </c>
      <c r="E256" s="44" t="s">
        <v>239</v>
      </c>
      <c r="F256" t="s">
        <v>378</v>
      </c>
      <c r="H256" s="46">
        <v>130890</v>
      </c>
      <c r="I256" s="1"/>
    </row>
    <row r="257" spans="1:9" x14ac:dyDescent="0.25">
      <c r="A257" s="33">
        <v>42736</v>
      </c>
      <c r="B257" s="37" t="s">
        <v>282</v>
      </c>
      <c r="C257" s="33" t="s">
        <v>224</v>
      </c>
      <c r="D257" s="9">
        <v>42751</v>
      </c>
      <c r="E257" s="44" t="s">
        <v>239</v>
      </c>
      <c r="F257" t="s">
        <v>379</v>
      </c>
      <c r="H257" s="46">
        <v>245000</v>
      </c>
      <c r="I257" s="1"/>
    </row>
    <row r="258" spans="1:9" x14ac:dyDescent="0.25">
      <c r="A258" s="33">
        <v>42736</v>
      </c>
      <c r="B258" s="37" t="s">
        <v>282</v>
      </c>
      <c r="C258" s="33" t="s">
        <v>224</v>
      </c>
      <c r="D258" s="9">
        <v>42751</v>
      </c>
      <c r="E258" s="44" t="s">
        <v>239</v>
      </c>
      <c r="F258" t="s">
        <v>380</v>
      </c>
      <c r="H258" s="46">
        <v>115000</v>
      </c>
      <c r="I258" s="1"/>
    </row>
    <row r="259" spans="1:9" x14ac:dyDescent="0.25">
      <c r="A259" s="33">
        <v>42736</v>
      </c>
      <c r="B259" s="37" t="s">
        <v>282</v>
      </c>
      <c r="C259" s="33" t="s">
        <v>224</v>
      </c>
      <c r="D259" s="9">
        <v>42751</v>
      </c>
      <c r="E259" s="44" t="s">
        <v>129</v>
      </c>
      <c r="F259" t="s">
        <v>381</v>
      </c>
      <c r="H259" s="46">
        <v>180000</v>
      </c>
      <c r="I259" s="1"/>
    </row>
    <row r="260" spans="1:9" x14ac:dyDescent="0.25">
      <c r="A260" s="33">
        <v>42736</v>
      </c>
      <c r="B260" s="37" t="s">
        <v>282</v>
      </c>
      <c r="C260" s="33" t="s">
        <v>224</v>
      </c>
      <c r="D260" s="9">
        <v>42751</v>
      </c>
      <c r="E260" s="44" t="s">
        <v>76</v>
      </c>
      <c r="F260" t="s">
        <v>207</v>
      </c>
      <c r="H260" s="46">
        <v>60025</v>
      </c>
      <c r="I260" s="1"/>
    </row>
    <row r="261" spans="1:9" x14ac:dyDescent="0.25">
      <c r="A261" s="33">
        <v>42736</v>
      </c>
      <c r="B261" s="37" t="s">
        <v>282</v>
      </c>
      <c r="C261" s="33" t="s">
        <v>224</v>
      </c>
      <c r="D261" s="9">
        <v>42755</v>
      </c>
      <c r="E261" s="44" t="s">
        <v>76</v>
      </c>
      <c r="F261" t="s">
        <v>382</v>
      </c>
      <c r="H261" s="46">
        <v>40000</v>
      </c>
      <c r="I261" s="1"/>
    </row>
    <row r="262" spans="1:9" x14ac:dyDescent="0.25">
      <c r="A262" s="33">
        <v>42736</v>
      </c>
      <c r="B262" s="37" t="s">
        <v>282</v>
      </c>
      <c r="C262" s="33" t="s">
        <v>224</v>
      </c>
      <c r="D262" s="9">
        <v>42758</v>
      </c>
      <c r="E262" s="44" t="s">
        <v>239</v>
      </c>
      <c r="F262" t="s">
        <v>13</v>
      </c>
      <c r="H262" s="46">
        <v>20000</v>
      </c>
      <c r="I262" s="1"/>
    </row>
    <row r="263" spans="1:9" x14ac:dyDescent="0.25">
      <c r="A263" s="33">
        <v>42736</v>
      </c>
      <c r="B263" s="37" t="s">
        <v>282</v>
      </c>
      <c r="C263" s="33" t="s">
        <v>224</v>
      </c>
      <c r="D263" s="9">
        <v>42758</v>
      </c>
      <c r="E263" s="44" t="s">
        <v>239</v>
      </c>
      <c r="F263" t="s">
        <v>257</v>
      </c>
      <c r="H263" s="46">
        <v>80000</v>
      </c>
      <c r="I263" s="1"/>
    </row>
    <row r="264" spans="1:9" x14ac:dyDescent="0.25">
      <c r="A264" s="33">
        <v>42736</v>
      </c>
      <c r="B264" s="37" t="s">
        <v>282</v>
      </c>
      <c r="C264" s="33" t="s">
        <v>224</v>
      </c>
      <c r="D264" s="9">
        <v>42758</v>
      </c>
      <c r="E264" s="44" t="s">
        <v>76</v>
      </c>
      <c r="F264" t="s">
        <v>383</v>
      </c>
      <c r="H264" s="46">
        <v>200006</v>
      </c>
      <c r="I264" s="1"/>
    </row>
    <row r="265" spans="1:9" x14ac:dyDescent="0.25">
      <c r="A265" s="33">
        <v>42736</v>
      </c>
      <c r="B265" s="37" t="s">
        <v>282</v>
      </c>
      <c r="C265" s="33" t="s">
        <v>224</v>
      </c>
      <c r="D265" s="9">
        <v>42758</v>
      </c>
      <c r="E265" s="44" t="s">
        <v>129</v>
      </c>
      <c r="F265" t="s">
        <v>384</v>
      </c>
      <c r="H265" s="46">
        <v>93076</v>
      </c>
      <c r="I265" s="1"/>
    </row>
    <row r="266" spans="1:9" x14ac:dyDescent="0.25">
      <c r="A266" s="33">
        <v>42736</v>
      </c>
      <c r="B266" s="37" t="s">
        <v>282</v>
      </c>
      <c r="C266" s="33" t="s">
        <v>224</v>
      </c>
      <c r="D266" s="9">
        <v>42760</v>
      </c>
      <c r="E266" s="44" t="s">
        <v>239</v>
      </c>
      <c r="F266" t="s">
        <v>18</v>
      </c>
      <c r="H266" s="46">
        <v>20080</v>
      </c>
      <c r="I266" s="1"/>
    </row>
    <row r="267" spans="1:9" x14ac:dyDescent="0.25">
      <c r="A267" s="33">
        <v>42736</v>
      </c>
      <c r="B267" s="37" t="s">
        <v>282</v>
      </c>
      <c r="C267" s="33" t="s">
        <v>224</v>
      </c>
      <c r="D267" s="9">
        <v>42761</v>
      </c>
      <c r="E267" s="44" t="s">
        <v>76</v>
      </c>
      <c r="F267" t="s">
        <v>313</v>
      </c>
      <c r="H267" s="46">
        <v>310000</v>
      </c>
      <c r="I267" s="1"/>
    </row>
    <row r="268" spans="1:9" x14ac:dyDescent="0.25">
      <c r="A268" s="33">
        <v>42736</v>
      </c>
      <c r="B268" s="37" t="s">
        <v>282</v>
      </c>
      <c r="C268" s="33" t="s">
        <v>224</v>
      </c>
      <c r="D268" s="9">
        <v>42761</v>
      </c>
      <c r="E268" s="44" t="s">
        <v>76</v>
      </c>
      <c r="F268" t="s">
        <v>251</v>
      </c>
      <c r="H268" s="46">
        <v>20000</v>
      </c>
      <c r="I268" s="1"/>
    </row>
    <row r="269" spans="1:9" x14ac:dyDescent="0.25">
      <c r="A269" s="33">
        <v>42736</v>
      </c>
      <c r="B269" s="37" t="s">
        <v>282</v>
      </c>
      <c r="C269" s="33" t="s">
        <v>224</v>
      </c>
      <c r="D269" s="9">
        <v>42762</v>
      </c>
      <c r="E269" s="44" t="s">
        <v>76</v>
      </c>
      <c r="F269" t="s">
        <v>93</v>
      </c>
      <c r="H269" s="46">
        <v>20000</v>
      </c>
      <c r="I269" s="1"/>
    </row>
    <row r="270" spans="1:9" x14ac:dyDescent="0.25">
      <c r="A270" s="33">
        <v>42736</v>
      </c>
      <c r="B270" s="37" t="s">
        <v>282</v>
      </c>
      <c r="C270" s="33" t="s">
        <v>224</v>
      </c>
      <c r="D270" s="9">
        <v>42765</v>
      </c>
      <c r="E270" s="44" t="s">
        <v>239</v>
      </c>
      <c r="F270" t="s">
        <v>385</v>
      </c>
      <c r="H270" s="46">
        <v>200000</v>
      </c>
      <c r="I270" s="1"/>
    </row>
    <row r="271" spans="1:9" x14ac:dyDescent="0.25">
      <c r="A271" s="33">
        <v>42736</v>
      </c>
      <c r="B271" s="37" t="s">
        <v>282</v>
      </c>
      <c r="C271" s="33" t="s">
        <v>224</v>
      </c>
      <c r="D271" s="9">
        <v>42765</v>
      </c>
      <c r="E271" s="44" t="s">
        <v>239</v>
      </c>
      <c r="F271" t="s">
        <v>4</v>
      </c>
      <c r="H271" s="46">
        <v>20097</v>
      </c>
      <c r="I271" s="1"/>
    </row>
    <row r="272" spans="1:9" x14ac:dyDescent="0.25">
      <c r="A272" s="33">
        <v>42736</v>
      </c>
      <c r="B272" s="37" t="s">
        <v>282</v>
      </c>
      <c r="C272" s="33" t="s">
        <v>224</v>
      </c>
      <c r="D272" s="9">
        <v>42765</v>
      </c>
      <c r="E272" s="44" t="s">
        <v>129</v>
      </c>
      <c r="F272" t="s">
        <v>130</v>
      </c>
      <c r="H272" s="46">
        <v>60000</v>
      </c>
      <c r="I272" s="1"/>
    </row>
    <row r="273" spans="1:10" x14ac:dyDescent="0.25">
      <c r="A273" s="33">
        <v>42736</v>
      </c>
      <c r="B273" s="37" t="s">
        <v>282</v>
      </c>
      <c r="C273" s="33" t="s">
        <v>224</v>
      </c>
      <c r="D273" s="9">
        <v>42766</v>
      </c>
      <c r="E273" s="44" t="s">
        <v>76</v>
      </c>
      <c r="F273" t="s">
        <v>206</v>
      </c>
      <c r="H273" s="46">
        <v>40000</v>
      </c>
      <c r="I273" s="1"/>
    </row>
    <row r="274" spans="1:10" x14ac:dyDescent="0.25">
      <c r="A274" s="33">
        <v>42736</v>
      </c>
      <c r="B274" s="37" t="s">
        <v>282</v>
      </c>
      <c r="C274" s="33" t="s">
        <v>224</v>
      </c>
      <c r="D274" s="9">
        <v>42766</v>
      </c>
      <c r="E274" s="44" t="s">
        <v>76</v>
      </c>
      <c r="F274" t="s">
        <v>386</v>
      </c>
      <c r="H274" s="46">
        <v>100000</v>
      </c>
      <c r="I274" s="1"/>
    </row>
    <row r="275" spans="1:10" x14ac:dyDescent="0.25">
      <c r="A275" s="33">
        <v>42736</v>
      </c>
      <c r="B275" s="37" t="s">
        <v>282</v>
      </c>
      <c r="C275" s="33" t="s">
        <v>224</v>
      </c>
      <c r="D275" s="9">
        <v>42766</v>
      </c>
      <c r="E275" s="44" t="s">
        <v>76</v>
      </c>
      <c r="F275" t="s">
        <v>17</v>
      </c>
      <c r="H275" s="46">
        <v>20072</v>
      </c>
      <c r="I275" s="1"/>
    </row>
    <row r="276" spans="1:10" x14ac:dyDescent="0.25">
      <c r="A276" s="33">
        <v>42736</v>
      </c>
      <c r="B276" s="37" t="s">
        <v>282</v>
      </c>
      <c r="C276" s="33" t="s">
        <v>224</v>
      </c>
      <c r="D276" s="9">
        <v>42766</v>
      </c>
      <c r="E276" s="44" t="s">
        <v>76</v>
      </c>
      <c r="F276" t="s">
        <v>16</v>
      </c>
      <c r="H276" s="46">
        <v>20037</v>
      </c>
      <c r="I276" s="1"/>
    </row>
    <row r="277" spans="1:10" x14ac:dyDescent="0.25">
      <c r="A277" s="33">
        <v>42736</v>
      </c>
      <c r="B277" s="37" t="s">
        <v>282</v>
      </c>
      <c r="C277" s="33" t="s">
        <v>224</v>
      </c>
      <c r="D277" s="9">
        <v>42766</v>
      </c>
      <c r="E277" s="44" t="s">
        <v>76</v>
      </c>
      <c r="F277" t="s">
        <v>9</v>
      </c>
      <c r="H277" s="46">
        <v>40000</v>
      </c>
      <c r="I277" s="1"/>
    </row>
    <row r="278" spans="1:10" x14ac:dyDescent="0.25">
      <c r="A278" s="33">
        <v>42736</v>
      </c>
      <c r="B278" s="37" t="s">
        <v>282</v>
      </c>
      <c r="C278" s="33" t="s">
        <v>224</v>
      </c>
      <c r="D278" s="9">
        <v>42766</v>
      </c>
      <c r="E278" s="44" t="s">
        <v>76</v>
      </c>
      <c r="F278" t="s">
        <v>131</v>
      </c>
      <c r="H278" s="46">
        <v>40000</v>
      </c>
      <c r="I278" s="1"/>
    </row>
    <row r="279" spans="1:10" x14ac:dyDescent="0.25">
      <c r="A279" s="33">
        <v>42736</v>
      </c>
      <c r="B279" s="37" t="s">
        <v>282</v>
      </c>
      <c r="C279" s="33" t="s">
        <v>224</v>
      </c>
      <c r="D279" s="9">
        <v>42766</v>
      </c>
      <c r="E279" s="44" t="s">
        <v>76</v>
      </c>
      <c r="F279" t="s">
        <v>94</v>
      </c>
      <c r="H279" s="46">
        <v>20054</v>
      </c>
      <c r="I279" s="1"/>
    </row>
    <row r="280" spans="1:10" x14ac:dyDescent="0.25">
      <c r="A280" s="69">
        <v>42736</v>
      </c>
      <c r="B280" s="37" t="s">
        <v>282</v>
      </c>
      <c r="C280" s="69" t="s">
        <v>224</v>
      </c>
      <c r="D280" s="65">
        <v>42766</v>
      </c>
      <c r="E280" s="61" t="s">
        <v>76</v>
      </c>
      <c r="F280" s="37" t="s">
        <v>14</v>
      </c>
      <c r="G280" s="37"/>
      <c r="H280" s="89">
        <v>20000</v>
      </c>
      <c r="I280" s="79"/>
      <c r="J280" s="37"/>
    </row>
    <row r="281" spans="1:10" x14ac:dyDescent="0.25">
      <c r="A281" s="33">
        <v>42767</v>
      </c>
      <c r="B281" s="37" t="s">
        <v>282</v>
      </c>
      <c r="C281" s="33" t="s">
        <v>224</v>
      </c>
      <c r="D281" s="9">
        <v>42767</v>
      </c>
      <c r="E281" s="44" t="s">
        <v>76</v>
      </c>
      <c r="F281" t="s">
        <v>405</v>
      </c>
      <c r="G281" t="s">
        <v>57</v>
      </c>
      <c r="H281" s="46">
        <v>240000</v>
      </c>
      <c r="I281" s="1"/>
    </row>
    <row r="282" spans="1:10" x14ac:dyDescent="0.25">
      <c r="A282" s="33">
        <v>42767</v>
      </c>
      <c r="B282" s="37" t="s">
        <v>282</v>
      </c>
      <c r="C282" s="33" t="s">
        <v>224</v>
      </c>
      <c r="D282" s="9">
        <v>42767</v>
      </c>
      <c r="E282" s="44" t="s">
        <v>76</v>
      </c>
      <c r="F282" t="s">
        <v>254</v>
      </c>
      <c r="G282" t="s">
        <v>57</v>
      </c>
      <c r="H282" s="46">
        <v>60000</v>
      </c>
      <c r="I282" s="1"/>
    </row>
    <row r="283" spans="1:10" x14ac:dyDescent="0.25">
      <c r="A283" s="33">
        <v>42767</v>
      </c>
      <c r="B283" s="37" t="s">
        <v>282</v>
      </c>
      <c r="C283" s="33" t="s">
        <v>224</v>
      </c>
      <c r="D283" s="9">
        <v>42767</v>
      </c>
      <c r="E283" s="44" t="s">
        <v>76</v>
      </c>
      <c r="F283" t="s">
        <v>2</v>
      </c>
      <c r="G283" t="s">
        <v>57</v>
      </c>
      <c r="H283" s="46">
        <v>20000</v>
      </c>
      <c r="I283" s="1"/>
    </row>
    <row r="284" spans="1:10" x14ac:dyDescent="0.25">
      <c r="A284" s="33">
        <v>42767</v>
      </c>
      <c r="B284" s="37" t="s">
        <v>282</v>
      </c>
      <c r="C284" s="33" t="s">
        <v>224</v>
      </c>
      <c r="D284" s="9">
        <v>42767</v>
      </c>
      <c r="E284" s="44" t="s">
        <v>76</v>
      </c>
      <c r="F284" t="s">
        <v>406</v>
      </c>
      <c r="G284" t="s">
        <v>57</v>
      </c>
      <c r="H284" s="46">
        <v>40000</v>
      </c>
      <c r="I284" s="1"/>
    </row>
    <row r="285" spans="1:10" x14ac:dyDescent="0.25">
      <c r="A285" s="33">
        <v>42767</v>
      </c>
      <c r="B285" s="37" t="s">
        <v>282</v>
      </c>
      <c r="C285" s="33" t="s">
        <v>224</v>
      </c>
      <c r="D285" s="9">
        <v>42767</v>
      </c>
      <c r="E285" s="44" t="s">
        <v>239</v>
      </c>
      <c r="F285" t="s">
        <v>99</v>
      </c>
      <c r="G285" t="s">
        <v>57</v>
      </c>
      <c r="H285" s="46">
        <v>20094</v>
      </c>
      <c r="I285" s="1"/>
    </row>
    <row r="286" spans="1:10" x14ac:dyDescent="0.25">
      <c r="A286" s="33">
        <v>42767</v>
      </c>
      <c r="B286" s="37" t="s">
        <v>282</v>
      </c>
      <c r="C286" s="33" t="s">
        <v>224</v>
      </c>
      <c r="D286" s="9">
        <v>42767</v>
      </c>
      <c r="E286" s="44" t="s">
        <v>76</v>
      </c>
      <c r="F286" t="s">
        <v>407</v>
      </c>
      <c r="G286" t="s">
        <v>57</v>
      </c>
      <c r="H286" s="46">
        <v>60000</v>
      </c>
      <c r="I286" s="1"/>
    </row>
    <row r="287" spans="1:10" x14ac:dyDescent="0.25">
      <c r="A287" s="33">
        <v>42767</v>
      </c>
      <c r="B287" s="37" t="s">
        <v>282</v>
      </c>
      <c r="C287" s="33" t="s">
        <v>224</v>
      </c>
      <c r="D287" s="9">
        <v>42772</v>
      </c>
      <c r="E287" s="44" t="s">
        <v>76</v>
      </c>
      <c r="F287" t="s">
        <v>408</v>
      </c>
      <c r="G287" t="s">
        <v>57</v>
      </c>
      <c r="H287" s="46">
        <v>80000</v>
      </c>
      <c r="I287" s="1"/>
    </row>
    <row r="288" spans="1:10" x14ac:dyDescent="0.25">
      <c r="A288" s="33">
        <v>42767</v>
      </c>
      <c r="B288" s="37" t="s">
        <v>282</v>
      </c>
      <c r="C288" s="33" t="s">
        <v>224</v>
      </c>
      <c r="D288" s="9">
        <v>42772</v>
      </c>
      <c r="E288" s="44" t="s">
        <v>76</v>
      </c>
      <c r="F288" t="s">
        <v>133</v>
      </c>
      <c r="G288" t="s">
        <v>57</v>
      </c>
      <c r="H288" s="46">
        <v>100000</v>
      </c>
      <c r="I288" s="1"/>
    </row>
    <row r="289" spans="1:9" x14ac:dyDescent="0.25">
      <c r="A289" s="33">
        <v>42767</v>
      </c>
      <c r="B289" s="37" t="s">
        <v>282</v>
      </c>
      <c r="C289" s="33" t="s">
        <v>224</v>
      </c>
      <c r="D289" s="9">
        <v>42772</v>
      </c>
      <c r="E289" s="44" t="s">
        <v>76</v>
      </c>
      <c r="F289" t="s">
        <v>409</v>
      </c>
      <c r="G289" t="s">
        <v>57</v>
      </c>
      <c r="H289" s="46">
        <v>100000</v>
      </c>
      <c r="I289" s="1"/>
    </row>
    <row r="290" spans="1:9" x14ac:dyDescent="0.25">
      <c r="A290" s="33">
        <v>42767</v>
      </c>
      <c r="B290" s="37" t="s">
        <v>282</v>
      </c>
      <c r="C290" s="33" t="s">
        <v>224</v>
      </c>
      <c r="D290" s="9">
        <v>42772</v>
      </c>
      <c r="E290" s="44" t="s">
        <v>239</v>
      </c>
      <c r="F290" t="s">
        <v>410</v>
      </c>
      <c r="G290" t="s">
        <v>57</v>
      </c>
      <c r="H290" s="46">
        <v>110000</v>
      </c>
      <c r="I290" s="1"/>
    </row>
    <row r="291" spans="1:9" x14ac:dyDescent="0.25">
      <c r="A291" s="33">
        <v>42767</v>
      </c>
      <c r="B291" s="37" t="s">
        <v>282</v>
      </c>
      <c r="C291" s="33" t="s">
        <v>224</v>
      </c>
      <c r="D291" s="9">
        <v>42772</v>
      </c>
      <c r="E291" s="44" t="s">
        <v>239</v>
      </c>
      <c r="F291" t="s">
        <v>90</v>
      </c>
      <c r="G291" t="s">
        <v>57</v>
      </c>
      <c r="H291" s="46">
        <v>40000</v>
      </c>
      <c r="I291" s="1"/>
    </row>
    <row r="292" spans="1:9" x14ac:dyDescent="0.25">
      <c r="A292" s="33">
        <v>42767</v>
      </c>
      <c r="B292" s="37" t="s">
        <v>282</v>
      </c>
      <c r="C292" s="33" t="s">
        <v>224</v>
      </c>
      <c r="D292" s="9">
        <v>42772</v>
      </c>
      <c r="E292" s="44" t="s">
        <v>239</v>
      </c>
      <c r="F292" t="s">
        <v>77</v>
      </c>
      <c r="H292" s="46">
        <v>40000</v>
      </c>
      <c r="I292" s="1"/>
    </row>
    <row r="293" spans="1:9" x14ac:dyDescent="0.25">
      <c r="A293" s="33">
        <v>42767</v>
      </c>
      <c r="B293" s="37" t="s">
        <v>282</v>
      </c>
      <c r="C293" s="33" t="s">
        <v>224</v>
      </c>
      <c r="D293" s="9">
        <v>42772</v>
      </c>
      <c r="E293" s="44" t="s">
        <v>239</v>
      </c>
      <c r="F293" t="s">
        <v>411</v>
      </c>
      <c r="G293" t="s">
        <v>57</v>
      </c>
      <c r="H293" s="46">
        <v>10000</v>
      </c>
      <c r="I293" s="1"/>
    </row>
    <row r="294" spans="1:9" x14ac:dyDescent="0.25">
      <c r="A294" s="33">
        <v>42767</v>
      </c>
      <c r="B294" s="37" t="s">
        <v>282</v>
      </c>
      <c r="C294" s="33" t="s">
        <v>224</v>
      </c>
      <c r="D294" s="9">
        <v>42772</v>
      </c>
      <c r="E294" s="44" t="s">
        <v>239</v>
      </c>
      <c r="F294" t="s">
        <v>412</v>
      </c>
      <c r="G294" t="s">
        <v>57</v>
      </c>
      <c r="H294" s="46">
        <v>60000</v>
      </c>
      <c r="I294" s="1"/>
    </row>
    <row r="295" spans="1:9" x14ac:dyDescent="0.25">
      <c r="A295" s="33">
        <v>42767</v>
      </c>
      <c r="B295" s="37" t="s">
        <v>282</v>
      </c>
      <c r="C295" s="33" t="s">
        <v>224</v>
      </c>
      <c r="D295" s="9">
        <v>42772</v>
      </c>
      <c r="E295" s="44" t="s">
        <v>239</v>
      </c>
      <c r="F295" t="s">
        <v>413</v>
      </c>
      <c r="H295" s="46">
        <v>20000</v>
      </c>
      <c r="I295" s="1"/>
    </row>
    <row r="296" spans="1:9" x14ac:dyDescent="0.25">
      <c r="A296" s="33">
        <v>42767</v>
      </c>
      <c r="B296" s="37" t="s">
        <v>282</v>
      </c>
      <c r="C296" s="33" t="s">
        <v>224</v>
      </c>
      <c r="D296" s="9">
        <v>42772</v>
      </c>
      <c r="E296" s="44" t="s">
        <v>239</v>
      </c>
      <c r="F296" t="s">
        <v>414</v>
      </c>
      <c r="H296" s="46">
        <v>240000</v>
      </c>
      <c r="I296" s="1"/>
    </row>
    <row r="297" spans="1:9" x14ac:dyDescent="0.25">
      <c r="A297" s="33">
        <v>42767</v>
      </c>
      <c r="B297" s="37" t="s">
        <v>282</v>
      </c>
      <c r="C297" s="33" t="s">
        <v>224</v>
      </c>
      <c r="D297" s="9">
        <v>42772</v>
      </c>
      <c r="E297" s="44" t="s">
        <v>239</v>
      </c>
      <c r="F297" t="s">
        <v>205</v>
      </c>
      <c r="H297" s="46">
        <v>50000</v>
      </c>
      <c r="I297" s="1"/>
    </row>
    <row r="298" spans="1:9" x14ac:dyDescent="0.25">
      <c r="A298" s="33">
        <v>42767</v>
      </c>
      <c r="B298" s="37" t="s">
        <v>282</v>
      </c>
      <c r="C298" s="33" t="s">
        <v>224</v>
      </c>
      <c r="D298" s="9">
        <v>42772</v>
      </c>
      <c r="E298" s="44" t="s">
        <v>239</v>
      </c>
      <c r="F298" t="s">
        <v>415</v>
      </c>
      <c r="H298" s="46">
        <v>40000</v>
      </c>
      <c r="I298" s="1"/>
    </row>
    <row r="299" spans="1:9" x14ac:dyDescent="0.25">
      <c r="A299" s="33">
        <v>42767</v>
      </c>
      <c r="B299" s="37" t="s">
        <v>282</v>
      </c>
      <c r="C299" s="33" t="s">
        <v>224</v>
      </c>
      <c r="D299" s="9">
        <v>42772</v>
      </c>
      <c r="E299" s="44" t="s">
        <v>239</v>
      </c>
      <c r="F299" t="s">
        <v>416</v>
      </c>
      <c r="H299" s="46">
        <v>120000</v>
      </c>
      <c r="I299" s="1"/>
    </row>
    <row r="300" spans="1:9" x14ac:dyDescent="0.25">
      <c r="A300" s="33">
        <v>42767</v>
      </c>
      <c r="B300" s="37" t="s">
        <v>282</v>
      </c>
      <c r="C300" s="33" t="s">
        <v>224</v>
      </c>
      <c r="D300" s="9">
        <v>42772</v>
      </c>
      <c r="E300" s="44" t="s">
        <v>239</v>
      </c>
      <c r="F300" t="s">
        <v>32</v>
      </c>
      <c r="H300" s="46">
        <v>20000</v>
      </c>
      <c r="I300" s="1"/>
    </row>
    <row r="301" spans="1:9" x14ac:dyDescent="0.25">
      <c r="A301" s="33">
        <v>42767</v>
      </c>
      <c r="B301" s="37" t="s">
        <v>282</v>
      </c>
      <c r="C301" s="33" t="s">
        <v>224</v>
      </c>
      <c r="D301" s="9">
        <v>42772</v>
      </c>
      <c r="E301" s="44" t="s">
        <v>239</v>
      </c>
      <c r="F301" t="s">
        <v>260</v>
      </c>
      <c r="H301" s="46">
        <v>60000</v>
      </c>
      <c r="I301" s="1"/>
    </row>
    <row r="302" spans="1:9" x14ac:dyDescent="0.25">
      <c r="A302" s="33">
        <v>42767</v>
      </c>
      <c r="B302" s="37" t="s">
        <v>282</v>
      </c>
      <c r="C302" s="33" t="s">
        <v>224</v>
      </c>
      <c r="D302" s="9">
        <v>42772</v>
      </c>
      <c r="E302" s="44" t="s">
        <v>239</v>
      </c>
      <c r="F302" t="s">
        <v>21</v>
      </c>
      <c r="H302" s="46">
        <v>20000</v>
      </c>
      <c r="I302" s="1"/>
    </row>
    <row r="303" spans="1:9" x14ac:dyDescent="0.25">
      <c r="A303" s="33">
        <v>42767</v>
      </c>
      <c r="B303" s="37" t="s">
        <v>282</v>
      </c>
      <c r="C303" s="33" t="s">
        <v>224</v>
      </c>
      <c r="D303" s="9">
        <v>42772</v>
      </c>
      <c r="E303" s="44" t="s">
        <v>239</v>
      </c>
      <c r="F303" t="s">
        <v>417</v>
      </c>
      <c r="H303" s="46">
        <v>60000</v>
      </c>
      <c r="I303" s="1"/>
    </row>
    <row r="304" spans="1:9" x14ac:dyDescent="0.25">
      <c r="A304" s="33">
        <v>42767</v>
      </c>
      <c r="B304" s="37" t="s">
        <v>282</v>
      </c>
      <c r="C304" s="33" t="s">
        <v>224</v>
      </c>
      <c r="D304" s="9">
        <v>42772</v>
      </c>
      <c r="E304" s="44" t="s">
        <v>239</v>
      </c>
      <c r="F304" t="s">
        <v>418</v>
      </c>
      <c r="H304" s="46">
        <v>140000</v>
      </c>
      <c r="I304" s="1"/>
    </row>
    <row r="305" spans="1:9" x14ac:dyDescent="0.25">
      <c r="A305" s="33">
        <v>42767</v>
      </c>
      <c r="B305" s="37" t="s">
        <v>282</v>
      </c>
      <c r="C305" s="33" t="s">
        <v>224</v>
      </c>
      <c r="D305" s="9">
        <v>42772</v>
      </c>
      <c r="E305" s="44" t="s">
        <v>239</v>
      </c>
      <c r="F305" t="s">
        <v>13</v>
      </c>
      <c r="H305" s="46">
        <v>20000</v>
      </c>
      <c r="I305" s="1"/>
    </row>
    <row r="306" spans="1:9" x14ac:dyDescent="0.25">
      <c r="A306" s="33">
        <v>42767</v>
      </c>
      <c r="B306" s="37" t="s">
        <v>282</v>
      </c>
      <c r="C306" s="33" t="s">
        <v>224</v>
      </c>
      <c r="D306" s="9">
        <v>42772</v>
      </c>
      <c r="E306" s="44" t="s">
        <v>239</v>
      </c>
      <c r="F306" t="s">
        <v>6</v>
      </c>
      <c r="H306" s="46">
        <v>20000</v>
      </c>
      <c r="I306" s="1"/>
    </row>
    <row r="307" spans="1:9" x14ac:dyDescent="0.25">
      <c r="A307" s="33">
        <v>42767</v>
      </c>
      <c r="B307" s="37" t="s">
        <v>282</v>
      </c>
      <c r="C307" s="33" t="s">
        <v>224</v>
      </c>
      <c r="D307" s="9">
        <v>42772</v>
      </c>
      <c r="E307" s="44" t="s">
        <v>239</v>
      </c>
      <c r="F307" t="s">
        <v>240</v>
      </c>
      <c r="H307" s="46">
        <v>130000</v>
      </c>
      <c r="I307" s="1"/>
    </row>
    <row r="308" spans="1:9" x14ac:dyDescent="0.25">
      <c r="A308" s="33">
        <v>42767</v>
      </c>
      <c r="B308" s="37" t="s">
        <v>282</v>
      </c>
      <c r="C308" s="33" t="s">
        <v>224</v>
      </c>
      <c r="D308" s="9">
        <v>42772</v>
      </c>
      <c r="E308" s="44" t="s">
        <v>239</v>
      </c>
      <c r="F308" t="s">
        <v>91</v>
      </c>
      <c r="H308" s="46">
        <v>20028</v>
      </c>
      <c r="I308" s="1"/>
    </row>
    <row r="309" spans="1:9" x14ac:dyDescent="0.25">
      <c r="A309" s="33">
        <v>42767</v>
      </c>
      <c r="B309" s="37" t="s">
        <v>282</v>
      </c>
      <c r="C309" s="33" t="s">
        <v>224</v>
      </c>
      <c r="D309" s="9">
        <v>42772</v>
      </c>
      <c r="E309" s="44" t="s">
        <v>129</v>
      </c>
      <c r="F309" t="s">
        <v>80</v>
      </c>
      <c r="H309" s="46">
        <v>40000</v>
      </c>
      <c r="I309" s="1"/>
    </row>
    <row r="310" spans="1:9" x14ac:dyDescent="0.25">
      <c r="A310" s="33">
        <v>42767</v>
      </c>
      <c r="B310" s="37" t="s">
        <v>282</v>
      </c>
      <c r="C310" s="33" t="s">
        <v>224</v>
      </c>
      <c r="D310" s="9">
        <v>42772</v>
      </c>
      <c r="E310" s="44" t="s">
        <v>129</v>
      </c>
      <c r="F310" t="s">
        <v>314</v>
      </c>
      <c r="H310" s="46">
        <v>20000</v>
      </c>
      <c r="I310" s="1"/>
    </row>
    <row r="311" spans="1:9" x14ac:dyDescent="0.25">
      <c r="A311" s="33">
        <v>42767</v>
      </c>
      <c r="B311" s="37" t="s">
        <v>282</v>
      </c>
      <c r="C311" s="33" t="s">
        <v>224</v>
      </c>
      <c r="D311" s="9">
        <v>42772</v>
      </c>
      <c r="E311" s="44" t="s">
        <v>129</v>
      </c>
      <c r="F311" t="s">
        <v>261</v>
      </c>
      <c r="H311" s="46">
        <v>100000</v>
      </c>
      <c r="I311" s="1"/>
    </row>
    <row r="312" spans="1:9" x14ac:dyDescent="0.25">
      <c r="A312" s="33">
        <v>42767</v>
      </c>
      <c r="B312" s="37" t="s">
        <v>282</v>
      </c>
      <c r="C312" s="33" t="s">
        <v>224</v>
      </c>
      <c r="D312" s="9">
        <v>42772</v>
      </c>
      <c r="E312" s="44" t="s">
        <v>129</v>
      </c>
      <c r="F312" t="s">
        <v>255</v>
      </c>
      <c r="H312" s="46">
        <v>60000</v>
      </c>
      <c r="I312" s="1"/>
    </row>
    <row r="313" spans="1:9" x14ac:dyDescent="0.25">
      <c r="A313" s="33">
        <v>42767</v>
      </c>
      <c r="B313" s="37" t="s">
        <v>282</v>
      </c>
      <c r="C313" s="33" t="s">
        <v>224</v>
      </c>
      <c r="D313" s="9">
        <v>42772</v>
      </c>
      <c r="E313" s="44" t="s">
        <v>129</v>
      </c>
      <c r="F313" t="s">
        <v>201</v>
      </c>
      <c r="H313" s="46">
        <v>40000</v>
      </c>
      <c r="I313" s="1"/>
    </row>
    <row r="314" spans="1:9" x14ac:dyDescent="0.25">
      <c r="A314" s="33">
        <v>42767</v>
      </c>
      <c r="B314" s="37" t="s">
        <v>282</v>
      </c>
      <c r="C314" s="33" t="s">
        <v>224</v>
      </c>
      <c r="D314" s="9">
        <v>42772</v>
      </c>
      <c r="E314" s="44" t="s">
        <v>129</v>
      </c>
      <c r="F314" t="s">
        <v>262</v>
      </c>
      <c r="H314" s="46">
        <v>307195</v>
      </c>
      <c r="I314" s="1"/>
    </row>
    <row r="315" spans="1:9" x14ac:dyDescent="0.25">
      <c r="A315" s="33">
        <v>42767</v>
      </c>
      <c r="B315" s="37" t="s">
        <v>282</v>
      </c>
      <c r="C315" s="33" t="s">
        <v>224</v>
      </c>
      <c r="D315" s="9">
        <v>42772</v>
      </c>
      <c r="E315" s="44" t="s">
        <v>129</v>
      </c>
      <c r="F315" t="s">
        <v>249</v>
      </c>
      <c r="H315" s="46">
        <v>80000</v>
      </c>
      <c r="I315" s="1"/>
    </row>
    <row r="316" spans="1:9" x14ac:dyDescent="0.25">
      <c r="A316" s="33">
        <v>42767</v>
      </c>
      <c r="B316" s="37" t="s">
        <v>282</v>
      </c>
      <c r="C316" s="33" t="s">
        <v>224</v>
      </c>
      <c r="D316" s="9">
        <v>42772</v>
      </c>
      <c r="E316" s="44" t="s">
        <v>129</v>
      </c>
      <c r="F316" t="s">
        <v>419</v>
      </c>
      <c r="H316" s="46">
        <v>160000</v>
      </c>
      <c r="I316" s="1"/>
    </row>
    <row r="317" spans="1:9" x14ac:dyDescent="0.25">
      <c r="A317" s="33">
        <v>42767</v>
      </c>
      <c r="B317" s="37" t="s">
        <v>282</v>
      </c>
      <c r="C317" s="33" t="s">
        <v>224</v>
      </c>
      <c r="D317" s="9">
        <v>42773</v>
      </c>
      <c r="E317" s="44" t="s">
        <v>76</v>
      </c>
      <c r="F317" t="s">
        <v>420</v>
      </c>
      <c r="H317" s="46">
        <v>35000</v>
      </c>
      <c r="I317" s="1"/>
    </row>
    <row r="318" spans="1:9" x14ac:dyDescent="0.25">
      <c r="A318" s="33">
        <v>42767</v>
      </c>
      <c r="B318" s="37" t="s">
        <v>282</v>
      </c>
      <c r="C318" s="33" t="s">
        <v>224</v>
      </c>
      <c r="D318" s="9">
        <v>42775</v>
      </c>
      <c r="E318" s="44" t="s">
        <v>76</v>
      </c>
      <c r="F318" t="s">
        <v>421</v>
      </c>
      <c r="H318" s="46">
        <v>289100</v>
      </c>
      <c r="I318" s="1"/>
    </row>
    <row r="319" spans="1:9" x14ac:dyDescent="0.25">
      <c r="A319" s="33">
        <v>42767</v>
      </c>
      <c r="B319" s="37" t="s">
        <v>282</v>
      </c>
      <c r="C319" s="33" t="s">
        <v>224</v>
      </c>
      <c r="D319" s="9">
        <v>42775</v>
      </c>
      <c r="E319" s="44" t="s">
        <v>76</v>
      </c>
      <c r="F319" t="s">
        <v>422</v>
      </c>
      <c r="H319" s="46">
        <v>20000</v>
      </c>
      <c r="I319" s="1"/>
    </row>
    <row r="320" spans="1:9" x14ac:dyDescent="0.25">
      <c r="A320" s="33">
        <v>42767</v>
      </c>
      <c r="B320" s="37" t="s">
        <v>282</v>
      </c>
      <c r="C320" s="33" t="s">
        <v>224</v>
      </c>
      <c r="D320" s="9">
        <v>42775</v>
      </c>
      <c r="E320" s="44" t="s">
        <v>239</v>
      </c>
      <c r="F320" t="s">
        <v>132</v>
      </c>
      <c r="H320" s="46">
        <v>20100</v>
      </c>
      <c r="I320" s="1"/>
    </row>
    <row r="321" spans="1:9" x14ac:dyDescent="0.25">
      <c r="A321" s="33">
        <v>42767</v>
      </c>
      <c r="B321" s="37" t="s">
        <v>282</v>
      </c>
      <c r="C321" s="33" t="s">
        <v>224</v>
      </c>
      <c r="D321" s="9">
        <v>42776</v>
      </c>
      <c r="E321" s="44" t="s">
        <v>76</v>
      </c>
      <c r="F321" t="s">
        <v>27</v>
      </c>
      <c r="H321" s="46">
        <v>60000</v>
      </c>
      <c r="I321" s="1"/>
    </row>
    <row r="322" spans="1:9" x14ac:dyDescent="0.25">
      <c r="A322" s="33">
        <v>42767</v>
      </c>
      <c r="B322" s="37" t="s">
        <v>282</v>
      </c>
      <c r="C322" s="33" t="s">
        <v>224</v>
      </c>
      <c r="D322" s="9">
        <v>42776</v>
      </c>
      <c r="E322" s="44" t="s">
        <v>76</v>
      </c>
      <c r="F322" t="s">
        <v>87</v>
      </c>
      <c r="H322" s="46">
        <v>20000</v>
      </c>
      <c r="I322" s="1"/>
    </row>
    <row r="323" spans="1:9" x14ac:dyDescent="0.25">
      <c r="A323" s="33">
        <v>42767</v>
      </c>
      <c r="B323" s="37" t="s">
        <v>282</v>
      </c>
      <c r="C323" s="33" t="s">
        <v>224</v>
      </c>
      <c r="D323" s="9">
        <v>42779</v>
      </c>
      <c r="E323" s="44" t="s">
        <v>239</v>
      </c>
      <c r="F323" t="s">
        <v>423</v>
      </c>
      <c r="H323" s="46">
        <v>800000</v>
      </c>
      <c r="I323" s="1"/>
    </row>
    <row r="324" spans="1:9" x14ac:dyDescent="0.25">
      <c r="A324" s="33">
        <v>42767</v>
      </c>
      <c r="B324" s="37" t="s">
        <v>282</v>
      </c>
      <c r="C324" s="33" t="s">
        <v>224</v>
      </c>
      <c r="D324" s="9">
        <v>42779</v>
      </c>
      <c r="E324" s="44" t="s">
        <v>239</v>
      </c>
      <c r="F324" t="s">
        <v>412</v>
      </c>
      <c r="H324" s="46">
        <v>40000</v>
      </c>
      <c r="I324" s="1"/>
    </row>
    <row r="325" spans="1:9" x14ac:dyDescent="0.25">
      <c r="A325" s="33">
        <v>42767</v>
      </c>
      <c r="B325" s="37" t="s">
        <v>282</v>
      </c>
      <c r="C325" s="33" t="s">
        <v>224</v>
      </c>
      <c r="D325" s="9">
        <v>42779</v>
      </c>
      <c r="E325" s="44" t="s">
        <v>239</v>
      </c>
      <c r="F325" t="s">
        <v>424</v>
      </c>
      <c r="H325" s="46">
        <v>80000</v>
      </c>
      <c r="I325" s="1"/>
    </row>
    <row r="326" spans="1:9" x14ac:dyDescent="0.25">
      <c r="A326" s="33">
        <v>42767</v>
      </c>
      <c r="B326" s="37" t="s">
        <v>282</v>
      </c>
      <c r="C326" s="33" t="s">
        <v>224</v>
      </c>
      <c r="D326" s="9">
        <v>42779</v>
      </c>
      <c r="E326" s="44" t="s">
        <v>239</v>
      </c>
      <c r="F326" t="s">
        <v>246</v>
      </c>
      <c r="H326" s="46">
        <v>40000</v>
      </c>
      <c r="I326" s="1"/>
    </row>
    <row r="327" spans="1:9" x14ac:dyDescent="0.25">
      <c r="A327" s="33">
        <v>42767</v>
      </c>
      <c r="B327" s="37" t="s">
        <v>282</v>
      </c>
      <c r="C327" s="33" t="s">
        <v>224</v>
      </c>
      <c r="D327" s="9">
        <v>42779</v>
      </c>
      <c r="E327" s="44" t="s">
        <v>239</v>
      </c>
      <c r="F327" t="s">
        <v>424</v>
      </c>
      <c r="H327" s="46">
        <v>60000</v>
      </c>
      <c r="I327" s="1"/>
    </row>
    <row r="328" spans="1:9" x14ac:dyDescent="0.25">
      <c r="A328" s="33">
        <v>42767</v>
      </c>
      <c r="B328" s="37" t="s">
        <v>282</v>
      </c>
      <c r="C328" s="33" t="s">
        <v>224</v>
      </c>
      <c r="D328" s="9">
        <v>42779</v>
      </c>
      <c r="E328" s="44" t="s">
        <v>76</v>
      </c>
      <c r="F328" t="s">
        <v>135</v>
      </c>
      <c r="H328" s="46">
        <v>20000</v>
      </c>
      <c r="I328" s="1"/>
    </row>
    <row r="329" spans="1:9" x14ac:dyDescent="0.25">
      <c r="A329" s="33">
        <v>42767</v>
      </c>
      <c r="B329" s="37" t="s">
        <v>282</v>
      </c>
      <c r="C329" s="33" t="s">
        <v>224</v>
      </c>
      <c r="D329" s="9">
        <v>42779</v>
      </c>
      <c r="E329" s="44" t="s">
        <v>76</v>
      </c>
      <c r="F329" t="s">
        <v>425</v>
      </c>
      <c r="H329" s="46">
        <v>20000</v>
      </c>
      <c r="I329" s="1"/>
    </row>
    <row r="330" spans="1:9" x14ac:dyDescent="0.25">
      <c r="A330" s="33">
        <v>42767</v>
      </c>
      <c r="B330" s="37" t="s">
        <v>282</v>
      </c>
      <c r="C330" s="33" t="s">
        <v>224</v>
      </c>
      <c r="D330" s="9">
        <v>42779</v>
      </c>
      <c r="E330" s="44" t="s">
        <v>129</v>
      </c>
      <c r="F330" t="s">
        <v>199</v>
      </c>
      <c r="H330" s="46">
        <v>120000</v>
      </c>
      <c r="I330" s="1"/>
    </row>
    <row r="331" spans="1:9" x14ac:dyDescent="0.25">
      <c r="A331" s="33">
        <v>42767</v>
      </c>
      <c r="B331" s="37" t="s">
        <v>282</v>
      </c>
      <c r="C331" s="33" t="s">
        <v>224</v>
      </c>
      <c r="D331" s="9">
        <v>42781</v>
      </c>
      <c r="E331" s="44" t="s">
        <v>129</v>
      </c>
      <c r="F331" t="s">
        <v>85</v>
      </c>
      <c r="H331" s="46">
        <v>60098</v>
      </c>
      <c r="I331" s="1"/>
    </row>
    <row r="332" spans="1:9" x14ac:dyDescent="0.25">
      <c r="A332" s="33">
        <v>42767</v>
      </c>
      <c r="B332" s="37" t="s">
        <v>282</v>
      </c>
      <c r="C332" s="33" t="s">
        <v>224</v>
      </c>
      <c r="D332" s="9">
        <v>42786</v>
      </c>
      <c r="E332" s="44" t="s">
        <v>239</v>
      </c>
      <c r="F332" t="s">
        <v>426</v>
      </c>
      <c r="H332" s="46">
        <v>60117</v>
      </c>
      <c r="I332" s="1"/>
    </row>
    <row r="333" spans="1:9" x14ac:dyDescent="0.25">
      <c r="A333" s="33">
        <v>42767</v>
      </c>
      <c r="B333" s="37" t="s">
        <v>282</v>
      </c>
      <c r="C333" s="33" t="s">
        <v>224</v>
      </c>
      <c r="D333" s="9">
        <v>42786</v>
      </c>
      <c r="E333" s="44" t="s">
        <v>239</v>
      </c>
      <c r="F333" t="s">
        <v>427</v>
      </c>
      <c r="H333" s="46">
        <v>20000</v>
      </c>
      <c r="I333" s="1"/>
    </row>
    <row r="334" spans="1:9" x14ac:dyDescent="0.25">
      <c r="A334" s="33">
        <v>42767</v>
      </c>
      <c r="B334" s="37" t="s">
        <v>282</v>
      </c>
      <c r="C334" s="33" t="s">
        <v>224</v>
      </c>
      <c r="D334" s="9">
        <v>42786</v>
      </c>
      <c r="E334" s="44" t="s">
        <v>239</v>
      </c>
      <c r="F334" t="s">
        <v>428</v>
      </c>
      <c r="H334" s="46">
        <v>110000</v>
      </c>
      <c r="I334" s="1"/>
    </row>
    <row r="335" spans="1:9" x14ac:dyDescent="0.25">
      <c r="A335" s="33">
        <v>42767</v>
      </c>
      <c r="B335" s="37" t="s">
        <v>282</v>
      </c>
      <c r="C335" s="33" t="s">
        <v>224</v>
      </c>
      <c r="D335" s="9">
        <v>42786</v>
      </c>
      <c r="E335" s="44" t="s">
        <v>239</v>
      </c>
      <c r="F335" t="s">
        <v>379</v>
      </c>
      <c r="H335" s="46">
        <v>190710</v>
      </c>
      <c r="I335" s="1"/>
    </row>
    <row r="336" spans="1:9" x14ac:dyDescent="0.25">
      <c r="A336" s="33">
        <v>42767</v>
      </c>
      <c r="B336" s="37" t="s">
        <v>282</v>
      </c>
      <c r="C336" s="33" t="s">
        <v>224</v>
      </c>
      <c r="D336" s="9">
        <v>42788</v>
      </c>
      <c r="E336" s="44" t="s">
        <v>239</v>
      </c>
      <c r="F336" t="s">
        <v>91</v>
      </c>
      <c r="H336" s="46">
        <v>20028</v>
      </c>
      <c r="I336" s="1"/>
    </row>
    <row r="337" spans="1:10" x14ac:dyDescent="0.25">
      <c r="A337" s="33">
        <v>42767</v>
      </c>
      <c r="B337" s="37" t="s">
        <v>282</v>
      </c>
      <c r="C337" s="33" t="s">
        <v>224</v>
      </c>
      <c r="D337" s="9">
        <v>42790</v>
      </c>
      <c r="E337" s="44" t="s">
        <v>76</v>
      </c>
      <c r="F337" t="s">
        <v>429</v>
      </c>
      <c r="H337" s="46">
        <v>60000</v>
      </c>
      <c r="I337" s="1"/>
    </row>
    <row r="338" spans="1:10" x14ac:dyDescent="0.25">
      <c r="A338" s="33">
        <v>42767</v>
      </c>
      <c r="B338" s="37" t="s">
        <v>282</v>
      </c>
      <c r="C338" s="33" t="s">
        <v>224</v>
      </c>
      <c r="D338" s="9">
        <v>42793</v>
      </c>
      <c r="E338" s="44" t="s">
        <v>76</v>
      </c>
      <c r="F338" t="s">
        <v>127</v>
      </c>
      <c r="H338" s="46">
        <v>20000</v>
      </c>
      <c r="I338" s="1"/>
    </row>
    <row r="339" spans="1:10" x14ac:dyDescent="0.25">
      <c r="A339" s="33">
        <v>42767</v>
      </c>
      <c r="B339" s="37" t="s">
        <v>282</v>
      </c>
      <c r="C339" s="33" t="s">
        <v>224</v>
      </c>
      <c r="D339" s="9">
        <v>42793</v>
      </c>
      <c r="E339" s="44" t="s">
        <v>76</v>
      </c>
      <c r="F339" t="s">
        <v>413</v>
      </c>
      <c r="H339" s="46">
        <v>40000</v>
      </c>
      <c r="I339" s="1"/>
    </row>
    <row r="340" spans="1:10" x14ac:dyDescent="0.25">
      <c r="A340" s="33">
        <v>42767</v>
      </c>
      <c r="B340" s="37" t="s">
        <v>282</v>
      </c>
      <c r="C340" s="33" t="s">
        <v>224</v>
      </c>
      <c r="D340" s="9">
        <v>42793</v>
      </c>
      <c r="E340" s="44" t="s">
        <v>129</v>
      </c>
      <c r="F340" t="s">
        <v>374</v>
      </c>
      <c r="H340" s="46">
        <v>100000</v>
      </c>
      <c r="I340" s="1"/>
    </row>
    <row r="341" spans="1:10" x14ac:dyDescent="0.25">
      <c r="A341" s="33">
        <v>42767</v>
      </c>
      <c r="B341" s="37" t="s">
        <v>282</v>
      </c>
      <c r="C341" s="33" t="s">
        <v>224</v>
      </c>
      <c r="D341" s="9">
        <v>42794</v>
      </c>
      <c r="E341" s="44" t="s">
        <v>76</v>
      </c>
      <c r="F341" t="s">
        <v>94</v>
      </c>
      <c r="H341" s="46">
        <v>20054</v>
      </c>
      <c r="I341" s="1"/>
    </row>
    <row r="342" spans="1:10" x14ac:dyDescent="0.25">
      <c r="A342" s="33">
        <v>42767</v>
      </c>
      <c r="B342" s="37" t="s">
        <v>282</v>
      </c>
      <c r="C342" s="33" t="s">
        <v>224</v>
      </c>
      <c r="D342" s="9">
        <v>42794</v>
      </c>
      <c r="E342" s="44" t="s">
        <v>76</v>
      </c>
      <c r="F342" t="s">
        <v>430</v>
      </c>
      <c r="H342" s="46">
        <v>20000</v>
      </c>
      <c r="I342" s="1"/>
    </row>
    <row r="343" spans="1:10" x14ac:dyDescent="0.25">
      <c r="A343" s="33">
        <v>42767</v>
      </c>
      <c r="B343" s="37" t="s">
        <v>282</v>
      </c>
      <c r="C343" s="33" t="s">
        <v>224</v>
      </c>
      <c r="D343" s="9">
        <v>42794</v>
      </c>
      <c r="E343" s="44" t="s">
        <v>76</v>
      </c>
      <c r="F343" t="s">
        <v>93</v>
      </c>
      <c r="H343" s="46">
        <v>20000</v>
      </c>
      <c r="I343" s="1"/>
    </row>
    <row r="344" spans="1:10" x14ac:dyDescent="0.25">
      <c r="A344" s="33">
        <v>42767</v>
      </c>
      <c r="B344" s="37" t="s">
        <v>282</v>
      </c>
      <c r="C344" s="33" t="s">
        <v>224</v>
      </c>
      <c r="D344" s="9">
        <v>42794</v>
      </c>
      <c r="E344" s="44" t="s">
        <v>239</v>
      </c>
      <c r="F344" t="s">
        <v>132</v>
      </c>
      <c r="H344" s="46">
        <v>20100</v>
      </c>
      <c r="I344" s="1"/>
    </row>
    <row r="345" spans="1:10" x14ac:dyDescent="0.25">
      <c r="A345" s="33">
        <v>42767</v>
      </c>
      <c r="B345" s="37" t="s">
        <v>282</v>
      </c>
      <c r="C345" s="33" t="s">
        <v>224</v>
      </c>
      <c r="D345" s="9">
        <v>42794</v>
      </c>
      <c r="E345" s="44" t="s">
        <v>239</v>
      </c>
      <c r="F345" t="s">
        <v>18</v>
      </c>
      <c r="H345" s="46">
        <v>20080</v>
      </c>
      <c r="I345" s="1"/>
    </row>
    <row r="346" spans="1:10" x14ac:dyDescent="0.25">
      <c r="A346" s="69">
        <v>42767</v>
      </c>
      <c r="B346" s="37" t="s">
        <v>282</v>
      </c>
      <c r="C346" s="69" t="s">
        <v>224</v>
      </c>
      <c r="D346" s="65">
        <v>42794</v>
      </c>
      <c r="E346" s="61" t="s">
        <v>239</v>
      </c>
      <c r="F346" s="37" t="s">
        <v>431</v>
      </c>
      <c r="G346" s="37"/>
      <c r="H346" s="89">
        <v>12552</v>
      </c>
      <c r="I346" s="79"/>
      <c r="J346" s="37"/>
    </row>
    <row r="347" spans="1:10" x14ac:dyDescent="0.25">
      <c r="A347" s="33">
        <v>42795</v>
      </c>
      <c r="B347" s="37" t="s">
        <v>282</v>
      </c>
      <c r="C347" s="33" t="s">
        <v>224</v>
      </c>
      <c r="D347" s="9">
        <v>42795</v>
      </c>
      <c r="E347" s="44" t="s">
        <v>76</v>
      </c>
      <c r="F347" s="1" t="s">
        <v>451</v>
      </c>
      <c r="G347" s="1" t="s">
        <v>57</v>
      </c>
      <c r="H347" s="92">
        <v>20000</v>
      </c>
      <c r="I347" s="1"/>
    </row>
    <row r="348" spans="1:10" x14ac:dyDescent="0.25">
      <c r="A348" s="33">
        <v>42795</v>
      </c>
      <c r="B348" s="37" t="s">
        <v>282</v>
      </c>
      <c r="C348" s="33" t="s">
        <v>224</v>
      </c>
      <c r="D348" s="9">
        <v>42795</v>
      </c>
      <c r="E348" s="44" t="s">
        <v>239</v>
      </c>
      <c r="F348" s="1" t="s">
        <v>99</v>
      </c>
      <c r="G348" s="1" t="s">
        <v>57</v>
      </c>
      <c r="H348" s="92">
        <v>20094</v>
      </c>
      <c r="I348" s="1"/>
    </row>
    <row r="349" spans="1:10" x14ac:dyDescent="0.25">
      <c r="A349" s="33">
        <v>42795</v>
      </c>
      <c r="B349" s="37" t="s">
        <v>282</v>
      </c>
      <c r="C349" s="33" t="s">
        <v>224</v>
      </c>
      <c r="D349" s="9">
        <v>42795</v>
      </c>
      <c r="E349" s="44" t="s">
        <v>76</v>
      </c>
      <c r="F349" s="1" t="s">
        <v>2</v>
      </c>
      <c r="G349" s="1" t="s">
        <v>57</v>
      </c>
      <c r="H349" s="92">
        <v>20000</v>
      </c>
      <c r="I349" s="1"/>
    </row>
    <row r="350" spans="1:10" x14ac:dyDescent="0.25">
      <c r="A350" s="33">
        <v>42795</v>
      </c>
      <c r="B350" s="37" t="s">
        <v>282</v>
      </c>
      <c r="C350" s="33" t="s">
        <v>224</v>
      </c>
      <c r="D350" s="9">
        <v>42795</v>
      </c>
      <c r="E350" s="44" t="s">
        <v>76</v>
      </c>
      <c r="F350" s="1" t="s">
        <v>16</v>
      </c>
      <c r="G350" s="1" t="s">
        <v>57</v>
      </c>
      <c r="H350" s="92">
        <v>20037</v>
      </c>
      <c r="I350" s="1"/>
    </row>
    <row r="351" spans="1:10" x14ac:dyDescent="0.25">
      <c r="A351" s="33">
        <v>42795</v>
      </c>
      <c r="B351" s="37" t="s">
        <v>282</v>
      </c>
      <c r="C351" s="33" t="s">
        <v>224</v>
      </c>
      <c r="D351" s="9">
        <v>42795</v>
      </c>
      <c r="E351" s="44" t="s">
        <v>76</v>
      </c>
      <c r="F351" s="1" t="s">
        <v>452</v>
      </c>
      <c r="G351" s="1" t="s">
        <v>57</v>
      </c>
      <c r="H351" s="92">
        <v>200000</v>
      </c>
      <c r="I351" s="1"/>
    </row>
    <row r="352" spans="1:10" x14ac:dyDescent="0.25">
      <c r="A352" s="33">
        <v>42795</v>
      </c>
      <c r="B352" s="37" t="s">
        <v>282</v>
      </c>
      <c r="C352" s="33" t="s">
        <v>224</v>
      </c>
      <c r="D352" s="9">
        <v>42795</v>
      </c>
      <c r="E352" s="44" t="s">
        <v>76</v>
      </c>
      <c r="F352" s="1" t="s">
        <v>17</v>
      </c>
      <c r="G352" s="1" t="s">
        <v>57</v>
      </c>
      <c r="H352" s="92">
        <v>20072</v>
      </c>
      <c r="I352" s="1"/>
    </row>
    <row r="353" spans="1:9" x14ac:dyDescent="0.25">
      <c r="A353" s="33">
        <v>42795</v>
      </c>
      <c r="B353" s="37" t="s">
        <v>282</v>
      </c>
      <c r="C353" s="33" t="s">
        <v>224</v>
      </c>
      <c r="D353" s="9">
        <v>42800</v>
      </c>
      <c r="E353" s="44" t="s">
        <v>76</v>
      </c>
      <c r="F353" s="1" t="s">
        <v>453</v>
      </c>
      <c r="G353" s="1" t="s">
        <v>57</v>
      </c>
      <c r="H353" s="92">
        <v>40000</v>
      </c>
      <c r="I353" s="1"/>
    </row>
    <row r="354" spans="1:9" x14ac:dyDescent="0.25">
      <c r="A354" s="33">
        <v>42795</v>
      </c>
      <c r="B354" s="37" t="s">
        <v>282</v>
      </c>
      <c r="C354" s="33" t="s">
        <v>224</v>
      </c>
      <c r="D354" s="9">
        <v>42800</v>
      </c>
      <c r="E354" s="44" t="s">
        <v>76</v>
      </c>
      <c r="F354" s="1" t="s">
        <v>454</v>
      </c>
      <c r="G354" s="1" t="s">
        <v>57</v>
      </c>
      <c r="H354" s="92">
        <v>40000</v>
      </c>
      <c r="I354" s="1"/>
    </row>
    <row r="355" spans="1:9" x14ac:dyDescent="0.25">
      <c r="A355" s="33">
        <v>42795</v>
      </c>
      <c r="B355" s="37" t="s">
        <v>282</v>
      </c>
      <c r="C355" s="33" t="s">
        <v>224</v>
      </c>
      <c r="D355" s="9">
        <v>42800</v>
      </c>
      <c r="E355" s="44" t="s">
        <v>239</v>
      </c>
      <c r="F355" s="1" t="s">
        <v>455</v>
      </c>
      <c r="G355" s="1" t="s">
        <v>57</v>
      </c>
      <c r="H355" s="92">
        <v>240000</v>
      </c>
      <c r="I355" s="1"/>
    </row>
    <row r="356" spans="1:9" x14ac:dyDescent="0.25">
      <c r="A356" s="33">
        <v>42795</v>
      </c>
      <c r="B356" s="37" t="s">
        <v>282</v>
      </c>
      <c r="C356" s="33" t="s">
        <v>224</v>
      </c>
      <c r="D356" s="9">
        <v>42800</v>
      </c>
      <c r="E356" s="44" t="s">
        <v>239</v>
      </c>
      <c r="F356" s="1" t="s">
        <v>456</v>
      </c>
      <c r="G356" s="1" t="s">
        <v>57</v>
      </c>
      <c r="H356" s="92">
        <v>22500</v>
      </c>
      <c r="I356" s="1"/>
    </row>
    <row r="357" spans="1:9" x14ac:dyDescent="0.25">
      <c r="A357" s="33">
        <v>42795</v>
      </c>
      <c r="B357" s="37" t="s">
        <v>282</v>
      </c>
      <c r="C357" s="33" t="s">
        <v>224</v>
      </c>
      <c r="D357" s="9">
        <v>42800</v>
      </c>
      <c r="E357" s="44" t="s">
        <v>239</v>
      </c>
      <c r="F357" s="1" t="s">
        <v>457</v>
      </c>
      <c r="G357" s="1" t="s">
        <v>57</v>
      </c>
      <c r="H357" s="92">
        <v>70000</v>
      </c>
      <c r="I357" s="1"/>
    </row>
    <row r="358" spans="1:9" x14ac:dyDescent="0.25">
      <c r="A358" s="33">
        <v>42795</v>
      </c>
      <c r="B358" s="37" t="s">
        <v>282</v>
      </c>
      <c r="C358" s="33" t="s">
        <v>224</v>
      </c>
      <c r="D358" s="9">
        <v>42800</v>
      </c>
      <c r="E358" s="44" t="s">
        <v>239</v>
      </c>
      <c r="F358" s="1" t="s">
        <v>458</v>
      </c>
      <c r="G358" s="1" t="s">
        <v>57</v>
      </c>
      <c r="H358" s="92">
        <v>35000</v>
      </c>
      <c r="I358" s="1"/>
    </row>
    <row r="359" spans="1:9" x14ac:dyDescent="0.25">
      <c r="A359" s="33">
        <v>42795</v>
      </c>
      <c r="B359" s="37" t="s">
        <v>282</v>
      </c>
      <c r="C359" s="33" t="s">
        <v>224</v>
      </c>
      <c r="D359" s="9">
        <v>42800</v>
      </c>
      <c r="E359" s="44" t="s">
        <v>129</v>
      </c>
      <c r="F359" s="1" t="s">
        <v>204</v>
      </c>
      <c r="G359" s="1" t="s">
        <v>57</v>
      </c>
      <c r="H359" s="92">
        <v>40000</v>
      </c>
      <c r="I359" s="1"/>
    </row>
    <row r="360" spans="1:9" x14ac:dyDescent="0.25">
      <c r="A360" s="33">
        <v>42795</v>
      </c>
      <c r="B360" s="37" t="s">
        <v>282</v>
      </c>
      <c r="C360" s="33" t="s">
        <v>224</v>
      </c>
      <c r="D360" s="9">
        <v>42800</v>
      </c>
      <c r="E360" s="44" t="s">
        <v>76</v>
      </c>
      <c r="F360" s="1" t="s">
        <v>459</v>
      </c>
      <c r="G360" s="1" t="s">
        <v>57</v>
      </c>
      <c r="H360" s="92">
        <v>20000</v>
      </c>
      <c r="I360" s="1"/>
    </row>
    <row r="361" spans="1:9" x14ac:dyDescent="0.25">
      <c r="A361" s="33">
        <v>42795</v>
      </c>
      <c r="B361" s="37" t="s">
        <v>282</v>
      </c>
      <c r="C361" s="33" t="s">
        <v>224</v>
      </c>
      <c r="D361" s="9">
        <v>42800</v>
      </c>
      <c r="E361" s="44" t="s">
        <v>76</v>
      </c>
      <c r="F361" s="1" t="s">
        <v>3</v>
      </c>
      <c r="G361" s="1"/>
      <c r="H361" s="92">
        <v>20000</v>
      </c>
      <c r="I361" s="1"/>
    </row>
    <row r="362" spans="1:9" x14ac:dyDescent="0.25">
      <c r="A362" s="33">
        <v>42795</v>
      </c>
      <c r="B362" s="37" t="s">
        <v>282</v>
      </c>
      <c r="C362" s="33" t="s">
        <v>224</v>
      </c>
      <c r="D362" s="9">
        <v>42800</v>
      </c>
      <c r="E362" s="44" t="s">
        <v>76</v>
      </c>
      <c r="F362" s="1" t="s">
        <v>135</v>
      </c>
      <c r="G362" s="1" t="s">
        <v>57</v>
      </c>
      <c r="H362" s="92">
        <v>20000</v>
      </c>
      <c r="I362" s="1"/>
    </row>
    <row r="363" spans="1:9" x14ac:dyDescent="0.25">
      <c r="A363" s="33">
        <v>42795</v>
      </c>
      <c r="B363" s="37" t="s">
        <v>282</v>
      </c>
      <c r="C363" s="33" t="s">
        <v>224</v>
      </c>
      <c r="D363" s="9">
        <v>42800</v>
      </c>
      <c r="E363" s="44" t="s">
        <v>239</v>
      </c>
      <c r="F363" s="1" t="s">
        <v>21</v>
      </c>
      <c r="G363" s="1"/>
      <c r="H363" s="92">
        <v>20109</v>
      </c>
      <c r="I363" s="1"/>
    </row>
    <row r="364" spans="1:9" x14ac:dyDescent="0.25">
      <c r="A364" s="33">
        <v>42795</v>
      </c>
      <c r="B364" s="37" t="s">
        <v>282</v>
      </c>
      <c r="C364" s="33" t="s">
        <v>224</v>
      </c>
      <c r="D364" s="9">
        <v>42803</v>
      </c>
      <c r="E364" s="44" t="s">
        <v>129</v>
      </c>
      <c r="F364" s="1" t="s">
        <v>245</v>
      </c>
      <c r="G364" s="1"/>
      <c r="H364" s="92">
        <v>60000</v>
      </c>
      <c r="I364" s="1"/>
    </row>
    <row r="365" spans="1:9" x14ac:dyDescent="0.25">
      <c r="A365" s="33">
        <v>42795</v>
      </c>
      <c r="B365" s="37" t="s">
        <v>282</v>
      </c>
      <c r="C365" s="33" t="s">
        <v>224</v>
      </c>
      <c r="D365" s="9">
        <v>42803</v>
      </c>
      <c r="E365" s="44" t="s">
        <v>76</v>
      </c>
      <c r="F365" s="1" t="s">
        <v>6</v>
      </c>
      <c r="G365" s="1"/>
      <c r="H365" s="92">
        <v>40000</v>
      </c>
      <c r="I365" s="1"/>
    </row>
    <row r="366" spans="1:9" x14ac:dyDescent="0.25">
      <c r="A366" s="33">
        <v>42795</v>
      </c>
      <c r="B366" s="37" t="s">
        <v>282</v>
      </c>
      <c r="C366" s="33" t="s">
        <v>224</v>
      </c>
      <c r="D366" s="9">
        <v>42804</v>
      </c>
      <c r="E366" s="44" t="s">
        <v>76</v>
      </c>
      <c r="F366" s="1" t="s">
        <v>87</v>
      </c>
      <c r="G366" s="1"/>
      <c r="H366" s="92">
        <v>20000</v>
      </c>
      <c r="I366" s="1"/>
    </row>
    <row r="367" spans="1:9" x14ac:dyDescent="0.25">
      <c r="A367" s="33">
        <v>42795</v>
      </c>
      <c r="B367" s="37" t="s">
        <v>282</v>
      </c>
      <c r="C367" s="33" t="s">
        <v>224</v>
      </c>
      <c r="D367" s="9">
        <v>42807</v>
      </c>
      <c r="E367" s="44" t="s">
        <v>76</v>
      </c>
      <c r="F367" s="1" t="s">
        <v>4</v>
      </c>
      <c r="G367" s="1"/>
      <c r="H367" s="92">
        <v>20097</v>
      </c>
      <c r="I367" s="1"/>
    </row>
    <row r="368" spans="1:9" x14ac:dyDescent="0.25">
      <c r="A368" s="33">
        <v>42795</v>
      </c>
      <c r="B368" s="37" t="s">
        <v>282</v>
      </c>
      <c r="C368" s="33" t="s">
        <v>224</v>
      </c>
      <c r="D368" s="9">
        <v>42807</v>
      </c>
      <c r="E368" s="44" t="s">
        <v>76</v>
      </c>
      <c r="F368" s="1" t="s">
        <v>206</v>
      </c>
      <c r="G368" s="1"/>
      <c r="H368" s="92">
        <v>20000</v>
      </c>
      <c r="I368" s="1"/>
    </row>
    <row r="369" spans="1:9" x14ac:dyDescent="0.25">
      <c r="A369" s="33">
        <v>42795</v>
      </c>
      <c r="B369" s="37" t="s">
        <v>282</v>
      </c>
      <c r="C369" s="33" t="s">
        <v>224</v>
      </c>
      <c r="D369" s="9">
        <v>42809</v>
      </c>
      <c r="E369" s="44" t="s">
        <v>76</v>
      </c>
      <c r="F369" s="1" t="s">
        <v>11</v>
      </c>
      <c r="G369" s="1"/>
      <c r="H369" s="92">
        <v>20000</v>
      </c>
      <c r="I369" s="1"/>
    </row>
    <row r="370" spans="1:9" x14ac:dyDescent="0.25">
      <c r="A370" s="33">
        <v>42795</v>
      </c>
      <c r="B370" s="37" t="s">
        <v>282</v>
      </c>
      <c r="C370" s="33" t="s">
        <v>1635</v>
      </c>
      <c r="D370" s="9">
        <v>42810</v>
      </c>
      <c r="E370" s="44" t="s">
        <v>76</v>
      </c>
      <c r="F370" s="1" t="s">
        <v>460</v>
      </c>
      <c r="G370" s="1"/>
      <c r="H370" s="92">
        <v>2996667</v>
      </c>
      <c r="I370" s="1"/>
    </row>
    <row r="371" spans="1:9" x14ac:dyDescent="0.25">
      <c r="A371" s="33">
        <v>42795</v>
      </c>
      <c r="B371" s="37" t="s">
        <v>282</v>
      </c>
      <c r="C371" s="33" t="s">
        <v>224</v>
      </c>
      <c r="D371" s="9">
        <v>42811</v>
      </c>
      <c r="E371" s="44" t="s">
        <v>76</v>
      </c>
      <c r="F371" s="1" t="s">
        <v>461</v>
      </c>
      <c r="G371" s="1"/>
      <c r="H371" s="92">
        <v>40000</v>
      </c>
      <c r="I371" s="1"/>
    </row>
    <row r="372" spans="1:9" x14ac:dyDescent="0.25">
      <c r="A372" s="33">
        <v>42795</v>
      </c>
      <c r="B372" s="37" t="s">
        <v>282</v>
      </c>
      <c r="C372" s="33" t="s">
        <v>224</v>
      </c>
      <c r="D372" s="9">
        <v>42811</v>
      </c>
      <c r="E372" s="44" t="s">
        <v>239</v>
      </c>
      <c r="F372" s="1" t="s">
        <v>4</v>
      </c>
      <c r="G372" s="1"/>
      <c r="H372" s="92">
        <v>20097</v>
      </c>
      <c r="I372" s="1"/>
    </row>
    <row r="373" spans="1:9" x14ac:dyDescent="0.25">
      <c r="A373" s="33">
        <v>42795</v>
      </c>
      <c r="B373" s="37" t="s">
        <v>282</v>
      </c>
      <c r="C373" s="33" t="s">
        <v>224</v>
      </c>
      <c r="D373" s="9">
        <v>42811</v>
      </c>
      <c r="E373" s="44" t="s">
        <v>76</v>
      </c>
      <c r="F373" s="1" t="s">
        <v>462</v>
      </c>
      <c r="G373" s="1"/>
      <c r="H373" s="92">
        <v>40000</v>
      </c>
      <c r="I373" s="1"/>
    </row>
    <row r="374" spans="1:9" x14ac:dyDescent="0.25">
      <c r="A374" s="33">
        <v>42795</v>
      </c>
      <c r="B374" s="37" t="s">
        <v>282</v>
      </c>
      <c r="C374" s="33" t="s">
        <v>224</v>
      </c>
      <c r="D374" s="9">
        <v>42814</v>
      </c>
      <c r="E374" s="44" t="s">
        <v>76</v>
      </c>
      <c r="F374" s="1" t="s">
        <v>201</v>
      </c>
      <c r="G374" s="1"/>
      <c r="H374" s="92">
        <v>40000</v>
      </c>
      <c r="I374" s="1"/>
    </row>
    <row r="375" spans="1:9" x14ac:dyDescent="0.25">
      <c r="A375" s="33">
        <v>42795</v>
      </c>
      <c r="B375" s="37" t="s">
        <v>282</v>
      </c>
      <c r="C375" s="33" t="s">
        <v>224</v>
      </c>
      <c r="D375" s="9">
        <v>42814</v>
      </c>
      <c r="E375" s="44" t="s">
        <v>76</v>
      </c>
      <c r="F375" s="1" t="s">
        <v>463</v>
      </c>
      <c r="G375" s="1"/>
      <c r="H375" s="92">
        <v>20000</v>
      </c>
      <c r="I375" s="1"/>
    </row>
    <row r="376" spans="1:9" x14ac:dyDescent="0.25">
      <c r="A376" s="33">
        <v>42795</v>
      </c>
      <c r="B376" s="37" t="s">
        <v>282</v>
      </c>
      <c r="C376" s="33" t="s">
        <v>224</v>
      </c>
      <c r="D376" s="9">
        <v>42814</v>
      </c>
      <c r="E376" s="44" t="s">
        <v>76</v>
      </c>
      <c r="F376" s="1" t="s">
        <v>464</v>
      </c>
      <c r="G376" s="1"/>
      <c r="H376" s="92">
        <v>60000</v>
      </c>
      <c r="I376" s="1"/>
    </row>
    <row r="377" spans="1:9" x14ac:dyDescent="0.25">
      <c r="A377" s="33">
        <v>42795</v>
      </c>
      <c r="B377" s="37" t="s">
        <v>282</v>
      </c>
      <c r="C377" s="33" t="s">
        <v>224</v>
      </c>
      <c r="D377" s="9">
        <v>42814</v>
      </c>
      <c r="E377" s="44" t="s">
        <v>239</v>
      </c>
      <c r="F377" s="1" t="s">
        <v>13</v>
      </c>
      <c r="G377" s="1"/>
      <c r="H377" s="92">
        <v>20000</v>
      </c>
      <c r="I377" s="1"/>
    </row>
    <row r="378" spans="1:9" x14ac:dyDescent="0.25">
      <c r="A378" s="33">
        <v>42795</v>
      </c>
      <c r="B378" s="37" t="s">
        <v>282</v>
      </c>
      <c r="C378" s="33" t="s">
        <v>224</v>
      </c>
      <c r="D378" s="9">
        <v>42815</v>
      </c>
      <c r="E378" s="44" t="s">
        <v>129</v>
      </c>
      <c r="F378" s="1" t="s">
        <v>314</v>
      </c>
      <c r="G378" s="1"/>
      <c r="H378" s="92">
        <v>40039</v>
      </c>
      <c r="I378" s="1"/>
    </row>
    <row r="379" spans="1:9" x14ac:dyDescent="0.25">
      <c r="A379" s="33">
        <v>42795</v>
      </c>
      <c r="B379" s="37" t="s">
        <v>282</v>
      </c>
      <c r="C379" s="33" t="s">
        <v>224</v>
      </c>
      <c r="D379" s="9">
        <v>42816</v>
      </c>
      <c r="E379" s="44" t="s">
        <v>76</v>
      </c>
      <c r="F379" t="s">
        <v>131</v>
      </c>
      <c r="H379" s="92">
        <v>20000</v>
      </c>
      <c r="I379" s="1"/>
    </row>
    <row r="380" spans="1:9" x14ac:dyDescent="0.25">
      <c r="A380" s="33">
        <v>42795</v>
      </c>
      <c r="B380" s="37" t="s">
        <v>282</v>
      </c>
      <c r="C380" s="33" t="s">
        <v>224</v>
      </c>
      <c r="D380" s="9">
        <v>42816</v>
      </c>
      <c r="E380" s="44" t="s">
        <v>76</v>
      </c>
      <c r="F380" t="s">
        <v>9</v>
      </c>
      <c r="H380" s="92">
        <v>20000</v>
      </c>
      <c r="I380" s="1"/>
    </row>
    <row r="381" spans="1:9" x14ac:dyDescent="0.25">
      <c r="A381" s="33">
        <v>42795</v>
      </c>
      <c r="B381" s="37" t="s">
        <v>282</v>
      </c>
      <c r="C381" s="33" t="s">
        <v>224</v>
      </c>
      <c r="D381" s="9">
        <v>42817</v>
      </c>
      <c r="E381" s="44" t="s">
        <v>76</v>
      </c>
      <c r="F381" s="1" t="s">
        <v>90</v>
      </c>
      <c r="G381" s="1"/>
      <c r="H381" s="92">
        <v>20000</v>
      </c>
      <c r="I381" s="1"/>
    </row>
    <row r="382" spans="1:9" x14ac:dyDescent="0.25">
      <c r="A382" s="33">
        <v>42795</v>
      </c>
      <c r="B382" s="37" t="s">
        <v>282</v>
      </c>
      <c r="C382" s="33" t="s">
        <v>224</v>
      </c>
      <c r="D382" s="9">
        <v>42821</v>
      </c>
      <c r="E382" s="44" t="s">
        <v>76</v>
      </c>
      <c r="F382" s="1" t="s">
        <v>465</v>
      </c>
      <c r="G382" s="1"/>
      <c r="H382" s="92">
        <v>20000</v>
      </c>
      <c r="I382" s="1"/>
    </row>
    <row r="383" spans="1:9" x14ac:dyDescent="0.25">
      <c r="A383" s="33">
        <v>42795</v>
      </c>
      <c r="B383" s="37" t="s">
        <v>282</v>
      </c>
      <c r="C383" s="33" t="s">
        <v>224</v>
      </c>
      <c r="D383" s="9">
        <v>42821</v>
      </c>
      <c r="E383" s="44" t="s">
        <v>239</v>
      </c>
      <c r="F383" s="1" t="s">
        <v>127</v>
      </c>
      <c r="G383" s="1"/>
      <c r="H383" s="92">
        <v>20000</v>
      </c>
      <c r="I383" s="1"/>
    </row>
    <row r="384" spans="1:9" x14ac:dyDescent="0.25">
      <c r="A384" s="33">
        <v>42795</v>
      </c>
      <c r="B384" s="37" t="s">
        <v>282</v>
      </c>
      <c r="C384" s="33" t="s">
        <v>224</v>
      </c>
      <c r="D384" s="9">
        <v>42821</v>
      </c>
      <c r="E384" s="44" t="s">
        <v>239</v>
      </c>
      <c r="F384" s="1" t="s">
        <v>77</v>
      </c>
      <c r="G384" s="1"/>
      <c r="H384" s="92">
        <v>40043</v>
      </c>
      <c r="I384" s="1"/>
    </row>
    <row r="385" spans="1:10" x14ac:dyDescent="0.25">
      <c r="A385" s="33">
        <v>42795</v>
      </c>
      <c r="B385" s="37" t="s">
        <v>282</v>
      </c>
      <c r="C385" s="33" t="s">
        <v>224</v>
      </c>
      <c r="D385" s="9">
        <v>42821</v>
      </c>
      <c r="E385" s="44" t="s">
        <v>239</v>
      </c>
      <c r="F385" s="1" t="s">
        <v>91</v>
      </c>
      <c r="G385" s="1"/>
      <c r="H385" s="92">
        <v>20028</v>
      </c>
      <c r="I385" s="1"/>
    </row>
    <row r="386" spans="1:10" x14ac:dyDescent="0.25">
      <c r="A386" s="33">
        <v>42795</v>
      </c>
      <c r="B386" s="37" t="s">
        <v>282</v>
      </c>
      <c r="C386" s="33" t="s">
        <v>224</v>
      </c>
      <c r="D386" s="9">
        <v>42821</v>
      </c>
      <c r="E386" s="44" t="s">
        <v>76</v>
      </c>
      <c r="F386" s="1" t="s">
        <v>93</v>
      </c>
      <c r="G386" s="1"/>
      <c r="H386" s="92">
        <v>20000</v>
      </c>
      <c r="I386" s="1"/>
    </row>
    <row r="387" spans="1:10" x14ac:dyDescent="0.25">
      <c r="A387" s="33">
        <v>42795</v>
      </c>
      <c r="B387" s="37" t="s">
        <v>282</v>
      </c>
      <c r="C387" s="33" t="s">
        <v>224</v>
      </c>
      <c r="D387" s="9">
        <v>42821</v>
      </c>
      <c r="E387" s="44" t="s">
        <v>239</v>
      </c>
      <c r="F387" s="1" t="s">
        <v>466</v>
      </c>
      <c r="G387" s="1"/>
      <c r="H387" s="92">
        <v>20000</v>
      </c>
      <c r="I387" s="1"/>
    </row>
    <row r="388" spans="1:10" x14ac:dyDescent="0.25">
      <c r="A388" s="33">
        <v>42795</v>
      </c>
      <c r="B388" s="37" t="s">
        <v>282</v>
      </c>
      <c r="C388" s="33" t="s">
        <v>224</v>
      </c>
      <c r="D388" s="9">
        <v>42823</v>
      </c>
      <c r="E388" s="44" t="s">
        <v>239</v>
      </c>
      <c r="F388" s="1" t="s">
        <v>18</v>
      </c>
      <c r="G388" s="1"/>
      <c r="H388" s="92">
        <v>20080</v>
      </c>
      <c r="I388" s="1"/>
    </row>
    <row r="389" spans="1:10" x14ac:dyDescent="0.25">
      <c r="A389" s="33">
        <v>42795</v>
      </c>
      <c r="B389" s="37" t="s">
        <v>282</v>
      </c>
      <c r="C389" s="33" t="s">
        <v>224</v>
      </c>
      <c r="D389" s="9">
        <v>42823</v>
      </c>
      <c r="E389" s="44" t="s">
        <v>239</v>
      </c>
      <c r="F389" s="1" t="s">
        <v>21</v>
      </c>
      <c r="G389" s="1"/>
      <c r="H389" s="92">
        <v>20109</v>
      </c>
      <c r="I389" s="1"/>
    </row>
    <row r="390" spans="1:10" x14ac:dyDescent="0.25">
      <c r="A390" s="33">
        <v>42795</v>
      </c>
      <c r="B390" s="37" t="s">
        <v>282</v>
      </c>
      <c r="C390" s="33" t="s">
        <v>224</v>
      </c>
      <c r="D390" s="9">
        <v>42822</v>
      </c>
      <c r="E390" s="44" t="s">
        <v>76</v>
      </c>
      <c r="F390" s="1" t="s">
        <v>94</v>
      </c>
      <c r="G390" s="1"/>
      <c r="H390" s="92">
        <v>20054</v>
      </c>
      <c r="I390" s="1"/>
    </row>
    <row r="391" spans="1:10" x14ac:dyDescent="0.25">
      <c r="A391" s="33">
        <v>42795</v>
      </c>
      <c r="B391" s="37" t="s">
        <v>282</v>
      </c>
      <c r="C391" s="33" t="s">
        <v>224</v>
      </c>
      <c r="D391" s="9">
        <v>42825</v>
      </c>
      <c r="E391" s="44" t="s">
        <v>76</v>
      </c>
      <c r="F391" s="1" t="s">
        <v>14</v>
      </c>
      <c r="G391" s="1"/>
      <c r="H391" s="92">
        <v>20000</v>
      </c>
      <c r="I391" s="1"/>
    </row>
    <row r="392" spans="1:10" x14ac:dyDescent="0.25">
      <c r="A392" s="33">
        <v>42795</v>
      </c>
      <c r="B392" s="37" t="s">
        <v>282</v>
      </c>
      <c r="C392" s="33" t="s">
        <v>224</v>
      </c>
      <c r="D392" s="9">
        <v>42825</v>
      </c>
      <c r="E392" s="44" t="s">
        <v>76</v>
      </c>
      <c r="F392" s="1" t="s">
        <v>16</v>
      </c>
      <c r="G392" s="1"/>
      <c r="H392" s="92">
        <v>20037</v>
      </c>
      <c r="I392" s="1"/>
    </row>
    <row r="393" spans="1:10" x14ac:dyDescent="0.25">
      <c r="A393" s="33">
        <v>42795</v>
      </c>
      <c r="B393" s="37" t="s">
        <v>282</v>
      </c>
      <c r="C393" s="33" t="s">
        <v>224</v>
      </c>
      <c r="D393" s="9">
        <v>42825</v>
      </c>
      <c r="E393" s="44" t="s">
        <v>76</v>
      </c>
      <c r="F393" s="1" t="s">
        <v>17</v>
      </c>
      <c r="G393" s="1"/>
      <c r="H393" s="92">
        <v>20072</v>
      </c>
      <c r="I393" s="1"/>
    </row>
    <row r="394" spans="1:10" x14ac:dyDescent="0.25">
      <c r="A394" s="33">
        <v>42795</v>
      </c>
      <c r="B394" s="37" t="s">
        <v>282</v>
      </c>
      <c r="C394" s="33" t="s">
        <v>224</v>
      </c>
      <c r="D394" s="9">
        <v>42825</v>
      </c>
      <c r="E394" s="44" t="s">
        <v>239</v>
      </c>
      <c r="F394" s="1" t="s">
        <v>99</v>
      </c>
      <c r="G394" s="1"/>
      <c r="H394" s="92">
        <v>20094</v>
      </c>
      <c r="I394" s="1"/>
    </row>
    <row r="395" spans="1:10" x14ac:dyDescent="0.25">
      <c r="A395" s="69">
        <v>42795</v>
      </c>
      <c r="B395" s="37" t="s">
        <v>282</v>
      </c>
      <c r="C395" s="69" t="s">
        <v>224</v>
      </c>
      <c r="D395" s="65">
        <v>42825</v>
      </c>
      <c r="E395" s="61" t="s">
        <v>239</v>
      </c>
      <c r="F395" s="79" t="s">
        <v>467</v>
      </c>
      <c r="G395" s="79"/>
      <c r="H395" s="94">
        <v>5662</v>
      </c>
      <c r="I395" s="79"/>
      <c r="J395" s="37"/>
    </row>
    <row r="396" spans="1:10" x14ac:dyDescent="0.25">
      <c r="A396" s="33">
        <v>42826</v>
      </c>
      <c r="B396" s="37" t="s">
        <v>282</v>
      </c>
      <c r="C396" s="33" t="s">
        <v>224</v>
      </c>
      <c r="D396" s="9">
        <v>42828</v>
      </c>
      <c r="E396" s="44" t="s">
        <v>76</v>
      </c>
      <c r="F396" s="34" t="s">
        <v>2</v>
      </c>
      <c r="G396" s="34" t="s">
        <v>57</v>
      </c>
      <c r="H396" s="92">
        <v>20000</v>
      </c>
      <c r="I396" s="1"/>
    </row>
    <row r="397" spans="1:10" x14ac:dyDescent="0.25">
      <c r="A397" s="33">
        <v>42826</v>
      </c>
      <c r="B397" s="37" t="s">
        <v>282</v>
      </c>
      <c r="C397" s="33" t="s">
        <v>224</v>
      </c>
      <c r="D397" s="9">
        <v>42828</v>
      </c>
      <c r="E397" s="44" t="s">
        <v>76</v>
      </c>
      <c r="F397" s="1" t="s">
        <v>487</v>
      </c>
      <c r="G397" s="1" t="s">
        <v>57</v>
      </c>
      <c r="H397" s="92">
        <v>200000</v>
      </c>
      <c r="I397" s="1"/>
    </row>
    <row r="398" spans="1:10" x14ac:dyDescent="0.25">
      <c r="A398" s="33">
        <v>42826</v>
      </c>
      <c r="B398" s="37" t="s">
        <v>282</v>
      </c>
      <c r="C398" s="33" t="s">
        <v>224</v>
      </c>
      <c r="D398" s="9">
        <v>42828</v>
      </c>
      <c r="E398" s="44" t="s">
        <v>239</v>
      </c>
      <c r="F398" s="1" t="s">
        <v>373</v>
      </c>
      <c r="G398" s="1" t="s">
        <v>57</v>
      </c>
      <c r="H398" s="92">
        <v>100000</v>
      </c>
      <c r="I398" s="1"/>
    </row>
    <row r="399" spans="1:10" x14ac:dyDescent="0.25">
      <c r="A399" s="33">
        <v>42826</v>
      </c>
      <c r="B399" s="37" t="s">
        <v>282</v>
      </c>
      <c r="C399" s="33" t="s">
        <v>224</v>
      </c>
      <c r="D399" s="9">
        <v>42828</v>
      </c>
      <c r="E399" s="44" t="s">
        <v>239</v>
      </c>
      <c r="F399" s="1" t="s">
        <v>240</v>
      </c>
      <c r="G399" s="1" t="s">
        <v>57</v>
      </c>
      <c r="H399" s="92">
        <v>70000</v>
      </c>
      <c r="I399" s="1"/>
    </row>
    <row r="400" spans="1:10" x14ac:dyDescent="0.25">
      <c r="A400" s="33">
        <v>42826</v>
      </c>
      <c r="B400" s="37" t="s">
        <v>282</v>
      </c>
      <c r="C400" s="33" t="s">
        <v>224</v>
      </c>
      <c r="D400" s="9">
        <v>42828</v>
      </c>
      <c r="E400" s="44" t="s">
        <v>239</v>
      </c>
      <c r="F400" s="1" t="s">
        <v>466</v>
      </c>
      <c r="G400" s="1" t="s">
        <v>57</v>
      </c>
      <c r="H400" s="92">
        <v>20000</v>
      </c>
      <c r="I400" s="1"/>
    </row>
    <row r="401" spans="1:9" x14ac:dyDescent="0.25">
      <c r="A401" s="33">
        <v>42826</v>
      </c>
      <c r="B401" s="37" t="s">
        <v>282</v>
      </c>
      <c r="C401" s="33" t="s">
        <v>224</v>
      </c>
      <c r="D401" s="9">
        <v>42829</v>
      </c>
      <c r="E401" s="44" t="s">
        <v>76</v>
      </c>
      <c r="F401" s="1" t="s">
        <v>3</v>
      </c>
      <c r="G401" s="1" t="s">
        <v>57</v>
      </c>
      <c r="H401" s="92">
        <v>20000</v>
      </c>
      <c r="I401" s="1"/>
    </row>
    <row r="402" spans="1:9" x14ac:dyDescent="0.25">
      <c r="A402" s="33">
        <v>42826</v>
      </c>
      <c r="B402" s="37" t="s">
        <v>282</v>
      </c>
      <c r="C402" s="33" t="s">
        <v>224</v>
      </c>
      <c r="D402" s="9">
        <v>42829</v>
      </c>
      <c r="E402" s="44" t="s">
        <v>76</v>
      </c>
      <c r="F402" s="1" t="s">
        <v>135</v>
      </c>
      <c r="G402" s="1" t="s">
        <v>57</v>
      </c>
      <c r="H402" s="92">
        <v>20000</v>
      </c>
      <c r="I402" s="1"/>
    </row>
    <row r="403" spans="1:9" x14ac:dyDescent="0.25">
      <c r="A403" s="33">
        <v>42826</v>
      </c>
      <c r="B403" s="37" t="s">
        <v>282</v>
      </c>
      <c r="C403" s="33" t="s">
        <v>224</v>
      </c>
      <c r="D403" s="9">
        <v>42829</v>
      </c>
      <c r="E403" s="44" t="s">
        <v>76</v>
      </c>
      <c r="F403" s="1" t="s">
        <v>313</v>
      </c>
      <c r="G403" s="1" t="s">
        <v>57</v>
      </c>
      <c r="H403" s="92">
        <v>20000</v>
      </c>
      <c r="I403" s="1"/>
    </row>
    <row r="404" spans="1:9" x14ac:dyDescent="0.25">
      <c r="A404" s="33">
        <v>42826</v>
      </c>
      <c r="B404" s="37" t="s">
        <v>282</v>
      </c>
      <c r="C404" s="33" t="s">
        <v>224</v>
      </c>
      <c r="D404" s="9">
        <v>42831</v>
      </c>
      <c r="E404" s="44" t="s">
        <v>239</v>
      </c>
      <c r="F404" s="1" t="s">
        <v>133</v>
      </c>
      <c r="G404" s="1"/>
      <c r="H404" s="92">
        <v>100000</v>
      </c>
      <c r="I404" s="1"/>
    </row>
    <row r="405" spans="1:9" x14ac:dyDescent="0.25">
      <c r="A405" s="33">
        <v>42826</v>
      </c>
      <c r="B405" s="37" t="s">
        <v>282</v>
      </c>
      <c r="C405" s="33" t="s">
        <v>224</v>
      </c>
      <c r="D405" s="9">
        <v>42835</v>
      </c>
      <c r="E405" s="44" t="s">
        <v>76</v>
      </c>
      <c r="F405" s="1" t="s">
        <v>11</v>
      </c>
      <c r="G405" s="1"/>
      <c r="H405" s="92">
        <v>40000</v>
      </c>
      <c r="I405" s="1"/>
    </row>
    <row r="406" spans="1:9" x14ac:dyDescent="0.25">
      <c r="A406" s="33">
        <v>42826</v>
      </c>
      <c r="B406" s="37" t="s">
        <v>282</v>
      </c>
      <c r="C406" s="33" t="s">
        <v>224</v>
      </c>
      <c r="D406" s="9">
        <v>42835</v>
      </c>
      <c r="E406" s="44" t="s">
        <v>76</v>
      </c>
      <c r="F406" s="1" t="s">
        <v>87</v>
      </c>
      <c r="G406" s="1"/>
      <c r="H406" s="92">
        <v>20000</v>
      </c>
      <c r="I406" s="1"/>
    </row>
    <row r="407" spans="1:9" x14ac:dyDescent="0.25">
      <c r="A407" s="33">
        <v>42826</v>
      </c>
      <c r="B407" s="37" t="s">
        <v>282</v>
      </c>
      <c r="C407" s="33" t="s">
        <v>224</v>
      </c>
      <c r="D407" s="9">
        <v>42835</v>
      </c>
      <c r="E407" s="44" t="s">
        <v>239</v>
      </c>
      <c r="F407" s="1" t="s">
        <v>132</v>
      </c>
      <c r="G407" s="1"/>
      <c r="H407" s="92">
        <v>20100</v>
      </c>
      <c r="I407" s="1"/>
    </row>
    <row r="408" spans="1:9" x14ac:dyDescent="0.25">
      <c r="A408" s="33">
        <v>42826</v>
      </c>
      <c r="B408" s="37" t="s">
        <v>282</v>
      </c>
      <c r="C408" s="33" t="s">
        <v>224</v>
      </c>
      <c r="D408" s="9">
        <v>42835</v>
      </c>
      <c r="E408" s="44" t="s">
        <v>76</v>
      </c>
      <c r="F408" s="1" t="s">
        <v>198</v>
      </c>
      <c r="G408" s="1"/>
      <c r="H408" s="92">
        <v>40000</v>
      </c>
      <c r="I408" s="1"/>
    </row>
    <row r="409" spans="1:9" x14ac:dyDescent="0.25">
      <c r="A409" s="33">
        <v>42826</v>
      </c>
      <c r="B409" s="37" t="s">
        <v>282</v>
      </c>
      <c r="C409" t="s">
        <v>232</v>
      </c>
      <c r="D409" s="9">
        <v>42835</v>
      </c>
      <c r="E409" s="44" t="s">
        <v>129</v>
      </c>
      <c r="F409" s="1" t="s">
        <v>488</v>
      </c>
      <c r="G409" s="1"/>
      <c r="H409" s="92">
        <v>1942500</v>
      </c>
      <c r="I409" s="1"/>
    </row>
    <row r="410" spans="1:9" x14ac:dyDescent="0.25">
      <c r="A410" s="33">
        <v>42826</v>
      </c>
      <c r="B410" s="37" t="s">
        <v>282</v>
      </c>
      <c r="C410" s="33" t="s">
        <v>224</v>
      </c>
      <c r="D410" s="9">
        <v>42842</v>
      </c>
      <c r="E410" s="44" t="s">
        <v>76</v>
      </c>
      <c r="F410" s="1" t="s">
        <v>430</v>
      </c>
      <c r="G410" s="1"/>
      <c r="H410" s="92">
        <v>20000</v>
      </c>
      <c r="I410" s="1"/>
    </row>
    <row r="411" spans="1:9" x14ac:dyDescent="0.25">
      <c r="A411" s="33">
        <v>42826</v>
      </c>
      <c r="B411" s="37" t="s">
        <v>282</v>
      </c>
      <c r="C411" s="33" t="s">
        <v>224</v>
      </c>
      <c r="D411" s="9">
        <v>42842</v>
      </c>
      <c r="E411" s="44" t="s">
        <v>129</v>
      </c>
      <c r="F411" s="1" t="s">
        <v>245</v>
      </c>
      <c r="G411" s="1"/>
      <c r="H411" s="92">
        <v>60000</v>
      </c>
      <c r="I411" s="1"/>
    </row>
    <row r="412" spans="1:9" x14ac:dyDescent="0.25">
      <c r="A412" s="33">
        <v>42826</v>
      </c>
      <c r="B412" s="37" t="s">
        <v>282</v>
      </c>
      <c r="C412" s="33" t="s">
        <v>224</v>
      </c>
      <c r="D412" s="9">
        <v>42843</v>
      </c>
      <c r="E412" s="44" t="s">
        <v>239</v>
      </c>
      <c r="F412" s="1" t="s">
        <v>426</v>
      </c>
      <c r="G412" s="1"/>
      <c r="H412" s="92">
        <v>60117</v>
      </c>
      <c r="I412" s="1"/>
    </row>
    <row r="413" spans="1:9" x14ac:dyDescent="0.25">
      <c r="A413" s="33">
        <v>42826</v>
      </c>
      <c r="B413" s="37" t="s">
        <v>282</v>
      </c>
      <c r="C413" s="33" t="s">
        <v>224</v>
      </c>
      <c r="D413" s="9">
        <v>42845</v>
      </c>
      <c r="E413" s="44" t="s">
        <v>239</v>
      </c>
      <c r="F413" s="1" t="s">
        <v>91</v>
      </c>
      <c r="G413" s="1"/>
      <c r="H413" s="92">
        <v>20028</v>
      </c>
      <c r="I413" s="1"/>
    </row>
    <row r="414" spans="1:9" x14ac:dyDescent="0.25">
      <c r="A414" s="33">
        <v>42826</v>
      </c>
      <c r="B414" s="37" t="s">
        <v>282</v>
      </c>
      <c r="C414" s="33" t="s">
        <v>224</v>
      </c>
      <c r="D414" s="9">
        <v>42849</v>
      </c>
      <c r="E414" s="44" t="s">
        <v>76</v>
      </c>
      <c r="F414" s="1" t="s">
        <v>93</v>
      </c>
      <c r="G414" s="1"/>
      <c r="H414" s="92">
        <v>20000</v>
      </c>
      <c r="I414" s="1"/>
    </row>
    <row r="415" spans="1:9" x14ac:dyDescent="0.25">
      <c r="A415" s="33">
        <v>42826</v>
      </c>
      <c r="B415" s="37" t="s">
        <v>282</v>
      </c>
      <c r="C415" s="33" t="s">
        <v>224</v>
      </c>
      <c r="D415" s="9">
        <v>42850</v>
      </c>
      <c r="E415" s="44" t="s">
        <v>76</v>
      </c>
      <c r="F415" s="1" t="s">
        <v>383</v>
      </c>
      <c r="G415" s="1"/>
      <c r="H415" s="92">
        <v>120000</v>
      </c>
      <c r="I415" s="1"/>
    </row>
    <row r="416" spans="1:9" x14ac:dyDescent="0.25">
      <c r="A416" s="33">
        <v>42826</v>
      </c>
      <c r="B416" s="37" t="s">
        <v>282</v>
      </c>
      <c r="C416" s="33" t="s">
        <v>224</v>
      </c>
      <c r="D416" s="9">
        <v>42850</v>
      </c>
      <c r="E416" s="44" t="s">
        <v>76</v>
      </c>
      <c r="F416" s="1" t="s">
        <v>127</v>
      </c>
      <c r="G416" s="1"/>
      <c r="H416" s="92">
        <v>20000</v>
      </c>
      <c r="I416" s="1"/>
    </row>
    <row r="417" spans="1:9" x14ac:dyDescent="0.25">
      <c r="A417" s="33">
        <v>42826</v>
      </c>
      <c r="B417" s="37" t="s">
        <v>282</v>
      </c>
      <c r="C417" t="s">
        <v>232</v>
      </c>
      <c r="D417" s="9">
        <v>42850</v>
      </c>
      <c r="E417" s="44" t="s">
        <v>76</v>
      </c>
      <c r="F417" s="1" t="s">
        <v>489</v>
      </c>
      <c r="G417" s="1"/>
      <c r="H417" s="92">
        <v>962500</v>
      </c>
      <c r="I417" s="1"/>
    </row>
    <row r="418" spans="1:9" x14ac:dyDescent="0.25">
      <c r="A418" s="33">
        <v>42826</v>
      </c>
      <c r="B418" s="37" t="s">
        <v>282</v>
      </c>
      <c r="C418" s="33" t="s">
        <v>224</v>
      </c>
      <c r="D418" s="9">
        <v>42852</v>
      </c>
      <c r="E418" s="44" t="s">
        <v>76</v>
      </c>
      <c r="F418" t="s">
        <v>430</v>
      </c>
      <c r="H418" s="92">
        <v>20000</v>
      </c>
      <c r="I418" s="1"/>
    </row>
    <row r="419" spans="1:9" x14ac:dyDescent="0.25">
      <c r="A419" s="33">
        <v>42826</v>
      </c>
      <c r="B419" s="37" t="s">
        <v>282</v>
      </c>
      <c r="C419" s="33" t="s">
        <v>224</v>
      </c>
      <c r="D419" s="9">
        <v>42852</v>
      </c>
      <c r="E419" s="44" t="s">
        <v>76</v>
      </c>
      <c r="F419" t="s">
        <v>490</v>
      </c>
      <c r="H419" s="92">
        <v>3660</v>
      </c>
      <c r="I419" s="1"/>
    </row>
    <row r="420" spans="1:9" x14ac:dyDescent="0.25">
      <c r="A420" s="33">
        <v>42826</v>
      </c>
      <c r="B420" s="37" t="s">
        <v>282</v>
      </c>
      <c r="C420" s="33" t="s">
        <v>224</v>
      </c>
      <c r="D420" s="9">
        <v>42853</v>
      </c>
      <c r="E420" s="44" t="s">
        <v>76</v>
      </c>
      <c r="F420" t="s">
        <v>14</v>
      </c>
      <c r="H420" s="92">
        <v>20000</v>
      </c>
      <c r="I420" s="1"/>
    </row>
    <row r="421" spans="1:9" x14ac:dyDescent="0.25">
      <c r="A421" s="33">
        <v>42826</v>
      </c>
      <c r="B421" s="37" t="s">
        <v>282</v>
      </c>
      <c r="C421" s="33" t="s">
        <v>224</v>
      </c>
      <c r="D421" s="9">
        <v>42853</v>
      </c>
      <c r="E421" s="44" t="s">
        <v>76</v>
      </c>
      <c r="F421" t="s">
        <v>9</v>
      </c>
      <c r="H421" s="92">
        <v>20000</v>
      </c>
      <c r="I421" s="1"/>
    </row>
    <row r="422" spans="1:9" x14ac:dyDescent="0.25">
      <c r="A422" s="33">
        <v>42826</v>
      </c>
      <c r="B422" s="37" t="s">
        <v>282</v>
      </c>
      <c r="C422" s="33" t="s">
        <v>224</v>
      </c>
      <c r="D422" s="9">
        <v>42853</v>
      </c>
      <c r="E422" s="44" t="s">
        <v>76</v>
      </c>
      <c r="F422" t="s">
        <v>131</v>
      </c>
      <c r="H422" s="92">
        <v>20000</v>
      </c>
      <c r="I422" s="1"/>
    </row>
    <row r="423" spans="1:9" x14ac:dyDescent="0.25">
      <c r="A423" s="33">
        <v>42826</v>
      </c>
      <c r="B423" s="37" t="s">
        <v>282</v>
      </c>
      <c r="C423" s="33" t="s">
        <v>224</v>
      </c>
      <c r="D423" s="9">
        <v>42853</v>
      </c>
      <c r="E423" s="44" t="s">
        <v>76</v>
      </c>
      <c r="F423" t="s">
        <v>16</v>
      </c>
      <c r="H423" s="92">
        <v>20037</v>
      </c>
      <c r="I423" s="1"/>
    </row>
    <row r="424" spans="1:9" x14ac:dyDescent="0.25">
      <c r="A424" s="33">
        <v>42826</v>
      </c>
      <c r="B424" s="37" t="s">
        <v>282</v>
      </c>
      <c r="C424" s="33" t="s">
        <v>224</v>
      </c>
      <c r="D424" s="9">
        <v>42853</v>
      </c>
      <c r="E424" s="44" t="s">
        <v>76</v>
      </c>
      <c r="F424" t="s">
        <v>17</v>
      </c>
      <c r="H424" s="92">
        <v>20072</v>
      </c>
      <c r="I424" s="1"/>
    </row>
    <row r="425" spans="1:9" x14ac:dyDescent="0.25">
      <c r="A425" s="69">
        <v>42826</v>
      </c>
      <c r="B425" s="37" t="s">
        <v>282</v>
      </c>
      <c r="C425" s="69" t="s">
        <v>224</v>
      </c>
      <c r="D425" s="65">
        <v>42853</v>
      </c>
      <c r="E425" s="61" t="s">
        <v>239</v>
      </c>
      <c r="F425" s="37" t="s">
        <v>491</v>
      </c>
      <c r="G425" s="37"/>
      <c r="H425" s="94">
        <v>20094</v>
      </c>
      <c r="I425" s="79"/>
    </row>
    <row r="426" spans="1:9" x14ac:dyDescent="0.25">
      <c r="A426" s="33">
        <v>42856</v>
      </c>
      <c r="B426" t="s">
        <v>235</v>
      </c>
      <c r="C426" s="33" t="s">
        <v>224</v>
      </c>
      <c r="D426" s="9">
        <v>42857</v>
      </c>
      <c r="E426" s="44" t="s">
        <v>76</v>
      </c>
      <c r="F426" t="s">
        <v>504</v>
      </c>
      <c r="H426" s="1">
        <v>20000</v>
      </c>
      <c r="I426" s="1"/>
    </row>
    <row r="427" spans="1:9" x14ac:dyDescent="0.25">
      <c r="A427" s="33">
        <v>42856</v>
      </c>
      <c r="B427" t="s">
        <v>235</v>
      </c>
      <c r="C427" s="33" t="s">
        <v>224</v>
      </c>
      <c r="D427" s="9">
        <v>42857</v>
      </c>
      <c r="E427" s="44" t="s">
        <v>239</v>
      </c>
      <c r="F427" t="s">
        <v>13</v>
      </c>
      <c r="G427" t="s">
        <v>57</v>
      </c>
      <c r="H427" s="1">
        <v>20000</v>
      </c>
      <c r="I427" s="1"/>
    </row>
    <row r="428" spans="1:9" x14ac:dyDescent="0.25">
      <c r="A428" s="33">
        <v>42856</v>
      </c>
      <c r="B428" t="s">
        <v>235</v>
      </c>
      <c r="C428" s="33" t="s">
        <v>224</v>
      </c>
      <c r="D428" s="9">
        <v>42857</v>
      </c>
      <c r="E428" s="44" t="s">
        <v>239</v>
      </c>
      <c r="F428" t="s">
        <v>505</v>
      </c>
      <c r="G428" t="s">
        <v>57</v>
      </c>
      <c r="H428" s="1">
        <v>20000</v>
      </c>
      <c r="I428" s="1"/>
    </row>
    <row r="429" spans="1:9" x14ac:dyDescent="0.25">
      <c r="A429" s="33">
        <v>42856</v>
      </c>
      <c r="B429" t="s">
        <v>235</v>
      </c>
      <c r="C429" s="33" t="s">
        <v>224</v>
      </c>
      <c r="D429" s="9">
        <v>42857</v>
      </c>
      <c r="E429" s="44" t="s">
        <v>239</v>
      </c>
      <c r="F429" t="s">
        <v>11</v>
      </c>
      <c r="G429" t="s">
        <v>57</v>
      </c>
      <c r="H429" s="1">
        <v>20000</v>
      </c>
      <c r="I429" s="1"/>
    </row>
    <row r="430" spans="1:9" x14ac:dyDescent="0.25">
      <c r="A430" s="33">
        <v>42856</v>
      </c>
      <c r="B430" t="s">
        <v>235</v>
      </c>
      <c r="C430" s="33" t="s">
        <v>224</v>
      </c>
      <c r="D430" s="9">
        <v>42858</v>
      </c>
      <c r="E430" s="44" t="s">
        <v>76</v>
      </c>
      <c r="F430" t="s">
        <v>206</v>
      </c>
      <c r="G430" t="s">
        <v>57</v>
      </c>
      <c r="H430" s="1">
        <v>20000</v>
      </c>
      <c r="I430" s="1"/>
    </row>
    <row r="431" spans="1:9" x14ac:dyDescent="0.25">
      <c r="A431" s="33">
        <v>42856</v>
      </c>
      <c r="B431" t="s">
        <v>235</v>
      </c>
      <c r="C431" s="33" t="s">
        <v>224</v>
      </c>
      <c r="D431" s="9">
        <v>42860</v>
      </c>
      <c r="E431" s="44" t="s">
        <v>76</v>
      </c>
      <c r="F431" t="s">
        <v>313</v>
      </c>
      <c r="G431" t="s">
        <v>57</v>
      </c>
      <c r="H431" s="1">
        <v>20000</v>
      </c>
      <c r="I431" s="1"/>
    </row>
    <row r="432" spans="1:9" x14ac:dyDescent="0.25">
      <c r="A432" s="33">
        <v>42856</v>
      </c>
      <c r="B432" t="s">
        <v>235</v>
      </c>
      <c r="C432" s="33" t="s">
        <v>224</v>
      </c>
      <c r="D432" s="9">
        <v>42863</v>
      </c>
      <c r="E432" s="44" t="s">
        <v>76</v>
      </c>
      <c r="F432" t="s">
        <v>3</v>
      </c>
      <c r="H432" s="1">
        <v>20000</v>
      </c>
      <c r="I432" s="1"/>
    </row>
    <row r="433" spans="1:9" x14ac:dyDescent="0.25">
      <c r="A433" s="33">
        <v>42856</v>
      </c>
      <c r="B433" t="s">
        <v>235</v>
      </c>
      <c r="C433" s="33" t="s">
        <v>224</v>
      </c>
      <c r="D433" s="9">
        <v>42863</v>
      </c>
      <c r="E433" s="44" t="s">
        <v>76</v>
      </c>
      <c r="F433" t="s">
        <v>203</v>
      </c>
      <c r="H433" s="1">
        <v>20000</v>
      </c>
      <c r="I433" s="1"/>
    </row>
    <row r="434" spans="1:9" x14ac:dyDescent="0.25">
      <c r="A434" s="33">
        <v>42856</v>
      </c>
      <c r="B434" t="s">
        <v>235</v>
      </c>
      <c r="C434" s="33" t="s">
        <v>224</v>
      </c>
      <c r="D434" s="9">
        <v>42867</v>
      </c>
      <c r="E434" s="44" t="s">
        <v>76</v>
      </c>
      <c r="F434" t="s">
        <v>87</v>
      </c>
      <c r="H434" s="1">
        <v>20000</v>
      </c>
      <c r="I434" s="1"/>
    </row>
    <row r="435" spans="1:9" x14ac:dyDescent="0.25">
      <c r="A435" s="33">
        <v>42856</v>
      </c>
      <c r="B435" t="s">
        <v>235</v>
      </c>
      <c r="C435" s="33" t="s">
        <v>224</v>
      </c>
      <c r="D435" s="9">
        <v>42870</v>
      </c>
      <c r="E435" s="44" t="s">
        <v>239</v>
      </c>
      <c r="F435" t="s">
        <v>466</v>
      </c>
      <c r="H435" s="1">
        <v>20000</v>
      </c>
      <c r="I435" s="1"/>
    </row>
    <row r="436" spans="1:9" x14ac:dyDescent="0.25">
      <c r="A436" s="33">
        <v>42856</v>
      </c>
      <c r="B436" t="s">
        <v>235</v>
      </c>
      <c r="C436" s="33" t="s">
        <v>224</v>
      </c>
      <c r="D436" s="9">
        <v>42880</v>
      </c>
      <c r="E436" s="44" t="s">
        <v>76</v>
      </c>
      <c r="F436" t="s">
        <v>93</v>
      </c>
      <c r="H436" s="1">
        <v>20000</v>
      </c>
      <c r="I436" s="1"/>
    </row>
    <row r="437" spans="1:9" x14ac:dyDescent="0.25">
      <c r="A437" s="33">
        <v>42856</v>
      </c>
      <c r="B437" t="s">
        <v>235</v>
      </c>
      <c r="C437" s="33" t="s">
        <v>224</v>
      </c>
      <c r="D437" s="9">
        <v>42880</v>
      </c>
      <c r="E437" s="44" t="s">
        <v>76</v>
      </c>
      <c r="F437" t="s">
        <v>11</v>
      </c>
      <c r="H437" s="1">
        <v>20000</v>
      </c>
      <c r="I437" s="1"/>
    </row>
    <row r="438" spans="1:9" x14ac:dyDescent="0.25">
      <c r="A438" s="33">
        <v>42856</v>
      </c>
      <c r="B438" t="s">
        <v>235</v>
      </c>
      <c r="C438" s="33" t="s">
        <v>224</v>
      </c>
      <c r="D438" s="9">
        <v>42881</v>
      </c>
      <c r="E438" s="44" t="s">
        <v>76</v>
      </c>
      <c r="F438" t="s">
        <v>3</v>
      </c>
      <c r="H438" s="1">
        <v>20000</v>
      </c>
      <c r="I438" s="1"/>
    </row>
    <row r="439" spans="1:9" x14ac:dyDescent="0.25">
      <c r="A439" s="33">
        <v>42856</v>
      </c>
      <c r="B439" t="s">
        <v>235</v>
      </c>
      <c r="C439" s="33" t="s">
        <v>224</v>
      </c>
      <c r="D439" s="9">
        <v>42881</v>
      </c>
      <c r="E439" s="44" t="s">
        <v>76</v>
      </c>
      <c r="F439" t="s">
        <v>135</v>
      </c>
      <c r="H439" s="1">
        <v>20000</v>
      </c>
      <c r="I439" s="1"/>
    </row>
    <row r="440" spans="1:9" x14ac:dyDescent="0.25">
      <c r="A440" s="33">
        <v>42856</v>
      </c>
      <c r="B440" t="s">
        <v>235</v>
      </c>
      <c r="C440" s="33" t="s">
        <v>224</v>
      </c>
      <c r="D440" s="9">
        <v>42881</v>
      </c>
      <c r="E440" s="44" t="s">
        <v>76</v>
      </c>
      <c r="F440" t="s">
        <v>127</v>
      </c>
      <c r="H440" s="1">
        <v>20000</v>
      </c>
      <c r="I440" s="1"/>
    </row>
    <row r="441" spans="1:9" x14ac:dyDescent="0.25">
      <c r="A441" s="33">
        <v>42856</v>
      </c>
      <c r="B441" t="s">
        <v>235</v>
      </c>
      <c r="C441" s="33" t="s">
        <v>224</v>
      </c>
      <c r="D441" s="9">
        <v>42881</v>
      </c>
      <c r="E441" s="44" t="s">
        <v>76</v>
      </c>
      <c r="F441" t="s">
        <v>131</v>
      </c>
      <c r="H441" s="1">
        <v>20000</v>
      </c>
      <c r="I441" s="1"/>
    </row>
    <row r="442" spans="1:9" x14ac:dyDescent="0.25">
      <c r="A442" s="33">
        <v>42856</v>
      </c>
      <c r="B442" t="s">
        <v>235</v>
      </c>
      <c r="C442" s="33" t="s">
        <v>224</v>
      </c>
      <c r="D442" s="9">
        <v>42881</v>
      </c>
      <c r="E442" s="44" t="s">
        <v>76</v>
      </c>
      <c r="F442" t="s">
        <v>9</v>
      </c>
      <c r="H442" s="1">
        <v>20000</v>
      </c>
      <c r="I442" s="1"/>
    </row>
    <row r="443" spans="1:9" x14ac:dyDescent="0.25">
      <c r="A443" s="33">
        <v>42856</v>
      </c>
      <c r="B443" t="s">
        <v>235</v>
      </c>
      <c r="C443" s="33" t="s">
        <v>224</v>
      </c>
      <c r="D443" s="9">
        <v>42884</v>
      </c>
      <c r="E443" s="44" t="s">
        <v>239</v>
      </c>
      <c r="F443" t="s">
        <v>505</v>
      </c>
      <c r="H443" s="1">
        <v>20000</v>
      </c>
      <c r="I443" s="1"/>
    </row>
    <row r="444" spans="1:9" x14ac:dyDescent="0.25">
      <c r="A444" s="33">
        <v>42856</v>
      </c>
      <c r="B444" t="s">
        <v>235</v>
      </c>
      <c r="C444" s="33" t="s">
        <v>224</v>
      </c>
      <c r="D444" s="9">
        <v>42885</v>
      </c>
      <c r="E444" s="44" t="s">
        <v>76</v>
      </c>
      <c r="F444" t="s">
        <v>466</v>
      </c>
      <c r="H444" s="1">
        <v>20000</v>
      </c>
      <c r="I444" s="1"/>
    </row>
    <row r="445" spans="1:9" x14ac:dyDescent="0.25">
      <c r="A445" s="33">
        <v>42856</v>
      </c>
      <c r="B445" t="s">
        <v>235</v>
      </c>
      <c r="C445" s="33" t="s">
        <v>224</v>
      </c>
      <c r="D445" s="9">
        <v>42886</v>
      </c>
      <c r="E445" s="44" t="s">
        <v>76</v>
      </c>
      <c r="F445" t="s">
        <v>14</v>
      </c>
      <c r="H445" s="1">
        <v>20000</v>
      </c>
      <c r="I445" s="1"/>
    </row>
    <row r="446" spans="1:9" x14ac:dyDescent="0.25">
      <c r="A446" s="33">
        <v>42856</v>
      </c>
      <c r="B446" t="s">
        <v>235</v>
      </c>
      <c r="C446" s="33" t="s">
        <v>224</v>
      </c>
      <c r="D446" s="9">
        <v>42874</v>
      </c>
      <c r="E446" s="44" t="s">
        <v>239</v>
      </c>
      <c r="F446" t="s">
        <v>91</v>
      </c>
      <c r="H446" s="1">
        <v>20028</v>
      </c>
      <c r="I446" s="1"/>
    </row>
    <row r="447" spans="1:9" x14ac:dyDescent="0.25">
      <c r="A447" s="33">
        <v>42856</v>
      </c>
      <c r="B447" t="s">
        <v>235</v>
      </c>
      <c r="C447" s="33" t="s">
        <v>224</v>
      </c>
      <c r="D447" s="9">
        <v>42886</v>
      </c>
      <c r="E447" s="44" t="s">
        <v>76</v>
      </c>
      <c r="F447" t="s">
        <v>16</v>
      </c>
      <c r="H447" s="1">
        <v>20037</v>
      </c>
      <c r="I447" s="1"/>
    </row>
    <row r="448" spans="1:9" x14ac:dyDescent="0.25">
      <c r="A448" s="33">
        <v>42856</v>
      </c>
      <c r="B448" t="s">
        <v>235</v>
      </c>
      <c r="C448" s="33" t="s">
        <v>224</v>
      </c>
      <c r="D448" s="9">
        <v>42857</v>
      </c>
      <c r="E448" s="44" t="s">
        <v>76</v>
      </c>
      <c r="F448" t="s">
        <v>94</v>
      </c>
      <c r="G448" t="s">
        <v>57</v>
      </c>
      <c r="H448" s="1">
        <v>20054</v>
      </c>
      <c r="I448" s="1"/>
    </row>
    <row r="449" spans="1:9" x14ac:dyDescent="0.25">
      <c r="A449" s="33">
        <v>42856</v>
      </c>
      <c r="B449" t="s">
        <v>235</v>
      </c>
      <c r="C449" s="33" t="s">
        <v>224</v>
      </c>
      <c r="D449" s="9">
        <v>42884</v>
      </c>
      <c r="E449" s="44" t="s">
        <v>76</v>
      </c>
      <c r="F449" t="s">
        <v>94</v>
      </c>
      <c r="H449" s="1">
        <v>20054</v>
      </c>
      <c r="I449" s="1"/>
    </row>
    <row r="450" spans="1:9" x14ac:dyDescent="0.25">
      <c r="A450" s="33">
        <v>42856</v>
      </c>
      <c r="B450" t="s">
        <v>235</v>
      </c>
      <c r="C450" s="33" t="s">
        <v>224</v>
      </c>
      <c r="D450" s="9">
        <v>42886</v>
      </c>
      <c r="E450" s="44" t="s">
        <v>76</v>
      </c>
      <c r="F450" t="s">
        <v>17</v>
      </c>
      <c r="H450" s="1">
        <v>20072</v>
      </c>
      <c r="I450" s="1"/>
    </row>
    <row r="451" spans="1:9" x14ac:dyDescent="0.25">
      <c r="A451" s="33">
        <v>42856</v>
      </c>
      <c r="B451" t="s">
        <v>235</v>
      </c>
      <c r="C451" s="33" t="s">
        <v>224</v>
      </c>
      <c r="D451" s="9">
        <v>42873</v>
      </c>
      <c r="E451" s="44" t="s">
        <v>239</v>
      </c>
      <c r="F451" t="s">
        <v>18</v>
      </c>
      <c r="H451" s="1">
        <v>20080</v>
      </c>
      <c r="I451" s="1"/>
    </row>
    <row r="452" spans="1:9" x14ac:dyDescent="0.25">
      <c r="A452" s="33">
        <v>42856</v>
      </c>
      <c r="B452" t="s">
        <v>235</v>
      </c>
      <c r="C452" s="33" t="s">
        <v>224</v>
      </c>
      <c r="D452" s="9">
        <v>42884</v>
      </c>
      <c r="E452" s="44" t="s">
        <v>239</v>
      </c>
      <c r="F452" t="s">
        <v>18</v>
      </c>
      <c r="H452" s="1">
        <v>20080</v>
      </c>
      <c r="I452" s="1"/>
    </row>
    <row r="453" spans="1:9" x14ac:dyDescent="0.25">
      <c r="A453" s="33">
        <v>42856</v>
      </c>
      <c r="B453" t="s">
        <v>235</v>
      </c>
      <c r="C453" s="33" t="s">
        <v>224</v>
      </c>
      <c r="D453" s="9">
        <v>42886</v>
      </c>
      <c r="E453" s="44" t="s">
        <v>239</v>
      </c>
      <c r="F453" t="s">
        <v>491</v>
      </c>
      <c r="H453" s="1">
        <v>20094</v>
      </c>
      <c r="I453" s="1"/>
    </row>
    <row r="454" spans="1:9" x14ac:dyDescent="0.25">
      <c r="A454" s="33">
        <v>42856</v>
      </c>
      <c r="B454" t="s">
        <v>235</v>
      </c>
      <c r="C454" s="33" t="s">
        <v>224</v>
      </c>
      <c r="D454" s="9">
        <v>42870</v>
      </c>
      <c r="E454" s="44" t="s">
        <v>239</v>
      </c>
      <c r="F454" t="s">
        <v>4</v>
      </c>
      <c r="H454" s="1">
        <v>20097</v>
      </c>
      <c r="I454" s="1"/>
    </row>
    <row r="455" spans="1:9" x14ac:dyDescent="0.25">
      <c r="A455" s="33">
        <v>42856</v>
      </c>
      <c r="B455" t="s">
        <v>235</v>
      </c>
      <c r="C455" s="33" t="s">
        <v>224</v>
      </c>
      <c r="D455" s="9">
        <v>42863</v>
      </c>
      <c r="E455" s="44" t="s">
        <v>239</v>
      </c>
      <c r="F455" t="s">
        <v>132</v>
      </c>
      <c r="H455" s="1">
        <v>20100</v>
      </c>
      <c r="I455" s="1"/>
    </row>
    <row r="456" spans="1:9" x14ac:dyDescent="0.25">
      <c r="A456" s="33">
        <v>42856</v>
      </c>
      <c r="B456" t="s">
        <v>235</v>
      </c>
      <c r="C456" s="33" t="s">
        <v>224</v>
      </c>
      <c r="D456" s="9">
        <v>42858</v>
      </c>
      <c r="E456" s="44" t="s">
        <v>239</v>
      </c>
      <c r="F456" t="s">
        <v>21</v>
      </c>
      <c r="G456" t="s">
        <v>57</v>
      </c>
      <c r="H456" s="1">
        <v>20109</v>
      </c>
      <c r="I456" s="1"/>
    </row>
    <row r="457" spans="1:9" x14ac:dyDescent="0.25">
      <c r="A457" s="33">
        <v>42856</v>
      </c>
      <c r="B457" t="s">
        <v>235</v>
      </c>
      <c r="C457" s="33" t="s">
        <v>224</v>
      </c>
      <c r="D457" s="9">
        <v>42878</v>
      </c>
      <c r="E457" s="44" t="s">
        <v>76</v>
      </c>
      <c r="F457" t="s">
        <v>201</v>
      </c>
      <c r="H457" s="1">
        <v>40000</v>
      </c>
      <c r="I457" s="1"/>
    </row>
    <row r="458" spans="1:9" x14ac:dyDescent="0.25">
      <c r="A458" s="33">
        <v>42856</v>
      </c>
      <c r="B458" t="s">
        <v>235</v>
      </c>
      <c r="C458" s="33" t="s">
        <v>224</v>
      </c>
      <c r="D458" s="9">
        <v>42877</v>
      </c>
      <c r="E458" s="44" t="s">
        <v>129</v>
      </c>
      <c r="F458" t="s">
        <v>506</v>
      </c>
      <c r="H458" s="1">
        <v>40039</v>
      </c>
      <c r="I458" s="1"/>
    </row>
    <row r="459" spans="1:9" x14ac:dyDescent="0.25">
      <c r="A459" s="33">
        <v>42856</v>
      </c>
      <c r="B459" t="s">
        <v>235</v>
      </c>
      <c r="C459" s="33" t="s">
        <v>224</v>
      </c>
      <c r="D459" s="9">
        <v>42870</v>
      </c>
      <c r="E459" s="44" t="s">
        <v>239</v>
      </c>
      <c r="F459" t="s">
        <v>77</v>
      </c>
      <c r="H459" s="1">
        <v>40043</v>
      </c>
      <c r="I459" s="1"/>
    </row>
    <row r="460" spans="1:9" x14ac:dyDescent="0.25">
      <c r="A460" s="33">
        <v>42856</v>
      </c>
      <c r="B460" t="s">
        <v>235</v>
      </c>
      <c r="C460" t="s">
        <v>231</v>
      </c>
      <c r="D460" s="9">
        <v>42885</v>
      </c>
      <c r="E460" s="44" t="s">
        <v>239</v>
      </c>
      <c r="F460" t="s">
        <v>507</v>
      </c>
      <c r="H460" s="1">
        <v>41850</v>
      </c>
      <c r="I460" s="1"/>
    </row>
    <row r="461" spans="1:9" x14ac:dyDescent="0.25">
      <c r="A461" s="33">
        <v>42856</v>
      </c>
      <c r="B461" t="s">
        <v>235</v>
      </c>
      <c r="C461" s="33" t="s">
        <v>224</v>
      </c>
      <c r="D461" s="9">
        <v>42858</v>
      </c>
      <c r="E461" s="44" t="s">
        <v>129</v>
      </c>
      <c r="F461" t="s">
        <v>245</v>
      </c>
      <c r="G461" t="s">
        <v>57</v>
      </c>
      <c r="H461" s="1">
        <v>60000</v>
      </c>
      <c r="I461" s="1"/>
    </row>
    <row r="462" spans="1:9" x14ac:dyDescent="0.25">
      <c r="A462" s="33">
        <v>42856</v>
      </c>
      <c r="B462" t="s">
        <v>235</v>
      </c>
      <c r="C462" s="33" t="s">
        <v>224</v>
      </c>
      <c r="D462" s="9">
        <v>42859</v>
      </c>
      <c r="E462" s="44" t="s">
        <v>76</v>
      </c>
      <c r="F462" t="s">
        <v>80</v>
      </c>
      <c r="H462" s="1">
        <v>60000</v>
      </c>
      <c r="I462" s="1"/>
    </row>
    <row r="463" spans="1:9" x14ac:dyDescent="0.25">
      <c r="A463" s="33">
        <v>42856</v>
      </c>
      <c r="B463" t="s">
        <v>235</v>
      </c>
      <c r="C463" s="33" t="s">
        <v>224</v>
      </c>
      <c r="D463" s="9">
        <v>42863</v>
      </c>
      <c r="E463" s="44" t="s">
        <v>76</v>
      </c>
      <c r="F463" t="s">
        <v>133</v>
      </c>
      <c r="H463" s="1">
        <v>60000</v>
      </c>
      <c r="I463" s="1"/>
    </row>
    <row r="464" spans="1:9" x14ac:dyDescent="0.25">
      <c r="A464" s="33">
        <v>42856</v>
      </c>
      <c r="B464" t="s">
        <v>235</v>
      </c>
      <c r="C464" s="33" t="s">
        <v>224</v>
      </c>
      <c r="D464" s="9">
        <v>42872</v>
      </c>
      <c r="E464" s="44" t="s">
        <v>76</v>
      </c>
      <c r="F464" t="s">
        <v>207</v>
      </c>
      <c r="H464" s="1">
        <v>60025</v>
      </c>
      <c r="I464" s="1"/>
    </row>
    <row r="465" spans="1:9" x14ac:dyDescent="0.25">
      <c r="A465" s="33">
        <v>42856</v>
      </c>
      <c r="B465" t="s">
        <v>235</v>
      </c>
      <c r="C465" s="33" t="s">
        <v>224</v>
      </c>
      <c r="D465" s="9">
        <v>42864</v>
      </c>
      <c r="E465" s="44" t="s">
        <v>129</v>
      </c>
      <c r="F465" t="s">
        <v>85</v>
      </c>
      <c r="H465" s="1">
        <v>60098</v>
      </c>
      <c r="I465" s="1"/>
    </row>
    <row r="466" spans="1:9" x14ac:dyDescent="0.25">
      <c r="A466" s="33">
        <v>42856</v>
      </c>
      <c r="B466" t="s">
        <v>235</v>
      </c>
      <c r="C466" s="33" t="s">
        <v>224</v>
      </c>
      <c r="D466" s="9">
        <v>42867</v>
      </c>
      <c r="E466" s="44" t="s">
        <v>76</v>
      </c>
      <c r="F466" t="s">
        <v>508</v>
      </c>
      <c r="H466" s="1">
        <v>80000</v>
      </c>
      <c r="I466" s="1"/>
    </row>
    <row r="467" spans="1:9" x14ac:dyDescent="0.25">
      <c r="A467" s="33">
        <v>42856</v>
      </c>
      <c r="B467" t="s">
        <v>235</v>
      </c>
      <c r="C467" s="33" t="s">
        <v>224</v>
      </c>
      <c r="D467" s="9">
        <v>42874</v>
      </c>
      <c r="E467" s="44" t="s">
        <v>76</v>
      </c>
      <c r="F467" t="s">
        <v>408</v>
      </c>
      <c r="H467" s="1">
        <v>80000</v>
      </c>
      <c r="I467" s="1"/>
    </row>
    <row r="468" spans="1:9" x14ac:dyDescent="0.25">
      <c r="A468" s="33">
        <v>42856</v>
      </c>
      <c r="B468" t="s">
        <v>235</v>
      </c>
      <c r="C468" s="33" t="s">
        <v>224</v>
      </c>
      <c r="D468" s="9">
        <v>42879</v>
      </c>
      <c r="E468" s="44" t="s">
        <v>76</v>
      </c>
      <c r="F468" t="s">
        <v>24</v>
      </c>
      <c r="H468" s="1">
        <v>80000</v>
      </c>
      <c r="I468" s="1"/>
    </row>
    <row r="469" spans="1:9" x14ac:dyDescent="0.25">
      <c r="A469" s="33">
        <v>42856</v>
      </c>
      <c r="B469" t="s">
        <v>235</v>
      </c>
      <c r="C469" s="33" t="s">
        <v>224</v>
      </c>
      <c r="D469" s="9">
        <v>42857</v>
      </c>
      <c r="E469" s="44" t="s">
        <v>239</v>
      </c>
      <c r="F469" t="s">
        <v>418</v>
      </c>
      <c r="G469" t="s">
        <v>57</v>
      </c>
      <c r="H469" s="1">
        <v>100000</v>
      </c>
      <c r="I469" s="1"/>
    </row>
    <row r="470" spans="1:9" x14ac:dyDescent="0.25">
      <c r="A470" s="33">
        <v>42856</v>
      </c>
      <c r="B470" t="s">
        <v>235</v>
      </c>
      <c r="C470" s="33" t="s">
        <v>224</v>
      </c>
      <c r="D470" s="9">
        <v>42863</v>
      </c>
      <c r="E470" s="44" t="s">
        <v>76</v>
      </c>
      <c r="F470" t="s">
        <v>509</v>
      </c>
      <c r="H470" s="1">
        <v>120049</v>
      </c>
      <c r="I470" s="1"/>
    </row>
    <row r="471" spans="1:9" x14ac:dyDescent="0.25">
      <c r="A471" s="33">
        <v>42856</v>
      </c>
      <c r="B471" t="s">
        <v>235</v>
      </c>
      <c r="C471" s="33" t="s">
        <v>224</v>
      </c>
      <c r="D471" s="9">
        <v>42857</v>
      </c>
      <c r="E471" s="44" t="s">
        <v>76</v>
      </c>
      <c r="F471" t="s">
        <v>510</v>
      </c>
      <c r="G471" t="s">
        <v>57</v>
      </c>
      <c r="H471" s="1">
        <v>200000</v>
      </c>
      <c r="I471" s="1"/>
    </row>
    <row r="472" spans="1:9" x14ac:dyDescent="0.25">
      <c r="A472" s="111">
        <v>42856</v>
      </c>
      <c r="B472" s="112" t="s">
        <v>235</v>
      </c>
      <c r="C472" s="111" t="s">
        <v>232</v>
      </c>
      <c r="D472" s="113">
        <v>42858</v>
      </c>
      <c r="E472" s="115" t="s">
        <v>76</v>
      </c>
      <c r="F472" s="112" t="s">
        <v>511</v>
      </c>
      <c r="G472" s="112" t="s">
        <v>57</v>
      </c>
      <c r="H472" s="114">
        <v>1200104</v>
      </c>
      <c r="I472" s="114"/>
    </row>
    <row r="473" spans="1:9" x14ac:dyDescent="0.25">
      <c r="A473" s="69">
        <v>42887</v>
      </c>
      <c r="B473" s="37" t="s">
        <v>282</v>
      </c>
      <c r="C473" s="33" t="s">
        <v>224</v>
      </c>
      <c r="D473" s="9">
        <v>42891</v>
      </c>
      <c r="E473" s="44" t="s">
        <v>129</v>
      </c>
      <c r="F473" t="s">
        <v>245</v>
      </c>
      <c r="H473" s="1">
        <v>60000</v>
      </c>
      <c r="I473" s="1"/>
    </row>
    <row r="474" spans="1:9" x14ac:dyDescent="0.25">
      <c r="A474" s="69">
        <v>42887</v>
      </c>
      <c r="B474" s="37" t="s">
        <v>282</v>
      </c>
      <c r="C474" s="33" t="s">
        <v>224</v>
      </c>
      <c r="D474" s="9">
        <v>42915</v>
      </c>
      <c r="E474" s="44" t="s">
        <v>76</v>
      </c>
      <c r="F474" t="s">
        <v>17</v>
      </c>
      <c r="H474" s="1">
        <v>20072</v>
      </c>
      <c r="I474" s="1"/>
    </row>
    <row r="475" spans="1:9" x14ac:dyDescent="0.25">
      <c r="A475" s="69">
        <v>42887</v>
      </c>
      <c r="B475" s="37" t="s">
        <v>282</v>
      </c>
      <c r="C475" s="33" t="s">
        <v>224</v>
      </c>
      <c r="D475" s="9">
        <v>42891</v>
      </c>
      <c r="E475" s="44" t="s">
        <v>76</v>
      </c>
      <c r="F475" t="s">
        <v>24</v>
      </c>
      <c r="H475" s="1">
        <v>40000</v>
      </c>
      <c r="I475" s="1"/>
    </row>
    <row r="476" spans="1:9" x14ac:dyDescent="0.25">
      <c r="A476" s="69">
        <v>42887</v>
      </c>
      <c r="B476" s="37" t="s">
        <v>282</v>
      </c>
      <c r="C476" s="33" t="s">
        <v>224</v>
      </c>
      <c r="D476" s="9">
        <v>42895</v>
      </c>
      <c r="E476" s="44" t="s">
        <v>239</v>
      </c>
      <c r="F476" t="s">
        <v>21</v>
      </c>
      <c r="H476" s="1">
        <v>20109</v>
      </c>
      <c r="I476" s="1"/>
    </row>
    <row r="477" spans="1:9" x14ac:dyDescent="0.25">
      <c r="A477" s="69">
        <v>42887</v>
      </c>
      <c r="B477" s="37" t="s">
        <v>282</v>
      </c>
      <c r="C477" s="33" t="s">
        <v>224</v>
      </c>
      <c r="D477" s="9">
        <v>42907</v>
      </c>
      <c r="E477" s="44" t="s">
        <v>239</v>
      </c>
      <c r="F477" t="s">
        <v>21</v>
      </c>
      <c r="H477" s="1">
        <v>20109</v>
      </c>
      <c r="I477" s="1"/>
    </row>
    <row r="478" spans="1:9" x14ac:dyDescent="0.25">
      <c r="A478" s="69">
        <v>42887</v>
      </c>
      <c r="B478" s="37" t="s">
        <v>282</v>
      </c>
      <c r="C478" s="33" t="s">
        <v>224</v>
      </c>
      <c r="D478" s="9">
        <v>42913</v>
      </c>
      <c r="E478" s="44" t="s">
        <v>76</v>
      </c>
      <c r="F478" t="s">
        <v>127</v>
      </c>
      <c r="H478" s="1">
        <v>20000</v>
      </c>
      <c r="I478" s="1"/>
    </row>
    <row r="479" spans="1:9" x14ac:dyDescent="0.25">
      <c r="A479" s="69">
        <v>42887</v>
      </c>
      <c r="B479" s="37" t="s">
        <v>282</v>
      </c>
      <c r="C479" s="33" t="s">
        <v>224</v>
      </c>
      <c r="D479" s="9">
        <v>42906</v>
      </c>
      <c r="E479" s="44" t="s">
        <v>76</v>
      </c>
      <c r="F479" t="s">
        <v>413</v>
      </c>
      <c r="H479" s="1">
        <v>40000</v>
      </c>
      <c r="I479" s="1"/>
    </row>
    <row r="480" spans="1:9" x14ac:dyDescent="0.25">
      <c r="A480" s="69">
        <v>42887</v>
      </c>
      <c r="B480" s="37" t="s">
        <v>282</v>
      </c>
      <c r="C480" s="33" t="s">
        <v>224</v>
      </c>
      <c r="D480" s="9">
        <v>42891</v>
      </c>
      <c r="E480" s="44" t="s">
        <v>239</v>
      </c>
      <c r="F480" t="s">
        <v>144</v>
      </c>
      <c r="H480" s="1">
        <v>40000</v>
      </c>
      <c r="I480" s="1"/>
    </row>
    <row r="481" spans="1:9" x14ac:dyDescent="0.25">
      <c r="A481" s="69">
        <v>42887</v>
      </c>
      <c r="B481" s="37" t="s">
        <v>282</v>
      </c>
      <c r="C481" s="33" t="s">
        <v>224</v>
      </c>
      <c r="D481" s="9">
        <v>42888</v>
      </c>
      <c r="E481" s="44" t="s">
        <v>76</v>
      </c>
      <c r="F481" t="s">
        <v>206</v>
      </c>
      <c r="H481" s="1">
        <v>20000</v>
      </c>
      <c r="I481" s="1"/>
    </row>
    <row r="482" spans="1:9" x14ac:dyDescent="0.25">
      <c r="A482" s="69">
        <v>42887</v>
      </c>
      <c r="B482" s="37" t="s">
        <v>282</v>
      </c>
      <c r="C482" s="33" t="s">
        <v>224</v>
      </c>
      <c r="D482" s="9">
        <v>42905</v>
      </c>
      <c r="E482" s="44" t="s">
        <v>76</v>
      </c>
      <c r="F482" t="s">
        <v>524</v>
      </c>
      <c r="H482" s="1">
        <v>80096</v>
      </c>
      <c r="I482" s="1"/>
    </row>
    <row r="483" spans="1:9" x14ac:dyDescent="0.25">
      <c r="A483" s="69">
        <v>42887</v>
      </c>
      <c r="B483" s="37" t="s">
        <v>282</v>
      </c>
      <c r="C483" s="33" t="s">
        <v>224</v>
      </c>
      <c r="D483" s="9">
        <v>42895</v>
      </c>
      <c r="E483" s="44" t="s">
        <v>239</v>
      </c>
      <c r="F483" t="s">
        <v>4</v>
      </c>
      <c r="H483" s="1">
        <v>20097</v>
      </c>
      <c r="I483" s="1"/>
    </row>
    <row r="484" spans="1:9" x14ac:dyDescent="0.25">
      <c r="A484" s="69">
        <v>42887</v>
      </c>
      <c r="B484" s="37" t="s">
        <v>282</v>
      </c>
      <c r="C484" s="33" t="s">
        <v>224</v>
      </c>
      <c r="D484" s="9">
        <v>42891</v>
      </c>
      <c r="E484" s="44" t="s">
        <v>239</v>
      </c>
      <c r="F484" t="s">
        <v>525</v>
      </c>
      <c r="H484" s="1">
        <v>100000</v>
      </c>
      <c r="I484" s="1"/>
    </row>
    <row r="485" spans="1:9" x14ac:dyDescent="0.25">
      <c r="A485" s="69">
        <v>42887</v>
      </c>
      <c r="B485" s="37" t="s">
        <v>282</v>
      </c>
      <c r="C485" s="33" t="s">
        <v>224</v>
      </c>
      <c r="D485" s="9">
        <v>42898</v>
      </c>
      <c r="E485" s="44" t="s">
        <v>239</v>
      </c>
      <c r="F485" t="s">
        <v>466</v>
      </c>
      <c r="H485" s="1">
        <v>20000</v>
      </c>
      <c r="I485" s="1"/>
    </row>
    <row r="486" spans="1:9" x14ac:dyDescent="0.25">
      <c r="A486" s="69">
        <v>42887</v>
      </c>
      <c r="B486" s="37" t="s">
        <v>282</v>
      </c>
      <c r="C486" s="33" t="s">
        <v>224</v>
      </c>
      <c r="D486" s="9">
        <v>42887</v>
      </c>
      <c r="E486" s="44" t="s">
        <v>76</v>
      </c>
      <c r="F486" t="s">
        <v>2</v>
      </c>
      <c r="H486" s="1">
        <v>20000</v>
      </c>
      <c r="I486" s="1"/>
    </row>
    <row r="487" spans="1:9" x14ac:dyDescent="0.25">
      <c r="A487" s="69">
        <v>42887</v>
      </c>
      <c r="B487" s="37" t="s">
        <v>282</v>
      </c>
      <c r="C487" s="33" t="s">
        <v>224</v>
      </c>
      <c r="D487" s="9">
        <v>42887</v>
      </c>
      <c r="E487" s="44" t="s">
        <v>76</v>
      </c>
      <c r="F487" t="s">
        <v>526</v>
      </c>
      <c r="H487" s="1">
        <v>200000</v>
      </c>
      <c r="I487" s="1"/>
    </row>
    <row r="488" spans="1:9" x14ac:dyDescent="0.25">
      <c r="A488" s="69">
        <v>42887</v>
      </c>
      <c r="B488" s="37" t="s">
        <v>282</v>
      </c>
      <c r="C488" s="33" t="s">
        <v>224</v>
      </c>
      <c r="D488" s="9">
        <v>42891</v>
      </c>
      <c r="E488" s="44" t="s">
        <v>239</v>
      </c>
      <c r="F488" t="s">
        <v>527</v>
      </c>
      <c r="H488" s="1">
        <v>50000</v>
      </c>
      <c r="I488" s="1"/>
    </row>
    <row r="489" spans="1:9" x14ac:dyDescent="0.25">
      <c r="A489" s="69">
        <v>42887</v>
      </c>
      <c r="B489" s="37" t="s">
        <v>282</v>
      </c>
      <c r="C489" s="33" t="s">
        <v>224</v>
      </c>
      <c r="D489" s="9">
        <v>42891</v>
      </c>
      <c r="E489" s="44" t="s">
        <v>239</v>
      </c>
      <c r="F489" t="s">
        <v>240</v>
      </c>
      <c r="H489" s="1">
        <v>20000</v>
      </c>
      <c r="I489" s="1"/>
    </row>
    <row r="490" spans="1:9" x14ac:dyDescent="0.25">
      <c r="A490" s="69">
        <v>42887</v>
      </c>
      <c r="B490" s="37" t="s">
        <v>282</v>
      </c>
      <c r="C490" s="33" t="s">
        <v>224</v>
      </c>
      <c r="D490" s="9">
        <v>42913</v>
      </c>
      <c r="E490" s="44" t="s">
        <v>239</v>
      </c>
      <c r="F490" t="s">
        <v>91</v>
      </c>
      <c r="H490" s="1">
        <v>20028</v>
      </c>
      <c r="I490" s="1"/>
    </row>
    <row r="491" spans="1:9" x14ac:dyDescent="0.25">
      <c r="A491" s="69">
        <v>42887</v>
      </c>
      <c r="B491" s="37" t="s">
        <v>282</v>
      </c>
      <c r="C491" s="33" t="s">
        <v>224</v>
      </c>
      <c r="D491" s="9">
        <v>42898</v>
      </c>
      <c r="E491" s="44" t="s">
        <v>76</v>
      </c>
      <c r="F491" t="s">
        <v>6</v>
      </c>
      <c r="H491" s="1">
        <v>40030</v>
      </c>
      <c r="I491" s="1"/>
    </row>
    <row r="492" spans="1:9" x14ac:dyDescent="0.25">
      <c r="A492" s="69">
        <v>42887</v>
      </c>
      <c r="B492" s="37" t="s">
        <v>282</v>
      </c>
      <c r="C492" s="33" t="s">
        <v>224</v>
      </c>
      <c r="D492" s="9">
        <v>42914</v>
      </c>
      <c r="E492" s="44" t="s">
        <v>76</v>
      </c>
      <c r="F492" t="s">
        <v>93</v>
      </c>
      <c r="H492" s="1">
        <v>20000</v>
      </c>
      <c r="I492" s="1"/>
    </row>
    <row r="493" spans="1:9" x14ac:dyDescent="0.25">
      <c r="A493" s="69">
        <v>42887</v>
      </c>
      <c r="B493" s="37" t="s">
        <v>282</v>
      </c>
      <c r="C493" s="33" t="s">
        <v>224</v>
      </c>
      <c r="D493" s="9">
        <v>42915</v>
      </c>
      <c r="E493" s="44" t="s">
        <v>76</v>
      </c>
      <c r="F493" t="s">
        <v>16</v>
      </c>
      <c r="H493" s="1">
        <v>20037</v>
      </c>
      <c r="I493" s="1"/>
    </row>
    <row r="494" spans="1:9" x14ac:dyDescent="0.25">
      <c r="A494" s="69">
        <v>42887</v>
      </c>
      <c r="B494" s="37" t="s">
        <v>282</v>
      </c>
      <c r="C494" s="33" t="s">
        <v>224</v>
      </c>
      <c r="D494" s="9">
        <v>42916</v>
      </c>
      <c r="E494" s="44" t="s">
        <v>239</v>
      </c>
      <c r="F494" t="s">
        <v>528</v>
      </c>
      <c r="H494" s="1">
        <v>810</v>
      </c>
      <c r="I494" s="1"/>
    </row>
    <row r="495" spans="1:9" x14ac:dyDescent="0.25">
      <c r="A495" s="69">
        <v>42887</v>
      </c>
      <c r="B495" s="37" t="s">
        <v>282</v>
      </c>
      <c r="C495" s="33" t="s">
        <v>224</v>
      </c>
      <c r="D495" s="9">
        <v>42916</v>
      </c>
      <c r="E495" s="44" t="s">
        <v>76</v>
      </c>
      <c r="F495" t="s">
        <v>9</v>
      </c>
      <c r="H495" s="1">
        <v>20000</v>
      </c>
      <c r="I495" s="1"/>
    </row>
    <row r="496" spans="1:9" x14ac:dyDescent="0.25">
      <c r="A496" s="69">
        <v>42887</v>
      </c>
      <c r="B496" s="37" t="s">
        <v>282</v>
      </c>
      <c r="C496" s="33" t="s">
        <v>224</v>
      </c>
      <c r="D496" s="9">
        <v>42892</v>
      </c>
      <c r="E496" s="44" t="s">
        <v>76</v>
      </c>
      <c r="F496" t="s">
        <v>133</v>
      </c>
      <c r="H496" s="1">
        <v>60000</v>
      </c>
      <c r="I496" s="1"/>
    </row>
    <row r="497" spans="1:9" x14ac:dyDescent="0.25">
      <c r="A497" s="69">
        <v>42887</v>
      </c>
      <c r="B497" s="37" t="s">
        <v>282</v>
      </c>
      <c r="C497" s="33" t="s">
        <v>224</v>
      </c>
      <c r="D497" s="9">
        <v>42909</v>
      </c>
      <c r="E497" s="44" t="s">
        <v>76</v>
      </c>
      <c r="F497" t="s">
        <v>87</v>
      </c>
      <c r="H497" s="1">
        <v>20000</v>
      </c>
      <c r="I497" s="1"/>
    </row>
    <row r="498" spans="1:9" x14ac:dyDescent="0.25">
      <c r="A498" s="69">
        <v>42887</v>
      </c>
      <c r="B498" s="37" t="s">
        <v>282</v>
      </c>
      <c r="C498" s="33" t="s">
        <v>224</v>
      </c>
      <c r="D498" s="9">
        <v>42916</v>
      </c>
      <c r="E498" s="44" t="s">
        <v>76</v>
      </c>
      <c r="F498" t="s">
        <v>131</v>
      </c>
      <c r="H498" s="1">
        <v>20000</v>
      </c>
      <c r="I498" s="1"/>
    </row>
    <row r="499" spans="1:9" x14ac:dyDescent="0.25">
      <c r="A499" s="69">
        <v>42887</v>
      </c>
      <c r="B499" s="37" t="s">
        <v>282</v>
      </c>
      <c r="C499" s="33" t="s">
        <v>224</v>
      </c>
      <c r="D499" s="9">
        <v>42891</v>
      </c>
      <c r="E499" s="44" t="s">
        <v>76</v>
      </c>
      <c r="F499" t="s">
        <v>313</v>
      </c>
      <c r="H499" s="1">
        <v>20000</v>
      </c>
      <c r="I499" s="1"/>
    </row>
    <row r="500" spans="1:9" x14ac:dyDescent="0.25">
      <c r="A500" s="69">
        <v>42887</v>
      </c>
      <c r="B500" s="37" t="s">
        <v>282</v>
      </c>
      <c r="C500" s="33" t="s">
        <v>224</v>
      </c>
      <c r="D500" s="9">
        <v>42894</v>
      </c>
      <c r="E500" s="44" t="s">
        <v>239</v>
      </c>
      <c r="F500" t="s">
        <v>132</v>
      </c>
      <c r="H500" s="1">
        <v>20100</v>
      </c>
      <c r="I500" s="1"/>
    </row>
    <row r="501" spans="1:9" x14ac:dyDescent="0.25">
      <c r="A501" s="111">
        <v>42887</v>
      </c>
      <c r="B501" s="112" t="s">
        <v>282</v>
      </c>
      <c r="C501" s="111" t="s">
        <v>224</v>
      </c>
      <c r="D501" s="113">
        <v>42916</v>
      </c>
      <c r="E501" s="115" t="s">
        <v>76</v>
      </c>
      <c r="F501" s="112" t="s">
        <v>14</v>
      </c>
      <c r="G501" s="112"/>
      <c r="H501" s="114">
        <v>20000</v>
      </c>
      <c r="I501" s="114"/>
    </row>
    <row r="502" spans="1:9" x14ac:dyDescent="0.25">
      <c r="A502" s="69">
        <v>42917</v>
      </c>
      <c r="B502" s="37" t="s">
        <v>282</v>
      </c>
      <c r="C502" s="33" t="s">
        <v>224</v>
      </c>
      <c r="D502" s="9">
        <v>42919</v>
      </c>
      <c r="E502" s="44" t="s">
        <v>552</v>
      </c>
      <c r="F502" t="s">
        <v>553</v>
      </c>
      <c r="H502" s="1">
        <v>41000</v>
      </c>
      <c r="I502" s="1"/>
    </row>
    <row r="503" spans="1:9" x14ac:dyDescent="0.25">
      <c r="A503" s="69">
        <v>42917</v>
      </c>
      <c r="B503" s="37" t="s">
        <v>282</v>
      </c>
      <c r="C503" s="33" t="s">
        <v>224</v>
      </c>
      <c r="D503" s="9">
        <v>42926</v>
      </c>
      <c r="E503" s="44" t="s">
        <v>552</v>
      </c>
      <c r="F503" t="s">
        <v>249</v>
      </c>
      <c r="H503" s="1">
        <v>80000</v>
      </c>
      <c r="I503" s="1"/>
    </row>
    <row r="504" spans="1:9" x14ac:dyDescent="0.25">
      <c r="A504" s="69">
        <v>42917</v>
      </c>
      <c r="B504" s="37" t="s">
        <v>282</v>
      </c>
      <c r="C504" s="33" t="s">
        <v>224</v>
      </c>
      <c r="D504" s="9">
        <v>42919</v>
      </c>
      <c r="E504" s="44" t="s">
        <v>76</v>
      </c>
      <c r="F504" t="s">
        <v>554</v>
      </c>
      <c r="H504" s="1">
        <v>20000</v>
      </c>
      <c r="I504" s="1"/>
    </row>
    <row r="505" spans="1:9" x14ac:dyDescent="0.25">
      <c r="A505" s="69">
        <v>42917</v>
      </c>
      <c r="B505" s="37" t="s">
        <v>282</v>
      </c>
      <c r="C505" s="33" t="s">
        <v>224</v>
      </c>
      <c r="D505" s="9">
        <v>42935</v>
      </c>
      <c r="E505" s="44" t="s">
        <v>239</v>
      </c>
      <c r="F505" t="s">
        <v>21</v>
      </c>
      <c r="H505" s="1">
        <v>20109</v>
      </c>
      <c r="I505" s="1"/>
    </row>
    <row r="506" spans="1:9" x14ac:dyDescent="0.25">
      <c r="A506" s="69">
        <v>42917</v>
      </c>
      <c r="B506" s="37" t="s">
        <v>282</v>
      </c>
      <c r="C506" s="33" t="s">
        <v>224</v>
      </c>
      <c r="D506" s="9">
        <v>42919</v>
      </c>
      <c r="E506" s="44" t="s">
        <v>239</v>
      </c>
      <c r="F506" t="s">
        <v>18</v>
      </c>
      <c r="H506" s="1">
        <v>20080</v>
      </c>
      <c r="I506" s="1"/>
    </row>
    <row r="507" spans="1:9" x14ac:dyDescent="0.25">
      <c r="A507" s="69">
        <v>42917</v>
      </c>
      <c r="B507" s="37" t="s">
        <v>282</v>
      </c>
      <c r="C507" s="33" t="s">
        <v>224</v>
      </c>
      <c r="D507" s="9">
        <v>42933</v>
      </c>
      <c r="E507" s="44" t="s">
        <v>239</v>
      </c>
      <c r="F507" t="s">
        <v>555</v>
      </c>
      <c r="H507" s="1">
        <v>20000</v>
      </c>
      <c r="I507" s="1"/>
    </row>
    <row r="508" spans="1:9" x14ac:dyDescent="0.25">
      <c r="A508" s="69">
        <v>42917</v>
      </c>
      <c r="B508" s="37" t="s">
        <v>282</v>
      </c>
      <c r="C508" s="33" t="s">
        <v>224</v>
      </c>
      <c r="D508" s="9">
        <v>42921</v>
      </c>
      <c r="E508" s="44" t="s">
        <v>76</v>
      </c>
      <c r="F508" t="s">
        <v>206</v>
      </c>
      <c r="H508" s="1">
        <v>20000</v>
      </c>
      <c r="I508" s="1"/>
    </row>
    <row r="509" spans="1:9" x14ac:dyDescent="0.25">
      <c r="A509" s="69">
        <v>42917</v>
      </c>
      <c r="B509" s="37" t="s">
        <v>282</v>
      </c>
      <c r="C509" s="33" t="s">
        <v>224</v>
      </c>
      <c r="D509" s="9">
        <v>42919</v>
      </c>
      <c r="E509" s="44" t="s">
        <v>239</v>
      </c>
      <c r="F509" t="s">
        <v>372</v>
      </c>
      <c r="H509" s="1">
        <v>20094</v>
      </c>
      <c r="I509" s="1"/>
    </row>
    <row r="510" spans="1:9" x14ac:dyDescent="0.25">
      <c r="A510" s="69">
        <v>42917</v>
      </c>
      <c r="B510" s="37" t="s">
        <v>282</v>
      </c>
      <c r="C510" s="33" t="s">
        <v>224</v>
      </c>
      <c r="D510" s="9">
        <v>42919</v>
      </c>
      <c r="E510" s="44" t="s">
        <v>76</v>
      </c>
      <c r="F510" t="s">
        <v>2</v>
      </c>
      <c r="H510" s="1">
        <v>20000</v>
      </c>
      <c r="I510" s="1"/>
    </row>
    <row r="511" spans="1:9" x14ac:dyDescent="0.25">
      <c r="A511" s="69">
        <v>42917</v>
      </c>
      <c r="B511" s="37" t="s">
        <v>282</v>
      </c>
      <c r="C511" s="33" t="s">
        <v>224</v>
      </c>
      <c r="D511" s="9">
        <v>42919</v>
      </c>
      <c r="E511" s="44" t="s">
        <v>76</v>
      </c>
      <c r="F511" t="s">
        <v>526</v>
      </c>
      <c r="H511" s="1">
        <v>200000</v>
      </c>
      <c r="I511" s="1"/>
    </row>
    <row r="512" spans="1:9" x14ac:dyDescent="0.25">
      <c r="A512" s="69">
        <v>42917</v>
      </c>
      <c r="B512" s="37" t="s">
        <v>282</v>
      </c>
      <c r="C512" s="33" t="s">
        <v>224</v>
      </c>
      <c r="D512" s="9">
        <v>42919</v>
      </c>
      <c r="E512" s="44" t="s">
        <v>239</v>
      </c>
      <c r="F512" t="s">
        <v>556</v>
      </c>
      <c r="H512" s="1">
        <v>40000</v>
      </c>
      <c r="I512" s="1"/>
    </row>
    <row r="513" spans="1:9" x14ac:dyDescent="0.25">
      <c r="A513" s="69">
        <v>42917</v>
      </c>
      <c r="B513" s="37" t="s">
        <v>282</v>
      </c>
      <c r="C513" s="33" t="s">
        <v>224</v>
      </c>
      <c r="D513" s="9">
        <v>42919</v>
      </c>
      <c r="E513" s="44" t="s">
        <v>239</v>
      </c>
      <c r="F513" t="s">
        <v>240</v>
      </c>
      <c r="H513" s="1">
        <v>20000</v>
      </c>
      <c r="I513" s="1"/>
    </row>
    <row r="514" spans="1:9" x14ac:dyDescent="0.25">
      <c r="A514" s="69">
        <v>42917</v>
      </c>
      <c r="B514" s="37" t="s">
        <v>282</v>
      </c>
      <c r="C514" s="33" t="s">
        <v>224</v>
      </c>
      <c r="D514" s="9">
        <v>42923</v>
      </c>
      <c r="E514" s="44" t="s">
        <v>76</v>
      </c>
      <c r="F514" t="s">
        <v>32</v>
      </c>
      <c r="H514" s="1">
        <v>100000</v>
      </c>
      <c r="I514" s="1"/>
    </row>
    <row r="515" spans="1:9" x14ac:dyDescent="0.25">
      <c r="A515" s="69">
        <v>42917</v>
      </c>
      <c r="B515" s="37" t="s">
        <v>282</v>
      </c>
      <c r="C515" s="33" t="s">
        <v>224</v>
      </c>
      <c r="D515" s="9">
        <v>42920</v>
      </c>
      <c r="E515" s="44" t="s">
        <v>76</v>
      </c>
      <c r="F515" t="s">
        <v>557</v>
      </c>
      <c r="H515" s="1">
        <v>20000</v>
      </c>
      <c r="I515" s="1"/>
    </row>
    <row r="516" spans="1:9" x14ac:dyDescent="0.25">
      <c r="A516" s="69">
        <v>42917</v>
      </c>
      <c r="B516" s="37" t="s">
        <v>282</v>
      </c>
      <c r="C516" s="33" t="s">
        <v>224</v>
      </c>
      <c r="D516" s="9">
        <v>42926</v>
      </c>
      <c r="E516" s="44" t="s">
        <v>239</v>
      </c>
      <c r="F516" t="s">
        <v>77</v>
      </c>
      <c r="H516" s="1">
        <v>40043</v>
      </c>
      <c r="I516" s="1"/>
    </row>
    <row r="517" spans="1:9" x14ac:dyDescent="0.25">
      <c r="A517" s="69">
        <v>42917</v>
      </c>
      <c r="B517" s="37" t="s">
        <v>282</v>
      </c>
      <c r="C517" s="33" t="s">
        <v>224</v>
      </c>
      <c r="D517" s="9">
        <v>42937</v>
      </c>
      <c r="E517" s="44" t="s">
        <v>76</v>
      </c>
      <c r="F517" t="s">
        <v>262</v>
      </c>
      <c r="H517" s="1">
        <v>200000</v>
      </c>
      <c r="I517" s="1"/>
    </row>
    <row r="518" spans="1:9" x14ac:dyDescent="0.25">
      <c r="A518" s="69">
        <v>42917</v>
      </c>
      <c r="B518" s="37" t="s">
        <v>282</v>
      </c>
      <c r="C518" s="33" t="s">
        <v>224</v>
      </c>
      <c r="D518" s="9">
        <v>42933</v>
      </c>
      <c r="E518" s="44" t="s">
        <v>239</v>
      </c>
      <c r="F518" t="s">
        <v>558</v>
      </c>
      <c r="H518" s="1">
        <v>240000</v>
      </c>
      <c r="I518" s="1"/>
    </row>
    <row r="519" spans="1:9" x14ac:dyDescent="0.25">
      <c r="A519" s="69">
        <v>42917</v>
      </c>
      <c r="B519" s="37" t="s">
        <v>282</v>
      </c>
      <c r="C519" s="33" t="s">
        <v>224</v>
      </c>
      <c r="D519" s="9">
        <v>42921</v>
      </c>
      <c r="E519" s="44" t="s">
        <v>76</v>
      </c>
      <c r="F519" t="s">
        <v>133</v>
      </c>
      <c r="H519" s="1">
        <v>60000</v>
      </c>
      <c r="I519" s="1"/>
    </row>
    <row r="520" spans="1:9" x14ac:dyDescent="0.25">
      <c r="A520" s="69">
        <v>42917</v>
      </c>
      <c r="B520" s="37" t="s">
        <v>282</v>
      </c>
      <c r="C520" s="33" t="s">
        <v>224</v>
      </c>
      <c r="D520" s="9">
        <v>42926</v>
      </c>
      <c r="E520" s="44" t="s">
        <v>76</v>
      </c>
      <c r="F520" t="s">
        <v>87</v>
      </c>
      <c r="H520" s="1">
        <v>20000</v>
      </c>
      <c r="I520" s="1"/>
    </row>
    <row r="521" spans="1:9" x14ac:dyDescent="0.25">
      <c r="A521" s="69">
        <v>42917</v>
      </c>
      <c r="B521" s="37" t="s">
        <v>282</v>
      </c>
      <c r="C521" s="33" t="s">
        <v>224</v>
      </c>
      <c r="D521" s="9">
        <v>42933</v>
      </c>
      <c r="E521" s="44" t="s">
        <v>239</v>
      </c>
      <c r="F521" t="s">
        <v>13</v>
      </c>
      <c r="H521" s="1">
        <v>20000</v>
      </c>
      <c r="I521" s="1"/>
    </row>
    <row r="522" spans="1:9" x14ac:dyDescent="0.25">
      <c r="A522" s="69">
        <v>42917</v>
      </c>
      <c r="B522" s="37" t="s">
        <v>282</v>
      </c>
      <c r="C522" s="33" t="s">
        <v>224</v>
      </c>
      <c r="D522" s="9">
        <v>42921</v>
      </c>
      <c r="E522" s="44" t="s">
        <v>76</v>
      </c>
      <c r="F522" t="s">
        <v>313</v>
      </c>
      <c r="H522" s="1">
        <v>20000</v>
      </c>
      <c r="I522" s="1"/>
    </row>
    <row r="523" spans="1:9" x14ac:dyDescent="0.25">
      <c r="A523" s="69">
        <v>42917</v>
      </c>
      <c r="B523" s="37" t="s">
        <v>282</v>
      </c>
      <c r="C523" s="33" t="s">
        <v>224</v>
      </c>
      <c r="D523" s="9">
        <v>42927</v>
      </c>
      <c r="E523" s="44" t="s">
        <v>239</v>
      </c>
      <c r="F523" t="s">
        <v>132</v>
      </c>
      <c r="H523" s="1">
        <v>20100</v>
      </c>
      <c r="I523" s="1"/>
    </row>
    <row r="524" spans="1:9" x14ac:dyDescent="0.25">
      <c r="A524" s="69">
        <v>42917</v>
      </c>
      <c r="B524" s="37" t="s">
        <v>282</v>
      </c>
      <c r="C524" s="33" t="s">
        <v>224</v>
      </c>
      <c r="D524" s="9">
        <v>42926</v>
      </c>
      <c r="E524" s="44" t="s">
        <v>76</v>
      </c>
      <c r="F524" t="s">
        <v>90</v>
      </c>
      <c r="H524" s="1">
        <v>40000</v>
      </c>
      <c r="I524" s="1"/>
    </row>
    <row r="525" spans="1:9" x14ac:dyDescent="0.25">
      <c r="A525" s="69">
        <v>42917</v>
      </c>
      <c r="B525" s="37" t="s">
        <v>282</v>
      </c>
      <c r="C525" s="33" t="s">
        <v>224</v>
      </c>
      <c r="D525" s="9">
        <v>42919</v>
      </c>
      <c r="E525" s="44" t="s">
        <v>76</v>
      </c>
      <c r="F525" t="s">
        <v>135</v>
      </c>
      <c r="H525" s="1">
        <v>20000</v>
      </c>
      <c r="I525" s="1"/>
    </row>
    <row r="526" spans="1:9" x14ac:dyDescent="0.25">
      <c r="A526" s="69">
        <v>42917</v>
      </c>
      <c r="B526" s="37" t="s">
        <v>282</v>
      </c>
      <c r="C526" s="33" t="s">
        <v>224</v>
      </c>
      <c r="D526" s="9">
        <v>42919</v>
      </c>
      <c r="E526" s="44" t="s">
        <v>76</v>
      </c>
      <c r="F526" t="s">
        <v>3</v>
      </c>
      <c r="H526" s="1">
        <v>20000</v>
      </c>
      <c r="I526" s="1"/>
    </row>
    <row r="527" spans="1:9" x14ac:dyDescent="0.25">
      <c r="A527" s="69">
        <v>42917</v>
      </c>
      <c r="B527" s="37" t="s">
        <v>282</v>
      </c>
      <c r="C527" s="33" t="s">
        <v>224</v>
      </c>
      <c r="D527" s="9">
        <v>42944</v>
      </c>
      <c r="E527" s="44" t="s">
        <v>76</v>
      </c>
      <c r="F527" t="s">
        <v>17</v>
      </c>
      <c r="H527" s="1">
        <v>20072</v>
      </c>
      <c r="I527" s="1"/>
    </row>
    <row r="528" spans="1:9" x14ac:dyDescent="0.25">
      <c r="A528" s="69">
        <v>42917</v>
      </c>
      <c r="B528" s="37" t="s">
        <v>282</v>
      </c>
      <c r="C528" s="33" t="s">
        <v>224</v>
      </c>
      <c r="D528" s="9">
        <v>42940</v>
      </c>
      <c r="E528" s="44" t="s">
        <v>239</v>
      </c>
      <c r="F528" t="s">
        <v>416</v>
      </c>
      <c r="H528" s="1">
        <v>120000</v>
      </c>
      <c r="I528" s="1"/>
    </row>
    <row r="529" spans="1:9" x14ac:dyDescent="0.25">
      <c r="A529" s="69">
        <v>42917</v>
      </c>
      <c r="B529" s="37" t="s">
        <v>282</v>
      </c>
      <c r="C529" s="33" t="s">
        <v>224</v>
      </c>
      <c r="D529" s="9">
        <v>42942</v>
      </c>
      <c r="E529" s="44" t="s">
        <v>76</v>
      </c>
      <c r="F529" t="s">
        <v>127</v>
      </c>
      <c r="H529" s="1">
        <v>20000</v>
      </c>
      <c r="I529" s="1"/>
    </row>
    <row r="530" spans="1:9" x14ac:dyDescent="0.25">
      <c r="A530" s="69">
        <v>42917</v>
      </c>
      <c r="B530" s="37" t="s">
        <v>282</v>
      </c>
      <c r="C530" s="33" t="s">
        <v>224</v>
      </c>
      <c r="D530" s="9">
        <v>42940</v>
      </c>
      <c r="E530" s="44" t="s">
        <v>76</v>
      </c>
      <c r="F530" t="s">
        <v>201</v>
      </c>
      <c r="H530" s="1">
        <v>40000</v>
      </c>
      <c r="I530" s="1"/>
    </row>
    <row r="531" spans="1:9" x14ac:dyDescent="0.25">
      <c r="A531" s="69">
        <v>42917</v>
      </c>
      <c r="B531" s="37" t="s">
        <v>282</v>
      </c>
      <c r="C531" s="33" t="s">
        <v>224</v>
      </c>
      <c r="D531" s="9">
        <v>42942</v>
      </c>
      <c r="E531" s="44" t="s">
        <v>239</v>
      </c>
      <c r="F531" t="s">
        <v>18</v>
      </c>
      <c r="H531" s="1">
        <v>20080</v>
      </c>
      <c r="I531" s="1"/>
    </row>
    <row r="532" spans="1:9" x14ac:dyDescent="0.25">
      <c r="A532" s="69">
        <v>42917</v>
      </c>
      <c r="B532" s="37" t="s">
        <v>282</v>
      </c>
      <c r="C532" s="33" t="s">
        <v>224</v>
      </c>
      <c r="D532" s="9">
        <v>42947</v>
      </c>
      <c r="E532" s="44" t="s">
        <v>76</v>
      </c>
      <c r="F532" t="s">
        <v>206</v>
      </c>
      <c r="H532" s="1">
        <v>20000</v>
      </c>
      <c r="I532" s="1"/>
    </row>
    <row r="533" spans="1:9" x14ac:dyDescent="0.25">
      <c r="A533" s="69">
        <v>42917</v>
      </c>
      <c r="B533" s="37" t="s">
        <v>282</v>
      </c>
      <c r="C533" s="33" t="s">
        <v>224</v>
      </c>
      <c r="D533" s="9">
        <v>42940</v>
      </c>
      <c r="E533" s="44" t="s">
        <v>552</v>
      </c>
      <c r="F533" t="s">
        <v>4</v>
      </c>
      <c r="H533" s="1">
        <v>20097</v>
      </c>
      <c r="I533" s="1"/>
    </row>
    <row r="534" spans="1:9" x14ac:dyDescent="0.25">
      <c r="A534" s="69">
        <v>42917</v>
      </c>
      <c r="B534" s="37" t="s">
        <v>282</v>
      </c>
      <c r="C534" s="33" t="s">
        <v>224</v>
      </c>
      <c r="D534" s="9">
        <v>42941</v>
      </c>
      <c r="E534" s="44" t="s">
        <v>76</v>
      </c>
      <c r="F534" t="s">
        <v>559</v>
      </c>
      <c r="H534" s="1">
        <v>100000</v>
      </c>
      <c r="I534" s="1"/>
    </row>
    <row r="535" spans="1:9" x14ac:dyDescent="0.25">
      <c r="A535" s="69">
        <v>42917</v>
      </c>
      <c r="B535" s="37" t="s">
        <v>282</v>
      </c>
      <c r="C535" s="33" t="s">
        <v>224</v>
      </c>
      <c r="D535" s="9">
        <v>42947</v>
      </c>
      <c r="E535" s="44" t="s">
        <v>76</v>
      </c>
      <c r="F535" t="s">
        <v>466</v>
      </c>
      <c r="H535" s="1">
        <v>20000</v>
      </c>
      <c r="I535" s="1"/>
    </row>
    <row r="536" spans="1:9" x14ac:dyDescent="0.25">
      <c r="A536" s="69">
        <v>42917</v>
      </c>
      <c r="B536" s="37" t="s">
        <v>282</v>
      </c>
      <c r="C536" s="33" t="s">
        <v>224</v>
      </c>
      <c r="D536" s="9">
        <v>42937</v>
      </c>
      <c r="E536" s="44" t="s">
        <v>239</v>
      </c>
      <c r="F536" t="s">
        <v>91</v>
      </c>
      <c r="H536" s="1">
        <v>20028</v>
      </c>
      <c r="I536" s="1"/>
    </row>
    <row r="537" spans="1:9" x14ac:dyDescent="0.25">
      <c r="A537" s="69">
        <v>42917</v>
      </c>
      <c r="B537" s="37" t="s">
        <v>282</v>
      </c>
      <c r="C537" s="33" t="s">
        <v>224</v>
      </c>
      <c r="D537" s="9">
        <v>42940</v>
      </c>
      <c r="E537" s="44" t="s">
        <v>76</v>
      </c>
      <c r="F537" t="s">
        <v>6</v>
      </c>
      <c r="H537" s="1">
        <v>20000</v>
      </c>
      <c r="I537" s="1"/>
    </row>
    <row r="538" spans="1:9" x14ac:dyDescent="0.25">
      <c r="A538" s="69">
        <v>42917</v>
      </c>
      <c r="B538" s="37" t="s">
        <v>282</v>
      </c>
      <c r="C538" s="33" t="s">
        <v>224</v>
      </c>
      <c r="D538" s="9">
        <v>42940</v>
      </c>
      <c r="E538" s="44" t="s">
        <v>76</v>
      </c>
      <c r="F538" t="s">
        <v>93</v>
      </c>
      <c r="H538" s="1">
        <v>20000</v>
      </c>
      <c r="I538" s="1"/>
    </row>
    <row r="539" spans="1:9" x14ac:dyDescent="0.25">
      <c r="A539" s="69">
        <v>42917</v>
      </c>
      <c r="B539" s="37" t="s">
        <v>282</v>
      </c>
      <c r="C539" s="33" t="s">
        <v>224</v>
      </c>
      <c r="D539" s="65">
        <v>42944</v>
      </c>
      <c r="E539" s="61" t="s">
        <v>76</v>
      </c>
      <c r="F539" s="37" t="s">
        <v>16</v>
      </c>
      <c r="G539" s="37"/>
      <c r="H539" s="79">
        <v>20037</v>
      </c>
      <c r="I539" s="79"/>
    </row>
    <row r="540" spans="1:9" x14ac:dyDescent="0.25">
      <c r="A540" s="69">
        <v>42917</v>
      </c>
      <c r="B540" s="37" t="s">
        <v>282</v>
      </c>
      <c r="C540" s="33" t="s">
        <v>224</v>
      </c>
      <c r="D540" s="65">
        <v>42947</v>
      </c>
      <c r="E540" s="61" t="s">
        <v>239</v>
      </c>
      <c r="F540" s="37" t="s">
        <v>560</v>
      </c>
      <c r="G540" s="37"/>
      <c r="H540" s="79">
        <v>2920</v>
      </c>
      <c r="I540" s="79"/>
    </row>
    <row r="541" spans="1:9" x14ac:dyDescent="0.25">
      <c r="A541" s="69">
        <v>42917</v>
      </c>
      <c r="B541" s="37" t="s">
        <v>282</v>
      </c>
      <c r="C541" s="33" t="s">
        <v>224</v>
      </c>
      <c r="D541" s="65">
        <v>42947</v>
      </c>
      <c r="E541" s="61" t="s">
        <v>76</v>
      </c>
      <c r="F541" s="37" t="s">
        <v>9</v>
      </c>
      <c r="G541" s="37"/>
      <c r="H541" s="79">
        <v>20000</v>
      </c>
      <c r="I541" s="79"/>
    </row>
    <row r="542" spans="1:9" x14ac:dyDescent="0.25">
      <c r="A542" s="69">
        <v>42917</v>
      </c>
      <c r="B542" s="37" t="s">
        <v>282</v>
      </c>
      <c r="C542" s="33" t="s">
        <v>224</v>
      </c>
      <c r="D542" s="65">
        <v>42944</v>
      </c>
      <c r="E542" s="61" t="s">
        <v>76</v>
      </c>
      <c r="F542" s="37" t="s">
        <v>94</v>
      </c>
      <c r="G542" s="37"/>
      <c r="H542" s="79">
        <v>20054</v>
      </c>
      <c r="I542" s="79"/>
    </row>
    <row r="543" spans="1:9" x14ac:dyDescent="0.25">
      <c r="A543" s="69">
        <v>42917</v>
      </c>
      <c r="B543" s="37" t="s">
        <v>282</v>
      </c>
      <c r="C543" s="33" t="s">
        <v>224</v>
      </c>
      <c r="D543" s="65">
        <v>42947</v>
      </c>
      <c r="E543" s="61" t="s">
        <v>76</v>
      </c>
      <c r="F543" s="37" t="s">
        <v>561</v>
      </c>
      <c r="G543" s="37"/>
      <c r="H543" s="79">
        <v>20000</v>
      </c>
      <c r="I543" s="79"/>
    </row>
    <row r="544" spans="1:9" x14ac:dyDescent="0.25">
      <c r="A544" s="69">
        <v>42917</v>
      </c>
      <c r="B544" s="37" t="s">
        <v>282</v>
      </c>
      <c r="C544" s="33" t="s">
        <v>224</v>
      </c>
      <c r="D544" s="65">
        <v>42947</v>
      </c>
      <c r="E544" s="61" t="s">
        <v>76</v>
      </c>
      <c r="F544" s="37" t="s">
        <v>14</v>
      </c>
      <c r="G544" s="37"/>
      <c r="H544" s="79">
        <v>20000</v>
      </c>
      <c r="I544" s="79"/>
    </row>
    <row r="545" spans="1:9" x14ac:dyDescent="0.25">
      <c r="A545" s="111">
        <v>42917</v>
      </c>
      <c r="B545" s="112" t="s">
        <v>282</v>
      </c>
      <c r="C545" s="111" t="s">
        <v>224</v>
      </c>
      <c r="D545" s="113">
        <v>42937</v>
      </c>
      <c r="E545" s="115" t="s">
        <v>552</v>
      </c>
      <c r="F545" s="112" t="s">
        <v>562</v>
      </c>
      <c r="G545" s="112"/>
      <c r="H545" s="114">
        <v>60098</v>
      </c>
      <c r="I545" s="114"/>
    </row>
    <row r="546" spans="1:9" x14ac:dyDescent="0.25">
      <c r="A546" s="69">
        <v>42948</v>
      </c>
      <c r="B546" s="37" t="s">
        <v>282</v>
      </c>
      <c r="C546" s="33" t="s">
        <v>224</v>
      </c>
      <c r="D546" s="65">
        <v>42948</v>
      </c>
      <c r="E546" s="61" t="s">
        <v>129</v>
      </c>
      <c r="F546" s="37" t="s">
        <v>384</v>
      </c>
      <c r="G546" s="37"/>
      <c r="H546" s="79">
        <v>70000</v>
      </c>
      <c r="I546" s="79"/>
    </row>
    <row r="547" spans="1:9" x14ac:dyDescent="0.25">
      <c r="A547" s="69">
        <v>42948</v>
      </c>
      <c r="B547" s="37" t="s">
        <v>282</v>
      </c>
      <c r="C547" s="33" t="s">
        <v>224</v>
      </c>
      <c r="D547" s="65">
        <v>42948</v>
      </c>
      <c r="E547" s="61" t="s">
        <v>239</v>
      </c>
      <c r="F547" s="37" t="s">
        <v>491</v>
      </c>
      <c r="G547" s="37" t="s">
        <v>57</v>
      </c>
      <c r="H547" s="79">
        <v>20094</v>
      </c>
      <c r="I547" s="79"/>
    </row>
    <row r="548" spans="1:9" x14ac:dyDescent="0.25">
      <c r="A548" s="69">
        <v>42948</v>
      </c>
      <c r="B548" s="37" t="s">
        <v>282</v>
      </c>
      <c r="C548" s="33" t="s">
        <v>224</v>
      </c>
      <c r="D548" s="65">
        <v>42948</v>
      </c>
      <c r="E548" s="61" t="s">
        <v>76</v>
      </c>
      <c r="F548" s="37" t="s">
        <v>140</v>
      </c>
      <c r="G548" s="37" t="s">
        <v>57</v>
      </c>
      <c r="H548" s="79">
        <v>60096</v>
      </c>
      <c r="I548" s="79"/>
    </row>
    <row r="549" spans="1:9" x14ac:dyDescent="0.25">
      <c r="A549" s="69">
        <v>42948</v>
      </c>
      <c r="B549" s="37" t="s">
        <v>282</v>
      </c>
      <c r="C549" s="33" t="s">
        <v>224</v>
      </c>
      <c r="D549" s="65">
        <v>42948</v>
      </c>
      <c r="E549" s="61" t="s">
        <v>76</v>
      </c>
      <c r="F549" s="37" t="s">
        <v>2</v>
      </c>
      <c r="G549" s="37" t="s">
        <v>57</v>
      </c>
      <c r="H549" s="79">
        <v>20000</v>
      </c>
      <c r="I549" s="79"/>
    </row>
    <row r="550" spans="1:9" x14ac:dyDescent="0.25">
      <c r="A550" s="69">
        <v>42948</v>
      </c>
      <c r="B550" s="37" t="s">
        <v>282</v>
      </c>
      <c r="C550" s="33" t="s">
        <v>224</v>
      </c>
      <c r="D550" s="65">
        <v>42948</v>
      </c>
      <c r="E550" s="61" t="s">
        <v>76</v>
      </c>
      <c r="F550" s="37" t="s">
        <v>135</v>
      </c>
      <c r="G550" s="37" t="s">
        <v>57</v>
      </c>
      <c r="H550" s="79">
        <v>20000</v>
      </c>
      <c r="I550" s="79"/>
    </row>
    <row r="551" spans="1:9" x14ac:dyDescent="0.25">
      <c r="A551" s="69">
        <v>42948</v>
      </c>
      <c r="B551" s="37" t="s">
        <v>282</v>
      </c>
      <c r="C551" s="33" t="s">
        <v>224</v>
      </c>
      <c r="D551" s="65">
        <v>42948</v>
      </c>
      <c r="E551" s="61" t="s">
        <v>76</v>
      </c>
      <c r="F551" s="37" t="s">
        <v>3</v>
      </c>
      <c r="G551" s="37" t="s">
        <v>57</v>
      </c>
      <c r="H551" s="79">
        <v>20000</v>
      </c>
      <c r="I551" s="79"/>
    </row>
    <row r="552" spans="1:9" x14ac:dyDescent="0.25">
      <c r="A552" s="69">
        <v>42948</v>
      </c>
      <c r="B552" s="37" t="s">
        <v>282</v>
      </c>
      <c r="C552" s="33" t="s">
        <v>224</v>
      </c>
      <c r="D552" s="65">
        <v>42950</v>
      </c>
      <c r="E552" s="61" t="s">
        <v>129</v>
      </c>
      <c r="F552" s="37" t="s">
        <v>4</v>
      </c>
      <c r="G552" s="37" t="s">
        <v>57</v>
      </c>
      <c r="H552" s="79">
        <v>20097</v>
      </c>
      <c r="I552" s="79"/>
    </row>
    <row r="553" spans="1:9" x14ac:dyDescent="0.25">
      <c r="A553" s="69">
        <v>42948</v>
      </c>
      <c r="B553" s="37" t="s">
        <v>282</v>
      </c>
      <c r="C553" s="33" t="s">
        <v>224</v>
      </c>
      <c r="D553" s="65">
        <v>42950</v>
      </c>
      <c r="E553" s="61" t="s">
        <v>76</v>
      </c>
      <c r="F553" s="37" t="s">
        <v>407</v>
      </c>
      <c r="G553" s="37" t="s">
        <v>57</v>
      </c>
      <c r="H553" s="79">
        <v>80000</v>
      </c>
      <c r="I553" s="79"/>
    </row>
    <row r="554" spans="1:9" x14ac:dyDescent="0.25">
      <c r="A554" s="69">
        <v>42948</v>
      </c>
      <c r="B554" s="37" t="s">
        <v>282</v>
      </c>
      <c r="C554" s="33" t="s">
        <v>224</v>
      </c>
      <c r="D554" s="65">
        <v>42950</v>
      </c>
      <c r="E554" s="61" t="s">
        <v>76</v>
      </c>
      <c r="F554" s="37" t="s">
        <v>587</v>
      </c>
      <c r="G554" s="37" t="s">
        <v>57</v>
      </c>
      <c r="H554" s="79">
        <v>60025</v>
      </c>
      <c r="I554" s="79"/>
    </row>
    <row r="555" spans="1:9" x14ac:dyDescent="0.25">
      <c r="A555" s="69">
        <v>42948</v>
      </c>
      <c r="B555" s="37" t="s">
        <v>282</v>
      </c>
      <c r="C555" s="33" t="s">
        <v>224</v>
      </c>
      <c r="D555" s="65">
        <v>42950</v>
      </c>
      <c r="E555" s="61" t="s">
        <v>76</v>
      </c>
      <c r="F555" s="37" t="s">
        <v>588</v>
      </c>
      <c r="G555" s="37" t="s">
        <v>57</v>
      </c>
      <c r="H555" s="79">
        <v>200000</v>
      </c>
      <c r="I555" s="79"/>
    </row>
    <row r="556" spans="1:9" x14ac:dyDescent="0.25">
      <c r="A556" s="69">
        <v>42948</v>
      </c>
      <c r="B556" s="37" t="s">
        <v>282</v>
      </c>
      <c r="C556" s="33" t="s">
        <v>224</v>
      </c>
      <c r="D556" s="65">
        <v>42951</v>
      </c>
      <c r="E556" s="61" t="s">
        <v>239</v>
      </c>
      <c r="F556" s="37" t="s">
        <v>132</v>
      </c>
      <c r="G556" s="37"/>
      <c r="H556" s="79">
        <v>20100</v>
      </c>
      <c r="I556" s="79"/>
    </row>
    <row r="557" spans="1:9" x14ac:dyDescent="0.25">
      <c r="A557" s="69">
        <v>42948</v>
      </c>
      <c r="B557" s="37" t="s">
        <v>282</v>
      </c>
      <c r="C557" s="33" t="s">
        <v>224</v>
      </c>
      <c r="D557" s="65">
        <v>42954</v>
      </c>
      <c r="E557" s="61" t="s">
        <v>76</v>
      </c>
      <c r="F557" s="37" t="s">
        <v>87</v>
      </c>
      <c r="G557" s="37"/>
      <c r="H557" s="79">
        <v>20000</v>
      </c>
      <c r="I557" s="79"/>
    </row>
    <row r="558" spans="1:9" x14ac:dyDescent="0.25">
      <c r="A558" s="69">
        <v>42948</v>
      </c>
      <c r="B558" s="37" t="s">
        <v>282</v>
      </c>
      <c r="C558" s="33" t="s">
        <v>224</v>
      </c>
      <c r="D558" s="65">
        <v>42954</v>
      </c>
      <c r="E558" s="61" t="s">
        <v>76</v>
      </c>
      <c r="F558" s="37" t="s">
        <v>313</v>
      </c>
      <c r="G558" s="37" t="s">
        <v>57</v>
      </c>
      <c r="H558" s="79">
        <v>20000</v>
      </c>
      <c r="I558" s="79"/>
    </row>
    <row r="559" spans="1:9" x14ac:dyDescent="0.25">
      <c r="A559" s="69">
        <v>42948</v>
      </c>
      <c r="B559" s="37" t="s">
        <v>282</v>
      </c>
      <c r="C559" s="33" t="s">
        <v>224</v>
      </c>
      <c r="D559" s="65">
        <v>42955</v>
      </c>
      <c r="E559" s="61" t="s">
        <v>76</v>
      </c>
      <c r="F559" s="37" t="s">
        <v>413</v>
      </c>
      <c r="G559" s="37"/>
      <c r="H559" s="79">
        <v>40000</v>
      </c>
      <c r="I559" s="79"/>
    </row>
    <row r="560" spans="1:9" x14ac:dyDescent="0.25">
      <c r="A560" s="69">
        <v>42948</v>
      </c>
      <c r="B560" s="37" t="s">
        <v>282</v>
      </c>
      <c r="C560" s="33" t="s">
        <v>224</v>
      </c>
      <c r="D560" s="65">
        <v>42955</v>
      </c>
      <c r="E560" s="61" t="s">
        <v>76</v>
      </c>
      <c r="F560" s="37" t="s">
        <v>80</v>
      </c>
      <c r="G560" s="37"/>
      <c r="H560" s="79">
        <v>20000</v>
      </c>
      <c r="I560" s="79"/>
    </row>
    <row r="561" spans="1:9" x14ac:dyDescent="0.25">
      <c r="A561" s="69">
        <v>42948</v>
      </c>
      <c r="B561" s="37" t="s">
        <v>282</v>
      </c>
      <c r="C561" s="33" t="s">
        <v>224</v>
      </c>
      <c r="D561" s="65">
        <v>42957</v>
      </c>
      <c r="E561" s="61" t="s">
        <v>239</v>
      </c>
      <c r="F561" s="37" t="s">
        <v>90</v>
      </c>
      <c r="G561" s="37"/>
      <c r="H561" s="79">
        <v>40000</v>
      </c>
      <c r="I561" s="79"/>
    </row>
    <row r="562" spans="1:9" x14ac:dyDescent="0.25">
      <c r="A562" s="69">
        <v>42948</v>
      </c>
      <c r="B562" s="37" t="s">
        <v>282</v>
      </c>
      <c r="C562" s="33" t="s">
        <v>224</v>
      </c>
      <c r="D562" s="65">
        <v>42961</v>
      </c>
      <c r="E562" s="61" t="s">
        <v>239</v>
      </c>
      <c r="F562" s="37" t="s">
        <v>586</v>
      </c>
      <c r="G562" s="37"/>
      <c r="H562" s="79">
        <v>340021</v>
      </c>
      <c r="I562" s="79"/>
    </row>
    <row r="563" spans="1:9" x14ac:dyDescent="0.25">
      <c r="A563" s="69">
        <v>42948</v>
      </c>
      <c r="B563" s="37" t="s">
        <v>282</v>
      </c>
      <c r="C563" s="33" t="s">
        <v>224</v>
      </c>
      <c r="D563" s="65">
        <v>42964</v>
      </c>
      <c r="E563" s="61" t="s">
        <v>76</v>
      </c>
      <c r="F563" s="37" t="s">
        <v>582</v>
      </c>
      <c r="G563" s="37"/>
      <c r="H563" s="79">
        <v>40000</v>
      </c>
      <c r="I563" s="79"/>
    </row>
    <row r="564" spans="1:9" x14ac:dyDescent="0.25">
      <c r="A564" s="69">
        <v>42948</v>
      </c>
      <c r="B564" s="37" t="s">
        <v>282</v>
      </c>
      <c r="C564" s="33" t="s">
        <v>224</v>
      </c>
      <c r="D564" s="65">
        <v>42964</v>
      </c>
      <c r="E564" s="61" t="s">
        <v>76</v>
      </c>
      <c r="F564" s="37" t="s">
        <v>27</v>
      </c>
      <c r="G564" s="37"/>
      <c r="H564" s="79">
        <v>80000</v>
      </c>
      <c r="I564" s="79"/>
    </row>
    <row r="565" spans="1:9" x14ac:dyDescent="0.25">
      <c r="A565" s="69">
        <v>42948</v>
      </c>
      <c r="B565" s="37" t="s">
        <v>282</v>
      </c>
      <c r="C565" s="33" t="s">
        <v>224</v>
      </c>
      <c r="D565" s="65">
        <v>42964</v>
      </c>
      <c r="E565" s="61" t="s">
        <v>76</v>
      </c>
      <c r="F565" s="37" t="s">
        <v>11</v>
      </c>
      <c r="G565" s="37"/>
      <c r="H565" s="79">
        <v>40000</v>
      </c>
      <c r="I565" s="79"/>
    </row>
    <row r="566" spans="1:9" x14ac:dyDescent="0.25">
      <c r="A566" s="69">
        <v>42948</v>
      </c>
      <c r="B566" s="37" t="s">
        <v>282</v>
      </c>
      <c r="C566" s="33" t="s">
        <v>224</v>
      </c>
      <c r="D566" s="65">
        <v>42965</v>
      </c>
      <c r="E566" s="61" t="s">
        <v>76</v>
      </c>
      <c r="F566" s="37" t="s">
        <v>254</v>
      </c>
      <c r="G566" s="37"/>
      <c r="H566" s="79">
        <v>60000</v>
      </c>
      <c r="I566" s="79"/>
    </row>
    <row r="567" spans="1:9" x14ac:dyDescent="0.25">
      <c r="A567" s="69">
        <v>42948</v>
      </c>
      <c r="B567" s="37" t="s">
        <v>282</v>
      </c>
      <c r="C567" s="33" t="s">
        <v>224</v>
      </c>
      <c r="D567" s="65">
        <v>42968</v>
      </c>
      <c r="E567" s="61" t="s">
        <v>239</v>
      </c>
      <c r="F567" s="37" t="s">
        <v>426</v>
      </c>
      <c r="G567" s="37"/>
      <c r="H567" s="79">
        <v>120117</v>
      </c>
      <c r="I567" s="79"/>
    </row>
    <row r="568" spans="1:9" x14ac:dyDescent="0.25">
      <c r="A568" s="69">
        <v>42948</v>
      </c>
      <c r="B568" s="37" t="s">
        <v>282</v>
      </c>
      <c r="C568" s="33" t="s">
        <v>224</v>
      </c>
      <c r="D568" s="65">
        <v>42968</v>
      </c>
      <c r="E568" s="61" t="s">
        <v>239</v>
      </c>
      <c r="F568" s="37" t="s">
        <v>255</v>
      </c>
      <c r="G568" s="37"/>
      <c r="H568" s="79">
        <v>100000</v>
      </c>
      <c r="I568" s="79"/>
    </row>
    <row r="569" spans="1:9" x14ac:dyDescent="0.25">
      <c r="A569" s="69">
        <v>42948</v>
      </c>
      <c r="B569" s="37" t="s">
        <v>282</v>
      </c>
      <c r="C569" s="33" t="s">
        <v>224</v>
      </c>
      <c r="D569" s="65">
        <v>42968</v>
      </c>
      <c r="E569" s="61" t="s">
        <v>239</v>
      </c>
      <c r="F569" s="37" t="s">
        <v>583</v>
      </c>
      <c r="G569" s="37"/>
      <c r="H569" s="79">
        <v>20000</v>
      </c>
      <c r="I569" s="79"/>
    </row>
    <row r="570" spans="1:9" x14ac:dyDescent="0.25">
      <c r="A570" s="69">
        <v>42948</v>
      </c>
      <c r="B570" s="37" t="s">
        <v>282</v>
      </c>
      <c r="C570" s="33" t="s">
        <v>224</v>
      </c>
      <c r="D570" s="65">
        <v>42968</v>
      </c>
      <c r="E570" s="61" t="s">
        <v>239</v>
      </c>
      <c r="F570" s="37" t="s">
        <v>584</v>
      </c>
      <c r="G570" s="37"/>
      <c r="H570" s="79">
        <v>10000</v>
      </c>
      <c r="I570" s="79"/>
    </row>
    <row r="571" spans="1:9" x14ac:dyDescent="0.25">
      <c r="A571" s="69">
        <v>42948</v>
      </c>
      <c r="B571" s="37" t="s">
        <v>282</v>
      </c>
      <c r="C571" s="33" t="s">
        <v>224</v>
      </c>
      <c r="D571" s="65">
        <v>42968</v>
      </c>
      <c r="E571" s="61" t="s">
        <v>76</v>
      </c>
      <c r="F571" s="37" t="s">
        <v>254</v>
      </c>
      <c r="G571" s="37"/>
      <c r="H571" s="79">
        <v>60000</v>
      </c>
      <c r="I571" s="79"/>
    </row>
    <row r="572" spans="1:9" x14ac:dyDescent="0.25">
      <c r="A572" s="69">
        <v>42948</v>
      </c>
      <c r="B572" s="37" t="s">
        <v>282</v>
      </c>
      <c r="C572" s="69" t="s">
        <v>224</v>
      </c>
      <c r="D572" s="65">
        <v>42968</v>
      </c>
      <c r="E572" s="61" t="s">
        <v>239</v>
      </c>
      <c r="F572" s="37" t="s">
        <v>13</v>
      </c>
      <c r="G572" s="37"/>
      <c r="H572" s="79">
        <v>20000</v>
      </c>
      <c r="I572" s="79"/>
    </row>
    <row r="573" spans="1:9" x14ac:dyDescent="0.25">
      <c r="A573" s="69">
        <v>42948</v>
      </c>
      <c r="B573" s="37" t="s">
        <v>282</v>
      </c>
      <c r="C573" s="69" t="s">
        <v>224</v>
      </c>
      <c r="D573" s="65">
        <v>42968</v>
      </c>
      <c r="E573" s="61" t="s">
        <v>239</v>
      </c>
      <c r="F573" s="37" t="s">
        <v>505</v>
      </c>
      <c r="G573" s="37"/>
      <c r="H573" s="79">
        <v>20000</v>
      </c>
      <c r="I573" s="79"/>
    </row>
    <row r="574" spans="1:9" x14ac:dyDescent="0.25">
      <c r="A574" s="69">
        <v>42948</v>
      </c>
      <c r="B574" s="37" t="s">
        <v>282</v>
      </c>
      <c r="C574" s="69" t="s">
        <v>224</v>
      </c>
      <c r="D574" s="65">
        <v>42970</v>
      </c>
      <c r="E574" s="61" t="s">
        <v>239</v>
      </c>
      <c r="F574" s="37" t="s">
        <v>21</v>
      </c>
      <c r="G574" s="37"/>
      <c r="H574" s="79">
        <v>20109</v>
      </c>
      <c r="I574" s="79"/>
    </row>
    <row r="575" spans="1:9" x14ac:dyDescent="0.25">
      <c r="A575" s="69">
        <v>42948</v>
      </c>
      <c r="B575" s="37" t="s">
        <v>282</v>
      </c>
      <c r="C575" s="69" t="s">
        <v>224</v>
      </c>
      <c r="D575" s="65">
        <v>42972</v>
      </c>
      <c r="E575" s="61" t="s">
        <v>76</v>
      </c>
      <c r="F575" s="37" t="s">
        <v>127</v>
      </c>
      <c r="G575" s="37"/>
      <c r="H575" s="79">
        <v>20000</v>
      </c>
      <c r="I575" s="79"/>
    </row>
    <row r="576" spans="1:9" x14ac:dyDescent="0.25">
      <c r="A576" s="69">
        <v>42948</v>
      </c>
      <c r="B576" s="37" t="s">
        <v>282</v>
      </c>
      <c r="C576" s="69" t="s">
        <v>224</v>
      </c>
      <c r="D576" s="65">
        <v>42972</v>
      </c>
      <c r="E576" s="61" t="s">
        <v>76</v>
      </c>
      <c r="F576" s="37" t="s">
        <v>89</v>
      </c>
      <c r="G576" s="37"/>
      <c r="H576" s="79">
        <v>227751</v>
      </c>
      <c r="I576" s="79"/>
    </row>
    <row r="577" spans="1:10" x14ac:dyDescent="0.25">
      <c r="A577" s="69">
        <v>42948</v>
      </c>
      <c r="B577" s="37" t="s">
        <v>282</v>
      </c>
      <c r="C577" s="69" t="s">
        <v>224</v>
      </c>
      <c r="D577" s="65">
        <v>42972</v>
      </c>
      <c r="E577" s="61" t="s">
        <v>76</v>
      </c>
      <c r="F577" s="37" t="s">
        <v>407</v>
      </c>
      <c r="G577" s="37"/>
      <c r="H577" s="79">
        <v>60000</v>
      </c>
      <c r="I577" s="79"/>
    </row>
    <row r="578" spans="1:10" x14ac:dyDescent="0.25">
      <c r="A578" s="69">
        <v>42948</v>
      </c>
      <c r="B578" s="37" t="s">
        <v>282</v>
      </c>
      <c r="C578" s="69" t="s">
        <v>224</v>
      </c>
      <c r="D578" s="65">
        <v>42972</v>
      </c>
      <c r="E578" s="61" t="s">
        <v>76</v>
      </c>
      <c r="F578" s="37" t="s">
        <v>205</v>
      </c>
      <c r="G578" s="37"/>
      <c r="H578" s="79">
        <v>100102</v>
      </c>
      <c r="I578" s="79"/>
    </row>
    <row r="579" spans="1:10" x14ac:dyDescent="0.25">
      <c r="A579" s="69">
        <v>42948</v>
      </c>
      <c r="B579" s="37" t="s">
        <v>282</v>
      </c>
      <c r="C579" s="69" t="s">
        <v>224</v>
      </c>
      <c r="D579" s="65">
        <v>42975</v>
      </c>
      <c r="E579" s="61" t="s">
        <v>239</v>
      </c>
      <c r="F579" s="37" t="s">
        <v>144</v>
      </c>
      <c r="G579" s="37"/>
      <c r="H579" s="79">
        <v>20000</v>
      </c>
      <c r="I579" s="79"/>
    </row>
    <row r="580" spans="1:10" x14ac:dyDescent="0.25">
      <c r="A580" s="69">
        <v>42948</v>
      </c>
      <c r="B580" s="37" t="s">
        <v>282</v>
      </c>
      <c r="C580" s="69" t="s">
        <v>224</v>
      </c>
      <c r="D580" s="65">
        <v>42975</v>
      </c>
      <c r="E580" s="61" t="s">
        <v>76</v>
      </c>
      <c r="F580" s="37" t="s">
        <v>6</v>
      </c>
      <c r="G580" s="37"/>
      <c r="H580" s="79">
        <v>20000</v>
      </c>
      <c r="I580" s="79"/>
    </row>
    <row r="581" spans="1:10" x14ac:dyDescent="0.25">
      <c r="A581" s="69">
        <v>42948</v>
      </c>
      <c r="B581" s="37" t="s">
        <v>282</v>
      </c>
      <c r="C581" s="69" t="s">
        <v>224</v>
      </c>
      <c r="D581" s="65">
        <v>42975</v>
      </c>
      <c r="E581" s="61" t="s">
        <v>76</v>
      </c>
      <c r="F581" s="37" t="s">
        <v>9</v>
      </c>
      <c r="G581" s="37"/>
      <c r="H581" s="79">
        <v>20000</v>
      </c>
      <c r="I581" s="79"/>
    </row>
    <row r="582" spans="1:10" x14ac:dyDescent="0.25">
      <c r="A582" s="69">
        <v>42948</v>
      </c>
      <c r="B582" s="37" t="s">
        <v>282</v>
      </c>
      <c r="C582" s="69" t="s">
        <v>224</v>
      </c>
      <c r="D582" s="65">
        <v>42975</v>
      </c>
      <c r="E582" s="61" t="s">
        <v>76</v>
      </c>
      <c r="F582" s="37" t="s">
        <v>131</v>
      </c>
      <c r="G582" s="37"/>
      <c r="H582" s="79">
        <v>20000</v>
      </c>
      <c r="I582" s="79"/>
    </row>
    <row r="583" spans="1:10" x14ac:dyDescent="0.25">
      <c r="A583" s="69">
        <v>42948</v>
      </c>
      <c r="B583" s="37" t="s">
        <v>282</v>
      </c>
      <c r="C583" s="69" t="s">
        <v>224</v>
      </c>
      <c r="D583" s="65">
        <v>42976</v>
      </c>
      <c r="E583" s="61" t="s">
        <v>76</v>
      </c>
      <c r="F583" s="37" t="s">
        <v>17</v>
      </c>
      <c r="G583" s="37"/>
      <c r="H583" s="79">
        <v>20037</v>
      </c>
      <c r="I583" s="79"/>
    </row>
    <row r="584" spans="1:10" x14ac:dyDescent="0.25">
      <c r="A584" s="69">
        <v>42948</v>
      </c>
      <c r="B584" s="37" t="s">
        <v>282</v>
      </c>
      <c r="C584" s="69" t="s">
        <v>224</v>
      </c>
      <c r="D584" s="65">
        <v>42976</v>
      </c>
      <c r="E584" s="61" t="s">
        <v>239</v>
      </c>
      <c r="F584" s="37" t="s">
        <v>466</v>
      </c>
      <c r="G584" s="37"/>
      <c r="H584" s="79">
        <v>23000</v>
      </c>
      <c r="I584" s="79"/>
    </row>
    <row r="585" spans="1:10" x14ac:dyDescent="0.25">
      <c r="A585" s="69">
        <v>42948</v>
      </c>
      <c r="B585" s="37" t="s">
        <v>282</v>
      </c>
      <c r="C585" s="69" t="s">
        <v>224</v>
      </c>
      <c r="D585" s="65">
        <v>42976</v>
      </c>
      <c r="E585" s="61" t="s">
        <v>76</v>
      </c>
      <c r="F585" s="37" t="s">
        <v>16</v>
      </c>
      <c r="G585" s="37"/>
      <c r="H585" s="79">
        <v>20072</v>
      </c>
      <c r="I585" s="79"/>
    </row>
    <row r="586" spans="1:10" x14ac:dyDescent="0.25">
      <c r="A586" s="69">
        <v>42948</v>
      </c>
      <c r="B586" s="37" t="s">
        <v>282</v>
      </c>
      <c r="C586" s="69" t="s">
        <v>224</v>
      </c>
      <c r="D586" s="65">
        <v>42976</v>
      </c>
      <c r="E586" s="61" t="s">
        <v>239</v>
      </c>
      <c r="F586" s="37" t="s">
        <v>585</v>
      </c>
      <c r="G586" s="37"/>
      <c r="H586" s="79">
        <v>5640</v>
      </c>
      <c r="I586" s="79"/>
    </row>
    <row r="587" spans="1:10" x14ac:dyDescent="0.25">
      <c r="A587" s="69">
        <v>42948</v>
      </c>
      <c r="B587" s="37" t="s">
        <v>282</v>
      </c>
      <c r="C587" s="69" t="s">
        <v>224</v>
      </c>
      <c r="D587" s="65">
        <v>42976</v>
      </c>
      <c r="E587" s="61" t="s">
        <v>76</v>
      </c>
      <c r="F587" s="37" t="s">
        <v>146</v>
      </c>
      <c r="G587" s="37"/>
      <c r="H587" s="79">
        <v>240000</v>
      </c>
      <c r="I587" s="79"/>
    </row>
    <row r="588" spans="1:10" x14ac:dyDescent="0.25">
      <c r="A588" s="69">
        <v>42948</v>
      </c>
      <c r="B588" s="37" t="s">
        <v>282</v>
      </c>
      <c r="C588" s="69" t="s">
        <v>224</v>
      </c>
      <c r="D588" s="65">
        <v>42977</v>
      </c>
      <c r="E588" s="61" t="s">
        <v>76</v>
      </c>
      <c r="F588" s="37" t="s">
        <v>94</v>
      </c>
      <c r="G588" s="37"/>
      <c r="H588" s="79">
        <v>20054</v>
      </c>
      <c r="I588" s="79"/>
    </row>
    <row r="589" spans="1:10" x14ac:dyDescent="0.25">
      <c r="A589" s="69">
        <v>42948</v>
      </c>
      <c r="B589" s="37" t="s">
        <v>282</v>
      </c>
      <c r="C589" s="69" t="s">
        <v>224</v>
      </c>
      <c r="D589" s="65">
        <v>42977</v>
      </c>
      <c r="E589" s="61" t="s">
        <v>76</v>
      </c>
      <c r="F589" s="37" t="s">
        <v>421</v>
      </c>
      <c r="G589" s="37"/>
      <c r="H589" s="79">
        <v>200093</v>
      </c>
      <c r="I589" s="79"/>
    </row>
    <row r="590" spans="1:10" x14ac:dyDescent="0.25">
      <c r="A590" s="69">
        <v>42948</v>
      </c>
      <c r="B590" s="37" t="s">
        <v>282</v>
      </c>
      <c r="C590" s="69" t="s">
        <v>224</v>
      </c>
      <c r="D590" s="65">
        <v>42977</v>
      </c>
      <c r="E590" s="61" t="s">
        <v>76</v>
      </c>
      <c r="F590" s="37" t="s">
        <v>135</v>
      </c>
      <c r="G590" s="37"/>
      <c r="H590" s="79">
        <v>20000</v>
      </c>
      <c r="I590" s="79"/>
    </row>
    <row r="591" spans="1:10" x14ac:dyDescent="0.25">
      <c r="A591" s="69">
        <v>42948</v>
      </c>
      <c r="B591" s="37" t="s">
        <v>282</v>
      </c>
      <c r="C591" s="69" t="s">
        <v>224</v>
      </c>
      <c r="D591" s="65">
        <v>42977</v>
      </c>
      <c r="E591" s="61" t="s">
        <v>76</v>
      </c>
      <c r="F591" s="37" t="s">
        <v>3</v>
      </c>
      <c r="G591" s="37"/>
      <c r="H591" s="79">
        <v>20000</v>
      </c>
      <c r="I591" s="79"/>
    </row>
    <row r="592" spans="1:10" x14ac:dyDescent="0.25">
      <c r="A592" s="111">
        <v>42948</v>
      </c>
      <c r="B592" s="112" t="s">
        <v>282</v>
      </c>
      <c r="C592" s="111" t="s">
        <v>224</v>
      </c>
      <c r="D592" s="113">
        <v>42977</v>
      </c>
      <c r="E592" s="115" t="s">
        <v>76</v>
      </c>
      <c r="F592" s="112" t="s">
        <v>466</v>
      </c>
      <c r="G592" s="112"/>
      <c r="H592" s="114">
        <v>20000</v>
      </c>
      <c r="I592" s="114"/>
      <c r="J592" s="1"/>
    </row>
    <row r="593" spans="1:10" x14ac:dyDescent="0.25">
      <c r="A593" s="111">
        <v>42948</v>
      </c>
      <c r="B593" s="112" t="s">
        <v>282</v>
      </c>
      <c r="C593" s="111" t="s">
        <v>224</v>
      </c>
      <c r="D593" s="113">
        <v>42977</v>
      </c>
      <c r="E593" s="115" t="s">
        <v>239</v>
      </c>
      <c r="F593" s="112" t="s">
        <v>651</v>
      </c>
      <c r="G593" s="112"/>
      <c r="H593" s="114">
        <v>20080</v>
      </c>
      <c r="I593" s="114"/>
      <c r="J593" s="1"/>
    </row>
    <row r="594" spans="1:10" x14ac:dyDescent="0.25">
      <c r="A594" s="111">
        <v>42948</v>
      </c>
      <c r="B594" s="112" t="s">
        <v>282</v>
      </c>
      <c r="C594" s="111" t="s">
        <v>224</v>
      </c>
      <c r="D594" s="113">
        <v>42978</v>
      </c>
      <c r="E594" s="115" t="s">
        <v>76</v>
      </c>
      <c r="F594" s="112" t="s">
        <v>14</v>
      </c>
      <c r="G594" s="112"/>
      <c r="H594" s="114">
        <v>20000</v>
      </c>
      <c r="I594" s="114"/>
      <c r="J594" s="1"/>
    </row>
    <row r="595" spans="1:10" x14ac:dyDescent="0.25">
      <c r="A595" s="111">
        <v>42948</v>
      </c>
      <c r="B595" s="112" t="s">
        <v>282</v>
      </c>
      <c r="C595" s="111" t="s">
        <v>224</v>
      </c>
      <c r="D595" s="113">
        <v>42978</v>
      </c>
      <c r="E595" s="115" t="s">
        <v>76</v>
      </c>
      <c r="F595" s="112" t="s">
        <v>82</v>
      </c>
      <c r="G595" s="112"/>
      <c r="H595" s="114">
        <v>80000</v>
      </c>
      <c r="I595" s="114"/>
      <c r="J595" s="1"/>
    </row>
    <row r="596" spans="1:10" x14ac:dyDescent="0.25">
      <c r="A596" s="123">
        <v>42948</v>
      </c>
      <c r="B596" s="70" t="s">
        <v>282</v>
      </c>
      <c r="C596" s="123" t="s">
        <v>224</v>
      </c>
      <c r="D596" s="124">
        <v>42978</v>
      </c>
      <c r="E596" s="125" t="s">
        <v>76</v>
      </c>
      <c r="F596" s="70" t="s">
        <v>82</v>
      </c>
      <c r="G596" s="70"/>
      <c r="H596" s="126">
        <v>200000</v>
      </c>
      <c r="I596" s="126"/>
      <c r="J596" s="126"/>
    </row>
    <row r="597" spans="1:10" x14ac:dyDescent="0.25">
      <c r="A597" s="69">
        <v>42979</v>
      </c>
      <c r="B597" s="112" t="s">
        <v>282</v>
      </c>
      <c r="C597" s="111" t="s">
        <v>224</v>
      </c>
      <c r="D597" s="65">
        <v>42979</v>
      </c>
      <c r="E597" s="61" t="s">
        <v>76</v>
      </c>
      <c r="F597" s="37" t="s">
        <v>628</v>
      </c>
      <c r="G597" s="37"/>
      <c r="H597" s="79">
        <v>40000</v>
      </c>
      <c r="I597" s="79"/>
      <c r="J597" s="79"/>
    </row>
    <row r="598" spans="1:10" x14ac:dyDescent="0.25">
      <c r="A598" s="69">
        <v>42979</v>
      </c>
      <c r="B598" s="112" t="s">
        <v>282</v>
      </c>
      <c r="C598" s="111" t="s">
        <v>224</v>
      </c>
      <c r="D598" s="65">
        <v>42979</v>
      </c>
      <c r="E598" s="61" t="s">
        <v>76</v>
      </c>
      <c r="F598" s="37" t="s">
        <v>206</v>
      </c>
      <c r="G598" s="37"/>
      <c r="H598" s="79">
        <v>20000</v>
      </c>
      <c r="I598" s="79"/>
      <c r="J598" s="79"/>
    </row>
    <row r="599" spans="1:10" x14ac:dyDescent="0.25">
      <c r="A599" s="69">
        <v>42979</v>
      </c>
      <c r="B599" s="112" t="s">
        <v>282</v>
      </c>
      <c r="C599" s="111" t="s">
        <v>224</v>
      </c>
      <c r="D599" s="65">
        <v>42982</v>
      </c>
      <c r="E599" s="61" t="s">
        <v>76</v>
      </c>
      <c r="F599" s="37" t="s">
        <v>2</v>
      </c>
      <c r="G599" s="37"/>
      <c r="H599" s="79">
        <v>20000</v>
      </c>
      <c r="I599" s="79"/>
      <c r="J599" s="79"/>
    </row>
    <row r="600" spans="1:10" x14ac:dyDescent="0.25">
      <c r="A600" s="69">
        <v>42979</v>
      </c>
      <c r="B600" s="112" t="s">
        <v>282</v>
      </c>
      <c r="C600" s="111" t="s">
        <v>224</v>
      </c>
      <c r="D600" s="65">
        <v>42982</v>
      </c>
      <c r="E600" s="61" t="s">
        <v>239</v>
      </c>
      <c r="F600" s="37" t="s">
        <v>466</v>
      </c>
      <c r="G600" s="37"/>
      <c r="H600" s="79">
        <v>20000</v>
      </c>
      <c r="I600" s="79"/>
      <c r="J600" s="79"/>
    </row>
    <row r="601" spans="1:10" x14ac:dyDescent="0.25">
      <c r="A601" s="69">
        <v>42979</v>
      </c>
      <c r="B601" s="112" t="s">
        <v>282</v>
      </c>
      <c r="C601" s="111" t="s">
        <v>224</v>
      </c>
      <c r="D601" s="65">
        <v>42983</v>
      </c>
      <c r="E601" s="61" t="s">
        <v>76</v>
      </c>
      <c r="F601" s="37" t="s">
        <v>102</v>
      </c>
      <c r="G601" s="37"/>
      <c r="H601" s="79">
        <v>200006</v>
      </c>
      <c r="I601" s="79"/>
      <c r="J601" s="79"/>
    </row>
    <row r="602" spans="1:10" x14ac:dyDescent="0.25">
      <c r="A602" s="69">
        <v>42979</v>
      </c>
      <c r="B602" s="112" t="s">
        <v>282</v>
      </c>
      <c r="C602" s="111" t="s">
        <v>224</v>
      </c>
      <c r="D602" s="65">
        <v>42983</v>
      </c>
      <c r="E602" s="61" t="s">
        <v>239</v>
      </c>
      <c r="F602" s="37" t="s">
        <v>32</v>
      </c>
      <c r="G602" s="37"/>
      <c r="H602" s="79">
        <v>40000</v>
      </c>
      <c r="I602" s="79"/>
      <c r="J602" s="79"/>
    </row>
    <row r="603" spans="1:10" x14ac:dyDescent="0.25">
      <c r="A603" s="69">
        <v>42979</v>
      </c>
      <c r="B603" s="112" t="s">
        <v>282</v>
      </c>
      <c r="C603" s="111" t="s">
        <v>224</v>
      </c>
      <c r="D603" s="65">
        <v>42983</v>
      </c>
      <c r="E603" s="61" t="s">
        <v>239</v>
      </c>
      <c r="F603" s="37" t="s">
        <v>93</v>
      </c>
      <c r="G603" s="37"/>
      <c r="H603" s="79">
        <v>40000</v>
      </c>
      <c r="I603" s="79"/>
      <c r="J603" s="79"/>
    </row>
    <row r="604" spans="1:10" x14ac:dyDescent="0.25">
      <c r="A604" s="69">
        <v>42979</v>
      </c>
      <c r="B604" s="112" t="s">
        <v>282</v>
      </c>
      <c r="C604" s="111" t="s">
        <v>224</v>
      </c>
      <c r="D604" s="65">
        <v>42983</v>
      </c>
      <c r="E604" s="61" t="s">
        <v>239</v>
      </c>
      <c r="F604" s="37" t="s">
        <v>82</v>
      </c>
      <c r="G604" s="37"/>
      <c r="H604" s="79">
        <v>40000</v>
      </c>
      <c r="I604" s="79"/>
      <c r="J604" s="79"/>
    </row>
    <row r="605" spans="1:10" x14ac:dyDescent="0.25">
      <c r="A605" s="69">
        <v>42979</v>
      </c>
      <c r="B605" s="112" t="s">
        <v>282</v>
      </c>
      <c r="C605" s="111" t="s">
        <v>224</v>
      </c>
      <c r="D605" s="65">
        <v>42983</v>
      </c>
      <c r="E605" s="61" t="s">
        <v>239</v>
      </c>
      <c r="F605" s="37" t="s">
        <v>257</v>
      </c>
      <c r="G605" s="37"/>
      <c r="H605" s="79">
        <v>100000</v>
      </c>
      <c r="I605" s="79"/>
      <c r="J605" s="79"/>
    </row>
    <row r="606" spans="1:10" x14ac:dyDescent="0.25">
      <c r="A606" s="69">
        <v>42979</v>
      </c>
      <c r="B606" s="112" t="s">
        <v>282</v>
      </c>
      <c r="C606" s="111" t="s">
        <v>224</v>
      </c>
      <c r="D606" s="65">
        <v>42983</v>
      </c>
      <c r="E606" s="61" t="s">
        <v>239</v>
      </c>
      <c r="F606" s="37" t="s">
        <v>86</v>
      </c>
      <c r="G606" s="37"/>
      <c r="H606" s="79">
        <v>40000</v>
      </c>
      <c r="I606" s="79"/>
      <c r="J606" s="79"/>
    </row>
    <row r="607" spans="1:10" x14ac:dyDescent="0.25">
      <c r="A607" s="69">
        <v>42979</v>
      </c>
      <c r="B607" s="112" t="s">
        <v>282</v>
      </c>
      <c r="C607" s="111" t="s">
        <v>224</v>
      </c>
      <c r="D607" s="65">
        <v>42983</v>
      </c>
      <c r="E607" s="61" t="s">
        <v>239</v>
      </c>
      <c r="F607" s="37" t="s">
        <v>260</v>
      </c>
      <c r="G607" s="37"/>
      <c r="H607" s="79">
        <v>160000</v>
      </c>
      <c r="I607" s="79"/>
      <c r="J607" s="79"/>
    </row>
    <row r="608" spans="1:10" x14ac:dyDescent="0.25">
      <c r="A608" s="69">
        <v>42979</v>
      </c>
      <c r="B608" s="112" t="s">
        <v>282</v>
      </c>
      <c r="C608" s="111" t="s">
        <v>224</v>
      </c>
      <c r="D608" s="65">
        <v>42983</v>
      </c>
      <c r="E608" s="61" t="s">
        <v>239</v>
      </c>
      <c r="F608" s="37" t="s">
        <v>408</v>
      </c>
      <c r="G608" s="37"/>
      <c r="H608" s="79">
        <v>60000</v>
      </c>
      <c r="I608" s="79"/>
      <c r="J608" s="79"/>
    </row>
    <row r="609" spans="1:10" x14ac:dyDescent="0.25">
      <c r="A609" s="69">
        <v>42979</v>
      </c>
      <c r="B609" s="112" t="s">
        <v>282</v>
      </c>
      <c r="C609" s="111" t="s">
        <v>224</v>
      </c>
      <c r="D609" s="65">
        <v>42983</v>
      </c>
      <c r="E609" s="61" t="s">
        <v>239</v>
      </c>
      <c r="F609" s="37" t="s">
        <v>410</v>
      </c>
      <c r="G609" s="37"/>
      <c r="H609" s="79">
        <v>150000</v>
      </c>
      <c r="I609" s="79"/>
      <c r="J609" s="79"/>
    </row>
    <row r="610" spans="1:10" x14ac:dyDescent="0.25">
      <c r="A610" s="69">
        <v>42979</v>
      </c>
      <c r="B610" s="112" t="s">
        <v>282</v>
      </c>
      <c r="C610" s="111" t="s">
        <v>224</v>
      </c>
      <c r="D610" s="65">
        <v>42983</v>
      </c>
      <c r="E610" s="61" t="s">
        <v>239</v>
      </c>
      <c r="F610" s="37" t="s">
        <v>315</v>
      </c>
      <c r="G610" s="37"/>
      <c r="H610" s="79">
        <v>20700</v>
      </c>
      <c r="I610" s="79"/>
      <c r="J610" s="79"/>
    </row>
    <row r="611" spans="1:10" x14ac:dyDescent="0.25">
      <c r="A611" s="69">
        <v>42979</v>
      </c>
      <c r="B611" s="112" t="s">
        <v>282</v>
      </c>
      <c r="C611" s="111" t="s">
        <v>224</v>
      </c>
      <c r="D611" s="65">
        <v>42983</v>
      </c>
      <c r="E611" s="61" t="s">
        <v>239</v>
      </c>
      <c r="F611" s="37" t="s">
        <v>77</v>
      </c>
      <c r="G611" s="37"/>
      <c r="H611" s="79">
        <v>40000</v>
      </c>
      <c r="I611" s="79"/>
      <c r="J611" s="79"/>
    </row>
    <row r="612" spans="1:10" x14ac:dyDescent="0.25">
      <c r="A612" s="69">
        <v>42979</v>
      </c>
      <c r="B612" s="112" t="s">
        <v>282</v>
      </c>
      <c r="C612" s="111" t="s">
        <v>224</v>
      </c>
      <c r="D612" s="65">
        <v>42983</v>
      </c>
      <c r="E612" s="61" t="s">
        <v>239</v>
      </c>
      <c r="F612" s="37" t="s">
        <v>635</v>
      </c>
      <c r="G612" s="37"/>
      <c r="H612" s="79">
        <v>160000</v>
      </c>
      <c r="I612" s="79"/>
      <c r="J612" s="79"/>
    </row>
    <row r="613" spans="1:10" x14ac:dyDescent="0.25">
      <c r="A613" s="69">
        <v>42979</v>
      </c>
      <c r="B613" s="112" t="s">
        <v>282</v>
      </c>
      <c r="C613" s="111" t="s">
        <v>224</v>
      </c>
      <c r="D613" s="65">
        <v>42983</v>
      </c>
      <c r="E613" s="61" t="s">
        <v>239</v>
      </c>
      <c r="F613" s="37" t="s">
        <v>636</v>
      </c>
      <c r="G613" s="37"/>
      <c r="H613" s="79">
        <v>80000</v>
      </c>
      <c r="I613" s="79"/>
      <c r="J613" s="79"/>
    </row>
    <row r="614" spans="1:10" x14ac:dyDescent="0.25">
      <c r="A614" s="69">
        <v>42979</v>
      </c>
      <c r="B614" s="112" t="s">
        <v>282</v>
      </c>
      <c r="C614" s="111" t="s">
        <v>224</v>
      </c>
      <c r="D614" s="65">
        <v>42983</v>
      </c>
      <c r="E614" s="61" t="s">
        <v>239</v>
      </c>
      <c r="F614" s="37" t="s">
        <v>637</v>
      </c>
      <c r="G614" s="37"/>
      <c r="H614" s="79">
        <v>20000</v>
      </c>
      <c r="I614" s="79"/>
      <c r="J614" s="79"/>
    </row>
    <row r="615" spans="1:10" x14ac:dyDescent="0.25">
      <c r="A615" s="69">
        <v>42979</v>
      </c>
      <c r="B615" s="112" t="s">
        <v>282</v>
      </c>
      <c r="C615" s="111" t="s">
        <v>224</v>
      </c>
      <c r="D615" s="65">
        <v>42983</v>
      </c>
      <c r="E615" s="61" t="s">
        <v>239</v>
      </c>
      <c r="F615" s="37" t="s">
        <v>205</v>
      </c>
      <c r="G615" s="37"/>
      <c r="H615" s="79">
        <v>200000</v>
      </c>
      <c r="I615" s="79"/>
      <c r="J615" s="79"/>
    </row>
    <row r="616" spans="1:10" x14ac:dyDescent="0.25">
      <c r="A616" s="69">
        <v>42979</v>
      </c>
      <c r="B616" s="112" t="s">
        <v>282</v>
      </c>
      <c r="C616" s="111" t="s">
        <v>224</v>
      </c>
      <c r="D616" s="65">
        <v>42983</v>
      </c>
      <c r="E616" s="61" t="s">
        <v>239</v>
      </c>
      <c r="F616" s="37" t="s">
        <v>638</v>
      </c>
      <c r="G616" s="37"/>
      <c r="H616" s="79">
        <v>150000</v>
      </c>
      <c r="I616" s="79"/>
      <c r="J616" s="79"/>
    </row>
    <row r="617" spans="1:10" x14ac:dyDescent="0.25">
      <c r="A617" s="69">
        <v>42979</v>
      </c>
      <c r="B617" s="112" t="s">
        <v>282</v>
      </c>
      <c r="C617" s="111" t="s">
        <v>224</v>
      </c>
      <c r="D617" s="65">
        <v>42983</v>
      </c>
      <c r="E617" s="61" t="s">
        <v>76</v>
      </c>
      <c r="F617" s="37" t="s">
        <v>313</v>
      </c>
      <c r="G617" s="37"/>
      <c r="H617" s="79">
        <v>20000</v>
      </c>
      <c r="I617" s="79"/>
      <c r="J617" s="79"/>
    </row>
    <row r="618" spans="1:10" x14ac:dyDescent="0.25">
      <c r="A618" s="69">
        <v>42979</v>
      </c>
      <c r="B618" s="112" t="s">
        <v>282</v>
      </c>
      <c r="C618" s="111" t="s">
        <v>224</v>
      </c>
      <c r="D618" s="65">
        <v>42983</v>
      </c>
      <c r="E618" s="61" t="s">
        <v>76</v>
      </c>
      <c r="F618" s="37" t="s">
        <v>639</v>
      </c>
      <c r="G618" s="37"/>
      <c r="H618" s="79">
        <v>40000</v>
      </c>
      <c r="I618" s="79"/>
      <c r="J618" s="79"/>
    </row>
    <row r="619" spans="1:10" x14ac:dyDescent="0.25">
      <c r="A619" s="69">
        <v>42979</v>
      </c>
      <c r="B619" s="112" t="s">
        <v>282</v>
      </c>
      <c r="C619" s="111" t="s">
        <v>224</v>
      </c>
      <c r="D619" s="65">
        <v>42983</v>
      </c>
      <c r="E619" s="61" t="s">
        <v>129</v>
      </c>
      <c r="F619" s="37" t="s">
        <v>640</v>
      </c>
      <c r="G619" s="37"/>
      <c r="H619" s="79">
        <v>120000</v>
      </c>
      <c r="I619" s="79"/>
      <c r="J619" s="79"/>
    </row>
    <row r="620" spans="1:10" x14ac:dyDescent="0.25">
      <c r="A620" s="69">
        <v>42979</v>
      </c>
      <c r="B620" s="112" t="s">
        <v>282</v>
      </c>
      <c r="C620" s="111" t="s">
        <v>224</v>
      </c>
      <c r="D620" s="65">
        <v>42983</v>
      </c>
      <c r="E620" s="61" t="s">
        <v>129</v>
      </c>
      <c r="F620" s="37" t="s">
        <v>80</v>
      </c>
      <c r="G620" s="37"/>
      <c r="H620" s="79">
        <v>20000</v>
      </c>
      <c r="I620" s="79"/>
      <c r="J620" s="79"/>
    </row>
    <row r="621" spans="1:10" x14ac:dyDescent="0.25">
      <c r="A621" s="69">
        <v>42979</v>
      </c>
      <c r="B621" s="112" t="s">
        <v>282</v>
      </c>
      <c r="C621" s="111" t="s">
        <v>224</v>
      </c>
      <c r="D621" s="65">
        <v>42983</v>
      </c>
      <c r="E621" s="61" t="s">
        <v>129</v>
      </c>
      <c r="F621" s="37" t="s">
        <v>641</v>
      </c>
      <c r="G621" s="37"/>
      <c r="H621" s="79">
        <v>240000</v>
      </c>
      <c r="I621" s="79"/>
      <c r="J621" s="79"/>
    </row>
    <row r="622" spans="1:10" x14ac:dyDescent="0.25">
      <c r="A622" s="69">
        <v>42979</v>
      </c>
      <c r="B622" s="112" t="s">
        <v>282</v>
      </c>
      <c r="C622" s="111" t="s">
        <v>224</v>
      </c>
      <c r="D622" s="65">
        <v>42983</v>
      </c>
      <c r="E622" s="61" t="s">
        <v>129</v>
      </c>
      <c r="F622" s="37" t="s">
        <v>262</v>
      </c>
      <c r="G622" s="37"/>
      <c r="H622" s="79">
        <v>80000</v>
      </c>
      <c r="I622" s="79"/>
      <c r="J622" s="79"/>
    </row>
    <row r="623" spans="1:10" x14ac:dyDescent="0.25">
      <c r="A623" s="69">
        <v>42979</v>
      </c>
      <c r="B623" s="112" t="s">
        <v>282</v>
      </c>
      <c r="C623" s="111" t="s">
        <v>224</v>
      </c>
      <c r="D623" s="65">
        <v>42984</v>
      </c>
      <c r="E623" s="61" t="s">
        <v>76</v>
      </c>
      <c r="F623" s="37" t="s">
        <v>11</v>
      </c>
      <c r="G623" s="37"/>
      <c r="H623" s="79">
        <v>60000</v>
      </c>
      <c r="I623" s="79"/>
      <c r="J623" s="79"/>
    </row>
    <row r="624" spans="1:10" x14ac:dyDescent="0.25">
      <c r="A624" s="69">
        <v>42979</v>
      </c>
      <c r="B624" s="112" t="s">
        <v>282</v>
      </c>
      <c r="C624" s="111" t="s">
        <v>224</v>
      </c>
      <c r="D624" s="65">
        <v>42986</v>
      </c>
      <c r="E624" s="61" t="s">
        <v>239</v>
      </c>
      <c r="F624" s="37" t="s">
        <v>132</v>
      </c>
      <c r="G624" s="37"/>
      <c r="H624" s="79">
        <v>20100</v>
      </c>
      <c r="I624" s="79"/>
      <c r="J624" s="79"/>
    </row>
    <row r="625" spans="1:10" x14ac:dyDescent="0.25">
      <c r="A625" s="69">
        <v>42979</v>
      </c>
      <c r="B625" s="112" t="s">
        <v>282</v>
      </c>
      <c r="C625" s="111" t="s">
        <v>224</v>
      </c>
      <c r="D625" s="65">
        <v>42989</v>
      </c>
      <c r="E625" s="61" t="s">
        <v>76</v>
      </c>
      <c r="F625" s="37" t="s">
        <v>413</v>
      </c>
      <c r="G625" s="37"/>
      <c r="H625" s="79">
        <v>40000</v>
      </c>
      <c r="I625" s="79"/>
      <c r="J625" s="79"/>
    </row>
    <row r="626" spans="1:10" x14ac:dyDescent="0.25">
      <c r="A626" s="69">
        <v>42979</v>
      </c>
      <c r="B626" s="112" t="s">
        <v>282</v>
      </c>
      <c r="C626" s="111" t="s">
        <v>224</v>
      </c>
      <c r="D626" s="65">
        <v>42989</v>
      </c>
      <c r="E626" s="61" t="s">
        <v>129</v>
      </c>
      <c r="F626" s="37" t="s">
        <v>314</v>
      </c>
      <c r="G626" s="37"/>
      <c r="H626" s="79">
        <v>40039</v>
      </c>
      <c r="I626" s="79"/>
      <c r="J626" s="79"/>
    </row>
    <row r="627" spans="1:10" x14ac:dyDescent="0.25">
      <c r="A627" s="69">
        <v>42979</v>
      </c>
      <c r="B627" s="112" t="s">
        <v>282</v>
      </c>
      <c r="C627" s="111" t="s">
        <v>224</v>
      </c>
      <c r="D627" s="65">
        <v>42989</v>
      </c>
      <c r="E627" s="61" t="s">
        <v>76</v>
      </c>
      <c r="F627" s="37" t="s">
        <v>384</v>
      </c>
      <c r="G627" s="37"/>
      <c r="H627" s="79">
        <v>17500</v>
      </c>
      <c r="I627" s="79"/>
      <c r="J627" s="79"/>
    </row>
    <row r="628" spans="1:10" x14ac:dyDescent="0.25">
      <c r="A628" s="69">
        <v>42979</v>
      </c>
      <c r="B628" s="112" t="s">
        <v>282</v>
      </c>
      <c r="C628" s="111" t="s">
        <v>224</v>
      </c>
      <c r="D628" s="65">
        <v>42989</v>
      </c>
      <c r="E628" s="61" t="s">
        <v>239</v>
      </c>
      <c r="F628" s="37" t="s">
        <v>466</v>
      </c>
      <c r="G628" s="37"/>
      <c r="H628" s="79">
        <v>20000</v>
      </c>
      <c r="I628" s="79"/>
      <c r="J628" s="79"/>
    </row>
    <row r="629" spans="1:10" x14ac:dyDescent="0.25">
      <c r="A629" s="69">
        <v>42979</v>
      </c>
      <c r="B629" s="112" t="s">
        <v>282</v>
      </c>
      <c r="C629" s="111" t="s">
        <v>224</v>
      </c>
      <c r="D629" s="65">
        <v>42990</v>
      </c>
      <c r="E629" s="61" t="s">
        <v>76</v>
      </c>
      <c r="F629" s="37" t="s">
        <v>82</v>
      </c>
      <c r="G629" s="37"/>
      <c r="H629" s="79">
        <v>100000</v>
      </c>
      <c r="I629" s="79"/>
      <c r="J629" s="79"/>
    </row>
    <row r="630" spans="1:10" x14ac:dyDescent="0.25">
      <c r="A630" s="69">
        <v>42979</v>
      </c>
      <c r="B630" s="112" t="s">
        <v>282</v>
      </c>
      <c r="C630" s="111" t="s">
        <v>224</v>
      </c>
      <c r="D630" s="65">
        <v>42993</v>
      </c>
      <c r="E630" s="61" t="s">
        <v>76</v>
      </c>
      <c r="F630" s="37" t="s">
        <v>628</v>
      </c>
      <c r="G630" s="37"/>
      <c r="H630" s="79">
        <v>40000</v>
      </c>
      <c r="I630" s="79"/>
      <c r="J630" s="79"/>
    </row>
    <row r="631" spans="1:10" x14ac:dyDescent="0.25">
      <c r="A631" s="69">
        <v>42979</v>
      </c>
      <c r="B631" s="112" t="s">
        <v>282</v>
      </c>
      <c r="C631" s="111" t="s">
        <v>224</v>
      </c>
      <c r="D631" s="65">
        <v>42993</v>
      </c>
      <c r="E631" s="61" t="s">
        <v>76</v>
      </c>
      <c r="F631" s="37" t="s">
        <v>99</v>
      </c>
      <c r="G631" s="37"/>
      <c r="H631" s="79">
        <v>20094</v>
      </c>
      <c r="I631" s="79"/>
      <c r="J631" s="79"/>
    </row>
    <row r="632" spans="1:10" x14ac:dyDescent="0.25">
      <c r="A632" s="69">
        <v>42979</v>
      </c>
      <c r="B632" s="112" t="s">
        <v>282</v>
      </c>
      <c r="C632" s="111" t="s">
        <v>224</v>
      </c>
      <c r="D632" s="65">
        <v>42999</v>
      </c>
      <c r="E632" s="61" t="s">
        <v>76</v>
      </c>
      <c r="F632" s="37" t="s">
        <v>18</v>
      </c>
      <c r="G632" s="37"/>
      <c r="H632" s="79">
        <v>20080</v>
      </c>
      <c r="I632" s="79"/>
      <c r="J632" s="79"/>
    </row>
    <row r="633" spans="1:10" x14ac:dyDescent="0.25">
      <c r="A633" s="69">
        <v>42979</v>
      </c>
      <c r="B633" s="112" t="s">
        <v>282</v>
      </c>
      <c r="C633" s="111" t="s">
        <v>224</v>
      </c>
      <c r="D633" s="65">
        <v>43000</v>
      </c>
      <c r="E633" s="61" t="s">
        <v>76</v>
      </c>
      <c r="F633" s="37" t="s">
        <v>9</v>
      </c>
      <c r="G633" s="37"/>
      <c r="H633" s="79">
        <v>20000</v>
      </c>
      <c r="I633" s="79"/>
      <c r="J633" s="79"/>
    </row>
    <row r="634" spans="1:10" x14ac:dyDescent="0.25">
      <c r="A634" s="69">
        <v>42979</v>
      </c>
      <c r="B634" s="112" t="s">
        <v>282</v>
      </c>
      <c r="C634" s="111" t="s">
        <v>224</v>
      </c>
      <c r="D634" s="65">
        <v>43000</v>
      </c>
      <c r="E634" s="61" t="s">
        <v>76</v>
      </c>
      <c r="F634" s="37" t="s">
        <v>131</v>
      </c>
      <c r="G634" s="37"/>
      <c r="H634" s="79">
        <v>20000</v>
      </c>
      <c r="I634" s="79"/>
      <c r="J634" s="79"/>
    </row>
    <row r="635" spans="1:10" x14ac:dyDescent="0.25">
      <c r="A635" s="69">
        <v>42979</v>
      </c>
      <c r="B635" s="112" t="s">
        <v>282</v>
      </c>
      <c r="C635" s="111" t="s">
        <v>224</v>
      </c>
      <c r="D635" s="65">
        <v>43000</v>
      </c>
      <c r="E635" s="61" t="s">
        <v>239</v>
      </c>
      <c r="F635" s="37" t="s">
        <v>142</v>
      </c>
      <c r="G635" s="37"/>
      <c r="H635" s="79">
        <v>240000</v>
      </c>
      <c r="I635" s="79"/>
      <c r="J635" s="79"/>
    </row>
    <row r="636" spans="1:10" x14ac:dyDescent="0.25">
      <c r="A636" s="69">
        <v>42979</v>
      </c>
      <c r="B636" s="112" t="s">
        <v>282</v>
      </c>
      <c r="C636" s="111" t="s">
        <v>224</v>
      </c>
      <c r="D636" s="65">
        <v>43000</v>
      </c>
      <c r="E636" s="61" t="s">
        <v>239</v>
      </c>
      <c r="F636" s="37" t="s">
        <v>646</v>
      </c>
      <c r="G636" s="37"/>
      <c r="H636" s="79">
        <v>140000</v>
      </c>
      <c r="I636" s="79"/>
      <c r="J636" s="79"/>
    </row>
    <row r="637" spans="1:10" x14ac:dyDescent="0.25">
      <c r="A637" s="69">
        <v>42979</v>
      </c>
      <c r="B637" s="112" t="s">
        <v>282</v>
      </c>
      <c r="C637" s="111" t="s">
        <v>224</v>
      </c>
      <c r="D637" s="65">
        <v>43000</v>
      </c>
      <c r="E637" s="61" t="s">
        <v>239</v>
      </c>
      <c r="F637" s="37" t="s">
        <v>91</v>
      </c>
      <c r="G637" s="37"/>
      <c r="H637" s="79">
        <v>20028</v>
      </c>
      <c r="I637" s="79"/>
      <c r="J637" s="79"/>
    </row>
    <row r="638" spans="1:10" x14ac:dyDescent="0.25">
      <c r="A638" s="69">
        <v>42979</v>
      </c>
      <c r="B638" s="112" t="s">
        <v>282</v>
      </c>
      <c r="C638" s="111" t="s">
        <v>224</v>
      </c>
      <c r="D638" s="65">
        <v>43003</v>
      </c>
      <c r="E638" s="61" t="s">
        <v>76</v>
      </c>
      <c r="F638" s="37" t="s">
        <v>87</v>
      </c>
      <c r="G638" s="37"/>
      <c r="H638" s="79">
        <v>20000</v>
      </c>
      <c r="I638" s="79"/>
      <c r="J638" s="79"/>
    </row>
    <row r="639" spans="1:10" x14ac:dyDescent="0.25">
      <c r="A639" s="69">
        <v>42979</v>
      </c>
      <c r="B639" s="112" t="s">
        <v>282</v>
      </c>
      <c r="C639" s="111" t="s">
        <v>224</v>
      </c>
      <c r="D639" s="65">
        <v>43003</v>
      </c>
      <c r="E639" s="61" t="s">
        <v>239</v>
      </c>
      <c r="F639" s="37" t="s">
        <v>466</v>
      </c>
      <c r="G639" s="37"/>
      <c r="H639" s="79">
        <v>20000</v>
      </c>
      <c r="I639" s="79"/>
      <c r="J639" s="79"/>
    </row>
    <row r="640" spans="1:10" x14ac:dyDescent="0.25">
      <c r="A640" s="69">
        <v>42979</v>
      </c>
      <c r="B640" s="112" t="s">
        <v>282</v>
      </c>
      <c r="C640" s="111" t="s">
        <v>224</v>
      </c>
      <c r="D640" s="65">
        <v>43003</v>
      </c>
      <c r="E640" s="61" t="s">
        <v>76</v>
      </c>
      <c r="F640" s="37" t="s">
        <v>198</v>
      </c>
      <c r="G640" s="37"/>
      <c r="H640" s="79">
        <v>60000</v>
      </c>
      <c r="I640" s="79"/>
      <c r="J640" s="79"/>
    </row>
    <row r="641" spans="1:10" x14ac:dyDescent="0.25">
      <c r="A641" s="69">
        <v>42979</v>
      </c>
      <c r="B641" s="112" t="s">
        <v>282</v>
      </c>
      <c r="C641" s="111" t="s">
        <v>224</v>
      </c>
      <c r="D641" s="65">
        <v>43003</v>
      </c>
      <c r="E641" s="61" t="s">
        <v>239</v>
      </c>
      <c r="F641" s="37" t="s">
        <v>466</v>
      </c>
      <c r="G641" s="37"/>
      <c r="H641" s="79">
        <v>20000</v>
      </c>
      <c r="I641" s="79"/>
      <c r="J641" s="79"/>
    </row>
    <row r="642" spans="1:10" x14ac:dyDescent="0.25">
      <c r="A642" s="69">
        <v>42979</v>
      </c>
      <c r="B642" s="112" t="s">
        <v>282</v>
      </c>
      <c r="C642" s="111" t="s">
        <v>224</v>
      </c>
      <c r="D642" s="65">
        <v>43003</v>
      </c>
      <c r="E642" s="61" t="s">
        <v>239</v>
      </c>
      <c r="F642" s="37" t="s">
        <v>466</v>
      </c>
      <c r="G642" s="37"/>
      <c r="H642" s="79">
        <v>20000</v>
      </c>
      <c r="I642" s="79"/>
      <c r="J642" s="79"/>
    </row>
    <row r="643" spans="1:10" x14ac:dyDescent="0.25">
      <c r="A643" s="69">
        <v>42979</v>
      </c>
      <c r="B643" s="112" t="s">
        <v>282</v>
      </c>
      <c r="C643" s="111" t="s">
        <v>224</v>
      </c>
      <c r="D643" s="65">
        <v>43004</v>
      </c>
      <c r="E643" s="61" t="s">
        <v>76</v>
      </c>
      <c r="F643" s="37" t="s">
        <v>648</v>
      </c>
      <c r="G643" s="37"/>
      <c r="H643" s="79">
        <v>400000</v>
      </c>
      <c r="I643" s="79"/>
      <c r="J643" s="79"/>
    </row>
    <row r="644" spans="1:10" x14ac:dyDescent="0.25">
      <c r="A644" s="69">
        <v>42979</v>
      </c>
      <c r="B644" s="112" t="s">
        <v>282</v>
      </c>
      <c r="C644" s="111" t="s">
        <v>224</v>
      </c>
      <c r="D644" s="65">
        <v>43004</v>
      </c>
      <c r="E644" s="61" t="s">
        <v>76</v>
      </c>
      <c r="F644" s="37" t="s">
        <v>127</v>
      </c>
      <c r="G644" s="37"/>
      <c r="H644" s="79">
        <v>20000</v>
      </c>
      <c r="I644" s="79"/>
      <c r="J644" s="79"/>
    </row>
    <row r="645" spans="1:10" x14ac:dyDescent="0.25">
      <c r="A645" s="69">
        <v>42979</v>
      </c>
      <c r="B645" s="112" t="s">
        <v>282</v>
      </c>
      <c r="C645" s="111" t="s">
        <v>224</v>
      </c>
      <c r="D645" s="65">
        <v>43004</v>
      </c>
      <c r="E645" s="61" t="s">
        <v>239</v>
      </c>
      <c r="F645" s="37" t="s">
        <v>21</v>
      </c>
      <c r="G645" s="37"/>
      <c r="H645" s="79">
        <v>20109</v>
      </c>
      <c r="I645" s="79"/>
      <c r="J645" s="79"/>
    </row>
    <row r="646" spans="1:10" x14ac:dyDescent="0.25">
      <c r="A646" s="69">
        <v>42979</v>
      </c>
      <c r="B646" s="112" t="s">
        <v>282</v>
      </c>
      <c r="C646" s="111" t="s">
        <v>224</v>
      </c>
      <c r="D646" s="65">
        <v>43004</v>
      </c>
      <c r="E646" s="61" t="s">
        <v>76</v>
      </c>
      <c r="F646" s="37" t="s">
        <v>93</v>
      </c>
      <c r="G646" s="37"/>
      <c r="H646" s="79">
        <v>20000</v>
      </c>
      <c r="I646" s="79"/>
      <c r="J646" s="79"/>
    </row>
    <row r="647" spans="1:10" x14ac:dyDescent="0.25">
      <c r="A647" s="69">
        <v>42979</v>
      </c>
      <c r="B647" s="112" t="s">
        <v>282</v>
      </c>
      <c r="C647" s="111" t="s">
        <v>224</v>
      </c>
      <c r="D647" s="65">
        <v>43005</v>
      </c>
      <c r="E647" s="61" t="s">
        <v>76</v>
      </c>
      <c r="F647" s="37" t="s">
        <v>89</v>
      </c>
      <c r="G647" s="37"/>
      <c r="H647" s="79">
        <v>20051</v>
      </c>
      <c r="I647" s="79"/>
      <c r="J647" s="79"/>
    </row>
    <row r="648" spans="1:10" x14ac:dyDescent="0.25">
      <c r="A648" s="69">
        <v>42979</v>
      </c>
      <c r="B648" s="112" t="s">
        <v>282</v>
      </c>
      <c r="C648" s="111" t="s">
        <v>224</v>
      </c>
      <c r="D648" s="65">
        <v>43005</v>
      </c>
      <c r="E648" s="61" t="s">
        <v>76</v>
      </c>
      <c r="F648" s="37" t="s">
        <v>14</v>
      </c>
      <c r="G648" s="37"/>
      <c r="H648" s="79">
        <v>20000</v>
      </c>
      <c r="I648" s="79"/>
      <c r="J648" s="79"/>
    </row>
    <row r="649" spans="1:10" x14ac:dyDescent="0.25">
      <c r="A649" s="69">
        <v>42979</v>
      </c>
      <c r="B649" s="112" t="s">
        <v>282</v>
      </c>
      <c r="C649" s="111" t="s">
        <v>224</v>
      </c>
      <c r="D649" s="65">
        <v>43006</v>
      </c>
      <c r="E649" s="61" t="s">
        <v>76</v>
      </c>
      <c r="F649" s="37" t="s">
        <v>256</v>
      </c>
      <c r="G649" s="37"/>
      <c r="H649" s="79">
        <v>240000</v>
      </c>
      <c r="I649" s="79"/>
      <c r="J649" s="79"/>
    </row>
    <row r="650" spans="1:10" x14ac:dyDescent="0.25">
      <c r="A650" s="69">
        <v>42979</v>
      </c>
      <c r="B650" s="112" t="s">
        <v>282</v>
      </c>
      <c r="C650" s="111" t="s">
        <v>224</v>
      </c>
      <c r="D650" s="65">
        <v>43007</v>
      </c>
      <c r="E650" s="61" t="s">
        <v>76</v>
      </c>
      <c r="F650" s="37" t="s">
        <v>17</v>
      </c>
      <c r="G650" s="37"/>
      <c r="H650" s="79">
        <v>20072</v>
      </c>
      <c r="I650" s="79"/>
      <c r="J650" s="79"/>
    </row>
    <row r="651" spans="1:10" x14ac:dyDescent="0.25">
      <c r="A651" s="69">
        <v>42979</v>
      </c>
      <c r="B651" s="112" t="s">
        <v>282</v>
      </c>
      <c r="C651" s="111" t="s">
        <v>224</v>
      </c>
      <c r="D651" s="65">
        <v>43007</v>
      </c>
      <c r="E651" s="61" t="s">
        <v>76</v>
      </c>
      <c r="F651" s="37" t="s">
        <v>16</v>
      </c>
      <c r="G651" s="37"/>
      <c r="H651" s="79">
        <v>20037</v>
      </c>
      <c r="I651" s="79"/>
      <c r="J651" s="79"/>
    </row>
    <row r="652" spans="1:10" x14ac:dyDescent="0.25">
      <c r="A652" s="123">
        <v>42979</v>
      </c>
      <c r="B652" s="70" t="s">
        <v>282</v>
      </c>
      <c r="C652" s="123" t="s">
        <v>224</v>
      </c>
      <c r="D652" s="124">
        <v>43007</v>
      </c>
      <c r="E652" s="125" t="s">
        <v>76</v>
      </c>
      <c r="F652" s="70" t="s">
        <v>11</v>
      </c>
      <c r="G652" s="70"/>
      <c r="H652" s="126">
        <v>20000</v>
      </c>
      <c r="I652" s="126"/>
      <c r="J652" s="126"/>
    </row>
    <row r="653" spans="1:10" x14ac:dyDescent="0.25">
      <c r="A653" s="69">
        <v>43009</v>
      </c>
      <c r="B653" s="112" t="s">
        <v>282</v>
      </c>
      <c r="C653" s="111" t="s">
        <v>224</v>
      </c>
      <c r="D653" s="65">
        <v>43010</v>
      </c>
      <c r="E653" s="61" t="s">
        <v>76</v>
      </c>
      <c r="F653" s="37" t="s">
        <v>3</v>
      </c>
      <c r="G653" s="37"/>
      <c r="H653" s="79">
        <v>20000</v>
      </c>
      <c r="I653" s="79"/>
      <c r="J653" s="79"/>
    </row>
    <row r="654" spans="1:10" x14ac:dyDescent="0.25">
      <c r="A654" s="69">
        <v>43009</v>
      </c>
      <c r="B654" s="112" t="s">
        <v>282</v>
      </c>
      <c r="C654" s="111" t="s">
        <v>224</v>
      </c>
      <c r="D654" s="65">
        <v>43010</v>
      </c>
      <c r="E654" s="61" t="s">
        <v>76</v>
      </c>
      <c r="F654" s="37" t="s">
        <v>135</v>
      </c>
      <c r="G654" s="37"/>
      <c r="H654" s="79">
        <v>20000</v>
      </c>
      <c r="I654" s="79"/>
      <c r="J654" s="79"/>
    </row>
    <row r="655" spans="1:10" x14ac:dyDescent="0.25">
      <c r="A655" s="69">
        <v>43009</v>
      </c>
      <c r="B655" s="112" t="s">
        <v>282</v>
      </c>
      <c r="C655" s="111" t="s">
        <v>224</v>
      </c>
      <c r="D655" s="65">
        <v>43010</v>
      </c>
      <c r="E655" s="61" t="s">
        <v>76</v>
      </c>
      <c r="F655" s="37" t="s">
        <v>652</v>
      </c>
      <c r="G655" s="37"/>
      <c r="H655" s="79">
        <v>15270</v>
      </c>
      <c r="I655" s="79"/>
      <c r="J655" s="79"/>
    </row>
    <row r="656" spans="1:10" x14ac:dyDescent="0.25">
      <c r="A656" s="69">
        <v>43009</v>
      </c>
      <c r="B656" s="112" t="s">
        <v>282</v>
      </c>
      <c r="C656" s="111" t="s">
        <v>224</v>
      </c>
      <c r="D656" s="65">
        <v>43010</v>
      </c>
      <c r="E656" s="61" t="s">
        <v>76</v>
      </c>
      <c r="F656" s="37" t="s">
        <v>628</v>
      </c>
      <c r="G656" s="37"/>
      <c r="H656" s="79">
        <v>20000</v>
      </c>
      <c r="I656" s="79"/>
      <c r="J656" s="79"/>
    </row>
    <row r="657" spans="1:10" x14ac:dyDescent="0.25">
      <c r="A657" s="69">
        <v>43009</v>
      </c>
      <c r="B657" s="112" t="s">
        <v>282</v>
      </c>
      <c r="C657" s="111" t="s">
        <v>224</v>
      </c>
      <c r="D657" s="65">
        <v>43010</v>
      </c>
      <c r="E657" s="61" t="s">
        <v>76</v>
      </c>
      <c r="F657" s="37" t="s">
        <v>94</v>
      </c>
      <c r="G657" s="37"/>
      <c r="H657" s="79">
        <v>20054</v>
      </c>
      <c r="I657" s="79"/>
      <c r="J657" s="79"/>
    </row>
    <row r="658" spans="1:10" x14ac:dyDescent="0.25">
      <c r="A658" s="69">
        <v>43009</v>
      </c>
      <c r="B658" s="112" t="s">
        <v>282</v>
      </c>
      <c r="C658" s="111" t="s">
        <v>224</v>
      </c>
      <c r="D658" s="65">
        <v>43010</v>
      </c>
      <c r="E658" s="61" t="s">
        <v>76</v>
      </c>
      <c r="F658" s="37" t="s">
        <v>206</v>
      </c>
      <c r="G658" s="37"/>
      <c r="H658" s="79">
        <v>20000</v>
      </c>
      <c r="I658" s="79"/>
      <c r="J658" s="79"/>
    </row>
    <row r="659" spans="1:10" x14ac:dyDescent="0.25">
      <c r="A659" s="69">
        <v>43009</v>
      </c>
      <c r="B659" s="112" t="s">
        <v>282</v>
      </c>
      <c r="C659" s="111" t="s">
        <v>224</v>
      </c>
      <c r="D659" s="65">
        <v>43010</v>
      </c>
      <c r="E659" s="61" t="s">
        <v>76</v>
      </c>
      <c r="F659" s="37" t="s">
        <v>653</v>
      </c>
      <c r="G659" s="37"/>
      <c r="H659" s="79">
        <v>20000</v>
      </c>
      <c r="I659" s="79"/>
      <c r="J659" s="79"/>
    </row>
    <row r="660" spans="1:10" x14ac:dyDescent="0.25">
      <c r="A660" s="69">
        <v>43009</v>
      </c>
      <c r="B660" s="112" t="s">
        <v>282</v>
      </c>
      <c r="C660" s="111" t="s">
        <v>224</v>
      </c>
      <c r="D660" s="65">
        <v>43010</v>
      </c>
      <c r="E660" s="61" t="s">
        <v>76</v>
      </c>
      <c r="F660" s="37" t="s">
        <v>511</v>
      </c>
      <c r="G660" s="37"/>
      <c r="H660" s="79">
        <v>100104</v>
      </c>
      <c r="I660" s="79"/>
      <c r="J660" s="79"/>
    </row>
    <row r="661" spans="1:10" x14ac:dyDescent="0.25">
      <c r="A661" s="69">
        <v>43009</v>
      </c>
      <c r="B661" s="112" t="s">
        <v>282</v>
      </c>
      <c r="C661" s="111" t="s">
        <v>224</v>
      </c>
      <c r="D661" s="65">
        <v>43010</v>
      </c>
      <c r="E661" s="61" t="s">
        <v>76</v>
      </c>
      <c r="F661" s="37" t="s">
        <v>80</v>
      </c>
      <c r="G661" s="37"/>
      <c r="H661" s="79">
        <v>20000</v>
      </c>
      <c r="I661" s="79"/>
      <c r="J661" s="79"/>
    </row>
    <row r="662" spans="1:10" x14ac:dyDescent="0.25">
      <c r="A662" s="69">
        <v>43009</v>
      </c>
      <c r="B662" s="112" t="s">
        <v>282</v>
      </c>
      <c r="C662" s="111" t="s">
        <v>224</v>
      </c>
      <c r="D662" s="65">
        <v>43010</v>
      </c>
      <c r="E662" s="61" t="s">
        <v>76</v>
      </c>
      <c r="F662" s="37" t="s">
        <v>654</v>
      </c>
      <c r="G662" s="37"/>
      <c r="H662" s="79">
        <v>20000</v>
      </c>
      <c r="I662" s="79"/>
      <c r="J662" s="79"/>
    </row>
    <row r="663" spans="1:10" x14ac:dyDescent="0.25">
      <c r="A663" s="69">
        <v>43009</v>
      </c>
      <c r="B663" s="112" t="s">
        <v>282</v>
      </c>
      <c r="C663" s="111" t="s">
        <v>224</v>
      </c>
      <c r="D663" s="65">
        <v>43011</v>
      </c>
      <c r="E663" s="61" t="s">
        <v>76</v>
      </c>
      <c r="F663" s="37" t="s">
        <v>655</v>
      </c>
      <c r="G663" s="37"/>
      <c r="H663" s="79">
        <v>120049</v>
      </c>
      <c r="I663" s="79"/>
      <c r="J663" s="79"/>
    </row>
    <row r="664" spans="1:10" x14ac:dyDescent="0.25">
      <c r="A664" s="69">
        <v>43009</v>
      </c>
      <c r="B664" s="112" t="s">
        <v>282</v>
      </c>
      <c r="C664" s="111" t="s">
        <v>224</v>
      </c>
      <c r="D664" s="65">
        <v>43013</v>
      </c>
      <c r="E664" s="61" t="s">
        <v>76</v>
      </c>
      <c r="F664" s="37" t="s">
        <v>313</v>
      </c>
      <c r="G664" s="37"/>
      <c r="H664" s="79">
        <v>20000</v>
      </c>
      <c r="I664" s="79"/>
      <c r="J664" s="79"/>
    </row>
    <row r="665" spans="1:10" x14ac:dyDescent="0.25">
      <c r="A665" s="69">
        <v>43009</v>
      </c>
      <c r="B665" s="112" t="s">
        <v>282</v>
      </c>
      <c r="C665" s="111" t="s">
        <v>224</v>
      </c>
      <c r="D665" s="65">
        <v>43013</v>
      </c>
      <c r="E665" s="61" t="s">
        <v>239</v>
      </c>
      <c r="F665" s="37" t="s">
        <v>376</v>
      </c>
      <c r="G665" s="37"/>
      <c r="H665" s="79">
        <v>20000</v>
      </c>
      <c r="I665" s="79"/>
      <c r="J665" s="79"/>
    </row>
    <row r="666" spans="1:10" x14ac:dyDescent="0.25">
      <c r="A666" s="69">
        <v>43009</v>
      </c>
      <c r="B666" s="112" t="s">
        <v>282</v>
      </c>
      <c r="C666" s="111" t="s">
        <v>224</v>
      </c>
      <c r="D666" s="65">
        <v>43013</v>
      </c>
      <c r="E666" s="61" t="s">
        <v>129</v>
      </c>
      <c r="F666" s="37" t="s">
        <v>656</v>
      </c>
      <c r="G666" s="37"/>
      <c r="H666" s="79">
        <v>40000</v>
      </c>
      <c r="I666" s="79"/>
      <c r="J666" s="79"/>
    </row>
    <row r="667" spans="1:10" x14ac:dyDescent="0.25">
      <c r="A667" s="69">
        <v>43009</v>
      </c>
      <c r="B667" s="112" t="s">
        <v>282</v>
      </c>
      <c r="C667" s="111" t="s">
        <v>224</v>
      </c>
      <c r="D667" s="65">
        <v>43013</v>
      </c>
      <c r="E667" s="61" t="s">
        <v>129</v>
      </c>
      <c r="F667" s="37" t="s">
        <v>86</v>
      </c>
      <c r="G667" s="37"/>
      <c r="H667" s="79">
        <v>60000</v>
      </c>
      <c r="I667" s="79"/>
      <c r="J667" s="79"/>
    </row>
    <row r="668" spans="1:10" x14ac:dyDescent="0.25">
      <c r="A668" s="69">
        <v>43009</v>
      </c>
      <c r="B668" s="112" t="s">
        <v>282</v>
      </c>
      <c r="C668" s="111" t="s">
        <v>224</v>
      </c>
      <c r="D668" s="65">
        <v>43014</v>
      </c>
      <c r="E668" s="61" t="s">
        <v>239</v>
      </c>
      <c r="F668" s="37" t="s">
        <v>91</v>
      </c>
      <c r="G668" s="37"/>
      <c r="H668" s="79">
        <v>20028</v>
      </c>
      <c r="I668" s="79"/>
      <c r="J668" s="79"/>
    </row>
    <row r="669" spans="1:10" x14ac:dyDescent="0.25">
      <c r="A669" s="69">
        <v>43009</v>
      </c>
      <c r="B669" s="112" t="s">
        <v>282</v>
      </c>
      <c r="C669" s="111" t="s">
        <v>224</v>
      </c>
      <c r="D669" s="65">
        <v>43014</v>
      </c>
      <c r="E669" s="61" t="s">
        <v>76</v>
      </c>
      <c r="F669" s="37" t="s">
        <v>413</v>
      </c>
      <c r="G669" s="37"/>
      <c r="H669" s="79">
        <v>20000</v>
      </c>
      <c r="I669" s="79"/>
      <c r="J669" s="79"/>
    </row>
    <row r="670" spans="1:10" x14ac:dyDescent="0.25">
      <c r="A670" s="69">
        <v>43009</v>
      </c>
      <c r="B670" s="112" t="s">
        <v>282</v>
      </c>
      <c r="C670" s="111" t="s">
        <v>224</v>
      </c>
      <c r="D670" s="65">
        <v>43018</v>
      </c>
      <c r="E670" s="61" t="s">
        <v>76</v>
      </c>
      <c r="F670" s="37" t="s">
        <v>87</v>
      </c>
      <c r="G670" s="37"/>
      <c r="H670" s="79">
        <v>20000</v>
      </c>
      <c r="I670" s="79"/>
      <c r="J670" s="79"/>
    </row>
    <row r="671" spans="1:10" x14ac:dyDescent="0.25">
      <c r="A671" s="69">
        <v>43009</v>
      </c>
      <c r="B671" s="112" t="s">
        <v>282</v>
      </c>
      <c r="C671" s="111" t="s">
        <v>224</v>
      </c>
      <c r="D671" s="65">
        <v>43018</v>
      </c>
      <c r="E671" s="61" t="s">
        <v>239</v>
      </c>
      <c r="F671" s="37" t="s">
        <v>466</v>
      </c>
      <c r="G671" s="37"/>
      <c r="H671" s="79">
        <v>20000</v>
      </c>
      <c r="I671" s="79"/>
      <c r="J671" s="79"/>
    </row>
    <row r="672" spans="1:10" x14ac:dyDescent="0.25">
      <c r="A672" s="69">
        <v>43009</v>
      </c>
      <c r="B672" s="112" t="s">
        <v>282</v>
      </c>
      <c r="C672" s="111" t="s">
        <v>224</v>
      </c>
      <c r="D672" s="65">
        <v>43018</v>
      </c>
      <c r="E672" s="61" t="s">
        <v>239</v>
      </c>
      <c r="F672" s="37" t="s">
        <v>132</v>
      </c>
      <c r="G672" s="37"/>
      <c r="H672" s="79">
        <v>20100</v>
      </c>
      <c r="I672" s="79"/>
      <c r="J672" s="79"/>
    </row>
    <row r="673" spans="1:10" x14ac:dyDescent="0.25">
      <c r="A673" s="69">
        <v>43009</v>
      </c>
      <c r="B673" s="112" t="s">
        <v>282</v>
      </c>
      <c r="C673" s="111" t="s">
        <v>224</v>
      </c>
      <c r="D673" s="65">
        <v>43019</v>
      </c>
      <c r="E673" s="61" t="s">
        <v>76</v>
      </c>
      <c r="F673" s="37" t="s">
        <v>648</v>
      </c>
      <c r="G673" s="37"/>
      <c r="H673" s="79">
        <v>200000</v>
      </c>
      <c r="I673" s="79"/>
      <c r="J673" s="79"/>
    </row>
    <row r="674" spans="1:10" x14ac:dyDescent="0.25">
      <c r="A674" s="69">
        <v>43009</v>
      </c>
      <c r="B674" s="112" t="s">
        <v>282</v>
      </c>
      <c r="C674" s="111" t="s">
        <v>224</v>
      </c>
      <c r="D674" s="65">
        <v>43019</v>
      </c>
      <c r="E674" s="61" t="s">
        <v>239</v>
      </c>
      <c r="F674" s="37" t="s">
        <v>376</v>
      </c>
      <c r="G674" s="37"/>
      <c r="H674" s="79">
        <v>20000</v>
      </c>
      <c r="I674" s="79"/>
      <c r="J674" s="79"/>
    </row>
    <row r="675" spans="1:10" x14ac:dyDescent="0.25">
      <c r="A675" s="69">
        <v>43009</v>
      </c>
      <c r="B675" s="112" t="s">
        <v>282</v>
      </c>
      <c r="C675" s="111" t="s">
        <v>224</v>
      </c>
      <c r="D675" s="65">
        <v>43024</v>
      </c>
      <c r="E675" s="61" t="s">
        <v>239</v>
      </c>
      <c r="F675" s="37" t="s">
        <v>657</v>
      </c>
      <c r="G675" s="37"/>
      <c r="H675" s="79">
        <v>160000</v>
      </c>
      <c r="I675" s="79"/>
      <c r="J675" s="79"/>
    </row>
    <row r="676" spans="1:10" x14ac:dyDescent="0.25">
      <c r="A676" s="69">
        <v>43009</v>
      </c>
      <c r="B676" s="112" t="s">
        <v>282</v>
      </c>
      <c r="C676" s="111" t="s">
        <v>224</v>
      </c>
      <c r="D676" s="65">
        <v>43024</v>
      </c>
      <c r="E676" s="61" t="s">
        <v>239</v>
      </c>
      <c r="F676" s="37" t="s">
        <v>637</v>
      </c>
      <c r="G676" s="37"/>
      <c r="H676" s="79">
        <v>40000</v>
      </c>
      <c r="I676" s="79"/>
      <c r="J676" s="79"/>
    </row>
    <row r="677" spans="1:10" x14ac:dyDescent="0.25">
      <c r="A677" s="69">
        <v>43009</v>
      </c>
      <c r="B677" s="112" t="s">
        <v>282</v>
      </c>
      <c r="C677" s="111" t="s">
        <v>224</v>
      </c>
      <c r="D677" s="65">
        <v>43025</v>
      </c>
      <c r="E677" s="61" t="s">
        <v>239</v>
      </c>
      <c r="F677" s="37" t="s">
        <v>372</v>
      </c>
      <c r="G677" s="37"/>
      <c r="H677" s="79">
        <v>40094</v>
      </c>
      <c r="I677" s="79"/>
      <c r="J677" s="79"/>
    </row>
    <row r="678" spans="1:10" x14ac:dyDescent="0.25">
      <c r="A678" s="69">
        <v>43009</v>
      </c>
      <c r="B678" s="112" t="s">
        <v>282</v>
      </c>
      <c r="C678" s="111" t="s">
        <v>224</v>
      </c>
      <c r="D678" s="65">
        <v>43028</v>
      </c>
      <c r="E678" s="61" t="s">
        <v>239</v>
      </c>
      <c r="F678" s="37" t="s">
        <v>376</v>
      </c>
      <c r="G678" s="37"/>
      <c r="H678" s="79">
        <v>20000</v>
      </c>
      <c r="I678" s="79"/>
      <c r="J678" s="79"/>
    </row>
    <row r="679" spans="1:10" x14ac:dyDescent="0.25">
      <c r="A679" s="69">
        <v>43009</v>
      </c>
      <c r="B679" s="112" t="s">
        <v>282</v>
      </c>
      <c r="C679" s="111" t="s">
        <v>224</v>
      </c>
      <c r="D679" s="65">
        <v>43028</v>
      </c>
      <c r="E679" s="61" t="s">
        <v>129</v>
      </c>
      <c r="F679" s="37" t="s">
        <v>658</v>
      </c>
      <c r="G679" s="37"/>
      <c r="H679" s="79">
        <v>40039</v>
      </c>
      <c r="I679" s="79"/>
      <c r="J679" s="79"/>
    </row>
    <row r="680" spans="1:10" x14ac:dyDescent="0.25">
      <c r="A680" s="69">
        <v>43009</v>
      </c>
      <c r="B680" s="112" t="s">
        <v>282</v>
      </c>
      <c r="C680" s="111" t="s">
        <v>224</v>
      </c>
      <c r="D680" s="65">
        <v>43031</v>
      </c>
      <c r="E680" s="61" t="s">
        <v>76</v>
      </c>
      <c r="F680" s="37" t="s">
        <v>93</v>
      </c>
      <c r="G680" s="37"/>
      <c r="H680" s="79">
        <v>20000</v>
      </c>
      <c r="I680" s="79"/>
      <c r="J680" s="79"/>
    </row>
    <row r="681" spans="1:10" x14ac:dyDescent="0.25">
      <c r="A681" s="69">
        <v>43009</v>
      </c>
      <c r="B681" s="112" t="s">
        <v>282</v>
      </c>
      <c r="C681" t="s">
        <v>232</v>
      </c>
      <c r="D681" s="65">
        <v>43031</v>
      </c>
      <c r="E681" s="61" t="s">
        <v>76</v>
      </c>
      <c r="F681" s="37" t="s">
        <v>659</v>
      </c>
      <c r="G681" s="37"/>
      <c r="H681" s="79">
        <v>458270</v>
      </c>
      <c r="I681" s="79"/>
      <c r="J681" s="79"/>
    </row>
    <row r="682" spans="1:10" x14ac:dyDescent="0.25">
      <c r="A682" s="69">
        <v>43009</v>
      </c>
      <c r="B682" s="112" t="s">
        <v>282</v>
      </c>
      <c r="C682" s="111" t="s">
        <v>224</v>
      </c>
      <c r="D682" s="65">
        <v>43033</v>
      </c>
      <c r="E682" s="61" t="s">
        <v>239</v>
      </c>
      <c r="F682" s="37" t="s">
        <v>376</v>
      </c>
      <c r="G682" s="37"/>
      <c r="H682" s="79">
        <v>20000</v>
      </c>
      <c r="I682" s="79"/>
      <c r="J682" s="79"/>
    </row>
    <row r="683" spans="1:10" x14ac:dyDescent="0.25">
      <c r="A683" s="69">
        <v>43009</v>
      </c>
      <c r="B683" s="112" t="s">
        <v>282</v>
      </c>
      <c r="C683" s="111" t="s">
        <v>224</v>
      </c>
      <c r="D683" s="65">
        <v>43034</v>
      </c>
      <c r="E683" s="61" t="s">
        <v>76</v>
      </c>
      <c r="F683" s="37" t="s">
        <v>407</v>
      </c>
      <c r="G683" s="37"/>
      <c r="H683" s="79">
        <v>40000</v>
      </c>
      <c r="I683" s="79"/>
      <c r="J683" s="79"/>
    </row>
    <row r="684" spans="1:10" x14ac:dyDescent="0.25">
      <c r="A684" s="69">
        <v>43009</v>
      </c>
      <c r="B684" s="112" t="s">
        <v>282</v>
      </c>
      <c r="C684" s="111" t="s">
        <v>224</v>
      </c>
      <c r="D684" s="65">
        <v>43034</v>
      </c>
      <c r="E684" s="61" t="s">
        <v>76</v>
      </c>
      <c r="F684" s="37" t="s">
        <v>660</v>
      </c>
      <c r="G684" s="37"/>
      <c r="H684" s="79">
        <v>20000</v>
      </c>
      <c r="I684" s="79"/>
      <c r="J684" s="79"/>
    </row>
    <row r="685" spans="1:10" x14ac:dyDescent="0.25">
      <c r="A685" s="69">
        <v>43009</v>
      </c>
      <c r="B685" s="112" t="s">
        <v>282</v>
      </c>
      <c r="C685" s="111" t="s">
        <v>224</v>
      </c>
      <c r="D685" s="65">
        <v>43034</v>
      </c>
      <c r="E685" s="61" t="s">
        <v>239</v>
      </c>
      <c r="F685" s="37" t="s">
        <v>21</v>
      </c>
      <c r="G685" s="37"/>
      <c r="H685" s="79">
        <v>20109</v>
      </c>
      <c r="I685" s="79"/>
      <c r="J685" s="79"/>
    </row>
    <row r="686" spans="1:10" x14ac:dyDescent="0.25">
      <c r="A686" s="69">
        <v>43009</v>
      </c>
      <c r="B686" s="112" t="s">
        <v>282</v>
      </c>
      <c r="C686" s="111" t="s">
        <v>224</v>
      </c>
      <c r="D686" s="65">
        <v>43038</v>
      </c>
      <c r="E686" s="61" t="s">
        <v>76</v>
      </c>
      <c r="F686" s="37" t="s">
        <v>94</v>
      </c>
      <c r="G686" s="37"/>
      <c r="H686" s="79">
        <v>20054</v>
      </c>
      <c r="I686" s="79"/>
      <c r="J686" s="79"/>
    </row>
    <row r="687" spans="1:10" x14ac:dyDescent="0.25">
      <c r="A687" s="69">
        <v>43009</v>
      </c>
      <c r="B687" s="112" t="s">
        <v>282</v>
      </c>
      <c r="C687" s="111" t="s">
        <v>224</v>
      </c>
      <c r="D687" s="65">
        <v>43038</v>
      </c>
      <c r="E687" s="61" t="s">
        <v>76</v>
      </c>
      <c r="F687" s="37" t="s">
        <v>653</v>
      </c>
      <c r="G687" s="37"/>
      <c r="H687" s="79">
        <v>20000</v>
      </c>
      <c r="I687" s="79"/>
      <c r="J687" s="79"/>
    </row>
    <row r="688" spans="1:10" x14ac:dyDescent="0.25">
      <c r="A688" s="69">
        <v>43009</v>
      </c>
      <c r="B688" s="112" t="s">
        <v>282</v>
      </c>
      <c r="C688" s="111" t="s">
        <v>224</v>
      </c>
      <c r="D688" s="65">
        <v>43038</v>
      </c>
      <c r="E688" s="61" t="s">
        <v>76</v>
      </c>
      <c r="F688" s="37" t="s">
        <v>16</v>
      </c>
      <c r="G688" s="37"/>
      <c r="H688" s="79">
        <v>20037</v>
      </c>
      <c r="I688" s="79"/>
      <c r="J688" s="79"/>
    </row>
    <row r="689" spans="1:10" x14ac:dyDescent="0.25">
      <c r="A689" s="69">
        <v>43009</v>
      </c>
      <c r="B689" s="112" t="s">
        <v>282</v>
      </c>
      <c r="C689" s="111" t="s">
        <v>224</v>
      </c>
      <c r="D689" s="65">
        <v>43038</v>
      </c>
      <c r="E689" s="61" t="s">
        <v>76</v>
      </c>
      <c r="F689" s="37" t="s">
        <v>17</v>
      </c>
      <c r="G689" s="37"/>
      <c r="H689" s="79">
        <v>20072</v>
      </c>
      <c r="I689" s="79"/>
      <c r="J689" s="79"/>
    </row>
    <row r="690" spans="1:10" x14ac:dyDescent="0.25">
      <c r="A690" s="69">
        <v>43009</v>
      </c>
      <c r="B690" s="112" t="s">
        <v>282</v>
      </c>
      <c r="C690" s="111" t="s">
        <v>224</v>
      </c>
      <c r="D690" s="65">
        <v>43038</v>
      </c>
      <c r="E690" s="61" t="s">
        <v>76</v>
      </c>
      <c r="F690" s="37" t="s">
        <v>206</v>
      </c>
      <c r="G690" s="37"/>
      <c r="H690" s="79">
        <v>20000</v>
      </c>
      <c r="I690" s="79"/>
      <c r="J690" s="79"/>
    </row>
    <row r="691" spans="1:10" x14ac:dyDescent="0.25">
      <c r="A691" s="69">
        <v>43009</v>
      </c>
      <c r="B691" s="112" t="s">
        <v>282</v>
      </c>
      <c r="C691" s="111" t="s">
        <v>224</v>
      </c>
      <c r="D691" s="65">
        <v>43039</v>
      </c>
      <c r="E691" s="61" t="s">
        <v>76</v>
      </c>
      <c r="F691" s="37" t="s">
        <v>14</v>
      </c>
      <c r="G691" s="37"/>
      <c r="H691" s="79">
        <v>20000</v>
      </c>
      <c r="I691" s="79"/>
      <c r="J691" s="79"/>
    </row>
    <row r="692" spans="1:10" x14ac:dyDescent="0.25">
      <c r="A692" s="69">
        <v>43009</v>
      </c>
      <c r="B692" s="112" t="s">
        <v>282</v>
      </c>
      <c r="C692" s="111" t="s">
        <v>224</v>
      </c>
      <c r="D692" s="65">
        <v>43039</v>
      </c>
      <c r="E692" s="61" t="s">
        <v>76</v>
      </c>
      <c r="F692" s="37" t="s">
        <v>9</v>
      </c>
      <c r="G692" s="37"/>
      <c r="H692" s="79">
        <v>20000</v>
      </c>
      <c r="I692" s="79"/>
      <c r="J692" s="79"/>
    </row>
    <row r="693" spans="1:10" x14ac:dyDescent="0.25">
      <c r="A693" s="123">
        <v>43009</v>
      </c>
      <c r="B693" s="70" t="s">
        <v>282</v>
      </c>
      <c r="C693" s="123" t="s">
        <v>224</v>
      </c>
      <c r="D693" s="124">
        <v>43039</v>
      </c>
      <c r="E693" s="125" t="s">
        <v>76</v>
      </c>
      <c r="F693" s="70" t="s">
        <v>131</v>
      </c>
      <c r="G693" s="70"/>
      <c r="H693" s="126">
        <v>20000</v>
      </c>
      <c r="I693" s="126"/>
      <c r="J693" s="126"/>
    </row>
    <row r="694" spans="1:10" x14ac:dyDescent="0.25">
      <c r="A694" s="69">
        <v>43040</v>
      </c>
      <c r="B694" s="112" t="s">
        <v>282</v>
      </c>
      <c r="C694" s="111" t="s">
        <v>224</v>
      </c>
      <c r="D694" s="65">
        <v>43041</v>
      </c>
      <c r="E694" s="61" t="s">
        <v>239</v>
      </c>
      <c r="F694" s="37" t="s">
        <v>376</v>
      </c>
      <c r="G694" s="37"/>
      <c r="H694" s="79">
        <v>20000</v>
      </c>
      <c r="I694" s="79"/>
      <c r="J694" s="79"/>
    </row>
    <row r="695" spans="1:10" x14ac:dyDescent="0.25">
      <c r="A695" s="69">
        <v>43040</v>
      </c>
      <c r="B695" s="112" t="s">
        <v>282</v>
      </c>
      <c r="C695" s="111" t="s">
        <v>224</v>
      </c>
      <c r="D695" s="65">
        <v>43041</v>
      </c>
      <c r="E695" s="61" t="s">
        <v>76</v>
      </c>
      <c r="F695" s="37" t="s">
        <v>135</v>
      </c>
      <c r="G695" s="37"/>
      <c r="H695" s="79">
        <v>20000</v>
      </c>
      <c r="I695" s="79"/>
      <c r="J695" s="79"/>
    </row>
    <row r="696" spans="1:10" x14ac:dyDescent="0.25">
      <c r="A696" s="69">
        <v>43040</v>
      </c>
      <c r="B696" s="112" t="s">
        <v>282</v>
      </c>
      <c r="C696" s="111" t="s">
        <v>224</v>
      </c>
      <c r="D696" s="65">
        <v>43041</v>
      </c>
      <c r="E696" s="61" t="s">
        <v>76</v>
      </c>
      <c r="F696" s="37" t="s">
        <v>3</v>
      </c>
      <c r="G696" s="37"/>
      <c r="H696" s="79">
        <v>20000</v>
      </c>
      <c r="I696" s="79"/>
      <c r="J696" s="79"/>
    </row>
    <row r="697" spans="1:10" x14ac:dyDescent="0.25">
      <c r="A697" s="69">
        <v>43040</v>
      </c>
      <c r="B697" s="112" t="s">
        <v>282</v>
      </c>
      <c r="C697" s="111" t="s">
        <v>224</v>
      </c>
      <c r="D697" s="65">
        <v>43041</v>
      </c>
      <c r="E697" s="61" t="s">
        <v>76</v>
      </c>
      <c r="F697" s="37" t="s">
        <v>652</v>
      </c>
      <c r="G697" s="37"/>
      <c r="H697" s="79">
        <v>100000</v>
      </c>
      <c r="I697" s="79"/>
      <c r="J697" s="79"/>
    </row>
    <row r="698" spans="1:10" x14ac:dyDescent="0.25">
      <c r="A698" s="69">
        <v>43040</v>
      </c>
      <c r="B698" s="112" t="s">
        <v>282</v>
      </c>
      <c r="C698" s="111" t="s">
        <v>224</v>
      </c>
      <c r="D698" s="65">
        <v>43041</v>
      </c>
      <c r="E698" s="61" t="s">
        <v>76</v>
      </c>
      <c r="F698" s="37" t="s">
        <v>205</v>
      </c>
      <c r="G698" s="37"/>
      <c r="H698" s="79">
        <v>20102</v>
      </c>
      <c r="I698" s="79"/>
      <c r="J698" s="79"/>
    </row>
    <row r="699" spans="1:10" x14ac:dyDescent="0.25">
      <c r="A699" s="69">
        <v>43040</v>
      </c>
      <c r="B699" s="112" t="s">
        <v>282</v>
      </c>
      <c r="C699" s="111" t="s">
        <v>224</v>
      </c>
      <c r="D699" s="65">
        <v>43041</v>
      </c>
      <c r="E699" s="61" t="s">
        <v>76</v>
      </c>
      <c r="F699" s="37" t="s">
        <v>672</v>
      </c>
      <c r="G699" s="37"/>
      <c r="H699" s="79">
        <v>20000</v>
      </c>
      <c r="I699" s="79"/>
      <c r="J699" s="79"/>
    </row>
    <row r="700" spans="1:10" x14ac:dyDescent="0.25">
      <c r="A700" s="69">
        <v>43040</v>
      </c>
      <c r="B700" s="112" t="s">
        <v>282</v>
      </c>
      <c r="C700" s="111" t="s">
        <v>224</v>
      </c>
      <c r="D700" s="65">
        <v>43042</v>
      </c>
      <c r="E700" s="61" t="s">
        <v>76</v>
      </c>
      <c r="F700" s="37" t="s">
        <v>11</v>
      </c>
      <c r="G700" s="37"/>
      <c r="H700" s="79">
        <v>20000</v>
      </c>
      <c r="I700" s="79"/>
      <c r="J700" s="79"/>
    </row>
    <row r="701" spans="1:10" x14ac:dyDescent="0.25">
      <c r="A701" s="69">
        <v>43040</v>
      </c>
      <c r="B701" s="112" t="s">
        <v>282</v>
      </c>
      <c r="C701" s="111" t="s">
        <v>224</v>
      </c>
      <c r="D701" s="65">
        <v>43045</v>
      </c>
      <c r="E701" s="61" t="s">
        <v>76</v>
      </c>
      <c r="F701" s="37" t="s">
        <v>313</v>
      </c>
      <c r="G701" s="37"/>
      <c r="H701" s="79">
        <v>20000</v>
      </c>
      <c r="I701" s="79"/>
      <c r="J701" s="79"/>
    </row>
    <row r="702" spans="1:10" x14ac:dyDescent="0.25">
      <c r="A702" s="69">
        <v>43040</v>
      </c>
      <c r="B702" s="112" t="s">
        <v>282</v>
      </c>
      <c r="C702" s="111" t="s">
        <v>224</v>
      </c>
      <c r="D702" s="65">
        <v>43046</v>
      </c>
      <c r="E702" s="61" t="s">
        <v>76</v>
      </c>
      <c r="F702" s="37" t="s">
        <v>80</v>
      </c>
      <c r="G702" s="37"/>
      <c r="H702" s="79">
        <v>20000</v>
      </c>
      <c r="I702" s="79"/>
      <c r="J702" s="79"/>
    </row>
    <row r="703" spans="1:10" x14ac:dyDescent="0.25">
      <c r="A703" s="69">
        <v>43040</v>
      </c>
      <c r="B703" s="112" t="s">
        <v>282</v>
      </c>
      <c r="C703" s="111" t="s">
        <v>224</v>
      </c>
      <c r="D703" s="65">
        <v>43046</v>
      </c>
      <c r="E703" s="61" t="s">
        <v>129</v>
      </c>
      <c r="F703" s="37" t="s">
        <v>204</v>
      </c>
      <c r="G703" s="37"/>
      <c r="H703" s="79">
        <v>40000</v>
      </c>
      <c r="I703" s="79"/>
      <c r="J703" s="79"/>
    </row>
    <row r="704" spans="1:10" x14ac:dyDescent="0.25">
      <c r="A704" s="69">
        <v>43040</v>
      </c>
      <c r="B704" s="112" t="s">
        <v>282</v>
      </c>
      <c r="C704" s="111" t="s">
        <v>224</v>
      </c>
      <c r="D704" s="65">
        <v>43046</v>
      </c>
      <c r="E704" s="61" t="s">
        <v>129</v>
      </c>
      <c r="F704" s="37" t="s">
        <v>86</v>
      </c>
      <c r="G704" s="37"/>
      <c r="H704" s="79">
        <v>60000</v>
      </c>
      <c r="I704" s="79"/>
      <c r="J704" s="79"/>
    </row>
    <row r="705" spans="1:60" x14ac:dyDescent="0.25">
      <c r="A705" s="69">
        <v>43040</v>
      </c>
      <c r="B705" s="112" t="s">
        <v>282</v>
      </c>
      <c r="C705" s="111" t="s">
        <v>224</v>
      </c>
      <c r="D705" s="65">
        <v>43048</v>
      </c>
      <c r="E705" s="61" t="s">
        <v>239</v>
      </c>
      <c r="F705" s="37" t="s">
        <v>82</v>
      </c>
      <c r="G705" s="37"/>
      <c r="H705" s="79">
        <v>100000</v>
      </c>
      <c r="I705" s="79"/>
      <c r="J705" s="79"/>
    </row>
    <row r="706" spans="1:60" s="37" customFormat="1" x14ac:dyDescent="0.25">
      <c r="A706" s="69">
        <v>43040</v>
      </c>
      <c r="B706" s="112" t="s">
        <v>282</v>
      </c>
      <c r="C706" s="111" t="s">
        <v>224</v>
      </c>
      <c r="D706" s="65">
        <v>43049</v>
      </c>
      <c r="E706" s="61" t="s">
        <v>239</v>
      </c>
      <c r="F706" s="37" t="s">
        <v>77</v>
      </c>
      <c r="H706" s="79">
        <v>40043</v>
      </c>
      <c r="I706" s="79"/>
      <c r="J706" s="79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</row>
    <row r="707" spans="1:60" s="37" customFormat="1" x14ac:dyDescent="0.25">
      <c r="A707" s="69">
        <v>43040</v>
      </c>
      <c r="B707" s="112" t="s">
        <v>282</v>
      </c>
      <c r="C707" s="111" t="s">
        <v>224</v>
      </c>
      <c r="D707" s="65">
        <v>43049</v>
      </c>
      <c r="E707" s="61" t="s">
        <v>239</v>
      </c>
      <c r="F707" s="37" t="s">
        <v>132</v>
      </c>
      <c r="H707" s="79">
        <v>20100</v>
      </c>
      <c r="I707" s="79"/>
      <c r="J707" s="79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</row>
    <row r="708" spans="1:60" s="37" customFormat="1" x14ac:dyDescent="0.25">
      <c r="A708" s="69">
        <v>43040</v>
      </c>
      <c r="B708" s="112" t="s">
        <v>282</v>
      </c>
      <c r="C708" s="111" t="s">
        <v>224</v>
      </c>
      <c r="D708" s="65">
        <v>43052</v>
      </c>
      <c r="E708" s="61" t="s">
        <v>76</v>
      </c>
      <c r="F708" s="37" t="s">
        <v>262</v>
      </c>
      <c r="H708" s="79">
        <v>80000</v>
      </c>
      <c r="I708" s="79"/>
      <c r="J708" s="79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</row>
    <row r="709" spans="1:60" s="37" customFormat="1" x14ac:dyDescent="0.25">
      <c r="A709" s="69">
        <v>43040</v>
      </c>
      <c r="B709" s="112" t="s">
        <v>282</v>
      </c>
      <c r="C709" s="111" t="s">
        <v>224</v>
      </c>
      <c r="D709" s="65">
        <v>43052</v>
      </c>
      <c r="E709" s="61" t="s">
        <v>76</v>
      </c>
      <c r="F709" s="37" t="s">
        <v>87</v>
      </c>
      <c r="H709" s="79">
        <v>20000</v>
      </c>
      <c r="I709" s="79"/>
      <c r="J709" s="7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</row>
    <row r="710" spans="1:60" s="37" customFormat="1" x14ac:dyDescent="0.25">
      <c r="A710" s="69">
        <v>43040</v>
      </c>
      <c r="B710" s="112" t="s">
        <v>282</v>
      </c>
      <c r="C710" s="111" t="s">
        <v>224</v>
      </c>
      <c r="D710" s="65">
        <v>43052</v>
      </c>
      <c r="E710" s="61" t="s">
        <v>76</v>
      </c>
      <c r="F710" s="37" t="s">
        <v>24</v>
      </c>
      <c r="H710" s="79">
        <v>240000</v>
      </c>
      <c r="I710" s="79"/>
      <c r="J710" s="79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</row>
    <row r="711" spans="1:60" s="37" customFormat="1" x14ac:dyDescent="0.25">
      <c r="A711" s="69">
        <v>43040</v>
      </c>
      <c r="B711" s="112" t="s">
        <v>282</v>
      </c>
      <c r="C711" s="111" t="s">
        <v>224</v>
      </c>
      <c r="D711" s="65">
        <v>43052</v>
      </c>
      <c r="E711" s="61" t="s">
        <v>239</v>
      </c>
      <c r="F711" s="37" t="s">
        <v>13</v>
      </c>
      <c r="H711" s="79">
        <v>20000</v>
      </c>
      <c r="I711" s="79"/>
      <c r="J711" s="79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</row>
    <row r="712" spans="1:60" s="37" customFormat="1" x14ac:dyDescent="0.25">
      <c r="A712" s="69">
        <v>43040</v>
      </c>
      <c r="B712" s="112" t="s">
        <v>282</v>
      </c>
      <c r="C712" s="111" t="s">
        <v>224</v>
      </c>
      <c r="D712" s="65">
        <v>43052</v>
      </c>
      <c r="E712" s="61" t="s">
        <v>239</v>
      </c>
      <c r="F712" s="37" t="s">
        <v>373</v>
      </c>
      <c r="H712" s="79">
        <v>120000</v>
      </c>
      <c r="I712" s="79"/>
      <c r="J712" s="79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</row>
    <row r="713" spans="1:60" s="37" customFormat="1" x14ac:dyDescent="0.25">
      <c r="A713" s="69">
        <v>43040</v>
      </c>
      <c r="B713" s="112" t="s">
        <v>282</v>
      </c>
      <c r="C713" s="111" t="s">
        <v>224</v>
      </c>
      <c r="D713" s="65">
        <v>43052</v>
      </c>
      <c r="E713" s="61" t="s">
        <v>239</v>
      </c>
      <c r="F713" s="37" t="s">
        <v>91</v>
      </c>
      <c r="H713" s="79">
        <v>20028</v>
      </c>
      <c r="I713" s="79"/>
      <c r="J713" s="79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</row>
    <row r="714" spans="1:60" s="37" customFormat="1" x14ac:dyDescent="0.25">
      <c r="A714" s="69">
        <v>43040</v>
      </c>
      <c r="B714" s="112" t="s">
        <v>282</v>
      </c>
      <c r="C714" s="111" t="s">
        <v>224</v>
      </c>
      <c r="D714" s="65">
        <v>43053</v>
      </c>
      <c r="E714" s="61" t="s">
        <v>76</v>
      </c>
      <c r="F714" s="37" t="s">
        <v>254</v>
      </c>
      <c r="H714" s="79">
        <v>60000</v>
      </c>
      <c r="I714" s="79"/>
      <c r="J714" s="79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</row>
    <row r="715" spans="1:60" s="37" customFormat="1" x14ac:dyDescent="0.25">
      <c r="A715" s="69">
        <v>43040</v>
      </c>
      <c r="B715" s="112" t="s">
        <v>282</v>
      </c>
      <c r="C715" s="111" t="s">
        <v>224</v>
      </c>
      <c r="D715" s="65">
        <v>43056</v>
      </c>
      <c r="E715" s="61" t="s">
        <v>76</v>
      </c>
      <c r="F715" s="37" t="s">
        <v>207</v>
      </c>
      <c r="H715" s="79">
        <v>80025</v>
      </c>
      <c r="I715" s="79"/>
      <c r="J715" s="79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</row>
    <row r="716" spans="1:60" s="37" customFormat="1" x14ac:dyDescent="0.25">
      <c r="A716" s="69">
        <v>43040</v>
      </c>
      <c r="B716" s="112" t="s">
        <v>282</v>
      </c>
      <c r="C716" s="111" t="s">
        <v>224</v>
      </c>
      <c r="D716" s="65">
        <v>43056</v>
      </c>
      <c r="E716" s="61" t="s">
        <v>76</v>
      </c>
      <c r="F716" s="37" t="s">
        <v>140</v>
      </c>
      <c r="H716" s="79">
        <v>60096</v>
      </c>
      <c r="I716" s="79"/>
      <c r="J716" s="79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</row>
    <row r="717" spans="1:60" s="37" customFormat="1" x14ac:dyDescent="0.25">
      <c r="A717" s="69">
        <v>43040</v>
      </c>
      <c r="B717" s="112" t="s">
        <v>282</v>
      </c>
      <c r="C717" s="111" t="s">
        <v>224</v>
      </c>
      <c r="D717" s="65">
        <v>43056</v>
      </c>
      <c r="E717" s="61" t="s">
        <v>239</v>
      </c>
      <c r="F717" s="37" t="s">
        <v>82</v>
      </c>
      <c r="H717" s="79">
        <v>100000</v>
      </c>
      <c r="I717" s="79"/>
      <c r="J717" s="79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</row>
    <row r="718" spans="1:60" s="37" customFormat="1" x14ac:dyDescent="0.25">
      <c r="A718" s="69">
        <v>43040</v>
      </c>
      <c r="B718" s="112" t="s">
        <v>282</v>
      </c>
      <c r="C718" s="111" t="s">
        <v>224</v>
      </c>
      <c r="D718" s="65">
        <v>43060</v>
      </c>
      <c r="E718" s="61" t="s">
        <v>76</v>
      </c>
      <c r="F718" s="37" t="s">
        <v>201</v>
      </c>
      <c r="H718" s="79">
        <v>40000</v>
      </c>
      <c r="I718" s="79"/>
      <c r="J718" s="79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</row>
    <row r="719" spans="1:60" s="37" customFormat="1" x14ac:dyDescent="0.25">
      <c r="A719" s="69">
        <v>43040</v>
      </c>
      <c r="B719" s="112" t="s">
        <v>282</v>
      </c>
      <c r="C719" s="111" t="s">
        <v>224</v>
      </c>
      <c r="D719" s="65">
        <v>43062</v>
      </c>
      <c r="E719" s="61" t="s">
        <v>239</v>
      </c>
      <c r="F719" s="37" t="s">
        <v>21</v>
      </c>
      <c r="H719" s="79">
        <v>20109</v>
      </c>
      <c r="I719" s="79"/>
      <c r="J719" s="7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</row>
    <row r="720" spans="1:60" s="37" customFormat="1" x14ac:dyDescent="0.25">
      <c r="A720" s="69">
        <v>43040</v>
      </c>
      <c r="B720" s="112" t="s">
        <v>282</v>
      </c>
      <c r="C720" s="111" t="s">
        <v>224</v>
      </c>
      <c r="D720" s="65">
        <v>43062</v>
      </c>
      <c r="E720" s="61" t="s">
        <v>76</v>
      </c>
      <c r="F720" s="37" t="s">
        <v>93</v>
      </c>
      <c r="H720" s="79">
        <v>20000</v>
      </c>
      <c r="I720" s="79"/>
      <c r="J720" s="79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</row>
    <row r="721" spans="1:60" s="37" customFormat="1" x14ac:dyDescent="0.25">
      <c r="A721" s="69">
        <v>43040</v>
      </c>
      <c r="B721" s="112" t="s">
        <v>282</v>
      </c>
      <c r="C721" s="111" t="s">
        <v>224</v>
      </c>
      <c r="D721" s="65">
        <v>43063</v>
      </c>
      <c r="E721" s="61" t="s">
        <v>76</v>
      </c>
      <c r="F721" s="37" t="s">
        <v>127</v>
      </c>
      <c r="H721" s="79">
        <v>20000</v>
      </c>
      <c r="I721" s="79"/>
      <c r="J721" s="79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</row>
    <row r="722" spans="1:60" s="37" customFormat="1" x14ac:dyDescent="0.25">
      <c r="A722" s="69">
        <v>43040</v>
      </c>
      <c r="B722" s="112" t="s">
        <v>282</v>
      </c>
      <c r="C722" s="111" t="s">
        <v>224</v>
      </c>
      <c r="D722" s="65">
        <v>43067</v>
      </c>
      <c r="E722" s="61" t="s">
        <v>76</v>
      </c>
      <c r="F722" s="37" t="s">
        <v>18</v>
      </c>
      <c r="H722" s="79">
        <v>20080</v>
      </c>
      <c r="I722" s="79"/>
      <c r="J722" s="79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</row>
    <row r="723" spans="1:60" s="37" customFormat="1" x14ac:dyDescent="0.25">
      <c r="A723" s="69">
        <v>43040</v>
      </c>
      <c r="B723" s="112" t="s">
        <v>282</v>
      </c>
      <c r="C723" s="111" t="s">
        <v>224</v>
      </c>
      <c r="D723" s="65">
        <v>43068</v>
      </c>
      <c r="E723" s="61" t="s">
        <v>76</v>
      </c>
      <c r="F723" s="37" t="s">
        <v>17</v>
      </c>
      <c r="H723" s="79">
        <v>20072</v>
      </c>
      <c r="I723" s="79"/>
      <c r="J723" s="79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</row>
    <row r="724" spans="1:60" s="37" customFormat="1" x14ac:dyDescent="0.25">
      <c r="A724" s="69">
        <v>43040</v>
      </c>
      <c r="B724" s="112" t="s">
        <v>282</v>
      </c>
      <c r="C724" s="111" t="s">
        <v>224</v>
      </c>
      <c r="D724" s="65">
        <v>43068</v>
      </c>
      <c r="E724" s="61" t="s">
        <v>76</v>
      </c>
      <c r="F724" s="37" t="s">
        <v>16</v>
      </c>
      <c r="H724" s="79">
        <v>20037</v>
      </c>
      <c r="I724" s="79"/>
      <c r="J724" s="79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</row>
    <row r="725" spans="1:60" s="37" customFormat="1" x14ac:dyDescent="0.25">
      <c r="A725" s="69">
        <v>43040</v>
      </c>
      <c r="B725" s="112" t="s">
        <v>282</v>
      </c>
      <c r="C725" s="111" t="s">
        <v>224</v>
      </c>
      <c r="D725" s="65">
        <v>43068</v>
      </c>
      <c r="E725" s="61" t="s">
        <v>239</v>
      </c>
      <c r="F725" s="37" t="s">
        <v>673</v>
      </c>
      <c r="H725" s="79">
        <v>20094</v>
      </c>
      <c r="I725" s="79"/>
      <c r="J725" s="79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</row>
    <row r="726" spans="1:60" s="37" customFormat="1" x14ac:dyDescent="0.25">
      <c r="A726" s="69">
        <v>43040</v>
      </c>
      <c r="B726" s="112" t="s">
        <v>282</v>
      </c>
      <c r="C726" s="111" t="s">
        <v>224</v>
      </c>
      <c r="D726" s="65">
        <v>43068</v>
      </c>
      <c r="E726" s="61" t="s">
        <v>76</v>
      </c>
      <c r="F726" s="37" t="s">
        <v>14</v>
      </c>
      <c r="H726" s="79">
        <v>20000</v>
      </c>
      <c r="I726" s="79"/>
      <c r="J726" s="79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</row>
    <row r="727" spans="1:60" s="37" customFormat="1" x14ac:dyDescent="0.25">
      <c r="A727" s="69">
        <v>43040</v>
      </c>
      <c r="B727" s="112" t="s">
        <v>282</v>
      </c>
      <c r="C727" s="111" t="s">
        <v>224</v>
      </c>
      <c r="D727" s="65">
        <v>43068</v>
      </c>
      <c r="E727" s="61" t="s">
        <v>76</v>
      </c>
      <c r="F727" s="37" t="s">
        <v>674</v>
      </c>
      <c r="H727" s="79">
        <v>20054</v>
      </c>
      <c r="I727" s="79"/>
      <c r="J727" s="79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</row>
    <row r="728" spans="1:60" s="70" customFormat="1" x14ac:dyDescent="0.25">
      <c r="A728" s="123">
        <v>43040</v>
      </c>
      <c r="B728" s="70" t="s">
        <v>282</v>
      </c>
      <c r="C728" s="123" t="s">
        <v>224</v>
      </c>
      <c r="D728" s="124">
        <v>43068</v>
      </c>
      <c r="E728" s="125" t="s">
        <v>76</v>
      </c>
      <c r="F728" s="70" t="s">
        <v>429</v>
      </c>
      <c r="H728" s="126">
        <v>20000</v>
      </c>
      <c r="I728" s="126"/>
      <c r="J728" s="126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</row>
    <row r="729" spans="1:60" s="37" customFormat="1" x14ac:dyDescent="0.25">
      <c r="A729" s="69">
        <v>43070</v>
      </c>
      <c r="B729" s="112" t="s">
        <v>282</v>
      </c>
      <c r="C729" s="111" t="s">
        <v>224</v>
      </c>
      <c r="D729" s="65">
        <v>43070</v>
      </c>
      <c r="E729" s="61" t="s">
        <v>76</v>
      </c>
      <c r="F729" s="37" t="s">
        <v>9</v>
      </c>
      <c r="H729" s="79">
        <v>20000</v>
      </c>
      <c r="I729" s="79"/>
      <c r="J729" s="7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</row>
    <row r="730" spans="1:60" s="37" customFormat="1" x14ac:dyDescent="0.25">
      <c r="A730" s="69">
        <v>43070</v>
      </c>
      <c r="B730" s="112" t="s">
        <v>282</v>
      </c>
      <c r="C730" s="111" t="s">
        <v>224</v>
      </c>
      <c r="D730" s="65">
        <v>43070</v>
      </c>
      <c r="E730" s="61" t="s">
        <v>76</v>
      </c>
      <c r="F730" s="37" t="s">
        <v>131</v>
      </c>
      <c r="H730" s="79">
        <v>20000</v>
      </c>
      <c r="I730" s="79"/>
      <c r="J730" s="79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</row>
    <row r="731" spans="1:60" s="37" customFormat="1" x14ac:dyDescent="0.25">
      <c r="A731" s="69">
        <v>43070</v>
      </c>
      <c r="B731" s="112" t="s">
        <v>282</v>
      </c>
      <c r="C731" s="111" t="s">
        <v>224</v>
      </c>
      <c r="D731" s="65">
        <v>43073</v>
      </c>
      <c r="E731" s="61" t="s">
        <v>129</v>
      </c>
      <c r="F731" s="37" t="s">
        <v>4</v>
      </c>
      <c r="H731" s="79">
        <v>20097</v>
      </c>
      <c r="I731" s="79"/>
      <c r="J731" s="79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</row>
    <row r="732" spans="1:60" s="37" customFormat="1" x14ac:dyDescent="0.25">
      <c r="A732" s="69">
        <v>43070</v>
      </c>
      <c r="B732" s="112" t="s">
        <v>282</v>
      </c>
      <c r="C732" s="111" t="s">
        <v>224</v>
      </c>
      <c r="D732" s="65">
        <v>43073</v>
      </c>
      <c r="E732" s="61" t="s">
        <v>76</v>
      </c>
      <c r="F732" s="37" t="s">
        <v>654</v>
      </c>
      <c r="H732" s="79">
        <v>20000</v>
      </c>
      <c r="I732" s="79"/>
      <c r="J732" s="79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</row>
    <row r="733" spans="1:60" s="37" customFormat="1" x14ac:dyDescent="0.25">
      <c r="A733" s="69">
        <v>43070</v>
      </c>
      <c r="B733" s="112" t="s">
        <v>282</v>
      </c>
      <c r="C733" s="111" t="s">
        <v>224</v>
      </c>
      <c r="D733" s="65">
        <v>43073</v>
      </c>
      <c r="E733" s="61" t="s">
        <v>76</v>
      </c>
      <c r="F733" s="37" t="s">
        <v>135</v>
      </c>
      <c r="H733" s="79">
        <v>20000</v>
      </c>
      <c r="I733" s="79"/>
      <c r="J733" s="79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</row>
    <row r="734" spans="1:60" s="37" customFormat="1" x14ac:dyDescent="0.25">
      <c r="A734" s="69">
        <v>43070</v>
      </c>
      <c r="B734" s="112" t="s">
        <v>282</v>
      </c>
      <c r="C734" s="111" t="s">
        <v>224</v>
      </c>
      <c r="D734" s="65">
        <v>43073</v>
      </c>
      <c r="E734" s="61" t="s">
        <v>76</v>
      </c>
      <c r="F734" s="37" t="s">
        <v>3</v>
      </c>
      <c r="H734" s="79">
        <v>20000</v>
      </c>
      <c r="I734" s="79"/>
      <c r="J734" s="79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</row>
    <row r="735" spans="1:60" s="37" customFormat="1" x14ac:dyDescent="0.25">
      <c r="A735" s="69">
        <v>43070</v>
      </c>
      <c r="B735" s="112" t="s">
        <v>282</v>
      </c>
      <c r="C735" s="111" t="s">
        <v>224</v>
      </c>
      <c r="D735" s="65">
        <v>43074</v>
      </c>
      <c r="E735" s="61" t="s">
        <v>76</v>
      </c>
      <c r="F735" s="37" t="s">
        <v>313</v>
      </c>
      <c r="H735" s="79">
        <v>20000</v>
      </c>
      <c r="I735" s="79"/>
      <c r="J735" s="79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</row>
    <row r="736" spans="1:60" s="37" customFormat="1" x14ac:dyDescent="0.25">
      <c r="A736" s="69">
        <v>43070</v>
      </c>
      <c r="B736" s="112" t="s">
        <v>282</v>
      </c>
      <c r="C736" s="111" t="s">
        <v>224</v>
      </c>
      <c r="D736" s="65">
        <v>43074</v>
      </c>
      <c r="E736" s="61" t="s">
        <v>129</v>
      </c>
      <c r="F736" s="37" t="s">
        <v>4</v>
      </c>
      <c r="H736" s="79">
        <v>20097</v>
      </c>
      <c r="I736" s="79"/>
      <c r="J736" s="79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</row>
    <row r="737" spans="1:60" s="37" customFormat="1" x14ac:dyDescent="0.25">
      <c r="A737" s="69">
        <v>43070</v>
      </c>
      <c r="B737" s="112" t="s">
        <v>282</v>
      </c>
      <c r="C737" s="111" t="s">
        <v>224</v>
      </c>
      <c r="D737" s="65">
        <v>43075</v>
      </c>
      <c r="E737" s="61" t="s">
        <v>76</v>
      </c>
      <c r="F737" s="37" t="s">
        <v>11</v>
      </c>
      <c r="H737" s="79">
        <v>20000</v>
      </c>
      <c r="I737" s="79"/>
      <c r="J737" s="79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</row>
    <row r="738" spans="1:60" s="37" customFormat="1" x14ac:dyDescent="0.25">
      <c r="A738" s="69">
        <v>43070</v>
      </c>
      <c r="B738" s="112" t="s">
        <v>282</v>
      </c>
      <c r="C738" s="111" t="s">
        <v>224</v>
      </c>
      <c r="D738" s="65">
        <v>43080</v>
      </c>
      <c r="E738" s="61" t="s">
        <v>76</v>
      </c>
      <c r="F738" s="37" t="s">
        <v>85</v>
      </c>
      <c r="H738" s="79">
        <v>60000</v>
      </c>
      <c r="I738" s="79"/>
      <c r="J738" s="79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</row>
    <row r="739" spans="1:60" s="37" customFormat="1" x14ac:dyDescent="0.25">
      <c r="A739" s="69">
        <v>43070</v>
      </c>
      <c r="B739" s="112" t="s">
        <v>282</v>
      </c>
      <c r="C739" s="111" t="s">
        <v>224</v>
      </c>
      <c r="D739" s="65">
        <v>43080</v>
      </c>
      <c r="E739" s="61" t="s">
        <v>239</v>
      </c>
      <c r="F739" s="37" t="s">
        <v>13</v>
      </c>
      <c r="H739" s="79">
        <v>8000</v>
      </c>
      <c r="I739" s="79"/>
      <c r="J739" s="7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</row>
    <row r="740" spans="1:60" s="37" customFormat="1" x14ac:dyDescent="0.25">
      <c r="A740" s="69">
        <v>43070</v>
      </c>
      <c r="B740" s="112" t="s">
        <v>282</v>
      </c>
      <c r="C740" s="111" t="s">
        <v>224</v>
      </c>
      <c r="D740" s="65">
        <v>43080</v>
      </c>
      <c r="E740" s="61" t="s">
        <v>76</v>
      </c>
      <c r="F740" s="37" t="s">
        <v>198</v>
      </c>
      <c r="H740" s="79">
        <v>100000</v>
      </c>
      <c r="I740" s="79"/>
      <c r="J740" s="79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</row>
    <row r="741" spans="1:60" s="37" customFormat="1" x14ac:dyDescent="0.25">
      <c r="A741" s="69">
        <v>43070</v>
      </c>
      <c r="B741" s="112" t="s">
        <v>282</v>
      </c>
      <c r="C741" s="111" t="s">
        <v>224</v>
      </c>
      <c r="D741" s="65">
        <v>43080</v>
      </c>
      <c r="E741" s="61" t="s">
        <v>76</v>
      </c>
      <c r="F741" s="37" t="s">
        <v>6</v>
      </c>
      <c r="H741" s="79">
        <v>40030</v>
      </c>
      <c r="I741" s="79"/>
      <c r="J741" s="79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</row>
    <row r="742" spans="1:60" s="37" customFormat="1" x14ac:dyDescent="0.25">
      <c r="A742" s="69">
        <v>43070</v>
      </c>
      <c r="B742" s="112" t="s">
        <v>282</v>
      </c>
      <c r="C742" s="111" t="s">
        <v>224</v>
      </c>
      <c r="D742" s="65">
        <v>43080</v>
      </c>
      <c r="E742" s="61" t="s">
        <v>76</v>
      </c>
      <c r="F742" s="37" t="s">
        <v>201</v>
      </c>
      <c r="H742" s="79">
        <v>40000</v>
      </c>
      <c r="I742" s="79"/>
      <c r="J742" s="79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</row>
    <row r="743" spans="1:60" s="37" customFormat="1" x14ac:dyDescent="0.25">
      <c r="A743" s="69">
        <v>43070</v>
      </c>
      <c r="B743" s="112" t="s">
        <v>282</v>
      </c>
      <c r="C743" s="111" t="s">
        <v>224</v>
      </c>
      <c r="D743" s="65">
        <v>43080</v>
      </c>
      <c r="E743" s="61" t="s">
        <v>129</v>
      </c>
      <c r="F743" s="37" t="s">
        <v>13</v>
      </c>
      <c r="H743" s="79">
        <v>12000</v>
      </c>
      <c r="I743" s="79"/>
      <c r="J743" s="79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</row>
    <row r="744" spans="1:60" s="37" customFormat="1" x14ac:dyDescent="0.25">
      <c r="A744" s="69">
        <v>43070</v>
      </c>
      <c r="B744" s="112" t="s">
        <v>282</v>
      </c>
      <c r="C744" s="111" t="s">
        <v>224</v>
      </c>
      <c r="D744" s="65">
        <v>43084</v>
      </c>
      <c r="E744" s="61" t="s">
        <v>76</v>
      </c>
      <c r="F744" s="37" t="s">
        <v>6</v>
      </c>
      <c r="H744" s="79">
        <v>20000</v>
      </c>
      <c r="I744" s="79"/>
      <c r="J744" s="79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</row>
    <row r="745" spans="1:60" s="37" customFormat="1" x14ac:dyDescent="0.25">
      <c r="A745" s="69">
        <v>43070</v>
      </c>
      <c r="B745" s="112" t="s">
        <v>282</v>
      </c>
      <c r="C745" s="111" t="s">
        <v>224</v>
      </c>
      <c r="D745" s="65">
        <v>43087</v>
      </c>
      <c r="E745" s="61" t="s">
        <v>129</v>
      </c>
      <c r="F745" s="37" t="s">
        <v>86</v>
      </c>
      <c r="H745" s="79">
        <v>60000</v>
      </c>
      <c r="I745" s="79"/>
      <c r="J745" s="79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</row>
    <row r="746" spans="1:60" s="37" customFormat="1" x14ac:dyDescent="0.25">
      <c r="A746" s="69">
        <v>43070</v>
      </c>
      <c r="B746" s="112" t="s">
        <v>282</v>
      </c>
      <c r="C746" s="111" t="s">
        <v>224</v>
      </c>
      <c r="D746" s="65">
        <v>43087</v>
      </c>
      <c r="E746" s="61" t="s">
        <v>76</v>
      </c>
      <c r="F746" s="37" t="s">
        <v>201</v>
      </c>
      <c r="H746" s="79">
        <v>40000</v>
      </c>
      <c r="I746" s="79"/>
      <c r="J746" s="79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</row>
    <row r="747" spans="1:60" s="37" customFormat="1" x14ac:dyDescent="0.25">
      <c r="A747" s="69">
        <v>43070</v>
      </c>
      <c r="B747" s="112" t="s">
        <v>282</v>
      </c>
      <c r="C747" s="111" t="s">
        <v>224</v>
      </c>
      <c r="D747" s="65">
        <v>43087</v>
      </c>
      <c r="E747" s="61" t="s">
        <v>239</v>
      </c>
      <c r="F747" s="37" t="s">
        <v>418</v>
      </c>
      <c r="H747" s="79">
        <v>40000</v>
      </c>
      <c r="I747" s="79"/>
      <c r="J747" s="79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</row>
    <row r="748" spans="1:60" s="37" customFormat="1" x14ac:dyDescent="0.25">
      <c r="A748" s="69">
        <v>43070</v>
      </c>
      <c r="B748" s="112" t="s">
        <v>282</v>
      </c>
      <c r="C748" s="111" t="s">
        <v>224</v>
      </c>
      <c r="D748" s="65">
        <v>43088</v>
      </c>
      <c r="E748" s="61" t="s">
        <v>76</v>
      </c>
      <c r="F748" s="37" t="s">
        <v>127</v>
      </c>
      <c r="H748" s="79">
        <v>20000</v>
      </c>
      <c r="I748" s="79"/>
      <c r="J748" s="79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</row>
    <row r="749" spans="1:60" s="37" customFormat="1" x14ac:dyDescent="0.25">
      <c r="A749" s="69">
        <v>43070</v>
      </c>
      <c r="B749" s="112" t="s">
        <v>282</v>
      </c>
      <c r="C749" s="111" t="s">
        <v>224</v>
      </c>
      <c r="D749" s="65">
        <v>43088</v>
      </c>
      <c r="E749" s="61" t="s">
        <v>76</v>
      </c>
      <c r="F749" s="37" t="s">
        <v>80</v>
      </c>
      <c r="H749" s="79">
        <v>20000</v>
      </c>
      <c r="I749" s="79"/>
      <c r="J749" s="7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</row>
    <row r="750" spans="1:60" s="37" customFormat="1" x14ac:dyDescent="0.25">
      <c r="A750" s="69">
        <v>43070</v>
      </c>
      <c r="B750" s="112" t="s">
        <v>282</v>
      </c>
      <c r="C750" s="111" t="s">
        <v>224</v>
      </c>
      <c r="D750" s="65">
        <v>43088</v>
      </c>
      <c r="E750" s="61" t="s">
        <v>76</v>
      </c>
      <c r="F750" s="37" t="s">
        <v>687</v>
      </c>
      <c r="H750" s="79">
        <v>40000</v>
      </c>
      <c r="I750" s="79"/>
      <c r="J750" s="79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</row>
    <row r="751" spans="1:60" s="37" customFormat="1" x14ac:dyDescent="0.25">
      <c r="A751" s="69">
        <v>43070</v>
      </c>
      <c r="B751" s="112" t="s">
        <v>282</v>
      </c>
      <c r="C751" s="111" t="s">
        <v>224</v>
      </c>
      <c r="D751" s="65">
        <v>43088</v>
      </c>
      <c r="E751" s="61" t="s">
        <v>239</v>
      </c>
      <c r="F751" s="37" t="s">
        <v>132</v>
      </c>
      <c r="H751" s="79">
        <v>20100</v>
      </c>
      <c r="I751" s="79"/>
      <c r="J751" s="79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</row>
    <row r="752" spans="1:60" s="37" customFormat="1" x14ac:dyDescent="0.25">
      <c r="A752" s="69">
        <v>43070</v>
      </c>
      <c r="B752" s="112" t="s">
        <v>282</v>
      </c>
      <c r="C752" s="111" t="s">
        <v>224</v>
      </c>
      <c r="D752" s="65">
        <v>43095</v>
      </c>
      <c r="E752" s="61" t="s">
        <v>76</v>
      </c>
      <c r="F752" s="37" t="s">
        <v>94</v>
      </c>
      <c r="H752" s="79">
        <v>20054</v>
      </c>
      <c r="I752" s="79"/>
      <c r="J752" s="79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</row>
    <row r="753" spans="1:60" s="37" customFormat="1" x14ac:dyDescent="0.25">
      <c r="A753" s="69">
        <v>43070</v>
      </c>
      <c r="B753" s="112" t="s">
        <v>282</v>
      </c>
      <c r="C753" s="111" t="s">
        <v>224</v>
      </c>
      <c r="D753" s="65">
        <v>43095</v>
      </c>
      <c r="E753" s="61" t="s">
        <v>76</v>
      </c>
      <c r="F753" s="37" t="s">
        <v>87</v>
      </c>
      <c r="H753" s="79">
        <v>20000</v>
      </c>
      <c r="I753" s="79"/>
      <c r="J753" s="79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</row>
    <row r="754" spans="1:60" s="37" customFormat="1" x14ac:dyDescent="0.25">
      <c r="A754" s="69">
        <v>43070</v>
      </c>
      <c r="B754" s="112" t="s">
        <v>282</v>
      </c>
      <c r="C754" s="111" t="s">
        <v>224</v>
      </c>
      <c r="D754" s="65">
        <v>43095</v>
      </c>
      <c r="E754" s="61" t="s">
        <v>76</v>
      </c>
      <c r="F754" s="37" t="s">
        <v>206</v>
      </c>
      <c r="H754" s="79">
        <v>40000</v>
      </c>
      <c r="I754" s="79"/>
      <c r="J754" s="79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</row>
    <row r="755" spans="1:60" s="37" customFormat="1" x14ac:dyDescent="0.25">
      <c r="A755" s="69">
        <v>43070</v>
      </c>
      <c r="B755" s="112" t="s">
        <v>282</v>
      </c>
      <c r="C755" s="111" t="s">
        <v>224</v>
      </c>
      <c r="D755" s="65">
        <v>43095</v>
      </c>
      <c r="E755" s="61" t="s">
        <v>76</v>
      </c>
      <c r="F755" s="37" t="s">
        <v>93</v>
      </c>
      <c r="H755" s="79">
        <v>20000</v>
      </c>
      <c r="I755" s="79"/>
      <c r="J755" s="79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</row>
    <row r="756" spans="1:60" s="37" customFormat="1" x14ac:dyDescent="0.25">
      <c r="A756" s="69">
        <v>43070</v>
      </c>
      <c r="B756" s="112" t="s">
        <v>282</v>
      </c>
      <c r="C756" s="111" t="s">
        <v>224</v>
      </c>
      <c r="D756" s="65">
        <v>43095</v>
      </c>
      <c r="E756" s="61" t="s">
        <v>129</v>
      </c>
      <c r="F756" s="37" t="s">
        <v>4</v>
      </c>
      <c r="H756" s="79">
        <v>20097</v>
      </c>
      <c r="I756" s="79"/>
      <c r="J756" s="79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</row>
    <row r="757" spans="1:60" s="37" customFormat="1" x14ac:dyDescent="0.25">
      <c r="A757" s="69">
        <v>43070</v>
      </c>
      <c r="B757" s="112" t="s">
        <v>282</v>
      </c>
      <c r="C757" s="111" t="s">
        <v>224</v>
      </c>
      <c r="D757" s="65">
        <v>43096</v>
      </c>
      <c r="E757" s="61" t="s">
        <v>76</v>
      </c>
      <c r="F757" s="37" t="s">
        <v>9</v>
      </c>
      <c r="H757" s="79">
        <v>20000</v>
      </c>
      <c r="I757" s="79"/>
      <c r="J757" s="79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</row>
    <row r="758" spans="1:60" s="37" customFormat="1" x14ac:dyDescent="0.25">
      <c r="A758" s="69">
        <v>43070</v>
      </c>
      <c r="B758" s="112" t="s">
        <v>282</v>
      </c>
      <c r="C758" s="111" t="s">
        <v>224</v>
      </c>
      <c r="D758" s="65">
        <v>43096</v>
      </c>
      <c r="E758" s="61" t="s">
        <v>76</v>
      </c>
      <c r="F758" s="37" t="s">
        <v>131</v>
      </c>
      <c r="H758" s="79">
        <v>20000</v>
      </c>
      <c r="I758" s="79"/>
      <c r="J758" s="79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</row>
    <row r="759" spans="1:60" s="37" customFormat="1" x14ac:dyDescent="0.25">
      <c r="A759" s="69">
        <v>43070</v>
      </c>
      <c r="B759" s="112" t="s">
        <v>282</v>
      </c>
      <c r="C759" s="111" t="s">
        <v>224</v>
      </c>
      <c r="D759" s="65">
        <v>43096</v>
      </c>
      <c r="E759" s="61" t="s">
        <v>76</v>
      </c>
      <c r="F759" s="37" t="s">
        <v>17</v>
      </c>
      <c r="H759" s="79">
        <v>20072</v>
      </c>
      <c r="I759" s="79"/>
      <c r="J759" s="7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</row>
    <row r="760" spans="1:60" s="37" customFormat="1" x14ac:dyDescent="0.25">
      <c r="A760" s="69">
        <v>43070</v>
      </c>
      <c r="B760" s="112" t="s">
        <v>282</v>
      </c>
      <c r="C760" s="111" t="s">
        <v>224</v>
      </c>
      <c r="D760" s="65">
        <v>43098</v>
      </c>
      <c r="E760" s="61" t="s">
        <v>76</v>
      </c>
      <c r="F760" s="37" t="s">
        <v>16</v>
      </c>
      <c r="H760" s="79">
        <v>20037</v>
      </c>
      <c r="I760" s="79"/>
      <c r="J760" s="79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</row>
    <row r="761" spans="1:60" s="37" customFormat="1" x14ac:dyDescent="0.25">
      <c r="A761" s="69">
        <v>43070</v>
      </c>
      <c r="B761" s="112" t="s">
        <v>282</v>
      </c>
      <c r="C761" s="111" t="s">
        <v>224</v>
      </c>
      <c r="D761" s="65">
        <v>43098</v>
      </c>
      <c r="E761" s="61" t="s">
        <v>76</v>
      </c>
      <c r="F761" s="37" t="s">
        <v>451</v>
      </c>
      <c r="H761" s="79">
        <v>20000</v>
      </c>
      <c r="I761" s="79"/>
      <c r="J761" s="79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</row>
    <row r="762" spans="1:60" s="37" customFormat="1" x14ac:dyDescent="0.25">
      <c r="A762" s="69">
        <v>43070</v>
      </c>
      <c r="B762" s="112" t="s">
        <v>282</v>
      </c>
      <c r="C762" s="111" t="s">
        <v>224</v>
      </c>
      <c r="D762" s="65">
        <v>43098</v>
      </c>
      <c r="E762" s="61" t="s">
        <v>76</v>
      </c>
      <c r="F762" s="37" t="s">
        <v>135</v>
      </c>
      <c r="H762" s="79">
        <v>20000</v>
      </c>
      <c r="I762" s="79"/>
      <c r="J762" s="79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</row>
    <row r="763" spans="1:60" s="70" customFormat="1" x14ac:dyDescent="0.25">
      <c r="A763" s="167">
        <v>43070</v>
      </c>
      <c r="B763" s="168" t="s">
        <v>282</v>
      </c>
      <c r="C763" s="167" t="s">
        <v>224</v>
      </c>
      <c r="D763" s="169">
        <v>43098</v>
      </c>
      <c r="E763" s="266" t="s">
        <v>76</v>
      </c>
      <c r="F763" s="168" t="s">
        <v>3</v>
      </c>
      <c r="G763" s="168"/>
      <c r="H763" s="170">
        <v>20000</v>
      </c>
      <c r="I763" s="170">
        <f>SUM(H238:H763)</f>
        <v>34859875</v>
      </c>
      <c r="J763" s="170"/>
      <c r="K763" s="168"/>
      <c r="L763" s="168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</row>
    <row r="764" spans="1:60" s="70" customFormat="1" x14ac:dyDescent="0.25">
      <c r="A764" s="123">
        <v>43101</v>
      </c>
      <c r="B764" s="139" t="s">
        <v>282</v>
      </c>
      <c r="C764" s="140" t="s">
        <v>224</v>
      </c>
      <c r="D764" s="124">
        <v>43102</v>
      </c>
      <c r="E764" s="125" t="s">
        <v>76</v>
      </c>
      <c r="F764" s="70" t="s">
        <v>429</v>
      </c>
      <c r="H764" s="126">
        <v>20000</v>
      </c>
      <c r="I764" s="126"/>
      <c r="J764" s="126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</row>
    <row r="765" spans="1:60" s="70" customFormat="1" x14ac:dyDescent="0.25">
      <c r="A765" s="123">
        <v>43101</v>
      </c>
      <c r="B765" s="139" t="s">
        <v>282</v>
      </c>
      <c r="C765" s="140" t="s">
        <v>224</v>
      </c>
      <c r="D765" s="124">
        <v>43102</v>
      </c>
      <c r="E765" s="125" t="s">
        <v>76</v>
      </c>
      <c r="F765" s="70" t="s">
        <v>654</v>
      </c>
      <c r="H765" s="126">
        <v>20000</v>
      </c>
      <c r="I765" s="126"/>
      <c r="J765" s="126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</row>
    <row r="766" spans="1:60" s="70" customFormat="1" x14ac:dyDescent="0.25">
      <c r="A766" s="123">
        <v>43101</v>
      </c>
      <c r="B766" s="139" t="s">
        <v>282</v>
      </c>
      <c r="C766" s="140" t="s">
        <v>224</v>
      </c>
      <c r="D766" s="124">
        <v>43102</v>
      </c>
      <c r="E766" s="125" t="s">
        <v>76</v>
      </c>
      <c r="F766" s="70" t="s">
        <v>18</v>
      </c>
      <c r="H766" s="126">
        <v>20080</v>
      </c>
      <c r="I766" s="126"/>
      <c r="J766" s="12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</row>
    <row r="767" spans="1:60" s="70" customFormat="1" x14ac:dyDescent="0.25">
      <c r="A767" s="123">
        <v>43101</v>
      </c>
      <c r="B767" s="139" t="s">
        <v>282</v>
      </c>
      <c r="C767" s="140" t="s">
        <v>224</v>
      </c>
      <c r="D767" s="124">
        <v>43102</v>
      </c>
      <c r="E767" s="125" t="s">
        <v>239</v>
      </c>
      <c r="F767" s="70" t="s">
        <v>21</v>
      </c>
      <c r="H767" s="126">
        <v>20109</v>
      </c>
      <c r="I767" s="126"/>
      <c r="J767" s="126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</row>
    <row r="768" spans="1:60" s="70" customFormat="1" x14ac:dyDescent="0.25">
      <c r="A768" s="123">
        <v>43101</v>
      </c>
      <c r="B768" s="139" t="s">
        <v>282</v>
      </c>
      <c r="C768" s="140" t="s">
        <v>224</v>
      </c>
      <c r="D768" s="124">
        <v>43102</v>
      </c>
      <c r="E768" s="125" t="s">
        <v>76</v>
      </c>
      <c r="F768" s="70" t="s">
        <v>254</v>
      </c>
      <c r="H768" s="126">
        <v>60000</v>
      </c>
      <c r="I768" s="126"/>
      <c r="J768" s="126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</row>
    <row r="769" spans="1:60" s="70" customFormat="1" x14ac:dyDescent="0.25">
      <c r="A769" s="123">
        <v>43101</v>
      </c>
      <c r="B769" s="139" t="s">
        <v>282</v>
      </c>
      <c r="C769" s="140" t="s">
        <v>224</v>
      </c>
      <c r="D769" s="124">
        <v>43102</v>
      </c>
      <c r="E769" s="125" t="s">
        <v>239</v>
      </c>
      <c r="F769" s="70" t="s">
        <v>754</v>
      </c>
      <c r="H769" s="126">
        <v>60000</v>
      </c>
      <c r="I769" s="126"/>
      <c r="J769" s="126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</row>
    <row r="770" spans="1:60" s="70" customFormat="1" x14ac:dyDescent="0.25">
      <c r="A770" s="123">
        <v>43101</v>
      </c>
      <c r="B770" s="139" t="s">
        <v>282</v>
      </c>
      <c r="C770" s="140" t="s">
        <v>224</v>
      </c>
      <c r="D770" s="124">
        <v>43102</v>
      </c>
      <c r="E770" s="125" t="s">
        <v>239</v>
      </c>
      <c r="F770" s="70" t="s">
        <v>755</v>
      </c>
      <c r="H770" s="126">
        <v>60000</v>
      </c>
      <c r="I770" s="126"/>
      <c r="J770" s="126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</row>
    <row r="771" spans="1:60" s="70" customFormat="1" x14ac:dyDescent="0.25">
      <c r="A771" s="123">
        <v>43101</v>
      </c>
      <c r="B771" s="139" t="s">
        <v>282</v>
      </c>
      <c r="C771" s="140" t="s">
        <v>224</v>
      </c>
      <c r="D771" s="124">
        <v>43102</v>
      </c>
      <c r="E771" s="125" t="s">
        <v>239</v>
      </c>
      <c r="F771" s="70" t="s">
        <v>755</v>
      </c>
      <c r="H771" s="126">
        <v>100000</v>
      </c>
      <c r="I771" s="126"/>
      <c r="J771" s="126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</row>
    <row r="772" spans="1:60" s="70" customFormat="1" x14ac:dyDescent="0.25">
      <c r="A772" s="123">
        <v>43101</v>
      </c>
      <c r="B772" s="139" t="s">
        <v>282</v>
      </c>
      <c r="C772" s="140" t="s">
        <v>224</v>
      </c>
      <c r="D772" s="124">
        <v>43102</v>
      </c>
      <c r="E772" s="125" t="s">
        <v>129</v>
      </c>
      <c r="F772" s="70" t="s">
        <v>756</v>
      </c>
      <c r="H772" s="126">
        <v>100000</v>
      </c>
      <c r="I772" s="126"/>
      <c r="J772" s="126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</row>
    <row r="773" spans="1:60" s="70" customFormat="1" x14ac:dyDescent="0.25">
      <c r="A773" s="123">
        <v>43101</v>
      </c>
      <c r="B773" s="139" t="s">
        <v>282</v>
      </c>
      <c r="C773" s="140" t="s">
        <v>224</v>
      </c>
      <c r="D773" s="124">
        <v>43104</v>
      </c>
      <c r="E773" s="125" t="s">
        <v>239</v>
      </c>
      <c r="F773" s="70" t="s">
        <v>758</v>
      </c>
      <c r="H773" s="126">
        <v>20095</v>
      </c>
      <c r="I773" s="126"/>
      <c r="J773" s="126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</row>
    <row r="774" spans="1:60" s="70" customFormat="1" x14ac:dyDescent="0.25">
      <c r="A774" s="123">
        <v>43101</v>
      </c>
      <c r="B774" s="139" t="s">
        <v>282</v>
      </c>
      <c r="C774" s="140" t="s">
        <v>224</v>
      </c>
      <c r="D774" s="124">
        <v>43104</v>
      </c>
      <c r="E774" s="125" t="s">
        <v>239</v>
      </c>
      <c r="F774" s="70" t="s">
        <v>132</v>
      </c>
      <c r="H774" s="126">
        <v>20100</v>
      </c>
      <c r="I774" s="126"/>
      <c r="J774" s="126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</row>
    <row r="775" spans="1:60" s="70" customFormat="1" x14ac:dyDescent="0.25">
      <c r="A775" s="123">
        <v>43101</v>
      </c>
      <c r="B775" s="139" t="s">
        <v>282</v>
      </c>
      <c r="C775" s="140" t="s">
        <v>224</v>
      </c>
      <c r="D775" s="124">
        <v>43104</v>
      </c>
      <c r="E775" s="125" t="s">
        <v>76</v>
      </c>
      <c r="F775" s="70" t="s">
        <v>757</v>
      </c>
      <c r="H775" s="126">
        <v>40000</v>
      </c>
      <c r="I775" s="126"/>
      <c r="J775" s="126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</row>
    <row r="776" spans="1:60" s="70" customFormat="1" x14ac:dyDescent="0.25">
      <c r="A776" s="123">
        <v>43101</v>
      </c>
      <c r="B776" s="139" t="s">
        <v>282</v>
      </c>
      <c r="C776" s="140" t="s">
        <v>224</v>
      </c>
      <c r="D776" s="124">
        <v>43105</v>
      </c>
      <c r="E776" s="125"/>
      <c r="F776" s="70" t="s">
        <v>313</v>
      </c>
      <c r="H776" s="126">
        <v>20000</v>
      </c>
      <c r="I776" s="126"/>
      <c r="J776" s="12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</row>
    <row r="777" spans="1:60" s="70" customFormat="1" x14ac:dyDescent="0.25">
      <c r="A777" s="123">
        <v>43101</v>
      </c>
      <c r="B777" s="139" t="s">
        <v>282</v>
      </c>
      <c r="C777" s="140" t="s">
        <v>224</v>
      </c>
      <c r="D777" s="124">
        <v>43108</v>
      </c>
      <c r="E777" s="125" t="s">
        <v>76</v>
      </c>
      <c r="F777" s="70" t="s">
        <v>205</v>
      </c>
      <c r="H777" s="126">
        <v>20102</v>
      </c>
      <c r="I777" s="126"/>
      <c r="J777" s="126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</row>
    <row r="778" spans="1:60" s="70" customFormat="1" x14ac:dyDescent="0.25">
      <c r="A778" s="123">
        <v>43101</v>
      </c>
      <c r="B778" s="139" t="s">
        <v>282</v>
      </c>
      <c r="C778" s="140" t="s">
        <v>224</v>
      </c>
      <c r="D778" s="124">
        <v>43108</v>
      </c>
      <c r="E778" s="125" t="s">
        <v>76</v>
      </c>
      <c r="F778" s="70" t="s">
        <v>85</v>
      </c>
      <c r="H778" s="126">
        <v>60000</v>
      </c>
      <c r="I778" s="126"/>
      <c r="J778" s="126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</row>
    <row r="779" spans="1:60" s="70" customFormat="1" x14ac:dyDescent="0.25">
      <c r="A779" s="123">
        <v>43101</v>
      </c>
      <c r="B779" s="139" t="s">
        <v>282</v>
      </c>
      <c r="C779" s="140" t="s">
        <v>224</v>
      </c>
      <c r="D779" s="124">
        <v>43108</v>
      </c>
      <c r="E779" s="125" t="s">
        <v>239</v>
      </c>
      <c r="F779" s="70" t="s">
        <v>373</v>
      </c>
      <c r="H779" s="126">
        <v>60000</v>
      </c>
      <c r="I779" s="126"/>
      <c r="J779" s="126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</row>
    <row r="780" spans="1:60" s="70" customFormat="1" x14ac:dyDescent="0.25">
      <c r="A780" s="123">
        <v>43101</v>
      </c>
      <c r="B780" s="139" t="s">
        <v>282</v>
      </c>
      <c r="C780" s="140" t="s">
        <v>224</v>
      </c>
      <c r="D780" s="124">
        <v>43108</v>
      </c>
      <c r="E780" s="125" t="s">
        <v>239</v>
      </c>
      <c r="F780" s="70" t="s">
        <v>385</v>
      </c>
      <c r="H780" s="126">
        <v>200000</v>
      </c>
      <c r="I780" s="126"/>
      <c r="J780" s="126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</row>
    <row r="781" spans="1:60" s="70" customFormat="1" x14ac:dyDescent="0.25">
      <c r="A781" s="123">
        <v>43101</v>
      </c>
      <c r="B781" s="139" t="s">
        <v>282</v>
      </c>
      <c r="C781" s="140" t="s">
        <v>224</v>
      </c>
      <c r="D781" s="124">
        <v>43108</v>
      </c>
      <c r="E781" s="125" t="s">
        <v>76</v>
      </c>
      <c r="F781" s="70" t="s">
        <v>102</v>
      </c>
      <c r="H781" s="126">
        <v>200006</v>
      </c>
      <c r="I781" s="126"/>
      <c r="J781" s="126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</row>
    <row r="782" spans="1:60" s="70" customFormat="1" x14ac:dyDescent="0.25">
      <c r="A782" s="123">
        <v>43101</v>
      </c>
      <c r="B782" s="139" t="s">
        <v>282</v>
      </c>
      <c r="C782" s="140" t="s">
        <v>224</v>
      </c>
      <c r="D782" s="124">
        <v>43110</v>
      </c>
      <c r="E782" s="125" t="s">
        <v>76</v>
      </c>
      <c r="F782" s="70" t="s">
        <v>87</v>
      </c>
      <c r="H782" s="126">
        <v>20000</v>
      </c>
      <c r="I782" s="126"/>
      <c r="J782" s="126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</row>
    <row r="783" spans="1:60" s="70" customFormat="1" x14ac:dyDescent="0.25">
      <c r="A783" s="123">
        <v>43101</v>
      </c>
      <c r="B783" s="139" t="s">
        <v>282</v>
      </c>
      <c r="C783" s="140" t="s">
        <v>224</v>
      </c>
      <c r="D783" s="124">
        <v>43110</v>
      </c>
      <c r="E783" s="125" t="s">
        <v>239</v>
      </c>
      <c r="F783" s="70" t="s">
        <v>759</v>
      </c>
      <c r="H783" s="126">
        <v>20000</v>
      </c>
      <c r="I783" s="126"/>
      <c r="J783" s="126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</row>
    <row r="784" spans="1:60" s="70" customFormat="1" x14ac:dyDescent="0.25">
      <c r="A784" s="123">
        <v>43101</v>
      </c>
      <c r="B784" s="139" t="s">
        <v>282</v>
      </c>
      <c r="C784" s="140" t="s">
        <v>224</v>
      </c>
      <c r="D784" s="124">
        <v>43110</v>
      </c>
      <c r="E784" s="125" t="s">
        <v>239</v>
      </c>
      <c r="F784" s="70" t="s">
        <v>759</v>
      </c>
      <c r="H784" s="126">
        <v>20000</v>
      </c>
      <c r="I784" s="126"/>
      <c r="J784" s="126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</row>
    <row r="785" spans="1:60" s="70" customFormat="1" x14ac:dyDescent="0.25">
      <c r="A785" s="123">
        <v>43101</v>
      </c>
      <c r="B785" s="139" t="s">
        <v>282</v>
      </c>
      <c r="C785" s="140" t="s">
        <v>224</v>
      </c>
      <c r="D785" s="124">
        <v>43110</v>
      </c>
      <c r="E785" s="125" t="s">
        <v>129</v>
      </c>
      <c r="F785" s="70" t="s">
        <v>314</v>
      </c>
      <c r="H785" s="126">
        <v>40039</v>
      </c>
      <c r="I785" s="126"/>
      <c r="J785" s="126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</row>
    <row r="786" spans="1:60" s="70" customFormat="1" x14ac:dyDescent="0.25">
      <c r="A786" s="123">
        <v>43101</v>
      </c>
      <c r="B786" s="139" t="s">
        <v>282</v>
      </c>
      <c r="C786" s="140" t="s">
        <v>224</v>
      </c>
      <c r="D786" s="124">
        <v>43110</v>
      </c>
      <c r="E786" s="125" t="s">
        <v>76</v>
      </c>
      <c r="F786" s="70" t="s">
        <v>27</v>
      </c>
      <c r="H786" s="126">
        <v>60000</v>
      </c>
      <c r="I786" s="126"/>
      <c r="J786" s="12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</row>
    <row r="787" spans="1:60" s="70" customFormat="1" x14ac:dyDescent="0.25">
      <c r="A787" s="123">
        <v>43101</v>
      </c>
      <c r="B787" s="139" t="s">
        <v>282</v>
      </c>
      <c r="C787" s="140" t="s">
        <v>224</v>
      </c>
      <c r="D787" s="124">
        <v>43110</v>
      </c>
      <c r="E787" s="125" t="s">
        <v>129</v>
      </c>
      <c r="F787" s="70" t="s">
        <v>86</v>
      </c>
      <c r="H787" s="126">
        <v>60000</v>
      </c>
      <c r="I787" s="126"/>
      <c r="J787" s="126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</row>
    <row r="788" spans="1:60" s="70" customFormat="1" x14ac:dyDescent="0.25">
      <c r="A788" s="123">
        <v>43101</v>
      </c>
      <c r="B788" s="139" t="s">
        <v>282</v>
      </c>
      <c r="C788" s="140" t="s">
        <v>224</v>
      </c>
      <c r="D788" s="124">
        <v>43111</v>
      </c>
      <c r="E788" s="125" t="s">
        <v>76</v>
      </c>
      <c r="F788" s="70" t="s">
        <v>407</v>
      </c>
      <c r="H788" s="126">
        <v>40000</v>
      </c>
      <c r="I788" s="126"/>
      <c r="J788" s="126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</row>
    <row r="789" spans="1:60" s="70" customFormat="1" x14ac:dyDescent="0.25">
      <c r="A789" s="123">
        <v>43101</v>
      </c>
      <c r="B789" s="139" t="s">
        <v>282</v>
      </c>
      <c r="C789" s="140" t="s">
        <v>224</v>
      </c>
      <c r="D789" s="124">
        <v>43112</v>
      </c>
      <c r="E789" s="125" t="s">
        <v>76</v>
      </c>
      <c r="F789" s="70" t="s">
        <v>415</v>
      </c>
      <c r="H789" s="126">
        <v>80000</v>
      </c>
      <c r="I789" s="126"/>
      <c r="J789" s="126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</row>
    <row r="790" spans="1:60" s="70" customFormat="1" x14ac:dyDescent="0.25">
      <c r="A790" s="123">
        <v>43101</v>
      </c>
      <c r="B790" s="139" t="s">
        <v>282</v>
      </c>
      <c r="C790" s="140" t="s">
        <v>224</v>
      </c>
      <c r="D790" s="124">
        <v>43115</v>
      </c>
      <c r="E790" s="125" t="s">
        <v>239</v>
      </c>
      <c r="F790" s="70" t="s">
        <v>13</v>
      </c>
      <c r="H790" s="126">
        <v>20000</v>
      </c>
      <c r="I790" s="126"/>
      <c r="J790" s="126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</row>
    <row r="791" spans="1:60" s="70" customFormat="1" x14ac:dyDescent="0.25">
      <c r="A791" s="123">
        <v>43101</v>
      </c>
      <c r="B791" s="139" t="s">
        <v>282</v>
      </c>
      <c r="C791" s="140" t="s">
        <v>224</v>
      </c>
      <c r="D791" s="124">
        <v>43115</v>
      </c>
      <c r="E791" s="125" t="s">
        <v>239</v>
      </c>
      <c r="F791" s="70" t="s">
        <v>418</v>
      </c>
      <c r="H791" s="126">
        <v>40000</v>
      </c>
      <c r="I791" s="126"/>
      <c r="J791" s="126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</row>
    <row r="792" spans="1:60" s="70" customFormat="1" x14ac:dyDescent="0.25">
      <c r="A792" s="123">
        <v>43101</v>
      </c>
      <c r="B792" s="139" t="s">
        <v>282</v>
      </c>
      <c r="C792" s="140" t="s">
        <v>224</v>
      </c>
      <c r="D792" s="124">
        <v>43115</v>
      </c>
      <c r="E792" s="125" t="s">
        <v>239</v>
      </c>
      <c r="F792" s="70" t="s">
        <v>760</v>
      </c>
      <c r="H792" s="126">
        <v>40000</v>
      </c>
      <c r="I792" s="126"/>
      <c r="J792" s="126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</row>
    <row r="793" spans="1:60" s="70" customFormat="1" x14ac:dyDescent="0.25">
      <c r="A793" s="123">
        <v>43101</v>
      </c>
      <c r="B793" s="139" t="s">
        <v>282</v>
      </c>
      <c r="C793" s="140" t="s">
        <v>224</v>
      </c>
      <c r="D793" s="124">
        <v>43115</v>
      </c>
      <c r="E793" s="125" t="s">
        <v>239</v>
      </c>
      <c r="F793" s="70" t="s">
        <v>417</v>
      </c>
      <c r="H793" s="126">
        <v>50000</v>
      </c>
      <c r="I793" s="126"/>
      <c r="J793" s="126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</row>
    <row r="794" spans="1:60" s="70" customFormat="1" x14ac:dyDescent="0.25">
      <c r="A794" s="123">
        <v>43101</v>
      </c>
      <c r="B794" s="139" t="s">
        <v>282</v>
      </c>
      <c r="C794" s="140" t="s">
        <v>224</v>
      </c>
      <c r="D794" s="124">
        <v>43115</v>
      </c>
      <c r="E794" s="125" t="s">
        <v>239</v>
      </c>
      <c r="F794" s="70" t="s">
        <v>761</v>
      </c>
      <c r="H794" s="126">
        <v>70000</v>
      </c>
      <c r="I794" s="126"/>
      <c r="J794" s="126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</row>
    <row r="795" spans="1:60" s="70" customFormat="1" x14ac:dyDescent="0.25">
      <c r="A795" s="123">
        <v>43101</v>
      </c>
      <c r="B795" s="139" t="s">
        <v>282</v>
      </c>
      <c r="C795" s="140" t="s">
        <v>224</v>
      </c>
      <c r="D795" s="124">
        <v>43115</v>
      </c>
      <c r="E795" s="125" t="s">
        <v>239</v>
      </c>
      <c r="F795" s="70" t="s">
        <v>378</v>
      </c>
      <c r="H795" s="126">
        <v>154000</v>
      </c>
      <c r="I795" s="126"/>
      <c r="J795" s="126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</row>
    <row r="796" spans="1:60" s="70" customFormat="1" x14ac:dyDescent="0.25">
      <c r="A796" s="123">
        <v>43101</v>
      </c>
      <c r="B796" s="139" t="s">
        <v>282</v>
      </c>
      <c r="C796" s="140" t="s">
        <v>224</v>
      </c>
      <c r="D796" s="124">
        <v>43115</v>
      </c>
      <c r="E796" s="125" t="s">
        <v>239</v>
      </c>
      <c r="F796" s="70" t="s">
        <v>418</v>
      </c>
      <c r="H796" s="126">
        <v>210000</v>
      </c>
      <c r="I796" s="126"/>
      <c r="J796" s="12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</row>
    <row r="797" spans="1:60" s="70" customFormat="1" x14ac:dyDescent="0.25">
      <c r="A797" s="123">
        <v>43101</v>
      </c>
      <c r="B797" s="139" t="s">
        <v>282</v>
      </c>
      <c r="C797" s="140" t="s">
        <v>224</v>
      </c>
      <c r="D797" s="124">
        <v>43117</v>
      </c>
      <c r="E797" s="125" t="s">
        <v>76</v>
      </c>
      <c r="F797" s="70" t="s">
        <v>80</v>
      </c>
      <c r="H797" s="126">
        <v>20000</v>
      </c>
      <c r="I797" s="126"/>
      <c r="J797" s="126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</row>
    <row r="798" spans="1:60" s="70" customFormat="1" x14ac:dyDescent="0.25">
      <c r="A798" s="123">
        <v>43101</v>
      </c>
      <c r="B798" s="139" t="s">
        <v>282</v>
      </c>
      <c r="C798" s="140" t="s">
        <v>224</v>
      </c>
      <c r="D798" s="124">
        <v>43117</v>
      </c>
      <c r="E798" s="125" t="s">
        <v>76</v>
      </c>
      <c r="F798" s="70" t="s">
        <v>407</v>
      </c>
      <c r="H798" s="126">
        <v>20000</v>
      </c>
      <c r="I798" s="126"/>
      <c r="J798" s="126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</row>
    <row r="799" spans="1:60" s="70" customFormat="1" x14ac:dyDescent="0.25">
      <c r="A799" s="123">
        <v>43101</v>
      </c>
      <c r="B799" s="139" t="s">
        <v>282</v>
      </c>
      <c r="C799" s="140" t="s">
        <v>224</v>
      </c>
      <c r="D799" s="124">
        <v>43117</v>
      </c>
      <c r="E799" s="125" t="s">
        <v>76</v>
      </c>
      <c r="F799" s="70" t="s">
        <v>410</v>
      </c>
      <c r="H799" s="126">
        <v>60000</v>
      </c>
      <c r="I799" s="126"/>
      <c r="J799" s="126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</row>
    <row r="800" spans="1:60" s="70" customFormat="1" x14ac:dyDescent="0.25">
      <c r="A800" s="123">
        <v>43101</v>
      </c>
      <c r="B800" s="139" t="s">
        <v>282</v>
      </c>
      <c r="C800" t="s">
        <v>232</v>
      </c>
      <c r="D800" s="124">
        <v>43118</v>
      </c>
      <c r="E800" s="125" t="s">
        <v>76</v>
      </c>
      <c r="F800" s="70" t="s">
        <v>770</v>
      </c>
      <c r="H800" s="126">
        <v>480000</v>
      </c>
      <c r="I800" s="126"/>
      <c r="J800" s="126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</row>
    <row r="801" spans="1:60" s="70" customFormat="1" x14ac:dyDescent="0.25">
      <c r="A801" s="123">
        <v>43101</v>
      </c>
      <c r="B801" s="139" t="s">
        <v>282</v>
      </c>
      <c r="C801" s="140" t="s">
        <v>224</v>
      </c>
      <c r="D801" s="124">
        <v>43122</v>
      </c>
      <c r="E801" s="125" t="s">
        <v>76</v>
      </c>
      <c r="F801" s="70" t="s">
        <v>763</v>
      </c>
      <c r="H801" s="126">
        <v>20000</v>
      </c>
      <c r="I801" s="126"/>
      <c r="J801" s="126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</row>
    <row r="802" spans="1:60" s="70" customFormat="1" x14ac:dyDescent="0.25">
      <c r="A802" s="123">
        <v>43101</v>
      </c>
      <c r="B802" s="139" t="s">
        <v>282</v>
      </c>
      <c r="C802" s="140" t="s">
        <v>224</v>
      </c>
      <c r="D802" s="124">
        <v>43122</v>
      </c>
      <c r="E802" s="125" t="s">
        <v>76</v>
      </c>
      <c r="F802" s="70" t="s">
        <v>77</v>
      </c>
      <c r="H802" s="126">
        <v>40000</v>
      </c>
      <c r="I802" s="126"/>
      <c r="J802" s="126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</row>
    <row r="803" spans="1:60" s="70" customFormat="1" x14ac:dyDescent="0.25">
      <c r="A803" s="123">
        <v>43101</v>
      </c>
      <c r="B803" s="139" t="s">
        <v>282</v>
      </c>
      <c r="C803" s="140" t="s">
        <v>224</v>
      </c>
      <c r="D803" s="124">
        <v>43122</v>
      </c>
      <c r="E803" s="125" t="s">
        <v>76</v>
      </c>
      <c r="F803" s="70" t="s">
        <v>410</v>
      </c>
      <c r="H803" s="126">
        <v>80000</v>
      </c>
      <c r="I803" s="126"/>
      <c r="J803" s="126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</row>
    <row r="804" spans="1:60" s="70" customFormat="1" x14ac:dyDescent="0.25">
      <c r="A804" s="123">
        <v>43101</v>
      </c>
      <c r="B804" s="139" t="s">
        <v>282</v>
      </c>
      <c r="C804" s="140" t="s">
        <v>224</v>
      </c>
      <c r="D804" s="124">
        <v>43122</v>
      </c>
      <c r="E804" s="125" t="s">
        <v>129</v>
      </c>
      <c r="F804" s="70" t="s">
        <v>374</v>
      </c>
      <c r="H804" s="126">
        <v>140000</v>
      </c>
      <c r="I804" s="126"/>
      <c r="J804" s="126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</row>
    <row r="805" spans="1:60" s="70" customFormat="1" x14ac:dyDescent="0.25">
      <c r="A805" s="123">
        <v>43101</v>
      </c>
      <c r="B805" s="139" t="s">
        <v>282</v>
      </c>
      <c r="C805" s="140" t="s">
        <v>224</v>
      </c>
      <c r="D805" s="124">
        <v>43122</v>
      </c>
      <c r="E805" s="125" t="s">
        <v>76</v>
      </c>
      <c r="F805" s="70" t="s">
        <v>766</v>
      </c>
      <c r="H805" s="126">
        <v>172000</v>
      </c>
      <c r="I805" s="126"/>
      <c r="J805" s="126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</row>
    <row r="806" spans="1:60" s="70" customFormat="1" x14ac:dyDescent="0.25">
      <c r="A806" s="123">
        <v>43101</v>
      </c>
      <c r="B806" s="139" t="s">
        <v>282</v>
      </c>
      <c r="C806" s="140" t="s">
        <v>224</v>
      </c>
      <c r="D806" s="124">
        <v>43122</v>
      </c>
      <c r="E806" s="125" t="s">
        <v>76</v>
      </c>
      <c r="F806" s="70" t="s">
        <v>379</v>
      </c>
      <c r="H806" s="126">
        <v>181800</v>
      </c>
      <c r="I806" s="126"/>
      <c r="J806" s="12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</row>
    <row r="807" spans="1:60" s="70" customFormat="1" x14ac:dyDescent="0.25">
      <c r="A807" s="123">
        <v>43101</v>
      </c>
      <c r="B807" s="139" t="s">
        <v>282</v>
      </c>
      <c r="C807" s="140" t="s">
        <v>224</v>
      </c>
      <c r="D807" s="124">
        <v>43122</v>
      </c>
      <c r="E807" s="125" t="s">
        <v>76</v>
      </c>
      <c r="F807" s="70" t="s">
        <v>768</v>
      </c>
      <c r="H807" s="126">
        <v>240000</v>
      </c>
      <c r="I807" s="126"/>
      <c r="J807" s="126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</row>
    <row r="808" spans="1:60" s="70" customFormat="1" x14ac:dyDescent="0.25">
      <c r="A808" s="123">
        <v>43101</v>
      </c>
      <c r="B808" s="139" t="s">
        <v>282</v>
      </c>
      <c r="C808" s="140" t="s">
        <v>224</v>
      </c>
      <c r="D808" s="124">
        <v>43124</v>
      </c>
      <c r="E808" s="125" t="s">
        <v>76</v>
      </c>
      <c r="F808" s="70" t="s">
        <v>21</v>
      </c>
      <c r="H808" s="126">
        <v>20109</v>
      </c>
      <c r="I808" s="126"/>
      <c r="J808" s="126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</row>
    <row r="809" spans="1:60" s="70" customFormat="1" x14ac:dyDescent="0.25">
      <c r="A809" s="123">
        <v>43101</v>
      </c>
      <c r="B809" s="139" t="s">
        <v>282</v>
      </c>
      <c r="C809" s="140" t="s">
        <v>224</v>
      </c>
      <c r="D809" s="124">
        <v>43124</v>
      </c>
      <c r="E809" s="125" t="s">
        <v>76</v>
      </c>
      <c r="F809" s="70" t="s">
        <v>765</v>
      </c>
      <c r="H809" s="126">
        <v>120049</v>
      </c>
      <c r="I809" s="126"/>
      <c r="J809" s="126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</row>
    <row r="810" spans="1:60" s="70" customFormat="1" x14ac:dyDescent="0.25">
      <c r="A810" s="123">
        <v>43101</v>
      </c>
      <c r="B810" s="139" t="s">
        <v>282</v>
      </c>
      <c r="C810" s="140" t="s">
        <v>224</v>
      </c>
      <c r="D810" s="124">
        <v>43125</v>
      </c>
      <c r="E810" s="125" t="s">
        <v>76</v>
      </c>
      <c r="F810" s="70" t="s">
        <v>767</v>
      </c>
      <c r="H810" s="126">
        <v>200000</v>
      </c>
      <c r="I810" s="126"/>
      <c r="J810" s="126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</row>
    <row r="811" spans="1:60" s="70" customFormat="1" x14ac:dyDescent="0.25">
      <c r="A811" s="123">
        <v>43101</v>
      </c>
      <c r="B811" s="139" t="s">
        <v>282</v>
      </c>
      <c r="C811" s="140" t="s">
        <v>224</v>
      </c>
      <c r="D811" s="124">
        <v>43129</v>
      </c>
      <c r="E811" s="125" t="s">
        <v>76</v>
      </c>
      <c r="F811" s="70" t="s">
        <v>127</v>
      </c>
      <c r="H811" s="126">
        <v>20000</v>
      </c>
      <c r="I811" s="126"/>
      <c r="J811" s="126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</row>
    <row r="812" spans="1:60" s="70" customFormat="1" x14ac:dyDescent="0.25">
      <c r="A812" s="123">
        <v>43101</v>
      </c>
      <c r="B812" s="139" t="s">
        <v>282</v>
      </c>
      <c r="C812" s="140" t="s">
        <v>224</v>
      </c>
      <c r="D812" s="124">
        <v>43129</v>
      </c>
      <c r="E812" s="125" t="s">
        <v>76</v>
      </c>
      <c r="F812" s="70" t="s">
        <v>93</v>
      </c>
      <c r="H812" s="126">
        <v>20000</v>
      </c>
      <c r="I812" s="126"/>
      <c r="J812" s="126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</row>
    <row r="813" spans="1:60" s="70" customFormat="1" x14ac:dyDescent="0.25">
      <c r="A813" s="123">
        <v>43101</v>
      </c>
      <c r="B813" s="139" t="s">
        <v>282</v>
      </c>
      <c r="C813" s="140" t="s">
        <v>224</v>
      </c>
      <c r="D813" s="124">
        <v>43129</v>
      </c>
      <c r="E813" s="125" t="s">
        <v>239</v>
      </c>
      <c r="F813" s="70" t="s">
        <v>586</v>
      </c>
      <c r="H813" s="126">
        <v>20021</v>
      </c>
      <c r="I813" s="126"/>
      <c r="J813" s="126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</row>
    <row r="814" spans="1:60" s="70" customFormat="1" x14ac:dyDescent="0.25">
      <c r="A814" s="123">
        <v>43101</v>
      </c>
      <c r="B814" s="139" t="s">
        <v>282</v>
      </c>
      <c r="C814" s="140" t="s">
        <v>224</v>
      </c>
      <c r="D814" s="124">
        <v>43129</v>
      </c>
      <c r="E814" s="125" t="s">
        <v>76</v>
      </c>
      <c r="F814" s="70" t="s">
        <v>18</v>
      </c>
      <c r="H814" s="126">
        <v>20080</v>
      </c>
      <c r="I814" s="126"/>
      <c r="J814" s="126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</row>
    <row r="815" spans="1:60" s="70" customFormat="1" x14ac:dyDescent="0.25">
      <c r="A815" s="123">
        <v>43101</v>
      </c>
      <c r="B815" s="139" t="s">
        <v>282</v>
      </c>
      <c r="C815" s="140" t="s">
        <v>224</v>
      </c>
      <c r="D815" s="124">
        <v>43129</v>
      </c>
      <c r="E815" s="125" t="s">
        <v>239</v>
      </c>
      <c r="F815" s="70" t="s">
        <v>261</v>
      </c>
      <c r="H815" s="126">
        <v>66000</v>
      </c>
      <c r="I815" s="126"/>
      <c r="J815" s="126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</row>
    <row r="816" spans="1:60" s="70" customFormat="1" x14ac:dyDescent="0.25">
      <c r="A816" s="123">
        <v>43101</v>
      </c>
      <c r="B816" s="139" t="s">
        <v>282</v>
      </c>
      <c r="C816" s="140" t="s">
        <v>224</v>
      </c>
      <c r="D816" s="124">
        <v>43129</v>
      </c>
      <c r="E816" s="125" t="s">
        <v>129</v>
      </c>
      <c r="F816" s="70" t="s">
        <v>769</v>
      </c>
      <c r="H816" s="126">
        <v>240000</v>
      </c>
      <c r="I816" s="126"/>
      <c r="J816" s="12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</row>
    <row r="817" spans="1:60" s="70" customFormat="1" x14ac:dyDescent="0.25">
      <c r="A817" s="123">
        <v>43101</v>
      </c>
      <c r="B817" s="139" t="s">
        <v>282</v>
      </c>
      <c r="C817" s="140" t="s">
        <v>224</v>
      </c>
      <c r="D817" s="124">
        <v>43129</v>
      </c>
      <c r="E817" s="125" t="s">
        <v>129</v>
      </c>
      <c r="F817" s="70" t="s">
        <v>381</v>
      </c>
      <c r="H817" s="126">
        <v>248400</v>
      </c>
      <c r="I817" s="126"/>
      <c r="J817" s="126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</row>
    <row r="818" spans="1:60" s="70" customFormat="1" x14ac:dyDescent="0.25">
      <c r="A818" s="123">
        <v>43101</v>
      </c>
      <c r="B818" s="139" t="s">
        <v>282</v>
      </c>
      <c r="C818" s="140" t="s">
        <v>224</v>
      </c>
      <c r="D818" s="124">
        <v>43129</v>
      </c>
      <c r="E818" s="125" t="s">
        <v>239</v>
      </c>
      <c r="F818" s="70" t="s">
        <v>261</v>
      </c>
      <c r="H818" s="126">
        <v>450000</v>
      </c>
      <c r="I818" s="126"/>
      <c r="J818" s="126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</row>
    <row r="819" spans="1:60" s="70" customFormat="1" x14ac:dyDescent="0.25">
      <c r="A819" s="123">
        <v>43101</v>
      </c>
      <c r="B819" s="139" t="s">
        <v>282</v>
      </c>
      <c r="C819" s="140" t="s">
        <v>231</v>
      </c>
      <c r="D819" s="124">
        <v>43131</v>
      </c>
      <c r="E819" s="125" t="s">
        <v>239</v>
      </c>
      <c r="F819" s="70" t="s">
        <v>762</v>
      </c>
      <c r="H819" s="126">
        <v>1540</v>
      </c>
      <c r="I819" s="126"/>
      <c r="J819" s="126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</row>
    <row r="820" spans="1:60" s="70" customFormat="1" x14ac:dyDescent="0.25">
      <c r="A820" s="123">
        <v>43101</v>
      </c>
      <c r="B820" s="139" t="s">
        <v>282</v>
      </c>
      <c r="C820" s="140" t="s">
        <v>224</v>
      </c>
      <c r="D820" s="124">
        <v>43131</v>
      </c>
      <c r="E820" s="125" t="s">
        <v>76</v>
      </c>
      <c r="F820" s="70" t="s">
        <v>14</v>
      </c>
      <c r="H820" s="126">
        <v>20000</v>
      </c>
      <c r="I820" s="126"/>
      <c r="J820" s="126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</row>
    <row r="821" spans="1:60" s="70" customFormat="1" x14ac:dyDescent="0.25">
      <c r="A821" s="123">
        <v>43101</v>
      </c>
      <c r="B821" s="139" t="s">
        <v>282</v>
      </c>
      <c r="C821" s="140" t="s">
        <v>224</v>
      </c>
      <c r="D821" s="124">
        <v>43131</v>
      </c>
      <c r="E821" s="125" t="s">
        <v>76</v>
      </c>
      <c r="F821" s="70" t="s">
        <v>764</v>
      </c>
      <c r="H821" s="126">
        <v>20037</v>
      </c>
      <c r="I821" s="126"/>
      <c r="J821" s="126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</row>
    <row r="822" spans="1:60" s="70" customFormat="1" x14ac:dyDescent="0.25">
      <c r="A822" s="123">
        <v>43101</v>
      </c>
      <c r="B822" s="139" t="s">
        <v>282</v>
      </c>
      <c r="C822" s="140" t="s">
        <v>224</v>
      </c>
      <c r="D822" s="124">
        <v>43131</v>
      </c>
      <c r="E822" s="125" t="s">
        <v>76</v>
      </c>
      <c r="F822" s="70" t="s">
        <v>94</v>
      </c>
      <c r="H822" s="126">
        <v>20054</v>
      </c>
      <c r="I822" s="126"/>
      <c r="J822" s="126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</row>
    <row r="823" spans="1:60" s="70" customFormat="1" x14ac:dyDescent="0.25">
      <c r="A823" s="123">
        <v>43101</v>
      </c>
      <c r="B823" s="139" t="s">
        <v>282</v>
      </c>
      <c r="C823" s="140" t="s">
        <v>224</v>
      </c>
      <c r="D823" s="124">
        <v>43131</v>
      </c>
      <c r="E823" s="125" t="s">
        <v>76</v>
      </c>
      <c r="F823" s="70" t="s">
        <v>17</v>
      </c>
      <c r="H823" s="126">
        <v>20072</v>
      </c>
      <c r="I823" s="126"/>
      <c r="J823" s="126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</row>
    <row r="824" spans="1:60" s="70" customFormat="1" x14ac:dyDescent="0.25">
      <c r="A824" s="123">
        <v>43101</v>
      </c>
      <c r="B824" s="139" t="s">
        <v>282</v>
      </c>
      <c r="C824" s="140" t="s">
        <v>224</v>
      </c>
      <c r="D824" s="124">
        <v>43131</v>
      </c>
      <c r="E824" s="125" t="s">
        <v>76</v>
      </c>
      <c r="F824" s="70" t="s">
        <v>32</v>
      </c>
      <c r="H824" s="126">
        <v>83000</v>
      </c>
      <c r="I824" s="126"/>
      <c r="J824" s="126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</row>
    <row r="825" spans="1:60" s="70" customFormat="1" x14ac:dyDescent="0.25">
      <c r="A825" s="141">
        <v>43101</v>
      </c>
      <c r="B825" s="142" t="s">
        <v>282</v>
      </c>
      <c r="C825" s="141" t="s">
        <v>224</v>
      </c>
      <c r="D825" s="143">
        <v>43131</v>
      </c>
      <c r="E825" s="144" t="s">
        <v>129</v>
      </c>
      <c r="F825" s="142" t="s">
        <v>384</v>
      </c>
      <c r="G825" s="142"/>
      <c r="H825" s="145">
        <v>100000</v>
      </c>
      <c r="I825" s="145"/>
      <c r="J825" s="145"/>
      <c r="K825" s="145"/>
      <c r="L825" s="142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</row>
    <row r="826" spans="1:60" s="70" customFormat="1" x14ac:dyDescent="0.25">
      <c r="A826" s="123">
        <v>43132</v>
      </c>
      <c r="B826" s="139" t="s">
        <v>282</v>
      </c>
      <c r="C826" s="140" t="s">
        <v>224</v>
      </c>
      <c r="D826" s="124">
        <v>43133</v>
      </c>
      <c r="E826" s="125" t="s">
        <v>76</v>
      </c>
      <c r="F826" s="70" t="s">
        <v>9</v>
      </c>
      <c r="H826" s="126">
        <v>20000</v>
      </c>
      <c r="I826" s="126"/>
      <c r="J826" s="1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</row>
    <row r="827" spans="1:60" s="70" customFormat="1" x14ac:dyDescent="0.25">
      <c r="A827" s="123">
        <v>43132</v>
      </c>
      <c r="B827" s="139" t="s">
        <v>282</v>
      </c>
      <c r="C827" s="140" t="s">
        <v>224</v>
      </c>
      <c r="D827" s="124">
        <v>43133</v>
      </c>
      <c r="E827" s="125" t="s">
        <v>76</v>
      </c>
      <c r="F827" s="70" t="s">
        <v>131</v>
      </c>
      <c r="H827" s="126">
        <v>20000</v>
      </c>
      <c r="I827" s="126"/>
      <c r="J827" s="126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</row>
    <row r="828" spans="1:60" s="70" customFormat="1" x14ac:dyDescent="0.25">
      <c r="A828" s="123">
        <v>43132</v>
      </c>
      <c r="B828" s="139" t="s">
        <v>282</v>
      </c>
      <c r="C828" s="140" t="s">
        <v>224</v>
      </c>
      <c r="D828" s="124">
        <v>43133</v>
      </c>
      <c r="E828" s="125" t="s">
        <v>76</v>
      </c>
      <c r="F828" s="70" t="s">
        <v>140</v>
      </c>
      <c r="H828" s="126">
        <v>60096</v>
      </c>
      <c r="I828" s="126"/>
      <c r="J828" s="126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</row>
    <row r="829" spans="1:60" s="70" customFormat="1" x14ac:dyDescent="0.25">
      <c r="A829" s="123">
        <v>43132</v>
      </c>
      <c r="B829" s="139" t="s">
        <v>282</v>
      </c>
      <c r="C829" s="140" t="s">
        <v>224</v>
      </c>
      <c r="D829" s="124">
        <v>43136</v>
      </c>
      <c r="E829" s="125" t="s">
        <v>239</v>
      </c>
      <c r="F829" s="70" t="s">
        <v>413</v>
      </c>
      <c r="H829" s="126">
        <v>20000</v>
      </c>
      <c r="I829" s="126"/>
      <c r="J829" s="126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</row>
    <row r="830" spans="1:60" s="70" customFormat="1" x14ac:dyDescent="0.25">
      <c r="A830" s="123">
        <v>43132</v>
      </c>
      <c r="B830" s="139" t="s">
        <v>282</v>
      </c>
      <c r="C830" s="140" t="s">
        <v>224</v>
      </c>
      <c r="D830" s="124">
        <v>43136</v>
      </c>
      <c r="E830" s="125" t="s">
        <v>239</v>
      </c>
      <c r="F830" s="70" t="s">
        <v>782</v>
      </c>
      <c r="H830" s="126">
        <v>20000</v>
      </c>
      <c r="I830" s="126"/>
      <c r="J830" s="126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</row>
    <row r="831" spans="1:60" s="70" customFormat="1" x14ac:dyDescent="0.25">
      <c r="A831" s="123">
        <v>43132</v>
      </c>
      <c r="B831" s="139" t="s">
        <v>282</v>
      </c>
      <c r="C831" s="140" t="s">
        <v>224</v>
      </c>
      <c r="D831" s="124">
        <v>43136</v>
      </c>
      <c r="E831" s="125" t="s">
        <v>239</v>
      </c>
      <c r="F831" s="70" t="s">
        <v>783</v>
      </c>
      <c r="H831" s="126">
        <v>20000</v>
      </c>
      <c r="I831" s="126"/>
      <c r="J831" s="126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</row>
    <row r="832" spans="1:60" s="70" customFormat="1" x14ac:dyDescent="0.25">
      <c r="A832" s="123">
        <v>43132</v>
      </c>
      <c r="B832" s="139" t="s">
        <v>282</v>
      </c>
      <c r="C832" s="140" t="s">
        <v>224</v>
      </c>
      <c r="D832" s="124">
        <v>43136</v>
      </c>
      <c r="E832" s="125" t="s">
        <v>239</v>
      </c>
      <c r="F832" s="70" t="s">
        <v>3</v>
      </c>
      <c r="H832" s="126">
        <v>20000</v>
      </c>
      <c r="I832" s="126"/>
      <c r="J832" s="126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</row>
    <row r="833" spans="1:60" s="70" customFormat="1" x14ac:dyDescent="0.25">
      <c r="A833" s="123">
        <v>43132</v>
      </c>
      <c r="B833" s="139" t="s">
        <v>282</v>
      </c>
      <c r="C833" s="140" t="s">
        <v>224</v>
      </c>
      <c r="D833" s="124">
        <v>43136</v>
      </c>
      <c r="E833" s="125" t="s">
        <v>239</v>
      </c>
      <c r="F833" s="70" t="s">
        <v>135</v>
      </c>
      <c r="H833" s="126">
        <v>20000</v>
      </c>
      <c r="I833" s="126"/>
      <c r="J833" s="126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</row>
    <row r="834" spans="1:60" s="70" customFormat="1" x14ac:dyDescent="0.25">
      <c r="A834" s="123">
        <v>43132</v>
      </c>
      <c r="B834" s="139" t="s">
        <v>282</v>
      </c>
      <c r="C834" s="140" t="s">
        <v>224</v>
      </c>
      <c r="D834" s="124">
        <v>43136</v>
      </c>
      <c r="E834" s="125" t="s">
        <v>76</v>
      </c>
      <c r="F834" s="70" t="s">
        <v>313</v>
      </c>
      <c r="H834" s="126">
        <v>20000</v>
      </c>
      <c r="I834" s="126"/>
      <c r="J834" s="126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</row>
    <row r="835" spans="1:60" s="70" customFormat="1" x14ac:dyDescent="0.25">
      <c r="A835" s="123">
        <v>43132</v>
      </c>
      <c r="B835" s="139" t="s">
        <v>282</v>
      </c>
      <c r="C835" s="140" t="s">
        <v>224</v>
      </c>
      <c r="D835" s="124">
        <v>43136</v>
      </c>
      <c r="E835" s="125" t="s">
        <v>76</v>
      </c>
      <c r="F835" s="70" t="s">
        <v>198</v>
      </c>
      <c r="H835" s="126">
        <v>20000</v>
      </c>
      <c r="I835" s="126"/>
      <c r="J835" s="126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</row>
    <row r="836" spans="1:60" s="70" customFormat="1" x14ac:dyDescent="0.25">
      <c r="A836" s="123">
        <v>43132</v>
      </c>
      <c r="B836" s="139" t="s">
        <v>282</v>
      </c>
      <c r="C836" s="140" t="s">
        <v>224</v>
      </c>
      <c r="D836" s="124">
        <v>43136</v>
      </c>
      <c r="E836" s="125" t="s">
        <v>129</v>
      </c>
      <c r="F836" s="70" t="s">
        <v>4</v>
      </c>
      <c r="H836" s="126">
        <v>20097</v>
      </c>
      <c r="I836" s="126"/>
      <c r="J836" s="12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</row>
    <row r="837" spans="1:60" s="70" customFormat="1" x14ac:dyDescent="0.25">
      <c r="A837" s="123">
        <v>43132</v>
      </c>
      <c r="B837" s="139" t="s">
        <v>282</v>
      </c>
      <c r="C837" s="140" t="s">
        <v>224</v>
      </c>
      <c r="D837" s="124">
        <v>43136</v>
      </c>
      <c r="E837" s="125" t="s">
        <v>239</v>
      </c>
      <c r="F837" s="70" t="s">
        <v>415</v>
      </c>
      <c r="H837" s="126">
        <v>40000</v>
      </c>
      <c r="I837" s="126"/>
      <c r="J837" s="126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</row>
    <row r="838" spans="1:60" s="70" customFormat="1" x14ac:dyDescent="0.25">
      <c r="A838" s="123">
        <v>43132</v>
      </c>
      <c r="B838" s="139" t="s">
        <v>282</v>
      </c>
      <c r="C838" s="140" t="s">
        <v>224</v>
      </c>
      <c r="D838" s="124">
        <v>43136</v>
      </c>
      <c r="E838" s="125" t="s">
        <v>239</v>
      </c>
      <c r="F838" s="70" t="s">
        <v>413</v>
      </c>
      <c r="H838" s="126">
        <v>50000</v>
      </c>
      <c r="I838" s="126"/>
      <c r="J838" s="126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</row>
    <row r="839" spans="1:60" s="70" customFormat="1" x14ac:dyDescent="0.25">
      <c r="A839" s="123">
        <v>43132</v>
      </c>
      <c r="B839" s="139" t="s">
        <v>282</v>
      </c>
      <c r="C839" s="140" t="s">
        <v>224</v>
      </c>
      <c r="D839" s="124">
        <v>43136</v>
      </c>
      <c r="E839" s="125" t="s">
        <v>239</v>
      </c>
      <c r="F839" s="70" t="s">
        <v>790</v>
      </c>
      <c r="H839" s="126">
        <v>50000</v>
      </c>
      <c r="I839" s="126"/>
      <c r="J839" s="126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</row>
    <row r="840" spans="1:60" s="70" customFormat="1" x14ac:dyDescent="0.25">
      <c r="A840" s="123">
        <v>43132</v>
      </c>
      <c r="B840" s="139" t="s">
        <v>282</v>
      </c>
      <c r="C840" s="140" t="s">
        <v>224</v>
      </c>
      <c r="D840" s="124">
        <v>43136</v>
      </c>
      <c r="E840" s="125" t="s">
        <v>239</v>
      </c>
      <c r="F840" s="70" t="s">
        <v>204</v>
      </c>
      <c r="H840" s="126">
        <v>50000</v>
      </c>
      <c r="I840" s="126"/>
      <c r="J840" s="126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</row>
    <row r="841" spans="1:60" s="70" customFormat="1" x14ac:dyDescent="0.25">
      <c r="A841" s="123">
        <v>43132</v>
      </c>
      <c r="B841" s="139" t="s">
        <v>282</v>
      </c>
      <c r="C841" s="140" t="s">
        <v>224</v>
      </c>
      <c r="D841" s="124">
        <v>43136</v>
      </c>
      <c r="E841" s="125" t="s">
        <v>239</v>
      </c>
      <c r="F841" s="70" t="s">
        <v>19</v>
      </c>
      <c r="H841" s="126">
        <v>50000</v>
      </c>
      <c r="I841" s="126"/>
      <c r="J841" s="126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</row>
    <row r="842" spans="1:60" s="70" customFormat="1" x14ac:dyDescent="0.25">
      <c r="A842" s="123">
        <v>43132</v>
      </c>
      <c r="B842" s="139" t="s">
        <v>282</v>
      </c>
      <c r="C842" s="140" t="s">
        <v>224</v>
      </c>
      <c r="D842" s="124">
        <v>43136</v>
      </c>
      <c r="E842" s="125" t="s">
        <v>239</v>
      </c>
      <c r="F842" s="70" t="s">
        <v>206</v>
      </c>
      <c r="H842" s="126">
        <v>50000</v>
      </c>
      <c r="I842" s="126"/>
      <c r="J842" s="126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</row>
    <row r="843" spans="1:60" s="70" customFormat="1" x14ac:dyDescent="0.25">
      <c r="A843" s="123">
        <v>43132</v>
      </c>
      <c r="B843" s="139" t="s">
        <v>282</v>
      </c>
      <c r="C843" s="140" t="s">
        <v>224</v>
      </c>
      <c r="D843" s="124">
        <v>43136</v>
      </c>
      <c r="E843" s="125" t="s">
        <v>76</v>
      </c>
      <c r="F843" s="70" t="s">
        <v>791</v>
      </c>
      <c r="H843" s="126">
        <v>50000</v>
      </c>
      <c r="I843" s="126"/>
      <c r="J843" s="126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</row>
    <row r="844" spans="1:60" s="70" customFormat="1" x14ac:dyDescent="0.25">
      <c r="A844" s="123">
        <v>43132</v>
      </c>
      <c r="B844" s="139" t="s">
        <v>282</v>
      </c>
      <c r="C844" t="s">
        <v>224</v>
      </c>
      <c r="D844" s="124">
        <v>43136</v>
      </c>
      <c r="E844" s="125" t="s">
        <v>76</v>
      </c>
      <c r="F844" s="70" t="s">
        <v>792</v>
      </c>
      <c r="H844" s="126">
        <v>50000</v>
      </c>
      <c r="I844" s="126"/>
      <c r="J844" s="126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</row>
    <row r="845" spans="1:60" s="70" customFormat="1" x14ac:dyDescent="0.25">
      <c r="A845" s="123">
        <v>43132</v>
      </c>
      <c r="B845" s="139" t="s">
        <v>282</v>
      </c>
      <c r="C845" s="140" t="s">
        <v>224</v>
      </c>
      <c r="D845" s="124">
        <v>43136</v>
      </c>
      <c r="E845" s="125" t="s">
        <v>76</v>
      </c>
      <c r="F845" s="70" t="s">
        <v>793</v>
      </c>
      <c r="H845" s="126">
        <v>50000</v>
      </c>
      <c r="I845" s="126"/>
      <c r="J845" s="126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</row>
    <row r="846" spans="1:60" s="70" customFormat="1" x14ac:dyDescent="0.25">
      <c r="A846" s="123">
        <v>43132</v>
      </c>
      <c r="B846" s="139" t="s">
        <v>282</v>
      </c>
      <c r="C846" t="s">
        <v>224</v>
      </c>
      <c r="D846" s="124">
        <v>43136</v>
      </c>
      <c r="E846" s="125" t="s">
        <v>76</v>
      </c>
      <c r="F846" s="70" t="s">
        <v>794</v>
      </c>
      <c r="H846" s="126">
        <v>50000</v>
      </c>
      <c r="I846" s="126"/>
      <c r="J846" s="12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</row>
    <row r="847" spans="1:60" s="70" customFormat="1" x14ac:dyDescent="0.25">
      <c r="A847" s="123">
        <v>43132</v>
      </c>
      <c r="B847" s="139" t="s">
        <v>282</v>
      </c>
      <c r="C847" s="140" t="s">
        <v>224</v>
      </c>
      <c r="D847" s="124">
        <v>43136</v>
      </c>
      <c r="E847" s="125" t="s">
        <v>76</v>
      </c>
      <c r="F847" s="70" t="s">
        <v>798</v>
      </c>
      <c r="H847" s="126">
        <v>50096</v>
      </c>
      <c r="I847" s="126"/>
      <c r="J847" s="126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</row>
    <row r="848" spans="1:60" s="70" customFormat="1" x14ac:dyDescent="0.25">
      <c r="A848" s="123">
        <v>43132</v>
      </c>
      <c r="B848" s="139" t="s">
        <v>282</v>
      </c>
      <c r="C848" s="140" t="s">
        <v>224</v>
      </c>
      <c r="D848" s="124">
        <v>43136</v>
      </c>
      <c r="E848" s="125" t="s">
        <v>239</v>
      </c>
      <c r="F848" s="70" t="s">
        <v>254</v>
      </c>
      <c r="H848" s="126">
        <v>60000</v>
      </c>
      <c r="I848" s="126"/>
      <c r="J848" s="126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</row>
    <row r="849" spans="1:60" s="70" customFormat="1" x14ac:dyDescent="0.25">
      <c r="A849" s="123">
        <v>43132</v>
      </c>
      <c r="B849" s="139" t="s">
        <v>282</v>
      </c>
      <c r="C849" s="140" t="s">
        <v>224</v>
      </c>
      <c r="D849" s="124">
        <v>43136</v>
      </c>
      <c r="E849" s="125" t="s">
        <v>239</v>
      </c>
      <c r="F849" s="70" t="s">
        <v>412</v>
      </c>
      <c r="H849" s="126">
        <v>60000</v>
      </c>
      <c r="I849" s="126"/>
      <c r="J849" s="126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</row>
    <row r="850" spans="1:60" s="70" customFormat="1" x14ac:dyDescent="0.25">
      <c r="A850" s="123">
        <v>43132</v>
      </c>
      <c r="B850" s="139" t="s">
        <v>282</v>
      </c>
      <c r="C850" s="140" t="s">
        <v>224</v>
      </c>
      <c r="D850" s="124">
        <v>43136</v>
      </c>
      <c r="E850" s="125" t="s">
        <v>239</v>
      </c>
      <c r="F850" s="70" t="s">
        <v>315</v>
      </c>
      <c r="H850" s="126">
        <v>60000</v>
      </c>
      <c r="I850" s="126"/>
      <c r="J850" s="126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</row>
    <row r="851" spans="1:60" s="70" customFormat="1" x14ac:dyDescent="0.25">
      <c r="A851" s="123">
        <v>43132</v>
      </c>
      <c r="B851" s="139" t="s">
        <v>282</v>
      </c>
      <c r="C851" s="140" t="s">
        <v>224</v>
      </c>
      <c r="D851" s="124">
        <v>43136</v>
      </c>
      <c r="E851" s="125" t="s">
        <v>76</v>
      </c>
      <c r="F851" s="70" t="s">
        <v>801</v>
      </c>
      <c r="H851" s="126">
        <v>70000</v>
      </c>
      <c r="I851" s="126"/>
      <c r="J851" s="126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</row>
    <row r="852" spans="1:60" s="70" customFormat="1" x14ac:dyDescent="0.25">
      <c r="A852" s="123">
        <v>43132</v>
      </c>
      <c r="B852" s="139" t="s">
        <v>282</v>
      </c>
      <c r="C852" s="140" t="s">
        <v>224</v>
      </c>
      <c r="D852" s="124">
        <v>43136</v>
      </c>
      <c r="E852" s="125" t="s">
        <v>239</v>
      </c>
      <c r="F852" s="70" t="s">
        <v>637</v>
      </c>
      <c r="H852" s="126">
        <v>80000</v>
      </c>
      <c r="I852" s="126"/>
      <c r="J852" s="126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</row>
    <row r="853" spans="1:60" s="70" customFormat="1" x14ac:dyDescent="0.25">
      <c r="A853" s="123">
        <v>43132</v>
      </c>
      <c r="B853" s="139" t="s">
        <v>282</v>
      </c>
      <c r="C853" s="140" t="s">
        <v>224</v>
      </c>
      <c r="D853" s="124">
        <v>43136</v>
      </c>
      <c r="E853" s="125" t="s">
        <v>129</v>
      </c>
      <c r="F853" s="70" t="s">
        <v>314</v>
      </c>
      <c r="H853" s="126">
        <v>90000</v>
      </c>
      <c r="I853" s="126"/>
      <c r="J853" s="126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</row>
    <row r="854" spans="1:60" s="70" customFormat="1" x14ac:dyDescent="0.25">
      <c r="A854" s="123">
        <v>43132</v>
      </c>
      <c r="B854" s="139" t="s">
        <v>282</v>
      </c>
      <c r="C854" s="140" t="s">
        <v>224</v>
      </c>
      <c r="D854" s="124">
        <v>43136</v>
      </c>
      <c r="E854" s="125" t="s">
        <v>239</v>
      </c>
      <c r="F854" s="70" t="s">
        <v>641</v>
      </c>
      <c r="H854" s="126">
        <v>120000</v>
      </c>
      <c r="I854" s="126"/>
      <c r="J854" s="126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</row>
    <row r="855" spans="1:60" s="70" customFormat="1" x14ac:dyDescent="0.25">
      <c r="A855" s="123">
        <v>43132</v>
      </c>
      <c r="B855" s="139" t="s">
        <v>282</v>
      </c>
      <c r="C855" s="140" t="s">
        <v>224</v>
      </c>
      <c r="D855" s="124">
        <v>43136</v>
      </c>
      <c r="E855" s="125" t="s">
        <v>239</v>
      </c>
      <c r="F855" s="70" t="s">
        <v>257</v>
      </c>
      <c r="H855" s="126">
        <v>120000</v>
      </c>
      <c r="I855" s="126"/>
      <c r="J855" s="126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</row>
    <row r="856" spans="1:60" s="70" customFormat="1" x14ac:dyDescent="0.25">
      <c r="A856" s="123">
        <v>43132</v>
      </c>
      <c r="B856" s="139" t="s">
        <v>282</v>
      </c>
      <c r="C856" s="140" t="s">
        <v>224</v>
      </c>
      <c r="D856" s="124">
        <v>43136</v>
      </c>
      <c r="E856" s="125" t="s">
        <v>129</v>
      </c>
      <c r="F856" s="70" t="s">
        <v>805</v>
      </c>
      <c r="H856" s="126">
        <v>120000</v>
      </c>
      <c r="I856" s="126"/>
      <c r="J856" s="12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</row>
    <row r="857" spans="1:60" s="70" customFormat="1" x14ac:dyDescent="0.25">
      <c r="A857" s="123">
        <v>43132</v>
      </c>
      <c r="B857" s="139" t="s">
        <v>282</v>
      </c>
      <c r="C857" s="140" t="s">
        <v>224</v>
      </c>
      <c r="D857" s="124">
        <v>43136</v>
      </c>
      <c r="E857" s="125" t="s">
        <v>129</v>
      </c>
      <c r="F857" s="70" t="s">
        <v>246</v>
      </c>
      <c r="H857" s="126">
        <v>120000</v>
      </c>
      <c r="I857" s="126"/>
      <c r="J857" s="126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</row>
    <row r="858" spans="1:60" s="70" customFormat="1" x14ac:dyDescent="0.25">
      <c r="A858" s="123">
        <v>43132</v>
      </c>
      <c r="B858" s="139" t="s">
        <v>282</v>
      </c>
      <c r="C858" s="140" t="s">
        <v>224</v>
      </c>
      <c r="D858" s="124">
        <v>43136</v>
      </c>
      <c r="E858" s="125" t="s">
        <v>239</v>
      </c>
      <c r="F858" s="70" t="s">
        <v>260</v>
      </c>
      <c r="H858" s="126">
        <v>150000</v>
      </c>
      <c r="I858" s="126"/>
      <c r="J858" s="126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</row>
    <row r="859" spans="1:60" s="70" customFormat="1" x14ac:dyDescent="0.25">
      <c r="A859" s="123">
        <v>43132</v>
      </c>
      <c r="B859" s="139" t="s">
        <v>282</v>
      </c>
      <c r="C859" s="140" t="s">
        <v>224</v>
      </c>
      <c r="D859" s="124">
        <v>43136</v>
      </c>
      <c r="E859" s="125" t="s">
        <v>239</v>
      </c>
      <c r="F859" s="70" t="s">
        <v>416</v>
      </c>
      <c r="H859" s="126">
        <v>170000</v>
      </c>
      <c r="I859" s="126"/>
      <c r="J859" s="126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</row>
    <row r="860" spans="1:60" s="70" customFormat="1" x14ac:dyDescent="0.25">
      <c r="A860" s="123">
        <v>43132</v>
      </c>
      <c r="B860" s="139" t="s">
        <v>282</v>
      </c>
      <c r="C860" s="140" t="s">
        <v>224</v>
      </c>
      <c r="D860" s="124">
        <v>43136</v>
      </c>
      <c r="E860" s="125" t="s">
        <v>239</v>
      </c>
      <c r="F860" s="70" t="s">
        <v>380</v>
      </c>
      <c r="H860" s="126">
        <v>180000</v>
      </c>
      <c r="I860" s="126"/>
      <c r="J860" s="126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</row>
    <row r="861" spans="1:60" s="70" customFormat="1" x14ac:dyDescent="0.25">
      <c r="A861" s="123">
        <v>43132</v>
      </c>
      <c r="B861" s="139" t="s">
        <v>282</v>
      </c>
      <c r="C861" s="140" t="s">
        <v>224</v>
      </c>
      <c r="D861" s="124">
        <v>43136</v>
      </c>
      <c r="E861" s="125" t="s">
        <v>129</v>
      </c>
      <c r="F861" s="70" t="s">
        <v>249</v>
      </c>
      <c r="H861" s="126">
        <v>210000</v>
      </c>
      <c r="I861" s="126"/>
      <c r="J861" s="126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</row>
    <row r="862" spans="1:60" s="70" customFormat="1" x14ac:dyDescent="0.25">
      <c r="A862" s="123">
        <v>43132</v>
      </c>
      <c r="B862" s="139" t="s">
        <v>282</v>
      </c>
      <c r="C862" s="140" t="s">
        <v>224</v>
      </c>
      <c r="D862" s="124">
        <v>43138</v>
      </c>
      <c r="E862" s="125" t="s">
        <v>76</v>
      </c>
      <c r="F862" s="70" t="s">
        <v>2</v>
      </c>
      <c r="H862" s="126">
        <v>20000</v>
      </c>
      <c r="I862" s="126"/>
      <c r="J862" s="126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</row>
    <row r="863" spans="1:60" s="70" customFormat="1" x14ac:dyDescent="0.25">
      <c r="A863" s="123">
        <v>43132</v>
      </c>
      <c r="B863" s="139" t="s">
        <v>282</v>
      </c>
      <c r="C863" s="140" t="s">
        <v>224</v>
      </c>
      <c r="D863" s="124">
        <v>43138</v>
      </c>
      <c r="E863" s="125" t="s">
        <v>76</v>
      </c>
      <c r="F863" s="70" t="s">
        <v>87</v>
      </c>
      <c r="H863" s="126">
        <v>20000</v>
      </c>
      <c r="I863" s="126"/>
      <c r="J863" s="126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</row>
    <row r="864" spans="1:60" s="70" customFormat="1" x14ac:dyDescent="0.25">
      <c r="A864" s="123">
        <v>43132</v>
      </c>
      <c r="B864" s="139" t="s">
        <v>282</v>
      </c>
      <c r="C864" s="140" t="s">
        <v>224</v>
      </c>
      <c r="D864" s="124">
        <v>43138</v>
      </c>
      <c r="E864" s="125" t="s">
        <v>239</v>
      </c>
      <c r="F864" s="70" t="s">
        <v>784</v>
      </c>
      <c r="H864" s="126">
        <v>20000</v>
      </c>
      <c r="I864" s="126"/>
      <c r="J864" s="126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</row>
    <row r="865" spans="1:60" s="70" customFormat="1" x14ac:dyDescent="0.25">
      <c r="A865" s="123">
        <v>43132</v>
      </c>
      <c r="B865" s="139" t="s">
        <v>282</v>
      </c>
      <c r="C865" s="140" t="s">
        <v>224</v>
      </c>
      <c r="D865" s="124">
        <v>43138</v>
      </c>
      <c r="E865" s="125" t="s">
        <v>239</v>
      </c>
      <c r="F865" s="70" t="s">
        <v>795</v>
      </c>
      <c r="H865" s="126">
        <v>50000</v>
      </c>
      <c r="I865" s="126"/>
      <c r="J865" s="126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</row>
    <row r="866" spans="1:60" s="70" customFormat="1" x14ac:dyDescent="0.25">
      <c r="A866" s="123">
        <v>43132</v>
      </c>
      <c r="B866" s="139" t="s">
        <v>282</v>
      </c>
      <c r="C866" s="140" t="s">
        <v>224</v>
      </c>
      <c r="D866" s="124">
        <v>43138</v>
      </c>
      <c r="E866" s="125" t="s">
        <v>239</v>
      </c>
      <c r="F866" s="70" t="s">
        <v>379</v>
      </c>
      <c r="H866" s="126">
        <v>58875</v>
      </c>
      <c r="I866" s="126"/>
      <c r="J866" s="12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</row>
    <row r="867" spans="1:60" s="70" customFormat="1" x14ac:dyDescent="0.25">
      <c r="A867" s="123">
        <v>43132</v>
      </c>
      <c r="B867" s="139" t="s">
        <v>282</v>
      </c>
      <c r="C867" s="140" t="s">
        <v>224</v>
      </c>
      <c r="D867" s="124">
        <v>43138</v>
      </c>
      <c r="E867" s="125" t="s">
        <v>129</v>
      </c>
      <c r="F867" s="70" t="s">
        <v>86</v>
      </c>
      <c r="H867" s="126">
        <v>60000</v>
      </c>
      <c r="I867" s="126"/>
      <c r="J867" s="126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</row>
    <row r="868" spans="1:60" s="70" customFormat="1" x14ac:dyDescent="0.25">
      <c r="A868" s="123">
        <v>43132</v>
      </c>
      <c r="B868" s="139" t="s">
        <v>282</v>
      </c>
      <c r="C868" s="140" t="s">
        <v>224</v>
      </c>
      <c r="D868" s="124">
        <v>43138</v>
      </c>
      <c r="E868" s="125" t="s">
        <v>76</v>
      </c>
      <c r="F868" s="70" t="s">
        <v>803</v>
      </c>
      <c r="H868" s="126">
        <v>90000</v>
      </c>
      <c r="I868" s="126"/>
      <c r="J868" s="126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</row>
    <row r="869" spans="1:60" s="70" customFormat="1" x14ac:dyDescent="0.25">
      <c r="A869" s="123">
        <v>43132</v>
      </c>
      <c r="B869" s="139" t="s">
        <v>282</v>
      </c>
      <c r="C869" s="140" t="s">
        <v>224</v>
      </c>
      <c r="D869" s="124">
        <v>43143</v>
      </c>
      <c r="E869" s="125" t="s">
        <v>239</v>
      </c>
      <c r="F869" s="70" t="s">
        <v>201</v>
      </c>
      <c r="H869" s="126">
        <v>20000</v>
      </c>
      <c r="I869" s="126"/>
      <c r="J869" s="126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</row>
    <row r="870" spans="1:60" s="70" customFormat="1" x14ac:dyDescent="0.25">
      <c r="A870" s="123">
        <v>43132</v>
      </c>
      <c r="B870" s="139" t="s">
        <v>282</v>
      </c>
      <c r="C870" s="140" t="s">
        <v>224</v>
      </c>
      <c r="D870" s="124">
        <v>43143</v>
      </c>
      <c r="E870" s="125" t="s">
        <v>239</v>
      </c>
      <c r="F870" s="70" t="s">
        <v>785</v>
      </c>
      <c r="H870" s="126">
        <v>20000</v>
      </c>
      <c r="I870" s="126"/>
      <c r="J870" s="126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</row>
    <row r="871" spans="1:60" s="70" customFormat="1" x14ac:dyDescent="0.25">
      <c r="A871" s="123">
        <v>43132</v>
      </c>
      <c r="B871" s="139" t="s">
        <v>282</v>
      </c>
      <c r="C871" s="140" t="s">
        <v>224</v>
      </c>
      <c r="D871" s="124">
        <v>43143</v>
      </c>
      <c r="E871" s="125" t="s">
        <v>239</v>
      </c>
      <c r="F871" s="70" t="s">
        <v>132</v>
      </c>
      <c r="H871" s="126">
        <v>20000</v>
      </c>
      <c r="I871" s="126"/>
      <c r="J871" s="126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</row>
    <row r="872" spans="1:60" s="70" customFormat="1" x14ac:dyDescent="0.25">
      <c r="A872" s="123">
        <v>43132</v>
      </c>
      <c r="B872" s="139" t="s">
        <v>282</v>
      </c>
      <c r="C872" s="140" t="s">
        <v>224</v>
      </c>
      <c r="D872" s="124">
        <v>43145</v>
      </c>
      <c r="E872" s="125" t="s">
        <v>239</v>
      </c>
      <c r="F872" s="70" t="s">
        <v>378</v>
      </c>
      <c r="H872" s="126">
        <v>60000</v>
      </c>
      <c r="I872" s="126"/>
      <c r="J872" s="126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</row>
    <row r="873" spans="1:60" s="70" customFormat="1" x14ac:dyDescent="0.25">
      <c r="A873" s="123">
        <v>43132</v>
      </c>
      <c r="B873" s="139" t="s">
        <v>282</v>
      </c>
      <c r="C873" s="140" t="s">
        <v>224</v>
      </c>
      <c r="D873" s="124">
        <v>43146</v>
      </c>
      <c r="E873" s="125" t="s">
        <v>239</v>
      </c>
      <c r="F873" s="70" t="s">
        <v>91</v>
      </c>
      <c r="H873" s="126">
        <v>20000</v>
      </c>
      <c r="I873" s="126"/>
      <c r="J873" s="126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</row>
    <row r="874" spans="1:60" s="70" customFormat="1" x14ac:dyDescent="0.25">
      <c r="A874" s="123">
        <v>43132</v>
      </c>
      <c r="B874" s="139" t="s">
        <v>282</v>
      </c>
      <c r="C874" s="140" t="s">
        <v>224</v>
      </c>
      <c r="D874" s="124">
        <v>43146</v>
      </c>
      <c r="E874" s="125" t="s">
        <v>76</v>
      </c>
      <c r="F874" s="70" t="s">
        <v>806</v>
      </c>
      <c r="H874" s="126">
        <v>200000</v>
      </c>
      <c r="I874" s="126"/>
      <c r="J874" s="126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</row>
    <row r="875" spans="1:60" s="70" customFormat="1" x14ac:dyDescent="0.25">
      <c r="A875" s="123">
        <v>43132</v>
      </c>
      <c r="B875" s="139" t="s">
        <v>282</v>
      </c>
      <c r="C875" s="140" t="s">
        <v>224</v>
      </c>
      <c r="D875" s="124">
        <v>43150</v>
      </c>
      <c r="E875" s="125" t="s">
        <v>76</v>
      </c>
      <c r="F875" s="70" t="s">
        <v>786</v>
      </c>
      <c r="H875" s="126">
        <v>20000</v>
      </c>
      <c r="I875" s="126"/>
      <c r="J875" s="126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</row>
    <row r="876" spans="1:60" s="70" customFormat="1" x14ac:dyDescent="0.25">
      <c r="A876" s="123">
        <v>43132</v>
      </c>
      <c r="B876" s="139" t="s">
        <v>282</v>
      </c>
      <c r="C876" s="140" t="s">
        <v>224</v>
      </c>
      <c r="D876" s="124">
        <v>43150</v>
      </c>
      <c r="E876" s="125" t="s">
        <v>239</v>
      </c>
      <c r="F876" s="70" t="s">
        <v>418</v>
      </c>
      <c r="H876" s="126">
        <v>20000</v>
      </c>
      <c r="I876" s="126"/>
      <c r="J876" s="12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</row>
    <row r="877" spans="1:60" s="70" customFormat="1" x14ac:dyDescent="0.25">
      <c r="A877" s="123">
        <v>43132</v>
      </c>
      <c r="B877" s="139" t="s">
        <v>282</v>
      </c>
      <c r="C877" s="140" t="s">
        <v>224</v>
      </c>
      <c r="D877" s="124">
        <v>43150</v>
      </c>
      <c r="E877" s="125" t="s">
        <v>239</v>
      </c>
      <c r="F877" s="70" t="s">
        <v>13</v>
      </c>
      <c r="H877" s="126">
        <v>20000</v>
      </c>
      <c r="I877" s="126"/>
      <c r="J877" s="126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</row>
    <row r="878" spans="1:60" s="70" customFormat="1" x14ac:dyDescent="0.25">
      <c r="A878" s="123">
        <v>43132</v>
      </c>
      <c r="B878" s="139" t="s">
        <v>282</v>
      </c>
      <c r="C878" s="140" t="s">
        <v>224</v>
      </c>
      <c r="D878" s="124">
        <v>43150</v>
      </c>
      <c r="E878" s="125" t="s">
        <v>76</v>
      </c>
      <c r="F878" s="70" t="s">
        <v>787</v>
      </c>
      <c r="H878" s="126">
        <v>20102</v>
      </c>
      <c r="I878" s="126"/>
      <c r="J878" s="126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</row>
    <row r="879" spans="1:60" s="70" customFormat="1" x14ac:dyDescent="0.25">
      <c r="A879" s="123">
        <v>43132</v>
      </c>
      <c r="B879" s="139" t="s">
        <v>282</v>
      </c>
      <c r="C879" s="140" t="s">
        <v>224</v>
      </c>
      <c r="D879" s="124">
        <v>43150</v>
      </c>
      <c r="E879" s="125" t="s">
        <v>239</v>
      </c>
      <c r="F879" s="70" t="s">
        <v>373</v>
      </c>
      <c r="H879" s="126">
        <v>40000</v>
      </c>
      <c r="I879" s="126"/>
      <c r="J879" s="126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</row>
    <row r="880" spans="1:60" s="70" customFormat="1" x14ac:dyDescent="0.25">
      <c r="A880" s="123">
        <v>43132</v>
      </c>
      <c r="B880" s="139" t="s">
        <v>282</v>
      </c>
      <c r="C880" s="140" t="s">
        <v>224</v>
      </c>
      <c r="D880" s="124">
        <v>43150</v>
      </c>
      <c r="E880" s="125" t="s">
        <v>239</v>
      </c>
      <c r="F880" s="70" t="s">
        <v>789</v>
      </c>
      <c r="H880" s="126">
        <v>40095</v>
      </c>
      <c r="I880" s="126"/>
      <c r="J880" s="126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</row>
    <row r="881" spans="1:60" s="70" customFormat="1" x14ac:dyDescent="0.25">
      <c r="A881" s="123">
        <v>43132</v>
      </c>
      <c r="B881" s="139" t="s">
        <v>282</v>
      </c>
      <c r="C881" s="140" t="s">
        <v>224</v>
      </c>
      <c r="D881" s="124">
        <v>43150</v>
      </c>
      <c r="E881" s="125" t="s">
        <v>76</v>
      </c>
      <c r="F881" s="70" t="s">
        <v>796</v>
      </c>
      <c r="H881" s="126">
        <v>50000</v>
      </c>
      <c r="I881" s="126"/>
      <c r="J881" s="126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</row>
    <row r="882" spans="1:60" s="70" customFormat="1" x14ac:dyDescent="0.25">
      <c r="A882" s="123">
        <v>43132</v>
      </c>
      <c r="B882" s="139" t="s">
        <v>282</v>
      </c>
      <c r="C882" s="140" t="s">
        <v>224</v>
      </c>
      <c r="D882" s="124">
        <v>43150</v>
      </c>
      <c r="E882" s="125" t="s">
        <v>239</v>
      </c>
      <c r="F882" s="70" t="s">
        <v>257</v>
      </c>
      <c r="H882" s="126">
        <v>50000</v>
      </c>
      <c r="I882" s="126"/>
      <c r="J882" s="126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</row>
    <row r="883" spans="1:60" s="70" customFormat="1" x14ac:dyDescent="0.25">
      <c r="A883" s="123">
        <v>43132</v>
      </c>
      <c r="B883" s="139" t="s">
        <v>282</v>
      </c>
      <c r="C883" s="140" t="s">
        <v>224</v>
      </c>
      <c r="D883" s="124">
        <v>43150</v>
      </c>
      <c r="E883" s="125" t="s">
        <v>239</v>
      </c>
      <c r="F883" s="70" t="s">
        <v>800</v>
      </c>
      <c r="H883" s="126">
        <v>60000</v>
      </c>
      <c r="I883" s="126"/>
      <c r="J883" s="126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</row>
    <row r="884" spans="1:60" s="70" customFormat="1" x14ac:dyDescent="0.25">
      <c r="A884" s="123">
        <v>43132</v>
      </c>
      <c r="B884" s="139" t="s">
        <v>282</v>
      </c>
      <c r="C884" s="140" t="s">
        <v>224</v>
      </c>
      <c r="D884" s="124">
        <v>43150</v>
      </c>
      <c r="E884" s="125" t="s">
        <v>239</v>
      </c>
      <c r="F884" s="70" t="s">
        <v>417</v>
      </c>
      <c r="H884" s="126">
        <v>80000</v>
      </c>
      <c r="I884" s="126"/>
      <c r="J884" s="126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</row>
    <row r="885" spans="1:60" s="70" customFormat="1" x14ac:dyDescent="0.25">
      <c r="A885" s="123">
        <v>43132</v>
      </c>
      <c r="B885" s="139" t="s">
        <v>282</v>
      </c>
      <c r="C885" s="140" t="s">
        <v>224</v>
      </c>
      <c r="D885" s="124">
        <v>43151</v>
      </c>
      <c r="E885" s="125" t="s">
        <v>76</v>
      </c>
      <c r="F885" s="70" t="s">
        <v>797</v>
      </c>
      <c r="H885" s="126">
        <v>50000</v>
      </c>
      <c r="I885" s="126"/>
      <c r="J885" s="126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</row>
    <row r="886" spans="1:60" s="70" customFormat="1" x14ac:dyDescent="0.25">
      <c r="A886" s="123">
        <v>43132</v>
      </c>
      <c r="B886" s="139" t="s">
        <v>282</v>
      </c>
      <c r="C886" s="140" t="s">
        <v>224</v>
      </c>
      <c r="D886" s="124">
        <v>43152</v>
      </c>
      <c r="E886" s="125" t="s">
        <v>76</v>
      </c>
      <c r="F886" s="70" t="s">
        <v>804</v>
      </c>
      <c r="H886" s="126">
        <v>90025</v>
      </c>
      <c r="I886" s="126"/>
      <c r="J886" s="12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</row>
    <row r="887" spans="1:60" s="70" customFormat="1" x14ac:dyDescent="0.25">
      <c r="A887" s="123">
        <v>43132</v>
      </c>
      <c r="B887" s="139" t="s">
        <v>282</v>
      </c>
      <c r="C887" s="140" t="s">
        <v>224</v>
      </c>
      <c r="D887" s="124">
        <v>43154</v>
      </c>
      <c r="E887" s="125" t="s">
        <v>76</v>
      </c>
      <c r="F887" s="70" t="s">
        <v>9</v>
      </c>
      <c r="H887" s="126">
        <v>20000</v>
      </c>
      <c r="I887" s="126"/>
      <c r="J887" s="126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</row>
    <row r="888" spans="1:60" s="70" customFormat="1" x14ac:dyDescent="0.25">
      <c r="A888" s="123">
        <v>43132</v>
      </c>
      <c r="B888" s="139" t="s">
        <v>282</v>
      </c>
      <c r="C888" s="140" t="s">
        <v>224</v>
      </c>
      <c r="D888" s="124">
        <v>43154</v>
      </c>
      <c r="E888" s="125" t="s">
        <v>76</v>
      </c>
      <c r="F888" s="70" t="s">
        <v>131</v>
      </c>
      <c r="H888" s="126">
        <v>20000</v>
      </c>
      <c r="I888" s="126"/>
      <c r="J888" s="126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</row>
    <row r="889" spans="1:60" s="70" customFormat="1" x14ac:dyDescent="0.25">
      <c r="A889" s="123">
        <v>43132</v>
      </c>
      <c r="B889" s="139" t="s">
        <v>282</v>
      </c>
      <c r="C889" s="140" t="s">
        <v>224</v>
      </c>
      <c r="D889" s="124">
        <v>43154</v>
      </c>
      <c r="E889" s="125" t="s">
        <v>76</v>
      </c>
      <c r="F889" s="70" t="s">
        <v>21</v>
      </c>
      <c r="H889" s="126">
        <v>20109</v>
      </c>
      <c r="I889" s="126"/>
      <c r="J889" s="126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</row>
    <row r="890" spans="1:60" s="70" customFormat="1" x14ac:dyDescent="0.25">
      <c r="A890" s="123">
        <v>43132</v>
      </c>
      <c r="B890" s="139" t="s">
        <v>282</v>
      </c>
      <c r="C890" s="140" t="s">
        <v>224</v>
      </c>
      <c r="D890" s="124">
        <v>43154</v>
      </c>
      <c r="E890" s="125" t="s">
        <v>76</v>
      </c>
      <c r="F890" s="70" t="s">
        <v>6</v>
      </c>
      <c r="H890" s="126">
        <v>40030</v>
      </c>
      <c r="I890" s="126"/>
      <c r="J890" s="126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</row>
    <row r="891" spans="1:60" s="70" customFormat="1" x14ac:dyDescent="0.25">
      <c r="A891" s="123">
        <v>43132</v>
      </c>
      <c r="B891" s="139" t="s">
        <v>282</v>
      </c>
      <c r="C891" s="140" t="s">
        <v>224</v>
      </c>
      <c r="D891" s="124">
        <v>43154</v>
      </c>
      <c r="E891" s="125" t="s">
        <v>76</v>
      </c>
      <c r="F891" s="70" t="s">
        <v>89</v>
      </c>
      <c r="H891" s="126">
        <v>103551</v>
      </c>
      <c r="I891" s="126"/>
      <c r="J891" s="126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</row>
    <row r="892" spans="1:60" s="70" customFormat="1" x14ac:dyDescent="0.25">
      <c r="A892" s="123">
        <v>43132</v>
      </c>
      <c r="B892" s="139" t="s">
        <v>282</v>
      </c>
      <c r="C892" s="140" t="s">
        <v>224</v>
      </c>
      <c r="D892" s="124">
        <v>43157</v>
      </c>
      <c r="E892" s="125" t="s">
        <v>76</v>
      </c>
      <c r="F892" s="70" t="s">
        <v>93</v>
      </c>
      <c r="H892" s="126">
        <v>20000</v>
      </c>
      <c r="I892" s="126"/>
      <c r="J892" s="126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</row>
    <row r="893" spans="1:60" s="70" customFormat="1" x14ac:dyDescent="0.25">
      <c r="A893" s="123">
        <v>43132</v>
      </c>
      <c r="B893" s="139" t="s">
        <v>282</v>
      </c>
      <c r="C893" s="140" t="s">
        <v>224</v>
      </c>
      <c r="D893" s="124">
        <v>43157</v>
      </c>
      <c r="E893" s="125" t="s">
        <v>76</v>
      </c>
      <c r="F893" s="70" t="s">
        <v>127</v>
      </c>
      <c r="H893" s="126">
        <v>20000</v>
      </c>
      <c r="I893" s="126"/>
      <c r="J893" s="126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</row>
    <row r="894" spans="1:60" s="70" customFormat="1" x14ac:dyDescent="0.25">
      <c r="A894" s="123">
        <v>43132</v>
      </c>
      <c r="B894" s="139" t="s">
        <v>282</v>
      </c>
      <c r="C894" s="140" t="s">
        <v>224</v>
      </c>
      <c r="D894" s="124">
        <v>43157</v>
      </c>
      <c r="E894" s="125" t="s">
        <v>76</v>
      </c>
      <c r="F894" s="70" t="s">
        <v>788</v>
      </c>
      <c r="H894" s="126">
        <v>30000</v>
      </c>
      <c r="I894" s="126"/>
      <c r="J894" s="126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</row>
    <row r="895" spans="1:60" s="70" customFormat="1" x14ac:dyDescent="0.25">
      <c r="A895" s="123">
        <v>43132</v>
      </c>
      <c r="B895" s="139" t="s">
        <v>282</v>
      </c>
      <c r="C895" s="140" t="s">
        <v>224</v>
      </c>
      <c r="D895" s="124">
        <v>43157</v>
      </c>
      <c r="E895" s="125" t="s">
        <v>76</v>
      </c>
      <c r="F895" s="70" t="s">
        <v>94</v>
      </c>
      <c r="H895" s="126">
        <v>30054</v>
      </c>
      <c r="I895" s="126"/>
      <c r="J895" s="126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</row>
    <row r="896" spans="1:60" s="70" customFormat="1" x14ac:dyDescent="0.25">
      <c r="A896" s="123">
        <v>43132</v>
      </c>
      <c r="B896" s="139" t="s">
        <v>282</v>
      </c>
      <c r="C896" s="140" t="s">
        <v>224</v>
      </c>
      <c r="D896" s="124">
        <v>43157</v>
      </c>
      <c r="E896" s="125" t="s">
        <v>76</v>
      </c>
      <c r="F896" s="70" t="s">
        <v>802</v>
      </c>
      <c r="H896" s="126">
        <v>80000</v>
      </c>
      <c r="I896" s="126"/>
      <c r="J896" s="12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</row>
    <row r="897" spans="1:60" s="70" customFormat="1" x14ac:dyDescent="0.25">
      <c r="A897" s="123">
        <v>43132</v>
      </c>
      <c r="B897" s="139" t="s">
        <v>282</v>
      </c>
      <c r="C897" s="140" t="s">
        <v>224</v>
      </c>
      <c r="D897" s="124">
        <v>43157</v>
      </c>
      <c r="E897" s="125" t="s">
        <v>76</v>
      </c>
      <c r="F897" s="70" t="s">
        <v>789</v>
      </c>
      <c r="H897" s="126">
        <v>100000</v>
      </c>
      <c r="I897" s="126"/>
      <c r="J897" s="126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</row>
    <row r="898" spans="1:60" s="70" customFormat="1" x14ac:dyDescent="0.25">
      <c r="A898" s="123">
        <v>43132</v>
      </c>
      <c r="B898" s="139" t="s">
        <v>282</v>
      </c>
      <c r="C898" s="140" t="s">
        <v>224</v>
      </c>
      <c r="D898" s="124">
        <v>43159</v>
      </c>
      <c r="E898" s="125" t="s">
        <v>76</v>
      </c>
      <c r="F898" s="70" t="s">
        <v>14</v>
      </c>
      <c r="H898" s="126">
        <v>20000</v>
      </c>
      <c r="I898" s="126"/>
      <c r="J898" s="126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</row>
    <row r="899" spans="1:60" s="70" customFormat="1" x14ac:dyDescent="0.25">
      <c r="A899" s="123">
        <v>43132</v>
      </c>
      <c r="B899" s="139" t="s">
        <v>282</v>
      </c>
      <c r="C899" s="140" t="s">
        <v>224</v>
      </c>
      <c r="D899" s="124">
        <v>43159</v>
      </c>
      <c r="E899" s="125" t="s">
        <v>76</v>
      </c>
      <c r="F899" s="70" t="s">
        <v>18</v>
      </c>
      <c r="H899" s="126">
        <v>30080</v>
      </c>
      <c r="I899" s="126"/>
      <c r="J899" s="126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</row>
    <row r="900" spans="1:60" s="70" customFormat="1" x14ac:dyDescent="0.25">
      <c r="A900" s="120">
        <v>43132</v>
      </c>
      <c r="B900" s="121" t="s">
        <v>282</v>
      </c>
      <c r="C900" s="120" t="s">
        <v>224</v>
      </c>
      <c r="D900" s="132">
        <v>43159</v>
      </c>
      <c r="E900" s="158"/>
      <c r="F900" s="121" t="s">
        <v>799</v>
      </c>
      <c r="G900" s="121"/>
      <c r="H900" s="122">
        <v>56220</v>
      </c>
      <c r="I900" s="122"/>
      <c r="J900" s="122"/>
      <c r="K900" s="121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</row>
    <row r="901" spans="1:60" s="70" customFormat="1" x14ac:dyDescent="0.25">
      <c r="A901" s="123">
        <v>43160</v>
      </c>
      <c r="B901" s="139" t="s">
        <v>282</v>
      </c>
      <c r="C901" s="140" t="s">
        <v>224</v>
      </c>
      <c r="D901" s="124">
        <v>43187</v>
      </c>
      <c r="E901" s="125" t="s">
        <v>239</v>
      </c>
      <c r="F901" s="70" t="s">
        <v>818</v>
      </c>
      <c r="H901" s="126">
        <v>10050</v>
      </c>
      <c r="I901" s="126"/>
      <c r="J901" s="126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</row>
    <row r="902" spans="1:60" s="70" customFormat="1" x14ac:dyDescent="0.25">
      <c r="A902" s="123">
        <v>43160</v>
      </c>
      <c r="B902" s="139" t="s">
        <v>282</v>
      </c>
      <c r="C902" s="140" t="s">
        <v>224</v>
      </c>
      <c r="D902" s="124">
        <v>43160</v>
      </c>
      <c r="E902" s="125" t="s">
        <v>76</v>
      </c>
      <c r="F902" s="70" t="s">
        <v>2</v>
      </c>
      <c r="H902" s="126">
        <v>20000</v>
      </c>
      <c r="I902" s="126"/>
      <c r="J902" s="126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</row>
    <row r="903" spans="1:60" s="70" customFormat="1" x14ac:dyDescent="0.25">
      <c r="A903" s="123">
        <v>43160</v>
      </c>
      <c r="B903" s="139" t="s">
        <v>282</v>
      </c>
      <c r="C903" s="140" t="s">
        <v>224</v>
      </c>
      <c r="D903" s="124">
        <v>43160</v>
      </c>
      <c r="E903" s="125" t="s">
        <v>76</v>
      </c>
      <c r="F903" s="70" t="s">
        <v>3</v>
      </c>
      <c r="H903" s="126">
        <v>20000</v>
      </c>
      <c r="I903" s="126"/>
      <c r="J903" s="126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</row>
    <row r="904" spans="1:60" s="70" customFormat="1" x14ac:dyDescent="0.25">
      <c r="A904" s="123">
        <v>43160</v>
      </c>
      <c r="B904" s="139" t="s">
        <v>282</v>
      </c>
      <c r="C904" s="140" t="s">
        <v>224</v>
      </c>
      <c r="D904" s="124">
        <v>43160</v>
      </c>
      <c r="E904" s="125" t="s">
        <v>76</v>
      </c>
      <c r="F904" s="70" t="s">
        <v>135</v>
      </c>
      <c r="H904" s="126">
        <v>20000</v>
      </c>
      <c r="I904" s="126"/>
      <c r="J904" s="126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</row>
    <row r="905" spans="1:60" s="70" customFormat="1" x14ac:dyDescent="0.25">
      <c r="A905" s="123">
        <v>43160</v>
      </c>
      <c r="B905" s="139" t="s">
        <v>282</v>
      </c>
      <c r="C905" s="140" t="s">
        <v>224</v>
      </c>
      <c r="D905" s="124">
        <v>43161</v>
      </c>
      <c r="E905" s="125" t="s">
        <v>76</v>
      </c>
      <c r="F905" s="70" t="s">
        <v>206</v>
      </c>
      <c r="H905" s="126">
        <v>20000</v>
      </c>
      <c r="I905" s="126"/>
      <c r="J905" s="126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</row>
    <row r="906" spans="1:60" s="70" customFormat="1" x14ac:dyDescent="0.25">
      <c r="A906" s="123">
        <v>43160</v>
      </c>
      <c r="B906" s="139" t="s">
        <v>282</v>
      </c>
      <c r="C906" s="140" t="s">
        <v>224</v>
      </c>
      <c r="D906" s="124">
        <v>43164</v>
      </c>
      <c r="E906" s="125" t="s">
        <v>239</v>
      </c>
      <c r="F906" s="70" t="s">
        <v>201</v>
      </c>
      <c r="H906" s="126">
        <v>20000</v>
      </c>
      <c r="I906" s="126"/>
      <c r="J906" s="12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</row>
    <row r="907" spans="1:60" s="70" customFormat="1" x14ac:dyDescent="0.25">
      <c r="A907" s="123">
        <v>43160</v>
      </c>
      <c r="B907" s="139" t="s">
        <v>282</v>
      </c>
      <c r="C907" s="140" t="s">
        <v>224</v>
      </c>
      <c r="D907" s="124">
        <v>43164</v>
      </c>
      <c r="E907" s="125" t="s">
        <v>239</v>
      </c>
      <c r="F907" s="70" t="s">
        <v>819</v>
      </c>
      <c r="H907" s="126">
        <v>20000</v>
      </c>
      <c r="I907" s="126"/>
      <c r="J907" s="126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</row>
    <row r="908" spans="1:60" s="70" customFormat="1" x14ac:dyDescent="0.25">
      <c r="A908" s="123">
        <v>43160</v>
      </c>
      <c r="B908" s="139" t="s">
        <v>282</v>
      </c>
      <c r="C908" s="140" t="s">
        <v>224</v>
      </c>
      <c r="D908" s="124">
        <v>43164</v>
      </c>
      <c r="E908" s="125" t="s">
        <v>76</v>
      </c>
      <c r="F908" s="70" t="s">
        <v>820</v>
      </c>
      <c r="H908" s="126">
        <v>20000</v>
      </c>
      <c r="I908" s="126"/>
      <c r="J908" s="126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</row>
    <row r="909" spans="1:60" s="70" customFormat="1" x14ac:dyDescent="0.25">
      <c r="A909" s="123">
        <v>43160</v>
      </c>
      <c r="B909" s="139" t="s">
        <v>282</v>
      </c>
      <c r="C909" s="140" t="s">
        <v>224</v>
      </c>
      <c r="D909" s="124">
        <v>43164</v>
      </c>
      <c r="E909" s="125" t="s">
        <v>76</v>
      </c>
      <c r="F909" s="70" t="s">
        <v>821</v>
      </c>
      <c r="H909" s="126">
        <v>20000</v>
      </c>
      <c r="I909" s="126"/>
      <c r="J909" s="126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</row>
    <row r="910" spans="1:60" s="70" customFormat="1" x14ac:dyDescent="0.25">
      <c r="A910" s="123">
        <v>43160</v>
      </c>
      <c r="B910" s="139" t="s">
        <v>282</v>
      </c>
      <c r="C910" s="140" t="s">
        <v>224</v>
      </c>
      <c r="D910" s="124">
        <v>43175</v>
      </c>
      <c r="E910" s="125" t="s">
        <v>76</v>
      </c>
      <c r="F910" s="70" t="s">
        <v>32</v>
      </c>
      <c r="H910" s="126">
        <v>20000</v>
      </c>
      <c r="I910" s="126"/>
      <c r="J910" s="126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</row>
    <row r="911" spans="1:60" s="70" customFormat="1" x14ac:dyDescent="0.25">
      <c r="A911" s="123">
        <v>43160</v>
      </c>
      <c r="B911" s="139" t="s">
        <v>282</v>
      </c>
      <c r="C911" s="140" t="s">
        <v>224</v>
      </c>
      <c r="D911" s="124">
        <v>43179</v>
      </c>
      <c r="E911" s="125" t="s">
        <v>76</v>
      </c>
      <c r="F911" s="70" t="s">
        <v>80</v>
      </c>
      <c r="H911" s="126">
        <v>20000</v>
      </c>
      <c r="I911" s="126"/>
      <c r="J911" s="126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</row>
    <row r="912" spans="1:60" s="70" customFormat="1" x14ac:dyDescent="0.25">
      <c r="A912" s="123">
        <v>43160</v>
      </c>
      <c r="B912" s="139" t="s">
        <v>282</v>
      </c>
      <c r="C912" s="140" t="s">
        <v>224</v>
      </c>
      <c r="D912" s="124">
        <v>43179</v>
      </c>
      <c r="E912" s="125" t="s">
        <v>76</v>
      </c>
      <c r="F912" s="70" t="s">
        <v>87</v>
      </c>
      <c r="H912" s="126">
        <v>20000</v>
      </c>
      <c r="I912" s="126"/>
      <c r="J912" s="126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</row>
    <row r="913" spans="1:60" s="70" customFormat="1" x14ac:dyDescent="0.25">
      <c r="A913" s="123">
        <v>43160</v>
      </c>
      <c r="B913" s="139" t="s">
        <v>282</v>
      </c>
      <c r="C913" s="140" t="s">
        <v>224</v>
      </c>
      <c r="D913" s="124">
        <v>43179</v>
      </c>
      <c r="E913" s="125" t="s">
        <v>76</v>
      </c>
      <c r="F913" s="70" t="s">
        <v>822</v>
      </c>
      <c r="H913" s="126">
        <v>20000</v>
      </c>
      <c r="I913" s="126"/>
      <c r="J913" s="126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</row>
    <row r="914" spans="1:60" s="70" customFormat="1" x14ac:dyDescent="0.25">
      <c r="A914" s="123">
        <v>43160</v>
      </c>
      <c r="B914" s="139" t="s">
        <v>282</v>
      </c>
      <c r="C914" s="140" t="s">
        <v>224</v>
      </c>
      <c r="D914" s="124">
        <v>43182</v>
      </c>
      <c r="E914" s="125" t="s">
        <v>239</v>
      </c>
      <c r="F914" s="70" t="s">
        <v>93</v>
      </c>
      <c r="H914" s="126">
        <v>20000</v>
      </c>
      <c r="I914" s="126"/>
      <c r="J914" s="126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</row>
    <row r="915" spans="1:60" s="70" customFormat="1" x14ac:dyDescent="0.25">
      <c r="A915" s="123">
        <v>43160</v>
      </c>
      <c r="B915" s="139" t="s">
        <v>282</v>
      </c>
      <c r="C915" s="140" t="s">
        <v>224</v>
      </c>
      <c r="D915" s="124">
        <v>43185</v>
      </c>
      <c r="E915" s="125" t="s">
        <v>76</v>
      </c>
      <c r="F915" s="70" t="s">
        <v>91</v>
      </c>
      <c r="H915" s="126">
        <v>20000</v>
      </c>
      <c r="I915" s="126"/>
      <c r="J915" s="126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</row>
    <row r="916" spans="1:60" s="70" customFormat="1" x14ac:dyDescent="0.25">
      <c r="A916" s="123">
        <v>43160</v>
      </c>
      <c r="B916" s="139" t="s">
        <v>282</v>
      </c>
      <c r="C916" s="140" t="s">
        <v>224</v>
      </c>
      <c r="D916" s="124">
        <v>43185</v>
      </c>
      <c r="E916" s="125" t="s">
        <v>76</v>
      </c>
      <c r="F916" s="70" t="s">
        <v>127</v>
      </c>
      <c r="H916" s="126">
        <v>20000</v>
      </c>
      <c r="I916" s="126"/>
      <c r="J916" s="12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</row>
    <row r="917" spans="1:60" s="70" customFormat="1" x14ac:dyDescent="0.25">
      <c r="A917" s="123">
        <v>43160</v>
      </c>
      <c r="B917" s="139" t="s">
        <v>282</v>
      </c>
      <c r="C917" s="140" t="s">
        <v>224</v>
      </c>
      <c r="D917" s="124">
        <v>43187</v>
      </c>
      <c r="E917" s="125" t="s">
        <v>239</v>
      </c>
      <c r="F917" s="70" t="s">
        <v>3</v>
      </c>
      <c r="H917" s="126">
        <v>20000</v>
      </c>
      <c r="I917" s="126"/>
      <c r="J917" s="126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</row>
    <row r="918" spans="1:60" s="70" customFormat="1" x14ac:dyDescent="0.25">
      <c r="A918" s="123">
        <v>43160</v>
      </c>
      <c r="B918" s="139" t="s">
        <v>282</v>
      </c>
      <c r="C918" s="140" t="s">
        <v>224</v>
      </c>
      <c r="D918" s="124">
        <v>43187</v>
      </c>
      <c r="E918" s="125" t="s">
        <v>239</v>
      </c>
      <c r="F918" s="70" t="s">
        <v>135</v>
      </c>
      <c r="H918" s="126">
        <v>20000</v>
      </c>
      <c r="I918" s="126"/>
      <c r="J918" s="126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</row>
    <row r="919" spans="1:60" s="70" customFormat="1" x14ac:dyDescent="0.25">
      <c r="A919" s="123">
        <v>43160</v>
      </c>
      <c r="B919" s="139" t="s">
        <v>282</v>
      </c>
      <c r="C919" s="140" t="s">
        <v>224</v>
      </c>
      <c r="D919" s="124">
        <v>43188</v>
      </c>
      <c r="E919" s="125" t="s">
        <v>76</v>
      </c>
      <c r="F919" s="70" t="s">
        <v>313</v>
      </c>
      <c r="H919" s="126">
        <v>20000</v>
      </c>
      <c r="I919" s="126"/>
      <c r="J919" s="126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</row>
    <row r="920" spans="1:60" s="70" customFormat="1" x14ac:dyDescent="0.25">
      <c r="A920" s="123">
        <v>43160</v>
      </c>
      <c r="B920" s="139" t="s">
        <v>282</v>
      </c>
      <c r="C920" s="140" t="s">
        <v>224</v>
      </c>
      <c r="D920" s="124">
        <v>43165</v>
      </c>
      <c r="E920" s="125" t="s">
        <v>239</v>
      </c>
      <c r="F920" s="70" t="s">
        <v>586</v>
      </c>
      <c r="H920" s="126">
        <v>20021</v>
      </c>
      <c r="I920" s="126"/>
      <c r="J920" s="126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</row>
    <row r="921" spans="1:60" s="70" customFormat="1" x14ac:dyDescent="0.25">
      <c r="A921" s="123">
        <v>43160</v>
      </c>
      <c r="B921" s="139" t="s">
        <v>282</v>
      </c>
      <c r="C921" s="140" t="s">
        <v>224</v>
      </c>
      <c r="D921" s="124">
        <v>43178</v>
      </c>
      <c r="E921" s="125" t="s">
        <v>239</v>
      </c>
      <c r="F921" s="70" t="s">
        <v>586</v>
      </c>
      <c r="H921" s="126">
        <v>20021</v>
      </c>
      <c r="I921" s="126"/>
      <c r="J921" s="126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</row>
    <row r="922" spans="1:60" s="70" customFormat="1" x14ac:dyDescent="0.25">
      <c r="A922" s="123">
        <v>43160</v>
      </c>
      <c r="B922" s="139" t="s">
        <v>282</v>
      </c>
      <c r="C922" s="140" t="s">
        <v>224</v>
      </c>
      <c r="D922" s="124">
        <v>43165</v>
      </c>
      <c r="E922" s="125" t="s">
        <v>76</v>
      </c>
      <c r="F922" s="70" t="s">
        <v>764</v>
      </c>
      <c r="H922" s="126">
        <v>20037</v>
      </c>
      <c r="I922" s="126"/>
      <c r="J922" s="126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</row>
    <row r="923" spans="1:60" s="70" customFormat="1" x14ac:dyDescent="0.25">
      <c r="A923" s="123">
        <v>43160</v>
      </c>
      <c r="B923" s="139" t="s">
        <v>282</v>
      </c>
      <c r="C923" s="140" t="s">
        <v>224</v>
      </c>
      <c r="D923" s="124">
        <v>43188</v>
      </c>
      <c r="E923" s="125" t="s">
        <v>76</v>
      </c>
      <c r="F923" s="70" t="s">
        <v>764</v>
      </c>
      <c r="H923" s="126">
        <v>20037</v>
      </c>
      <c r="I923" s="126"/>
      <c r="J923" s="126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</row>
    <row r="924" spans="1:60" s="70" customFormat="1" x14ac:dyDescent="0.25">
      <c r="A924" s="123">
        <v>43160</v>
      </c>
      <c r="B924" s="139" t="s">
        <v>282</v>
      </c>
      <c r="C924" s="140" t="s">
        <v>224</v>
      </c>
      <c r="D924" s="124">
        <v>43165</v>
      </c>
      <c r="E924" s="125" t="s">
        <v>76</v>
      </c>
      <c r="F924" s="70" t="s">
        <v>17</v>
      </c>
      <c r="H924" s="126">
        <v>20072</v>
      </c>
      <c r="I924" s="126"/>
      <c r="J924" s="126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</row>
    <row r="925" spans="1:60" s="70" customFormat="1" x14ac:dyDescent="0.25">
      <c r="A925" s="123">
        <v>43160</v>
      </c>
      <c r="B925" s="139" t="s">
        <v>282</v>
      </c>
      <c r="C925" s="140" t="s">
        <v>224</v>
      </c>
      <c r="D925" s="124">
        <v>43188</v>
      </c>
      <c r="E925" s="125" t="s">
        <v>76</v>
      </c>
      <c r="F925" s="70" t="s">
        <v>17</v>
      </c>
      <c r="H925" s="126">
        <v>20072</v>
      </c>
      <c r="I925" s="126"/>
      <c r="J925" s="126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</row>
    <row r="926" spans="1:60" s="70" customFormat="1" x14ac:dyDescent="0.25">
      <c r="A926" s="123">
        <v>43160</v>
      </c>
      <c r="B926" s="139" t="s">
        <v>282</v>
      </c>
      <c r="C926" s="140" t="s">
        <v>224</v>
      </c>
      <c r="D926" s="124">
        <v>43165</v>
      </c>
      <c r="E926" s="125" t="s">
        <v>239</v>
      </c>
      <c r="F926" s="70" t="s">
        <v>4</v>
      </c>
      <c r="H926" s="126">
        <v>20097</v>
      </c>
      <c r="I926" s="126"/>
      <c r="J926" s="1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</row>
    <row r="927" spans="1:60" s="70" customFormat="1" x14ac:dyDescent="0.25">
      <c r="A927" s="123">
        <v>43160</v>
      </c>
      <c r="B927" s="139" t="s">
        <v>282</v>
      </c>
      <c r="C927" s="140" t="s">
        <v>224</v>
      </c>
      <c r="D927" s="124">
        <v>43165</v>
      </c>
      <c r="E927" s="125" t="s">
        <v>239</v>
      </c>
      <c r="F927" s="70" t="s">
        <v>132</v>
      </c>
      <c r="H927" s="126">
        <v>20100</v>
      </c>
      <c r="I927" s="126"/>
      <c r="J927" s="126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</row>
    <row r="928" spans="1:60" s="70" customFormat="1" x14ac:dyDescent="0.25">
      <c r="A928" s="123">
        <v>43160</v>
      </c>
      <c r="B928" s="139" t="s">
        <v>282</v>
      </c>
      <c r="C928" s="140" t="s">
        <v>224</v>
      </c>
      <c r="D928" s="124">
        <v>43185</v>
      </c>
      <c r="E928" s="125" t="s">
        <v>76</v>
      </c>
      <c r="F928" s="70" t="s">
        <v>205</v>
      </c>
      <c r="H928" s="126">
        <v>20102</v>
      </c>
      <c r="I928" s="126"/>
      <c r="J928" s="126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</row>
    <row r="929" spans="1:60" s="70" customFormat="1" x14ac:dyDescent="0.25">
      <c r="A929" s="123">
        <v>43160</v>
      </c>
      <c r="B929" s="139" t="s">
        <v>282</v>
      </c>
      <c r="C929" s="140" t="s">
        <v>224</v>
      </c>
      <c r="D929" s="124">
        <v>43179</v>
      </c>
      <c r="E929" s="125" t="s">
        <v>239</v>
      </c>
      <c r="F929" s="70" t="s">
        <v>21</v>
      </c>
      <c r="H929" s="126">
        <v>20109</v>
      </c>
      <c r="I929" s="126"/>
      <c r="J929" s="126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</row>
    <row r="930" spans="1:60" s="70" customFormat="1" x14ac:dyDescent="0.25">
      <c r="A930" s="123">
        <v>43160</v>
      </c>
      <c r="B930" s="139" t="s">
        <v>282</v>
      </c>
      <c r="C930" s="140" t="s">
        <v>224</v>
      </c>
      <c r="D930" s="124">
        <v>43172</v>
      </c>
      <c r="E930" s="125" t="s">
        <v>239</v>
      </c>
      <c r="F930" s="70" t="s">
        <v>823</v>
      </c>
      <c r="H930" s="126">
        <v>21000</v>
      </c>
      <c r="I930" s="126"/>
      <c r="J930" s="126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</row>
    <row r="931" spans="1:60" s="70" customFormat="1" x14ac:dyDescent="0.25">
      <c r="A931" s="123">
        <v>43160</v>
      </c>
      <c r="B931" s="139" t="s">
        <v>282</v>
      </c>
      <c r="C931" s="140" t="s">
        <v>224</v>
      </c>
      <c r="D931" s="124">
        <v>43175</v>
      </c>
      <c r="E931" s="125" t="s">
        <v>76</v>
      </c>
      <c r="F931" s="70" t="s">
        <v>408</v>
      </c>
      <c r="H931" s="126">
        <v>25000</v>
      </c>
      <c r="I931" s="126"/>
      <c r="J931" s="126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</row>
    <row r="932" spans="1:60" s="70" customFormat="1" x14ac:dyDescent="0.25">
      <c r="A932" s="123">
        <v>43160</v>
      </c>
      <c r="B932" s="139" t="s">
        <v>282</v>
      </c>
      <c r="C932" s="140" t="s">
        <v>224</v>
      </c>
      <c r="D932" s="124">
        <v>43175</v>
      </c>
      <c r="E932" s="125" t="s">
        <v>76</v>
      </c>
      <c r="F932" s="70" t="s">
        <v>408</v>
      </c>
      <c r="H932" s="126">
        <v>25000</v>
      </c>
      <c r="I932" s="126"/>
      <c r="J932" s="126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</row>
    <row r="933" spans="1:60" s="70" customFormat="1" x14ac:dyDescent="0.25">
      <c r="A933" s="123">
        <v>43160</v>
      </c>
      <c r="B933" s="139" t="s">
        <v>282</v>
      </c>
      <c r="C933" s="140" t="s">
        <v>224</v>
      </c>
      <c r="D933" s="124">
        <v>43165</v>
      </c>
      <c r="E933" s="125" t="s">
        <v>239</v>
      </c>
      <c r="F933" s="70" t="s">
        <v>132</v>
      </c>
      <c r="H933" s="126">
        <v>25100</v>
      </c>
      <c r="I933" s="126"/>
      <c r="J933" s="126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</row>
    <row r="934" spans="1:60" s="70" customFormat="1" x14ac:dyDescent="0.25">
      <c r="A934" s="123">
        <v>43160</v>
      </c>
      <c r="B934" s="139" t="s">
        <v>282</v>
      </c>
      <c r="C934" s="140" t="s">
        <v>224</v>
      </c>
      <c r="D934" s="124">
        <v>43175</v>
      </c>
      <c r="E934" s="125" t="s">
        <v>76</v>
      </c>
      <c r="F934" s="70" t="s">
        <v>198</v>
      </c>
      <c r="H934" s="126">
        <v>30000</v>
      </c>
      <c r="I934" s="126"/>
      <c r="J934" s="126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</row>
    <row r="935" spans="1:60" s="70" customFormat="1" x14ac:dyDescent="0.25">
      <c r="A935" s="123">
        <v>43160</v>
      </c>
      <c r="B935" s="139" t="s">
        <v>282</v>
      </c>
      <c r="C935" s="140" t="s">
        <v>224</v>
      </c>
      <c r="D935" s="124">
        <v>43160</v>
      </c>
      <c r="E935" s="125" t="s">
        <v>76</v>
      </c>
      <c r="F935" s="70" t="s">
        <v>824</v>
      </c>
      <c r="H935" s="126">
        <v>40000</v>
      </c>
      <c r="I935" s="126"/>
      <c r="J935" s="126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</row>
    <row r="936" spans="1:60" s="70" customFormat="1" x14ac:dyDescent="0.25">
      <c r="A936" s="123">
        <v>43160</v>
      </c>
      <c r="B936" s="139" t="s">
        <v>282</v>
      </c>
      <c r="C936" s="140" t="s">
        <v>224</v>
      </c>
      <c r="D936" s="124">
        <v>43164</v>
      </c>
      <c r="E936" s="125" t="s">
        <v>239</v>
      </c>
      <c r="F936" s="70" t="s">
        <v>77</v>
      </c>
      <c r="H936" s="126">
        <v>40000</v>
      </c>
      <c r="I936" s="126"/>
      <c r="J936" s="12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</row>
    <row r="937" spans="1:60" s="70" customFormat="1" x14ac:dyDescent="0.25">
      <c r="A937" s="123">
        <v>43160</v>
      </c>
      <c r="B937" s="139" t="s">
        <v>282</v>
      </c>
      <c r="C937" s="140" t="s">
        <v>224</v>
      </c>
      <c r="D937" s="124">
        <v>43174</v>
      </c>
      <c r="E937" s="125" t="s">
        <v>76</v>
      </c>
      <c r="F937" s="70" t="s">
        <v>413</v>
      </c>
      <c r="H937" s="126">
        <v>40000</v>
      </c>
      <c r="I937" s="126"/>
      <c r="J937" s="126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</row>
    <row r="938" spans="1:60" s="70" customFormat="1" x14ac:dyDescent="0.25">
      <c r="A938" s="123">
        <v>43160</v>
      </c>
      <c r="B938" s="139" t="s">
        <v>282</v>
      </c>
      <c r="C938" s="140" t="s">
        <v>224</v>
      </c>
      <c r="D938" s="124">
        <v>43175</v>
      </c>
      <c r="E938" s="125" t="s">
        <v>239</v>
      </c>
      <c r="F938" s="70" t="s">
        <v>412</v>
      </c>
      <c r="H938" s="126">
        <v>40040</v>
      </c>
      <c r="I938" s="126"/>
      <c r="J938" s="126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</row>
    <row r="939" spans="1:60" s="70" customFormat="1" x14ac:dyDescent="0.25">
      <c r="A939" s="123">
        <v>43160</v>
      </c>
      <c r="B939" s="139" t="s">
        <v>282</v>
      </c>
      <c r="C939" s="140" t="s">
        <v>224</v>
      </c>
      <c r="D939" s="124">
        <v>43187</v>
      </c>
      <c r="E939" s="125" t="s">
        <v>76</v>
      </c>
      <c r="F939" s="70" t="s">
        <v>94</v>
      </c>
      <c r="H939" s="126">
        <v>40054</v>
      </c>
      <c r="I939" s="126"/>
      <c r="J939" s="126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</row>
    <row r="940" spans="1:60" s="70" customFormat="1" x14ac:dyDescent="0.25">
      <c r="A940" s="123">
        <v>43160</v>
      </c>
      <c r="B940" s="139" t="s">
        <v>282</v>
      </c>
      <c r="C940" s="140" t="s">
        <v>224</v>
      </c>
      <c r="D940" s="124">
        <v>43188</v>
      </c>
      <c r="E940" s="125" t="s">
        <v>76</v>
      </c>
      <c r="F940" s="70" t="s">
        <v>18</v>
      </c>
      <c r="H940" s="126">
        <v>40080</v>
      </c>
      <c r="I940" s="126"/>
      <c r="J940" s="126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</row>
    <row r="941" spans="1:60" s="70" customFormat="1" x14ac:dyDescent="0.25">
      <c r="A941" s="123">
        <v>43160</v>
      </c>
      <c r="B941" s="139" t="s">
        <v>282</v>
      </c>
      <c r="C941" s="140" t="s">
        <v>224</v>
      </c>
      <c r="D941" s="124">
        <v>43186</v>
      </c>
      <c r="E941" s="125" t="s">
        <v>76</v>
      </c>
      <c r="F941" s="70" t="s">
        <v>140</v>
      </c>
      <c r="H941" s="126">
        <v>40096</v>
      </c>
      <c r="I941" s="126"/>
      <c r="J941" s="126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</row>
    <row r="942" spans="1:60" s="70" customFormat="1" x14ac:dyDescent="0.25">
      <c r="A942" s="123">
        <v>43160</v>
      </c>
      <c r="B942" s="139" t="s">
        <v>282</v>
      </c>
      <c r="C942" s="140" t="s">
        <v>224</v>
      </c>
      <c r="D942" s="124">
        <v>43160</v>
      </c>
      <c r="E942" s="125" t="s">
        <v>76</v>
      </c>
      <c r="F942" s="70" t="s">
        <v>94</v>
      </c>
      <c r="H942" s="126">
        <v>44254</v>
      </c>
      <c r="I942" s="126"/>
      <c r="J942" s="126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</row>
    <row r="943" spans="1:60" s="70" customFormat="1" x14ac:dyDescent="0.25">
      <c r="A943" s="123">
        <v>43160</v>
      </c>
      <c r="B943" s="139" t="s">
        <v>282</v>
      </c>
      <c r="C943" t="s">
        <v>224</v>
      </c>
      <c r="D943" s="124">
        <v>43161</v>
      </c>
      <c r="E943" s="125" t="s">
        <v>76</v>
      </c>
      <c r="F943" s="70" t="s">
        <v>825</v>
      </c>
      <c r="H943" s="126">
        <v>50000</v>
      </c>
      <c r="I943" s="126"/>
      <c r="J943" s="126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</row>
    <row r="944" spans="1:60" s="70" customFormat="1" x14ac:dyDescent="0.25">
      <c r="A944" s="123">
        <v>43160</v>
      </c>
      <c r="B944" s="139" t="s">
        <v>282</v>
      </c>
      <c r="C944" s="140" t="s">
        <v>224</v>
      </c>
      <c r="D944" s="124">
        <v>43164</v>
      </c>
      <c r="E944" s="125" t="s">
        <v>239</v>
      </c>
      <c r="F944" s="70" t="s">
        <v>826</v>
      </c>
      <c r="H944" s="126">
        <v>50000</v>
      </c>
      <c r="I944" s="126"/>
      <c r="J944" s="126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</row>
    <row r="945" spans="1:60" s="70" customFormat="1" x14ac:dyDescent="0.25">
      <c r="A945" s="123">
        <v>43160</v>
      </c>
      <c r="B945" s="139" t="s">
        <v>282</v>
      </c>
      <c r="C945" s="140" t="s">
        <v>224</v>
      </c>
      <c r="D945" s="124">
        <v>43164</v>
      </c>
      <c r="E945" s="125" t="s">
        <v>76</v>
      </c>
      <c r="F945" s="70" t="s">
        <v>821</v>
      </c>
      <c r="H945" s="126">
        <v>50000</v>
      </c>
      <c r="I945" s="126"/>
      <c r="J945" s="126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</row>
    <row r="946" spans="1:60" s="70" customFormat="1" x14ac:dyDescent="0.25">
      <c r="A946" s="123">
        <v>43160</v>
      </c>
      <c r="B946" s="139" t="s">
        <v>282</v>
      </c>
      <c r="C946" s="140" t="s">
        <v>224</v>
      </c>
      <c r="D946" s="124">
        <v>43164</v>
      </c>
      <c r="E946" s="125" t="s">
        <v>76</v>
      </c>
      <c r="F946" s="70" t="s">
        <v>827</v>
      </c>
      <c r="H946" s="126">
        <v>50000</v>
      </c>
      <c r="I946" s="126"/>
      <c r="J946" s="12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</row>
    <row r="947" spans="1:60" s="70" customFormat="1" x14ac:dyDescent="0.25">
      <c r="A947" s="123">
        <v>43160</v>
      </c>
      <c r="B947" s="139" t="s">
        <v>282</v>
      </c>
      <c r="C947" s="140" t="s">
        <v>224</v>
      </c>
      <c r="D947" s="124">
        <v>43171</v>
      </c>
      <c r="E947" s="125" t="s">
        <v>76</v>
      </c>
      <c r="F947" s="70" t="s">
        <v>828</v>
      </c>
      <c r="H947" s="126">
        <v>50000</v>
      </c>
      <c r="I947" s="126"/>
      <c r="J947" s="126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</row>
    <row r="948" spans="1:60" s="70" customFormat="1" x14ac:dyDescent="0.25">
      <c r="A948" s="123">
        <v>43160</v>
      </c>
      <c r="B948" s="139" t="s">
        <v>282</v>
      </c>
      <c r="C948" s="140" t="s">
        <v>224</v>
      </c>
      <c r="D948" s="124">
        <v>43171</v>
      </c>
      <c r="E948" s="125" t="s">
        <v>239</v>
      </c>
      <c r="F948" s="70" t="s">
        <v>829</v>
      </c>
      <c r="H948" s="126">
        <v>50000</v>
      </c>
      <c r="I948" s="126"/>
      <c r="J948" s="126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</row>
    <row r="949" spans="1:60" s="70" customFormat="1" x14ac:dyDescent="0.25">
      <c r="A949" s="123">
        <v>43160</v>
      </c>
      <c r="B949" s="139" t="s">
        <v>282</v>
      </c>
      <c r="C949" s="140" t="s">
        <v>224</v>
      </c>
      <c r="D949" s="124">
        <v>43172</v>
      </c>
      <c r="E949" s="125" t="s">
        <v>239</v>
      </c>
      <c r="F949" s="70" t="s">
        <v>82</v>
      </c>
      <c r="H949" s="126">
        <v>50000</v>
      </c>
      <c r="I949" s="126"/>
      <c r="J949" s="126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</row>
    <row r="950" spans="1:60" s="70" customFormat="1" x14ac:dyDescent="0.25">
      <c r="A950" s="123">
        <v>43160</v>
      </c>
      <c r="B950" s="139" t="s">
        <v>282</v>
      </c>
      <c r="C950" s="140" t="s">
        <v>224</v>
      </c>
      <c r="D950" s="124">
        <v>43173</v>
      </c>
      <c r="E950" s="125" t="s">
        <v>76</v>
      </c>
      <c r="F950" s="70" t="s">
        <v>830</v>
      </c>
      <c r="H950" s="126">
        <v>50000</v>
      </c>
      <c r="I950" s="126"/>
      <c r="J950" s="126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</row>
    <row r="951" spans="1:60" s="70" customFormat="1" x14ac:dyDescent="0.25">
      <c r="A951" s="123">
        <v>43160</v>
      </c>
      <c r="B951" s="139" t="s">
        <v>282</v>
      </c>
      <c r="C951" s="140" t="s">
        <v>224</v>
      </c>
      <c r="D951" s="124">
        <v>43171</v>
      </c>
      <c r="E951" s="125" t="s">
        <v>76</v>
      </c>
      <c r="F951" s="70" t="s">
        <v>509</v>
      </c>
      <c r="H951" s="126">
        <v>50049</v>
      </c>
      <c r="I951" s="126"/>
      <c r="J951" s="126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</row>
    <row r="952" spans="1:60" s="70" customFormat="1" x14ac:dyDescent="0.25">
      <c r="A952" s="123">
        <v>43160</v>
      </c>
      <c r="B952" s="139" t="s">
        <v>282</v>
      </c>
      <c r="C952" s="140" t="s">
        <v>224</v>
      </c>
      <c r="D952" s="124">
        <v>43187</v>
      </c>
      <c r="E952" s="125" t="s">
        <v>76</v>
      </c>
      <c r="F952" s="70" t="s">
        <v>831</v>
      </c>
      <c r="H952" s="126">
        <v>50051</v>
      </c>
      <c r="I952" s="126"/>
      <c r="J952" s="126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</row>
    <row r="953" spans="1:60" s="70" customFormat="1" x14ac:dyDescent="0.25">
      <c r="A953" s="123">
        <v>43160</v>
      </c>
      <c r="B953" s="139" t="s">
        <v>282</v>
      </c>
      <c r="C953" s="140" t="s">
        <v>224</v>
      </c>
      <c r="D953" s="124">
        <v>43172</v>
      </c>
      <c r="E953" s="125" t="s">
        <v>129</v>
      </c>
      <c r="F953" s="70" t="s">
        <v>832</v>
      </c>
      <c r="H953" s="126">
        <v>53300</v>
      </c>
      <c r="I953" s="126"/>
      <c r="J953" s="126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</row>
    <row r="954" spans="1:60" s="70" customFormat="1" x14ac:dyDescent="0.25">
      <c r="A954" s="123">
        <v>43160</v>
      </c>
      <c r="B954" s="139" t="s">
        <v>282</v>
      </c>
      <c r="C954" s="140" t="s">
        <v>224</v>
      </c>
      <c r="D954" s="124">
        <v>43161</v>
      </c>
      <c r="E954" s="125" t="s">
        <v>76</v>
      </c>
      <c r="F954" s="70" t="s">
        <v>833</v>
      </c>
      <c r="H954" s="126">
        <v>60000</v>
      </c>
      <c r="I954" s="126"/>
      <c r="J954" s="126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</row>
    <row r="955" spans="1:60" s="70" customFormat="1" x14ac:dyDescent="0.25">
      <c r="A955" s="123">
        <v>43160</v>
      </c>
      <c r="B955" s="139" t="s">
        <v>282</v>
      </c>
      <c r="C955" s="140" t="s">
        <v>224</v>
      </c>
      <c r="D955" s="124">
        <v>43167</v>
      </c>
      <c r="E955" s="125" t="s">
        <v>76</v>
      </c>
      <c r="F955" s="70" t="s">
        <v>834</v>
      </c>
      <c r="H955" s="126">
        <v>60000</v>
      </c>
      <c r="I955" s="126"/>
      <c r="J955" s="126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</row>
    <row r="956" spans="1:60" s="70" customFormat="1" x14ac:dyDescent="0.25">
      <c r="A956" s="123">
        <v>43160</v>
      </c>
      <c r="B956" s="139" t="s">
        <v>282</v>
      </c>
      <c r="C956" s="140" t="s">
        <v>224</v>
      </c>
      <c r="D956" s="124">
        <v>43171</v>
      </c>
      <c r="E956" s="125" t="s">
        <v>239</v>
      </c>
      <c r="F956" s="70" t="s">
        <v>412</v>
      </c>
      <c r="H956" s="126">
        <v>60000</v>
      </c>
      <c r="I956" s="126"/>
      <c r="J956" s="12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</row>
    <row r="957" spans="1:60" s="70" customFormat="1" x14ac:dyDescent="0.25">
      <c r="A957" s="123">
        <v>43160</v>
      </c>
      <c r="B957" s="139" t="s">
        <v>282</v>
      </c>
      <c r="C957" s="140" t="s">
        <v>224</v>
      </c>
      <c r="D957" s="124">
        <v>43178</v>
      </c>
      <c r="E957" s="125" t="s">
        <v>76</v>
      </c>
      <c r="F957" s="70" t="s">
        <v>82</v>
      </c>
      <c r="H957" s="126">
        <v>60000</v>
      </c>
      <c r="I957" s="126"/>
      <c r="J957" s="126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</row>
    <row r="958" spans="1:60" s="70" customFormat="1" x14ac:dyDescent="0.25">
      <c r="A958" s="123">
        <v>43160</v>
      </c>
      <c r="B958" s="139" t="s">
        <v>282</v>
      </c>
      <c r="C958" s="140" t="s">
        <v>224</v>
      </c>
      <c r="D958" s="124">
        <v>43173</v>
      </c>
      <c r="E958" s="125" t="s">
        <v>76</v>
      </c>
      <c r="F958" s="70" t="s">
        <v>835</v>
      </c>
      <c r="H958" s="126">
        <v>70000</v>
      </c>
      <c r="I958" s="126"/>
      <c r="J958" s="126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</row>
    <row r="959" spans="1:60" s="70" customFormat="1" x14ac:dyDescent="0.25">
      <c r="A959" s="123">
        <v>43160</v>
      </c>
      <c r="B959" s="139" t="s">
        <v>282</v>
      </c>
      <c r="C959" s="140" t="s">
        <v>224</v>
      </c>
      <c r="D959" s="124">
        <v>43179</v>
      </c>
      <c r="E959" s="125" t="s">
        <v>76</v>
      </c>
      <c r="F959" s="70" t="s">
        <v>836</v>
      </c>
      <c r="H959" s="126">
        <v>70000</v>
      </c>
      <c r="I959" s="126"/>
      <c r="J959" s="126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</row>
    <row r="960" spans="1:60" s="70" customFormat="1" x14ac:dyDescent="0.25">
      <c r="A960" s="123">
        <v>43160</v>
      </c>
      <c r="B960" s="139" t="s">
        <v>282</v>
      </c>
      <c r="C960" s="140" t="s">
        <v>224</v>
      </c>
      <c r="D960" s="124">
        <v>43167</v>
      </c>
      <c r="E960" s="125" t="s">
        <v>76</v>
      </c>
      <c r="F960" s="70" t="s">
        <v>837</v>
      </c>
      <c r="H960" s="126">
        <v>100000</v>
      </c>
      <c r="I960" s="126"/>
      <c r="J960" s="126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</row>
    <row r="961" spans="1:60" s="70" customFormat="1" x14ac:dyDescent="0.25">
      <c r="A961" s="141">
        <v>43160</v>
      </c>
      <c r="B961" s="142" t="s">
        <v>282</v>
      </c>
      <c r="C961" s="141" t="s">
        <v>224</v>
      </c>
      <c r="D961" s="143">
        <v>43174</v>
      </c>
      <c r="E961" s="144" t="s">
        <v>76</v>
      </c>
      <c r="F961" s="142" t="s">
        <v>82</v>
      </c>
      <c r="G961" s="142"/>
      <c r="H961" s="145">
        <v>100000</v>
      </c>
      <c r="I961" s="145"/>
      <c r="J961" s="145"/>
      <c r="K961" s="142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</row>
    <row r="962" spans="1:60" s="70" customFormat="1" x14ac:dyDescent="0.25">
      <c r="A962" s="123">
        <v>43191</v>
      </c>
      <c r="B962" s="139" t="s">
        <v>282</v>
      </c>
      <c r="C962" s="140" t="s">
        <v>224</v>
      </c>
      <c r="D962" s="124">
        <v>43206</v>
      </c>
      <c r="E962" s="125" t="s">
        <v>239</v>
      </c>
      <c r="F962" s="70" t="s">
        <v>13</v>
      </c>
      <c r="H962" s="126">
        <v>10400</v>
      </c>
      <c r="I962" s="126"/>
      <c r="J962" s="126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</row>
    <row r="963" spans="1:60" s="70" customFormat="1" x14ac:dyDescent="0.25">
      <c r="A963" s="123">
        <v>43191</v>
      </c>
      <c r="B963" s="139" t="s">
        <v>282</v>
      </c>
      <c r="C963" s="140" t="s">
        <v>224</v>
      </c>
      <c r="D963" s="124">
        <v>43192</v>
      </c>
      <c r="E963" s="125" t="s">
        <v>76</v>
      </c>
      <c r="F963" s="70" t="s">
        <v>14</v>
      </c>
      <c r="H963" s="126">
        <v>20000</v>
      </c>
      <c r="I963" s="126"/>
      <c r="J963" s="126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</row>
    <row r="964" spans="1:60" s="70" customFormat="1" x14ac:dyDescent="0.25">
      <c r="A964" s="123">
        <v>43191</v>
      </c>
      <c r="B964" s="139" t="s">
        <v>282</v>
      </c>
      <c r="C964" s="140" t="s">
        <v>224</v>
      </c>
      <c r="D964" s="124">
        <v>43192</v>
      </c>
      <c r="E964" s="125" t="s">
        <v>76</v>
      </c>
      <c r="F964" s="70" t="s">
        <v>206</v>
      </c>
      <c r="H964" s="126">
        <v>20000</v>
      </c>
      <c r="I964" s="126"/>
      <c r="J964" s="126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</row>
    <row r="965" spans="1:60" s="70" customFormat="1" x14ac:dyDescent="0.25">
      <c r="A965" s="123">
        <v>43191</v>
      </c>
      <c r="B965" s="139" t="s">
        <v>282</v>
      </c>
      <c r="C965" s="140" t="s">
        <v>224</v>
      </c>
      <c r="D965" s="124">
        <v>43192</v>
      </c>
      <c r="E965" s="125" t="s">
        <v>76</v>
      </c>
      <c r="F965" s="70" t="s">
        <v>9</v>
      </c>
      <c r="H965" s="126">
        <v>20000</v>
      </c>
      <c r="I965" s="126"/>
      <c r="J965" s="126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</row>
    <row r="966" spans="1:60" s="70" customFormat="1" x14ac:dyDescent="0.25">
      <c r="A966" s="123">
        <v>43191</v>
      </c>
      <c r="B966" s="139" t="s">
        <v>282</v>
      </c>
      <c r="C966" s="140" t="s">
        <v>224</v>
      </c>
      <c r="D966" s="124">
        <v>43192</v>
      </c>
      <c r="E966" s="125" t="s">
        <v>76</v>
      </c>
      <c r="F966" s="70" t="s">
        <v>131</v>
      </c>
      <c r="H966" s="126">
        <v>20000</v>
      </c>
      <c r="I966" s="126"/>
      <c r="J966" s="12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</row>
    <row r="967" spans="1:60" s="70" customFormat="1" x14ac:dyDescent="0.25">
      <c r="A967" s="123">
        <v>43191</v>
      </c>
      <c r="B967" s="139" t="s">
        <v>282</v>
      </c>
      <c r="C967" s="140" t="s">
        <v>224</v>
      </c>
      <c r="D967" s="124">
        <v>43192</v>
      </c>
      <c r="E967" s="125" t="s">
        <v>76</v>
      </c>
      <c r="F967" s="70" t="s">
        <v>430</v>
      </c>
      <c r="H967" s="126">
        <v>20000</v>
      </c>
      <c r="I967" s="126"/>
      <c r="J967" s="126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</row>
    <row r="968" spans="1:60" s="70" customFormat="1" x14ac:dyDescent="0.25">
      <c r="A968" s="123">
        <v>43191</v>
      </c>
      <c r="B968" s="139" t="s">
        <v>282</v>
      </c>
      <c r="C968" s="140" t="s">
        <v>224</v>
      </c>
      <c r="D968" s="124">
        <v>43193</v>
      </c>
      <c r="E968" s="125" t="s">
        <v>76</v>
      </c>
      <c r="F968" s="70" t="s">
        <v>2</v>
      </c>
      <c r="H968" s="126">
        <v>20000</v>
      </c>
      <c r="I968" s="126"/>
      <c r="J968" s="126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</row>
    <row r="969" spans="1:60" s="70" customFormat="1" x14ac:dyDescent="0.25">
      <c r="A969" s="123">
        <v>43191</v>
      </c>
      <c r="B969" s="139" t="s">
        <v>282</v>
      </c>
      <c r="C969" s="140" t="s">
        <v>224</v>
      </c>
      <c r="D969" s="124">
        <v>43196</v>
      </c>
      <c r="E969" s="125" t="s">
        <v>76</v>
      </c>
      <c r="F969" s="70" t="s">
        <v>852</v>
      </c>
      <c r="H969" s="126">
        <v>20000</v>
      </c>
      <c r="I969" s="126"/>
      <c r="J969" s="126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</row>
    <row r="970" spans="1:60" s="70" customFormat="1" x14ac:dyDescent="0.25">
      <c r="A970" s="123">
        <v>43191</v>
      </c>
      <c r="B970" s="139" t="s">
        <v>282</v>
      </c>
      <c r="C970" s="140" t="s">
        <v>224</v>
      </c>
      <c r="D970" s="124">
        <v>43199</v>
      </c>
      <c r="E970" s="125" t="s">
        <v>239</v>
      </c>
      <c r="F970" s="70" t="s">
        <v>376</v>
      </c>
      <c r="H970" s="126">
        <v>20000</v>
      </c>
      <c r="I970" s="126"/>
      <c r="J970" s="126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</row>
    <row r="971" spans="1:60" s="70" customFormat="1" x14ac:dyDescent="0.25">
      <c r="A971" s="123">
        <v>43191</v>
      </c>
      <c r="B971" s="139" t="s">
        <v>282</v>
      </c>
      <c r="C971" s="140" t="s">
        <v>224</v>
      </c>
      <c r="D971" s="124">
        <v>43199</v>
      </c>
      <c r="E971" s="125" t="s">
        <v>239</v>
      </c>
      <c r="F971" s="70" t="s">
        <v>376</v>
      </c>
      <c r="H971" s="126">
        <v>20000</v>
      </c>
      <c r="I971" s="126"/>
      <c r="J971" s="126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</row>
    <row r="972" spans="1:60" s="70" customFormat="1" x14ac:dyDescent="0.25">
      <c r="A972" s="123">
        <v>43191</v>
      </c>
      <c r="B972" s="139" t="s">
        <v>282</v>
      </c>
      <c r="C972" s="140" t="s">
        <v>224</v>
      </c>
      <c r="D972" s="124">
        <v>43199</v>
      </c>
      <c r="E972" s="125" t="s">
        <v>239</v>
      </c>
      <c r="F972" s="70" t="s">
        <v>376</v>
      </c>
      <c r="H972" s="126">
        <v>20000</v>
      </c>
      <c r="I972" s="126"/>
      <c r="J972" s="126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</row>
    <row r="973" spans="1:60" s="70" customFormat="1" x14ac:dyDescent="0.25">
      <c r="A973" s="123">
        <v>43191</v>
      </c>
      <c r="B973" s="139" t="s">
        <v>282</v>
      </c>
      <c r="C973" s="140" t="s">
        <v>224</v>
      </c>
      <c r="D973" s="124">
        <v>43199</v>
      </c>
      <c r="E973" s="125" t="s">
        <v>239</v>
      </c>
      <c r="F973" s="70" t="s">
        <v>418</v>
      </c>
      <c r="H973" s="126">
        <v>20000</v>
      </c>
      <c r="I973" s="126"/>
      <c r="J973" s="126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</row>
    <row r="974" spans="1:60" s="70" customFormat="1" x14ac:dyDescent="0.25">
      <c r="A974" s="123">
        <v>43191</v>
      </c>
      <c r="B974" s="139" t="s">
        <v>282</v>
      </c>
      <c r="C974" s="140" t="s">
        <v>224</v>
      </c>
      <c r="D974" s="124">
        <v>43202</v>
      </c>
      <c r="E974" s="125" t="s">
        <v>76</v>
      </c>
      <c r="F974" s="70" t="s">
        <v>87</v>
      </c>
      <c r="H974" s="126">
        <v>20000</v>
      </c>
      <c r="I974" s="126"/>
      <c r="J974" s="126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</row>
    <row r="975" spans="1:60" s="70" customFormat="1" x14ac:dyDescent="0.25">
      <c r="A975" s="123">
        <v>43191</v>
      </c>
      <c r="B975" s="139" t="s">
        <v>282</v>
      </c>
      <c r="C975" s="140" t="s">
        <v>224</v>
      </c>
      <c r="D975" s="124">
        <v>43206</v>
      </c>
      <c r="E975" s="125" t="s">
        <v>239</v>
      </c>
      <c r="F975" s="70" t="s">
        <v>376</v>
      </c>
      <c r="H975" s="126">
        <v>20000</v>
      </c>
      <c r="I975" s="126"/>
      <c r="J975" s="126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</row>
    <row r="976" spans="1:60" s="70" customFormat="1" x14ac:dyDescent="0.25">
      <c r="A976" s="123">
        <v>43191</v>
      </c>
      <c r="B976" s="139" t="s">
        <v>282</v>
      </c>
      <c r="C976" s="140" t="s">
        <v>224</v>
      </c>
      <c r="D976" s="124">
        <v>43206</v>
      </c>
      <c r="E976" s="125" t="s">
        <v>239</v>
      </c>
      <c r="F976" s="70" t="s">
        <v>376</v>
      </c>
      <c r="H976" s="126">
        <v>20000</v>
      </c>
      <c r="I976" s="126"/>
      <c r="J976" s="12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</row>
    <row r="977" spans="1:60" s="70" customFormat="1" x14ac:dyDescent="0.25">
      <c r="A977" s="123">
        <v>43191</v>
      </c>
      <c r="B977" s="139" t="s">
        <v>282</v>
      </c>
      <c r="C977" s="140" t="s">
        <v>224</v>
      </c>
      <c r="D977" s="124">
        <v>43208</v>
      </c>
      <c r="E977" s="125" t="s">
        <v>76</v>
      </c>
      <c r="F977" s="70" t="s">
        <v>853</v>
      </c>
      <c r="H977" s="126">
        <v>20000</v>
      </c>
      <c r="I977" s="126"/>
      <c r="J977" s="126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</row>
    <row r="978" spans="1:60" s="70" customFormat="1" x14ac:dyDescent="0.25">
      <c r="A978" s="123">
        <v>43191</v>
      </c>
      <c r="B978" s="139" t="s">
        <v>282</v>
      </c>
      <c r="C978" s="140" t="s">
        <v>224</v>
      </c>
      <c r="D978" s="124">
        <v>43209</v>
      </c>
      <c r="E978" s="125" t="s">
        <v>239</v>
      </c>
      <c r="F978" s="70" t="s">
        <v>82</v>
      </c>
      <c r="H978" s="126">
        <v>20000</v>
      </c>
      <c r="I978" s="126"/>
      <c r="J978" s="126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</row>
    <row r="979" spans="1:60" s="70" customFormat="1" x14ac:dyDescent="0.25">
      <c r="A979" s="123">
        <v>43191</v>
      </c>
      <c r="B979" s="139" t="s">
        <v>282</v>
      </c>
      <c r="C979" s="140" t="s">
        <v>224</v>
      </c>
      <c r="D979" s="124">
        <v>43213</v>
      </c>
      <c r="E979" s="125" t="s">
        <v>76</v>
      </c>
      <c r="F979" s="70" t="s">
        <v>822</v>
      </c>
      <c r="H979" s="126">
        <v>20000</v>
      </c>
      <c r="I979" s="126"/>
      <c r="J979" s="126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</row>
    <row r="980" spans="1:60" s="70" customFormat="1" x14ac:dyDescent="0.25">
      <c r="A980" s="123">
        <v>43191</v>
      </c>
      <c r="B980" s="139" t="s">
        <v>282</v>
      </c>
      <c r="C980" s="140" t="s">
        <v>224</v>
      </c>
      <c r="D980" s="124">
        <v>43213</v>
      </c>
      <c r="E980" s="125" t="s">
        <v>76</v>
      </c>
      <c r="F980" s="70" t="s">
        <v>93</v>
      </c>
      <c r="H980" s="126">
        <v>20000</v>
      </c>
      <c r="I980" s="126"/>
      <c r="J980" s="126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</row>
    <row r="981" spans="1:60" s="70" customFormat="1" x14ac:dyDescent="0.25">
      <c r="A981" s="123">
        <v>43191</v>
      </c>
      <c r="B981" s="139" t="s">
        <v>282</v>
      </c>
      <c r="C981" s="140" t="s">
        <v>224</v>
      </c>
      <c r="D981" s="124">
        <v>43216</v>
      </c>
      <c r="E981" s="125" t="s">
        <v>76</v>
      </c>
      <c r="F981" s="70" t="s">
        <v>854</v>
      </c>
      <c r="H981" s="126">
        <v>20000</v>
      </c>
      <c r="I981" s="126"/>
      <c r="J981" s="126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</row>
    <row r="982" spans="1:60" s="70" customFormat="1" x14ac:dyDescent="0.25">
      <c r="A982" s="123">
        <v>43191</v>
      </c>
      <c r="B982" s="139" t="s">
        <v>282</v>
      </c>
      <c r="C982" s="140" t="s">
        <v>224</v>
      </c>
      <c r="D982" s="124">
        <v>43220</v>
      </c>
      <c r="E982" s="125" t="s">
        <v>76</v>
      </c>
      <c r="F982" s="70" t="s">
        <v>430</v>
      </c>
      <c r="H982" s="126">
        <v>20000</v>
      </c>
      <c r="I982" s="126"/>
      <c r="J982" s="126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</row>
    <row r="983" spans="1:60" s="70" customFormat="1" x14ac:dyDescent="0.25">
      <c r="A983" s="123">
        <v>43191</v>
      </c>
      <c r="B983" s="139" t="s">
        <v>282</v>
      </c>
      <c r="C983" s="140" t="s">
        <v>224</v>
      </c>
      <c r="D983" s="124">
        <v>43220</v>
      </c>
      <c r="E983" s="125" t="s">
        <v>76</v>
      </c>
      <c r="F983" s="70" t="s">
        <v>14</v>
      </c>
      <c r="H983" s="126">
        <v>20000</v>
      </c>
      <c r="I983" s="126"/>
      <c r="J983" s="126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</row>
    <row r="984" spans="1:60" s="70" customFormat="1" x14ac:dyDescent="0.25">
      <c r="A984" s="123">
        <v>43191</v>
      </c>
      <c r="B984" s="139" t="s">
        <v>282</v>
      </c>
      <c r="C984" s="140" t="s">
        <v>224</v>
      </c>
      <c r="D984" s="124">
        <v>43216</v>
      </c>
      <c r="E984" s="125" t="s">
        <v>76</v>
      </c>
      <c r="F984" s="70" t="s">
        <v>764</v>
      </c>
      <c r="H984" s="126">
        <v>20037</v>
      </c>
      <c r="I984" s="126"/>
      <c r="J984" s="126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</row>
    <row r="985" spans="1:60" s="70" customFormat="1" x14ac:dyDescent="0.25">
      <c r="A985" s="123">
        <v>43191</v>
      </c>
      <c r="B985" s="139" t="s">
        <v>282</v>
      </c>
      <c r="C985" s="140" t="s">
        <v>224</v>
      </c>
      <c r="D985" s="124">
        <v>43216</v>
      </c>
      <c r="E985" s="125" t="s">
        <v>76</v>
      </c>
      <c r="F985" s="70" t="s">
        <v>17</v>
      </c>
      <c r="H985" s="126">
        <v>20072</v>
      </c>
      <c r="I985" s="126"/>
      <c r="J985" s="126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</row>
    <row r="986" spans="1:60" s="70" customFormat="1" x14ac:dyDescent="0.25">
      <c r="A986" s="123">
        <v>43191</v>
      </c>
      <c r="B986" s="139" t="s">
        <v>282</v>
      </c>
      <c r="C986" s="140" t="s">
        <v>224</v>
      </c>
      <c r="D986" s="124">
        <v>43193</v>
      </c>
      <c r="E986" s="125" t="s">
        <v>239</v>
      </c>
      <c r="F986" s="70" t="s">
        <v>4</v>
      </c>
      <c r="H986" s="126">
        <v>20097</v>
      </c>
      <c r="I986" s="126"/>
      <c r="J986" s="12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</row>
    <row r="987" spans="1:60" s="70" customFormat="1" x14ac:dyDescent="0.25">
      <c r="A987" s="123">
        <v>43191</v>
      </c>
      <c r="B987" s="139" t="s">
        <v>282</v>
      </c>
      <c r="C987" s="140" t="s">
        <v>224</v>
      </c>
      <c r="D987" s="124">
        <v>43203</v>
      </c>
      <c r="E987" s="125" t="s">
        <v>239</v>
      </c>
      <c r="F987" s="70" t="s">
        <v>132</v>
      </c>
      <c r="H987" s="126">
        <v>20100</v>
      </c>
      <c r="I987" s="126"/>
      <c r="J987" s="126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</row>
    <row r="988" spans="1:60" s="70" customFormat="1" x14ac:dyDescent="0.25">
      <c r="A988" s="123">
        <v>43191</v>
      </c>
      <c r="B988" s="139" t="s">
        <v>282</v>
      </c>
      <c r="C988" s="140" t="s">
        <v>224</v>
      </c>
      <c r="D988" s="124">
        <v>43216</v>
      </c>
      <c r="E988" s="125" t="s">
        <v>239</v>
      </c>
      <c r="F988" s="70" t="s">
        <v>21</v>
      </c>
      <c r="H988" s="126">
        <v>20109</v>
      </c>
      <c r="I988" s="126"/>
      <c r="J988" s="126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</row>
    <row r="989" spans="1:60" s="70" customFormat="1" x14ac:dyDescent="0.25">
      <c r="A989" s="123">
        <v>43191</v>
      </c>
      <c r="B989" s="139" t="s">
        <v>282</v>
      </c>
      <c r="C989" s="140" t="s">
        <v>224</v>
      </c>
      <c r="D989" s="124">
        <v>43206</v>
      </c>
      <c r="E989" s="125" t="s">
        <v>129</v>
      </c>
      <c r="F989" s="70" t="s">
        <v>13</v>
      </c>
      <c r="H989" s="126">
        <v>29600</v>
      </c>
      <c r="I989" s="126"/>
      <c r="J989" s="126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</row>
    <row r="990" spans="1:60" s="70" customFormat="1" x14ac:dyDescent="0.25">
      <c r="A990" s="123">
        <v>43191</v>
      </c>
      <c r="B990" s="139" t="s">
        <v>282</v>
      </c>
      <c r="C990" s="140" t="s">
        <v>224</v>
      </c>
      <c r="D990" s="124">
        <v>43192</v>
      </c>
      <c r="E990" s="125" t="s">
        <v>76</v>
      </c>
      <c r="F990" s="70" t="s">
        <v>855</v>
      </c>
      <c r="H990" s="126">
        <v>30000</v>
      </c>
      <c r="I990" s="126"/>
      <c r="J990" s="126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</row>
    <row r="991" spans="1:60" s="70" customFormat="1" x14ac:dyDescent="0.25">
      <c r="A991" s="123">
        <v>43191</v>
      </c>
      <c r="B991" s="139" t="s">
        <v>282</v>
      </c>
      <c r="C991" s="140" t="s">
        <v>224</v>
      </c>
      <c r="D991" s="124">
        <v>43199</v>
      </c>
      <c r="E991" s="125" t="s">
        <v>239</v>
      </c>
      <c r="F991" s="70" t="s">
        <v>819</v>
      </c>
      <c r="H991" s="126">
        <v>30000</v>
      </c>
      <c r="I991" s="126"/>
      <c r="J991" s="126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</row>
    <row r="992" spans="1:60" s="70" customFormat="1" x14ac:dyDescent="0.25">
      <c r="A992" s="123">
        <v>43191</v>
      </c>
      <c r="B992" s="139" t="s">
        <v>282</v>
      </c>
      <c r="C992" s="140" t="s">
        <v>224</v>
      </c>
      <c r="D992" s="124">
        <v>43209</v>
      </c>
      <c r="E992" s="125" t="s">
        <v>76</v>
      </c>
      <c r="F992" s="70" t="s">
        <v>198</v>
      </c>
      <c r="H992" s="126">
        <v>30000</v>
      </c>
      <c r="I992" s="126"/>
      <c r="J992" s="126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</row>
    <row r="993" spans="1:60" s="70" customFormat="1" x14ac:dyDescent="0.25">
      <c r="A993" s="123">
        <v>43191</v>
      </c>
      <c r="B993" s="139" t="s">
        <v>282</v>
      </c>
      <c r="C993" s="140" t="s">
        <v>224</v>
      </c>
      <c r="D993" s="124">
        <v>43194</v>
      </c>
      <c r="E993" s="125" t="s">
        <v>76</v>
      </c>
      <c r="F993" s="70" t="s">
        <v>856</v>
      </c>
      <c r="H993" s="126">
        <v>40000</v>
      </c>
      <c r="I993" s="126"/>
      <c r="J993" s="126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</row>
    <row r="994" spans="1:60" s="70" customFormat="1" x14ac:dyDescent="0.25">
      <c r="A994" s="123">
        <v>43191</v>
      </c>
      <c r="B994" s="139" t="s">
        <v>282</v>
      </c>
      <c r="C994" s="140" t="s">
        <v>224</v>
      </c>
      <c r="D994" s="124">
        <v>43195</v>
      </c>
      <c r="E994" s="125" t="s">
        <v>76</v>
      </c>
      <c r="F994" s="70" t="s">
        <v>261</v>
      </c>
      <c r="H994" s="126">
        <v>40000</v>
      </c>
      <c r="I994" s="126"/>
      <c r="J994" s="126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</row>
    <row r="995" spans="1:60" s="70" customFormat="1" x14ac:dyDescent="0.25">
      <c r="A995" s="123">
        <v>43191</v>
      </c>
      <c r="B995" s="139" t="s">
        <v>282</v>
      </c>
      <c r="C995" s="140" t="s">
        <v>224</v>
      </c>
      <c r="D995" s="124">
        <v>43207</v>
      </c>
      <c r="E995" s="125" t="s">
        <v>76</v>
      </c>
      <c r="F995" s="70" t="s">
        <v>413</v>
      </c>
      <c r="H995" s="126">
        <v>40000</v>
      </c>
      <c r="I995" s="126"/>
      <c r="J995" s="126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</row>
    <row r="996" spans="1:60" s="70" customFormat="1" x14ac:dyDescent="0.25">
      <c r="A996" s="123">
        <v>43191</v>
      </c>
      <c r="B996" s="139" t="s">
        <v>282</v>
      </c>
      <c r="C996" s="140" t="s">
        <v>224</v>
      </c>
      <c r="D996" s="124">
        <v>43220</v>
      </c>
      <c r="E996" s="125" t="s">
        <v>76</v>
      </c>
      <c r="F996" s="70" t="s">
        <v>94</v>
      </c>
      <c r="H996" s="126">
        <v>40054</v>
      </c>
      <c r="I996" s="126"/>
      <c r="J996" s="12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</row>
    <row r="997" spans="1:60" s="70" customFormat="1" x14ac:dyDescent="0.25">
      <c r="A997" s="123">
        <v>43191</v>
      </c>
      <c r="B997" s="139" t="s">
        <v>282</v>
      </c>
      <c r="C997" s="140" t="s">
        <v>224</v>
      </c>
      <c r="D997" s="124">
        <v>43220</v>
      </c>
      <c r="E997" s="125" t="s">
        <v>76</v>
      </c>
      <c r="F997" s="70" t="s">
        <v>18</v>
      </c>
      <c r="H997" s="126">
        <v>40080</v>
      </c>
      <c r="I997" s="126"/>
      <c r="J997" s="126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</row>
    <row r="998" spans="1:60" s="70" customFormat="1" x14ac:dyDescent="0.25">
      <c r="A998" s="123">
        <v>43191</v>
      </c>
      <c r="B998" s="139" t="s">
        <v>282</v>
      </c>
      <c r="C998" s="140" t="s">
        <v>224</v>
      </c>
      <c r="D998" s="124">
        <v>43192</v>
      </c>
      <c r="E998" s="125" t="s">
        <v>239</v>
      </c>
      <c r="F998" s="70" t="s">
        <v>99</v>
      </c>
      <c r="H998" s="126">
        <v>40094</v>
      </c>
      <c r="I998" s="126"/>
      <c r="J998" s="126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</row>
    <row r="999" spans="1:60" s="70" customFormat="1" x14ac:dyDescent="0.25">
      <c r="A999" s="123">
        <v>43191</v>
      </c>
      <c r="B999" s="139" t="s">
        <v>282</v>
      </c>
      <c r="C999" s="140" t="s">
        <v>224</v>
      </c>
      <c r="D999" s="124">
        <v>43193</v>
      </c>
      <c r="E999" s="125" t="s">
        <v>239</v>
      </c>
      <c r="F999" s="70" t="s">
        <v>857</v>
      </c>
      <c r="H999" s="126">
        <v>50000</v>
      </c>
      <c r="I999" s="126"/>
      <c r="J999" s="126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</row>
    <row r="1000" spans="1:60" s="70" customFormat="1" x14ac:dyDescent="0.25">
      <c r="A1000" s="123">
        <v>43191</v>
      </c>
      <c r="B1000" s="139" t="s">
        <v>282</v>
      </c>
      <c r="C1000" s="140" t="s">
        <v>224</v>
      </c>
      <c r="D1000" s="124">
        <v>43193</v>
      </c>
      <c r="E1000" s="125" t="s">
        <v>239</v>
      </c>
      <c r="F1000" s="70" t="s">
        <v>378</v>
      </c>
      <c r="H1000" s="126">
        <v>50000</v>
      </c>
      <c r="I1000" s="126"/>
      <c r="J1000" s="126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</row>
    <row r="1001" spans="1:60" s="70" customFormat="1" x14ac:dyDescent="0.25">
      <c r="A1001" s="123">
        <v>43191</v>
      </c>
      <c r="B1001" s="139" t="s">
        <v>282</v>
      </c>
      <c r="C1001" s="140" t="s">
        <v>224</v>
      </c>
      <c r="D1001" s="124">
        <v>43194</v>
      </c>
      <c r="E1001" s="125" t="s">
        <v>76</v>
      </c>
      <c r="F1001" s="70" t="s">
        <v>858</v>
      </c>
      <c r="H1001" s="126">
        <v>50000</v>
      </c>
      <c r="I1001" s="126"/>
      <c r="J1001" s="126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</row>
    <row r="1002" spans="1:60" s="70" customFormat="1" x14ac:dyDescent="0.25">
      <c r="A1002" s="123">
        <v>43191</v>
      </c>
      <c r="B1002" s="139" t="s">
        <v>282</v>
      </c>
      <c r="C1002" s="140" t="s">
        <v>224</v>
      </c>
      <c r="D1002" s="124">
        <v>43199</v>
      </c>
      <c r="E1002" s="125" t="s">
        <v>76</v>
      </c>
      <c r="F1002" s="70" t="s">
        <v>859</v>
      </c>
      <c r="H1002" s="126">
        <v>50000</v>
      </c>
      <c r="I1002" s="126"/>
      <c r="J1002" s="126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</row>
    <row r="1003" spans="1:60" s="70" customFormat="1" x14ac:dyDescent="0.25">
      <c r="A1003" s="123">
        <v>43191</v>
      </c>
      <c r="B1003" s="139" t="s">
        <v>282</v>
      </c>
      <c r="C1003" s="140" t="s">
        <v>224</v>
      </c>
      <c r="D1003" s="124">
        <v>43192</v>
      </c>
      <c r="E1003" s="125" t="s">
        <v>76</v>
      </c>
      <c r="F1003" s="70" t="s">
        <v>832</v>
      </c>
      <c r="H1003" s="126">
        <v>50023</v>
      </c>
      <c r="I1003" s="126"/>
      <c r="J1003" s="126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</row>
    <row r="1004" spans="1:60" s="70" customFormat="1" x14ac:dyDescent="0.25">
      <c r="A1004" s="123">
        <v>43191</v>
      </c>
      <c r="B1004" s="139" t="s">
        <v>282</v>
      </c>
      <c r="C1004" s="140" t="s">
        <v>224</v>
      </c>
      <c r="D1004" s="124">
        <v>43193</v>
      </c>
      <c r="E1004" s="125" t="s">
        <v>239</v>
      </c>
      <c r="F1004" s="70" t="s">
        <v>860</v>
      </c>
      <c r="H1004" s="126">
        <v>60000</v>
      </c>
      <c r="I1004" s="126"/>
      <c r="J1004" s="126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</row>
    <row r="1005" spans="1:60" s="70" customFormat="1" x14ac:dyDescent="0.25">
      <c r="A1005" s="123">
        <v>43191</v>
      </c>
      <c r="B1005" s="139" t="s">
        <v>282</v>
      </c>
      <c r="C1005" s="140" t="s">
        <v>224</v>
      </c>
      <c r="D1005" s="124">
        <v>43203</v>
      </c>
      <c r="E1005" s="125" t="s">
        <v>76</v>
      </c>
      <c r="F1005" s="70" t="s">
        <v>861</v>
      </c>
      <c r="H1005" s="126">
        <v>60025</v>
      </c>
      <c r="I1005" s="126"/>
      <c r="J1005" s="126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</row>
    <row r="1006" spans="1:60" s="70" customFormat="1" x14ac:dyDescent="0.25">
      <c r="A1006" s="123">
        <v>43191</v>
      </c>
      <c r="B1006" s="139" t="s">
        <v>282</v>
      </c>
      <c r="C1006" s="140" t="s">
        <v>224</v>
      </c>
      <c r="D1006" s="124">
        <v>43199</v>
      </c>
      <c r="E1006" s="125" t="s">
        <v>239</v>
      </c>
      <c r="F1006" s="70" t="s">
        <v>417</v>
      </c>
      <c r="H1006" s="126">
        <v>70000</v>
      </c>
      <c r="I1006" s="126"/>
      <c r="J1006" s="12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</row>
    <row r="1007" spans="1:60" s="70" customFormat="1" x14ac:dyDescent="0.25">
      <c r="A1007" s="123">
        <v>43191</v>
      </c>
      <c r="B1007" s="139" t="s">
        <v>282</v>
      </c>
      <c r="C1007" s="140" t="s">
        <v>224</v>
      </c>
      <c r="D1007" s="124">
        <v>43209</v>
      </c>
      <c r="E1007" s="125" t="s">
        <v>76</v>
      </c>
      <c r="F1007" s="70" t="s">
        <v>562</v>
      </c>
      <c r="H1007" s="126">
        <v>90000</v>
      </c>
      <c r="I1007" s="126"/>
      <c r="J1007" s="126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</row>
    <row r="1008" spans="1:60" s="70" customFormat="1" x14ac:dyDescent="0.25">
      <c r="A1008" s="123">
        <v>43191</v>
      </c>
      <c r="B1008" s="139" t="s">
        <v>282</v>
      </c>
      <c r="C1008" s="140" t="s">
        <v>224</v>
      </c>
      <c r="D1008" s="124">
        <v>43200</v>
      </c>
      <c r="E1008" s="125" t="s">
        <v>129</v>
      </c>
      <c r="F1008" s="70" t="s">
        <v>384</v>
      </c>
      <c r="H1008" s="126">
        <v>100000</v>
      </c>
      <c r="I1008" s="126"/>
      <c r="J1008" s="126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</row>
    <row r="1009" spans="1:60" s="70" customFormat="1" x14ac:dyDescent="0.25">
      <c r="A1009" s="123">
        <v>43191</v>
      </c>
      <c r="B1009" s="139" t="s">
        <v>282</v>
      </c>
      <c r="C1009" s="140" t="s">
        <v>224</v>
      </c>
      <c r="D1009" s="124">
        <v>43196</v>
      </c>
      <c r="E1009" s="125" t="s">
        <v>76</v>
      </c>
      <c r="F1009" s="70" t="s">
        <v>862</v>
      </c>
      <c r="H1009" s="126">
        <v>110000</v>
      </c>
      <c r="I1009" s="126"/>
      <c r="J1009" s="126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</row>
    <row r="1010" spans="1:60" s="70" customFormat="1" x14ac:dyDescent="0.25">
      <c r="A1010" s="123">
        <v>43191</v>
      </c>
      <c r="B1010" s="139" t="s">
        <v>282</v>
      </c>
      <c r="C1010" s="140" t="s">
        <v>224</v>
      </c>
      <c r="D1010" s="124">
        <v>43203</v>
      </c>
      <c r="E1010" s="125" t="s">
        <v>76</v>
      </c>
      <c r="F1010" s="70" t="s">
        <v>102</v>
      </c>
      <c r="H1010" s="126">
        <v>120006</v>
      </c>
      <c r="I1010" s="126"/>
      <c r="J1010" s="126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</row>
    <row r="1011" spans="1:60" s="70" customFormat="1" x14ac:dyDescent="0.25">
      <c r="A1011" s="141">
        <v>43191</v>
      </c>
      <c r="B1011" s="142" t="s">
        <v>282</v>
      </c>
      <c r="C1011" s="141" t="s">
        <v>224</v>
      </c>
      <c r="D1011" s="143">
        <v>43194</v>
      </c>
      <c r="E1011" s="144" t="s">
        <v>76</v>
      </c>
      <c r="F1011" s="142" t="s">
        <v>863</v>
      </c>
      <c r="G1011" s="142"/>
      <c r="H1011" s="145">
        <v>170000</v>
      </c>
      <c r="I1011" s="145"/>
      <c r="J1011" s="145"/>
      <c r="K1011" s="142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</row>
    <row r="1012" spans="1:60" s="70" customFormat="1" x14ac:dyDescent="0.25">
      <c r="A1012" s="123">
        <v>43221</v>
      </c>
      <c r="B1012" s="139" t="s">
        <v>282</v>
      </c>
      <c r="C1012" s="140" t="s">
        <v>224</v>
      </c>
      <c r="D1012" s="124">
        <v>43251</v>
      </c>
      <c r="E1012" s="125" t="s">
        <v>239</v>
      </c>
      <c r="F1012" s="70" t="s">
        <v>872</v>
      </c>
      <c r="H1012" s="126">
        <v>700</v>
      </c>
      <c r="I1012" s="126"/>
      <c r="J1012" s="126"/>
      <c r="K1012" s="14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</row>
    <row r="1013" spans="1:60" s="70" customFormat="1" x14ac:dyDescent="0.25">
      <c r="A1013" s="123">
        <v>43221</v>
      </c>
      <c r="B1013" s="139" t="s">
        <v>282</v>
      </c>
      <c r="C1013" s="140" t="s">
        <v>224</v>
      </c>
      <c r="D1013" s="124">
        <v>43222</v>
      </c>
      <c r="E1013" s="125" t="s">
        <v>239</v>
      </c>
      <c r="F1013" s="70" t="s">
        <v>873</v>
      </c>
      <c r="H1013" s="126">
        <v>10540</v>
      </c>
      <c r="I1013" s="126"/>
      <c r="J1013" s="126"/>
      <c r="K1013" s="142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</row>
    <row r="1014" spans="1:60" s="70" customFormat="1" x14ac:dyDescent="0.25">
      <c r="A1014" s="123">
        <v>43221</v>
      </c>
      <c r="B1014" s="139" t="s">
        <v>282</v>
      </c>
      <c r="C1014" s="140" t="s">
        <v>224</v>
      </c>
      <c r="D1014" s="124">
        <v>43222</v>
      </c>
      <c r="E1014" s="125" t="s">
        <v>76</v>
      </c>
      <c r="F1014" s="70" t="s">
        <v>2</v>
      </c>
      <c r="H1014" s="126">
        <v>20000</v>
      </c>
      <c r="I1014" s="126"/>
      <c r="J1014" s="126"/>
      <c r="K1014" s="142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</row>
    <row r="1015" spans="1:60" s="70" customFormat="1" x14ac:dyDescent="0.25">
      <c r="A1015" s="123">
        <v>43221</v>
      </c>
      <c r="B1015" s="139" t="s">
        <v>282</v>
      </c>
      <c r="C1015" s="140" t="s">
        <v>224</v>
      </c>
      <c r="D1015" s="124">
        <v>43222</v>
      </c>
      <c r="E1015" s="125" t="s">
        <v>76</v>
      </c>
      <c r="F1015" s="70" t="s">
        <v>874</v>
      </c>
      <c r="H1015" s="126">
        <v>20000</v>
      </c>
      <c r="I1015" s="126"/>
      <c r="J1015" s="126"/>
      <c r="K1015" s="142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</row>
    <row r="1016" spans="1:60" s="70" customFormat="1" x14ac:dyDescent="0.25">
      <c r="A1016" s="123">
        <v>43221</v>
      </c>
      <c r="B1016" s="139" t="s">
        <v>282</v>
      </c>
      <c r="C1016" s="140" t="s">
        <v>224</v>
      </c>
      <c r="D1016" s="124">
        <v>43222</v>
      </c>
      <c r="E1016" s="125" t="s">
        <v>76</v>
      </c>
      <c r="F1016" s="70" t="s">
        <v>852</v>
      </c>
      <c r="H1016" s="126">
        <v>20000</v>
      </c>
      <c r="I1016" s="126"/>
      <c r="J1016" s="126"/>
      <c r="K1016" s="142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</row>
    <row r="1017" spans="1:60" s="70" customFormat="1" x14ac:dyDescent="0.25">
      <c r="A1017" s="123">
        <v>43221</v>
      </c>
      <c r="B1017" s="139" t="s">
        <v>282</v>
      </c>
      <c r="C1017" s="140" t="s">
        <v>224</v>
      </c>
      <c r="D1017" s="124">
        <v>43222</v>
      </c>
      <c r="E1017" s="125" t="s">
        <v>239</v>
      </c>
      <c r="F1017" s="70" t="s">
        <v>3</v>
      </c>
      <c r="H1017" s="126">
        <v>20000</v>
      </c>
      <c r="I1017" s="126"/>
      <c r="J1017" s="126"/>
      <c r="K1017" s="142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</row>
    <row r="1018" spans="1:60" s="70" customFormat="1" x14ac:dyDescent="0.25">
      <c r="A1018" s="123">
        <v>43221</v>
      </c>
      <c r="B1018" s="139" t="s">
        <v>282</v>
      </c>
      <c r="C1018" s="140" t="s">
        <v>224</v>
      </c>
      <c r="D1018" s="124">
        <v>43222</v>
      </c>
      <c r="E1018" s="125" t="s">
        <v>239</v>
      </c>
      <c r="F1018" s="70" t="s">
        <v>135</v>
      </c>
      <c r="H1018" s="126">
        <v>20000</v>
      </c>
      <c r="I1018" s="126"/>
      <c r="J1018" s="126"/>
      <c r="K1018" s="142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</row>
    <row r="1019" spans="1:60" s="70" customFormat="1" x14ac:dyDescent="0.25">
      <c r="A1019" s="123">
        <v>43221</v>
      </c>
      <c r="B1019" s="139" t="s">
        <v>282</v>
      </c>
      <c r="C1019" s="140" t="s">
        <v>224</v>
      </c>
      <c r="D1019" s="124">
        <v>43223</v>
      </c>
      <c r="E1019" s="125" t="s">
        <v>76</v>
      </c>
      <c r="F1019" s="70" t="s">
        <v>313</v>
      </c>
      <c r="H1019" s="126">
        <v>20000</v>
      </c>
      <c r="I1019" s="126"/>
      <c r="J1019" s="126"/>
      <c r="K1019" s="142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</row>
    <row r="1020" spans="1:60" s="70" customFormat="1" x14ac:dyDescent="0.25">
      <c r="A1020" s="123">
        <v>43221</v>
      </c>
      <c r="B1020" s="139" t="s">
        <v>282</v>
      </c>
      <c r="C1020" s="140" t="s">
        <v>224</v>
      </c>
      <c r="D1020" s="124">
        <v>43224</v>
      </c>
      <c r="E1020" s="125" t="s">
        <v>76</v>
      </c>
      <c r="F1020" s="70" t="s">
        <v>9</v>
      </c>
      <c r="H1020" s="126">
        <v>20000</v>
      </c>
      <c r="I1020" s="126"/>
      <c r="J1020" s="126"/>
      <c r="K1020" s="142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</row>
    <row r="1021" spans="1:60" s="70" customFormat="1" x14ac:dyDescent="0.25">
      <c r="A1021" s="123">
        <v>43221</v>
      </c>
      <c r="B1021" s="139" t="s">
        <v>282</v>
      </c>
      <c r="C1021" s="140" t="s">
        <v>224</v>
      </c>
      <c r="D1021" s="124">
        <v>43224</v>
      </c>
      <c r="E1021" s="125" t="s">
        <v>76</v>
      </c>
      <c r="F1021" s="70" t="s">
        <v>131</v>
      </c>
      <c r="H1021" s="126">
        <v>20000</v>
      </c>
      <c r="I1021" s="126"/>
      <c r="J1021" s="126"/>
      <c r="K1021" s="142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</row>
    <row r="1022" spans="1:60" s="70" customFormat="1" x14ac:dyDescent="0.25">
      <c r="A1022" s="123">
        <v>43221</v>
      </c>
      <c r="B1022" s="139" t="s">
        <v>282</v>
      </c>
      <c r="C1022" s="140" t="s">
        <v>224</v>
      </c>
      <c r="D1022" s="124">
        <v>43227</v>
      </c>
      <c r="E1022" s="125" t="s">
        <v>76</v>
      </c>
      <c r="F1022" s="70" t="s">
        <v>206</v>
      </c>
      <c r="H1022" s="126">
        <v>20000</v>
      </c>
      <c r="I1022" s="126"/>
      <c r="J1022" s="126"/>
      <c r="K1022" s="14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</row>
    <row r="1023" spans="1:60" s="70" customFormat="1" x14ac:dyDescent="0.25">
      <c r="A1023" s="123">
        <v>43221</v>
      </c>
      <c r="B1023" s="139" t="s">
        <v>282</v>
      </c>
      <c r="C1023" s="140" t="s">
        <v>224</v>
      </c>
      <c r="D1023" s="124">
        <v>43231</v>
      </c>
      <c r="E1023" s="125" t="s">
        <v>76</v>
      </c>
      <c r="F1023" s="70" t="s">
        <v>87</v>
      </c>
      <c r="H1023" s="126">
        <v>20000</v>
      </c>
      <c r="I1023" s="126"/>
      <c r="J1023" s="126"/>
      <c r="K1023" s="142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</row>
    <row r="1024" spans="1:60" s="70" customFormat="1" x14ac:dyDescent="0.25">
      <c r="A1024" s="123">
        <v>43221</v>
      </c>
      <c r="B1024" s="139" t="s">
        <v>282</v>
      </c>
      <c r="C1024" s="140" t="s">
        <v>224</v>
      </c>
      <c r="D1024" s="124">
        <v>43234</v>
      </c>
      <c r="E1024" s="125" t="s">
        <v>239</v>
      </c>
      <c r="F1024" s="70" t="s">
        <v>418</v>
      </c>
      <c r="H1024" s="126">
        <v>20000</v>
      </c>
      <c r="I1024" s="126"/>
      <c r="J1024" s="126"/>
      <c r="K1024" s="142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</row>
    <row r="1025" spans="1:60" s="70" customFormat="1" x14ac:dyDescent="0.25">
      <c r="A1025" s="123">
        <v>43221</v>
      </c>
      <c r="B1025" s="139" t="s">
        <v>282</v>
      </c>
      <c r="C1025" s="140" t="s">
        <v>224</v>
      </c>
      <c r="D1025" s="124">
        <v>43234</v>
      </c>
      <c r="E1025" s="125" t="s">
        <v>239</v>
      </c>
      <c r="F1025" s="70" t="s">
        <v>13</v>
      </c>
      <c r="H1025" s="126">
        <v>20000</v>
      </c>
      <c r="I1025" s="126"/>
      <c r="J1025" s="126"/>
      <c r="K1025" s="142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</row>
    <row r="1026" spans="1:60" s="70" customFormat="1" x14ac:dyDescent="0.25">
      <c r="A1026" s="123">
        <v>43221</v>
      </c>
      <c r="B1026" s="139" t="s">
        <v>282</v>
      </c>
      <c r="C1026" s="140" t="s">
        <v>224</v>
      </c>
      <c r="D1026" s="124">
        <v>43234</v>
      </c>
      <c r="E1026" s="125" t="s">
        <v>239</v>
      </c>
      <c r="F1026" s="70" t="s">
        <v>417</v>
      </c>
      <c r="H1026" s="126">
        <v>20000</v>
      </c>
      <c r="I1026" s="126"/>
      <c r="J1026" s="126"/>
      <c r="K1026" s="142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</row>
    <row r="1027" spans="1:60" s="70" customFormat="1" x14ac:dyDescent="0.25">
      <c r="A1027" s="123">
        <v>43221</v>
      </c>
      <c r="B1027" s="139" t="s">
        <v>282</v>
      </c>
      <c r="C1027" s="140" t="s">
        <v>224</v>
      </c>
      <c r="D1027" s="124">
        <v>43237</v>
      </c>
      <c r="E1027" s="125" t="s">
        <v>239</v>
      </c>
      <c r="F1027" s="70" t="s">
        <v>82</v>
      </c>
      <c r="H1027" s="126">
        <v>20000</v>
      </c>
      <c r="I1027" s="126"/>
      <c r="J1027" s="126"/>
      <c r="K1027" s="142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</row>
    <row r="1028" spans="1:60" s="70" customFormat="1" x14ac:dyDescent="0.25">
      <c r="A1028" s="123">
        <v>43221</v>
      </c>
      <c r="B1028" s="139" t="s">
        <v>282</v>
      </c>
      <c r="C1028" s="140" t="s">
        <v>224</v>
      </c>
      <c r="D1028" s="124">
        <v>43238</v>
      </c>
      <c r="E1028" s="125" t="s">
        <v>76</v>
      </c>
      <c r="F1028" s="70" t="s">
        <v>822</v>
      </c>
      <c r="H1028" s="126">
        <v>20000</v>
      </c>
      <c r="I1028" s="126"/>
      <c r="J1028" s="126"/>
      <c r="K1028" s="142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</row>
    <row r="1029" spans="1:60" s="70" customFormat="1" x14ac:dyDescent="0.25">
      <c r="A1029" s="123">
        <v>43221</v>
      </c>
      <c r="B1029" s="139" t="s">
        <v>282</v>
      </c>
      <c r="C1029" s="140" t="s">
        <v>224</v>
      </c>
      <c r="D1029" s="124">
        <v>43244</v>
      </c>
      <c r="E1029" s="125" t="s">
        <v>76</v>
      </c>
      <c r="F1029" s="70" t="s">
        <v>93</v>
      </c>
      <c r="H1029" s="126">
        <v>20000</v>
      </c>
      <c r="I1029" s="126"/>
      <c r="J1029" s="126"/>
      <c r="K1029" s="142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</row>
    <row r="1030" spans="1:60" s="70" customFormat="1" x14ac:dyDescent="0.25">
      <c r="A1030" s="123">
        <v>43221</v>
      </c>
      <c r="B1030" s="139" t="s">
        <v>282</v>
      </c>
      <c r="C1030" s="140" t="s">
        <v>224</v>
      </c>
      <c r="D1030" s="124">
        <v>43248</v>
      </c>
      <c r="E1030" s="125" t="s">
        <v>76</v>
      </c>
      <c r="F1030" s="70" t="s">
        <v>9</v>
      </c>
      <c r="H1030" s="126">
        <v>20000</v>
      </c>
      <c r="I1030" s="126"/>
      <c r="J1030" s="126"/>
      <c r="K1030" s="142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</row>
    <row r="1031" spans="1:60" s="70" customFormat="1" x14ac:dyDescent="0.25">
      <c r="A1031" s="123">
        <v>43221</v>
      </c>
      <c r="B1031" s="139" t="s">
        <v>282</v>
      </c>
      <c r="C1031" s="140" t="s">
        <v>224</v>
      </c>
      <c r="D1031" s="124">
        <v>43248</v>
      </c>
      <c r="E1031" s="125" t="s">
        <v>76</v>
      </c>
      <c r="F1031" s="70" t="s">
        <v>131</v>
      </c>
      <c r="H1031" s="126">
        <v>20000</v>
      </c>
      <c r="I1031" s="126"/>
      <c r="J1031" s="126"/>
      <c r="K1031" s="142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</row>
    <row r="1032" spans="1:60" s="70" customFormat="1" x14ac:dyDescent="0.25">
      <c r="A1032" s="123">
        <v>43221</v>
      </c>
      <c r="B1032" s="139" t="s">
        <v>282</v>
      </c>
      <c r="C1032" s="140" t="s">
        <v>224</v>
      </c>
      <c r="D1032" s="124">
        <v>43248</v>
      </c>
      <c r="E1032" s="125" t="s">
        <v>76</v>
      </c>
      <c r="F1032" s="70" t="s">
        <v>91</v>
      </c>
      <c r="H1032" s="126">
        <v>20000</v>
      </c>
      <c r="I1032" s="126"/>
      <c r="J1032" s="126"/>
      <c r="K1032" s="14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</row>
    <row r="1033" spans="1:60" s="70" customFormat="1" x14ac:dyDescent="0.25">
      <c r="A1033" s="123">
        <v>43221</v>
      </c>
      <c r="B1033" s="139" t="s">
        <v>282</v>
      </c>
      <c r="C1033" s="140" t="s">
        <v>224</v>
      </c>
      <c r="D1033" s="124">
        <v>43248</v>
      </c>
      <c r="E1033" s="125" t="s">
        <v>76</v>
      </c>
      <c r="F1033" s="70" t="s">
        <v>127</v>
      </c>
      <c r="H1033" s="126">
        <v>20000</v>
      </c>
      <c r="I1033" s="126"/>
      <c r="J1033" s="126"/>
      <c r="K1033" s="142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</row>
    <row r="1034" spans="1:60" s="70" customFormat="1" x14ac:dyDescent="0.25">
      <c r="A1034" s="123">
        <v>43221</v>
      </c>
      <c r="B1034" s="139" t="s">
        <v>282</v>
      </c>
      <c r="C1034" s="140" t="s">
        <v>224</v>
      </c>
      <c r="D1034" s="124">
        <v>43250</v>
      </c>
      <c r="E1034" s="125" t="s">
        <v>76</v>
      </c>
      <c r="F1034" s="70" t="s">
        <v>430</v>
      </c>
      <c r="H1034" s="126">
        <v>20000</v>
      </c>
      <c r="I1034" s="126"/>
      <c r="J1034" s="126"/>
      <c r="K1034" s="142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</row>
    <row r="1035" spans="1:60" s="70" customFormat="1" x14ac:dyDescent="0.25">
      <c r="A1035" s="123">
        <v>43221</v>
      </c>
      <c r="B1035" s="139" t="s">
        <v>282</v>
      </c>
      <c r="C1035" s="140" t="s">
        <v>224</v>
      </c>
      <c r="D1035" s="124">
        <v>43251</v>
      </c>
      <c r="E1035" s="125" t="s">
        <v>76</v>
      </c>
      <c r="F1035" s="70" t="s">
        <v>14</v>
      </c>
      <c r="H1035" s="126">
        <v>20000</v>
      </c>
      <c r="I1035" s="126"/>
      <c r="J1035" s="126"/>
      <c r="K1035" s="142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</row>
    <row r="1036" spans="1:60" s="70" customFormat="1" x14ac:dyDescent="0.25">
      <c r="A1036" s="123">
        <v>43221</v>
      </c>
      <c r="B1036" s="139" t="s">
        <v>282</v>
      </c>
      <c r="C1036" s="140" t="s">
        <v>224</v>
      </c>
      <c r="D1036" s="124">
        <v>43251</v>
      </c>
      <c r="E1036" s="125" t="s">
        <v>76</v>
      </c>
      <c r="F1036" s="70" t="s">
        <v>313</v>
      </c>
      <c r="H1036" s="126">
        <v>20000</v>
      </c>
      <c r="I1036" s="126"/>
      <c r="J1036" s="126"/>
      <c r="K1036" s="142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</row>
    <row r="1037" spans="1:60" s="70" customFormat="1" x14ac:dyDescent="0.25">
      <c r="A1037" s="123">
        <v>43221</v>
      </c>
      <c r="B1037" s="139" t="s">
        <v>282</v>
      </c>
      <c r="C1037" s="140" t="s">
        <v>224</v>
      </c>
      <c r="D1037" s="124">
        <v>43251</v>
      </c>
      <c r="E1037" s="125" t="s">
        <v>239</v>
      </c>
      <c r="F1037" s="70" t="s">
        <v>3</v>
      </c>
      <c r="H1037" s="126">
        <v>20000</v>
      </c>
      <c r="I1037" s="126"/>
      <c r="J1037" s="126"/>
      <c r="K1037" s="142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</row>
    <row r="1038" spans="1:60" s="70" customFormat="1" x14ac:dyDescent="0.25">
      <c r="A1038" s="123">
        <v>43221</v>
      </c>
      <c r="B1038" s="139" t="s">
        <v>282</v>
      </c>
      <c r="C1038" s="140" t="s">
        <v>224</v>
      </c>
      <c r="D1038" s="124">
        <v>43251</v>
      </c>
      <c r="E1038" s="125" t="s">
        <v>239</v>
      </c>
      <c r="F1038" s="70" t="s">
        <v>135</v>
      </c>
      <c r="H1038" s="126">
        <v>20000</v>
      </c>
      <c r="I1038" s="126"/>
      <c r="J1038" s="126"/>
      <c r="K1038" s="142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</row>
    <row r="1039" spans="1:60" s="70" customFormat="1" x14ac:dyDescent="0.25">
      <c r="A1039" s="123">
        <v>43221</v>
      </c>
      <c r="B1039" s="139" t="s">
        <v>282</v>
      </c>
      <c r="C1039" s="140" t="s">
        <v>224</v>
      </c>
      <c r="D1039" s="124">
        <v>43251</v>
      </c>
      <c r="E1039" s="125" t="s">
        <v>76</v>
      </c>
      <c r="F1039" s="70" t="s">
        <v>764</v>
      </c>
      <c r="H1039" s="126">
        <v>20037</v>
      </c>
      <c r="I1039" s="126"/>
      <c r="J1039" s="126"/>
      <c r="K1039" s="142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</row>
    <row r="1040" spans="1:60" s="70" customFormat="1" x14ac:dyDescent="0.25">
      <c r="A1040" s="123">
        <v>43221</v>
      </c>
      <c r="B1040" s="139" t="s">
        <v>282</v>
      </c>
      <c r="C1040" s="140" t="s">
        <v>224</v>
      </c>
      <c r="D1040" s="124">
        <v>43251</v>
      </c>
      <c r="E1040" s="125" t="s">
        <v>76</v>
      </c>
      <c r="F1040" s="70" t="s">
        <v>17</v>
      </c>
      <c r="H1040" s="126">
        <v>20072</v>
      </c>
      <c r="I1040" s="126"/>
      <c r="J1040" s="126"/>
      <c r="K1040" s="142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</row>
    <row r="1041" spans="1:60" s="70" customFormat="1" x14ac:dyDescent="0.25">
      <c r="A1041" s="123">
        <v>43221</v>
      </c>
      <c r="B1041" s="139" t="s">
        <v>282</v>
      </c>
      <c r="C1041" s="140" t="s">
        <v>224</v>
      </c>
      <c r="D1041" s="124">
        <v>43248</v>
      </c>
      <c r="E1041" s="125" t="s">
        <v>76</v>
      </c>
      <c r="F1041" s="70" t="s">
        <v>18</v>
      </c>
      <c r="H1041" s="126">
        <v>20080</v>
      </c>
      <c r="I1041" s="126"/>
      <c r="J1041" s="126"/>
      <c r="K1041" s="142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</row>
    <row r="1042" spans="1:60" s="70" customFormat="1" x14ac:dyDescent="0.25">
      <c r="A1042" s="123">
        <v>43221</v>
      </c>
      <c r="B1042" s="139" t="s">
        <v>282</v>
      </c>
      <c r="C1042" s="140" t="s">
        <v>224</v>
      </c>
      <c r="D1042" s="124">
        <v>43230</v>
      </c>
      <c r="E1042" s="125" t="s">
        <v>76</v>
      </c>
      <c r="F1042" s="70" t="s">
        <v>140</v>
      </c>
      <c r="H1042" s="126">
        <v>20096</v>
      </c>
      <c r="I1042" s="126"/>
      <c r="J1042" s="126"/>
      <c r="K1042" s="1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</row>
    <row r="1043" spans="1:60" s="70" customFormat="1" x14ac:dyDescent="0.25">
      <c r="A1043" s="123">
        <v>43221</v>
      </c>
      <c r="B1043" s="139" t="s">
        <v>282</v>
      </c>
      <c r="C1043" s="140" t="s">
        <v>224</v>
      </c>
      <c r="D1043" s="124">
        <v>43230</v>
      </c>
      <c r="E1043" s="125" t="s">
        <v>239</v>
      </c>
      <c r="F1043" s="70" t="s">
        <v>132</v>
      </c>
      <c r="H1043" s="126">
        <v>20100</v>
      </c>
      <c r="I1043" s="126"/>
      <c r="J1043" s="126"/>
      <c r="K1043" s="142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</row>
    <row r="1044" spans="1:60" s="70" customFormat="1" x14ac:dyDescent="0.25">
      <c r="A1044" s="123">
        <v>43221</v>
      </c>
      <c r="B1044" s="139" t="s">
        <v>282</v>
      </c>
      <c r="C1044" s="140" t="s">
        <v>224</v>
      </c>
      <c r="D1044" s="124">
        <v>43245</v>
      </c>
      <c r="E1044" s="125" t="s">
        <v>239</v>
      </c>
      <c r="F1044" s="70" t="s">
        <v>21</v>
      </c>
      <c r="H1044" s="126">
        <v>20109</v>
      </c>
      <c r="I1044" s="126"/>
      <c r="J1044" s="126"/>
      <c r="K1044" s="142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</row>
    <row r="1045" spans="1:60" s="70" customFormat="1" x14ac:dyDescent="0.25">
      <c r="A1045" s="123">
        <v>43221</v>
      </c>
      <c r="B1045" s="139" t="s">
        <v>282</v>
      </c>
      <c r="C1045" s="140" t="s">
        <v>224</v>
      </c>
      <c r="D1045" s="124">
        <v>43250</v>
      </c>
      <c r="E1045" s="125" t="s">
        <v>239</v>
      </c>
      <c r="F1045" s="70" t="s">
        <v>875</v>
      </c>
      <c r="H1045" s="126">
        <v>25000</v>
      </c>
      <c r="I1045" s="126"/>
      <c r="J1045" s="126"/>
      <c r="K1045" s="142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</row>
    <row r="1046" spans="1:60" s="70" customFormat="1" x14ac:dyDescent="0.25">
      <c r="A1046" s="123">
        <v>43221</v>
      </c>
      <c r="B1046" s="139" t="s">
        <v>282</v>
      </c>
      <c r="C1046" s="140" t="s">
        <v>224</v>
      </c>
      <c r="D1046" s="124">
        <v>43250</v>
      </c>
      <c r="E1046" s="125" t="s">
        <v>76</v>
      </c>
      <c r="F1046" s="70" t="s">
        <v>876</v>
      </c>
      <c r="H1046" s="126">
        <v>25000</v>
      </c>
      <c r="I1046" s="126"/>
      <c r="J1046" s="126"/>
      <c r="K1046" s="142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</row>
    <row r="1047" spans="1:60" s="70" customFormat="1" x14ac:dyDescent="0.25">
      <c r="A1047" s="123">
        <v>43221</v>
      </c>
      <c r="B1047" s="139" t="s">
        <v>282</v>
      </c>
      <c r="C1047" s="140" t="s">
        <v>224</v>
      </c>
      <c r="D1047" s="124">
        <v>43230</v>
      </c>
      <c r="E1047" s="125" t="s">
        <v>239</v>
      </c>
      <c r="F1047" s="70" t="s">
        <v>132</v>
      </c>
      <c r="H1047" s="126">
        <v>25100</v>
      </c>
      <c r="I1047" s="126"/>
      <c r="J1047" s="126"/>
      <c r="K1047" s="142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</row>
    <row r="1048" spans="1:60" s="70" customFormat="1" x14ac:dyDescent="0.25">
      <c r="A1048" s="123">
        <v>43221</v>
      </c>
      <c r="B1048" s="139" t="s">
        <v>282</v>
      </c>
      <c r="C1048" s="140" t="s">
        <v>224</v>
      </c>
      <c r="D1048" s="124">
        <v>43222</v>
      </c>
      <c r="E1048" s="125" t="s">
        <v>76</v>
      </c>
      <c r="F1048" s="70" t="s">
        <v>24</v>
      </c>
      <c r="H1048" s="126">
        <v>40000</v>
      </c>
      <c r="I1048" s="126"/>
      <c r="J1048" s="126"/>
      <c r="K1048" s="142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</row>
    <row r="1049" spans="1:60" s="70" customFormat="1" x14ac:dyDescent="0.25">
      <c r="A1049" s="123">
        <v>43221</v>
      </c>
      <c r="B1049" s="139" t="s">
        <v>282</v>
      </c>
      <c r="C1049" s="140" t="s">
        <v>224</v>
      </c>
      <c r="D1049" s="124">
        <v>43224</v>
      </c>
      <c r="E1049" s="125" t="s">
        <v>239</v>
      </c>
      <c r="F1049" s="70" t="s">
        <v>77</v>
      </c>
      <c r="H1049" s="126">
        <v>40000</v>
      </c>
      <c r="I1049" s="126"/>
      <c r="J1049" s="126"/>
      <c r="K1049" s="142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</row>
    <row r="1050" spans="1:60" s="70" customFormat="1" x14ac:dyDescent="0.25">
      <c r="A1050" s="123">
        <v>43221</v>
      </c>
      <c r="B1050" s="139" t="s">
        <v>282</v>
      </c>
      <c r="C1050" s="140" t="s">
        <v>224</v>
      </c>
      <c r="D1050" s="124">
        <v>43228</v>
      </c>
      <c r="E1050" s="125" t="s">
        <v>76</v>
      </c>
      <c r="F1050" s="70" t="s">
        <v>261</v>
      </c>
      <c r="H1050" s="126">
        <v>40000</v>
      </c>
      <c r="I1050" s="126"/>
      <c r="J1050" s="126"/>
      <c r="K1050" s="142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</row>
    <row r="1051" spans="1:60" s="70" customFormat="1" x14ac:dyDescent="0.25">
      <c r="A1051" s="123">
        <v>43221</v>
      </c>
      <c r="B1051" s="139" t="s">
        <v>282</v>
      </c>
      <c r="C1051" s="140" t="s">
        <v>224</v>
      </c>
      <c r="D1051" s="124">
        <v>43249</v>
      </c>
      <c r="E1051" s="125" t="s">
        <v>76</v>
      </c>
      <c r="F1051" s="70" t="s">
        <v>11</v>
      </c>
      <c r="H1051" s="126">
        <v>40000</v>
      </c>
      <c r="I1051" s="126"/>
      <c r="J1051" s="126"/>
      <c r="K1051" s="142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</row>
    <row r="1052" spans="1:60" s="70" customFormat="1" x14ac:dyDescent="0.25">
      <c r="A1052" s="123">
        <v>43221</v>
      </c>
      <c r="B1052" s="139" t="s">
        <v>282</v>
      </c>
      <c r="C1052" s="140" t="s">
        <v>224</v>
      </c>
      <c r="D1052" s="124">
        <v>43227</v>
      </c>
      <c r="E1052" s="125" t="s">
        <v>76</v>
      </c>
      <c r="F1052" s="70" t="s">
        <v>6</v>
      </c>
      <c r="H1052" s="126">
        <v>40030</v>
      </c>
      <c r="I1052" s="126"/>
      <c r="J1052" s="126"/>
      <c r="K1052" s="14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</row>
    <row r="1053" spans="1:60" s="70" customFormat="1" x14ac:dyDescent="0.25">
      <c r="A1053" s="123">
        <v>43221</v>
      </c>
      <c r="B1053" s="139" t="s">
        <v>282</v>
      </c>
      <c r="C1053" s="140" t="s">
        <v>224</v>
      </c>
      <c r="D1053" s="124">
        <v>43250</v>
      </c>
      <c r="E1053" s="125" t="s">
        <v>129</v>
      </c>
      <c r="F1053" s="70" t="s">
        <v>877</v>
      </c>
      <c r="H1053" s="126">
        <v>40039</v>
      </c>
      <c r="I1053" s="126"/>
      <c r="J1053" s="126"/>
      <c r="K1053" s="142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</row>
    <row r="1054" spans="1:60" s="70" customFormat="1" x14ac:dyDescent="0.25">
      <c r="A1054" s="123">
        <v>43221</v>
      </c>
      <c r="B1054" s="139" t="s">
        <v>282</v>
      </c>
      <c r="C1054" s="140" t="s">
        <v>224</v>
      </c>
      <c r="D1054" s="124">
        <v>43250</v>
      </c>
      <c r="E1054" s="125" t="s">
        <v>76</v>
      </c>
      <c r="F1054" s="70" t="s">
        <v>94</v>
      </c>
      <c r="H1054" s="126">
        <v>40054</v>
      </c>
      <c r="I1054" s="126"/>
      <c r="J1054" s="126"/>
      <c r="K1054" s="142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</row>
    <row r="1055" spans="1:60" s="70" customFormat="1" x14ac:dyDescent="0.25">
      <c r="A1055" s="123">
        <v>43221</v>
      </c>
      <c r="B1055" s="139" t="s">
        <v>282</v>
      </c>
      <c r="C1055" s="140" t="s">
        <v>224</v>
      </c>
      <c r="D1055" s="124">
        <v>43245</v>
      </c>
      <c r="E1055" s="125" t="s">
        <v>239</v>
      </c>
      <c r="F1055" s="70" t="s">
        <v>372</v>
      </c>
      <c r="H1055" s="126">
        <v>40094</v>
      </c>
      <c r="I1055" s="126"/>
      <c r="J1055" s="126"/>
      <c r="K1055" s="142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</row>
    <row r="1056" spans="1:60" s="70" customFormat="1" x14ac:dyDescent="0.25">
      <c r="A1056" s="123">
        <v>43221</v>
      </c>
      <c r="B1056" s="139" t="s">
        <v>282</v>
      </c>
      <c r="C1056" s="140" t="s">
        <v>224</v>
      </c>
      <c r="D1056" s="124">
        <v>43222</v>
      </c>
      <c r="E1056" s="125" t="s">
        <v>239</v>
      </c>
      <c r="F1056" s="70" t="s">
        <v>878</v>
      </c>
      <c r="H1056" s="126">
        <v>50000</v>
      </c>
      <c r="I1056" s="126"/>
      <c r="J1056" s="126"/>
      <c r="K1056" s="142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</row>
    <row r="1057" spans="1:60" s="70" customFormat="1" x14ac:dyDescent="0.25">
      <c r="A1057" s="123">
        <v>43221</v>
      </c>
      <c r="B1057" s="139" t="s">
        <v>282</v>
      </c>
      <c r="C1057" s="140" t="s">
        <v>224</v>
      </c>
      <c r="D1057" s="124">
        <v>43242</v>
      </c>
      <c r="E1057" s="125" t="s">
        <v>239</v>
      </c>
      <c r="F1057" s="70" t="s">
        <v>879</v>
      </c>
      <c r="H1057" s="126">
        <v>50000</v>
      </c>
      <c r="I1057" s="126"/>
      <c r="J1057" s="126"/>
      <c r="K1057" s="142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</row>
    <row r="1058" spans="1:60" s="70" customFormat="1" x14ac:dyDescent="0.25">
      <c r="A1058" s="123">
        <v>43221</v>
      </c>
      <c r="B1058" s="139" t="s">
        <v>282</v>
      </c>
      <c r="C1058" s="140" t="s">
        <v>224</v>
      </c>
      <c r="D1058" s="124">
        <v>43245</v>
      </c>
      <c r="E1058" s="125" t="s">
        <v>239</v>
      </c>
      <c r="F1058" s="70" t="s">
        <v>376</v>
      </c>
      <c r="H1058" s="126">
        <v>50000</v>
      </c>
      <c r="I1058" s="126"/>
      <c r="J1058" s="126"/>
      <c r="K1058" s="142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</row>
    <row r="1059" spans="1:60" s="70" customFormat="1" x14ac:dyDescent="0.25">
      <c r="A1059" s="123">
        <v>43221</v>
      </c>
      <c r="B1059" s="139" t="s">
        <v>282</v>
      </c>
      <c r="C1059" s="140" t="s">
        <v>224</v>
      </c>
      <c r="D1059" s="124">
        <v>43224</v>
      </c>
      <c r="E1059" s="125" t="s">
        <v>76</v>
      </c>
      <c r="F1059" s="70" t="s">
        <v>133</v>
      </c>
      <c r="H1059" s="126">
        <v>60000</v>
      </c>
      <c r="I1059" s="126"/>
      <c r="J1059" s="126"/>
      <c r="K1059" s="142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</row>
    <row r="1060" spans="1:60" s="70" customFormat="1" x14ac:dyDescent="0.25">
      <c r="A1060" s="123">
        <v>43221</v>
      </c>
      <c r="B1060" s="139" t="s">
        <v>282</v>
      </c>
      <c r="C1060" s="140" t="s">
        <v>224</v>
      </c>
      <c r="D1060" s="124">
        <v>43231</v>
      </c>
      <c r="E1060" s="125" t="s">
        <v>239</v>
      </c>
      <c r="F1060" s="70" t="s">
        <v>637</v>
      </c>
      <c r="H1060" s="126">
        <v>60110</v>
      </c>
      <c r="I1060" s="126"/>
      <c r="J1060" s="126"/>
      <c r="K1060" s="142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</row>
    <row r="1061" spans="1:60" s="70" customFormat="1" x14ac:dyDescent="0.25">
      <c r="A1061" s="123">
        <v>43221</v>
      </c>
      <c r="B1061" s="139" t="s">
        <v>282</v>
      </c>
      <c r="C1061" s="140" t="s">
        <v>224</v>
      </c>
      <c r="D1061" s="124">
        <v>43242</v>
      </c>
      <c r="E1061" s="125" t="s">
        <v>129</v>
      </c>
      <c r="F1061" s="70" t="s">
        <v>384</v>
      </c>
      <c r="H1061" s="126">
        <v>80000</v>
      </c>
      <c r="I1061" s="126"/>
      <c r="J1061" s="126"/>
      <c r="K1061" s="142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</row>
    <row r="1062" spans="1:60" s="70" customFormat="1" x14ac:dyDescent="0.25">
      <c r="A1062" s="123">
        <v>43221</v>
      </c>
      <c r="B1062" s="139" t="s">
        <v>282</v>
      </c>
      <c r="C1062" s="140" t="s">
        <v>224</v>
      </c>
      <c r="D1062" s="124">
        <v>43248</v>
      </c>
      <c r="E1062" s="125" t="s">
        <v>76</v>
      </c>
      <c r="F1062" s="70" t="s">
        <v>27</v>
      </c>
      <c r="H1062" s="126">
        <v>80000</v>
      </c>
      <c r="I1062" s="126"/>
      <c r="J1062" s="126"/>
      <c r="K1062" s="14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</row>
    <row r="1063" spans="1:60" s="70" customFormat="1" x14ac:dyDescent="0.25">
      <c r="A1063" s="123">
        <v>43221</v>
      </c>
      <c r="B1063" s="139" t="s">
        <v>282</v>
      </c>
      <c r="C1063" s="140" t="s">
        <v>224</v>
      </c>
      <c r="D1063" s="124">
        <v>43248</v>
      </c>
      <c r="E1063" s="125" t="s">
        <v>239</v>
      </c>
      <c r="F1063" s="70" t="s">
        <v>144</v>
      </c>
      <c r="H1063" s="126">
        <v>80000</v>
      </c>
      <c r="I1063" s="126"/>
      <c r="J1063" s="126"/>
      <c r="K1063" s="142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</row>
    <row r="1064" spans="1:60" s="70" customFormat="1" x14ac:dyDescent="0.25">
      <c r="A1064" s="123">
        <v>43221</v>
      </c>
      <c r="B1064" s="139" t="s">
        <v>282</v>
      </c>
      <c r="C1064" s="140" t="s">
        <v>224</v>
      </c>
      <c r="D1064" s="124">
        <v>43222</v>
      </c>
      <c r="E1064" s="125" t="s">
        <v>239</v>
      </c>
      <c r="F1064" s="70" t="s">
        <v>82</v>
      </c>
      <c r="H1064" s="126">
        <v>100000</v>
      </c>
      <c r="I1064" s="126"/>
      <c r="J1064" s="126"/>
      <c r="K1064" s="142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</row>
    <row r="1065" spans="1:60" s="70" customFormat="1" x14ac:dyDescent="0.25">
      <c r="A1065" s="141">
        <v>43221</v>
      </c>
      <c r="B1065" s="142" t="s">
        <v>282</v>
      </c>
      <c r="C1065" s="141" t="s">
        <v>224</v>
      </c>
      <c r="D1065" s="143">
        <v>43230</v>
      </c>
      <c r="E1065" s="144" t="s">
        <v>239</v>
      </c>
      <c r="F1065" s="142" t="s">
        <v>426</v>
      </c>
      <c r="G1065" s="142"/>
      <c r="H1065" s="145">
        <v>150117</v>
      </c>
      <c r="I1065" s="145"/>
      <c r="J1065" s="145"/>
      <c r="K1065" s="142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</row>
    <row r="1066" spans="1:60" s="70" customFormat="1" x14ac:dyDescent="0.25">
      <c r="A1066" s="123">
        <v>43252</v>
      </c>
      <c r="B1066" s="139" t="s">
        <v>282</v>
      </c>
      <c r="C1066" s="140" t="s">
        <v>224</v>
      </c>
      <c r="D1066" s="124">
        <v>43280</v>
      </c>
      <c r="E1066" s="125" t="s">
        <v>76</v>
      </c>
      <c r="F1066" s="70" t="s">
        <v>893</v>
      </c>
      <c r="H1066" s="126">
        <v>8220</v>
      </c>
      <c r="I1066" s="126"/>
      <c r="J1066" s="126"/>
      <c r="K1066" s="142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</row>
    <row r="1067" spans="1:60" s="70" customFormat="1" x14ac:dyDescent="0.25">
      <c r="A1067" s="123">
        <v>43252</v>
      </c>
      <c r="B1067" s="139" t="s">
        <v>282</v>
      </c>
      <c r="C1067" s="140" t="s">
        <v>224</v>
      </c>
      <c r="D1067" s="124">
        <v>43255</v>
      </c>
      <c r="E1067" s="125" t="s">
        <v>76</v>
      </c>
      <c r="F1067" s="70" t="s">
        <v>206</v>
      </c>
      <c r="H1067" s="126">
        <v>20000</v>
      </c>
      <c r="I1067" s="126"/>
      <c r="J1067" s="126"/>
      <c r="K1067" s="142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</row>
    <row r="1068" spans="1:60" s="70" customFormat="1" x14ac:dyDescent="0.25">
      <c r="A1068" s="123">
        <v>43252</v>
      </c>
      <c r="B1068" s="139" t="s">
        <v>282</v>
      </c>
      <c r="C1068" s="140" t="s">
        <v>224</v>
      </c>
      <c r="D1068" s="124">
        <v>43255</v>
      </c>
      <c r="E1068" s="125" t="s">
        <v>76</v>
      </c>
      <c r="F1068" s="70" t="s">
        <v>654</v>
      </c>
      <c r="H1068" s="126">
        <v>20000</v>
      </c>
      <c r="I1068" s="126"/>
      <c r="J1068" s="126"/>
      <c r="K1068" s="142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</row>
    <row r="1069" spans="1:60" s="70" customFormat="1" x14ac:dyDescent="0.25">
      <c r="A1069" s="123">
        <v>43252</v>
      </c>
      <c r="B1069" s="139" t="s">
        <v>282</v>
      </c>
      <c r="C1069" s="140" t="s">
        <v>224</v>
      </c>
      <c r="D1069" s="124">
        <v>43262</v>
      </c>
      <c r="E1069" s="125" t="s">
        <v>239</v>
      </c>
      <c r="F1069" s="70" t="s">
        <v>201</v>
      </c>
      <c r="H1069" s="126">
        <v>20000</v>
      </c>
      <c r="I1069" s="126"/>
      <c r="J1069" s="126"/>
      <c r="K1069" s="142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</row>
    <row r="1070" spans="1:60" s="70" customFormat="1" x14ac:dyDescent="0.25">
      <c r="A1070" s="123">
        <v>43252</v>
      </c>
      <c r="B1070" s="139" t="s">
        <v>282</v>
      </c>
      <c r="C1070" s="140" t="s">
        <v>224</v>
      </c>
      <c r="D1070" s="124">
        <v>43263</v>
      </c>
      <c r="E1070" s="125" t="s">
        <v>76</v>
      </c>
      <c r="F1070" s="70" t="s">
        <v>894</v>
      </c>
      <c r="H1070" s="126">
        <v>20000</v>
      </c>
      <c r="I1070" s="126"/>
      <c r="J1070" s="126"/>
      <c r="K1070" s="142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</row>
    <row r="1071" spans="1:60" s="70" customFormat="1" x14ac:dyDescent="0.25">
      <c r="A1071" s="123">
        <v>43252</v>
      </c>
      <c r="B1071" s="139" t="s">
        <v>282</v>
      </c>
      <c r="C1071" s="140" t="s">
        <v>224</v>
      </c>
      <c r="D1071" s="124">
        <v>43269</v>
      </c>
      <c r="E1071" s="125" t="s">
        <v>239</v>
      </c>
      <c r="F1071" s="70" t="s">
        <v>13</v>
      </c>
      <c r="H1071" s="126">
        <v>20000</v>
      </c>
      <c r="I1071" s="126"/>
      <c r="J1071" s="126"/>
      <c r="K1071" s="142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</row>
    <row r="1072" spans="1:60" s="70" customFormat="1" x14ac:dyDescent="0.25">
      <c r="A1072" s="123">
        <v>43252</v>
      </c>
      <c r="B1072" s="139" t="s">
        <v>282</v>
      </c>
      <c r="C1072" s="140" t="s">
        <v>224</v>
      </c>
      <c r="D1072" s="124">
        <v>43270</v>
      </c>
      <c r="E1072" s="125" t="s">
        <v>76</v>
      </c>
      <c r="F1072" s="70" t="s">
        <v>87</v>
      </c>
      <c r="H1072" s="126">
        <v>20000</v>
      </c>
      <c r="I1072" s="126"/>
      <c r="J1072" s="126"/>
      <c r="K1072" s="14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</row>
    <row r="1073" spans="1:60" s="70" customFormat="1" x14ac:dyDescent="0.25">
      <c r="A1073" s="123">
        <v>43252</v>
      </c>
      <c r="B1073" s="139" t="s">
        <v>282</v>
      </c>
      <c r="C1073" s="140" t="s">
        <v>224</v>
      </c>
      <c r="D1073" s="124">
        <v>43277</v>
      </c>
      <c r="E1073" s="125" t="s">
        <v>76</v>
      </c>
      <c r="F1073" s="70" t="s">
        <v>127</v>
      </c>
      <c r="H1073" s="126">
        <v>20000</v>
      </c>
      <c r="I1073" s="126"/>
      <c r="J1073" s="126"/>
      <c r="K1073" s="142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</row>
    <row r="1074" spans="1:60" s="70" customFormat="1" x14ac:dyDescent="0.25">
      <c r="A1074" s="123">
        <v>43252</v>
      </c>
      <c r="B1074" s="139" t="s">
        <v>282</v>
      </c>
      <c r="C1074" s="140" t="s">
        <v>224</v>
      </c>
      <c r="D1074" s="124">
        <v>43277</v>
      </c>
      <c r="E1074" s="125" t="s">
        <v>76</v>
      </c>
      <c r="F1074" s="70" t="s">
        <v>93</v>
      </c>
      <c r="H1074" s="126">
        <v>20000</v>
      </c>
      <c r="I1074" s="126"/>
      <c r="J1074" s="126"/>
      <c r="K1074" s="142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</row>
    <row r="1075" spans="1:60" s="70" customFormat="1" x14ac:dyDescent="0.25">
      <c r="A1075" s="123">
        <v>43252</v>
      </c>
      <c r="B1075" s="139" t="s">
        <v>282</v>
      </c>
      <c r="C1075" s="140" t="s">
        <v>224</v>
      </c>
      <c r="D1075" s="124">
        <v>43280</v>
      </c>
      <c r="E1075" s="125" t="s">
        <v>76</v>
      </c>
      <c r="F1075" s="70" t="s">
        <v>14</v>
      </c>
      <c r="H1075" s="126">
        <v>20000</v>
      </c>
      <c r="I1075" s="126"/>
      <c r="J1075" s="126"/>
      <c r="K1075" s="142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</row>
    <row r="1076" spans="1:60" s="70" customFormat="1" x14ac:dyDescent="0.25">
      <c r="A1076" s="123">
        <v>43252</v>
      </c>
      <c r="B1076" s="139" t="s">
        <v>282</v>
      </c>
      <c r="C1076" s="140" t="s">
        <v>224</v>
      </c>
      <c r="D1076" s="124">
        <v>43280</v>
      </c>
      <c r="E1076" s="125" t="s">
        <v>76</v>
      </c>
      <c r="F1076" s="70" t="s">
        <v>9</v>
      </c>
      <c r="H1076" s="126">
        <v>20000</v>
      </c>
      <c r="I1076" s="126"/>
      <c r="J1076" s="126"/>
      <c r="K1076" s="142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</row>
    <row r="1077" spans="1:60" s="70" customFormat="1" x14ac:dyDescent="0.25">
      <c r="A1077" s="123">
        <v>43252</v>
      </c>
      <c r="B1077" s="139" t="s">
        <v>282</v>
      </c>
      <c r="C1077" s="140" t="s">
        <v>224</v>
      </c>
      <c r="D1077" s="124">
        <v>43280</v>
      </c>
      <c r="E1077" s="125" t="s">
        <v>76</v>
      </c>
      <c r="F1077" s="70" t="s">
        <v>131</v>
      </c>
      <c r="H1077" s="126">
        <v>20000</v>
      </c>
      <c r="I1077" s="126"/>
      <c r="J1077" s="126"/>
      <c r="K1077" s="142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</row>
    <row r="1078" spans="1:60" s="70" customFormat="1" x14ac:dyDescent="0.25">
      <c r="A1078" s="123">
        <v>43252</v>
      </c>
      <c r="B1078" s="139" t="s">
        <v>282</v>
      </c>
      <c r="C1078" s="140" t="s">
        <v>224</v>
      </c>
      <c r="D1078" s="124">
        <v>43280</v>
      </c>
      <c r="E1078" s="125" t="s">
        <v>76</v>
      </c>
      <c r="F1078" s="70" t="s">
        <v>313</v>
      </c>
      <c r="H1078" s="126">
        <v>20000</v>
      </c>
      <c r="I1078" s="126"/>
      <c r="J1078" s="126"/>
      <c r="K1078" s="142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</row>
    <row r="1079" spans="1:60" s="70" customFormat="1" x14ac:dyDescent="0.25">
      <c r="A1079" s="123">
        <v>43252</v>
      </c>
      <c r="B1079" s="139" t="s">
        <v>282</v>
      </c>
      <c r="C1079" s="140" t="s">
        <v>224</v>
      </c>
      <c r="D1079" s="124">
        <v>43280</v>
      </c>
      <c r="E1079" s="125" t="s">
        <v>76</v>
      </c>
      <c r="F1079" s="70" t="s">
        <v>764</v>
      </c>
      <c r="H1079" s="126">
        <v>20037</v>
      </c>
      <c r="I1079" s="126"/>
      <c r="J1079" s="126"/>
      <c r="K1079" s="142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</row>
    <row r="1080" spans="1:60" s="70" customFormat="1" x14ac:dyDescent="0.25">
      <c r="A1080" s="123">
        <v>43252</v>
      </c>
      <c r="B1080" s="139" t="s">
        <v>282</v>
      </c>
      <c r="C1080" s="140" t="s">
        <v>224</v>
      </c>
      <c r="D1080" s="124">
        <v>43280</v>
      </c>
      <c r="E1080" s="125" t="s">
        <v>76</v>
      </c>
      <c r="F1080" s="70" t="s">
        <v>17</v>
      </c>
      <c r="H1080" s="126">
        <v>20072</v>
      </c>
      <c r="I1080" s="126"/>
      <c r="J1080" s="126"/>
      <c r="K1080" s="142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</row>
    <row r="1081" spans="1:60" s="70" customFormat="1" x14ac:dyDescent="0.25">
      <c r="A1081" s="123">
        <v>43252</v>
      </c>
      <c r="B1081" s="139" t="s">
        <v>282</v>
      </c>
      <c r="C1081" s="140" t="s">
        <v>224</v>
      </c>
      <c r="D1081" s="124">
        <v>43279</v>
      </c>
      <c r="E1081" s="125" t="s">
        <v>76</v>
      </c>
      <c r="F1081" s="70" t="s">
        <v>895</v>
      </c>
      <c r="H1081" s="126">
        <v>20080</v>
      </c>
      <c r="I1081" s="126"/>
      <c r="J1081" s="126"/>
      <c r="K1081" s="142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</row>
    <row r="1082" spans="1:60" s="70" customFormat="1" x14ac:dyDescent="0.25">
      <c r="A1082" s="123">
        <v>43252</v>
      </c>
      <c r="B1082" s="139" t="s">
        <v>282</v>
      </c>
      <c r="C1082" s="140" t="s">
        <v>224</v>
      </c>
      <c r="D1082" s="124">
        <v>43257</v>
      </c>
      <c r="E1082" s="125" t="s">
        <v>76</v>
      </c>
      <c r="F1082" s="70" t="s">
        <v>140</v>
      </c>
      <c r="H1082" s="126">
        <v>20096</v>
      </c>
      <c r="I1082" s="126"/>
      <c r="J1082" s="126"/>
      <c r="K1082" s="14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</row>
    <row r="1083" spans="1:60" s="70" customFormat="1" x14ac:dyDescent="0.25">
      <c r="A1083" s="123">
        <v>43252</v>
      </c>
      <c r="B1083" s="139" t="s">
        <v>282</v>
      </c>
      <c r="C1083" s="140" t="s">
        <v>224</v>
      </c>
      <c r="D1083" s="124">
        <v>43255</v>
      </c>
      <c r="E1083" s="125" t="s">
        <v>76</v>
      </c>
      <c r="F1083" s="70" t="s">
        <v>4</v>
      </c>
      <c r="H1083" s="126">
        <v>20097</v>
      </c>
      <c r="I1083" s="126"/>
      <c r="J1083" s="126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</row>
    <row r="1084" spans="1:60" s="70" customFormat="1" x14ac:dyDescent="0.25">
      <c r="A1084" s="123">
        <v>43252</v>
      </c>
      <c r="B1084" s="139" t="s">
        <v>282</v>
      </c>
      <c r="C1084" s="140" t="s">
        <v>224</v>
      </c>
      <c r="D1084" s="124">
        <v>43270</v>
      </c>
      <c r="E1084" s="125" t="s">
        <v>239</v>
      </c>
      <c r="F1084" s="70" t="s">
        <v>21</v>
      </c>
      <c r="H1084" s="126">
        <v>20109</v>
      </c>
      <c r="I1084" s="126"/>
      <c r="J1084" s="126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</row>
    <row r="1085" spans="1:60" s="70" customFormat="1" x14ac:dyDescent="0.25">
      <c r="A1085" s="123">
        <v>43252</v>
      </c>
      <c r="B1085" s="139" t="s">
        <v>282</v>
      </c>
      <c r="C1085" s="140" t="s">
        <v>224</v>
      </c>
      <c r="D1085" s="124">
        <v>43262</v>
      </c>
      <c r="E1085" s="125" t="s">
        <v>239</v>
      </c>
      <c r="F1085" s="70" t="s">
        <v>132</v>
      </c>
      <c r="H1085" s="126">
        <v>21000</v>
      </c>
      <c r="I1085" s="126"/>
      <c r="J1085" s="126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</row>
    <row r="1086" spans="1:60" s="70" customFormat="1" x14ac:dyDescent="0.25">
      <c r="A1086" s="123">
        <v>43252</v>
      </c>
      <c r="B1086" s="139" t="s">
        <v>282</v>
      </c>
      <c r="C1086" s="140" t="s">
        <v>224</v>
      </c>
      <c r="D1086" s="124">
        <v>43270</v>
      </c>
      <c r="E1086" s="125" t="s">
        <v>76</v>
      </c>
      <c r="F1086" s="70" t="s">
        <v>896</v>
      </c>
      <c r="H1086" s="126">
        <v>25000</v>
      </c>
      <c r="I1086" s="126"/>
      <c r="J1086" s="12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</row>
    <row r="1087" spans="1:60" s="70" customFormat="1" x14ac:dyDescent="0.25">
      <c r="A1087" s="123">
        <v>43252</v>
      </c>
      <c r="B1087" s="139" t="s">
        <v>282</v>
      </c>
      <c r="C1087" s="140" t="s">
        <v>224</v>
      </c>
      <c r="D1087" s="124">
        <v>43255</v>
      </c>
      <c r="E1087" s="125" t="s">
        <v>76</v>
      </c>
      <c r="F1087" s="70" t="s">
        <v>261</v>
      </c>
      <c r="H1087" s="126">
        <v>40000</v>
      </c>
      <c r="I1087" s="126"/>
      <c r="J1087" s="126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</row>
    <row r="1088" spans="1:60" s="70" customFormat="1" x14ac:dyDescent="0.25">
      <c r="A1088" s="123">
        <v>43252</v>
      </c>
      <c r="B1088" s="139" t="s">
        <v>282</v>
      </c>
      <c r="C1088" s="140" t="s">
        <v>224</v>
      </c>
      <c r="D1088" s="124">
        <v>43255</v>
      </c>
      <c r="E1088" s="125" t="s">
        <v>76</v>
      </c>
      <c r="F1088" s="70" t="s">
        <v>80</v>
      </c>
      <c r="H1088" s="126">
        <v>40000</v>
      </c>
      <c r="I1088" s="126"/>
      <c r="J1088" s="126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</row>
    <row r="1089" spans="1:60" s="70" customFormat="1" x14ac:dyDescent="0.25">
      <c r="A1089" s="123">
        <v>43252</v>
      </c>
      <c r="B1089" s="139" t="s">
        <v>282</v>
      </c>
      <c r="C1089" s="140" t="s">
        <v>224</v>
      </c>
      <c r="D1089" s="124">
        <v>43272</v>
      </c>
      <c r="E1089" s="125" t="s">
        <v>76</v>
      </c>
      <c r="F1089" s="70" t="s">
        <v>24</v>
      </c>
      <c r="H1089" s="126">
        <v>40000</v>
      </c>
      <c r="I1089" s="126"/>
      <c r="J1089" s="126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</row>
    <row r="1090" spans="1:60" s="70" customFormat="1" x14ac:dyDescent="0.25">
      <c r="A1090" s="123">
        <v>43252</v>
      </c>
      <c r="B1090" s="139" t="s">
        <v>282</v>
      </c>
      <c r="C1090" s="140" t="s">
        <v>224</v>
      </c>
      <c r="D1090" s="124">
        <v>43270</v>
      </c>
      <c r="E1090" s="125" t="s">
        <v>76</v>
      </c>
      <c r="F1090" s="70" t="s">
        <v>6</v>
      </c>
      <c r="H1090" s="126">
        <v>40030</v>
      </c>
      <c r="I1090" s="126"/>
      <c r="J1090" s="126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</row>
    <row r="1091" spans="1:60" s="70" customFormat="1" x14ac:dyDescent="0.25">
      <c r="A1091" s="123">
        <v>43252</v>
      </c>
      <c r="B1091" s="139" t="s">
        <v>282</v>
      </c>
      <c r="C1091" s="140" t="s">
        <v>224</v>
      </c>
      <c r="D1091" s="124">
        <v>43259</v>
      </c>
      <c r="E1091" s="125" t="s">
        <v>239</v>
      </c>
      <c r="F1091" s="70" t="s">
        <v>144</v>
      </c>
      <c r="H1091" s="126">
        <v>50000</v>
      </c>
      <c r="I1091" s="126"/>
      <c r="J1091" s="126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</row>
    <row r="1092" spans="1:60" s="70" customFormat="1" x14ac:dyDescent="0.25">
      <c r="A1092" s="123">
        <v>43252</v>
      </c>
      <c r="B1092" s="139" t="s">
        <v>282</v>
      </c>
      <c r="C1092" t="s">
        <v>224</v>
      </c>
      <c r="D1092" s="124">
        <v>43280</v>
      </c>
      <c r="E1092" s="125" t="s">
        <v>76</v>
      </c>
      <c r="F1092" s="70" t="s">
        <v>897</v>
      </c>
      <c r="H1092" s="126">
        <v>70000</v>
      </c>
      <c r="I1092" s="126"/>
      <c r="J1092" s="126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</row>
    <row r="1093" spans="1:60" s="70" customFormat="1" x14ac:dyDescent="0.25">
      <c r="A1093" s="123">
        <v>43252</v>
      </c>
      <c r="B1093" s="139" t="s">
        <v>282</v>
      </c>
      <c r="C1093" s="140" t="s">
        <v>224</v>
      </c>
      <c r="D1093" s="124">
        <v>43280</v>
      </c>
      <c r="E1093" s="125" t="s">
        <v>76</v>
      </c>
      <c r="F1093" s="70" t="s">
        <v>898</v>
      </c>
      <c r="H1093" s="126">
        <v>70000</v>
      </c>
      <c r="I1093" s="126"/>
      <c r="J1093" s="126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</row>
    <row r="1094" spans="1:60" s="70" customFormat="1" x14ac:dyDescent="0.25">
      <c r="A1094" s="141">
        <v>43252</v>
      </c>
      <c r="B1094" s="142" t="s">
        <v>282</v>
      </c>
      <c r="C1094" s="141" t="s">
        <v>224</v>
      </c>
      <c r="D1094" s="143">
        <v>43278</v>
      </c>
      <c r="E1094" s="144" t="s">
        <v>76</v>
      </c>
      <c r="F1094" s="142" t="s">
        <v>83</v>
      </c>
      <c r="G1094" s="142"/>
      <c r="H1094" s="145">
        <v>142800</v>
      </c>
      <c r="I1094" s="145"/>
      <c r="J1094" s="145"/>
      <c r="K1094" s="142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</row>
    <row r="1095" spans="1:60" s="70" customFormat="1" x14ac:dyDescent="0.25">
      <c r="A1095" s="123">
        <v>43282</v>
      </c>
      <c r="B1095" s="139" t="s">
        <v>282</v>
      </c>
      <c r="C1095" s="140" t="s">
        <v>224</v>
      </c>
      <c r="D1095" s="124">
        <v>43284</v>
      </c>
      <c r="E1095" s="125" t="s">
        <v>76</v>
      </c>
      <c r="F1095" s="70" t="s">
        <v>430</v>
      </c>
      <c r="H1095" s="126">
        <v>20000</v>
      </c>
      <c r="I1095" s="126"/>
      <c r="J1095" s="126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</row>
    <row r="1096" spans="1:60" s="70" customFormat="1" x14ac:dyDescent="0.25">
      <c r="A1096" s="123">
        <v>43282</v>
      </c>
      <c r="B1096" s="139" t="s">
        <v>282</v>
      </c>
      <c r="C1096" s="140" t="s">
        <v>224</v>
      </c>
      <c r="D1096" s="124">
        <v>43285</v>
      </c>
      <c r="E1096" s="125" t="s">
        <v>76</v>
      </c>
      <c r="F1096" s="70" t="s">
        <v>852</v>
      </c>
      <c r="H1096" s="126">
        <v>20000</v>
      </c>
      <c r="I1096" s="126"/>
      <c r="J1096" s="12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</row>
    <row r="1097" spans="1:60" s="70" customFormat="1" x14ac:dyDescent="0.25">
      <c r="A1097" s="123">
        <v>43282</v>
      </c>
      <c r="B1097" s="139" t="s">
        <v>282</v>
      </c>
      <c r="C1097" s="140" t="s">
        <v>224</v>
      </c>
      <c r="D1097" s="124">
        <v>43286</v>
      </c>
      <c r="E1097" s="125" t="s">
        <v>76</v>
      </c>
      <c r="F1097" s="70" t="s">
        <v>2</v>
      </c>
      <c r="H1097" s="126">
        <v>20000</v>
      </c>
      <c r="I1097" s="126"/>
      <c r="J1097" s="126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</row>
    <row r="1098" spans="1:60" s="70" customFormat="1" x14ac:dyDescent="0.25">
      <c r="A1098" s="123">
        <v>43282</v>
      </c>
      <c r="B1098" s="139" t="s">
        <v>282</v>
      </c>
      <c r="C1098" s="140" t="s">
        <v>224</v>
      </c>
      <c r="D1098" s="124">
        <v>43291</v>
      </c>
      <c r="E1098" s="125" t="s">
        <v>76</v>
      </c>
      <c r="F1098" s="70" t="s">
        <v>80</v>
      </c>
      <c r="H1098" s="126">
        <v>20000</v>
      </c>
      <c r="I1098" s="126"/>
      <c r="J1098" s="126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</row>
    <row r="1099" spans="1:60" s="70" customFormat="1" x14ac:dyDescent="0.25">
      <c r="A1099" s="123">
        <v>43282</v>
      </c>
      <c r="B1099" s="139" t="s">
        <v>282</v>
      </c>
      <c r="C1099" s="140" t="s">
        <v>224</v>
      </c>
      <c r="D1099" s="124">
        <v>43298</v>
      </c>
      <c r="E1099" s="125" t="s">
        <v>239</v>
      </c>
      <c r="F1099" s="70" t="s">
        <v>418</v>
      </c>
      <c r="H1099" s="126">
        <v>20000</v>
      </c>
      <c r="I1099" s="126"/>
      <c r="J1099" s="126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</row>
    <row r="1100" spans="1:60" s="70" customFormat="1" x14ac:dyDescent="0.25">
      <c r="A1100" s="123">
        <v>43282</v>
      </c>
      <c r="B1100" s="139" t="s">
        <v>282</v>
      </c>
      <c r="C1100" s="140" t="s">
        <v>224</v>
      </c>
      <c r="D1100" s="124">
        <v>43298</v>
      </c>
      <c r="E1100" s="125" t="s">
        <v>239</v>
      </c>
      <c r="F1100" s="70" t="s">
        <v>417</v>
      </c>
      <c r="H1100" s="126">
        <v>20000</v>
      </c>
      <c r="I1100" s="126"/>
      <c r="J1100" s="126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</row>
    <row r="1101" spans="1:60" s="70" customFormat="1" x14ac:dyDescent="0.25">
      <c r="A1101" s="123">
        <v>43282</v>
      </c>
      <c r="B1101" s="139" t="s">
        <v>282</v>
      </c>
      <c r="C1101" s="140" t="s">
        <v>224</v>
      </c>
      <c r="D1101" s="124">
        <v>43299</v>
      </c>
      <c r="E1101" s="125" t="s">
        <v>76</v>
      </c>
      <c r="F1101" s="70" t="s">
        <v>87</v>
      </c>
      <c r="H1101" s="126">
        <v>20000</v>
      </c>
      <c r="I1101" s="126"/>
      <c r="J1101" s="126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</row>
    <row r="1102" spans="1:60" s="70" customFormat="1" x14ac:dyDescent="0.25">
      <c r="A1102" s="123">
        <v>43282</v>
      </c>
      <c r="B1102" s="139" t="s">
        <v>282</v>
      </c>
      <c r="C1102" s="140" t="s">
        <v>224</v>
      </c>
      <c r="D1102" s="124">
        <v>43301</v>
      </c>
      <c r="E1102" s="125" t="s">
        <v>239</v>
      </c>
      <c r="F1102" s="70" t="s">
        <v>466</v>
      </c>
      <c r="H1102" s="126">
        <v>20000</v>
      </c>
      <c r="I1102" s="126"/>
      <c r="J1102" s="126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</row>
    <row r="1103" spans="1:60" s="70" customFormat="1" x14ac:dyDescent="0.25">
      <c r="A1103" s="123">
        <v>43282</v>
      </c>
      <c r="B1103" s="139" t="s">
        <v>282</v>
      </c>
      <c r="C1103" s="140" t="s">
        <v>224</v>
      </c>
      <c r="D1103" s="124">
        <v>43305</v>
      </c>
      <c r="E1103" s="125" t="s">
        <v>76</v>
      </c>
      <c r="F1103" s="70" t="s">
        <v>822</v>
      </c>
      <c r="H1103" s="126">
        <v>20000</v>
      </c>
      <c r="I1103" s="126"/>
      <c r="J1103" s="126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</row>
    <row r="1104" spans="1:60" s="70" customFormat="1" x14ac:dyDescent="0.25">
      <c r="A1104" s="123">
        <v>43282</v>
      </c>
      <c r="B1104" s="139" t="s">
        <v>282</v>
      </c>
      <c r="C1104" s="140" t="s">
        <v>224</v>
      </c>
      <c r="D1104" s="124">
        <v>43305</v>
      </c>
      <c r="E1104" s="125" t="s">
        <v>76</v>
      </c>
      <c r="F1104" s="70" t="s">
        <v>911</v>
      </c>
      <c r="H1104" s="126">
        <v>20000</v>
      </c>
      <c r="I1104" s="126"/>
      <c r="J1104" s="126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</row>
    <row r="1105" spans="1:60" s="70" customFormat="1" x14ac:dyDescent="0.25">
      <c r="A1105" s="123">
        <v>43282</v>
      </c>
      <c r="B1105" s="139" t="s">
        <v>282</v>
      </c>
      <c r="C1105" s="140" t="s">
        <v>224</v>
      </c>
      <c r="D1105" s="124">
        <v>43308</v>
      </c>
      <c r="E1105" s="125" t="s">
        <v>76</v>
      </c>
      <c r="F1105" s="70" t="s">
        <v>127</v>
      </c>
      <c r="H1105" s="126">
        <v>20000</v>
      </c>
      <c r="I1105" s="126"/>
      <c r="J1105" s="126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</row>
    <row r="1106" spans="1:60" s="70" customFormat="1" x14ac:dyDescent="0.25">
      <c r="A1106" s="123">
        <v>43282</v>
      </c>
      <c r="B1106" s="139" t="s">
        <v>282</v>
      </c>
      <c r="C1106" s="140" t="s">
        <v>224</v>
      </c>
      <c r="D1106" s="124">
        <v>43311</v>
      </c>
      <c r="E1106" s="125" t="s">
        <v>76</v>
      </c>
      <c r="F1106" s="70" t="s">
        <v>206</v>
      </c>
      <c r="H1106" s="126">
        <v>20000</v>
      </c>
      <c r="I1106" s="126"/>
      <c r="J1106" s="12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</row>
    <row r="1107" spans="1:60" s="70" customFormat="1" x14ac:dyDescent="0.25">
      <c r="A1107" s="123">
        <v>43282</v>
      </c>
      <c r="B1107" s="139" t="s">
        <v>282</v>
      </c>
      <c r="C1107" s="140" t="s">
        <v>224</v>
      </c>
      <c r="D1107" s="124">
        <v>43311</v>
      </c>
      <c r="E1107" s="125" t="s">
        <v>76</v>
      </c>
      <c r="F1107" s="70" t="s">
        <v>430</v>
      </c>
      <c r="H1107" s="126">
        <v>20000</v>
      </c>
      <c r="I1107" s="126"/>
      <c r="J1107" s="126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</row>
    <row r="1108" spans="1:60" s="70" customFormat="1" x14ac:dyDescent="0.25">
      <c r="A1108" s="123">
        <v>43282</v>
      </c>
      <c r="B1108" s="139" t="s">
        <v>282</v>
      </c>
      <c r="C1108" s="140" t="s">
        <v>224</v>
      </c>
      <c r="D1108" s="124">
        <v>43311</v>
      </c>
      <c r="E1108" s="125" t="s">
        <v>239</v>
      </c>
      <c r="F1108" s="70" t="s">
        <v>376</v>
      </c>
      <c r="H1108" s="126">
        <v>20000</v>
      </c>
      <c r="I1108" s="126"/>
      <c r="J1108" s="126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</row>
    <row r="1109" spans="1:60" s="70" customFormat="1" x14ac:dyDescent="0.25">
      <c r="A1109" s="123">
        <v>43282</v>
      </c>
      <c r="B1109" s="139" t="s">
        <v>282</v>
      </c>
      <c r="C1109" s="140" t="s">
        <v>224</v>
      </c>
      <c r="D1109" s="124">
        <v>43312</v>
      </c>
      <c r="E1109" s="125" t="s">
        <v>76</v>
      </c>
      <c r="F1109" s="70" t="s">
        <v>912</v>
      </c>
      <c r="H1109" s="126">
        <v>20000</v>
      </c>
      <c r="I1109" s="126"/>
      <c r="J1109" s="126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</row>
    <row r="1110" spans="1:60" s="70" customFormat="1" x14ac:dyDescent="0.25">
      <c r="A1110" s="123">
        <v>43282</v>
      </c>
      <c r="B1110" s="139" t="s">
        <v>282</v>
      </c>
      <c r="C1110" s="140" t="s">
        <v>224</v>
      </c>
      <c r="D1110" s="124">
        <v>43312</v>
      </c>
      <c r="E1110" s="125" t="s">
        <v>76</v>
      </c>
      <c r="F1110" s="70" t="s">
        <v>913</v>
      </c>
      <c r="H1110" s="126">
        <v>20000</v>
      </c>
      <c r="I1110" s="126"/>
      <c r="J1110" s="126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</row>
    <row r="1111" spans="1:60" s="70" customFormat="1" x14ac:dyDescent="0.25">
      <c r="A1111" s="123">
        <v>43282</v>
      </c>
      <c r="B1111" s="139" t="s">
        <v>282</v>
      </c>
      <c r="C1111" s="140" t="s">
        <v>224</v>
      </c>
      <c r="D1111" s="124">
        <v>43312</v>
      </c>
      <c r="E1111" s="125" t="s">
        <v>76</v>
      </c>
      <c r="F1111" s="70" t="s">
        <v>14</v>
      </c>
      <c r="H1111" s="126">
        <v>20000</v>
      </c>
      <c r="I1111" s="126"/>
      <c r="J1111" s="126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</row>
    <row r="1112" spans="1:60" s="70" customFormat="1" x14ac:dyDescent="0.25">
      <c r="A1112" s="123">
        <v>43282</v>
      </c>
      <c r="B1112" s="139" t="s">
        <v>282</v>
      </c>
      <c r="C1112" s="140" t="s">
        <v>224</v>
      </c>
      <c r="D1112" s="124">
        <v>43312</v>
      </c>
      <c r="E1112" s="125" t="s">
        <v>76</v>
      </c>
      <c r="F1112" s="70" t="s">
        <v>9</v>
      </c>
      <c r="H1112" s="126">
        <v>20000</v>
      </c>
      <c r="I1112" s="126"/>
      <c r="J1112" s="126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</row>
    <row r="1113" spans="1:60" s="70" customFormat="1" x14ac:dyDescent="0.25">
      <c r="A1113" s="123">
        <v>43282</v>
      </c>
      <c r="B1113" s="139" t="s">
        <v>282</v>
      </c>
      <c r="C1113" s="140" t="s">
        <v>224</v>
      </c>
      <c r="D1113" s="124">
        <v>43312</v>
      </c>
      <c r="E1113" s="125" t="s">
        <v>76</v>
      </c>
      <c r="F1113" s="70" t="s">
        <v>131</v>
      </c>
      <c r="H1113" s="126">
        <v>20000</v>
      </c>
      <c r="I1113" s="126"/>
      <c r="J1113" s="126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</row>
    <row r="1114" spans="1:60" s="70" customFormat="1" x14ac:dyDescent="0.25">
      <c r="A1114" s="123">
        <v>43282</v>
      </c>
      <c r="B1114" s="139" t="s">
        <v>282</v>
      </c>
      <c r="C1114" s="140" t="s">
        <v>224</v>
      </c>
      <c r="D1114" s="124">
        <v>43305</v>
      </c>
      <c r="E1114" s="125" t="s">
        <v>76</v>
      </c>
      <c r="F1114" s="70" t="s">
        <v>18</v>
      </c>
      <c r="H1114" s="126">
        <v>20080</v>
      </c>
      <c r="I1114" s="126"/>
      <c r="J1114" s="126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</row>
    <row r="1115" spans="1:60" s="70" customFormat="1" x14ac:dyDescent="0.25">
      <c r="A1115" s="123">
        <v>43282</v>
      </c>
      <c r="B1115" s="139" t="s">
        <v>282</v>
      </c>
      <c r="C1115" s="140" t="s">
        <v>224</v>
      </c>
      <c r="D1115" s="124">
        <v>43290</v>
      </c>
      <c r="E1115" s="125" t="s">
        <v>76</v>
      </c>
      <c r="F1115" s="70" t="s">
        <v>140</v>
      </c>
      <c r="H1115" s="126">
        <v>20096</v>
      </c>
      <c r="I1115" s="126"/>
      <c r="J1115" s="126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</row>
    <row r="1116" spans="1:60" s="70" customFormat="1" x14ac:dyDescent="0.25">
      <c r="A1116" s="123">
        <v>43282</v>
      </c>
      <c r="B1116" s="139" t="s">
        <v>282</v>
      </c>
      <c r="C1116" s="140" t="s">
        <v>224</v>
      </c>
      <c r="D1116" s="124">
        <v>43286</v>
      </c>
      <c r="E1116" s="125" t="s">
        <v>239</v>
      </c>
      <c r="F1116" s="70" t="s">
        <v>132</v>
      </c>
      <c r="H1116" s="126">
        <v>20100</v>
      </c>
      <c r="I1116" s="126"/>
      <c r="J1116" s="12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</row>
    <row r="1117" spans="1:60" s="70" customFormat="1" x14ac:dyDescent="0.25">
      <c r="A1117" s="123">
        <v>43282</v>
      </c>
      <c r="B1117" s="139" t="s">
        <v>282</v>
      </c>
      <c r="C1117" s="140" t="s">
        <v>224</v>
      </c>
      <c r="D1117" s="124">
        <v>43305</v>
      </c>
      <c r="E1117" s="125" t="s">
        <v>239</v>
      </c>
      <c r="F1117" s="70" t="s">
        <v>21</v>
      </c>
      <c r="H1117" s="126">
        <v>20109</v>
      </c>
      <c r="I1117" s="126"/>
      <c r="J1117" s="126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</row>
    <row r="1118" spans="1:60" s="70" customFormat="1" x14ac:dyDescent="0.25">
      <c r="A1118" s="123">
        <v>43282</v>
      </c>
      <c r="B1118" s="139" t="s">
        <v>282</v>
      </c>
      <c r="C1118" s="140" t="s">
        <v>224</v>
      </c>
      <c r="D1118" s="124">
        <v>43285</v>
      </c>
      <c r="E1118" s="125" t="s">
        <v>76</v>
      </c>
      <c r="F1118" s="70" t="s">
        <v>94</v>
      </c>
      <c r="H1118" s="126">
        <v>25000</v>
      </c>
      <c r="I1118" s="126"/>
      <c r="J1118" s="126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</row>
    <row r="1119" spans="1:60" s="70" customFormat="1" x14ac:dyDescent="0.25">
      <c r="A1119" s="123">
        <v>43282</v>
      </c>
      <c r="B1119" s="139" t="s">
        <v>282</v>
      </c>
      <c r="C1119" s="140" t="s">
        <v>224</v>
      </c>
      <c r="D1119" s="124">
        <v>43312</v>
      </c>
      <c r="E1119" s="125" t="s">
        <v>76</v>
      </c>
      <c r="F1119" s="70" t="s">
        <v>914</v>
      </c>
      <c r="H1119" s="126">
        <v>25860</v>
      </c>
      <c r="I1119" s="126"/>
      <c r="J1119" s="126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</row>
    <row r="1120" spans="1:60" s="70" customFormat="1" x14ac:dyDescent="0.25">
      <c r="A1120" s="123">
        <v>43282</v>
      </c>
      <c r="B1120" s="139" t="s">
        <v>282</v>
      </c>
      <c r="C1120" s="140" t="s">
        <v>224</v>
      </c>
      <c r="D1120" s="124">
        <v>43285</v>
      </c>
      <c r="E1120" s="125" t="s">
        <v>76</v>
      </c>
      <c r="F1120" s="70" t="s">
        <v>261</v>
      </c>
      <c r="H1120" s="126">
        <v>40000</v>
      </c>
      <c r="I1120" s="126"/>
      <c r="J1120" s="126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</row>
    <row r="1121" spans="1:60" s="70" customFormat="1" x14ac:dyDescent="0.25">
      <c r="A1121" s="123">
        <v>43282</v>
      </c>
      <c r="B1121" s="139" t="s">
        <v>282</v>
      </c>
      <c r="C1121" s="140" t="s">
        <v>224</v>
      </c>
      <c r="D1121" s="124">
        <v>43292</v>
      </c>
      <c r="E1121" s="125" t="s">
        <v>76</v>
      </c>
      <c r="F1121" s="70" t="s">
        <v>24</v>
      </c>
      <c r="H1121" s="126">
        <v>40000</v>
      </c>
      <c r="I1121" s="126"/>
      <c r="J1121" s="126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</row>
    <row r="1122" spans="1:60" s="70" customFormat="1" x14ac:dyDescent="0.25">
      <c r="A1122" s="123">
        <v>43282</v>
      </c>
      <c r="B1122" s="139" t="s">
        <v>282</v>
      </c>
      <c r="C1122" s="140" t="s">
        <v>224</v>
      </c>
      <c r="D1122" s="124">
        <v>43294</v>
      </c>
      <c r="E1122" s="125" t="s">
        <v>239</v>
      </c>
      <c r="F1122" s="70" t="s">
        <v>77</v>
      </c>
      <c r="H1122" s="126">
        <v>40000</v>
      </c>
      <c r="I1122" s="126"/>
      <c r="J1122" s="126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</row>
    <row r="1123" spans="1:60" s="70" customFormat="1" x14ac:dyDescent="0.25">
      <c r="A1123" s="123">
        <v>43282</v>
      </c>
      <c r="B1123" s="139" t="s">
        <v>282</v>
      </c>
      <c r="C1123" s="140" t="s">
        <v>224</v>
      </c>
      <c r="D1123" s="124">
        <v>43298</v>
      </c>
      <c r="E1123" s="125" t="s">
        <v>76</v>
      </c>
      <c r="F1123" s="70" t="s">
        <v>413</v>
      </c>
      <c r="H1123" s="126">
        <v>40000</v>
      </c>
      <c r="I1123" s="126"/>
      <c r="J1123" s="126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</row>
    <row r="1124" spans="1:60" s="70" customFormat="1" x14ac:dyDescent="0.25">
      <c r="A1124" s="123">
        <v>43282</v>
      </c>
      <c r="B1124" s="139" t="s">
        <v>282</v>
      </c>
      <c r="C1124" s="140" t="s">
        <v>224</v>
      </c>
      <c r="D1124" s="124">
        <v>43300</v>
      </c>
      <c r="E1124" s="125" t="s">
        <v>76</v>
      </c>
      <c r="F1124" s="70" t="s">
        <v>874</v>
      </c>
      <c r="H1124" s="126">
        <v>40000</v>
      </c>
      <c r="I1124" s="126"/>
      <c r="J1124" s="126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</row>
    <row r="1125" spans="1:60" s="70" customFormat="1" x14ac:dyDescent="0.25">
      <c r="A1125" s="123">
        <v>43282</v>
      </c>
      <c r="B1125" s="139" t="s">
        <v>282</v>
      </c>
      <c r="C1125" s="140" t="s">
        <v>224</v>
      </c>
      <c r="D1125" s="124">
        <v>43301</v>
      </c>
      <c r="E1125" s="125" t="s">
        <v>239</v>
      </c>
      <c r="F1125" s="70" t="s">
        <v>19</v>
      </c>
      <c r="H1125" s="126">
        <v>40094</v>
      </c>
      <c r="I1125" s="126"/>
      <c r="J1125" s="126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</row>
    <row r="1126" spans="1:60" s="70" customFormat="1" x14ac:dyDescent="0.25">
      <c r="A1126" s="123">
        <v>43282</v>
      </c>
      <c r="B1126" s="139" t="s">
        <v>282</v>
      </c>
      <c r="C1126" s="140" t="s">
        <v>224</v>
      </c>
      <c r="D1126" s="124">
        <v>43305</v>
      </c>
      <c r="E1126" s="125" t="s">
        <v>76</v>
      </c>
      <c r="F1126" s="70" t="s">
        <v>254</v>
      </c>
      <c r="H1126" s="126">
        <v>60000</v>
      </c>
      <c r="I1126" s="126"/>
      <c r="J1126" s="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</row>
    <row r="1127" spans="1:60" s="70" customFormat="1" x14ac:dyDescent="0.25">
      <c r="A1127" s="123">
        <v>43282</v>
      </c>
      <c r="B1127" s="139" t="s">
        <v>282</v>
      </c>
      <c r="C1127" s="140" t="s">
        <v>224</v>
      </c>
      <c r="D1127" s="124">
        <v>43301</v>
      </c>
      <c r="E1127" s="125" t="s">
        <v>76</v>
      </c>
      <c r="F1127" s="70" t="s">
        <v>562</v>
      </c>
      <c r="H1127" s="126">
        <v>90000</v>
      </c>
      <c r="I1127" s="126"/>
      <c r="J1127" s="126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</row>
    <row r="1128" spans="1:60" s="70" customFormat="1" x14ac:dyDescent="0.25">
      <c r="A1128" s="123">
        <v>43282</v>
      </c>
      <c r="B1128" s="139" t="s">
        <v>282</v>
      </c>
      <c r="C1128" s="140" t="s">
        <v>224</v>
      </c>
      <c r="D1128" s="124">
        <v>43284</v>
      </c>
      <c r="E1128" s="125" t="s">
        <v>239</v>
      </c>
      <c r="F1128" s="70" t="s">
        <v>915</v>
      </c>
      <c r="H1128" s="126">
        <v>110000</v>
      </c>
      <c r="I1128" s="126"/>
      <c r="J1128" s="126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</row>
    <row r="1129" spans="1:60" s="70" customFormat="1" x14ac:dyDescent="0.25">
      <c r="A1129" s="123">
        <v>43282</v>
      </c>
      <c r="B1129" s="139" t="s">
        <v>282</v>
      </c>
      <c r="C1129" s="140" t="s">
        <v>224</v>
      </c>
      <c r="D1129" s="124">
        <v>43294</v>
      </c>
      <c r="E1129" s="125" t="s">
        <v>76</v>
      </c>
      <c r="F1129" s="70" t="s">
        <v>509</v>
      </c>
      <c r="H1129" s="126">
        <v>120049</v>
      </c>
      <c r="I1129" s="126"/>
      <c r="J1129" s="126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</row>
    <row r="1130" spans="1:60" s="70" customFormat="1" x14ac:dyDescent="0.25">
      <c r="A1130" s="123">
        <v>43282</v>
      </c>
      <c r="B1130" s="139" t="s">
        <v>282</v>
      </c>
      <c r="C1130" s="140" t="s">
        <v>224</v>
      </c>
      <c r="D1130" s="124">
        <v>43304</v>
      </c>
      <c r="E1130" s="125" t="s">
        <v>239</v>
      </c>
      <c r="F1130" s="70" t="s">
        <v>204</v>
      </c>
      <c r="H1130" s="126">
        <v>150000</v>
      </c>
      <c r="I1130" s="126"/>
      <c r="J1130" s="126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</row>
    <row r="1131" spans="1:60" s="70" customFormat="1" x14ac:dyDescent="0.25">
      <c r="A1131" s="141">
        <v>43282</v>
      </c>
      <c r="B1131" s="142" t="s">
        <v>282</v>
      </c>
      <c r="C1131" s="141" t="s">
        <v>224</v>
      </c>
      <c r="D1131" s="143">
        <v>43304</v>
      </c>
      <c r="E1131" s="144" t="s">
        <v>129</v>
      </c>
      <c r="F1131" s="142" t="s">
        <v>374</v>
      </c>
      <c r="G1131" s="142"/>
      <c r="H1131" s="145">
        <v>150000</v>
      </c>
      <c r="I1131" s="145"/>
      <c r="J1131" s="145"/>
      <c r="K1131" s="142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</row>
    <row r="1132" spans="1:60" s="70" customFormat="1" x14ac:dyDescent="0.25">
      <c r="A1132" s="123">
        <v>43313</v>
      </c>
      <c r="B1132" s="139" t="s">
        <v>282</v>
      </c>
      <c r="C1132" s="140" t="s">
        <v>224</v>
      </c>
      <c r="D1132" s="124">
        <v>43342</v>
      </c>
      <c r="E1132" s="125" t="s">
        <v>239</v>
      </c>
      <c r="F1132" s="70" t="s">
        <v>932</v>
      </c>
      <c r="H1132" s="126">
        <v>13050</v>
      </c>
      <c r="I1132" s="126"/>
      <c r="J1132" s="126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</row>
    <row r="1133" spans="1:60" s="70" customFormat="1" x14ac:dyDescent="0.25">
      <c r="A1133" s="123">
        <v>43313</v>
      </c>
      <c r="B1133" s="139" t="s">
        <v>282</v>
      </c>
      <c r="C1133" s="140" t="s">
        <v>224</v>
      </c>
      <c r="D1133" s="124">
        <v>43313</v>
      </c>
      <c r="E1133" s="125" t="s">
        <v>76</v>
      </c>
      <c r="F1133" s="70" t="s">
        <v>2</v>
      </c>
      <c r="H1133" s="126">
        <v>20000</v>
      </c>
      <c r="I1133" s="126"/>
      <c r="J1133" s="126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</row>
    <row r="1134" spans="1:60" s="70" customFormat="1" x14ac:dyDescent="0.25">
      <c r="A1134" s="123">
        <v>43313</v>
      </c>
      <c r="B1134" s="139" t="s">
        <v>282</v>
      </c>
      <c r="C1134" s="140" t="s">
        <v>224</v>
      </c>
      <c r="D1134" s="124">
        <v>43314</v>
      </c>
      <c r="E1134" s="125" t="s">
        <v>239</v>
      </c>
      <c r="F1134" s="70" t="s">
        <v>376</v>
      </c>
      <c r="H1134" s="126">
        <v>20000</v>
      </c>
      <c r="I1134" s="126"/>
      <c r="J1134" s="126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</row>
    <row r="1135" spans="1:60" s="70" customFormat="1" x14ac:dyDescent="0.25">
      <c r="A1135" s="123">
        <v>43313</v>
      </c>
      <c r="B1135" s="139" t="s">
        <v>282</v>
      </c>
      <c r="C1135" s="140" t="s">
        <v>224</v>
      </c>
      <c r="D1135" s="124">
        <v>43318</v>
      </c>
      <c r="E1135" s="125" t="s">
        <v>239</v>
      </c>
      <c r="F1135" s="70" t="s">
        <v>201</v>
      </c>
      <c r="H1135" s="126">
        <v>20000</v>
      </c>
      <c r="I1135" s="126"/>
      <c r="J1135" s="126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</row>
    <row r="1136" spans="1:60" s="70" customFormat="1" x14ac:dyDescent="0.25">
      <c r="A1136" s="123">
        <v>43313</v>
      </c>
      <c r="B1136" s="139" t="s">
        <v>282</v>
      </c>
      <c r="C1136" s="140" t="s">
        <v>224</v>
      </c>
      <c r="D1136" s="124">
        <v>43320</v>
      </c>
      <c r="E1136" s="125" t="s">
        <v>76</v>
      </c>
      <c r="F1136" s="70" t="s">
        <v>143</v>
      </c>
      <c r="H1136" s="126">
        <v>20000</v>
      </c>
      <c r="I1136" s="126"/>
      <c r="J1136" s="12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</row>
    <row r="1137" spans="1:60" s="70" customFormat="1" x14ac:dyDescent="0.25">
      <c r="A1137" s="123">
        <v>43313</v>
      </c>
      <c r="B1137" s="139" t="s">
        <v>282</v>
      </c>
      <c r="C1137" s="140" t="s">
        <v>224</v>
      </c>
      <c r="D1137" s="124">
        <v>43320</v>
      </c>
      <c r="E1137" s="125" t="s">
        <v>76</v>
      </c>
      <c r="F1137" s="70" t="s">
        <v>143</v>
      </c>
      <c r="H1137" s="126">
        <v>20000</v>
      </c>
      <c r="I1137" s="126"/>
      <c r="J1137" s="126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</row>
    <row r="1138" spans="1:60" s="70" customFormat="1" x14ac:dyDescent="0.25">
      <c r="A1138" s="123">
        <v>43313</v>
      </c>
      <c r="B1138" s="139" t="s">
        <v>282</v>
      </c>
      <c r="C1138" s="140" t="s">
        <v>224</v>
      </c>
      <c r="D1138" s="124">
        <v>43322</v>
      </c>
      <c r="E1138" s="125" t="s">
        <v>239</v>
      </c>
      <c r="F1138" s="70" t="s">
        <v>376</v>
      </c>
      <c r="H1138" s="126">
        <v>20000</v>
      </c>
      <c r="I1138" s="126"/>
      <c r="J1138" s="126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</row>
    <row r="1139" spans="1:60" s="70" customFormat="1" x14ac:dyDescent="0.25">
      <c r="A1139" s="123">
        <v>43313</v>
      </c>
      <c r="B1139" s="139" t="s">
        <v>282</v>
      </c>
      <c r="C1139" s="140" t="s">
        <v>224</v>
      </c>
      <c r="D1139" s="124">
        <v>43325</v>
      </c>
      <c r="E1139" s="125" t="s">
        <v>76</v>
      </c>
      <c r="F1139" s="70" t="s">
        <v>80</v>
      </c>
      <c r="H1139" s="126">
        <v>20000</v>
      </c>
      <c r="I1139" s="126"/>
      <c r="J1139" s="126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</row>
    <row r="1140" spans="1:60" s="70" customFormat="1" x14ac:dyDescent="0.25">
      <c r="A1140" s="123">
        <v>43313</v>
      </c>
      <c r="B1140" s="139" t="s">
        <v>282</v>
      </c>
      <c r="C1140" s="140" t="s">
        <v>224</v>
      </c>
      <c r="D1140" s="124">
        <v>43328</v>
      </c>
      <c r="E1140" s="125" t="s">
        <v>76</v>
      </c>
      <c r="F1140" s="70" t="s">
        <v>313</v>
      </c>
      <c r="H1140" s="126">
        <v>20000</v>
      </c>
      <c r="I1140" s="126"/>
      <c r="J1140" s="126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</row>
    <row r="1141" spans="1:60" s="70" customFormat="1" x14ac:dyDescent="0.25">
      <c r="A1141" s="123">
        <v>43313</v>
      </c>
      <c r="B1141" s="139" t="s">
        <v>282</v>
      </c>
      <c r="C1141" s="140" t="s">
        <v>224</v>
      </c>
      <c r="D1141" s="124">
        <v>43334</v>
      </c>
      <c r="E1141" s="125" t="s">
        <v>239</v>
      </c>
      <c r="F1141" s="70" t="s">
        <v>376</v>
      </c>
      <c r="H1141" s="126">
        <v>20000</v>
      </c>
      <c r="I1141" s="126"/>
      <c r="J1141" s="126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</row>
    <row r="1142" spans="1:60" s="70" customFormat="1" x14ac:dyDescent="0.25">
      <c r="A1142" s="123">
        <v>43313</v>
      </c>
      <c r="B1142" s="139" t="s">
        <v>282</v>
      </c>
      <c r="C1142" s="140" t="s">
        <v>224</v>
      </c>
      <c r="D1142" s="124">
        <v>43336</v>
      </c>
      <c r="E1142" s="125" t="s">
        <v>76</v>
      </c>
      <c r="F1142" s="70" t="s">
        <v>93</v>
      </c>
      <c r="H1142" s="126">
        <v>20000</v>
      </c>
      <c r="I1142" s="126"/>
      <c r="J1142" s="126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</row>
    <row r="1143" spans="1:60" s="70" customFormat="1" x14ac:dyDescent="0.25">
      <c r="A1143" s="123">
        <v>43313</v>
      </c>
      <c r="B1143" s="139" t="s">
        <v>282</v>
      </c>
      <c r="C1143" s="140" t="s">
        <v>224</v>
      </c>
      <c r="D1143" s="124">
        <v>43339</v>
      </c>
      <c r="E1143" s="125" t="s">
        <v>76</v>
      </c>
      <c r="F1143" s="70" t="s">
        <v>127</v>
      </c>
      <c r="H1143" s="126">
        <v>20000</v>
      </c>
      <c r="I1143" s="126"/>
      <c r="J1143" s="126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</row>
    <row r="1144" spans="1:60" s="70" customFormat="1" x14ac:dyDescent="0.25">
      <c r="A1144" s="123">
        <v>43313</v>
      </c>
      <c r="B1144" s="139" t="s">
        <v>282</v>
      </c>
      <c r="C1144" s="140" t="s">
        <v>224</v>
      </c>
      <c r="D1144" s="124">
        <v>43342</v>
      </c>
      <c r="E1144" s="125" t="s">
        <v>76</v>
      </c>
      <c r="F1144" s="70" t="s">
        <v>653</v>
      </c>
      <c r="H1144" s="126">
        <v>20000</v>
      </c>
      <c r="I1144" s="126"/>
      <c r="J1144" s="126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</row>
    <row r="1145" spans="1:60" s="70" customFormat="1" x14ac:dyDescent="0.25">
      <c r="A1145" s="123">
        <v>43313</v>
      </c>
      <c r="B1145" s="139" t="s">
        <v>282</v>
      </c>
      <c r="C1145" s="140" t="s">
        <v>224</v>
      </c>
      <c r="D1145" s="124">
        <v>43343</v>
      </c>
      <c r="E1145" s="125" t="s">
        <v>76</v>
      </c>
      <c r="F1145" s="70" t="s">
        <v>912</v>
      </c>
      <c r="H1145" s="126">
        <v>20000</v>
      </c>
      <c r="I1145" s="126"/>
      <c r="J1145" s="126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</row>
    <row r="1146" spans="1:60" s="70" customFormat="1" x14ac:dyDescent="0.25">
      <c r="A1146" s="123">
        <v>43313</v>
      </c>
      <c r="B1146" s="139" t="s">
        <v>282</v>
      </c>
      <c r="C1146" s="140" t="s">
        <v>224</v>
      </c>
      <c r="D1146" s="124">
        <v>43343</v>
      </c>
      <c r="E1146" s="125" t="s">
        <v>76</v>
      </c>
      <c r="F1146" s="70" t="s">
        <v>913</v>
      </c>
      <c r="H1146" s="126">
        <v>20000</v>
      </c>
      <c r="I1146" s="126"/>
      <c r="J1146" s="12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</row>
    <row r="1147" spans="1:60" s="70" customFormat="1" x14ac:dyDescent="0.25">
      <c r="A1147" s="123">
        <v>43313</v>
      </c>
      <c r="B1147" s="139" t="s">
        <v>282</v>
      </c>
      <c r="C1147" s="140" t="s">
        <v>224</v>
      </c>
      <c r="D1147" s="124">
        <v>43343</v>
      </c>
      <c r="E1147" s="125" t="s">
        <v>76</v>
      </c>
      <c r="F1147" s="70" t="s">
        <v>14</v>
      </c>
      <c r="H1147" s="126">
        <v>20000</v>
      </c>
      <c r="I1147" s="126"/>
      <c r="J1147" s="126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</row>
    <row r="1148" spans="1:60" s="70" customFormat="1" x14ac:dyDescent="0.25">
      <c r="A1148" s="123">
        <v>43313</v>
      </c>
      <c r="B1148" s="139" t="s">
        <v>282</v>
      </c>
      <c r="C1148" s="140" t="s">
        <v>224</v>
      </c>
      <c r="D1148" s="124">
        <v>43315</v>
      </c>
      <c r="E1148" s="125" t="s">
        <v>76</v>
      </c>
      <c r="F1148" s="70" t="s">
        <v>764</v>
      </c>
      <c r="H1148" s="126">
        <v>20037</v>
      </c>
      <c r="I1148" s="126"/>
      <c r="J1148" s="126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</row>
    <row r="1149" spans="1:60" s="70" customFormat="1" x14ac:dyDescent="0.25">
      <c r="A1149" s="123">
        <v>43313</v>
      </c>
      <c r="B1149" s="139" t="s">
        <v>282</v>
      </c>
      <c r="C1149" s="140" t="s">
        <v>224</v>
      </c>
      <c r="D1149" s="124">
        <v>43343</v>
      </c>
      <c r="E1149" s="125" t="s">
        <v>76</v>
      </c>
      <c r="F1149" s="70" t="s">
        <v>764</v>
      </c>
      <c r="H1149" s="126">
        <v>20037</v>
      </c>
      <c r="I1149" s="126"/>
      <c r="J1149" s="126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</row>
    <row r="1150" spans="1:60" s="70" customFormat="1" x14ac:dyDescent="0.25">
      <c r="A1150" s="123">
        <v>43313</v>
      </c>
      <c r="B1150" s="139" t="s">
        <v>282</v>
      </c>
      <c r="C1150" s="140" t="s">
        <v>224</v>
      </c>
      <c r="D1150" s="124">
        <v>43315</v>
      </c>
      <c r="E1150" s="125" t="s">
        <v>76</v>
      </c>
      <c r="F1150" s="70" t="s">
        <v>17</v>
      </c>
      <c r="H1150" s="126">
        <v>20072</v>
      </c>
      <c r="I1150" s="126"/>
      <c r="J1150" s="126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</row>
    <row r="1151" spans="1:60" s="70" customFormat="1" x14ac:dyDescent="0.25">
      <c r="A1151" s="123">
        <v>43313</v>
      </c>
      <c r="B1151" s="139" t="s">
        <v>282</v>
      </c>
      <c r="C1151" s="140" t="s">
        <v>224</v>
      </c>
      <c r="D1151" s="124">
        <v>43343</v>
      </c>
      <c r="E1151" s="125" t="s">
        <v>76</v>
      </c>
      <c r="F1151" s="70" t="s">
        <v>17</v>
      </c>
      <c r="H1151" s="126">
        <v>20072</v>
      </c>
      <c r="I1151" s="126"/>
      <c r="J1151" s="126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</row>
    <row r="1152" spans="1:60" s="70" customFormat="1" x14ac:dyDescent="0.25">
      <c r="A1152" s="123">
        <v>43313</v>
      </c>
      <c r="B1152" s="139" t="s">
        <v>282</v>
      </c>
      <c r="C1152" s="140" t="s">
        <v>224</v>
      </c>
      <c r="D1152" s="124">
        <v>43332</v>
      </c>
      <c r="E1152" s="125" t="s">
        <v>76</v>
      </c>
      <c r="F1152" s="70" t="s">
        <v>18</v>
      </c>
      <c r="H1152" s="126">
        <v>20080</v>
      </c>
      <c r="I1152" s="126"/>
      <c r="J1152" s="126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</row>
    <row r="1153" spans="1:60" s="70" customFormat="1" x14ac:dyDescent="0.25">
      <c r="A1153" s="123">
        <v>43313</v>
      </c>
      <c r="B1153" s="139" t="s">
        <v>282</v>
      </c>
      <c r="C1153" s="140" t="s">
        <v>224</v>
      </c>
      <c r="D1153" s="124">
        <v>43329</v>
      </c>
      <c r="E1153" s="125" t="s">
        <v>76</v>
      </c>
      <c r="F1153" s="70" t="s">
        <v>140</v>
      </c>
      <c r="H1153" s="126">
        <v>20096</v>
      </c>
      <c r="I1153" s="126"/>
      <c r="J1153" s="126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</row>
    <row r="1154" spans="1:60" s="70" customFormat="1" x14ac:dyDescent="0.25">
      <c r="A1154" s="123">
        <v>43313</v>
      </c>
      <c r="B1154" s="139" t="s">
        <v>282</v>
      </c>
      <c r="C1154" s="140" t="s">
        <v>224</v>
      </c>
      <c r="D1154" s="124">
        <v>43325</v>
      </c>
      <c r="E1154" s="125" t="s">
        <v>76</v>
      </c>
      <c r="F1154" s="70" t="s">
        <v>4</v>
      </c>
      <c r="H1154" s="126">
        <v>20097</v>
      </c>
      <c r="I1154" s="126"/>
      <c r="J1154" s="126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</row>
    <row r="1155" spans="1:60" s="70" customFormat="1" x14ac:dyDescent="0.25">
      <c r="A1155" s="123">
        <v>43313</v>
      </c>
      <c r="B1155" s="139" t="s">
        <v>282</v>
      </c>
      <c r="C1155" s="140" t="s">
        <v>224</v>
      </c>
      <c r="D1155" s="124">
        <v>43315</v>
      </c>
      <c r="E1155" s="125" t="s">
        <v>239</v>
      </c>
      <c r="F1155" s="70" t="s">
        <v>132</v>
      </c>
      <c r="H1155" s="126">
        <v>20100</v>
      </c>
      <c r="I1155" s="126"/>
      <c r="J1155" s="126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</row>
    <row r="1156" spans="1:60" s="70" customFormat="1" x14ac:dyDescent="0.25">
      <c r="A1156" s="123">
        <v>43313</v>
      </c>
      <c r="B1156" s="139" t="s">
        <v>282</v>
      </c>
      <c r="C1156" s="140" t="s">
        <v>224</v>
      </c>
      <c r="D1156" s="124">
        <v>43334</v>
      </c>
      <c r="E1156" s="125" t="s">
        <v>239</v>
      </c>
      <c r="F1156" s="70" t="s">
        <v>21</v>
      </c>
      <c r="H1156" s="126">
        <v>20109</v>
      </c>
      <c r="I1156" s="126"/>
      <c r="J1156" s="12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</row>
    <row r="1157" spans="1:60" s="70" customFormat="1" x14ac:dyDescent="0.25">
      <c r="A1157" s="123">
        <v>43313</v>
      </c>
      <c r="B1157" s="139" t="s">
        <v>282</v>
      </c>
      <c r="C1157" s="140" t="s">
        <v>224</v>
      </c>
      <c r="D1157" s="124">
        <v>43318</v>
      </c>
      <c r="E1157" s="125" t="s">
        <v>76</v>
      </c>
      <c r="F1157" s="70" t="s">
        <v>261</v>
      </c>
      <c r="H1157" s="126">
        <v>40000</v>
      </c>
      <c r="I1157" s="126"/>
      <c r="J1157" s="126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</row>
    <row r="1158" spans="1:60" s="70" customFormat="1" x14ac:dyDescent="0.25">
      <c r="A1158" s="123">
        <v>43313</v>
      </c>
      <c r="B1158" s="139" t="s">
        <v>282</v>
      </c>
      <c r="C1158" s="140" t="s">
        <v>224</v>
      </c>
      <c r="D1158" s="124">
        <v>43318</v>
      </c>
      <c r="E1158" s="125" t="s">
        <v>239</v>
      </c>
      <c r="F1158" s="70" t="s">
        <v>13</v>
      </c>
      <c r="H1158" s="126">
        <v>40000</v>
      </c>
      <c r="I1158" s="126"/>
      <c r="J1158" s="126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</row>
    <row r="1159" spans="1:60" s="70" customFormat="1" x14ac:dyDescent="0.25">
      <c r="A1159" s="123">
        <v>43313</v>
      </c>
      <c r="B1159" s="139" t="s">
        <v>282</v>
      </c>
      <c r="C1159" s="140" t="s">
        <v>224</v>
      </c>
      <c r="D1159" s="124">
        <v>43341</v>
      </c>
      <c r="E1159" s="125" t="s">
        <v>76</v>
      </c>
      <c r="F1159" s="70" t="s">
        <v>413</v>
      </c>
      <c r="H1159" s="126">
        <v>40000</v>
      </c>
      <c r="I1159" s="126"/>
      <c r="J1159" s="126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</row>
    <row r="1160" spans="1:60" s="70" customFormat="1" x14ac:dyDescent="0.25">
      <c r="A1160" s="123">
        <v>43313</v>
      </c>
      <c r="B1160" s="139" t="s">
        <v>282</v>
      </c>
      <c r="C1160" s="140" t="s">
        <v>224</v>
      </c>
      <c r="D1160" s="124">
        <v>43333</v>
      </c>
      <c r="E1160" s="125" t="s">
        <v>76</v>
      </c>
      <c r="F1160" s="70" t="s">
        <v>94</v>
      </c>
      <c r="H1160" s="126">
        <v>40054</v>
      </c>
      <c r="I1160" s="126"/>
      <c r="J1160" s="126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</row>
    <row r="1161" spans="1:60" s="70" customFormat="1" x14ac:dyDescent="0.25">
      <c r="A1161" s="123">
        <v>43313</v>
      </c>
      <c r="B1161" s="139" t="s">
        <v>282</v>
      </c>
      <c r="C1161" s="140" t="s">
        <v>224</v>
      </c>
      <c r="D1161" s="124">
        <v>43332</v>
      </c>
      <c r="E1161" s="125" t="s">
        <v>239</v>
      </c>
      <c r="F1161" s="70" t="s">
        <v>19</v>
      </c>
      <c r="H1161" s="126">
        <v>40094</v>
      </c>
      <c r="I1161" s="126"/>
      <c r="J1161" s="126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</row>
    <row r="1162" spans="1:60" s="70" customFormat="1" x14ac:dyDescent="0.25">
      <c r="A1162" s="123">
        <v>43313</v>
      </c>
      <c r="B1162" s="139" t="s">
        <v>282</v>
      </c>
      <c r="C1162" s="140" t="s">
        <v>224</v>
      </c>
      <c r="D1162" s="124">
        <v>43326</v>
      </c>
      <c r="E1162" s="125" t="s">
        <v>76</v>
      </c>
      <c r="F1162" s="70" t="s">
        <v>198</v>
      </c>
      <c r="H1162" s="126">
        <v>80000</v>
      </c>
      <c r="I1162" s="126"/>
      <c r="J1162" s="126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</row>
    <row r="1163" spans="1:60" s="70" customFormat="1" x14ac:dyDescent="0.25">
      <c r="A1163" s="123">
        <v>43313</v>
      </c>
      <c r="B1163" s="139" t="s">
        <v>282</v>
      </c>
      <c r="C1163" s="140" t="s">
        <v>224</v>
      </c>
      <c r="D1163" s="124">
        <v>43333</v>
      </c>
      <c r="E1163" s="125" t="s">
        <v>76</v>
      </c>
      <c r="F1163" s="70" t="s">
        <v>207</v>
      </c>
      <c r="H1163" s="126">
        <v>80025</v>
      </c>
      <c r="I1163" s="126"/>
      <c r="J1163" s="126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</row>
    <row r="1164" spans="1:60" s="70" customFormat="1" x14ac:dyDescent="0.25">
      <c r="A1164" s="123">
        <v>43313</v>
      </c>
      <c r="B1164" s="139" t="s">
        <v>282</v>
      </c>
      <c r="C1164" s="140" t="s">
        <v>224</v>
      </c>
      <c r="D1164" s="124">
        <v>43314</v>
      </c>
      <c r="E1164" s="125" t="s">
        <v>76</v>
      </c>
      <c r="F1164" s="70" t="s">
        <v>85</v>
      </c>
      <c r="H1164" s="126">
        <v>90000</v>
      </c>
      <c r="I1164" s="126"/>
      <c r="J1164" s="126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</row>
    <row r="1165" spans="1:60" s="70" customFormat="1" x14ac:dyDescent="0.25">
      <c r="A1165" s="123">
        <v>43313</v>
      </c>
      <c r="B1165" s="139" t="s">
        <v>282</v>
      </c>
      <c r="C1165" s="140" t="s">
        <v>224</v>
      </c>
      <c r="D1165" s="124">
        <v>43318</v>
      </c>
      <c r="E1165" s="125" t="s">
        <v>76</v>
      </c>
      <c r="F1165" s="70" t="s">
        <v>145</v>
      </c>
      <c r="H1165" s="126">
        <v>100000</v>
      </c>
      <c r="I1165" s="126"/>
      <c r="J1165" s="126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</row>
    <row r="1166" spans="1:60" s="70" customFormat="1" x14ac:dyDescent="0.25">
      <c r="A1166" s="123">
        <v>43313</v>
      </c>
      <c r="B1166" s="139" t="s">
        <v>282</v>
      </c>
      <c r="C1166" s="140" t="s">
        <v>224</v>
      </c>
      <c r="D1166" s="124">
        <v>43339</v>
      </c>
      <c r="E1166" s="125" t="s">
        <v>76</v>
      </c>
      <c r="F1166" s="70" t="s">
        <v>27</v>
      </c>
      <c r="H1166" s="126">
        <v>100000</v>
      </c>
      <c r="I1166" s="126"/>
      <c r="J1166" s="12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</row>
    <row r="1167" spans="1:60" s="70" customFormat="1" x14ac:dyDescent="0.25">
      <c r="A1167" s="123">
        <v>43313</v>
      </c>
      <c r="B1167" s="139" t="s">
        <v>282</v>
      </c>
      <c r="C1167" s="140" t="s">
        <v>224</v>
      </c>
      <c r="D1167" s="124">
        <v>43339</v>
      </c>
      <c r="E1167" s="125" t="s">
        <v>239</v>
      </c>
      <c r="F1167" s="70" t="s">
        <v>416</v>
      </c>
      <c r="H1167" s="126">
        <v>120000</v>
      </c>
      <c r="I1167" s="126"/>
      <c r="J1167" s="126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</row>
    <row r="1168" spans="1:60" s="70" customFormat="1" x14ac:dyDescent="0.25">
      <c r="A1168" s="123">
        <v>43313</v>
      </c>
      <c r="B1168" s="139" t="s">
        <v>282</v>
      </c>
      <c r="C1168" s="140" t="s">
        <v>224</v>
      </c>
      <c r="D1168" s="124">
        <v>43314</v>
      </c>
      <c r="E1168" s="125" t="s">
        <v>76</v>
      </c>
      <c r="F1168" s="70" t="s">
        <v>408</v>
      </c>
      <c r="H1168" s="126">
        <v>150000</v>
      </c>
      <c r="I1168" s="126"/>
      <c r="J1168" s="126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</row>
    <row r="1169" spans="1:60" s="70" customFormat="1" x14ac:dyDescent="0.25">
      <c r="A1169" s="123">
        <v>43313</v>
      </c>
      <c r="B1169" s="139" t="s">
        <v>282</v>
      </c>
      <c r="C1169" s="140" t="s">
        <v>224</v>
      </c>
      <c r="D1169" s="124">
        <v>43332</v>
      </c>
      <c r="E1169" s="125" t="s">
        <v>76</v>
      </c>
      <c r="F1169" s="70" t="s">
        <v>933</v>
      </c>
      <c r="H1169" s="126">
        <v>150101</v>
      </c>
      <c r="I1169" s="126"/>
      <c r="J1169" s="126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</row>
    <row r="1170" spans="1:60" s="70" customFormat="1" x14ac:dyDescent="0.25">
      <c r="A1170" s="141">
        <v>43313</v>
      </c>
      <c r="B1170" s="142" t="s">
        <v>282</v>
      </c>
      <c r="C1170" s="141" t="s">
        <v>224</v>
      </c>
      <c r="D1170" s="143">
        <v>43332</v>
      </c>
      <c r="E1170" s="144" t="s">
        <v>76</v>
      </c>
      <c r="F1170" s="142" t="s">
        <v>205</v>
      </c>
      <c r="G1170" s="142"/>
      <c r="H1170" s="145">
        <v>240102</v>
      </c>
      <c r="I1170" s="145"/>
      <c r="J1170" s="145"/>
      <c r="K1170" s="142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</row>
    <row r="1171" spans="1:60" s="70" customFormat="1" x14ac:dyDescent="0.25">
      <c r="A1171" s="123">
        <v>43344</v>
      </c>
      <c r="B1171" s="139" t="s">
        <v>282</v>
      </c>
      <c r="C1171" s="140" t="s">
        <v>224</v>
      </c>
      <c r="D1171" s="124">
        <v>43346</v>
      </c>
      <c r="E1171" s="125" t="s">
        <v>76</v>
      </c>
      <c r="F1171" s="70" t="s">
        <v>953</v>
      </c>
      <c r="H1171" s="126">
        <v>800</v>
      </c>
      <c r="I1171" s="126"/>
      <c r="J1171" s="126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</row>
    <row r="1172" spans="1:60" s="70" customFormat="1" x14ac:dyDescent="0.25">
      <c r="A1172" s="123">
        <v>43344</v>
      </c>
      <c r="B1172" s="139" t="s">
        <v>282</v>
      </c>
      <c r="C1172" s="140" t="s">
        <v>224</v>
      </c>
      <c r="D1172" s="124">
        <v>43346</v>
      </c>
      <c r="E1172" s="125" t="s">
        <v>76</v>
      </c>
      <c r="F1172" s="70" t="s">
        <v>2</v>
      </c>
      <c r="H1172" s="126">
        <v>20000</v>
      </c>
      <c r="I1172" s="126"/>
      <c r="J1172" s="126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</row>
    <row r="1173" spans="1:60" s="70" customFormat="1" x14ac:dyDescent="0.25">
      <c r="A1173" s="123">
        <v>43344</v>
      </c>
      <c r="B1173" s="139" t="s">
        <v>282</v>
      </c>
      <c r="C1173" s="140" t="s">
        <v>224</v>
      </c>
      <c r="D1173" s="124">
        <v>43348</v>
      </c>
      <c r="E1173" s="125" t="s">
        <v>76</v>
      </c>
      <c r="F1173" s="70" t="s">
        <v>9</v>
      </c>
      <c r="H1173" s="126">
        <v>20000</v>
      </c>
      <c r="I1173" s="126"/>
      <c r="J1173" s="126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</row>
    <row r="1174" spans="1:60" s="70" customFormat="1" x14ac:dyDescent="0.25">
      <c r="A1174" s="123">
        <v>43344</v>
      </c>
      <c r="B1174" s="139" t="s">
        <v>282</v>
      </c>
      <c r="C1174" s="140" t="s">
        <v>224</v>
      </c>
      <c r="D1174" s="124">
        <v>43348</v>
      </c>
      <c r="E1174" s="125" t="s">
        <v>76</v>
      </c>
      <c r="F1174" s="70" t="s">
        <v>131</v>
      </c>
      <c r="H1174" s="126">
        <v>20000</v>
      </c>
      <c r="I1174" s="126"/>
      <c r="J1174" s="126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</row>
    <row r="1175" spans="1:60" s="70" customFormat="1" x14ac:dyDescent="0.25">
      <c r="A1175" s="123">
        <v>43344</v>
      </c>
      <c r="B1175" s="139" t="s">
        <v>282</v>
      </c>
      <c r="C1175" s="140" t="s">
        <v>224</v>
      </c>
      <c r="D1175" s="124">
        <v>43348</v>
      </c>
      <c r="E1175" s="125" t="s">
        <v>76</v>
      </c>
      <c r="F1175" s="70" t="s">
        <v>206</v>
      </c>
      <c r="H1175" s="126">
        <v>20000</v>
      </c>
      <c r="I1175" s="126"/>
      <c r="J1175" s="126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</row>
    <row r="1176" spans="1:60" s="70" customFormat="1" x14ac:dyDescent="0.25">
      <c r="A1176" s="123">
        <v>43344</v>
      </c>
      <c r="B1176" s="139" t="s">
        <v>282</v>
      </c>
      <c r="C1176" s="140" t="s">
        <v>224</v>
      </c>
      <c r="D1176" s="124">
        <v>43350</v>
      </c>
      <c r="E1176" s="125" t="s">
        <v>76</v>
      </c>
      <c r="F1176" s="70" t="s">
        <v>87</v>
      </c>
      <c r="H1176" s="126">
        <v>20000</v>
      </c>
      <c r="I1176" s="126"/>
      <c r="J1176" s="12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</row>
    <row r="1177" spans="1:60" s="70" customFormat="1" x14ac:dyDescent="0.25">
      <c r="A1177" s="123">
        <v>43344</v>
      </c>
      <c r="B1177" s="139" t="s">
        <v>282</v>
      </c>
      <c r="C1177" s="140" t="s">
        <v>224</v>
      </c>
      <c r="D1177" s="124">
        <v>43353</v>
      </c>
      <c r="E1177" s="125" t="s">
        <v>239</v>
      </c>
      <c r="F1177" s="70" t="s">
        <v>13</v>
      </c>
      <c r="H1177" s="126">
        <v>20000</v>
      </c>
      <c r="I1177" s="126"/>
      <c r="J1177" s="126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</row>
    <row r="1178" spans="1:60" s="70" customFormat="1" x14ac:dyDescent="0.25">
      <c r="A1178" s="123">
        <v>43344</v>
      </c>
      <c r="B1178" s="139" t="s">
        <v>282</v>
      </c>
      <c r="C1178" s="140" t="s">
        <v>224</v>
      </c>
      <c r="D1178" s="124">
        <v>43357</v>
      </c>
      <c r="E1178" s="125" t="s">
        <v>76</v>
      </c>
      <c r="F1178" s="70" t="s">
        <v>466</v>
      </c>
      <c r="H1178" s="126">
        <v>20000</v>
      </c>
      <c r="I1178" s="126"/>
      <c r="J1178" s="126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</row>
    <row r="1179" spans="1:60" s="70" customFormat="1" x14ac:dyDescent="0.25">
      <c r="A1179" s="123">
        <v>43344</v>
      </c>
      <c r="B1179" s="139" t="s">
        <v>282</v>
      </c>
      <c r="C1179" s="140" t="s">
        <v>224</v>
      </c>
      <c r="D1179" s="124">
        <v>43364</v>
      </c>
      <c r="E1179" s="125" t="s">
        <v>239</v>
      </c>
      <c r="F1179" s="70" t="s">
        <v>418</v>
      </c>
      <c r="H1179" s="126">
        <v>20000</v>
      </c>
      <c r="I1179" s="126"/>
      <c r="J1179" s="126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</row>
    <row r="1180" spans="1:60" s="70" customFormat="1" x14ac:dyDescent="0.25">
      <c r="A1180" s="123">
        <v>43344</v>
      </c>
      <c r="B1180" s="139" t="s">
        <v>282</v>
      </c>
      <c r="C1180" s="140" t="s">
        <v>224</v>
      </c>
      <c r="D1180" s="124">
        <v>43369</v>
      </c>
      <c r="E1180" s="125" t="s">
        <v>76</v>
      </c>
      <c r="F1180" s="70" t="s">
        <v>127</v>
      </c>
      <c r="H1180" s="126">
        <v>20000</v>
      </c>
      <c r="I1180" s="126"/>
      <c r="J1180" s="126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</row>
    <row r="1181" spans="1:60" s="70" customFormat="1" x14ac:dyDescent="0.25">
      <c r="A1181" s="123">
        <v>43344</v>
      </c>
      <c r="B1181" s="139" t="s">
        <v>282</v>
      </c>
      <c r="C1181" s="140" t="s">
        <v>224</v>
      </c>
      <c r="D1181" s="124">
        <v>43370</v>
      </c>
      <c r="E1181" s="125" t="s">
        <v>76</v>
      </c>
      <c r="F1181" s="70" t="s">
        <v>93</v>
      </c>
      <c r="H1181" s="126">
        <v>20000</v>
      </c>
      <c r="I1181" s="126"/>
      <c r="J1181" s="126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</row>
    <row r="1182" spans="1:60" s="70" customFormat="1" x14ac:dyDescent="0.25">
      <c r="A1182" s="123">
        <v>43344</v>
      </c>
      <c r="B1182" s="139" t="s">
        <v>282</v>
      </c>
      <c r="C1182" s="140" t="s">
        <v>224</v>
      </c>
      <c r="D1182" s="124">
        <v>43371</v>
      </c>
      <c r="E1182" s="125" t="s">
        <v>76</v>
      </c>
      <c r="F1182" s="70" t="s">
        <v>14</v>
      </c>
      <c r="H1182" s="126">
        <v>20000</v>
      </c>
      <c r="I1182" s="126"/>
      <c r="J1182" s="126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</row>
    <row r="1183" spans="1:60" s="70" customFormat="1" x14ac:dyDescent="0.25">
      <c r="A1183" s="123">
        <v>43344</v>
      </c>
      <c r="B1183" s="139" t="s">
        <v>282</v>
      </c>
      <c r="C1183" s="140" t="s">
        <v>224</v>
      </c>
      <c r="D1183" s="124">
        <v>43371</v>
      </c>
      <c r="E1183" s="125" t="s">
        <v>76</v>
      </c>
      <c r="F1183" s="70" t="s">
        <v>313</v>
      </c>
      <c r="H1183" s="126">
        <v>20000</v>
      </c>
      <c r="I1183" s="126"/>
      <c r="J1183" s="126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</row>
    <row r="1184" spans="1:60" s="70" customFormat="1" x14ac:dyDescent="0.25">
      <c r="A1184" s="123">
        <v>43344</v>
      </c>
      <c r="B1184" s="139" t="s">
        <v>282</v>
      </c>
      <c r="C1184" s="140" t="s">
        <v>224</v>
      </c>
      <c r="D1184" s="124">
        <v>43371</v>
      </c>
      <c r="E1184" s="125" t="s">
        <v>76</v>
      </c>
      <c r="F1184" s="70" t="s">
        <v>9</v>
      </c>
      <c r="H1184" s="126">
        <v>20000</v>
      </c>
      <c r="I1184" s="126"/>
      <c r="J1184" s="126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</row>
    <row r="1185" spans="1:60" s="70" customFormat="1" x14ac:dyDescent="0.25">
      <c r="A1185" s="123">
        <v>43344</v>
      </c>
      <c r="B1185" s="139" t="s">
        <v>282</v>
      </c>
      <c r="C1185" s="140" t="s">
        <v>224</v>
      </c>
      <c r="D1185" s="124">
        <v>43371</v>
      </c>
      <c r="E1185" s="125" t="s">
        <v>76</v>
      </c>
      <c r="F1185" s="70" t="s">
        <v>131</v>
      </c>
      <c r="H1185" s="126">
        <v>20000</v>
      </c>
      <c r="I1185" s="126"/>
      <c r="J1185" s="126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</row>
    <row r="1186" spans="1:60" s="70" customFormat="1" x14ac:dyDescent="0.25">
      <c r="A1186" s="123">
        <v>43344</v>
      </c>
      <c r="B1186" s="139" t="s">
        <v>282</v>
      </c>
      <c r="C1186" s="140" t="s">
        <v>224</v>
      </c>
      <c r="D1186" s="124">
        <v>43371</v>
      </c>
      <c r="E1186" s="125" t="s">
        <v>239</v>
      </c>
      <c r="F1186" s="70" t="s">
        <v>466</v>
      </c>
      <c r="H1186" s="126">
        <v>20000</v>
      </c>
      <c r="I1186" s="126"/>
      <c r="J1186" s="12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</row>
    <row r="1187" spans="1:60" s="70" customFormat="1" x14ac:dyDescent="0.25">
      <c r="A1187" s="123">
        <v>43344</v>
      </c>
      <c r="B1187" s="139" t="s">
        <v>282</v>
      </c>
      <c r="C1187" s="140" t="s">
        <v>224</v>
      </c>
      <c r="D1187" s="124">
        <v>43369</v>
      </c>
      <c r="E1187" s="125" t="s">
        <v>76</v>
      </c>
      <c r="F1187" s="70" t="s">
        <v>764</v>
      </c>
      <c r="H1187" s="126">
        <v>20037</v>
      </c>
      <c r="I1187" s="126"/>
      <c r="J1187" s="126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</row>
    <row r="1188" spans="1:60" s="70" customFormat="1" x14ac:dyDescent="0.25">
      <c r="A1188" s="123">
        <v>43344</v>
      </c>
      <c r="B1188" s="139" t="s">
        <v>282</v>
      </c>
      <c r="C1188" s="140" t="s">
        <v>224</v>
      </c>
      <c r="D1188" s="124">
        <v>43369</v>
      </c>
      <c r="E1188" s="125" t="s">
        <v>76</v>
      </c>
      <c r="F1188" s="70" t="s">
        <v>17</v>
      </c>
      <c r="H1188" s="126">
        <v>20072</v>
      </c>
      <c r="I1188" s="126"/>
      <c r="J1188" s="126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</row>
    <row r="1189" spans="1:60" s="70" customFormat="1" x14ac:dyDescent="0.25">
      <c r="A1189" s="123">
        <v>43344</v>
      </c>
      <c r="B1189" s="139" t="s">
        <v>282</v>
      </c>
      <c r="C1189" s="140" t="s">
        <v>224</v>
      </c>
      <c r="D1189" s="124">
        <v>43363</v>
      </c>
      <c r="E1189" s="125" t="s">
        <v>76</v>
      </c>
      <c r="F1189" s="70" t="s">
        <v>895</v>
      </c>
      <c r="H1189" s="126">
        <v>20080</v>
      </c>
      <c r="I1189" s="126"/>
      <c r="J1189" s="126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</row>
    <row r="1190" spans="1:60" s="70" customFormat="1" x14ac:dyDescent="0.25">
      <c r="A1190" s="123">
        <v>43344</v>
      </c>
      <c r="B1190" s="139" t="s">
        <v>282</v>
      </c>
      <c r="C1190" s="140" t="s">
        <v>224</v>
      </c>
      <c r="D1190" s="124">
        <v>43350</v>
      </c>
      <c r="E1190" s="125" t="s">
        <v>239</v>
      </c>
      <c r="F1190" s="70" t="s">
        <v>132</v>
      </c>
      <c r="H1190" s="126">
        <v>20100</v>
      </c>
      <c r="I1190" s="126"/>
      <c r="J1190" s="126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</row>
    <row r="1191" spans="1:60" s="70" customFormat="1" x14ac:dyDescent="0.25">
      <c r="A1191" s="123">
        <v>43344</v>
      </c>
      <c r="B1191" s="139" t="s">
        <v>282</v>
      </c>
      <c r="C1191" s="140" t="s">
        <v>224</v>
      </c>
      <c r="D1191" s="124">
        <v>43348</v>
      </c>
      <c r="E1191" s="125" t="s">
        <v>76</v>
      </c>
      <c r="F1191" s="70" t="s">
        <v>87</v>
      </c>
      <c r="H1191" s="126">
        <v>40000</v>
      </c>
      <c r="I1191" s="126"/>
      <c r="J1191" s="126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</row>
    <row r="1192" spans="1:60" s="70" customFormat="1" x14ac:dyDescent="0.25">
      <c r="A1192" s="123">
        <v>43344</v>
      </c>
      <c r="B1192" s="139" t="s">
        <v>282</v>
      </c>
      <c r="C1192" s="140" t="s">
        <v>224</v>
      </c>
      <c r="D1192" s="124">
        <v>43353</v>
      </c>
      <c r="E1192" s="125" t="s">
        <v>239</v>
      </c>
      <c r="F1192" s="70" t="s">
        <v>201</v>
      </c>
      <c r="H1192" s="126">
        <v>40000</v>
      </c>
      <c r="I1192" s="126"/>
      <c r="J1192" s="126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</row>
    <row r="1193" spans="1:60" s="70" customFormat="1" x14ac:dyDescent="0.25">
      <c r="A1193" s="123">
        <v>43344</v>
      </c>
      <c r="B1193" s="139" t="s">
        <v>282</v>
      </c>
      <c r="C1193" s="140" t="s">
        <v>224</v>
      </c>
      <c r="D1193" s="124">
        <v>43353</v>
      </c>
      <c r="E1193" s="125" t="s">
        <v>76</v>
      </c>
      <c r="F1193" s="70" t="s">
        <v>261</v>
      </c>
      <c r="H1193" s="126">
        <v>40000</v>
      </c>
      <c r="I1193" s="126"/>
      <c r="J1193" s="126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</row>
    <row r="1194" spans="1:60" s="70" customFormat="1" x14ac:dyDescent="0.25">
      <c r="A1194" s="123">
        <v>43344</v>
      </c>
      <c r="B1194" s="139" t="s">
        <v>282</v>
      </c>
      <c r="C1194" s="140" t="s">
        <v>224</v>
      </c>
      <c r="D1194" s="124">
        <v>43364</v>
      </c>
      <c r="E1194" s="125" t="s">
        <v>239</v>
      </c>
      <c r="F1194" s="70" t="s">
        <v>77</v>
      </c>
      <c r="H1194" s="126">
        <v>40000</v>
      </c>
      <c r="I1194" s="126"/>
      <c r="J1194" s="126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</row>
    <row r="1195" spans="1:60" s="70" customFormat="1" x14ac:dyDescent="0.25">
      <c r="A1195" s="123">
        <v>43344</v>
      </c>
      <c r="B1195" s="139" t="s">
        <v>282</v>
      </c>
      <c r="C1195" s="140" t="s">
        <v>224</v>
      </c>
      <c r="D1195" s="124">
        <v>43364</v>
      </c>
      <c r="E1195" s="125" t="s">
        <v>239</v>
      </c>
      <c r="F1195" s="70" t="s">
        <v>417</v>
      </c>
      <c r="H1195" s="126">
        <v>40000</v>
      </c>
      <c r="I1195" s="126"/>
      <c r="J1195" s="126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</row>
    <row r="1196" spans="1:60" s="70" customFormat="1" x14ac:dyDescent="0.25">
      <c r="A1196" s="123">
        <v>43344</v>
      </c>
      <c r="B1196" s="139" t="s">
        <v>282</v>
      </c>
      <c r="C1196" s="140" t="s">
        <v>224</v>
      </c>
      <c r="D1196" s="124">
        <v>43364</v>
      </c>
      <c r="E1196" s="125" t="s">
        <v>76</v>
      </c>
      <c r="F1196" s="70" t="s">
        <v>874</v>
      </c>
      <c r="H1196" s="126">
        <v>47140</v>
      </c>
      <c r="I1196" s="126"/>
      <c r="J1196" s="12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</row>
    <row r="1197" spans="1:60" s="70" customFormat="1" x14ac:dyDescent="0.25">
      <c r="A1197" s="123">
        <v>43344</v>
      </c>
      <c r="B1197" s="139" t="s">
        <v>282</v>
      </c>
      <c r="C1197" s="140" t="s">
        <v>224</v>
      </c>
      <c r="D1197" s="124">
        <v>43348</v>
      </c>
      <c r="E1197" s="125" t="s">
        <v>76</v>
      </c>
      <c r="F1197" s="70" t="s">
        <v>822</v>
      </c>
      <c r="H1197" s="126">
        <v>60000</v>
      </c>
      <c r="I1197" s="126"/>
      <c r="J1197" s="126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</row>
    <row r="1198" spans="1:60" s="70" customFormat="1" x14ac:dyDescent="0.25">
      <c r="A1198" s="123">
        <v>43344</v>
      </c>
      <c r="B1198" s="139" t="s">
        <v>282</v>
      </c>
      <c r="C1198" s="140" t="s">
        <v>224</v>
      </c>
      <c r="D1198" s="124">
        <v>43353</v>
      </c>
      <c r="E1198" s="125" t="s">
        <v>76</v>
      </c>
      <c r="F1198" s="70" t="s">
        <v>413</v>
      </c>
      <c r="H1198" s="126">
        <v>60000</v>
      </c>
      <c r="I1198" s="126"/>
      <c r="J1198" s="126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</row>
    <row r="1199" spans="1:60" s="70" customFormat="1" x14ac:dyDescent="0.25">
      <c r="A1199" s="123">
        <v>43344</v>
      </c>
      <c r="B1199" s="139" t="s">
        <v>282</v>
      </c>
      <c r="C1199" s="140" t="s">
        <v>224</v>
      </c>
      <c r="D1199" s="124">
        <v>43353</v>
      </c>
      <c r="E1199" s="125" t="s">
        <v>129</v>
      </c>
      <c r="F1199" s="70" t="s">
        <v>384</v>
      </c>
      <c r="H1199" s="126">
        <v>60000</v>
      </c>
      <c r="I1199" s="126"/>
      <c r="J1199" s="126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</row>
    <row r="1200" spans="1:60" s="70" customFormat="1" x14ac:dyDescent="0.25">
      <c r="A1200" s="123">
        <v>43344</v>
      </c>
      <c r="B1200" s="139" t="s">
        <v>282</v>
      </c>
      <c r="C1200" s="140" t="s">
        <v>224</v>
      </c>
      <c r="D1200" s="124">
        <v>43350</v>
      </c>
      <c r="E1200" s="125" t="s">
        <v>76</v>
      </c>
      <c r="F1200" s="70" t="s">
        <v>6</v>
      </c>
      <c r="H1200" s="126">
        <v>60030</v>
      </c>
      <c r="I1200" s="126"/>
      <c r="J1200" s="126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</row>
    <row r="1201" spans="1:60" s="70" customFormat="1" x14ac:dyDescent="0.25">
      <c r="A1201" s="123">
        <v>43344</v>
      </c>
      <c r="B1201" s="139" t="s">
        <v>282</v>
      </c>
      <c r="C1201" s="140" t="s">
        <v>224</v>
      </c>
      <c r="D1201" s="124">
        <v>43348</v>
      </c>
      <c r="E1201" s="125" t="s">
        <v>129</v>
      </c>
      <c r="F1201" s="70" t="s">
        <v>314</v>
      </c>
      <c r="H1201" s="126">
        <v>60039</v>
      </c>
      <c r="I1201" s="126"/>
      <c r="J1201" s="126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</row>
    <row r="1202" spans="1:60" s="70" customFormat="1" x14ac:dyDescent="0.25">
      <c r="A1202" s="123">
        <v>43344</v>
      </c>
      <c r="B1202" s="139" t="s">
        <v>282</v>
      </c>
      <c r="C1202" s="140" t="s">
        <v>224</v>
      </c>
      <c r="D1202" s="124">
        <v>43364</v>
      </c>
      <c r="E1202" s="125" t="s">
        <v>239</v>
      </c>
      <c r="F1202" s="70" t="s">
        <v>954</v>
      </c>
      <c r="H1202" s="126">
        <v>80000</v>
      </c>
      <c r="I1202" s="126"/>
      <c r="J1202" s="126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</row>
    <row r="1203" spans="1:60" s="70" customFormat="1" x14ac:dyDescent="0.25">
      <c r="A1203" s="123">
        <v>43344</v>
      </c>
      <c r="B1203" s="139" t="s">
        <v>282</v>
      </c>
      <c r="C1203" s="140" t="s">
        <v>224</v>
      </c>
      <c r="D1203" s="124">
        <v>43371</v>
      </c>
      <c r="E1203" s="125" t="s">
        <v>76</v>
      </c>
      <c r="F1203" s="70" t="s">
        <v>955</v>
      </c>
      <c r="H1203" s="126">
        <v>93840</v>
      </c>
      <c r="I1203" s="126"/>
      <c r="J1203" s="126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</row>
    <row r="1204" spans="1:60" s="70" customFormat="1" x14ac:dyDescent="0.25">
      <c r="A1204" s="123">
        <v>43344</v>
      </c>
      <c r="B1204" s="139" t="s">
        <v>282</v>
      </c>
      <c r="C1204" s="140" t="s">
        <v>224</v>
      </c>
      <c r="D1204" s="124">
        <v>43354</v>
      </c>
      <c r="E1204" s="125" t="s">
        <v>76</v>
      </c>
      <c r="F1204" s="70" t="s">
        <v>956</v>
      </c>
      <c r="H1204" s="126">
        <v>117000</v>
      </c>
      <c r="I1204" s="126"/>
      <c r="J1204" s="126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</row>
    <row r="1205" spans="1:60" s="70" customFormat="1" x14ac:dyDescent="0.25">
      <c r="A1205" s="123">
        <v>43344</v>
      </c>
      <c r="B1205" s="139" t="s">
        <v>282</v>
      </c>
      <c r="C1205" s="140" t="s">
        <v>224</v>
      </c>
      <c r="D1205" s="124">
        <v>43353</v>
      </c>
      <c r="E1205" s="125" t="s">
        <v>129</v>
      </c>
      <c r="F1205" s="70" t="s">
        <v>249</v>
      </c>
      <c r="H1205" s="126">
        <v>120000</v>
      </c>
      <c r="I1205" s="126"/>
      <c r="J1205" s="126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</row>
    <row r="1206" spans="1:60" s="70" customFormat="1" x14ac:dyDescent="0.25">
      <c r="A1206" s="123">
        <v>43344</v>
      </c>
      <c r="B1206" s="139" t="s">
        <v>282</v>
      </c>
      <c r="C1206" s="140" t="s">
        <v>224</v>
      </c>
      <c r="D1206" s="124">
        <v>43357</v>
      </c>
      <c r="E1206" s="125" t="s">
        <v>239</v>
      </c>
      <c r="F1206" s="70" t="s">
        <v>586</v>
      </c>
      <c r="H1206" s="126">
        <v>120021</v>
      </c>
      <c r="I1206" s="126"/>
      <c r="J1206" s="12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</row>
    <row r="1207" spans="1:60" s="70" customFormat="1" x14ac:dyDescent="0.25">
      <c r="A1207" s="141">
        <v>43344</v>
      </c>
      <c r="B1207" s="142" t="s">
        <v>282</v>
      </c>
      <c r="C1207" s="141" t="s">
        <v>224</v>
      </c>
      <c r="D1207" s="143">
        <v>43364</v>
      </c>
      <c r="E1207" s="144" t="s">
        <v>129</v>
      </c>
      <c r="F1207" s="142" t="s">
        <v>381</v>
      </c>
      <c r="G1207" s="142"/>
      <c r="H1207" s="145">
        <v>240000</v>
      </c>
      <c r="I1207" s="145"/>
      <c r="J1207" s="145"/>
      <c r="K1207" s="142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</row>
    <row r="1208" spans="1:60" s="70" customFormat="1" x14ac:dyDescent="0.25">
      <c r="A1208" s="174">
        <v>43374</v>
      </c>
      <c r="B1208" s="175" t="s">
        <v>282</v>
      </c>
      <c r="C1208" s="174" t="s">
        <v>224</v>
      </c>
      <c r="D1208" s="176">
        <v>43374</v>
      </c>
      <c r="E1208" s="177" t="s">
        <v>76</v>
      </c>
      <c r="F1208" s="175" t="s">
        <v>430</v>
      </c>
      <c r="G1208" s="175"/>
      <c r="H1208" s="178">
        <v>20000</v>
      </c>
      <c r="I1208" s="145"/>
      <c r="J1208" s="145"/>
      <c r="K1208" s="142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</row>
    <row r="1209" spans="1:60" s="70" customFormat="1" x14ac:dyDescent="0.25">
      <c r="A1209" s="174">
        <v>43374</v>
      </c>
      <c r="B1209" s="175" t="s">
        <v>282</v>
      </c>
      <c r="C1209" s="174" t="s">
        <v>224</v>
      </c>
      <c r="D1209" s="176">
        <v>43374</v>
      </c>
      <c r="E1209" s="177" t="s">
        <v>76</v>
      </c>
      <c r="F1209" s="175" t="s">
        <v>912</v>
      </c>
      <c r="G1209" s="175"/>
      <c r="H1209" s="178">
        <v>20000</v>
      </c>
      <c r="I1209" s="145"/>
      <c r="J1209" s="145"/>
      <c r="K1209" s="142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</row>
    <row r="1210" spans="1:60" s="70" customFormat="1" x14ac:dyDescent="0.25">
      <c r="A1210" s="174">
        <v>43374</v>
      </c>
      <c r="B1210" s="175" t="s">
        <v>282</v>
      </c>
      <c r="C1210" s="174" t="s">
        <v>224</v>
      </c>
      <c r="D1210" s="176">
        <v>43374</v>
      </c>
      <c r="E1210" s="177" t="s">
        <v>76</v>
      </c>
      <c r="F1210" s="175" t="s">
        <v>913</v>
      </c>
      <c r="G1210" s="175"/>
      <c r="H1210" s="178">
        <v>20000</v>
      </c>
      <c r="I1210" s="145"/>
      <c r="J1210" s="145"/>
      <c r="K1210" s="142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</row>
    <row r="1211" spans="1:60" s="70" customFormat="1" x14ac:dyDescent="0.25">
      <c r="A1211" s="174">
        <v>43374</v>
      </c>
      <c r="B1211" s="175" t="s">
        <v>282</v>
      </c>
      <c r="C1211" s="174" t="s">
        <v>224</v>
      </c>
      <c r="D1211" s="176">
        <v>43374</v>
      </c>
      <c r="E1211" s="177" t="s">
        <v>76</v>
      </c>
      <c r="F1211" s="175" t="s">
        <v>94</v>
      </c>
      <c r="G1211" s="175"/>
      <c r="H1211" s="178">
        <v>20054</v>
      </c>
      <c r="I1211" s="145"/>
      <c r="J1211" s="145"/>
      <c r="K1211" s="142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</row>
    <row r="1212" spans="1:60" s="70" customFormat="1" x14ac:dyDescent="0.25">
      <c r="A1212" s="174">
        <v>43374</v>
      </c>
      <c r="B1212" s="175" t="s">
        <v>282</v>
      </c>
      <c r="C1212" s="174" t="s">
        <v>224</v>
      </c>
      <c r="D1212" s="176">
        <v>43374</v>
      </c>
      <c r="E1212" s="177" t="s">
        <v>239</v>
      </c>
      <c r="F1212" s="175" t="s">
        <v>21</v>
      </c>
      <c r="G1212" s="175"/>
      <c r="H1212" s="178">
        <v>20109</v>
      </c>
      <c r="I1212" s="145"/>
      <c r="J1212" s="145"/>
      <c r="K1212" s="14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</row>
    <row r="1213" spans="1:60" s="70" customFormat="1" x14ac:dyDescent="0.25">
      <c r="A1213" s="174">
        <v>43374</v>
      </c>
      <c r="B1213" s="175" t="s">
        <v>282</v>
      </c>
      <c r="C1213" s="174" t="s">
        <v>224</v>
      </c>
      <c r="D1213" s="176">
        <v>43376</v>
      </c>
      <c r="E1213" s="177" t="s">
        <v>76</v>
      </c>
      <c r="F1213" s="175" t="s">
        <v>2</v>
      </c>
      <c r="G1213" s="175"/>
      <c r="H1213" s="178">
        <v>20000</v>
      </c>
      <c r="I1213" s="145"/>
      <c r="J1213" s="145"/>
      <c r="K1213" s="142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</row>
    <row r="1214" spans="1:60" s="70" customFormat="1" x14ac:dyDescent="0.25">
      <c r="A1214" s="174">
        <v>43374</v>
      </c>
      <c r="B1214" s="175" t="s">
        <v>282</v>
      </c>
      <c r="C1214" s="174" t="s">
        <v>224</v>
      </c>
      <c r="D1214" s="176">
        <v>43376</v>
      </c>
      <c r="E1214" s="177" t="s">
        <v>76</v>
      </c>
      <c r="F1214" s="175" t="s">
        <v>80</v>
      </c>
      <c r="G1214" s="175"/>
      <c r="H1214" s="178">
        <v>20000</v>
      </c>
      <c r="I1214" s="145"/>
      <c r="J1214" s="145"/>
      <c r="K1214" s="142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</row>
    <row r="1215" spans="1:60" s="70" customFormat="1" x14ac:dyDescent="0.25">
      <c r="A1215" s="174">
        <v>43374</v>
      </c>
      <c r="B1215" s="175" t="s">
        <v>282</v>
      </c>
      <c r="C1215" s="174" t="s">
        <v>224</v>
      </c>
      <c r="D1215" s="176">
        <v>43376</v>
      </c>
      <c r="E1215" s="177" t="s">
        <v>76</v>
      </c>
      <c r="F1215" s="175" t="s">
        <v>822</v>
      </c>
      <c r="G1215" s="175"/>
      <c r="H1215" s="178">
        <v>20000</v>
      </c>
      <c r="I1215" s="145"/>
      <c r="J1215" s="145"/>
      <c r="K1215" s="142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</row>
    <row r="1216" spans="1:60" s="70" customFormat="1" x14ac:dyDescent="0.25">
      <c r="A1216" s="174">
        <v>43374</v>
      </c>
      <c r="B1216" s="175" t="s">
        <v>282</v>
      </c>
      <c r="C1216" s="174" t="s">
        <v>224</v>
      </c>
      <c r="D1216" s="176">
        <v>43376</v>
      </c>
      <c r="E1216" s="177" t="s">
        <v>76</v>
      </c>
      <c r="F1216" s="175" t="s">
        <v>206</v>
      </c>
      <c r="G1216" s="175"/>
      <c r="H1216" s="178">
        <v>20000</v>
      </c>
      <c r="I1216" s="145"/>
      <c r="J1216" s="145"/>
      <c r="K1216" s="142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</row>
    <row r="1217" spans="1:60" s="70" customFormat="1" x14ac:dyDescent="0.25">
      <c r="A1217" s="174">
        <v>43374</v>
      </c>
      <c r="B1217" s="175" t="s">
        <v>282</v>
      </c>
      <c r="C1217" s="174" t="s">
        <v>224</v>
      </c>
      <c r="D1217" s="176">
        <v>43377</v>
      </c>
      <c r="E1217" s="177" t="s">
        <v>76</v>
      </c>
      <c r="F1217" s="175" t="s">
        <v>407</v>
      </c>
      <c r="G1217" s="175"/>
      <c r="H1217" s="178">
        <v>140000</v>
      </c>
      <c r="I1217" s="145"/>
      <c r="J1217" s="145"/>
      <c r="K1217" s="142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</row>
    <row r="1218" spans="1:60" s="70" customFormat="1" x14ac:dyDescent="0.25">
      <c r="A1218" s="174">
        <v>43374</v>
      </c>
      <c r="B1218" s="175" t="s">
        <v>282</v>
      </c>
      <c r="C1218" s="174" t="s">
        <v>224</v>
      </c>
      <c r="D1218" s="176">
        <v>43381</v>
      </c>
      <c r="E1218" s="177" t="s">
        <v>76</v>
      </c>
      <c r="F1218" s="175" t="s">
        <v>87</v>
      </c>
      <c r="G1218" s="175"/>
      <c r="H1218" s="178">
        <v>20000</v>
      </c>
      <c r="I1218" s="145"/>
      <c r="J1218" s="145"/>
      <c r="K1218" s="142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</row>
    <row r="1219" spans="1:60" s="70" customFormat="1" x14ac:dyDescent="0.25">
      <c r="A1219" s="174">
        <v>43374</v>
      </c>
      <c r="B1219" s="175" t="s">
        <v>282</v>
      </c>
      <c r="C1219" s="174" t="s">
        <v>224</v>
      </c>
      <c r="D1219" s="176">
        <v>43381</v>
      </c>
      <c r="E1219" s="177" t="s">
        <v>239</v>
      </c>
      <c r="F1219" s="175" t="s">
        <v>132</v>
      </c>
      <c r="G1219" s="175"/>
      <c r="H1219" s="178">
        <v>20100</v>
      </c>
      <c r="I1219" s="145"/>
      <c r="J1219" s="145"/>
      <c r="K1219" s="142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</row>
    <row r="1220" spans="1:60" s="70" customFormat="1" x14ac:dyDescent="0.25">
      <c r="A1220" s="174">
        <v>43374</v>
      </c>
      <c r="B1220" s="175" t="s">
        <v>282</v>
      </c>
      <c r="C1220" s="174" t="s">
        <v>224</v>
      </c>
      <c r="D1220" s="176">
        <v>43381</v>
      </c>
      <c r="E1220" s="177" t="s">
        <v>239</v>
      </c>
      <c r="F1220" s="175" t="s">
        <v>82</v>
      </c>
      <c r="G1220" s="175"/>
      <c r="H1220" s="178">
        <v>40000</v>
      </c>
      <c r="I1220" s="145"/>
      <c r="J1220" s="145"/>
      <c r="K1220" s="142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</row>
    <row r="1221" spans="1:60" s="70" customFormat="1" x14ac:dyDescent="0.25">
      <c r="A1221" s="174">
        <v>43374</v>
      </c>
      <c r="B1221" s="175" t="s">
        <v>282</v>
      </c>
      <c r="C1221" s="174" t="s">
        <v>224</v>
      </c>
      <c r="D1221" s="176">
        <v>43381</v>
      </c>
      <c r="E1221" s="177" t="s">
        <v>76</v>
      </c>
      <c r="F1221" s="175" t="s">
        <v>140</v>
      </c>
      <c r="G1221" s="175"/>
      <c r="H1221" s="178">
        <v>40096</v>
      </c>
      <c r="I1221" s="145"/>
      <c r="J1221" s="145"/>
      <c r="K1221" s="142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</row>
    <row r="1222" spans="1:60" s="70" customFormat="1" x14ac:dyDescent="0.25">
      <c r="A1222" s="174">
        <v>43374</v>
      </c>
      <c r="B1222" s="175" t="s">
        <v>282</v>
      </c>
      <c r="C1222" s="174" t="s">
        <v>224</v>
      </c>
      <c r="D1222" s="176">
        <v>43381</v>
      </c>
      <c r="E1222" s="177" t="s">
        <v>129</v>
      </c>
      <c r="F1222" s="175" t="s">
        <v>805</v>
      </c>
      <c r="G1222" s="175"/>
      <c r="H1222" s="178">
        <v>160000</v>
      </c>
      <c r="I1222" s="145"/>
      <c r="J1222" s="145"/>
      <c r="K1222" s="14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</row>
    <row r="1223" spans="1:60" s="70" customFormat="1" x14ac:dyDescent="0.25">
      <c r="A1223" s="174">
        <v>43374</v>
      </c>
      <c r="B1223" s="175" t="s">
        <v>282</v>
      </c>
      <c r="C1223" s="174" t="s">
        <v>224</v>
      </c>
      <c r="D1223" s="176">
        <v>43385</v>
      </c>
      <c r="E1223" s="177" t="s">
        <v>76</v>
      </c>
      <c r="F1223" s="175" t="s">
        <v>384</v>
      </c>
      <c r="G1223" s="175"/>
      <c r="H1223" s="178">
        <v>42076</v>
      </c>
      <c r="I1223" s="145"/>
      <c r="J1223" s="145"/>
      <c r="K1223" s="142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</row>
    <row r="1224" spans="1:60" s="70" customFormat="1" x14ac:dyDescent="0.25">
      <c r="A1224" s="174">
        <v>43374</v>
      </c>
      <c r="B1224" s="175" t="s">
        <v>282</v>
      </c>
      <c r="C1224" s="174" t="s">
        <v>224</v>
      </c>
      <c r="D1224" s="176">
        <v>43385</v>
      </c>
      <c r="E1224" s="177" t="s">
        <v>239</v>
      </c>
      <c r="F1224" s="175" t="s">
        <v>637</v>
      </c>
      <c r="G1224" s="175"/>
      <c r="H1224" s="178">
        <v>60110</v>
      </c>
      <c r="I1224" s="145"/>
      <c r="J1224" s="145"/>
      <c r="K1224" s="142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</row>
    <row r="1225" spans="1:60" s="70" customFormat="1" x14ac:dyDescent="0.25">
      <c r="A1225" s="174">
        <v>43374</v>
      </c>
      <c r="B1225" s="175" t="s">
        <v>282</v>
      </c>
      <c r="C1225" s="174" t="s">
        <v>224</v>
      </c>
      <c r="D1225" s="176">
        <v>43389</v>
      </c>
      <c r="E1225" s="177" t="s">
        <v>239</v>
      </c>
      <c r="F1225" s="175" t="s">
        <v>201</v>
      </c>
      <c r="G1225" s="175"/>
      <c r="H1225" s="178">
        <v>20000</v>
      </c>
      <c r="I1225" s="145"/>
      <c r="J1225" s="145"/>
      <c r="K1225" s="142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</row>
    <row r="1226" spans="1:60" s="70" customFormat="1" x14ac:dyDescent="0.25">
      <c r="A1226" s="174">
        <v>43374</v>
      </c>
      <c r="B1226" s="175" t="s">
        <v>282</v>
      </c>
      <c r="C1226" s="174" t="s">
        <v>224</v>
      </c>
      <c r="D1226" s="176">
        <v>43389</v>
      </c>
      <c r="E1226" s="177" t="s">
        <v>239</v>
      </c>
      <c r="F1226" s="175" t="s">
        <v>466</v>
      </c>
      <c r="G1226" s="175"/>
      <c r="H1226" s="178">
        <v>20000</v>
      </c>
      <c r="I1226" s="145"/>
      <c r="J1226" s="145"/>
      <c r="K1226" s="142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</row>
    <row r="1227" spans="1:60" s="70" customFormat="1" x14ac:dyDescent="0.25">
      <c r="A1227" s="174">
        <v>43374</v>
      </c>
      <c r="B1227" s="175" t="s">
        <v>282</v>
      </c>
      <c r="C1227" s="174" t="s">
        <v>224</v>
      </c>
      <c r="D1227" s="176">
        <v>43389</v>
      </c>
      <c r="E1227" s="177" t="s">
        <v>76</v>
      </c>
      <c r="F1227" s="175" t="s">
        <v>254</v>
      </c>
      <c r="G1227" s="175"/>
      <c r="H1227" s="178">
        <v>60000</v>
      </c>
      <c r="I1227" s="145"/>
      <c r="J1227" s="145"/>
      <c r="K1227" s="142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</row>
    <row r="1228" spans="1:60" s="70" customFormat="1" x14ac:dyDescent="0.25">
      <c r="A1228" s="174">
        <v>43374</v>
      </c>
      <c r="B1228" s="175" t="s">
        <v>282</v>
      </c>
      <c r="C1228" s="174" t="s">
        <v>224</v>
      </c>
      <c r="D1228" s="176">
        <v>43390</v>
      </c>
      <c r="E1228" s="177" t="s">
        <v>239</v>
      </c>
      <c r="F1228" s="175" t="s">
        <v>800</v>
      </c>
      <c r="G1228" s="175"/>
      <c r="H1228" s="178">
        <v>167660</v>
      </c>
      <c r="I1228" s="145"/>
      <c r="J1228" s="145"/>
      <c r="K1228" s="142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</row>
    <row r="1229" spans="1:60" s="70" customFormat="1" x14ac:dyDescent="0.25">
      <c r="A1229" s="174">
        <v>43374</v>
      </c>
      <c r="B1229" s="175" t="s">
        <v>282</v>
      </c>
      <c r="C1229" s="174" t="s">
        <v>224</v>
      </c>
      <c r="D1229" s="176">
        <v>43395</v>
      </c>
      <c r="E1229" s="177" t="s">
        <v>239</v>
      </c>
      <c r="F1229" s="175" t="s">
        <v>466</v>
      </c>
      <c r="G1229" s="175"/>
      <c r="H1229" s="178">
        <v>20000</v>
      </c>
      <c r="I1229" s="145"/>
      <c r="J1229" s="145"/>
      <c r="K1229" s="142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</row>
    <row r="1230" spans="1:60" s="70" customFormat="1" x14ac:dyDescent="0.25">
      <c r="A1230" s="174">
        <v>43374</v>
      </c>
      <c r="B1230" s="175" t="s">
        <v>282</v>
      </c>
      <c r="C1230" s="174" t="s">
        <v>224</v>
      </c>
      <c r="D1230" s="176">
        <v>43395</v>
      </c>
      <c r="E1230" s="177" t="s">
        <v>76</v>
      </c>
      <c r="F1230" s="175" t="s">
        <v>18</v>
      </c>
      <c r="G1230" s="175"/>
      <c r="H1230" s="178">
        <v>20080</v>
      </c>
      <c r="I1230" s="145"/>
      <c r="J1230" s="145"/>
      <c r="K1230" s="142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</row>
    <row r="1231" spans="1:60" s="70" customFormat="1" x14ac:dyDescent="0.25">
      <c r="A1231" s="174">
        <v>43374</v>
      </c>
      <c r="B1231" s="175" t="s">
        <v>282</v>
      </c>
      <c r="C1231" s="174" t="s">
        <v>224</v>
      </c>
      <c r="D1231" s="176">
        <v>43397</v>
      </c>
      <c r="E1231" s="177" t="s">
        <v>76</v>
      </c>
      <c r="F1231" s="175" t="s">
        <v>93</v>
      </c>
      <c r="G1231" s="175"/>
      <c r="H1231" s="178">
        <v>20000</v>
      </c>
      <c r="I1231" s="145"/>
      <c r="J1231" s="145"/>
      <c r="K1231" s="142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</row>
    <row r="1232" spans="1:60" s="70" customFormat="1" x14ac:dyDescent="0.25">
      <c r="A1232" s="174">
        <v>43374</v>
      </c>
      <c r="B1232" s="175" t="s">
        <v>282</v>
      </c>
      <c r="C1232" s="174" t="s">
        <v>224</v>
      </c>
      <c r="D1232" s="176">
        <v>43398</v>
      </c>
      <c r="E1232" s="177" t="s">
        <v>76</v>
      </c>
      <c r="F1232" s="175" t="s">
        <v>11</v>
      </c>
      <c r="G1232" s="175"/>
      <c r="H1232" s="178">
        <v>140000</v>
      </c>
      <c r="I1232" s="145"/>
      <c r="J1232" s="145"/>
      <c r="K1232" s="14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</row>
    <row r="1233" spans="1:60" s="70" customFormat="1" x14ac:dyDescent="0.25">
      <c r="A1233" s="174">
        <v>43374</v>
      </c>
      <c r="B1233" s="175" t="s">
        <v>282</v>
      </c>
      <c r="C1233" s="174" t="s">
        <v>224</v>
      </c>
      <c r="D1233" s="176">
        <v>43399</v>
      </c>
      <c r="E1233" s="177" t="s">
        <v>76</v>
      </c>
      <c r="F1233" s="175" t="s">
        <v>377</v>
      </c>
      <c r="G1233" s="175"/>
      <c r="H1233" s="178">
        <v>40000</v>
      </c>
      <c r="I1233" s="145"/>
      <c r="J1233" s="145"/>
      <c r="K1233" s="142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</row>
    <row r="1234" spans="1:60" s="70" customFormat="1" x14ac:dyDescent="0.25">
      <c r="A1234" s="174">
        <v>43374</v>
      </c>
      <c r="B1234" s="175" t="s">
        <v>282</v>
      </c>
      <c r="C1234" s="174" t="s">
        <v>224</v>
      </c>
      <c r="D1234" s="176">
        <v>43402</v>
      </c>
      <c r="E1234" s="177" t="s">
        <v>76</v>
      </c>
      <c r="F1234" s="175" t="s">
        <v>127</v>
      </c>
      <c r="G1234" s="175"/>
      <c r="H1234" s="178">
        <v>20000</v>
      </c>
      <c r="I1234" s="145"/>
      <c r="J1234" s="145"/>
      <c r="K1234" s="142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</row>
    <row r="1235" spans="1:60" s="70" customFormat="1" x14ac:dyDescent="0.25">
      <c r="A1235" s="174">
        <v>43374</v>
      </c>
      <c r="B1235" s="175" t="s">
        <v>282</v>
      </c>
      <c r="C1235" s="174" t="s">
        <v>224</v>
      </c>
      <c r="D1235" s="176">
        <v>43402</v>
      </c>
      <c r="E1235" s="177" t="s">
        <v>985</v>
      </c>
      <c r="F1235" s="175" t="s">
        <v>384</v>
      </c>
      <c r="G1235" s="175"/>
      <c r="H1235" s="178">
        <v>60000</v>
      </c>
      <c r="I1235" s="145"/>
      <c r="J1235" s="145"/>
      <c r="K1235" s="142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</row>
    <row r="1236" spans="1:60" s="70" customFormat="1" x14ac:dyDescent="0.25">
      <c r="A1236" s="174">
        <v>43374</v>
      </c>
      <c r="B1236" s="175" t="s">
        <v>282</v>
      </c>
      <c r="C1236" s="174" t="s">
        <v>224</v>
      </c>
      <c r="D1236" s="176">
        <v>43402</v>
      </c>
      <c r="E1236" s="177" t="s">
        <v>76</v>
      </c>
      <c r="F1236" s="175" t="s">
        <v>421</v>
      </c>
      <c r="G1236" s="175"/>
      <c r="H1236" s="178">
        <v>120000</v>
      </c>
      <c r="I1236" s="145"/>
      <c r="J1236" s="145"/>
      <c r="K1236" s="142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</row>
    <row r="1237" spans="1:60" s="70" customFormat="1" x14ac:dyDescent="0.25">
      <c r="A1237" s="174">
        <v>43374</v>
      </c>
      <c r="B1237" s="175" t="s">
        <v>282</v>
      </c>
      <c r="C1237" s="174" t="s">
        <v>224</v>
      </c>
      <c r="D1237" s="176">
        <v>43402</v>
      </c>
      <c r="E1237" s="177" t="s">
        <v>76</v>
      </c>
      <c r="F1237" s="175" t="s">
        <v>89</v>
      </c>
      <c r="G1237" s="175"/>
      <c r="H1237" s="178">
        <v>160000</v>
      </c>
      <c r="I1237" s="145"/>
      <c r="J1237" s="145"/>
      <c r="K1237" s="142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</row>
    <row r="1238" spans="1:60" s="70" customFormat="1" x14ac:dyDescent="0.25">
      <c r="A1238" s="174">
        <v>43374</v>
      </c>
      <c r="B1238" s="175" t="s">
        <v>282</v>
      </c>
      <c r="C1238" s="174" t="s">
        <v>224</v>
      </c>
      <c r="D1238" s="176">
        <v>43402</v>
      </c>
      <c r="E1238" s="177" t="s">
        <v>76</v>
      </c>
      <c r="F1238" s="175" t="s">
        <v>464</v>
      </c>
      <c r="G1238" s="175"/>
      <c r="H1238" s="178">
        <v>240000</v>
      </c>
      <c r="I1238" s="145"/>
      <c r="J1238" s="145"/>
      <c r="K1238" s="142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</row>
    <row r="1239" spans="1:60" s="70" customFormat="1" x14ac:dyDescent="0.25">
      <c r="A1239" s="174">
        <v>43374</v>
      </c>
      <c r="B1239" s="175" t="s">
        <v>282</v>
      </c>
      <c r="C1239" s="174" t="s">
        <v>224</v>
      </c>
      <c r="D1239" s="176">
        <v>43403</v>
      </c>
      <c r="E1239" s="177" t="s">
        <v>76</v>
      </c>
      <c r="F1239" s="175" t="s">
        <v>430</v>
      </c>
      <c r="G1239" s="175"/>
      <c r="H1239" s="178">
        <v>20000</v>
      </c>
      <c r="I1239" s="145"/>
      <c r="J1239" s="145"/>
      <c r="K1239" s="142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</row>
    <row r="1240" spans="1:60" s="70" customFormat="1" x14ac:dyDescent="0.25">
      <c r="A1240" s="174">
        <v>43374</v>
      </c>
      <c r="B1240" s="175" t="s">
        <v>282</v>
      </c>
      <c r="C1240" s="174" t="s">
        <v>224</v>
      </c>
      <c r="D1240" s="176">
        <v>43403</v>
      </c>
      <c r="E1240" s="177" t="s">
        <v>76</v>
      </c>
      <c r="F1240" s="175" t="s">
        <v>984</v>
      </c>
      <c r="G1240" s="175"/>
      <c r="H1240" s="178">
        <v>50000</v>
      </c>
      <c r="I1240" s="145"/>
      <c r="J1240" s="145"/>
      <c r="K1240" s="142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</row>
    <row r="1241" spans="1:60" s="70" customFormat="1" x14ac:dyDescent="0.25">
      <c r="A1241" s="174">
        <v>43374</v>
      </c>
      <c r="B1241" s="175" t="s">
        <v>282</v>
      </c>
      <c r="C1241" s="174" t="s">
        <v>224</v>
      </c>
      <c r="D1241" s="176">
        <v>43404</v>
      </c>
      <c r="E1241" s="177" t="s">
        <v>239</v>
      </c>
      <c r="F1241" s="175" t="s">
        <v>983</v>
      </c>
      <c r="G1241" s="175"/>
      <c r="H1241" s="178">
        <v>180</v>
      </c>
      <c r="I1241" s="145"/>
      <c r="J1241" s="145"/>
      <c r="K1241" s="142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</row>
    <row r="1242" spans="1:60" s="70" customFormat="1" x14ac:dyDescent="0.25">
      <c r="A1242" s="174">
        <v>43374</v>
      </c>
      <c r="B1242" s="175" t="s">
        <v>282</v>
      </c>
      <c r="C1242" s="174" t="s">
        <v>224</v>
      </c>
      <c r="D1242" s="176">
        <v>43404</v>
      </c>
      <c r="E1242" s="177" t="s">
        <v>76</v>
      </c>
      <c r="F1242" s="175" t="s">
        <v>912</v>
      </c>
      <c r="G1242" s="175"/>
      <c r="H1242" s="178">
        <v>20000</v>
      </c>
      <c r="I1242" s="145"/>
      <c r="J1242" s="145"/>
      <c r="K1242" s="1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</row>
    <row r="1243" spans="1:60" s="70" customFormat="1" x14ac:dyDescent="0.25">
      <c r="A1243" s="174">
        <v>43374</v>
      </c>
      <c r="B1243" s="175" t="s">
        <v>282</v>
      </c>
      <c r="C1243" s="174" t="s">
        <v>224</v>
      </c>
      <c r="D1243" s="176">
        <v>43404</v>
      </c>
      <c r="E1243" s="177" t="s">
        <v>76</v>
      </c>
      <c r="F1243" s="175" t="s">
        <v>913</v>
      </c>
      <c r="G1243" s="175"/>
      <c r="H1243" s="178">
        <v>20000</v>
      </c>
      <c r="I1243" s="145"/>
      <c r="J1243" s="145"/>
      <c r="K1243" s="142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</row>
    <row r="1244" spans="1:60" s="70" customFormat="1" x14ac:dyDescent="0.25">
      <c r="A1244" s="174">
        <v>43374</v>
      </c>
      <c r="B1244" s="175" t="s">
        <v>282</v>
      </c>
      <c r="C1244" s="174" t="s">
        <v>224</v>
      </c>
      <c r="D1244" s="176">
        <v>43404</v>
      </c>
      <c r="E1244" s="177" t="s">
        <v>76</v>
      </c>
      <c r="F1244" s="175" t="s">
        <v>14</v>
      </c>
      <c r="G1244" s="175"/>
      <c r="H1244" s="178">
        <v>20000</v>
      </c>
      <c r="I1244" s="145"/>
      <c r="J1244" s="145"/>
      <c r="K1244" s="142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</row>
    <row r="1245" spans="1:60" s="70" customFormat="1" x14ac:dyDescent="0.25">
      <c r="A1245" s="174">
        <v>43374</v>
      </c>
      <c r="B1245" s="175" t="s">
        <v>282</v>
      </c>
      <c r="C1245" s="174" t="s">
        <v>224</v>
      </c>
      <c r="D1245" s="176">
        <v>43404</v>
      </c>
      <c r="E1245" s="177" t="s">
        <v>76</v>
      </c>
      <c r="F1245" s="175" t="s">
        <v>9</v>
      </c>
      <c r="G1245" s="175"/>
      <c r="H1245" s="178">
        <v>20000</v>
      </c>
      <c r="I1245" s="145"/>
      <c r="J1245" s="145"/>
      <c r="K1245" s="142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</row>
    <row r="1246" spans="1:60" s="70" customFormat="1" x14ac:dyDescent="0.25">
      <c r="A1246" s="174">
        <v>43374</v>
      </c>
      <c r="B1246" s="175" t="s">
        <v>282</v>
      </c>
      <c r="C1246" s="174" t="s">
        <v>224</v>
      </c>
      <c r="D1246" s="176">
        <v>43404</v>
      </c>
      <c r="E1246" s="177" t="s">
        <v>76</v>
      </c>
      <c r="F1246" s="175" t="s">
        <v>131</v>
      </c>
      <c r="G1246" s="175"/>
      <c r="H1246" s="178">
        <v>20000</v>
      </c>
      <c r="I1246" s="145"/>
      <c r="J1246" s="145"/>
      <c r="K1246" s="142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</row>
    <row r="1247" spans="1:60" s="70" customFormat="1" x14ac:dyDescent="0.25">
      <c r="A1247" s="174">
        <v>43374</v>
      </c>
      <c r="B1247" s="175" t="s">
        <v>282</v>
      </c>
      <c r="C1247" s="174" t="s">
        <v>224</v>
      </c>
      <c r="D1247" s="176">
        <v>43404</v>
      </c>
      <c r="E1247" s="177" t="s">
        <v>76</v>
      </c>
      <c r="F1247" s="175" t="s">
        <v>764</v>
      </c>
      <c r="G1247" s="175"/>
      <c r="H1247" s="178">
        <v>20037</v>
      </c>
      <c r="I1247" s="145"/>
      <c r="J1247" s="145"/>
      <c r="K1247" s="142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</row>
    <row r="1248" spans="1:60" s="70" customFormat="1" x14ac:dyDescent="0.25">
      <c r="A1248" s="174">
        <v>43374</v>
      </c>
      <c r="B1248" s="175" t="s">
        <v>282</v>
      </c>
      <c r="C1248" s="174" t="s">
        <v>224</v>
      </c>
      <c r="D1248" s="176">
        <v>43404</v>
      </c>
      <c r="E1248" s="177" t="s">
        <v>76</v>
      </c>
      <c r="F1248" s="175" t="s">
        <v>17</v>
      </c>
      <c r="G1248" s="175"/>
      <c r="H1248" s="178">
        <v>20072</v>
      </c>
      <c r="I1248" s="145"/>
      <c r="J1248" s="145"/>
      <c r="K1248" s="142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</row>
    <row r="1249" spans="1:60" s="70" customFormat="1" x14ac:dyDescent="0.25">
      <c r="A1249" s="174">
        <v>43374</v>
      </c>
      <c r="B1249" s="175" t="s">
        <v>282</v>
      </c>
      <c r="C1249" s="174" t="s">
        <v>224</v>
      </c>
      <c r="D1249" s="176">
        <v>43404</v>
      </c>
      <c r="E1249" s="177" t="s">
        <v>239</v>
      </c>
      <c r="F1249" s="175" t="s">
        <v>132</v>
      </c>
      <c r="G1249" s="175"/>
      <c r="H1249" s="178">
        <v>20100</v>
      </c>
      <c r="I1249" s="145"/>
      <c r="J1249" s="145"/>
      <c r="K1249" s="142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</row>
    <row r="1250" spans="1:60" s="70" customFormat="1" x14ac:dyDescent="0.25">
      <c r="A1250" s="174">
        <v>43374</v>
      </c>
      <c r="B1250" s="175" t="s">
        <v>282</v>
      </c>
      <c r="C1250" s="174" t="s">
        <v>224</v>
      </c>
      <c r="D1250" s="176">
        <v>43404</v>
      </c>
      <c r="E1250" s="177" t="s">
        <v>76</v>
      </c>
      <c r="F1250" s="175" t="s">
        <v>986</v>
      </c>
      <c r="G1250" s="175"/>
      <c r="H1250" s="178">
        <v>180000</v>
      </c>
      <c r="I1250" s="145"/>
      <c r="J1250" s="145"/>
      <c r="K1250" s="142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</row>
    <row r="1251" spans="1:60" s="70" customFormat="1" x14ac:dyDescent="0.25">
      <c r="A1251" s="174">
        <v>43405</v>
      </c>
      <c r="B1251" s="175" t="s">
        <v>282</v>
      </c>
      <c r="C1251" s="174" t="s">
        <v>224</v>
      </c>
      <c r="D1251" s="176">
        <v>43409</v>
      </c>
      <c r="E1251" s="177" t="s">
        <v>76</v>
      </c>
      <c r="F1251" s="175" t="s">
        <v>384</v>
      </c>
      <c r="G1251" s="175"/>
      <c r="H1251" s="178">
        <v>3576</v>
      </c>
      <c r="I1251" s="1"/>
      <c r="J1251" s="145"/>
      <c r="K1251" s="142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</row>
    <row r="1252" spans="1:60" s="70" customFormat="1" x14ac:dyDescent="0.25">
      <c r="A1252" s="174">
        <v>43405</v>
      </c>
      <c r="B1252" s="175" t="s">
        <v>282</v>
      </c>
      <c r="C1252" s="174" t="s">
        <v>224</v>
      </c>
      <c r="D1252" s="176">
        <v>43426</v>
      </c>
      <c r="E1252" s="177" t="s">
        <v>76</v>
      </c>
      <c r="F1252" s="175" t="s">
        <v>384</v>
      </c>
      <c r="G1252" s="175"/>
      <c r="H1252" s="178">
        <v>9076</v>
      </c>
      <c r="I1252" s="1"/>
      <c r="J1252" s="145"/>
      <c r="K1252" s="14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</row>
    <row r="1253" spans="1:60" s="70" customFormat="1" x14ac:dyDescent="0.25">
      <c r="A1253" s="174">
        <v>43405</v>
      </c>
      <c r="B1253" s="175" t="s">
        <v>282</v>
      </c>
      <c r="C1253" s="174" t="s">
        <v>224</v>
      </c>
      <c r="D1253" s="176">
        <v>43409</v>
      </c>
      <c r="E1253" s="177" t="s">
        <v>76</v>
      </c>
      <c r="F1253" s="175" t="s">
        <v>206</v>
      </c>
      <c r="G1253" s="175"/>
      <c r="H1253" s="178">
        <v>20000</v>
      </c>
      <c r="I1253" s="1"/>
      <c r="J1253" s="145"/>
      <c r="K1253" s="142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</row>
    <row r="1254" spans="1:60" s="70" customFormat="1" x14ac:dyDescent="0.25">
      <c r="A1254" s="174">
        <v>43405</v>
      </c>
      <c r="B1254" s="175" t="s">
        <v>282</v>
      </c>
      <c r="C1254" s="174" t="s">
        <v>224</v>
      </c>
      <c r="D1254" s="176">
        <v>43409</v>
      </c>
      <c r="E1254" s="177" t="s">
        <v>76</v>
      </c>
      <c r="F1254" s="175" t="s">
        <v>654</v>
      </c>
      <c r="G1254" s="175"/>
      <c r="H1254" s="178">
        <v>20000</v>
      </c>
      <c r="I1254" s="1"/>
      <c r="J1254" s="145"/>
      <c r="K1254" s="142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</row>
    <row r="1255" spans="1:60" s="70" customFormat="1" x14ac:dyDescent="0.25">
      <c r="A1255" s="174">
        <v>43405</v>
      </c>
      <c r="B1255" s="175" t="s">
        <v>282</v>
      </c>
      <c r="C1255" s="174" t="s">
        <v>224</v>
      </c>
      <c r="D1255" s="176">
        <v>43411</v>
      </c>
      <c r="E1255" s="177" t="s">
        <v>76</v>
      </c>
      <c r="F1255" s="175" t="s">
        <v>407</v>
      </c>
      <c r="G1255" s="175"/>
      <c r="H1255" s="178">
        <v>20000</v>
      </c>
      <c r="I1255" s="1"/>
      <c r="J1255" s="145"/>
      <c r="K1255" s="142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</row>
    <row r="1256" spans="1:60" s="70" customFormat="1" x14ac:dyDescent="0.25">
      <c r="A1256" s="174">
        <v>43405</v>
      </c>
      <c r="B1256" s="175" t="s">
        <v>282</v>
      </c>
      <c r="C1256" s="174" t="s">
        <v>224</v>
      </c>
      <c r="D1256" s="176">
        <v>43413</v>
      </c>
      <c r="E1256" s="177" t="s">
        <v>76</v>
      </c>
      <c r="F1256" s="175" t="s">
        <v>87</v>
      </c>
      <c r="G1256" s="175"/>
      <c r="H1256" s="178">
        <v>20000</v>
      </c>
      <c r="I1256" s="1"/>
      <c r="J1256" s="145"/>
      <c r="K1256" s="142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</row>
    <row r="1257" spans="1:60" s="70" customFormat="1" x14ac:dyDescent="0.25">
      <c r="A1257" s="174">
        <v>43405</v>
      </c>
      <c r="B1257" s="175" t="s">
        <v>282</v>
      </c>
      <c r="C1257" s="174" t="s">
        <v>224</v>
      </c>
      <c r="D1257" s="176">
        <v>43416</v>
      </c>
      <c r="E1257" s="177" t="s">
        <v>76</v>
      </c>
      <c r="F1257" s="175" t="s">
        <v>1071</v>
      </c>
      <c r="G1257" s="175"/>
      <c r="H1257" s="178">
        <v>20000</v>
      </c>
      <c r="I1257" s="1"/>
      <c r="J1257" s="145"/>
      <c r="K1257" s="142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</row>
    <row r="1258" spans="1:60" s="70" customFormat="1" x14ac:dyDescent="0.25">
      <c r="A1258" s="174">
        <v>43405</v>
      </c>
      <c r="B1258" s="175" t="s">
        <v>282</v>
      </c>
      <c r="C1258" s="174" t="s">
        <v>224</v>
      </c>
      <c r="D1258" s="176">
        <v>43416</v>
      </c>
      <c r="E1258" s="177" t="s">
        <v>76</v>
      </c>
      <c r="F1258" s="175" t="s">
        <v>1071</v>
      </c>
      <c r="G1258" s="175"/>
      <c r="H1258" s="178">
        <v>20000</v>
      </c>
      <c r="I1258" s="1"/>
      <c r="J1258" s="145"/>
      <c r="K1258" s="142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</row>
    <row r="1259" spans="1:60" s="70" customFormat="1" x14ac:dyDescent="0.25">
      <c r="A1259" s="174">
        <v>43405</v>
      </c>
      <c r="B1259" s="175" t="s">
        <v>282</v>
      </c>
      <c r="C1259" s="174" t="s">
        <v>224</v>
      </c>
      <c r="D1259" s="176">
        <v>43418</v>
      </c>
      <c r="E1259" s="177" t="s">
        <v>76</v>
      </c>
      <c r="F1259" s="175" t="s">
        <v>4</v>
      </c>
      <c r="G1259" s="175"/>
      <c r="H1259" s="178">
        <v>20000</v>
      </c>
      <c r="I1259" s="1"/>
      <c r="J1259" s="145"/>
      <c r="K1259" s="142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</row>
    <row r="1260" spans="1:60" s="70" customFormat="1" x14ac:dyDescent="0.25">
      <c r="A1260" s="174">
        <v>43405</v>
      </c>
      <c r="B1260" s="175" t="s">
        <v>282</v>
      </c>
      <c r="C1260" s="174" t="s">
        <v>224</v>
      </c>
      <c r="D1260" s="176">
        <v>43420</v>
      </c>
      <c r="E1260" s="177" t="s">
        <v>76</v>
      </c>
      <c r="F1260" s="175" t="s">
        <v>313</v>
      </c>
      <c r="G1260" s="175"/>
      <c r="H1260" s="178">
        <v>20000</v>
      </c>
      <c r="I1260" s="1"/>
      <c r="J1260" s="145"/>
      <c r="K1260" s="142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</row>
    <row r="1261" spans="1:60" s="70" customFormat="1" x14ac:dyDescent="0.25">
      <c r="A1261" s="174">
        <v>43405</v>
      </c>
      <c r="B1261" s="175" t="s">
        <v>282</v>
      </c>
      <c r="C1261" s="174" t="s">
        <v>224</v>
      </c>
      <c r="D1261" s="176">
        <v>43423</v>
      </c>
      <c r="E1261" s="177" t="s">
        <v>239</v>
      </c>
      <c r="F1261" s="175" t="s">
        <v>13</v>
      </c>
      <c r="G1261" s="175"/>
      <c r="H1261" s="178">
        <v>20000</v>
      </c>
      <c r="I1261" s="1"/>
      <c r="J1261" s="145"/>
      <c r="K1261" s="142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</row>
    <row r="1262" spans="1:60" s="70" customFormat="1" x14ac:dyDescent="0.25">
      <c r="A1262" s="174">
        <v>43405</v>
      </c>
      <c r="B1262" s="175" t="s">
        <v>282</v>
      </c>
      <c r="C1262" s="174" t="s">
        <v>224</v>
      </c>
      <c r="D1262" s="176">
        <v>43425</v>
      </c>
      <c r="E1262" s="177" t="s">
        <v>76</v>
      </c>
      <c r="F1262" s="175" t="s">
        <v>9</v>
      </c>
      <c r="G1262" s="175"/>
      <c r="H1262" s="178">
        <v>20000</v>
      </c>
      <c r="I1262" s="1"/>
      <c r="J1262" s="145"/>
      <c r="K1262" s="14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</row>
    <row r="1263" spans="1:60" s="70" customFormat="1" x14ac:dyDescent="0.25">
      <c r="A1263" s="174">
        <v>43405</v>
      </c>
      <c r="B1263" s="175" t="s">
        <v>282</v>
      </c>
      <c r="C1263" s="174" t="s">
        <v>224</v>
      </c>
      <c r="D1263" s="176">
        <v>43425</v>
      </c>
      <c r="E1263" s="177" t="s">
        <v>76</v>
      </c>
      <c r="F1263" s="175" t="s">
        <v>131</v>
      </c>
      <c r="G1263" s="175"/>
      <c r="H1263" s="178">
        <v>20000</v>
      </c>
      <c r="I1263" s="1"/>
      <c r="J1263" s="145"/>
      <c r="K1263" s="142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</row>
    <row r="1264" spans="1:60" s="70" customFormat="1" x14ac:dyDescent="0.25">
      <c r="A1264" s="174">
        <v>43405</v>
      </c>
      <c r="B1264" s="175" t="s">
        <v>282</v>
      </c>
      <c r="C1264" s="174" t="s">
        <v>224</v>
      </c>
      <c r="D1264" s="176">
        <v>43427</v>
      </c>
      <c r="E1264" s="177" t="s">
        <v>76</v>
      </c>
      <c r="F1264" s="175" t="s">
        <v>822</v>
      </c>
      <c r="G1264" s="175"/>
      <c r="H1264" s="178">
        <v>20000</v>
      </c>
      <c r="I1264" s="1"/>
      <c r="J1264" s="145"/>
      <c r="K1264" s="142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</row>
    <row r="1265" spans="1:60" s="70" customFormat="1" x14ac:dyDescent="0.25">
      <c r="A1265" s="174">
        <v>43405</v>
      </c>
      <c r="B1265" s="175" t="s">
        <v>282</v>
      </c>
      <c r="C1265" s="174" t="s">
        <v>224</v>
      </c>
      <c r="D1265" s="176">
        <v>43427</v>
      </c>
      <c r="E1265" s="177" t="s">
        <v>76</v>
      </c>
      <c r="F1265" s="175" t="s">
        <v>912</v>
      </c>
      <c r="G1265" s="175"/>
      <c r="H1265" s="178">
        <v>20000</v>
      </c>
      <c r="I1265" s="1"/>
      <c r="J1265" s="145"/>
      <c r="K1265" s="142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</row>
    <row r="1266" spans="1:60" s="70" customFormat="1" x14ac:dyDescent="0.25">
      <c r="A1266" s="174">
        <v>43405</v>
      </c>
      <c r="B1266" s="175" t="s">
        <v>282</v>
      </c>
      <c r="C1266" s="174" t="s">
        <v>224</v>
      </c>
      <c r="D1266" s="176">
        <v>43427</v>
      </c>
      <c r="E1266" s="177" t="s">
        <v>76</v>
      </c>
      <c r="F1266" s="175" t="s">
        <v>913</v>
      </c>
      <c r="G1266" s="175"/>
      <c r="H1266" s="178">
        <v>20000</v>
      </c>
      <c r="I1266" s="1"/>
      <c r="J1266" s="145"/>
      <c r="K1266" s="142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</row>
    <row r="1267" spans="1:60" s="70" customFormat="1" x14ac:dyDescent="0.25">
      <c r="A1267" s="174">
        <v>43405</v>
      </c>
      <c r="B1267" s="175" t="s">
        <v>282</v>
      </c>
      <c r="C1267" s="174" t="s">
        <v>224</v>
      </c>
      <c r="D1267" s="176">
        <v>43430</v>
      </c>
      <c r="E1267" s="177" t="s">
        <v>239</v>
      </c>
      <c r="F1267" s="175" t="s">
        <v>505</v>
      </c>
      <c r="G1267" s="175"/>
      <c r="H1267" s="178">
        <v>20000</v>
      </c>
      <c r="I1267" s="1"/>
      <c r="J1267" s="145"/>
      <c r="K1267" s="142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</row>
    <row r="1268" spans="1:60" s="70" customFormat="1" x14ac:dyDescent="0.25">
      <c r="A1268" s="174">
        <v>43405</v>
      </c>
      <c r="B1268" s="175" t="s">
        <v>282</v>
      </c>
      <c r="C1268" s="174" t="s">
        <v>224</v>
      </c>
      <c r="D1268" s="176">
        <v>43430</v>
      </c>
      <c r="E1268" s="177" t="s">
        <v>239</v>
      </c>
      <c r="F1268" s="175" t="s">
        <v>93</v>
      </c>
      <c r="G1268" s="175"/>
      <c r="H1268" s="178">
        <v>20000</v>
      </c>
      <c r="I1268" s="1"/>
      <c r="J1268" s="145"/>
      <c r="K1268" s="142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</row>
    <row r="1269" spans="1:60" s="70" customFormat="1" x14ac:dyDescent="0.25">
      <c r="A1269" s="174">
        <v>43405</v>
      </c>
      <c r="B1269" s="175" t="s">
        <v>282</v>
      </c>
      <c r="C1269" s="174" t="s">
        <v>224</v>
      </c>
      <c r="D1269" s="176">
        <v>43430</v>
      </c>
      <c r="E1269" s="177" t="s">
        <v>239</v>
      </c>
      <c r="F1269" s="175" t="s">
        <v>82</v>
      </c>
      <c r="G1269" s="175"/>
      <c r="H1269" s="178">
        <v>20000</v>
      </c>
      <c r="I1269" s="1"/>
      <c r="J1269" s="145"/>
      <c r="K1269" s="142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</row>
    <row r="1270" spans="1:60" s="70" customFormat="1" x14ac:dyDescent="0.25">
      <c r="A1270" s="174">
        <v>43405</v>
      </c>
      <c r="B1270" s="175" t="s">
        <v>282</v>
      </c>
      <c r="C1270" s="174" t="s">
        <v>224</v>
      </c>
      <c r="D1270" s="176">
        <v>43430</v>
      </c>
      <c r="E1270" s="177" t="s">
        <v>1072</v>
      </c>
      <c r="F1270" s="175" t="s">
        <v>127</v>
      </c>
      <c r="G1270" s="175"/>
      <c r="H1270" s="178">
        <v>20000</v>
      </c>
      <c r="I1270" s="1"/>
      <c r="J1270" s="145"/>
      <c r="K1270" s="142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</row>
    <row r="1271" spans="1:60" s="70" customFormat="1" x14ac:dyDescent="0.25">
      <c r="A1271" s="174">
        <v>43405</v>
      </c>
      <c r="B1271" s="175" t="s">
        <v>282</v>
      </c>
      <c r="C1271" s="174" t="s">
        <v>224</v>
      </c>
      <c r="D1271" s="176">
        <v>43430</v>
      </c>
      <c r="E1271" s="177" t="s">
        <v>129</v>
      </c>
      <c r="F1271" s="175" t="s">
        <v>14</v>
      </c>
      <c r="G1271" s="175"/>
      <c r="H1271" s="178">
        <v>20000</v>
      </c>
      <c r="I1271" s="1"/>
      <c r="J1271" s="145"/>
      <c r="K1271" s="142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</row>
    <row r="1272" spans="1:60" s="70" customFormat="1" x14ac:dyDescent="0.25">
      <c r="A1272" s="174">
        <v>43405</v>
      </c>
      <c r="B1272" s="175" t="s">
        <v>282</v>
      </c>
      <c r="C1272" s="174" t="s">
        <v>224</v>
      </c>
      <c r="D1272" s="176">
        <v>43434</v>
      </c>
      <c r="E1272" s="177" t="s">
        <v>1073</v>
      </c>
      <c r="F1272" s="175" t="s">
        <v>430</v>
      </c>
      <c r="G1272" s="175"/>
      <c r="H1272" s="178">
        <v>20000</v>
      </c>
      <c r="I1272" s="1"/>
      <c r="J1272" s="145"/>
      <c r="K1272" s="14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</row>
    <row r="1273" spans="1:60" s="70" customFormat="1" x14ac:dyDescent="0.25">
      <c r="A1273" s="174">
        <v>43405</v>
      </c>
      <c r="B1273" s="175" t="s">
        <v>282</v>
      </c>
      <c r="C1273" s="174" t="s">
        <v>224</v>
      </c>
      <c r="D1273" s="176">
        <v>43409</v>
      </c>
      <c r="E1273" s="177" t="s">
        <v>76</v>
      </c>
      <c r="F1273" s="175" t="s">
        <v>94</v>
      </c>
      <c r="G1273" s="175"/>
      <c r="H1273" s="178">
        <v>20054</v>
      </c>
      <c r="I1273" s="1"/>
      <c r="J1273" s="145"/>
      <c r="K1273" s="142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</row>
    <row r="1274" spans="1:60" s="70" customFormat="1" x14ac:dyDescent="0.25">
      <c r="A1274" s="174">
        <v>43405</v>
      </c>
      <c r="B1274" s="175" t="s">
        <v>282</v>
      </c>
      <c r="C1274" s="174" t="s">
        <v>224</v>
      </c>
      <c r="D1274" s="176">
        <v>43427</v>
      </c>
      <c r="E1274" s="177" t="s">
        <v>76</v>
      </c>
      <c r="F1274" s="175" t="s">
        <v>1074</v>
      </c>
      <c r="G1274" s="175"/>
      <c r="H1274" s="178">
        <v>20054</v>
      </c>
      <c r="I1274" s="1"/>
      <c r="J1274" s="145"/>
      <c r="K1274" s="142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</row>
    <row r="1275" spans="1:60" s="70" customFormat="1" x14ac:dyDescent="0.25">
      <c r="A1275" s="174">
        <v>43405</v>
      </c>
      <c r="B1275" s="175" t="s">
        <v>282</v>
      </c>
      <c r="C1275" s="174" t="s">
        <v>224</v>
      </c>
      <c r="D1275" s="176">
        <v>43426</v>
      </c>
      <c r="E1275" s="177" t="s">
        <v>76</v>
      </c>
      <c r="F1275" s="175" t="s">
        <v>18</v>
      </c>
      <c r="G1275" s="175"/>
      <c r="H1275" s="178">
        <v>20080</v>
      </c>
      <c r="I1275" s="1"/>
      <c r="J1275" s="145"/>
      <c r="K1275" s="142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</row>
    <row r="1276" spans="1:60" s="70" customFormat="1" x14ac:dyDescent="0.25">
      <c r="A1276" s="174">
        <v>43405</v>
      </c>
      <c r="B1276" s="175" t="s">
        <v>282</v>
      </c>
      <c r="C1276" s="174" t="s">
        <v>224</v>
      </c>
      <c r="D1276" s="176">
        <v>43409</v>
      </c>
      <c r="E1276" s="177" t="s">
        <v>239</v>
      </c>
      <c r="F1276" s="175" t="s">
        <v>21</v>
      </c>
      <c r="G1276" s="175"/>
      <c r="H1276" s="178">
        <v>20109</v>
      </c>
      <c r="I1276" s="1"/>
      <c r="J1276" s="145"/>
      <c r="K1276" s="142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</row>
    <row r="1277" spans="1:60" s="70" customFormat="1" x14ac:dyDescent="0.25">
      <c r="A1277" s="174">
        <v>43405</v>
      </c>
      <c r="B1277" s="175" t="s">
        <v>282</v>
      </c>
      <c r="C1277" s="174" t="s">
        <v>224</v>
      </c>
      <c r="D1277" s="176">
        <v>43432</v>
      </c>
      <c r="E1277" s="177" t="s">
        <v>239</v>
      </c>
      <c r="F1277" s="175" t="s">
        <v>1075</v>
      </c>
      <c r="G1277" s="175"/>
      <c r="H1277" s="178">
        <v>20109</v>
      </c>
      <c r="I1277" s="1"/>
      <c r="J1277" s="145"/>
      <c r="K1277" s="142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</row>
    <row r="1278" spans="1:60" s="70" customFormat="1" x14ac:dyDescent="0.25">
      <c r="A1278" s="174">
        <v>43405</v>
      </c>
      <c r="B1278" s="175" t="s">
        <v>282</v>
      </c>
      <c r="C1278" s="174" t="s">
        <v>224</v>
      </c>
      <c r="D1278" s="176">
        <v>43430</v>
      </c>
      <c r="E1278" s="177" t="s">
        <v>239</v>
      </c>
      <c r="F1278" s="175" t="s">
        <v>261</v>
      </c>
      <c r="G1278" s="175"/>
      <c r="H1278" s="178">
        <v>22500</v>
      </c>
      <c r="I1278" s="1"/>
      <c r="J1278" s="145"/>
      <c r="K1278" s="142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</row>
    <row r="1279" spans="1:60" s="70" customFormat="1" x14ac:dyDescent="0.25">
      <c r="A1279" s="174">
        <v>43405</v>
      </c>
      <c r="B1279" s="175" t="s">
        <v>282</v>
      </c>
      <c r="C1279" s="174" t="s">
        <v>224</v>
      </c>
      <c r="D1279" s="176">
        <v>43430</v>
      </c>
      <c r="E1279" s="177" t="s">
        <v>239</v>
      </c>
      <c r="F1279" s="175" t="s">
        <v>418</v>
      </c>
      <c r="G1279" s="175"/>
      <c r="H1279" s="178">
        <v>30000</v>
      </c>
      <c r="I1279" s="1"/>
      <c r="J1279" s="145"/>
      <c r="K1279" s="142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</row>
    <row r="1280" spans="1:60" s="70" customFormat="1" x14ac:dyDescent="0.25">
      <c r="A1280" s="174">
        <v>43405</v>
      </c>
      <c r="B1280" s="175" t="s">
        <v>282</v>
      </c>
      <c r="C1280" s="174" t="s">
        <v>224</v>
      </c>
      <c r="D1280" s="176">
        <v>43410</v>
      </c>
      <c r="E1280" s="177" t="s">
        <v>239</v>
      </c>
      <c r="F1280" s="175" t="s">
        <v>77</v>
      </c>
      <c r="G1280" s="175"/>
      <c r="H1280" s="178">
        <v>40000</v>
      </c>
      <c r="I1280" s="1"/>
      <c r="J1280" s="145"/>
      <c r="K1280" s="142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</row>
    <row r="1281" spans="1:60" s="70" customFormat="1" x14ac:dyDescent="0.25">
      <c r="A1281" s="174">
        <v>43405</v>
      </c>
      <c r="B1281" s="175" t="s">
        <v>282</v>
      </c>
      <c r="C1281" s="174" t="s">
        <v>224</v>
      </c>
      <c r="D1281" s="176">
        <v>43411</v>
      </c>
      <c r="E1281" s="177" t="s">
        <v>76</v>
      </c>
      <c r="F1281" s="175" t="s">
        <v>80</v>
      </c>
      <c r="G1281" s="175"/>
      <c r="H1281" s="178">
        <v>40000</v>
      </c>
      <c r="I1281" s="1"/>
      <c r="J1281" s="145"/>
      <c r="K1281" s="142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</row>
    <row r="1282" spans="1:60" s="70" customFormat="1" x14ac:dyDescent="0.25">
      <c r="A1282" s="174">
        <v>43405</v>
      </c>
      <c r="B1282" s="175" t="s">
        <v>282</v>
      </c>
      <c r="C1282" s="174" t="s">
        <v>224</v>
      </c>
      <c r="D1282" s="176">
        <v>43424</v>
      </c>
      <c r="E1282" s="177" t="s">
        <v>76</v>
      </c>
      <c r="F1282" s="175" t="s">
        <v>874</v>
      </c>
      <c r="G1282" s="175"/>
      <c r="H1282" s="178">
        <v>40000</v>
      </c>
      <c r="I1282" s="1"/>
      <c r="J1282" s="145"/>
      <c r="K1282" s="14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</row>
    <row r="1283" spans="1:60" s="70" customFormat="1" x14ac:dyDescent="0.25">
      <c r="A1283" s="174">
        <v>43405</v>
      </c>
      <c r="B1283" s="175" t="s">
        <v>282</v>
      </c>
      <c r="C1283" s="174" t="s">
        <v>224</v>
      </c>
      <c r="D1283" s="176">
        <v>43427</v>
      </c>
      <c r="E1283" s="177" t="s">
        <v>76</v>
      </c>
      <c r="F1283" s="175" t="s">
        <v>654</v>
      </c>
      <c r="G1283" s="175"/>
      <c r="H1283" s="178">
        <v>40000</v>
      </c>
      <c r="I1283" s="1"/>
      <c r="J1283" s="145"/>
      <c r="K1283" s="142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</row>
    <row r="1284" spans="1:60" s="70" customFormat="1" x14ac:dyDescent="0.25">
      <c r="A1284" s="174">
        <v>43405</v>
      </c>
      <c r="B1284" s="175" t="s">
        <v>282</v>
      </c>
      <c r="C1284" s="174" t="s">
        <v>224</v>
      </c>
      <c r="D1284" s="176">
        <v>43430</v>
      </c>
      <c r="E1284" s="177" t="s">
        <v>239</v>
      </c>
      <c r="F1284" s="175" t="s">
        <v>417</v>
      </c>
      <c r="G1284" s="175"/>
      <c r="H1284" s="178">
        <v>40000</v>
      </c>
      <c r="I1284" s="1"/>
      <c r="J1284" s="145"/>
      <c r="K1284" s="142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</row>
    <row r="1285" spans="1:60" s="70" customFormat="1" x14ac:dyDescent="0.25">
      <c r="A1285" s="174">
        <v>43405</v>
      </c>
      <c r="B1285" s="175" t="s">
        <v>282</v>
      </c>
      <c r="C1285" s="174" t="s">
        <v>224</v>
      </c>
      <c r="D1285" s="176">
        <v>43430</v>
      </c>
      <c r="E1285" s="177" t="s">
        <v>239</v>
      </c>
      <c r="F1285" s="175" t="s">
        <v>201</v>
      </c>
      <c r="G1285" s="175"/>
      <c r="H1285" s="178">
        <v>40000</v>
      </c>
      <c r="I1285" s="1"/>
      <c r="J1285" s="145"/>
      <c r="K1285" s="142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</row>
    <row r="1286" spans="1:60" s="70" customFormat="1" x14ac:dyDescent="0.25">
      <c r="A1286" s="174">
        <v>43405</v>
      </c>
      <c r="B1286" s="175" t="s">
        <v>282</v>
      </c>
      <c r="C1286" s="174" t="s">
        <v>224</v>
      </c>
      <c r="D1286" s="176">
        <v>43430</v>
      </c>
      <c r="E1286" s="177" t="s">
        <v>239</v>
      </c>
      <c r="F1286" s="175" t="s">
        <v>206</v>
      </c>
      <c r="G1286" s="175"/>
      <c r="H1286" s="178">
        <v>40000</v>
      </c>
      <c r="I1286" s="1"/>
      <c r="J1286" s="145"/>
      <c r="K1286" s="142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</row>
    <row r="1287" spans="1:60" s="70" customFormat="1" x14ac:dyDescent="0.25">
      <c r="A1287" s="174">
        <v>43405</v>
      </c>
      <c r="B1287" s="175" t="s">
        <v>282</v>
      </c>
      <c r="C1287" s="174" t="s">
        <v>224</v>
      </c>
      <c r="D1287" s="176">
        <v>43430</v>
      </c>
      <c r="E1287" s="177" t="s">
        <v>76</v>
      </c>
      <c r="F1287" s="175" t="s">
        <v>261</v>
      </c>
      <c r="G1287" s="175"/>
      <c r="H1287" s="178">
        <v>40000</v>
      </c>
      <c r="I1287" s="1"/>
      <c r="J1287" s="145"/>
      <c r="K1287" s="142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</row>
    <row r="1288" spans="1:60" s="70" customFormat="1" x14ac:dyDescent="0.25">
      <c r="A1288" s="174">
        <v>43405</v>
      </c>
      <c r="B1288" s="175" t="s">
        <v>282</v>
      </c>
      <c r="C1288" s="174" t="s">
        <v>224</v>
      </c>
      <c r="D1288" s="176">
        <v>43416</v>
      </c>
      <c r="E1288" s="177" t="s">
        <v>76</v>
      </c>
      <c r="F1288" s="175" t="s">
        <v>6</v>
      </c>
      <c r="G1288" s="175"/>
      <c r="H1288" s="178">
        <v>40030</v>
      </c>
      <c r="I1288" s="1"/>
      <c r="J1288" s="145"/>
      <c r="K1288" s="142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</row>
    <row r="1289" spans="1:60" s="70" customFormat="1" x14ac:dyDescent="0.25">
      <c r="A1289" s="174">
        <v>43405</v>
      </c>
      <c r="B1289" s="175" t="s">
        <v>282</v>
      </c>
      <c r="C1289" s="174" t="s">
        <v>224</v>
      </c>
      <c r="D1289" s="176">
        <v>43409</v>
      </c>
      <c r="E1289" s="177" t="s">
        <v>76</v>
      </c>
      <c r="F1289" s="175" t="s">
        <v>140</v>
      </c>
      <c r="G1289" s="175"/>
      <c r="H1289" s="178">
        <v>40096</v>
      </c>
      <c r="I1289" s="1"/>
      <c r="J1289" s="145"/>
      <c r="K1289" s="142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</row>
    <row r="1290" spans="1:60" s="70" customFormat="1" x14ac:dyDescent="0.25">
      <c r="A1290" s="174">
        <v>43405</v>
      </c>
      <c r="B1290" s="175" t="s">
        <v>282</v>
      </c>
      <c r="C1290" s="174" t="s">
        <v>224</v>
      </c>
      <c r="D1290" s="176">
        <v>43417</v>
      </c>
      <c r="E1290" s="177" t="s">
        <v>129</v>
      </c>
      <c r="F1290" s="175" t="s">
        <v>86</v>
      </c>
      <c r="G1290" s="175"/>
      <c r="H1290" s="178">
        <v>50000</v>
      </c>
      <c r="I1290" s="1"/>
      <c r="J1290" s="145"/>
      <c r="K1290" s="142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</row>
    <row r="1291" spans="1:60" s="70" customFormat="1" x14ac:dyDescent="0.25">
      <c r="A1291" s="174">
        <v>43405</v>
      </c>
      <c r="B1291" s="175" t="s">
        <v>282</v>
      </c>
      <c r="C1291" s="174" t="s">
        <v>224</v>
      </c>
      <c r="D1291" s="176">
        <v>43427</v>
      </c>
      <c r="E1291" s="177" t="s">
        <v>76</v>
      </c>
      <c r="F1291" s="175" t="s">
        <v>1076</v>
      </c>
      <c r="G1291" s="175"/>
      <c r="H1291" s="178">
        <v>50000</v>
      </c>
      <c r="I1291" s="1"/>
      <c r="J1291" s="145"/>
      <c r="K1291" s="142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</row>
    <row r="1292" spans="1:60" s="70" customFormat="1" x14ac:dyDescent="0.25">
      <c r="A1292" s="174">
        <v>43405</v>
      </c>
      <c r="B1292" s="175" t="s">
        <v>282</v>
      </c>
      <c r="C1292" s="174" t="s">
        <v>224</v>
      </c>
      <c r="D1292" s="176">
        <v>43430</v>
      </c>
      <c r="E1292" s="177" t="s">
        <v>239</v>
      </c>
      <c r="F1292" s="175" t="s">
        <v>1077</v>
      </c>
      <c r="G1292" s="175"/>
      <c r="H1292" s="178">
        <v>50000</v>
      </c>
      <c r="I1292" s="1"/>
      <c r="J1292" s="145"/>
      <c r="K1292" s="14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</row>
    <row r="1293" spans="1:60" s="70" customFormat="1" x14ac:dyDescent="0.25">
      <c r="A1293" s="174">
        <v>43405</v>
      </c>
      <c r="B1293" s="175" t="s">
        <v>282</v>
      </c>
      <c r="C1293" s="174" t="s">
        <v>224</v>
      </c>
      <c r="D1293" s="176">
        <v>43430</v>
      </c>
      <c r="E1293" s="177" t="s">
        <v>239</v>
      </c>
      <c r="F1293" s="175" t="s">
        <v>1078</v>
      </c>
      <c r="G1293" s="175"/>
      <c r="H1293" s="178">
        <v>50000</v>
      </c>
      <c r="I1293" s="1"/>
      <c r="J1293" s="145"/>
      <c r="K1293" s="142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</row>
    <row r="1294" spans="1:60" s="70" customFormat="1" x14ac:dyDescent="0.25">
      <c r="A1294" s="174">
        <v>43405</v>
      </c>
      <c r="B1294" s="175" t="s">
        <v>282</v>
      </c>
      <c r="C1294" s="174" t="s">
        <v>224</v>
      </c>
      <c r="D1294" s="176">
        <v>43426</v>
      </c>
      <c r="E1294" s="177" t="s">
        <v>76</v>
      </c>
      <c r="F1294" s="175" t="s">
        <v>254</v>
      </c>
      <c r="G1294" s="175"/>
      <c r="H1294" s="178">
        <v>60000</v>
      </c>
      <c r="I1294" s="1"/>
      <c r="J1294" s="145"/>
      <c r="K1294" s="142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</row>
    <row r="1295" spans="1:60" s="70" customFormat="1" x14ac:dyDescent="0.25">
      <c r="A1295" s="174">
        <v>43405</v>
      </c>
      <c r="B1295" s="175" t="s">
        <v>282</v>
      </c>
      <c r="C1295" s="174" t="s">
        <v>224</v>
      </c>
      <c r="D1295" s="176">
        <v>43430</v>
      </c>
      <c r="E1295" s="177" t="s">
        <v>239</v>
      </c>
      <c r="F1295" s="175" t="s">
        <v>32</v>
      </c>
      <c r="G1295" s="175"/>
      <c r="H1295" s="178">
        <v>60000</v>
      </c>
      <c r="I1295" s="1"/>
      <c r="J1295" s="145"/>
      <c r="K1295" s="142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</row>
    <row r="1296" spans="1:60" s="70" customFormat="1" x14ac:dyDescent="0.25">
      <c r="A1296" s="174">
        <v>43405</v>
      </c>
      <c r="B1296" s="175" t="s">
        <v>282</v>
      </c>
      <c r="C1296" s="174" t="s">
        <v>224</v>
      </c>
      <c r="D1296" s="176">
        <v>43434</v>
      </c>
      <c r="E1296" s="177" t="s">
        <v>129</v>
      </c>
      <c r="F1296" s="175" t="s">
        <v>384</v>
      </c>
      <c r="G1296" s="175"/>
      <c r="H1296" s="178">
        <v>60000</v>
      </c>
      <c r="I1296" s="1"/>
      <c r="J1296" s="145"/>
      <c r="K1296" s="142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</row>
    <row r="1297" spans="1:60" s="70" customFormat="1" x14ac:dyDescent="0.25">
      <c r="A1297" s="174">
        <v>43405</v>
      </c>
      <c r="B1297" s="175" t="s">
        <v>282</v>
      </c>
      <c r="C1297" s="174" t="s">
        <v>224</v>
      </c>
      <c r="D1297" s="176">
        <v>43430</v>
      </c>
      <c r="E1297" s="177" t="s">
        <v>129</v>
      </c>
      <c r="F1297" s="175" t="s">
        <v>314</v>
      </c>
      <c r="G1297" s="175"/>
      <c r="H1297" s="178">
        <v>80039</v>
      </c>
      <c r="I1297" s="1"/>
      <c r="J1297" s="145"/>
      <c r="K1297" s="142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</row>
    <row r="1298" spans="1:60" s="70" customFormat="1" x14ac:dyDescent="0.25">
      <c r="A1298" s="174">
        <v>43405</v>
      </c>
      <c r="B1298" s="175" t="s">
        <v>282</v>
      </c>
      <c r="C1298" s="174" t="s">
        <v>224</v>
      </c>
      <c r="D1298" s="176">
        <v>43423</v>
      </c>
      <c r="E1298" s="177" t="s">
        <v>76</v>
      </c>
      <c r="F1298" s="175" t="s">
        <v>255</v>
      </c>
      <c r="G1298" s="175"/>
      <c r="H1298" s="178">
        <v>80099</v>
      </c>
      <c r="I1298" s="1"/>
      <c r="J1298" s="145"/>
      <c r="K1298" s="142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</row>
    <row r="1299" spans="1:60" s="70" customFormat="1" x14ac:dyDescent="0.25">
      <c r="A1299" s="174">
        <v>43405</v>
      </c>
      <c r="B1299" s="175" t="s">
        <v>282</v>
      </c>
      <c r="C1299" s="174" t="s">
        <v>224</v>
      </c>
      <c r="D1299" s="176">
        <v>43430</v>
      </c>
      <c r="E1299" s="177" t="s">
        <v>239</v>
      </c>
      <c r="F1299" s="175" t="s">
        <v>1079</v>
      </c>
      <c r="G1299" s="175"/>
      <c r="H1299" s="178">
        <v>100000</v>
      </c>
      <c r="I1299" s="1"/>
      <c r="J1299" s="145"/>
      <c r="K1299" s="142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</row>
    <row r="1300" spans="1:60" s="70" customFormat="1" x14ac:dyDescent="0.25">
      <c r="A1300" s="174">
        <v>43405</v>
      </c>
      <c r="B1300" s="175" t="s">
        <v>282</v>
      </c>
      <c r="C1300" s="174" t="s">
        <v>224</v>
      </c>
      <c r="D1300" s="176">
        <v>43430</v>
      </c>
      <c r="E1300" s="177" t="s">
        <v>239</v>
      </c>
      <c r="F1300" s="175" t="s">
        <v>410</v>
      </c>
      <c r="G1300" s="175"/>
      <c r="H1300" s="178">
        <v>100000</v>
      </c>
      <c r="I1300" s="1"/>
      <c r="J1300" s="145"/>
      <c r="K1300" s="142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</row>
    <row r="1301" spans="1:60" s="70" customFormat="1" x14ac:dyDescent="0.25">
      <c r="A1301" s="174">
        <v>43405</v>
      </c>
      <c r="B1301" s="175" t="s">
        <v>282</v>
      </c>
      <c r="C1301" s="174" t="s">
        <v>224</v>
      </c>
      <c r="D1301" s="176">
        <v>43409</v>
      </c>
      <c r="E1301" s="177" t="s">
        <v>76</v>
      </c>
      <c r="F1301" s="175" t="s">
        <v>146</v>
      </c>
      <c r="G1301" s="175"/>
      <c r="H1301" s="178">
        <v>120000</v>
      </c>
      <c r="I1301" s="1"/>
      <c r="J1301" s="145"/>
      <c r="K1301" s="142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</row>
    <row r="1302" spans="1:60" s="70" customFormat="1" x14ac:dyDescent="0.25">
      <c r="A1302" s="174">
        <v>43405</v>
      </c>
      <c r="B1302" s="175" t="s">
        <v>282</v>
      </c>
      <c r="C1302" s="174" t="s">
        <v>224</v>
      </c>
      <c r="D1302" s="176">
        <v>43430</v>
      </c>
      <c r="E1302" s="177" t="s">
        <v>239</v>
      </c>
      <c r="F1302" s="175" t="s">
        <v>426</v>
      </c>
      <c r="G1302" s="175"/>
      <c r="H1302" s="178">
        <v>140000</v>
      </c>
      <c r="I1302" s="1"/>
      <c r="J1302" s="145"/>
      <c r="K1302" s="14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</row>
    <row r="1303" spans="1:60" s="70" customFormat="1" x14ac:dyDescent="0.25">
      <c r="A1303" s="174">
        <v>43405</v>
      </c>
      <c r="B1303" s="175" t="s">
        <v>282</v>
      </c>
      <c r="C1303" s="174" t="s">
        <v>224</v>
      </c>
      <c r="D1303" s="176">
        <v>43427</v>
      </c>
      <c r="E1303" s="177" t="s">
        <v>76</v>
      </c>
      <c r="F1303" s="175" t="s">
        <v>24</v>
      </c>
      <c r="G1303" s="175"/>
      <c r="H1303" s="178">
        <v>160000</v>
      </c>
      <c r="I1303" s="1"/>
      <c r="J1303" s="145"/>
      <c r="K1303" s="142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</row>
    <row r="1304" spans="1:60" s="70" customFormat="1" x14ac:dyDescent="0.25">
      <c r="A1304" s="174">
        <v>43405</v>
      </c>
      <c r="B1304" s="175" t="s">
        <v>282</v>
      </c>
      <c r="C1304" s="174" t="s">
        <v>224</v>
      </c>
      <c r="D1304" s="176">
        <v>43430</v>
      </c>
      <c r="E1304" s="177" t="s">
        <v>239</v>
      </c>
      <c r="F1304" s="175" t="s">
        <v>204</v>
      </c>
      <c r="G1304" s="175"/>
      <c r="H1304" s="178">
        <v>200000</v>
      </c>
      <c r="I1304" s="1"/>
      <c r="J1304" s="145"/>
      <c r="K1304" s="142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</row>
    <row r="1305" spans="1:60" s="70" customFormat="1" x14ac:dyDescent="0.25">
      <c r="A1305" s="174">
        <v>43405</v>
      </c>
      <c r="B1305" s="175" t="s">
        <v>282</v>
      </c>
      <c r="C1305" s="174" t="s">
        <v>224</v>
      </c>
      <c r="D1305" s="176">
        <v>43409</v>
      </c>
      <c r="E1305" s="177" t="s">
        <v>239</v>
      </c>
      <c r="F1305" s="175" t="s">
        <v>1080</v>
      </c>
      <c r="G1305" s="175"/>
      <c r="H1305" s="178">
        <v>240000</v>
      </c>
      <c r="I1305" s="1"/>
      <c r="J1305" s="145"/>
      <c r="K1305" s="142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</row>
    <row r="1306" spans="1:60" s="70" customFormat="1" x14ac:dyDescent="0.25">
      <c r="A1306" s="174">
        <v>43405</v>
      </c>
      <c r="B1306" s="175" t="s">
        <v>282</v>
      </c>
      <c r="C1306" s="174" t="s">
        <v>224</v>
      </c>
      <c r="D1306" s="176">
        <v>43430</v>
      </c>
      <c r="E1306" s="177" t="s">
        <v>239</v>
      </c>
      <c r="F1306" s="175" t="s">
        <v>205</v>
      </c>
      <c r="G1306" s="175"/>
      <c r="H1306" s="178">
        <v>240000</v>
      </c>
      <c r="I1306" s="1"/>
      <c r="J1306" s="145"/>
      <c r="K1306" s="142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</row>
    <row r="1307" spans="1:60" s="70" customFormat="1" x14ac:dyDescent="0.25">
      <c r="A1307" s="174">
        <v>43405</v>
      </c>
      <c r="B1307" s="175" t="s">
        <v>282</v>
      </c>
      <c r="C1307" s="174" t="s">
        <v>224</v>
      </c>
      <c r="D1307" s="176">
        <v>43409</v>
      </c>
      <c r="E1307" s="177" t="s">
        <v>76</v>
      </c>
      <c r="F1307" s="175" t="s">
        <v>1081</v>
      </c>
      <c r="G1307" s="175"/>
      <c r="H1307" s="178">
        <v>240102</v>
      </c>
      <c r="I1307" s="1"/>
      <c r="J1307" s="145"/>
      <c r="K1307" s="142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</row>
    <row r="1308" spans="1:60" s="70" customFormat="1" x14ac:dyDescent="0.25">
      <c r="A1308" s="174">
        <v>43405</v>
      </c>
      <c r="B1308" s="175" t="s">
        <v>282</v>
      </c>
      <c r="C1308" s="174" t="s">
        <v>224</v>
      </c>
      <c r="D1308" s="176">
        <v>43430</v>
      </c>
      <c r="E1308" s="177" t="s">
        <v>239</v>
      </c>
      <c r="F1308" s="175" t="s">
        <v>245</v>
      </c>
      <c r="G1308" s="175"/>
      <c r="H1308" s="178">
        <v>250000</v>
      </c>
      <c r="I1308" s="1"/>
      <c r="J1308" s="145"/>
      <c r="K1308" s="142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</row>
    <row r="1309" spans="1:60" s="70" customFormat="1" x14ac:dyDescent="0.25">
      <c r="A1309" s="174">
        <v>43405</v>
      </c>
      <c r="B1309" s="175" t="s">
        <v>282</v>
      </c>
      <c r="C1309" s="174" t="s">
        <v>224</v>
      </c>
      <c r="D1309" s="176">
        <v>43424</v>
      </c>
      <c r="E1309" s="177" t="s">
        <v>129</v>
      </c>
      <c r="F1309" s="175" t="s">
        <v>144</v>
      </c>
      <c r="G1309" s="175"/>
      <c r="H1309" s="178">
        <v>260000</v>
      </c>
      <c r="I1309" s="1"/>
      <c r="J1309" s="145"/>
      <c r="K1309" s="142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</row>
    <row r="1310" spans="1:60" s="70" customFormat="1" x14ac:dyDescent="0.25">
      <c r="A1310" s="120">
        <v>43405</v>
      </c>
      <c r="B1310" s="121" t="s">
        <v>282</v>
      </c>
      <c r="C1310" s="120" t="s">
        <v>224</v>
      </c>
      <c r="D1310" s="132">
        <v>43430</v>
      </c>
      <c r="E1310" s="158" t="s">
        <v>129</v>
      </c>
      <c r="F1310" s="121" t="s">
        <v>376</v>
      </c>
      <c r="G1310" s="121"/>
      <c r="H1310" s="122">
        <v>260000</v>
      </c>
      <c r="I1310" s="122"/>
      <c r="J1310" s="145"/>
      <c r="K1310" s="142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</row>
    <row r="1311" spans="1:60" s="70" customFormat="1" x14ac:dyDescent="0.25">
      <c r="A1311" s="174">
        <v>43435</v>
      </c>
      <c r="B1311" s="175" t="s">
        <v>282</v>
      </c>
      <c r="C1311" s="174" t="s">
        <v>224</v>
      </c>
      <c r="D1311" s="176">
        <v>43437</v>
      </c>
      <c r="E1311" s="177" t="s">
        <v>76</v>
      </c>
      <c r="F1311" s="175" t="s">
        <v>14</v>
      </c>
      <c r="G1311" s="175"/>
      <c r="H1311" s="178">
        <v>20000</v>
      </c>
      <c r="I1311" s="1"/>
      <c r="J1311" s="145"/>
      <c r="K1311" s="142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</row>
    <row r="1312" spans="1:60" s="70" customFormat="1" x14ac:dyDescent="0.25">
      <c r="A1312" s="174">
        <v>43435</v>
      </c>
      <c r="B1312" s="175" t="s">
        <v>282</v>
      </c>
      <c r="C1312" s="174" t="s">
        <v>224</v>
      </c>
      <c r="D1312" s="176">
        <v>43437</v>
      </c>
      <c r="E1312" s="177" t="s">
        <v>76</v>
      </c>
      <c r="F1312" s="175" t="s">
        <v>206</v>
      </c>
      <c r="G1312" s="175"/>
      <c r="H1312" s="178">
        <v>20000</v>
      </c>
      <c r="I1312" s="1"/>
      <c r="J1312" s="145"/>
      <c r="K1312" s="14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</row>
    <row r="1313" spans="1:60" s="70" customFormat="1" x14ac:dyDescent="0.25">
      <c r="A1313" s="174">
        <v>43435</v>
      </c>
      <c r="B1313" s="175" t="s">
        <v>282</v>
      </c>
      <c r="C1313" s="174" t="s">
        <v>224</v>
      </c>
      <c r="D1313" s="176">
        <v>43437</v>
      </c>
      <c r="E1313" s="177" t="s">
        <v>239</v>
      </c>
      <c r="F1313" s="175" t="s">
        <v>13</v>
      </c>
      <c r="G1313" s="175"/>
      <c r="H1313" s="178">
        <v>20000</v>
      </c>
      <c r="I1313" s="1"/>
      <c r="J1313" s="145"/>
      <c r="K1313" s="142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</row>
    <row r="1314" spans="1:60" s="70" customFormat="1" x14ac:dyDescent="0.25">
      <c r="A1314" s="174">
        <v>43435</v>
      </c>
      <c r="B1314" s="175" t="s">
        <v>282</v>
      </c>
      <c r="C1314" s="174" t="s">
        <v>224</v>
      </c>
      <c r="D1314" s="176">
        <v>43437</v>
      </c>
      <c r="E1314" s="177" t="s">
        <v>76</v>
      </c>
      <c r="F1314" s="175" t="s">
        <v>94</v>
      </c>
      <c r="G1314" s="175"/>
      <c r="H1314" s="178">
        <v>20054</v>
      </c>
      <c r="I1314" s="1"/>
      <c r="J1314" s="145"/>
      <c r="K1314" s="142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</row>
    <row r="1315" spans="1:60" s="70" customFormat="1" x14ac:dyDescent="0.25">
      <c r="A1315" s="174">
        <v>43435</v>
      </c>
      <c r="B1315" s="175" t="s">
        <v>282</v>
      </c>
      <c r="C1315" s="174" t="s">
        <v>224</v>
      </c>
      <c r="D1315" s="176">
        <v>43437</v>
      </c>
      <c r="E1315" s="177" t="s">
        <v>76</v>
      </c>
      <c r="F1315" s="175" t="s">
        <v>198</v>
      </c>
      <c r="G1315" s="175"/>
      <c r="H1315" s="178">
        <v>80000</v>
      </c>
      <c r="I1315" s="1"/>
      <c r="J1315" s="145"/>
      <c r="K1315" s="142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</row>
    <row r="1316" spans="1:60" s="70" customFormat="1" x14ac:dyDescent="0.25">
      <c r="A1316" s="174">
        <v>43435</v>
      </c>
      <c r="B1316" s="175" t="s">
        <v>282</v>
      </c>
      <c r="C1316" s="174" t="s">
        <v>224</v>
      </c>
      <c r="D1316" s="176">
        <v>43438</v>
      </c>
      <c r="E1316" s="177" t="s">
        <v>76</v>
      </c>
      <c r="F1316" s="175" t="s">
        <v>764</v>
      </c>
      <c r="G1316" s="175"/>
      <c r="H1316" s="178">
        <v>20037</v>
      </c>
      <c r="I1316" s="1"/>
      <c r="J1316" s="145"/>
      <c r="K1316" s="142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</row>
    <row r="1317" spans="1:60" s="70" customFormat="1" x14ac:dyDescent="0.25">
      <c r="A1317" s="174">
        <v>43435</v>
      </c>
      <c r="B1317" s="175" t="s">
        <v>282</v>
      </c>
      <c r="C1317" s="174" t="s">
        <v>224</v>
      </c>
      <c r="D1317" s="176">
        <v>43438</v>
      </c>
      <c r="E1317" s="177" t="s">
        <v>76</v>
      </c>
      <c r="F1317" s="175" t="s">
        <v>17</v>
      </c>
      <c r="G1317" s="175"/>
      <c r="H1317" s="178">
        <v>20072</v>
      </c>
      <c r="I1317" s="1"/>
      <c r="J1317" s="145"/>
      <c r="K1317" s="142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</row>
    <row r="1318" spans="1:60" s="70" customFormat="1" x14ac:dyDescent="0.25">
      <c r="A1318" s="174">
        <v>43435</v>
      </c>
      <c r="B1318" s="175" t="s">
        <v>282</v>
      </c>
      <c r="C1318" s="174" t="s">
        <v>224</v>
      </c>
      <c r="D1318" s="176">
        <v>43438</v>
      </c>
      <c r="E1318" s="177" t="s">
        <v>76</v>
      </c>
      <c r="F1318" s="175" t="s">
        <v>1082</v>
      </c>
      <c r="G1318" s="175"/>
      <c r="H1318" s="178">
        <v>50000</v>
      </c>
      <c r="I1318" s="1"/>
      <c r="J1318" s="145"/>
      <c r="K1318" s="142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</row>
    <row r="1319" spans="1:60" s="70" customFormat="1" x14ac:dyDescent="0.25">
      <c r="A1319" s="174">
        <v>43435</v>
      </c>
      <c r="B1319" s="175" t="s">
        <v>282</v>
      </c>
      <c r="C1319" s="174" t="s">
        <v>224</v>
      </c>
      <c r="D1319" s="176">
        <v>43439</v>
      </c>
      <c r="E1319" s="177" t="s">
        <v>76</v>
      </c>
      <c r="F1319" s="175" t="s">
        <v>1083</v>
      </c>
      <c r="G1319" s="175"/>
      <c r="H1319" s="178">
        <v>1430</v>
      </c>
      <c r="I1319" s="1"/>
      <c r="J1319" s="145"/>
      <c r="K1319" s="142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</row>
    <row r="1320" spans="1:60" s="70" customFormat="1" x14ac:dyDescent="0.25">
      <c r="A1320" s="174">
        <v>43435</v>
      </c>
      <c r="B1320" s="175" t="s">
        <v>282</v>
      </c>
      <c r="C1320" s="174" t="s">
        <v>224</v>
      </c>
      <c r="D1320" s="176">
        <v>43439</v>
      </c>
      <c r="E1320" s="177" t="s">
        <v>76</v>
      </c>
      <c r="F1320" s="175" t="s">
        <v>133</v>
      </c>
      <c r="G1320" s="175"/>
      <c r="H1320" s="178">
        <v>20000</v>
      </c>
      <c r="I1320" s="1"/>
      <c r="J1320" s="145"/>
      <c r="K1320" s="142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</row>
    <row r="1321" spans="1:60" s="70" customFormat="1" x14ac:dyDescent="0.25">
      <c r="A1321" s="174">
        <v>43435</v>
      </c>
      <c r="B1321" s="175" t="s">
        <v>282</v>
      </c>
      <c r="C1321" s="174" t="s">
        <v>224</v>
      </c>
      <c r="D1321" s="176">
        <v>43439</v>
      </c>
      <c r="E1321" s="177" t="s">
        <v>129</v>
      </c>
      <c r="F1321" s="175" t="s">
        <v>86</v>
      </c>
      <c r="G1321" s="175"/>
      <c r="H1321" s="178">
        <v>50000</v>
      </c>
      <c r="I1321" s="1"/>
      <c r="J1321" s="145"/>
      <c r="K1321" s="142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</row>
    <row r="1322" spans="1:60" s="70" customFormat="1" x14ac:dyDescent="0.25">
      <c r="A1322" s="174">
        <v>43435</v>
      </c>
      <c r="B1322" s="175" t="s">
        <v>282</v>
      </c>
      <c r="C1322" s="174" t="s">
        <v>224</v>
      </c>
      <c r="D1322" s="176">
        <v>43440</v>
      </c>
      <c r="E1322" s="177" t="s">
        <v>129</v>
      </c>
      <c r="F1322" s="175" t="s">
        <v>1084</v>
      </c>
      <c r="G1322" s="175"/>
      <c r="H1322" s="178">
        <v>77500</v>
      </c>
      <c r="I1322" s="1"/>
      <c r="J1322" s="145"/>
      <c r="K1322" s="14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</row>
    <row r="1323" spans="1:60" s="70" customFormat="1" x14ac:dyDescent="0.25">
      <c r="A1323" s="174">
        <v>43435</v>
      </c>
      <c r="B1323" s="175" t="s">
        <v>282</v>
      </c>
      <c r="C1323" s="174" t="s">
        <v>224</v>
      </c>
      <c r="D1323" s="176">
        <v>43444</v>
      </c>
      <c r="E1323" s="177" t="s">
        <v>76</v>
      </c>
      <c r="F1323" s="175" t="s">
        <v>80</v>
      </c>
      <c r="G1323" s="175"/>
      <c r="H1323" s="178">
        <v>20000</v>
      </c>
      <c r="I1323" s="1"/>
      <c r="J1323" s="145"/>
      <c r="K1323" s="142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</row>
    <row r="1324" spans="1:60" s="70" customFormat="1" x14ac:dyDescent="0.25">
      <c r="A1324" s="174">
        <v>43435</v>
      </c>
      <c r="B1324" s="175" t="s">
        <v>282</v>
      </c>
      <c r="C1324" s="174" t="s">
        <v>224</v>
      </c>
      <c r="D1324" s="176">
        <v>43444</v>
      </c>
      <c r="E1324" s="177" t="s">
        <v>239</v>
      </c>
      <c r="F1324" s="175" t="s">
        <v>132</v>
      </c>
      <c r="G1324" s="175"/>
      <c r="H1324" s="178">
        <v>20100</v>
      </c>
      <c r="I1324" s="1"/>
      <c r="J1324" s="145"/>
      <c r="K1324" s="142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</row>
    <row r="1325" spans="1:60" s="70" customFormat="1" x14ac:dyDescent="0.25">
      <c r="A1325" s="174">
        <v>43435</v>
      </c>
      <c r="B1325" s="175" t="s">
        <v>282</v>
      </c>
      <c r="C1325" s="174" t="s">
        <v>224</v>
      </c>
      <c r="D1325" s="176">
        <v>43445</v>
      </c>
      <c r="E1325" s="177" t="s">
        <v>76</v>
      </c>
      <c r="F1325" s="175" t="s">
        <v>407</v>
      </c>
      <c r="G1325" s="175"/>
      <c r="H1325" s="178">
        <v>20000</v>
      </c>
      <c r="I1325" s="1"/>
      <c r="J1325" s="145"/>
      <c r="K1325" s="142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</row>
    <row r="1326" spans="1:60" s="70" customFormat="1" x14ac:dyDescent="0.25">
      <c r="A1326" s="174">
        <v>43435</v>
      </c>
      <c r="B1326" s="175" t="s">
        <v>282</v>
      </c>
      <c r="C1326" s="174" t="s">
        <v>224</v>
      </c>
      <c r="D1326" s="176">
        <v>43445</v>
      </c>
      <c r="E1326" s="177" t="s">
        <v>129</v>
      </c>
      <c r="F1326" s="175" t="s">
        <v>1085</v>
      </c>
      <c r="G1326" s="175"/>
      <c r="H1326" s="178">
        <v>20000</v>
      </c>
      <c r="I1326" s="1"/>
      <c r="J1326" s="145"/>
      <c r="K1326" s="142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</row>
    <row r="1327" spans="1:60" s="70" customFormat="1" x14ac:dyDescent="0.25">
      <c r="A1327" s="174">
        <v>43435</v>
      </c>
      <c r="B1327" s="175" t="s">
        <v>282</v>
      </c>
      <c r="C1327" s="174" t="s">
        <v>224</v>
      </c>
      <c r="D1327" s="176">
        <v>43448</v>
      </c>
      <c r="E1327" s="177" t="s">
        <v>76</v>
      </c>
      <c r="F1327" s="175" t="s">
        <v>313</v>
      </c>
      <c r="G1327" s="175"/>
      <c r="H1327" s="178">
        <v>20000</v>
      </c>
      <c r="I1327" s="1"/>
      <c r="J1327" s="145"/>
      <c r="K1327" s="142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</row>
    <row r="1328" spans="1:60" s="70" customFormat="1" x14ac:dyDescent="0.25">
      <c r="A1328" s="174">
        <v>43435</v>
      </c>
      <c r="B1328" s="175" t="s">
        <v>282</v>
      </c>
      <c r="C1328" s="174" t="s">
        <v>224</v>
      </c>
      <c r="D1328" s="176">
        <v>43451</v>
      </c>
      <c r="E1328" s="177" t="s">
        <v>76</v>
      </c>
      <c r="F1328" s="175" t="s">
        <v>383</v>
      </c>
      <c r="G1328" s="175"/>
      <c r="H1328" s="178">
        <v>200006</v>
      </c>
      <c r="I1328" s="1"/>
      <c r="J1328" s="145"/>
      <c r="K1328" s="142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</row>
    <row r="1329" spans="1:60" s="70" customFormat="1" x14ac:dyDescent="0.25">
      <c r="A1329" s="174">
        <v>43435</v>
      </c>
      <c r="B1329" s="175" t="s">
        <v>282</v>
      </c>
      <c r="C1329" s="174" t="s">
        <v>224</v>
      </c>
      <c r="D1329" s="176">
        <v>43453</v>
      </c>
      <c r="E1329" s="177" t="s">
        <v>76</v>
      </c>
      <c r="F1329" s="175" t="s">
        <v>24</v>
      </c>
      <c r="G1329" s="175"/>
      <c r="H1329" s="178">
        <v>40000</v>
      </c>
      <c r="I1329" s="1"/>
      <c r="J1329" s="145"/>
      <c r="K1329" s="142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</row>
    <row r="1330" spans="1:60" s="70" customFormat="1" x14ac:dyDescent="0.25">
      <c r="A1330" s="174">
        <v>43435</v>
      </c>
      <c r="B1330" s="175" t="s">
        <v>282</v>
      </c>
      <c r="C1330" s="174" t="s">
        <v>224</v>
      </c>
      <c r="D1330" s="176">
        <v>43454</v>
      </c>
      <c r="E1330" s="177" t="s">
        <v>76</v>
      </c>
      <c r="F1330" s="175" t="s">
        <v>874</v>
      </c>
      <c r="G1330" s="175"/>
      <c r="H1330" s="178">
        <v>20000</v>
      </c>
      <c r="I1330" s="1"/>
      <c r="J1330" s="145"/>
      <c r="K1330" s="142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</row>
    <row r="1331" spans="1:60" s="70" customFormat="1" x14ac:dyDescent="0.25">
      <c r="A1331" s="174">
        <v>43435</v>
      </c>
      <c r="B1331" s="175" t="s">
        <v>282</v>
      </c>
      <c r="C1331" s="174" t="s">
        <v>224</v>
      </c>
      <c r="D1331" s="176">
        <v>43454</v>
      </c>
      <c r="E1331" s="177" t="s">
        <v>239</v>
      </c>
      <c r="F1331" s="175" t="s">
        <v>466</v>
      </c>
      <c r="G1331" s="175"/>
      <c r="H1331" s="178">
        <v>100020</v>
      </c>
      <c r="I1331" s="1"/>
      <c r="J1331" s="145"/>
      <c r="K1331" s="142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</row>
    <row r="1332" spans="1:60" s="70" customFormat="1" x14ac:dyDescent="0.25">
      <c r="A1332" s="174">
        <v>43435</v>
      </c>
      <c r="B1332" s="175" t="s">
        <v>282</v>
      </c>
      <c r="C1332" s="174" t="s">
        <v>224</v>
      </c>
      <c r="D1332" s="176">
        <v>43455</v>
      </c>
      <c r="E1332" s="177" t="s">
        <v>76</v>
      </c>
      <c r="F1332" s="175" t="s">
        <v>127</v>
      </c>
      <c r="G1332" s="175"/>
      <c r="H1332" s="178">
        <v>20000</v>
      </c>
      <c r="I1332" s="1"/>
      <c r="J1332" s="145"/>
      <c r="K1332" s="14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</row>
    <row r="1333" spans="1:60" s="70" customFormat="1" x14ac:dyDescent="0.25">
      <c r="A1333" s="174">
        <v>43435</v>
      </c>
      <c r="B1333" s="175" t="s">
        <v>282</v>
      </c>
      <c r="C1333" s="174" t="s">
        <v>224</v>
      </c>
      <c r="D1333" s="176">
        <v>43455</v>
      </c>
      <c r="E1333" s="177" t="s">
        <v>239</v>
      </c>
      <c r="F1333" s="175" t="s">
        <v>21</v>
      </c>
      <c r="G1333" s="175"/>
      <c r="H1333" s="178">
        <v>20109</v>
      </c>
      <c r="I1333" s="1"/>
      <c r="J1333" s="145"/>
      <c r="K1333" s="142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</row>
    <row r="1334" spans="1:60" s="70" customFormat="1" x14ac:dyDescent="0.25">
      <c r="A1334" s="174">
        <v>43435</v>
      </c>
      <c r="B1334" s="175" t="s">
        <v>282</v>
      </c>
      <c r="C1334" s="174" t="s">
        <v>224</v>
      </c>
      <c r="D1334" s="176">
        <v>43458</v>
      </c>
      <c r="E1334" s="177" t="s">
        <v>76</v>
      </c>
      <c r="F1334" s="175" t="s">
        <v>18</v>
      </c>
      <c r="G1334" s="175"/>
      <c r="H1334" s="178">
        <v>20</v>
      </c>
      <c r="I1334" s="1"/>
      <c r="J1334" s="145"/>
      <c r="K1334" s="142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</row>
    <row r="1335" spans="1:60" s="70" customFormat="1" x14ac:dyDescent="0.25">
      <c r="A1335" s="174">
        <v>43435</v>
      </c>
      <c r="B1335" s="175" t="s">
        <v>282</v>
      </c>
      <c r="C1335" s="174" t="s">
        <v>224</v>
      </c>
      <c r="D1335" s="176">
        <v>43458</v>
      </c>
      <c r="E1335" s="177" t="s">
        <v>76</v>
      </c>
      <c r="F1335" s="175" t="s">
        <v>18</v>
      </c>
      <c r="G1335" s="175"/>
      <c r="H1335" s="178">
        <v>20080</v>
      </c>
      <c r="I1335" s="1"/>
      <c r="J1335" s="145"/>
      <c r="K1335" s="142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</row>
    <row r="1336" spans="1:60" s="70" customFormat="1" x14ac:dyDescent="0.25">
      <c r="A1336" s="174">
        <v>43435</v>
      </c>
      <c r="B1336" s="175" t="s">
        <v>282</v>
      </c>
      <c r="C1336" s="174" t="s">
        <v>224</v>
      </c>
      <c r="D1336" s="176">
        <v>43460</v>
      </c>
      <c r="E1336" s="177" t="s">
        <v>76</v>
      </c>
      <c r="F1336" s="175" t="s">
        <v>2</v>
      </c>
      <c r="G1336" s="175"/>
      <c r="H1336" s="178">
        <v>20000</v>
      </c>
      <c r="I1336" s="1"/>
      <c r="J1336" s="145"/>
      <c r="K1336" s="142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</row>
    <row r="1337" spans="1:60" s="70" customFormat="1" x14ac:dyDescent="0.25">
      <c r="A1337" s="174">
        <v>43435</v>
      </c>
      <c r="B1337" s="175" t="s">
        <v>282</v>
      </c>
      <c r="C1337" s="174" t="s">
        <v>224</v>
      </c>
      <c r="D1337" s="176">
        <v>43460</v>
      </c>
      <c r="E1337" s="177" t="s">
        <v>76</v>
      </c>
      <c r="F1337" s="175" t="s">
        <v>207</v>
      </c>
      <c r="G1337" s="175"/>
      <c r="H1337" s="178">
        <v>60025</v>
      </c>
      <c r="I1337" s="1"/>
      <c r="J1337" s="145"/>
      <c r="K1337" s="142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</row>
    <row r="1338" spans="1:60" s="70" customFormat="1" x14ac:dyDescent="0.25">
      <c r="A1338" s="174">
        <v>43435</v>
      </c>
      <c r="B1338" s="175" t="s">
        <v>282</v>
      </c>
      <c r="C1338" s="174" t="s">
        <v>224</v>
      </c>
      <c r="D1338" s="176">
        <v>43461</v>
      </c>
      <c r="E1338" s="177" t="s">
        <v>76</v>
      </c>
      <c r="F1338" s="175" t="s">
        <v>93</v>
      </c>
      <c r="G1338" s="175"/>
      <c r="H1338" s="178">
        <v>20000</v>
      </c>
      <c r="I1338" s="1"/>
      <c r="J1338" s="145"/>
      <c r="K1338" s="142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</row>
    <row r="1339" spans="1:60" s="70" customFormat="1" x14ac:dyDescent="0.25">
      <c r="A1339" s="174">
        <v>43435</v>
      </c>
      <c r="B1339" s="175" t="s">
        <v>282</v>
      </c>
      <c r="C1339" s="174" t="s">
        <v>224</v>
      </c>
      <c r="D1339" s="176">
        <v>43462</v>
      </c>
      <c r="E1339" s="177" t="s">
        <v>76</v>
      </c>
      <c r="F1339" s="175" t="s">
        <v>14</v>
      </c>
      <c r="G1339" s="175"/>
      <c r="H1339" s="178">
        <v>20000</v>
      </c>
      <c r="I1339" s="1"/>
      <c r="J1339" s="145"/>
      <c r="K1339" s="142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</row>
    <row r="1340" spans="1:60" s="70" customFormat="1" x14ac:dyDescent="0.25">
      <c r="A1340" s="174">
        <v>43435</v>
      </c>
      <c r="B1340" s="175" t="s">
        <v>282</v>
      </c>
      <c r="C1340" s="174" t="s">
        <v>224</v>
      </c>
      <c r="D1340" s="176">
        <v>43462</v>
      </c>
      <c r="E1340" s="177" t="s">
        <v>76</v>
      </c>
      <c r="F1340" s="175" t="s">
        <v>313</v>
      </c>
      <c r="G1340" s="175"/>
      <c r="H1340" s="178">
        <v>20000</v>
      </c>
      <c r="I1340" s="1"/>
      <c r="J1340" s="145"/>
      <c r="K1340" s="142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</row>
    <row r="1341" spans="1:60" s="70" customFormat="1" x14ac:dyDescent="0.25">
      <c r="A1341" s="174">
        <v>43435</v>
      </c>
      <c r="B1341" s="175" t="s">
        <v>282</v>
      </c>
      <c r="C1341" s="174" t="s">
        <v>224</v>
      </c>
      <c r="D1341" s="176">
        <v>43462</v>
      </c>
      <c r="E1341" s="177" t="s">
        <v>76</v>
      </c>
      <c r="F1341" s="175" t="s">
        <v>764</v>
      </c>
      <c r="G1341" s="175"/>
      <c r="H1341" s="178">
        <v>20037</v>
      </c>
      <c r="I1341" s="1"/>
      <c r="J1341" s="145"/>
      <c r="K1341" s="142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</row>
    <row r="1342" spans="1:60" s="70" customFormat="1" x14ac:dyDescent="0.25">
      <c r="A1342" s="174">
        <v>43435</v>
      </c>
      <c r="B1342" s="175" t="s">
        <v>282</v>
      </c>
      <c r="C1342" s="174" t="s">
        <v>224</v>
      </c>
      <c r="D1342" s="176">
        <v>43462</v>
      </c>
      <c r="E1342" s="177" t="s">
        <v>76</v>
      </c>
      <c r="F1342" s="175" t="s">
        <v>17</v>
      </c>
      <c r="G1342" s="175"/>
      <c r="H1342" s="178">
        <v>20072</v>
      </c>
      <c r="I1342" s="1"/>
      <c r="J1342" s="145"/>
      <c r="K1342" s="1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</row>
    <row r="1343" spans="1:60" s="70" customFormat="1" x14ac:dyDescent="0.25">
      <c r="A1343" s="167">
        <v>43435</v>
      </c>
      <c r="B1343" s="168" t="s">
        <v>282</v>
      </c>
      <c r="C1343" s="167" t="s">
        <v>224</v>
      </c>
      <c r="D1343" s="169">
        <v>43462</v>
      </c>
      <c r="E1343" s="266" t="s">
        <v>239</v>
      </c>
      <c r="F1343" s="168" t="s">
        <v>1086</v>
      </c>
      <c r="G1343" s="168"/>
      <c r="H1343" s="170">
        <v>23000</v>
      </c>
      <c r="I1343" s="170">
        <f>SUM(H764:H1343)</f>
        <v>28231214</v>
      </c>
      <c r="J1343" s="170"/>
      <c r="K1343" s="168"/>
      <c r="L1343" s="168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</row>
    <row r="1344" spans="1:60" x14ac:dyDescent="0.25">
      <c r="A1344" s="33">
        <v>43466</v>
      </c>
      <c r="B1344" t="s">
        <v>282</v>
      </c>
      <c r="C1344" s="33" t="s">
        <v>224</v>
      </c>
      <c r="D1344" s="9">
        <v>43467</v>
      </c>
      <c r="E1344" s="44" t="s">
        <v>76</v>
      </c>
      <c r="F1344" t="s">
        <v>1127</v>
      </c>
      <c r="H1344" s="1">
        <v>60</v>
      </c>
      <c r="I1344" s="1"/>
      <c r="J1344" s="1"/>
    </row>
    <row r="1345" spans="1:10" x14ac:dyDescent="0.25">
      <c r="A1345" s="33">
        <v>43466</v>
      </c>
      <c r="B1345" t="s">
        <v>282</v>
      </c>
      <c r="C1345" s="33" t="s">
        <v>224</v>
      </c>
      <c r="D1345" s="9">
        <v>43467</v>
      </c>
      <c r="E1345" s="44" t="s">
        <v>76</v>
      </c>
      <c r="F1345" t="s">
        <v>430</v>
      </c>
      <c r="H1345" s="1">
        <v>20000</v>
      </c>
      <c r="I1345" s="1"/>
      <c r="J1345" s="1"/>
    </row>
    <row r="1346" spans="1:10" x14ac:dyDescent="0.25">
      <c r="A1346" s="33">
        <v>43466</v>
      </c>
      <c r="B1346" t="s">
        <v>282</v>
      </c>
      <c r="C1346" s="33" t="s">
        <v>224</v>
      </c>
      <c r="D1346" s="9">
        <v>43467</v>
      </c>
      <c r="E1346" s="44" t="s">
        <v>76</v>
      </c>
      <c r="F1346" t="s">
        <v>3</v>
      </c>
      <c r="H1346" s="1">
        <v>20000</v>
      </c>
      <c r="I1346" s="1"/>
      <c r="J1346" s="1"/>
    </row>
    <row r="1347" spans="1:10" x14ac:dyDescent="0.25">
      <c r="A1347" s="33">
        <v>43466</v>
      </c>
      <c r="B1347" t="s">
        <v>282</v>
      </c>
      <c r="C1347" s="33" t="s">
        <v>224</v>
      </c>
      <c r="D1347" s="9">
        <v>43467</v>
      </c>
      <c r="E1347" s="44" t="s">
        <v>76</v>
      </c>
      <c r="F1347" t="s">
        <v>135</v>
      </c>
      <c r="H1347" s="1">
        <v>20000</v>
      </c>
      <c r="I1347" s="1"/>
      <c r="J1347" s="1"/>
    </row>
    <row r="1348" spans="1:10" x14ac:dyDescent="0.25">
      <c r="A1348" s="33">
        <v>43466</v>
      </c>
      <c r="B1348" t="s">
        <v>282</v>
      </c>
      <c r="C1348" s="33" t="s">
        <v>224</v>
      </c>
      <c r="D1348" s="9">
        <v>43467</v>
      </c>
      <c r="E1348" s="44" t="s">
        <v>76</v>
      </c>
      <c r="F1348" t="s">
        <v>1128</v>
      </c>
      <c r="H1348" s="1">
        <v>20000</v>
      </c>
      <c r="I1348" s="1"/>
      <c r="J1348" s="1"/>
    </row>
    <row r="1349" spans="1:10" x14ac:dyDescent="0.25">
      <c r="A1349" s="33">
        <v>43466</v>
      </c>
      <c r="B1349" t="s">
        <v>282</v>
      </c>
      <c r="C1349" s="33" t="s">
        <v>224</v>
      </c>
      <c r="D1349" s="9">
        <v>43467</v>
      </c>
      <c r="E1349" s="44" t="s">
        <v>239</v>
      </c>
      <c r="F1349" t="s">
        <v>1129</v>
      </c>
      <c r="H1349" s="1">
        <v>20000</v>
      </c>
      <c r="I1349" s="1"/>
      <c r="J1349" s="1"/>
    </row>
    <row r="1350" spans="1:10" x14ac:dyDescent="0.25">
      <c r="A1350" s="33">
        <v>43466</v>
      </c>
      <c r="B1350" t="s">
        <v>282</v>
      </c>
      <c r="C1350" s="33" t="s">
        <v>224</v>
      </c>
      <c r="D1350" s="9">
        <v>43467</v>
      </c>
      <c r="E1350" s="44" t="s">
        <v>239</v>
      </c>
      <c r="F1350" t="s">
        <v>144</v>
      </c>
      <c r="H1350" s="1">
        <v>20000</v>
      </c>
      <c r="I1350" s="1"/>
      <c r="J1350" s="1"/>
    </row>
    <row r="1351" spans="1:10" x14ac:dyDescent="0.25">
      <c r="A1351" s="33">
        <v>43466</v>
      </c>
      <c r="B1351" t="s">
        <v>282</v>
      </c>
      <c r="C1351" s="33" t="s">
        <v>224</v>
      </c>
      <c r="D1351" s="9">
        <v>43467</v>
      </c>
      <c r="E1351" s="44" t="s">
        <v>239</v>
      </c>
      <c r="F1351" t="s">
        <v>378</v>
      </c>
      <c r="H1351" s="1">
        <v>137200</v>
      </c>
      <c r="I1351" s="1"/>
      <c r="J1351" s="1"/>
    </row>
    <row r="1352" spans="1:10" x14ac:dyDescent="0.25">
      <c r="A1352" s="33">
        <v>43466</v>
      </c>
      <c r="B1352" t="s">
        <v>282</v>
      </c>
      <c r="C1352" s="33" t="s">
        <v>224</v>
      </c>
      <c r="D1352" s="9">
        <v>43468</v>
      </c>
      <c r="E1352" s="44" t="s">
        <v>76</v>
      </c>
      <c r="F1352" t="s">
        <v>9</v>
      </c>
      <c r="H1352" s="1">
        <v>20000</v>
      </c>
      <c r="I1352" s="1"/>
      <c r="J1352" s="1"/>
    </row>
    <row r="1353" spans="1:10" x14ac:dyDescent="0.25">
      <c r="A1353" s="33">
        <v>43466</v>
      </c>
      <c r="B1353" t="s">
        <v>282</v>
      </c>
      <c r="C1353" s="33" t="s">
        <v>224</v>
      </c>
      <c r="D1353" s="9">
        <v>43468</v>
      </c>
      <c r="E1353" s="44" t="s">
        <v>76</v>
      </c>
      <c r="F1353" t="s">
        <v>131</v>
      </c>
      <c r="H1353" s="1">
        <v>20000</v>
      </c>
      <c r="I1353" s="1"/>
      <c r="J1353" s="1"/>
    </row>
    <row r="1354" spans="1:10" x14ac:dyDescent="0.25">
      <c r="A1354" s="33">
        <v>43466</v>
      </c>
      <c r="B1354" t="s">
        <v>282</v>
      </c>
      <c r="C1354" s="33" t="s">
        <v>224</v>
      </c>
      <c r="D1354" s="9">
        <v>43468</v>
      </c>
      <c r="E1354" s="44" t="s">
        <v>76</v>
      </c>
      <c r="F1354" t="s">
        <v>822</v>
      </c>
      <c r="H1354" s="1">
        <v>40000</v>
      </c>
      <c r="I1354" s="1"/>
      <c r="J1354" s="1"/>
    </row>
    <row r="1355" spans="1:10" x14ac:dyDescent="0.25">
      <c r="A1355" s="33">
        <v>43466</v>
      </c>
      <c r="B1355" t="s">
        <v>282</v>
      </c>
      <c r="C1355" s="33" t="s">
        <v>224</v>
      </c>
      <c r="D1355" s="9">
        <v>43468</v>
      </c>
      <c r="E1355" s="44" t="s">
        <v>76</v>
      </c>
      <c r="F1355" t="s">
        <v>11</v>
      </c>
      <c r="H1355" s="1">
        <v>60000</v>
      </c>
      <c r="I1355" s="1"/>
      <c r="J1355" s="1"/>
    </row>
    <row r="1356" spans="1:10" x14ac:dyDescent="0.25">
      <c r="A1356" s="33">
        <v>43466</v>
      </c>
      <c r="B1356" t="s">
        <v>282</v>
      </c>
      <c r="C1356" s="33" t="s">
        <v>224</v>
      </c>
      <c r="D1356" s="9">
        <v>43468</v>
      </c>
      <c r="E1356" s="44" t="s">
        <v>76</v>
      </c>
      <c r="F1356" t="s">
        <v>1139</v>
      </c>
      <c r="H1356" s="1">
        <v>240000</v>
      </c>
      <c r="I1356" s="1"/>
      <c r="J1356" s="1"/>
    </row>
    <row r="1357" spans="1:10" x14ac:dyDescent="0.25">
      <c r="A1357" s="33">
        <v>43466</v>
      </c>
      <c r="B1357" t="s">
        <v>282</v>
      </c>
      <c r="C1357" s="33" t="s">
        <v>224</v>
      </c>
      <c r="D1357" s="9">
        <v>43469</v>
      </c>
      <c r="E1357" s="44" t="s">
        <v>239</v>
      </c>
      <c r="F1357" t="s">
        <v>77</v>
      </c>
      <c r="H1357" s="1">
        <v>40000</v>
      </c>
      <c r="I1357" s="1"/>
      <c r="J1357" s="1"/>
    </row>
    <row r="1358" spans="1:10" x14ac:dyDescent="0.25">
      <c r="A1358" s="33">
        <v>43466</v>
      </c>
      <c r="B1358" t="s">
        <v>282</v>
      </c>
      <c r="C1358" s="33" t="s">
        <v>224</v>
      </c>
      <c r="D1358" s="9">
        <v>43472</v>
      </c>
      <c r="E1358" s="44" t="s">
        <v>239</v>
      </c>
      <c r="F1358" t="s">
        <v>1129</v>
      </c>
      <c r="H1358" s="1">
        <v>20000</v>
      </c>
      <c r="I1358" s="1"/>
      <c r="J1358" s="1"/>
    </row>
    <row r="1359" spans="1:10" x14ac:dyDescent="0.25">
      <c r="A1359" s="33">
        <v>43466</v>
      </c>
      <c r="B1359" t="s">
        <v>282</v>
      </c>
      <c r="C1359" s="33" t="s">
        <v>224</v>
      </c>
      <c r="D1359" s="9">
        <v>43472</v>
      </c>
      <c r="E1359" s="44" t="s">
        <v>76</v>
      </c>
      <c r="F1359" t="s">
        <v>1130</v>
      </c>
      <c r="H1359" s="1">
        <v>20000</v>
      </c>
      <c r="I1359" s="1"/>
      <c r="J1359" s="1"/>
    </row>
    <row r="1360" spans="1:10" x14ac:dyDescent="0.25">
      <c r="A1360" s="33">
        <v>43466</v>
      </c>
      <c r="B1360" t="s">
        <v>282</v>
      </c>
      <c r="C1360" s="33" t="s">
        <v>224</v>
      </c>
      <c r="D1360" s="9">
        <v>43472</v>
      </c>
      <c r="E1360" s="44" t="s">
        <v>1134</v>
      </c>
      <c r="F1360" t="s">
        <v>314</v>
      </c>
      <c r="H1360" s="1">
        <v>60039</v>
      </c>
      <c r="I1360" s="1"/>
      <c r="J1360" s="1"/>
    </row>
    <row r="1361" spans="1:10" x14ac:dyDescent="0.25">
      <c r="A1361" s="33">
        <v>43466</v>
      </c>
      <c r="B1361" t="s">
        <v>282</v>
      </c>
      <c r="C1361" s="33" t="s">
        <v>224</v>
      </c>
      <c r="D1361" s="9">
        <v>43472</v>
      </c>
      <c r="E1361" s="44" t="s">
        <v>1134</v>
      </c>
      <c r="F1361" t="s">
        <v>1136</v>
      </c>
      <c r="H1361" s="1">
        <v>77500</v>
      </c>
      <c r="I1361" s="1"/>
      <c r="J1361" s="1"/>
    </row>
    <row r="1362" spans="1:10" x14ac:dyDescent="0.25">
      <c r="A1362" s="33">
        <v>43466</v>
      </c>
      <c r="B1362" t="s">
        <v>282</v>
      </c>
      <c r="C1362" s="33" t="s">
        <v>224</v>
      </c>
      <c r="D1362" s="9">
        <v>43475</v>
      </c>
      <c r="E1362" s="44" t="s">
        <v>76</v>
      </c>
      <c r="F1362" t="s">
        <v>140</v>
      </c>
      <c r="H1362" s="1">
        <v>40096</v>
      </c>
      <c r="I1362" s="1"/>
      <c r="J1362" s="1"/>
    </row>
    <row r="1363" spans="1:10" x14ac:dyDescent="0.25">
      <c r="A1363" s="33">
        <v>43466</v>
      </c>
      <c r="B1363" t="s">
        <v>282</v>
      </c>
      <c r="C1363" s="33" t="s">
        <v>224</v>
      </c>
      <c r="D1363" s="9">
        <v>43479</v>
      </c>
      <c r="E1363" s="44" t="s">
        <v>239</v>
      </c>
      <c r="F1363" t="s">
        <v>378</v>
      </c>
      <c r="H1363" s="1">
        <v>40000</v>
      </c>
      <c r="I1363" s="1"/>
      <c r="J1363" s="1"/>
    </row>
    <row r="1364" spans="1:10" x14ac:dyDescent="0.25">
      <c r="A1364" s="33">
        <v>43466</v>
      </c>
      <c r="B1364" t="s">
        <v>282</v>
      </c>
      <c r="C1364" s="33" t="s">
        <v>224</v>
      </c>
      <c r="D1364" s="9">
        <v>43479</v>
      </c>
      <c r="E1364" s="44" t="s">
        <v>76</v>
      </c>
      <c r="F1364" t="s">
        <v>852</v>
      </c>
      <c r="H1364" s="1">
        <v>60000</v>
      </c>
      <c r="I1364" s="1"/>
      <c r="J1364" s="1"/>
    </row>
    <row r="1365" spans="1:10" x14ac:dyDescent="0.25">
      <c r="A1365" s="33">
        <v>43466</v>
      </c>
      <c r="B1365" t="s">
        <v>282</v>
      </c>
      <c r="C1365" s="33" t="s">
        <v>224</v>
      </c>
      <c r="D1365" s="9">
        <v>43479</v>
      </c>
      <c r="E1365" s="44" t="s">
        <v>239</v>
      </c>
      <c r="F1365" t="s">
        <v>1135</v>
      </c>
      <c r="H1365" s="1">
        <v>64000</v>
      </c>
      <c r="I1365" s="1"/>
      <c r="J1365" s="1"/>
    </row>
    <row r="1366" spans="1:10" x14ac:dyDescent="0.25">
      <c r="A1366" s="33">
        <v>43466</v>
      </c>
      <c r="B1366" t="s">
        <v>282</v>
      </c>
      <c r="C1366" s="33" t="s">
        <v>224</v>
      </c>
      <c r="D1366" s="9">
        <v>43479</v>
      </c>
      <c r="E1366" s="44" t="s">
        <v>239</v>
      </c>
      <c r="F1366" t="s">
        <v>1138</v>
      </c>
      <c r="H1366" s="1">
        <v>190000</v>
      </c>
      <c r="I1366" s="1"/>
      <c r="J1366" s="1"/>
    </row>
    <row r="1367" spans="1:10" x14ac:dyDescent="0.25">
      <c r="A1367" s="33">
        <v>43466</v>
      </c>
      <c r="B1367" t="s">
        <v>282</v>
      </c>
      <c r="C1367" s="33" t="s">
        <v>224</v>
      </c>
      <c r="D1367" s="9">
        <v>43479</v>
      </c>
      <c r="E1367" s="44" t="s">
        <v>239</v>
      </c>
      <c r="F1367" t="s">
        <v>385</v>
      </c>
      <c r="H1367" s="1">
        <v>200000</v>
      </c>
      <c r="I1367" s="1"/>
      <c r="J1367" s="1"/>
    </row>
    <row r="1368" spans="1:10" x14ac:dyDescent="0.25">
      <c r="A1368" s="33">
        <v>43466</v>
      </c>
      <c r="B1368" t="s">
        <v>282</v>
      </c>
      <c r="C1368" s="33" t="s">
        <v>224</v>
      </c>
      <c r="D1368" s="9">
        <v>43479</v>
      </c>
      <c r="E1368" s="44" t="s">
        <v>239</v>
      </c>
      <c r="F1368" t="s">
        <v>1140</v>
      </c>
      <c r="H1368" s="1">
        <v>290000</v>
      </c>
      <c r="I1368" s="1"/>
      <c r="J1368" s="1"/>
    </row>
    <row r="1369" spans="1:10" x14ac:dyDescent="0.25">
      <c r="A1369" s="33">
        <v>43466</v>
      </c>
      <c r="B1369" t="s">
        <v>282</v>
      </c>
      <c r="C1369" s="33" t="s">
        <v>224</v>
      </c>
      <c r="D1369" s="9">
        <v>43480</v>
      </c>
      <c r="E1369" s="44" t="s">
        <v>239</v>
      </c>
      <c r="F1369" t="s">
        <v>1132</v>
      </c>
      <c r="H1369" s="1">
        <v>20100</v>
      </c>
      <c r="I1369" s="1"/>
      <c r="J1369" s="1"/>
    </row>
    <row r="1370" spans="1:10" x14ac:dyDescent="0.25">
      <c r="A1370" s="33">
        <v>43466</v>
      </c>
      <c r="B1370" t="s">
        <v>282</v>
      </c>
      <c r="C1370" s="33" t="s">
        <v>224</v>
      </c>
      <c r="D1370" s="9">
        <v>43486</v>
      </c>
      <c r="E1370" s="44" t="s">
        <v>76</v>
      </c>
      <c r="F1370" t="s">
        <v>6</v>
      </c>
      <c r="H1370" s="1">
        <v>40030</v>
      </c>
      <c r="I1370" s="1"/>
      <c r="J1370" s="1"/>
    </row>
    <row r="1371" spans="1:10" x14ac:dyDescent="0.25">
      <c r="A1371" s="33">
        <v>43466</v>
      </c>
      <c r="B1371" t="s">
        <v>282</v>
      </c>
      <c r="C1371" s="33" t="s">
        <v>224</v>
      </c>
      <c r="D1371" s="9">
        <v>43486</v>
      </c>
      <c r="E1371" s="44" t="s">
        <v>239</v>
      </c>
      <c r="F1371" t="s">
        <v>418</v>
      </c>
      <c r="H1371" s="1">
        <v>60000</v>
      </c>
      <c r="I1371" s="1"/>
      <c r="J1371" s="1"/>
    </row>
    <row r="1372" spans="1:10" x14ac:dyDescent="0.25">
      <c r="A1372" s="33">
        <v>43466</v>
      </c>
      <c r="B1372" t="s">
        <v>282</v>
      </c>
      <c r="C1372" s="33" t="s">
        <v>224</v>
      </c>
      <c r="D1372" s="9">
        <v>43486</v>
      </c>
      <c r="E1372" s="44" t="s">
        <v>76</v>
      </c>
      <c r="F1372" t="s">
        <v>89</v>
      </c>
      <c r="H1372" s="1">
        <v>60051</v>
      </c>
      <c r="I1372" s="1"/>
      <c r="J1372" s="1"/>
    </row>
    <row r="1373" spans="1:10" x14ac:dyDescent="0.25">
      <c r="A1373" s="33">
        <v>43466</v>
      </c>
      <c r="B1373" t="s">
        <v>282</v>
      </c>
      <c r="C1373" s="33" t="s">
        <v>224</v>
      </c>
      <c r="D1373" s="9">
        <v>43486</v>
      </c>
      <c r="E1373" s="44" t="s">
        <v>239</v>
      </c>
      <c r="F1373" t="s">
        <v>417</v>
      </c>
      <c r="H1373" s="1">
        <v>100000</v>
      </c>
      <c r="I1373" s="1"/>
      <c r="J1373" s="1"/>
    </row>
    <row r="1374" spans="1:10" x14ac:dyDescent="0.25">
      <c r="A1374" s="33">
        <v>43466</v>
      </c>
      <c r="B1374" t="s">
        <v>282</v>
      </c>
      <c r="C1374" s="33" t="s">
        <v>224</v>
      </c>
      <c r="D1374" s="9">
        <v>43487</v>
      </c>
      <c r="E1374" s="44" t="s">
        <v>76</v>
      </c>
      <c r="F1374" t="s">
        <v>80</v>
      </c>
      <c r="H1374" s="1">
        <v>20000</v>
      </c>
      <c r="I1374" s="1"/>
      <c r="J1374" s="1"/>
    </row>
    <row r="1375" spans="1:10" x14ac:dyDescent="0.25">
      <c r="A1375" s="33">
        <v>43466</v>
      </c>
      <c r="B1375" t="s">
        <v>282</v>
      </c>
      <c r="C1375" s="33" t="s">
        <v>224</v>
      </c>
      <c r="D1375" s="9">
        <v>43487</v>
      </c>
      <c r="E1375" s="44" t="s">
        <v>76</v>
      </c>
      <c r="F1375" t="s">
        <v>18</v>
      </c>
      <c r="H1375" s="1">
        <v>20080</v>
      </c>
      <c r="I1375" s="1"/>
      <c r="J1375" s="1"/>
    </row>
    <row r="1376" spans="1:10" x14ac:dyDescent="0.25">
      <c r="A1376" s="33">
        <v>43466</v>
      </c>
      <c r="B1376" t="s">
        <v>282</v>
      </c>
      <c r="C1376" s="33" t="s">
        <v>224</v>
      </c>
      <c r="D1376" s="9">
        <v>43487</v>
      </c>
      <c r="E1376" s="44" t="s">
        <v>239</v>
      </c>
      <c r="F1376" t="s">
        <v>378</v>
      </c>
      <c r="H1376" s="1">
        <v>40000</v>
      </c>
      <c r="I1376" s="1"/>
      <c r="J1376" s="1"/>
    </row>
    <row r="1377" spans="1:10" x14ac:dyDescent="0.25">
      <c r="A1377" s="33">
        <v>43466</v>
      </c>
      <c r="B1377" t="s">
        <v>282</v>
      </c>
      <c r="C1377" s="33" t="s">
        <v>224</v>
      </c>
      <c r="D1377" s="9">
        <v>43487</v>
      </c>
      <c r="E1377" s="44" t="s">
        <v>129</v>
      </c>
      <c r="F1377" t="s">
        <v>1137</v>
      </c>
      <c r="H1377" s="1">
        <v>170000</v>
      </c>
      <c r="I1377" s="1"/>
      <c r="J1377" s="1"/>
    </row>
    <row r="1378" spans="1:10" x14ac:dyDescent="0.25">
      <c r="A1378" s="33">
        <v>43466</v>
      </c>
      <c r="B1378" t="s">
        <v>282</v>
      </c>
      <c r="C1378" s="33" t="s">
        <v>224</v>
      </c>
      <c r="D1378" s="9">
        <v>43488</v>
      </c>
      <c r="E1378" s="44" t="s">
        <v>76</v>
      </c>
      <c r="F1378" t="s">
        <v>198</v>
      </c>
      <c r="H1378" s="1">
        <v>50000</v>
      </c>
      <c r="I1378" s="1"/>
      <c r="J1378" s="1"/>
    </row>
    <row r="1379" spans="1:10" x14ac:dyDescent="0.25">
      <c r="A1379" s="33">
        <v>43466</v>
      </c>
      <c r="B1379" t="s">
        <v>282</v>
      </c>
      <c r="C1379" s="33" t="s">
        <v>224</v>
      </c>
      <c r="D1379" s="9">
        <v>43490</v>
      </c>
      <c r="E1379" s="44" t="s">
        <v>76</v>
      </c>
      <c r="F1379" t="s">
        <v>127</v>
      </c>
      <c r="H1379" s="1">
        <v>20000</v>
      </c>
      <c r="I1379" s="1"/>
      <c r="J1379" s="1"/>
    </row>
    <row r="1380" spans="1:10" x14ac:dyDescent="0.25">
      <c r="A1380" s="33">
        <v>43466</v>
      </c>
      <c r="B1380" t="s">
        <v>282</v>
      </c>
      <c r="C1380" s="33" t="s">
        <v>224</v>
      </c>
      <c r="D1380" s="9">
        <v>43490</v>
      </c>
      <c r="E1380" s="44" t="s">
        <v>76</v>
      </c>
      <c r="F1380" t="s">
        <v>93</v>
      </c>
      <c r="H1380" s="1">
        <v>20000</v>
      </c>
      <c r="I1380" s="1"/>
      <c r="J1380" s="1"/>
    </row>
    <row r="1381" spans="1:10" x14ac:dyDescent="0.25">
      <c r="A1381" s="33">
        <v>43466</v>
      </c>
      <c r="B1381" t="s">
        <v>282</v>
      </c>
      <c r="C1381" s="33" t="s">
        <v>224</v>
      </c>
      <c r="D1381" s="9">
        <v>43490</v>
      </c>
      <c r="E1381" s="44" t="s">
        <v>239</v>
      </c>
      <c r="F1381" t="s">
        <v>21</v>
      </c>
      <c r="H1381" s="1">
        <v>20109</v>
      </c>
      <c r="I1381" s="1"/>
      <c r="J1381" s="1"/>
    </row>
    <row r="1382" spans="1:10" x14ac:dyDescent="0.25">
      <c r="A1382" s="33">
        <v>43466</v>
      </c>
      <c r="B1382" t="s">
        <v>282</v>
      </c>
      <c r="C1382" s="33" t="s">
        <v>224</v>
      </c>
      <c r="D1382" s="9">
        <v>43493</v>
      </c>
      <c r="E1382" s="44" t="s">
        <v>1131</v>
      </c>
      <c r="F1382" t="s">
        <v>1129</v>
      </c>
      <c r="H1382" s="1">
        <v>20000</v>
      </c>
      <c r="I1382" s="1"/>
      <c r="J1382" s="1"/>
    </row>
    <row r="1383" spans="1:10" x14ac:dyDescent="0.25">
      <c r="A1383" s="33">
        <v>43466</v>
      </c>
      <c r="B1383" t="s">
        <v>282</v>
      </c>
      <c r="C1383" s="33" t="s">
        <v>224</v>
      </c>
      <c r="D1383" s="9">
        <v>43493</v>
      </c>
      <c r="E1383" s="44" t="s">
        <v>1131</v>
      </c>
      <c r="F1383" t="s">
        <v>1133</v>
      </c>
      <c r="H1383" s="1">
        <v>35000</v>
      </c>
      <c r="I1383" s="1"/>
      <c r="J1383" s="1"/>
    </row>
    <row r="1384" spans="1:10" x14ac:dyDescent="0.25">
      <c r="A1384" s="33">
        <v>43466</v>
      </c>
      <c r="B1384" t="s">
        <v>282</v>
      </c>
      <c r="C1384" s="33" t="s">
        <v>224</v>
      </c>
      <c r="D1384" s="9">
        <v>43493</v>
      </c>
      <c r="E1384" s="44" t="s">
        <v>1131</v>
      </c>
      <c r="F1384" t="s">
        <v>768</v>
      </c>
      <c r="H1384" s="1">
        <v>240000</v>
      </c>
      <c r="I1384" s="1"/>
      <c r="J1384" s="1"/>
    </row>
    <row r="1385" spans="1:10" x14ac:dyDescent="0.25">
      <c r="A1385" s="33">
        <v>43466</v>
      </c>
      <c r="B1385" t="s">
        <v>282</v>
      </c>
      <c r="C1385" s="33" t="s">
        <v>224</v>
      </c>
      <c r="D1385" s="9">
        <v>43494</v>
      </c>
      <c r="E1385" s="44" t="s">
        <v>76</v>
      </c>
      <c r="F1385" t="s">
        <v>206</v>
      </c>
      <c r="H1385" s="1">
        <v>20000</v>
      </c>
      <c r="I1385" s="1"/>
      <c r="J1385" s="1"/>
    </row>
    <row r="1386" spans="1:10" x14ac:dyDescent="0.25">
      <c r="A1386" s="33">
        <v>43466</v>
      </c>
      <c r="B1386" t="s">
        <v>282</v>
      </c>
      <c r="C1386" s="33" t="s">
        <v>224</v>
      </c>
      <c r="D1386" s="9">
        <v>43495</v>
      </c>
      <c r="E1386" s="44" t="s">
        <v>76</v>
      </c>
      <c r="F1386" t="s">
        <v>764</v>
      </c>
      <c r="H1386" s="1">
        <v>20037</v>
      </c>
      <c r="I1386" s="1"/>
      <c r="J1386" s="1"/>
    </row>
    <row r="1387" spans="1:10" x14ac:dyDescent="0.25">
      <c r="A1387" s="33">
        <v>43466</v>
      </c>
      <c r="B1387" t="s">
        <v>282</v>
      </c>
      <c r="C1387" s="33" t="s">
        <v>224</v>
      </c>
      <c r="D1387" s="9">
        <v>43495</v>
      </c>
      <c r="E1387" s="44" t="s">
        <v>76</v>
      </c>
      <c r="F1387" t="s">
        <v>17</v>
      </c>
      <c r="H1387" s="1">
        <v>20072</v>
      </c>
      <c r="I1387" s="1"/>
      <c r="J1387" s="1"/>
    </row>
    <row r="1388" spans="1:10" x14ac:dyDescent="0.25">
      <c r="A1388" s="33">
        <v>43466</v>
      </c>
      <c r="B1388" t="s">
        <v>282</v>
      </c>
      <c r="C1388" s="33" t="s">
        <v>224</v>
      </c>
      <c r="D1388" s="9">
        <v>43495</v>
      </c>
      <c r="E1388" s="44" t="s">
        <v>239</v>
      </c>
      <c r="F1388" t="s">
        <v>132</v>
      </c>
      <c r="H1388" s="1">
        <v>20100</v>
      </c>
      <c r="I1388" s="1"/>
      <c r="J1388" s="1"/>
    </row>
    <row r="1389" spans="1:10" x14ac:dyDescent="0.25">
      <c r="A1389" s="33">
        <v>43466</v>
      </c>
      <c r="B1389" t="s">
        <v>282</v>
      </c>
      <c r="C1389" s="33" t="s">
        <v>224</v>
      </c>
      <c r="D1389" s="9">
        <v>43495</v>
      </c>
      <c r="E1389" s="44" t="s">
        <v>76</v>
      </c>
      <c r="F1389" t="s">
        <v>986</v>
      </c>
      <c r="H1389" s="1">
        <v>240000</v>
      </c>
      <c r="I1389" s="1"/>
      <c r="J1389" s="1"/>
    </row>
    <row r="1390" spans="1:10" x14ac:dyDescent="0.25">
      <c r="A1390" s="33">
        <v>43466</v>
      </c>
      <c r="B1390" t="s">
        <v>282</v>
      </c>
      <c r="C1390" s="33" t="s">
        <v>224</v>
      </c>
      <c r="D1390" s="9">
        <v>43496</v>
      </c>
      <c r="E1390" s="44" t="s">
        <v>76</v>
      </c>
      <c r="F1390" t="s">
        <v>11</v>
      </c>
      <c r="H1390" s="1">
        <v>20000</v>
      </c>
      <c r="I1390" s="1"/>
      <c r="J1390" s="1"/>
    </row>
    <row r="1391" spans="1:10" x14ac:dyDescent="0.25">
      <c r="A1391" s="33">
        <v>43466</v>
      </c>
      <c r="B1391" t="s">
        <v>282</v>
      </c>
      <c r="C1391" s="33" t="s">
        <v>224</v>
      </c>
      <c r="D1391" s="9">
        <v>43496</v>
      </c>
      <c r="E1391" s="44" t="s">
        <v>76</v>
      </c>
      <c r="F1391" t="s">
        <v>14</v>
      </c>
      <c r="H1391" s="1">
        <v>20000</v>
      </c>
      <c r="I1391" s="1"/>
      <c r="J1391" s="1"/>
    </row>
    <row r="1392" spans="1:10" x14ac:dyDescent="0.25">
      <c r="A1392" s="33">
        <v>43466</v>
      </c>
      <c r="B1392" t="s">
        <v>282</v>
      </c>
      <c r="C1392" s="33" t="s">
        <v>224</v>
      </c>
      <c r="D1392" s="9">
        <v>43496</v>
      </c>
      <c r="E1392" s="44" t="s">
        <v>76</v>
      </c>
      <c r="F1392" t="s">
        <v>874</v>
      </c>
      <c r="H1392" s="1">
        <v>20000</v>
      </c>
      <c r="I1392" s="1"/>
      <c r="J1392" s="1"/>
    </row>
    <row r="1393" spans="1:11" x14ac:dyDescent="0.25">
      <c r="A1393" s="33">
        <v>43466</v>
      </c>
      <c r="B1393" t="s">
        <v>282</v>
      </c>
      <c r="C1393" s="33" t="s">
        <v>224</v>
      </c>
      <c r="D1393" s="9">
        <v>43496</v>
      </c>
      <c r="E1393" s="44" t="s">
        <v>76</v>
      </c>
      <c r="F1393" t="s">
        <v>313</v>
      </c>
      <c r="H1393" s="1">
        <v>20000</v>
      </c>
      <c r="I1393" s="1"/>
      <c r="J1393" s="1"/>
    </row>
    <row r="1394" spans="1:11" x14ac:dyDescent="0.25">
      <c r="A1394" s="212">
        <v>43466</v>
      </c>
      <c r="B1394" s="213" t="s">
        <v>282</v>
      </c>
      <c r="C1394" s="212" t="s">
        <v>224</v>
      </c>
      <c r="D1394" s="214">
        <v>43496</v>
      </c>
      <c r="E1394" s="215" t="s">
        <v>76</v>
      </c>
      <c r="F1394" s="213" t="s">
        <v>4</v>
      </c>
      <c r="G1394" s="213"/>
      <c r="H1394" s="216">
        <v>20000</v>
      </c>
      <c r="I1394" s="216"/>
      <c r="J1394" s="216"/>
      <c r="K1394" s="213"/>
    </row>
    <row r="1395" spans="1:11" x14ac:dyDescent="0.25">
      <c r="A1395" s="33">
        <v>43497</v>
      </c>
      <c r="B1395" t="s">
        <v>282</v>
      </c>
      <c r="C1395" s="33" t="s">
        <v>224</v>
      </c>
      <c r="D1395" s="9">
        <v>43497</v>
      </c>
      <c r="E1395" s="44" t="s">
        <v>76</v>
      </c>
      <c r="F1395" t="s">
        <v>430</v>
      </c>
      <c r="H1395" s="1">
        <v>20000</v>
      </c>
      <c r="I1395" s="1"/>
      <c r="J1395" s="1"/>
    </row>
    <row r="1396" spans="1:11" x14ac:dyDescent="0.25">
      <c r="A1396" s="33">
        <v>43497</v>
      </c>
      <c r="B1396" t="s">
        <v>282</v>
      </c>
      <c r="C1396" s="33" t="s">
        <v>224</v>
      </c>
      <c r="D1396" s="9">
        <v>43497</v>
      </c>
      <c r="E1396" s="44" t="s">
        <v>76</v>
      </c>
      <c r="F1396" t="s">
        <v>1169</v>
      </c>
      <c r="H1396" s="1">
        <v>240000</v>
      </c>
      <c r="I1396" s="1"/>
      <c r="J1396" s="1"/>
    </row>
    <row r="1397" spans="1:11" x14ac:dyDescent="0.25">
      <c r="A1397" s="33">
        <v>43497</v>
      </c>
      <c r="B1397" t="s">
        <v>282</v>
      </c>
      <c r="C1397" s="33" t="s">
        <v>224</v>
      </c>
      <c r="D1397" s="9">
        <v>43500</v>
      </c>
      <c r="E1397" s="44" t="s">
        <v>239</v>
      </c>
      <c r="F1397" t="s">
        <v>1160</v>
      </c>
      <c r="H1397" s="1">
        <v>3000</v>
      </c>
      <c r="I1397" s="1"/>
      <c r="J1397" s="1"/>
    </row>
    <row r="1398" spans="1:11" x14ac:dyDescent="0.25">
      <c r="A1398" s="33">
        <v>43497</v>
      </c>
      <c r="B1398" t="s">
        <v>282</v>
      </c>
      <c r="C1398" s="33" t="s">
        <v>224</v>
      </c>
      <c r="D1398" s="9">
        <v>43500</v>
      </c>
      <c r="E1398" s="44" t="s">
        <v>239</v>
      </c>
      <c r="F1398" t="s">
        <v>3</v>
      </c>
      <c r="H1398" s="1">
        <v>20000</v>
      </c>
      <c r="I1398" s="1"/>
      <c r="J1398" s="1"/>
    </row>
    <row r="1399" spans="1:11" x14ac:dyDescent="0.25">
      <c r="A1399" s="33">
        <v>43497</v>
      </c>
      <c r="B1399" t="s">
        <v>282</v>
      </c>
      <c r="C1399" s="33" t="s">
        <v>224</v>
      </c>
      <c r="D1399" s="9">
        <v>43500</v>
      </c>
      <c r="E1399" s="44" t="s">
        <v>239</v>
      </c>
      <c r="F1399" t="s">
        <v>135</v>
      </c>
      <c r="H1399" s="1">
        <v>20000</v>
      </c>
      <c r="I1399" s="1"/>
      <c r="J1399" s="1"/>
    </row>
    <row r="1400" spans="1:11" x14ac:dyDescent="0.25">
      <c r="A1400" s="33">
        <v>43497</v>
      </c>
      <c r="B1400" t="s">
        <v>282</v>
      </c>
      <c r="C1400" s="33" t="s">
        <v>224</v>
      </c>
      <c r="D1400" s="9">
        <v>43500</v>
      </c>
      <c r="E1400" s="44" t="s">
        <v>239</v>
      </c>
      <c r="F1400" t="s">
        <v>204</v>
      </c>
      <c r="H1400" s="1">
        <v>20000</v>
      </c>
      <c r="I1400" s="1"/>
      <c r="J1400" s="1"/>
    </row>
    <row r="1401" spans="1:11" x14ac:dyDescent="0.25">
      <c r="A1401" s="33">
        <v>43497</v>
      </c>
      <c r="B1401" t="s">
        <v>282</v>
      </c>
      <c r="C1401" s="33" t="s">
        <v>224</v>
      </c>
      <c r="D1401" s="9">
        <v>43500</v>
      </c>
      <c r="E1401" s="44" t="s">
        <v>239</v>
      </c>
      <c r="F1401" t="s">
        <v>822</v>
      </c>
      <c r="H1401" s="1">
        <v>20000</v>
      </c>
      <c r="I1401" s="1"/>
      <c r="J1401" s="1"/>
    </row>
    <row r="1402" spans="1:11" x14ac:dyDescent="0.25">
      <c r="A1402" s="33">
        <v>43497</v>
      </c>
      <c r="B1402" t="s">
        <v>282</v>
      </c>
      <c r="C1402" s="33" t="s">
        <v>224</v>
      </c>
      <c r="D1402" s="9">
        <v>43500</v>
      </c>
      <c r="E1402" s="44" t="s">
        <v>239</v>
      </c>
      <c r="F1402" t="s">
        <v>511</v>
      </c>
      <c r="H1402" s="1">
        <v>20000</v>
      </c>
      <c r="I1402" s="1"/>
      <c r="J1402" s="1"/>
    </row>
    <row r="1403" spans="1:11" x14ac:dyDescent="0.25">
      <c r="A1403" s="33">
        <v>43497</v>
      </c>
      <c r="B1403" t="s">
        <v>282</v>
      </c>
      <c r="C1403" s="33" t="s">
        <v>224</v>
      </c>
      <c r="D1403" s="9">
        <v>43500</v>
      </c>
      <c r="E1403" s="44" t="s">
        <v>239</v>
      </c>
      <c r="F1403" t="s">
        <v>77</v>
      </c>
      <c r="H1403" s="1">
        <v>40000</v>
      </c>
      <c r="I1403" s="1"/>
      <c r="J1403" s="1"/>
    </row>
    <row r="1404" spans="1:11" x14ac:dyDescent="0.25">
      <c r="A1404" s="33">
        <v>43497</v>
      </c>
      <c r="B1404" t="s">
        <v>282</v>
      </c>
      <c r="C1404" s="33" t="s">
        <v>224</v>
      </c>
      <c r="D1404" s="9">
        <v>43500</v>
      </c>
      <c r="E1404" s="44" t="s">
        <v>239</v>
      </c>
      <c r="F1404" t="s">
        <v>415</v>
      </c>
      <c r="H1404" s="1">
        <v>40000</v>
      </c>
      <c r="I1404" s="1"/>
      <c r="J1404" s="1"/>
    </row>
    <row r="1405" spans="1:11" x14ac:dyDescent="0.25">
      <c r="A1405" s="33">
        <v>43497</v>
      </c>
      <c r="B1405" t="s">
        <v>282</v>
      </c>
      <c r="C1405" s="33" t="s">
        <v>224</v>
      </c>
      <c r="D1405" s="9">
        <v>43500</v>
      </c>
      <c r="E1405" s="44" t="s">
        <v>239</v>
      </c>
      <c r="F1405" t="s">
        <v>384</v>
      </c>
      <c r="H1405" s="1">
        <v>48000</v>
      </c>
      <c r="I1405" s="1"/>
      <c r="J1405" s="1"/>
    </row>
    <row r="1406" spans="1:11" x14ac:dyDescent="0.25">
      <c r="A1406" s="33">
        <v>43497</v>
      </c>
      <c r="B1406" t="s">
        <v>282</v>
      </c>
      <c r="C1406" s="33" t="s">
        <v>224</v>
      </c>
      <c r="D1406" s="9">
        <v>43500</v>
      </c>
      <c r="E1406" s="44" t="s">
        <v>239</v>
      </c>
      <c r="F1406" t="s">
        <v>1160</v>
      </c>
      <c r="H1406" s="1">
        <v>50000</v>
      </c>
      <c r="I1406" s="1"/>
      <c r="J1406" s="1"/>
    </row>
    <row r="1407" spans="1:11" x14ac:dyDescent="0.25">
      <c r="A1407" s="33">
        <v>43497</v>
      </c>
      <c r="B1407" t="s">
        <v>282</v>
      </c>
      <c r="C1407" s="33" t="s">
        <v>224</v>
      </c>
      <c r="D1407" s="9">
        <v>43500</v>
      </c>
      <c r="E1407" s="44" t="s">
        <v>239</v>
      </c>
      <c r="F1407" t="s">
        <v>130</v>
      </c>
      <c r="H1407" s="1">
        <v>60000</v>
      </c>
      <c r="I1407" s="1"/>
      <c r="J1407" s="1"/>
    </row>
    <row r="1408" spans="1:11" x14ac:dyDescent="0.25">
      <c r="A1408" s="33">
        <v>43497</v>
      </c>
      <c r="B1408" t="s">
        <v>282</v>
      </c>
      <c r="C1408" s="33" t="s">
        <v>224</v>
      </c>
      <c r="D1408" s="9">
        <v>43500</v>
      </c>
      <c r="E1408" s="44" t="s">
        <v>239</v>
      </c>
      <c r="F1408" t="s">
        <v>1166</v>
      </c>
      <c r="H1408" s="1">
        <v>60000</v>
      </c>
      <c r="I1408" s="1"/>
      <c r="J1408" s="1"/>
    </row>
    <row r="1409" spans="1:10" x14ac:dyDescent="0.25">
      <c r="A1409" s="33">
        <v>43497</v>
      </c>
      <c r="B1409" t="s">
        <v>282</v>
      </c>
      <c r="C1409" s="33" t="s">
        <v>224</v>
      </c>
      <c r="D1409" s="9">
        <v>43500</v>
      </c>
      <c r="E1409" s="44" t="s">
        <v>239</v>
      </c>
      <c r="F1409" t="s">
        <v>32</v>
      </c>
      <c r="H1409" s="1">
        <v>80000</v>
      </c>
      <c r="I1409" s="1"/>
      <c r="J1409" s="1"/>
    </row>
    <row r="1410" spans="1:10" x14ac:dyDescent="0.25">
      <c r="A1410" s="33">
        <v>43497</v>
      </c>
      <c r="B1410" t="s">
        <v>282</v>
      </c>
      <c r="C1410" s="33" t="s">
        <v>224</v>
      </c>
      <c r="D1410" s="9">
        <v>43500</v>
      </c>
      <c r="E1410" s="44" t="s">
        <v>239</v>
      </c>
      <c r="F1410" t="s">
        <v>1167</v>
      </c>
      <c r="H1410" s="1">
        <v>100000</v>
      </c>
      <c r="I1410" s="1"/>
      <c r="J1410" s="1"/>
    </row>
    <row r="1411" spans="1:10" x14ac:dyDescent="0.25">
      <c r="A1411" s="33">
        <v>43497</v>
      </c>
      <c r="B1411" t="s">
        <v>282</v>
      </c>
      <c r="C1411" s="33" t="s">
        <v>224</v>
      </c>
      <c r="D1411" s="9">
        <v>43500</v>
      </c>
      <c r="E1411" s="44" t="s">
        <v>239</v>
      </c>
      <c r="F1411" t="s">
        <v>380</v>
      </c>
      <c r="H1411" s="1">
        <v>100000</v>
      </c>
      <c r="I1411" s="1"/>
      <c r="J1411" s="1"/>
    </row>
    <row r="1412" spans="1:10" x14ac:dyDescent="0.25">
      <c r="A1412" s="33">
        <v>43497</v>
      </c>
      <c r="B1412" t="s">
        <v>282</v>
      </c>
      <c r="C1412" s="33" t="s">
        <v>224</v>
      </c>
      <c r="D1412" s="9">
        <v>43500</v>
      </c>
      <c r="E1412" s="44" t="s">
        <v>239</v>
      </c>
      <c r="F1412" t="s">
        <v>637</v>
      </c>
      <c r="H1412" s="1">
        <v>100000</v>
      </c>
      <c r="I1412" s="1"/>
      <c r="J1412" s="1"/>
    </row>
    <row r="1413" spans="1:10" x14ac:dyDescent="0.25">
      <c r="A1413" s="33">
        <v>43497</v>
      </c>
      <c r="B1413" t="s">
        <v>282</v>
      </c>
      <c r="C1413" s="33" t="s">
        <v>224</v>
      </c>
      <c r="D1413" s="9">
        <v>43500</v>
      </c>
      <c r="E1413" s="44" t="s">
        <v>239</v>
      </c>
      <c r="F1413" t="s">
        <v>416</v>
      </c>
      <c r="H1413" s="1">
        <v>120000</v>
      </c>
      <c r="I1413" s="1"/>
      <c r="J1413" s="1"/>
    </row>
    <row r="1414" spans="1:10" x14ac:dyDescent="0.25">
      <c r="A1414" s="33">
        <v>43497</v>
      </c>
      <c r="B1414" t="s">
        <v>282</v>
      </c>
      <c r="C1414" s="33" t="s">
        <v>224</v>
      </c>
      <c r="D1414" s="9">
        <v>43500</v>
      </c>
      <c r="E1414" s="44" t="s">
        <v>76</v>
      </c>
      <c r="F1414" t="s">
        <v>146</v>
      </c>
      <c r="H1414" s="1">
        <v>126000</v>
      </c>
      <c r="I1414" s="1"/>
      <c r="J1414" s="1"/>
    </row>
    <row r="1415" spans="1:10" x14ac:dyDescent="0.25">
      <c r="A1415" s="33">
        <v>43497</v>
      </c>
      <c r="B1415" t="s">
        <v>282</v>
      </c>
      <c r="C1415" s="33" t="s">
        <v>224</v>
      </c>
      <c r="D1415" s="9">
        <v>43500</v>
      </c>
      <c r="E1415" s="44" t="s">
        <v>76</v>
      </c>
      <c r="F1415" t="s">
        <v>1168</v>
      </c>
      <c r="H1415" s="1">
        <v>180000</v>
      </c>
      <c r="I1415" s="1"/>
      <c r="J1415" s="1"/>
    </row>
    <row r="1416" spans="1:10" x14ac:dyDescent="0.25">
      <c r="A1416" s="33">
        <v>43497</v>
      </c>
      <c r="B1416" t="s">
        <v>282</v>
      </c>
      <c r="C1416" s="33" t="s">
        <v>224</v>
      </c>
      <c r="D1416" s="9">
        <v>43500</v>
      </c>
      <c r="E1416" s="44" t="s">
        <v>239</v>
      </c>
      <c r="F1416" t="s">
        <v>257</v>
      </c>
      <c r="H1416" s="1">
        <v>240000</v>
      </c>
      <c r="I1416" s="1"/>
      <c r="J1416" s="1"/>
    </row>
    <row r="1417" spans="1:10" x14ac:dyDescent="0.25">
      <c r="A1417" s="33">
        <v>43497</v>
      </c>
      <c r="B1417" t="s">
        <v>282</v>
      </c>
      <c r="C1417" s="33" t="s">
        <v>224</v>
      </c>
      <c r="D1417" s="9">
        <v>43501</v>
      </c>
      <c r="E1417" s="44" t="s">
        <v>76</v>
      </c>
      <c r="F1417" t="s">
        <v>261</v>
      </c>
      <c r="H1417" s="1">
        <v>40000</v>
      </c>
      <c r="I1417" s="1"/>
      <c r="J1417" s="1"/>
    </row>
    <row r="1418" spans="1:10" x14ac:dyDescent="0.25">
      <c r="A1418" s="33">
        <v>43497</v>
      </c>
      <c r="B1418" t="s">
        <v>282</v>
      </c>
      <c r="C1418" s="33" t="s">
        <v>224</v>
      </c>
      <c r="D1418" s="9">
        <v>43501</v>
      </c>
      <c r="E1418" s="44" t="s">
        <v>129</v>
      </c>
      <c r="F1418" t="s">
        <v>142</v>
      </c>
      <c r="H1418" s="1">
        <v>60000</v>
      </c>
      <c r="I1418" s="1"/>
      <c r="J1418" s="1"/>
    </row>
    <row r="1419" spans="1:10" x14ac:dyDescent="0.25">
      <c r="A1419" s="33">
        <v>43497</v>
      </c>
      <c r="B1419" t="s">
        <v>282</v>
      </c>
      <c r="C1419" s="33" t="s">
        <v>224</v>
      </c>
      <c r="D1419" s="9">
        <v>43501</v>
      </c>
      <c r="E1419" s="44" t="s">
        <v>129</v>
      </c>
      <c r="F1419" t="s">
        <v>260</v>
      </c>
      <c r="H1419" s="1">
        <v>200000</v>
      </c>
      <c r="I1419" s="1"/>
      <c r="J1419" s="1"/>
    </row>
    <row r="1420" spans="1:10" x14ac:dyDescent="0.25">
      <c r="A1420" s="33">
        <v>43497</v>
      </c>
      <c r="B1420" t="s">
        <v>282</v>
      </c>
      <c r="C1420" s="33" t="s">
        <v>224</v>
      </c>
      <c r="D1420" s="9">
        <v>43501</v>
      </c>
      <c r="E1420" s="44" t="s">
        <v>129</v>
      </c>
      <c r="F1420" t="s">
        <v>374</v>
      </c>
      <c r="H1420" s="1">
        <v>200000</v>
      </c>
      <c r="I1420" s="1"/>
      <c r="J1420" s="1"/>
    </row>
    <row r="1421" spans="1:10" x14ac:dyDescent="0.25">
      <c r="A1421" s="33">
        <v>43497</v>
      </c>
      <c r="B1421" t="s">
        <v>282</v>
      </c>
      <c r="C1421" s="33" t="s">
        <v>224</v>
      </c>
      <c r="D1421" s="9">
        <v>43501</v>
      </c>
      <c r="E1421" s="44" t="s">
        <v>129</v>
      </c>
      <c r="F1421" t="s">
        <v>262</v>
      </c>
      <c r="H1421" s="1">
        <v>420000</v>
      </c>
      <c r="I1421" s="1"/>
      <c r="J1421" s="1"/>
    </row>
    <row r="1422" spans="1:10" x14ac:dyDescent="0.25">
      <c r="A1422" s="33">
        <v>43497</v>
      </c>
      <c r="B1422" t="s">
        <v>282</v>
      </c>
      <c r="C1422" s="33" t="s">
        <v>224</v>
      </c>
      <c r="D1422" s="9">
        <v>43502</v>
      </c>
      <c r="E1422" s="44" t="s">
        <v>76</v>
      </c>
      <c r="F1422" t="s">
        <v>2</v>
      </c>
      <c r="H1422" s="1">
        <v>20000</v>
      </c>
      <c r="I1422" s="1"/>
      <c r="J1422" s="1"/>
    </row>
    <row r="1423" spans="1:10" x14ac:dyDescent="0.25">
      <c r="A1423" s="33">
        <v>43497</v>
      </c>
      <c r="B1423" t="s">
        <v>282</v>
      </c>
      <c r="C1423" s="33" t="s">
        <v>224</v>
      </c>
      <c r="D1423" s="9">
        <v>43502</v>
      </c>
      <c r="E1423" s="44" t="s">
        <v>76</v>
      </c>
      <c r="F1423" t="s">
        <v>1162</v>
      </c>
      <c r="H1423" s="1">
        <v>20000</v>
      </c>
      <c r="I1423" s="1"/>
      <c r="J1423" s="1"/>
    </row>
    <row r="1424" spans="1:10" x14ac:dyDescent="0.25">
      <c r="A1424" s="33">
        <v>43497</v>
      </c>
      <c r="B1424" t="s">
        <v>282</v>
      </c>
      <c r="C1424" s="33" t="s">
        <v>224</v>
      </c>
      <c r="D1424" s="9">
        <v>43502</v>
      </c>
      <c r="E1424" s="44" t="s">
        <v>76</v>
      </c>
      <c r="F1424" t="s">
        <v>9</v>
      </c>
      <c r="H1424" s="1">
        <v>20000</v>
      </c>
      <c r="I1424" s="1"/>
      <c r="J1424" s="1"/>
    </row>
    <row r="1425" spans="1:10" x14ac:dyDescent="0.25">
      <c r="A1425" s="33">
        <v>43497</v>
      </c>
      <c r="B1425" t="s">
        <v>282</v>
      </c>
      <c r="C1425" s="33" t="s">
        <v>224</v>
      </c>
      <c r="D1425" s="9">
        <v>43502</v>
      </c>
      <c r="E1425" s="44" t="s">
        <v>76</v>
      </c>
      <c r="F1425" t="s">
        <v>131</v>
      </c>
      <c r="H1425" s="1">
        <v>20000</v>
      </c>
      <c r="I1425" s="1"/>
      <c r="J1425" s="1"/>
    </row>
    <row r="1426" spans="1:10" x14ac:dyDescent="0.25">
      <c r="A1426" s="33">
        <v>43497</v>
      </c>
      <c r="B1426" t="s">
        <v>282</v>
      </c>
      <c r="C1426" s="33" t="s">
        <v>224</v>
      </c>
      <c r="D1426" s="9">
        <v>43502</v>
      </c>
      <c r="E1426" s="44" t="s">
        <v>129</v>
      </c>
      <c r="F1426" t="s">
        <v>1162</v>
      </c>
      <c r="H1426" s="1">
        <v>77500</v>
      </c>
      <c r="I1426" s="1"/>
      <c r="J1426" s="1"/>
    </row>
    <row r="1427" spans="1:10" x14ac:dyDescent="0.25">
      <c r="A1427" s="33">
        <v>43497</v>
      </c>
      <c r="B1427" t="s">
        <v>282</v>
      </c>
      <c r="C1427" s="33" t="s">
        <v>224</v>
      </c>
      <c r="D1427" s="9">
        <v>43503</v>
      </c>
      <c r="E1427" s="44" t="s">
        <v>76</v>
      </c>
      <c r="F1427" t="s">
        <v>261</v>
      </c>
      <c r="H1427" s="1">
        <v>40000</v>
      </c>
      <c r="I1427" s="1"/>
      <c r="J1427" s="1"/>
    </row>
    <row r="1428" spans="1:10" x14ac:dyDescent="0.25">
      <c r="A1428" s="33">
        <v>43497</v>
      </c>
      <c r="B1428" t="s">
        <v>282</v>
      </c>
      <c r="C1428" s="33" t="s">
        <v>224</v>
      </c>
      <c r="D1428" s="9">
        <v>43504</v>
      </c>
      <c r="E1428" s="44" t="s">
        <v>76</v>
      </c>
      <c r="F1428" t="s">
        <v>413</v>
      </c>
      <c r="H1428" s="1">
        <v>20000</v>
      </c>
      <c r="I1428" s="1"/>
      <c r="J1428" s="1"/>
    </row>
    <row r="1429" spans="1:10" x14ac:dyDescent="0.25">
      <c r="A1429" s="33">
        <v>43497</v>
      </c>
      <c r="B1429" t="s">
        <v>282</v>
      </c>
      <c r="C1429" s="33" t="s">
        <v>224</v>
      </c>
      <c r="D1429" s="9">
        <v>43507</v>
      </c>
      <c r="E1429" s="44" t="s">
        <v>239</v>
      </c>
      <c r="F1429" t="s">
        <v>1161</v>
      </c>
      <c r="H1429" s="1">
        <v>9100</v>
      </c>
      <c r="I1429" s="1"/>
      <c r="J1429" s="1"/>
    </row>
    <row r="1430" spans="1:10" x14ac:dyDescent="0.25">
      <c r="A1430" s="33">
        <v>43497</v>
      </c>
      <c r="B1430" t="s">
        <v>282</v>
      </c>
      <c r="C1430" s="33" t="s">
        <v>224</v>
      </c>
      <c r="D1430" s="9">
        <v>43507</v>
      </c>
      <c r="E1430" s="44" t="s">
        <v>239</v>
      </c>
      <c r="F1430" t="s">
        <v>201</v>
      </c>
      <c r="H1430" s="1">
        <v>20000</v>
      </c>
      <c r="I1430" s="1"/>
      <c r="J1430" s="1"/>
    </row>
    <row r="1431" spans="1:10" x14ac:dyDescent="0.25">
      <c r="A1431" s="33">
        <v>43497</v>
      </c>
      <c r="B1431" t="s">
        <v>282</v>
      </c>
      <c r="C1431" s="33" t="s">
        <v>224</v>
      </c>
      <c r="D1431" s="9">
        <v>43507</v>
      </c>
      <c r="E1431" s="44" t="s">
        <v>239</v>
      </c>
      <c r="F1431" t="s">
        <v>201</v>
      </c>
      <c r="H1431" s="1">
        <v>20000</v>
      </c>
      <c r="I1431" s="1"/>
      <c r="J1431" s="1"/>
    </row>
    <row r="1432" spans="1:10" x14ac:dyDescent="0.25">
      <c r="A1432" s="33">
        <v>43497</v>
      </c>
      <c r="B1432" t="s">
        <v>282</v>
      </c>
      <c r="C1432" s="33" t="s">
        <v>224</v>
      </c>
      <c r="D1432" s="9">
        <v>43507</v>
      </c>
      <c r="E1432" s="44" t="s">
        <v>76</v>
      </c>
      <c r="F1432" t="s">
        <v>87</v>
      </c>
      <c r="H1432" s="1">
        <v>20000</v>
      </c>
      <c r="I1432" s="1"/>
      <c r="J1432" s="1"/>
    </row>
    <row r="1433" spans="1:10" x14ac:dyDescent="0.25">
      <c r="A1433" s="33">
        <v>43497</v>
      </c>
      <c r="B1433" t="s">
        <v>282</v>
      </c>
      <c r="C1433" s="33" t="s">
        <v>224</v>
      </c>
      <c r="D1433" s="9">
        <v>43507</v>
      </c>
      <c r="E1433" s="44" t="s">
        <v>239</v>
      </c>
      <c r="F1433" t="s">
        <v>373</v>
      </c>
      <c r="H1433" s="1">
        <v>80000</v>
      </c>
      <c r="I1433" s="1"/>
      <c r="J1433" s="1"/>
    </row>
    <row r="1434" spans="1:10" x14ac:dyDescent="0.25">
      <c r="A1434" s="33">
        <v>43497</v>
      </c>
      <c r="B1434" t="s">
        <v>282</v>
      </c>
      <c r="C1434" s="33" t="s">
        <v>224</v>
      </c>
      <c r="D1434" s="9">
        <v>43507</v>
      </c>
      <c r="E1434" s="44" t="s">
        <v>239</v>
      </c>
      <c r="F1434" t="s">
        <v>379</v>
      </c>
      <c r="H1434" s="1">
        <v>160000</v>
      </c>
      <c r="I1434" s="1"/>
      <c r="J1434" s="1"/>
    </row>
    <row r="1435" spans="1:10" x14ac:dyDescent="0.25">
      <c r="A1435" s="33">
        <v>43497</v>
      </c>
      <c r="B1435" t="s">
        <v>282</v>
      </c>
      <c r="C1435" s="33" t="s">
        <v>224</v>
      </c>
      <c r="D1435" s="9">
        <v>43511</v>
      </c>
      <c r="E1435" s="44" t="s">
        <v>129</v>
      </c>
      <c r="F1435" t="s">
        <v>1164</v>
      </c>
      <c r="H1435" s="1">
        <v>40039</v>
      </c>
      <c r="I1435" s="1"/>
      <c r="J1435" s="1"/>
    </row>
    <row r="1436" spans="1:10" x14ac:dyDescent="0.25">
      <c r="A1436" s="33">
        <v>43497</v>
      </c>
      <c r="B1436" t="s">
        <v>282</v>
      </c>
      <c r="C1436" s="33" t="s">
        <v>224</v>
      </c>
      <c r="D1436" s="9">
        <v>43514</v>
      </c>
      <c r="E1436" s="44" t="s">
        <v>239</v>
      </c>
      <c r="F1436" t="s">
        <v>1170</v>
      </c>
      <c r="H1436" s="1">
        <v>270000</v>
      </c>
      <c r="I1436" s="1"/>
      <c r="J1436" s="1"/>
    </row>
    <row r="1437" spans="1:10" x14ac:dyDescent="0.25">
      <c r="A1437" s="33">
        <v>43497</v>
      </c>
      <c r="B1437" t="s">
        <v>282</v>
      </c>
      <c r="C1437" s="33" t="s">
        <v>224</v>
      </c>
      <c r="D1437" s="9">
        <v>43518</v>
      </c>
      <c r="E1437" s="44" t="s">
        <v>76</v>
      </c>
      <c r="F1437" t="s">
        <v>895</v>
      </c>
      <c r="H1437" s="1">
        <v>20080</v>
      </c>
      <c r="I1437" s="1"/>
      <c r="J1437" s="1"/>
    </row>
    <row r="1438" spans="1:10" x14ac:dyDescent="0.25">
      <c r="A1438" s="33">
        <v>43497</v>
      </c>
      <c r="B1438" t="s">
        <v>282</v>
      </c>
      <c r="C1438" s="33" t="s">
        <v>224</v>
      </c>
      <c r="D1438" s="9">
        <v>43518</v>
      </c>
      <c r="E1438" s="44" t="s">
        <v>129</v>
      </c>
      <c r="F1438" t="s">
        <v>758</v>
      </c>
      <c r="H1438" s="1">
        <v>831605</v>
      </c>
      <c r="I1438" s="1"/>
      <c r="J1438" s="1"/>
    </row>
    <row r="1439" spans="1:10" x14ac:dyDescent="0.25">
      <c r="A1439" s="33">
        <v>43497</v>
      </c>
      <c r="B1439" t="s">
        <v>282</v>
      </c>
      <c r="C1439" s="33" t="s">
        <v>224</v>
      </c>
      <c r="D1439" s="9">
        <v>43521</v>
      </c>
      <c r="E1439" s="44" t="s">
        <v>76</v>
      </c>
      <c r="F1439" t="s">
        <v>874</v>
      </c>
      <c r="H1439" s="1">
        <v>20000</v>
      </c>
      <c r="I1439" s="1"/>
      <c r="J1439" s="1"/>
    </row>
    <row r="1440" spans="1:10" x14ac:dyDescent="0.25">
      <c r="A1440" s="33">
        <v>43497</v>
      </c>
      <c r="B1440" t="s">
        <v>282</v>
      </c>
      <c r="C1440" s="33" t="s">
        <v>224</v>
      </c>
      <c r="D1440" s="9">
        <v>43521</v>
      </c>
      <c r="E1440" s="44" t="s">
        <v>76</v>
      </c>
      <c r="F1440" t="s">
        <v>21</v>
      </c>
      <c r="H1440" s="1">
        <v>20109</v>
      </c>
      <c r="I1440" s="1"/>
      <c r="J1440" s="1"/>
    </row>
    <row r="1441" spans="1:11" x14ac:dyDescent="0.25">
      <c r="A1441" s="33">
        <v>43497</v>
      </c>
      <c r="B1441" t="s">
        <v>282</v>
      </c>
      <c r="C1441" s="33" t="s">
        <v>224</v>
      </c>
      <c r="D1441" s="9">
        <v>43521</v>
      </c>
      <c r="E1441" s="44" t="s">
        <v>239</v>
      </c>
      <c r="F1441" t="s">
        <v>1165</v>
      </c>
      <c r="H1441" s="1">
        <v>50000</v>
      </c>
      <c r="I1441" s="1"/>
      <c r="J1441" s="1"/>
    </row>
    <row r="1442" spans="1:11" x14ac:dyDescent="0.25">
      <c r="A1442" s="33">
        <v>43497</v>
      </c>
      <c r="B1442" t="s">
        <v>282</v>
      </c>
      <c r="C1442" s="33" t="s">
        <v>224</v>
      </c>
      <c r="D1442" s="9">
        <v>43521</v>
      </c>
      <c r="E1442" s="44" t="s">
        <v>239</v>
      </c>
      <c r="F1442" t="s">
        <v>417</v>
      </c>
      <c r="H1442" s="1">
        <v>140000</v>
      </c>
      <c r="I1442" s="1"/>
      <c r="J1442" s="1"/>
    </row>
    <row r="1443" spans="1:11" x14ac:dyDescent="0.25">
      <c r="A1443" s="33">
        <v>43497</v>
      </c>
      <c r="B1443" t="s">
        <v>282</v>
      </c>
      <c r="C1443" s="33" t="s">
        <v>224</v>
      </c>
      <c r="D1443" s="9">
        <v>43522</v>
      </c>
      <c r="E1443" s="44" t="s">
        <v>76</v>
      </c>
      <c r="F1443" t="s">
        <v>127</v>
      </c>
      <c r="H1443" s="1">
        <v>20000</v>
      </c>
      <c r="I1443" s="1"/>
      <c r="J1443" s="1"/>
    </row>
    <row r="1444" spans="1:11" x14ac:dyDescent="0.25">
      <c r="A1444" s="33">
        <v>43497</v>
      </c>
      <c r="B1444" t="s">
        <v>282</v>
      </c>
      <c r="C1444" s="33" t="s">
        <v>224</v>
      </c>
      <c r="D1444" s="9">
        <v>43522</v>
      </c>
      <c r="E1444" s="44" t="s">
        <v>76</v>
      </c>
      <c r="F1444" t="s">
        <v>9</v>
      </c>
      <c r="H1444" s="1">
        <v>20000</v>
      </c>
      <c r="I1444" s="1"/>
      <c r="J1444" s="1"/>
    </row>
    <row r="1445" spans="1:11" x14ac:dyDescent="0.25">
      <c r="A1445" s="33">
        <v>43497</v>
      </c>
      <c r="B1445" t="s">
        <v>282</v>
      </c>
      <c r="C1445" s="33" t="s">
        <v>224</v>
      </c>
      <c r="D1445" s="9">
        <v>43522</v>
      </c>
      <c r="E1445" s="44" t="s">
        <v>76</v>
      </c>
      <c r="F1445" t="s">
        <v>131</v>
      </c>
      <c r="H1445" s="1">
        <v>20000</v>
      </c>
      <c r="I1445" s="1"/>
      <c r="J1445" s="1"/>
    </row>
    <row r="1446" spans="1:11" x14ac:dyDescent="0.25">
      <c r="A1446" s="33">
        <v>43497</v>
      </c>
      <c r="B1446" t="s">
        <v>282</v>
      </c>
      <c r="C1446" s="33" t="s">
        <v>224</v>
      </c>
      <c r="D1446" s="9">
        <v>43522</v>
      </c>
      <c r="E1446" s="44" t="s">
        <v>76</v>
      </c>
      <c r="F1446" t="s">
        <v>986</v>
      </c>
      <c r="H1446" s="1">
        <v>30000</v>
      </c>
      <c r="I1446" s="1"/>
      <c r="J1446" s="1"/>
    </row>
    <row r="1447" spans="1:11" x14ac:dyDescent="0.25">
      <c r="A1447" s="33">
        <v>43497</v>
      </c>
      <c r="B1447" t="s">
        <v>282</v>
      </c>
      <c r="C1447" s="33" t="s">
        <v>224</v>
      </c>
      <c r="D1447" s="9">
        <v>43524</v>
      </c>
      <c r="E1447" s="44" t="s">
        <v>239</v>
      </c>
      <c r="F1447" t="s">
        <v>1159</v>
      </c>
      <c r="H1447" s="1">
        <v>2780</v>
      </c>
      <c r="I1447" s="1"/>
      <c r="J1447" s="1"/>
    </row>
    <row r="1448" spans="1:11" x14ac:dyDescent="0.25">
      <c r="A1448" s="33">
        <v>43497</v>
      </c>
      <c r="B1448" t="s">
        <v>282</v>
      </c>
      <c r="C1448" s="33" t="s">
        <v>224</v>
      </c>
      <c r="D1448" s="9">
        <v>43524</v>
      </c>
      <c r="E1448" s="44" t="s">
        <v>76</v>
      </c>
      <c r="F1448" t="s">
        <v>14</v>
      </c>
      <c r="H1448" s="1">
        <v>20000</v>
      </c>
      <c r="I1448" s="1"/>
      <c r="J1448" s="1"/>
    </row>
    <row r="1449" spans="1:11" x14ac:dyDescent="0.25">
      <c r="A1449" s="33">
        <v>43497</v>
      </c>
      <c r="B1449" t="s">
        <v>282</v>
      </c>
      <c r="C1449" s="33" t="s">
        <v>224</v>
      </c>
      <c r="D1449" s="9">
        <v>43524</v>
      </c>
      <c r="E1449" s="44" t="s">
        <v>239</v>
      </c>
      <c r="F1449" t="s">
        <v>1163</v>
      </c>
      <c r="H1449" s="1">
        <v>20000</v>
      </c>
      <c r="I1449" s="1"/>
      <c r="J1449" s="1"/>
    </row>
    <row r="1450" spans="1:11" x14ac:dyDescent="0.25">
      <c r="A1450" s="212">
        <v>43497</v>
      </c>
      <c r="B1450" s="213" t="s">
        <v>282</v>
      </c>
      <c r="C1450" s="212" t="s">
        <v>224</v>
      </c>
      <c r="D1450" s="214">
        <v>43524</v>
      </c>
      <c r="E1450" s="215" t="s">
        <v>239</v>
      </c>
      <c r="F1450" s="213" t="s">
        <v>135</v>
      </c>
      <c r="G1450" s="213"/>
      <c r="H1450" s="216">
        <v>20000</v>
      </c>
      <c r="I1450" s="216"/>
      <c r="J1450" s="216"/>
      <c r="K1450" s="213"/>
    </row>
    <row r="1451" spans="1:11" x14ac:dyDescent="0.25">
      <c r="A1451" s="33">
        <v>43525</v>
      </c>
      <c r="B1451" t="s">
        <v>282</v>
      </c>
      <c r="C1451" s="33" t="s">
        <v>224</v>
      </c>
      <c r="D1451" s="9">
        <v>43525</v>
      </c>
      <c r="E1451" s="44" t="s">
        <v>76</v>
      </c>
      <c r="F1451" t="s">
        <v>4</v>
      </c>
      <c r="H1451" s="1">
        <v>20000</v>
      </c>
      <c r="I1451" s="1"/>
      <c r="J1451" s="1"/>
    </row>
    <row r="1452" spans="1:11" x14ac:dyDescent="0.25">
      <c r="A1452" s="33">
        <v>43525</v>
      </c>
      <c r="B1452" t="s">
        <v>282</v>
      </c>
      <c r="C1452" s="33" t="s">
        <v>224</v>
      </c>
      <c r="D1452" s="9">
        <v>43525</v>
      </c>
      <c r="E1452" s="44" t="s">
        <v>76</v>
      </c>
      <c r="F1452" t="s">
        <v>24</v>
      </c>
      <c r="H1452" s="1">
        <v>120000</v>
      </c>
      <c r="I1452" s="1"/>
      <c r="J1452" s="1"/>
    </row>
    <row r="1453" spans="1:11" x14ac:dyDescent="0.25">
      <c r="A1453" s="33">
        <v>43525</v>
      </c>
      <c r="B1453" t="s">
        <v>282</v>
      </c>
      <c r="C1453" s="33" t="s">
        <v>224</v>
      </c>
      <c r="D1453" s="9">
        <v>43525</v>
      </c>
      <c r="E1453" s="44" t="s">
        <v>76</v>
      </c>
      <c r="F1453" t="s">
        <v>383</v>
      </c>
      <c r="H1453" s="1">
        <v>210006</v>
      </c>
      <c r="I1453" s="1"/>
      <c r="J1453" s="1"/>
    </row>
    <row r="1454" spans="1:11" x14ac:dyDescent="0.25">
      <c r="A1454" s="33">
        <v>43525</v>
      </c>
      <c r="B1454" t="s">
        <v>282</v>
      </c>
      <c r="C1454" s="33" t="s">
        <v>224</v>
      </c>
      <c r="D1454" s="9">
        <v>43528</v>
      </c>
      <c r="E1454" s="44" t="s">
        <v>239</v>
      </c>
      <c r="F1454" t="s">
        <v>412</v>
      </c>
      <c r="H1454" s="1">
        <v>3000</v>
      </c>
      <c r="I1454" s="1"/>
      <c r="J1454" s="1"/>
    </row>
    <row r="1455" spans="1:11" x14ac:dyDescent="0.25">
      <c r="A1455" s="33">
        <v>43525</v>
      </c>
      <c r="B1455" t="s">
        <v>282</v>
      </c>
      <c r="C1455" s="33" t="s">
        <v>224</v>
      </c>
      <c r="D1455" s="9">
        <v>43528</v>
      </c>
      <c r="E1455" s="44" t="s">
        <v>76</v>
      </c>
      <c r="F1455" t="s">
        <v>93</v>
      </c>
      <c r="H1455" s="1">
        <v>20000</v>
      </c>
      <c r="I1455" s="1"/>
      <c r="J1455" s="1"/>
    </row>
    <row r="1456" spans="1:11" x14ac:dyDescent="0.25">
      <c r="A1456" s="33">
        <v>43525</v>
      </c>
      <c r="B1456" t="s">
        <v>282</v>
      </c>
      <c r="C1456" s="33" t="s">
        <v>224</v>
      </c>
      <c r="D1456" s="9">
        <v>43528</v>
      </c>
      <c r="E1456" s="44" t="s">
        <v>76</v>
      </c>
      <c r="F1456" t="s">
        <v>764</v>
      </c>
      <c r="H1456" s="1">
        <v>20037</v>
      </c>
      <c r="I1456" s="1"/>
      <c r="J1456" s="1"/>
    </row>
    <row r="1457" spans="1:10" x14ac:dyDescent="0.25">
      <c r="A1457" s="33">
        <v>43525</v>
      </c>
      <c r="B1457" t="s">
        <v>282</v>
      </c>
      <c r="C1457" s="33" t="s">
        <v>224</v>
      </c>
      <c r="D1457" s="9">
        <v>43528</v>
      </c>
      <c r="E1457" s="44" t="s">
        <v>76</v>
      </c>
      <c r="F1457" t="s">
        <v>94</v>
      </c>
      <c r="H1457" s="1">
        <v>20054</v>
      </c>
      <c r="I1457" s="1"/>
      <c r="J1457" s="1"/>
    </row>
    <row r="1458" spans="1:10" x14ac:dyDescent="0.25">
      <c r="A1458" s="33">
        <v>43525</v>
      </c>
      <c r="B1458" t="s">
        <v>282</v>
      </c>
      <c r="C1458" s="33" t="s">
        <v>224</v>
      </c>
      <c r="D1458" s="9">
        <v>43528</v>
      </c>
      <c r="E1458" s="44" t="s">
        <v>76</v>
      </c>
      <c r="F1458" t="s">
        <v>17</v>
      </c>
      <c r="H1458" s="1">
        <v>20072</v>
      </c>
      <c r="I1458" s="1"/>
      <c r="J1458" s="1"/>
    </row>
    <row r="1459" spans="1:10" x14ac:dyDescent="0.25">
      <c r="A1459" s="33">
        <v>43525</v>
      </c>
      <c r="B1459" t="s">
        <v>282</v>
      </c>
      <c r="C1459" s="33" t="s">
        <v>224</v>
      </c>
      <c r="D1459" s="9">
        <v>43528</v>
      </c>
      <c r="E1459" s="44" t="s">
        <v>76</v>
      </c>
      <c r="F1459" t="s">
        <v>1186</v>
      </c>
      <c r="H1459" s="1">
        <v>23000</v>
      </c>
      <c r="I1459" s="1"/>
      <c r="J1459" s="1"/>
    </row>
    <row r="1460" spans="1:10" x14ac:dyDescent="0.25">
      <c r="A1460" s="33">
        <v>43525</v>
      </c>
      <c r="B1460" t="s">
        <v>282</v>
      </c>
      <c r="C1460" s="33" t="s">
        <v>224</v>
      </c>
      <c r="D1460" s="9">
        <v>43528</v>
      </c>
      <c r="E1460" s="44" t="s">
        <v>239</v>
      </c>
      <c r="F1460" t="s">
        <v>132</v>
      </c>
      <c r="H1460" s="1">
        <v>23100</v>
      </c>
      <c r="I1460" s="1"/>
      <c r="J1460" s="1"/>
    </row>
    <row r="1461" spans="1:10" x14ac:dyDescent="0.25">
      <c r="A1461" s="33">
        <v>43525</v>
      </c>
      <c r="B1461" t="s">
        <v>282</v>
      </c>
      <c r="C1461" s="33" t="s">
        <v>224</v>
      </c>
      <c r="D1461" s="9">
        <v>43528</v>
      </c>
      <c r="E1461" s="44" t="s">
        <v>129</v>
      </c>
      <c r="F1461" t="s">
        <v>1188</v>
      </c>
      <c r="H1461" s="1">
        <v>30000</v>
      </c>
      <c r="I1461" s="1"/>
      <c r="J1461" s="1"/>
    </row>
    <row r="1462" spans="1:10" x14ac:dyDescent="0.25">
      <c r="A1462" s="33">
        <v>43525</v>
      </c>
      <c r="B1462" t="s">
        <v>282</v>
      </c>
      <c r="C1462" s="33" t="s">
        <v>224</v>
      </c>
      <c r="D1462" s="9">
        <v>43528</v>
      </c>
      <c r="E1462" s="44" t="s">
        <v>76</v>
      </c>
      <c r="F1462" t="s">
        <v>1189</v>
      </c>
      <c r="H1462" s="1">
        <v>40000</v>
      </c>
      <c r="I1462" s="1"/>
      <c r="J1462" s="1"/>
    </row>
    <row r="1463" spans="1:10" x14ac:dyDescent="0.25">
      <c r="A1463" s="33">
        <v>43525</v>
      </c>
      <c r="B1463" t="s">
        <v>282</v>
      </c>
      <c r="C1463" s="33" t="s">
        <v>224</v>
      </c>
      <c r="D1463" s="9">
        <v>43528</v>
      </c>
      <c r="E1463" s="44" t="s">
        <v>129</v>
      </c>
      <c r="F1463" t="s">
        <v>142</v>
      </c>
      <c r="H1463" s="1">
        <v>60000</v>
      </c>
      <c r="I1463" s="1"/>
      <c r="J1463" s="1"/>
    </row>
    <row r="1464" spans="1:10" x14ac:dyDescent="0.25">
      <c r="A1464" s="33">
        <v>43525</v>
      </c>
      <c r="B1464" t="s">
        <v>282</v>
      </c>
      <c r="C1464" s="33" t="s">
        <v>224</v>
      </c>
      <c r="D1464" s="9">
        <v>43530</v>
      </c>
      <c r="E1464" s="44" t="s">
        <v>239</v>
      </c>
      <c r="F1464" t="s">
        <v>1190</v>
      </c>
      <c r="H1464" s="1">
        <v>46000</v>
      </c>
      <c r="I1464" s="1"/>
      <c r="J1464" s="1"/>
    </row>
    <row r="1465" spans="1:10" x14ac:dyDescent="0.25">
      <c r="A1465" s="33">
        <v>43525</v>
      </c>
      <c r="B1465" t="s">
        <v>282</v>
      </c>
      <c r="C1465" s="33" t="s">
        <v>224</v>
      </c>
      <c r="D1465" s="9">
        <v>43530</v>
      </c>
      <c r="E1465" s="44" t="s">
        <v>76</v>
      </c>
      <c r="F1465" t="s">
        <v>421</v>
      </c>
      <c r="H1465" s="1">
        <v>138000</v>
      </c>
      <c r="I1465" s="1"/>
      <c r="J1465" s="1"/>
    </row>
    <row r="1466" spans="1:10" x14ac:dyDescent="0.25">
      <c r="A1466" s="33">
        <v>43525</v>
      </c>
      <c r="B1466" t="s">
        <v>282</v>
      </c>
      <c r="C1466" s="33" t="s">
        <v>224</v>
      </c>
      <c r="D1466" s="9">
        <v>43531</v>
      </c>
      <c r="E1466" s="44" t="s">
        <v>76</v>
      </c>
      <c r="F1466" t="s">
        <v>758</v>
      </c>
      <c r="H1466" s="1">
        <v>20000</v>
      </c>
      <c r="I1466" s="1"/>
      <c r="J1466" s="1"/>
    </row>
    <row r="1467" spans="1:10" x14ac:dyDescent="0.25">
      <c r="A1467" s="33">
        <v>43525</v>
      </c>
      <c r="B1467" t="s">
        <v>282</v>
      </c>
      <c r="C1467" s="33" t="s">
        <v>224</v>
      </c>
      <c r="D1467" s="9">
        <v>43531</v>
      </c>
      <c r="E1467" s="44" t="s">
        <v>76</v>
      </c>
      <c r="F1467" t="s">
        <v>140</v>
      </c>
      <c r="H1467" s="1">
        <v>23096</v>
      </c>
      <c r="I1467" s="1"/>
      <c r="J1467" s="1"/>
    </row>
    <row r="1468" spans="1:10" x14ac:dyDescent="0.25">
      <c r="A1468" s="33">
        <v>43525</v>
      </c>
      <c r="B1468" t="s">
        <v>282</v>
      </c>
      <c r="C1468" s="33" t="s">
        <v>224</v>
      </c>
      <c r="D1468" s="9">
        <v>43531</v>
      </c>
      <c r="E1468" s="44" t="s">
        <v>76</v>
      </c>
      <c r="F1468" t="s">
        <v>1192</v>
      </c>
      <c r="H1468" s="1">
        <v>80000</v>
      </c>
      <c r="I1468" s="1"/>
      <c r="J1468" s="1"/>
    </row>
    <row r="1469" spans="1:10" x14ac:dyDescent="0.25">
      <c r="A1469" s="33">
        <v>43525</v>
      </c>
      <c r="B1469" t="s">
        <v>282</v>
      </c>
      <c r="C1469" s="33" t="s">
        <v>224</v>
      </c>
      <c r="D1469" s="9">
        <v>43531</v>
      </c>
      <c r="E1469" s="44" t="s">
        <v>129</v>
      </c>
      <c r="F1469" t="s">
        <v>415</v>
      </c>
      <c r="H1469" s="1">
        <v>102000</v>
      </c>
      <c r="I1469" s="1"/>
      <c r="J1469" s="1"/>
    </row>
    <row r="1470" spans="1:10" x14ac:dyDescent="0.25">
      <c r="A1470" s="33">
        <v>43525</v>
      </c>
      <c r="B1470" t="s">
        <v>282</v>
      </c>
      <c r="C1470" s="33" t="s">
        <v>224</v>
      </c>
      <c r="D1470" s="9">
        <v>43535</v>
      </c>
      <c r="E1470" s="44" t="s">
        <v>76</v>
      </c>
      <c r="F1470" t="s">
        <v>1193</v>
      </c>
      <c r="H1470" s="1">
        <v>83000</v>
      </c>
      <c r="I1470" s="1"/>
      <c r="J1470" s="1"/>
    </row>
    <row r="1471" spans="1:10" x14ac:dyDescent="0.25">
      <c r="A1471" s="33">
        <v>43525</v>
      </c>
      <c r="B1471" t="s">
        <v>282</v>
      </c>
      <c r="C1471" s="33" t="s">
        <v>224</v>
      </c>
      <c r="D1471" s="9">
        <v>43535</v>
      </c>
      <c r="E1471" s="44" t="s">
        <v>76</v>
      </c>
      <c r="F1471" t="s">
        <v>408</v>
      </c>
      <c r="H1471" s="1">
        <v>120000</v>
      </c>
      <c r="I1471" s="1"/>
      <c r="J1471" s="1"/>
    </row>
    <row r="1472" spans="1:10" x14ac:dyDescent="0.25">
      <c r="A1472" s="33">
        <v>43525</v>
      </c>
      <c r="B1472" t="s">
        <v>282</v>
      </c>
      <c r="C1472" s="33" t="s">
        <v>224</v>
      </c>
      <c r="D1472" s="9">
        <v>43537</v>
      </c>
      <c r="E1472" s="44" t="s">
        <v>76</v>
      </c>
      <c r="F1472" t="s">
        <v>80</v>
      </c>
      <c r="H1472" s="1">
        <v>40000</v>
      </c>
      <c r="I1472" s="1"/>
      <c r="J1472" s="1"/>
    </row>
    <row r="1473" spans="1:11" x14ac:dyDescent="0.25">
      <c r="A1473" s="33">
        <v>43525</v>
      </c>
      <c r="B1473" t="s">
        <v>282</v>
      </c>
      <c r="C1473" s="33" t="s">
        <v>224</v>
      </c>
      <c r="D1473" s="9">
        <v>43538</v>
      </c>
      <c r="E1473" s="44" t="s">
        <v>76</v>
      </c>
      <c r="F1473" t="s">
        <v>1191</v>
      </c>
      <c r="H1473" s="1">
        <v>60025</v>
      </c>
      <c r="I1473" s="1"/>
      <c r="J1473" s="1"/>
    </row>
    <row r="1474" spans="1:11" x14ac:dyDescent="0.25">
      <c r="A1474" s="33">
        <v>43525</v>
      </c>
      <c r="B1474" t="s">
        <v>282</v>
      </c>
      <c r="C1474" s="33" t="s">
        <v>224</v>
      </c>
      <c r="D1474" s="9">
        <v>43539</v>
      </c>
      <c r="E1474" s="44" t="s">
        <v>76</v>
      </c>
      <c r="F1474" t="s">
        <v>1187</v>
      </c>
      <c r="H1474" s="1">
        <v>23000</v>
      </c>
      <c r="I1474" s="1"/>
      <c r="J1474" s="1"/>
    </row>
    <row r="1475" spans="1:11" x14ac:dyDescent="0.25">
      <c r="A1475" s="33">
        <v>43525</v>
      </c>
      <c r="B1475" t="s">
        <v>282</v>
      </c>
      <c r="C1475" s="33" t="s">
        <v>224</v>
      </c>
      <c r="D1475" s="9">
        <v>43542</v>
      </c>
      <c r="E1475" s="44" t="s">
        <v>239</v>
      </c>
      <c r="F1475" t="s">
        <v>1129</v>
      </c>
      <c r="H1475" s="1">
        <v>20000</v>
      </c>
      <c r="I1475" s="1"/>
      <c r="J1475" s="1"/>
    </row>
    <row r="1476" spans="1:11" x14ac:dyDescent="0.25">
      <c r="A1476" s="33">
        <v>43525</v>
      </c>
      <c r="B1476" t="s">
        <v>282</v>
      </c>
      <c r="C1476" s="33" t="s">
        <v>224</v>
      </c>
      <c r="D1476" s="9">
        <v>43542</v>
      </c>
      <c r="E1476" s="44" t="s">
        <v>239</v>
      </c>
      <c r="F1476" t="s">
        <v>418</v>
      </c>
      <c r="H1476" s="1">
        <v>40000</v>
      </c>
      <c r="I1476" s="1"/>
      <c r="J1476" s="1"/>
    </row>
    <row r="1477" spans="1:11" x14ac:dyDescent="0.25">
      <c r="A1477" s="33">
        <v>43525</v>
      </c>
      <c r="B1477" t="s">
        <v>282</v>
      </c>
      <c r="C1477" s="33" t="s">
        <v>224</v>
      </c>
      <c r="D1477" s="9">
        <v>43542</v>
      </c>
      <c r="E1477" s="44" t="s">
        <v>239</v>
      </c>
      <c r="F1477" t="s">
        <v>417</v>
      </c>
      <c r="H1477" s="1">
        <v>43000</v>
      </c>
      <c r="I1477" s="1"/>
      <c r="J1477" s="1"/>
    </row>
    <row r="1478" spans="1:11" x14ac:dyDescent="0.25">
      <c r="A1478" s="33">
        <v>43525</v>
      </c>
      <c r="B1478" t="s">
        <v>282</v>
      </c>
      <c r="C1478" s="33" t="s">
        <v>224</v>
      </c>
      <c r="D1478" s="9">
        <v>43543</v>
      </c>
      <c r="E1478" s="44" t="s">
        <v>76</v>
      </c>
      <c r="F1478" t="s">
        <v>413</v>
      </c>
      <c r="H1478" s="1">
        <v>40000</v>
      </c>
      <c r="I1478" s="1"/>
      <c r="J1478" s="1"/>
    </row>
    <row r="1479" spans="1:11" x14ac:dyDescent="0.25">
      <c r="A1479" s="33">
        <v>43525</v>
      </c>
      <c r="B1479" t="s">
        <v>282</v>
      </c>
      <c r="C1479" s="33" t="s">
        <v>224</v>
      </c>
      <c r="D1479" s="9">
        <v>43546</v>
      </c>
      <c r="E1479" s="44" t="s">
        <v>76</v>
      </c>
      <c r="F1479" t="s">
        <v>1184</v>
      </c>
      <c r="H1479" s="1">
        <v>20000</v>
      </c>
      <c r="I1479" s="1"/>
      <c r="J1479" s="1"/>
    </row>
    <row r="1480" spans="1:11" x14ac:dyDescent="0.25">
      <c r="A1480" s="33">
        <v>43525</v>
      </c>
      <c r="B1480" t="s">
        <v>282</v>
      </c>
      <c r="C1480" s="33" t="s">
        <v>224</v>
      </c>
      <c r="D1480" s="9">
        <v>43549</v>
      </c>
      <c r="E1480" s="44" t="s">
        <v>76</v>
      </c>
      <c r="F1480" t="s">
        <v>1185</v>
      </c>
      <c r="H1480" s="1">
        <v>20000</v>
      </c>
      <c r="I1480" s="1"/>
      <c r="J1480" s="1"/>
    </row>
    <row r="1481" spans="1:11" x14ac:dyDescent="0.25">
      <c r="A1481" s="33">
        <v>43525</v>
      </c>
      <c r="B1481" t="s">
        <v>282</v>
      </c>
      <c r="C1481" s="33" t="s">
        <v>224</v>
      </c>
      <c r="D1481" s="9">
        <v>43551</v>
      </c>
      <c r="E1481" s="44" t="s">
        <v>239</v>
      </c>
      <c r="F1481" t="s">
        <v>21</v>
      </c>
      <c r="H1481" s="1">
        <v>20109</v>
      </c>
      <c r="I1481" s="1"/>
      <c r="J1481" s="1"/>
    </row>
    <row r="1482" spans="1:11" x14ac:dyDescent="0.25">
      <c r="A1482" s="33">
        <v>43525</v>
      </c>
      <c r="B1482" t="s">
        <v>282</v>
      </c>
      <c r="C1482" s="33" t="s">
        <v>224</v>
      </c>
      <c r="D1482" s="9">
        <v>43552</v>
      </c>
      <c r="E1482" s="44" t="s">
        <v>76</v>
      </c>
      <c r="F1482" t="s">
        <v>9</v>
      </c>
      <c r="H1482" s="1">
        <v>20000</v>
      </c>
      <c r="I1482" s="1"/>
      <c r="J1482" s="1"/>
    </row>
    <row r="1483" spans="1:11" x14ac:dyDescent="0.25">
      <c r="A1483" s="33">
        <v>43525</v>
      </c>
      <c r="B1483" t="s">
        <v>282</v>
      </c>
      <c r="C1483" s="33" t="s">
        <v>224</v>
      </c>
      <c r="D1483" s="9">
        <v>43552</v>
      </c>
      <c r="E1483" s="44" t="s">
        <v>76</v>
      </c>
      <c r="F1483" t="s">
        <v>131</v>
      </c>
      <c r="H1483" s="1">
        <v>20000</v>
      </c>
      <c r="I1483" s="1"/>
      <c r="J1483" s="1"/>
    </row>
    <row r="1484" spans="1:11" x14ac:dyDescent="0.25">
      <c r="A1484" s="33">
        <v>43525</v>
      </c>
      <c r="B1484" t="s">
        <v>282</v>
      </c>
      <c r="C1484" s="33" t="s">
        <v>224</v>
      </c>
      <c r="D1484" s="9">
        <v>43553</v>
      </c>
      <c r="E1484" s="44" t="s">
        <v>76</v>
      </c>
      <c r="F1484" t="s">
        <v>764</v>
      </c>
      <c r="H1484" s="1">
        <v>20037</v>
      </c>
      <c r="I1484" s="1"/>
      <c r="J1484" s="1"/>
    </row>
    <row r="1485" spans="1:11" x14ac:dyDescent="0.25">
      <c r="A1485" s="33">
        <v>43525</v>
      </c>
      <c r="B1485" t="s">
        <v>282</v>
      </c>
      <c r="C1485" s="33" t="s">
        <v>224</v>
      </c>
      <c r="D1485" s="9">
        <v>43553</v>
      </c>
      <c r="E1485" s="44" t="s">
        <v>76</v>
      </c>
      <c r="F1485" t="s">
        <v>17</v>
      </c>
      <c r="H1485" s="1">
        <v>20072</v>
      </c>
      <c r="I1485" s="1"/>
      <c r="J1485" s="1"/>
    </row>
    <row r="1486" spans="1:11" x14ac:dyDescent="0.25">
      <c r="A1486" s="33">
        <v>43525</v>
      </c>
      <c r="B1486" t="s">
        <v>282</v>
      </c>
      <c r="C1486" s="33" t="s">
        <v>224</v>
      </c>
      <c r="D1486" s="9">
        <v>43553</v>
      </c>
      <c r="E1486" s="44" t="s">
        <v>76</v>
      </c>
      <c r="F1486" t="s">
        <v>1187</v>
      </c>
      <c r="H1486" s="1">
        <v>23000</v>
      </c>
      <c r="I1486" s="1"/>
      <c r="J1486" s="1"/>
    </row>
    <row r="1487" spans="1:11" x14ac:dyDescent="0.25">
      <c r="A1487" s="33">
        <v>43525</v>
      </c>
      <c r="B1487" t="s">
        <v>282</v>
      </c>
      <c r="C1487" s="33" t="s">
        <v>224</v>
      </c>
      <c r="D1487" s="9">
        <v>43553</v>
      </c>
      <c r="E1487" s="44" t="s">
        <v>76</v>
      </c>
      <c r="F1487" t="s">
        <v>18</v>
      </c>
      <c r="H1487" s="1">
        <v>23080</v>
      </c>
      <c r="I1487" s="1"/>
      <c r="J1487" s="1"/>
    </row>
    <row r="1488" spans="1:11" x14ac:dyDescent="0.25">
      <c r="A1488" s="212">
        <v>43525</v>
      </c>
      <c r="B1488" s="213" t="s">
        <v>282</v>
      </c>
      <c r="C1488" s="212" t="s">
        <v>224</v>
      </c>
      <c r="D1488" s="214">
        <v>43553</v>
      </c>
      <c r="E1488" s="215" t="s">
        <v>239</v>
      </c>
      <c r="F1488" s="213" t="s">
        <v>132</v>
      </c>
      <c r="G1488" s="213"/>
      <c r="H1488" s="216">
        <v>23100</v>
      </c>
      <c r="I1488" s="216"/>
      <c r="J1488" s="216"/>
      <c r="K1488" s="213"/>
    </row>
    <row r="1489" spans="1:10" x14ac:dyDescent="0.25">
      <c r="A1489" s="33">
        <v>43556</v>
      </c>
      <c r="B1489" t="s">
        <v>282</v>
      </c>
      <c r="C1489" s="33" t="s">
        <v>224</v>
      </c>
      <c r="D1489" s="9">
        <v>43556</v>
      </c>
      <c r="E1489" s="44" t="s">
        <v>76</v>
      </c>
      <c r="F1489" t="s">
        <v>14</v>
      </c>
      <c r="H1489" s="1">
        <v>20000</v>
      </c>
      <c r="I1489" s="1"/>
      <c r="J1489" s="1"/>
    </row>
    <row r="1490" spans="1:10" x14ac:dyDescent="0.25">
      <c r="A1490" s="33">
        <v>43556</v>
      </c>
      <c r="B1490" t="s">
        <v>282</v>
      </c>
      <c r="C1490" s="33" t="s">
        <v>224</v>
      </c>
      <c r="D1490" s="9">
        <v>43556</v>
      </c>
      <c r="E1490" s="44" t="s">
        <v>76</v>
      </c>
      <c r="F1490" t="s">
        <v>3</v>
      </c>
      <c r="H1490" s="1">
        <v>23000</v>
      </c>
      <c r="I1490" s="1"/>
      <c r="J1490" s="1"/>
    </row>
    <row r="1491" spans="1:10" x14ac:dyDescent="0.25">
      <c r="A1491" s="33">
        <v>43556</v>
      </c>
      <c r="B1491" t="s">
        <v>282</v>
      </c>
      <c r="C1491" s="33" t="s">
        <v>224</v>
      </c>
      <c r="D1491" s="9">
        <v>43556</v>
      </c>
      <c r="E1491" s="44" t="s">
        <v>76</v>
      </c>
      <c r="F1491" t="s">
        <v>135</v>
      </c>
      <c r="H1491" s="1">
        <v>23000</v>
      </c>
      <c r="I1491" s="1"/>
      <c r="J1491" s="1"/>
    </row>
    <row r="1492" spans="1:10" x14ac:dyDescent="0.25">
      <c r="A1492" s="33">
        <v>43556</v>
      </c>
      <c r="B1492" t="s">
        <v>282</v>
      </c>
      <c r="C1492" s="33" t="s">
        <v>224</v>
      </c>
      <c r="D1492" s="9">
        <v>43556</v>
      </c>
      <c r="E1492" s="44" t="s">
        <v>76</v>
      </c>
      <c r="F1492" t="s">
        <v>4</v>
      </c>
      <c r="H1492" s="1">
        <v>23000</v>
      </c>
      <c r="I1492" s="1"/>
      <c r="J1492" s="1"/>
    </row>
    <row r="1493" spans="1:10" x14ac:dyDescent="0.25">
      <c r="A1493" s="33">
        <v>43556</v>
      </c>
      <c r="B1493" t="s">
        <v>282</v>
      </c>
      <c r="C1493" s="33" t="s">
        <v>224</v>
      </c>
      <c r="D1493" s="9">
        <v>43556</v>
      </c>
      <c r="E1493" s="44" t="s">
        <v>76</v>
      </c>
      <c r="F1493" t="s">
        <v>1205</v>
      </c>
      <c r="H1493" s="1">
        <v>23095</v>
      </c>
      <c r="I1493" s="1"/>
      <c r="J1493" s="1"/>
    </row>
    <row r="1494" spans="1:10" x14ac:dyDescent="0.25">
      <c r="A1494" s="33">
        <v>43556</v>
      </c>
      <c r="B1494" t="s">
        <v>282</v>
      </c>
      <c r="C1494" s="33" t="s">
        <v>224</v>
      </c>
      <c r="D1494" s="9">
        <v>43556</v>
      </c>
      <c r="E1494" s="44" t="s">
        <v>239</v>
      </c>
      <c r="F1494" t="s">
        <v>6</v>
      </c>
      <c r="H1494" s="1">
        <v>40000</v>
      </c>
      <c r="I1494" s="1"/>
      <c r="J1494" s="1"/>
    </row>
    <row r="1495" spans="1:10" x14ac:dyDescent="0.25">
      <c r="A1495" s="33">
        <v>43556</v>
      </c>
      <c r="B1495" t="s">
        <v>282</v>
      </c>
      <c r="C1495" s="33" t="s">
        <v>224</v>
      </c>
      <c r="D1495" s="9">
        <v>43557</v>
      </c>
      <c r="E1495" s="44" t="s">
        <v>76</v>
      </c>
      <c r="F1495" t="s">
        <v>2</v>
      </c>
      <c r="H1495" s="1">
        <v>23000</v>
      </c>
      <c r="I1495" s="1"/>
      <c r="J1495" s="1"/>
    </row>
    <row r="1496" spans="1:10" x14ac:dyDescent="0.25">
      <c r="A1496" s="33">
        <v>43556</v>
      </c>
      <c r="B1496" t="s">
        <v>282</v>
      </c>
      <c r="C1496" s="33" t="s">
        <v>224</v>
      </c>
      <c r="D1496" s="9">
        <v>43557</v>
      </c>
      <c r="E1496" s="44" t="s">
        <v>76</v>
      </c>
      <c r="F1496" t="s">
        <v>87</v>
      </c>
      <c r="H1496" s="1">
        <v>40000</v>
      </c>
      <c r="I1496" s="1"/>
      <c r="J1496" s="1"/>
    </row>
    <row r="1497" spans="1:10" x14ac:dyDescent="0.25">
      <c r="A1497" s="33">
        <v>43556</v>
      </c>
      <c r="B1497" t="s">
        <v>282</v>
      </c>
      <c r="C1497" s="33" t="s">
        <v>224</v>
      </c>
      <c r="D1497" s="9">
        <v>43558</v>
      </c>
      <c r="E1497" s="44" t="s">
        <v>76</v>
      </c>
      <c r="F1497" t="s">
        <v>206</v>
      </c>
      <c r="H1497" s="1">
        <v>20000</v>
      </c>
      <c r="I1497" s="1"/>
      <c r="J1497" s="1"/>
    </row>
    <row r="1498" spans="1:10" x14ac:dyDescent="0.25">
      <c r="A1498" s="33">
        <v>43556</v>
      </c>
      <c r="B1498" t="s">
        <v>282</v>
      </c>
      <c r="C1498" s="33" t="s">
        <v>224</v>
      </c>
      <c r="D1498" s="9">
        <v>43558</v>
      </c>
      <c r="E1498" s="44" t="s">
        <v>76</v>
      </c>
      <c r="F1498" t="s">
        <v>874</v>
      </c>
      <c r="H1498" s="1">
        <v>20000</v>
      </c>
      <c r="I1498" s="1"/>
      <c r="J1498" s="1"/>
    </row>
    <row r="1499" spans="1:10" x14ac:dyDescent="0.25">
      <c r="A1499" s="33">
        <v>43556</v>
      </c>
      <c r="B1499" t="s">
        <v>282</v>
      </c>
      <c r="C1499" s="33" t="s">
        <v>224</v>
      </c>
      <c r="D1499" s="9">
        <v>43558</v>
      </c>
      <c r="E1499" s="44" t="s">
        <v>76</v>
      </c>
      <c r="F1499" t="s">
        <v>133</v>
      </c>
      <c r="H1499" s="1">
        <v>20073</v>
      </c>
      <c r="I1499" s="1"/>
      <c r="J1499" s="1"/>
    </row>
    <row r="1500" spans="1:10" x14ac:dyDescent="0.25">
      <c r="A1500" s="33">
        <v>43556</v>
      </c>
      <c r="B1500" t="s">
        <v>282</v>
      </c>
      <c r="C1500" s="33" t="s">
        <v>224</v>
      </c>
      <c r="D1500" s="9">
        <v>43558</v>
      </c>
      <c r="E1500" s="44" t="s">
        <v>76</v>
      </c>
      <c r="F1500" t="s">
        <v>408</v>
      </c>
      <c r="H1500" s="1">
        <v>120000</v>
      </c>
      <c r="I1500" s="1"/>
      <c r="J1500" s="1"/>
    </row>
    <row r="1501" spans="1:10" x14ac:dyDescent="0.25">
      <c r="A1501" s="33">
        <v>43556</v>
      </c>
      <c r="B1501" t="s">
        <v>282</v>
      </c>
      <c r="C1501" s="33" t="s">
        <v>224</v>
      </c>
      <c r="D1501" s="9">
        <v>43559</v>
      </c>
      <c r="E1501" s="44" t="s">
        <v>76</v>
      </c>
      <c r="F1501" t="s">
        <v>256</v>
      </c>
      <c r="H1501" s="1">
        <v>32000</v>
      </c>
      <c r="I1501" s="1"/>
      <c r="J1501" s="1"/>
    </row>
    <row r="1502" spans="1:10" x14ac:dyDescent="0.25">
      <c r="A1502" s="33">
        <v>43556</v>
      </c>
      <c r="B1502" t="s">
        <v>282</v>
      </c>
      <c r="C1502" s="33" t="s">
        <v>224</v>
      </c>
      <c r="D1502" s="9">
        <v>43559</v>
      </c>
      <c r="E1502" s="44" t="s">
        <v>129</v>
      </c>
      <c r="F1502" t="s">
        <v>1209</v>
      </c>
      <c r="H1502" s="1">
        <v>60000</v>
      </c>
      <c r="I1502" s="1"/>
      <c r="J1502" s="1"/>
    </row>
    <row r="1503" spans="1:10" x14ac:dyDescent="0.25">
      <c r="A1503" s="33">
        <v>43556</v>
      </c>
      <c r="B1503" t="s">
        <v>282</v>
      </c>
      <c r="C1503" s="33" t="s">
        <v>224</v>
      </c>
      <c r="D1503" s="9">
        <v>43560</v>
      </c>
      <c r="E1503" s="44" t="s">
        <v>1207</v>
      </c>
      <c r="F1503" t="s">
        <v>1208</v>
      </c>
      <c r="H1503" s="1">
        <v>30000</v>
      </c>
      <c r="I1503" s="1"/>
      <c r="J1503" s="1"/>
    </row>
    <row r="1504" spans="1:10" x14ac:dyDescent="0.25">
      <c r="A1504" s="33">
        <v>43556</v>
      </c>
      <c r="B1504" t="s">
        <v>282</v>
      </c>
      <c r="C1504" s="33" t="s">
        <v>224</v>
      </c>
      <c r="D1504" s="9">
        <v>43563</v>
      </c>
      <c r="E1504" s="44" t="s">
        <v>239</v>
      </c>
      <c r="F1504" t="s">
        <v>1202</v>
      </c>
      <c r="H1504" s="1">
        <v>12260</v>
      </c>
      <c r="I1504" s="1"/>
      <c r="J1504" s="1"/>
    </row>
    <row r="1505" spans="1:10" x14ac:dyDescent="0.25">
      <c r="A1505" s="33">
        <v>43556</v>
      </c>
      <c r="B1505" t="s">
        <v>282</v>
      </c>
      <c r="C1505" s="33" t="s">
        <v>224</v>
      </c>
      <c r="D1505" s="9">
        <v>43563</v>
      </c>
      <c r="E1505" s="44" t="s">
        <v>239</v>
      </c>
      <c r="F1505" t="s">
        <v>1203</v>
      </c>
      <c r="H1505" s="1">
        <v>20000</v>
      </c>
      <c r="I1505" s="1"/>
      <c r="J1505" s="1"/>
    </row>
    <row r="1506" spans="1:10" x14ac:dyDescent="0.25">
      <c r="A1506" s="33">
        <v>43556</v>
      </c>
      <c r="B1506" t="s">
        <v>282</v>
      </c>
      <c r="C1506" s="33" t="s">
        <v>224</v>
      </c>
      <c r="D1506" s="9">
        <v>43563</v>
      </c>
      <c r="E1506" s="44" t="s">
        <v>239</v>
      </c>
      <c r="F1506" t="s">
        <v>13</v>
      </c>
      <c r="H1506" s="1">
        <v>23000</v>
      </c>
      <c r="I1506" s="1"/>
      <c r="J1506" s="1"/>
    </row>
    <row r="1507" spans="1:10" x14ac:dyDescent="0.25">
      <c r="A1507" s="33">
        <v>43556</v>
      </c>
      <c r="B1507" t="s">
        <v>282</v>
      </c>
      <c r="C1507" s="33" t="s">
        <v>224</v>
      </c>
      <c r="D1507" s="9">
        <v>43563</v>
      </c>
      <c r="E1507" s="44" t="s">
        <v>76</v>
      </c>
      <c r="F1507" t="s">
        <v>11</v>
      </c>
      <c r="H1507" s="1">
        <v>60000</v>
      </c>
      <c r="I1507" s="1"/>
      <c r="J1507" s="1"/>
    </row>
    <row r="1508" spans="1:10" x14ac:dyDescent="0.25">
      <c r="A1508" s="33">
        <v>43556</v>
      </c>
      <c r="B1508" t="s">
        <v>282</v>
      </c>
      <c r="C1508" s="33" t="s">
        <v>224</v>
      </c>
      <c r="D1508" s="9">
        <v>43563</v>
      </c>
      <c r="E1508" s="44" t="s">
        <v>129</v>
      </c>
      <c r="F1508" t="s">
        <v>1212</v>
      </c>
      <c r="H1508" s="1">
        <v>102000</v>
      </c>
      <c r="I1508" s="1"/>
      <c r="J1508" s="1"/>
    </row>
    <row r="1509" spans="1:10" x14ac:dyDescent="0.25">
      <c r="A1509" s="33">
        <v>43556</v>
      </c>
      <c r="B1509" t="s">
        <v>282</v>
      </c>
      <c r="C1509" s="33" t="s">
        <v>224</v>
      </c>
      <c r="D1509" s="9">
        <v>43566</v>
      </c>
      <c r="E1509" s="44" t="s">
        <v>76</v>
      </c>
      <c r="F1509" t="s">
        <v>1206</v>
      </c>
      <c r="H1509" s="1">
        <v>23096</v>
      </c>
      <c r="I1509" s="1"/>
      <c r="J1509" s="1"/>
    </row>
    <row r="1510" spans="1:10" x14ac:dyDescent="0.25">
      <c r="A1510" s="33">
        <v>43556</v>
      </c>
      <c r="B1510" t="s">
        <v>282</v>
      </c>
      <c r="C1510" s="33" t="s">
        <v>224</v>
      </c>
      <c r="D1510" s="9">
        <v>43567</v>
      </c>
      <c r="E1510" s="44" t="s">
        <v>76</v>
      </c>
      <c r="F1510" t="s">
        <v>1204</v>
      </c>
      <c r="H1510" s="1">
        <v>20000</v>
      </c>
      <c r="I1510" s="1"/>
      <c r="J1510" s="1"/>
    </row>
    <row r="1511" spans="1:10" x14ac:dyDescent="0.25">
      <c r="A1511" s="33">
        <v>43556</v>
      </c>
      <c r="B1511" t="s">
        <v>282</v>
      </c>
      <c r="C1511" s="33" t="s">
        <v>224</v>
      </c>
      <c r="D1511" s="9">
        <v>43567</v>
      </c>
      <c r="E1511" s="44" t="s">
        <v>76</v>
      </c>
      <c r="F1511" t="s">
        <v>1204</v>
      </c>
      <c r="H1511" s="1">
        <v>23000</v>
      </c>
      <c r="I1511" s="1"/>
      <c r="J1511" s="1"/>
    </row>
    <row r="1512" spans="1:10" x14ac:dyDescent="0.25">
      <c r="A1512" s="33">
        <v>43556</v>
      </c>
      <c r="B1512" t="s">
        <v>282</v>
      </c>
      <c r="C1512" s="33" t="s">
        <v>224</v>
      </c>
      <c r="D1512" s="9">
        <v>43567</v>
      </c>
      <c r="E1512" s="44" t="s">
        <v>76</v>
      </c>
      <c r="F1512" t="s">
        <v>1204</v>
      </c>
      <c r="H1512" s="1">
        <v>23000</v>
      </c>
      <c r="I1512" s="1"/>
      <c r="J1512" s="1"/>
    </row>
    <row r="1513" spans="1:10" x14ac:dyDescent="0.25">
      <c r="A1513" s="33">
        <v>43556</v>
      </c>
      <c r="B1513" t="s">
        <v>282</v>
      </c>
      <c r="C1513" s="33" t="s">
        <v>224</v>
      </c>
      <c r="D1513" s="9">
        <v>43570</v>
      </c>
      <c r="E1513" s="44" t="s">
        <v>76</v>
      </c>
      <c r="F1513" t="s">
        <v>261</v>
      </c>
      <c r="H1513" s="1">
        <v>46000</v>
      </c>
      <c r="I1513" s="1"/>
      <c r="J1513" s="1"/>
    </row>
    <row r="1514" spans="1:10" x14ac:dyDescent="0.25">
      <c r="A1514" s="33">
        <v>43556</v>
      </c>
      <c r="B1514" t="s">
        <v>282</v>
      </c>
      <c r="C1514" s="33" t="s">
        <v>224</v>
      </c>
      <c r="D1514" s="9">
        <v>43570</v>
      </c>
      <c r="E1514" s="44" t="s">
        <v>129</v>
      </c>
      <c r="F1514" t="s">
        <v>86</v>
      </c>
      <c r="H1514" s="1">
        <v>100000</v>
      </c>
      <c r="I1514" s="1"/>
      <c r="J1514" s="1"/>
    </row>
    <row r="1515" spans="1:10" x14ac:dyDescent="0.25">
      <c r="A1515" s="33">
        <v>43556</v>
      </c>
      <c r="B1515" t="s">
        <v>282</v>
      </c>
      <c r="C1515" s="33" t="s">
        <v>224</v>
      </c>
      <c r="D1515" s="9">
        <v>43570</v>
      </c>
      <c r="E1515" s="44" t="s">
        <v>76</v>
      </c>
      <c r="F1515" t="s">
        <v>558</v>
      </c>
      <c r="H1515" s="1">
        <v>143000</v>
      </c>
      <c r="I1515" s="1"/>
      <c r="J1515" s="1"/>
    </row>
    <row r="1516" spans="1:10" x14ac:dyDescent="0.25">
      <c r="A1516" s="33">
        <v>43556</v>
      </c>
      <c r="B1516" t="s">
        <v>282</v>
      </c>
      <c r="C1516" s="33" t="s">
        <v>224</v>
      </c>
      <c r="D1516" s="9">
        <v>43571</v>
      </c>
      <c r="E1516" s="44" t="s">
        <v>76</v>
      </c>
      <c r="F1516" t="s">
        <v>1211</v>
      </c>
      <c r="H1516" s="1">
        <v>72000</v>
      </c>
      <c r="I1516" s="1"/>
      <c r="J1516" s="1"/>
    </row>
    <row r="1517" spans="1:10" x14ac:dyDescent="0.25">
      <c r="A1517" s="33">
        <v>43556</v>
      </c>
      <c r="B1517" t="s">
        <v>282</v>
      </c>
      <c r="C1517" s="33" t="s">
        <v>224</v>
      </c>
      <c r="D1517" s="9">
        <v>43577</v>
      </c>
      <c r="E1517" s="44" t="s">
        <v>76</v>
      </c>
      <c r="F1517" t="s">
        <v>80</v>
      </c>
      <c r="H1517" s="1">
        <v>20000</v>
      </c>
      <c r="I1517" s="1"/>
      <c r="J1517" s="1"/>
    </row>
    <row r="1518" spans="1:10" x14ac:dyDescent="0.25">
      <c r="A1518" s="33">
        <v>43556</v>
      </c>
      <c r="B1518" t="s">
        <v>282</v>
      </c>
      <c r="C1518" s="33" t="s">
        <v>224</v>
      </c>
      <c r="D1518" s="9">
        <v>43577</v>
      </c>
      <c r="E1518" s="44" t="s">
        <v>76</v>
      </c>
      <c r="F1518" t="s">
        <v>18</v>
      </c>
      <c r="H1518" s="1">
        <v>23000</v>
      </c>
      <c r="I1518" s="1"/>
      <c r="J1518" s="1"/>
    </row>
    <row r="1519" spans="1:10" x14ac:dyDescent="0.25">
      <c r="A1519" s="33">
        <v>43556</v>
      </c>
      <c r="B1519" t="s">
        <v>282</v>
      </c>
      <c r="C1519" s="33" t="s">
        <v>224</v>
      </c>
      <c r="D1519" s="9">
        <v>43577</v>
      </c>
      <c r="E1519" s="44" t="s">
        <v>239</v>
      </c>
      <c r="F1519" t="s">
        <v>417</v>
      </c>
      <c r="H1519" s="1">
        <v>23000</v>
      </c>
      <c r="I1519" s="1"/>
      <c r="J1519" s="1"/>
    </row>
    <row r="1520" spans="1:10" x14ac:dyDescent="0.25">
      <c r="A1520" s="33">
        <v>43556</v>
      </c>
      <c r="B1520" t="s">
        <v>282</v>
      </c>
      <c r="C1520" s="33" t="s">
        <v>224</v>
      </c>
      <c r="D1520" s="9">
        <v>43577</v>
      </c>
      <c r="E1520" s="44" t="s">
        <v>1134</v>
      </c>
      <c r="F1520" t="s">
        <v>314</v>
      </c>
      <c r="H1520" s="1">
        <v>40039</v>
      </c>
      <c r="I1520" s="1"/>
      <c r="J1520" s="1"/>
    </row>
    <row r="1521" spans="1:11" x14ac:dyDescent="0.25">
      <c r="A1521" s="33">
        <v>43556</v>
      </c>
      <c r="B1521" t="s">
        <v>282</v>
      </c>
      <c r="C1521" s="33" t="s">
        <v>224</v>
      </c>
      <c r="D1521" s="9">
        <v>43577</v>
      </c>
      <c r="E1521" s="44" t="s">
        <v>239</v>
      </c>
      <c r="F1521" t="s">
        <v>417</v>
      </c>
      <c r="H1521" s="1">
        <v>50000</v>
      </c>
      <c r="I1521" s="1"/>
      <c r="J1521" s="1"/>
    </row>
    <row r="1522" spans="1:11" x14ac:dyDescent="0.25">
      <c r="A1522" s="33">
        <v>43556</v>
      </c>
      <c r="B1522" t="s">
        <v>282</v>
      </c>
      <c r="C1522" s="33" t="s">
        <v>224</v>
      </c>
      <c r="D1522" s="9">
        <v>43577</v>
      </c>
      <c r="E1522" s="44" t="s">
        <v>76</v>
      </c>
      <c r="F1522" t="s">
        <v>198</v>
      </c>
      <c r="H1522" s="1">
        <v>66000</v>
      </c>
      <c r="I1522" s="1"/>
      <c r="J1522" s="1"/>
    </row>
    <row r="1523" spans="1:11" x14ac:dyDescent="0.25">
      <c r="A1523" s="33">
        <v>43556</v>
      </c>
      <c r="B1523" t="s">
        <v>282</v>
      </c>
      <c r="C1523" s="33" t="s">
        <v>224</v>
      </c>
      <c r="D1523" s="9">
        <v>43577</v>
      </c>
      <c r="E1523" s="44" t="s">
        <v>129</v>
      </c>
      <c r="F1523" t="s">
        <v>381</v>
      </c>
      <c r="H1523" s="1">
        <v>136000</v>
      </c>
      <c r="I1523" s="1"/>
      <c r="J1523" s="1"/>
    </row>
    <row r="1524" spans="1:11" x14ac:dyDescent="0.25">
      <c r="A1524" s="33">
        <v>43556</v>
      </c>
      <c r="B1524" t="s">
        <v>282</v>
      </c>
      <c r="C1524" s="33" t="s">
        <v>224</v>
      </c>
      <c r="D1524" s="9">
        <v>43578</v>
      </c>
      <c r="E1524" s="44" t="s">
        <v>76</v>
      </c>
      <c r="F1524" t="s">
        <v>93</v>
      </c>
      <c r="H1524" s="1">
        <v>20000</v>
      </c>
      <c r="I1524" s="1"/>
      <c r="J1524" s="1"/>
    </row>
    <row r="1525" spans="1:11" x14ac:dyDescent="0.25">
      <c r="A1525" s="33">
        <v>43556</v>
      </c>
      <c r="B1525" t="s">
        <v>282</v>
      </c>
      <c r="C1525" s="33" t="s">
        <v>224</v>
      </c>
      <c r="D1525" s="9">
        <v>43578</v>
      </c>
      <c r="E1525" s="44" t="s">
        <v>76</v>
      </c>
      <c r="F1525" t="s">
        <v>80</v>
      </c>
      <c r="H1525" s="1">
        <v>26000</v>
      </c>
      <c r="I1525" s="1"/>
      <c r="J1525" s="1"/>
    </row>
    <row r="1526" spans="1:11" x14ac:dyDescent="0.25">
      <c r="A1526" s="33">
        <v>43556</v>
      </c>
      <c r="B1526" t="s">
        <v>282</v>
      </c>
      <c r="C1526" s="33" t="s">
        <v>224</v>
      </c>
      <c r="D1526" s="9">
        <v>43579</v>
      </c>
      <c r="E1526" s="44" t="s">
        <v>76</v>
      </c>
      <c r="F1526" t="s">
        <v>509</v>
      </c>
      <c r="H1526" s="1">
        <v>120049</v>
      </c>
      <c r="I1526" s="1"/>
      <c r="J1526" s="1"/>
    </row>
    <row r="1527" spans="1:11" x14ac:dyDescent="0.25">
      <c r="A1527" s="33">
        <v>43556</v>
      </c>
      <c r="B1527" t="s">
        <v>282</v>
      </c>
      <c r="C1527" s="33" t="s">
        <v>224</v>
      </c>
      <c r="D1527" s="9">
        <v>43580</v>
      </c>
      <c r="E1527" s="44" t="s">
        <v>76</v>
      </c>
      <c r="F1527" t="s">
        <v>9</v>
      </c>
      <c r="H1527" s="1">
        <v>20000</v>
      </c>
      <c r="I1527" s="1"/>
      <c r="J1527" s="1"/>
    </row>
    <row r="1528" spans="1:11" x14ac:dyDescent="0.25">
      <c r="A1528" s="33">
        <v>43556</v>
      </c>
      <c r="B1528" t="s">
        <v>282</v>
      </c>
      <c r="C1528" s="33" t="s">
        <v>224</v>
      </c>
      <c r="D1528" s="9">
        <v>43580</v>
      </c>
      <c r="E1528" s="44" t="s">
        <v>76</v>
      </c>
      <c r="F1528" t="s">
        <v>131</v>
      </c>
      <c r="H1528" s="1">
        <v>20000</v>
      </c>
      <c r="I1528" s="1"/>
      <c r="J1528" s="1"/>
    </row>
    <row r="1529" spans="1:11" x14ac:dyDescent="0.25">
      <c r="A1529" s="33">
        <v>43556</v>
      </c>
      <c r="B1529" t="s">
        <v>282</v>
      </c>
      <c r="C1529" s="33" t="s">
        <v>224</v>
      </c>
      <c r="D1529" s="9">
        <v>43580</v>
      </c>
      <c r="E1529" s="44" t="s">
        <v>76</v>
      </c>
      <c r="F1529" t="s">
        <v>127</v>
      </c>
      <c r="H1529" s="1">
        <v>20000</v>
      </c>
      <c r="I1529" s="1"/>
      <c r="J1529" s="1"/>
    </row>
    <row r="1530" spans="1:11" x14ac:dyDescent="0.25">
      <c r="A1530" s="33">
        <v>43556</v>
      </c>
      <c r="B1530" t="s">
        <v>282</v>
      </c>
      <c r="C1530" s="33" t="s">
        <v>224</v>
      </c>
      <c r="D1530" s="9">
        <v>43580</v>
      </c>
      <c r="E1530" s="44" t="s">
        <v>76</v>
      </c>
      <c r="F1530" t="s">
        <v>802</v>
      </c>
      <c r="H1530" s="1">
        <v>90000</v>
      </c>
      <c r="I1530" s="1"/>
      <c r="J1530" s="1"/>
    </row>
    <row r="1531" spans="1:11" x14ac:dyDescent="0.25">
      <c r="A1531" s="33">
        <v>43556</v>
      </c>
      <c r="B1531" t="s">
        <v>282</v>
      </c>
      <c r="C1531" s="33" t="s">
        <v>224</v>
      </c>
      <c r="D1531" s="9">
        <v>43581</v>
      </c>
      <c r="E1531" s="44" t="s">
        <v>76</v>
      </c>
      <c r="F1531" t="s">
        <v>21</v>
      </c>
      <c r="H1531" s="1">
        <v>20109</v>
      </c>
      <c r="I1531" s="1"/>
      <c r="J1531" s="1"/>
    </row>
    <row r="1532" spans="1:11" x14ac:dyDescent="0.25">
      <c r="A1532" s="33">
        <v>43556</v>
      </c>
      <c r="B1532" t="s">
        <v>282</v>
      </c>
      <c r="C1532" s="33" t="s">
        <v>224</v>
      </c>
      <c r="D1532" s="9">
        <v>43585</v>
      </c>
      <c r="E1532" s="44" t="s">
        <v>76</v>
      </c>
      <c r="F1532" t="s">
        <v>14</v>
      </c>
      <c r="H1532" s="1">
        <v>20000</v>
      </c>
      <c r="I1532" s="1"/>
      <c r="J1532" s="1"/>
    </row>
    <row r="1533" spans="1:11" x14ac:dyDescent="0.25">
      <c r="A1533" s="33">
        <v>43556</v>
      </c>
      <c r="B1533" t="s">
        <v>282</v>
      </c>
      <c r="C1533" s="33" t="s">
        <v>224</v>
      </c>
      <c r="D1533" s="9">
        <v>43585</v>
      </c>
      <c r="E1533" s="44" t="s">
        <v>76</v>
      </c>
      <c r="F1533" t="s">
        <v>764</v>
      </c>
      <c r="H1533" s="1">
        <v>20037</v>
      </c>
      <c r="I1533" s="1"/>
      <c r="J1533" s="1"/>
    </row>
    <row r="1534" spans="1:11" x14ac:dyDescent="0.25">
      <c r="A1534" s="33">
        <v>43556</v>
      </c>
      <c r="B1534" t="s">
        <v>282</v>
      </c>
      <c r="C1534" s="33" t="s">
        <v>224</v>
      </c>
      <c r="D1534" s="9">
        <v>43585</v>
      </c>
      <c r="E1534" s="44" t="s">
        <v>76</v>
      </c>
      <c r="F1534" t="s">
        <v>17</v>
      </c>
      <c r="H1534" s="1">
        <v>20072</v>
      </c>
      <c r="I1534" s="1"/>
      <c r="J1534" s="1"/>
    </row>
    <row r="1535" spans="1:11" x14ac:dyDescent="0.25">
      <c r="A1535" s="33">
        <v>43556</v>
      </c>
      <c r="B1535" t="s">
        <v>282</v>
      </c>
      <c r="C1535" s="33" t="s">
        <v>224</v>
      </c>
      <c r="D1535" s="9">
        <v>43585</v>
      </c>
      <c r="E1535" s="44" t="s">
        <v>76</v>
      </c>
      <c r="F1535" t="s">
        <v>313</v>
      </c>
      <c r="H1535" s="1">
        <v>23000</v>
      </c>
      <c r="I1535" s="1"/>
      <c r="J1535" s="1"/>
    </row>
    <row r="1536" spans="1:11" x14ac:dyDescent="0.25">
      <c r="A1536" s="212">
        <v>43556</v>
      </c>
      <c r="B1536" s="213" t="s">
        <v>282</v>
      </c>
      <c r="C1536" s="212" t="s">
        <v>224</v>
      </c>
      <c r="D1536" s="214">
        <v>43585</v>
      </c>
      <c r="E1536" s="215" t="s">
        <v>76</v>
      </c>
      <c r="F1536" s="213" t="s">
        <v>1210</v>
      </c>
      <c r="G1536" s="213"/>
      <c r="H1536" s="216">
        <v>60000</v>
      </c>
      <c r="I1536" s="216"/>
      <c r="J1536" s="216"/>
      <c r="K1536" s="213"/>
    </row>
    <row r="1537" spans="1:10" x14ac:dyDescent="0.25">
      <c r="A1537" s="33">
        <v>43586</v>
      </c>
      <c r="B1537" t="s">
        <v>282</v>
      </c>
      <c r="C1537" s="33" t="s">
        <v>224</v>
      </c>
      <c r="D1537" s="9">
        <v>43587</v>
      </c>
      <c r="E1537" s="44" t="s">
        <v>76</v>
      </c>
      <c r="F1537" t="s">
        <v>1231</v>
      </c>
      <c r="H1537" s="1">
        <v>1100</v>
      </c>
      <c r="I1537" s="1"/>
      <c r="J1537" s="1"/>
    </row>
    <row r="1538" spans="1:10" x14ac:dyDescent="0.25">
      <c r="A1538" s="33">
        <v>43586</v>
      </c>
      <c r="B1538" t="s">
        <v>282</v>
      </c>
      <c r="C1538" s="33" t="s">
        <v>224</v>
      </c>
      <c r="D1538" s="9">
        <v>43587</v>
      </c>
      <c r="E1538" s="44" t="s">
        <v>76</v>
      </c>
      <c r="F1538" t="s">
        <v>206</v>
      </c>
      <c r="H1538" s="1">
        <v>20000</v>
      </c>
      <c r="I1538" s="1"/>
      <c r="J1538" s="1"/>
    </row>
    <row r="1539" spans="1:10" x14ac:dyDescent="0.25">
      <c r="A1539" s="33">
        <v>43586</v>
      </c>
      <c r="B1539" t="s">
        <v>282</v>
      </c>
      <c r="C1539" s="33" t="s">
        <v>224</v>
      </c>
      <c r="D1539" s="9">
        <v>43587</v>
      </c>
      <c r="E1539" s="44" t="s">
        <v>76</v>
      </c>
      <c r="F1539" t="s">
        <v>4</v>
      </c>
      <c r="H1539" s="1">
        <v>23000</v>
      </c>
      <c r="I1539" s="1"/>
      <c r="J1539" s="1"/>
    </row>
    <row r="1540" spans="1:10" x14ac:dyDescent="0.25">
      <c r="A1540" s="33">
        <v>43586</v>
      </c>
      <c r="B1540" t="s">
        <v>282</v>
      </c>
      <c r="C1540" s="33" t="s">
        <v>224</v>
      </c>
      <c r="D1540" s="9">
        <v>43587</v>
      </c>
      <c r="E1540" s="44" t="s">
        <v>76</v>
      </c>
      <c r="F1540" t="s">
        <v>464</v>
      </c>
      <c r="H1540" s="1">
        <v>23000</v>
      </c>
      <c r="I1540" s="1"/>
      <c r="J1540" s="1"/>
    </row>
    <row r="1541" spans="1:10" x14ac:dyDescent="0.25">
      <c r="A1541" s="33">
        <v>43586</v>
      </c>
      <c r="B1541" t="s">
        <v>282</v>
      </c>
      <c r="C1541" s="33" t="s">
        <v>224</v>
      </c>
      <c r="D1541" s="9">
        <v>43588</v>
      </c>
      <c r="E1541" s="44" t="s">
        <v>76</v>
      </c>
      <c r="F1541" t="s">
        <v>133</v>
      </c>
      <c r="H1541" s="1">
        <v>20073</v>
      </c>
      <c r="I1541" s="1"/>
      <c r="J1541" s="1"/>
    </row>
    <row r="1542" spans="1:10" x14ac:dyDescent="0.25">
      <c r="A1542" s="33">
        <v>43586</v>
      </c>
      <c r="B1542" t="s">
        <v>282</v>
      </c>
      <c r="C1542" s="33" t="s">
        <v>224</v>
      </c>
      <c r="D1542" s="9">
        <v>43591</v>
      </c>
      <c r="E1542" s="44" t="s">
        <v>239</v>
      </c>
      <c r="F1542" t="s">
        <v>132</v>
      </c>
      <c r="H1542" s="1">
        <v>23100</v>
      </c>
      <c r="I1542" s="1"/>
      <c r="J1542" s="1"/>
    </row>
    <row r="1543" spans="1:10" x14ac:dyDescent="0.25">
      <c r="A1543" s="33">
        <v>43586</v>
      </c>
      <c r="B1543" t="s">
        <v>282</v>
      </c>
      <c r="C1543" s="33" t="s">
        <v>224</v>
      </c>
      <c r="D1543" s="9">
        <v>43591</v>
      </c>
      <c r="E1543" s="44" t="s">
        <v>1207</v>
      </c>
      <c r="F1543" t="s">
        <v>1235</v>
      </c>
      <c r="H1543" s="1">
        <v>30000</v>
      </c>
      <c r="I1543" s="1"/>
      <c r="J1543" s="1"/>
    </row>
    <row r="1544" spans="1:10" x14ac:dyDescent="0.25">
      <c r="A1544" s="33">
        <v>43586</v>
      </c>
      <c r="B1544" t="s">
        <v>282</v>
      </c>
      <c r="C1544" s="33" t="s">
        <v>224</v>
      </c>
      <c r="D1544" s="9">
        <v>43591</v>
      </c>
      <c r="E1544" s="44" t="s">
        <v>1207</v>
      </c>
      <c r="F1544" t="s">
        <v>1240</v>
      </c>
      <c r="H1544" s="1">
        <v>60000</v>
      </c>
      <c r="I1544" s="1"/>
      <c r="J1544" s="1"/>
    </row>
    <row r="1545" spans="1:10" x14ac:dyDescent="0.25">
      <c r="A1545" s="33">
        <v>43586</v>
      </c>
      <c r="B1545" t="s">
        <v>282</v>
      </c>
      <c r="C1545" s="33" t="s">
        <v>224</v>
      </c>
      <c r="D1545" s="9">
        <v>43591</v>
      </c>
      <c r="E1545" s="44" t="s">
        <v>129</v>
      </c>
      <c r="F1545" t="s">
        <v>1244</v>
      </c>
      <c r="H1545" s="1">
        <v>166000</v>
      </c>
      <c r="I1545" s="1"/>
      <c r="J1545" s="1"/>
    </row>
    <row r="1546" spans="1:10" x14ac:dyDescent="0.25">
      <c r="A1546" s="33">
        <v>43586</v>
      </c>
      <c r="B1546" t="s">
        <v>282</v>
      </c>
      <c r="C1546" s="33" t="s">
        <v>224</v>
      </c>
      <c r="D1546" s="9">
        <v>43591</v>
      </c>
      <c r="E1546" s="44" t="s">
        <v>129</v>
      </c>
      <c r="F1546" t="s">
        <v>1244</v>
      </c>
      <c r="H1546" s="1">
        <v>184000</v>
      </c>
      <c r="I1546" s="1"/>
      <c r="J1546" s="1"/>
    </row>
    <row r="1547" spans="1:10" x14ac:dyDescent="0.25">
      <c r="A1547" s="33">
        <v>43586</v>
      </c>
      <c r="B1547" t="s">
        <v>282</v>
      </c>
      <c r="C1547" s="33" t="s">
        <v>224</v>
      </c>
      <c r="D1547" s="9">
        <v>43592</v>
      </c>
      <c r="E1547" s="44" t="s">
        <v>76</v>
      </c>
      <c r="F1547" t="s">
        <v>2</v>
      </c>
      <c r="H1547" s="1">
        <v>23000</v>
      </c>
      <c r="I1547" s="1"/>
      <c r="J1547" s="1"/>
    </row>
    <row r="1548" spans="1:10" x14ac:dyDescent="0.25">
      <c r="A1548" s="33">
        <v>43586</v>
      </c>
      <c r="B1548" t="s">
        <v>282</v>
      </c>
      <c r="C1548" s="33" t="s">
        <v>224</v>
      </c>
      <c r="D1548" s="9">
        <v>43592</v>
      </c>
      <c r="E1548" s="44" t="s">
        <v>129</v>
      </c>
      <c r="F1548" t="s">
        <v>1243</v>
      </c>
      <c r="H1548" s="1">
        <v>102000</v>
      </c>
      <c r="I1548" s="1"/>
      <c r="J1548" s="1"/>
    </row>
    <row r="1549" spans="1:10" x14ac:dyDescent="0.25">
      <c r="A1549" s="33">
        <v>43586</v>
      </c>
      <c r="B1549" t="s">
        <v>282</v>
      </c>
      <c r="C1549" s="33" t="s">
        <v>224</v>
      </c>
      <c r="D1549" s="9">
        <v>43593</v>
      </c>
      <c r="E1549" s="44" t="s">
        <v>1236</v>
      </c>
      <c r="F1549" t="s">
        <v>1237</v>
      </c>
      <c r="H1549" s="1">
        <v>46000</v>
      </c>
      <c r="I1549" s="1"/>
      <c r="J1549" s="1"/>
    </row>
    <row r="1550" spans="1:10" x14ac:dyDescent="0.25">
      <c r="A1550" s="33">
        <v>43586</v>
      </c>
      <c r="B1550" t="s">
        <v>282</v>
      </c>
      <c r="C1550" s="33" t="s">
        <v>224</v>
      </c>
      <c r="D1550" s="9">
        <v>43594</v>
      </c>
      <c r="E1550" s="44" t="s">
        <v>129</v>
      </c>
      <c r="F1550" t="s">
        <v>86</v>
      </c>
      <c r="H1550" s="1">
        <v>50000</v>
      </c>
      <c r="I1550" s="1"/>
      <c r="J1550" s="1"/>
    </row>
    <row r="1551" spans="1:10" x14ac:dyDescent="0.25">
      <c r="A1551" s="33">
        <v>43586</v>
      </c>
      <c r="B1551" t="s">
        <v>282</v>
      </c>
      <c r="C1551" s="33" t="s">
        <v>224</v>
      </c>
      <c r="D1551" s="9">
        <v>43598</v>
      </c>
      <c r="E1551" s="44" t="s">
        <v>239</v>
      </c>
      <c r="F1551" t="s">
        <v>418</v>
      </c>
      <c r="H1551" s="1">
        <v>23000</v>
      </c>
      <c r="I1551" s="1"/>
      <c r="J1551" s="1"/>
    </row>
    <row r="1552" spans="1:10" x14ac:dyDescent="0.25">
      <c r="A1552" s="33">
        <v>43586</v>
      </c>
      <c r="B1552" t="s">
        <v>282</v>
      </c>
      <c r="C1552" s="33" t="s">
        <v>224</v>
      </c>
      <c r="D1552" s="9">
        <v>43598</v>
      </c>
      <c r="E1552" s="44" t="s">
        <v>239</v>
      </c>
      <c r="F1552" t="s">
        <v>201</v>
      </c>
      <c r="H1552" s="1">
        <v>46000</v>
      </c>
      <c r="I1552" s="1"/>
      <c r="J1552" s="1"/>
    </row>
    <row r="1553" spans="1:10" x14ac:dyDescent="0.25">
      <c r="A1553" s="33">
        <v>43586</v>
      </c>
      <c r="B1553" t="s">
        <v>282</v>
      </c>
      <c r="C1553" s="33" t="s">
        <v>224</v>
      </c>
      <c r="D1553" s="9">
        <v>43598</v>
      </c>
      <c r="E1553" s="44" t="s">
        <v>76</v>
      </c>
      <c r="F1553" t="s">
        <v>24</v>
      </c>
      <c r="H1553" s="1">
        <v>52000</v>
      </c>
      <c r="I1553" s="1"/>
      <c r="J1553" s="1"/>
    </row>
    <row r="1554" spans="1:10" x14ac:dyDescent="0.25">
      <c r="A1554" s="33">
        <v>43586</v>
      </c>
      <c r="B1554" t="s">
        <v>282</v>
      </c>
      <c r="C1554" s="33" t="s">
        <v>224</v>
      </c>
      <c r="D1554" s="9">
        <v>43601</v>
      </c>
      <c r="E1554" s="44" t="s">
        <v>76</v>
      </c>
      <c r="F1554" t="s">
        <v>140</v>
      </c>
      <c r="H1554" s="1">
        <v>23096</v>
      </c>
      <c r="I1554" s="1"/>
      <c r="J1554" s="1"/>
    </row>
    <row r="1555" spans="1:10" x14ac:dyDescent="0.25">
      <c r="A1555" s="33">
        <v>43586</v>
      </c>
      <c r="B1555" t="s">
        <v>282</v>
      </c>
      <c r="C1555" s="33" t="s">
        <v>224</v>
      </c>
      <c r="D1555" s="9">
        <v>43602</v>
      </c>
      <c r="E1555" s="44" t="s">
        <v>76</v>
      </c>
      <c r="F1555" t="s">
        <v>83</v>
      </c>
      <c r="H1555" s="1">
        <v>270099</v>
      </c>
      <c r="I1555" s="1"/>
      <c r="J1555" s="1"/>
    </row>
    <row r="1556" spans="1:10" x14ac:dyDescent="0.25">
      <c r="A1556" s="33">
        <v>43586</v>
      </c>
      <c r="B1556" t="s">
        <v>282</v>
      </c>
      <c r="C1556" s="33" t="s">
        <v>224</v>
      </c>
      <c r="D1556" s="9">
        <v>43607</v>
      </c>
      <c r="E1556" s="44" t="s">
        <v>76</v>
      </c>
      <c r="F1556" t="s">
        <v>87</v>
      </c>
      <c r="H1556" s="1">
        <v>20000</v>
      </c>
      <c r="I1556" s="1"/>
      <c r="J1556" s="1"/>
    </row>
    <row r="1557" spans="1:10" x14ac:dyDescent="0.25">
      <c r="A1557" s="33">
        <v>43586</v>
      </c>
      <c r="B1557" t="s">
        <v>282</v>
      </c>
      <c r="C1557" s="33" t="s">
        <v>224</v>
      </c>
      <c r="D1557" s="9">
        <v>43607</v>
      </c>
      <c r="E1557" s="44" t="s">
        <v>239</v>
      </c>
      <c r="F1557" t="s">
        <v>13</v>
      </c>
      <c r="H1557" s="1">
        <v>23000</v>
      </c>
      <c r="I1557" s="1"/>
      <c r="J1557" s="1"/>
    </row>
    <row r="1558" spans="1:10" x14ac:dyDescent="0.25">
      <c r="A1558" s="33">
        <v>43586</v>
      </c>
      <c r="B1558" t="s">
        <v>282</v>
      </c>
      <c r="C1558" s="33" t="s">
        <v>224</v>
      </c>
      <c r="D1558" s="9">
        <v>43607</v>
      </c>
      <c r="E1558" s="44" t="s">
        <v>76</v>
      </c>
      <c r="F1558" t="s">
        <v>429</v>
      </c>
      <c r="H1558" s="1">
        <v>36370</v>
      </c>
      <c r="I1558" s="1"/>
      <c r="J1558" s="1"/>
    </row>
    <row r="1559" spans="1:10" x14ac:dyDescent="0.25">
      <c r="A1559" s="33">
        <v>43586</v>
      </c>
      <c r="B1559" t="s">
        <v>282</v>
      </c>
      <c r="C1559" s="33" t="s">
        <v>224</v>
      </c>
      <c r="D1559" s="9">
        <v>43607</v>
      </c>
      <c r="E1559" s="44" t="s">
        <v>239</v>
      </c>
      <c r="F1559" t="s">
        <v>1238</v>
      </c>
      <c r="H1559" s="1">
        <v>50000</v>
      </c>
      <c r="I1559" s="1"/>
      <c r="J1559" s="1"/>
    </row>
    <row r="1560" spans="1:10" x14ac:dyDescent="0.25">
      <c r="A1560" s="33">
        <v>43586</v>
      </c>
      <c r="B1560" t="s">
        <v>282</v>
      </c>
      <c r="C1560" s="33" t="s">
        <v>224</v>
      </c>
      <c r="D1560" s="9">
        <v>43608</v>
      </c>
      <c r="E1560" s="44" t="s">
        <v>76</v>
      </c>
      <c r="F1560" t="s">
        <v>1234</v>
      </c>
      <c r="H1560" s="1">
        <v>23080</v>
      </c>
      <c r="I1560" s="1"/>
      <c r="J1560" s="1"/>
    </row>
    <row r="1561" spans="1:10" x14ac:dyDescent="0.25">
      <c r="A1561" s="33">
        <v>43586</v>
      </c>
      <c r="B1561" t="s">
        <v>282</v>
      </c>
      <c r="C1561" s="33" t="s">
        <v>224</v>
      </c>
      <c r="D1561" s="9">
        <v>43612</v>
      </c>
      <c r="E1561" s="44" t="s">
        <v>76</v>
      </c>
      <c r="F1561" t="s">
        <v>127</v>
      </c>
      <c r="H1561" s="1">
        <v>20000</v>
      </c>
      <c r="I1561" s="1"/>
      <c r="J1561" s="1"/>
    </row>
    <row r="1562" spans="1:10" x14ac:dyDescent="0.25">
      <c r="A1562" s="33">
        <v>43586</v>
      </c>
      <c r="B1562" t="s">
        <v>282</v>
      </c>
      <c r="C1562" s="33" t="s">
        <v>224</v>
      </c>
      <c r="D1562" s="9">
        <v>43612</v>
      </c>
      <c r="E1562" s="44" t="s">
        <v>76</v>
      </c>
      <c r="F1562" t="s">
        <v>1233</v>
      </c>
      <c r="H1562" s="1">
        <v>23000</v>
      </c>
      <c r="I1562" s="1"/>
      <c r="J1562" s="1"/>
    </row>
    <row r="1563" spans="1:10" x14ac:dyDescent="0.25">
      <c r="A1563" s="33">
        <v>43586</v>
      </c>
      <c r="B1563" t="s">
        <v>282</v>
      </c>
      <c r="C1563" s="33" t="s">
        <v>224</v>
      </c>
      <c r="D1563" s="9">
        <v>43612</v>
      </c>
      <c r="E1563" s="44" t="s">
        <v>76</v>
      </c>
      <c r="F1563" t="s">
        <v>822</v>
      </c>
      <c r="H1563" s="1">
        <v>46000</v>
      </c>
      <c r="I1563" s="1"/>
      <c r="J1563" s="1"/>
    </row>
    <row r="1564" spans="1:10" x14ac:dyDescent="0.25">
      <c r="A1564" s="33">
        <v>43586</v>
      </c>
      <c r="B1564" t="s">
        <v>282</v>
      </c>
      <c r="C1564" s="33" t="s">
        <v>224</v>
      </c>
      <c r="D1564" s="9">
        <v>43612</v>
      </c>
      <c r="E1564" s="44" t="s">
        <v>129</v>
      </c>
      <c r="F1564" t="s">
        <v>1242</v>
      </c>
      <c r="H1564" s="1">
        <v>86000</v>
      </c>
      <c r="I1564" s="1"/>
      <c r="J1564" s="1"/>
    </row>
    <row r="1565" spans="1:10" x14ac:dyDescent="0.25">
      <c r="A1565" s="33">
        <v>43586</v>
      </c>
      <c r="B1565" t="s">
        <v>282</v>
      </c>
      <c r="C1565" s="33" t="s">
        <v>224</v>
      </c>
      <c r="D1565" s="9">
        <v>43613</v>
      </c>
      <c r="E1565" s="44" t="s">
        <v>76</v>
      </c>
      <c r="F1565" t="s">
        <v>198</v>
      </c>
      <c r="H1565" s="1">
        <v>23000</v>
      </c>
      <c r="I1565" s="1"/>
      <c r="J1565" s="1"/>
    </row>
    <row r="1566" spans="1:10" x14ac:dyDescent="0.25">
      <c r="A1566" s="33">
        <v>43586</v>
      </c>
      <c r="B1566" t="s">
        <v>282</v>
      </c>
      <c r="C1566" s="33" t="s">
        <v>224</v>
      </c>
      <c r="D1566" s="9">
        <v>43615</v>
      </c>
      <c r="E1566" s="44" t="s">
        <v>76</v>
      </c>
      <c r="F1566" t="s">
        <v>206</v>
      </c>
      <c r="H1566" s="1">
        <v>20000</v>
      </c>
      <c r="I1566" s="1"/>
      <c r="J1566" s="1"/>
    </row>
    <row r="1567" spans="1:10" x14ac:dyDescent="0.25">
      <c r="A1567" s="33">
        <v>43586</v>
      </c>
      <c r="B1567" t="s">
        <v>282</v>
      </c>
      <c r="C1567" s="33" t="s">
        <v>224</v>
      </c>
      <c r="D1567" s="9">
        <v>43615</v>
      </c>
      <c r="E1567" s="44" t="s">
        <v>76</v>
      </c>
      <c r="F1567" t="s">
        <v>32</v>
      </c>
      <c r="H1567" s="1">
        <v>76000</v>
      </c>
      <c r="I1567" s="1"/>
      <c r="J1567" s="1"/>
    </row>
    <row r="1568" spans="1:10" x14ac:dyDescent="0.25">
      <c r="A1568" s="33">
        <v>43586</v>
      </c>
      <c r="B1568" t="s">
        <v>282</v>
      </c>
      <c r="C1568" s="33" t="s">
        <v>224</v>
      </c>
      <c r="D1568" s="9">
        <v>43616</v>
      </c>
      <c r="E1568" s="44" t="s">
        <v>76</v>
      </c>
      <c r="F1568" t="s">
        <v>1232</v>
      </c>
      <c r="H1568" s="1">
        <v>4380</v>
      </c>
      <c r="I1568" s="1"/>
      <c r="J1568" s="1"/>
    </row>
    <row r="1569" spans="1:11" x14ac:dyDescent="0.25">
      <c r="A1569" s="33">
        <v>43586</v>
      </c>
      <c r="B1569" t="s">
        <v>282</v>
      </c>
      <c r="C1569" s="33" t="s">
        <v>224</v>
      </c>
      <c r="D1569" s="9">
        <v>43616</v>
      </c>
      <c r="E1569" s="44" t="s">
        <v>76</v>
      </c>
      <c r="F1569" t="s">
        <v>764</v>
      </c>
      <c r="H1569" s="1">
        <v>6000</v>
      </c>
      <c r="I1569" s="1"/>
      <c r="J1569" s="1"/>
    </row>
    <row r="1570" spans="1:11" x14ac:dyDescent="0.25">
      <c r="A1570" s="33">
        <v>43586</v>
      </c>
      <c r="B1570" t="s">
        <v>282</v>
      </c>
      <c r="C1570" s="33" t="s">
        <v>224</v>
      </c>
      <c r="D1570" s="9">
        <v>43616</v>
      </c>
      <c r="E1570" s="44" t="s">
        <v>76</v>
      </c>
      <c r="F1570" t="s">
        <v>313</v>
      </c>
      <c r="H1570" s="1">
        <v>23000</v>
      </c>
      <c r="I1570" s="1"/>
      <c r="J1570" s="1"/>
    </row>
    <row r="1571" spans="1:11" x14ac:dyDescent="0.25">
      <c r="A1571" s="33">
        <v>43586</v>
      </c>
      <c r="B1571" t="s">
        <v>282</v>
      </c>
      <c r="C1571" s="33" t="s">
        <v>224</v>
      </c>
      <c r="D1571" s="9">
        <v>43616</v>
      </c>
      <c r="E1571" s="44" t="s">
        <v>76</v>
      </c>
      <c r="F1571" t="s">
        <v>3</v>
      </c>
      <c r="H1571" s="1">
        <v>23000</v>
      </c>
      <c r="I1571" s="1"/>
      <c r="J1571" s="1"/>
    </row>
    <row r="1572" spans="1:11" x14ac:dyDescent="0.25">
      <c r="A1572" s="33">
        <v>43586</v>
      </c>
      <c r="B1572" t="s">
        <v>282</v>
      </c>
      <c r="C1572" s="33" t="s">
        <v>224</v>
      </c>
      <c r="D1572" s="9">
        <v>43616</v>
      </c>
      <c r="E1572" s="44" t="s">
        <v>76</v>
      </c>
      <c r="F1572" t="s">
        <v>135</v>
      </c>
      <c r="H1572" s="1">
        <v>23000</v>
      </c>
      <c r="I1572" s="1"/>
      <c r="J1572" s="1"/>
    </row>
    <row r="1573" spans="1:11" x14ac:dyDescent="0.25">
      <c r="A1573" s="33">
        <v>43586</v>
      </c>
      <c r="B1573" t="s">
        <v>282</v>
      </c>
      <c r="C1573" s="33" t="s">
        <v>224</v>
      </c>
      <c r="D1573" s="9">
        <v>43616</v>
      </c>
      <c r="E1573" s="44" t="s">
        <v>76</v>
      </c>
      <c r="F1573" t="s">
        <v>93</v>
      </c>
      <c r="H1573" s="1">
        <v>23000</v>
      </c>
      <c r="I1573" s="1"/>
      <c r="J1573" s="1"/>
    </row>
    <row r="1574" spans="1:11" x14ac:dyDescent="0.25">
      <c r="A1574" s="33">
        <v>43586</v>
      </c>
      <c r="B1574" t="s">
        <v>282</v>
      </c>
      <c r="C1574" s="33" t="s">
        <v>224</v>
      </c>
      <c r="D1574" s="9">
        <v>43616</v>
      </c>
      <c r="E1574" s="44" t="s">
        <v>76</v>
      </c>
      <c r="F1574" t="s">
        <v>764</v>
      </c>
      <c r="H1574" s="1">
        <v>23037</v>
      </c>
      <c r="I1574" s="1"/>
      <c r="J1574" s="1"/>
    </row>
    <row r="1575" spans="1:11" x14ac:dyDescent="0.25">
      <c r="A1575" s="33">
        <v>43586</v>
      </c>
      <c r="B1575" t="s">
        <v>282</v>
      </c>
      <c r="C1575" s="33" t="s">
        <v>224</v>
      </c>
      <c r="D1575" s="9">
        <v>43616</v>
      </c>
      <c r="E1575" s="44" t="s">
        <v>76</v>
      </c>
      <c r="F1575" t="s">
        <v>17</v>
      </c>
      <c r="H1575" s="1">
        <v>23072</v>
      </c>
      <c r="I1575" s="1"/>
      <c r="J1575" s="1"/>
    </row>
    <row r="1576" spans="1:11" x14ac:dyDescent="0.25">
      <c r="A1576" s="33">
        <v>43586</v>
      </c>
      <c r="B1576" t="s">
        <v>282</v>
      </c>
      <c r="C1576" s="33" t="s">
        <v>224</v>
      </c>
      <c r="D1576" s="9">
        <v>43616</v>
      </c>
      <c r="E1576" s="44" t="s">
        <v>76</v>
      </c>
      <c r="F1576" t="s">
        <v>1205</v>
      </c>
      <c r="H1576" s="1">
        <v>23095</v>
      </c>
      <c r="I1576" s="1"/>
      <c r="J1576" s="1"/>
    </row>
    <row r="1577" spans="1:11" x14ac:dyDescent="0.25">
      <c r="A1577" s="33">
        <v>43586</v>
      </c>
      <c r="B1577" t="s">
        <v>282</v>
      </c>
      <c r="C1577" s="33" t="s">
        <v>224</v>
      </c>
      <c r="D1577" s="9">
        <v>43616</v>
      </c>
      <c r="E1577" s="44" t="s">
        <v>76</v>
      </c>
      <c r="F1577" t="s">
        <v>1239</v>
      </c>
      <c r="H1577" s="1">
        <v>50000</v>
      </c>
      <c r="I1577" s="1"/>
      <c r="J1577" s="1"/>
    </row>
    <row r="1578" spans="1:11" x14ac:dyDescent="0.25">
      <c r="A1578" s="33">
        <v>43586</v>
      </c>
      <c r="B1578" t="s">
        <v>282</v>
      </c>
      <c r="C1578" s="33" t="s">
        <v>224</v>
      </c>
      <c r="D1578" s="9">
        <v>43616</v>
      </c>
      <c r="E1578" s="44" t="s">
        <v>76</v>
      </c>
      <c r="F1578" t="s">
        <v>93</v>
      </c>
      <c r="H1578" s="1">
        <v>56000</v>
      </c>
      <c r="I1578" s="1"/>
      <c r="J1578" s="1"/>
    </row>
    <row r="1579" spans="1:11" x14ac:dyDescent="0.25">
      <c r="A1579" s="212">
        <v>43586</v>
      </c>
      <c r="B1579" s="213" t="s">
        <v>282</v>
      </c>
      <c r="C1579" s="212" t="s">
        <v>224</v>
      </c>
      <c r="D1579" s="214">
        <v>43616</v>
      </c>
      <c r="E1579" s="215" t="s">
        <v>129</v>
      </c>
      <c r="F1579" s="213" t="s">
        <v>1241</v>
      </c>
      <c r="G1579" s="213"/>
      <c r="H1579" s="216">
        <v>70000</v>
      </c>
      <c r="I1579" s="216"/>
      <c r="J1579" s="216"/>
      <c r="K1579" s="213"/>
    </row>
    <row r="1580" spans="1:11" x14ac:dyDescent="0.25">
      <c r="A1580" s="33">
        <v>43617</v>
      </c>
      <c r="B1580" t="s">
        <v>282</v>
      </c>
      <c r="C1580" s="33" t="s">
        <v>224</v>
      </c>
      <c r="D1580" s="9">
        <v>43619</v>
      </c>
      <c r="E1580" s="44" t="s">
        <v>76</v>
      </c>
      <c r="F1580" t="s">
        <v>14</v>
      </c>
      <c r="H1580" s="1">
        <v>20000</v>
      </c>
      <c r="I1580" s="1"/>
      <c r="J1580" s="1"/>
    </row>
    <row r="1581" spans="1:11" x14ac:dyDescent="0.25">
      <c r="A1581" s="33">
        <v>43617</v>
      </c>
      <c r="B1581" t="s">
        <v>282</v>
      </c>
      <c r="C1581" s="33" t="s">
        <v>224</v>
      </c>
      <c r="D1581" s="9">
        <v>43619</v>
      </c>
      <c r="E1581" s="44" t="s">
        <v>76</v>
      </c>
      <c r="F1581" t="s">
        <v>1245</v>
      </c>
      <c r="H1581" s="1">
        <v>23000</v>
      </c>
      <c r="I1581" s="1"/>
      <c r="J1581" s="1"/>
    </row>
    <row r="1582" spans="1:11" x14ac:dyDescent="0.25">
      <c r="A1582" s="33">
        <v>43617</v>
      </c>
      <c r="B1582" t="s">
        <v>282</v>
      </c>
      <c r="C1582" s="33" t="s">
        <v>224</v>
      </c>
      <c r="D1582" s="9">
        <v>43619</v>
      </c>
      <c r="E1582" s="44" t="s">
        <v>76</v>
      </c>
      <c r="F1582" t="s">
        <v>464</v>
      </c>
      <c r="H1582" s="1">
        <v>23000</v>
      </c>
      <c r="I1582" s="1"/>
      <c r="J1582" s="1"/>
    </row>
    <row r="1583" spans="1:11" x14ac:dyDescent="0.25">
      <c r="A1583" s="33">
        <v>43617</v>
      </c>
      <c r="B1583" t="s">
        <v>282</v>
      </c>
      <c r="C1583" s="33" t="s">
        <v>224</v>
      </c>
      <c r="D1583" s="9">
        <v>43619</v>
      </c>
      <c r="E1583" s="44" t="s">
        <v>76</v>
      </c>
      <c r="F1583" t="s">
        <v>874</v>
      </c>
      <c r="H1583" s="1">
        <v>40000</v>
      </c>
      <c r="I1583" s="1"/>
      <c r="J1583" s="1"/>
    </row>
    <row r="1584" spans="1:11" x14ac:dyDescent="0.25">
      <c r="A1584" s="33">
        <v>43617</v>
      </c>
      <c r="B1584" t="s">
        <v>282</v>
      </c>
      <c r="C1584" s="33" t="s">
        <v>224</v>
      </c>
      <c r="D1584" s="9">
        <v>43620</v>
      </c>
      <c r="E1584" s="44" t="s">
        <v>76</v>
      </c>
      <c r="F1584" t="s">
        <v>140</v>
      </c>
      <c r="H1584" s="1">
        <v>23096</v>
      </c>
      <c r="I1584" s="1"/>
      <c r="J1584" s="1"/>
    </row>
    <row r="1585" spans="1:10" x14ac:dyDescent="0.25">
      <c r="A1585" s="33">
        <v>43617</v>
      </c>
      <c r="B1585" t="s">
        <v>282</v>
      </c>
      <c r="C1585" s="33" t="s">
        <v>224</v>
      </c>
      <c r="D1585" s="9">
        <v>43621</v>
      </c>
      <c r="E1585" s="44" t="s">
        <v>76</v>
      </c>
      <c r="F1585" t="s">
        <v>1246</v>
      </c>
      <c r="H1585" s="1">
        <v>23000</v>
      </c>
      <c r="I1585" s="1"/>
      <c r="J1585" s="1"/>
    </row>
    <row r="1586" spans="1:10" x14ac:dyDescent="0.25">
      <c r="A1586" s="33">
        <v>43617</v>
      </c>
      <c r="B1586" t="s">
        <v>282</v>
      </c>
      <c r="C1586" s="33" t="s">
        <v>224</v>
      </c>
      <c r="D1586" s="9">
        <v>43621</v>
      </c>
      <c r="E1586" s="44" t="s">
        <v>76</v>
      </c>
      <c r="F1586" t="s">
        <v>1247</v>
      </c>
      <c r="H1586" s="1">
        <v>23109</v>
      </c>
      <c r="I1586" s="1"/>
      <c r="J1586" s="1"/>
    </row>
    <row r="1587" spans="1:10" x14ac:dyDescent="0.25">
      <c r="A1587" s="33">
        <v>43617</v>
      </c>
      <c r="B1587" t="s">
        <v>282</v>
      </c>
      <c r="C1587" s="33" t="s">
        <v>224</v>
      </c>
      <c r="D1587" s="9">
        <v>43621</v>
      </c>
      <c r="E1587" s="44" t="s">
        <v>129</v>
      </c>
      <c r="F1587" t="s">
        <v>1248</v>
      </c>
      <c r="H1587" s="1">
        <v>30000</v>
      </c>
      <c r="I1587" s="1"/>
      <c r="J1587" s="1"/>
    </row>
    <row r="1588" spans="1:10" x14ac:dyDescent="0.25">
      <c r="A1588" s="33">
        <v>43617</v>
      </c>
      <c r="B1588" t="s">
        <v>282</v>
      </c>
      <c r="C1588" s="33" t="s">
        <v>224</v>
      </c>
      <c r="D1588" s="9">
        <v>43621</v>
      </c>
      <c r="E1588" s="44" t="s">
        <v>76</v>
      </c>
      <c r="F1588" t="s">
        <v>89</v>
      </c>
      <c r="H1588" s="1">
        <v>129051</v>
      </c>
      <c r="I1588" s="1"/>
      <c r="J1588" s="1"/>
    </row>
    <row r="1589" spans="1:10" x14ac:dyDescent="0.25">
      <c r="A1589" s="33">
        <v>43617</v>
      </c>
      <c r="B1589" t="s">
        <v>282</v>
      </c>
      <c r="C1589" s="33" t="s">
        <v>224</v>
      </c>
      <c r="D1589" s="9">
        <v>43622</v>
      </c>
      <c r="E1589" s="44" t="s">
        <v>129</v>
      </c>
      <c r="F1589" t="s">
        <v>1250</v>
      </c>
      <c r="H1589" s="1">
        <v>102000</v>
      </c>
      <c r="I1589" s="1"/>
      <c r="J1589" s="1"/>
    </row>
    <row r="1590" spans="1:10" x14ac:dyDescent="0.25">
      <c r="A1590" s="33">
        <v>43617</v>
      </c>
      <c r="B1590" t="s">
        <v>282</v>
      </c>
      <c r="C1590" s="33" t="s">
        <v>224</v>
      </c>
      <c r="D1590" s="9">
        <v>43622</v>
      </c>
      <c r="E1590" s="44" t="s">
        <v>76</v>
      </c>
      <c r="F1590" t="s">
        <v>1251</v>
      </c>
      <c r="H1590" s="1">
        <v>123000</v>
      </c>
      <c r="I1590" s="1"/>
      <c r="J1590" s="1"/>
    </row>
    <row r="1591" spans="1:10" x14ac:dyDescent="0.25">
      <c r="A1591" s="33">
        <v>43617</v>
      </c>
      <c r="B1591" t="s">
        <v>282</v>
      </c>
      <c r="C1591" s="33" t="s">
        <v>224</v>
      </c>
      <c r="D1591" s="9">
        <v>43626</v>
      </c>
      <c r="E1591" s="44" t="s">
        <v>76</v>
      </c>
      <c r="F1591" t="s">
        <v>9</v>
      </c>
      <c r="H1591" s="1">
        <v>20000</v>
      </c>
      <c r="I1591" s="1"/>
      <c r="J1591" s="1"/>
    </row>
    <row r="1592" spans="1:10" x14ac:dyDescent="0.25">
      <c r="A1592" s="33">
        <v>43617</v>
      </c>
      <c r="B1592" t="s">
        <v>282</v>
      </c>
      <c r="C1592" s="33" t="s">
        <v>224</v>
      </c>
      <c r="D1592" s="9">
        <v>43626</v>
      </c>
      <c r="E1592" s="44" t="s">
        <v>76</v>
      </c>
      <c r="F1592" t="s">
        <v>131</v>
      </c>
      <c r="H1592" s="1">
        <v>20000</v>
      </c>
      <c r="I1592" s="1"/>
      <c r="J1592" s="1"/>
    </row>
    <row r="1593" spans="1:10" x14ac:dyDescent="0.25">
      <c r="A1593" s="33">
        <v>43617</v>
      </c>
      <c r="B1593" t="s">
        <v>282</v>
      </c>
      <c r="C1593" s="33" t="s">
        <v>224</v>
      </c>
      <c r="D1593" s="9">
        <v>43626</v>
      </c>
      <c r="E1593" s="44" t="s">
        <v>76</v>
      </c>
      <c r="F1593" t="s">
        <v>207</v>
      </c>
      <c r="H1593" s="1">
        <v>69025</v>
      </c>
      <c r="I1593" s="1"/>
      <c r="J1593" s="1"/>
    </row>
    <row r="1594" spans="1:10" x14ac:dyDescent="0.25">
      <c r="A1594" s="33">
        <v>43617</v>
      </c>
      <c r="B1594" t="s">
        <v>282</v>
      </c>
      <c r="C1594" s="33" t="s">
        <v>224</v>
      </c>
      <c r="D1594" s="9">
        <v>43633</v>
      </c>
      <c r="E1594" s="44" t="s">
        <v>239</v>
      </c>
      <c r="F1594" t="s">
        <v>132</v>
      </c>
      <c r="H1594" s="1">
        <v>23100</v>
      </c>
      <c r="I1594" s="1"/>
      <c r="J1594" s="1"/>
    </row>
    <row r="1595" spans="1:10" x14ac:dyDescent="0.25">
      <c r="A1595" s="33">
        <v>43617</v>
      </c>
      <c r="B1595" t="s">
        <v>282</v>
      </c>
      <c r="C1595" s="33" t="s">
        <v>224</v>
      </c>
      <c r="D1595" s="9">
        <v>43635</v>
      </c>
      <c r="E1595" s="44" t="s">
        <v>76</v>
      </c>
      <c r="F1595" t="s">
        <v>1249</v>
      </c>
      <c r="H1595" s="1">
        <v>46000</v>
      </c>
      <c r="I1595" s="1"/>
      <c r="J1595" s="1"/>
    </row>
    <row r="1596" spans="1:10" x14ac:dyDescent="0.25">
      <c r="A1596" s="33">
        <v>43617</v>
      </c>
      <c r="B1596" t="s">
        <v>282</v>
      </c>
      <c r="C1596" s="33" t="s">
        <v>224</v>
      </c>
      <c r="D1596" s="9">
        <v>43637</v>
      </c>
      <c r="E1596" s="44" t="s">
        <v>76</v>
      </c>
      <c r="F1596" t="s">
        <v>413</v>
      </c>
      <c r="H1596" s="1">
        <v>46000</v>
      </c>
      <c r="I1596" s="1"/>
      <c r="J1596" s="1"/>
    </row>
    <row r="1597" spans="1:10" x14ac:dyDescent="0.25">
      <c r="A1597" s="33">
        <v>43617</v>
      </c>
      <c r="B1597" t="s">
        <v>282</v>
      </c>
      <c r="C1597" s="33" t="s">
        <v>224</v>
      </c>
      <c r="D1597" s="9">
        <v>43640</v>
      </c>
      <c r="E1597" s="44" t="s">
        <v>239</v>
      </c>
      <c r="F1597" t="s">
        <v>13</v>
      </c>
      <c r="H1597" s="1">
        <v>23000</v>
      </c>
      <c r="I1597" s="1"/>
      <c r="J1597" s="1"/>
    </row>
    <row r="1598" spans="1:10" x14ac:dyDescent="0.25">
      <c r="A1598" s="33">
        <v>43617</v>
      </c>
      <c r="B1598" t="s">
        <v>282</v>
      </c>
      <c r="C1598" s="33" t="s">
        <v>224</v>
      </c>
      <c r="D1598" s="9">
        <v>43640</v>
      </c>
      <c r="E1598" s="44" t="s">
        <v>76</v>
      </c>
      <c r="F1598" t="s">
        <v>18</v>
      </c>
      <c r="H1598" s="1">
        <v>23080</v>
      </c>
      <c r="I1598" s="1"/>
      <c r="J1598" s="1"/>
    </row>
    <row r="1599" spans="1:10" x14ac:dyDescent="0.25">
      <c r="A1599" s="33">
        <v>43617</v>
      </c>
      <c r="B1599" t="s">
        <v>282</v>
      </c>
      <c r="C1599" s="33" t="s">
        <v>224</v>
      </c>
      <c r="D1599" s="9">
        <v>43641</v>
      </c>
      <c r="E1599" s="44" t="s">
        <v>76</v>
      </c>
      <c r="F1599" t="s">
        <v>143</v>
      </c>
      <c r="H1599" s="1">
        <v>23000</v>
      </c>
      <c r="I1599" s="1"/>
      <c r="J1599" s="1"/>
    </row>
    <row r="1600" spans="1:10" x14ac:dyDescent="0.25">
      <c r="A1600" s="33">
        <v>43617</v>
      </c>
      <c r="B1600" t="s">
        <v>282</v>
      </c>
      <c r="C1600" s="33" t="s">
        <v>224</v>
      </c>
      <c r="D1600" s="9">
        <v>43641</v>
      </c>
      <c r="E1600" s="44" t="s">
        <v>76</v>
      </c>
      <c r="F1600" t="s">
        <v>764</v>
      </c>
      <c r="H1600" s="1">
        <v>23037</v>
      </c>
      <c r="I1600" s="1"/>
      <c r="J1600" s="1"/>
    </row>
    <row r="1601" spans="1:11" x14ac:dyDescent="0.25">
      <c r="A1601" s="33">
        <v>43617</v>
      </c>
      <c r="B1601" t="s">
        <v>282</v>
      </c>
      <c r="C1601" s="33" t="s">
        <v>224</v>
      </c>
      <c r="D1601" s="9">
        <v>43641</v>
      </c>
      <c r="E1601" s="44" t="s">
        <v>76</v>
      </c>
      <c r="F1601" t="s">
        <v>17</v>
      </c>
      <c r="H1601" s="1">
        <v>23072</v>
      </c>
      <c r="I1601" s="1"/>
      <c r="J1601" s="1"/>
    </row>
    <row r="1602" spans="1:11" x14ac:dyDescent="0.25">
      <c r="A1602" s="33">
        <v>43617</v>
      </c>
      <c r="B1602" t="s">
        <v>282</v>
      </c>
      <c r="C1602" s="33" t="s">
        <v>224</v>
      </c>
      <c r="D1602" s="9">
        <v>43641</v>
      </c>
      <c r="E1602" s="44" t="s">
        <v>76</v>
      </c>
      <c r="F1602" t="s">
        <v>127</v>
      </c>
      <c r="H1602" s="1">
        <v>35000</v>
      </c>
      <c r="I1602" s="1"/>
      <c r="J1602" s="1"/>
    </row>
    <row r="1603" spans="1:11" x14ac:dyDescent="0.25">
      <c r="A1603" s="33">
        <v>43617</v>
      </c>
      <c r="B1603" t="s">
        <v>282</v>
      </c>
      <c r="C1603" s="33" t="s">
        <v>224</v>
      </c>
      <c r="D1603" s="9">
        <v>43644</v>
      </c>
      <c r="E1603" s="44" t="s">
        <v>76</v>
      </c>
      <c r="F1603" t="s">
        <v>14</v>
      </c>
      <c r="H1603" s="1">
        <v>20000</v>
      </c>
      <c r="I1603" s="1"/>
      <c r="J1603" s="1"/>
    </row>
    <row r="1604" spans="1:11" x14ac:dyDescent="0.25">
      <c r="A1604" s="33">
        <v>43617</v>
      </c>
      <c r="B1604" t="s">
        <v>282</v>
      </c>
      <c r="C1604" s="33" t="s">
        <v>224</v>
      </c>
      <c r="D1604" s="9">
        <v>43644</v>
      </c>
      <c r="E1604" s="44" t="s">
        <v>76</v>
      </c>
      <c r="F1604" t="s">
        <v>198</v>
      </c>
      <c r="H1604" s="1">
        <v>23000</v>
      </c>
      <c r="I1604" s="1"/>
      <c r="J1604" s="1"/>
    </row>
    <row r="1605" spans="1:11" x14ac:dyDescent="0.25">
      <c r="A1605" s="33">
        <v>43617</v>
      </c>
      <c r="B1605" t="s">
        <v>282</v>
      </c>
      <c r="C1605" s="33" t="s">
        <v>224</v>
      </c>
      <c r="D1605" s="9">
        <v>43644</v>
      </c>
      <c r="E1605" s="44" t="s">
        <v>76</v>
      </c>
      <c r="F1605" t="s">
        <v>6</v>
      </c>
      <c r="H1605" s="1">
        <v>46000</v>
      </c>
      <c r="I1605" s="1"/>
      <c r="J1605" s="1"/>
    </row>
    <row r="1606" spans="1:11" x14ac:dyDescent="0.25">
      <c r="A1606" s="212">
        <v>43617</v>
      </c>
      <c r="B1606" s="213" t="s">
        <v>282</v>
      </c>
      <c r="C1606" s="212" t="s">
        <v>224</v>
      </c>
      <c r="D1606" s="214">
        <v>43644</v>
      </c>
      <c r="E1606" s="215" t="s">
        <v>239</v>
      </c>
      <c r="F1606" s="213" t="s">
        <v>586</v>
      </c>
      <c r="G1606" s="213"/>
      <c r="H1606" s="216">
        <v>200000</v>
      </c>
      <c r="I1606" s="216"/>
      <c r="J1606" s="216"/>
      <c r="K1606" s="213"/>
    </row>
    <row r="1607" spans="1:11" x14ac:dyDescent="0.25">
      <c r="A1607" s="33">
        <v>43647</v>
      </c>
      <c r="B1607" t="s">
        <v>282</v>
      </c>
      <c r="C1607" s="33" t="s">
        <v>224</v>
      </c>
      <c r="D1607" s="9">
        <v>43647</v>
      </c>
      <c r="E1607" s="44" t="s">
        <v>76</v>
      </c>
      <c r="F1607" t="s">
        <v>430</v>
      </c>
      <c r="H1607" s="1">
        <v>20000</v>
      </c>
      <c r="I1607" s="1"/>
      <c r="J1607" s="1"/>
    </row>
    <row r="1608" spans="1:11" x14ac:dyDescent="0.25">
      <c r="A1608" s="33">
        <v>43647</v>
      </c>
      <c r="B1608" t="s">
        <v>282</v>
      </c>
      <c r="C1608" s="33" t="s">
        <v>224</v>
      </c>
      <c r="D1608" s="9">
        <v>43647</v>
      </c>
      <c r="E1608" s="44" t="s">
        <v>76</v>
      </c>
      <c r="F1608" t="s">
        <v>206</v>
      </c>
      <c r="H1608" s="1">
        <v>20000</v>
      </c>
      <c r="I1608" s="1"/>
      <c r="J1608" s="1"/>
    </row>
    <row r="1609" spans="1:11" x14ac:dyDescent="0.25">
      <c r="A1609" s="33">
        <v>43647</v>
      </c>
      <c r="B1609" t="s">
        <v>282</v>
      </c>
      <c r="C1609" s="33" t="s">
        <v>224</v>
      </c>
      <c r="D1609" s="9">
        <v>43647</v>
      </c>
      <c r="E1609" s="44" t="s">
        <v>76</v>
      </c>
      <c r="F1609" t="s">
        <v>1257</v>
      </c>
      <c r="H1609" s="1">
        <v>23000</v>
      </c>
      <c r="I1609" s="1"/>
      <c r="J1609" s="1"/>
    </row>
    <row r="1610" spans="1:11" x14ac:dyDescent="0.25">
      <c r="A1610" s="33">
        <v>43647</v>
      </c>
      <c r="B1610" t="s">
        <v>282</v>
      </c>
      <c r="C1610" s="33" t="s">
        <v>224</v>
      </c>
      <c r="D1610" s="9">
        <v>43647</v>
      </c>
      <c r="E1610" s="44" t="s">
        <v>76</v>
      </c>
      <c r="F1610" t="s">
        <v>135</v>
      </c>
      <c r="H1610" s="1">
        <v>23000</v>
      </c>
      <c r="I1610" s="1"/>
      <c r="J1610" s="1"/>
    </row>
    <row r="1611" spans="1:11" x14ac:dyDescent="0.25">
      <c r="A1611" s="33">
        <v>43647</v>
      </c>
      <c r="B1611" t="s">
        <v>282</v>
      </c>
      <c r="C1611" s="33" t="s">
        <v>224</v>
      </c>
      <c r="D1611" s="9">
        <v>43647</v>
      </c>
      <c r="E1611" s="44" t="s">
        <v>76</v>
      </c>
      <c r="F1611" t="s">
        <v>1245</v>
      </c>
      <c r="H1611" s="1">
        <v>23000</v>
      </c>
      <c r="I1611" s="1"/>
      <c r="J1611" s="1"/>
    </row>
    <row r="1612" spans="1:11" x14ac:dyDescent="0.25">
      <c r="A1612" s="33">
        <v>43647</v>
      </c>
      <c r="B1612" t="s">
        <v>282</v>
      </c>
      <c r="C1612" s="33" t="s">
        <v>224</v>
      </c>
      <c r="D1612" s="9">
        <v>43647</v>
      </c>
      <c r="E1612" s="44" t="s">
        <v>76</v>
      </c>
      <c r="F1612" t="s">
        <v>2</v>
      </c>
      <c r="H1612" s="1">
        <v>23000</v>
      </c>
      <c r="I1612" s="1"/>
      <c r="J1612" s="1"/>
    </row>
    <row r="1613" spans="1:11" x14ac:dyDescent="0.25">
      <c r="A1613" s="33">
        <v>43647</v>
      </c>
      <c r="B1613" t="s">
        <v>282</v>
      </c>
      <c r="C1613" s="33" t="s">
        <v>224</v>
      </c>
      <c r="D1613" s="9">
        <v>43647</v>
      </c>
      <c r="E1613" s="44" t="s">
        <v>76</v>
      </c>
      <c r="F1613" t="s">
        <v>464</v>
      </c>
      <c r="H1613" s="1">
        <v>23000</v>
      </c>
      <c r="I1613" s="1"/>
      <c r="J1613" s="1"/>
    </row>
    <row r="1614" spans="1:11" x14ac:dyDescent="0.25">
      <c r="A1614" s="33">
        <v>43647</v>
      </c>
      <c r="B1614" t="s">
        <v>282</v>
      </c>
      <c r="C1614" s="33" t="s">
        <v>224</v>
      </c>
      <c r="D1614" s="9">
        <v>43647</v>
      </c>
      <c r="E1614" s="44" t="s">
        <v>76</v>
      </c>
      <c r="F1614" t="s">
        <v>1260</v>
      </c>
      <c r="H1614" s="1">
        <v>39030</v>
      </c>
      <c r="I1614" s="1"/>
      <c r="J1614" s="1"/>
    </row>
    <row r="1615" spans="1:11" x14ac:dyDescent="0.25">
      <c r="A1615" s="33">
        <v>43647</v>
      </c>
      <c r="B1615" t="s">
        <v>282</v>
      </c>
      <c r="C1615" s="33" t="s">
        <v>224</v>
      </c>
      <c r="D1615" s="9">
        <v>43647</v>
      </c>
      <c r="E1615" s="44" t="s">
        <v>129</v>
      </c>
      <c r="F1615" t="s">
        <v>314</v>
      </c>
      <c r="H1615" s="1">
        <v>40039</v>
      </c>
      <c r="I1615" s="1"/>
      <c r="J1615" s="1"/>
    </row>
    <row r="1616" spans="1:11" x14ac:dyDescent="0.25">
      <c r="A1616" s="33">
        <v>43647</v>
      </c>
      <c r="B1616" t="s">
        <v>282</v>
      </c>
      <c r="C1616" s="33" t="s">
        <v>224</v>
      </c>
      <c r="D1616" s="9">
        <v>43647</v>
      </c>
      <c r="E1616" s="44" t="s">
        <v>76</v>
      </c>
      <c r="F1616" t="s">
        <v>1251</v>
      </c>
      <c r="H1616" s="1">
        <v>123000</v>
      </c>
      <c r="I1616" s="1"/>
      <c r="J1616" s="1"/>
    </row>
    <row r="1617" spans="1:10" x14ac:dyDescent="0.25">
      <c r="A1617" s="33">
        <v>43647</v>
      </c>
      <c r="B1617" t="s">
        <v>282</v>
      </c>
      <c r="C1617" s="33" t="s">
        <v>224</v>
      </c>
      <c r="D1617" s="9">
        <v>43648</v>
      </c>
      <c r="E1617" s="44" t="s">
        <v>239</v>
      </c>
      <c r="F1617" t="s">
        <v>132</v>
      </c>
      <c r="H1617" s="1">
        <v>23100</v>
      </c>
      <c r="I1617" s="1"/>
      <c r="J1617" s="1"/>
    </row>
    <row r="1618" spans="1:10" x14ac:dyDescent="0.25">
      <c r="A1618" s="33">
        <v>43647</v>
      </c>
      <c r="B1618" t="s">
        <v>282</v>
      </c>
      <c r="C1618" s="33" t="s">
        <v>224</v>
      </c>
      <c r="D1618" s="9">
        <v>43648</v>
      </c>
      <c r="E1618" s="44" t="s">
        <v>239</v>
      </c>
      <c r="F1618" t="s">
        <v>21</v>
      </c>
      <c r="H1618" s="1">
        <v>23109</v>
      </c>
      <c r="I1618" s="1"/>
      <c r="J1618" s="1"/>
    </row>
    <row r="1619" spans="1:10" x14ac:dyDescent="0.25">
      <c r="A1619" s="33">
        <v>43647</v>
      </c>
      <c r="B1619" t="s">
        <v>282</v>
      </c>
      <c r="C1619" s="33" t="s">
        <v>224</v>
      </c>
      <c r="D1619" s="9">
        <v>43648</v>
      </c>
      <c r="E1619" s="44" t="s">
        <v>76</v>
      </c>
      <c r="F1619" t="s">
        <v>1263</v>
      </c>
      <c r="H1619" s="1">
        <v>69006</v>
      </c>
      <c r="I1619" s="1"/>
      <c r="J1619" s="1"/>
    </row>
    <row r="1620" spans="1:10" x14ac:dyDescent="0.25">
      <c r="A1620" s="33">
        <v>43647</v>
      </c>
      <c r="B1620" t="s">
        <v>282</v>
      </c>
      <c r="C1620" s="33" t="s">
        <v>224</v>
      </c>
      <c r="D1620" s="9">
        <v>43649</v>
      </c>
      <c r="E1620" s="44" t="s">
        <v>76</v>
      </c>
      <c r="F1620" t="s">
        <v>9</v>
      </c>
      <c r="H1620" s="1">
        <v>20000</v>
      </c>
      <c r="I1620" s="1"/>
      <c r="J1620" s="1"/>
    </row>
    <row r="1621" spans="1:10" x14ac:dyDescent="0.25">
      <c r="A1621" s="33">
        <v>43647</v>
      </c>
      <c r="B1621" t="s">
        <v>282</v>
      </c>
      <c r="C1621" s="33" t="s">
        <v>224</v>
      </c>
      <c r="D1621" s="9">
        <v>43649</v>
      </c>
      <c r="E1621" s="44" t="s">
        <v>76</v>
      </c>
      <c r="F1621" t="s">
        <v>131</v>
      </c>
      <c r="H1621" s="1">
        <v>20000</v>
      </c>
      <c r="I1621" s="1"/>
      <c r="J1621" s="1"/>
    </row>
    <row r="1622" spans="1:10" x14ac:dyDescent="0.25">
      <c r="A1622" s="33">
        <v>43647</v>
      </c>
      <c r="B1622" t="s">
        <v>282</v>
      </c>
      <c r="C1622" s="33" t="s">
        <v>224</v>
      </c>
      <c r="D1622" s="9">
        <v>43649</v>
      </c>
      <c r="E1622" s="44" t="s">
        <v>76</v>
      </c>
      <c r="F1622" t="s">
        <v>140</v>
      </c>
      <c r="H1622" s="1">
        <v>23096</v>
      </c>
      <c r="I1622" s="1"/>
      <c r="J1622" s="1"/>
    </row>
    <row r="1623" spans="1:10" x14ac:dyDescent="0.25">
      <c r="A1623" s="33">
        <v>43647</v>
      </c>
      <c r="B1623" t="s">
        <v>282</v>
      </c>
      <c r="C1623" s="33" t="s">
        <v>224</v>
      </c>
      <c r="D1623" s="9">
        <v>43649</v>
      </c>
      <c r="E1623" s="44" t="s">
        <v>76</v>
      </c>
      <c r="F1623" t="s">
        <v>1192</v>
      </c>
      <c r="H1623" s="1">
        <v>72000</v>
      </c>
      <c r="I1623" s="1"/>
      <c r="J1623" s="1"/>
    </row>
    <row r="1624" spans="1:10" x14ac:dyDescent="0.25">
      <c r="A1624" s="33">
        <v>43647</v>
      </c>
      <c r="B1624" t="s">
        <v>282</v>
      </c>
      <c r="C1624" s="33" t="s">
        <v>224</v>
      </c>
      <c r="D1624" s="9">
        <v>43651</v>
      </c>
      <c r="E1624" s="44" t="s">
        <v>76</v>
      </c>
      <c r="F1624" t="s">
        <v>1184</v>
      </c>
      <c r="H1624" s="1">
        <v>23000</v>
      </c>
      <c r="I1624" s="1"/>
      <c r="J1624" s="1"/>
    </row>
    <row r="1625" spans="1:10" x14ac:dyDescent="0.25">
      <c r="A1625" s="33">
        <v>43647</v>
      </c>
      <c r="B1625" t="s">
        <v>282</v>
      </c>
      <c r="C1625" s="33" t="s">
        <v>224</v>
      </c>
      <c r="D1625" s="9">
        <v>43654</v>
      </c>
      <c r="E1625" s="44" t="s">
        <v>239</v>
      </c>
      <c r="F1625" t="s">
        <v>13</v>
      </c>
      <c r="H1625" s="1">
        <v>23000</v>
      </c>
      <c r="I1625" s="1"/>
      <c r="J1625" s="1"/>
    </row>
    <row r="1626" spans="1:10" x14ac:dyDescent="0.25">
      <c r="A1626" s="33">
        <v>43647</v>
      </c>
      <c r="B1626" t="s">
        <v>282</v>
      </c>
      <c r="C1626" s="33" t="s">
        <v>224</v>
      </c>
      <c r="D1626" s="9">
        <v>43654</v>
      </c>
      <c r="E1626" s="44" t="s">
        <v>239</v>
      </c>
      <c r="F1626" t="s">
        <v>201</v>
      </c>
      <c r="H1626" s="1">
        <v>23000</v>
      </c>
      <c r="I1626" s="1"/>
      <c r="J1626" s="1"/>
    </row>
    <row r="1627" spans="1:10" x14ac:dyDescent="0.25">
      <c r="A1627" s="33">
        <v>43647</v>
      </c>
      <c r="B1627" t="s">
        <v>282</v>
      </c>
      <c r="C1627" s="33" t="s">
        <v>224</v>
      </c>
      <c r="D1627" s="9">
        <v>43654</v>
      </c>
      <c r="E1627" s="44" t="s">
        <v>76</v>
      </c>
      <c r="F1627" t="s">
        <v>313</v>
      </c>
      <c r="H1627" s="1">
        <v>23000</v>
      </c>
      <c r="I1627" s="1"/>
      <c r="J1627" s="1"/>
    </row>
    <row r="1628" spans="1:10" x14ac:dyDescent="0.25">
      <c r="A1628" s="33">
        <v>43647</v>
      </c>
      <c r="B1628" t="s">
        <v>282</v>
      </c>
      <c r="C1628" s="33" t="s">
        <v>224</v>
      </c>
      <c r="D1628" s="9">
        <v>43654</v>
      </c>
      <c r="E1628" s="44" t="s">
        <v>129</v>
      </c>
      <c r="F1628" t="s">
        <v>1259</v>
      </c>
      <c r="H1628" s="1">
        <v>30000</v>
      </c>
      <c r="I1628" s="1"/>
      <c r="J1628" s="1"/>
    </row>
    <row r="1629" spans="1:10" x14ac:dyDescent="0.25">
      <c r="A1629" s="33">
        <v>43647</v>
      </c>
      <c r="B1629" t="s">
        <v>282</v>
      </c>
      <c r="C1629" s="33" t="s">
        <v>224</v>
      </c>
      <c r="D1629" s="9">
        <v>43654</v>
      </c>
      <c r="E1629" s="44" t="s">
        <v>76</v>
      </c>
      <c r="F1629" t="s">
        <v>1261</v>
      </c>
      <c r="H1629" s="1">
        <v>46000</v>
      </c>
      <c r="I1629" s="1"/>
      <c r="J1629" s="1"/>
    </row>
    <row r="1630" spans="1:10" x14ac:dyDescent="0.25">
      <c r="A1630" s="33">
        <v>43647</v>
      </c>
      <c r="B1630" t="s">
        <v>282</v>
      </c>
      <c r="C1630" s="33" t="s">
        <v>224</v>
      </c>
      <c r="D1630" s="9">
        <v>43654</v>
      </c>
      <c r="E1630" s="44" t="s">
        <v>239</v>
      </c>
      <c r="F1630" t="s">
        <v>418</v>
      </c>
      <c r="H1630" s="1">
        <v>46000</v>
      </c>
      <c r="I1630" s="1"/>
      <c r="J1630" s="1"/>
    </row>
    <row r="1631" spans="1:10" x14ac:dyDescent="0.25">
      <c r="A1631" s="33">
        <v>43647</v>
      </c>
      <c r="B1631" t="s">
        <v>282</v>
      </c>
      <c r="C1631" s="33" t="s">
        <v>224</v>
      </c>
      <c r="D1631" s="9">
        <v>43654</v>
      </c>
      <c r="E1631" s="44" t="s">
        <v>239</v>
      </c>
      <c r="F1631" t="s">
        <v>417</v>
      </c>
      <c r="H1631" s="1">
        <v>46000</v>
      </c>
      <c r="I1631" s="1"/>
      <c r="J1631" s="1"/>
    </row>
    <row r="1632" spans="1:10" x14ac:dyDescent="0.25">
      <c r="A1632" s="33">
        <v>43647</v>
      </c>
      <c r="B1632" t="s">
        <v>282</v>
      </c>
      <c r="C1632" s="33" t="s">
        <v>224</v>
      </c>
      <c r="D1632" s="9">
        <v>43654</v>
      </c>
      <c r="E1632" s="44" t="s">
        <v>129</v>
      </c>
      <c r="F1632" t="s">
        <v>86</v>
      </c>
      <c r="H1632" s="1">
        <v>50000</v>
      </c>
      <c r="I1632" s="1"/>
      <c r="J1632" s="1"/>
    </row>
    <row r="1633" spans="1:10" x14ac:dyDescent="0.25">
      <c r="A1633" s="33">
        <v>43647</v>
      </c>
      <c r="B1633" t="s">
        <v>282</v>
      </c>
      <c r="C1633" s="33" t="s">
        <v>224</v>
      </c>
      <c r="D1633" s="9">
        <v>43654</v>
      </c>
      <c r="E1633" s="44" t="s">
        <v>129</v>
      </c>
      <c r="F1633" t="s">
        <v>1264</v>
      </c>
      <c r="H1633" s="1">
        <v>102000</v>
      </c>
      <c r="I1633" s="1"/>
      <c r="J1633" s="1"/>
    </row>
    <row r="1634" spans="1:10" x14ac:dyDescent="0.25">
      <c r="A1634" s="33">
        <v>43647</v>
      </c>
      <c r="B1634" t="s">
        <v>282</v>
      </c>
      <c r="C1634" s="33" t="s">
        <v>224</v>
      </c>
      <c r="D1634" s="9">
        <v>43656</v>
      </c>
      <c r="E1634" s="44" t="s">
        <v>76</v>
      </c>
      <c r="F1634" t="s">
        <v>874</v>
      </c>
      <c r="H1634" s="1">
        <v>40000</v>
      </c>
      <c r="I1634" s="1"/>
      <c r="J1634" s="1"/>
    </row>
    <row r="1635" spans="1:10" x14ac:dyDescent="0.25">
      <c r="A1635" s="33">
        <v>43647</v>
      </c>
      <c r="B1635" t="s">
        <v>282</v>
      </c>
      <c r="C1635" s="33" t="s">
        <v>224</v>
      </c>
      <c r="D1635" s="9">
        <v>43656</v>
      </c>
      <c r="E1635" s="44" t="s">
        <v>76</v>
      </c>
      <c r="F1635" t="s">
        <v>80</v>
      </c>
      <c r="H1635" s="1">
        <v>46000</v>
      </c>
      <c r="I1635" s="1"/>
      <c r="J1635" s="1"/>
    </row>
    <row r="1636" spans="1:10" x14ac:dyDescent="0.25">
      <c r="A1636" s="33">
        <v>43647</v>
      </c>
      <c r="B1636" t="s">
        <v>282</v>
      </c>
      <c r="C1636" s="33" t="s">
        <v>224</v>
      </c>
      <c r="D1636" s="9">
        <v>43663</v>
      </c>
      <c r="E1636" s="44" t="s">
        <v>239</v>
      </c>
      <c r="F1636" t="s">
        <v>6</v>
      </c>
      <c r="H1636" s="1">
        <v>23000</v>
      </c>
      <c r="I1636" s="1"/>
      <c r="J1636" s="1"/>
    </row>
    <row r="1637" spans="1:10" x14ac:dyDescent="0.25">
      <c r="A1637" s="33">
        <v>43647</v>
      </c>
      <c r="B1637" t="s">
        <v>282</v>
      </c>
      <c r="C1637" s="33" t="s">
        <v>224</v>
      </c>
      <c r="D1637" s="9">
        <v>43668</v>
      </c>
      <c r="E1637" s="44" t="s">
        <v>76</v>
      </c>
      <c r="F1637" t="s">
        <v>87</v>
      </c>
      <c r="H1637" s="1">
        <v>20000</v>
      </c>
      <c r="I1637" s="1"/>
      <c r="J1637" s="1"/>
    </row>
    <row r="1638" spans="1:10" x14ac:dyDescent="0.25">
      <c r="A1638" s="33">
        <v>43647</v>
      </c>
      <c r="B1638" t="s">
        <v>282</v>
      </c>
      <c r="C1638" s="33" t="s">
        <v>224</v>
      </c>
      <c r="D1638" s="9">
        <v>43668</v>
      </c>
      <c r="E1638" s="44" t="s">
        <v>76</v>
      </c>
      <c r="F1638" t="s">
        <v>1258</v>
      </c>
      <c r="H1638" s="1">
        <v>23000</v>
      </c>
      <c r="I1638" s="1"/>
      <c r="J1638" s="1"/>
    </row>
    <row r="1639" spans="1:10" x14ac:dyDescent="0.25">
      <c r="A1639" s="33">
        <v>43647</v>
      </c>
      <c r="B1639" t="s">
        <v>282</v>
      </c>
      <c r="C1639" s="33" t="s">
        <v>224</v>
      </c>
      <c r="D1639" s="9">
        <v>43670</v>
      </c>
      <c r="E1639" s="44" t="s">
        <v>76</v>
      </c>
      <c r="F1639" t="s">
        <v>18</v>
      </c>
      <c r="H1639" s="1">
        <v>23080</v>
      </c>
      <c r="I1639" s="1"/>
      <c r="J1639" s="1"/>
    </row>
    <row r="1640" spans="1:10" x14ac:dyDescent="0.25">
      <c r="A1640" s="33">
        <v>43647</v>
      </c>
      <c r="B1640" t="s">
        <v>282</v>
      </c>
      <c r="C1640" s="33" t="s">
        <v>224</v>
      </c>
      <c r="D1640" s="9">
        <v>43670</v>
      </c>
      <c r="E1640" s="44" t="s">
        <v>76</v>
      </c>
      <c r="F1640" t="s">
        <v>384</v>
      </c>
      <c r="H1640" s="1">
        <v>28076</v>
      </c>
      <c r="I1640" s="1"/>
      <c r="J1640" s="1"/>
    </row>
    <row r="1641" spans="1:10" x14ac:dyDescent="0.25">
      <c r="A1641" s="33">
        <v>43647</v>
      </c>
      <c r="B1641" t="s">
        <v>282</v>
      </c>
      <c r="C1641" s="33" t="s">
        <v>224</v>
      </c>
      <c r="D1641" s="9">
        <v>43670</v>
      </c>
      <c r="E1641" s="44" t="s">
        <v>239</v>
      </c>
      <c r="F1641" t="s">
        <v>1262</v>
      </c>
      <c r="H1641" s="1">
        <v>46000</v>
      </c>
      <c r="I1641" s="1"/>
      <c r="J1641" s="1"/>
    </row>
    <row r="1642" spans="1:10" x14ac:dyDescent="0.25">
      <c r="A1642" s="33">
        <v>43647</v>
      </c>
      <c r="B1642" t="s">
        <v>282</v>
      </c>
      <c r="C1642" s="33" t="s">
        <v>224</v>
      </c>
      <c r="D1642" s="9">
        <v>43671</v>
      </c>
      <c r="E1642" s="44" t="s">
        <v>76</v>
      </c>
      <c r="F1642" t="s">
        <v>94</v>
      </c>
      <c r="H1642" s="1">
        <v>20054</v>
      </c>
      <c r="I1642" s="1"/>
      <c r="J1642" s="1"/>
    </row>
    <row r="1643" spans="1:10" x14ac:dyDescent="0.25">
      <c r="A1643" s="33">
        <v>43647</v>
      </c>
      <c r="B1643" t="s">
        <v>282</v>
      </c>
      <c r="C1643" s="33" t="s">
        <v>224</v>
      </c>
      <c r="D1643" s="9">
        <v>43671</v>
      </c>
      <c r="E1643" s="44" t="s">
        <v>76</v>
      </c>
      <c r="F1643" t="s">
        <v>127</v>
      </c>
      <c r="H1643" s="1">
        <v>23000</v>
      </c>
      <c r="I1643" s="1"/>
      <c r="J1643" s="1"/>
    </row>
    <row r="1644" spans="1:10" x14ac:dyDescent="0.25">
      <c r="A1644" s="33">
        <v>43647</v>
      </c>
      <c r="B1644" t="s">
        <v>282</v>
      </c>
      <c r="C1644" s="33" t="s">
        <v>224</v>
      </c>
      <c r="D1644" s="9">
        <v>43671</v>
      </c>
      <c r="E1644" s="44" t="s">
        <v>76</v>
      </c>
      <c r="F1644" t="s">
        <v>93</v>
      </c>
      <c r="H1644" s="1">
        <v>23000</v>
      </c>
      <c r="I1644" s="1"/>
      <c r="J1644" s="1"/>
    </row>
    <row r="1645" spans="1:10" x14ac:dyDescent="0.25">
      <c r="A1645" s="33">
        <v>43647</v>
      </c>
      <c r="B1645" t="s">
        <v>282</v>
      </c>
      <c r="C1645" s="33" t="s">
        <v>224</v>
      </c>
      <c r="D1645" s="9">
        <v>43675</v>
      </c>
      <c r="E1645" s="44" t="s">
        <v>239</v>
      </c>
      <c r="F1645" t="s">
        <v>1255</v>
      </c>
      <c r="H1645" s="1">
        <v>2120</v>
      </c>
      <c r="I1645" s="1"/>
      <c r="J1645" s="1"/>
    </row>
    <row r="1646" spans="1:10" x14ac:dyDescent="0.25">
      <c r="A1646" s="33">
        <v>43647</v>
      </c>
      <c r="B1646" t="s">
        <v>282</v>
      </c>
      <c r="C1646" s="33" t="s">
        <v>224</v>
      </c>
      <c r="D1646" s="9">
        <v>43675</v>
      </c>
      <c r="E1646" s="44" t="s">
        <v>239</v>
      </c>
      <c r="F1646" t="s">
        <v>1256</v>
      </c>
      <c r="H1646" s="1">
        <v>7600</v>
      </c>
      <c r="I1646" s="1"/>
      <c r="J1646" s="1"/>
    </row>
    <row r="1647" spans="1:10" x14ac:dyDescent="0.25">
      <c r="A1647" s="33">
        <v>43647</v>
      </c>
      <c r="B1647" t="s">
        <v>282</v>
      </c>
      <c r="C1647" s="33" t="s">
        <v>224</v>
      </c>
      <c r="D1647" s="9">
        <v>43675</v>
      </c>
      <c r="E1647" s="44" t="s">
        <v>76</v>
      </c>
      <c r="F1647" t="s">
        <v>430</v>
      </c>
      <c r="H1647" s="1">
        <v>20000</v>
      </c>
      <c r="I1647" s="1"/>
      <c r="J1647" s="1"/>
    </row>
    <row r="1648" spans="1:10" x14ac:dyDescent="0.25">
      <c r="A1648" s="33">
        <v>43647</v>
      </c>
      <c r="B1648" t="s">
        <v>282</v>
      </c>
      <c r="C1648" s="33" t="s">
        <v>224</v>
      </c>
      <c r="D1648" s="9">
        <v>43675</v>
      </c>
      <c r="E1648" s="44" t="s">
        <v>76</v>
      </c>
      <c r="F1648" t="s">
        <v>9</v>
      </c>
      <c r="H1648" s="1">
        <v>20000</v>
      </c>
      <c r="I1648" s="1"/>
      <c r="J1648" s="1"/>
    </row>
    <row r="1649" spans="1:11" x14ac:dyDescent="0.25">
      <c r="A1649" s="33">
        <v>43647</v>
      </c>
      <c r="B1649" t="s">
        <v>282</v>
      </c>
      <c r="C1649" s="33" t="s">
        <v>224</v>
      </c>
      <c r="D1649" s="9">
        <v>43675</v>
      </c>
      <c r="E1649" s="44" t="s">
        <v>76</v>
      </c>
      <c r="F1649" t="s">
        <v>131</v>
      </c>
      <c r="H1649" s="1">
        <v>20000</v>
      </c>
      <c r="I1649" s="1"/>
      <c r="J1649" s="1"/>
    </row>
    <row r="1650" spans="1:11" x14ac:dyDescent="0.25">
      <c r="A1650" s="33">
        <v>43647</v>
      </c>
      <c r="B1650" t="s">
        <v>282</v>
      </c>
      <c r="C1650" s="33" t="s">
        <v>224</v>
      </c>
      <c r="D1650" s="9">
        <v>43676</v>
      </c>
      <c r="E1650" s="44" t="s">
        <v>76</v>
      </c>
      <c r="F1650" t="s">
        <v>430</v>
      </c>
      <c r="H1650" s="1">
        <v>20000</v>
      </c>
      <c r="I1650" s="1"/>
      <c r="J1650" s="1"/>
    </row>
    <row r="1651" spans="1:11" x14ac:dyDescent="0.25">
      <c r="A1651" s="33">
        <v>43647</v>
      </c>
      <c r="B1651" t="s">
        <v>282</v>
      </c>
      <c r="C1651" s="33" t="s">
        <v>224</v>
      </c>
      <c r="D1651" s="9">
        <v>43676</v>
      </c>
      <c r="E1651" s="44" t="s">
        <v>76</v>
      </c>
      <c r="F1651" t="s">
        <v>3</v>
      </c>
      <c r="H1651" s="1">
        <v>23000</v>
      </c>
      <c r="I1651" s="1"/>
      <c r="J1651" s="1"/>
    </row>
    <row r="1652" spans="1:11" x14ac:dyDescent="0.25">
      <c r="A1652" s="33">
        <v>43647</v>
      </c>
      <c r="B1652" t="s">
        <v>282</v>
      </c>
      <c r="C1652" s="33" t="s">
        <v>224</v>
      </c>
      <c r="D1652" s="9">
        <v>43676</v>
      </c>
      <c r="E1652" s="44" t="s">
        <v>76</v>
      </c>
      <c r="F1652" t="s">
        <v>135</v>
      </c>
      <c r="H1652" s="1">
        <v>23000</v>
      </c>
      <c r="I1652" s="1"/>
      <c r="J1652" s="1"/>
    </row>
    <row r="1653" spans="1:11" x14ac:dyDescent="0.25">
      <c r="A1653" s="33">
        <v>43647</v>
      </c>
      <c r="B1653" t="s">
        <v>282</v>
      </c>
      <c r="C1653" s="33" t="s">
        <v>224</v>
      </c>
      <c r="D1653" s="9">
        <v>43677</v>
      </c>
      <c r="E1653" s="44" t="s">
        <v>76</v>
      </c>
      <c r="F1653" t="s">
        <v>14</v>
      </c>
      <c r="H1653" s="1">
        <v>20000</v>
      </c>
      <c r="I1653" s="1"/>
      <c r="J1653" s="1"/>
    </row>
    <row r="1654" spans="1:11" x14ac:dyDescent="0.25">
      <c r="A1654" s="33">
        <v>43647</v>
      </c>
      <c r="B1654" t="s">
        <v>282</v>
      </c>
      <c r="C1654" s="33" t="s">
        <v>224</v>
      </c>
      <c r="D1654" s="9">
        <v>43677</v>
      </c>
      <c r="E1654" s="44" t="s">
        <v>76</v>
      </c>
      <c r="F1654" t="s">
        <v>764</v>
      </c>
      <c r="H1654" s="1">
        <v>23037</v>
      </c>
      <c r="I1654" s="1"/>
      <c r="J1654" s="1"/>
    </row>
    <row r="1655" spans="1:11" x14ac:dyDescent="0.25">
      <c r="A1655" s="33">
        <v>43647</v>
      </c>
      <c r="B1655" t="s">
        <v>282</v>
      </c>
      <c r="C1655" s="33" t="s">
        <v>224</v>
      </c>
      <c r="D1655" s="9">
        <v>43677</v>
      </c>
      <c r="E1655" s="44" t="s">
        <v>76</v>
      </c>
      <c r="F1655" t="s">
        <v>17</v>
      </c>
      <c r="H1655" s="1">
        <v>23072</v>
      </c>
      <c r="I1655" s="1"/>
      <c r="J1655" s="1"/>
    </row>
    <row r="1656" spans="1:11" x14ac:dyDescent="0.25">
      <c r="A1656" s="33">
        <v>43647</v>
      </c>
      <c r="B1656" t="s">
        <v>282</v>
      </c>
      <c r="C1656" s="33" t="s">
        <v>224</v>
      </c>
      <c r="D1656" s="9">
        <v>43677</v>
      </c>
      <c r="E1656" s="44" t="s">
        <v>76</v>
      </c>
      <c r="F1656" t="s">
        <v>822</v>
      </c>
      <c r="H1656" s="1">
        <v>69000</v>
      </c>
      <c r="I1656" s="1"/>
      <c r="J1656" s="1"/>
    </row>
    <row r="1657" spans="1:11" x14ac:dyDescent="0.25">
      <c r="A1657" s="33">
        <v>43647</v>
      </c>
      <c r="B1657" t="s">
        <v>282</v>
      </c>
      <c r="C1657" s="33" t="s">
        <v>224</v>
      </c>
      <c r="D1657" s="9">
        <v>43677</v>
      </c>
      <c r="E1657" s="44" t="s">
        <v>76</v>
      </c>
      <c r="F1657" t="s">
        <v>24</v>
      </c>
      <c r="H1657" s="1">
        <v>92000</v>
      </c>
      <c r="I1657" s="1"/>
      <c r="J1657" s="1"/>
    </row>
    <row r="1658" spans="1:11" x14ac:dyDescent="0.25">
      <c r="A1658" s="212">
        <v>43647</v>
      </c>
      <c r="B1658" s="213" t="s">
        <v>282</v>
      </c>
      <c r="C1658" s="212" t="s">
        <v>224</v>
      </c>
      <c r="D1658" s="214">
        <v>43677</v>
      </c>
      <c r="E1658" s="215" t="s">
        <v>76</v>
      </c>
      <c r="F1658" s="213" t="s">
        <v>421</v>
      </c>
      <c r="G1658" s="213"/>
      <c r="H1658" s="216">
        <v>138000</v>
      </c>
      <c r="I1658" s="216"/>
      <c r="J1658" s="216"/>
      <c r="K1658" s="213"/>
    </row>
    <row r="1659" spans="1:11" x14ac:dyDescent="0.25">
      <c r="A1659" s="33">
        <v>43678</v>
      </c>
      <c r="B1659" t="s">
        <v>282</v>
      </c>
      <c r="C1659" s="33" t="s">
        <v>224</v>
      </c>
      <c r="D1659" s="9">
        <v>43679</v>
      </c>
      <c r="E1659" s="44" t="s">
        <v>76</v>
      </c>
      <c r="F1659" t="s">
        <v>206</v>
      </c>
      <c r="H1659" s="1">
        <v>20000</v>
      </c>
      <c r="I1659" s="1"/>
      <c r="J1659" s="1"/>
    </row>
    <row r="1660" spans="1:11" x14ac:dyDescent="0.25">
      <c r="A1660" s="33">
        <v>43678</v>
      </c>
      <c r="B1660" t="s">
        <v>282</v>
      </c>
      <c r="C1660" s="33" t="s">
        <v>224</v>
      </c>
      <c r="D1660" s="9">
        <v>43679</v>
      </c>
      <c r="E1660" s="44" t="s">
        <v>76</v>
      </c>
      <c r="F1660" t="s">
        <v>4</v>
      </c>
      <c r="H1660" s="1">
        <v>23000</v>
      </c>
      <c r="I1660" s="1"/>
      <c r="J1660" s="1"/>
    </row>
    <row r="1661" spans="1:11" x14ac:dyDescent="0.25">
      <c r="A1661" s="33">
        <v>43678</v>
      </c>
      <c r="B1661" t="s">
        <v>282</v>
      </c>
      <c r="C1661" s="33" t="s">
        <v>224</v>
      </c>
      <c r="D1661" s="9">
        <v>43679</v>
      </c>
      <c r="E1661" s="44" t="s">
        <v>76</v>
      </c>
      <c r="F1661" t="s">
        <v>464</v>
      </c>
      <c r="H1661" s="1">
        <v>23000</v>
      </c>
      <c r="I1661" s="1"/>
      <c r="J1661" s="1"/>
    </row>
    <row r="1662" spans="1:11" x14ac:dyDescent="0.25">
      <c r="A1662" s="33">
        <v>43678</v>
      </c>
      <c r="B1662" t="s">
        <v>282</v>
      </c>
      <c r="C1662" s="33" t="s">
        <v>224</v>
      </c>
      <c r="D1662" s="9">
        <v>43682</v>
      </c>
      <c r="E1662" s="44" t="s">
        <v>76</v>
      </c>
      <c r="F1662" t="s">
        <v>2</v>
      </c>
      <c r="H1662" s="1">
        <v>23000</v>
      </c>
      <c r="I1662" s="1"/>
      <c r="J1662" s="1"/>
    </row>
    <row r="1663" spans="1:11" x14ac:dyDescent="0.25">
      <c r="A1663" s="33">
        <v>43678</v>
      </c>
      <c r="B1663" t="s">
        <v>282</v>
      </c>
      <c r="C1663" s="33" t="s">
        <v>224</v>
      </c>
      <c r="D1663" s="9">
        <v>43682</v>
      </c>
      <c r="E1663" s="44" t="s">
        <v>76</v>
      </c>
      <c r="F1663" t="s">
        <v>201</v>
      </c>
      <c r="H1663" s="1">
        <v>25000</v>
      </c>
      <c r="I1663" s="1"/>
      <c r="J1663" s="1"/>
    </row>
    <row r="1664" spans="1:11" x14ac:dyDescent="0.25">
      <c r="A1664" s="33">
        <v>43678</v>
      </c>
      <c r="B1664" t="s">
        <v>282</v>
      </c>
      <c r="C1664" s="33" t="s">
        <v>224</v>
      </c>
      <c r="D1664" s="9">
        <v>43682</v>
      </c>
      <c r="E1664" s="44" t="s">
        <v>1275</v>
      </c>
      <c r="F1664" t="s">
        <v>4</v>
      </c>
      <c r="H1664" s="1">
        <v>30000</v>
      </c>
      <c r="I1664" s="1"/>
      <c r="J1664" s="1"/>
    </row>
    <row r="1665" spans="1:10" x14ac:dyDescent="0.25">
      <c r="A1665" s="33">
        <v>43678</v>
      </c>
      <c r="B1665" t="s">
        <v>282</v>
      </c>
      <c r="C1665" s="33" t="s">
        <v>224</v>
      </c>
      <c r="D1665" s="9">
        <v>43682</v>
      </c>
      <c r="E1665" s="44" t="s">
        <v>76</v>
      </c>
      <c r="F1665" t="s">
        <v>383</v>
      </c>
      <c r="H1665" s="1">
        <v>46006</v>
      </c>
      <c r="I1665" s="1"/>
      <c r="J1665" s="1"/>
    </row>
    <row r="1666" spans="1:10" x14ac:dyDescent="0.25">
      <c r="A1666" s="33">
        <v>43678</v>
      </c>
      <c r="B1666" t="s">
        <v>282</v>
      </c>
      <c r="C1666" s="33" t="s">
        <v>224</v>
      </c>
      <c r="D1666" s="9">
        <v>43684</v>
      </c>
      <c r="E1666" s="44" t="s">
        <v>76</v>
      </c>
      <c r="F1666" t="s">
        <v>198</v>
      </c>
      <c r="H1666" s="1">
        <v>23000</v>
      </c>
      <c r="I1666" s="1"/>
      <c r="J1666" s="1"/>
    </row>
    <row r="1667" spans="1:10" x14ac:dyDescent="0.25">
      <c r="A1667" s="33">
        <v>43678</v>
      </c>
      <c r="B1667" t="s">
        <v>282</v>
      </c>
      <c r="C1667" s="33" t="s">
        <v>224</v>
      </c>
      <c r="D1667" s="9">
        <v>43689</v>
      </c>
      <c r="E1667" s="44" t="s">
        <v>239</v>
      </c>
      <c r="F1667" t="s">
        <v>13</v>
      </c>
      <c r="H1667" s="1">
        <v>23000</v>
      </c>
      <c r="I1667" s="1"/>
      <c r="J1667" s="1"/>
    </row>
    <row r="1668" spans="1:10" x14ac:dyDescent="0.25">
      <c r="A1668" s="33">
        <v>43678</v>
      </c>
      <c r="B1668" t="s">
        <v>282</v>
      </c>
      <c r="C1668" s="33" t="s">
        <v>224</v>
      </c>
      <c r="D1668" s="9">
        <v>43689</v>
      </c>
      <c r="E1668" s="44" t="s">
        <v>76</v>
      </c>
      <c r="F1668" t="s">
        <v>261</v>
      </c>
      <c r="H1668" s="1">
        <v>46000</v>
      </c>
      <c r="I1668" s="1"/>
      <c r="J1668" s="1"/>
    </row>
    <row r="1669" spans="1:10" x14ac:dyDescent="0.25">
      <c r="A1669" s="33">
        <v>43678</v>
      </c>
      <c r="B1669" t="s">
        <v>282</v>
      </c>
      <c r="C1669" s="33" t="s">
        <v>224</v>
      </c>
      <c r="D1669" s="9">
        <v>43689</v>
      </c>
      <c r="E1669" s="44" t="s">
        <v>76</v>
      </c>
      <c r="F1669" t="s">
        <v>466</v>
      </c>
      <c r="H1669" s="1">
        <v>80000</v>
      </c>
      <c r="I1669" s="1"/>
      <c r="J1669" s="1"/>
    </row>
    <row r="1670" spans="1:10" x14ac:dyDescent="0.25">
      <c r="A1670" s="33">
        <v>43678</v>
      </c>
      <c r="B1670" t="s">
        <v>282</v>
      </c>
      <c r="C1670" s="33" t="s">
        <v>224</v>
      </c>
      <c r="D1670" s="9">
        <v>43691</v>
      </c>
      <c r="E1670" s="44" t="s">
        <v>76</v>
      </c>
      <c r="F1670" t="s">
        <v>313</v>
      </c>
      <c r="H1670" s="1">
        <v>23000</v>
      </c>
      <c r="I1670" s="1"/>
      <c r="J1670" s="1"/>
    </row>
    <row r="1671" spans="1:10" x14ac:dyDescent="0.25">
      <c r="A1671" s="33">
        <v>43678</v>
      </c>
      <c r="B1671" t="s">
        <v>282</v>
      </c>
      <c r="C1671" s="33" t="s">
        <v>224</v>
      </c>
      <c r="D1671" s="9">
        <v>43691</v>
      </c>
      <c r="E1671" s="44" t="s">
        <v>239</v>
      </c>
      <c r="F1671" t="s">
        <v>1274</v>
      </c>
      <c r="H1671" s="1">
        <v>23100</v>
      </c>
      <c r="I1671" s="1"/>
      <c r="J1671" s="1"/>
    </row>
    <row r="1672" spans="1:10" x14ac:dyDescent="0.25">
      <c r="A1672" s="33">
        <v>43678</v>
      </c>
      <c r="B1672" t="s">
        <v>282</v>
      </c>
      <c r="C1672" s="33" t="s">
        <v>224</v>
      </c>
      <c r="D1672" s="9">
        <v>43693</v>
      </c>
      <c r="E1672" s="44" t="s">
        <v>76</v>
      </c>
      <c r="F1672" t="s">
        <v>1271</v>
      </c>
      <c r="H1672" s="1">
        <v>20000</v>
      </c>
      <c r="I1672" s="1"/>
      <c r="J1672" s="1"/>
    </row>
    <row r="1673" spans="1:10" x14ac:dyDescent="0.25">
      <c r="A1673" s="33">
        <v>43678</v>
      </c>
      <c r="B1673" t="s">
        <v>282</v>
      </c>
      <c r="C1673" s="33" t="s">
        <v>224</v>
      </c>
      <c r="D1673" s="9">
        <v>43693</v>
      </c>
      <c r="E1673" s="44" t="s">
        <v>76</v>
      </c>
      <c r="F1673" t="s">
        <v>80</v>
      </c>
      <c r="H1673" s="1">
        <v>23000</v>
      </c>
      <c r="I1673" s="1"/>
      <c r="J1673" s="1"/>
    </row>
    <row r="1674" spans="1:10" x14ac:dyDescent="0.25">
      <c r="A1674" s="33">
        <v>43678</v>
      </c>
      <c r="B1674" t="s">
        <v>282</v>
      </c>
      <c r="C1674" s="33" t="s">
        <v>224</v>
      </c>
      <c r="D1674" s="9">
        <v>43693</v>
      </c>
      <c r="E1674" s="44" t="s">
        <v>76</v>
      </c>
      <c r="F1674" t="s">
        <v>413</v>
      </c>
      <c r="H1674" s="1">
        <v>26000</v>
      </c>
      <c r="I1674" s="1"/>
      <c r="J1674" s="1"/>
    </row>
    <row r="1675" spans="1:10" x14ac:dyDescent="0.25">
      <c r="A1675" s="33">
        <v>43678</v>
      </c>
      <c r="B1675" t="s">
        <v>282</v>
      </c>
      <c r="C1675" s="33" t="s">
        <v>224</v>
      </c>
      <c r="D1675" s="9">
        <v>43693</v>
      </c>
      <c r="E1675" s="44" t="s">
        <v>76</v>
      </c>
      <c r="F1675" t="s">
        <v>1272</v>
      </c>
      <c r="H1675" s="1">
        <v>112000</v>
      </c>
      <c r="I1675" s="1"/>
      <c r="J1675" s="1"/>
    </row>
    <row r="1676" spans="1:10" x14ac:dyDescent="0.25">
      <c r="A1676" s="33">
        <v>43678</v>
      </c>
      <c r="B1676" t="s">
        <v>282</v>
      </c>
      <c r="C1676" s="33" t="s">
        <v>224</v>
      </c>
      <c r="D1676" s="9">
        <v>43696</v>
      </c>
      <c r="E1676" s="44" t="s">
        <v>239</v>
      </c>
      <c r="F1676" t="s">
        <v>417</v>
      </c>
      <c r="H1676" s="1">
        <v>23000</v>
      </c>
      <c r="I1676" s="1"/>
      <c r="J1676" s="1"/>
    </row>
    <row r="1677" spans="1:10" x14ac:dyDescent="0.25">
      <c r="A1677" s="33">
        <v>43678</v>
      </c>
      <c r="B1677" t="s">
        <v>282</v>
      </c>
      <c r="C1677" s="33" t="s">
        <v>224</v>
      </c>
      <c r="D1677" s="9">
        <v>43696</v>
      </c>
      <c r="E1677" s="44" t="s">
        <v>239</v>
      </c>
      <c r="F1677" t="s">
        <v>418</v>
      </c>
      <c r="H1677" s="1">
        <v>46000</v>
      </c>
      <c r="I1677" s="1"/>
      <c r="J1677" s="1"/>
    </row>
    <row r="1678" spans="1:10" x14ac:dyDescent="0.25">
      <c r="A1678" s="33">
        <v>43678</v>
      </c>
      <c r="B1678" t="s">
        <v>282</v>
      </c>
      <c r="C1678" s="33" t="s">
        <v>224</v>
      </c>
      <c r="D1678" s="9">
        <v>43699</v>
      </c>
      <c r="E1678" s="44" t="s">
        <v>76</v>
      </c>
      <c r="F1678" t="s">
        <v>1273</v>
      </c>
      <c r="H1678" s="1">
        <v>20080</v>
      </c>
      <c r="I1678" s="1"/>
      <c r="J1678" s="1"/>
    </row>
    <row r="1679" spans="1:10" x14ac:dyDescent="0.25">
      <c r="A1679" s="33">
        <v>43678</v>
      </c>
      <c r="B1679" t="s">
        <v>282</v>
      </c>
      <c r="C1679" s="33" t="s">
        <v>224</v>
      </c>
      <c r="D1679" s="9">
        <v>43700</v>
      </c>
      <c r="E1679" s="44" t="s">
        <v>76</v>
      </c>
      <c r="F1679" t="s">
        <v>127</v>
      </c>
      <c r="H1679" s="1">
        <v>23000</v>
      </c>
      <c r="I1679" s="1"/>
      <c r="J1679" s="1"/>
    </row>
    <row r="1680" spans="1:10" x14ac:dyDescent="0.25">
      <c r="A1680" s="33">
        <v>43678</v>
      </c>
      <c r="B1680" t="s">
        <v>282</v>
      </c>
      <c r="C1680" s="33" t="s">
        <v>224</v>
      </c>
      <c r="D1680" s="9">
        <v>43700</v>
      </c>
      <c r="E1680" s="44" t="s">
        <v>76</v>
      </c>
      <c r="F1680" t="s">
        <v>93</v>
      </c>
      <c r="H1680" s="1">
        <v>23000</v>
      </c>
      <c r="I1680" s="1"/>
      <c r="J1680" s="1"/>
    </row>
    <row r="1681" spans="1:11" x14ac:dyDescent="0.25">
      <c r="A1681" s="33">
        <v>43678</v>
      </c>
      <c r="B1681" t="s">
        <v>282</v>
      </c>
      <c r="C1681" s="33" t="s">
        <v>224</v>
      </c>
      <c r="D1681" s="9">
        <v>43703</v>
      </c>
      <c r="E1681" s="44" t="s">
        <v>76</v>
      </c>
      <c r="F1681" t="s">
        <v>143</v>
      </c>
      <c r="H1681" s="1">
        <v>23000</v>
      </c>
      <c r="I1681" s="1"/>
      <c r="J1681" s="1"/>
    </row>
    <row r="1682" spans="1:11" x14ac:dyDescent="0.25">
      <c r="A1682" s="33">
        <v>43678</v>
      </c>
      <c r="B1682" t="s">
        <v>282</v>
      </c>
      <c r="C1682" s="33" t="s">
        <v>224</v>
      </c>
      <c r="D1682" s="9">
        <v>43703</v>
      </c>
      <c r="E1682" s="44" t="s">
        <v>76</v>
      </c>
      <c r="F1682" t="s">
        <v>21</v>
      </c>
      <c r="H1682" s="1">
        <v>23109</v>
      </c>
      <c r="I1682" s="1"/>
      <c r="J1682" s="1"/>
    </row>
    <row r="1683" spans="1:11" x14ac:dyDescent="0.25">
      <c r="A1683" s="33">
        <v>43678</v>
      </c>
      <c r="B1683" t="s">
        <v>282</v>
      </c>
      <c r="C1683" s="33" t="s">
        <v>224</v>
      </c>
      <c r="D1683" s="9">
        <v>43703</v>
      </c>
      <c r="E1683" s="44" t="s">
        <v>76</v>
      </c>
      <c r="F1683" t="s">
        <v>27</v>
      </c>
      <c r="H1683" s="1">
        <v>138000</v>
      </c>
      <c r="I1683" s="1"/>
      <c r="J1683" s="1"/>
    </row>
    <row r="1684" spans="1:11" x14ac:dyDescent="0.25">
      <c r="A1684" s="33">
        <v>43678</v>
      </c>
      <c r="B1684" t="s">
        <v>282</v>
      </c>
      <c r="C1684" s="33" t="s">
        <v>224</v>
      </c>
      <c r="D1684" s="9">
        <v>43705</v>
      </c>
      <c r="E1684" s="44" t="s">
        <v>76</v>
      </c>
      <c r="F1684" t="s">
        <v>1272</v>
      </c>
      <c r="H1684" s="1">
        <v>20054</v>
      </c>
      <c r="I1684" s="1"/>
      <c r="J1684" s="1"/>
    </row>
    <row r="1685" spans="1:11" x14ac:dyDescent="0.25">
      <c r="A1685" s="33">
        <v>43678</v>
      </c>
      <c r="B1685" t="s">
        <v>282</v>
      </c>
      <c r="C1685" s="33" t="s">
        <v>224</v>
      </c>
      <c r="D1685" s="9">
        <v>43706</v>
      </c>
      <c r="E1685" s="44" t="s">
        <v>76</v>
      </c>
      <c r="F1685" t="s">
        <v>198</v>
      </c>
      <c r="H1685" s="1">
        <v>23000</v>
      </c>
      <c r="I1685" s="1"/>
      <c r="J1685" s="1"/>
    </row>
    <row r="1686" spans="1:11" x14ac:dyDescent="0.25">
      <c r="A1686" s="33">
        <v>43678</v>
      </c>
      <c r="B1686" t="s">
        <v>282</v>
      </c>
      <c r="C1686" s="33" t="s">
        <v>224</v>
      </c>
      <c r="D1686" s="9">
        <v>43706</v>
      </c>
      <c r="E1686" s="44" t="s">
        <v>76</v>
      </c>
      <c r="F1686" t="s">
        <v>3</v>
      </c>
      <c r="H1686" s="1">
        <v>23000</v>
      </c>
      <c r="I1686" s="1"/>
      <c r="J1686" s="1"/>
    </row>
    <row r="1687" spans="1:11" x14ac:dyDescent="0.25">
      <c r="A1687" s="33">
        <v>43678</v>
      </c>
      <c r="B1687" t="s">
        <v>282</v>
      </c>
      <c r="C1687" s="33" t="s">
        <v>224</v>
      </c>
      <c r="D1687" s="9">
        <v>43706</v>
      </c>
      <c r="E1687" s="44" t="s">
        <v>76</v>
      </c>
      <c r="F1687" t="s">
        <v>135</v>
      </c>
      <c r="H1687" s="1">
        <v>23000</v>
      </c>
      <c r="I1687" s="1"/>
      <c r="J1687" s="1"/>
    </row>
    <row r="1688" spans="1:11" x14ac:dyDescent="0.25">
      <c r="A1688" s="33">
        <v>43678</v>
      </c>
      <c r="B1688" t="s">
        <v>282</v>
      </c>
      <c r="C1688" s="33" t="s">
        <v>224</v>
      </c>
      <c r="D1688" s="9">
        <v>43707</v>
      </c>
      <c r="E1688" s="44" t="s">
        <v>76</v>
      </c>
      <c r="F1688" t="s">
        <v>430</v>
      </c>
      <c r="H1688" s="1">
        <v>20000</v>
      </c>
      <c r="I1688" s="1"/>
      <c r="J1688" s="1"/>
    </row>
    <row r="1689" spans="1:11" x14ac:dyDescent="0.25">
      <c r="A1689" s="33">
        <v>43678</v>
      </c>
      <c r="B1689" t="s">
        <v>282</v>
      </c>
      <c r="C1689" s="33" t="s">
        <v>224</v>
      </c>
      <c r="D1689" s="9">
        <v>43707</v>
      </c>
      <c r="E1689" s="44" t="s">
        <v>76</v>
      </c>
      <c r="F1689" t="s">
        <v>14</v>
      </c>
      <c r="H1689" s="1">
        <v>20000</v>
      </c>
      <c r="I1689" s="1"/>
      <c r="J1689" s="1"/>
    </row>
    <row r="1690" spans="1:11" x14ac:dyDescent="0.25">
      <c r="A1690" s="33">
        <v>43678</v>
      </c>
      <c r="B1690" t="s">
        <v>282</v>
      </c>
      <c r="C1690" s="33" t="s">
        <v>224</v>
      </c>
      <c r="D1690" s="9">
        <v>43707</v>
      </c>
      <c r="E1690" s="44" t="s">
        <v>76</v>
      </c>
      <c r="F1690" t="s">
        <v>764</v>
      </c>
      <c r="H1690" s="1">
        <v>23037</v>
      </c>
      <c r="I1690" s="1"/>
      <c r="J1690" s="1"/>
    </row>
    <row r="1691" spans="1:11" x14ac:dyDescent="0.25">
      <c r="A1691" s="33">
        <v>43678</v>
      </c>
      <c r="B1691" t="s">
        <v>282</v>
      </c>
      <c r="C1691" s="33" t="s">
        <v>224</v>
      </c>
      <c r="D1691" s="9">
        <v>43707</v>
      </c>
      <c r="E1691" s="44" t="s">
        <v>76</v>
      </c>
      <c r="F1691" t="s">
        <v>17</v>
      </c>
      <c r="H1691" s="1">
        <v>23072</v>
      </c>
      <c r="I1691" s="1"/>
      <c r="J1691" s="1"/>
    </row>
    <row r="1692" spans="1:11" x14ac:dyDescent="0.25">
      <c r="A1692" s="33">
        <v>43678</v>
      </c>
      <c r="B1692" t="s">
        <v>282</v>
      </c>
      <c r="C1692" s="33" t="s">
        <v>224</v>
      </c>
      <c r="D1692" s="9">
        <v>43707</v>
      </c>
      <c r="E1692" s="44" t="s">
        <v>76</v>
      </c>
      <c r="F1692" t="s">
        <v>1276</v>
      </c>
      <c r="H1692" s="1">
        <v>35000</v>
      </c>
      <c r="I1692" s="1"/>
      <c r="J1692" s="1"/>
    </row>
    <row r="1693" spans="1:11" x14ac:dyDescent="0.25">
      <c r="A1693" s="212">
        <v>43678</v>
      </c>
      <c r="B1693" s="213" t="s">
        <v>282</v>
      </c>
      <c r="C1693" s="212" t="s">
        <v>224</v>
      </c>
      <c r="D1693" s="214">
        <v>43707</v>
      </c>
      <c r="E1693" s="215" t="s">
        <v>76</v>
      </c>
      <c r="F1693" s="213" t="s">
        <v>24</v>
      </c>
      <c r="G1693" s="213"/>
      <c r="H1693" s="216">
        <v>46000</v>
      </c>
      <c r="I1693" s="216"/>
      <c r="J1693" s="216"/>
      <c r="K1693" s="213"/>
    </row>
    <row r="1694" spans="1:11" x14ac:dyDescent="0.25">
      <c r="A1694" s="33">
        <v>43709</v>
      </c>
      <c r="B1694" t="s">
        <v>282</v>
      </c>
      <c r="C1694" s="33" t="s">
        <v>224</v>
      </c>
      <c r="D1694" s="9">
        <v>43710</v>
      </c>
      <c r="E1694" s="44" t="s">
        <v>76</v>
      </c>
      <c r="F1694" t="s">
        <v>9</v>
      </c>
      <c r="H1694" s="1">
        <v>20000</v>
      </c>
      <c r="I1694" s="1"/>
      <c r="J1694" s="1"/>
    </row>
    <row r="1695" spans="1:11" x14ac:dyDescent="0.25">
      <c r="A1695" s="33">
        <v>43709</v>
      </c>
      <c r="B1695" t="s">
        <v>282</v>
      </c>
      <c r="C1695" s="33" t="s">
        <v>224</v>
      </c>
      <c r="D1695" s="9">
        <v>43710</v>
      </c>
      <c r="E1695" s="44" t="s">
        <v>76</v>
      </c>
      <c r="F1695" t="s">
        <v>131</v>
      </c>
      <c r="H1695" s="1">
        <v>20000</v>
      </c>
      <c r="I1695" s="1"/>
      <c r="J1695" s="1"/>
    </row>
    <row r="1696" spans="1:11" x14ac:dyDescent="0.25">
      <c r="A1696" s="33">
        <v>43709</v>
      </c>
      <c r="B1696" t="s">
        <v>282</v>
      </c>
      <c r="C1696" s="33" t="s">
        <v>224</v>
      </c>
      <c r="D1696" s="9">
        <v>43710</v>
      </c>
      <c r="E1696" s="44" t="s">
        <v>239</v>
      </c>
      <c r="F1696" t="s">
        <v>1299</v>
      </c>
      <c r="H1696" s="1">
        <v>22600</v>
      </c>
      <c r="I1696" s="1"/>
      <c r="J1696" s="1"/>
    </row>
    <row r="1697" spans="1:10" x14ac:dyDescent="0.25">
      <c r="A1697" s="33">
        <v>43709</v>
      </c>
      <c r="B1697" t="s">
        <v>282</v>
      </c>
      <c r="C1697" s="33" t="s">
        <v>224</v>
      </c>
      <c r="D1697" s="9">
        <v>43710</v>
      </c>
      <c r="E1697" s="44" t="s">
        <v>76</v>
      </c>
      <c r="F1697" t="s">
        <v>4</v>
      </c>
      <c r="H1697" s="1">
        <v>23000</v>
      </c>
      <c r="I1697" s="1"/>
      <c r="J1697" s="1"/>
    </row>
    <row r="1698" spans="1:10" x14ac:dyDescent="0.25">
      <c r="A1698" s="33">
        <v>43709</v>
      </c>
      <c r="B1698" t="s">
        <v>282</v>
      </c>
      <c r="C1698" s="33" t="s">
        <v>224</v>
      </c>
      <c r="D1698" s="9">
        <v>43710</v>
      </c>
      <c r="E1698" s="44" t="s">
        <v>76</v>
      </c>
      <c r="F1698" t="s">
        <v>464</v>
      </c>
      <c r="H1698" s="1">
        <v>23000</v>
      </c>
      <c r="I1698" s="1"/>
      <c r="J1698" s="1"/>
    </row>
    <row r="1699" spans="1:10" x14ac:dyDescent="0.25">
      <c r="A1699" s="33">
        <v>43709</v>
      </c>
      <c r="B1699" t="s">
        <v>282</v>
      </c>
      <c r="C1699" s="33" t="s">
        <v>224</v>
      </c>
      <c r="D1699" s="9">
        <v>43710</v>
      </c>
      <c r="E1699" s="44" t="s">
        <v>239</v>
      </c>
      <c r="F1699" t="s">
        <v>6</v>
      </c>
      <c r="H1699" s="1">
        <v>23000</v>
      </c>
      <c r="I1699" s="1"/>
      <c r="J1699" s="1"/>
    </row>
    <row r="1700" spans="1:10" x14ac:dyDescent="0.25">
      <c r="A1700" s="33">
        <v>43709</v>
      </c>
      <c r="B1700" t="s">
        <v>282</v>
      </c>
      <c r="C1700" s="33" t="s">
        <v>224</v>
      </c>
      <c r="D1700" s="9">
        <v>43710</v>
      </c>
      <c r="E1700" s="44" t="s">
        <v>76</v>
      </c>
      <c r="F1700" t="s">
        <v>313</v>
      </c>
      <c r="H1700" s="1">
        <v>23000</v>
      </c>
      <c r="I1700" s="1"/>
      <c r="J1700" s="1"/>
    </row>
    <row r="1701" spans="1:10" x14ac:dyDescent="0.25">
      <c r="A1701" s="33">
        <v>43709</v>
      </c>
      <c r="B1701" t="s">
        <v>282</v>
      </c>
      <c r="C1701" s="33" t="s">
        <v>224</v>
      </c>
      <c r="D1701" s="9">
        <v>43710</v>
      </c>
      <c r="E1701" s="44" t="s">
        <v>76</v>
      </c>
      <c r="F1701" t="s">
        <v>2</v>
      </c>
      <c r="H1701" s="1">
        <v>23000</v>
      </c>
      <c r="I1701" s="1"/>
      <c r="J1701" s="1"/>
    </row>
    <row r="1702" spans="1:10" x14ac:dyDescent="0.25">
      <c r="A1702" s="33">
        <v>43709</v>
      </c>
      <c r="B1702" t="s">
        <v>282</v>
      </c>
      <c r="C1702" s="33" t="s">
        <v>224</v>
      </c>
      <c r="D1702" s="9">
        <v>43711</v>
      </c>
      <c r="E1702" s="44" t="s">
        <v>76</v>
      </c>
      <c r="F1702" t="s">
        <v>1205</v>
      </c>
      <c r="H1702" s="1">
        <v>23095</v>
      </c>
      <c r="I1702" s="1"/>
      <c r="J1702" s="1"/>
    </row>
    <row r="1703" spans="1:10" x14ac:dyDescent="0.25">
      <c r="A1703" s="33">
        <v>43709</v>
      </c>
      <c r="B1703" t="s">
        <v>282</v>
      </c>
      <c r="C1703" s="33" t="s">
        <v>224</v>
      </c>
      <c r="D1703" s="9">
        <v>43711</v>
      </c>
      <c r="E1703" s="44" t="s">
        <v>76</v>
      </c>
      <c r="F1703" t="s">
        <v>1205</v>
      </c>
      <c r="H1703" s="1">
        <v>23095</v>
      </c>
      <c r="I1703" s="1"/>
      <c r="J1703" s="1"/>
    </row>
    <row r="1704" spans="1:10" x14ac:dyDescent="0.25">
      <c r="A1704" s="33">
        <v>43709</v>
      </c>
      <c r="B1704" t="s">
        <v>282</v>
      </c>
      <c r="C1704" s="33" t="s">
        <v>224</v>
      </c>
      <c r="D1704" s="9">
        <v>43711</v>
      </c>
      <c r="E1704" s="44" t="s">
        <v>76</v>
      </c>
      <c r="F1704" t="s">
        <v>1205</v>
      </c>
      <c r="H1704" s="1">
        <v>23095</v>
      </c>
      <c r="I1704" s="1"/>
      <c r="J1704" s="1"/>
    </row>
    <row r="1705" spans="1:10" x14ac:dyDescent="0.25">
      <c r="A1705" s="33">
        <v>43709</v>
      </c>
      <c r="B1705" t="s">
        <v>282</v>
      </c>
      <c r="C1705" s="33" t="s">
        <v>224</v>
      </c>
      <c r="D1705" s="9">
        <v>43711</v>
      </c>
      <c r="E1705" s="44" t="s">
        <v>76</v>
      </c>
      <c r="F1705" t="s">
        <v>1205</v>
      </c>
      <c r="H1705" s="1">
        <v>23095</v>
      </c>
      <c r="I1705" s="1"/>
      <c r="J1705" s="1"/>
    </row>
    <row r="1706" spans="1:10" x14ac:dyDescent="0.25">
      <c r="A1706" s="33">
        <v>43709</v>
      </c>
      <c r="B1706" t="s">
        <v>282</v>
      </c>
      <c r="C1706" s="33" t="s">
        <v>224</v>
      </c>
      <c r="D1706" s="9">
        <v>43711</v>
      </c>
      <c r="E1706" s="44" t="s">
        <v>129</v>
      </c>
      <c r="F1706" t="s">
        <v>384</v>
      </c>
      <c r="H1706" s="1">
        <v>98000</v>
      </c>
      <c r="I1706" s="1"/>
      <c r="J1706" s="1"/>
    </row>
    <row r="1707" spans="1:10" x14ac:dyDescent="0.25">
      <c r="A1707" s="33">
        <v>43709</v>
      </c>
      <c r="B1707" t="s">
        <v>282</v>
      </c>
      <c r="C1707" s="33" t="s">
        <v>224</v>
      </c>
      <c r="D1707" s="9">
        <v>43712</v>
      </c>
      <c r="E1707" s="44" t="s">
        <v>76</v>
      </c>
      <c r="F1707" t="s">
        <v>1304</v>
      </c>
      <c r="H1707" s="1">
        <v>46000</v>
      </c>
      <c r="I1707" s="1"/>
      <c r="J1707" s="1"/>
    </row>
    <row r="1708" spans="1:10" x14ac:dyDescent="0.25">
      <c r="A1708" s="33">
        <v>43709</v>
      </c>
      <c r="B1708" t="s">
        <v>282</v>
      </c>
      <c r="C1708" s="33" t="s">
        <v>224</v>
      </c>
      <c r="D1708" s="9">
        <v>43712</v>
      </c>
      <c r="E1708" s="44" t="s">
        <v>239</v>
      </c>
      <c r="F1708" t="s">
        <v>637</v>
      </c>
      <c r="H1708" s="1">
        <v>220110</v>
      </c>
      <c r="I1708" s="1"/>
      <c r="J1708" s="1"/>
    </row>
    <row r="1709" spans="1:10" x14ac:dyDescent="0.25">
      <c r="A1709" s="33">
        <v>43709</v>
      </c>
      <c r="B1709" t="s">
        <v>282</v>
      </c>
      <c r="C1709" s="33" t="s">
        <v>224</v>
      </c>
      <c r="D1709" s="9">
        <v>43717</v>
      </c>
      <c r="E1709" s="44" t="s">
        <v>76</v>
      </c>
      <c r="F1709" t="s">
        <v>87</v>
      </c>
      <c r="H1709" s="1">
        <v>20000</v>
      </c>
      <c r="I1709" s="1"/>
      <c r="J1709" s="1"/>
    </row>
    <row r="1710" spans="1:10" x14ac:dyDescent="0.25">
      <c r="A1710" s="33">
        <v>43709</v>
      </c>
      <c r="B1710" t="s">
        <v>282</v>
      </c>
      <c r="C1710" s="33" t="s">
        <v>224</v>
      </c>
      <c r="D1710" s="9">
        <v>43717</v>
      </c>
      <c r="E1710" s="44" t="s">
        <v>76</v>
      </c>
      <c r="F1710" t="s">
        <v>6</v>
      </c>
      <c r="H1710" s="1">
        <v>46000</v>
      </c>
      <c r="I1710" s="1"/>
      <c r="J1710" s="1"/>
    </row>
    <row r="1711" spans="1:10" x14ac:dyDescent="0.25">
      <c r="A1711" s="33">
        <v>43709</v>
      </c>
      <c r="B1711" t="s">
        <v>282</v>
      </c>
      <c r="C1711" s="33" t="s">
        <v>224</v>
      </c>
      <c r="D1711" s="9">
        <v>43717</v>
      </c>
      <c r="E1711" s="44" t="s">
        <v>76</v>
      </c>
      <c r="F1711" t="s">
        <v>24</v>
      </c>
      <c r="H1711" s="1">
        <v>46000</v>
      </c>
      <c r="I1711" s="1"/>
      <c r="J1711" s="1"/>
    </row>
    <row r="1712" spans="1:10" x14ac:dyDescent="0.25">
      <c r="A1712" s="33">
        <v>43709</v>
      </c>
      <c r="B1712" t="s">
        <v>282</v>
      </c>
      <c r="C1712" s="33" t="s">
        <v>224</v>
      </c>
      <c r="D1712" s="9">
        <v>43718</v>
      </c>
      <c r="E1712" s="44" t="s">
        <v>76</v>
      </c>
      <c r="F1712" t="s">
        <v>206</v>
      </c>
      <c r="H1712" s="1">
        <v>20000</v>
      </c>
      <c r="I1712" s="1"/>
      <c r="J1712" s="1"/>
    </row>
    <row r="1713" spans="1:10" x14ac:dyDescent="0.25">
      <c r="A1713" s="33">
        <v>43709</v>
      </c>
      <c r="B1713" t="s">
        <v>282</v>
      </c>
      <c r="C1713" s="33" t="s">
        <v>224</v>
      </c>
      <c r="D1713" s="9">
        <v>43718</v>
      </c>
      <c r="E1713" s="44" t="s">
        <v>76</v>
      </c>
      <c r="F1713" t="s">
        <v>261</v>
      </c>
      <c r="H1713" s="1">
        <v>46000</v>
      </c>
      <c r="I1713" s="1"/>
      <c r="J1713" s="1"/>
    </row>
    <row r="1714" spans="1:10" x14ac:dyDescent="0.25">
      <c r="A1714" s="33">
        <v>43709</v>
      </c>
      <c r="B1714" t="s">
        <v>282</v>
      </c>
      <c r="C1714" s="33" t="s">
        <v>224</v>
      </c>
      <c r="D1714" s="9">
        <v>43718</v>
      </c>
      <c r="E1714" s="44" t="s">
        <v>76</v>
      </c>
      <c r="F1714" t="s">
        <v>140</v>
      </c>
      <c r="H1714" s="1">
        <v>46096</v>
      </c>
      <c r="I1714" s="1"/>
      <c r="J1714" s="1"/>
    </row>
    <row r="1715" spans="1:10" x14ac:dyDescent="0.25">
      <c r="A1715" s="33">
        <v>43709</v>
      </c>
      <c r="B1715" t="s">
        <v>282</v>
      </c>
      <c r="C1715" s="33" t="s">
        <v>224</v>
      </c>
      <c r="D1715" s="9">
        <v>43719</v>
      </c>
      <c r="E1715" s="44" t="s">
        <v>76</v>
      </c>
      <c r="F1715" t="s">
        <v>407</v>
      </c>
      <c r="H1715" s="1">
        <v>23000</v>
      </c>
      <c r="I1715" s="1"/>
      <c r="J1715" s="1"/>
    </row>
    <row r="1716" spans="1:10" x14ac:dyDescent="0.25">
      <c r="A1716" s="33">
        <v>43709</v>
      </c>
      <c r="B1716" t="s">
        <v>282</v>
      </c>
      <c r="C1716" s="33" t="s">
        <v>224</v>
      </c>
      <c r="D1716" s="9">
        <v>43719</v>
      </c>
      <c r="E1716" s="44" t="s">
        <v>76</v>
      </c>
      <c r="F1716" t="s">
        <v>407</v>
      </c>
      <c r="H1716" s="1">
        <v>92000</v>
      </c>
      <c r="I1716" s="1"/>
      <c r="J1716" s="1"/>
    </row>
    <row r="1717" spans="1:10" x14ac:dyDescent="0.25">
      <c r="A1717" s="33">
        <v>43709</v>
      </c>
      <c r="B1717" t="s">
        <v>282</v>
      </c>
      <c r="C1717" s="33" t="s">
        <v>224</v>
      </c>
      <c r="D1717" s="9">
        <v>43720</v>
      </c>
      <c r="E1717" s="44" t="s">
        <v>76</v>
      </c>
      <c r="F1717" t="s">
        <v>1306</v>
      </c>
      <c r="H1717" s="1">
        <v>112000</v>
      </c>
      <c r="I1717" s="1"/>
      <c r="J1717" s="1"/>
    </row>
    <row r="1718" spans="1:10" x14ac:dyDescent="0.25">
      <c r="A1718" s="33">
        <v>43709</v>
      </c>
      <c r="B1718" t="s">
        <v>282</v>
      </c>
      <c r="C1718" s="33" t="s">
        <v>224</v>
      </c>
      <c r="D1718" s="9">
        <v>43721</v>
      </c>
      <c r="E1718" s="44" t="s">
        <v>1236</v>
      </c>
      <c r="F1718" t="s">
        <v>132</v>
      </c>
      <c r="H1718" s="1">
        <v>23100</v>
      </c>
      <c r="I1718" s="1"/>
      <c r="J1718" s="1"/>
    </row>
    <row r="1719" spans="1:10" x14ac:dyDescent="0.25">
      <c r="A1719" s="33">
        <v>43709</v>
      </c>
      <c r="B1719" t="s">
        <v>282</v>
      </c>
      <c r="C1719" s="33" t="s">
        <v>224</v>
      </c>
      <c r="D1719" s="9">
        <v>43724</v>
      </c>
      <c r="E1719" s="44" t="s">
        <v>76</v>
      </c>
      <c r="F1719" t="s">
        <v>413</v>
      </c>
      <c r="H1719" s="1">
        <v>23000</v>
      </c>
      <c r="I1719" s="1"/>
      <c r="J1719" s="1"/>
    </row>
    <row r="1720" spans="1:10" x14ac:dyDescent="0.25">
      <c r="A1720" s="33">
        <v>43709</v>
      </c>
      <c r="B1720" t="s">
        <v>282</v>
      </c>
      <c r="C1720" s="33" t="s">
        <v>224</v>
      </c>
      <c r="D1720" s="9">
        <v>43725</v>
      </c>
      <c r="E1720" s="44" t="s">
        <v>76</v>
      </c>
      <c r="F1720" t="s">
        <v>1296</v>
      </c>
      <c r="H1720" s="1">
        <v>20000</v>
      </c>
      <c r="I1720" s="1"/>
      <c r="J1720" s="1"/>
    </row>
    <row r="1721" spans="1:10" x14ac:dyDescent="0.25">
      <c r="A1721" s="33">
        <v>43709</v>
      </c>
      <c r="B1721" t="s">
        <v>282</v>
      </c>
      <c r="C1721" s="33" t="s">
        <v>224</v>
      </c>
      <c r="D1721" s="9">
        <v>43725</v>
      </c>
      <c r="E1721" s="44" t="s">
        <v>76</v>
      </c>
      <c r="F1721" t="s">
        <v>1297</v>
      </c>
      <c r="H1721" s="1">
        <v>20000</v>
      </c>
      <c r="I1721" s="1"/>
      <c r="J1721" s="1"/>
    </row>
    <row r="1722" spans="1:10" x14ac:dyDescent="0.25">
      <c r="A1722" s="33">
        <v>43709</v>
      </c>
      <c r="B1722" t="s">
        <v>282</v>
      </c>
      <c r="C1722" s="33" t="s">
        <v>224</v>
      </c>
      <c r="D1722" s="9">
        <v>43731</v>
      </c>
      <c r="E1722" s="44" t="s">
        <v>239</v>
      </c>
      <c r="F1722" t="s">
        <v>13</v>
      </c>
      <c r="H1722" s="1">
        <v>23000</v>
      </c>
      <c r="I1722" s="1"/>
      <c r="J1722" s="1"/>
    </row>
    <row r="1723" spans="1:10" x14ac:dyDescent="0.25">
      <c r="A1723" s="33">
        <v>43709</v>
      </c>
      <c r="B1723" t="s">
        <v>282</v>
      </c>
      <c r="C1723" s="33" t="s">
        <v>224</v>
      </c>
      <c r="D1723" s="9">
        <v>43731</v>
      </c>
      <c r="E1723" s="44" t="s">
        <v>76</v>
      </c>
      <c r="F1723" t="s">
        <v>1300</v>
      </c>
      <c r="H1723" s="1">
        <v>23000</v>
      </c>
      <c r="I1723" s="1"/>
      <c r="J1723" s="1"/>
    </row>
    <row r="1724" spans="1:10" x14ac:dyDescent="0.25">
      <c r="A1724" s="33">
        <v>43709</v>
      </c>
      <c r="B1724" t="s">
        <v>282</v>
      </c>
      <c r="C1724" s="33" t="s">
        <v>224</v>
      </c>
      <c r="D1724" s="9">
        <v>43731</v>
      </c>
      <c r="E1724" s="44" t="s">
        <v>76</v>
      </c>
      <c r="F1724" t="s">
        <v>1234</v>
      </c>
      <c r="H1724" s="1">
        <v>23080</v>
      </c>
      <c r="I1724" s="1"/>
      <c r="J1724" s="1"/>
    </row>
    <row r="1725" spans="1:10" x14ac:dyDescent="0.25">
      <c r="A1725" s="33">
        <v>43709</v>
      </c>
      <c r="B1725" t="s">
        <v>282</v>
      </c>
      <c r="C1725" s="33" t="s">
        <v>224</v>
      </c>
      <c r="D1725" s="9">
        <v>43731</v>
      </c>
      <c r="E1725" s="44" t="s">
        <v>239</v>
      </c>
      <c r="F1725" t="s">
        <v>257</v>
      </c>
      <c r="H1725" s="1">
        <v>181000</v>
      </c>
      <c r="I1725" s="1"/>
      <c r="J1725" s="1"/>
    </row>
    <row r="1726" spans="1:10" x14ac:dyDescent="0.25">
      <c r="A1726" s="33">
        <v>43709</v>
      </c>
      <c r="B1726" t="s">
        <v>282</v>
      </c>
      <c r="C1726" s="33" t="s">
        <v>224</v>
      </c>
      <c r="D1726" s="9">
        <v>43732</v>
      </c>
      <c r="E1726" s="44" t="s">
        <v>76</v>
      </c>
      <c r="F1726" t="s">
        <v>1301</v>
      </c>
      <c r="H1726" s="1">
        <v>23000</v>
      </c>
      <c r="I1726" s="1"/>
      <c r="J1726" s="1"/>
    </row>
    <row r="1727" spans="1:10" x14ac:dyDescent="0.25">
      <c r="A1727" s="33">
        <v>43709</v>
      </c>
      <c r="B1727" t="s">
        <v>282</v>
      </c>
      <c r="C1727" s="33" t="s">
        <v>224</v>
      </c>
      <c r="D1727" s="9">
        <v>43733</v>
      </c>
      <c r="E1727" s="44" t="s">
        <v>76</v>
      </c>
      <c r="F1727" t="s">
        <v>1305</v>
      </c>
      <c r="H1727" s="1">
        <v>69000</v>
      </c>
      <c r="I1727" s="1"/>
      <c r="J1727" s="1"/>
    </row>
    <row r="1728" spans="1:10" x14ac:dyDescent="0.25">
      <c r="A1728" s="33">
        <v>43709</v>
      </c>
      <c r="B1728" t="s">
        <v>282</v>
      </c>
      <c r="C1728" s="33" t="s">
        <v>224</v>
      </c>
      <c r="D1728" s="9">
        <v>43733</v>
      </c>
      <c r="E1728" s="44" t="s">
        <v>76</v>
      </c>
      <c r="F1728" t="s">
        <v>1305</v>
      </c>
      <c r="H1728" s="1">
        <v>69000</v>
      </c>
      <c r="I1728" s="1"/>
      <c r="J1728" s="1"/>
    </row>
    <row r="1729" spans="1:11" x14ac:dyDescent="0.25">
      <c r="A1729" s="33">
        <v>43709</v>
      </c>
      <c r="B1729" t="s">
        <v>282</v>
      </c>
      <c r="C1729" s="33" t="s">
        <v>224</v>
      </c>
      <c r="D1729" s="9">
        <v>43734</v>
      </c>
      <c r="E1729" s="44" t="s">
        <v>76</v>
      </c>
      <c r="F1729" t="s">
        <v>1302</v>
      </c>
      <c r="H1729" s="1">
        <v>23000</v>
      </c>
      <c r="I1729" s="1"/>
      <c r="J1729" s="1"/>
    </row>
    <row r="1730" spans="1:11" x14ac:dyDescent="0.25">
      <c r="A1730" s="33">
        <v>43709</v>
      </c>
      <c r="B1730" t="s">
        <v>282</v>
      </c>
      <c r="C1730" s="33" t="s">
        <v>224</v>
      </c>
      <c r="D1730" s="9">
        <v>43735</v>
      </c>
      <c r="E1730" s="44" t="s">
        <v>76</v>
      </c>
      <c r="F1730" t="s">
        <v>1298</v>
      </c>
      <c r="H1730" s="1">
        <v>20054</v>
      </c>
      <c r="I1730" s="1"/>
      <c r="J1730" s="1"/>
    </row>
    <row r="1731" spans="1:11" x14ac:dyDescent="0.25">
      <c r="A1731" s="33">
        <v>43709</v>
      </c>
      <c r="B1731" t="s">
        <v>282</v>
      </c>
      <c r="C1731" s="33" t="s">
        <v>224</v>
      </c>
      <c r="D1731" s="9">
        <v>43735</v>
      </c>
      <c r="E1731" s="44" t="s">
        <v>76</v>
      </c>
      <c r="F1731" t="s">
        <v>1303</v>
      </c>
      <c r="H1731" s="1">
        <v>23000</v>
      </c>
      <c r="I1731" s="1"/>
      <c r="J1731" s="1"/>
    </row>
    <row r="1732" spans="1:11" x14ac:dyDescent="0.25">
      <c r="A1732" s="33">
        <v>43709</v>
      </c>
      <c r="B1732" t="s">
        <v>282</v>
      </c>
      <c r="C1732" s="33" t="s">
        <v>224</v>
      </c>
      <c r="D1732" s="9">
        <v>43738</v>
      </c>
      <c r="E1732" s="44" t="s">
        <v>76</v>
      </c>
      <c r="F1732" t="s">
        <v>451</v>
      </c>
      <c r="H1732" s="1">
        <v>20000</v>
      </c>
      <c r="I1732" s="1"/>
      <c r="J1732" s="1"/>
    </row>
    <row r="1733" spans="1:11" x14ac:dyDescent="0.25">
      <c r="A1733" s="33">
        <v>43709</v>
      </c>
      <c r="B1733" t="s">
        <v>282</v>
      </c>
      <c r="C1733" s="33" t="s">
        <v>224</v>
      </c>
      <c r="D1733" s="9">
        <v>43738</v>
      </c>
      <c r="E1733" s="44" t="s">
        <v>76</v>
      </c>
      <c r="F1733" t="s">
        <v>430</v>
      </c>
      <c r="H1733" s="1">
        <v>20000</v>
      </c>
      <c r="I1733" s="1"/>
      <c r="J1733" s="1"/>
    </row>
    <row r="1734" spans="1:11" x14ac:dyDescent="0.25">
      <c r="A1734" s="33">
        <v>43709</v>
      </c>
      <c r="B1734" t="s">
        <v>282</v>
      </c>
      <c r="C1734" s="33" t="s">
        <v>224</v>
      </c>
      <c r="D1734" s="9">
        <v>43738</v>
      </c>
      <c r="E1734" s="44" t="s">
        <v>76</v>
      </c>
      <c r="F1734" t="s">
        <v>3</v>
      </c>
      <c r="H1734" s="1">
        <v>23000</v>
      </c>
      <c r="I1734" s="1"/>
      <c r="J1734" s="1"/>
    </row>
    <row r="1735" spans="1:11" x14ac:dyDescent="0.25">
      <c r="A1735" s="33">
        <v>43709</v>
      </c>
      <c r="B1735" t="s">
        <v>282</v>
      </c>
      <c r="C1735" s="33" t="s">
        <v>224</v>
      </c>
      <c r="D1735" s="9">
        <v>43738</v>
      </c>
      <c r="E1735" s="44" t="s">
        <v>76</v>
      </c>
      <c r="F1735" t="s">
        <v>135</v>
      </c>
      <c r="H1735" s="1">
        <v>23000</v>
      </c>
      <c r="I1735" s="1"/>
      <c r="J1735" s="1"/>
    </row>
    <row r="1736" spans="1:11" x14ac:dyDescent="0.25">
      <c r="A1736" s="33">
        <v>43709</v>
      </c>
      <c r="B1736" t="s">
        <v>282</v>
      </c>
      <c r="C1736" s="33" t="s">
        <v>224</v>
      </c>
      <c r="D1736" s="9">
        <v>43738</v>
      </c>
      <c r="E1736" s="44" t="s">
        <v>76</v>
      </c>
      <c r="F1736" t="s">
        <v>4</v>
      </c>
      <c r="H1736" s="1">
        <v>23000</v>
      </c>
      <c r="I1736" s="1"/>
      <c r="J1736" s="1"/>
    </row>
    <row r="1737" spans="1:11" x14ac:dyDescent="0.25">
      <c r="A1737" s="33">
        <v>43709</v>
      </c>
      <c r="B1737" t="s">
        <v>282</v>
      </c>
      <c r="C1737" s="33" t="s">
        <v>224</v>
      </c>
      <c r="D1737" s="9">
        <v>43738</v>
      </c>
      <c r="E1737" s="44" t="s">
        <v>76</v>
      </c>
      <c r="F1737" t="s">
        <v>764</v>
      </c>
      <c r="H1737" s="1">
        <v>23037</v>
      </c>
      <c r="I1737" s="1"/>
      <c r="J1737" s="1"/>
    </row>
    <row r="1738" spans="1:11" x14ac:dyDescent="0.25">
      <c r="A1738" s="33">
        <v>43709</v>
      </c>
      <c r="B1738" t="s">
        <v>282</v>
      </c>
      <c r="C1738" s="33" t="s">
        <v>224</v>
      </c>
      <c r="D1738" s="9">
        <v>43738</v>
      </c>
      <c r="E1738" s="44" t="s">
        <v>76</v>
      </c>
      <c r="F1738" t="s">
        <v>17</v>
      </c>
      <c r="H1738" s="1">
        <v>23072</v>
      </c>
      <c r="I1738" s="1"/>
      <c r="J1738" s="1"/>
    </row>
    <row r="1739" spans="1:11" x14ac:dyDescent="0.25">
      <c r="A1739" s="33">
        <v>43709</v>
      </c>
      <c r="B1739" t="s">
        <v>282</v>
      </c>
      <c r="C1739" s="33" t="s">
        <v>224</v>
      </c>
      <c r="D1739" s="9">
        <v>43738</v>
      </c>
      <c r="E1739" s="44" t="s">
        <v>76</v>
      </c>
      <c r="F1739" t="s">
        <v>24</v>
      </c>
      <c r="H1739" s="1">
        <v>46000</v>
      </c>
      <c r="I1739" s="1"/>
      <c r="J1739" s="1"/>
    </row>
    <row r="1740" spans="1:11" x14ac:dyDescent="0.25">
      <c r="A1740" s="212">
        <v>43709</v>
      </c>
      <c r="B1740" s="213" t="s">
        <v>282</v>
      </c>
      <c r="C1740" s="212" t="s">
        <v>224</v>
      </c>
      <c r="D1740" s="214">
        <v>43738</v>
      </c>
      <c r="E1740" s="215" t="s">
        <v>76</v>
      </c>
      <c r="F1740" s="213" t="s">
        <v>102</v>
      </c>
      <c r="G1740" s="213"/>
      <c r="H1740" s="216">
        <v>46006</v>
      </c>
      <c r="I1740" s="216"/>
      <c r="J1740" s="216"/>
      <c r="K1740" s="213"/>
    </row>
    <row r="1741" spans="1:11" x14ac:dyDescent="0.25">
      <c r="A1741" s="33">
        <v>43739</v>
      </c>
      <c r="B1741" t="s">
        <v>282</v>
      </c>
      <c r="C1741" s="33" t="s">
        <v>224</v>
      </c>
      <c r="D1741" s="9">
        <v>43739</v>
      </c>
      <c r="E1741" s="44" t="s">
        <v>76</v>
      </c>
      <c r="F1741" t="s">
        <v>1321</v>
      </c>
      <c r="H1741" s="1">
        <v>23000</v>
      </c>
      <c r="I1741" s="1"/>
      <c r="J1741" s="1"/>
    </row>
    <row r="1742" spans="1:11" x14ac:dyDescent="0.25">
      <c r="A1742" s="33">
        <v>43739</v>
      </c>
      <c r="B1742" t="s">
        <v>282</v>
      </c>
      <c r="C1742" s="33" t="s">
        <v>224</v>
      </c>
      <c r="D1742" s="9">
        <v>43739</v>
      </c>
      <c r="E1742" s="44" t="s">
        <v>76</v>
      </c>
      <c r="F1742" t="s">
        <v>464</v>
      </c>
      <c r="H1742" s="1">
        <v>23000</v>
      </c>
      <c r="I1742" s="1"/>
      <c r="J1742" s="1"/>
    </row>
    <row r="1743" spans="1:11" x14ac:dyDescent="0.25">
      <c r="A1743" s="33">
        <v>43739</v>
      </c>
      <c r="B1743" t="s">
        <v>282</v>
      </c>
      <c r="C1743" s="33" t="s">
        <v>224</v>
      </c>
      <c r="D1743" s="9">
        <v>43739</v>
      </c>
      <c r="E1743" s="44" t="s">
        <v>76</v>
      </c>
      <c r="F1743" t="s">
        <v>1327</v>
      </c>
      <c r="H1743" s="1">
        <v>73450</v>
      </c>
      <c r="I1743" s="1"/>
      <c r="J1743" s="1"/>
    </row>
    <row r="1744" spans="1:11" x14ac:dyDescent="0.25">
      <c r="A1744" s="33">
        <v>43739</v>
      </c>
      <c r="B1744" t="s">
        <v>282</v>
      </c>
      <c r="C1744" s="33" t="s">
        <v>224</v>
      </c>
      <c r="D1744" s="9">
        <v>43741</v>
      </c>
      <c r="E1744" s="44" t="s">
        <v>76</v>
      </c>
      <c r="F1744" t="s">
        <v>206</v>
      </c>
      <c r="H1744" s="1">
        <v>20000</v>
      </c>
      <c r="I1744" s="1"/>
      <c r="J1744" s="1"/>
    </row>
    <row r="1745" spans="1:10" x14ac:dyDescent="0.25">
      <c r="A1745" s="33">
        <v>43739</v>
      </c>
      <c r="B1745" t="s">
        <v>282</v>
      </c>
      <c r="C1745" s="33" t="s">
        <v>224</v>
      </c>
      <c r="D1745" s="9">
        <v>43741</v>
      </c>
      <c r="E1745" s="44" t="s">
        <v>76</v>
      </c>
      <c r="F1745" t="s">
        <v>1322</v>
      </c>
      <c r="H1745" s="1">
        <v>23000</v>
      </c>
      <c r="I1745" s="1"/>
      <c r="J1745" s="1"/>
    </row>
    <row r="1746" spans="1:10" x14ac:dyDescent="0.25">
      <c r="A1746" s="33">
        <v>43739</v>
      </c>
      <c r="B1746" t="s">
        <v>282</v>
      </c>
      <c r="C1746" s="33" t="s">
        <v>224</v>
      </c>
      <c r="D1746" s="9">
        <v>43742</v>
      </c>
      <c r="E1746" s="44" t="s">
        <v>76</v>
      </c>
      <c r="F1746" t="s">
        <v>21</v>
      </c>
      <c r="H1746" s="1">
        <v>23109</v>
      </c>
      <c r="I1746" s="1"/>
      <c r="J1746" s="1"/>
    </row>
    <row r="1747" spans="1:10" x14ac:dyDescent="0.25">
      <c r="A1747" s="33">
        <v>43739</v>
      </c>
      <c r="B1747" t="s">
        <v>282</v>
      </c>
      <c r="C1747" s="33" t="s">
        <v>224</v>
      </c>
      <c r="D1747" s="9">
        <v>43745</v>
      </c>
      <c r="E1747" s="44" t="s">
        <v>239</v>
      </c>
      <c r="F1747" t="s">
        <v>6</v>
      </c>
      <c r="H1747" s="1">
        <v>23000</v>
      </c>
      <c r="I1747" s="1"/>
      <c r="J1747" s="1"/>
    </row>
    <row r="1748" spans="1:10" x14ac:dyDescent="0.25">
      <c r="A1748" s="33">
        <v>43739</v>
      </c>
      <c r="B1748" t="s">
        <v>282</v>
      </c>
      <c r="C1748" s="33" t="s">
        <v>224</v>
      </c>
      <c r="D1748" s="9">
        <v>43745</v>
      </c>
      <c r="E1748" s="44" t="s">
        <v>239</v>
      </c>
      <c r="F1748" t="s">
        <v>417</v>
      </c>
      <c r="H1748" s="1">
        <v>23000</v>
      </c>
      <c r="I1748" s="1"/>
      <c r="J1748" s="1"/>
    </row>
    <row r="1749" spans="1:10" x14ac:dyDescent="0.25">
      <c r="A1749" s="33">
        <v>43739</v>
      </c>
      <c r="B1749" t="s">
        <v>282</v>
      </c>
      <c r="C1749" s="33" t="s">
        <v>224</v>
      </c>
      <c r="D1749" s="9">
        <v>43745</v>
      </c>
      <c r="E1749" s="44" t="s">
        <v>239</v>
      </c>
      <c r="F1749" t="s">
        <v>201</v>
      </c>
      <c r="H1749" s="1">
        <v>44000</v>
      </c>
      <c r="I1749" s="1"/>
      <c r="J1749" s="1"/>
    </row>
    <row r="1750" spans="1:10" x14ac:dyDescent="0.25">
      <c r="A1750" s="33">
        <v>43739</v>
      </c>
      <c r="B1750" t="s">
        <v>282</v>
      </c>
      <c r="C1750" s="33" t="s">
        <v>224</v>
      </c>
      <c r="D1750" s="9">
        <v>43747</v>
      </c>
      <c r="E1750" s="44" t="s">
        <v>76</v>
      </c>
      <c r="F1750" t="s">
        <v>140</v>
      </c>
      <c r="H1750" s="1">
        <v>23096</v>
      </c>
      <c r="I1750" s="1"/>
      <c r="J1750" s="1"/>
    </row>
    <row r="1751" spans="1:10" x14ac:dyDescent="0.25">
      <c r="A1751" s="33">
        <v>43739</v>
      </c>
      <c r="B1751" t="s">
        <v>282</v>
      </c>
      <c r="C1751" s="33" t="s">
        <v>224</v>
      </c>
      <c r="D1751" s="9">
        <v>43747</v>
      </c>
      <c r="E1751" s="44" t="s">
        <v>129</v>
      </c>
      <c r="F1751" t="s">
        <v>314</v>
      </c>
      <c r="H1751" s="1">
        <v>40039</v>
      </c>
      <c r="I1751" s="1"/>
      <c r="J1751" s="1"/>
    </row>
    <row r="1752" spans="1:10" x14ac:dyDescent="0.25">
      <c r="A1752" s="33">
        <v>43739</v>
      </c>
      <c r="B1752" t="s">
        <v>282</v>
      </c>
      <c r="C1752" s="33" t="s">
        <v>224</v>
      </c>
      <c r="D1752" s="9">
        <v>43747</v>
      </c>
      <c r="E1752" s="44" t="s">
        <v>76</v>
      </c>
      <c r="F1752" t="s">
        <v>1328</v>
      </c>
      <c r="H1752" s="1">
        <v>500000</v>
      </c>
      <c r="I1752" s="1"/>
      <c r="J1752" s="1"/>
    </row>
    <row r="1753" spans="1:10" x14ac:dyDescent="0.25">
      <c r="A1753" s="33">
        <v>43739</v>
      </c>
      <c r="B1753" t="s">
        <v>282</v>
      </c>
      <c r="C1753" s="33" t="s">
        <v>224</v>
      </c>
      <c r="D1753" s="9">
        <v>43749</v>
      </c>
      <c r="E1753" s="44" t="s">
        <v>76</v>
      </c>
      <c r="F1753" t="s">
        <v>87</v>
      </c>
      <c r="H1753" s="1">
        <v>20000</v>
      </c>
      <c r="I1753" s="1"/>
      <c r="J1753" s="1"/>
    </row>
    <row r="1754" spans="1:10" x14ac:dyDescent="0.25">
      <c r="A1754" s="33">
        <v>43739</v>
      </c>
      <c r="B1754" t="s">
        <v>282</v>
      </c>
      <c r="C1754" s="33" t="s">
        <v>224</v>
      </c>
      <c r="D1754" s="9">
        <v>43749</v>
      </c>
      <c r="E1754" s="44" t="s">
        <v>239</v>
      </c>
      <c r="F1754" t="s">
        <v>77</v>
      </c>
      <c r="H1754" s="1">
        <v>46000</v>
      </c>
      <c r="I1754" s="1"/>
      <c r="J1754" s="1"/>
    </row>
    <row r="1755" spans="1:10" x14ac:dyDescent="0.25">
      <c r="A1755" s="33">
        <v>43739</v>
      </c>
      <c r="B1755" t="s">
        <v>282</v>
      </c>
      <c r="C1755" s="33" t="s">
        <v>224</v>
      </c>
      <c r="D1755" s="9">
        <v>43752</v>
      </c>
      <c r="E1755" s="44" t="s">
        <v>239</v>
      </c>
      <c r="F1755" t="s">
        <v>13</v>
      </c>
      <c r="H1755" s="1">
        <v>23000</v>
      </c>
      <c r="I1755" s="1"/>
      <c r="J1755" s="1"/>
    </row>
    <row r="1756" spans="1:10" x14ac:dyDescent="0.25">
      <c r="A1756" s="33">
        <v>43739</v>
      </c>
      <c r="B1756" t="s">
        <v>282</v>
      </c>
      <c r="C1756" s="33" t="s">
        <v>224</v>
      </c>
      <c r="D1756" s="9">
        <v>43752</v>
      </c>
      <c r="E1756" s="44" t="s">
        <v>239</v>
      </c>
      <c r="F1756" t="s">
        <v>1323</v>
      </c>
      <c r="H1756" s="1">
        <v>23000</v>
      </c>
      <c r="I1756" s="1"/>
      <c r="J1756" s="1"/>
    </row>
    <row r="1757" spans="1:10" x14ac:dyDescent="0.25">
      <c r="A1757" s="33">
        <v>43739</v>
      </c>
      <c r="B1757" t="s">
        <v>282</v>
      </c>
      <c r="C1757" s="33" t="s">
        <v>224</v>
      </c>
      <c r="D1757" s="9">
        <v>43752</v>
      </c>
      <c r="E1757" s="44" t="s">
        <v>239</v>
      </c>
      <c r="F1757" t="s">
        <v>418</v>
      </c>
      <c r="H1757" s="1">
        <v>23000</v>
      </c>
      <c r="I1757" s="1"/>
      <c r="J1757" s="1"/>
    </row>
    <row r="1758" spans="1:10" x14ac:dyDescent="0.25">
      <c r="A1758" s="33">
        <v>43739</v>
      </c>
      <c r="B1758" t="s">
        <v>282</v>
      </c>
      <c r="C1758" s="33" t="s">
        <v>224</v>
      </c>
      <c r="D1758" s="9">
        <v>43752</v>
      </c>
      <c r="E1758" s="44" t="s">
        <v>239</v>
      </c>
      <c r="F1758" t="s">
        <v>412</v>
      </c>
      <c r="H1758" s="1">
        <v>207000</v>
      </c>
      <c r="I1758" s="1"/>
      <c r="J1758" s="1"/>
    </row>
    <row r="1759" spans="1:10" x14ac:dyDescent="0.25">
      <c r="A1759" s="33">
        <v>43739</v>
      </c>
      <c r="B1759" t="s">
        <v>282</v>
      </c>
      <c r="C1759" s="33" t="s">
        <v>224</v>
      </c>
      <c r="D1759" s="9">
        <v>43753</v>
      </c>
      <c r="E1759" s="44" t="s">
        <v>239</v>
      </c>
      <c r="F1759" t="s">
        <v>132</v>
      </c>
      <c r="H1759" s="1">
        <v>23100</v>
      </c>
      <c r="I1759" s="1"/>
      <c r="J1759" s="1"/>
    </row>
    <row r="1760" spans="1:10" x14ac:dyDescent="0.25">
      <c r="A1760" s="33">
        <v>43739</v>
      </c>
      <c r="B1760" t="s">
        <v>282</v>
      </c>
      <c r="C1760" s="33" t="s">
        <v>224</v>
      </c>
      <c r="D1760" s="9">
        <v>43754</v>
      </c>
      <c r="E1760" s="44" t="s">
        <v>76</v>
      </c>
      <c r="F1760" t="s">
        <v>413</v>
      </c>
      <c r="H1760" s="1">
        <v>23000</v>
      </c>
      <c r="I1760" s="1"/>
      <c r="J1760" s="1"/>
    </row>
    <row r="1761" spans="1:11" x14ac:dyDescent="0.25">
      <c r="A1761" s="33">
        <v>43739</v>
      </c>
      <c r="B1761" t="s">
        <v>282</v>
      </c>
      <c r="C1761" s="33" t="s">
        <v>224</v>
      </c>
      <c r="D1761" s="9">
        <v>43756</v>
      </c>
      <c r="E1761" s="44" t="s">
        <v>76</v>
      </c>
      <c r="F1761" t="s">
        <v>407</v>
      </c>
      <c r="H1761" s="1">
        <v>23000</v>
      </c>
      <c r="I1761" s="1"/>
      <c r="J1761" s="1"/>
    </row>
    <row r="1762" spans="1:11" x14ac:dyDescent="0.25">
      <c r="A1762" s="33">
        <v>43739</v>
      </c>
      <c r="B1762" t="s">
        <v>282</v>
      </c>
      <c r="C1762" s="33" t="s">
        <v>224</v>
      </c>
      <c r="D1762" s="9">
        <v>43760</v>
      </c>
      <c r="E1762" s="44" t="s">
        <v>76</v>
      </c>
      <c r="F1762" t="s">
        <v>1325</v>
      </c>
      <c r="H1762" s="1">
        <v>23080</v>
      </c>
      <c r="I1762" s="1"/>
      <c r="J1762" s="1"/>
    </row>
    <row r="1763" spans="1:11" x14ac:dyDescent="0.25">
      <c r="A1763" s="33">
        <v>43739</v>
      </c>
      <c r="B1763" t="s">
        <v>282</v>
      </c>
      <c r="C1763" s="33" t="s">
        <v>224</v>
      </c>
      <c r="D1763" s="9">
        <v>43761</v>
      </c>
      <c r="E1763" s="44" t="s">
        <v>76</v>
      </c>
      <c r="F1763" t="s">
        <v>93</v>
      </c>
      <c r="H1763" s="1">
        <v>23000</v>
      </c>
      <c r="I1763" s="1"/>
      <c r="J1763" s="1"/>
    </row>
    <row r="1764" spans="1:11" x14ac:dyDescent="0.25">
      <c r="A1764" s="33">
        <v>43739</v>
      </c>
      <c r="B1764" t="s">
        <v>282</v>
      </c>
      <c r="C1764" s="33" t="s">
        <v>224</v>
      </c>
      <c r="D1764" s="9">
        <v>43761</v>
      </c>
      <c r="E1764" s="44" t="s">
        <v>76</v>
      </c>
      <c r="F1764" t="s">
        <v>127</v>
      </c>
      <c r="H1764" s="1">
        <v>23000</v>
      </c>
      <c r="I1764" s="1"/>
      <c r="J1764" s="1"/>
    </row>
    <row r="1765" spans="1:11" x14ac:dyDescent="0.25">
      <c r="A1765" s="33">
        <v>43739</v>
      </c>
      <c r="B1765" t="s">
        <v>282</v>
      </c>
      <c r="C1765" s="33" t="s">
        <v>224</v>
      </c>
      <c r="D1765" s="9">
        <v>43761</v>
      </c>
      <c r="E1765" s="44" t="s">
        <v>239</v>
      </c>
      <c r="F1765" t="s">
        <v>1326</v>
      </c>
      <c r="H1765" s="1">
        <v>69000</v>
      </c>
      <c r="I1765" s="1"/>
      <c r="J1765" s="1"/>
    </row>
    <row r="1766" spans="1:11" x14ac:dyDescent="0.25">
      <c r="A1766" s="33">
        <v>43739</v>
      </c>
      <c r="B1766" t="s">
        <v>282</v>
      </c>
      <c r="C1766" s="33" t="s">
        <v>224</v>
      </c>
      <c r="D1766" s="9">
        <v>43766</v>
      </c>
      <c r="E1766" s="44" t="s">
        <v>239</v>
      </c>
      <c r="F1766" t="s">
        <v>505</v>
      </c>
      <c r="H1766" s="1">
        <v>23000</v>
      </c>
      <c r="I1766" s="1"/>
      <c r="J1766" s="1"/>
    </row>
    <row r="1767" spans="1:11" x14ac:dyDescent="0.25">
      <c r="A1767" s="33">
        <v>43739</v>
      </c>
      <c r="B1767" t="s">
        <v>282</v>
      </c>
      <c r="C1767" s="33" t="s">
        <v>224</v>
      </c>
      <c r="D1767" s="9">
        <v>43766</v>
      </c>
      <c r="E1767" s="44" t="s">
        <v>76</v>
      </c>
      <c r="F1767" t="s">
        <v>207</v>
      </c>
      <c r="H1767" s="1">
        <v>23025</v>
      </c>
      <c r="I1767" s="1"/>
      <c r="J1767" s="1"/>
    </row>
    <row r="1768" spans="1:11" x14ac:dyDescent="0.25">
      <c r="A1768" s="33">
        <v>43739</v>
      </c>
      <c r="B1768" t="s">
        <v>282</v>
      </c>
      <c r="C1768" s="33" t="s">
        <v>224</v>
      </c>
      <c r="D1768" s="9">
        <v>43767</v>
      </c>
      <c r="E1768" s="44" t="s">
        <v>76</v>
      </c>
      <c r="F1768" t="s">
        <v>1324</v>
      </c>
      <c r="H1768" s="1">
        <v>23000</v>
      </c>
      <c r="I1768" s="1"/>
      <c r="J1768" s="1"/>
    </row>
    <row r="1769" spans="1:11" x14ac:dyDescent="0.25">
      <c r="A1769" s="33">
        <v>43739</v>
      </c>
      <c r="B1769" t="s">
        <v>282</v>
      </c>
      <c r="C1769" s="33" t="s">
        <v>224</v>
      </c>
      <c r="D1769" s="9">
        <v>43767</v>
      </c>
      <c r="E1769" s="44" t="s">
        <v>76</v>
      </c>
      <c r="F1769" t="s">
        <v>198</v>
      </c>
      <c r="H1769" s="1">
        <v>23000</v>
      </c>
      <c r="I1769" s="1"/>
      <c r="J1769" s="1"/>
    </row>
    <row r="1770" spans="1:11" x14ac:dyDescent="0.25">
      <c r="A1770" s="33">
        <v>43739</v>
      </c>
      <c r="B1770" t="s">
        <v>282</v>
      </c>
      <c r="C1770" s="33" t="s">
        <v>224</v>
      </c>
      <c r="D1770" s="9">
        <v>43768</v>
      </c>
      <c r="E1770" s="44" t="s">
        <v>76</v>
      </c>
      <c r="F1770" t="s">
        <v>1320</v>
      </c>
      <c r="H1770" s="1">
        <v>20000</v>
      </c>
      <c r="I1770" s="1"/>
      <c r="J1770" s="1"/>
    </row>
    <row r="1771" spans="1:11" x14ac:dyDescent="0.25">
      <c r="A1771" s="212">
        <v>43739</v>
      </c>
      <c r="B1771" s="213" t="s">
        <v>282</v>
      </c>
      <c r="C1771" s="212" t="s">
        <v>224</v>
      </c>
      <c r="D1771" s="214">
        <v>43768</v>
      </c>
      <c r="E1771" s="215" t="s">
        <v>76</v>
      </c>
      <c r="F1771" s="213" t="s">
        <v>14</v>
      </c>
      <c r="G1771" s="213"/>
      <c r="H1771" s="216">
        <v>20000</v>
      </c>
      <c r="I1771" s="216"/>
      <c r="J1771" s="216"/>
      <c r="K1771" s="213"/>
    </row>
    <row r="1772" spans="1:11" x14ac:dyDescent="0.25">
      <c r="A1772" s="33">
        <v>43770</v>
      </c>
      <c r="B1772" t="s">
        <v>282</v>
      </c>
      <c r="C1772" s="33" t="s">
        <v>224</v>
      </c>
      <c r="D1772" s="9">
        <v>43773</v>
      </c>
      <c r="E1772" t="s">
        <v>76</v>
      </c>
      <c r="F1772" t="s">
        <v>131</v>
      </c>
      <c r="H1772" s="1">
        <v>20000</v>
      </c>
      <c r="I1772" s="1"/>
      <c r="J1772" s="1"/>
    </row>
    <row r="1773" spans="1:11" x14ac:dyDescent="0.25">
      <c r="A1773" s="33">
        <v>43770</v>
      </c>
      <c r="B1773" t="s">
        <v>282</v>
      </c>
      <c r="C1773" s="33" t="s">
        <v>224</v>
      </c>
      <c r="D1773" s="9">
        <v>43773</v>
      </c>
      <c r="E1773" t="s">
        <v>76</v>
      </c>
      <c r="F1773" t="s">
        <v>9</v>
      </c>
      <c r="H1773" s="1">
        <v>20000</v>
      </c>
      <c r="I1773" s="1"/>
      <c r="J1773" s="1"/>
    </row>
    <row r="1774" spans="1:11" x14ac:dyDescent="0.25">
      <c r="A1774" s="33">
        <v>43770</v>
      </c>
      <c r="B1774" t="s">
        <v>282</v>
      </c>
      <c r="C1774" s="33" t="s">
        <v>224</v>
      </c>
      <c r="D1774" s="9">
        <v>43773</v>
      </c>
      <c r="E1774" t="s">
        <v>76</v>
      </c>
      <c r="F1774" t="s">
        <v>206</v>
      </c>
      <c r="H1774" s="1">
        <v>20000</v>
      </c>
      <c r="I1774" s="1"/>
      <c r="J1774" s="1"/>
    </row>
    <row r="1775" spans="1:11" x14ac:dyDescent="0.25">
      <c r="A1775" s="33">
        <v>43770</v>
      </c>
      <c r="B1775" t="s">
        <v>282</v>
      </c>
      <c r="C1775" s="33" t="s">
        <v>224</v>
      </c>
      <c r="D1775" s="9">
        <v>43773</v>
      </c>
      <c r="E1775" t="s">
        <v>76</v>
      </c>
      <c r="F1775" t="s">
        <v>94</v>
      </c>
      <c r="H1775" s="1">
        <v>20054</v>
      </c>
      <c r="I1775" s="1"/>
      <c r="J1775" s="1"/>
    </row>
    <row r="1776" spans="1:11" x14ac:dyDescent="0.25">
      <c r="A1776" s="33">
        <v>43770</v>
      </c>
      <c r="B1776" t="s">
        <v>282</v>
      </c>
      <c r="C1776" s="33" t="s">
        <v>224</v>
      </c>
      <c r="D1776" s="9">
        <v>43773</v>
      </c>
      <c r="E1776" t="s">
        <v>76</v>
      </c>
      <c r="F1776" t="s">
        <v>3</v>
      </c>
      <c r="H1776" s="1">
        <v>23000</v>
      </c>
      <c r="I1776" s="1"/>
      <c r="J1776" s="1"/>
    </row>
    <row r="1777" spans="1:10" x14ac:dyDescent="0.25">
      <c r="A1777" s="33">
        <v>43770</v>
      </c>
      <c r="B1777" t="s">
        <v>282</v>
      </c>
      <c r="C1777" s="33" t="s">
        <v>224</v>
      </c>
      <c r="D1777" s="9">
        <v>43773</v>
      </c>
      <c r="E1777" t="s">
        <v>76</v>
      </c>
      <c r="F1777" t="s">
        <v>135</v>
      </c>
      <c r="H1777" s="1">
        <v>23000</v>
      </c>
      <c r="I1777" s="1"/>
      <c r="J1777" s="1"/>
    </row>
    <row r="1778" spans="1:10" x14ac:dyDescent="0.25">
      <c r="A1778" s="33">
        <v>43770</v>
      </c>
      <c r="B1778" t="s">
        <v>282</v>
      </c>
      <c r="C1778" s="33" t="s">
        <v>224</v>
      </c>
      <c r="D1778" s="9">
        <v>43773</v>
      </c>
      <c r="E1778" t="s">
        <v>76</v>
      </c>
      <c r="F1778" t="s">
        <v>1341</v>
      </c>
      <c r="H1778" s="1">
        <v>23000</v>
      </c>
      <c r="I1778" s="1"/>
      <c r="J1778" s="1"/>
    </row>
    <row r="1779" spans="1:10" x14ac:dyDescent="0.25">
      <c r="A1779" s="33">
        <v>43770</v>
      </c>
      <c r="B1779" t="s">
        <v>282</v>
      </c>
      <c r="C1779" s="33" t="s">
        <v>224</v>
      </c>
      <c r="D1779" s="9">
        <v>43773</v>
      </c>
      <c r="E1779" t="s">
        <v>76</v>
      </c>
      <c r="F1779" t="s">
        <v>464</v>
      </c>
      <c r="H1779" s="1">
        <v>23000</v>
      </c>
      <c r="I1779" s="1"/>
      <c r="J1779" s="1"/>
    </row>
    <row r="1780" spans="1:10" x14ac:dyDescent="0.25">
      <c r="A1780" s="33">
        <v>43770</v>
      </c>
      <c r="B1780" t="s">
        <v>282</v>
      </c>
      <c r="C1780" s="33" t="s">
        <v>224</v>
      </c>
      <c r="D1780" s="9">
        <v>43773</v>
      </c>
      <c r="E1780" t="s">
        <v>76</v>
      </c>
      <c r="F1780" t="s">
        <v>2</v>
      </c>
      <c r="H1780" s="1">
        <v>23000</v>
      </c>
      <c r="I1780" s="1"/>
      <c r="J1780" s="1"/>
    </row>
    <row r="1781" spans="1:10" x14ac:dyDescent="0.25">
      <c r="A1781" s="33">
        <v>43770</v>
      </c>
      <c r="B1781" t="s">
        <v>282</v>
      </c>
      <c r="C1781" s="33" t="s">
        <v>224</v>
      </c>
      <c r="D1781" s="9">
        <v>43773</v>
      </c>
      <c r="E1781" t="s">
        <v>1342</v>
      </c>
      <c r="F1781" t="s">
        <v>13</v>
      </c>
      <c r="H1781" s="1">
        <v>23000</v>
      </c>
      <c r="I1781" s="1"/>
      <c r="J1781" s="1"/>
    </row>
    <row r="1782" spans="1:10" x14ac:dyDescent="0.25">
      <c r="A1782" s="33">
        <v>43770</v>
      </c>
      <c r="B1782" t="s">
        <v>282</v>
      </c>
      <c r="C1782" s="33" t="s">
        <v>224</v>
      </c>
      <c r="D1782" s="9">
        <v>43773</v>
      </c>
      <c r="E1782" t="s">
        <v>76</v>
      </c>
      <c r="F1782" t="s">
        <v>764</v>
      </c>
      <c r="H1782" s="1">
        <v>23037</v>
      </c>
      <c r="I1782" s="1"/>
      <c r="J1782" s="1"/>
    </row>
    <row r="1783" spans="1:10" x14ac:dyDescent="0.25">
      <c r="A1783" s="33">
        <v>43770</v>
      </c>
      <c r="B1783" t="s">
        <v>282</v>
      </c>
      <c r="C1783" s="33" t="s">
        <v>224</v>
      </c>
      <c r="D1783" s="9">
        <v>43773</v>
      </c>
      <c r="E1783" t="s">
        <v>76</v>
      </c>
      <c r="F1783" t="s">
        <v>17</v>
      </c>
      <c r="H1783" s="1">
        <v>23072</v>
      </c>
      <c r="I1783" s="1"/>
      <c r="J1783" s="1"/>
    </row>
    <row r="1784" spans="1:10" x14ac:dyDescent="0.25">
      <c r="A1784" s="33">
        <v>43770</v>
      </c>
      <c r="B1784" t="s">
        <v>282</v>
      </c>
      <c r="C1784" s="33" t="s">
        <v>224</v>
      </c>
      <c r="D1784" s="9">
        <v>43773</v>
      </c>
      <c r="E1784" t="s">
        <v>76</v>
      </c>
      <c r="F1784" t="s">
        <v>1343</v>
      </c>
      <c r="H1784" s="1">
        <v>59300</v>
      </c>
      <c r="I1784" s="1"/>
      <c r="J1784" s="1"/>
    </row>
    <row r="1785" spans="1:10" x14ac:dyDescent="0.25">
      <c r="A1785" s="33">
        <v>43770</v>
      </c>
      <c r="B1785" t="s">
        <v>282</v>
      </c>
      <c r="C1785" s="33" t="s">
        <v>224</v>
      </c>
      <c r="D1785" s="9">
        <v>43773</v>
      </c>
      <c r="E1785" t="s">
        <v>76</v>
      </c>
      <c r="F1785" t="s">
        <v>1346</v>
      </c>
      <c r="H1785" s="1">
        <v>100000</v>
      </c>
      <c r="I1785" s="1"/>
      <c r="J1785" s="1"/>
    </row>
    <row r="1786" spans="1:10" x14ac:dyDescent="0.25">
      <c r="A1786" s="33">
        <v>43770</v>
      </c>
      <c r="B1786" t="s">
        <v>282</v>
      </c>
      <c r="C1786" s="33" t="s">
        <v>224</v>
      </c>
      <c r="D1786" s="9">
        <v>43774</v>
      </c>
      <c r="E1786" t="s">
        <v>76</v>
      </c>
      <c r="F1786" t="s">
        <v>1345</v>
      </c>
      <c r="H1786" s="1">
        <v>92051</v>
      </c>
      <c r="I1786" s="1"/>
      <c r="J1786" s="1"/>
    </row>
    <row r="1787" spans="1:10" x14ac:dyDescent="0.25">
      <c r="A1787" s="33">
        <v>43770</v>
      </c>
      <c r="B1787" t="s">
        <v>282</v>
      </c>
      <c r="C1787" s="33" t="s">
        <v>224</v>
      </c>
      <c r="D1787" s="9">
        <v>43776</v>
      </c>
      <c r="E1787" t="s">
        <v>76</v>
      </c>
      <c r="F1787" t="s">
        <v>21</v>
      </c>
      <c r="H1787" s="1">
        <v>23109</v>
      </c>
      <c r="I1787" s="1"/>
      <c r="J1787" s="1"/>
    </row>
    <row r="1788" spans="1:10" x14ac:dyDescent="0.25">
      <c r="A1788" s="33">
        <v>43770</v>
      </c>
      <c r="B1788" t="s">
        <v>282</v>
      </c>
      <c r="C1788" s="33" t="s">
        <v>224</v>
      </c>
      <c r="D1788" s="9">
        <v>43776</v>
      </c>
      <c r="E1788" t="s">
        <v>76</v>
      </c>
      <c r="F1788" t="s">
        <v>1344</v>
      </c>
      <c r="H1788" s="1">
        <v>92000</v>
      </c>
      <c r="I1788" s="1"/>
      <c r="J1788" s="1"/>
    </row>
    <row r="1789" spans="1:10" x14ac:dyDescent="0.25">
      <c r="A1789" s="33">
        <v>43770</v>
      </c>
      <c r="B1789" t="s">
        <v>282</v>
      </c>
      <c r="C1789" s="33" t="s">
        <v>224</v>
      </c>
      <c r="D1789" s="9">
        <v>43777</v>
      </c>
      <c r="E1789" t="s">
        <v>76</v>
      </c>
      <c r="F1789" t="s">
        <v>313</v>
      </c>
      <c r="H1789" s="1">
        <v>23000</v>
      </c>
      <c r="I1789" s="1"/>
      <c r="J1789" s="1"/>
    </row>
    <row r="1790" spans="1:10" x14ac:dyDescent="0.25">
      <c r="A1790" s="33">
        <v>43770</v>
      </c>
      <c r="B1790" t="s">
        <v>282</v>
      </c>
      <c r="C1790" s="33" t="s">
        <v>224</v>
      </c>
      <c r="D1790" s="9">
        <v>43777</v>
      </c>
      <c r="E1790" t="s">
        <v>1342</v>
      </c>
      <c r="F1790" t="s">
        <v>132</v>
      </c>
      <c r="H1790" s="1">
        <v>23100</v>
      </c>
      <c r="I1790" s="1"/>
      <c r="J1790" s="1"/>
    </row>
    <row r="1791" spans="1:10" x14ac:dyDescent="0.25">
      <c r="A1791" s="33">
        <v>43770</v>
      </c>
      <c r="B1791" t="s">
        <v>282</v>
      </c>
      <c r="C1791" s="33" t="s">
        <v>224</v>
      </c>
      <c r="D1791" s="9">
        <v>43780</v>
      </c>
      <c r="E1791" t="s">
        <v>76</v>
      </c>
      <c r="F1791" t="s">
        <v>417</v>
      </c>
      <c r="H1791" s="1">
        <v>23000</v>
      </c>
      <c r="I1791" s="1"/>
      <c r="J1791" s="1"/>
    </row>
    <row r="1792" spans="1:10" x14ac:dyDescent="0.25">
      <c r="A1792" s="33">
        <v>43770</v>
      </c>
      <c r="B1792" t="s">
        <v>282</v>
      </c>
      <c r="C1792" s="33" t="s">
        <v>224</v>
      </c>
      <c r="D1792" s="9">
        <v>43781</v>
      </c>
      <c r="E1792" t="s">
        <v>76</v>
      </c>
      <c r="F1792" t="s">
        <v>874</v>
      </c>
      <c r="H1792" s="1">
        <v>23000</v>
      </c>
      <c r="I1792" s="1"/>
      <c r="J1792" s="1"/>
    </row>
    <row r="1793" spans="1:11" x14ac:dyDescent="0.25">
      <c r="A1793" s="33">
        <v>43770</v>
      </c>
      <c r="B1793" t="s">
        <v>282</v>
      </c>
      <c r="C1793" s="33" t="s">
        <v>224</v>
      </c>
      <c r="D1793" s="9">
        <v>43783</v>
      </c>
      <c r="E1793" t="s">
        <v>76</v>
      </c>
      <c r="F1793" t="s">
        <v>413</v>
      </c>
      <c r="H1793" s="1">
        <v>46000</v>
      </c>
      <c r="I1793" s="1"/>
      <c r="J1793" s="1"/>
    </row>
    <row r="1794" spans="1:11" x14ac:dyDescent="0.25">
      <c r="A1794" s="33">
        <v>43770</v>
      </c>
      <c r="B1794" t="s">
        <v>282</v>
      </c>
      <c r="C1794" s="33" t="s">
        <v>224</v>
      </c>
      <c r="D1794" s="9">
        <v>43787</v>
      </c>
      <c r="E1794" t="s">
        <v>76</v>
      </c>
      <c r="F1794" t="s">
        <v>127</v>
      </c>
      <c r="H1794" s="1">
        <v>23000</v>
      </c>
      <c r="I1794" s="1"/>
      <c r="J1794" s="1"/>
    </row>
    <row r="1795" spans="1:11" x14ac:dyDescent="0.25">
      <c r="A1795" s="33">
        <v>43770</v>
      </c>
      <c r="B1795" t="s">
        <v>282</v>
      </c>
      <c r="C1795" s="33" t="s">
        <v>224</v>
      </c>
      <c r="D1795" s="9">
        <v>43787</v>
      </c>
      <c r="E1795" t="s">
        <v>76</v>
      </c>
      <c r="F1795" t="s">
        <v>143</v>
      </c>
      <c r="H1795" s="1">
        <v>23000</v>
      </c>
      <c r="I1795" s="1"/>
      <c r="J1795" s="1"/>
    </row>
    <row r="1796" spans="1:11" x14ac:dyDescent="0.25">
      <c r="A1796" s="33">
        <v>43770</v>
      </c>
      <c r="B1796" t="s">
        <v>282</v>
      </c>
      <c r="C1796" s="33" t="s">
        <v>224</v>
      </c>
      <c r="D1796" s="9">
        <v>43787</v>
      </c>
      <c r="E1796" t="s">
        <v>76</v>
      </c>
      <c r="F1796" t="s">
        <v>207</v>
      </c>
      <c r="H1796" s="1">
        <v>46025</v>
      </c>
      <c r="I1796" s="1"/>
      <c r="J1796" s="1"/>
    </row>
    <row r="1797" spans="1:11" x14ac:dyDescent="0.25">
      <c r="A1797" s="33">
        <v>43770</v>
      </c>
      <c r="B1797" t="s">
        <v>282</v>
      </c>
      <c r="C1797" s="33" t="s">
        <v>224</v>
      </c>
      <c r="D1797" s="9">
        <v>43790</v>
      </c>
      <c r="E1797" t="s">
        <v>76</v>
      </c>
      <c r="F1797" t="s">
        <v>140</v>
      </c>
      <c r="H1797" s="1">
        <v>23096</v>
      </c>
      <c r="I1797" s="1"/>
      <c r="J1797" s="1"/>
    </row>
    <row r="1798" spans="1:11" x14ac:dyDescent="0.25">
      <c r="A1798" s="33">
        <v>43770</v>
      </c>
      <c r="B1798" t="s">
        <v>282</v>
      </c>
      <c r="C1798" s="33" t="s">
        <v>224</v>
      </c>
      <c r="D1798" s="9">
        <v>43794</v>
      </c>
      <c r="E1798" t="s">
        <v>76</v>
      </c>
      <c r="F1798" t="s">
        <v>1296</v>
      </c>
      <c r="H1798" s="1">
        <v>20000</v>
      </c>
      <c r="I1798" s="1"/>
      <c r="J1798" s="1"/>
    </row>
    <row r="1799" spans="1:11" x14ac:dyDescent="0.25">
      <c r="A1799" s="33">
        <v>43770</v>
      </c>
      <c r="B1799" t="s">
        <v>282</v>
      </c>
      <c r="C1799" s="33" t="s">
        <v>224</v>
      </c>
      <c r="D1799" s="9">
        <v>43794</v>
      </c>
      <c r="E1799" t="s">
        <v>76</v>
      </c>
      <c r="F1799" t="s">
        <v>1297</v>
      </c>
      <c r="H1799" s="1">
        <v>20000</v>
      </c>
      <c r="I1799" s="1"/>
      <c r="J1799" s="1"/>
    </row>
    <row r="1800" spans="1:11" x14ac:dyDescent="0.25">
      <c r="A1800" s="33">
        <v>43770</v>
      </c>
      <c r="B1800" t="s">
        <v>282</v>
      </c>
      <c r="C1800" s="33" t="s">
        <v>224</v>
      </c>
      <c r="D1800" s="9">
        <v>43794</v>
      </c>
      <c r="E1800" t="s">
        <v>76</v>
      </c>
      <c r="F1800" t="s">
        <v>93</v>
      </c>
      <c r="H1800" s="1">
        <v>23000</v>
      </c>
      <c r="I1800" s="1"/>
      <c r="J1800" s="1"/>
    </row>
    <row r="1801" spans="1:11" x14ac:dyDescent="0.25">
      <c r="A1801" s="33">
        <v>43770</v>
      </c>
      <c r="B1801" t="s">
        <v>282</v>
      </c>
      <c r="C1801" s="33" t="s">
        <v>224</v>
      </c>
      <c r="D1801" s="9">
        <v>43794</v>
      </c>
      <c r="E1801" t="s">
        <v>76</v>
      </c>
      <c r="F1801" t="s">
        <v>18</v>
      </c>
      <c r="H1801" s="1">
        <v>23080</v>
      </c>
      <c r="I1801" s="1"/>
      <c r="J1801" s="1"/>
    </row>
    <row r="1802" spans="1:11" x14ac:dyDescent="0.25">
      <c r="A1802" s="33">
        <v>43770</v>
      </c>
      <c r="B1802" t="s">
        <v>282</v>
      </c>
      <c r="C1802" s="33" t="s">
        <v>224</v>
      </c>
      <c r="D1802" s="9">
        <v>43794</v>
      </c>
      <c r="E1802" t="s">
        <v>239</v>
      </c>
      <c r="F1802" t="s">
        <v>505</v>
      </c>
      <c r="H1802" s="1">
        <v>50000</v>
      </c>
      <c r="I1802" s="1"/>
      <c r="J1802" s="1"/>
    </row>
    <row r="1803" spans="1:11" x14ac:dyDescent="0.25">
      <c r="A1803" s="33">
        <v>43770</v>
      </c>
      <c r="B1803" t="s">
        <v>282</v>
      </c>
      <c r="C1803" s="33" t="s">
        <v>224</v>
      </c>
      <c r="D1803" s="9">
        <v>43794</v>
      </c>
      <c r="E1803" t="s">
        <v>76</v>
      </c>
      <c r="F1803" t="s">
        <v>80</v>
      </c>
      <c r="H1803" s="1">
        <v>69000</v>
      </c>
      <c r="I1803" s="1"/>
      <c r="J1803" s="1"/>
    </row>
    <row r="1804" spans="1:11" x14ac:dyDescent="0.25">
      <c r="A1804" s="33">
        <v>43770</v>
      </c>
      <c r="B1804" t="s">
        <v>282</v>
      </c>
      <c r="C1804" s="33" t="s">
        <v>224</v>
      </c>
      <c r="D1804" s="9">
        <v>43797</v>
      </c>
      <c r="E1804" t="s">
        <v>76</v>
      </c>
      <c r="F1804" t="s">
        <v>14</v>
      </c>
      <c r="H1804" s="1">
        <v>20000</v>
      </c>
      <c r="I1804" s="1"/>
      <c r="J1804" s="1"/>
    </row>
    <row r="1805" spans="1:11" x14ac:dyDescent="0.25">
      <c r="A1805" s="33">
        <v>43770</v>
      </c>
      <c r="B1805" t="s">
        <v>282</v>
      </c>
      <c r="C1805" s="33" t="s">
        <v>224</v>
      </c>
      <c r="D1805" s="9">
        <v>43797</v>
      </c>
      <c r="E1805" t="s">
        <v>76</v>
      </c>
      <c r="F1805" t="s">
        <v>3</v>
      </c>
      <c r="H1805" s="1">
        <v>23000</v>
      </c>
      <c r="I1805" s="1"/>
      <c r="J1805" s="1"/>
    </row>
    <row r="1806" spans="1:11" x14ac:dyDescent="0.25">
      <c r="A1806" s="33">
        <v>43770</v>
      </c>
      <c r="B1806" t="s">
        <v>282</v>
      </c>
      <c r="C1806" s="33" t="s">
        <v>224</v>
      </c>
      <c r="D1806" s="9">
        <v>43797</v>
      </c>
      <c r="E1806" t="s">
        <v>76</v>
      </c>
      <c r="F1806" t="s">
        <v>135</v>
      </c>
      <c r="H1806" s="1">
        <v>23000</v>
      </c>
      <c r="I1806" s="1"/>
      <c r="J1806" s="1"/>
    </row>
    <row r="1807" spans="1:11" x14ac:dyDescent="0.25">
      <c r="A1807" s="33">
        <v>43770</v>
      </c>
      <c r="B1807" t="s">
        <v>282</v>
      </c>
      <c r="C1807" s="33" t="s">
        <v>224</v>
      </c>
      <c r="D1807" s="9">
        <v>43797</v>
      </c>
      <c r="E1807" t="s">
        <v>76</v>
      </c>
      <c r="F1807" t="s">
        <v>198</v>
      </c>
      <c r="H1807" s="1">
        <v>23000</v>
      </c>
      <c r="I1807" s="1"/>
      <c r="J1807" s="1"/>
    </row>
    <row r="1808" spans="1:11" x14ac:dyDescent="0.25">
      <c r="A1808" s="217">
        <v>43770</v>
      </c>
      <c r="B1808" s="218" t="s">
        <v>282</v>
      </c>
      <c r="C1808" s="217" t="s">
        <v>224</v>
      </c>
      <c r="D1808" s="219">
        <v>43797</v>
      </c>
      <c r="E1808" s="218" t="s">
        <v>76</v>
      </c>
      <c r="F1808" s="218" t="s">
        <v>21</v>
      </c>
      <c r="G1808" s="218"/>
      <c r="H1808" s="229">
        <v>23109</v>
      </c>
      <c r="I1808" s="229"/>
      <c r="J1808" s="229"/>
      <c r="K1808" s="218"/>
    </row>
    <row r="1809" spans="1:10" x14ac:dyDescent="0.25">
      <c r="A1809" s="33">
        <v>43800</v>
      </c>
      <c r="B1809" t="s">
        <v>282</v>
      </c>
      <c r="C1809" s="33" t="s">
        <v>224</v>
      </c>
      <c r="D1809" s="9">
        <v>43801</v>
      </c>
      <c r="E1809" t="s">
        <v>76</v>
      </c>
      <c r="F1809" t="s">
        <v>430</v>
      </c>
      <c r="H1809" s="1">
        <v>20000</v>
      </c>
      <c r="I1809" s="1"/>
      <c r="J1809" s="1"/>
    </row>
    <row r="1810" spans="1:10" x14ac:dyDescent="0.25">
      <c r="A1810" s="33">
        <v>43800</v>
      </c>
      <c r="B1810" t="s">
        <v>282</v>
      </c>
      <c r="C1810" s="33" t="s">
        <v>224</v>
      </c>
      <c r="D1810" s="9">
        <v>43801</v>
      </c>
      <c r="E1810" t="s">
        <v>76</v>
      </c>
      <c r="F1810" t="s">
        <v>206</v>
      </c>
      <c r="H1810" s="1">
        <v>20000</v>
      </c>
      <c r="I1810" s="1"/>
      <c r="J1810" s="1"/>
    </row>
    <row r="1811" spans="1:10" x14ac:dyDescent="0.25">
      <c r="A1811" s="33">
        <v>43800</v>
      </c>
      <c r="B1811" t="s">
        <v>282</v>
      </c>
      <c r="C1811" s="33" t="s">
        <v>224</v>
      </c>
      <c r="D1811" s="9">
        <v>43801</v>
      </c>
      <c r="E1811" t="s">
        <v>76</v>
      </c>
      <c r="F1811" t="s">
        <v>4</v>
      </c>
      <c r="H1811" s="1">
        <v>23000</v>
      </c>
      <c r="I1811" s="1"/>
      <c r="J1811" s="1"/>
    </row>
    <row r="1812" spans="1:10" x14ac:dyDescent="0.25">
      <c r="A1812" s="33">
        <v>43800</v>
      </c>
      <c r="B1812" t="s">
        <v>282</v>
      </c>
      <c r="C1812" s="33" t="s">
        <v>224</v>
      </c>
      <c r="D1812" s="9">
        <v>43801</v>
      </c>
      <c r="E1812" t="s">
        <v>76</v>
      </c>
      <c r="F1812" t="s">
        <v>464</v>
      </c>
      <c r="H1812" s="1">
        <v>23000</v>
      </c>
      <c r="I1812" s="1"/>
      <c r="J1812" s="1"/>
    </row>
    <row r="1813" spans="1:10" x14ac:dyDescent="0.25">
      <c r="A1813" s="33">
        <v>43800</v>
      </c>
      <c r="B1813" t="s">
        <v>282</v>
      </c>
      <c r="C1813" s="33" t="s">
        <v>224</v>
      </c>
      <c r="D1813" s="9">
        <v>43801</v>
      </c>
      <c r="E1813" t="s">
        <v>76</v>
      </c>
      <c r="F1813" t="s">
        <v>2</v>
      </c>
      <c r="H1813" s="1">
        <v>23000</v>
      </c>
      <c r="I1813" s="1"/>
      <c r="J1813" s="1"/>
    </row>
    <row r="1814" spans="1:10" x14ac:dyDescent="0.25">
      <c r="A1814" s="33">
        <v>43800</v>
      </c>
      <c r="B1814" t="s">
        <v>282</v>
      </c>
      <c r="C1814" s="33" t="s">
        <v>224</v>
      </c>
      <c r="D1814" s="9">
        <v>43801</v>
      </c>
      <c r="E1814" t="s">
        <v>1342</v>
      </c>
      <c r="F1814" t="s">
        <v>313</v>
      </c>
      <c r="H1814" s="1">
        <v>23000</v>
      </c>
      <c r="I1814" s="1"/>
      <c r="J1814" s="1"/>
    </row>
    <row r="1815" spans="1:10" x14ac:dyDescent="0.25">
      <c r="A1815" s="33">
        <v>43800</v>
      </c>
      <c r="B1815" t="s">
        <v>282</v>
      </c>
      <c r="C1815" s="33" t="s">
        <v>224</v>
      </c>
      <c r="D1815" s="9">
        <v>43801</v>
      </c>
      <c r="E1815" t="s">
        <v>76</v>
      </c>
      <c r="F1815" t="s">
        <v>764</v>
      </c>
      <c r="H1815" s="1">
        <v>23037</v>
      </c>
      <c r="I1815" s="1"/>
      <c r="J1815" s="1"/>
    </row>
    <row r="1816" spans="1:10" x14ac:dyDescent="0.25">
      <c r="A1816" s="33">
        <v>43800</v>
      </c>
      <c r="B1816" t="s">
        <v>282</v>
      </c>
      <c r="C1816" s="33" t="s">
        <v>224</v>
      </c>
      <c r="D1816" s="9">
        <v>43801</v>
      </c>
      <c r="E1816" t="s">
        <v>76</v>
      </c>
      <c r="F1816" t="s">
        <v>17</v>
      </c>
      <c r="H1816" s="1">
        <v>23072</v>
      </c>
      <c r="I1816" s="1"/>
      <c r="J1816" s="1"/>
    </row>
    <row r="1817" spans="1:10" x14ac:dyDescent="0.25">
      <c r="A1817" s="33">
        <v>43800</v>
      </c>
      <c r="B1817" t="s">
        <v>282</v>
      </c>
      <c r="C1817" s="33" t="s">
        <v>224</v>
      </c>
      <c r="D1817" s="9">
        <v>43801</v>
      </c>
      <c r="E1817" t="s">
        <v>76</v>
      </c>
      <c r="F1817" t="s">
        <v>132</v>
      </c>
      <c r="H1817" s="1">
        <v>23100</v>
      </c>
      <c r="I1817" s="1"/>
      <c r="J1817" s="1"/>
    </row>
    <row r="1818" spans="1:10" x14ac:dyDescent="0.25">
      <c r="A1818" s="33">
        <v>43800</v>
      </c>
      <c r="B1818" t="s">
        <v>282</v>
      </c>
      <c r="C1818" s="33" t="s">
        <v>224</v>
      </c>
      <c r="D1818" s="9">
        <v>43801</v>
      </c>
      <c r="E1818" t="s">
        <v>76</v>
      </c>
      <c r="F1818" t="s">
        <v>983</v>
      </c>
      <c r="H1818" s="1">
        <v>30380</v>
      </c>
      <c r="I1818" s="1"/>
      <c r="J1818" s="1"/>
    </row>
    <row r="1819" spans="1:10" x14ac:dyDescent="0.25">
      <c r="A1819" s="33">
        <v>43800</v>
      </c>
      <c r="B1819" t="s">
        <v>282</v>
      </c>
      <c r="C1819" s="33" t="s">
        <v>224</v>
      </c>
      <c r="D1819" s="9">
        <v>43804</v>
      </c>
      <c r="E1819" t="s">
        <v>76</v>
      </c>
      <c r="F1819" t="s">
        <v>261</v>
      </c>
      <c r="H1819" s="1">
        <v>46000</v>
      </c>
      <c r="I1819" s="1"/>
      <c r="J1819" s="1"/>
    </row>
    <row r="1820" spans="1:10" x14ac:dyDescent="0.25">
      <c r="A1820" s="33">
        <v>43800</v>
      </c>
      <c r="B1820" t="s">
        <v>282</v>
      </c>
      <c r="C1820" s="33" t="s">
        <v>224</v>
      </c>
      <c r="D1820" s="9">
        <v>43805</v>
      </c>
      <c r="E1820" t="s">
        <v>76</v>
      </c>
      <c r="F1820" t="s">
        <v>509</v>
      </c>
      <c r="H1820" s="1">
        <v>138049</v>
      </c>
      <c r="I1820" s="1"/>
      <c r="J1820" s="1"/>
    </row>
    <row r="1821" spans="1:10" x14ac:dyDescent="0.25">
      <c r="A1821" s="33">
        <v>43800</v>
      </c>
      <c r="B1821" t="s">
        <v>282</v>
      </c>
      <c r="C1821" s="33" t="s">
        <v>224</v>
      </c>
      <c r="D1821" s="9">
        <v>43808</v>
      </c>
      <c r="E1821" t="s">
        <v>1342</v>
      </c>
      <c r="F1821" t="s">
        <v>1371</v>
      </c>
      <c r="H1821" s="1">
        <v>23000</v>
      </c>
      <c r="I1821" s="1"/>
      <c r="J1821" s="1"/>
    </row>
    <row r="1822" spans="1:10" x14ac:dyDescent="0.25">
      <c r="A1822" s="33">
        <v>43800</v>
      </c>
      <c r="B1822" t="s">
        <v>282</v>
      </c>
      <c r="C1822" s="33" t="s">
        <v>224</v>
      </c>
      <c r="D1822" s="9">
        <v>43808</v>
      </c>
      <c r="E1822" t="s">
        <v>1131</v>
      </c>
      <c r="F1822" t="s">
        <v>1376</v>
      </c>
      <c r="H1822" s="1">
        <v>40000</v>
      </c>
      <c r="I1822" s="1"/>
      <c r="J1822" s="1"/>
    </row>
    <row r="1823" spans="1:10" x14ac:dyDescent="0.25">
      <c r="A1823" s="33">
        <v>43800</v>
      </c>
      <c r="B1823" t="s">
        <v>282</v>
      </c>
      <c r="C1823" s="33" t="s">
        <v>224</v>
      </c>
      <c r="D1823" s="9">
        <v>43808</v>
      </c>
      <c r="E1823" t="s">
        <v>129</v>
      </c>
      <c r="F1823" t="s">
        <v>1377</v>
      </c>
      <c r="H1823" s="1">
        <v>230000</v>
      </c>
      <c r="I1823" s="1"/>
      <c r="J1823" s="1"/>
    </row>
    <row r="1824" spans="1:10" x14ac:dyDescent="0.25">
      <c r="A1824" s="33">
        <v>43800</v>
      </c>
      <c r="B1824" t="s">
        <v>282</v>
      </c>
      <c r="C1824" s="33" t="s">
        <v>224</v>
      </c>
      <c r="D1824" s="9">
        <v>43809</v>
      </c>
      <c r="E1824" t="s">
        <v>239</v>
      </c>
      <c r="F1824" t="s">
        <v>77</v>
      </c>
      <c r="H1824" s="1">
        <v>46000</v>
      </c>
      <c r="I1824" s="1"/>
      <c r="J1824" s="1"/>
    </row>
    <row r="1825" spans="1:10" x14ac:dyDescent="0.25">
      <c r="A1825" s="33">
        <v>43800</v>
      </c>
      <c r="B1825" t="s">
        <v>282</v>
      </c>
      <c r="C1825" s="33" t="s">
        <v>224</v>
      </c>
      <c r="D1825" s="9">
        <v>43809</v>
      </c>
      <c r="E1825" t="s">
        <v>239</v>
      </c>
      <c r="F1825" t="s">
        <v>466</v>
      </c>
      <c r="H1825" s="34">
        <v>270120</v>
      </c>
      <c r="I1825" s="1"/>
      <c r="J1825" s="1"/>
    </row>
    <row r="1826" spans="1:10" x14ac:dyDescent="0.25">
      <c r="A1826" s="33">
        <v>43800</v>
      </c>
      <c r="B1826" t="s">
        <v>282</v>
      </c>
      <c r="C1826" s="33" t="s">
        <v>224</v>
      </c>
      <c r="D1826" s="9">
        <v>43812</v>
      </c>
      <c r="E1826" t="s">
        <v>76</v>
      </c>
      <c r="F1826" t="s">
        <v>413</v>
      </c>
      <c r="H1826" s="1">
        <v>40000</v>
      </c>
      <c r="I1826" s="1"/>
      <c r="J1826" s="1"/>
    </row>
    <row r="1827" spans="1:10" x14ac:dyDescent="0.25">
      <c r="A1827" s="33">
        <v>43800</v>
      </c>
      <c r="B1827" t="s">
        <v>282</v>
      </c>
      <c r="C1827" s="33" t="s">
        <v>224</v>
      </c>
      <c r="D1827" s="9">
        <v>43812</v>
      </c>
      <c r="E1827" t="s">
        <v>76</v>
      </c>
      <c r="F1827" t="s">
        <v>466</v>
      </c>
      <c r="H1827" s="34">
        <v>92000</v>
      </c>
      <c r="I1827" s="1"/>
      <c r="J1827" s="1"/>
    </row>
    <row r="1828" spans="1:10" x14ac:dyDescent="0.25">
      <c r="A1828" s="33">
        <v>43800</v>
      </c>
      <c r="B1828" t="s">
        <v>282</v>
      </c>
      <c r="C1828" s="33" t="s">
        <v>224</v>
      </c>
      <c r="D1828" s="9">
        <v>43815</v>
      </c>
      <c r="E1828" t="s">
        <v>76</v>
      </c>
      <c r="F1828" t="s">
        <v>874</v>
      </c>
      <c r="H1828" s="1">
        <v>23000</v>
      </c>
      <c r="I1828" s="1"/>
      <c r="J1828" s="1"/>
    </row>
    <row r="1829" spans="1:10" x14ac:dyDescent="0.25">
      <c r="A1829" s="33">
        <v>43800</v>
      </c>
      <c r="B1829" t="s">
        <v>282</v>
      </c>
      <c r="C1829" s="33" t="s">
        <v>224</v>
      </c>
      <c r="D1829" s="9">
        <v>43815</v>
      </c>
      <c r="E1829" t="s">
        <v>239</v>
      </c>
      <c r="F1829" t="s">
        <v>1372</v>
      </c>
      <c r="H1829" s="1">
        <v>23000</v>
      </c>
      <c r="I1829" s="1"/>
      <c r="J1829" s="1"/>
    </row>
    <row r="1830" spans="1:10" x14ac:dyDescent="0.25">
      <c r="A1830" s="33">
        <v>43800</v>
      </c>
      <c r="B1830" t="s">
        <v>282</v>
      </c>
      <c r="C1830" s="33" t="s">
        <v>224</v>
      </c>
      <c r="D1830" s="9">
        <v>43815</v>
      </c>
      <c r="E1830" t="s">
        <v>76</v>
      </c>
      <c r="F1830" t="s">
        <v>89</v>
      </c>
      <c r="H1830" s="1">
        <v>46051</v>
      </c>
      <c r="I1830" s="1"/>
      <c r="J1830" s="1"/>
    </row>
    <row r="1831" spans="1:10" x14ac:dyDescent="0.25">
      <c r="A1831" s="33">
        <v>43800</v>
      </c>
      <c r="B1831" t="s">
        <v>282</v>
      </c>
      <c r="C1831" s="33" t="s">
        <v>224</v>
      </c>
      <c r="D1831" s="9">
        <v>43816</v>
      </c>
      <c r="E1831" t="s">
        <v>76</v>
      </c>
      <c r="F1831" t="s">
        <v>407</v>
      </c>
      <c r="H1831" s="1">
        <v>46000</v>
      </c>
      <c r="I1831" s="1"/>
      <c r="J1831" s="1"/>
    </row>
    <row r="1832" spans="1:10" x14ac:dyDescent="0.25">
      <c r="A1832" s="33">
        <v>43800</v>
      </c>
      <c r="B1832" t="s">
        <v>282</v>
      </c>
      <c r="C1832" s="33" t="s">
        <v>224</v>
      </c>
      <c r="D1832" s="9">
        <v>43816</v>
      </c>
      <c r="E1832" t="s">
        <v>129</v>
      </c>
      <c r="F1832" t="s">
        <v>262</v>
      </c>
      <c r="H1832" s="1">
        <v>454000</v>
      </c>
      <c r="I1832" s="1"/>
      <c r="J1832" s="1"/>
    </row>
    <row r="1833" spans="1:10" x14ac:dyDescent="0.25">
      <c r="A1833" s="33">
        <v>43800</v>
      </c>
      <c r="B1833" t="s">
        <v>282</v>
      </c>
      <c r="C1833" s="33" t="s">
        <v>224</v>
      </c>
      <c r="D1833" s="9">
        <v>43818</v>
      </c>
      <c r="E1833" t="s">
        <v>76</v>
      </c>
      <c r="F1833" t="s">
        <v>127</v>
      </c>
      <c r="H1833" s="1">
        <v>23000</v>
      </c>
      <c r="I1833" s="1"/>
      <c r="J1833" s="1"/>
    </row>
    <row r="1834" spans="1:10" x14ac:dyDescent="0.25">
      <c r="A1834" s="33">
        <v>43800</v>
      </c>
      <c r="B1834" t="s">
        <v>282</v>
      </c>
      <c r="C1834" s="33" t="s">
        <v>224</v>
      </c>
      <c r="D1834" s="9">
        <v>43818</v>
      </c>
      <c r="E1834" t="s">
        <v>76</v>
      </c>
      <c r="F1834" t="s">
        <v>1373</v>
      </c>
      <c r="H1834" s="1">
        <v>23000</v>
      </c>
      <c r="I1834" s="1"/>
      <c r="J1834" s="1"/>
    </row>
    <row r="1835" spans="1:10" x14ac:dyDescent="0.25">
      <c r="A1835" s="33">
        <v>43800</v>
      </c>
      <c r="B1835" t="s">
        <v>282</v>
      </c>
      <c r="C1835" s="33" t="s">
        <v>224</v>
      </c>
      <c r="D1835" s="9">
        <v>43818</v>
      </c>
      <c r="E1835" t="s">
        <v>76</v>
      </c>
      <c r="F1835" t="s">
        <v>11</v>
      </c>
      <c r="H1835" s="1">
        <v>100000</v>
      </c>
      <c r="I1835" s="1"/>
      <c r="J1835" s="1"/>
    </row>
    <row r="1836" spans="1:10" x14ac:dyDescent="0.25">
      <c r="A1836" s="33">
        <v>43800</v>
      </c>
      <c r="B1836" t="s">
        <v>282</v>
      </c>
      <c r="C1836" s="33" t="s">
        <v>224</v>
      </c>
      <c r="D1836" s="9">
        <v>43818</v>
      </c>
      <c r="E1836" t="s">
        <v>239</v>
      </c>
      <c r="F1836" t="s">
        <v>638</v>
      </c>
      <c r="H1836" s="1">
        <v>904000</v>
      </c>
      <c r="I1836" s="1"/>
      <c r="J1836" s="1"/>
    </row>
    <row r="1837" spans="1:10" x14ac:dyDescent="0.25">
      <c r="A1837" s="33">
        <v>43800</v>
      </c>
      <c r="B1837" t="s">
        <v>282</v>
      </c>
      <c r="C1837" s="33" t="s">
        <v>224</v>
      </c>
      <c r="D1837" s="9">
        <v>43819</v>
      </c>
      <c r="E1837" t="s">
        <v>76</v>
      </c>
      <c r="F1837" t="s">
        <v>313</v>
      </c>
      <c r="H1837" s="1">
        <v>23000</v>
      </c>
      <c r="I1837" s="1"/>
      <c r="J1837" s="1"/>
    </row>
    <row r="1838" spans="1:10" x14ac:dyDescent="0.25">
      <c r="A1838" s="33">
        <v>43800</v>
      </c>
      <c r="B1838" t="s">
        <v>282</v>
      </c>
      <c r="C1838" s="33" t="s">
        <v>224</v>
      </c>
      <c r="D1838" s="9">
        <v>43822</v>
      </c>
      <c r="E1838" t="s">
        <v>239</v>
      </c>
      <c r="F1838" t="s">
        <v>201</v>
      </c>
      <c r="H1838" s="1">
        <v>23000</v>
      </c>
      <c r="I1838" s="1"/>
      <c r="J1838" s="1"/>
    </row>
    <row r="1839" spans="1:10" x14ac:dyDescent="0.25">
      <c r="A1839" s="33">
        <v>43800</v>
      </c>
      <c r="B1839" t="s">
        <v>282</v>
      </c>
      <c r="C1839" s="33" t="s">
        <v>224</v>
      </c>
      <c r="D1839" s="9">
        <v>43822</v>
      </c>
      <c r="E1839" t="s">
        <v>76</v>
      </c>
      <c r="F1839" t="s">
        <v>93</v>
      </c>
      <c r="H1839" s="1">
        <v>23000</v>
      </c>
      <c r="I1839" s="1"/>
      <c r="J1839" s="1"/>
    </row>
    <row r="1840" spans="1:10" x14ac:dyDescent="0.25">
      <c r="A1840" s="33">
        <v>43800</v>
      </c>
      <c r="B1840" t="s">
        <v>282</v>
      </c>
      <c r="C1840" s="33" t="s">
        <v>224</v>
      </c>
      <c r="D1840" s="9">
        <v>43822</v>
      </c>
      <c r="E1840" t="s">
        <v>76</v>
      </c>
      <c r="F1840" t="s">
        <v>1374</v>
      </c>
      <c r="H1840" s="1">
        <v>23080</v>
      </c>
      <c r="I1840" s="1"/>
      <c r="J1840" s="1"/>
    </row>
    <row r="1841" spans="1:12" x14ac:dyDescent="0.25">
      <c r="A1841" s="33">
        <v>43800</v>
      </c>
      <c r="B1841" t="s">
        <v>282</v>
      </c>
      <c r="C1841" s="33" t="s">
        <v>224</v>
      </c>
      <c r="D1841" s="9">
        <v>43822</v>
      </c>
      <c r="E1841" t="s">
        <v>239</v>
      </c>
      <c r="F1841" t="s">
        <v>505</v>
      </c>
      <c r="H1841" s="1">
        <v>50000</v>
      </c>
      <c r="I1841" s="1"/>
      <c r="J1841" s="1"/>
    </row>
    <row r="1842" spans="1:12" x14ac:dyDescent="0.25">
      <c r="A1842" s="33">
        <v>43800</v>
      </c>
      <c r="B1842" t="s">
        <v>282</v>
      </c>
      <c r="C1842" s="33" t="s">
        <v>224</v>
      </c>
      <c r="D1842" s="9">
        <v>43823</v>
      </c>
      <c r="E1842" t="s">
        <v>76</v>
      </c>
      <c r="F1842" t="s">
        <v>80</v>
      </c>
      <c r="H1842" s="1">
        <v>23000</v>
      </c>
      <c r="I1842" s="1"/>
      <c r="J1842" s="1"/>
    </row>
    <row r="1843" spans="1:12" x14ac:dyDescent="0.25">
      <c r="A1843" s="33">
        <v>43800</v>
      </c>
      <c r="B1843" t="s">
        <v>282</v>
      </c>
      <c r="C1843" s="33" t="s">
        <v>224</v>
      </c>
      <c r="D1843" s="9">
        <v>43823</v>
      </c>
      <c r="E1843" t="s">
        <v>76</v>
      </c>
      <c r="F1843" t="s">
        <v>261</v>
      </c>
      <c r="H1843" s="1">
        <v>46000</v>
      </c>
      <c r="I1843" s="1"/>
      <c r="J1843" s="1"/>
    </row>
    <row r="1844" spans="1:12" x14ac:dyDescent="0.25">
      <c r="A1844" s="33">
        <v>43800</v>
      </c>
      <c r="B1844" t="s">
        <v>282</v>
      </c>
      <c r="C1844" s="33" t="s">
        <v>224</v>
      </c>
      <c r="D1844" s="9">
        <v>43829</v>
      </c>
      <c r="E1844" t="s">
        <v>76</v>
      </c>
      <c r="F1844" t="s">
        <v>14</v>
      </c>
      <c r="H1844" s="1">
        <v>20000</v>
      </c>
      <c r="I1844" s="1"/>
      <c r="J1844" s="1"/>
    </row>
    <row r="1845" spans="1:12" x14ac:dyDescent="0.25">
      <c r="A1845" s="33">
        <v>43800</v>
      </c>
      <c r="B1845" t="s">
        <v>282</v>
      </c>
      <c r="C1845" s="33" t="s">
        <v>224</v>
      </c>
      <c r="D1845" s="9">
        <v>43829</v>
      </c>
      <c r="E1845" t="s">
        <v>76</v>
      </c>
      <c r="F1845" t="s">
        <v>1370</v>
      </c>
      <c r="H1845" s="1">
        <v>20000</v>
      </c>
      <c r="I1845" s="1"/>
      <c r="J1845" s="1"/>
    </row>
    <row r="1846" spans="1:12" x14ac:dyDescent="0.25">
      <c r="A1846" s="33">
        <v>43800</v>
      </c>
      <c r="B1846" t="s">
        <v>282</v>
      </c>
      <c r="C1846" s="33" t="s">
        <v>224</v>
      </c>
      <c r="D1846" s="9">
        <v>43829</v>
      </c>
      <c r="E1846" t="s">
        <v>76</v>
      </c>
      <c r="F1846" t="s">
        <v>131</v>
      </c>
      <c r="H1846" s="1">
        <v>20000</v>
      </c>
      <c r="I1846" s="1"/>
      <c r="J1846" s="1"/>
    </row>
    <row r="1847" spans="1:12" x14ac:dyDescent="0.25">
      <c r="A1847" s="33">
        <v>43800</v>
      </c>
      <c r="B1847" t="s">
        <v>282</v>
      </c>
      <c r="C1847" s="33" t="s">
        <v>224</v>
      </c>
      <c r="D1847" s="9">
        <v>43829</v>
      </c>
      <c r="E1847" t="s">
        <v>76</v>
      </c>
      <c r="F1847" t="s">
        <v>9</v>
      </c>
      <c r="H1847" s="1">
        <v>20000</v>
      </c>
      <c r="I1847" s="1"/>
      <c r="J1847" s="1"/>
    </row>
    <row r="1848" spans="1:12" x14ac:dyDescent="0.25">
      <c r="A1848" s="33">
        <v>43800</v>
      </c>
      <c r="B1848" t="s">
        <v>282</v>
      </c>
      <c r="C1848" s="33" t="s">
        <v>224</v>
      </c>
      <c r="D1848" s="9">
        <v>43829</v>
      </c>
      <c r="E1848" t="s">
        <v>76</v>
      </c>
      <c r="F1848" t="s">
        <v>198</v>
      </c>
      <c r="H1848" s="1">
        <v>23000</v>
      </c>
      <c r="I1848" s="1"/>
      <c r="J1848" s="1"/>
    </row>
    <row r="1849" spans="1:12" x14ac:dyDescent="0.25">
      <c r="A1849" s="33">
        <v>43800</v>
      </c>
      <c r="B1849" t="s">
        <v>282</v>
      </c>
      <c r="C1849" s="33" t="s">
        <v>224</v>
      </c>
      <c r="D1849" s="9">
        <v>43829</v>
      </c>
      <c r="E1849" t="s">
        <v>1342</v>
      </c>
      <c r="F1849" t="s">
        <v>13</v>
      </c>
      <c r="H1849" s="1">
        <v>23000</v>
      </c>
      <c r="I1849" s="1"/>
      <c r="J1849" s="1"/>
    </row>
    <row r="1850" spans="1:12" x14ac:dyDescent="0.25">
      <c r="A1850" s="33">
        <v>43800</v>
      </c>
      <c r="B1850" t="s">
        <v>282</v>
      </c>
      <c r="C1850" s="33" t="s">
        <v>224</v>
      </c>
      <c r="D1850" s="9">
        <v>43829</v>
      </c>
      <c r="E1850" t="s">
        <v>76</v>
      </c>
      <c r="F1850" t="s">
        <v>764</v>
      </c>
      <c r="H1850" s="1">
        <v>23037</v>
      </c>
      <c r="I1850" s="1"/>
      <c r="J1850" s="1"/>
    </row>
    <row r="1851" spans="1:12" x14ac:dyDescent="0.25">
      <c r="A1851" s="33">
        <v>43800</v>
      </c>
      <c r="B1851" t="s">
        <v>282</v>
      </c>
      <c r="C1851" s="33" t="s">
        <v>224</v>
      </c>
      <c r="D1851" s="9">
        <v>43829</v>
      </c>
      <c r="E1851" t="s">
        <v>76</v>
      </c>
      <c r="F1851" t="s">
        <v>17</v>
      </c>
      <c r="H1851" s="1">
        <v>23072</v>
      </c>
      <c r="I1851" s="1"/>
      <c r="J1851" s="1"/>
    </row>
    <row r="1852" spans="1:12" x14ac:dyDescent="0.25">
      <c r="A1852" s="33">
        <v>43800</v>
      </c>
      <c r="B1852" t="s">
        <v>282</v>
      </c>
      <c r="C1852" s="33" t="s">
        <v>224</v>
      </c>
      <c r="D1852" s="9">
        <v>43829</v>
      </c>
      <c r="E1852" t="s">
        <v>76</v>
      </c>
      <c r="F1852" t="s">
        <v>140</v>
      </c>
      <c r="H1852" s="1">
        <v>23096</v>
      </c>
      <c r="I1852" s="1"/>
      <c r="J1852" s="1"/>
    </row>
    <row r="1853" spans="1:12" x14ac:dyDescent="0.25">
      <c r="A1853" s="33">
        <v>43800</v>
      </c>
      <c r="B1853" t="s">
        <v>282</v>
      </c>
      <c r="C1853" s="33" t="s">
        <v>224</v>
      </c>
      <c r="D1853" s="9">
        <v>43829</v>
      </c>
      <c r="E1853" t="s">
        <v>76</v>
      </c>
      <c r="F1853" t="s">
        <v>1375</v>
      </c>
      <c r="H1853" s="1">
        <v>28008</v>
      </c>
      <c r="I1853" s="1"/>
      <c r="J1853" s="1"/>
    </row>
    <row r="1854" spans="1:12" x14ac:dyDescent="0.25">
      <c r="A1854" s="33">
        <v>43800</v>
      </c>
      <c r="B1854" t="s">
        <v>282</v>
      </c>
      <c r="C1854" s="33" t="s">
        <v>224</v>
      </c>
      <c r="D1854" s="9">
        <v>43829</v>
      </c>
      <c r="E1854" t="s">
        <v>1342</v>
      </c>
      <c r="F1854" t="s">
        <v>417</v>
      </c>
      <c r="H1854" s="1">
        <v>46000</v>
      </c>
      <c r="I1854" s="1"/>
      <c r="J1854" s="1"/>
    </row>
    <row r="1855" spans="1:12" x14ac:dyDescent="0.25">
      <c r="A1855" s="33">
        <v>43800</v>
      </c>
      <c r="B1855" t="s">
        <v>282</v>
      </c>
      <c r="C1855" s="33" t="s">
        <v>224</v>
      </c>
      <c r="D1855" s="9">
        <v>43829</v>
      </c>
      <c r="E1855" t="s">
        <v>76</v>
      </c>
      <c r="F1855" t="s">
        <v>207</v>
      </c>
      <c r="H1855" s="1">
        <v>69025</v>
      </c>
      <c r="I1855" s="1"/>
      <c r="J1855" s="1"/>
    </row>
    <row r="1856" spans="1:12" x14ac:dyDescent="0.25">
      <c r="A1856" s="167">
        <v>43800</v>
      </c>
      <c r="B1856" s="168" t="s">
        <v>282</v>
      </c>
      <c r="C1856" s="167" t="s">
        <v>224</v>
      </c>
      <c r="D1856" s="169">
        <v>43829</v>
      </c>
      <c r="E1856" s="168" t="s">
        <v>76</v>
      </c>
      <c r="F1856" s="168" t="s">
        <v>315</v>
      </c>
      <c r="G1856" s="168"/>
      <c r="H1856" s="170">
        <v>207000</v>
      </c>
      <c r="I1856" s="170">
        <f>SUM(H1344:H1856)</f>
        <v>25884848</v>
      </c>
      <c r="J1856" s="170"/>
      <c r="K1856" s="168"/>
      <c r="L1856" s="168"/>
    </row>
    <row r="1857" spans="1:11" x14ac:dyDescent="0.25">
      <c r="A1857" s="243">
        <v>43831</v>
      </c>
      <c r="B1857" s="218" t="s">
        <v>282</v>
      </c>
      <c r="C1857" s="217" t="s">
        <v>224</v>
      </c>
      <c r="D1857" s="219">
        <v>43832</v>
      </c>
      <c r="E1857" s="220" t="s">
        <v>76</v>
      </c>
      <c r="F1857" s="218" t="s">
        <v>464</v>
      </c>
      <c r="G1857" s="218"/>
      <c r="H1857" s="229">
        <v>23000</v>
      </c>
      <c r="I1857" s="229"/>
      <c r="J1857" s="229"/>
      <c r="K1857" s="218"/>
    </row>
    <row r="1858" spans="1:11" x14ac:dyDescent="0.25">
      <c r="A1858" s="243">
        <v>43831</v>
      </c>
      <c r="B1858" s="218" t="s">
        <v>282</v>
      </c>
      <c r="C1858" s="217" t="s">
        <v>224</v>
      </c>
      <c r="D1858" s="219">
        <v>43832</v>
      </c>
      <c r="E1858" s="220" t="s">
        <v>76</v>
      </c>
      <c r="F1858" s="218" t="s">
        <v>1398</v>
      </c>
      <c r="G1858" s="218"/>
      <c r="H1858" s="229">
        <v>23095</v>
      </c>
      <c r="I1858" s="229"/>
      <c r="J1858" s="229"/>
      <c r="K1858" s="218"/>
    </row>
    <row r="1859" spans="1:11" x14ac:dyDescent="0.25">
      <c r="A1859" s="243">
        <v>43831</v>
      </c>
      <c r="B1859" s="218" t="s">
        <v>282</v>
      </c>
      <c r="C1859" s="217" t="s">
        <v>224</v>
      </c>
      <c r="D1859" s="219">
        <v>43832</v>
      </c>
      <c r="E1859" s="220" t="s">
        <v>76</v>
      </c>
      <c r="F1859" s="218" t="s">
        <v>1398</v>
      </c>
      <c r="G1859" s="218"/>
      <c r="H1859" s="229">
        <v>23095</v>
      </c>
      <c r="I1859" s="229"/>
      <c r="J1859" s="229"/>
      <c r="K1859" s="218"/>
    </row>
    <row r="1860" spans="1:11" x14ac:dyDescent="0.25">
      <c r="A1860" s="243">
        <v>43831</v>
      </c>
      <c r="B1860" s="218" t="s">
        <v>282</v>
      </c>
      <c r="C1860" s="217" t="s">
        <v>224</v>
      </c>
      <c r="D1860" s="219">
        <v>43832</v>
      </c>
      <c r="E1860" s="220" t="s">
        <v>76</v>
      </c>
      <c r="F1860" s="218" t="s">
        <v>1398</v>
      </c>
      <c r="G1860" s="218"/>
      <c r="H1860" s="229">
        <v>23095</v>
      </c>
      <c r="I1860" s="229"/>
      <c r="J1860" s="229"/>
      <c r="K1860" s="218"/>
    </row>
    <row r="1861" spans="1:11" x14ac:dyDescent="0.25">
      <c r="A1861" s="243">
        <v>43831</v>
      </c>
      <c r="B1861" s="218" t="s">
        <v>282</v>
      </c>
      <c r="C1861" s="217" t="s">
        <v>224</v>
      </c>
      <c r="D1861" s="219">
        <v>43832</v>
      </c>
      <c r="E1861" s="220" t="s">
        <v>76</v>
      </c>
      <c r="F1861" s="218" t="s">
        <v>1398</v>
      </c>
      <c r="G1861" s="218"/>
      <c r="H1861" s="229">
        <v>23095</v>
      </c>
      <c r="I1861" s="229"/>
      <c r="J1861" s="229"/>
      <c r="K1861" s="218"/>
    </row>
    <row r="1862" spans="1:11" x14ac:dyDescent="0.25">
      <c r="A1862" s="243">
        <v>43831</v>
      </c>
      <c r="B1862" s="218" t="s">
        <v>282</v>
      </c>
      <c r="C1862" s="217" t="s">
        <v>224</v>
      </c>
      <c r="D1862" s="219">
        <v>43832</v>
      </c>
      <c r="E1862" s="220" t="s">
        <v>76</v>
      </c>
      <c r="F1862" s="218" t="s">
        <v>134</v>
      </c>
      <c r="G1862" s="218"/>
      <c r="H1862" s="229">
        <v>46000</v>
      </c>
      <c r="I1862" s="229"/>
      <c r="J1862" s="229"/>
      <c r="K1862" s="218"/>
    </row>
    <row r="1863" spans="1:11" x14ac:dyDescent="0.25">
      <c r="A1863" s="243">
        <v>43831</v>
      </c>
      <c r="B1863" s="218" t="s">
        <v>282</v>
      </c>
      <c r="C1863" s="217" t="s">
        <v>224</v>
      </c>
      <c r="D1863" s="219">
        <v>43832</v>
      </c>
      <c r="E1863" s="220" t="s">
        <v>76</v>
      </c>
      <c r="F1863" s="218" t="s">
        <v>135</v>
      </c>
      <c r="G1863" s="218"/>
      <c r="H1863" s="229">
        <v>46000</v>
      </c>
      <c r="I1863" s="229"/>
      <c r="J1863" s="229"/>
      <c r="K1863" s="218"/>
    </row>
    <row r="1864" spans="1:11" x14ac:dyDescent="0.25">
      <c r="A1864" s="243">
        <v>43831</v>
      </c>
      <c r="B1864" s="218" t="s">
        <v>282</v>
      </c>
      <c r="C1864" s="217" t="s">
        <v>224</v>
      </c>
      <c r="D1864" s="219">
        <v>43832</v>
      </c>
      <c r="E1864" s="220" t="s">
        <v>76</v>
      </c>
      <c r="F1864" s="218" t="s">
        <v>383</v>
      </c>
      <c r="G1864" s="218"/>
      <c r="H1864" s="229">
        <v>46000</v>
      </c>
      <c r="I1864" s="229"/>
      <c r="J1864" s="229"/>
      <c r="K1864" s="218"/>
    </row>
    <row r="1865" spans="1:11" x14ac:dyDescent="0.25">
      <c r="A1865" s="243">
        <v>43831</v>
      </c>
      <c r="B1865" s="218" t="s">
        <v>282</v>
      </c>
      <c r="C1865" s="217" t="s">
        <v>224</v>
      </c>
      <c r="D1865" s="219">
        <v>43832</v>
      </c>
      <c r="E1865" s="220" t="s">
        <v>76</v>
      </c>
      <c r="F1865" s="218" t="s">
        <v>983</v>
      </c>
      <c r="G1865" s="218"/>
      <c r="H1865" s="229">
        <v>78400</v>
      </c>
      <c r="I1865" s="229"/>
      <c r="J1865" s="229"/>
      <c r="K1865" s="218"/>
    </row>
    <row r="1866" spans="1:11" x14ac:dyDescent="0.25">
      <c r="A1866" s="243">
        <v>43831</v>
      </c>
      <c r="B1866" s="218" t="s">
        <v>282</v>
      </c>
      <c r="C1866" s="217" t="s">
        <v>224</v>
      </c>
      <c r="D1866" s="219">
        <v>43832</v>
      </c>
      <c r="E1866" s="220" t="s">
        <v>76</v>
      </c>
      <c r="F1866" s="218" t="s">
        <v>1192</v>
      </c>
      <c r="G1866" s="218"/>
      <c r="H1866" s="229">
        <v>115000</v>
      </c>
      <c r="I1866" s="229"/>
      <c r="J1866" s="229"/>
      <c r="K1866" s="218"/>
    </row>
    <row r="1867" spans="1:11" x14ac:dyDescent="0.25">
      <c r="A1867" s="243">
        <v>43831</v>
      </c>
      <c r="B1867" s="218" t="s">
        <v>282</v>
      </c>
      <c r="C1867" s="217" t="s">
        <v>224</v>
      </c>
      <c r="D1867" s="219">
        <v>43833</v>
      </c>
      <c r="E1867" s="220" t="s">
        <v>76</v>
      </c>
      <c r="F1867" s="218" t="s">
        <v>4</v>
      </c>
      <c r="G1867" s="218"/>
      <c r="H1867" s="229">
        <v>23000</v>
      </c>
      <c r="I1867" s="229"/>
      <c r="J1867" s="229"/>
      <c r="K1867" s="218"/>
    </row>
    <row r="1868" spans="1:11" x14ac:dyDescent="0.25">
      <c r="A1868" s="243">
        <v>43831</v>
      </c>
      <c r="B1868" s="218" t="s">
        <v>282</v>
      </c>
      <c r="C1868" s="217" t="s">
        <v>224</v>
      </c>
      <c r="D1868" s="219">
        <v>43833</v>
      </c>
      <c r="E1868" s="220" t="s">
        <v>239</v>
      </c>
      <c r="F1868" s="218" t="s">
        <v>21</v>
      </c>
      <c r="G1868" s="218"/>
      <c r="H1868" s="229">
        <v>23109</v>
      </c>
      <c r="I1868" s="229"/>
      <c r="J1868" s="229"/>
      <c r="K1868" s="218"/>
    </row>
    <row r="1869" spans="1:11" x14ac:dyDescent="0.25">
      <c r="A1869" s="243">
        <v>43831</v>
      </c>
      <c r="B1869" s="218" t="s">
        <v>282</v>
      </c>
      <c r="C1869" s="217" t="s">
        <v>224</v>
      </c>
      <c r="D1869" s="219">
        <v>43833</v>
      </c>
      <c r="E1869" s="220" t="s">
        <v>76</v>
      </c>
      <c r="F1869" s="218" t="s">
        <v>1399</v>
      </c>
      <c r="G1869" s="218"/>
      <c r="H1869" s="229">
        <v>46000</v>
      </c>
      <c r="I1869" s="229"/>
      <c r="J1869" s="229"/>
      <c r="K1869" s="218"/>
    </row>
    <row r="1870" spans="1:11" x14ac:dyDescent="0.25">
      <c r="A1870" s="243">
        <v>43831</v>
      </c>
      <c r="B1870" s="218" t="s">
        <v>282</v>
      </c>
      <c r="C1870" s="217" t="s">
        <v>224</v>
      </c>
      <c r="D1870" s="219">
        <v>43833</v>
      </c>
      <c r="E1870" s="220" t="s">
        <v>76</v>
      </c>
      <c r="F1870" s="218" t="s">
        <v>133</v>
      </c>
      <c r="G1870" s="218"/>
      <c r="H1870" s="229">
        <v>60000</v>
      </c>
      <c r="I1870" s="229"/>
      <c r="J1870" s="229"/>
      <c r="K1870" s="218"/>
    </row>
    <row r="1871" spans="1:11" x14ac:dyDescent="0.25">
      <c r="A1871" s="243">
        <v>43831</v>
      </c>
      <c r="B1871" s="218" t="s">
        <v>282</v>
      </c>
      <c r="C1871" s="217" t="s">
        <v>224</v>
      </c>
      <c r="D1871" s="219">
        <v>43833</v>
      </c>
      <c r="E1871" s="220" t="s">
        <v>76</v>
      </c>
      <c r="F1871" s="218" t="s">
        <v>32</v>
      </c>
      <c r="G1871" s="218"/>
      <c r="H1871" s="229">
        <v>131000</v>
      </c>
      <c r="I1871" s="229"/>
      <c r="J1871" s="229"/>
      <c r="K1871" s="218"/>
    </row>
    <row r="1872" spans="1:11" x14ac:dyDescent="0.25">
      <c r="A1872" s="243">
        <v>43831</v>
      </c>
      <c r="B1872" s="218" t="s">
        <v>282</v>
      </c>
      <c r="C1872" s="217" t="s">
        <v>224</v>
      </c>
      <c r="D1872" s="219">
        <v>43836</v>
      </c>
      <c r="E1872" s="220" t="s">
        <v>239</v>
      </c>
      <c r="F1872" s="218" t="s">
        <v>201</v>
      </c>
      <c r="G1872" s="218"/>
      <c r="H1872" s="229">
        <v>23000</v>
      </c>
      <c r="I1872" s="229"/>
      <c r="J1872" s="229"/>
      <c r="K1872" s="218"/>
    </row>
    <row r="1873" spans="1:11" x14ac:dyDescent="0.25">
      <c r="A1873" s="243">
        <v>43831</v>
      </c>
      <c r="B1873" s="218" t="s">
        <v>282</v>
      </c>
      <c r="C1873" s="217" t="s">
        <v>224</v>
      </c>
      <c r="D1873" s="219">
        <v>43836</v>
      </c>
      <c r="E1873" s="220" t="s">
        <v>239</v>
      </c>
      <c r="F1873" s="218" t="s">
        <v>245</v>
      </c>
      <c r="G1873" s="218"/>
      <c r="H1873" s="229">
        <v>210000</v>
      </c>
      <c r="I1873" s="229"/>
      <c r="J1873" s="229"/>
      <c r="K1873" s="218"/>
    </row>
    <row r="1874" spans="1:11" x14ac:dyDescent="0.25">
      <c r="A1874" s="243">
        <v>43831</v>
      </c>
      <c r="B1874" s="218" t="s">
        <v>282</v>
      </c>
      <c r="C1874" s="217" t="s">
        <v>224</v>
      </c>
      <c r="D1874" s="219">
        <v>43837</v>
      </c>
      <c r="E1874" s="220" t="s">
        <v>76</v>
      </c>
      <c r="F1874" s="218" t="s">
        <v>206</v>
      </c>
      <c r="G1874" s="218"/>
      <c r="H1874" s="229">
        <v>20000</v>
      </c>
      <c r="I1874" s="229"/>
      <c r="J1874" s="229"/>
      <c r="K1874" s="218"/>
    </row>
    <row r="1875" spans="1:11" x14ac:dyDescent="0.25">
      <c r="A1875" s="243">
        <v>43831</v>
      </c>
      <c r="B1875" s="218" t="s">
        <v>282</v>
      </c>
      <c r="C1875" s="217" t="s">
        <v>224</v>
      </c>
      <c r="D1875" s="219">
        <v>43837</v>
      </c>
      <c r="E1875" s="220" t="s">
        <v>76</v>
      </c>
      <c r="F1875" s="218" t="s">
        <v>2</v>
      </c>
      <c r="G1875" s="218"/>
      <c r="H1875" s="229">
        <v>23000</v>
      </c>
      <c r="I1875" s="229"/>
      <c r="J1875" s="229"/>
      <c r="K1875" s="218"/>
    </row>
    <row r="1876" spans="1:11" x14ac:dyDescent="0.25">
      <c r="A1876" s="243">
        <v>43831</v>
      </c>
      <c r="B1876" s="218" t="s">
        <v>282</v>
      </c>
      <c r="C1876" s="217" t="s">
        <v>224</v>
      </c>
      <c r="D1876" s="219">
        <v>43838</v>
      </c>
      <c r="E1876" s="220" t="s">
        <v>76</v>
      </c>
      <c r="F1876" s="218" t="s">
        <v>261</v>
      </c>
      <c r="G1876" s="218"/>
      <c r="H1876" s="229">
        <v>46000</v>
      </c>
      <c r="I1876" s="229"/>
      <c r="J1876" s="229"/>
      <c r="K1876" s="218"/>
    </row>
    <row r="1877" spans="1:11" x14ac:dyDescent="0.25">
      <c r="A1877" s="243">
        <v>43831</v>
      </c>
      <c r="B1877" s="218" t="s">
        <v>282</v>
      </c>
      <c r="C1877" s="217" t="s">
        <v>224</v>
      </c>
      <c r="D1877" s="219">
        <v>43838</v>
      </c>
      <c r="E1877" s="220" t="s">
        <v>76</v>
      </c>
      <c r="F1877" s="218" t="s">
        <v>558</v>
      </c>
      <c r="G1877" s="218"/>
      <c r="H1877" s="229">
        <v>69000</v>
      </c>
      <c r="I1877" s="229"/>
      <c r="J1877" s="229"/>
      <c r="K1877" s="218"/>
    </row>
    <row r="1878" spans="1:11" x14ac:dyDescent="0.25">
      <c r="A1878" s="243">
        <v>43831</v>
      </c>
      <c r="B1878" s="218" t="s">
        <v>282</v>
      </c>
      <c r="C1878" s="217" t="s">
        <v>224</v>
      </c>
      <c r="D1878" s="219">
        <v>43838</v>
      </c>
      <c r="E1878" s="220" t="s">
        <v>76</v>
      </c>
      <c r="F1878" s="218" t="s">
        <v>82</v>
      </c>
      <c r="G1878" s="218"/>
      <c r="H1878" s="229">
        <v>247000</v>
      </c>
      <c r="I1878" s="229"/>
      <c r="J1878" s="229"/>
      <c r="K1878" s="218"/>
    </row>
    <row r="1879" spans="1:11" x14ac:dyDescent="0.25">
      <c r="A1879" s="243">
        <v>43831</v>
      </c>
      <c r="B1879" s="218" t="s">
        <v>282</v>
      </c>
      <c r="C1879" s="217" t="s">
        <v>224</v>
      </c>
      <c r="D1879" s="219">
        <v>43840</v>
      </c>
      <c r="E1879" s="220" t="s">
        <v>76</v>
      </c>
      <c r="F1879" s="218" t="s">
        <v>1400</v>
      </c>
      <c r="G1879" s="218"/>
      <c r="H1879" s="229">
        <v>30115</v>
      </c>
      <c r="I1879" s="229"/>
      <c r="J1879" s="229"/>
      <c r="K1879" s="218"/>
    </row>
    <row r="1880" spans="1:11" x14ac:dyDescent="0.25">
      <c r="A1880" s="243">
        <v>43831</v>
      </c>
      <c r="B1880" s="218" t="s">
        <v>282</v>
      </c>
      <c r="C1880" s="217" t="s">
        <v>224</v>
      </c>
      <c r="D1880" s="219">
        <v>43843</v>
      </c>
      <c r="E1880" s="220" t="s">
        <v>76</v>
      </c>
      <c r="F1880" s="218" t="s">
        <v>80</v>
      </c>
      <c r="G1880" s="218"/>
      <c r="H1880" s="229">
        <v>23000</v>
      </c>
      <c r="I1880" s="229"/>
      <c r="J1880" s="229"/>
      <c r="K1880" s="218"/>
    </row>
    <row r="1881" spans="1:11" x14ac:dyDescent="0.25">
      <c r="A1881" s="243">
        <v>43831</v>
      </c>
      <c r="B1881" s="218" t="s">
        <v>282</v>
      </c>
      <c r="C1881" s="217" t="s">
        <v>224</v>
      </c>
      <c r="D1881" s="219">
        <v>43843</v>
      </c>
      <c r="E1881" s="220" t="s">
        <v>239</v>
      </c>
      <c r="F1881" s="218" t="s">
        <v>1401</v>
      </c>
      <c r="G1881" s="218"/>
      <c r="H1881" s="229">
        <v>46000</v>
      </c>
      <c r="I1881" s="229"/>
      <c r="J1881" s="229"/>
      <c r="K1881" s="218"/>
    </row>
    <row r="1882" spans="1:11" x14ac:dyDescent="0.25">
      <c r="A1882" s="243">
        <v>43831</v>
      </c>
      <c r="B1882" s="218" t="s">
        <v>282</v>
      </c>
      <c r="C1882" s="217" t="s">
        <v>224</v>
      </c>
      <c r="D1882" s="219">
        <v>43843</v>
      </c>
      <c r="E1882" s="220" t="s">
        <v>239</v>
      </c>
      <c r="F1882" s="218" t="s">
        <v>373</v>
      </c>
      <c r="G1882" s="218"/>
      <c r="H1882" s="229">
        <v>255000</v>
      </c>
      <c r="I1882" s="229"/>
      <c r="J1882" s="229"/>
      <c r="K1882" s="218"/>
    </row>
    <row r="1883" spans="1:11" x14ac:dyDescent="0.25">
      <c r="A1883" s="243">
        <v>43831</v>
      </c>
      <c r="B1883" s="218" t="s">
        <v>282</v>
      </c>
      <c r="C1883" s="217" t="s">
        <v>224</v>
      </c>
      <c r="D1883" s="219">
        <v>43843</v>
      </c>
      <c r="E1883" s="220" t="s">
        <v>76</v>
      </c>
      <c r="F1883" s="218" t="s">
        <v>1402</v>
      </c>
      <c r="G1883" s="218"/>
      <c r="H1883" s="229">
        <v>295000</v>
      </c>
      <c r="I1883" s="229"/>
      <c r="J1883" s="229"/>
      <c r="K1883" s="218"/>
    </row>
    <row r="1884" spans="1:11" x14ac:dyDescent="0.25">
      <c r="A1884" s="243">
        <v>43831</v>
      </c>
      <c r="B1884" s="218" t="s">
        <v>282</v>
      </c>
      <c r="C1884" s="217" t="s">
        <v>224</v>
      </c>
      <c r="D1884" s="219">
        <v>43846</v>
      </c>
      <c r="E1884" s="220" t="s">
        <v>76</v>
      </c>
      <c r="F1884" s="218" t="s">
        <v>1276</v>
      </c>
      <c r="G1884" s="218"/>
      <c r="H1884" s="229">
        <v>23000</v>
      </c>
      <c r="I1884" s="229"/>
      <c r="J1884" s="229"/>
      <c r="K1884" s="218"/>
    </row>
    <row r="1885" spans="1:11" x14ac:dyDescent="0.25">
      <c r="A1885" s="243">
        <v>43831</v>
      </c>
      <c r="B1885" s="218" t="s">
        <v>282</v>
      </c>
      <c r="C1885" s="217" t="s">
        <v>224</v>
      </c>
      <c r="D1885" s="219">
        <v>43846</v>
      </c>
      <c r="E1885" s="220" t="s">
        <v>239</v>
      </c>
      <c r="F1885" s="218" t="s">
        <v>132</v>
      </c>
      <c r="G1885" s="218"/>
      <c r="H1885" s="229">
        <v>23100</v>
      </c>
      <c r="I1885" s="229"/>
      <c r="J1885" s="229"/>
      <c r="K1885" s="218"/>
    </row>
    <row r="1886" spans="1:11" x14ac:dyDescent="0.25">
      <c r="A1886" s="243">
        <v>43831</v>
      </c>
      <c r="B1886" s="218" t="s">
        <v>282</v>
      </c>
      <c r="C1886" s="217" t="s">
        <v>224</v>
      </c>
      <c r="D1886" s="219">
        <v>43846</v>
      </c>
      <c r="E1886" s="220" t="s">
        <v>76</v>
      </c>
      <c r="F1886" s="218" t="s">
        <v>407</v>
      </c>
      <c r="G1886" s="218"/>
      <c r="H1886" s="229">
        <v>46000</v>
      </c>
      <c r="I1886" s="229"/>
      <c r="J1886" s="229"/>
      <c r="K1886" s="218"/>
    </row>
    <row r="1887" spans="1:11" x14ac:dyDescent="0.25">
      <c r="A1887" s="243">
        <v>43831</v>
      </c>
      <c r="B1887" s="218" t="s">
        <v>282</v>
      </c>
      <c r="C1887" s="217" t="s">
        <v>224</v>
      </c>
      <c r="D1887" s="219">
        <v>43846</v>
      </c>
      <c r="E1887" s="220" t="s">
        <v>76</v>
      </c>
      <c r="F1887" s="218" t="s">
        <v>413</v>
      </c>
      <c r="G1887" s="218"/>
      <c r="H1887" s="229">
        <v>46000</v>
      </c>
      <c r="I1887" s="229"/>
      <c r="J1887" s="229"/>
      <c r="K1887" s="218"/>
    </row>
    <row r="1888" spans="1:11" x14ac:dyDescent="0.25">
      <c r="A1888" s="243">
        <v>43831</v>
      </c>
      <c r="B1888" s="218" t="s">
        <v>282</v>
      </c>
      <c r="C1888" s="217" t="s">
        <v>224</v>
      </c>
      <c r="D1888" s="219">
        <v>43846</v>
      </c>
      <c r="E1888" s="220" t="s">
        <v>76</v>
      </c>
      <c r="F1888" s="218" t="s">
        <v>410</v>
      </c>
      <c r="G1888" s="218"/>
      <c r="H1888" s="229">
        <v>100000</v>
      </c>
      <c r="I1888" s="229"/>
      <c r="J1888" s="229"/>
      <c r="K1888" s="218"/>
    </row>
    <row r="1889" spans="1:11" x14ac:dyDescent="0.25">
      <c r="A1889" s="243">
        <v>43831</v>
      </c>
      <c r="B1889" s="218" t="s">
        <v>282</v>
      </c>
      <c r="C1889" s="217" t="s">
        <v>224</v>
      </c>
      <c r="D1889" s="219">
        <v>43846</v>
      </c>
      <c r="E1889" s="220" t="s">
        <v>76</v>
      </c>
      <c r="F1889" s="218" t="s">
        <v>87</v>
      </c>
      <c r="G1889" s="218"/>
      <c r="H1889" s="229">
        <v>104000</v>
      </c>
      <c r="I1889" s="229"/>
      <c r="J1889" s="229"/>
      <c r="K1889" s="218"/>
    </row>
    <row r="1890" spans="1:11" x14ac:dyDescent="0.25">
      <c r="A1890" s="243">
        <v>43831</v>
      </c>
      <c r="B1890" s="218" t="s">
        <v>282</v>
      </c>
      <c r="C1890" s="217" t="s">
        <v>224</v>
      </c>
      <c r="D1890" s="219">
        <v>43850</v>
      </c>
      <c r="E1890" s="220" t="s">
        <v>239</v>
      </c>
      <c r="F1890" s="218" t="s">
        <v>378</v>
      </c>
      <c r="G1890" s="218"/>
      <c r="H1890" s="229">
        <v>100000</v>
      </c>
      <c r="I1890" s="229"/>
      <c r="J1890" s="229"/>
      <c r="K1890" s="218"/>
    </row>
    <row r="1891" spans="1:11" x14ac:dyDescent="0.25">
      <c r="A1891" s="243">
        <v>43831</v>
      </c>
      <c r="B1891" s="218" t="s">
        <v>282</v>
      </c>
      <c r="C1891" s="217" t="s">
        <v>224</v>
      </c>
      <c r="D1891" s="219">
        <v>43850</v>
      </c>
      <c r="E1891" s="220" t="s">
        <v>239</v>
      </c>
      <c r="F1891" s="218" t="s">
        <v>380</v>
      </c>
      <c r="G1891" s="218"/>
      <c r="H1891" s="229">
        <v>130000</v>
      </c>
      <c r="I1891" s="229"/>
      <c r="J1891" s="229"/>
      <c r="K1891" s="218"/>
    </row>
    <row r="1892" spans="1:11" x14ac:dyDescent="0.25">
      <c r="A1892" s="243">
        <v>43831</v>
      </c>
      <c r="B1892" s="218" t="s">
        <v>282</v>
      </c>
      <c r="C1892" s="217" t="s">
        <v>224</v>
      </c>
      <c r="D1892" s="219">
        <v>43850</v>
      </c>
      <c r="E1892" s="220" t="s">
        <v>76</v>
      </c>
      <c r="F1892" s="218" t="s">
        <v>410</v>
      </c>
      <c r="G1892" s="218"/>
      <c r="H1892" s="229">
        <v>187000</v>
      </c>
      <c r="I1892" s="229"/>
      <c r="J1892" s="229"/>
      <c r="K1892" s="218"/>
    </row>
    <row r="1893" spans="1:11" x14ac:dyDescent="0.25">
      <c r="A1893" s="243">
        <v>43831</v>
      </c>
      <c r="B1893" s="218" t="s">
        <v>282</v>
      </c>
      <c r="C1893" s="217" t="s">
        <v>224</v>
      </c>
      <c r="D1893" s="219">
        <v>43850</v>
      </c>
      <c r="E1893" s="220" t="s">
        <v>239</v>
      </c>
      <c r="F1893" s="218" t="s">
        <v>380</v>
      </c>
      <c r="G1893" s="218"/>
      <c r="H1893" s="229">
        <v>200000</v>
      </c>
      <c r="I1893" s="229"/>
      <c r="J1893" s="229"/>
      <c r="K1893" s="218"/>
    </row>
    <row r="1894" spans="1:11" x14ac:dyDescent="0.25">
      <c r="A1894" s="243">
        <v>43831</v>
      </c>
      <c r="B1894" s="218" t="s">
        <v>282</v>
      </c>
      <c r="C1894" s="217" t="s">
        <v>224</v>
      </c>
      <c r="D1894" s="219">
        <v>43850</v>
      </c>
      <c r="E1894" s="220" t="s">
        <v>239</v>
      </c>
      <c r="F1894" s="218" t="s">
        <v>379</v>
      </c>
      <c r="G1894" s="218"/>
      <c r="H1894" s="229">
        <v>220000</v>
      </c>
      <c r="I1894" s="229"/>
      <c r="J1894" s="229"/>
      <c r="K1894" s="218"/>
    </row>
    <row r="1895" spans="1:11" x14ac:dyDescent="0.25">
      <c r="A1895" s="243">
        <v>43831</v>
      </c>
      <c r="B1895" s="218" t="s">
        <v>282</v>
      </c>
      <c r="C1895" s="217" t="s">
        <v>224</v>
      </c>
      <c r="D1895" s="219">
        <v>43850</v>
      </c>
      <c r="E1895" s="220" t="s">
        <v>239</v>
      </c>
      <c r="F1895" s="218" t="s">
        <v>1080</v>
      </c>
      <c r="G1895" s="218"/>
      <c r="H1895" s="229">
        <v>270000</v>
      </c>
      <c r="I1895" s="229"/>
      <c r="J1895" s="229"/>
      <c r="K1895" s="218"/>
    </row>
    <row r="1896" spans="1:11" x14ac:dyDescent="0.25">
      <c r="A1896" s="243">
        <v>43831</v>
      </c>
      <c r="B1896" s="218" t="s">
        <v>282</v>
      </c>
      <c r="C1896" s="217" t="s">
        <v>224</v>
      </c>
      <c r="D1896" s="219">
        <v>43850</v>
      </c>
      <c r="E1896" s="220" t="s">
        <v>239</v>
      </c>
      <c r="F1896" s="218" t="s">
        <v>768</v>
      </c>
      <c r="G1896" s="218"/>
      <c r="H1896" s="229">
        <v>320000</v>
      </c>
      <c r="I1896" s="229"/>
      <c r="J1896" s="229"/>
      <c r="K1896" s="218"/>
    </row>
    <row r="1897" spans="1:11" x14ac:dyDescent="0.25">
      <c r="A1897" s="243">
        <v>43831</v>
      </c>
      <c r="B1897" s="218" t="s">
        <v>282</v>
      </c>
      <c r="C1897" s="217" t="s">
        <v>224</v>
      </c>
      <c r="D1897" s="219">
        <v>43850</v>
      </c>
      <c r="E1897" s="220" t="s">
        <v>239</v>
      </c>
      <c r="F1897" s="218" t="s">
        <v>385</v>
      </c>
      <c r="G1897" s="218"/>
      <c r="H1897" s="229">
        <v>322000</v>
      </c>
      <c r="I1897" s="229"/>
      <c r="J1897" s="229"/>
      <c r="K1897" s="218"/>
    </row>
    <row r="1898" spans="1:11" x14ac:dyDescent="0.25">
      <c r="A1898" s="243">
        <v>43831</v>
      </c>
      <c r="B1898" s="218" t="s">
        <v>282</v>
      </c>
      <c r="C1898" s="217" t="s">
        <v>224</v>
      </c>
      <c r="D1898" s="219">
        <v>43851</v>
      </c>
      <c r="E1898" s="220" t="s">
        <v>76</v>
      </c>
      <c r="F1898" s="218" t="s">
        <v>140</v>
      </c>
      <c r="G1898" s="218"/>
      <c r="H1898" s="229">
        <v>46096</v>
      </c>
      <c r="I1898" s="229"/>
      <c r="J1898" s="229"/>
      <c r="K1898" s="218"/>
    </row>
    <row r="1899" spans="1:11" x14ac:dyDescent="0.25">
      <c r="A1899" s="243">
        <v>43831</v>
      </c>
      <c r="B1899" s="218" t="s">
        <v>282</v>
      </c>
      <c r="C1899" s="217" t="s">
        <v>224</v>
      </c>
      <c r="D1899" s="219">
        <v>43851</v>
      </c>
      <c r="E1899" s="220" t="s">
        <v>76</v>
      </c>
      <c r="F1899" s="218" t="s">
        <v>822</v>
      </c>
      <c r="G1899" s="218"/>
      <c r="H1899" s="229">
        <v>69000</v>
      </c>
      <c r="I1899" s="229"/>
      <c r="J1899" s="229"/>
      <c r="K1899" s="218"/>
    </row>
    <row r="1900" spans="1:11" x14ac:dyDescent="0.25">
      <c r="A1900" s="243">
        <v>43831</v>
      </c>
      <c r="B1900" s="218" t="s">
        <v>282</v>
      </c>
      <c r="C1900" s="217" t="s">
        <v>224</v>
      </c>
      <c r="D1900" s="219">
        <v>43851</v>
      </c>
      <c r="E1900" s="220" t="s">
        <v>76</v>
      </c>
      <c r="F1900" s="218" t="s">
        <v>1403</v>
      </c>
      <c r="G1900" s="218"/>
      <c r="H1900" s="229">
        <v>69000</v>
      </c>
      <c r="I1900" s="229"/>
      <c r="J1900" s="229"/>
      <c r="K1900" s="218"/>
    </row>
    <row r="1901" spans="1:11" x14ac:dyDescent="0.25">
      <c r="A1901" s="243">
        <v>43831</v>
      </c>
      <c r="B1901" s="218" t="s">
        <v>282</v>
      </c>
      <c r="C1901" s="217" t="s">
        <v>224</v>
      </c>
      <c r="D1901" s="219">
        <v>43852</v>
      </c>
      <c r="E1901" s="220" t="s">
        <v>76</v>
      </c>
      <c r="F1901" s="218" t="s">
        <v>93</v>
      </c>
      <c r="G1901" s="218"/>
      <c r="H1901" s="229">
        <v>23000</v>
      </c>
      <c r="I1901" s="229"/>
      <c r="J1901" s="229"/>
      <c r="K1901" s="218"/>
    </row>
    <row r="1902" spans="1:11" x14ac:dyDescent="0.25">
      <c r="A1902" s="243">
        <v>43831</v>
      </c>
      <c r="B1902" s="218" t="s">
        <v>282</v>
      </c>
      <c r="C1902" s="217" t="s">
        <v>224</v>
      </c>
      <c r="D1902" s="219">
        <v>43852</v>
      </c>
      <c r="E1902" s="220" t="s">
        <v>76</v>
      </c>
      <c r="F1902" s="218" t="s">
        <v>1404</v>
      </c>
      <c r="G1902" s="218"/>
      <c r="H1902" s="229">
        <v>23080</v>
      </c>
      <c r="I1902" s="229"/>
      <c r="J1902" s="229"/>
      <c r="K1902" s="218"/>
    </row>
    <row r="1903" spans="1:11" x14ac:dyDescent="0.25">
      <c r="A1903" s="243">
        <v>43831</v>
      </c>
      <c r="B1903" s="218" t="s">
        <v>282</v>
      </c>
      <c r="C1903" s="217" t="s">
        <v>224</v>
      </c>
      <c r="D1903" s="219">
        <v>43852</v>
      </c>
      <c r="E1903" s="220" t="s">
        <v>129</v>
      </c>
      <c r="F1903" s="218" t="s">
        <v>374</v>
      </c>
      <c r="G1903" s="218"/>
      <c r="H1903" s="229">
        <v>115000</v>
      </c>
      <c r="I1903" s="229"/>
      <c r="J1903" s="229"/>
      <c r="K1903" s="218"/>
    </row>
    <row r="1904" spans="1:11" x14ac:dyDescent="0.25">
      <c r="A1904" s="243">
        <v>43831</v>
      </c>
      <c r="B1904" s="218" t="s">
        <v>282</v>
      </c>
      <c r="C1904" s="217" t="s">
        <v>224</v>
      </c>
      <c r="D1904" s="219">
        <v>43854</v>
      </c>
      <c r="E1904" s="220" t="s">
        <v>76</v>
      </c>
      <c r="F1904" s="218" t="s">
        <v>127</v>
      </c>
      <c r="G1904" s="218"/>
      <c r="H1904" s="229">
        <v>23000</v>
      </c>
      <c r="I1904" s="229"/>
      <c r="J1904" s="229"/>
      <c r="K1904" s="218"/>
    </row>
    <row r="1905" spans="1:11" x14ac:dyDescent="0.25">
      <c r="A1905" s="243">
        <v>43831</v>
      </c>
      <c r="B1905" s="218" t="s">
        <v>282</v>
      </c>
      <c r="C1905" s="217" t="s">
        <v>224</v>
      </c>
      <c r="D1905" s="219">
        <v>43857</v>
      </c>
      <c r="E1905" s="220" t="s">
        <v>76</v>
      </c>
      <c r="F1905" s="218" t="s">
        <v>313</v>
      </c>
      <c r="G1905" s="218"/>
      <c r="H1905" s="229">
        <v>23000</v>
      </c>
      <c r="I1905" s="229"/>
      <c r="J1905" s="229"/>
      <c r="K1905" s="218"/>
    </row>
    <row r="1906" spans="1:11" x14ac:dyDescent="0.25">
      <c r="A1906" s="243">
        <v>43831</v>
      </c>
      <c r="B1906" s="218" t="s">
        <v>282</v>
      </c>
      <c r="C1906" s="217" t="s">
        <v>224</v>
      </c>
      <c r="D1906" s="219">
        <v>43857</v>
      </c>
      <c r="E1906" s="220" t="s">
        <v>129</v>
      </c>
      <c r="F1906" s="218" t="s">
        <v>249</v>
      </c>
      <c r="G1906" s="218"/>
      <c r="H1906" s="229">
        <v>69000</v>
      </c>
      <c r="I1906" s="229"/>
      <c r="J1906" s="229"/>
      <c r="K1906" s="218"/>
    </row>
    <row r="1907" spans="1:11" x14ac:dyDescent="0.25">
      <c r="A1907" s="243">
        <v>43831</v>
      </c>
      <c r="B1907" s="218" t="s">
        <v>282</v>
      </c>
      <c r="C1907" s="217" t="s">
        <v>224</v>
      </c>
      <c r="D1907" s="219">
        <v>43857</v>
      </c>
      <c r="E1907" s="220" t="s">
        <v>239</v>
      </c>
      <c r="F1907" s="218" t="s">
        <v>505</v>
      </c>
      <c r="G1907" s="218"/>
      <c r="H1907" s="229">
        <v>119000</v>
      </c>
      <c r="I1907" s="229"/>
      <c r="J1907" s="229"/>
      <c r="K1907" s="218"/>
    </row>
    <row r="1908" spans="1:11" x14ac:dyDescent="0.25">
      <c r="A1908" s="243">
        <v>43831</v>
      </c>
      <c r="B1908" s="218" t="s">
        <v>282</v>
      </c>
      <c r="C1908" s="217" t="s">
        <v>224</v>
      </c>
      <c r="D1908" s="219">
        <v>43857</v>
      </c>
      <c r="E1908" s="220" t="s">
        <v>76</v>
      </c>
      <c r="F1908" s="218" t="s">
        <v>24</v>
      </c>
      <c r="G1908" s="218"/>
      <c r="H1908" s="229">
        <v>142000</v>
      </c>
      <c r="I1908" s="229"/>
      <c r="J1908" s="229"/>
      <c r="K1908" s="218"/>
    </row>
    <row r="1909" spans="1:11" x14ac:dyDescent="0.25">
      <c r="A1909" s="243">
        <v>43831</v>
      </c>
      <c r="B1909" s="218" t="s">
        <v>282</v>
      </c>
      <c r="C1909" s="217" t="s">
        <v>224</v>
      </c>
      <c r="D1909" s="219">
        <v>43858</v>
      </c>
      <c r="E1909" s="220" t="s">
        <v>76</v>
      </c>
      <c r="F1909" s="218" t="s">
        <v>94</v>
      </c>
      <c r="G1909" s="218"/>
      <c r="H1909" s="229">
        <v>20054</v>
      </c>
      <c r="I1909" s="229"/>
      <c r="J1909" s="229"/>
      <c r="K1909" s="218"/>
    </row>
    <row r="1910" spans="1:11" x14ac:dyDescent="0.25">
      <c r="A1910" s="243">
        <v>43831</v>
      </c>
      <c r="B1910" s="218" t="s">
        <v>282</v>
      </c>
      <c r="C1910" s="217" t="s">
        <v>224</v>
      </c>
      <c r="D1910" s="219">
        <v>43859</v>
      </c>
      <c r="E1910" s="220" t="s">
        <v>76</v>
      </c>
      <c r="F1910" s="218" t="s">
        <v>198</v>
      </c>
      <c r="G1910" s="218"/>
      <c r="H1910" s="229">
        <v>23000</v>
      </c>
      <c r="I1910" s="229"/>
      <c r="J1910" s="229"/>
      <c r="K1910" s="218"/>
    </row>
    <row r="1911" spans="1:11" x14ac:dyDescent="0.25">
      <c r="A1911" s="243">
        <v>43831</v>
      </c>
      <c r="B1911" s="218" t="s">
        <v>282</v>
      </c>
      <c r="C1911" s="217" t="s">
        <v>224</v>
      </c>
      <c r="D1911" s="219">
        <v>43859</v>
      </c>
      <c r="E1911" s="220" t="s">
        <v>239</v>
      </c>
      <c r="F1911" s="218" t="s">
        <v>135</v>
      </c>
      <c r="G1911" s="218"/>
      <c r="H1911" s="229">
        <v>23000</v>
      </c>
      <c r="I1911" s="229"/>
      <c r="J1911" s="229"/>
      <c r="K1911" s="218"/>
    </row>
    <row r="1912" spans="1:11" x14ac:dyDescent="0.25">
      <c r="A1912" s="243">
        <v>43831</v>
      </c>
      <c r="B1912" s="218" t="s">
        <v>282</v>
      </c>
      <c r="C1912" s="217" t="s">
        <v>224</v>
      </c>
      <c r="D1912" s="219">
        <v>43859</v>
      </c>
      <c r="E1912" s="220" t="s">
        <v>239</v>
      </c>
      <c r="F1912" s="218" t="s">
        <v>3</v>
      </c>
      <c r="G1912" s="218"/>
      <c r="H1912" s="229">
        <v>23000</v>
      </c>
      <c r="I1912" s="229"/>
      <c r="J1912" s="229"/>
      <c r="K1912" s="218"/>
    </row>
    <row r="1913" spans="1:11" x14ac:dyDescent="0.25">
      <c r="A1913" s="243">
        <v>43831</v>
      </c>
      <c r="B1913" s="218" t="s">
        <v>282</v>
      </c>
      <c r="C1913" s="217" t="s">
        <v>224</v>
      </c>
      <c r="D1913" s="219">
        <v>43859</v>
      </c>
      <c r="E1913" s="220" t="s">
        <v>76</v>
      </c>
      <c r="F1913" s="218" t="s">
        <v>764</v>
      </c>
      <c r="G1913" s="218"/>
      <c r="H1913" s="229">
        <v>23037</v>
      </c>
      <c r="I1913" s="229"/>
      <c r="J1913" s="229"/>
      <c r="K1913" s="218"/>
    </row>
    <row r="1914" spans="1:11" x14ac:dyDescent="0.25">
      <c r="A1914" s="243">
        <v>43831</v>
      </c>
      <c r="B1914" s="218" t="s">
        <v>282</v>
      </c>
      <c r="C1914" s="217" t="s">
        <v>224</v>
      </c>
      <c r="D1914" s="219">
        <v>43859</v>
      </c>
      <c r="E1914" s="220" t="s">
        <v>76</v>
      </c>
      <c r="F1914" s="218" t="s">
        <v>17</v>
      </c>
      <c r="G1914" s="218"/>
      <c r="H1914" s="229">
        <v>23072</v>
      </c>
      <c r="I1914" s="229"/>
      <c r="J1914" s="229"/>
      <c r="K1914" s="218"/>
    </row>
    <row r="1915" spans="1:11" x14ac:dyDescent="0.25">
      <c r="A1915" s="243">
        <v>43831</v>
      </c>
      <c r="B1915" s="218" t="s">
        <v>282</v>
      </c>
      <c r="C1915" s="217" t="s">
        <v>224</v>
      </c>
      <c r="D1915" s="219">
        <v>43859</v>
      </c>
      <c r="E1915" s="220" t="s">
        <v>239</v>
      </c>
      <c r="F1915" s="218" t="s">
        <v>1405</v>
      </c>
      <c r="G1915" s="218"/>
      <c r="H1915" s="229">
        <v>116710</v>
      </c>
      <c r="I1915" s="229"/>
      <c r="J1915" s="229"/>
      <c r="K1915" s="218"/>
    </row>
    <row r="1916" spans="1:11" x14ac:dyDescent="0.25">
      <c r="A1916" s="243">
        <v>43831</v>
      </c>
      <c r="B1916" s="218" t="s">
        <v>282</v>
      </c>
      <c r="C1916" s="217" t="s">
        <v>224</v>
      </c>
      <c r="D1916" s="219">
        <v>43860</v>
      </c>
      <c r="E1916" s="220" t="s">
        <v>76</v>
      </c>
      <c r="F1916" s="218" t="s">
        <v>430</v>
      </c>
      <c r="G1916" s="218"/>
      <c r="H1916" s="229">
        <v>20000</v>
      </c>
      <c r="I1916" s="229"/>
      <c r="J1916" s="229"/>
      <c r="K1916" s="218"/>
    </row>
    <row r="1917" spans="1:11" x14ac:dyDescent="0.25">
      <c r="A1917" s="243">
        <v>43831</v>
      </c>
      <c r="B1917" s="218" t="s">
        <v>282</v>
      </c>
      <c r="C1917" s="217" t="s">
        <v>224</v>
      </c>
      <c r="D1917" s="219">
        <v>43860</v>
      </c>
      <c r="E1917" s="220" t="s">
        <v>129</v>
      </c>
      <c r="F1917" s="218" t="s">
        <v>199</v>
      </c>
      <c r="G1917" s="218"/>
      <c r="H1917" s="229">
        <v>198000</v>
      </c>
      <c r="I1917" s="229"/>
      <c r="J1917" s="229"/>
      <c r="K1917" s="218"/>
    </row>
    <row r="1918" spans="1:11" x14ac:dyDescent="0.25">
      <c r="A1918" s="243">
        <v>43831</v>
      </c>
      <c r="B1918" s="218" t="s">
        <v>282</v>
      </c>
      <c r="C1918" s="217" t="s">
        <v>224</v>
      </c>
      <c r="D1918" s="219">
        <v>43861</v>
      </c>
      <c r="E1918" s="220" t="s">
        <v>76</v>
      </c>
      <c r="F1918" s="218" t="s">
        <v>14</v>
      </c>
      <c r="G1918" s="218"/>
      <c r="H1918" s="229">
        <v>20000</v>
      </c>
      <c r="I1918" s="229"/>
      <c r="J1918" s="229"/>
      <c r="K1918" s="218"/>
    </row>
    <row r="1919" spans="1:11" x14ac:dyDescent="0.25">
      <c r="A1919" s="243">
        <v>43831</v>
      </c>
      <c r="B1919" s="218" t="s">
        <v>282</v>
      </c>
      <c r="C1919" s="217" t="s">
        <v>224</v>
      </c>
      <c r="D1919" s="219">
        <v>43861</v>
      </c>
      <c r="E1919" s="220" t="s">
        <v>76</v>
      </c>
      <c r="F1919" s="218" t="s">
        <v>94</v>
      </c>
      <c r="G1919" s="218"/>
      <c r="H1919" s="229">
        <v>58000</v>
      </c>
      <c r="I1919" s="229"/>
      <c r="J1919" s="229"/>
      <c r="K1919" s="218"/>
    </row>
    <row r="1920" spans="1:11" x14ac:dyDescent="0.25">
      <c r="A1920" s="243">
        <v>43831</v>
      </c>
      <c r="B1920" s="37" t="s">
        <v>282</v>
      </c>
      <c r="C1920" s="69" t="s">
        <v>224</v>
      </c>
      <c r="D1920" s="65">
        <v>43861</v>
      </c>
      <c r="E1920" s="61" t="s">
        <v>76</v>
      </c>
      <c r="F1920" s="37" t="s">
        <v>133</v>
      </c>
      <c r="G1920" s="37"/>
      <c r="H1920" s="79">
        <v>92000</v>
      </c>
      <c r="I1920" s="79">
        <f>SUM(H1857:H1920)</f>
        <v>5469153</v>
      </c>
      <c r="J1920" s="79"/>
      <c r="K1920" s="37"/>
    </row>
    <row r="1921" spans="1:11" x14ac:dyDescent="0.25">
      <c r="A1921" s="243">
        <v>43862</v>
      </c>
      <c r="B1921" s="218" t="s">
        <v>282</v>
      </c>
      <c r="C1921" s="217" t="s">
        <v>224</v>
      </c>
      <c r="D1921" s="219">
        <v>43862</v>
      </c>
      <c r="E1921" s="220" t="s">
        <v>76</v>
      </c>
      <c r="F1921" s="218" t="s">
        <v>1406</v>
      </c>
      <c r="G1921" s="218"/>
      <c r="H1921" s="229">
        <v>4740</v>
      </c>
      <c r="I1921" s="229"/>
      <c r="J1921" s="229"/>
      <c r="K1921" s="218"/>
    </row>
    <row r="1922" spans="1:11" x14ac:dyDescent="0.25">
      <c r="A1922" s="243">
        <v>43862</v>
      </c>
      <c r="B1922" s="218" t="s">
        <v>282</v>
      </c>
      <c r="C1922" s="217" t="s">
        <v>224</v>
      </c>
      <c r="D1922" s="219">
        <v>43862</v>
      </c>
      <c r="E1922" s="220" t="s">
        <v>76</v>
      </c>
      <c r="F1922" s="218" t="s">
        <v>261</v>
      </c>
      <c r="G1922" s="218"/>
      <c r="H1922" s="229">
        <v>23000</v>
      </c>
      <c r="I1922" s="229"/>
      <c r="J1922" s="229"/>
      <c r="K1922" s="218"/>
    </row>
    <row r="1923" spans="1:11" x14ac:dyDescent="0.25">
      <c r="A1923" s="243">
        <v>43862</v>
      </c>
      <c r="B1923" s="218" t="s">
        <v>282</v>
      </c>
      <c r="C1923" s="217" t="s">
        <v>224</v>
      </c>
      <c r="D1923" s="219">
        <v>43862</v>
      </c>
      <c r="E1923" s="220" t="s">
        <v>76</v>
      </c>
      <c r="F1923" s="218" t="s">
        <v>464</v>
      </c>
      <c r="G1923" s="218"/>
      <c r="H1923" s="229">
        <v>23000</v>
      </c>
      <c r="I1923" s="229"/>
      <c r="J1923" s="229"/>
      <c r="K1923" s="218"/>
    </row>
    <row r="1924" spans="1:11" x14ac:dyDescent="0.25">
      <c r="A1924" s="243">
        <v>43862</v>
      </c>
      <c r="B1924" s="218" t="s">
        <v>282</v>
      </c>
      <c r="C1924" s="217" t="s">
        <v>224</v>
      </c>
      <c r="D1924" s="219">
        <v>43864</v>
      </c>
      <c r="E1924" s="220" t="s">
        <v>76</v>
      </c>
      <c r="F1924" s="218" t="s">
        <v>4</v>
      </c>
      <c r="G1924" s="218"/>
      <c r="H1924" s="229">
        <v>23000</v>
      </c>
      <c r="I1924" s="229"/>
      <c r="J1924" s="229"/>
      <c r="K1924" s="218"/>
    </row>
    <row r="1925" spans="1:11" x14ac:dyDescent="0.25">
      <c r="A1925" s="243">
        <v>43862</v>
      </c>
      <c r="B1925" s="218" t="s">
        <v>282</v>
      </c>
      <c r="C1925" s="217" t="s">
        <v>224</v>
      </c>
      <c r="D1925" s="219">
        <v>43864</v>
      </c>
      <c r="E1925" s="220" t="s">
        <v>129</v>
      </c>
      <c r="F1925" s="218" t="s">
        <v>1407</v>
      </c>
      <c r="G1925" s="218"/>
      <c r="H1925" s="229">
        <v>150000</v>
      </c>
      <c r="I1925" s="229"/>
      <c r="J1925" s="229"/>
      <c r="K1925" s="218"/>
    </row>
    <row r="1926" spans="1:11" x14ac:dyDescent="0.25">
      <c r="A1926" s="243">
        <v>43862</v>
      </c>
      <c r="B1926" s="218" t="s">
        <v>282</v>
      </c>
      <c r="C1926" s="217" t="s">
        <v>224</v>
      </c>
      <c r="D1926" s="219">
        <v>43864</v>
      </c>
      <c r="E1926" s="220" t="s">
        <v>129</v>
      </c>
      <c r="F1926" s="218" t="s">
        <v>381</v>
      </c>
      <c r="G1926" s="218"/>
      <c r="H1926" s="229">
        <v>207000</v>
      </c>
      <c r="I1926" s="229"/>
      <c r="J1926" s="229"/>
      <c r="K1926" s="218"/>
    </row>
    <row r="1927" spans="1:11" x14ac:dyDescent="0.25">
      <c r="A1927" s="243">
        <v>43862</v>
      </c>
      <c r="B1927" s="218" t="s">
        <v>282</v>
      </c>
      <c r="C1927" s="217" t="s">
        <v>224</v>
      </c>
      <c r="D1927" s="219">
        <v>43864</v>
      </c>
      <c r="E1927" s="220" t="s">
        <v>76</v>
      </c>
      <c r="F1927" s="218" t="s">
        <v>1408</v>
      </c>
      <c r="G1927" s="218"/>
      <c r="H1927" s="229">
        <v>240000</v>
      </c>
      <c r="I1927" s="229"/>
      <c r="J1927" s="229"/>
      <c r="K1927" s="218"/>
    </row>
    <row r="1928" spans="1:11" x14ac:dyDescent="0.25">
      <c r="A1928" s="243">
        <v>43862</v>
      </c>
      <c r="B1928" s="218" t="s">
        <v>282</v>
      </c>
      <c r="C1928" s="217" t="s">
        <v>224</v>
      </c>
      <c r="D1928" s="219">
        <v>43864</v>
      </c>
      <c r="E1928" s="220" t="s">
        <v>239</v>
      </c>
      <c r="F1928" s="218" t="s">
        <v>800</v>
      </c>
      <c r="G1928" s="218"/>
      <c r="H1928" s="229">
        <v>272000</v>
      </c>
      <c r="I1928" s="229"/>
      <c r="J1928" s="229"/>
      <c r="K1928" s="218"/>
    </row>
    <row r="1929" spans="1:11" x14ac:dyDescent="0.25">
      <c r="A1929" s="243">
        <v>43862</v>
      </c>
      <c r="B1929" s="218" t="s">
        <v>282</v>
      </c>
      <c r="C1929" s="217" t="s">
        <v>224</v>
      </c>
      <c r="D1929" s="219">
        <v>43864</v>
      </c>
      <c r="E1929" s="220" t="s">
        <v>76</v>
      </c>
      <c r="F1929" s="218" t="s">
        <v>1409</v>
      </c>
      <c r="G1929" s="218"/>
      <c r="H1929" s="229">
        <v>1000000</v>
      </c>
      <c r="I1929" s="229"/>
      <c r="J1929" s="229"/>
      <c r="K1929" s="218"/>
    </row>
    <row r="1930" spans="1:11" x14ac:dyDescent="0.25">
      <c r="A1930" s="243">
        <v>43862</v>
      </c>
      <c r="B1930" s="218" t="s">
        <v>282</v>
      </c>
      <c r="C1930" s="217" t="s">
        <v>224</v>
      </c>
      <c r="D1930" s="219">
        <v>43866</v>
      </c>
      <c r="E1930" s="220" t="s">
        <v>76</v>
      </c>
      <c r="F1930" s="218" t="s">
        <v>1410</v>
      </c>
      <c r="G1930" s="218"/>
      <c r="H1930" s="229">
        <v>20000</v>
      </c>
      <c r="I1930" s="229"/>
      <c r="J1930" s="229"/>
      <c r="K1930" s="218"/>
    </row>
    <row r="1931" spans="1:11" x14ac:dyDescent="0.25">
      <c r="A1931" s="243">
        <v>43862</v>
      </c>
      <c r="B1931" s="218" t="s">
        <v>282</v>
      </c>
      <c r="C1931" s="217" t="s">
        <v>224</v>
      </c>
      <c r="D1931" s="219">
        <v>43868</v>
      </c>
      <c r="E1931" s="220" t="s">
        <v>76</v>
      </c>
      <c r="F1931" s="218" t="s">
        <v>1411</v>
      </c>
      <c r="G1931" s="218"/>
      <c r="H1931" s="229">
        <v>776000</v>
      </c>
      <c r="I1931" s="229"/>
      <c r="J1931" s="229"/>
      <c r="K1931" s="218"/>
    </row>
    <row r="1932" spans="1:11" x14ac:dyDescent="0.25">
      <c r="A1932" s="243">
        <v>43862</v>
      </c>
      <c r="B1932" s="218" t="s">
        <v>282</v>
      </c>
      <c r="C1932" s="217" t="s">
        <v>224</v>
      </c>
      <c r="D1932" s="219">
        <v>43871</v>
      </c>
      <c r="E1932" s="220" t="s">
        <v>76</v>
      </c>
      <c r="F1932" s="218" t="s">
        <v>80</v>
      </c>
      <c r="G1932" s="218"/>
      <c r="H1932" s="229">
        <v>23000</v>
      </c>
      <c r="I1932" s="229"/>
      <c r="J1932" s="229"/>
      <c r="K1932" s="218"/>
    </row>
    <row r="1933" spans="1:11" x14ac:dyDescent="0.25">
      <c r="A1933" s="243">
        <v>43862</v>
      </c>
      <c r="B1933" s="218" t="s">
        <v>282</v>
      </c>
      <c r="C1933" s="217" t="s">
        <v>224</v>
      </c>
      <c r="D1933" s="219">
        <v>43871</v>
      </c>
      <c r="E1933" s="220" t="s">
        <v>76</v>
      </c>
      <c r="F1933" s="218" t="s">
        <v>6</v>
      </c>
      <c r="G1933" s="218"/>
      <c r="H1933" s="229">
        <v>23000</v>
      </c>
      <c r="I1933" s="229"/>
      <c r="J1933" s="229"/>
      <c r="K1933" s="218"/>
    </row>
    <row r="1934" spans="1:11" x14ac:dyDescent="0.25">
      <c r="A1934" s="243">
        <v>43862</v>
      </c>
      <c r="B1934" s="218" t="s">
        <v>282</v>
      </c>
      <c r="C1934" s="217" t="s">
        <v>224</v>
      </c>
      <c r="D1934" s="219">
        <v>43871</v>
      </c>
      <c r="E1934" s="220" t="s">
        <v>239</v>
      </c>
      <c r="F1934" s="218" t="s">
        <v>13</v>
      </c>
      <c r="G1934" s="218"/>
      <c r="H1934" s="229">
        <v>23000</v>
      </c>
      <c r="I1934" s="229"/>
      <c r="J1934" s="229"/>
      <c r="K1934" s="218"/>
    </row>
    <row r="1935" spans="1:11" x14ac:dyDescent="0.25">
      <c r="A1935" s="243">
        <v>43862</v>
      </c>
      <c r="B1935" s="218" t="s">
        <v>282</v>
      </c>
      <c r="C1935" s="217" t="s">
        <v>224</v>
      </c>
      <c r="D1935" s="219">
        <v>43871</v>
      </c>
      <c r="E1935" s="220" t="s">
        <v>239</v>
      </c>
      <c r="F1935" s="218" t="s">
        <v>201</v>
      </c>
      <c r="G1935" s="218"/>
      <c r="H1935" s="229">
        <v>23000</v>
      </c>
      <c r="I1935" s="229"/>
      <c r="J1935" s="229"/>
      <c r="K1935" s="218"/>
    </row>
    <row r="1936" spans="1:11" x14ac:dyDescent="0.25">
      <c r="A1936" s="243">
        <v>43862</v>
      </c>
      <c r="B1936" s="218" t="s">
        <v>282</v>
      </c>
      <c r="C1936" s="217" t="s">
        <v>224</v>
      </c>
      <c r="D1936" s="219">
        <v>43871</v>
      </c>
      <c r="E1936" s="220" t="s">
        <v>239</v>
      </c>
      <c r="F1936" s="218" t="s">
        <v>417</v>
      </c>
      <c r="G1936" s="218"/>
      <c r="H1936" s="229">
        <v>23000</v>
      </c>
      <c r="I1936" s="229"/>
      <c r="J1936" s="229"/>
      <c r="K1936" s="218"/>
    </row>
    <row r="1937" spans="1:11" x14ac:dyDescent="0.25">
      <c r="A1937" s="243">
        <v>43862</v>
      </c>
      <c r="B1937" s="218" t="s">
        <v>282</v>
      </c>
      <c r="C1937" s="217" t="s">
        <v>224</v>
      </c>
      <c r="D1937" s="219">
        <v>43871</v>
      </c>
      <c r="E1937" s="220" t="s">
        <v>239</v>
      </c>
      <c r="F1937" s="218" t="s">
        <v>419</v>
      </c>
      <c r="G1937" s="218"/>
      <c r="H1937" s="229">
        <v>23000</v>
      </c>
      <c r="I1937" s="229"/>
      <c r="J1937" s="229"/>
      <c r="K1937" s="218"/>
    </row>
    <row r="1938" spans="1:11" x14ac:dyDescent="0.25">
      <c r="A1938" s="243">
        <v>43862</v>
      </c>
      <c r="B1938" s="218" t="s">
        <v>282</v>
      </c>
      <c r="C1938" s="217" t="s">
        <v>224</v>
      </c>
      <c r="D1938" s="219">
        <v>43871</v>
      </c>
      <c r="E1938" s="220" t="s">
        <v>239</v>
      </c>
      <c r="F1938" s="218" t="s">
        <v>21</v>
      </c>
      <c r="G1938" s="218"/>
      <c r="H1938" s="229">
        <v>23109</v>
      </c>
      <c r="I1938" s="229"/>
      <c r="J1938" s="229"/>
      <c r="K1938" s="218"/>
    </row>
    <row r="1939" spans="1:11" x14ac:dyDescent="0.25">
      <c r="A1939" s="243">
        <v>43862</v>
      </c>
      <c r="B1939" s="218" t="s">
        <v>282</v>
      </c>
      <c r="C1939" s="217" t="s">
        <v>224</v>
      </c>
      <c r="D1939" s="219">
        <v>43871</v>
      </c>
      <c r="E1939" s="220" t="s">
        <v>76</v>
      </c>
      <c r="F1939" s="218" t="s">
        <v>874</v>
      </c>
      <c r="G1939" s="218"/>
      <c r="H1939" s="229">
        <v>46000</v>
      </c>
      <c r="I1939" s="229"/>
      <c r="J1939" s="229"/>
      <c r="K1939" s="218"/>
    </row>
    <row r="1940" spans="1:11" x14ac:dyDescent="0.25">
      <c r="A1940" s="243">
        <v>43862</v>
      </c>
      <c r="B1940" s="218" t="s">
        <v>282</v>
      </c>
      <c r="C1940" s="217" t="s">
        <v>224</v>
      </c>
      <c r="D1940" s="219">
        <v>43871</v>
      </c>
      <c r="E1940" s="220" t="s">
        <v>239</v>
      </c>
      <c r="F1940" s="218" t="s">
        <v>77</v>
      </c>
      <c r="G1940" s="218"/>
      <c r="H1940" s="229">
        <v>46000</v>
      </c>
      <c r="I1940" s="229"/>
      <c r="J1940" s="229"/>
      <c r="K1940" s="218"/>
    </row>
    <row r="1941" spans="1:11" x14ac:dyDescent="0.25">
      <c r="A1941" s="243">
        <v>43862</v>
      </c>
      <c r="B1941" s="218" t="s">
        <v>282</v>
      </c>
      <c r="C1941" s="217" t="s">
        <v>224</v>
      </c>
      <c r="D1941" s="219">
        <v>43871</v>
      </c>
      <c r="E1941" s="220" t="s">
        <v>239</v>
      </c>
      <c r="F1941" s="218" t="s">
        <v>27</v>
      </c>
      <c r="G1941" s="218"/>
      <c r="H1941" s="229">
        <v>46000</v>
      </c>
      <c r="I1941" s="229"/>
      <c r="J1941" s="229"/>
      <c r="K1941" s="218"/>
    </row>
    <row r="1942" spans="1:11" x14ac:dyDescent="0.25">
      <c r="A1942" s="243">
        <v>43862</v>
      </c>
      <c r="B1942" s="218" t="s">
        <v>282</v>
      </c>
      <c r="C1942" s="217" t="s">
        <v>224</v>
      </c>
      <c r="D1942" s="219">
        <v>43871</v>
      </c>
      <c r="E1942" s="220" t="s">
        <v>239</v>
      </c>
      <c r="F1942" s="218" t="s">
        <v>142</v>
      </c>
      <c r="G1942" s="218"/>
      <c r="H1942" s="229">
        <v>53000</v>
      </c>
      <c r="I1942" s="229"/>
      <c r="J1942" s="229"/>
      <c r="K1942" s="218"/>
    </row>
    <row r="1943" spans="1:11" x14ac:dyDescent="0.25">
      <c r="A1943" s="243">
        <v>43862</v>
      </c>
      <c r="B1943" s="218" t="s">
        <v>282</v>
      </c>
      <c r="C1943" s="217" t="s">
        <v>224</v>
      </c>
      <c r="D1943" s="219">
        <v>43871</v>
      </c>
      <c r="E1943" s="220" t="s">
        <v>239</v>
      </c>
      <c r="F1943" s="218" t="s">
        <v>32</v>
      </c>
      <c r="G1943" s="218"/>
      <c r="H1943" s="229">
        <v>69000</v>
      </c>
      <c r="I1943" s="229"/>
      <c r="J1943" s="229"/>
      <c r="K1943" s="218"/>
    </row>
    <row r="1944" spans="1:11" x14ac:dyDescent="0.25">
      <c r="A1944" s="243">
        <v>43862</v>
      </c>
      <c r="B1944" s="218" t="s">
        <v>282</v>
      </c>
      <c r="C1944" s="217" t="s">
        <v>224</v>
      </c>
      <c r="D1944" s="219">
        <v>43871</v>
      </c>
      <c r="E1944" s="220" t="s">
        <v>76</v>
      </c>
      <c r="F1944" s="218" t="s">
        <v>133</v>
      </c>
      <c r="G1944" s="218"/>
      <c r="H1944" s="229">
        <v>81000</v>
      </c>
      <c r="I1944" s="229"/>
      <c r="J1944" s="229"/>
      <c r="K1944" s="218"/>
    </row>
    <row r="1945" spans="1:11" x14ac:dyDescent="0.25">
      <c r="A1945" s="243">
        <v>43862</v>
      </c>
      <c r="B1945" s="218" t="s">
        <v>282</v>
      </c>
      <c r="C1945" s="217" t="s">
        <v>224</v>
      </c>
      <c r="D1945" s="219">
        <v>43871</v>
      </c>
      <c r="E1945" s="220" t="s">
        <v>239</v>
      </c>
      <c r="F1945" s="218" t="s">
        <v>245</v>
      </c>
      <c r="G1945" s="218"/>
      <c r="H1945" s="229">
        <v>92000</v>
      </c>
      <c r="I1945" s="229"/>
      <c r="J1945" s="229"/>
      <c r="K1945" s="218"/>
    </row>
    <row r="1946" spans="1:11" x14ac:dyDescent="0.25">
      <c r="A1946" s="243">
        <v>43862</v>
      </c>
      <c r="B1946" s="218" t="s">
        <v>282</v>
      </c>
      <c r="C1946" s="217" t="s">
        <v>224</v>
      </c>
      <c r="D1946" s="219">
        <v>43871</v>
      </c>
      <c r="E1946" s="220" t="s">
        <v>239</v>
      </c>
      <c r="F1946" s="218" t="s">
        <v>86</v>
      </c>
      <c r="G1946" s="218"/>
      <c r="H1946" s="229">
        <v>100000</v>
      </c>
      <c r="I1946" s="229"/>
      <c r="J1946" s="229"/>
      <c r="K1946" s="218"/>
    </row>
    <row r="1947" spans="1:11" x14ac:dyDescent="0.25">
      <c r="A1947" s="243">
        <v>43862</v>
      </c>
      <c r="B1947" s="218" t="s">
        <v>282</v>
      </c>
      <c r="C1947" s="217" t="s">
        <v>224</v>
      </c>
      <c r="D1947" s="219">
        <v>43871</v>
      </c>
      <c r="E1947" s="220" t="s">
        <v>239</v>
      </c>
      <c r="F1947" s="218" t="s">
        <v>204</v>
      </c>
      <c r="G1947" s="218"/>
      <c r="H1947" s="229">
        <v>100000</v>
      </c>
      <c r="I1947" s="229"/>
      <c r="J1947" s="229"/>
      <c r="K1947" s="218"/>
    </row>
    <row r="1948" spans="1:11" x14ac:dyDescent="0.25">
      <c r="A1948" s="243">
        <v>43862</v>
      </c>
      <c r="B1948" s="218" t="s">
        <v>282</v>
      </c>
      <c r="C1948" s="217" t="s">
        <v>224</v>
      </c>
      <c r="D1948" s="219">
        <v>43871</v>
      </c>
      <c r="E1948" s="220" t="s">
        <v>76</v>
      </c>
      <c r="F1948" s="218" t="s">
        <v>146</v>
      </c>
      <c r="G1948" s="218"/>
      <c r="H1948" s="229">
        <v>115000</v>
      </c>
      <c r="I1948" s="229"/>
      <c r="J1948" s="229"/>
      <c r="K1948" s="218"/>
    </row>
    <row r="1949" spans="1:11" x14ac:dyDescent="0.25">
      <c r="A1949" s="243">
        <v>43862</v>
      </c>
      <c r="B1949" s="218" t="s">
        <v>282</v>
      </c>
      <c r="C1949" s="217" t="s">
        <v>224</v>
      </c>
      <c r="D1949" s="219">
        <v>43871</v>
      </c>
      <c r="E1949" s="220" t="s">
        <v>239</v>
      </c>
      <c r="F1949" s="218" t="s">
        <v>418</v>
      </c>
      <c r="G1949" s="218"/>
      <c r="H1949" s="229">
        <v>115000</v>
      </c>
      <c r="I1949" s="229"/>
      <c r="J1949" s="229"/>
      <c r="K1949" s="218"/>
    </row>
    <row r="1950" spans="1:11" x14ac:dyDescent="0.25">
      <c r="A1950" s="243">
        <v>43862</v>
      </c>
      <c r="B1950" s="218" t="s">
        <v>282</v>
      </c>
      <c r="C1950" s="217" t="s">
        <v>224</v>
      </c>
      <c r="D1950" s="219">
        <v>43871</v>
      </c>
      <c r="E1950" s="220" t="s">
        <v>239</v>
      </c>
      <c r="F1950" s="218" t="s">
        <v>257</v>
      </c>
      <c r="G1950" s="218"/>
      <c r="H1950" s="229">
        <v>115000</v>
      </c>
      <c r="I1950" s="229"/>
      <c r="J1950" s="229"/>
      <c r="K1950" s="218"/>
    </row>
    <row r="1951" spans="1:11" x14ac:dyDescent="0.25">
      <c r="A1951" s="243">
        <v>43862</v>
      </c>
      <c r="B1951" s="218" t="s">
        <v>282</v>
      </c>
      <c r="C1951" s="217" t="s">
        <v>224</v>
      </c>
      <c r="D1951" s="219">
        <v>43871</v>
      </c>
      <c r="E1951" s="220" t="s">
        <v>239</v>
      </c>
      <c r="F1951" s="218" t="s">
        <v>586</v>
      </c>
      <c r="G1951" s="218"/>
      <c r="H1951" s="229">
        <v>115000</v>
      </c>
      <c r="I1951" s="229"/>
      <c r="J1951" s="229"/>
      <c r="K1951" s="218"/>
    </row>
    <row r="1952" spans="1:11" x14ac:dyDescent="0.25">
      <c r="A1952" s="243">
        <v>43862</v>
      </c>
      <c r="B1952" s="218" t="s">
        <v>282</v>
      </c>
      <c r="C1952" s="217" t="s">
        <v>224</v>
      </c>
      <c r="D1952" s="219">
        <v>43871</v>
      </c>
      <c r="E1952" s="220" t="s">
        <v>239</v>
      </c>
      <c r="F1952" s="218" t="s">
        <v>586</v>
      </c>
      <c r="G1952" s="218"/>
      <c r="H1952" s="229">
        <v>148000</v>
      </c>
      <c r="I1952" s="229"/>
      <c r="J1952" s="229"/>
      <c r="K1952" s="218"/>
    </row>
    <row r="1953" spans="1:11" x14ac:dyDescent="0.25">
      <c r="A1953" s="243">
        <v>43862</v>
      </c>
      <c r="B1953" s="218" t="s">
        <v>282</v>
      </c>
      <c r="C1953" s="217" t="s">
        <v>224</v>
      </c>
      <c r="D1953" s="219">
        <v>43871</v>
      </c>
      <c r="E1953" s="220" t="s">
        <v>76</v>
      </c>
      <c r="F1953" s="218" t="s">
        <v>415</v>
      </c>
      <c r="G1953" s="218"/>
      <c r="H1953" s="229">
        <v>161000</v>
      </c>
      <c r="I1953" s="229"/>
      <c r="J1953" s="229"/>
      <c r="K1953" s="218"/>
    </row>
    <row r="1954" spans="1:11" x14ac:dyDescent="0.25">
      <c r="A1954" s="243">
        <v>43862</v>
      </c>
      <c r="B1954" s="218" t="s">
        <v>282</v>
      </c>
      <c r="C1954" s="217" t="s">
        <v>224</v>
      </c>
      <c r="D1954" s="219">
        <v>43871</v>
      </c>
      <c r="E1954" s="220" t="s">
        <v>76</v>
      </c>
      <c r="F1954" s="218" t="s">
        <v>587</v>
      </c>
      <c r="G1954" s="218"/>
      <c r="H1954" s="229">
        <v>238000</v>
      </c>
      <c r="I1954" s="229"/>
      <c r="J1954" s="229"/>
      <c r="K1954" s="218"/>
    </row>
    <row r="1955" spans="1:11" x14ac:dyDescent="0.25">
      <c r="A1955" s="243">
        <v>43862</v>
      </c>
      <c r="B1955" s="218" t="s">
        <v>282</v>
      </c>
      <c r="C1955" s="217" t="s">
        <v>224</v>
      </c>
      <c r="D1955" s="219">
        <v>43871</v>
      </c>
      <c r="E1955" s="220" t="s">
        <v>76</v>
      </c>
      <c r="F1955" s="218" t="s">
        <v>562</v>
      </c>
      <c r="G1955" s="218"/>
      <c r="H1955" s="229">
        <v>253000</v>
      </c>
      <c r="I1955" s="229"/>
      <c r="J1955" s="229"/>
      <c r="K1955" s="218"/>
    </row>
    <row r="1956" spans="1:11" x14ac:dyDescent="0.25">
      <c r="A1956" s="243">
        <v>43862</v>
      </c>
      <c r="B1956" s="218" t="s">
        <v>282</v>
      </c>
      <c r="C1956" s="217" t="s">
        <v>224</v>
      </c>
      <c r="D1956" s="219">
        <v>43873</v>
      </c>
      <c r="E1956" s="220" t="s">
        <v>76</v>
      </c>
      <c r="F1956" s="218" t="s">
        <v>131</v>
      </c>
      <c r="G1956" s="218"/>
      <c r="H1956" s="229">
        <v>20000</v>
      </c>
      <c r="I1956" s="229"/>
      <c r="J1956" s="229"/>
      <c r="K1956" s="218"/>
    </row>
    <row r="1957" spans="1:11" x14ac:dyDescent="0.25">
      <c r="A1957" s="243">
        <v>43862</v>
      </c>
      <c r="B1957" s="218" t="s">
        <v>282</v>
      </c>
      <c r="C1957" s="217" t="s">
        <v>224</v>
      </c>
      <c r="D1957" s="219">
        <v>43873</v>
      </c>
      <c r="E1957" s="220" t="s">
        <v>76</v>
      </c>
      <c r="F1957" s="218" t="s">
        <v>9</v>
      </c>
      <c r="G1957" s="218"/>
      <c r="H1957" s="229">
        <v>20000</v>
      </c>
      <c r="I1957" s="229"/>
      <c r="J1957" s="229"/>
      <c r="K1957" s="218"/>
    </row>
    <row r="1958" spans="1:11" x14ac:dyDescent="0.25">
      <c r="A1958" s="243">
        <v>43862</v>
      </c>
      <c r="B1958" s="218" t="s">
        <v>282</v>
      </c>
      <c r="C1958" s="217" t="s">
        <v>224</v>
      </c>
      <c r="D1958" s="219">
        <v>43873</v>
      </c>
      <c r="E1958" s="220" t="s">
        <v>76</v>
      </c>
      <c r="F1958" s="218" t="s">
        <v>466</v>
      </c>
      <c r="G1958" s="218"/>
      <c r="H1958" s="229">
        <v>35000</v>
      </c>
      <c r="I1958" s="229"/>
      <c r="J1958" s="229"/>
      <c r="K1958" s="218"/>
    </row>
    <row r="1959" spans="1:11" x14ac:dyDescent="0.25">
      <c r="A1959" s="243">
        <v>43862</v>
      </c>
      <c r="B1959" s="218" t="s">
        <v>282</v>
      </c>
      <c r="C1959" s="217" t="s">
        <v>224</v>
      </c>
      <c r="D1959" s="219">
        <v>43874</v>
      </c>
      <c r="E1959" s="220" t="s">
        <v>76</v>
      </c>
      <c r="F1959" s="218" t="s">
        <v>1412</v>
      </c>
      <c r="G1959" s="218"/>
      <c r="H1959" s="229">
        <v>6000</v>
      </c>
      <c r="I1959" s="229"/>
      <c r="J1959" s="229"/>
      <c r="K1959" s="218"/>
    </row>
    <row r="1960" spans="1:11" x14ac:dyDescent="0.25">
      <c r="A1960" s="243">
        <v>43862</v>
      </c>
      <c r="B1960" s="218" t="s">
        <v>282</v>
      </c>
      <c r="C1960" s="217" t="s">
        <v>224</v>
      </c>
      <c r="D1960" s="219">
        <v>43878</v>
      </c>
      <c r="E1960" s="220" t="s">
        <v>76</v>
      </c>
      <c r="F1960" s="218" t="s">
        <v>413</v>
      </c>
      <c r="G1960" s="218"/>
      <c r="H1960" s="229">
        <v>23000</v>
      </c>
      <c r="I1960" s="229"/>
      <c r="J1960" s="229"/>
      <c r="K1960" s="218"/>
    </row>
    <row r="1961" spans="1:11" x14ac:dyDescent="0.25">
      <c r="A1961" s="243">
        <v>43862</v>
      </c>
      <c r="B1961" s="218" t="s">
        <v>282</v>
      </c>
      <c r="C1961" s="217" t="s">
        <v>224</v>
      </c>
      <c r="D1961" s="219">
        <v>43878</v>
      </c>
      <c r="E1961" s="220" t="s">
        <v>76</v>
      </c>
      <c r="F1961" s="218" t="s">
        <v>313</v>
      </c>
      <c r="G1961" s="218"/>
      <c r="H1961" s="229">
        <v>23000</v>
      </c>
      <c r="I1961" s="229"/>
      <c r="J1961" s="229"/>
      <c r="K1961" s="218"/>
    </row>
    <row r="1962" spans="1:11" x14ac:dyDescent="0.25">
      <c r="A1962" s="243">
        <v>43862</v>
      </c>
      <c r="B1962" s="218" t="s">
        <v>282</v>
      </c>
      <c r="C1962" s="217" t="s">
        <v>224</v>
      </c>
      <c r="D1962" s="219">
        <v>43878</v>
      </c>
      <c r="E1962" s="220" t="s">
        <v>239</v>
      </c>
      <c r="F1962" s="218" t="s">
        <v>132</v>
      </c>
      <c r="G1962" s="218"/>
      <c r="H1962" s="229">
        <v>23100</v>
      </c>
      <c r="I1962" s="229"/>
      <c r="J1962" s="229"/>
      <c r="K1962" s="218"/>
    </row>
    <row r="1963" spans="1:11" x14ac:dyDescent="0.25">
      <c r="A1963" s="243">
        <v>43862</v>
      </c>
      <c r="B1963" s="218" t="s">
        <v>282</v>
      </c>
      <c r="C1963" s="217" t="s">
        <v>224</v>
      </c>
      <c r="D1963" s="219">
        <v>43879</v>
      </c>
      <c r="E1963" s="220" t="s">
        <v>76</v>
      </c>
      <c r="F1963" s="218" t="s">
        <v>1413</v>
      </c>
      <c r="G1963" s="218"/>
      <c r="H1963" s="229">
        <v>23000</v>
      </c>
      <c r="I1963" s="229"/>
      <c r="J1963" s="229"/>
      <c r="K1963" s="218"/>
    </row>
    <row r="1964" spans="1:11" x14ac:dyDescent="0.25">
      <c r="A1964" s="243">
        <v>43862</v>
      </c>
      <c r="B1964" s="218" t="s">
        <v>282</v>
      </c>
      <c r="C1964" s="217" t="s">
        <v>224</v>
      </c>
      <c r="D1964" s="219">
        <v>43880</v>
      </c>
      <c r="E1964" s="220" t="s">
        <v>76</v>
      </c>
      <c r="F1964" s="218" t="s">
        <v>1414</v>
      </c>
      <c r="G1964" s="218"/>
      <c r="H1964" s="229">
        <v>80000</v>
      </c>
      <c r="I1964" s="229"/>
      <c r="J1964" s="229"/>
      <c r="K1964" s="218"/>
    </row>
    <row r="1965" spans="1:11" x14ac:dyDescent="0.25">
      <c r="A1965" s="243">
        <v>43862</v>
      </c>
      <c r="B1965" s="218" t="s">
        <v>282</v>
      </c>
      <c r="C1965" s="217" t="s">
        <v>224</v>
      </c>
      <c r="D1965" s="219">
        <v>43881</v>
      </c>
      <c r="E1965" s="220" t="s">
        <v>76</v>
      </c>
      <c r="F1965" s="218" t="s">
        <v>79</v>
      </c>
      <c r="G1965" s="218"/>
      <c r="H1965" s="229">
        <v>25000</v>
      </c>
      <c r="I1965" s="229"/>
      <c r="J1965" s="229"/>
      <c r="K1965" s="218"/>
    </row>
    <row r="1966" spans="1:11" x14ac:dyDescent="0.25">
      <c r="A1966" s="243">
        <v>43862</v>
      </c>
      <c r="B1966" s="218" t="s">
        <v>282</v>
      </c>
      <c r="C1966" s="217" t="s">
        <v>224</v>
      </c>
      <c r="D1966" s="219">
        <v>43885</v>
      </c>
      <c r="E1966" s="220" t="s">
        <v>76</v>
      </c>
      <c r="F1966" s="218" t="s">
        <v>93</v>
      </c>
      <c r="G1966" s="218"/>
      <c r="H1966" s="229">
        <v>23000</v>
      </c>
      <c r="I1966" s="229"/>
      <c r="J1966" s="229"/>
      <c r="K1966" s="218"/>
    </row>
    <row r="1967" spans="1:11" x14ac:dyDescent="0.25">
      <c r="A1967" s="243">
        <v>43862</v>
      </c>
      <c r="B1967" s="218" t="s">
        <v>282</v>
      </c>
      <c r="C1967" s="217" t="s">
        <v>224</v>
      </c>
      <c r="D1967" s="219">
        <v>43885</v>
      </c>
      <c r="E1967" s="220" t="s">
        <v>76</v>
      </c>
      <c r="F1967" s="218" t="s">
        <v>18</v>
      </c>
      <c r="G1967" s="218"/>
      <c r="H1967" s="229">
        <v>23080</v>
      </c>
      <c r="I1967" s="229"/>
      <c r="J1967" s="229"/>
      <c r="K1967" s="218"/>
    </row>
    <row r="1968" spans="1:11" x14ac:dyDescent="0.25">
      <c r="A1968" s="243">
        <v>43862</v>
      </c>
      <c r="B1968" s="218" t="s">
        <v>282</v>
      </c>
      <c r="C1968" s="217" t="s">
        <v>224</v>
      </c>
      <c r="D1968" s="219">
        <v>43885</v>
      </c>
      <c r="E1968" s="220" t="s">
        <v>129</v>
      </c>
      <c r="F1968" s="218" t="s">
        <v>205</v>
      </c>
      <c r="G1968" s="218"/>
      <c r="H1968" s="229">
        <v>90000</v>
      </c>
      <c r="I1968" s="229"/>
      <c r="J1968" s="229"/>
      <c r="K1968" s="218"/>
    </row>
    <row r="1969" spans="1:12" x14ac:dyDescent="0.25">
      <c r="A1969" s="243">
        <v>43862</v>
      </c>
      <c r="B1969" s="218" t="s">
        <v>282</v>
      </c>
      <c r="C1969" s="217" t="s">
        <v>224</v>
      </c>
      <c r="D1969" s="219">
        <v>43887</v>
      </c>
      <c r="E1969" s="220" t="s">
        <v>239</v>
      </c>
      <c r="F1969" s="218" t="s">
        <v>412</v>
      </c>
      <c r="G1969" s="218"/>
      <c r="H1969" s="229">
        <v>69000</v>
      </c>
      <c r="I1969" s="229"/>
      <c r="J1969" s="229"/>
      <c r="K1969" s="218"/>
    </row>
    <row r="1970" spans="1:12" x14ac:dyDescent="0.25">
      <c r="A1970" s="243">
        <v>43862</v>
      </c>
      <c r="B1970" s="218" t="s">
        <v>282</v>
      </c>
      <c r="C1970" s="217" t="s">
        <v>224</v>
      </c>
      <c r="D1970" s="219">
        <v>43887</v>
      </c>
      <c r="E1970" s="220" t="s">
        <v>239</v>
      </c>
      <c r="F1970" s="218" t="s">
        <v>505</v>
      </c>
      <c r="G1970" s="218"/>
      <c r="H1970" s="229">
        <v>73000</v>
      </c>
      <c r="I1970" s="229"/>
      <c r="J1970" s="229"/>
      <c r="K1970" s="218"/>
    </row>
    <row r="1971" spans="1:12" x14ac:dyDescent="0.25">
      <c r="A1971" s="243">
        <v>43862</v>
      </c>
      <c r="B1971" s="218" t="s">
        <v>282</v>
      </c>
      <c r="C1971" s="217" t="s">
        <v>224</v>
      </c>
      <c r="D1971" s="219">
        <v>43888</v>
      </c>
      <c r="E1971" s="220" t="s">
        <v>239</v>
      </c>
      <c r="F1971" s="218" t="s">
        <v>983</v>
      </c>
      <c r="G1971" s="218"/>
      <c r="H1971" s="229">
        <v>2480</v>
      </c>
      <c r="I1971" s="229"/>
      <c r="J1971" s="229"/>
      <c r="K1971" s="218"/>
    </row>
    <row r="1972" spans="1:12" x14ac:dyDescent="0.25">
      <c r="A1972" s="243">
        <v>43862</v>
      </c>
      <c r="B1972" s="244" t="s">
        <v>282</v>
      </c>
      <c r="C1972" s="245" t="s">
        <v>224</v>
      </c>
      <c r="D1972" s="246">
        <v>43889</v>
      </c>
      <c r="E1972" s="247" t="s">
        <v>76</v>
      </c>
      <c r="F1972" s="244" t="s">
        <v>313</v>
      </c>
      <c r="G1972" s="244"/>
      <c r="H1972" s="248">
        <v>23000</v>
      </c>
      <c r="I1972" s="248"/>
      <c r="J1972" s="248"/>
      <c r="K1972" s="244"/>
    </row>
    <row r="1973" spans="1:12" x14ac:dyDescent="0.25">
      <c r="A1973" s="69">
        <v>43862</v>
      </c>
      <c r="B1973" s="37" t="s">
        <v>282</v>
      </c>
      <c r="C1973" s="69" t="s">
        <v>224</v>
      </c>
      <c r="D1973" s="65">
        <v>43889</v>
      </c>
      <c r="E1973" s="61" t="s">
        <v>76</v>
      </c>
      <c r="F1973" s="37" t="s">
        <v>451</v>
      </c>
      <c r="G1973" s="37"/>
      <c r="H1973" s="79">
        <v>27000</v>
      </c>
      <c r="I1973" s="79">
        <f>SUM(H1921:H1973)</f>
        <v>5401509</v>
      </c>
      <c r="J1973" s="79"/>
      <c r="K1973" s="37"/>
      <c r="L1973" s="37"/>
    </row>
    <row r="1974" spans="1:12" x14ac:dyDescent="0.25">
      <c r="A1974" s="243">
        <v>43891</v>
      </c>
      <c r="B1974" s="218" t="s">
        <v>282</v>
      </c>
      <c r="C1974" s="217" t="s">
        <v>224</v>
      </c>
      <c r="D1974" s="219">
        <v>43892</v>
      </c>
      <c r="E1974" s="220" t="s">
        <v>76</v>
      </c>
      <c r="F1974" s="218" t="s">
        <v>430</v>
      </c>
      <c r="G1974" s="218"/>
      <c r="H1974" s="229">
        <v>23000</v>
      </c>
      <c r="I1974" s="229"/>
      <c r="J1974" s="229"/>
      <c r="K1974" s="218"/>
    </row>
    <row r="1975" spans="1:12" x14ac:dyDescent="0.25">
      <c r="A1975" s="243">
        <v>43891</v>
      </c>
      <c r="B1975" s="218" t="s">
        <v>282</v>
      </c>
      <c r="C1975" s="217" t="s">
        <v>224</v>
      </c>
      <c r="D1975" s="219">
        <v>43892</v>
      </c>
      <c r="E1975" s="220" t="s">
        <v>76</v>
      </c>
      <c r="F1975" s="218" t="s">
        <v>464</v>
      </c>
      <c r="G1975" s="218"/>
      <c r="H1975" s="229">
        <v>23000</v>
      </c>
      <c r="I1975" s="229"/>
      <c r="J1975" s="229"/>
      <c r="K1975" s="218"/>
    </row>
    <row r="1976" spans="1:12" x14ac:dyDescent="0.25">
      <c r="A1976" s="243">
        <v>43891</v>
      </c>
      <c r="B1976" s="218" t="s">
        <v>282</v>
      </c>
      <c r="C1976" s="217" t="s">
        <v>224</v>
      </c>
      <c r="D1976" s="219">
        <v>43892</v>
      </c>
      <c r="E1976" s="220" t="s">
        <v>76</v>
      </c>
      <c r="F1976" s="218" t="s">
        <v>3</v>
      </c>
      <c r="G1976" s="218"/>
      <c r="H1976" s="229">
        <v>23000</v>
      </c>
      <c r="I1976" s="229"/>
      <c r="J1976" s="229"/>
      <c r="K1976" s="218"/>
    </row>
    <row r="1977" spans="1:12" x14ac:dyDescent="0.25">
      <c r="A1977" s="243">
        <v>43891</v>
      </c>
      <c r="B1977" s="218" t="s">
        <v>282</v>
      </c>
      <c r="C1977" s="217" t="s">
        <v>224</v>
      </c>
      <c r="D1977" s="219">
        <v>43892</v>
      </c>
      <c r="E1977" s="220" t="s">
        <v>76</v>
      </c>
      <c r="F1977" s="218" t="s">
        <v>135</v>
      </c>
      <c r="G1977" s="218"/>
      <c r="H1977" s="229">
        <v>23000</v>
      </c>
      <c r="I1977" s="229"/>
      <c r="J1977" s="229"/>
      <c r="K1977" s="218"/>
    </row>
    <row r="1978" spans="1:12" x14ac:dyDescent="0.25">
      <c r="A1978" s="243">
        <v>43891</v>
      </c>
      <c r="B1978" s="218" t="s">
        <v>282</v>
      </c>
      <c r="C1978" s="217" t="s">
        <v>224</v>
      </c>
      <c r="D1978" s="219">
        <v>43892</v>
      </c>
      <c r="E1978" s="220" t="s">
        <v>76</v>
      </c>
      <c r="F1978" s="218" t="s">
        <v>198</v>
      </c>
      <c r="G1978" s="218"/>
      <c r="H1978" s="229">
        <v>23000</v>
      </c>
      <c r="I1978" s="229"/>
      <c r="J1978" s="229"/>
      <c r="K1978" s="218"/>
    </row>
    <row r="1979" spans="1:12" x14ac:dyDescent="0.25">
      <c r="A1979" s="243">
        <v>43891</v>
      </c>
      <c r="B1979" s="218" t="s">
        <v>282</v>
      </c>
      <c r="C1979" s="217" t="s">
        <v>224</v>
      </c>
      <c r="D1979" s="219">
        <v>43892</v>
      </c>
      <c r="E1979" s="220" t="s">
        <v>76</v>
      </c>
      <c r="F1979" s="218" t="s">
        <v>2</v>
      </c>
      <c r="G1979" s="218"/>
      <c r="H1979" s="229">
        <v>23000</v>
      </c>
      <c r="I1979" s="229"/>
      <c r="J1979" s="229"/>
      <c r="K1979" s="218"/>
    </row>
    <row r="1980" spans="1:12" x14ac:dyDescent="0.25">
      <c r="A1980" s="243">
        <v>43891</v>
      </c>
      <c r="B1980" s="218" t="s">
        <v>282</v>
      </c>
      <c r="C1980" s="217" t="s">
        <v>224</v>
      </c>
      <c r="D1980" s="219">
        <v>43892</v>
      </c>
      <c r="E1980" s="220" t="s">
        <v>239</v>
      </c>
      <c r="F1980" s="218" t="s">
        <v>373</v>
      </c>
      <c r="G1980" s="218"/>
      <c r="H1980" s="229">
        <v>23000</v>
      </c>
      <c r="I1980" s="229"/>
      <c r="J1980" s="229"/>
      <c r="K1980" s="218"/>
    </row>
    <row r="1981" spans="1:12" x14ac:dyDescent="0.25">
      <c r="A1981" s="243">
        <v>43891</v>
      </c>
      <c r="B1981" s="218" t="s">
        <v>282</v>
      </c>
      <c r="C1981" s="217" t="s">
        <v>224</v>
      </c>
      <c r="D1981" s="219">
        <v>43892</v>
      </c>
      <c r="E1981" s="220" t="s">
        <v>76</v>
      </c>
      <c r="F1981" s="218" t="s">
        <v>764</v>
      </c>
      <c r="G1981" s="218"/>
      <c r="H1981" s="229">
        <v>23037</v>
      </c>
      <c r="I1981" s="229"/>
      <c r="J1981" s="229"/>
      <c r="K1981" s="218"/>
    </row>
    <row r="1982" spans="1:12" x14ac:dyDescent="0.25">
      <c r="A1982" s="243">
        <v>43891</v>
      </c>
      <c r="B1982" s="218" t="s">
        <v>282</v>
      </c>
      <c r="C1982" s="217" t="s">
        <v>224</v>
      </c>
      <c r="D1982" s="219">
        <v>43892</v>
      </c>
      <c r="E1982" s="220" t="s">
        <v>76</v>
      </c>
      <c r="F1982" s="218" t="s">
        <v>17</v>
      </c>
      <c r="G1982" s="218"/>
      <c r="H1982" s="229">
        <v>23072</v>
      </c>
      <c r="I1982" s="229"/>
      <c r="J1982" s="229"/>
      <c r="K1982" s="218"/>
    </row>
    <row r="1983" spans="1:12" x14ac:dyDescent="0.25">
      <c r="A1983" s="243">
        <v>43891</v>
      </c>
      <c r="B1983" s="218" t="s">
        <v>282</v>
      </c>
      <c r="C1983" s="217" t="s">
        <v>224</v>
      </c>
      <c r="D1983" s="219">
        <v>43892</v>
      </c>
      <c r="E1983" s="220" t="s">
        <v>76</v>
      </c>
      <c r="F1983" s="218" t="s">
        <v>377</v>
      </c>
      <c r="G1983" s="218"/>
      <c r="H1983" s="229">
        <v>46000</v>
      </c>
      <c r="I1983" s="229"/>
      <c r="J1983" s="229"/>
      <c r="K1983" s="218"/>
    </row>
    <row r="1984" spans="1:12" x14ac:dyDescent="0.25">
      <c r="A1984" s="243">
        <v>43891</v>
      </c>
      <c r="B1984" s="218" t="s">
        <v>282</v>
      </c>
      <c r="C1984" s="217" t="s">
        <v>224</v>
      </c>
      <c r="D1984" s="219">
        <v>43892</v>
      </c>
      <c r="E1984" s="220" t="s">
        <v>239</v>
      </c>
      <c r="F1984" s="218" t="s">
        <v>380</v>
      </c>
      <c r="G1984" s="218"/>
      <c r="H1984" s="229">
        <v>100000</v>
      </c>
      <c r="I1984" s="229"/>
      <c r="J1984" s="229"/>
      <c r="K1984" s="218"/>
    </row>
    <row r="1985" spans="1:11" x14ac:dyDescent="0.25">
      <c r="A1985" s="243">
        <v>43891</v>
      </c>
      <c r="B1985" s="218" t="s">
        <v>282</v>
      </c>
      <c r="C1985" s="217" t="s">
        <v>224</v>
      </c>
      <c r="D1985" s="219">
        <v>43892</v>
      </c>
      <c r="E1985" s="220" t="s">
        <v>239</v>
      </c>
      <c r="F1985" s="218" t="s">
        <v>635</v>
      </c>
      <c r="G1985" s="218"/>
      <c r="H1985" s="229">
        <v>324000</v>
      </c>
      <c r="I1985" s="229"/>
      <c r="J1985" s="229"/>
      <c r="K1985" s="218"/>
    </row>
    <row r="1986" spans="1:11" x14ac:dyDescent="0.25">
      <c r="A1986" s="243">
        <v>43891</v>
      </c>
      <c r="B1986" s="218" t="s">
        <v>282</v>
      </c>
      <c r="C1986" s="217" t="s">
        <v>224</v>
      </c>
      <c r="D1986" s="219">
        <v>43894</v>
      </c>
      <c r="E1986" s="220" t="s">
        <v>76</v>
      </c>
      <c r="F1986" s="218" t="s">
        <v>4</v>
      </c>
      <c r="G1986" s="218"/>
      <c r="H1986" s="229">
        <v>23000</v>
      </c>
      <c r="I1986" s="229"/>
      <c r="J1986" s="229"/>
      <c r="K1986" s="218"/>
    </row>
    <row r="1987" spans="1:11" x14ac:dyDescent="0.25">
      <c r="A1987" s="243">
        <v>43891</v>
      </c>
      <c r="B1987" s="218" t="s">
        <v>282</v>
      </c>
      <c r="C1987" s="217" t="s">
        <v>224</v>
      </c>
      <c r="D1987" s="219">
        <v>43894</v>
      </c>
      <c r="E1987" s="220" t="s">
        <v>129</v>
      </c>
      <c r="F1987" s="218" t="s">
        <v>142</v>
      </c>
      <c r="G1987" s="218"/>
      <c r="H1987" s="229">
        <v>50000</v>
      </c>
      <c r="I1987" s="229"/>
      <c r="J1987" s="229"/>
      <c r="K1987" s="218"/>
    </row>
    <row r="1988" spans="1:11" x14ac:dyDescent="0.25">
      <c r="A1988" s="243">
        <v>43891</v>
      </c>
      <c r="B1988" s="218" t="s">
        <v>282</v>
      </c>
      <c r="C1988" s="217" t="s">
        <v>224</v>
      </c>
      <c r="D1988" s="219">
        <v>43895</v>
      </c>
      <c r="E1988" s="220" t="s">
        <v>76</v>
      </c>
      <c r="F1988" s="218" t="s">
        <v>86</v>
      </c>
      <c r="G1988" s="218"/>
      <c r="H1988" s="229">
        <v>15000</v>
      </c>
      <c r="I1988" s="229"/>
      <c r="J1988" s="229"/>
      <c r="K1988" s="218"/>
    </row>
    <row r="1989" spans="1:11" x14ac:dyDescent="0.25">
      <c r="A1989" s="243">
        <v>43891</v>
      </c>
      <c r="B1989" s="218" t="s">
        <v>282</v>
      </c>
      <c r="C1989" s="217" t="s">
        <v>224</v>
      </c>
      <c r="D1989" s="219">
        <v>43895</v>
      </c>
      <c r="E1989" s="220" t="s">
        <v>76</v>
      </c>
      <c r="F1989" s="218" t="s">
        <v>131</v>
      </c>
      <c r="G1989" s="218"/>
      <c r="H1989" s="229">
        <v>20000</v>
      </c>
      <c r="I1989" s="229"/>
      <c r="J1989" s="229"/>
      <c r="K1989" s="218"/>
    </row>
    <row r="1990" spans="1:11" x14ac:dyDescent="0.25">
      <c r="A1990" s="243">
        <v>43891</v>
      </c>
      <c r="B1990" s="218" t="s">
        <v>282</v>
      </c>
      <c r="C1990" s="217" t="s">
        <v>224</v>
      </c>
      <c r="D1990" s="219">
        <v>43895</v>
      </c>
      <c r="E1990" s="220" t="s">
        <v>76</v>
      </c>
      <c r="F1990" s="218" t="s">
        <v>9</v>
      </c>
      <c r="G1990" s="218"/>
      <c r="H1990" s="229">
        <v>20000</v>
      </c>
      <c r="I1990" s="229"/>
      <c r="J1990" s="229"/>
      <c r="K1990" s="218"/>
    </row>
    <row r="1991" spans="1:11" x14ac:dyDescent="0.25">
      <c r="A1991" s="243">
        <v>43891</v>
      </c>
      <c r="B1991" s="218" t="s">
        <v>282</v>
      </c>
      <c r="C1991" s="217" t="s">
        <v>224</v>
      </c>
      <c r="D1991" s="219">
        <v>43895</v>
      </c>
      <c r="E1991" s="220" t="s">
        <v>129</v>
      </c>
      <c r="F1991" s="218" t="s">
        <v>86</v>
      </c>
      <c r="G1991" s="218"/>
      <c r="H1991" s="229">
        <v>50000</v>
      </c>
      <c r="I1991" s="229"/>
      <c r="J1991" s="229"/>
      <c r="K1991" s="218"/>
    </row>
    <row r="1992" spans="1:11" x14ac:dyDescent="0.25">
      <c r="A1992" s="243">
        <v>43891</v>
      </c>
      <c r="B1992" s="218" t="s">
        <v>282</v>
      </c>
      <c r="C1992" s="217" t="s">
        <v>224</v>
      </c>
      <c r="D1992" s="219">
        <v>43896</v>
      </c>
      <c r="E1992" s="220" t="s">
        <v>76</v>
      </c>
      <c r="F1992" s="218" t="s">
        <v>421</v>
      </c>
      <c r="G1992" s="218"/>
      <c r="H1992" s="229">
        <v>138000</v>
      </c>
      <c r="I1992" s="229"/>
      <c r="J1992" s="229"/>
      <c r="K1992" s="218"/>
    </row>
    <row r="1993" spans="1:11" x14ac:dyDescent="0.25">
      <c r="A1993" s="243">
        <v>43891</v>
      </c>
      <c r="B1993" s="218" t="s">
        <v>282</v>
      </c>
      <c r="C1993" s="217" t="s">
        <v>224</v>
      </c>
      <c r="D1993" s="219">
        <v>43899</v>
      </c>
      <c r="E1993" s="220" t="s">
        <v>239</v>
      </c>
      <c r="F1993" s="218" t="s">
        <v>417</v>
      </c>
      <c r="G1993" s="218"/>
      <c r="H1993" s="229">
        <v>23000</v>
      </c>
      <c r="I1993" s="229"/>
      <c r="J1993" s="229"/>
      <c r="K1993" s="218"/>
    </row>
    <row r="1994" spans="1:11" x14ac:dyDescent="0.25">
      <c r="A1994" s="243">
        <v>43891</v>
      </c>
      <c r="B1994" s="218" t="s">
        <v>282</v>
      </c>
      <c r="C1994" s="217" t="s">
        <v>224</v>
      </c>
      <c r="D1994" s="219">
        <v>43899</v>
      </c>
      <c r="E1994" s="220" t="s">
        <v>239</v>
      </c>
      <c r="F1994" s="218" t="s">
        <v>13</v>
      </c>
      <c r="G1994" s="218"/>
      <c r="H1994" s="229">
        <v>23000</v>
      </c>
      <c r="I1994" s="229"/>
      <c r="J1994" s="229"/>
      <c r="K1994" s="218"/>
    </row>
    <row r="1995" spans="1:11" x14ac:dyDescent="0.25">
      <c r="A1995" s="243">
        <v>43891</v>
      </c>
      <c r="B1995" s="218" t="s">
        <v>282</v>
      </c>
      <c r="C1995" s="217" t="s">
        <v>224</v>
      </c>
      <c r="D1995" s="219">
        <v>43899</v>
      </c>
      <c r="E1995" s="220" t="s">
        <v>76</v>
      </c>
      <c r="F1995" s="218" t="s">
        <v>1415</v>
      </c>
      <c r="G1995" s="218"/>
      <c r="H1995" s="229">
        <v>23000</v>
      </c>
      <c r="I1995" s="229"/>
      <c r="J1995" s="229"/>
      <c r="K1995" s="218"/>
    </row>
    <row r="1996" spans="1:11" x14ac:dyDescent="0.25">
      <c r="A1996" s="243">
        <v>43891</v>
      </c>
      <c r="B1996" s="218" t="s">
        <v>282</v>
      </c>
      <c r="C1996" s="217" t="s">
        <v>224</v>
      </c>
      <c r="D1996" s="219">
        <v>43899</v>
      </c>
      <c r="E1996" s="220" t="s">
        <v>239</v>
      </c>
      <c r="F1996" s="218" t="s">
        <v>380</v>
      </c>
      <c r="G1996" s="218"/>
      <c r="H1996" s="229">
        <v>33018</v>
      </c>
      <c r="I1996" s="229"/>
      <c r="J1996" s="229"/>
      <c r="K1996" s="218"/>
    </row>
    <row r="1997" spans="1:11" x14ac:dyDescent="0.25">
      <c r="A1997" s="243">
        <v>43891</v>
      </c>
      <c r="B1997" s="218" t="s">
        <v>282</v>
      </c>
      <c r="C1997" s="217" t="s">
        <v>224</v>
      </c>
      <c r="D1997" s="219">
        <v>43899</v>
      </c>
      <c r="E1997" s="220" t="s">
        <v>239</v>
      </c>
      <c r="F1997" s="218" t="s">
        <v>380</v>
      </c>
      <c r="G1997" s="218"/>
      <c r="H1997" s="229">
        <v>40000</v>
      </c>
      <c r="I1997" s="229"/>
      <c r="J1997" s="229"/>
      <c r="K1997" s="218"/>
    </row>
    <row r="1998" spans="1:11" x14ac:dyDescent="0.25">
      <c r="A1998" s="243">
        <v>43891</v>
      </c>
      <c r="B1998" s="218" t="s">
        <v>282</v>
      </c>
      <c r="C1998" s="217" t="s">
        <v>224</v>
      </c>
      <c r="D1998" s="219">
        <v>43899</v>
      </c>
      <c r="E1998" s="220" t="s">
        <v>239</v>
      </c>
      <c r="F1998" s="218" t="s">
        <v>418</v>
      </c>
      <c r="G1998" s="218"/>
      <c r="H1998" s="229">
        <v>46000</v>
      </c>
      <c r="I1998" s="229"/>
      <c r="J1998" s="229"/>
      <c r="K1998" s="218"/>
    </row>
    <row r="1999" spans="1:11" x14ac:dyDescent="0.25">
      <c r="A1999" s="243">
        <v>43891</v>
      </c>
      <c r="B1999" s="218" t="s">
        <v>282</v>
      </c>
      <c r="C1999" s="217" t="s">
        <v>224</v>
      </c>
      <c r="D1999" s="219">
        <v>43899</v>
      </c>
      <c r="E1999" s="220" t="s">
        <v>129</v>
      </c>
      <c r="F1999" s="218" t="s">
        <v>205</v>
      </c>
      <c r="G1999" s="218"/>
      <c r="H1999" s="229">
        <v>90000</v>
      </c>
      <c r="I1999" s="229"/>
      <c r="J1999" s="229"/>
      <c r="K1999" s="218"/>
    </row>
    <row r="2000" spans="1:11" x14ac:dyDescent="0.25">
      <c r="A2000" s="243">
        <v>43891</v>
      </c>
      <c r="B2000" s="218" t="s">
        <v>282</v>
      </c>
      <c r="C2000" s="217" t="s">
        <v>224</v>
      </c>
      <c r="D2000" s="219">
        <v>43899</v>
      </c>
      <c r="E2000" s="220" t="s">
        <v>239</v>
      </c>
      <c r="F2000" s="218" t="s">
        <v>19</v>
      </c>
      <c r="G2000" s="218"/>
      <c r="H2000" s="229">
        <v>280000</v>
      </c>
      <c r="I2000" s="229"/>
      <c r="J2000" s="229"/>
      <c r="K2000" s="218"/>
    </row>
    <row r="2001" spans="1:11" x14ac:dyDescent="0.25">
      <c r="A2001" s="243">
        <v>43891</v>
      </c>
      <c r="B2001" s="218" t="s">
        <v>282</v>
      </c>
      <c r="C2001" s="217" t="s">
        <v>224</v>
      </c>
      <c r="D2001" s="219">
        <v>43901</v>
      </c>
      <c r="E2001" s="220" t="s">
        <v>76</v>
      </c>
      <c r="F2001" s="218" t="s">
        <v>6</v>
      </c>
      <c r="G2001" s="218"/>
      <c r="H2001" s="229">
        <v>23000</v>
      </c>
      <c r="I2001" s="229"/>
      <c r="J2001" s="229"/>
      <c r="K2001" s="218"/>
    </row>
    <row r="2002" spans="1:11" x14ac:dyDescent="0.25">
      <c r="A2002" s="243">
        <v>43891</v>
      </c>
      <c r="B2002" s="218" t="s">
        <v>282</v>
      </c>
      <c r="C2002" s="217" t="s">
        <v>224</v>
      </c>
      <c r="D2002" s="219">
        <v>43901</v>
      </c>
      <c r="E2002" s="220" t="s">
        <v>76</v>
      </c>
      <c r="F2002" s="218" t="s">
        <v>874</v>
      </c>
      <c r="G2002" s="218"/>
      <c r="H2002" s="229">
        <v>23000</v>
      </c>
      <c r="I2002" s="229"/>
      <c r="J2002" s="229"/>
      <c r="K2002" s="218"/>
    </row>
    <row r="2003" spans="1:11" x14ac:dyDescent="0.25">
      <c r="A2003" s="243">
        <v>43891</v>
      </c>
      <c r="B2003" s="218" t="s">
        <v>282</v>
      </c>
      <c r="C2003" s="217" t="s">
        <v>224</v>
      </c>
      <c r="D2003" s="219">
        <v>43902</v>
      </c>
      <c r="E2003" s="220" t="s">
        <v>76</v>
      </c>
      <c r="F2003" s="218" t="s">
        <v>206</v>
      </c>
      <c r="G2003" s="218"/>
      <c r="H2003" s="229">
        <v>20000</v>
      </c>
      <c r="I2003" s="229"/>
      <c r="J2003" s="229"/>
      <c r="K2003" s="218"/>
    </row>
    <row r="2004" spans="1:11" x14ac:dyDescent="0.25">
      <c r="A2004" s="243">
        <v>43891</v>
      </c>
      <c r="B2004" s="218" t="s">
        <v>282</v>
      </c>
      <c r="C2004" s="217" t="s">
        <v>224</v>
      </c>
      <c r="D2004" s="219">
        <v>43903</v>
      </c>
      <c r="E2004" s="220" t="s">
        <v>76</v>
      </c>
      <c r="F2004" s="218" t="s">
        <v>24</v>
      </c>
      <c r="G2004" s="218"/>
      <c r="H2004" s="229">
        <v>46000</v>
      </c>
      <c r="I2004" s="229"/>
      <c r="J2004" s="229"/>
      <c r="K2004" s="218"/>
    </row>
    <row r="2005" spans="1:11" x14ac:dyDescent="0.25">
      <c r="A2005" s="243">
        <v>43891</v>
      </c>
      <c r="B2005" s="218" t="s">
        <v>282</v>
      </c>
      <c r="C2005" s="217" t="s">
        <v>224</v>
      </c>
      <c r="D2005" s="219">
        <v>43903</v>
      </c>
      <c r="E2005" s="220" t="s">
        <v>239</v>
      </c>
      <c r="F2005" s="218" t="s">
        <v>77</v>
      </c>
      <c r="G2005" s="218"/>
      <c r="H2005" s="229">
        <v>46000</v>
      </c>
      <c r="I2005" s="229"/>
      <c r="J2005" s="229"/>
      <c r="K2005" s="218"/>
    </row>
    <row r="2006" spans="1:11" x14ac:dyDescent="0.25">
      <c r="A2006" s="243">
        <v>43891</v>
      </c>
      <c r="B2006" s="218" t="s">
        <v>282</v>
      </c>
      <c r="C2006" s="217" t="s">
        <v>224</v>
      </c>
      <c r="D2006" s="219">
        <v>43906</v>
      </c>
      <c r="E2006" s="220" t="s">
        <v>76</v>
      </c>
      <c r="F2006" s="218" t="s">
        <v>413</v>
      </c>
      <c r="G2006" s="218"/>
      <c r="H2006" s="229">
        <v>23000</v>
      </c>
      <c r="I2006" s="229"/>
      <c r="J2006" s="229"/>
      <c r="K2006" s="218"/>
    </row>
    <row r="2007" spans="1:11" x14ac:dyDescent="0.25">
      <c r="A2007" s="243">
        <v>43891</v>
      </c>
      <c r="B2007" s="218" t="s">
        <v>282</v>
      </c>
      <c r="C2007" s="217" t="s">
        <v>224</v>
      </c>
      <c r="D2007" s="219">
        <v>43906</v>
      </c>
      <c r="E2007" s="220" t="s">
        <v>239</v>
      </c>
      <c r="F2007" s="218" t="s">
        <v>132</v>
      </c>
      <c r="G2007" s="218"/>
      <c r="H2007" s="229">
        <v>23100</v>
      </c>
      <c r="I2007" s="229"/>
      <c r="J2007" s="229"/>
      <c r="K2007" s="218"/>
    </row>
    <row r="2008" spans="1:11" x14ac:dyDescent="0.25">
      <c r="A2008" s="243">
        <v>43891</v>
      </c>
      <c r="B2008" s="218" t="s">
        <v>282</v>
      </c>
      <c r="C2008" s="217" t="s">
        <v>224</v>
      </c>
      <c r="D2008" s="219">
        <v>43909</v>
      </c>
      <c r="E2008" s="220" t="s">
        <v>239</v>
      </c>
      <c r="F2008" s="218" t="s">
        <v>1416</v>
      </c>
      <c r="G2008" s="218"/>
      <c r="H2008" s="229">
        <v>23109</v>
      </c>
      <c r="I2008" s="229"/>
      <c r="J2008" s="229"/>
      <c r="K2008" s="218"/>
    </row>
    <row r="2009" spans="1:11" x14ac:dyDescent="0.25">
      <c r="A2009" s="243">
        <v>43891</v>
      </c>
      <c r="B2009" s="218" t="s">
        <v>282</v>
      </c>
      <c r="C2009" s="217" t="s">
        <v>224</v>
      </c>
      <c r="D2009" s="219">
        <v>43913</v>
      </c>
      <c r="E2009" s="220" t="s">
        <v>76</v>
      </c>
      <c r="F2009" s="218" t="s">
        <v>18</v>
      </c>
      <c r="G2009" s="218"/>
      <c r="H2009" s="229">
        <v>23080</v>
      </c>
      <c r="I2009" s="229"/>
      <c r="J2009" s="229"/>
      <c r="K2009" s="218"/>
    </row>
    <row r="2010" spans="1:11" x14ac:dyDescent="0.25">
      <c r="A2010" s="243">
        <v>43891</v>
      </c>
      <c r="B2010" s="218" t="s">
        <v>282</v>
      </c>
      <c r="C2010" s="217" t="s">
        <v>224</v>
      </c>
      <c r="D2010" s="219">
        <v>43913</v>
      </c>
      <c r="E2010" s="220" t="s">
        <v>76</v>
      </c>
      <c r="F2010" s="218" t="s">
        <v>1413</v>
      </c>
      <c r="G2010" s="218"/>
      <c r="H2010" s="229">
        <v>23106</v>
      </c>
      <c r="I2010" s="229"/>
      <c r="J2010" s="229"/>
      <c r="K2010" s="218"/>
    </row>
    <row r="2011" spans="1:11" x14ac:dyDescent="0.25">
      <c r="A2011" s="243">
        <v>43891</v>
      </c>
      <c r="B2011" s="218" t="s">
        <v>282</v>
      </c>
      <c r="C2011" s="217" t="s">
        <v>224</v>
      </c>
      <c r="D2011" s="219">
        <v>43913</v>
      </c>
      <c r="E2011" s="220" t="s">
        <v>76</v>
      </c>
      <c r="F2011" s="218" t="s">
        <v>127</v>
      </c>
      <c r="G2011" s="218"/>
      <c r="H2011" s="229">
        <v>23113</v>
      </c>
      <c r="I2011" s="229"/>
      <c r="J2011" s="229"/>
      <c r="K2011" s="218"/>
    </row>
    <row r="2012" spans="1:11" x14ac:dyDescent="0.25">
      <c r="A2012" s="243">
        <v>43891</v>
      </c>
      <c r="B2012" s="218" t="s">
        <v>282</v>
      </c>
      <c r="C2012" s="217" t="s">
        <v>224</v>
      </c>
      <c r="D2012" s="219">
        <v>43914</v>
      </c>
      <c r="E2012" s="220" t="s">
        <v>76</v>
      </c>
      <c r="F2012" s="218" t="s">
        <v>93</v>
      </c>
      <c r="G2012" s="218"/>
      <c r="H2012" s="229">
        <v>23000</v>
      </c>
      <c r="I2012" s="229"/>
      <c r="J2012" s="229"/>
      <c r="K2012" s="218"/>
    </row>
    <row r="2013" spans="1:11" x14ac:dyDescent="0.25">
      <c r="A2013" s="243">
        <v>43891</v>
      </c>
      <c r="B2013" s="218" t="s">
        <v>282</v>
      </c>
      <c r="C2013" s="217" t="s">
        <v>224</v>
      </c>
      <c r="D2013" s="219">
        <v>43914</v>
      </c>
      <c r="E2013" s="220" t="s">
        <v>129</v>
      </c>
      <c r="F2013" s="218" t="s">
        <v>1417</v>
      </c>
      <c r="G2013" s="218"/>
      <c r="H2013" s="229">
        <v>81000</v>
      </c>
      <c r="I2013" s="229"/>
      <c r="J2013" s="229"/>
      <c r="K2013" s="218"/>
    </row>
    <row r="2014" spans="1:11" x14ac:dyDescent="0.25">
      <c r="A2014" s="243">
        <v>43891</v>
      </c>
      <c r="B2014" s="218" t="s">
        <v>282</v>
      </c>
      <c r="C2014" s="217" t="s">
        <v>224</v>
      </c>
      <c r="D2014" s="219">
        <v>43915</v>
      </c>
      <c r="E2014" s="220" t="s">
        <v>76</v>
      </c>
      <c r="F2014" s="218" t="s">
        <v>3</v>
      </c>
      <c r="G2014" s="218"/>
      <c r="H2014" s="229">
        <v>23000</v>
      </c>
      <c r="I2014" s="229"/>
      <c r="J2014" s="229"/>
      <c r="K2014" s="218"/>
    </row>
    <row r="2015" spans="1:11" x14ac:dyDescent="0.25">
      <c r="A2015" s="243">
        <v>43891</v>
      </c>
      <c r="B2015" s="218" t="s">
        <v>282</v>
      </c>
      <c r="C2015" s="217" t="s">
        <v>224</v>
      </c>
      <c r="D2015" s="219">
        <v>43915</v>
      </c>
      <c r="E2015" s="220" t="s">
        <v>76</v>
      </c>
      <c r="F2015" s="218" t="s">
        <v>135</v>
      </c>
      <c r="G2015" s="218"/>
      <c r="H2015" s="229">
        <v>23000</v>
      </c>
      <c r="I2015" s="229"/>
      <c r="J2015" s="229"/>
      <c r="K2015" s="218"/>
    </row>
    <row r="2016" spans="1:11" x14ac:dyDescent="0.25">
      <c r="A2016" s="243">
        <v>43891</v>
      </c>
      <c r="B2016" s="218" t="s">
        <v>282</v>
      </c>
      <c r="C2016" s="217" t="s">
        <v>224</v>
      </c>
      <c r="D2016" s="219">
        <v>43920</v>
      </c>
      <c r="E2016" s="220" t="s">
        <v>76</v>
      </c>
      <c r="F2016" s="218" t="s">
        <v>430</v>
      </c>
      <c r="G2016" s="218"/>
      <c r="H2016" s="229">
        <v>23000</v>
      </c>
      <c r="I2016" s="229"/>
      <c r="J2016" s="229"/>
      <c r="K2016" s="218"/>
    </row>
    <row r="2017" spans="1:11" x14ac:dyDescent="0.25">
      <c r="A2017" s="243">
        <v>43891</v>
      </c>
      <c r="B2017" s="218" t="s">
        <v>282</v>
      </c>
      <c r="C2017" s="217" t="s">
        <v>224</v>
      </c>
      <c r="D2017" s="219">
        <v>43921</v>
      </c>
      <c r="E2017" s="220" t="s">
        <v>76</v>
      </c>
      <c r="F2017" s="218" t="s">
        <v>14</v>
      </c>
      <c r="G2017" s="218"/>
      <c r="H2017" s="229">
        <v>23000</v>
      </c>
      <c r="I2017" s="229"/>
      <c r="J2017" s="229"/>
      <c r="K2017" s="218"/>
    </row>
    <row r="2018" spans="1:11" x14ac:dyDescent="0.25">
      <c r="A2018" s="243">
        <v>43891</v>
      </c>
      <c r="B2018" s="218" t="s">
        <v>282</v>
      </c>
      <c r="C2018" s="217" t="s">
        <v>224</v>
      </c>
      <c r="D2018" s="219">
        <v>43921</v>
      </c>
      <c r="E2018" s="220" t="s">
        <v>76</v>
      </c>
      <c r="F2018" s="218" t="s">
        <v>764</v>
      </c>
      <c r="G2018" s="218"/>
      <c r="H2018" s="229">
        <v>23037</v>
      </c>
      <c r="I2018" s="229"/>
      <c r="J2018" s="229"/>
      <c r="K2018" s="218"/>
    </row>
    <row r="2019" spans="1:11" x14ac:dyDescent="0.25">
      <c r="A2019" s="243">
        <v>43891</v>
      </c>
      <c r="B2019" s="37" t="s">
        <v>282</v>
      </c>
      <c r="C2019" s="69" t="s">
        <v>224</v>
      </c>
      <c r="D2019" s="65">
        <v>43921</v>
      </c>
      <c r="E2019" s="61" t="s">
        <v>76</v>
      </c>
      <c r="F2019" s="37" t="s">
        <v>17</v>
      </c>
      <c r="G2019" s="37"/>
      <c r="H2019" s="79">
        <v>23072</v>
      </c>
      <c r="I2019" s="79">
        <f>SUM(H1973:H2019)</f>
        <v>2116744</v>
      </c>
      <c r="J2019" s="79"/>
      <c r="K2019" s="37"/>
    </row>
    <row r="2020" spans="1:11" x14ac:dyDescent="0.25">
      <c r="A2020" s="243">
        <v>43922</v>
      </c>
      <c r="B2020" s="218" t="s">
        <v>282</v>
      </c>
      <c r="C2020" s="217" t="s">
        <v>224</v>
      </c>
      <c r="D2020" s="219">
        <v>43922</v>
      </c>
      <c r="E2020" s="220" t="s">
        <v>76</v>
      </c>
      <c r="F2020" s="218" t="s">
        <v>198</v>
      </c>
      <c r="G2020" s="218"/>
      <c r="H2020" s="229">
        <v>23000</v>
      </c>
      <c r="I2020" s="229"/>
      <c r="J2020" s="229"/>
      <c r="K2020" s="218"/>
    </row>
    <row r="2021" spans="1:11" x14ac:dyDescent="0.25">
      <c r="A2021" s="243">
        <v>43922</v>
      </c>
      <c r="B2021" s="218" t="s">
        <v>282</v>
      </c>
      <c r="C2021" s="217" t="s">
        <v>224</v>
      </c>
      <c r="D2021" s="219">
        <v>43922</v>
      </c>
      <c r="E2021" s="220" t="s">
        <v>76</v>
      </c>
      <c r="F2021" s="218" t="s">
        <v>464</v>
      </c>
      <c r="G2021" s="218"/>
      <c r="H2021" s="229">
        <v>23000</v>
      </c>
      <c r="I2021" s="229"/>
      <c r="J2021" s="229"/>
      <c r="K2021" s="218"/>
    </row>
    <row r="2022" spans="1:11" x14ac:dyDescent="0.25">
      <c r="A2022" s="243">
        <v>43922</v>
      </c>
      <c r="B2022" s="218" t="s">
        <v>282</v>
      </c>
      <c r="C2022" s="217" t="s">
        <v>224</v>
      </c>
      <c r="D2022" s="219">
        <v>43922</v>
      </c>
      <c r="E2022" s="220" t="s">
        <v>76</v>
      </c>
      <c r="F2022" s="218" t="s">
        <v>4</v>
      </c>
      <c r="G2022" s="218"/>
      <c r="H2022" s="229">
        <v>23000</v>
      </c>
      <c r="I2022" s="229"/>
      <c r="J2022" s="229"/>
      <c r="K2022" s="218"/>
    </row>
    <row r="2023" spans="1:11" x14ac:dyDescent="0.25">
      <c r="A2023" s="243">
        <v>43922</v>
      </c>
      <c r="B2023" s="218" t="s">
        <v>282</v>
      </c>
      <c r="C2023" s="217" t="s">
        <v>224</v>
      </c>
      <c r="D2023" s="219">
        <v>43922</v>
      </c>
      <c r="E2023" s="220" t="s">
        <v>76</v>
      </c>
      <c r="F2023" s="218" t="s">
        <v>1418</v>
      </c>
      <c r="G2023" s="218"/>
      <c r="H2023" s="229">
        <v>23095</v>
      </c>
      <c r="I2023" s="229"/>
      <c r="J2023" s="229"/>
      <c r="K2023" s="218"/>
    </row>
    <row r="2024" spans="1:11" x14ac:dyDescent="0.25">
      <c r="A2024" s="243">
        <v>43922</v>
      </c>
      <c r="B2024" s="218" t="s">
        <v>282</v>
      </c>
      <c r="C2024" s="217" t="s">
        <v>224</v>
      </c>
      <c r="D2024" s="219">
        <v>43922</v>
      </c>
      <c r="E2024" s="220" t="s">
        <v>76</v>
      </c>
      <c r="F2024" s="218" t="s">
        <v>1418</v>
      </c>
      <c r="G2024" s="218"/>
      <c r="H2024" s="229">
        <v>23095</v>
      </c>
      <c r="I2024" s="229"/>
      <c r="J2024" s="229"/>
      <c r="K2024" s="218"/>
    </row>
    <row r="2025" spans="1:11" x14ac:dyDescent="0.25">
      <c r="A2025" s="243">
        <v>43922</v>
      </c>
      <c r="B2025" s="218" t="s">
        <v>282</v>
      </c>
      <c r="C2025" s="217" t="s">
        <v>224</v>
      </c>
      <c r="D2025" s="219">
        <v>43922</v>
      </c>
      <c r="E2025" s="220" t="s">
        <v>76</v>
      </c>
      <c r="F2025" s="218" t="s">
        <v>1418</v>
      </c>
      <c r="G2025" s="218"/>
      <c r="H2025" s="229">
        <v>23095</v>
      </c>
      <c r="I2025" s="229"/>
      <c r="J2025" s="229"/>
      <c r="K2025" s="218"/>
    </row>
    <row r="2026" spans="1:11" x14ac:dyDescent="0.25">
      <c r="A2026" s="243">
        <v>43922</v>
      </c>
      <c r="B2026" s="218" t="s">
        <v>282</v>
      </c>
      <c r="C2026" s="217" t="s">
        <v>224</v>
      </c>
      <c r="D2026" s="219">
        <v>43922</v>
      </c>
      <c r="E2026" s="220" t="s">
        <v>76</v>
      </c>
      <c r="F2026" s="218" t="s">
        <v>1418</v>
      </c>
      <c r="G2026" s="218"/>
      <c r="H2026" s="229">
        <v>23095</v>
      </c>
      <c r="I2026" s="229"/>
      <c r="J2026" s="229"/>
      <c r="K2026" s="218"/>
    </row>
    <row r="2027" spans="1:11" x14ac:dyDescent="0.25">
      <c r="A2027" s="243">
        <v>43922</v>
      </c>
      <c r="B2027" s="218" t="s">
        <v>282</v>
      </c>
      <c r="C2027" s="217" t="s">
        <v>224</v>
      </c>
      <c r="D2027" s="219">
        <v>43922</v>
      </c>
      <c r="E2027" s="220" t="s">
        <v>76</v>
      </c>
      <c r="F2027" s="218" t="s">
        <v>1202</v>
      </c>
      <c r="G2027" s="218"/>
      <c r="H2027" s="229">
        <v>27600</v>
      </c>
      <c r="I2027" s="229"/>
      <c r="J2027" s="229"/>
      <c r="K2027" s="218"/>
    </row>
    <row r="2028" spans="1:11" x14ac:dyDescent="0.25">
      <c r="A2028" s="243">
        <v>43922</v>
      </c>
      <c r="B2028" s="218" t="s">
        <v>282</v>
      </c>
      <c r="C2028" s="217" t="s">
        <v>224</v>
      </c>
      <c r="D2028" s="219">
        <v>43922</v>
      </c>
      <c r="E2028" s="220" t="s">
        <v>76</v>
      </c>
      <c r="F2028" s="218" t="s">
        <v>1419</v>
      </c>
      <c r="G2028" s="218"/>
      <c r="H2028" s="229">
        <v>46000</v>
      </c>
      <c r="I2028" s="229"/>
      <c r="J2028" s="229"/>
      <c r="K2028" s="218"/>
    </row>
    <row r="2029" spans="1:11" x14ac:dyDescent="0.25">
      <c r="A2029" s="243">
        <v>43922</v>
      </c>
      <c r="B2029" s="218" t="s">
        <v>282</v>
      </c>
      <c r="C2029" s="217" t="s">
        <v>224</v>
      </c>
      <c r="D2029" s="219">
        <v>43922</v>
      </c>
      <c r="E2029" s="220" t="s">
        <v>129</v>
      </c>
      <c r="F2029" s="218" t="s">
        <v>142</v>
      </c>
      <c r="G2029" s="218"/>
      <c r="H2029" s="229">
        <v>50000</v>
      </c>
      <c r="I2029" s="229"/>
      <c r="J2029" s="229"/>
      <c r="K2029" s="218"/>
    </row>
    <row r="2030" spans="1:11" x14ac:dyDescent="0.25">
      <c r="A2030" s="243">
        <v>43922</v>
      </c>
      <c r="B2030" s="218" t="s">
        <v>282</v>
      </c>
      <c r="C2030" s="217" t="s">
        <v>224</v>
      </c>
      <c r="D2030" s="219">
        <v>43922</v>
      </c>
      <c r="E2030" s="220" t="s">
        <v>76</v>
      </c>
      <c r="F2030" s="218" t="s">
        <v>85</v>
      </c>
      <c r="G2030" s="218"/>
      <c r="H2030" s="229">
        <v>69000</v>
      </c>
      <c r="I2030" s="229"/>
      <c r="J2030" s="229"/>
      <c r="K2030" s="218"/>
    </row>
    <row r="2031" spans="1:11" x14ac:dyDescent="0.25">
      <c r="A2031" s="243">
        <v>43922</v>
      </c>
      <c r="B2031" s="218" t="s">
        <v>282</v>
      </c>
      <c r="C2031" s="217" t="s">
        <v>224</v>
      </c>
      <c r="D2031" s="219">
        <v>43927</v>
      </c>
      <c r="E2031" s="220" t="s">
        <v>129</v>
      </c>
      <c r="F2031" s="218" t="s">
        <v>1420</v>
      </c>
      <c r="G2031" s="218"/>
      <c r="H2031" s="229">
        <v>50000</v>
      </c>
      <c r="I2031" s="229"/>
      <c r="J2031" s="229"/>
      <c r="K2031" s="218"/>
    </row>
    <row r="2032" spans="1:11" x14ac:dyDescent="0.25">
      <c r="A2032" s="243">
        <v>43922</v>
      </c>
      <c r="B2032" s="218" t="s">
        <v>282</v>
      </c>
      <c r="C2032" s="217" t="s">
        <v>224</v>
      </c>
      <c r="D2032" s="219">
        <v>43929</v>
      </c>
      <c r="E2032" s="220" t="s">
        <v>76</v>
      </c>
      <c r="F2032" s="218" t="s">
        <v>874</v>
      </c>
      <c r="G2032" s="218"/>
      <c r="H2032" s="229">
        <v>23000</v>
      </c>
      <c r="I2032" s="229"/>
      <c r="J2032" s="229"/>
      <c r="K2032" s="218"/>
    </row>
    <row r="2033" spans="1:11" x14ac:dyDescent="0.25">
      <c r="A2033" s="243">
        <v>43922</v>
      </c>
      <c r="B2033" s="218" t="s">
        <v>282</v>
      </c>
      <c r="C2033" s="217" t="s">
        <v>224</v>
      </c>
      <c r="D2033" s="219">
        <v>43929</v>
      </c>
      <c r="E2033" s="220" t="s">
        <v>76</v>
      </c>
      <c r="F2033" s="218" t="s">
        <v>1421</v>
      </c>
      <c r="G2033" s="218"/>
      <c r="H2033" s="229">
        <v>23000</v>
      </c>
      <c r="I2033" s="229"/>
      <c r="J2033" s="229"/>
      <c r="K2033" s="218"/>
    </row>
    <row r="2034" spans="1:11" x14ac:dyDescent="0.25">
      <c r="A2034" s="243">
        <v>43922</v>
      </c>
      <c r="B2034" s="218" t="s">
        <v>282</v>
      </c>
      <c r="C2034" s="217" t="s">
        <v>224</v>
      </c>
      <c r="D2034" s="219">
        <v>43929</v>
      </c>
      <c r="E2034" s="220" t="s">
        <v>76</v>
      </c>
      <c r="F2034" s="218" t="s">
        <v>140</v>
      </c>
      <c r="G2034" s="218"/>
      <c r="H2034" s="229">
        <v>23096</v>
      </c>
      <c r="I2034" s="229"/>
      <c r="J2034" s="229"/>
      <c r="K2034" s="218"/>
    </row>
    <row r="2035" spans="1:11" x14ac:dyDescent="0.25">
      <c r="A2035" s="243">
        <v>43922</v>
      </c>
      <c r="B2035" s="218" t="s">
        <v>282</v>
      </c>
      <c r="C2035" s="217" t="s">
        <v>224</v>
      </c>
      <c r="D2035" s="219">
        <v>43929</v>
      </c>
      <c r="E2035" s="220" t="s">
        <v>76</v>
      </c>
      <c r="F2035" s="218" t="s">
        <v>24</v>
      </c>
      <c r="G2035" s="218"/>
      <c r="H2035" s="229">
        <v>46000</v>
      </c>
      <c r="I2035" s="229"/>
      <c r="J2035" s="229"/>
      <c r="K2035" s="218"/>
    </row>
    <row r="2036" spans="1:11" x14ac:dyDescent="0.25">
      <c r="A2036" s="243">
        <v>43922</v>
      </c>
      <c r="B2036" s="218" t="s">
        <v>282</v>
      </c>
      <c r="C2036" s="217" t="s">
        <v>224</v>
      </c>
      <c r="D2036" s="219">
        <v>43934</v>
      </c>
      <c r="E2036" s="220" t="s">
        <v>76</v>
      </c>
      <c r="F2036" s="218" t="s">
        <v>80</v>
      </c>
      <c r="G2036" s="218"/>
      <c r="H2036" s="229">
        <v>1000</v>
      </c>
      <c r="I2036" s="229"/>
      <c r="J2036" s="229"/>
      <c r="K2036" s="218"/>
    </row>
    <row r="2037" spans="1:11" x14ac:dyDescent="0.25">
      <c r="A2037" s="243">
        <v>43922</v>
      </c>
      <c r="B2037" s="218" t="s">
        <v>282</v>
      </c>
      <c r="C2037" s="217" t="s">
        <v>224</v>
      </c>
      <c r="D2037" s="219">
        <v>43934</v>
      </c>
      <c r="E2037" s="220" t="s">
        <v>76</v>
      </c>
      <c r="F2037" s="218" t="s">
        <v>80</v>
      </c>
      <c r="G2037" s="218"/>
      <c r="H2037" s="229">
        <v>22000</v>
      </c>
      <c r="I2037" s="229"/>
      <c r="J2037" s="229"/>
      <c r="K2037" s="218"/>
    </row>
    <row r="2038" spans="1:11" x14ac:dyDescent="0.25">
      <c r="A2038" s="243">
        <v>43922</v>
      </c>
      <c r="B2038" s="218" t="s">
        <v>282</v>
      </c>
      <c r="C2038" s="217" t="s">
        <v>224</v>
      </c>
      <c r="D2038" s="219">
        <v>43935</v>
      </c>
      <c r="E2038" s="220" t="s">
        <v>76</v>
      </c>
      <c r="F2038" s="218" t="s">
        <v>133</v>
      </c>
      <c r="G2038" s="218"/>
      <c r="H2038" s="229">
        <v>23000</v>
      </c>
      <c r="I2038" s="229"/>
      <c r="J2038" s="229"/>
      <c r="K2038" s="218"/>
    </row>
    <row r="2039" spans="1:11" x14ac:dyDescent="0.25">
      <c r="A2039" s="243">
        <v>43922</v>
      </c>
      <c r="B2039" s="218" t="s">
        <v>282</v>
      </c>
      <c r="C2039" s="217" t="s">
        <v>224</v>
      </c>
      <c r="D2039" s="219">
        <v>43935</v>
      </c>
      <c r="E2039" s="220" t="s">
        <v>239</v>
      </c>
      <c r="F2039" s="218" t="s">
        <v>635</v>
      </c>
      <c r="G2039" s="218"/>
      <c r="H2039" s="229">
        <v>325000</v>
      </c>
      <c r="I2039" s="229"/>
      <c r="J2039" s="229"/>
      <c r="K2039" s="218"/>
    </row>
    <row r="2040" spans="1:11" x14ac:dyDescent="0.25">
      <c r="A2040" s="243">
        <v>43922</v>
      </c>
      <c r="B2040" s="218" t="s">
        <v>282</v>
      </c>
      <c r="C2040" s="217" t="s">
        <v>224</v>
      </c>
      <c r="D2040" s="219">
        <v>43936</v>
      </c>
      <c r="E2040" s="220" t="s">
        <v>76</v>
      </c>
      <c r="F2040" s="218" t="s">
        <v>132</v>
      </c>
      <c r="G2040" s="218"/>
      <c r="H2040" s="229">
        <v>23100</v>
      </c>
      <c r="I2040" s="229"/>
      <c r="J2040" s="229"/>
      <c r="K2040" s="218"/>
    </row>
    <row r="2041" spans="1:11" x14ac:dyDescent="0.25">
      <c r="A2041" s="243">
        <v>43922</v>
      </c>
      <c r="B2041" s="218" t="s">
        <v>282</v>
      </c>
      <c r="C2041" s="217" t="s">
        <v>224</v>
      </c>
      <c r="D2041" s="219">
        <v>43937</v>
      </c>
      <c r="E2041" s="220" t="s">
        <v>76</v>
      </c>
      <c r="F2041" s="218" t="s">
        <v>201</v>
      </c>
      <c r="G2041" s="218"/>
      <c r="H2041" s="229">
        <v>46148</v>
      </c>
      <c r="I2041" s="229"/>
      <c r="J2041" s="229"/>
      <c r="K2041" s="218"/>
    </row>
    <row r="2042" spans="1:11" x14ac:dyDescent="0.25">
      <c r="A2042" s="243">
        <v>43922</v>
      </c>
      <c r="B2042" s="218" t="s">
        <v>282</v>
      </c>
      <c r="C2042" s="217" t="s">
        <v>224</v>
      </c>
      <c r="D2042" s="219">
        <v>43941</v>
      </c>
      <c r="E2042" s="220" t="s">
        <v>76</v>
      </c>
      <c r="F2042" s="218" t="s">
        <v>9</v>
      </c>
      <c r="G2042" s="218"/>
      <c r="H2042" s="229">
        <v>20000</v>
      </c>
      <c r="I2042" s="229"/>
      <c r="J2042" s="229"/>
      <c r="K2042" s="218"/>
    </row>
    <row r="2043" spans="1:11" x14ac:dyDescent="0.25">
      <c r="A2043" s="243">
        <v>43922</v>
      </c>
      <c r="B2043" s="218" t="s">
        <v>282</v>
      </c>
      <c r="C2043" s="217" t="s">
        <v>224</v>
      </c>
      <c r="D2043" s="219">
        <v>43941</v>
      </c>
      <c r="E2043" s="220" t="s">
        <v>76</v>
      </c>
      <c r="F2043" s="218" t="s">
        <v>131</v>
      </c>
      <c r="G2043" s="218"/>
      <c r="H2043" s="229">
        <v>20000</v>
      </c>
      <c r="I2043" s="229"/>
      <c r="J2043" s="229"/>
      <c r="K2043" s="218"/>
    </row>
    <row r="2044" spans="1:11" x14ac:dyDescent="0.25">
      <c r="A2044" s="243">
        <v>43922</v>
      </c>
      <c r="B2044" s="218" t="s">
        <v>282</v>
      </c>
      <c r="C2044" s="217" t="s">
        <v>224</v>
      </c>
      <c r="D2044" s="219">
        <v>43941</v>
      </c>
      <c r="E2044" s="220" t="s">
        <v>76</v>
      </c>
      <c r="F2044" s="218" t="s">
        <v>413</v>
      </c>
      <c r="G2044" s="218"/>
      <c r="H2044" s="229">
        <v>23000</v>
      </c>
      <c r="I2044" s="229"/>
      <c r="J2044" s="229"/>
      <c r="K2044" s="218"/>
    </row>
    <row r="2045" spans="1:11" x14ac:dyDescent="0.25">
      <c r="A2045" s="243">
        <v>43922</v>
      </c>
      <c r="B2045" s="218" t="s">
        <v>282</v>
      </c>
      <c r="C2045" s="217" t="s">
        <v>224</v>
      </c>
      <c r="D2045" s="219">
        <v>43943</v>
      </c>
      <c r="E2045" s="220" t="s">
        <v>76</v>
      </c>
      <c r="F2045" s="218" t="s">
        <v>1413</v>
      </c>
      <c r="G2045" s="218"/>
      <c r="H2045" s="229">
        <v>23106</v>
      </c>
      <c r="I2045" s="229"/>
      <c r="J2045" s="229"/>
      <c r="K2045" s="218"/>
    </row>
    <row r="2046" spans="1:11" x14ac:dyDescent="0.25">
      <c r="A2046" s="243">
        <v>43922</v>
      </c>
      <c r="B2046" s="218" t="s">
        <v>282</v>
      </c>
      <c r="C2046" s="217" t="s">
        <v>224</v>
      </c>
      <c r="D2046" s="219">
        <v>43943</v>
      </c>
      <c r="E2046" s="220" t="s">
        <v>76</v>
      </c>
      <c r="F2046" s="218" t="s">
        <v>127</v>
      </c>
      <c r="G2046" s="218"/>
      <c r="H2046" s="229">
        <v>23113</v>
      </c>
      <c r="I2046" s="229"/>
      <c r="J2046" s="229"/>
      <c r="K2046" s="218"/>
    </row>
    <row r="2047" spans="1:11" x14ac:dyDescent="0.25">
      <c r="A2047" s="243">
        <v>43922</v>
      </c>
      <c r="B2047" s="218" t="s">
        <v>282</v>
      </c>
      <c r="C2047" s="217" t="s">
        <v>224</v>
      </c>
      <c r="D2047" s="219">
        <v>43944</v>
      </c>
      <c r="E2047" s="220" t="s">
        <v>76</v>
      </c>
      <c r="F2047" s="218" t="s">
        <v>315</v>
      </c>
      <c r="G2047" s="218"/>
      <c r="H2047" s="229">
        <v>23000</v>
      </c>
      <c r="I2047" s="229"/>
      <c r="J2047" s="229"/>
      <c r="K2047" s="218"/>
    </row>
    <row r="2048" spans="1:11" x14ac:dyDescent="0.25">
      <c r="A2048" s="243">
        <v>43922</v>
      </c>
      <c r="B2048" s="218" t="s">
        <v>282</v>
      </c>
      <c r="C2048" s="217" t="s">
        <v>224</v>
      </c>
      <c r="D2048" s="219">
        <v>43944</v>
      </c>
      <c r="E2048" s="220" t="s">
        <v>76</v>
      </c>
      <c r="F2048" s="218" t="s">
        <v>93</v>
      </c>
      <c r="G2048" s="218"/>
      <c r="H2048" s="229">
        <v>23000</v>
      </c>
      <c r="I2048" s="229"/>
      <c r="J2048" s="229"/>
      <c r="K2048" s="218"/>
    </row>
    <row r="2049" spans="1:11" x14ac:dyDescent="0.25">
      <c r="A2049" s="243">
        <v>43922</v>
      </c>
      <c r="B2049" s="218" t="s">
        <v>282</v>
      </c>
      <c r="C2049" s="217" t="s">
        <v>224</v>
      </c>
      <c r="D2049" s="219">
        <v>43945</v>
      </c>
      <c r="E2049" s="220" t="s">
        <v>76</v>
      </c>
      <c r="F2049" s="218" t="s">
        <v>18</v>
      </c>
      <c r="G2049" s="218"/>
      <c r="H2049" s="229">
        <v>20080</v>
      </c>
      <c r="I2049" s="229"/>
      <c r="J2049" s="229"/>
      <c r="K2049" s="218"/>
    </row>
    <row r="2050" spans="1:11" x14ac:dyDescent="0.25">
      <c r="A2050" s="243">
        <v>43922</v>
      </c>
      <c r="B2050" s="218" t="s">
        <v>282</v>
      </c>
      <c r="C2050" s="217" t="s">
        <v>224</v>
      </c>
      <c r="D2050" s="219">
        <v>43948</v>
      </c>
      <c r="E2050" s="220" t="s">
        <v>76</v>
      </c>
      <c r="F2050" s="218" t="s">
        <v>764</v>
      </c>
      <c r="G2050" s="218"/>
      <c r="H2050" s="229">
        <v>23037</v>
      </c>
      <c r="I2050" s="229"/>
      <c r="J2050" s="229"/>
      <c r="K2050" s="218"/>
    </row>
    <row r="2051" spans="1:11" x14ac:dyDescent="0.25">
      <c r="A2051" s="243">
        <v>43922</v>
      </c>
      <c r="B2051" s="218" t="s">
        <v>282</v>
      </c>
      <c r="C2051" s="217" t="s">
        <v>224</v>
      </c>
      <c r="D2051" s="219">
        <v>43948</v>
      </c>
      <c r="E2051" s="220" t="s">
        <v>76</v>
      </c>
      <c r="F2051" s="218" t="s">
        <v>17</v>
      </c>
      <c r="G2051" s="218"/>
      <c r="H2051" s="229">
        <v>23072</v>
      </c>
      <c r="I2051" s="229"/>
      <c r="J2051" s="229"/>
      <c r="K2051" s="218"/>
    </row>
    <row r="2052" spans="1:11" x14ac:dyDescent="0.25">
      <c r="A2052" s="243">
        <v>43922</v>
      </c>
      <c r="B2052" s="218" t="s">
        <v>282</v>
      </c>
      <c r="C2052" s="217" t="s">
        <v>224</v>
      </c>
      <c r="D2052" s="219">
        <v>43948</v>
      </c>
      <c r="E2052" s="220" t="s">
        <v>76</v>
      </c>
      <c r="F2052" s="218" t="s">
        <v>1422</v>
      </c>
      <c r="G2052" s="218"/>
      <c r="H2052" s="229">
        <v>276000</v>
      </c>
      <c r="I2052" s="229"/>
      <c r="J2052" s="229"/>
      <c r="K2052" s="218"/>
    </row>
    <row r="2053" spans="1:11" x14ac:dyDescent="0.25">
      <c r="A2053" s="243">
        <v>43922</v>
      </c>
      <c r="B2053" s="218" t="s">
        <v>282</v>
      </c>
      <c r="C2053" s="217" t="s">
        <v>224</v>
      </c>
      <c r="D2053" s="219">
        <v>43949</v>
      </c>
      <c r="E2053" s="220" t="s">
        <v>76</v>
      </c>
      <c r="F2053" s="218" t="s">
        <v>24</v>
      </c>
      <c r="G2053" s="218"/>
      <c r="H2053" s="229">
        <v>46000</v>
      </c>
      <c r="I2053" s="229"/>
      <c r="J2053" s="229"/>
      <c r="K2053" s="218"/>
    </row>
    <row r="2054" spans="1:11" x14ac:dyDescent="0.25">
      <c r="A2054" s="243">
        <v>43922</v>
      </c>
      <c r="B2054" s="218" t="s">
        <v>282</v>
      </c>
      <c r="C2054" s="217" t="s">
        <v>224</v>
      </c>
      <c r="D2054" s="219">
        <v>43949</v>
      </c>
      <c r="E2054" s="220" t="s">
        <v>76</v>
      </c>
      <c r="F2054" s="218" t="s">
        <v>1423</v>
      </c>
      <c r="G2054" s="218"/>
      <c r="H2054" s="229">
        <v>90000</v>
      </c>
      <c r="I2054" s="229"/>
      <c r="J2054" s="229"/>
      <c r="K2054" s="218"/>
    </row>
    <row r="2055" spans="1:11" x14ac:dyDescent="0.25">
      <c r="A2055" s="243">
        <v>43922</v>
      </c>
      <c r="B2055" s="218" t="s">
        <v>282</v>
      </c>
      <c r="C2055" s="217" t="s">
        <v>224</v>
      </c>
      <c r="D2055" s="219">
        <v>43950</v>
      </c>
      <c r="E2055" s="220" t="s">
        <v>76</v>
      </c>
      <c r="F2055" s="218" t="s">
        <v>94</v>
      </c>
      <c r="G2055" s="218"/>
      <c r="H2055" s="229">
        <v>20054</v>
      </c>
      <c r="I2055" s="229"/>
      <c r="J2055" s="229"/>
      <c r="K2055" s="218"/>
    </row>
    <row r="2056" spans="1:11" x14ac:dyDescent="0.25">
      <c r="A2056" s="243">
        <v>43922</v>
      </c>
      <c r="B2056" s="218" t="s">
        <v>282</v>
      </c>
      <c r="C2056" s="217" t="s">
        <v>224</v>
      </c>
      <c r="D2056" s="219">
        <v>43950</v>
      </c>
      <c r="E2056" s="220" t="s">
        <v>76</v>
      </c>
      <c r="F2056" s="218" t="s">
        <v>27</v>
      </c>
      <c r="G2056" s="218"/>
      <c r="H2056" s="229">
        <v>99000</v>
      </c>
      <c r="I2056" s="229"/>
      <c r="J2056" s="229"/>
      <c r="K2056" s="218"/>
    </row>
    <row r="2057" spans="1:11" x14ac:dyDescent="0.25">
      <c r="A2057" s="243">
        <v>43922</v>
      </c>
      <c r="B2057" s="218" t="s">
        <v>282</v>
      </c>
      <c r="C2057" s="217" t="s">
        <v>224</v>
      </c>
      <c r="D2057" s="219">
        <v>43951</v>
      </c>
      <c r="E2057" s="220" t="s">
        <v>76</v>
      </c>
      <c r="F2057" s="218" t="s">
        <v>1424</v>
      </c>
      <c r="G2057" s="218"/>
      <c r="H2057" s="229">
        <v>23000</v>
      </c>
      <c r="I2057" s="229"/>
      <c r="J2057" s="229"/>
      <c r="K2057" s="218"/>
    </row>
    <row r="2058" spans="1:11" x14ac:dyDescent="0.25">
      <c r="A2058" s="243">
        <v>43922</v>
      </c>
      <c r="B2058" s="218" t="s">
        <v>282</v>
      </c>
      <c r="C2058" s="217" t="s">
        <v>224</v>
      </c>
      <c r="D2058" s="219">
        <v>43951</v>
      </c>
      <c r="E2058" s="220" t="s">
        <v>76</v>
      </c>
      <c r="F2058" s="218" t="s">
        <v>1425</v>
      </c>
      <c r="G2058" s="218"/>
      <c r="H2058" s="229">
        <v>23000</v>
      </c>
      <c r="I2058" s="229"/>
      <c r="J2058" s="229"/>
      <c r="K2058" s="218"/>
    </row>
    <row r="2059" spans="1:11" x14ac:dyDescent="0.25">
      <c r="A2059" s="243">
        <v>43922</v>
      </c>
      <c r="B2059" s="218" t="s">
        <v>282</v>
      </c>
      <c r="C2059" s="217" t="s">
        <v>224</v>
      </c>
      <c r="D2059" s="219">
        <v>43951</v>
      </c>
      <c r="E2059" s="220" t="s">
        <v>76</v>
      </c>
      <c r="F2059" s="218" t="s">
        <v>1320</v>
      </c>
      <c r="G2059" s="218"/>
      <c r="H2059" s="229">
        <v>23000</v>
      </c>
      <c r="I2059" s="229"/>
      <c r="J2059" s="229"/>
      <c r="K2059" s="218"/>
    </row>
    <row r="2060" spans="1:11" x14ac:dyDescent="0.25">
      <c r="A2060" s="243">
        <v>43922</v>
      </c>
      <c r="B2060" s="37" t="s">
        <v>282</v>
      </c>
      <c r="C2060" s="69" t="s">
        <v>224</v>
      </c>
      <c r="D2060" s="65">
        <v>43951</v>
      </c>
      <c r="E2060" s="61" t="s">
        <v>76</v>
      </c>
      <c r="F2060" s="37" t="s">
        <v>1426</v>
      </c>
      <c r="G2060" s="37"/>
      <c r="H2060" s="79">
        <v>23000</v>
      </c>
      <c r="I2060" s="79">
        <f>SUM(H2020:H2060)</f>
        <v>1803786</v>
      </c>
      <c r="J2060" s="79"/>
      <c r="K2060" s="37"/>
    </row>
    <row r="2061" spans="1:11" x14ac:dyDescent="0.25">
      <c r="A2061" s="243">
        <v>43952</v>
      </c>
      <c r="B2061" s="218" t="s">
        <v>282</v>
      </c>
      <c r="C2061" s="217" t="s">
        <v>224</v>
      </c>
      <c r="D2061" s="219">
        <v>43955</v>
      </c>
      <c r="E2061" s="220" t="s">
        <v>76</v>
      </c>
      <c r="F2061" s="218" t="s">
        <v>1231</v>
      </c>
      <c r="G2061" s="218"/>
      <c r="H2061" s="229">
        <v>20000</v>
      </c>
      <c r="I2061" s="229"/>
      <c r="J2061" s="229"/>
      <c r="K2061" s="218"/>
    </row>
    <row r="2062" spans="1:11" x14ac:dyDescent="0.25">
      <c r="A2062" s="243">
        <v>43952</v>
      </c>
      <c r="B2062" s="218" t="s">
        <v>282</v>
      </c>
      <c r="C2062" s="217" t="s">
        <v>224</v>
      </c>
      <c r="D2062" s="219">
        <v>43955</v>
      </c>
      <c r="E2062" s="220" t="s">
        <v>129</v>
      </c>
      <c r="F2062" s="218" t="s">
        <v>313</v>
      </c>
      <c r="G2062" s="218"/>
      <c r="H2062" s="229">
        <v>23000</v>
      </c>
      <c r="I2062" s="229"/>
      <c r="J2062" s="229"/>
      <c r="K2062" s="218"/>
    </row>
    <row r="2063" spans="1:11" x14ac:dyDescent="0.25">
      <c r="A2063" s="243">
        <v>43952</v>
      </c>
      <c r="B2063" s="218" t="s">
        <v>282</v>
      </c>
      <c r="C2063" s="217" t="s">
        <v>224</v>
      </c>
      <c r="D2063" s="219">
        <v>43955</v>
      </c>
      <c r="E2063" s="220" t="s">
        <v>76</v>
      </c>
      <c r="F2063" s="218" t="s">
        <v>1427</v>
      </c>
      <c r="G2063" s="218"/>
      <c r="H2063" s="229">
        <v>23000</v>
      </c>
      <c r="I2063" s="229"/>
      <c r="J2063" s="229"/>
      <c r="K2063" s="218"/>
    </row>
    <row r="2064" spans="1:11" x14ac:dyDescent="0.25">
      <c r="A2064" s="243">
        <v>43952</v>
      </c>
      <c r="B2064" s="218" t="s">
        <v>282</v>
      </c>
      <c r="C2064" s="217" t="s">
        <v>224</v>
      </c>
      <c r="D2064" s="219">
        <v>43955</v>
      </c>
      <c r="E2064" s="220" t="s">
        <v>76</v>
      </c>
      <c r="F2064" s="218" t="s">
        <v>464</v>
      </c>
      <c r="G2064" s="218"/>
      <c r="H2064" s="229">
        <v>23000</v>
      </c>
      <c r="I2064" s="229"/>
      <c r="J2064" s="229"/>
      <c r="K2064" s="218"/>
    </row>
    <row r="2065" spans="1:11" x14ac:dyDescent="0.25">
      <c r="A2065" s="243">
        <v>43952</v>
      </c>
      <c r="B2065" s="218" t="s">
        <v>282</v>
      </c>
      <c r="C2065" s="217" t="s">
        <v>224</v>
      </c>
      <c r="D2065" s="219">
        <v>43955</v>
      </c>
      <c r="E2065" s="220" t="s">
        <v>76</v>
      </c>
      <c r="F2065" s="218" t="s">
        <v>205</v>
      </c>
      <c r="G2065" s="218"/>
      <c r="H2065" s="229">
        <v>46102</v>
      </c>
      <c r="I2065" s="229"/>
      <c r="J2065" s="229"/>
      <c r="K2065" s="218"/>
    </row>
    <row r="2066" spans="1:11" x14ac:dyDescent="0.25">
      <c r="A2066" s="243">
        <v>43952</v>
      </c>
      <c r="B2066" s="218" t="s">
        <v>282</v>
      </c>
      <c r="C2066" s="217" t="s">
        <v>224</v>
      </c>
      <c r="D2066" s="219">
        <v>43956</v>
      </c>
      <c r="E2066" s="220" t="s">
        <v>76</v>
      </c>
      <c r="F2066" s="218" t="s">
        <v>1428</v>
      </c>
      <c r="G2066" s="218"/>
      <c r="H2066" s="229">
        <v>23000</v>
      </c>
      <c r="I2066" s="229"/>
      <c r="J2066" s="229"/>
      <c r="K2066" s="218"/>
    </row>
    <row r="2067" spans="1:11" x14ac:dyDescent="0.25">
      <c r="A2067" s="243">
        <v>43952</v>
      </c>
      <c r="B2067" s="218" t="s">
        <v>282</v>
      </c>
      <c r="C2067" s="217" t="s">
        <v>224</v>
      </c>
      <c r="D2067" s="219">
        <v>43956</v>
      </c>
      <c r="E2067" s="220" t="s">
        <v>129</v>
      </c>
      <c r="F2067" s="218" t="s">
        <v>86</v>
      </c>
      <c r="G2067" s="218"/>
      <c r="H2067" s="229">
        <v>50000</v>
      </c>
      <c r="I2067" s="229"/>
      <c r="J2067" s="229"/>
      <c r="K2067" s="218"/>
    </row>
    <row r="2068" spans="1:11" x14ac:dyDescent="0.25">
      <c r="A2068" s="243">
        <v>43952</v>
      </c>
      <c r="B2068" s="218" t="s">
        <v>282</v>
      </c>
      <c r="C2068" s="217" t="s">
        <v>224</v>
      </c>
      <c r="D2068" s="219">
        <v>43956</v>
      </c>
      <c r="E2068" s="220" t="s">
        <v>129</v>
      </c>
      <c r="F2068" s="218" t="s">
        <v>1429</v>
      </c>
      <c r="G2068" s="218"/>
      <c r="H2068" s="229">
        <v>50000</v>
      </c>
      <c r="I2068" s="229"/>
      <c r="J2068" s="229"/>
      <c r="K2068" s="218"/>
    </row>
    <row r="2069" spans="1:11" x14ac:dyDescent="0.25">
      <c r="A2069" s="243">
        <v>43952</v>
      </c>
      <c r="B2069" s="218" t="s">
        <v>282</v>
      </c>
      <c r="C2069" s="217" t="s">
        <v>224</v>
      </c>
      <c r="D2069" s="219">
        <v>43958</v>
      </c>
      <c r="E2069" s="220" t="s">
        <v>76</v>
      </c>
      <c r="F2069" s="218" t="s">
        <v>313</v>
      </c>
      <c r="G2069" s="218"/>
      <c r="H2069" s="229">
        <v>23000</v>
      </c>
      <c r="I2069" s="229"/>
      <c r="J2069" s="229"/>
      <c r="K2069" s="218"/>
    </row>
    <row r="2070" spans="1:11" x14ac:dyDescent="0.25">
      <c r="A2070" s="243">
        <v>43952</v>
      </c>
      <c r="B2070" s="218" t="s">
        <v>282</v>
      </c>
      <c r="C2070" s="217" t="s">
        <v>224</v>
      </c>
      <c r="D2070" s="219">
        <v>43958</v>
      </c>
      <c r="E2070" s="220" t="s">
        <v>239</v>
      </c>
      <c r="F2070" s="218" t="s">
        <v>635</v>
      </c>
      <c r="G2070" s="218"/>
      <c r="H2070" s="229">
        <v>324000</v>
      </c>
      <c r="I2070" s="229"/>
      <c r="J2070" s="229"/>
      <c r="K2070" s="218"/>
    </row>
    <row r="2071" spans="1:11" x14ac:dyDescent="0.25">
      <c r="A2071" s="243">
        <v>43952</v>
      </c>
      <c r="B2071" s="218" t="s">
        <v>282</v>
      </c>
      <c r="C2071" s="217" t="s">
        <v>224</v>
      </c>
      <c r="D2071" s="219">
        <v>43959</v>
      </c>
      <c r="E2071" s="220" t="s">
        <v>76</v>
      </c>
      <c r="F2071" s="218" t="s">
        <v>21</v>
      </c>
      <c r="G2071" s="218"/>
      <c r="H2071" s="229">
        <v>23109</v>
      </c>
      <c r="I2071" s="229"/>
      <c r="J2071" s="229"/>
      <c r="K2071" s="218"/>
    </row>
    <row r="2072" spans="1:11" x14ac:dyDescent="0.25">
      <c r="A2072" s="243">
        <v>43952</v>
      </c>
      <c r="B2072" s="218" t="s">
        <v>282</v>
      </c>
      <c r="C2072" s="217" t="s">
        <v>224</v>
      </c>
      <c r="D2072" s="219">
        <v>43962</v>
      </c>
      <c r="E2072" s="220" t="s">
        <v>76</v>
      </c>
      <c r="F2072" s="218" t="s">
        <v>131</v>
      </c>
      <c r="G2072" s="218"/>
      <c r="H2072" s="229">
        <v>20000</v>
      </c>
      <c r="I2072" s="229"/>
      <c r="J2072" s="229"/>
      <c r="K2072" s="218"/>
    </row>
    <row r="2073" spans="1:11" x14ac:dyDescent="0.25">
      <c r="A2073" s="243">
        <v>43952</v>
      </c>
      <c r="B2073" s="218" t="s">
        <v>282</v>
      </c>
      <c r="C2073" s="217" t="s">
        <v>224</v>
      </c>
      <c r="D2073" s="219">
        <v>43962</v>
      </c>
      <c r="E2073" s="220" t="s">
        <v>76</v>
      </c>
      <c r="F2073" s="218" t="s">
        <v>9</v>
      </c>
      <c r="G2073" s="218"/>
      <c r="H2073" s="229">
        <v>20000</v>
      </c>
      <c r="I2073" s="229"/>
      <c r="J2073" s="229"/>
      <c r="K2073" s="218"/>
    </row>
    <row r="2074" spans="1:11" x14ac:dyDescent="0.25">
      <c r="A2074" s="243">
        <v>43952</v>
      </c>
      <c r="B2074" s="218" t="s">
        <v>282</v>
      </c>
      <c r="C2074" s="217" t="s">
        <v>224</v>
      </c>
      <c r="D2074" s="219">
        <v>43962</v>
      </c>
      <c r="E2074" s="220" t="s">
        <v>76</v>
      </c>
      <c r="F2074" s="218" t="s">
        <v>140</v>
      </c>
      <c r="G2074" s="218"/>
      <c r="H2074" s="229">
        <v>23096</v>
      </c>
      <c r="I2074" s="229"/>
      <c r="J2074" s="229"/>
      <c r="K2074" s="218"/>
    </row>
    <row r="2075" spans="1:11" x14ac:dyDescent="0.25">
      <c r="A2075" s="243">
        <v>43952</v>
      </c>
      <c r="B2075" s="218" t="s">
        <v>282</v>
      </c>
      <c r="C2075" s="217" t="s">
        <v>224</v>
      </c>
      <c r="D2075" s="219">
        <v>43962</v>
      </c>
      <c r="E2075" s="220" t="s">
        <v>76</v>
      </c>
      <c r="F2075" s="218" t="s">
        <v>248</v>
      </c>
      <c r="G2075" s="218"/>
      <c r="H2075" s="229">
        <v>69000</v>
      </c>
      <c r="I2075" s="229"/>
      <c r="J2075" s="229"/>
      <c r="K2075" s="218"/>
    </row>
    <row r="2076" spans="1:11" x14ac:dyDescent="0.25">
      <c r="A2076" s="243">
        <v>43952</v>
      </c>
      <c r="B2076" s="218" t="s">
        <v>282</v>
      </c>
      <c r="C2076" s="217" t="s">
        <v>224</v>
      </c>
      <c r="D2076" s="219">
        <v>43963</v>
      </c>
      <c r="E2076" s="220" t="s">
        <v>76</v>
      </c>
      <c r="F2076" s="218" t="s">
        <v>80</v>
      </c>
      <c r="G2076" s="218"/>
      <c r="H2076" s="229">
        <v>23000</v>
      </c>
      <c r="I2076" s="229"/>
      <c r="J2076" s="229"/>
      <c r="K2076" s="218"/>
    </row>
    <row r="2077" spans="1:11" x14ac:dyDescent="0.25">
      <c r="A2077" s="243">
        <v>43952</v>
      </c>
      <c r="B2077" s="218" t="s">
        <v>282</v>
      </c>
      <c r="C2077" s="217" t="s">
        <v>224</v>
      </c>
      <c r="D2077" s="219">
        <v>43963</v>
      </c>
      <c r="E2077" s="220" t="s">
        <v>76</v>
      </c>
      <c r="F2077" s="218" t="s">
        <v>1430</v>
      </c>
      <c r="G2077" s="218"/>
      <c r="H2077" s="229">
        <v>36000</v>
      </c>
      <c r="I2077" s="229"/>
      <c r="J2077" s="229"/>
      <c r="K2077" s="218"/>
    </row>
    <row r="2078" spans="1:11" x14ac:dyDescent="0.25">
      <c r="A2078" s="243">
        <v>43952</v>
      </c>
      <c r="B2078" s="218" t="s">
        <v>282</v>
      </c>
      <c r="C2078" s="217" t="s">
        <v>224</v>
      </c>
      <c r="D2078" s="219">
        <v>43964</v>
      </c>
      <c r="E2078" s="220" t="s">
        <v>76</v>
      </c>
      <c r="F2078" s="218" t="s">
        <v>1431</v>
      </c>
      <c r="G2078" s="218"/>
      <c r="H2078" s="229">
        <v>23000</v>
      </c>
      <c r="I2078" s="229"/>
      <c r="J2078" s="229"/>
      <c r="K2078" s="218"/>
    </row>
    <row r="2079" spans="1:11" x14ac:dyDescent="0.25">
      <c r="A2079" s="243">
        <v>43952</v>
      </c>
      <c r="B2079" s="218" t="s">
        <v>282</v>
      </c>
      <c r="C2079" s="217" t="s">
        <v>224</v>
      </c>
      <c r="D2079" s="219">
        <v>43966</v>
      </c>
      <c r="E2079" s="220" t="s">
        <v>76</v>
      </c>
      <c r="F2079" s="218" t="s">
        <v>413</v>
      </c>
      <c r="G2079" s="218"/>
      <c r="H2079" s="229">
        <v>23000</v>
      </c>
      <c r="I2079" s="229"/>
      <c r="J2079" s="229"/>
      <c r="K2079" s="218"/>
    </row>
    <row r="2080" spans="1:11" x14ac:dyDescent="0.25">
      <c r="A2080" s="243">
        <v>43952</v>
      </c>
      <c r="B2080" s="218" t="s">
        <v>282</v>
      </c>
      <c r="C2080" s="217" t="s">
        <v>224</v>
      </c>
      <c r="D2080" s="219">
        <v>43971</v>
      </c>
      <c r="E2080" s="220" t="s">
        <v>239</v>
      </c>
      <c r="F2080" s="218" t="s">
        <v>132</v>
      </c>
      <c r="G2080" s="218"/>
      <c r="H2080" s="229">
        <v>23100</v>
      </c>
      <c r="I2080" s="229"/>
      <c r="J2080" s="229"/>
      <c r="K2080" s="218"/>
    </row>
    <row r="2081" spans="1:11" x14ac:dyDescent="0.25">
      <c r="A2081" s="243">
        <v>43952</v>
      </c>
      <c r="B2081" s="218" t="s">
        <v>282</v>
      </c>
      <c r="C2081" s="217" t="s">
        <v>224</v>
      </c>
      <c r="D2081" s="219">
        <v>43973</v>
      </c>
      <c r="E2081" s="220" t="s">
        <v>76</v>
      </c>
      <c r="F2081" s="218" t="s">
        <v>822</v>
      </c>
      <c r="G2081" s="218"/>
      <c r="H2081" s="229">
        <v>46000</v>
      </c>
      <c r="I2081" s="229"/>
      <c r="J2081" s="229"/>
      <c r="K2081" s="218"/>
    </row>
    <row r="2082" spans="1:11" x14ac:dyDescent="0.25">
      <c r="A2082" s="243">
        <v>43952</v>
      </c>
      <c r="B2082" s="218" t="s">
        <v>282</v>
      </c>
      <c r="C2082" s="217" t="s">
        <v>224</v>
      </c>
      <c r="D2082" s="219">
        <v>43973</v>
      </c>
      <c r="E2082" s="220" t="s">
        <v>76</v>
      </c>
      <c r="F2082" s="218" t="s">
        <v>201</v>
      </c>
      <c r="G2082" s="218"/>
      <c r="H2082" s="229">
        <v>46074</v>
      </c>
      <c r="I2082" s="229"/>
      <c r="J2082" s="229"/>
      <c r="K2082" s="218"/>
    </row>
    <row r="2083" spans="1:11" x14ac:dyDescent="0.25">
      <c r="A2083" s="243">
        <v>43952</v>
      </c>
      <c r="B2083" s="218" t="s">
        <v>282</v>
      </c>
      <c r="C2083" s="217" t="s">
        <v>224</v>
      </c>
      <c r="D2083" s="219">
        <v>43976</v>
      </c>
      <c r="E2083" s="220" t="s">
        <v>76</v>
      </c>
      <c r="F2083" s="218" t="s">
        <v>18</v>
      </c>
      <c r="G2083" s="218"/>
      <c r="H2083" s="229">
        <v>20080</v>
      </c>
      <c r="I2083" s="229"/>
      <c r="J2083" s="229"/>
      <c r="K2083" s="218"/>
    </row>
    <row r="2084" spans="1:11" x14ac:dyDescent="0.25">
      <c r="A2084" s="243">
        <v>43952</v>
      </c>
      <c r="B2084" s="218" t="s">
        <v>282</v>
      </c>
      <c r="C2084" s="217" t="s">
        <v>224</v>
      </c>
      <c r="D2084" s="219">
        <v>43976</v>
      </c>
      <c r="E2084" s="220" t="s">
        <v>76</v>
      </c>
      <c r="F2084" s="218" t="s">
        <v>315</v>
      </c>
      <c r="G2084" s="218"/>
      <c r="H2084" s="229">
        <v>23000</v>
      </c>
      <c r="I2084" s="229"/>
      <c r="J2084" s="229"/>
      <c r="K2084" s="218"/>
    </row>
    <row r="2085" spans="1:11" x14ac:dyDescent="0.25">
      <c r="A2085" s="243">
        <v>43952</v>
      </c>
      <c r="B2085" s="218" t="s">
        <v>282</v>
      </c>
      <c r="C2085" s="217" t="s">
        <v>224</v>
      </c>
      <c r="D2085" s="219">
        <v>43976</v>
      </c>
      <c r="E2085" s="220" t="s">
        <v>76</v>
      </c>
      <c r="F2085" s="218" t="s">
        <v>1432</v>
      </c>
      <c r="G2085" s="218"/>
      <c r="H2085" s="229">
        <v>23000</v>
      </c>
      <c r="I2085" s="229"/>
      <c r="J2085" s="229"/>
      <c r="K2085" s="218"/>
    </row>
    <row r="2086" spans="1:11" x14ac:dyDescent="0.25">
      <c r="A2086" s="243">
        <v>43952</v>
      </c>
      <c r="B2086" s="218" t="s">
        <v>282</v>
      </c>
      <c r="C2086" s="217" t="s">
        <v>224</v>
      </c>
      <c r="D2086" s="219">
        <v>43976</v>
      </c>
      <c r="E2086" s="220" t="s">
        <v>76</v>
      </c>
      <c r="F2086" s="218" t="s">
        <v>198</v>
      </c>
      <c r="G2086" s="218"/>
      <c r="H2086" s="229">
        <v>23000</v>
      </c>
      <c r="I2086" s="229"/>
      <c r="J2086" s="229"/>
      <c r="K2086" s="218"/>
    </row>
    <row r="2087" spans="1:11" x14ac:dyDescent="0.25">
      <c r="A2087" s="243">
        <v>43952</v>
      </c>
      <c r="B2087" s="218" t="s">
        <v>282</v>
      </c>
      <c r="C2087" s="217" t="s">
        <v>224</v>
      </c>
      <c r="D2087" s="219">
        <v>43976</v>
      </c>
      <c r="E2087" s="220" t="s">
        <v>76</v>
      </c>
      <c r="F2087" s="218" t="s">
        <v>127</v>
      </c>
      <c r="G2087" s="218"/>
      <c r="H2087" s="229">
        <v>23113</v>
      </c>
      <c r="I2087" s="229"/>
      <c r="J2087" s="229"/>
      <c r="K2087" s="218"/>
    </row>
    <row r="2088" spans="1:11" x14ac:dyDescent="0.25">
      <c r="A2088" s="243">
        <v>43952</v>
      </c>
      <c r="B2088" s="218" t="s">
        <v>282</v>
      </c>
      <c r="C2088" s="217" t="s">
        <v>224</v>
      </c>
      <c r="D2088" s="219">
        <v>43976</v>
      </c>
      <c r="E2088" s="220" t="s">
        <v>76</v>
      </c>
      <c r="F2088" s="218" t="s">
        <v>261</v>
      </c>
      <c r="G2088" s="218"/>
      <c r="H2088" s="229">
        <v>46000</v>
      </c>
      <c r="I2088" s="229"/>
      <c r="J2088" s="229"/>
      <c r="K2088" s="218"/>
    </row>
    <row r="2089" spans="1:11" x14ac:dyDescent="0.25">
      <c r="A2089" s="243">
        <v>43952</v>
      </c>
      <c r="B2089" s="218" t="s">
        <v>282</v>
      </c>
      <c r="C2089" s="217" t="s">
        <v>224</v>
      </c>
      <c r="D2089" s="219">
        <v>43976</v>
      </c>
      <c r="E2089" s="220" t="s">
        <v>76</v>
      </c>
      <c r="F2089" s="218" t="s">
        <v>24</v>
      </c>
      <c r="G2089" s="218"/>
      <c r="H2089" s="229">
        <v>46000</v>
      </c>
      <c r="I2089" s="229"/>
      <c r="J2089" s="229"/>
      <c r="K2089" s="218"/>
    </row>
    <row r="2090" spans="1:11" x14ac:dyDescent="0.25">
      <c r="A2090" s="243">
        <v>43952</v>
      </c>
      <c r="B2090" s="218" t="s">
        <v>282</v>
      </c>
      <c r="C2090" s="217" t="s">
        <v>224</v>
      </c>
      <c r="D2090" s="219">
        <v>43979</v>
      </c>
      <c r="E2090" s="220" t="s">
        <v>76</v>
      </c>
      <c r="F2090" s="218" t="s">
        <v>1433</v>
      </c>
      <c r="G2090" s="218"/>
      <c r="H2090" s="229">
        <v>8500</v>
      </c>
      <c r="I2090" s="229"/>
      <c r="J2090" s="229"/>
      <c r="K2090" s="218"/>
    </row>
    <row r="2091" spans="1:11" x14ac:dyDescent="0.25">
      <c r="A2091" s="243">
        <v>43952</v>
      </c>
      <c r="B2091" s="218" t="s">
        <v>282</v>
      </c>
      <c r="C2091" s="217" t="s">
        <v>224</v>
      </c>
      <c r="D2091" s="219">
        <v>43979</v>
      </c>
      <c r="E2091" s="220" t="s">
        <v>76</v>
      </c>
      <c r="F2091" s="218" t="s">
        <v>3</v>
      </c>
      <c r="G2091" s="218"/>
      <c r="H2091" s="229">
        <v>23000</v>
      </c>
      <c r="I2091" s="229"/>
      <c r="J2091" s="229"/>
      <c r="K2091" s="218"/>
    </row>
    <row r="2092" spans="1:11" x14ac:dyDescent="0.25">
      <c r="A2092" s="243">
        <v>43952</v>
      </c>
      <c r="B2092" s="218" t="s">
        <v>282</v>
      </c>
      <c r="C2092" s="217" t="s">
        <v>224</v>
      </c>
      <c r="D2092" s="219">
        <v>43979</v>
      </c>
      <c r="E2092" s="220" t="s">
        <v>76</v>
      </c>
      <c r="F2092" s="218" t="s">
        <v>135</v>
      </c>
      <c r="G2092" s="218"/>
      <c r="H2092" s="229">
        <v>23000</v>
      </c>
      <c r="I2092" s="229"/>
      <c r="J2092" s="229"/>
      <c r="K2092" s="218"/>
    </row>
    <row r="2093" spans="1:11" x14ac:dyDescent="0.25">
      <c r="A2093" s="243">
        <v>43952</v>
      </c>
      <c r="B2093" s="37" t="s">
        <v>282</v>
      </c>
      <c r="C2093" s="69" t="s">
        <v>224</v>
      </c>
      <c r="D2093" s="65">
        <v>43980</v>
      </c>
      <c r="E2093" s="61" t="s">
        <v>76</v>
      </c>
      <c r="F2093" s="37" t="s">
        <v>14</v>
      </c>
      <c r="G2093" s="37"/>
      <c r="H2093" s="79">
        <v>23000</v>
      </c>
      <c r="I2093" s="79">
        <f>SUM(H2061:H2093)</f>
        <v>1262174</v>
      </c>
      <c r="J2093" s="79"/>
      <c r="K2093" s="37"/>
    </row>
    <row r="2094" spans="1:11" x14ac:dyDescent="0.25">
      <c r="A2094" s="243">
        <v>43983</v>
      </c>
      <c r="B2094" s="218" t="s">
        <v>282</v>
      </c>
      <c r="C2094" s="217" t="s">
        <v>224</v>
      </c>
      <c r="D2094" s="219">
        <v>43983</v>
      </c>
      <c r="E2094" s="220" t="s">
        <v>76</v>
      </c>
      <c r="F2094" s="218" t="s">
        <v>1434</v>
      </c>
      <c r="G2094" s="218"/>
      <c r="H2094" s="229">
        <v>20000</v>
      </c>
      <c r="I2094" s="229"/>
      <c r="J2094" s="229"/>
      <c r="K2094" s="218"/>
    </row>
    <row r="2095" spans="1:11" x14ac:dyDescent="0.25">
      <c r="A2095" s="243">
        <v>43983</v>
      </c>
      <c r="B2095" s="218" t="s">
        <v>282</v>
      </c>
      <c r="C2095" s="217" t="s">
        <v>224</v>
      </c>
      <c r="D2095" s="219">
        <v>43983</v>
      </c>
      <c r="E2095" s="220" t="s">
        <v>76</v>
      </c>
      <c r="F2095" s="218" t="s">
        <v>313</v>
      </c>
      <c r="G2095" s="218"/>
      <c r="H2095" s="229">
        <v>23000</v>
      </c>
      <c r="I2095" s="229"/>
      <c r="J2095" s="229"/>
      <c r="K2095" s="218"/>
    </row>
    <row r="2096" spans="1:11" x14ac:dyDescent="0.25">
      <c r="A2096" s="243">
        <v>43983</v>
      </c>
      <c r="B2096" s="218" t="s">
        <v>282</v>
      </c>
      <c r="C2096" s="217" t="s">
        <v>224</v>
      </c>
      <c r="D2096" s="219">
        <v>43983</v>
      </c>
      <c r="E2096" s="220" t="s">
        <v>76</v>
      </c>
      <c r="F2096" s="218" t="s">
        <v>4</v>
      </c>
      <c r="G2096" s="218"/>
      <c r="H2096" s="229">
        <v>23000</v>
      </c>
      <c r="I2096" s="229"/>
      <c r="J2096" s="229"/>
      <c r="K2096" s="218"/>
    </row>
    <row r="2097" spans="1:11" x14ac:dyDescent="0.25">
      <c r="A2097" s="243">
        <v>43983</v>
      </c>
      <c r="B2097" s="218" t="s">
        <v>282</v>
      </c>
      <c r="C2097" s="217" t="s">
        <v>224</v>
      </c>
      <c r="D2097" s="219">
        <v>43983</v>
      </c>
      <c r="E2097" s="220" t="s">
        <v>76</v>
      </c>
      <c r="F2097" s="218" t="s">
        <v>464</v>
      </c>
      <c r="G2097" s="218"/>
      <c r="H2097" s="229">
        <v>23000</v>
      </c>
      <c r="I2097" s="229"/>
      <c r="J2097" s="229"/>
      <c r="K2097" s="218"/>
    </row>
    <row r="2098" spans="1:11" x14ac:dyDescent="0.25">
      <c r="A2098" s="243">
        <v>43983</v>
      </c>
      <c r="B2098" s="218" t="s">
        <v>282</v>
      </c>
      <c r="C2098" s="217" t="s">
        <v>224</v>
      </c>
      <c r="D2098" s="219">
        <v>43983</v>
      </c>
      <c r="E2098" s="220" t="s">
        <v>76</v>
      </c>
      <c r="F2098" s="218" t="s">
        <v>17</v>
      </c>
      <c r="G2098" s="218"/>
      <c r="H2098" s="229">
        <v>23072</v>
      </c>
      <c r="I2098" s="229"/>
      <c r="J2098" s="229"/>
      <c r="K2098" s="218"/>
    </row>
    <row r="2099" spans="1:11" x14ac:dyDescent="0.25">
      <c r="A2099" s="243">
        <v>43983</v>
      </c>
      <c r="B2099" s="218" t="s">
        <v>282</v>
      </c>
      <c r="C2099" s="217" t="s">
        <v>224</v>
      </c>
      <c r="D2099" s="219">
        <v>43983</v>
      </c>
      <c r="E2099" s="220" t="s">
        <v>76</v>
      </c>
      <c r="F2099" s="218" t="s">
        <v>764</v>
      </c>
      <c r="G2099" s="218"/>
      <c r="H2099" s="229">
        <v>23072</v>
      </c>
      <c r="I2099" s="229"/>
      <c r="J2099" s="229"/>
      <c r="K2099" s="218"/>
    </row>
    <row r="2100" spans="1:11" x14ac:dyDescent="0.25">
      <c r="A2100" s="243">
        <v>43983</v>
      </c>
      <c r="B2100" s="218" t="s">
        <v>282</v>
      </c>
      <c r="C2100" s="217" t="s">
        <v>224</v>
      </c>
      <c r="D2100" s="219">
        <v>43983</v>
      </c>
      <c r="E2100" s="220" t="s">
        <v>76</v>
      </c>
      <c r="F2100" s="218" t="s">
        <v>140</v>
      </c>
      <c r="G2100" s="218"/>
      <c r="H2100" s="229">
        <v>23096</v>
      </c>
      <c r="I2100" s="229"/>
      <c r="J2100" s="229"/>
      <c r="K2100" s="218"/>
    </row>
    <row r="2101" spans="1:11" x14ac:dyDescent="0.25">
      <c r="A2101" s="243">
        <v>43983</v>
      </c>
      <c r="B2101" s="218" t="s">
        <v>282</v>
      </c>
      <c r="C2101" s="217" t="s">
        <v>224</v>
      </c>
      <c r="D2101" s="219">
        <v>43983</v>
      </c>
      <c r="E2101" s="220" t="s">
        <v>76</v>
      </c>
      <c r="F2101" s="218" t="s">
        <v>261</v>
      </c>
      <c r="G2101" s="218"/>
      <c r="H2101" s="229">
        <v>46000</v>
      </c>
      <c r="I2101" s="229"/>
      <c r="J2101" s="229"/>
      <c r="K2101" s="218"/>
    </row>
    <row r="2102" spans="1:11" x14ac:dyDescent="0.25">
      <c r="A2102" s="243">
        <v>43983</v>
      </c>
      <c r="B2102" s="218" t="s">
        <v>282</v>
      </c>
      <c r="C2102" s="217" t="s">
        <v>224</v>
      </c>
      <c r="D2102" s="219">
        <v>43985</v>
      </c>
      <c r="E2102" s="220" t="s">
        <v>76</v>
      </c>
      <c r="F2102" s="218" t="s">
        <v>1435</v>
      </c>
      <c r="G2102" s="218"/>
      <c r="H2102" s="229">
        <v>23000</v>
      </c>
      <c r="I2102" s="229"/>
      <c r="J2102" s="229"/>
      <c r="K2102" s="218"/>
    </row>
    <row r="2103" spans="1:11" x14ac:dyDescent="0.25">
      <c r="A2103" s="243">
        <v>43983</v>
      </c>
      <c r="B2103" s="218" t="s">
        <v>282</v>
      </c>
      <c r="C2103" s="217" t="s">
        <v>224</v>
      </c>
      <c r="D2103" s="219">
        <v>43986</v>
      </c>
      <c r="E2103" s="220" t="s">
        <v>239</v>
      </c>
      <c r="F2103" s="218" t="s">
        <v>77</v>
      </c>
      <c r="G2103" s="218"/>
      <c r="H2103" s="229">
        <v>46000</v>
      </c>
      <c r="I2103" s="229"/>
      <c r="J2103" s="229"/>
      <c r="K2103" s="218"/>
    </row>
    <row r="2104" spans="1:11" x14ac:dyDescent="0.25">
      <c r="A2104" s="243">
        <v>43983</v>
      </c>
      <c r="B2104" s="218" t="s">
        <v>282</v>
      </c>
      <c r="C2104" s="217" t="s">
        <v>224</v>
      </c>
      <c r="D2104" s="219">
        <v>43987</v>
      </c>
      <c r="E2104" s="220" t="s">
        <v>129</v>
      </c>
      <c r="F2104" s="218" t="s">
        <v>142</v>
      </c>
      <c r="G2104" s="218"/>
      <c r="H2104" s="229">
        <v>50000</v>
      </c>
      <c r="I2104" s="229"/>
      <c r="J2104" s="229"/>
      <c r="K2104" s="218"/>
    </row>
    <row r="2105" spans="1:11" x14ac:dyDescent="0.25">
      <c r="A2105" s="243">
        <v>43983</v>
      </c>
      <c r="B2105" s="218" t="s">
        <v>282</v>
      </c>
      <c r="C2105" s="217" t="s">
        <v>224</v>
      </c>
      <c r="D2105" s="219">
        <v>43987</v>
      </c>
      <c r="E2105" s="220" t="s">
        <v>129</v>
      </c>
      <c r="F2105" s="218" t="s">
        <v>86</v>
      </c>
      <c r="G2105" s="218"/>
      <c r="H2105" s="229">
        <v>50000</v>
      </c>
      <c r="I2105" s="229"/>
      <c r="J2105" s="229"/>
      <c r="K2105" s="218"/>
    </row>
    <row r="2106" spans="1:11" x14ac:dyDescent="0.25">
      <c r="A2106" s="243">
        <v>43983</v>
      </c>
      <c r="B2106" s="218" t="s">
        <v>282</v>
      </c>
      <c r="C2106" s="217" t="s">
        <v>224</v>
      </c>
      <c r="D2106" s="219">
        <v>43990</v>
      </c>
      <c r="E2106" s="220" t="s">
        <v>76</v>
      </c>
      <c r="F2106" s="218" t="s">
        <v>1431</v>
      </c>
      <c r="G2106" s="218"/>
      <c r="H2106" s="229">
        <v>23000</v>
      </c>
      <c r="I2106" s="229"/>
      <c r="J2106" s="229"/>
      <c r="K2106" s="218"/>
    </row>
    <row r="2107" spans="1:11" x14ac:dyDescent="0.25">
      <c r="A2107" s="243">
        <v>43983</v>
      </c>
      <c r="B2107" s="218" t="s">
        <v>282</v>
      </c>
      <c r="C2107" s="217" t="s">
        <v>224</v>
      </c>
      <c r="D2107" s="219">
        <v>43990</v>
      </c>
      <c r="E2107" s="220" t="s">
        <v>76</v>
      </c>
      <c r="F2107" s="218" t="s">
        <v>21</v>
      </c>
      <c r="G2107" s="218"/>
      <c r="H2107" s="229">
        <v>23109</v>
      </c>
      <c r="I2107" s="229"/>
      <c r="J2107" s="229"/>
      <c r="K2107" s="218"/>
    </row>
    <row r="2108" spans="1:11" x14ac:dyDescent="0.25">
      <c r="A2108" s="243">
        <v>43983</v>
      </c>
      <c r="B2108" s="218" t="s">
        <v>282</v>
      </c>
      <c r="C2108" s="217" t="s">
        <v>224</v>
      </c>
      <c r="D2108" s="219">
        <v>43992</v>
      </c>
      <c r="E2108" s="220" t="s">
        <v>76</v>
      </c>
      <c r="F2108" s="218" t="s">
        <v>205</v>
      </c>
      <c r="G2108" s="218"/>
      <c r="H2108" s="229">
        <v>23102</v>
      </c>
      <c r="I2108" s="229"/>
      <c r="J2108" s="229"/>
      <c r="K2108" s="218"/>
    </row>
    <row r="2109" spans="1:11" x14ac:dyDescent="0.25">
      <c r="A2109" s="243">
        <v>43983</v>
      </c>
      <c r="B2109" s="218" t="s">
        <v>282</v>
      </c>
      <c r="C2109" s="217" t="s">
        <v>224</v>
      </c>
      <c r="D2109" s="219">
        <v>43994</v>
      </c>
      <c r="E2109" s="220" t="s">
        <v>76</v>
      </c>
      <c r="F2109" s="218" t="s">
        <v>1436</v>
      </c>
      <c r="G2109" s="218"/>
      <c r="H2109" s="229">
        <v>60000</v>
      </c>
      <c r="I2109" s="229"/>
      <c r="J2109" s="229"/>
      <c r="K2109" s="218"/>
    </row>
    <row r="2110" spans="1:11" x14ac:dyDescent="0.25">
      <c r="A2110" s="243">
        <v>43983</v>
      </c>
      <c r="B2110" s="218" t="s">
        <v>282</v>
      </c>
      <c r="C2110" s="217" t="s">
        <v>224</v>
      </c>
      <c r="D2110" s="219">
        <v>43997</v>
      </c>
      <c r="E2110" s="220" t="s">
        <v>76</v>
      </c>
      <c r="F2110" s="218" t="s">
        <v>201</v>
      </c>
      <c r="G2110" s="218"/>
      <c r="H2110" s="229">
        <v>23074</v>
      </c>
      <c r="I2110" s="229"/>
      <c r="J2110" s="229"/>
      <c r="K2110" s="218"/>
    </row>
    <row r="2111" spans="1:11" x14ac:dyDescent="0.25">
      <c r="A2111" s="243">
        <v>43983</v>
      </c>
      <c r="B2111" s="218" t="s">
        <v>282</v>
      </c>
      <c r="C2111" s="217" t="s">
        <v>224</v>
      </c>
      <c r="D2111" s="219">
        <v>43997</v>
      </c>
      <c r="E2111" s="220" t="s">
        <v>76</v>
      </c>
      <c r="F2111" s="218" t="s">
        <v>132</v>
      </c>
      <c r="G2111" s="218"/>
      <c r="H2111" s="229">
        <v>23100</v>
      </c>
      <c r="I2111" s="229"/>
      <c r="J2111" s="229"/>
      <c r="K2111" s="218"/>
    </row>
    <row r="2112" spans="1:11" x14ac:dyDescent="0.25">
      <c r="A2112" s="243">
        <v>43983</v>
      </c>
      <c r="B2112" s="218" t="s">
        <v>282</v>
      </c>
      <c r="C2112" s="217" t="s">
        <v>224</v>
      </c>
      <c r="D2112" s="219">
        <v>43997</v>
      </c>
      <c r="E2112" s="220" t="s">
        <v>76</v>
      </c>
      <c r="F2112" s="218" t="s">
        <v>83</v>
      </c>
      <c r="G2112" s="218"/>
      <c r="H2112" s="229">
        <v>132299</v>
      </c>
      <c r="I2112" s="229"/>
      <c r="J2112" s="229"/>
      <c r="K2112" s="218"/>
    </row>
    <row r="2113" spans="1:11" x14ac:dyDescent="0.25">
      <c r="A2113" s="243">
        <v>43983</v>
      </c>
      <c r="B2113" s="218" t="s">
        <v>282</v>
      </c>
      <c r="C2113" s="217" t="s">
        <v>224</v>
      </c>
      <c r="D2113" s="219">
        <v>43999</v>
      </c>
      <c r="E2113" s="220" t="s">
        <v>76</v>
      </c>
      <c r="F2113" s="218" t="s">
        <v>80</v>
      </c>
      <c r="G2113" s="218"/>
      <c r="H2113" s="229">
        <v>23000</v>
      </c>
      <c r="I2113" s="229"/>
      <c r="J2113" s="229"/>
      <c r="K2113" s="218"/>
    </row>
    <row r="2114" spans="1:11" x14ac:dyDescent="0.25">
      <c r="A2114" s="243">
        <v>43983</v>
      </c>
      <c r="B2114" s="218" t="s">
        <v>282</v>
      </c>
      <c r="C2114" s="217" t="s">
        <v>224</v>
      </c>
      <c r="D2114" s="219">
        <v>44000</v>
      </c>
      <c r="E2114" s="220" t="s">
        <v>76</v>
      </c>
      <c r="F2114" s="218" t="s">
        <v>9</v>
      </c>
      <c r="G2114" s="218"/>
      <c r="H2114" s="229">
        <v>20000</v>
      </c>
      <c r="I2114" s="229"/>
      <c r="J2114" s="229"/>
      <c r="K2114" s="218"/>
    </row>
    <row r="2115" spans="1:11" x14ac:dyDescent="0.25">
      <c r="A2115" s="243">
        <v>43983</v>
      </c>
      <c r="B2115" s="218" t="s">
        <v>282</v>
      </c>
      <c r="C2115" s="217" t="s">
        <v>224</v>
      </c>
      <c r="D2115" s="219">
        <v>44000</v>
      </c>
      <c r="E2115" s="220" t="s">
        <v>76</v>
      </c>
      <c r="F2115" s="218" t="s">
        <v>9</v>
      </c>
      <c r="G2115" s="218"/>
      <c r="H2115" s="229">
        <v>20000</v>
      </c>
      <c r="I2115" s="229"/>
      <c r="J2115" s="229"/>
      <c r="K2115" s="218"/>
    </row>
    <row r="2116" spans="1:11" x14ac:dyDescent="0.25">
      <c r="A2116" s="243">
        <v>43983</v>
      </c>
      <c r="B2116" s="218" t="s">
        <v>282</v>
      </c>
      <c r="C2116" s="217" t="s">
        <v>224</v>
      </c>
      <c r="D2116" s="219">
        <v>44000</v>
      </c>
      <c r="E2116" s="220" t="s">
        <v>76</v>
      </c>
      <c r="F2116" s="218" t="s">
        <v>131</v>
      </c>
      <c r="G2116" s="218"/>
      <c r="H2116" s="229">
        <v>20000</v>
      </c>
      <c r="I2116" s="229"/>
      <c r="J2116" s="229"/>
      <c r="K2116" s="218"/>
    </row>
    <row r="2117" spans="1:11" x14ac:dyDescent="0.25">
      <c r="A2117" s="243">
        <v>43983</v>
      </c>
      <c r="B2117" s="218" t="s">
        <v>282</v>
      </c>
      <c r="C2117" s="217" t="s">
        <v>224</v>
      </c>
      <c r="D2117" s="219">
        <v>44000</v>
      </c>
      <c r="E2117" s="220" t="s">
        <v>76</v>
      </c>
      <c r="F2117" s="218" t="s">
        <v>131</v>
      </c>
      <c r="G2117" s="218"/>
      <c r="H2117" s="229">
        <v>20000</v>
      </c>
      <c r="I2117" s="229"/>
      <c r="J2117" s="229"/>
      <c r="K2117" s="218"/>
    </row>
    <row r="2118" spans="1:11" x14ac:dyDescent="0.25">
      <c r="A2118" s="243">
        <v>43983</v>
      </c>
      <c r="B2118" s="218" t="s">
        <v>282</v>
      </c>
      <c r="C2118" s="217" t="s">
        <v>224</v>
      </c>
      <c r="D2118" s="219">
        <v>44000</v>
      </c>
      <c r="E2118" s="220" t="s">
        <v>76</v>
      </c>
      <c r="F2118" s="218" t="s">
        <v>413</v>
      </c>
      <c r="G2118" s="218"/>
      <c r="H2118" s="229">
        <v>23000</v>
      </c>
      <c r="I2118" s="229"/>
      <c r="J2118" s="229"/>
      <c r="K2118" s="218"/>
    </row>
    <row r="2119" spans="1:11" x14ac:dyDescent="0.25">
      <c r="A2119" s="243">
        <v>43983</v>
      </c>
      <c r="B2119" s="218" t="s">
        <v>282</v>
      </c>
      <c r="C2119" s="217" t="s">
        <v>224</v>
      </c>
      <c r="D2119" s="219">
        <v>44004</v>
      </c>
      <c r="E2119" s="220" t="s">
        <v>76</v>
      </c>
      <c r="F2119" s="218" t="s">
        <v>127</v>
      </c>
      <c r="G2119" s="218"/>
      <c r="H2119" s="229">
        <v>23113</v>
      </c>
      <c r="I2119" s="229"/>
      <c r="J2119" s="229"/>
      <c r="K2119" s="218"/>
    </row>
    <row r="2120" spans="1:11" x14ac:dyDescent="0.25">
      <c r="A2120" s="243">
        <v>43983</v>
      </c>
      <c r="B2120" s="218" t="s">
        <v>282</v>
      </c>
      <c r="C2120" s="217" t="s">
        <v>224</v>
      </c>
      <c r="D2120" s="219">
        <v>44004</v>
      </c>
      <c r="E2120" s="220" t="s">
        <v>76</v>
      </c>
      <c r="F2120" s="218" t="s">
        <v>314</v>
      </c>
      <c r="G2120" s="218"/>
      <c r="H2120" s="229">
        <v>168000</v>
      </c>
      <c r="I2120" s="229"/>
      <c r="J2120" s="229"/>
      <c r="K2120" s="218"/>
    </row>
    <row r="2121" spans="1:11" x14ac:dyDescent="0.25">
      <c r="A2121" s="243">
        <v>43983</v>
      </c>
      <c r="B2121" s="218" t="s">
        <v>282</v>
      </c>
      <c r="C2121" s="217" t="s">
        <v>224</v>
      </c>
      <c r="D2121" s="219">
        <v>44005</v>
      </c>
      <c r="E2121" s="220" t="s">
        <v>76</v>
      </c>
      <c r="F2121" s="218" t="s">
        <v>3</v>
      </c>
      <c r="G2121" s="218"/>
      <c r="H2121" s="229">
        <v>23000</v>
      </c>
      <c r="I2121" s="229"/>
      <c r="J2121" s="229"/>
      <c r="K2121" s="218"/>
    </row>
    <row r="2122" spans="1:11" x14ac:dyDescent="0.25">
      <c r="A2122" s="243">
        <v>43983</v>
      </c>
      <c r="B2122" s="218" t="s">
        <v>282</v>
      </c>
      <c r="C2122" s="217" t="s">
        <v>224</v>
      </c>
      <c r="D2122" s="219">
        <v>44005</v>
      </c>
      <c r="E2122" s="220" t="s">
        <v>76</v>
      </c>
      <c r="F2122" s="218" t="s">
        <v>135</v>
      </c>
      <c r="G2122" s="218"/>
      <c r="H2122" s="229">
        <v>23000</v>
      </c>
      <c r="I2122" s="229"/>
      <c r="J2122" s="229"/>
      <c r="K2122" s="218"/>
    </row>
    <row r="2123" spans="1:11" x14ac:dyDescent="0.25">
      <c r="A2123" s="243">
        <v>43983</v>
      </c>
      <c r="B2123" s="218" t="s">
        <v>282</v>
      </c>
      <c r="C2123" s="217" t="s">
        <v>224</v>
      </c>
      <c r="D2123" s="219">
        <v>44005</v>
      </c>
      <c r="E2123" s="220" t="s">
        <v>76</v>
      </c>
      <c r="F2123" s="218" t="s">
        <v>1437</v>
      </c>
      <c r="G2123" s="218"/>
      <c r="H2123" s="229">
        <v>23000</v>
      </c>
      <c r="I2123" s="229"/>
      <c r="J2123" s="229"/>
      <c r="K2123" s="218"/>
    </row>
    <row r="2124" spans="1:11" x14ac:dyDescent="0.25">
      <c r="A2124" s="243">
        <v>43983</v>
      </c>
      <c r="B2124" s="218" t="s">
        <v>282</v>
      </c>
      <c r="C2124" s="217" t="s">
        <v>224</v>
      </c>
      <c r="D2124" s="219">
        <v>44006</v>
      </c>
      <c r="E2124" s="220" t="s">
        <v>76</v>
      </c>
      <c r="F2124" s="218" t="s">
        <v>1234</v>
      </c>
      <c r="G2124" s="218"/>
      <c r="H2124" s="229">
        <v>20080</v>
      </c>
      <c r="I2124" s="229"/>
      <c r="J2124" s="229"/>
      <c r="K2124" s="218"/>
    </row>
    <row r="2125" spans="1:11" x14ac:dyDescent="0.25">
      <c r="A2125" s="243">
        <v>43983</v>
      </c>
      <c r="B2125" s="218" t="s">
        <v>282</v>
      </c>
      <c r="C2125" s="217" t="s">
        <v>224</v>
      </c>
      <c r="D2125" s="219">
        <v>44006</v>
      </c>
      <c r="E2125" s="220" t="s">
        <v>76</v>
      </c>
      <c r="F2125" s="218" t="s">
        <v>198</v>
      </c>
      <c r="G2125" s="218"/>
      <c r="H2125" s="229">
        <v>23000</v>
      </c>
      <c r="I2125" s="229"/>
      <c r="J2125" s="229"/>
      <c r="K2125" s="218"/>
    </row>
    <row r="2126" spans="1:11" x14ac:dyDescent="0.25">
      <c r="A2126" s="243">
        <v>43983</v>
      </c>
      <c r="B2126" s="218" t="s">
        <v>282</v>
      </c>
      <c r="C2126" s="217" t="s">
        <v>224</v>
      </c>
      <c r="D2126" s="219">
        <v>44008</v>
      </c>
      <c r="E2126" s="220" t="s">
        <v>76</v>
      </c>
      <c r="F2126" s="218" t="s">
        <v>93</v>
      </c>
      <c r="G2126" s="218"/>
      <c r="H2126" s="229">
        <v>23000</v>
      </c>
      <c r="I2126" s="229"/>
      <c r="J2126" s="229"/>
      <c r="K2126" s="218"/>
    </row>
    <row r="2127" spans="1:11" x14ac:dyDescent="0.25">
      <c r="A2127" s="243">
        <v>43983</v>
      </c>
      <c r="B2127" s="218" t="s">
        <v>282</v>
      </c>
      <c r="C2127" s="217" t="s">
        <v>224</v>
      </c>
      <c r="D2127" s="219">
        <v>44012</v>
      </c>
      <c r="E2127" s="220" t="s">
        <v>76</v>
      </c>
      <c r="F2127" s="218" t="s">
        <v>14</v>
      </c>
      <c r="G2127" s="218"/>
      <c r="H2127" s="229">
        <v>23000</v>
      </c>
      <c r="I2127" s="229"/>
      <c r="J2127" s="229"/>
      <c r="K2127" s="218"/>
    </row>
    <row r="2128" spans="1:11" x14ac:dyDescent="0.25">
      <c r="A2128" s="243">
        <v>43983</v>
      </c>
      <c r="B2128" s="218" t="s">
        <v>282</v>
      </c>
      <c r="C2128" s="217" t="s">
        <v>224</v>
      </c>
      <c r="D2128" s="219">
        <v>44012</v>
      </c>
      <c r="E2128" s="220" t="s">
        <v>76</v>
      </c>
      <c r="F2128" s="218" t="s">
        <v>764</v>
      </c>
      <c r="G2128" s="218"/>
      <c r="H2128" s="229">
        <v>23032</v>
      </c>
      <c r="I2128" s="229"/>
      <c r="J2128" s="229"/>
      <c r="K2128" s="218"/>
    </row>
    <row r="2129" spans="1:11" x14ac:dyDescent="0.25">
      <c r="A2129" s="243">
        <v>43983</v>
      </c>
      <c r="B2129" s="218" t="s">
        <v>282</v>
      </c>
      <c r="C2129" s="217" t="s">
        <v>224</v>
      </c>
      <c r="D2129" s="219">
        <v>44012</v>
      </c>
      <c r="E2129" s="220" t="s">
        <v>76</v>
      </c>
      <c r="F2129" s="218" t="s">
        <v>17</v>
      </c>
      <c r="G2129" s="218"/>
      <c r="H2129" s="229">
        <v>23072</v>
      </c>
      <c r="I2129" s="229"/>
      <c r="J2129" s="229"/>
      <c r="K2129" s="218"/>
    </row>
    <row r="2130" spans="1:11" x14ac:dyDescent="0.25">
      <c r="A2130" s="243">
        <v>43983</v>
      </c>
      <c r="B2130" s="218" t="s">
        <v>282</v>
      </c>
      <c r="C2130" s="217" t="s">
        <v>224</v>
      </c>
      <c r="D2130" s="219">
        <v>44012</v>
      </c>
      <c r="E2130" s="220" t="s">
        <v>76</v>
      </c>
      <c r="F2130" s="218" t="s">
        <v>140</v>
      </c>
      <c r="G2130" s="218"/>
      <c r="H2130" s="229">
        <v>23096</v>
      </c>
      <c r="I2130" s="229"/>
      <c r="J2130" s="229"/>
      <c r="K2130" s="218"/>
    </row>
    <row r="2131" spans="1:11" x14ac:dyDescent="0.25">
      <c r="A2131" s="243">
        <v>43983</v>
      </c>
      <c r="B2131" s="218" t="s">
        <v>282</v>
      </c>
      <c r="C2131" s="217" t="s">
        <v>224</v>
      </c>
      <c r="D2131" s="219">
        <v>44012</v>
      </c>
      <c r="E2131" s="220" t="s">
        <v>76</v>
      </c>
      <c r="F2131" s="218" t="s">
        <v>1413</v>
      </c>
      <c r="G2131" s="218"/>
      <c r="H2131" s="229">
        <v>23106</v>
      </c>
      <c r="I2131" s="229"/>
      <c r="J2131" s="229"/>
      <c r="K2131" s="218"/>
    </row>
    <row r="2132" spans="1:11" x14ac:dyDescent="0.25">
      <c r="A2132" s="243">
        <v>43983</v>
      </c>
      <c r="B2132" s="218" t="s">
        <v>282</v>
      </c>
      <c r="C2132" s="217" t="s">
        <v>224</v>
      </c>
      <c r="D2132" s="219">
        <v>44012</v>
      </c>
      <c r="E2132" s="220" t="s">
        <v>76</v>
      </c>
      <c r="F2132" s="218" t="s">
        <v>430</v>
      </c>
      <c r="G2132" s="218"/>
      <c r="H2132" s="229">
        <v>46000</v>
      </c>
      <c r="I2132" s="229"/>
      <c r="J2132" s="229"/>
      <c r="K2132" s="218"/>
    </row>
    <row r="2133" spans="1:11" x14ac:dyDescent="0.25">
      <c r="A2133" s="243">
        <v>43983</v>
      </c>
      <c r="B2133" s="218" t="s">
        <v>282</v>
      </c>
      <c r="C2133" s="217" t="s">
        <v>224</v>
      </c>
      <c r="D2133" s="219">
        <v>44012</v>
      </c>
      <c r="E2133" s="220" t="s">
        <v>76</v>
      </c>
      <c r="F2133" s="218" t="s">
        <v>509</v>
      </c>
      <c r="G2133" s="218"/>
      <c r="H2133" s="229">
        <v>127000</v>
      </c>
      <c r="I2133" s="229"/>
      <c r="J2133" s="229"/>
      <c r="K2133" s="218"/>
    </row>
    <row r="2134" spans="1:11" x14ac:dyDescent="0.25">
      <c r="A2134" s="243">
        <v>43983</v>
      </c>
      <c r="B2134" s="218" t="s">
        <v>282</v>
      </c>
      <c r="C2134" s="217" t="s">
        <v>224</v>
      </c>
      <c r="D2134" s="219">
        <v>44012</v>
      </c>
      <c r="E2134" s="220" t="s">
        <v>76</v>
      </c>
      <c r="F2134" s="218" t="s">
        <v>27</v>
      </c>
      <c r="G2134" s="218"/>
      <c r="H2134" s="229">
        <v>131000</v>
      </c>
      <c r="I2134" s="229"/>
      <c r="J2134" s="229"/>
      <c r="K2134" s="218"/>
    </row>
    <row r="2135" spans="1:11" x14ac:dyDescent="0.25">
      <c r="A2135" s="243">
        <v>43983</v>
      </c>
      <c r="B2135" s="37" t="s">
        <v>282</v>
      </c>
      <c r="C2135" s="69" t="s">
        <v>224</v>
      </c>
      <c r="D2135" s="65">
        <v>44012</v>
      </c>
      <c r="E2135" s="61" t="s">
        <v>76</v>
      </c>
      <c r="F2135" s="37" t="s">
        <v>89</v>
      </c>
      <c r="G2135" s="37"/>
      <c r="H2135" s="79">
        <v>138051</v>
      </c>
      <c r="I2135" s="79">
        <f>SUM(H2094:H2135)</f>
        <v>1690474</v>
      </c>
      <c r="J2135" s="79"/>
      <c r="K2135" s="37"/>
    </row>
    <row r="2136" spans="1:11" x14ac:dyDescent="0.25">
      <c r="A2136" s="243">
        <v>44013</v>
      </c>
      <c r="B2136" s="218" t="s">
        <v>282</v>
      </c>
      <c r="C2136" s="217" t="s">
        <v>224</v>
      </c>
      <c r="D2136" s="219">
        <v>44013</v>
      </c>
      <c r="E2136" s="220" t="s">
        <v>76</v>
      </c>
      <c r="F2136" s="218" t="s">
        <v>313</v>
      </c>
      <c r="G2136" s="218"/>
      <c r="H2136" s="229">
        <v>23000</v>
      </c>
      <c r="I2136" s="229"/>
      <c r="J2136" s="229"/>
      <c r="K2136" s="218"/>
    </row>
    <row r="2137" spans="1:11" x14ac:dyDescent="0.25">
      <c r="A2137" s="243">
        <v>44013</v>
      </c>
      <c r="B2137" s="218" t="s">
        <v>282</v>
      </c>
      <c r="C2137" s="217" t="s">
        <v>224</v>
      </c>
      <c r="D2137" s="219">
        <v>44013</v>
      </c>
      <c r="E2137" s="220" t="s">
        <v>76</v>
      </c>
      <c r="F2137" s="218" t="s">
        <v>464</v>
      </c>
      <c r="G2137" s="218"/>
      <c r="H2137" s="229">
        <v>23000</v>
      </c>
      <c r="I2137" s="229"/>
      <c r="J2137" s="229"/>
      <c r="K2137" s="218"/>
    </row>
    <row r="2138" spans="1:11" x14ac:dyDescent="0.25">
      <c r="A2138" s="243">
        <v>44013</v>
      </c>
      <c r="B2138" s="218" t="s">
        <v>282</v>
      </c>
      <c r="C2138" s="217" t="s">
        <v>224</v>
      </c>
      <c r="D2138" s="219">
        <v>44013</v>
      </c>
      <c r="E2138" s="220" t="s">
        <v>76</v>
      </c>
      <c r="F2138" s="218" t="s">
        <v>1438</v>
      </c>
      <c r="G2138" s="218"/>
      <c r="H2138" s="229">
        <v>23300</v>
      </c>
      <c r="I2138" s="229"/>
      <c r="J2138" s="229"/>
      <c r="K2138" s="218"/>
    </row>
    <row r="2139" spans="1:11" x14ac:dyDescent="0.25">
      <c r="A2139" s="243">
        <v>44013</v>
      </c>
      <c r="B2139" s="218" t="s">
        <v>282</v>
      </c>
      <c r="C2139" s="217" t="s">
        <v>224</v>
      </c>
      <c r="D2139" s="219">
        <v>44013</v>
      </c>
      <c r="E2139" s="220" t="s">
        <v>76</v>
      </c>
      <c r="F2139" s="218" t="s">
        <v>205</v>
      </c>
      <c r="G2139" s="218"/>
      <c r="H2139" s="229">
        <v>46102</v>
      </c>
      <c r="I2139" s="229"/>
      <c r="J2139" s="229"/>
      <c r="K2139" s="218"/>
    </row>
    <row r="2140" spans="1:11" x14ac:dyDescent="0.25">
      <c r="A2140" s="243">
        <v>44013</v>
      </c>
      <c r="B2140" s="218" t="s">
        <v>282</v>
      </c>
      <c r="C2140" s="217" t="s">
        <v>224</v>
      </c>
      <c r="D2140" s="219">
        <v>44013</v>
      </c>
      <c r="E2140" s="220" t="s">
        <v>76</v>
      </c>
      <c r="F2140" s="218" t="s">
        <v>1192</v>
      </c>
      <c r="G2140" s="218"/>
      <c r="H2140" s="229">
        <v>184000</v>
      </c>
      <c r="I2140" s="229"/>
      <c r="J2140" s="229"/>
      <c r="K2140" s="218"/>
    </row>
    <row r="2141" spans="1:11" x14ac:dyDescent="0.25">
      <c r="A2141" s="243">
        <v>44013</v>
      </c>
      <c r="B2141" s="218" t="s">
        <v>282</v>
      </c>
      <c r="C2141" s="217" t="s">
        <v>224</v>
      </c>
      <c r="D2141" s="219">
        <v>44014</v>
      </c>
      <c r="E2141" s="220" t="s">
        <v>76</v>
      </c>
      <c r="F2141" s="218" t="s">
        <v>206</v>
      </c>
      <c r="G2141" s="218"/>
      <c r="H2141" s="229">
        <v>20000</v>
      </c>
      <c r="I2141" s="229"/>
      <c r="J2141" s="229"/>
      <c r="K2141" s="218"/>
    </row>
    <row r="2142" spans="1:11" x14ac:dyDescent="0.25">
      <c r="A2142" s="243">
        <v>44013</v>
      </c>
      <c r="B2142" s="218" t="s">
        <v>282</v>
      </c>
      <c r="C2142" s="217" t="s">
        <v>224</v>
      </c>
      <c r="D2142" s="219">
        <v>44014</v>
      </c>
      <c r="E2142" s="220" t="s">
        <v>76</v>
      </c>
      <c r="F2142" s="218" t="s">
        <v>2</v>
      </c>
      <c r="G2142" s="218"/>
      <c r="H2142" s="229">
        <v>23000</v>
      </c>
      <c r="I2142" s="229"/>
      <c r="J2142" s="229"/>
      <c r="K2142" s="218"/>
    </row>
    <row r="2143" spans="1:11" x14ac:dyDescent="0.25">
      <c r="A2143" s="243">
        <v>44013</v>
      </c>
      <c r="B2143" s="218" t="s">
        <v>282</v>
      </c>
      <c r="C2143" s="217" t="s">
        <v>224</v>
      </c>
      <c r="D2143" s="219">
        <v>44014</v>
      </c>
      <c r="E2143" s="220" t="s">
        <v>76</v>
      </c>
      <c r="F2143" s="218" t="s">
        <v>4</v>
      </c>
      <c r="G2143" s="218"/>
      <c r="H2143" s="229">
        <v>23000</v>
      </c>
      <c r="I2143" s="229"/>
      <c r="J2143" s="229"/>
      <c r="K2143" s="218"/>
    </row>
    <row r="2144" spans="1:11" x14ac:dyDescent="0.25">
      <c r="A2144" s="243">
        <v>44013</v>
      </c>
      <c r="B2144" s="218" t="s">
        <v>282</v>
      </c>
      <c r="C2144" s="217" t="s">
        <v>224</v>
      </c>
      <c r="D2144" s="219">
        <v>44014</v>
      </c>
      <c r="E2144" s="220" t="s">
        <v>76</v>
      </c>
      <c r="F2144" s="218" t="s">
        <v>21</v>
      </c>
      <c r="G2144" s="218"/>
      <c r="H2144" s="229">
        <v>23109</v>
      </c>
      <c r="I2144" s="229"/>
      <c r="J2144" s="229"/>
      <c r="K2144" s="218"/>
    </row>
    <row r="2145" spans="1:11" x14ac:dyDescent="0.25">
      <c r="A2145" s="243">
        <v>44013</v>
      </c>
      <c r="B2145" s="218" t="s">
        <v>282</v>
      </c>
      <c r="C2145" s="217" t="s">
        <v>224</v>
      </c>
      <c r="D2145" s="219">
        <v>44014</v>
      </c>
      <c r="E2145" s="220" t="s">
        <v>76</v>
      </c>
      <c r="F2145" s="218" t="s">
        <v>412</v>
      </c>
      <c r="G2145" s="218"/>
      <c r="H2145" s="229">
        <v>100000</v>
      </c>
      <c r="I2145" s="229"/>
      <c r="J2145" s="229"/>
      <c r="K2145" s="218"/>
    </row>
    <row r="2146" spans="1:11" x14ac:dyDescent="0.25">
      <c r="A2146" s="243">
        <v>44013</v>
      </c>
      <c r="B2146" s="218" t="s">
        <v>282</v>
      </c>
      <c r="C2146" s="217" t="s">
        <v>224</v>
      </c>
      <c r="D2146" s="219">
        <v>44014</v>
      </c>
      <c r="E2146" s="220" t="s">
        <v>76</v>
      </c>
      <c r="F2146" s="218" t="s">
        <v>412</v>
      </c>
      <c r="G2146" s="218"/>
      <c r="H2146" s="229">
        <v>103000</v>
      </c>
      <c r="I2146" s="229"/>
      <c r="J2146" s="229"/>
      <c r="K2146" s="218"/>
    </row>
    <row r="2147" spans="1:11" x14ac:dyDescent="0.25">
      <c r="A2147" s="243">
        <v>44013</v>
      </c>
      <c r="B2147" s="218" t="s">
        <v>282</v>
      </c>
      <c r="C2147" s="217" t="s">
        <v>224</v>
      </c>
      <c r="D2147" s="219">
        <v>44015</v>
      </c>
      <c r="E2147" s="220" t="s">
        <v>76</v>
      </c>
      <c r="F2147" s="218" t="s">
        <v>407</v>
      </c>
      <c r="G2147" s="218"/>
      <c r="H2147" s="229">
        <v>46000</v>
      </c>
      <c r="I2147" s="229"/>
      <c r="J2147" s="229"/>
      <c r="K2147" s="218"/>
    </row>
    <row r="2148" spans="1:11" x14ac:dyDescent="0.25">
      <c r="A2148" s="243">
        <v>44013</v>
      </c>
      <c r="B2148" s="218" t="s">
        <v>282</v>
      </c>
      <c r="C2148" s="217" t="s">
        <v>224</v>
      </c>
      <c r="D2148" s="219">
        <v>44015</v>
      </c>
      <c r="E2148" s="220" t="s">
        <v>76</v>
      </c>
      <c r="F2148" s="218" t="s">
        <v>261</v>
      </c>
      <c r="G2148" s="218"/>
      <c r="H2148" s="229">
        <v>46000</v>
      </c>
      <c r="I2148" s="229"/>
      <c r="J2148" s="229"/>
      <c r="K2148" s="218"/>
    </row>
    <row r="2149" spans="1:11" x14ac:dyDescent="0.25">
      <c r="A2149" s="243">
        <v>44013</v>
      </c>
      <c r="B2149" s="218" t="s">
        <v>282</v>
      </c>
      <c r="C2149" s="217" t="s">
        <v>224</v>
      </c>
      <c r="D2149" s="219">
        <v>44018</v>
      </c>
      <c r="E2149" s="220" t="s">
        <v>76</v>
      </c>
      <c r="F2149" s="218" t="s">
        <v>261</v>
      </c>
      <c r="G2149" s="218"/>
      <c r="H2149" s="229">
        <v>161000</v>
      </c>
      <c r="I2149" s="229"/>
      <c r="J2149" s="229"/>
      <c r="K2149" s="218"/>
    </row>
    <row r="2150" spans="1:11" x14ac:dyDescent="0.25">
      <c r="A2150" s="243">
        <v>44013</v>
      </c>
      <c r="B2150" s="218" t="s">
        <v>282</v>
      </c>
      <c r="C2150" s="217" t="s">
        <v>224</v>
      </c>
      <c r="D2150" s="219">
        <v>44019</v>
      </c>
      <c r="E2150" s="220" t="s">
        <v>76</v>
      </c>
      <c r="F2150" s="218" t="s">
        <v>201</v>
      </c>
      <c r="G2150" s="218"/>
      <c r="H2150" s="229">
        <v>23000</v>
      </c>
      <c r="I2150" s="229"/>
      <c r="J2150" s="229"/>
      <c r="K2150" s="218"/>
    </row>
    <row r="2151" spans="1:11" x14ac:dyDescent="0.25">
      <c r="A2151" s="243">
        <v>44013</v>
      </c>
      <c r="B2151" s="218" t="s">
        <v>282</v>
      </c>
      <c r="C2151" s="217" t="s">
        <v>224</v>
      </c>
      <c r="D2151" s="219">
        <v>44019</v>
      </c>
      <c r="E2151" s="220" t="s">
        <v>76</v>
      </c>
      <c r="F2151" s="218" t="s">
        <v>558</v>
      </c>
      <c r="G2151" s="218"/>
      <c r="H2151" s="229">
        <v>23000</v>
      </c>
      <c r="I2151" s="229"/>
      <c r="J2151" s="229"/>
      <c r="K2151" s="218"/>
    </row>
    <row r="2152" spans="1:11" x14ac:dyDescent="0.25">
      <c r="A2152" s="243">
        <v>44013</v>
      </c>
      <c r="B2152" s="218" t="s">
        <v>282</v>
      </c>
      <c r="C2152" s="217" t="s">
        <v>224</v>
      </c>
      <c r="D2152" s="219">
        <v>44019</v>
      </c>
      <c r="E2152" s="220" t="s">
        <v>76</v>
      </c>
      <c r="F2152" s="218" t="s">
        <v>511</v>
      </c>
      <c r="G2152" s="218"/>
      <c r="H2152" s="229">
        <v>365000</v>
      </c>
      <c r="I2152" s="229"/>
      <c r="J2152" s="229"/>
      <c r="K2152" s="218"/>
    </row>
    <row r="2153" spans="1:11" x14ac:dyDescent="0.25">
      <c r="A2153" s="243">
        <v>44013</v>
      </c>
      <c r="B2153" s="218" t="s">
        <v>282</v>
      </c>
      <c r="C2153" s="217" t="s">
        <v>224</v>
      </c>
      <c r="D2153" s="219">
        <v>44020</v>
      </c>
      <c r="E2153" s="220" t="s">
        <v>76</v>
      </c>
      <c r="F2153" s="218" t="s">
        <v>1431</v>
      </c>
      <c r="G2153" s="218"/>
      <c r="H2153" s="229">
        <v>23000</v>
      </c>
      <c r="I2153" s="229"/>
      <c r="J2153" s="229"/>
      <c r="K2153" s="218"/>
    </row>
    <row r="2154" spans="1:11" x14ac:dyDescent="0.25">
      <c r="A2154" s="243">
        <v>44013</v>
      </c>
      <c r="B2154" s="218" t="s">
        <v>282</v>
      </c>
      <c r="C2154" s="217" t="s">
        <v>224</v>
      </c>
      <c r="D2154" s="219">
        <v>44021</v>
      </c>
      <c r="E2154" s="220" t="s">
        <v>76</v>
      </c>
      <c r="F2154" s="218" t="s">
        <v>9</v>
      </c>
      <c r="G2154" s="218"/>
      <c r="H2154" s="229">
        <v>20000</v>
      </c>
      <c r="I2154" s="229"/>
      <c r="J2154" s="229"/>
      <c r="K2154" s="218"/>
    </row>
    <row r="2155" spans="1:11" x14ac:dyDescent="0.25">
      <c r="A2155" s="243">
        <v>44013</v>
      </c>
      <c r="B2155" s="218" t="s">
        <v>282</v>
      </c>
      <c r="C2155" s="217" t="s">
        <v>224</v>
      </c>
      <c r="D2155" s="219">
        <v>44021</v>
      </c>
      <c r="E2155" s="220" t="s">
        <v>76</v>
      </c>
      <c r="F2155" s="218" t="s">
        <v>9</v>
      </c>
      <c r="G2155" s="218"/>
      <c r="H2155" s="229">
        <v>20000</v>
      </c>
      <c r="I2155" s="229"/>
      <c r="J2155" s="229"/>
      <c r="K2155" s="218"/>
    </row>
    <row r="2156" spans="1:11" x14ac:dyDescent="0.25">
      <c r="A2156" s="243">
        <v>44013</v>
      </c>
      <c r="B2156" s="218" t="s">
        <v>282</v>
      </c>
      <c r="C2156" s="217" t="s">
        <v>224</v>
      </c>
      <c r="D2156" s="219">
        <v>44021</v>
      </c>
      <c r="E2156" s="220" t="s">
        <v>76</v>
      </c>
      <c r="F2156" s="218" t="s">
        <v>417</v>
      </c>
      <c r="G2156" s="218"/>
      <c r="H2156" s="229">
        <v>100000</v>
      </c>
      <c r="I2156" s="229"/>
      <c r="J2156" s="229"/>
      <c r="K2156" s="218"/>
    </row>
    <row r="2157" spans="1:11" x14ac:dyDescent="0.25">
      <c r="A2157" s="243">
        <v>44013</v>
      </c>
      <c r="B2157" s="218" t="s">
        <v>282</v>
      </c>
      <c r="C2157" s="217" t="s">
        <v>224</v>
      </c>
      <c r="D2157" s="219">
        <v>44022</v>
      </c>
      <c r="E2157" s="220" t="s">
        <v>76</v>
      </c>
      <c r="F2157" s="218" t="s">
        <v>1439</v>
      </c>
      <c r="G2157" s="218"/>
      <c r="H2157" s="229">
        <v>161000</v>
      </c>
      <c r="I2157" s="229"/>
      <c r="J2157" s="229"/>
      <c r="K2157" s="218"/>
    </row>
    <row r="2158" spans="1:11" x14ac:dyDescent="0.25">
      <c r="A2158" s="243">
        <v>44013</v>
      </c>
      <c r="B2158" s="218" t="s">
        <v>282</v>
      </c>
      <c r="C2158" s="217" t="s">
        <v>224</v>
      </c>
      <c r="D2158" s="219">
        <v>44025</v>
      </c>
      <c r="E2158" s="220" t="s">
        <v>76</v>
      </c>
      <c r="F2158" s="218" t="s">
        <v>417</v>
      </c>
      <c r="G2158" s="218"/>
      <c r="H2158" s="229">
        <v>15000</v>
      </c>
      <c r="I2158" s="229"/>
      <c r="J2158" s="229"/>
      <c r="K2158" s="218"/>
    </row>
    <row r="2159" spans="1:11" x14ac:dyDescent="0.25">
      <c r="A2159" s="243">
        <v>44013</v>
      </c>
      <c r="B2159" s="218" t="s">
        <v>282</v>
      </c>
      <c r="C2159" s="217" t="s">
        <v>224</v>
      </c>
      <c r="D2159" s="219">
        <v>44025</v>
      </c>
      <c r="E2159" s="220" t="s">
        <v>76</v>
      </c>
      <c r="F2159" s="218" t="s">
        <v>418</v>
      </c>
      <c r="G2159" s="218"/>
      <c r="H2159" s="229">
        <v>46000</v>
      </c>
      <c r="I2159" s="229"/>
      <c r="J2159" s="229"/>
      <c r="K2159" s="218"/>
    </row>
    <row r="2160" spans="1:11" x14ac:dyDescent="0.25">
      <c r="A2160" s="243">
        <v>44013</v>
      </c>
      <c r="B2160" s="218" t="s">
        <v>282</v>
      </c>
      <c r="C2160" s="217" t="s">
        <v>224</v>
      </c>
      <c r="D2160" s="219">
        <v>44026</v>
      </c>
      <c r="E2160" s="220" t="s">
        <v>76</v>
      </c>
      <c r="F2160" s="218" t="s">
        <v>80</v>
      </c>
      <c r="G2160" s="218"/>
      <c r="H2160" s="229">
        <v>23000</v>
      </c>
      <c r="I2160" s="229"/>
      <c r="J2160" s="229"/>
      <c r="K2160" s="218"/>
    </row>
    <row r="2161" spans="1:11" x14ac:dyDescent="0.25">
      <c r="A2161" s="243">
        <v>44013</v>
      </c>
      <c r="B2161" s="218" t="s">
        <v>282</v>
      </c>
      <c r="C2161" s="217" t="s">
        <v>224</v>
      </c>
      <c r="D2161" s="219">
        <v>44026</v>
      </c>
      <c r="E2161" s="220" t="s">
        <v>76</v>
      </c>
      <c r="F2161" s="218" t="s">
        <v>635</v>
      </c>
      <c r="G2161" s="218"/>
      <c r="H2161" s="229">
        <v>46000</v>
      </c>
      <c r="I2161" s="229"/>
      <c r="J2161" s="229"/>
      <c r="K2161" s="218"/>
    </row>
    <row r="2162" spans="1:11" x14ac:dyDescent="0.25">
      <c r="A2162" s="243">
        <v>44013</v>
      </c>
      <c r="B2162" s="218" t="s">
        <v>282</v>
      </c>
      <c r="C2162" s="217" t="s">
        <v>224</v>
      </c>
      <c r="D2162" s="219">
        <v>44026</v>
      </c>
      <c r="E2162" s="220" t="s">
        <v>76</v>
      </c>
      <c r="F2162" s="218" t="s">
        <v>421</v>
      </c>
      <c r="G2162" s="218"/>
      <c r="H2162" s="229">
        <v>138000</v>
      </c>
      <c r="I2162" s="229"/>
      <c r="J2162" s="229"/>
      <c r="K2162" s="218"/>
    </row>
    <row r="2163" spans="1:11" x14ac:dyDescent="0.25">
      <c r="A2163" s="243">
        <v>44013</v>
      </c>
      <c r="B2163" s="218" t="s">
        <v>282</v>
      </c>
      <c r="C2163" s="217" t="s">
        <v>224</v>
      </c>
      <c r="D2163" s="219">
        <v>44027</v>
      </c>
      <c r="E2163" s="220" t="s">
        <v>239</v>
      </c>
      <c r="F2163" s="218" t="s">
        <v>132</v>
      </c>
      <c r="G2163" s="218"/>
      <c r="H2163" s="229">
        <v>23100</v>
      </c>
      <c r="I2163" s="229"/>
      <c r="J2163" s="229"/>
      <c r="K2163" s="218"/>
    </row>
    <row r="2164" spans="1:11" x14ac:dyDescent="0.25">
      <c r="A2164" s="243">
        <v>44013</v>
      </c>
      <c r="B2164" s="218" t="s">
        <v>282</v>
      </c>
      <c r="C2164" s="217" t="s">
        <v>224</v>
      </c>
      <c r="D2164" s="219">
        <v>44032</v>
      </c>
      <c r="E2164" s="220" t="s">
        <v>76</v>
      </c>
      <c r="F2164" s="218" t="s">
        <v>24</v>
      </c>
      <c r="G2164" s="218"/>
      <c r="H2164" s="229">
        <v>46000</v>
      </c>
      <c r="I2164" s="229"/>
      <c r="J2164" s="229"/>
      <c r="K2164" s="218"/>
    </row>
    <row r="2165" spans="1:11" x14ac:dyDescent="0.25">
      <c r="A2165" s="243">
        <v>44013</v>
      </c>
      <c r="B2165" s="218" t="s">
        <v>282</v>
      </c>
      <c r="C2165" s="217" t="s">
        <v>224</v>
      </c>
      <c r="D2165" s="219">
        <v>44032</v>
      </c>
      <c r="E2165" s="220" t="s">
        <v>76</v>
      </c>
      <c r="F2165" s="218" t="s">
        <v>254</v>
      </c>
      <c r="G2165" s="218"/>
      <c r="H2165" s="229">
        <v>69000</v>
      </c>
      <c r="I2165" s="229"/>
      <c r="J2165" s="229"/>
      <c r="K2165" s="218"/>
    </row>
    <row r="2166" spans="1:11" x14ac:dyDescent="0.25">
      <c r="A2166" s="243">
        <v>44013</v>
      </c>
      <c r="B2166" s="218" t="s">
        <v>282</v>
      </c>
      <c r="C2166" s="217" t="s">
        <v>224</v>
      </c>
      <c r="D2166" s="219">
        <v>44032</v>
      </c>
      <c r="E2166" s="220" t="s">
        <v>76</v>
      </c>
      <c r="F2166" s="218" t="s">
        <v>1440</v>
      </c>
      <c r="G2166" s="218"/>
      <c r="H2166" s="229">
        <v>138000</v>
      </c>
      <c r="I2166" s="229"/>
      <c r="J2166" s="229"/>
      <c r="K2166" s="218"/>
    </row>
    <row r="2167" spans="1:11" x14ac:dyDescent="0.25">
      <c r="A2167" s="243">
        <v>44013</v>
      </c>
      <c r="B2167" s="218" t="s">
        <v>282</v>
      </c>
      <c r="C2167" s="217" t="s">
        <v>224</v>
      </c>
      <c r="D2167" s="219">
        <v>44033</v>
      </c>
      <c r="E2167" s="220" t="s">
        <v>76</v>
      </c>
      <c r="F2167" s="218" t="s">
        <v>127</v>
      </c>
      <c r="G2167" s="218"/>
      <c r="H2167" s="229">
        <v>23113</v>
      </c>
      <c r="I2167" s="229"/>
      <c r="J2167" s="229"/>
      <c r="K2167" s="218"/>
    </row>
    <row r="2168" spans="1:11" x14ac:dyDescent="0.25">
      <c r="A2168" s="243">
        <v>44013</v>
      </c>
      <c r="B2168" s="218" t="s">
        <v>282</v>
      </c>
      <c r="C2168" s="217" t="s">
        <v>224</v>
      </c>
      <c r="D2168" s="219">
        <v>44033</v>
      </c>
      <c r="E2168" s="220" t="s">
        <v>76</v>
      </c>
      <c r="F2168" s="218" t="s">
        <v>822</v>
      </c>
      <c r="G2168" s="218"/>
      <c r="H2168" s="229">
        <v>46000</v>
      </c>
      <c r="I2168" s="229"/>
      <c r="J2168" s="229"/>
      <c r="K2168" s="218"/>
    </row>
    <row r="2169" spans="1:11" x14ac:dyDescent="0.25">
      <c r="A2169" s="243">
        <v>44013</v>
      </c>
      <c r="B2169" s="218" t="s">
        <v>282</v>
      </c>
      <c r="C2169" s="217" t="s">
        <v>224</v>
      </c>
      <c r="D2169" s="219">
        <v>44033</v>
      </c>
      <c r="E2169" s="220" t="s">
        <v>76</v>
      </c>
      <c r="F2169" s="218" t="s">
        <v>254</v>
      </c>
      <c r="G2169" s="218"/>
      <c r="H2169" s="229">
        <v>69000</v>
      </c>
      <c r="I2169" s="229"/>
      <c r="J2169" s="229"/>
      <c r="K2169" s="218"/>
    </row>
    <row r="2170" spans="1:11" x14ac:dyDescent="0.25">
      <c r="A2170" s="243">
        <v>44013</v>
      </c>
      <c r="B2170" s="218" t="s">
        <v>282</v>
      </c>
      <c r="C2170" s="217" t="s">
        <v>224</v>
      </c>
      <c r="D2170" s="219">
        <v>44034</v>
      </c>
      <c r="E2170" s="220" t="s">
        <v>76</v>
      </c>
      <c r="F2170" s="218" t="s">
        <v>18</v>
      </c>
      <c r="G2170" s="218"/>
      <c r="H2170" s="229">
        <v>23080</v>
      </c>
      <c r="I2170" s="229"/>
      <c r="J2170" s="229"/>
      <c r="K2170" s="218"/>
    </row>
    <row r="2171" spans="1:11" x14ac:dyDescent="0.25">
      <c r="A2171" s="243">
        <v>44013</v>
      </c>
      <c r="B2171" s="218" t="s">
        <v>282</v>
      </c>
      <c r="C2171" s="217" t="s">
        <v>224</v>
      </c>
      <c r="D2171" s="219">
        <v>44035</v>
      </c>
      <c r="E2171" s="220" t="s">
        <v>239</v>
      </c>
      <c r="F2171" s="218" t="s">
        <v>1441</v>
      </c>
      <c r="G2171" s="218"/>
      <c r="H2171" s="229">
        <v>36000</v>
      </c>
      <c r="I2171" s="229"/>
      <c r="J2171" s="229"/>
      <c r="K2171" s="218"/>
    </row>
    <row r="2172" spans="1:11" x14ac:dyDescent="0.25">
      <c r="A2172" s="243">
        <v>44013</v>
      </c>
      <c r="B2172" s="218" t="s">
        <v>282</v>
      </c>
      <c r="C2172" s="217" t="s">
        <v>224</v>
      </c>
      <c r="D2172" s="219">
        <v>44036</v>
      </c>
      <c r="E2172" s="220" t="s">
        <v>76</v>
      </c>
      <c r="F2172" s="218" t="s">
        <v>93</v>
      </c>
      <c r="G2172" s="218"/>
      <c r="H2172" s="229">
        <v>23000</v>
      </c>
      <c r="I2172" s="229"/>
      <c r="J2172" s="229"/>
      <c r="K2172" s="218"/>
    </row>
    <row r="2173" spans="1:11" x14ac:dyDescent="0.25">
      <c r="A2173" s="243">
        <v>44013</v>
      </c>
      <c r="B2173" s="218" t="s">
        <v>282</v>
      </c>
      <c r="C2173" s="217" t="s">
        <v>224</v>
      </c>
      <c r="D2173" s="219">
        <v>44036</v>
      </c>
      <c r="E2173" s="220" t="s">
        <v>76</v>
      </c>
      <c r="F2173" s="218" t="s">
        <v>3</v>
      </c>
      <c r="G2173" s="218"/>
      <c r="H2173" s="229">
        <v>23000</v>
      </c>
      <c r="I2173" s="229"/>
      <c r="J2173" s="229"/>
      <c r="K2173" s="218"/>
    </row>
    <row r="2174" spans="1:11" x14ac:dyDescent="0.25">
      <c r="A2174" s="243">
        <v>44013</v>
      </c>
      <c r="B2174" s="218" t="s">
        <v>282</v>
      </c>
      <c r="C2174" s="217" t="s">
        <v>224</v>
      </c>
      <c r="D2174" s="219">
        <v>44036</v>
      </c>
      <c r="E2174" s="220" t="s">
        <v>76</v>
      </c>
      <c r="F2174" s="218" t="s">
        <v>135</v>
      </c>
      <c r="G2174" s="218"/>
      <c r="H2174" s="229">
        <v>23000</v>
      </c>
      <c r="I2174" s="229"/>
      <c r="J2174" s="229"/>
      <c r="K2174" s="218"/>
    </row>
    <row r="2175" spans="1:11" x14ac:dyDescent="0.25">
      <c r="A2175" s="243">
        <v>44013</v>
      </c>
      <c r="B2175" s="218" t="s">
        <v>282</v>
      </c>
      <c r="C2175" s="217" t="s">
        <v>224</v>
      </c>
      <c r="D2175" s="219">
        <v>44036</v>
      </c>
      <c r="E2175" s="220" t="s">
        <v>129</v>
      </c>
      <c r="F2175" s="218" t="s">
        <v>1442</v>
      </c>
      <c r="G2175" s="218"/>
      <c r="H2175" s="229">
        <v>92000</v>
      </c>
      <c r="I2175" s="229"/>
      <c r="J2175" s="229"/>
      <c r="K2175" s="218"/>
    </row>
    <row r="2176" spans="1:11" x14ac:dyDescent="0.25">
      <c r="A2176" s="243">
        <v>44013</v>
      </c>
      <c r="B2176" s="218" t="s">
        <v>282</v>
      </c>
      <c r="C2176" s="217" t="s">
        <v>224</v>
      </c>
      <c r="D2176" s="219">
        <v>44043</v>
      </c>
      <c r="E2176" s="220" t="s">
        <v>76</v>
      </c>
      <c r="F2176" s="218" t="s">
        <v>1443</v>
      </c>
      <c r="G2176" s="218"/>
      <c r="H2176" s="229">
        <v>20054</v>
      </c>
      <c r="I2176" s="229"/>
      <c r="J2176" s="229"/>
      <c r="K2176" s="218"/>
    </row>
    <row r="2177" spans="1:11" x14ac:dyDescent="0.25">
      <c r="A2177" s="243">
        <v>44013</v>
      </c>
      <c r="B2177" s="218" t="s">
        <v>282</v>
      </c>
      <c r="C2177" s="217" t="s">
        <v>224</v>
      </c>
      <c r="D2177" s="219">
        <v>44043</v>
      </c>
      <c r="E2177" s="220" t="s">
        <v>76</v>
      </c>
      <c r="F2177" s="218" t="s">
        <v>430</v>
      </c>
      <c r="G2177" s="218"/>
      <c r="H2177" s="229">
        <v>23000</v>
      </c>
      <c r="I2177" s="229"/>
      <c r="J2177" s="229"/>
      <c r="K2177" s="218"/>
    </row>
    <row r="2178" spans="1:11" x14ac:dyDescent="0.25">
      <c r="A2178" s="243">
        <v>44013</v>
      </c>
      <c r="B2178" s="218" t="s">
        <v>282</v>
      </c>
      <c r="C2178" s="217" t="s">
        <v>224</v>
      </c>
      <c r="D2178" s="219">
        <v>44043</v>
      </c>
      <c r="E2178" s="220" t="s">
        <v>76</v>
      </c>
      <c r="F2178" s="218" t="s">
        <v>1444</v>
      </c>
      <c r="G2178" s="218"/>
      <c r="H2178" s="229">
        <v>27000</v>
      </c>
      <c r="I2178" s="229"/>
      <c r="J2178" s="229"/>
      <c r="K2178" s="218"/>
    </row>
    <row r="2179" spans="1:11" x14ac:dyDescent="0.25">
      <c r="A2179" s="243">
        <v>44013</v>
      </c>
      <c r="B2179" s="218" t="s">
        <v>282</v>
      </c>
      <c r="C2179" s="217" t="s">
        <v>224</v>
      </c>
      <c r="D2179" s="219">
        <v>44043</v>
      </c>
      <c r="E2179" s="220" t="s">
        <v>76</v>
      </c>
      <c r="F2179" s="218" t="s">
        <v>451</v>
      </c>
      <c r="G2179" s="218"/>
      <c r="H2179" s="229">
        <v>68000</v>
      </c>
      <c r="I2179" s="229"/>
      <c r="J2179" s="229"/>
      <c r="K2179" s="218"/>
    </row>
    <row r="2180" spans="1:11" x14ac:dyDescent="0.25">
      <c r="A2180" s="243">
        <v>44013</v>
      </c>
      <c r="B2180" s="37" t="s">
        <v>282</v>
      </c>
      <c r="C2180" s="69" t="s">
        <v>224</v>
      </c>
      <c r="D2180" s="65">
        <v>44043</v>
      </c>
      <c r="E2180" s="61" t="s">
        <v>76</v>
      </c>
      <c r="F2180" s="37" t="s">
        <v>1445</v>
      </c>
      <c r="G2180" s="37"/>
      <c r="H2180" s="79">
        <v>69000</v>
      </c>
      <c r="I2180" s="79">
        <f>SUM(H2136:H2180)</f>
        <v>2688858</v>
      </c>
      <c r="J2180" s="79"/>
      <c r="K2180" s="37"/>
    </row>
    <row r="2181" spans="1:11" x14ac:dyDescent="0.25">
      <c r="A2181" s="243">
        <v>44044</v>
      </c>
      <c r="B2181" s="218" t="s">
        <v>282</v>
      </c>
      <c r="C2181" s="217" t="s">
        <v>224</v>
      </c>
      <c r="D2181" s="219">
        <v>44046</v>
      </c>
      <c r="E2181" s="220" t="s">
        <v>76</v>
      </c>
      <c r="F2181" s="218" t="s">
        <v>4</v>
      </c>
      <c r="G2181" s="218"/>
      <c r="H2181" s="229">
        <v>23000</v>
      </c>
      <c r="I2181" s="229"/>
      <c r="J2181" s="229"/>
      <c r="K2181" s="218"/>
    </row>
    <row r="2182" spans="1:11" x14ac:dyDescent="0.25">
      <c r="A2182" s="243">
        <v>44044</v>
      </c>
      <c r="B2182" s="218" t="s">
        <v>282</v>
      </c>
      <c r="C2182" s="217" t="s">
        <v>224</v>
      </c>
      <c r="D2182" s="219">
        <v>44046</v>
      </c>
      <c r="E2182" s="220" t="s">
        <v>76</v>
      </c>
      <c r="F2182" s="218" t="s">
        <v>464</v>
      </c>
      <c r="G2182" s="218"/>
      <c r="H2182" s="229">
        <v>23000</v>
      </c>
      <c r="I2182" s="229"/>
      <c r="J2182" s="229"/>
      <c r="K2182" s="218"/>
    </row>
    <row r="2183" spans="1:11" x14ac:dyDescent="0.25">
      <c r="A2183" s="243">
        <v>44044</v>
      </c>
      <c r="B2183" s="218" t="s">
        <v>282</v>
      </c>
      <c r="C2183" s="217" t="s">
        <v>224</v>
      </c>
      <c r="D2183" s="219">
        <v>44046</v>
      </c>
      <c r="E2183" s="220" t="s">
        <v>76</v>
      </c>
      <c r="F2183" s="218" t="s">
        <v>407</v>
      </c>
      <c r="G2183" s="218"/>
      <c r="H2183" s="229">
        <v>23000</v>
      </c>
      <c r="I2183" s="229"/>
      <c r="J2183" s="229"/>
      <c r="K2183" s="218"/>
    </row>
    <row r="2184" spans="1:11" x14ac:dyDescent="0.25">
      <c r="A2184" s="243">
        <v>44044</v>
      </c>
      <c r="B2184" s="218" t="s">
        <v>282</v>
      </c>
      <c r="C2184" s="217" t="s">
        <v>224</v>
      </c>
      <c r="D2184" s="219">
        <v>44046</v>
      </c>
      <c r="E2184" s="220" t="s">
        <v>76</v>
      </c>
      <c r="F2184" s="218" t="s">
        <v>1446</v>
      </c>
      <c r="G2184" s="218"/>
      <c r="H2184" s="229">
        <v>23102</v>
      </c>
      <c r="I2184" s="229"/>
      <c r="J2184" s="229"/>
      <c r="K2184" s="218"/>
    </row>
    <row r="2185" spans="1:11" x14ac:dyDescent="0.25">
      <c r="A2185" s="243">
        <v>44044</v>
      </c>
      <c r="B2185" s="218" t="s">
        <v>282</v>
      </c>
      <c r="C2185" s="217" t="s">
        <v>224</v>
      </c>
      <c r="D2185" s="219">
        <v>44046</v>
      </c>
      <c r="E2185" s="220" t="s">
        <v>76</v>
      </c>
      <c r="F2185" s="218" t="s">
        <v>21</v>
      </c>
      <c r="G2185" s="218"/>
      <c r="H2185" s="229">
        <v>23109</v>
      </c>
      <c r="I2185" s="229"/>
      <c r="J2185" s="229"/>
      <c r="K2185" s="218"/>
    </row>
    <row r="2186" spans="1:11" x14ac:dyDescent="0.25">
      <c r="A2186" s="243">
        <v>44044</v>
      </c>
      <c r="B2186" s="218" t="s">
        <v>282</v>
      </c>
      <c r="C2186" s="217" t="s">
        <v>224</v>
      </c>
      <c r="D2186" s="219">
        <v>44047</v>
      </c>
      <c r="E2186" s="220" t="s">
        <v>76</v>
      </c>
      <c r="F2186" s="218" t="s">
        <v>127</v>
      </c>
      <c r="G2186" s="218"/>
      <c r="H2186" s="229">
        <v>15113</v>
      </c>
      <c r="I2186" s="229"/>
      <c r="J2186" s="229"/>
      <c r="K2186" s="218"/>
    </row>
    <row r="2187" spans="1:11" x14ac:dyDescent="0.25">
      <c r="A2187" s="243">
        <v>44044</v>
      </c>
      <c r="B2187" s="218" t="s">
        <v>282</v>
      </c>
      <c r="C2187" s="217" t="s">
        <v>224</v>
      </c>
      <c r="D2187" s="219">
        <v>44047</v>
      </c>
      <c r="E2187" s="220" t="s">
        <v>76</v>
      </c>
      <c r="F2187" s="218" t="s">
        <v>2</v>
      </c>
      <c r="G2187" s="218"/>
      <c r="H2187" s="229">
        <v>23000</v>
      </c>
      <c r="I2187" s="229"/>
      <c r="J2187" s="229"/>
      <c r="K2187" s="218"/>
    </row>
    <row r="2188" spans="1:11" x14ac:dyDescent="0.25">
      <c r="A2188" s="243">
        <v>44044</v>
      </c>
      <c r="B2188" s="218" t="s">
        <v>282</v>
      </c>
      <c r="C2188" s="217" t="s">
        <v>224</v>
      </c>
      <c r="D2188" s="219">
        <v>44047</v>
      </c>
      <c r="E2188" s="220" t="s">
        <v>76</v>
      </c>
      <c r="F2188" s="218" t="s">
        <v>764</v>
      </c>
      <c r="G2188" s="218"/>
      <c r="H2188" s="229">
        <v>23032</v>
      </c>
      <c r="I2188" s="229"/>
      <c r="J2188" s="229"/>
      <c r="K2188" s="218"/>
    </row>
    <row r="2189" spans="1:11" x14ac:dyDescent="0.25">
      <c r="A2189" s="243">
        <v>44044</v>
      </c>
      <c r="B2189" s="218" t="s">
        <v>282</v>
      </c>
      <c r="C2189" s="217" t="s">
        <v>224</v>
      </c>
      <c r="D2189" s="219">
        <v>44047</v>
      </c>
      <c r="E2189" s="220" t="s">
        <v>76</v>
      </c>
      <c r="F2189" s="218" t="s">
        <v>17</v>
      </c>
      <c r="G2189" s="218"/>
      <c r="H2189" s="229">
        <v>23072</v>
      </c>
      <c r="I2189" s="229"/>
      <c r="J2189" s="229"/>
      <c r="K2189" s="218"/>
    </row>
    <row r="2190" spans="1:11" x14ac:dyDescent="0.25">
      <c r="A2190" s="243">
        <v>44044</v>
      </c>
      <c r="B2190" s="218" t="s">
        <v>282</v>
      </c>
      <c r="C2190" s="217" t="s">
        <v>224</v>
      </c>
      <c r="D2190" s="219">
        <v>44047</v>
      </c>
      <c r="E2190" s="220" t="s">
        <v>76</v>
      </c>
      <c r="F2190" s="218" t="s">
        <v>140</v>
      </c>
      <c r="G2190" s="218"/>
      <c r="H2190" s="229">
        <v>46192</v>
      </c>
      <c r="I2190" s="229"/>
      <c r="J2190" s="229"/>
      <c r="K2190" s="218"/>
    </row>
    <row r="2191" spans="1:11" x14ac:dyDescent="0.25">
      <c r="A2191" s="243">
        <v>44044</v>
      </c>
      <c r="B2191" s="218" t="s">
        <v>282</v>
      </c>
      <c r="C2191" s="217" t="s">
        <v>224</v>
      </c>
      <c r="D2191" s="219">
        <v>44047</v>
      </c>
      <c r="E2191" s="220" t="s">
        <v>76</v>
      </c>
      <c r="F2191" s="218" t="s">
        <v>1413</v>
      </c>
      <c r="G2191" s="218"/>
      <c r="H2191" s="229">
        <v>69000</v>
      </c>
      <c r="I2191" s="229"/>
      <c r="J2191" s="229"/>
      <c r="K2191" s="218"/>
    </row>
    <row r="2192" spans="1:11" x14ac:dyDescent="0.25">
      <c r="A2192" s="243">
        <v>44044</v>
      </c>
      <c r="B2192" s="218" t="s">
        <v>282</v>
      </c>
      <c r="C2192" s="217" t="s">
        <v>224</v>
      </c>
      <c r="D2192" s="219">
        <v>44050</v>
      </c>
      <c r="E2192" s="220" t="s">
        <v>76</v>
      </c>
      <c r="F2192" s="218" t="s">
        <v>201</v>
      </c>
      <c r="G2192" s="218"/>
      <c r="H2192" s="229">
        <v>23000</v>
      </c>
      <c r="I2192" s="229"/>
      <c r="J2192" s="229"/>
      <c r="K2192" s="218"/>
    </row>
    <row r="2193" spans="1:11" x14ac:dyDescent="0.25">
      <c r="A2193" s="243">
        <v>44044</v>
      </c>
      <c r="B2193" s="218" t="s">
        <v>282</v>
      </c>
      <c r="C2193" s="217" t="s">
        <v>224</v>
      </c>
      <c r="D2193" s="219">
        <v>44050</v>
      </c>
      <c r="E2193" s="220" t="s">
        <v>76</v>
      </c>
      <c r="F2193" s="218" t="s">
        <v>1431</v>
      </c>
      <c r="G2193" s="218"/>
      <c r="H2193" s="229">
        <v>23000</v>
      </c>
      <c r="I2193" s="229"/>
      <c r="J2193" s="229"/>
      <c r="K2193" s="218"/>
    </row>
    <row r="2194" spans="1:11" x14ac:dyDescent="0.25">
      <c r="A2194" s="243">
        <v>44044</v>
      </c>
      <c r="B2194" s="218" t="s">
        <v>282</v>
      </c>
      <c r="C2194" s="217" t="s">
        <v>224</v>
      </c>
      <c r="D2194" s="219">
        <v>44050</v>
      </c>
      <c r="E2194" s="220" t="s">
        <v>76</v>
      </c>
      <c r="F2194" s="218" t="s">
        <v>80</v>
      </c>
      <c r="G2194" s="218"/>
      <c r="H2194" s="229">
        <v>23000</v>
      </c>
      <c r="I2194" s="229"/>
      <c r="J2194" s="229"/>
      <c r="K2194" s="218"/>
    </row>
    <row r="2195" spans="1:11" x14ac:dyDescent="0.25">
      <c r="A2195" s="243">
        <v>44044</v>
      </c>
      <c r="B2195" s="218" t="s">
        <v>282</v>
      </c>
      <c r="C2195" s="217" t="s">
        <v>224</v>
      </c>
      <c r="D2195" s="219">
        <v>44050</v>
      </c>
      <c r="E2195" s="220" t="s">
        <v>76</v>
      </c>
      <c r="F2195" s="218" t="s">
        <v>1204</v>
      </c>
      <c r="G2195" s="218"/>
      <c r="H2195" s="229">
        <v>138000</v>
      </c>
      <c r="I2195" s="229"/>
      <c r="J2195" s="229"/>
      <c r="K2195" s="218"/>
    </row>
    <row r="2196" spans="1:11" x14ac:dyDescent="0.25">
      <c r="A2196" s="243">
        <v>44044</v>
      </c>
      <c r="B2196" s="218" t="s">
        <v>282</v>
      </c>
      <c r="C2196" s="217" t="s">
        <v>224</v>
      </c>
      <c r="D2196" s="219">
        <v>44053</v>
      </c>
      <c r="E2196" s="220" t="s">
        <v>76</v>
      </c>
      <c r="F2196" s="218" t="s">
        <v>413</v>
      </c>
      <c r="G2196" s="218"/>
      <c r="H2196" s="229">
        <v>23000</v>
      </c>
      <c r="I2196" s="229"/>
      <c r="J2196" s="229"/>
      <c r="K2196" s="218"/>
    </row>
    <row r="2197" spans="1:11" x14ac:dyDescent="0.25">
      <c r="A2197" s="243">
        <v>44044</v>
      </c>
      <c r="B2197" s="218" t="s">
        <v>282</v>
      </c>
      <c r="C2197" s="217" t="s">
        <v>224</v>
      </c>
      <c r="D2197" s="219">
        <v>44053</v>
      </c>
      <c r="E2197" s="220" t="s">
        <v>239</v>
      </c>
      <c r="F2197" s="218" t="s">
        <v>1447</v>
      </c>
      <c r="G2197" s="218"/>
      <c r="H2197" s="229">
        <v>46000</v>
      </c>
      <c r="I2197" s="229"/>
      <c r="J2197" s="229"/>
      <c r="K2197" s="218"/>
    </row>
    <row r="2198" spans="1:11" x14ac:dyDescent="0.25">
      <c r="A2198" s="243">
        <v>44044</v>
      </c>
      <c r="B2198" s="218" t="s">
        <v>282</v>
      </c>
      <c r="C2198" s="217" t="s">
        <v>224</v>
      </c>
      <c r="D2198" s="219">
        <v>44053</v>
      </c>
      <c r="E2198" s="220" t="s">
        <v>76</v>
      </c>
      <c r="F2198" s="218" t="s">
        <v>874</v>
      </c>
      <c r="G2198" s="218"/>
      <c r="H2198" s="229">
        <v>92000</v>
      </c>
      <c r="I2198" s="229"/>
      <c r="J2198" s="229"/>
      <c r="K2198" s="218"/>
    </row>
    <row r="2199" spans="1:11" x14ac:dyDescent="0.25">
      <c r="A2199" s="243">
        <v>44044</v>
      </c>
      <c r="B2199" s="218" t="s">
        <v>282</v>
      </c>
      <c r="C2199" s="217" t="s">
        <v>224</v>
      </c>
      <c r="D2199" s="219">
        <v>44053</v>
      </c>
      <c r="E2199" s="220" t="s">
        <v>239</v>
      </c>
      <c r="F2199" s="218" t="s">
        <v>13</v>
      </c>
      <c r="G2199" s="218"/>
      <c r="H2199" s="229">
        <v>120000</v>
      </c>
      <c r="I2199" s="229"/>
      <c r="J2199" s="229"/>
      <c r="K2199" s="218"/>
    </row>
    <row r="2200" spans="1:11" x14ac:dyDescent="0.25">
      <c r="A2200" s="243">
        <v>44044</v>
      </c>
      <c r="B2200" s="218" t="s">
        <v>282</v>
      </c>
      <c r="C2200" s="217" t="s">
        <v>224</v>
      </c>
      <c r="D2200" s="219">
        <v>44054</v>
      </c>
      <c r="E2200" s="220" t="s">
        <v>76</v>
      </c>
      <c r="F2200" s="218" t="s">
        <v>430</v>
      </c>
      <c r="G2200" s="218"/>
      <c r="H2200" s="229">
        <v>146000</v>
      </c>
      <c r="I2200" s="229"/>
      <c r="J2200" s="229"/>
      <c r="K2200" s="218"/>
    </row>
    <row r="2201" spans="1:11" x14ac:dyDescent="0.25">
      <c r="A2201" s="243">
        <v>44044</v>
      </c>
      <c r="B2201" s="218" t="s">
        <v>282</v>
      </c>
      <c r="C2201" s="217" t="s">
        <v>224</v>
      </c>
      <c r="D2201" s="219">
        <v>44055</v>
      </c>
      <c r="E2201" s="220" t="s">
        <v>76</v>
      </c>
      <c r="F2201" s="218" t="s">
        <v>315</v>
      </c>
      <c r="G2201" s="218"/>
      <c r="H2201" s="229">
        <v>23000</v>
      </c>
      <c r="I2201" s="229"/>
      <c r="J2201" s="229"/>
      <c r="K2201" s="218"/>
    </row>
    <row r="2202" spans="1:11" x14ac:dyDescent="0.25">
      <c r="A2202" s="243">
        <v>44044</v>
      </c>
      <c r="B2202" s="218" t="s">
        <v>282</v>
      </c>
      <c r="C2202" s="217" t="s">
        <v>224</v>
      </c>
      <c r="D2202" s="219">
        <v>44055</v>
      </c>
      <c r="E2202" s="220" t="s">
        <v>76</v>
      </c>
      <c r="F2202" s="218" t="s">
        <v>1448</v>
      </c>
      <c r="G2202" s="218"/>
      <c r="H2202" s="229">
        <v>98000</v>
      </c>
      <c r="I2202" s="229"/>
      <c r="J2202" s="229"/>
      <c r="K2202" s="218"/>
    </row>
    <row r="2203" spans="1:11" x14ac:dyDescent="0.25">
      <c r="A2203" s="243">
        <v>44044</v>
      </c>
      <c r="B2203" s="218" t="s">
        <v>282</v>
      </c>
      <c r="C2203" s="217" t="s">
        <v>224</v>
      </c>
      <c r="D2203" s="219">
        <v>44060</v>
      </c>
      <c r="E2203" s="220" t="s">
        <v>76</v>
      </c>
      <c r="F2203" s="218" t="s">
        <v>413</v>
      </c>
      <c r="G2203" s="218"/>
      <c r="H2203" s="229">
        <v>23000</v>
      </c>
      <c r="I2203" s="229"/>
      <c r="J2203" s="229"/>
      <c r="K2203" s="218"/>
    </row>
    <row r="2204" spans="1:11" x14ac:dyDescent="0.25">
      <c r="A2204" s="243">
        <v>44044</v>
      </c>
      <c r="B2204" s="218" t="s">
        <v>282</v>
      </c>
      <c r="C2204" s="217" t="s">
        <v>224</v>
      </c>
      <c r="D2204" s="219">
        <v>44060</v>
      </c>
      <c r="E2204" s="220" t="s">
        <v>76</v>
      </c>
      <c r="F2204" s="218" t="s">
        <v>132</v>
      </c>
      <c r="G2204" s="218"/>
      <c r="H2204" s="229">
        <v>23100</v>
      </c>
      <c r="I2204" s="229"/>
      <c r="J2204" s="229"/>
      <c r="K2204" s="218"/>
    </row>
    <row r="2205" spans="1:11" x14ac:dyDescent="0.25">
      <c r="A2205" s="243">
        <v>44044</v>
      </c>
      <c r="B2205" s="218" t="s">
        <v>282</v>
      </c>
      <c r="C2205" s="217" t="s">
        <v>224</v>
      </c>
      <c r="D2205" s="219">
        <v>44060</v>
      </c>
      <c r="E2205" s="220" t="s">
        <v>76</v>
      </c>
      <c r="F2205" s="218" t="s">
        <v>32</v>
      </c>
      <c r="G2205" s="218"/>
      <c r="H2205" s="229">
        <v>115000</v>
      </c>
      <c r="I2205" s="229"/>
      <c r="J2205" s="229"/>
      <c r="K2205" s="218"/>
    </row>
    <row r="2206" spans="1:11" x14ac:dyDescent="0.25">
      <c r="A2206" s="243">
        <v>44044</v>
      </c>
      <c r="B2206" s="218" t="s">
        <v>282</v>
      </c>
      <c r="C2206" s="217" t="s">
        <v>224</v>
      </c>
      <c r="D2206" s="219">
        <v>44062</v>
      </c>
      <c r="E2206" s="220" t="s">
        <v>76</v>
      </c>
      <c r="F2206" s="218" t="s">
        <v>82</v>
      </c>
      <c r="G2206" s="218"/>
      <c r="H2206" s="229">
        <v>115000</v>
      </c>
      <c r="I2206" s="229"/>
      <c r="J2206" s="229"/>
      <c r="K2206" s="218"/>
    </row>
    <row r="2207" spans="1:11" x14ac:dyDescent="0.25">
      <c r="A2207" s="243">
        <v>44044</v>
      </c>
      <c r="B2207" s="218" t="s">
        <v>282</v>
      </c>
      <c r="C2207" s="217" t="s">
        <v>224</v>
      </c>
      <c r="D2207" s="219">
        <v>44063</v>
      </c>
      <c r="E2207" s="220" t="s">
        <v>76</v>
      </c>
      <c r="F2207" s="218" t="s">
        <v>127</v>
      </c>
      <c r="G2207" s="218"/>
      <c r="H2207" s="229">
        <v>23113</v>
      </c>
      <c r="I2207" s="229"/>
      <c r="J2207" s="229"/>
      <c r="K2207" s="218"/>
    </row>
    <row r="2208" spans="1:11" x14ac:dyDescent="0.25">
      <c r="A2208" s="243">
        <v>44044</v>
      </c>
      <c r="B2208" s="218" t="s">
        <v>282</v>
      </c>
      <c r="C2208" s="217" t="s">
        <v>224</v>
      </c>
      <c r="D2208" s="219">
        <v>44063</v>
      </c>
      <c r="E2208" s="220" t="s">
        <v>76</v>
      </c>
      <c r="F2208" s="218" t="s">
        <v>822</v>
      </c>
      <c r="G2208" s="218"/>
      <c r="H2208" s="229">
        <v>46000</v>
      </c>
      <c r="I2208" s="229"/>
      <c r="J2208" s="229"/>
      <c r="K2208" s="218"/>
    </row>
    <row r="2209" spans="1:11" x14ac:dyDescent="0.25">
      <c r="A2209" s="243">
        <v>44044</v>
      </c>
      <c r="B2209" s="218" t="s">
        <v>282</v>
      </c>
      <c r="C2209" s="217" t="s">
        <v>224</v>
      </c>
      <c r="D2209" s="219">
        <v>44063</v>
      </c>
      <c r="E2209" s="220" t="s">
        <v>76</v>
      </c>
      <c r="F2209" s="218" t="s">
        <v>802</v>
      </c>
      <c r="G2209" s="218"/>
      <c r="H2209" s="229">
        <v>46000</v>
      </c>
      <c r="I2209" s="229"/>
      <c r="J2209" s="229"/>
      <c r="K2209" s="218"/>
    </row>
    <row r="2210" spans="1:11" x14ac:dyDescent="0.25">
      <c r="A2210" s="243">
        <v>44044</v>
      </c>
      <c r="B2210" s="218" t="s">
        <v>282</v>
      </c>
      <c r="C2210" s="217" t="s">
        <v>224</v>
      </c>
      <c r="D2210" s="219">
        <v>44064</v>
      </c>
      <c r="E2210" s="220" t="s">
        <v>76</v>
      </c>
      <c r="F2210" s="218" t="s">
        <v>9</v>
      </c>
      <c r="G2210" s="218"/>
      <c r="H2210" s="229">
        <v>20000</v>
      </c>
      <c r="I2210" s="229"/>
      <c r="J2210" s="229"/>
      <c r="K2210" s="218"/>
    </row>
    <row r="2211" spans="1:11" x14ac:dyDescent="0.25">
      <c r="A2211" s="243">
        <v>44044</v>
      </c>
      <c r="B2211" s="218" t="s">
        <v>282</v>
      </c>
      <c r="C2211" s="217" t="s">
        <v>224</v>
      </c>
      <c r="D2211" s="219">
        <v>44064</v>
      </c>
      <c r="E2211" s="220" t="s">
        <v>76</v>
      </c>
      <c r="F2211" s="218" t="s">
        <v>131</v>
      </c>
      <c r="G2211" s="218"/>
      <c r="H2211" s="229">
        <v>20000</v>
      </c>
      <c r="I2211" s="229"/>
      <c r="J2211" s="229"/>
      <c r="K2211" s="218"/>
    </row>
    <row r="2212" spans="1:11" x14ac:dyDescent="0.25">
      <c r="A2212" s="243">
        <v>44044</v>
      </c>
      <c r="B2212" s="218" t="s">
        <v>282</v>
      </c>
      <c r="C2212" s="217" t="s">
        <v>224</v>
      </c>
      <c r="D2212" s="219">
        <v>44067</v>
      </c>
      <c r="E2212" s="220" t="s">
        <v>76</v>
      </c>
      <c r="F2212" s="218" t="s">
        <v>1449</v>
      </c>
      <c r="G2212" s="218"/>
      <c r="H2212" s="229">
        <v>23000</v>
      </c>
      <c r="I2212" s="229"/>
      <c r="J2212" s="229"/>
      <c r="K2212" s="218"/>
    </row>
    <row r="2213" spans="1:11" x14ac:dyDescent="0.25">
      <c r="A2213" s="243">
        <v>44044</v>
      </c>
      <c r="B2213" s="218" t="s">
        <v>282</v>
      </c>
      <c r="C2213" s="217" t="s">
        <v>224</v>
      </c>
      <c r="D2213" s="219">
        <v>44067</v>
      </c>
      <c r="E2213" s="220" t="s">
        <v>76</v>
      </c>
      <c r="F2213" s="218" t="s">
        <v>635</v>
      </c>
      <c r="G2213" s="218"/>
      <c r="H2213" s="229">
        <v>23000</v>
      </c>
      <c r="I2213" s="229"/>
      <c r="J2213" s="229"/>
      <c r="K2213" s="218"/>
    </row>
    <row r="2214" spans="1:11" x14ac:dyDescent="0.25">
      <c r="A2214" s="243">
        <v>44044</v>
      </c>
      <c r="B2214" s="218" t="s">
        <v>282</v>
      </c>
      <c r="C2214" s="217" t="s">
        <v>224</v>
      </c>
      <c r="D2214" s="219">
        <v>44067</v>
      </c>
      <c r="E2214" s="220" t="s">
        <v>76</v>
      </c>
      <c r="F2214" s="218" t="s">
        <v>18</v>
      </c>
      <c r="G2214" s="218"/>
      <c r="H2214" s="229">
        <v>23080</v>
      </c>
      <c r="I2214" s="229"/>
      <c r="J2214" s="229"/>
      <c r="K2214" s="218"/>
    </row>
    <row r="2215" spans="1:11" x14ac:dyDescent="0.25">
      <c r="A2215" s="243">
        <v>44044</v>
      </c>
      <c r="B2215" s="218" t="s">
        <v>282</v>
      </c>
      <c r="C2215" s="217" t="s">
        <v>224</v>
      </c>
      <c r="D2215" s="219">
        <v>44067</v>
      </c>
      <c r="E2215" s="220" t="s">
        <v>76</v>
      </c>
      <c r="F2215" s="218" t="s">
        <v>9</v>
      </c>
      <c r="G2215" s="218"/>
      <c r="H2215" s="229">
        <v>26000</v>
      </c>
      <c r="I2215" s="229"/>
      <c r="J2215" s="229"/>
      <c r="K2215" s="218"/>
    </row>
    <row r="2216" spans="1:11" x14ac:dyDescent="0.25">
      <c r="A2216" s="243">
        <v>44044</v>
      </c>
      <c r="B2216" s="218" t="s">
        <v>282</v>
      </c>
      <c r="C2216" s="217" t="s">
        <v>224</v>
      </c>
      <c r="D2216" s="219">
        <v>44067</v>
      </c>
      <c r="E2216" s="220" t="s">
        <v>76</v>
      </c>
      <c r="F2216" s="218" t="s">
        <v>131</v>
      </c>
      <c r="G2216" s="218"/>
      <c r="H2216" s="229">
        <v>26000</v>
      </c>
      <c r="I2216" s="229"/>
      <c r="J2216" s="229"/>
      <c r="K2216" s="218"/>
    </row>
    <row r="2217" spans="1:11" x14ac:dyDescent="0.25">
      <c r="A2217" s="243">
        <v>44044</v>
      </c>
      <c r="B2217" s="218" t="s">
        <v>282</v>
      </c>
      <c r="C2217" s="217" t="s">
        <v>224</v>
      </c>
      <c r="D2217" s="219">
        <v>44067</v>
      </c>
      <c r="E2217" s="220" t="s">
        <v>76</v>
      </c>
      <c r="F2217" s="218" t="s">
        <v>505</v>
      </c>
      <c r="G2217" s="218"/>
      <c r="H2217" s="229">
        <v>100000</v>
      </c>
      <c r="I2217" s="229"/>
      <c r="J2217" s="229"/>
      <c r="K2217" s="218"/>
    </row>
    <row r="2218" spans="1:11" x14ac:dyDescent="0.25">
      <c r="A2218" s="243">
        <v>44044</v>
      </c>
      <c r="B2218" s="218" t="s">
        <v>282</v>
      </c>
      <c r="C2218" s="217" t="s">
        <v>224</v>
      </c>
      <c r="D2218" s="219">
        <v>44068</v>
      </c>
      <c r="E2218" s="220" t="s">
        <v>76</v>
      </c>
      <c r="F2218" s="218" t="s">
        <v>1085</v>
      </c>
      <c r="G2218" s="218"/>
      <c r="H2218" s="229">
        <v>11000</v>
      </c>
      <c r="I2218" s="229"/>
      <c r="J2218" s="229"/>
      <c r="K2218" s="218"/>
    </row>
    <row r="2219" spans="1:11" x14ac:dyDescent="0.25">
      <c r="A2219" s="243">
        <v>44044</v>
      </c>
      <c r="B2219" s="218" t="s">
        <v>282</v>
      </c>
      <c r="C2219" s="217" t="s">
        <v>224</v>
      </c>
      <c r="D2219" s="219">
        <v>44069</v>
      </c>
      <c r="E2219" s="220" t="s">
        <v>76</v>
      </c>
      <c r="F2219" s="218" t="s">
        <v>1085</v>
      </c>
      <c r="G2219" s="218"/>
      <c r="H2219" s="229">
        <v>138000</v>
      </c>
      <c r="I2219" s="229"/>
      <c r="J2219" s="229"/>
      <c r="K2219" s="218"/>
    </row>
    <row r="2220" spans="1:11" x14ac:dyDescent="0.25">
      <c r="A2220" s="243">
        <v>44044</v>
      </c>
      <c r="B2220" s="218" t="s">
        <v>282</v>
      </c>
      <c r="C2220" s="217" t="s">
        <v>224</v>
      </c>
      <c r="D2220" s="219">
        <v>44070</v>
      </c>
      <c r="E2220" s="220" t="s">
        <v>76</v>
      </c>
      <c r="F2220" s="218" t="s">
        <v>1085</v>
      </c>
      <c r="G2220" s="218"/>
      <c r="H2220" s="229">
        <v>69000</v>
      </c>
      <c r="I2220" s="229"/>
      <c r="J2220" s="229"/>
      <c r="K2220" s="218"/>
    </row>
    <row r="2221" spans="1:11" x14ac:dyDescent="0.25">
      <c r="A2221" s="243">
        <v>44044</v>
      </c>
      <c r="B2221" s="218" t="s">
        <v>282</v>
      </c>
      <c r="C2221" s="217" t="s">
        <v>224</v>
      </c>
      <c r="D2221" s="219">
        <v>44071</v>
      </c>
      <c r="E2221" s="220" t="s">
        <v>76</v>
      </c>
      <c r="F2221" s="218" t="s">
        <v>1205</v>
      </c>
      <c r="G2221" s="218"/>
      <c r="H2221" s="229">
        <v>23095</v>
      </c>
      <c r="I2221" s="229"/>
      <c r="J2221" s="229"/>
      <c r="K2221" s="218"/>
    </row>
    <row r="2222" spans="1:11" x14ac:dyDescent="0.25">
      <c r="A2222" s="243">
        <v>44044</v>
      </c>
      <c r="B2222" s="218" t="s">
        <v>282</v>
      </c>
      <c r="C2222" s="217" t="s">
        <v>224</v>
      </c>
      <c r="D2222" s="219">
        <v>44071</v>
      </c>
      <c r="E2222" s="220" t="s">
        <v>76</v>
      </c>
      <c r="F2222" s="218" t="s">
        <v>1205</v>
      </c>
      <c r="G2222" s="218"/>
      <c r="H2222" s="229">
        <v>23095</v>
      </c>
      <c r="I2222" s="229"/>
      <c r="J2222" s="229"/>
      <c r="K2222" s="218"/>
    </row>
    <row r="2223" spans="1:11" x14ac:dyDescent="0.25">
      <c r="A2223" s="243">
        <v>44044</v>
      </c>
      <c r="B2223" s="218" t="s">
        <v>282</v>
      </c>
      <c r="C2223" s="217" t="s">
        <v>224</v>
      </c>
      <c r="D2223" s="219">
        <v>44071</v>
      </c>
      <c r="E2223" s="220" t="s">
        <v>76</v>
      </c>
      <c r="F2223" s="218" t="s">
        <v>1205</v>
      </c>
      <c r="G2223" s="218"/>
      <c r="H2223" s="229">
        <v>23095</v>
      </c>
      <c r="I2223" s="229"/>
      <c r="J2223" s="229"/>
      <c r="K2223" s="218"/>
    </row>
    <row r="2224" spans="1:11" x14ac:dyDescent="0.25">
      <c r="A2224" s="243">
        <v>44044</v>
      </c>
      <c r="B2224" s="218" t="s">
        <v>282</v>
      </c>
      <c r="C2224" s="217" t="s">
        <v>224</v>
      </c>
      <c r="D2224" s="219">
        <v>44071</v>
      </c>
      <c r="E2224" s="220" t="s">
        <v>76</v>
      </c>
      <c r="F2224" s="218" t="s">
        <v>1205</v>
      </c>
      <c r="G2224" s="218"/>
      <c r="H2224" s="229">
        <v>23095</v>
      </c>
      <c r="I2224" s="229"/>
      <c r="J2224" s="229"/>
      <c r="K2224" s="218"/>
    </row>
    <row r="2225" spans="1:11" x14ac:dyDescent="0.25">
      <c r="A2225" s="243">
        <v>44044</v>
      </c>
      <c r="B2225" s="218" t="s">
        <v>282</v>
      </c>
      <c r="C2225" s="217" t="s">
        <v>224</v>
      </c>
      <c r="D2225" s="219">
        <v>44071</v>
      </c>
      <c r="E2225" s="220" t="s">
        <v>76</v>
      </c>
      <c r="F2225" s="218" t="s">
        <v>1205</v>
      </c>
      <c r="G2225" s="218"/>
      <c r="H2225" s="229">
        <v>23095</v>
      </c>
      <c r="I2225" s="229"/>
      <c r="J2225" s="229"/>
      <c r="K2225" s="218"/>
    </row>
    <row r="2226" spans="1:11" x14ac:dyDescent="0.25">
      <c r="A2226" s="243">
        <v>44044</v>
      </c>
      <c r="B2226" s="218" t="s">
        <v>282</v>
      </c>
      <c r="C2226" s="217" t="s">
        <v>224</v>
      </c>
      <c r="D2226" s="219">
        <v>44071</v>
      </c>
      <c r="E2226" s="220" t="s">
        <v>76</v>
      </c>
      <c r="F2226" s="218" t="s">
        <v>89</v>
      </c>
      <c r="G2226" s="218"/>
      <c r="H2226" s="229">
        <v>46051</v>
      </c>
      <c r="I2226" s="229"/>
      <c r="J2226" s="229"/>
      <c r="K2226" s="218"/>
    </row>
    <row r="2227" spans="1:11" x14ac:dyDescent="0.25">
      <c r="A2227" s="243">
        <v>44044</v>
      </c>
      <c r="B2227" s="218" t="s">
        <v>282</v>
      </c>
      <c r="C2227" s="217" t="s">
        <v>224</v>
      </c>
      <c r="D2227" s="219">
        <v>44074</v>
      </c>
      <c r="E2227" s="220" t="s">
        <v>76</v>
      </c>
      <c r="F2227" s="218" t="s">
        <v>430</v>
      </c>
      <c r="G2227" s="218"/>
      <c r="H2227" s="229">
        <v>23000</v>
      </c>
      <c r="I2227" s="229"/>
      <c r="J2227" s="229"/>
      <c r="K2227" s="218"/>
    </row>
    <row r="2228" spans="1:11" x14ac:dyDescent="0.25">
      <c r="A2228" s="243">
        <v>44044</v>
      </c>
      <c r="B2228" s="218" t="s">
        <v>282</v>
      </c>
      <c r="C2228" s="217" t="s">
        <v>224</v>
      </c>
      <c r="D2228" s="219">
        <v>44074</v>
      </c>
      <c r="E2228" s="220" t="s">
        <v>76</v>
      </c>
      <c r="F2228" s="218" t="s">
        <v>14</v>
      </c>
      <c r="G2228" s="218"/>
      <c r="H2228" s="229">
        <v>23000</v>
      </c>
      <c r="I2228" s="229"/>
      <c r="J2228" s="229"/>
      <c r="K2228" s="218"/>
    </row>
    <row r="2229" spans="1:11" x14ac:dyDescent="0.25">
      <c r="A2229" s="243">
        <v>44044</v>
      </c>
      <c r="B2229" s="218" t="s">
        <v>282</v>
      </c>
      <c r="C2229" s="217" t="s">
        <v>224</v>
      </c>
      <c r="D2229" s="219">
        <v>44074</v>
      </c>
      <c r="E2229" s="220" t="s">
        <v>76</v>
      </c>
      <c r="F2229" s="218" t="s">
        <v>3</v>
      </c>
      <c r="G2229" s="218"/>
      <c r="H2229" s="229">
        <v>23000</v>
      </c>
      <c r="I2229" s="229"/>
      <c r="J2229" s="229"/>
      <c r="K2229" s="218"/>
    </row>
    <row r="2230" spans="1:11" x14ac:dyDescent="0.25">
      <c r="A2230" s="243">
        <v>44044</v>
      </c>
      <c r="B2230" s="218" t="s">
        <v>282</v>
      </c>
      <c r="C2230" s="217" t="s">
        <v>224</v>
      </c>
      <c r="D2230" s="219">
        <v>44074</v>
      </c>
      <c r="E2230" s="220" t="s">
        <v>76</v>
      </c>
      <c r="F2230" s="218" t="s">
        <v>135</v>
      </c>
      <c r="G2230" s="218"/>
      <c r="H2230" s="229">
        <v>23000</v>
      </c>
      <c r="I2230" s="229"/>
      <c r="J2230" s="229"/>
      <c r="K2230" s="218"/>
    </row>
    <row r="2231" spans="1:11" x14ac:dyDescent="0.25">
      <c r="A2231" s="243">
        <v>44044</v>
      </c>
      <c r="B2231" s="218" t="s">
        <v>282</v>
      </c>
      <c r="C2231" s="217" t="s">
        <v>224</v>
      </c>
      <c r="D2231" s="219">
        <v>44074</v>
      </c>
      <c r="E2231" s="220" t="s">
        <v>76</v>
      </c>
      <c r="F2231" s="218" t="s">
        <v>16</v>
      </c>
      <c r="G2231" s="218"/>
      <c r="H2231" s="229">
        <v>23037</v>
      </c>
      <c r="I2231" s="229"/>
      <c r="J2231" s="229"/>
      <c r="K2231" s="218"/>
    </row>
    <row r="2232" spans="1:11" x14ac:dyDescent="0.25">
      <c r="A2232" s="243">
        <v>44044</v>
      </c>
      <c r="B2232" s="218" t="s">
        <v>282</v>
      </c>
      <c r="C2232" s="217" t="s">
        <v>224</v>
      </c>
      <c r="D2232" s="219">
        <v>44074</v>
      </c>
      <c r="E2232" s="220" t="s">
        <v>76</v>
      </c>
      <c r="F2232" s="218" t="s">
        <v>17</v>
      </c>
      <c r="G2232" s="218"/>
      <c r="H2232" s="229">
        <v>23072</v>
      </c>
      <c r="I2232" s="229"/>
      <c r="J2232" s="229"/>
      <c r="K2232" s="218"/>
    </row>
    <row r="2233" spans="1:11" x14ac:dyDescent="0.25">
      <c r="A2233" s="243">
        <v>44044</v>
      </c>
      <c r="B2233" s="218" t="s">
        <v>282</v>
      </c>
      <c r="C2233" s="217" t="s">
        <v>224</v>
      </c>
      <c r="D2233" s="219">
        <v>44074</v>
      </c>
      <c r="E2233" s="220" t="s">
        <v>76</v>
      </c>
      <c r="F2233" s="218" t="s">
        <v>198</v>
      </c>
      <c r="G2233" s="218"/>
      <c r="H2233" s="229">
        <v>69000</v>
      </c>
      <c r="I2233" s="229"/>
      <c r="J2233" s="229"/>
      <c r="K2233" s="218"/>
    </row>
    <row r="2234" spans="1:11" x14ac:dyDescent="0.25">
      <c r="A2234" s="243">
        <v>44044</v>
      </c>
      <c r="B2234" s="37" t="s">
        <v>282</v>
      </c>
      <c r="C2234" s="69" t="s">
        <v>224</v>
      </c>
      <c r="D2234" s="65">
        <v>44074</v>
      </c>
      <c r="E2234" s="61" t="s">
        <v>76</v>
      </c>
      <c r="F2234" s="37" t="s">
        <v>983</v>
      </c>
      <c r="G2234" s="37"/>
      <c r="H2234" s="79">
        <v>77620</v>
      </c>
      <c r="I2234" s="79">
        <f>SUM(H2181:H2234)</f>
        <v>2386168</v>
      </c>
      <c r="J2234" s="79"/>
      <c r="K2234" s="37"/>
    </row>
    <row r="2235" spans="1:11" x14ac:dyDescent="0.25">
      <c r="A2235" s="243">
        <v>44075</v>
      </c>
      <c r="B2235" s="218" t="s">
        <v>282</v>
      </c>
      <c r="C2235" s="217" t="s">
        <v>224</v>
      </c>
      <c r="D2235" s="219">
        <v>44075</v>
      </c>
      <c r="E2235" s="220" t="s">
        <v>76</v>
      </c>
      <c r="F2235" s="218" t="s">
        <v>206</v>
      </c>
      <c r="G2235" s="218"/>
      <c r="H2235" s="229">
        <v>20000</v>
      </c>
      <c r="I2235" s="229"/>
      <c r="J2235" s="229"/>
      <c r="K2235" s="218"/>
    </row>
    <row r="2236" spans="1:11" x14ac:dyDescent="0.25">
      <c r="A2236" s="243">
        <v>44075</v>
      </c>
      <c r="B2236" s="218" t="s">
        <v>282</v>
      </c>
      <c r="C2236" s="217" t="s">
        <v>224</v>
      </c>
      <c r="D2236" s="219">
        <v>44075</v>
      </c>
      <c r="E2236" s="220" t="s">
        <v>76</v>
      </c>
      <c r="F2236" s="218" t="s">
        <v>313</v>
      </c>
      <c r="G2236" s="218"/>
      <c r="H2236" s="229">
        <v>23000</v>
      </c>
      <c r="I2236" s="229"/>
      <c r="J2236" s="229"/>
      <c r="K2236" s="218"/>
    </row>
    <row r="2237" spans="1:11" x14ac:dyDescent="0.25">
      <c r="A2237" s="243">
        <v>44075</v>
      </c>
      <c r="B2237" s="218" t="s">
        <v>282</v>
      </c>
      <c r="C2237" s="217" t="s">
        <v>224</v>
      </c>
      <c r="D2237" s="219">
        <v>44075</v>
      </c>
      <c r="E2237" s="220" t="s">
        <v>76</v>
      </c>
      <c r="F2237" s="218" t="s">
        <v>4</v>
      </c>
      <c r="G2237" s="218"/>
      <c r="H2237" s="229">
        <v>23000</v>
      </c>
      <c r="I2237" s="229"/>
      <c r="J2237" s="229"/>
      <c r="K2237" s="218"/>
    </row>
    <row r="2238" spans="1:11" x14ac:dyDescent="0.25">
      <c r="A2238" s="243">
        <v>44075</v>
      </c>
      <c r="B2238" s="218" t="s">
        <v>282</v>
      </c>
      <c r="C2238" s="217" t="s">
        <v>224</v>
      </c>
      <c r="D2238" s="219">
        <v>44075</v>
      </c>
      <c r="E2238" s="220" t="s">
        <v>76</v>
      </c>
      <c r="F2238" s="218" t="s">
        <v>464</v>
      </c>
      <c r="G2238" s="218"/>
      <c r="H2238" s="229">
        <v>23000</v>
      </c>
      <c r="I2238" s="229"/>
      <c r="J2238" s="229"/>
      <c r="K2238" s="218"/>
    </row>
    <row r="2239" spans="1:11" x14ac:dyDescent="0.25">
      <c r="A2239" s="243">
        <v>44075</v>
      </c>
      <c r="B2239" s="218" t="s">
        <v>282</v>
      </c>
      <c r="C2239" s="217" t="s">
        <v>224</v>
      </c>
      <c r="D2239" s="219">
        <v>44075</v>
      </c>
      <c r="E2239" s="220" t="s">
        <v>76</v>
      </c>
      <c r="F2239" s="218" t="s">
        <v>21</v>
      </c>
      <c r="G2239" s="218"/>
      <c r="H2239" s="229">
        <v>23109</v>
      </c>
      <c r="I2239" s="229"/>
      <c r="J2239" s="229"/>
      <c r="K2239" s="218"/>
    </row>
    <row r="2240" spans="1:11" x14ac:dyDescent="0.25">
      <c r="A2240" s="243">
        <v>44075</v>
      </c>
      <c r="B2240" s="218" t="s">
        <v>282</v>
      </c>
      <c r="C2240" s="217" t="s">
        <v>224</v>
      </c>
      <c r="D2240" s="219">
        <v>44076</v>
      </c>
      <c r="E2240" s="220" t="s">
        <v>76</v>
      </c>
      <c r="F2240" s="218" t="s">
        <v>2</v>
      </c>
      <c r="G2240" s="218"/>
      <c r="H2240" s="229">
        <v>23000</v>
      </c>
      <c r="I2240" s="229"/>
      <c r="J2240" s="229"/>
      <c r="K2240" s="218"/>
    </row>
    <row r="2241" spans="1:11" x14ac:dyDescent="0.25">
      <c r="A2241" s="243">
        <v>44075</v>
      </c>
      <c r="B2241" s="218" t="s">
        <v>282</v>
      </c>
      <c r="C2241" s="217" t="s">
        <v>224</v>
      </c>
      <c r="D2241" s="219">
        <v>44077</v>
      </c>
      <c r="E2241" s="220" t="s">
        <v>76</v>
      </c>
      <c r="F2241" s="218" t="s">
        <v>1450</v>
      </c>
      <c r="G2241" s="218"/>
      <c r="H2241" s="229">
        <v>23102</v>
      </c>
      <c r="I2241" s="229"/>
      <c r="J2241" s="229"/>
      <c r="K2241" s="218"/>
    </row>
    <row r="2242" spans="1:11" x14ac:dyDescent="0.25">
      <c r="A2242" s="243">
        <v>44075</v>
      </c>
      <c r="B2242" s="218" t="s">
        <v>282</v>
      </c>
      <c r="C2242" s="217" t="s">
        <v>224</v>
      </c>
      <c r="D2242" s="219">
        <v>44077</v>
      </c>
      <c r="E2242" s="220" t="s">
        <v>76</v>
      </c>
      <c r="F2242" s="218" t="s">
        <v>407</v>
      </c>
      <c r="G2242" s="218"/>
      <c r="H2242" s="229">
        <v>46000</v>
      </c>
      <c r="I2242" s="229"/>
      <c r="J2242" s="229"/>
      <c r="K2242" s="218"/>
    </row>
    <row r="2243" spans="1:11" x14ac:dyDescent="0.25">
      <c r="A2243" s="243">
        <v>44075</v>
      </c>
      <c r="B2243" s="218" t="s">
        <v>282</v>
      </c>
      <c r="C2243" s="217" t="s">
        <v>224</v>
      </c>
      <c r="D2243" s="219">
        <v>44082</v>
      </c>
      <c r="E2243" s="220" t="s">
        <v>76</v>
      </c>
      <c r="F2243" s="218" t="s">
        <v>376</v>
      </c>
      <c r="G2243" s="218"/>
      <c r="H2243" s="229">
        <v>23000</v>
      </c>
      <c r="I2243" s="229"/>
      <c r="J2243" s="229"/>
      <c r="K2243" s="218"/>
    </row>
    <row r="2244" spans="1:11" x14ac:dyDescent="0.25">
      <c r="A2244" s="243">
        <v>44075</v>
      </c>
      <c r="B2244" s="218" t="s">
        <v>282</v>
      </c>
      <c r="C2244" s="217" t="s">
        <v>224</v>
      </c>
      <c r="D2244" s="219">
        <v>44082</v>
      </c>
      <c r="E2244" s="220" t="s">
        <v>239</v>
      </c>
      <c r="F2244" s="218" t="s">
        <v>416</v>
      </c>
      <c r="G2244" s="218"/>
      <c r="H2244" s="229">
        <v>260000</v>
      </c>
      <c r="I2244" s="229"/>
      <c r="J2244" s="229"/>
      <c r="K2244" s="218"/>
    </row>
    <row r="2245" spans="1:11" x14ac:dyDescent="0.25">
      <c r="A2245" s="243">
        <v>44075</v>
      </c>
      <c r="B2245" s="218" t="s">
        <v>282</v>
      </c>
      <c r="C2245" s="217" t="s">
        <v>224</v>
      </c>
      <c r="D2245" s="219">
        <v>44083</v>
      </c>
      <c r="E2245" s="220" t="s">
        <v>76</v>
      </c>
      <c r="F2245" s="218" t="s">
        <v>313</v>
      </c>
      <c r="G2245" s="218"/>
      <c r="H2245" s="229">
        <v>23000</v>
      </c>
      <c r="I2245" s="229"/>
      <c r="J2245" s="229"/>
      <c r="K2245" s="218"/>
    </row>
    <row r="2246" spans="1:11" x14ac:dyDescent="0.25">
      <c r="A2246" s="243">
        <v>44075</v>
      </c>
      <c r="B2246" s="218" t="s">
        <v>282</v>
      </c>
      <c r="C2246" s="217" t="s">
        <v>224</v>
      </c>
      <c r="D2246" s="219">
        <v>44083</v>
      </c>
      <c r="E2246" s="220" t="s">
        <v>76</v>
      </c>
      <c r="F2246" s="218" t="s">
        <v>1431</v>
      </c>
      <c r="G2246" s="218"/>
      <c r="H2246" s="229">
        <v>23000</v>
      </c>
      <c r="I2246" s="229"/>
      <c r="J2246" s="229"/>
      <c r="K2246" s="218"/>
    </row>
    <row r="2247" spans="1:11" x14ac:dyDescent="0.25">
      <c r="A2247" s="243">
        <v>44075</v>
      </c>
      <c r="B2247" s="218" t="s">
        <v>282</v>
      </c>
      <c r="C2247" s="217" t="s">
        <v>224</v>
      </c>
      <c r="D2247" s="219">
        <v>44083</v>
      </c>
      <c r="E2247" s="220" t="s">
        <v>76</v>
      </c>
      <c r="F2247" s="218" t="s">
        <v>77</v>
      </c>
      <c r="G2247" s="218"/>
      <c r="H2247" s="229">
        <v>46000</v>
      </c>
      <c r="I2247" s="229"/>
      <c r="J2247" s="229"/>
      <c r="K2247" s="218"/>
    </row>
    <row r="2248" spans="1:11" x14ac:dyDescent="0.25">
      <c r="A2248" s="243">
        <v>44075</v>
      </c>
      <c r="B2248" s="218" t="s">
        <v>282</v>
      </c>
      <c r="C2248" s="217" t="s">
        <v>224</v>
      </c>
      <c r="D2248" s="219">
        <v>44085</v>
      </c>
      <c r="E2248" s="220" t="s">
        <v>76</v>
      </c>
      <c r="F2248" s="218" t="s">
        <v>80</v>
      </c>
      <c r="G2248" s="218"/>
      <c r="H2248" s="229">
        <v>23000</v>
      </c>
      <c r="I2248" s="229"/>
      <c r="J2248" s="229"/>
      <c r="K2248" s="218"/>
    </row>
    <row r="2249" spans="1:11" x14ac:dyDescent="0.25">
      <c r="A2249" s="243">
        <v>44075</v>
      </c>
      <c r="B2249" s="218" t="s">
        <v>282</v>
      </c>
      <c r="C2249" s="217" t="s">
        <v>224</v>
      </c>
      <c r="D2249" s="219">
        <v>44085</v>
      </c>
      <c r="E2249" s="220" t="s">
        <v>76</v>
      </c>
      <c r="F2249" s="218" t="s">
        <v>24</v>
      </c>
      <c r="G2249" s="218"/>
      <c r="H2249" s="229">
        <v>46000</v>
      </c>
      <c r="I2249" s="229"/>
      <c r="J2249" s="229"/>
      <c r="K2249" s="218"/>
    </row>
    <row r="2250" spans="1:11" x14ac:dyDescent="0.25">
      <c r="A2250" s="243">
        <v>44075</v>
      </c>
      <c r="B2250" s="218" t="s">
        <v>282</v>
      </c>
      <c r="C2250" s="217" t="s">
        <v>224</v>
      </c>
      <c r="D2250" s="219">
        <v>44088</v>
      </c>
      <c r="E2250" s="220" t="s">
        <v>76</v>
      </c>
      <c r="F2250" s="218" t="s">
        <v>417</v>
      </c>
      <c r="G2250" s="218"/>
      <c r="H2250" s="229">
        <v>23000</v>
      </c>
      <c r="I2250" s="229"/>
      <c r="J2250" s="229"/>
      <c r="K2250" s="218"/>
    </row>
    <row r="2251" spans="1:11" x14ac:dyDescent="0.25">
      <c r="A2251" s="243">
        <v>44075</v>
      </c>
      <c r="B2251" s="218" t="s">
        <v>282</v>
      </c>
      <c r="C2251" s="217" t="s">
        <v>224</v>
      </c>
      <c r="D2251" s="219">
        <v>44088</v>
      </c>
      <c r="E2251" s="220" t="s">
        <v>76</v>
      </c>
      <c r="F2251" s="218" t="s">
        <v>261</v>
      </c>
      <c r="G2251" s="218"/>
      <c r="H2251" s="229">
        <v>46000</v>
      </c>
      <c r="I2251" s="229"/>
      <c r="J2251" s="229"/>
      <c r="K2251" s="218"/>
    </row>
    <row r="2252" spans="1:11" x14ac:dyDescent="0.25">
      <c r="A2252" s="243">
        <v>44075</v>
      </c>
      <c r="B2252" s="218" t="s">
        <v>282</v>
      </c>
      <c r="C2252" s="217" t="s">
        <v>224</v>
      </c>
      <c r="D2252" s="219">
        <v>44089</v>
      </c>
      <c r="E2252" s="220" t="s">
        <v>239</v>
      </c>
      <c r="F2252" s="218" t="s">
        <v>132</v>
      </c>
      <c r="G2252" s="218"/>
      <c r="H2252" s="229">
        <v>23100</v>
      </c>
      <c r="I2252" s="229"/>
      <c r="J2252" s="229"/>
      <c r="K2252" s="218"/>
    </row>
    <row r="2253" spans="1:11" x14ac:dyDescent="0.25">
      <c r="A2253" s="243">
        <v>44075</v>
      </c>
      <c r="B2253" s="218" t="s">
        <v>282</v>
      </c>
      <c r="C2253" s="217" t="s">
        <v>224</v>
      </c>
      <c r="D2253" s="219">
        <v>44090</v>
      </c>
      <c r="E2253" s="220" t="s">
        <v>76</v>
      </c>
      <c r="F2253" s="218" t="s">
        <v>1412</v>
      </c>
      <c r="G2253" s="218"/>
      <c r="H2253" s="229">
        <v>46000</v>
      </c>
      <c r="I2253" s="229"/>
      <c r="J2253" s="229"/>
      <c r="K2253" s="218"/>
    </row>
    <row r="2254" spans="1:11" x14ac:dyDescent="0.25">
      <c r="A2254" s="243">
        <v>44075</v>
      </c>
      <c r="B2254" s="218" t="s">
        <v>282</v>
      </c>
      <c r="C2254" s="217" t="s">
        <v>224</v>
      </c>
      <c r="D2254" s="219">
        <v>44090</v>
      </c>
      <c r="E2254" s="220" t="s">
        <v>76</v>
      </c>
      <c r="F2254" s="218" t="s">
        <v>822</v>
      </c>
      <c r="G2254" s="218"/>
      <c r="H2254" s="229">
        <v>46000</v>
      </c>
      <c r="I2254" s="229"/>
      <c r="J2254" s="229"/>
      <c r="K2254" s="218"/>
    </row>
    <row r="2255" spans="1:11" x14ac:dyDescent="0.25">
      <c r="A2255" s="243">
        <v>44075</v>
      </c>
      <c r="B2255" s="218" t="s">
        <v>282</v>
      </c>
      <c r="C2255" s="217" t="s">
        <v>224</v>
      </c>
      <c r="D2255" s="219">
        <v>44090</v>
      </c>
      <c r="E2255" s="220" t="s">
        <v>76</v>
      </c>
      <c r="F2255" s="218" t="s">
        <v>418</v>
      </c>
      <c r="G2255" s="218"/>
      <c r="H2255" s="229">
        <v>46000</v>
      </c>
      <c r="I2255" s="229"/>
      <c r="J2255" s="229"/>
      <c r="K2255" s="218"/>
    </row>
    <row r="2256" spans="1:11" x14ac:dyDescent="0.25">
      <c r="A2256" s="243">
        <v>44075</v>
      </c>
      <c r="B2256" s="218" t="s">
        <v>282</v>
      </c>
      <c r="C2256" s="217" t="s">
        <v>224</v>
      </c>
      <c r="D2256" s="219">
        <v>44096</v>
      </c>
      <c r="E2256" s="220" t="s">
        <v>76</v>
      </c>
      <c r="F2256" s="218" t="s">
        <v>18</v>
      </c>
      <c r="G2256" s="218"/>
      <c r="H2256" s="229">
        <v>23080</v>
      </c>
      <c r="I2256" s="229"/>
      <c r="J2256" s="229"/>
      <c r="K2256" s="218"/>
    </row>
    <row r="2257" spans="1:11" x14ac:dyDescent="0.25">
      <c r="A2257" s="243">
        <v>44075</v>
      </c>
      <c r="B2257" s="218" t="s">
        <v>282</v>
      </c>
      <c r="C2257" s="217" t="s">
        <v>224</v>
      </c>
      <c r="D2257" s="219">
        <v>44096</v>
      </c>
      <c r="E2257" s="220" t="s">
        <v>76</v>
      </c>
      <c r="F2257" s="218" t="s">
        <v>127</v>
      </c>
      <c r="G2257" s="218"/>
      <c r="H2257" s="229">
        <v>23113</v>
      </c>
      <c r="I2257" s="229"/>
      <c r="J2257" s="229"/>
      <c r="K2257" s="218"/>
    </row>
    <row r="2258" spans="1:11" x14ac:dyDescent="0.25">
      <c r="A2258" s="243">
        <v>44075</v>
      </c>
      <c r="B2258" s="218" t="s">
        <v>282</v>
      </c>
      <c r="C2258" s="217" t="s">
        <v>224</v>
      </c>
      <c r="D2258" s="219">
        <v>44097</v>
      </c>
      <c r="E2258" s="220" t="s">
        <v>76</v>
      </c>
      <c r="F2258" s="218" t="s">
        <v>93</v>
      </c>
      <c r="G2258" s="218"/>
      <c r="H2258" s="229">
        <v>23000</v>
      </c>
      <c r="I2258" s="229"/>
      <c r="J2258" s="229"/>
      <c r="K2258" s="218"/>
    </row>
    <row r="2259" spans="1:11" x14ac:dyDescent="0.25">
      <c r="A2259" s="243">
        <v>44075</v>
      </c>
      <c r="B2259" s="218" t="s">
        <v>282</v>
      </c>
      <c r="C2259" s="217" t="s">
        <v>224</v>
      </c>
      <c r="D2259" s="219">
        <v>44097</v>
      </c>
      <c r="E2259" s="220" t="s">
        <v>76</v>
      </c>
      <c r="F2259" s="218" t="s">
        <v>1451</v>
      </c>
      <c r="G2259" s="218"/>
      <c r="H2259" s="229">
        <v>46000</v>
      </c>
      <c r="I2259" s="229"/>
      <c r="J2259" s="229"/>
      <c r="K2259" s="218"/>
    </row>
    <row r="2260" spans="1:11" x14ac:dyDescent="0.25">
      <c r="A2260" s="243">
        <v>44075</v>
      </c>
      <c r="B2260" s="218" t="s">
        <v>282</v>
      </c>
      <c r="C2260" s="217" t="s">
        <v>224</v>
      </c>
      <c r="D2260" s="219">
        <v>44102</v>
      </c>
      <c r="E2260" s="220" t="s">
        <v>76</v>
      </c>
      <c r="F2260" s="218" t="s">
        <v>21</v>
      </c>
      <c r="G2260" s="218"/>
      <c r="H2260" s="229">
        <v>23109</v>
      </c>
      <c r="I2260" s="229"/>
      <c r="J2260" s="229"/>
      <c r="K2260" s="218"/>
    </row>
    <row r="2261" spans="1:11" x14ac:dyDescent="0.25">
      <c r="A2261" s="243">
        <v>44075</v>
      </c>
      <c r="B2261" s="218" t="s">
        <v>282</v>
      </c>
      <c r="C2261" s="217" t="s">
        <v>224</v>
      </c>
      <c r="D2261" s="219">
        <v>44102</v>
      </c>
      <c r="E2261" s="220" t="s">
        <v>76</v>
      </c>
      <c r="F2261" s="218" t="s">
        <v>315</v>
      </c>
      <c r="G2261" s="218"/>
      <c r="H2261" s="229">
        <v>69000</v>
      </c>
      <c r="I2261" s="229"/>
      <c r="J2261" s="229"/>
      <c r="K2261" s="218"/>
    </row>
    <row r="2262" spans="1:11" x14ac:dyDescent="0.25">
      <c r="A2262" s="243">
        <v>44075</v>
      </c>
      <c r="B2262" s="218" t="s">
        <v>282</v>
      </c>
      <c r="C2262" s="217" t="s">
        <v>224</v>
      </c>
      <c r="D2262" s="219">
        <v>44102</v>
      </c>
      <c r="E2262" s="220" t="s">
        <v>76</v>
      </c>
      <c r="F2262" s="218" t="s">
        <v>1452</v>
      </c>
      <c r="G2262" s="218"/>
      <c r="H2262" s="229">
        <v>138000</v>
      </c>
      <c r="I2262" s="229"/>
      <c r="J2262" s="229"/>
      <c r="K2262" s="218"/>
    </row>
    <row r="2263" spans="1:11" x14ac:dyDescent="0.25">
      <c r="A2263" s="243">
        <v>44075</v>
      </c>
      <c r="B2263" s="218" t="s">
        <v>282</v>
      </c>
      <c r="C2263" s="217" t="s">
        <v>224</v>
      </c>
      <c r="D2263" s="219">
        <v>44103</v>
      </c>
      <c r="E2263" s="220" t="s">
        <v>76</v>
      </c>
      <c r="F2263" s="218" t="s">
        <v>430</v>
      </c>
      <c r="G2263" s="218"/>
      <c r="H2263" s="229">
        <v>23000</v>
      </c>
      <c r="I2263" s="229"/>
      <c r="J2263" s="229"/>
      <c r="K2263" s="218"/>
    </row>
    <row r="2264" spans="1:11" x14ac:dyDescent="0.25">
      <c r="A2264" s="243">
        <v>44075</v>
      </c>
      <c r="B2264" s="218" t="s">
        <v>282</v>
      </c>
      <c r="C2264" s="217" t="s">
        <v>224</v>
      </c>
      <c r="D2264" s="219">
        <v>44104</v>
      </c>
      <c r="E2264" s="220" t="s">
        <v>76</v>
      </c>
      <c r="F2264" s="218" t="s">
        <v>16</v>
      </c>
      <c r="G2264" s="218"/>
      <c r="H2264" s="229">
        <v>23000</v>
      </c>
      <c r="I2264" s="229"/>
      <c r="J2264" s="229"/>
      <c r="K2264" s="218"/>
    </row>
    <row r="2265" spans="1:11" x14ac:dyDescent="0.25">
      <c r="A2265" s="243">
        <v>44075</v>
      </c>
      <c r="B2265" s="218" t="s">
        <v>282</v>
      </c>
      <c r="C2265" s="217" t="s">
        <v>224</v>
      </c>
      <c r="D2265" s="219">
        <v>44104</v>
      </c>
      <c r="E2265" s="220" t="s">
        <v>76</v>
      </c>
      <c r="F2265" s="218" t="s">
        <v>17</v>
      </c>
      <c r="G2265" s="218"/>
      <c r="H2265" s="229">
        <v>23000</v>
      </c>
      <c r="I2265" s="229"/>
      <c r="J2265" s="229"/>
      <c r="K2265" s="218"/>
    </row>
    <row r="2266" spans="1:11" x14ac:dyDescent="0.25">
      <c r="A2266" s="243">
        <v>44075</v>
      </c>
      <c r="B2266" s="218" t="s">
        <v>282</v>
      </c>
      <c r="C2266" s="217" t="s">
        <v>224</v>
      </c>
      <c r="D2266" s="219">
        <v>44104</v>
      </c>
      <c r="E2266" s="220" t="s">
        <v>76</v>
      </c>
      <c r="F2266" s="218" t="s">
        <v>14</v>
      </c>
      <c r="G2266" s="218"/>
      <c r="H2266" s="229">
        <v>23000</v>
      </c>
      <c r="I2266" s="229"/>
      <c r="J2266" s="229"/>
      <c r="K2266" s="218"/>
    </row>
    <row r="2267" spans="1:11" x14ac:dyDescent="0.25">
      <c r="A2267" s="243">
        <v>44075</v>
      </c>
      <c r="B2267" s="37" t="s">
        <v>282</v>
      </c>
      <c r="C2267" s="69" t="s">
        <v>224</v>
      </c>
      <c r="D2267" s="65">
        <v>44104</v>
      </c>
      <c r="E2267" s="61" t="s">
        <v>76</v>
      </c>
      <c r="F2267" s="37" t="s">
        <v>313</v>
      </c>
      <c r="G2267" s="37"/>
      <c r="H2267" s="79">
        <v>23000</v>
      </c>
      <c r="I2267" s="79">
        <f>SUM(H2235:H2267)</f>
        <v>1338613</v>
      </c>
      <c r="J2267" s="79"/>
      <c r="K2267" s="37"/>
    </row>
    <row r="2268" spans="1:11" x14ac:dyDescent="0.25">
      <c r="A2268" s="243">
        <v>44105</v>
      </c>
      <c r="B2268" s="218" t="s">
        <v>282</v>
      </c>
      <c r="C2268" s="217" t="s">
        <v>224</v>
      </c>
      <c r="D2268" s="219">
        <v>44105</v>
      </c>
      <c r="E2268" s="220" t="s">
        <v>76</v>
      </c>
      <c r="F2268" s="218" t="s">
        <v>983</v>
      </c>
      <c r="G2268" s="218"/>
      <c r="H2268" s="229">
        <v>2910</v>
      </c>
      <c r="I2268" s="229"/>
      <c r="J2268" s="229"/>
      <c r="K2268" s="218"/>
    </row>
    <row r="2269" spans="1:11" x14ac:dyDescent="0.25">
      <c r="A2269" s="243">
        <v>44105</v>
      </c>
      <c r="B2269" s="218" t="s">
        <v>282</v>
      </c>
      <c r="C2269" s="217" t="s">
        <v>224</v>
      </c>
      <c r="D2269" s="219">
        <v>44105</v>
      </c>
      <c r="E2269" s="220" t="s">
        <v>76</v>
      </c>
      <c r="F2269" s="218" t="s">
        <v>1413</v>
      </c>
      <c r="G2269" s="218"/>
      <c r="H2269" s="229">
        <v>23000</v>
      </c>
      <c r="I2269" s="229"/>
      <c r="J2269" s="229"/>
      <c r="K2269" s="218"/>
    </row>
    <row r="2270" spans="1:11" x14ac:dyDescent="0.25">
      <c r="A2270" s="243">
        <v>44105</v>
      </c>
      <c r="B2270" s="218" t="s">
        <v>282</v>
      </c>
      <c r="C2270" s="217" t="s">
        <v>224</v>
      </c>
      <c r="D2270" s="219">
        <v>44105</v>
      </c>
      <c r="E2270" s="220" t="s">
        <v>76</v>
      </c>
      <c r="F2270" s="218" t="s">
        <v>3</v>
      </c>
      <c r="G2270" s="218"/>
      <c r="H2270" s="229">
        <v>23000</v>
      </c>
      <c r="I2270" s="229"/>
      <c r="J2270" s="229"/>
      <c r="K2270" s="218"/>
    </row>
    <row r="2271" spans="1:11" x14ac:dyDescent="0.25">
      <c r="A2271" s="243">
        <v>44105</v>
      </c>
      <c r="B2271" s="218" t="s">
        <v>282</v>
      </c>
      <c r="C2271" s="217" t="s">
        <v>224</v>
      </c>
      <c r="D2271" s="219">
        <v>44105</v>
      </c>
      <c r="E2271" s="220" t="s">
        <v>76</v>
      </c>
      <c r="F2271" s="218" t="s">
        <v>135</v>
      </c>
      <c r="G2271" s="218"/>
      <c r="H2271" s="229">
        <v>23000</v>
      </c>
      <c r="I2271" s="229"/>
      <c r="J2271" s="229"/>
      <c r="K2271" s="218"/>
    </row>
    <row r="2272" spans="1:11" x14ac:dyDescent="0.25">
      <c r="A2272" s="243">
        <v>44105</v>
      </c>
      <c r="B2272" s="218" t="s">
        <v>282</v>
      </c>
      <c r="C2272" s="217" t="s">
        <v>224</v>
      </c>
      <c r="D2272" s="219">
        <v>44105</v>
      </c>
      <c r="E2272" s="220" t="s">
        <v>76</v>
      </c>
      <c r="F2272" s="218" t="s">
        <v>464</v>
      </c>
      <c r="G2272" s="218"/>
      <c r="H2272" s="229">
        <v>23000</v>
      </c>
      <c r="I2272" s="229"/>
      <c r="J2272" s="229"/>
      <c r="K2272" s="218"/>
    </row>
    <row r="2273" spans="1:11" x14ac:dyDescent="0.25">
      <c r="A2273" s="243">
        <v>44105</v>
      </c>
      <c r="B2273" s="218" t="s">
        <v>282</v>
      </c>
      <c r="C2273" s="217" t="s">
        <v>224</v>
      </c>
      <c r="D2273" s="219">
        <v>44105</v>
      </c>
      <c r="E2273" s="220" t="s">
        <v>76</v>
      </c>
      <c r="F2273" s="218" t="s">
        <v>2</v>
      </c>
      <c r="G2273" s="218"/>
      <c r="H2273" s="229">
        <v>69000</v>
      </c>
      <c r="I2273" s="229"/>
      <c r="J2273" s="229"/>
      <c r="K2273" s="218"/>
    </row>
    <row r="2274" spans="1:11" x14ac:dyDescent="0.25">
      <c r="A2274" s="243">
        <v>44105</v>
      </c>
      <c r="B2274" s="218" t="s">
        <v>282</v>
      </c>
      <c r="C2274" s="217" t="s">
        <v>224</v>
      </c>
      <c r="D2274" s="219">
        <v>44106</v>
      </c>
      <c r="E2274" s="220" t="s">
        <v>76</v>
      </c>
      <c r="F2274" s="218" t="s">
        <v>417</v>
      </c>
      <c r="G2274" s="218"/>
      <c r="H2274" s="229">
        <v>23000</v>
      </c>
      <c r="I2274" s="229"/>
      <c r="J2274" s="229"/>
      <c r="K2274" s="218"/>
    </row>
    <row r="2275" spans="1:11" x14ac:dyDescent="0.25">
      <c r="A2275" s="243">
        <v>44105</v>
      </c>
      <c r="B2275" s="218" t="s">
        <v>282</v>
      </c>
      <c r="C2275" s="217" t="s">
        <v>224</v>
      </c>
      <c r="D2275" s="219">
        <v>44106</v>
      </c>
      <c r="E2275" s="220" t="s">
        <v>76</v>
      </c>
      <c r="F2275" s="218" t="s">
        <v>4</v>
      </c>
      <c r="G2275" s="218"/>
      <c r="H2275" s="229">
        <v>23000</v>
      </c>
      <c r="I2275" s="229"/>
      <c r="J2275" s="229"/>
      <c r="K2275" s="218"/>
    </row>
    <row r="2276" spans="1:11" x14ac:dyDescent="0.25">
      <c r="A2276" s="243">
        <v>44105</v>
      </c>
      <c r="B2276" s="218" t="s">
        <v>282</v>
      </c>
      <c r="C2276" s="217" t="s">
        <v>224</v>
      </c>
      <c r="D2276" s="219">
        <v>44106</v>
      </c>
      <c r="E2276" s="220" t="s">
        <v>76</v>
      </c>
      <c r="F2276" s="218" t="s">
        <v>9</v>
      </c>
      <c r="G2276" s="218"/>
      <c r="H2276" s="229">
        <v>23000</v>
      </c>
      <c r="I2276" s="229"/>
      <c r="J2276" s="229"/>
      <c r="K2276" s="218"/>
    </row>
    <row r="2277" spans="1:11" x14ac:dyDescent="0.25">
      <c r="A2277" s="243">
        <v>44105</v>
      </c>
      <c r="B2277" s="218" t="s">
        <v>282</v>
      </c>
      <c r="C2277" s="217" t="s">
        <v>224</v>
      </c>
      <c r="D2277" s="219">
        <v>44106</v>
      </c>
      <c r="E2277" s="220" t="s">
        <v>76</v>
      </c>
      <c r="F2277" s="218" t="s">
        <v>131</v>
      </c>
      <c r="G2277" s="218"/>
      <c r="H2277" s="229">
        <v>23000</v>
      </c>
      <c r="I2277" s="229"/>
      <c r="J2277" s="229"/>
      <c r="K2277" s="218"/>
    </row>
    <row r="2278" spans="1:11" x14ac:dyDescent="0.25">
      <c r="A2278" s="243">
        <v>44105</v>
      </c>
      <c r="B2278" s="218" t="s">
        <v>282</v>
      </c>
      <c r="C2278" s="217" t="s">
        <v>224</v>
      </c>
      <c r="D2278" s="219">
        <v>44106</v>
      </c>
      <c r="E2278" s="220" t="s">
        <v>76</v>
      </c>
      <c r="F2278" s="218" t="s">
        <v>1446</v>
      </c>
      <c r="G2278" s="218"/>
      <c r="H2278" s="229">
        <v>23102</v>
      </c>
      <c r="I2278" s="229"/>
      <c r="J2278" s="229"/>
      <c r="K2278" s="218"/>
    </row>
    <row r="2279" spans="1:11" x14ac:dyDescent="0.25">
      <c r="A2279" s="243">
        <v>44105</v>
      </c>
      <c r="B2279" s="218" t="s">
        <v>282</v>
      </c>
      <c r="C2279" s="217" t="s">
        <v>224</v>
      </c>
      <c r="D2279" s="219">
        <v>44109</v>
      </c>
      <c r="E2279" s="220" t="s">
        <v>76</v>
      </c>
      <c r="F2279" s="218" t="s">
        <v>206</v>
      </c>
      <c r="G2279" s="218"/>
      <c r="H2279" s="229">
        <v>20000</v>
      </c>
      <c r="I2279" s="229"/>
      <c r="J2279" s="229"/>
      <c r="K2279" s="218"/>
    </row>
    <row r="2280" spans="1:11" x14ac:dyDescent="0.25">
      <c r="A2280" s="243">
        <v>44105</v>
      </c>
      <c r="B2280" s="218" t="s">
        <v>282</v>
      </c>
      <c r="C2280" s="217" t="s">
        <v>224</v>
      </c>
      <c r="D2280" s="219">
        <v>44109</v>
      </c>
      <c r="E2280" s="220" t="s">
        <v>76</v>
      </c>
      <c r="F2280" s="218" t="s">
        <v>376</v>
      </c>
      <c r="G2280" s="218"/>
      <c r="H2280" s="229">
        <v>23000</v>
      </c>
      <c r="I2280" s="229"/>
      <c r="J2280" s="229"/>
      <c r="K2280" s="218"/>
    </row>
    <row r="2281" spans="1:11" x14ac:dyDescent="0.25">
      <c r="A2281" s="243">
        <v>44105</v>
      </c>
      <c r="B2281" s="218" t="s">
        <v>282</v>
      </c>
      <c r="C2281" s="217" t="s">
        <v>224</v>
      </c>
      <c r="D2281" s="219">
        <v>44109</v>
      </c>
      <c r="E2281" s="220" t="s">
        <v>76</v>
      </c>
      <c r="F2281" s="218" t="s">
        <v>1453</v>
      </c>
      <c r="G2281" s="218"/>
      <c r="H2281" s="229">
        <v>477000</v>
      </c>
      <c r="I2281" s="229"/>
      <c r="J2281" s="229"/>
      <c r="K2281" s="218"/>
    </row>
    <row r="2282" spans="1:11" x14ac:dyDescent="0.25">
      <c r="A2282" s="243">
        <v>44105</v>
      </c>
      <c r="B2282" s="218" t="s">
        <v>282</v>
      </c>
      <c r="C2282" s="217" t="s">
        <v>224</v>
      </c>
      <c r="D2282" s="219">
        <v>44110</v>
      </c>
      <c r="E2282" s="220" t="s">
        <v>239</v>
      </c>
      <c r="F2282" s="218" t="s">
        <v>13</v>
      </c>
      <c r="G2282" s="218"/>
      <c r="H2282" s="229">
        <v>23000</v>
      </c>
      <c r="I2282" s="229"/>
      <c r="J2282" s="229"/>
      <c r="K2282" s="218"/>
    </row>
    <row r="2283" spans="1:11" x14ac:dyDescent="0.25">
      <c r="A2283" s="243">
        <v>44105</v>
      </c>
      <c r="B2283" s="218" t="s">
        <v>282</v>
      </c>
      <c r="C2283" s="217" t="s">
        <v>224</v>
      </c>
      <c r="D2283" s="219">
        <v>44110</v>
      </c>
      <c r="E2283" s="220" t="s">
        <v>239</v>
      </c>
      <c r="F2283" s="218" t="s">
        <v>201</v>
      </c>
      <c r="G2283" s="218"/>
      <c r="H2283" s="229">
        <v>46000</v>
      </c>
      <c r="I2283" s="229"/>
      <c r="J2283" s="229"/>
      <c r="K2283" s="218"/>
    </row>
    <row r="2284" spans="1:11" x14ac:dyDescent="0.25">
      <c r="A2284" s="243">
        <v>44105</v>
      </c>
      <c r="B2284" s="218" t="s">
        <v>282</v>
      </c>
      <c r="C2284" s="217" t="s">
        <v>224</v>
      </c>
      <c r="D2284" s="219">
        <v>44110</v>
      </c>
      <c r="E2284" s="220" t="s">
        <v>239</v>
      </c>
      <c r="F2284" s="218" t="s">
        <v>505</v>
      </c>
      <c r="G2284" s="218"/>
      <c r="H2284" s="229">
        <v>61000</v>
      </c>
      <c r="I2284" s="229"/>
      <c r="J2284" s="229"/>
      <c r="K2284" s="218"/>
    </row>
    <row r="2285" spans="1:11" x14ac:dyDescent="0.25">
      <c r="A2285" s="243">
        <v>44105</v>
      </c>
      <c r="B2285" s="218" t="s">
        <v>282</v>
      </c>
      <c r="C2285" s="217" t="s">
        <v>224</v>
      </c>
      <c r="D2285" s="219">
        <v>44111</v>
      </c>
      <c r="E2285" s="220" t="s">
        <v>76</v>
      </c>
      <c r="F2285" s="218" t="s">
        <v>6</v>
      </c>
      <c r="G2285" s="218"/>
      <c r="H2285" s="229">
        <v>23000</v>
      </c>
      <c r="I2285" s="229"/>
      <c r="J2285" s="229"/>
      <c r="K2285" s="218"/>
    </row>
    <row r="2286" spans="1:11" x14ac:dyDescent="0.25">
      <c r="A2286" s="243">
        <v>44105</v>
      </c>
      <c r="B2286" s="218" t="s">
        <v>282</v>
      </c>
      <c r="C2286" s="217" t="s">
        <v>224</v>
      </c>
      <c r="D2286" s="219">
        <v>44112</v>
      </c>
      <c r="E2286" s="220" t="s">
        <v>76</v>
      </c>
      <c r="F2286" s="218" t="s">
        <v>1454</v>
      </c>
      <c r="G2286" s="218"/>
      <c r="H2286" s="229">
        <v>69000</v>
      </c>
      <c r="I2286" s="229"/>
      <c r="J2286" s="229"/>
      <c r="K2286" s="218"/>
    </row>
    <row r="2287" spans="1:11" x14ac:dyDescent="0.25">
      <c r="A2287" s="243">
        <v>44105</v>
      </c>
      <c r="B2287" s="218" t="s">
        <v>282</v>
      </c>
      <c r="C2287" s="217" t="s">
        <v>224</v>
      </c>
      <c r="D2287" s="219">
        <v>44113</v>
      </c>
      <c r="E2287" s="220" t="s">
        <v>76</v>
      </c>
      <c r="F2287" s="218" t="s">
        <v>418</v>
      </c>
      <c r="G2287" s="218"/>
      <c r="H2287" s="229">
        <v>23000</v>
      </c>
      <c r="I2287" s="229"/>
      <c r="J2287" s="229"/>
      <c r="K2287" s="218"/>
    </row>
    <row r="2288" spans="1:11" x14ac:dyDescent="0.25">
      <c r="A2288" s="243">
        <v>44105</v>
      </c>
      <c r="B2288" s="218" t="s">
        <v>282</v>
      </c>
      <c r="C2288" s="217" t="s">
        <v>224</v>
      </c>
      <c r="D2288" s="219">
        <v>44117</v>
      </c>
      <c r="E2288" s="220" t="s">
        <v>76</v>
      </c>
      <c r="F2288" s="218" t="s">
        <v>874</v>
      </c>
      <c r="G2288" s="218"/>
      <c r="H2288" s="229">
        <v>23000</v>
      </c>
      <c r="I2288" s="229"/>
      <c r="J2288" s="229"/>
      <c r="K2288" s="218"/>
    </row>
    <row r="2289" spans="1:11" x14ac:dyDescent="0.25">
      <c r="A2289" s="243">
        <v>44105</v>
      </c>
      <c r="B2289" s="218" t="s">
        <v>282</v>
      </c>
      <c r="C2289" s="217" t="s">
        <v>224</v>
      </c>
      <c r="D2289" s="219">
        <v>44118</v>
      </c>
      <c r="E2289" s="220" t="s">
        <v>76</v>
      </c>
      <c r="F2289" s="218" t="s">
        <v>80</v>
      </c>
      <c r="G2289" s="218"/>
      <c r="H2289" s="229">
        <v>23000</v>
      </c>
      <c r="I2289" s="229"/>
      <c r="J2289" s="229"/>
      <c r="K2289" s="218"/>
    </row>
    <row r="2290" spans="1:11" x14ac:dyDescent="0.25">
      <c r="A2290" s="243">
        <v>44105</v>
      </c>
      <c r="B2290" s="218" t="s">
        <v>282</v>
      </c>
      <c r="C2290" s="217" t="s">
        <v>224</v>
      </c>
      <c r="D2290" s="219">
        <v>44119</v>
      </c>
      <c r="E2290" s="220" t="s">
        <v>76</v>
      </c>
      <c r="F2290" s="218" t="s">
        <v>1412</v>
      </c>
      <c r="G2290" s="218"/>
      <c r="H2290" s="229">
        <v>23000</v>
      </c>
      <c r="I2290" s="229"/>
      <c r="J2290" s="229"/>
      <c r="K2290" s="218"/>
    </row>
    <row r="2291" spans="1:11" x14ac:dyDescent="0.25">
      <c r="A2291" s="243">
        <v>44105</v>
      </c>
      <c r="B2291" s="218" t="s">
        <v>282</v>
      </c>
      <c r="C2291" s="217" t="s">
        <v>224</v>
      </c>
      <c r="D2291" s="219">
        <v>44119</v>
      </c>
      <c r="E2291" s="220" t="s">
        <v>239</v>
      </c>
      <c r="F2291" s="218" t="s">
        <v>1455</v>
      </c>
      <c r="G2291" s="218"/>
      <c r="H2291" s="229">
        <v>23100</v>
      </c>
      <c r="I2291" s="229"/>
      <c r="J2291" s="229"/>
      <c r="K2291" s="218"/>
    </row>
    <row r="2292" spans="1:11" x14ac:dyDescent="0.25">
      <c r="A2292" s="243">
        <v>44105</v>
      </c>
      <c r="B2292" s="218" t="s">
        <v>282</v>
      </c>
      <c r="C2292" s="217" t="s">
        <v>224</v>
      </c>
      <c r="D2292" s="219">
        <v>44119</v>
      </c>
      <c r="E2292" s="220" t="s">
        <v>76</v>
      </c>
      <c r="F2292" s="218" t="s">
        <v>204</v>
      </c>
      <c r="G2292" s="218"/>
      <c r="H2292" s="229">
        <v>170000</v>
      </c>
      <c r="I2292" s="229"/>
      <c r="J2292" s="229"/>
      <c r="K2292" s="218"/>
    </row>
    <row r="2293" spans="1:11" x14ac:dyDescent="0.25">
      <c r="A2293" s="243">
        <v>44105</v>
      </c>
      <c r="B2293" s="218" t="s">
        <v>282</v>
      </c>
      <c r="C2293" s="217" t="s">
        <v>224</v>
      </c>
      <c r="D2293" s="219">
        <v>44120</v>
      </c>
      <c r="E2293" s="220" t="s">
        <v>76</v>
      </c>
      <c r="F2293" s="218" t="s">
        <v>261</v>
      </c>
      <c r="G2293" s="218"/>
      <c r="H2293" s="229">
        <v>46000</v>
      </c>
      <c r="I2293" s="229"/>
      <c r="J2293" s="229"/>
      <c r="K2293" s="218"/>
    </row>
    <row r="2294" spans="1:11" x14ac:dyDescent="0.25">
      <c r="A2294" s="243">
        <v>44105</v>
      </c>
      <c r="B2294" s="218" t="s">
        <v>282</v>
      </c>
      <c r="C2294" s="217" t="s">
        <v>224</v>
      </c>
      <c r="D2294" s="219">
        <v>44123</v>
      </c>
      <c r="E2294" s="220" t="s">
        <v>76</v>
      </c>
      <c r="F2294" s="218" t="s">
        <v>822</v>
      </c>
      <c r="G2294" s="218"/>
      <c r="H2294" s="229">
        <v>23000</v>
      </c>
      <c r="I2294" s="229"/>
      <c r="J2294" s="229"/>
      <c r="K2294" s="218"/>
    </row>
    <row r="2295" spans="1:11" x14ac:dyDescent="0.25">
      <c r="A2295" s="243">
        <v>44105</v>
      </c>
      <c r="B2295" s="218" t="s">
        <v>282</v>
      </c>
      <c r="C2295" s="217" t="s">
        <v>224</v>
      </c>
      <c r="D2295" s="219">
        <v>44124</v>
      </c>
      <c r="E2295" s="220" t="s">
        <v>76</v>
      </c>
      <c r="F2295" s="218" t="s">
        <v>198</v>
      </c>
      <c r="G2295" s="218"/>
      <c r="H2295" s="229">
        <v>23000</v>
      </c>
      <c r="I2295" s="229"/>
      <c r="J2295" s="229"/>
      <c r="K2295" s="218"/>
    </row>
    <row r="2296" spans="1:11" x14ac:dyDescent="0.25">
      <c r="A2296" s="243">
        <v>44105</v>
      </c>
      <c r="B2296" s="218" t="s">
        <v>282</v>
      </c>
      <c r="C2296" s="217" t="s">
        <v>224</v>
      </c>
      <c r="D2296" s="219">
        <v>44125</v>
      </c>
      <c r="E2296" s="220" t="s">
        <v>76</v>
      </c>
      <c r="F2296" s="218" t="s">
        <v>127</v>
      </c>
      <c r="G2296" s="218"/>
      <c r="H2296" s="229">
        <v>23113</v>
      </c>
      <c r="I2296" s="229"/>
      <c r="J2296" s="229"/>
      <c r="K2296" s="218"/>
    </row>
    <row r="2297" spans="1:11" x14ac:dyDescent="0.25">
      <c r="A2297" s="243">
        <v>44105</v>
      </c>
      <c r="B2297" s="218" t="s">
        <v>282</v>
      </c>
      <c r="C2297" s="217" t="s">
        <v>224</v>
      </c>
      <c r="D2297" s="219">
        <v>44126</v>
      </c>
      <c r="E2297" s="220" t="s">
        <v>76</v>
      </c>
      <c r="F2297" s="218" t="s">
        <v>895</v>
      </c>
      <c r="G2297" s="218"/>
      <c r="H2297" s="229">
        <v>23080</v>
      </c>
      <c r="I2297" s="229"/>
      <c r="J2297" s="229"/>
      <c r="K2297" s="218"/>
    </row>
    <row r="2298" spans="1:11" x14ac:dyDescent="0.25">
      <c r="A2298" s="243">
        <v>44105</v>
      </c>
      <c r="B2298" s="218" t="s">
        <v>282</v>
      </c>
      <c r="C2298" s="217" t="s">
        <v>224</v>
      </c>
      <c r="D2298" s="219">
        <v>44130</v>
      </c>
      <c r="E2298" s="220" t="s">
        <v>76</v>
      </c>
      <c r="F2298" s="218" t="s">
        <v>93</v>
      </c>
      <c r="G2298" s="218"/>
      <c r="H2298" s="229">
        <v>23000</v>
      </c>
      <c r="I2298" s="229"/>
      <c r="J2298" s="229"/>
      <c r="K2298" s="218"/>
    </row>
    <row r="2299" spans="1:11" x14ac:dyDescent="0.25">
      <c r="A2299" s="243">
        <v>44105</v>
      </c>
      <c r="B2299" s="218" t="s">
        <v>282</v>
      </c>
      <c r="C2299" s="217" t="s">
        <v>224</v>
      </c>
      <c r="D2299" s="219">
        <v>44130</v>
      </c>
      <c r="E2299" s="220" t="s">
        <v>76</v>
      </c>
      <c r="F2299" s="218" t="s">
        <v>764</v>
      </c>
      <c r="G2299" s="218"/>
      <c r="H2299" s="229">
        <v>23037</v>
      </c>
      <c r="I2299" s="229"/>
      <c r="J2299" s="229"/>
      <c r="K2299" s="218"/>
    </row>
    <row r="2300" spans="1:11" x14ac:dyDescent="0.25">
      <c r="A2300" s="243">
        <v>44105</v>
      </c>
      <c r="B2300" s="218" t="s">
        <v>282</v>
      </c>
      <c r="C2300" s="217" t="s">
        <v>224</v>
      </c>
      <c r="D2300" s="219">
        <v>44130</v>
      </c>
      <c r="E2300" s="220" t="s">
        <v>76</v>
      </c>
      <c r="F2300" s="218" t="s">
        <v>17</v>
      </c>
      <c r="G2300" s="218"/>
      <c r="H2300" s="229">
        <v>23072</v>
      </c>
      <c r="I2300" s="229"/>
      <c r="J2300" s="229"/>
      <c r="K2300" s="218"/>
    </row>
    <row r="2301" spans="1:11" x14ac:dyDescent="0.25">
      <c r="A2301" s="243">
        <v>44105</v>
      </c>
      <c r="B2301" s="218" t="s">
        <v>282</v>
      </c>
      <c r="C2301" s="217" t="s">
        <v>224</v>
      </c>
      <c r="D2301" s="219">
        <v>44130</v>
      </c>
      <c r="E2301" s="220" t="s">
        <v>76</v>
      </c>
      <c r="F2301" s="218" t="s">
        <v>1446</v>
      </c>
      <c r="G2301" s="218"/>
      <c r="H2301" s="229">
        <v>23102</v>
      </c>
      <c r="I2301" s="229"/>
      <c r="J2301" s="229"/>
      <c r="K2301" s="218"/>
    </row>
    <row r="2302" spans="1:11" x14ac:dyDescent="0.25">
      <c r="A2302" s="243">
        <v>44105</v>
      </c>
      <c r="B2302" s="218" t="s">
        <v>282</v>
      </c>
      <c r="C2302" s="217" t="s">
        <v>224</v>
      </c>
      <c r="D2302" s="219">
        <v>44131</v>
      </c>
      <c r="E2302" s="220" t="s">
        <v>76</v>
      </c>
      <c r="F2302" s="218" t="s">
        <v>77</v>
      </c>
      <c r="G2302" s="218"/>
      <c r="H2302" s="229">
        <v>46000</v>
      </c>
      <c r="I2302" s="229"/>
      <c r="J2302" s="229"/>
      <c r="K2302" s="218"/>
    </row>
    <row r="2303" spans="1:11" x14ac:dyDescent="0.25">
      <c r="A2303" s="243">
        <v>44105</v>
      </c>
      <c r="B2303" s="218" t="s">
        <v>282</v>
      </c>
      <c r="C2303" s="217" t="s">
        <v>224</v>
      </c>
      <c r="D2303" s="219">
        <v>44132</v>
      </c>
      <c r="E2303" s="220" t="s">
        <v>76</v>
      </c>
      <c r="F2303" s="218" t="s">
        <v>206</v>
      </c>
      <c r="G2303" s="218"/>
      <c r="H2303" s="229">
        <v>20000</v>
      </c>
      <c r="I2303" s="229"/>
      <c r="J2303" s="229"/>
      <c r="K2303" s="218"/>
    </row>
    <row r="2304" spans="1:11" x14ac:dyDescent="0.25">
      <c r="A2304" s="243">
        <v>44105</v>
      </c>
      <c r="B2304" s="218" t="s">
        <v>282</v>
      </c>
      <c r="C2304" s="217" t="s">
        <v>224</v>
      </c>
      <c r="D2304" s="219">
        <v>44132</v>
      </c>
      <c r="E2304" s="220" t="s">
        <v>76</v>
      </c>
      <c r="F2304" s="218" t="s">
        <v>383</v>
      </c>
      <c r="G2304" s="218"/>
      <c r="H2304" s="229">
        <v>92006</v>
      </c>
      <c r="I2304" s="229"/>
      <c r="J2304" s="229"/>
      <c r="K2304" s="218"/>
    </row>
    <row r="2305" spans="1:11" x14ac:dyDescent="0.25">
      <c r="A2305" s="243">
        <v>44105</v>
      </c>
      <c r="B2305" s="218" t="s">
        <v>282</v>
      </c>
      <c r="C2305" s="217" t="s">
        <v>224</v>
      </c>
      <c r="D2305" s="219">
        <v>44132</v>
      </c>
      <c r="E2305" s="220" t="s">
        <v>76</v>
      </c>
      <c r="F2305" s="218" t="s">
        <v>83</v>
      </c>
      <c r="G2305" s="218"/>
      <c r="H2305" s="229">
        <v>138000</v>
      </c>
      <c r="I2305" s="229"/>
      <c r="J2305" s="229"/>
      <c r="K2305" s="218"/>
    </row>
    <row r="2306" spans="1:11" x14ac:dyDescent="0.25">
      <c r="A2306" s="243">
        <v>44105</v>
      </c>
      <c r="B2306" s="218" t="s">
        <v>282</v>
      </c>
      <c r="C2306" s="217" t="s">
        <v>224</v>
      </c>
      <c r="D2306" s="219">
        <v>44133</v>
      </c>
      <c r="E2306" s="220" t="s">
        <v>76</v>
      </c>
      <c r="F2306" s="218" t="s">
        <v>9</v>
      </c>
      <c r="G2306" s="218"/>
      <c r="H2306" s="229">
        <v>23000</v>
      </c>
      <c r="I2306" s="229"/>
      <c r="J2306" s="229"/>
      <c r="K2306" s="218"/>
    </row>
    <row r="2307" spans="1:11" x14ac:dyDescent="0.25">
      <c r="A2307" s="243">
        <v>44105</v>
      </c>
      <c r="B2307" s="218" t="s">
        <v>282</v>
      </c>
      <c r="C2307" s="217" t="s">
        <v>224</v>
      </c>
      <c r="D2307" s="219">
        <v>44133</v>
      </c>
      <c r="E2307" s="220" t="s">
        <v>76</v>
      </c>
      <c r="F2307" s="218" t="s">
        <v>131</v>
      </c>
      <c r="G2307" s="218"/>
      <c r="H2307" s="229">
        <v>23000</v>
      </c>
      <c r="I2307" s="229"/>
      <c r="J2307" s="229"/>
      <c r="K2307" s="218"/>
    </row>
    <row r="2308" spans="1:11" x14ac:dyDescent="0.25">
      <c r="A2308" s="243">
        <v>44105</v>
      </c>
      <c r="B2308" s="37" t="s">
        <v>282</v>
      </c>
      <c r="C2308" s="69" t="s">
        <v>224</v>
      </c>
      <c r="D2308" s="65">
        <v>44133</v>
      </c>
      <c r="E2308" s="61" t="s">
        <v>76</v>
      </c>
      <c r="F2308" s="37" t="s">
        <v>417</v>
      </c>
      <c r="G2308" s="37"/>
      <c r="H2308" s="79">
        <v>23000</v>
      </c>
      <c r="I2308" s="79">
        <f>SUM(H2268:H2308)</f>
        <v>1901522</v>
      </c>
      <c r="J2308" s="79"/>
      <c r="K2308" s="37"/>
    </row>
    <row r="2309" spans="1:11" x14ac:dyDescent="0.25">
      <c r="A2309" s="243">
        <v>44136</v>
      </c>
      <c r="B2309" s="218" t="s">
        <v>282</v>
      </c>
      <c r="C2309" s="217" t="s">
        <v>224</v>
      </c>
      <c r="D2309" s="219">
        <v>44137</v>
      </c>
      <c r="E2309" s="220" t="s">
        <v>76</v>
      </c>
      <c r="F2309" s="218" t="s">
        <v>451</v>
      </c>
      <c r="G2309" s="218"/>
      <c r="H2309" s="229">
        <v>23000</v>
      </c>
      <c r="I2309" s="229"/>
      <c r="J2309" s="229"/>
      <c r="K2309" s="218"/>
    </row>
    <row r="2310" spans="1:11" x14ac:dyDescent="0.25">
      <c r="A2310" s="243">
        <v>44136</v>
      </c>
      <c r="B2310" s="218" t="s">
        <v>282</v>
      </c>
      <c r="C2310" s="217" t="s">
        <v>224</v>
      </c>
      <c r="D2310" s="219">
        <v>44137</v>
      </c>
      <c r="E2310" s="220" t="s">
        <v>76</v>
      </c>
      <c r="F2310" s="218" t="s">
        <v>3</v>
      </c>
      <c r="G2310" s="218"/>
      <c r="H2310" s="229">
        <v>23000</v>
      </c>
      <c r="I2310" s="229"/>
      <c r="J2310" s="229"/>
      <c r="K2310" s="218"/>
    </row>
    <row r="2311" spans="1:11" x14ac:dyDescent="0.25">
      <c r="A2311" s="243">
        <v>44136</v>
      </c>
      <c r="B2311" s="218" t="s">
        <v>282</v>
      </c>
      <c r="C2311" s="217" t="s">
        <v>224</v>
      </c>
      <c r="D2311" s="219">
        <v>44137</v>
      </c>
      <c r="E2311" s="220" t="s">
        <v>76</v>
      </c>
      <c r="F2311" s="218" t="s">
        <v>135</v>
      </c>
      <c r="G2311" s="218"/>
      <c r="H2311" s="229">
        <v>23000</v>
      </c>
      <c r="I2311" s="229"/>
      <c r="J2311" s="229"/>
      <c r="K2311" s="218"/>
    </row>
    <row r="2312" spans="1:11" x14ac:dyDescent="0.25">
      <c r="A2312" s="243">
        <v>44136</v>
      </c>
      <c r="B2312" s="218" t="s">
        <v>282</v>
      </c>
      <c r="C2312" s="217" t="s">
        <v>224</v>
      </c>
      <c r="D2312" s="219">
        <v>44137</v>
      </c>
      <c r="E2312" s="220" t="s">
        <v>76</v>
      </c>
      <c r="F2312" s="218" t="s">
        <v>4</v>
      </c>
      <c r="G2312" s="218"/>
      <c r="H2312" s="229">
        <v>23000</v>
      </c>
      <c r="I2312" s="229"/>
      <c r="J2312" s="229"/>
      <c r="K2312" s="218"/>
    </row>
    <row r="2313" spans="1:11" x14ac:dyDescent="0.25">
      <c r="A2313" s="243">
        <v>44136</v>
      </c>
      <c r="B2313" s="218" t="s">
        <v>282</v>
      </c>
      <c r="C2313" s="217" t="s">
        <v>224</v>
      </c>
      <c r="D2313" s="219">
        <v>44137</v>
      </c>
      <c r="E2313" s="220" t="s">
        <v>76</v>
      </c>
      <c r="F2313" s="218" t="s">
        <v>464</v>
      </c>
      <c r="G2313" s="218"/>
      <c r="H2313" s="229">
        <v>23000</v>
      </c>
      <c r="I2313" s="229"/>
      <c r="J2313" s="229"/>
      <c r="K2313" s="218"/>
    </row>
    <row r="2314" spans="1:11" x14ac:dyDescent="0.25">
      <c r="A2314" s="243">
        <v>44136</v>
      </c>
      <c r="B2314" s="218" t="s">
        <v>282</v>
      </c>
      <c r="C2314" s="217" t="s">
        <v>224</v>
      </c>
      <c r="D2314" s="219">
        <v>44137</v>
      </c>
      <c r="E2314" s="220" t="s">
        <v>76</v>
      </c>
      <c r="F2314" s="218" t="s">
        <v>198</v>
      </c>
      <c r="G2314" s="218"/>
      <c r="H2314" s="229">
        <v>23000</v>
      </c>
      <c r="I2314" s="229"/>
      <c r="J2314" s="229"/>
      <c r="K2314" s="218"/>
    </row>
    <row r="2315" spans="1:11" x14ac:dyDescent="0.25">
      <c r="A2315" s="243">
        <v>44136</v>
      </c>
      <c r="B2315" s="218" t="s">
        <v>282</v>
      </c>
      <c r="C2315" s="217" t="s">
        <v>224</v>
      </c>
      <c r="D2315" s="219">
        <v>44137</v>
      </c>
      <c r="E2315" s="220" t="s">
        <v>76</v>
      </c>
      <c r="F2315" s="218" t="s">
        <v>140</v>
      </c>
      <c r="G2315" s="218"/>
      <c r="H2315" s="229">
        <v>23096</v>
      </c>
      <c r="I2315" s="229"/>
      <c r="J2315" s="229"/>
      <c r="K2315" s="218"/>
    </row>
    <row r="2316" spans="1:11" x14ac:dyDescent="0.25">
      <c r="A2316" s="243">
        <v>44136</v>
      </c>
      <c r="B2316" s="218" t="s">
        <v>282</v>
      </c>
      <c r="C2316" s="217" t="s">
        <v>224</v>
      </c>
      <c r="D2316" s="219">
        <v>44137</v>
      </c>
      <c r="E2316" s="220" t="s">
        <v>76</v>
      </c>
      <c r="F2316" s="218" t="s">
        <v>1456</v>
      </c>
      <c r="G2316" s="218"/>
      <c r="H2316" s="229">
        <v>85880</v>
      </c>
      <c r="I2316" s="229"/>
      <c r="J2316" s="229"/>
      <c r="K2316" s="218"/>
    </row>
    <row r="2317" spans="1:11" x14ac:dyDescent="0.25">
      <c r="A2317" s="243">
        <v>44136</v>
      </c>
      <c r="B2317" s="218" t="s">
        <v>282</v>
      </c>
      <c r="C2317" s="217" t="s">
        <v>224</v>
      </c>
      <c r="D2317" s="219">
        <v>44138</v>
      </c>
      <c r="E2317" s="220" t="s">
        <v>76</v>
      </c>
      <c r="F2317" s="218" t="s">
        <v>313</v>
      </c>
      <c r="G2317" s="218"/>
      <c r="H2317" s="229">
        <v>23000</v>
      </c>
      <c r="I2317" s="229"/>
      <c r="J2317" s="229"/>
      <c r="K2317" s="218"/>
    </row>
    <row r="2318" spans="1:11" x14ac:dyDescent="0.25">
      <c r="A2318" s="243">
        <v>44136</v>
      </c>
      <c r="B2318" s="218" t="s">
        <v>282</v>
      </c>
      <c r="C2318" s="217" t="s">
        <v>224</v>
      </c>
      <c r="D2318" s="219">
        <v>44139</v>
      </c>
      <c r="E2318" s="220" t="s">
        <v>76</v>
      </c>
      <c r="F2318" s="218" t="s">
        <v>1192</v>
      </c>
      <c r="G2318" s="218"/>
      <c r="H2318" s="229">
        <v>115000</v>
      </c>
      <c r="I2318" s="229"/>
      <c r="J2318" s="229"/>
      <c r="K2318" s="218"/>
    </row>
    <row r="2319" spans="1:11" x14ac:dyDescent="0.25">
      <c r="A2319" s="243">
        <v>44136</v>
      </c>
      <c r="B2319" s="218" t="s">
        <v>282</v>
      </c>
      <c r="C2319" s="217" t="s">
        <v>224</v>
      </c>
      <c r="D2319" s="219">
        <v>44140</v>
      </c>
      <c r="E2319" s="220" t="s">
        <v>76</v>
      </c>
      <c r="F2319" s="218" t="s">
        <v>1457</v>
      </c>
      <c r="G2319" s="218"/>
      <c r="H2319" s="229">
        <v>23109</v>
      </c>
      <c r="I2319" s="229"/>
      <c r="J2319" s="229"/>
      <c r="K2319" s="218"/>
    </row>
    <row r="2320" spans="1:11" x14ac:dyDescent="0.25">
      <c r="A2320" s="243">
        <v>44136</v>
      </c>
      <c r="B2320" s="218" t="s">
        <v>282</v>
      </c>
      <c r="C2320" s="217" t="s">
        <v>224</v>
      </c>
      <c r="D2320" s="219">
        <v>44140</v>
      </c>
      <c r="E2320" s="220" t="s">
        <v>76</v>
      </c>
      <c r="F2320" s="218" t="s">
        <v>89</v>
      </c>
      <c r="G2320" s="218"/>
      <c r="H2320" s="229">
        <v>115051</v>
      </c>
      <c r="I2320" s="229"/>
      <c r="J2320" s="229"/>
      <c r="K2320" s="218"/>
    </row>
    <row r="2321" spans="1:11" x14ac:dyDescent="0.25">
      <c r="A2321" s="243">
        <v>44136</v>
      </c>
      <c r="B2321" s="218" t="s">
        <v>282</v>
      </c>
      <c r="C2321" s="217" t="s">
        <v>224</v>
      </c>
      <c r="D2321" s="219">
        <v>44144</v>
      </c>
      <c r="E2321" s="220" t="s">
        <v>76</v>
      </c>
      <c r="F2321" s="218" t="s">
        <v>87</v>
      </c>
      <c r="G2321" s="218"/>
      <c r="H2321" s="229">
        <v>23000</v>
      </c>
      <c r="I2321" s="229"/>
      <c r="J2321" s="229"/>
      <c r="K2321" s="218"/>
    </row>
    <row r="2322" spans="1:11" x14ac:dyDescent="0.25">
      <c r="A2322" s="243">
        <v>44136</v>
      </c>
      <c r="B2322" s="218" t="s">
        <v>282</v>
      </c>
      <c r="C2322" s="217" t="s">
        <v>224</v>
      </c>
      <c r="D2322" s="219">
        <v>44144</v>
      </c>
      <c r="E2322" s="220" t="s">
        <v>76</v>
      </c>
      <c r="F2322" s="218" t="s">
        <v>635</v>
      </c>
      <c r="G2322" s="218"/>
      <c r="H2322" s="229">
        <v>25000</v>
      </c>
      <c r="I2322" s="229"/>
      <c r="J2322" s="229"/>
      <c r="K2322" s="218"/>
    </row>
    <row r="2323" spans="1:11" x14ac:dyDescent="0.25">
      <c r="A2323" s="243">
        <v>44136</v>
      </c>
      <c r="B2323" s="218" t="s">
        <v>282</v>
      </c>
      <c r="C2323" s="217" t="s">
        <v>224</v>
      </c>
      <c r="D2323" s="219">
        <v>44147</v>
      </c>
      <c r="E2323" s="220" t="s">
        <v>76</v>
      </c>
      <c r="F2323" s="218" t="s">
        <v>418</v>
      </c>
      <c r="G2323" s="218"/>
      <c r="H2323" s="229">
        <v>46000</v>
      </c>
      <c r="I2323" s="229"/>
      <c r="J2323" s="229"/>
      <c r="K2323" s="218"/>
    </row>
    <row r="2324" spans="1:11" x14ac:dyDescent="0.25">
      <c r="A2324" s="243">
        <v>44136</v>
      </c>
      <c r="B2324" s="218" t="s">
        <v>282</v>
      </c>
      <c r="C2324" s="33" t="s">
        <v>1635</v>
      </c>
      <c r="D2324" s="219">
        <v>44147</v>
      </c>
      <c r="E2324" s="220" t="s">
        <v>76</v>
      </c>
      <c r="F2324" s="218" t="s">
        <v>1458</v>
      </c>
      <c r="G2324" s="218"/>
      <c r="H2324" s="229">
        <v>3261296</v>
      </c>
      <c r="I2324" s="229"/>
      <c r="J2324" s="229"/>
      <c r="K2324" s="218"/>
    </row>
    <row r="2325" spans="1:11" x14ac:dyDescent="0.25">
      <c r="A2325" s="243">
        <v>44136</v>
      </c>
      <c r="B2325" s="218" t="s">
        <v>282</v>
      </c>
      <c r="C2325" s="33" t="s">
        <v>1635</v>
      </c>
      <c r="D2325" s="219">
        <v>44147</v>
      </c>
      <c r="E2325" s="220" t="s">
        <v>76</v>
      </c>
      <c r="F2325" s="218" t="s">
        <v>1458</v>
      </c>
      <c r="G2325" s="218"/>
      <c r="H2325" s="229">
        <v>12781238</v>
      </c>
      <c r="I2325" s="229"/>
      <c r="J2325" s="229"/>
      <c r="K2325" s="218"/>
    </row>
    <row r="2326" spans="1:11" x14ac:dyDescent="0.25">
      <c r="A2326" s="243">
        <v>44136</v>
      </c>
      <c r="B2326" s="218" t="s">
        <v>282</v>
      </c>
      <c r="C2326" s="217" t="s">
        <v>224</v>
      </c>
      <c r="D2326" s="219">
        <v>44148</v>
      </c>
      <c r="E2326" s="220" t="s">
        <v>76</v>
      </c>
      <c r="F2326" s="218" t="s">
        <v>80</v>
      </c>
      <c r="G2326" s="218"/>
      <c r="H2326" s="229">
        <v>23000</v>
      </c>
      <c r="I2326" s="229"/>
      <c r="J2326" s="229"/>
      <c r="K2326" s="218"/>
    </row>
    <row r="2327" spans="1:11" x14ac:dyDescent="0.25">
      <c r="A2327" s="243">
        <v>44136</v>
      </c>
      <c r="B2327" s="218" t="s">
        <v>282</v>
      </c>
      <c r="C2327" s="217" t="s">
        <v>224</v>
      </c>
      <c r="D2327" s="219">
        <v>44148</v>
      </c>
      <c r="E2327" s="220" t="s">
        <v>76</v>
      </c>
      <c r="F2327" s="218" t="s">
        <v>1458</v>
      </c>
      <c r="G2327" s="218"/>
      <c r="H2327" s="229">
        <v>795784</v>
      </c>
      <c r="I2327" s="229"/>
      <c r="J2327" s="229"/>
      <c r="K2327" s="218"/>
    </row>
    <row r="2328" spans="1:11" x14ac:dyDescent="0.25">
      <c r="A2328" s="243">
        <v>44136</v>
      </c>
      <c r="B2328" s="218" t="s">
        <v>282</v>
      </c>
      <c r="C2328" s="33" t="s">
        <v>1635</v>
      </c>
      <c r="D2328" s="219">
        <v>44148</v>
      </c>
      <c r="E2328" s="220" t="s">
        <v>76</v>
      </c>
      <c r="F2328" s="218" t="s">
        <v>1458</v>
      </c>
      <c r="G2328" s="218"/>
      <c r="H2328" s="229">
        <v>11399283</v>
      </c>
      <c r="I2328" s="229"/>
      <c r="J2328" s="229"/>
      <c r="K2328" s="218"/>
    </row>
    <row r="2329" spans="1:11" x14ac:dyDescent="0.25">
      <c r="A2329" s="243">
        <v>44136</v>
      </c>
      <c r="B2329" s="218" t="s">
        <v>282</v>
      </c>
      <c r="C2329" s="217" t="s">
        <v>224</v>
      </c>
      <c r="D2329" s="219">
        <v>44151</v>
      </c>
      <c r="E2329" s="220" t="s">
        <v>76</v>
      </c>
      <c r="F2329" s="218" t="s">
        <v>6</v>
      </c>
      <c r="G2329" s="218"/>
      <c r="H2329" s="229">
        <v>23000</v>
      </c>
      <c r="I2329" s="229"/>
      <c r="J2329" s="229"/>
      <c r="K2329" s="218"/>
    </row>
    <row r="2330" spans="1:11" x14ac:dyDescent="0.25">
      <c r="A2330" s="243">
        <v>44136</v>
      </c>
      <c r="B2330" s="218" t="s">
        <v>282</v>
      </c>
      <c r="C2330" s="217" t="s">
        <v>224</v>
      </c>
      <c r="D2330" s="219">
        <v>44151</v>
      </c>
      <c r="E2330" s="220" t="s">
        <v>76</v>
      </c>
      <c r="F2330" s="218" t="s">
        <v>822</v>
      </c>
      <c r="G2330" s="218"/>
      <c r="H2330" s="229">
        <v>23000</v>
      </c>
      <c r="I2330" s="229"/>
      <c r="J2330" s="229"/>
      <c r="K2330" s="218"/>
    </row>
    <row r="2331" spans="1:11" x14ac:dyDescent="0.25">
      <c r="A2331" s="243">
        <v>44136</v>
      </c>
      <c r="B2331" s="218" t="s">
        <v>282</v>
      </c>
      <c r="C2331" s="217" t="s">
        <v>224</v>
      </c>
      <c r="D2331" s="219">
        <v>44151</v>
      </c>
      <c r="E2331" s="220" t="s">
        <v>76</v>
      </c>
      <c r="F2331" s="218" t="s">
        <v>6</v>
      </c>
      <c r="G2331" s="218"/>
      <c r="H2331" s="229">
        <v>23000</v>
      </c>
      <c r="I2331" s="229"/>
      <c r="J2331" s="229"/>
      <c r="K2331" s="218"/>
    </row>
    <row r="2332" spans="1:11" x14ac:dyDescent="0.25">
      <c r="A2332" s="243">
        <v>44136</v>
      </c>
      <c r="B2332" s="218" t="s">
        <v>282</v>
      </c>
      <c r="C2332" s="217" t="s">
        <v>224</v>
      </c>
      <c r="D2332" s="219">
        <v>44151</v>
      </c>
      <c r="E2332" s="220" t="s">
        <v>76</v>
      </c>
      <c r="F2332" s="218" t="s">
        <v>6</v>
      </c>
      <c r="G2332" s="218"/>
      <c r="H2332" s="229">
        <v>23000</v>
      </c>
      <c r="I2332" s="229"/>
      <c r="J2332" s="229"/>
      <c r="K2332" s="218"/>
    </row>
    <row r="2333" spans="1:11" x14ac:dyDescent="0.25">
      <c r="A2333" s="243">
        <v>44136</v>
      </c>
      <c r="B2333" s="218" t="s">
        <v>282</v>
      </c>
      <c r="C2333" s="217" t="s">
        <v>224</v>
      </c>
      <c r="D2333" s="219">
        <v>44151</v>
      </c>
      <c r="E2333" s="220" t="s">
        <v>76</v>
      </c>
      <c r="F2333" s="218" t="s">
        <v>13</v>
      </c>
      <c r="G2333" s="218"/>
      <c r="H2333" s="229">
        <v>23000</v>
      </c>
      <c r="I2333" s="229"/>
      <c r="J2333" s="229"/>
      <c r="K2333" s="218"/>
    </row>
    <row r="2334" spans="1:11" x14ac:dyDescent="0.25">
      <c r="A2334" s="243">
        <v>44136</v>
      </c>
      <c r="B2334" s="218" t="s">
        <v>282</v>
      </c>
      <c r="C2334" s="217" t="s">
        <v>224</v>
      </c>
      <c r="D2334" s="219">
        <v>44151</v>
      </c>
      <c r="E2334" s="220" t="s">
        <v>76</v>
      </c>
      <c r="F2334" s="218" t="s">
        <v>373</v>
      </c>
      <c r="G2334" s="218"/>
      <c r="H2334" s="229">
        <v>60000</v>
      </c>
      <c r="I2334" s="229"/>
      <c r="J2334" s="229"/>
      <c r="K2334" s="218"/>
    </row>
    <row r="2335" spans="1:11" x14ac:dyDescent="0.25">
      <c r="A2335" s="243">
        <v>44136</v>
      </c>
      <c r="B2335" s="218" t="s">
        <v>282</v>
      </c>
      <c r="C2335" s="217" t="s">
        <v>224</v>
      </c>
      <c r="D2335" s="219">
        <v>44152</v>
      </c>
      <c r="E2335" s="220" t="s">
        <v>76</v>
      </c>
      <c r="F2335" s="218" t="s">
        <v>132</v>
      </c>
      <c r="G2335" s="218"/>
      <c r="H2335" s="229">
        <v>23100</v>
      </c>
      <c r="I2335" s="229"/>
      <c r="J2335" s="229"/>
      <c r="K2335" s="218"/>
    </row>
    <row r="2336" spans="1:11" x14ac:dyDescent="0.25">
      <c r="A2336" s="243">
        <v>44136</v>
      </c>
      <c r="B2336" s="218" t="s">
        <v>282</v>
      </c>
      <c r="C2336" s="217" t="s">
        <v>224</v>
      </c>
      <c r="D2336" s="219">
        <v>44155</v>
      </c>
      <c r="E2336" s="220" t="s">
        <v>76</v>
      </c>
      <c r="F2336" s="218" t="s">
        <v>127</v>
      </c>
      <c r="G2336" s="218"/>
      <c r="H2336" s="229">
        <v>23113</v>
      </c>
      <c r="I2336" s="229"/>
      <c r="J2336" s="229"/>
      <c r="K2336" s="218"/>
    </row>
    <row r="2337" spans="1:11" x14ac:dyDescent="0.25">
      <c r="A2337" s="243">
        <v>44136</v>
      </c>
      <c r="B2337" s="218" t="s">
        <v>282</v>
      </c>
      <c r="C2337" s="217" t="s">
        <v>224</v>
      </c>
      <c r="D2337" s="219">
        <v>44158</v>
      </c>
      <c r="E2337" s="220" t="s">
        <v>76</v>
      </c>
      <c r="F2337" s="218" t="s">
        <v>874</v>
      </c>
      <c r="G2337" s="218"/>
      <c r="H2337" s="229">
        <v>23000</v>
      </c>
      <c r="I2337" s="229"/>
      <c r="J2337" s="229"/>
      <c r="K2337" s="218"/>
    </row>
    <row r="2338" spans="1:11" x14ac:dyDescent="0.25">
      <c r="A2338" s="243">
        <v>44136</v>
      </c>
      <c r="B2338" s="218" t="s">
        <v>282</v>
      </c>
      <c r="C2338" s="217" t="s">
        <v>224</v>
      </c>
      <c r="D2338" s="219">
        <v>44158</v>
      </c>
      <c r="E2338" s="220" t="s">
        <v>76</v>
      </c>
      <c r="F2338" s="218" t="s">
        <v>9</v>
      </c>
      <c r="G2338" s="218"/>
      <c r="H2338" s="229">
        <v>23000</v>
      </c>
      <c r="I2338" s="229"/>
      <c r="J2338" s="229"/>
      <c r="K2338" s="218"/>
    </row>
    <row r="2339" spans="1:11" x14ac:dyDescent="0.25">
      <c r="A2339" s="243">
        <v>44136</v>
      </c>
      <c r="B2339" s="218" t="s">
        <v>282</v>
      </c>
      <c r="C2339" s="217" t="s">
        <v>224</v>
      </c>
      <c r="D2339" s="219">
        <v>44158</v>
      </c>
      <c r="E2339" s="220" t="s">
        <v>76</v>
      </c>
      <c r="F2339" s="218" t="s">
        <v>131</v>
      </c>
      <c r="G2339" s="218"/>
      <c r="H2339" s="229">
        <v>23000</v>
      </c>
      <c r="I2339" s="229"/>
      <c r="J2339" s="229"/>
      <c r="K2339" s="218"/>
    </row>
    <row r="2340" spans="1:11" x14ac:dyDescent="0.25">
      <c r="A2340" s="243">
        <v>44136</v>
      </c>
      <c r="B2340" s="218" t="s">
        <v>282</v>
      </c>
      <c r="C2340" s="217" t="s">
        <v>224</v>
      </c>
      <c r="D2340" s="219">
        <v>44159</v>
      </c>
      <c r="E2340" s="220" t="s">
        <v>76</v>
      </c>
      <c r="F2340" s="218" t="s">
        <v>1404</v>
      </c>
      <c r="G2340" s="218"/>
      <c r="H2340" s="229">
        <v>20080</v>
      </c>
      <c r="I2340" s="229"/>
      <c r="J2340" s="229"/>
      <c r="K2340" s="218"/>
    </row>
    <row r="2341" spans="1:11" x14ac:dyDescent="0.25">
      <c r="A2341" s="243">
        <v>44136</v>
      </c>
      <c r="B2341" s="218" t="s">
        <v>282</v>
      </c>
      <c r="C2341" s="217" t="s">
        <v>224</v>
      </c>
      <c r="D2341" s="219">
        <v>44160</v>
      </c>
      <c r="E2341" s="220" t="s">
        <v>76</v>
      </c>
      <c r="F2341" s="218" t="s">
        <v>1459</v>
      </c>
      <c r="G2341" s="218"/>
      <c r="H2341" s="229">
        <v>23000</v>
      </c>
      <c r="I2341" s="229"/>
      <c r="J2341" s="229"/>
      <c r="K2341" s="218"/>
    </row>
    <row r="2342" spans="1:11" x14ac:dyDescent="0.25">
      <c r="A2342" s="243">
        <v>44136</v>
      </c>
      <c r="B2342" s="218" t="s">
        <v>282</v>
      </c>
      <c r="C2342" s="217" t="s">
        <v>224</v>
      </c>
      <c r="D2342" s="219">
        <v>44160</v>
      </c>
      <c r="E2342" s="220" t="s">
        <v>76</v>
      </c>
      <c r="F2342" s="218" t="s">
        <v>198</v>
      </c>
      <c r="G2342" s="218"/>
      <c r="H2342" s="229">
        <v>23000</v>
      </c>
      <c r="I2342" s="229"/>
      <c r="J2342" s="229"/>
      <c r="K2342" s="218"/>
    </row>
    <row r="2343" spans="1:11" x14ac:dyDescent="0.25">
      <c r="A2343" s="243">
        <v>44136</v>
      </c>
      <c r="B2343" s="218" t="s">
        <v>282</v>
      </c>
      <c r="C2343" s="217" t="s">
        <v>224</v>
      </c>
      <c r="D2343" s="219">
        <v>44160</v>
      </c>
      <c r="E2343" s="220" t="s">
        <v>76</v>
      </c>
      <c r="F2343" s="218" t="s">
        <v>262</v>
      </c>
      <c r="G2343" s="218"/>
      <c r="H2343" s="229">
        <v>552000</v>
      </c>
      <c r="I2343" s="229"/>
      <c r="J2343" s="229"/>
      <c r="K2343" s="218"/>
    </row>
    <row r="2344" spans="1:11" x14ac:dyDescent="0.25">
      <c r="A2344" s="243">
        <v>44136</v>
      </c>
      <c r="B2344" s="218" t="s">
        <v>282</v>
      </c>
      <c r="C2344" s="217" t="s">
        <v>224</v>
      </c>
      <c r="D2344" s="219">
        <v>44162</v>
      </c>
      <c r="E2344" s="220" t="s">
        <v>76</v>
      </c>
      <c r="F2344" s="218" t="s">
        <v>82</v>
      </c>
      <c r="G2344" s="218"/>
      <c r="H2344" s="229">
        <v>92000</v>
      </c>
      <c r="I2344" s="229"/>
      <c r="J2344" s="229"/>
      <c r="K2344" s="218"/>
    </row>
    <row r="2345" spans="1:11" x14ac:dyDescent="0.25">
      <c r="A2345" s="243">
        <v>44136</v>
      </c>
      <c r="B2345" s="218" t="s">
        <v>282</v>
      </c>
      <c r="C2345" s="217" t="s">
        <v>224</v>
      </c>
      <c r="D2345" s="219">
        <v>44165</v>
      </c>
      <c r="E2345" s="220" t="s">
        <v>76</v>
      </c>
      <c r="F2345" s="218" t="s">
        <v>206</v>
      </c>
      <c r="G2345" s="218"/>
      <c r="H2345" s="229">
        <v>20000</v>
      </c>
      <c r="I2345" s="229"/>
      <c r="J2345" s="229"/>
      <c r="K2345" s="218"/>
    </row>
    <row r="2346" spans="1:11" x14ac:dyDescent="0.25">
      <c r="A2346" s="243">
        <v>44136</v>
      </c>
      <c r="B2346" s="218" t="s">
        <v>282</v>
      </c>
      <c r="C2346" s="217" t="s">
        <v>224</v>
      </c>
      <c r="D2346" s="219">
        <v>44165</v>
      </c>
      <c r="E2346" s="220" t="s">
        <v>76</v>
      </c>
      <c r="F2346" s="218" t="s">
        <v>313</v>
      </c>
      <c r="G2346" s="218"/>
      <c r="H2346" s="229">
        <v>23000</v>
      </c>
      <c r="I2346" s="229"/>
      <c r="J2346" s="229"/>
      <c r="K2346" s="218"/>
    </row>
    <row r="2347" spans="1:11" x14ac:dyDescent="0.25">
      <c r="A2347" s="243">
        <v>44136</v>
      </c>
      <c r="B2347" s="218" t="s">
        <v>282</v>
      </c>
      <c r="C2347" s="217" t="s">
        <v>224</v>
      </c>
      <c r="D2347" s="219">
        <v>44165</v>
      </c>
      <c r="E2347" s="220" t="s">
        <v>76</v>
      </c>
      <c r="F2347" s="218" t="s">
        <v>14</v>
      </c>
      <c r="G2347" s="218"/>
      <c r="H2347" s="229">
        <v>23000</v>
      </c>
      <c r="I2347" s="229"/>
      <c r="J2347" s="229"/>
      <c r="K2347" s="218"/>
    </row>
    <row r="2348" spans="1:11" x14ac:dyDescent="0.25">
      <c r="A2348" s="243">
        <v>44136</v>
      </c>
      <c r="B2348" s="218" t="s">
        <v>282</v>
      </c>
      <c r="C2348" s="217" t="s">
        <v>224</v>
      </c>
      <c r="D2348" s="219">
        <v>44165</v>
      </c>
      <c r="E2348" s="220" t="s">
        <v>76</v>
      </c>
      <c r="F2348" s="218" t="s">
        <v>764</v>
      </c>
      <c r="G2348" s="218"/>
      <c r="H2348" s="229">
        <v>23000</v>
      </c>
      <c r="I2348" s="229"/>
      <c r="J2348" s="229"/>
      <c r="K2348" s="218"/>
    </row>
    <row r="2349" spans="1:11" x14ac:dyDescent="0.25">
      <c r="A2349" s="243">
        <v>44136</v>
      </c>
      <c r="B2349" s="218" t="s">
        <v>282</v>
      </c>
      <c r="C2349" s="217" t="s">
        <v>224</v>
      </c>
      <c r="D2349" s="219">
        <v>44165</v>
      </c>
      <c r="E2349" s="220" t="s">
        <v>76</v>
      </c>
      <c r="F2349" s="218" t="s">
        <v>17</v>
      </c>
      <c r="G2349" s="218"/>
      <c r="H2349" s="229">
        <v>23000</v>
      </c>
      <c r="I2349" s="229"/>
      <c r="J2349" s="229"/>
      <c r="K2349" s="218"/>
    </row>
    <row r="2350" spans="1:11" x14ac:dyDescent="0.25">
      <c r="A2350" s="243">
        <v>44136</v>
      </c>
      <c r="B2350" s="218" t="s">
        <v>282</v>
      </c>
      <c r="C2350" s="217" t="s">
        <v>224</v>
      </c>
      <c r="D2350" s="219">
        <v>44165</v>
      </c>
      <c r="E2350" s="220" t="s">
        <v>76</v>
      </c>
      <c r="F2350" s="218" t="s">
        <v>1413</v>
      </c>
      <c r="G2350" s="218"/>
      <c r="H2350" s="229">
        <v>23000</v>
      </c>
      <c r="I2350" s="229"/>
      <c r="J2350" s="229"/>
      <c r="K2350" s="218"/>
    </row>
    <row r="2351" spans="1:11" x14ac:dyDescent="0.25">
      <c r="A2351" s="243">
        <v>44136</v>
      </c>
      <c r="B2351" s="218" t="s">
        <v>282</v>
      </c>
      <c r="C2351" s="217" t="s">
        <v>224</v>
      </c>
      <c r="D2351" s="219">
        <v>44165</v>
      </c>
      <c r="E2351" s="220" t="s">
        <v>76</v>
      </c>
      <c r="F2351" s="218" t="s">
        <v>3</v>
      </c>
      <c r="G2351" s="218"/>
      <c r="H2351" s="229">
        <v>23000</v>
      </c>
      <c r="I2351" s="229"/>
      <c r="J2351" s="229"/>
      <c r="K2351" s="218"/>
    </row>
    <row r="2352" spans="1:11" x14ac:dyDescent="0.25">
      <c r="A2352" s="243">
        <v>44136</v>
      </c>
      <c r="B2352" s="37" t="s">
        <v>282</v>
      </c>
      <c r="C2352" s="69" t="s">
        <v>224</v>
      </c>
      <c r="D2352" s="65">
        <v>44165</v>
      </c>
      <c r="E2352" s="61" t="s">
        <v>76</v>
      </c>
      <c r="F2352" s="37" t="s">
        <v>135</v>
      </c>
      <c r="G2352" s="37"/>
      <c r="H2352" s="79">
        <v>23000</v>
      </c>
      <c r="I2352" s="79">
        <f>SUM(H2309:H2352)</f>
        <v>30059030</v>
      </c>
      <c r="J2352" s="79"/>
      <c r="K2352" s="37"/>
    </row>
    <row r="2353" spans="1:11" x14ac:dyDescent="0.25">
      <c r="A2353" s="243">
        <v>44166</v>
      </c>
      <c r="B2353" s="218" t="s">
        <v>282</v>
      </c>
      <c r="C2353" s="217" t="s">
        <v>224</v>
      </c>
      <c r="D2353" s="219">
        <v>44166</v>
      </c>
      <c r="E2353" s="220" t="s">
        <v>76</v>
      </c>
      <c r="F2353" s="218" t="s">
        <v>1456</v>
      </c>
      <c r="G2353" s="218"/>
      <c r="H2353" s="229">
        <v>2090</v>
      </c>
      <c r="I2353" s="229"/>
      <c r="J2353" s="229"/>
      <c r="K2353" s="218"/>
    </row>
    <row r="2354" spans="1:11" x14ac:dyDescent="0.25">
      <c r="A2354" s="243">
        <v>44166</v>
      </c>
      <c r="B2354" s="218" t="s">
        <v>282</v>
      </c>
      <c r="C2354" s="217" t="s">
        <v>224</v>
      </c>
      <c r="D2354" s="219">
        <v>44166</v>
      </c>
      <c r="E2354" s="220" t="s">
        <v>76</v>
      </c>
      <c r="F2354" s="218" t="s">
        <v>417</v>
      </c>
      <c r="G2354" s="218"/>
      <c r="H2354" s="229">
        <v>23000</v>
      </c>
      <c r="I2354" s="229"/>
      <c r="J2354" s="229"/>
      <c r="K2354" s="218"/>
    </row>
    <row r="2355" spans="1:11" x14ac:dyDescent="0.25">
      <c r="A2355" s="243">
        <v>44166</v>
      </c>
      <c r="B2355" s="218" t="s">
        <v>282</v>
      </c>
      <c r="C2355" s="217" t="s">
        <v>224</v>
      </c>
      <c r="D2355" s="219">
        <v>44166</v>
      </c>
      <c r="E2355" s="220" t="s">
        <v>76</v>
      </c>
      <c r="F2355" s="218" t="s">
        <v>1085</v>
      </c>
      <c r="G2355" s="218"/>
      <c r="H2355" s="229">
        <v>23000</v>
      </c>
      <c r="I2355" s="229"/>
      <c r="J2355" s="229"/>
      <c r="K2355" s="218"/>
    </row>
    <row r="2356" spans="1:11" x14ac:dyDescent="0.25">
      <c r="A2356" s="243">
        <v>44166</v>
      </c>
      <c r="B2356" s="218" t="s">
        <v>282</v>
      </c>
      <c r="C2356" s="217" t="s">
        <v>224</v>
      </c>
      <c r="D2356" s="219">
        <v>44166</v>
      </c>
      <c r="E2356" s="220" t="s">
        <v>76</v>
      </c>
      <c r="F2356" s="218" t="s">
        <v>1460</v>
      </c>
      <c r="G2356" s="218"/>
      <c r="H2356" s="229">
        <v>23000</v>
      </c>
      <c r="I2356" s="229"/>
      <c r="J2356" s="229"/>
      <c r="K2356" s="218"/>
    </row>
    <row r="2357" spans="1:11" x14ac:dyDescent="0.25">
      <c r="A2357" s="243">
        <v>44166</v>
      </c>
      <c r="B2357" s="218" t="s">
        <v>282</v>
      </c>
      <c r="C2357" s="217" t="s">
        <v>224</v>
      </c>
      <c r="D2357" s="219">
        <v>44166</v>
      </c>
      <c r="E2357" s="220" t="s">
        <v>239</v>
      </c>
      <c r="F2357" s="218" t="s">
        <v>132</v>
      </c>
      <c r="G2357" s="218"/>
      <c r="H2357" s="229">
        <v>23100</v>
      </c>
      <c r="I2357" s="229"/>
      <c r="J2357" s="229"/>
      <c r="K2357" s="218"/>
    </row>
    <row r="2358" spans="1:11" x14ac:dyDescent="0.25">
      <c r="A2358" s="243">
        <v>44166</v>
      </c>
      <c r="B2358" s="218" t="s">
        <v>282</v>
      </c>
      <c r="C2358" s="217" t="s">
        <v>224</v>
      </c>
      <c r="D2358" s="219">
        <v>44166</v>
      </c>
      <c r="E2358" s="220" t="s">
        <v>76</v>
      </c>
      <c r="F2358" s="218" t="s">
        <v>1446</v>
      </c>
      <c r="G2358" s="218"/>
      <c r="H2358" s="229">
        <v>23102</v>
      </c>
      <c r="I2358" s="229"/>
      <c r="J2358" s="229"/>
      <c r="K2358" s="218"/>
    </row>
    <row r="2359" spans="1:11" x14ac:dyDescent="0.25">
      <c r="A2359" s="243">
        <v>44166</v>
      </c>
      <c r="B2359" s="218" t="s">
        <v>282</v>
      </c>
      <c r="C2359" s="217" t="s">
        <v>224</v>
      </c>
      <c r="D2359" s="219">
        <v>44168</v>
      </c>
      <c r="E2359" s="220" t="s">
        <v>239</v>
      </c>
      <c r="F2359" s="218" t="s">
        <v>201</v>
      </c>
      <c r="G2359" s="218"/>
      <c r="H2359" s="229">
        <v>23000</v>
      </c>
      <c r="I2359" s="229"/>
      <c r="J2359" s="229"/>
      <c r="K2359" s="218"/>
    </row>
    <row r="2360" spans="1:11" x14ac:dyDescent="0.25">
      <c r="A2360" s="243">
        <v>44166</v>
      </c>
      <c r="B2360" s="218" t="s">
        <v>282</v>
      </c>
      <c r="C2360" s="217" t="s">
        <v>224</v>
      </c>
      <c r="D2360" s="219">
        <v>44168</v>
      </c>
      <c r="E2360" s="220" t="s">
        <v>239</v>
      </c>
      <c r="F2360" s="218" t="s">
        <v>13</v>
      </c>
      <c r="G2360" s="218"/>
      <c r="H2360" s="229">
        <v>23000</v>
      </c>
      <c r="I2360" s="229"/>
      <c r="J2360" s="229"/>
      <c r="K2360" s="218"/>
    </row>
    <row r="2361" spans="1:11" x14ac:dyDescent="0.25">
      <c r="A2361" s="243">
        <v>44166</v>
      </c>
      <c r="B2361" s="218" t="s">
        <v>282</v>
      </c>
      <c r="C2361" s="217" t="s">
        <v>224</v>
      </c>
      <c r="D2361" s="219">
        <v>44172</v>
      </c>
      <c r="E2361" s="220" t="s">
        <v>76</v>
      </c>
      <c r="F2361" s="218" t="s">
        <v>87</v>
      </c>
      <c r="G2361" s="218"/>
      <c r="H2361" s="229">
        <v>23000</v>
      </c>
      <c r="I2361" s="229"/>
      <c r="J2361" s="229"/>
      <c r="K2361" s="218"/>
    </row>
    <row r="2362" spans="1:11" x14ac:dyDescent="0.25">
      <c r="A2362" s="243">
        <v>44166</v>
      </c>
      <c r="B2362" s="218" t="s">
        <v>282</v>
      </c>
      <c r="C2362" s="217" t="s">
        <v>224</v>
      </c>
      <c r="D2362" s="219">
        <v>44172</v>
      </c>
      <c r="E2362" s="220" t="s">
        <v>76</v>
      </c>
      <c r="F2362" s="218" t="s">
        <v>4</v>
      </c>
      <c r="G2362" s="218"/>
      <c r="H2362" s="229">
        <v>23000</v>
      </c>
      <c r="I2362" s="229"/>
      <c r="J2362" s="229"/>
      <c r="K2362" s="218"/>
    </row>
    <row r="2363" spans="1:11" x14ac:dyDescent="0.25">
      <c r="A2363" s="243">
        <v>44166</v>
      </c>
      <c r="B2363" s="218" t="s">
        <v>282</v>
      </c>
      <c r="C2363" s="217" t="s">
        <v>224</v>
      </c>
      <c r="D2363" s="219">
        <v>44172</v>
      </c>
      <c r="E2363" s="220" t="s">
        <v>76</v>
      </c>
      <c r="F2363" s="218" t="s">
        <v>384</v>
      </c>
      <c r="G2363" s="218"/>
      <c r="H2363" s="229">
        <v>48076</v>
      </c>
      <c r="I2363" s="229"/>
      <c r="J2363" s="229"/>
      <c r="K2363" s="218"/>
    </row>
    <row r="2364" spans="1:11" x14ac:dyDescent="0.25">
      <c r="A2364" s="243">
        <v>44166</v>
      </c>
      <c r="B2364" s="218" t="s">
        <v>282</v>
      </c>
      <c r="C2364" s="217" t="s">
        <v>224</v>
      </c>
      <c r="D2364" s="219">
        <v>44172</v>
      </c>
      <c r="E2364" s="220" t="s">
        <v>76</v>
      </c>
      <c r="F2364" s="218" t="s">
        <v>373</v>
      </c>
      <c r="G2364" s="218"/>
      <c r="H2364" s="229">
        <v>105000</v>
      </c>
      <c r="I2364" s="229"/>
      <c r="J2364" s="229"/>
      <c r="K2364" s="218"/>
    </row>
    <row r="2365" spans="1:11" x14ac:dyDescent="0.25">
      <c r="A2365" s="243">
        <v>44166</v>
      </c>
      <c r="B2365" s="218" t="s">
        <v>282</v>
      </c>
      <c r="C2365" s="217" t="s">
        <v>224</v>
      </c>
      <c r="D2365" s="219">
        <v>44172</v>
      </c>
      <c r="E2365" s="220" t="s">
        <v>76</v>
      </c>
      <c r="F2365" s="218" t="s">
        <v>32</v>
      </c>
      <c r="G2365" s="218"/>
      <c r="H2365" s="229">
        <v>115000</v>
      </c>
      <c r="I2365" s="229"/>
      <c r="J2365" s="229"/>
      <c r="K2365" s="218"/>
    </row>
    <row r="2366" spans="1:11" x14ac:dyDescent="0.25">
      <c r="A2366" s="243">
        <v>44166</v>
      </c>
      <c r="B2366" s="218" t="s">
        <v>282</v>
      </c>
      <c r="C2366" s="217" t="s">
        <v>224</v>
      </c>
      <c r="D2366" s="219">
        <v>44174</v>
      </c>
      <c r="E2366" s="220" t="s">
        <v>76</v>
      </c>
      <c r="F2366" s="218" t="s">
        <v>77</v>
      </c>
      <c r="G2366" s="218"/>
      <c r="H2366" s="229">
        <v>46000</v>
      </c>
      <c r="I2366" s="229"/>
      <c r="J2366" s="229"/>
      <c r="K2366" s="218"/>
    </row>
    <row r="2367" spans="1:11" x14ac:dyDescent="0.25">
      <c r="A2367" s="243">
        <v>44166</v>
      </c>
      <c r="B2367" s="218" t="s">
        <v>282</v>
      </c>
      <c r="C2367" s="217" t="s">
        <v>224</v>
      </c>
      <c r="D2367" s="219">
        <v>44174</v>
      </c>
      <c r="E2367" s="220" t="s">
        <v>76</v>
      </c>
      <c r="F2367" s="218" t="s">
        <v>384</v>
      </c>
      <c r="G2367" s="218"/>
      <c r="H2367" s="229">
        <v>99076</v>
      </c>
      <c r="I2367" s="229"/>
      <c r="J2367" s="229"/>
      <c r="K2367" s="218"/>
    </row>
    <row r="2368" spans="1:11" x14ac:dyDescent="0.25">
      <c r="A2368" s="243">
        <v>44166</v>
      </c>
      <c r="B2368" s="218" t="s">
        <v>282</v>
      </c>
      <c r="C2368" s="217" t="s">
        <v>224</v>
      </c>
      <c r="D2368" s="219">
        <v>44175</v>
      </c>
      <c r="E2368" s="220" t="s">
        <v>76</v>
      </c>
      <c r="F2368" s="218" t="s">
        <v>140</v>
      </c>
      <c r="G2368" s="218"/>
      <c r="H2368" s="229">
        <v>23096</v>
      </c>
      <c r="I2368" s="229"/>
      <c r="J2368" s="229"/>
      <c r="K2368" s="218"/>
    </row>
    <row r="2369" spans="1:11" x14ac:dyDescent="0.25">
      <c r="A2369" s="243">
        <v>44166</v>
      </c>
      <c r="B2369" s="218" t="s">
        <v>282</v>
      </c>
      <c r="C2369" s="217" t="s">
        <v>224</v>
      </c>
      <c r="D2369" s="219">
        <v>44176</v>
      </c>
      <c r="E2369" s="220" t="s">
        <v>76</v>
      </c>
      <c r="F2369" s="218" t="s">
        <v>874</v>
      </c>
      <c r="G2369" s="218"/>
      <c r="H2369" s="229">
        <v>23000</v>
      </c>
      <c r="I2369" s="229"/>
      <c r="J2369" s="229"/>
      <c r="K2369" s="218"/>
    </row>
    <row r="2370" spans="1:11" x14ac:dyDescent="0.25">
      <c r="A2370" s="243">
        <v>44166</v>
      </c>
      <c r="B2370" s="218" t="s">
        <v>282</v>
      </c>
      <c r="C2370" s="217" t="s">
        <v>224</v>
      </c>
      <c r="D2370" s="219">
        <v>44176</v>
      </c>
      <c r="E2370" s="220" t="s">
        <v>76</v>
      </c>
      <c r="F2370" s="218" t="s">
        <v>315</v>
      </c>
      <c r="G2370" s="218"/>
      <c r="H2370" s="229">
        <v>92000</v>
      </c>
      <c r="I2370" s="229"/>
      <c r="J2370" s="229"/>
      <c r="K2370" s="218"/>
    </row>
    <row r="2371" spans="1:11" x14ac:dyDescent="0.25">
      <c r="A2371" s="243">
        <v>44166</v>
      </c>
      <c r="B2371" s="218" t="s">
        <v>282</v>
      </c>
      <c r="C2371" s="217" t="s">
        <v>224</v>
      </c>
      <c r="D2371" s="219">
        <v>44179</v>
      </c>
      <c r="E2371" s="220" t="s">
        <v>76</v>
      </c>
      <c r="F2371" s="218" t="s">
        <v>261</v>
      </c>
      <c r="G2371" s="218"/>
      <c r="H2371" s="229">
        <v>46000</v>
      </c>
      <c r="I2371" s="229"/>
      <c r="J2371" s="229"/>
      <c r="K2371" s="218"/>
    </row>
    <row r="2372" spans="1:11" x14ac:dyDescent="0.25">
      <c r="A2372" s="243">
        <v>44166</v>
      </c>
      <c r="B2372" s="218" t="s">
        <v>282</v>
      </c>
      <c r="C2372" s="217" t="s">
        <v>224</v>
      </c>
      <c r="D2372" s="219">
        <v>44179</v>
      </c>
      <c r="E2372" s="220" t="s">
        <v>76</v>
      </c>
      <c r="F2372" s="218" t="s">
        <v>254</v>
      </c>
      <c r="G2372" s="218"/>
      <c r="H2372" s="229">
        <v>69000</v>
      </c>
      <c r="I2372" s="229"/>
      <c r="J2372" s="229"/>
      <c r="K2372" s="218"/>
    </row>
    <row r="2373" spans="1:11" x14ac:dyDescent="0.25">
      <c r="A2373" s="243">
        <v>44166</v>
      </c>
      <c r="B2373" s="218" t="s">
        <v>282</v>
      </c>
      <c r="C2373" s="217" t="s">
        <v>224</v>
      </c>
      <c r="D2373" s="219">
        <v>44181</v>
      </c>
      <c r="E2373" s="220" t="s">
        <v>76</v>
      </c>
      <c r="F2373" s="218" t="s">
        <v>1205</v>
      </c>
      <c r="G2373" s="218"/>
      <c r="H2373" s="229">
        <v>23095</v>
      </c>
      <c r="I2373" s="229"/>
      <c r="J2373" s="229"/>
      <c r="K2373" s="218"/>
    </row>
    <row r="2374" spans="1:11" x14ac:dyDescent="0.25">
      <c r="A2374" s="243">
        <v>44166</v>
      </c>
      <c r="B2374" s="218" t="s">
        <v>282</v>
      </c>
      <c r="C2374" s="217" t="s">
        <v>224</v>
      </c>
      <c r="D2374" s="219">
        <v>44181</v>
      </c>
      <c r="E2374" s="220" t="s">
        <v>76</v>
      </c>
      <c r="F2374" s="218" t="s">
        <v>1205</v>
      </c>
      <c r="G2374" s="218"/>
      <c r="H2374" s="229">
        <v>23095</v>
      </c>
      <c r="I2374" s="229"/>
      <c r="J2374" s="229"/>
      <c r="K2374" s="218"/>
    </row>
    <row r="2375" spans="1:11" x14ac:dyDescent="0.25">
      <c r="A2375" s="243">
        <v>44166</v>
      </c>
      <c r="B2375" s="218" t="s">
        <v>282</v>
      </c>
      <c r="C2375" s="217" t="s">
        <v>224</v>
      </c>
      <c r="D2375" s="219">
        <v>44181</v>
      </c>
      <c r="E2375" s="220" t="s">
        <v>76</v>
      </c>
      <c r="F2375" s="218" t="s">
        <v>1205</v>
      </c>
      <c r="G2375" s="218"/>
      <c r="H2375" s="229">
        <v>23095</v>
      </c>
      <c r="I2375" s="229"/>
      <c r="J2375" s="229"/>
      <c r="K2375" s="218"/>
    </row>
    <row r="2376" spans="1:11" x14ac:dyDescent="0.25">
      <c r="A2376" s="243">
        <v>44166</v>
      </c>
      <c r="B2376" s="218" t="s">
        <v>282</v>
      </c>
      <c r="C2376" s="217" t="s">
        <v>224</v>
      </c>
      <c r="D2376" s="219">
        <v>44182</v>
      </c>
      <c r="E2376" s="220" t="s">
        <v>76</v>
      </c>
      <c r="F2376" s="218" t="s">
        <v>261</v>
      </c>
      <c r="G2376" s="218"/>
      <c r="H2376" s="229">
        <v>46000</v>
      </c>
      <c r="I2376" s="229"/>
      <c r="J2376" s="229"/>
      <c r="K2376" s="218"/>
    </row>
    <row r="2377" spans="1:11" x14ac:dyDescent="0.25">
      <c r="A2377" s="243">
        <v>44166</v>
      </c>
      <c r="B2377" s="218" t="s">
        <v>282</v>
      </c>
      <c r="C2377" s="217" t="s">
        <v>224</v>
      </c>
      <c r="D2377" s="219">
        <v>44183</v>
      </c>
      <c r="E2377" s="220" t="s">
        <v>76</v>
      </c>
      <c r="F2377" s="218" t="s">
        <v>1448</v>
      </c>
      <c r="G2377" s="218"/>
      <c r="H2377" s="229">
        <v>23054</v>
      </c>
      <c r="I2377" s="229"/>
      <c r="J2377" s="229"/>
      <c r="K2377" s="218"/>
    </row>
    <row r="2378" spans="1:11" x14ac:dyDescent="0.25">
      <c r="A2378" s="243">
        <v>44166</v>
      </c>
      <c r="B2378" s="218" t="s">
        <v>282</v>
      </c>
      <c r="C2378" s="217" t="s">
        <v>224</v>
      </c>
      <c r="D2378" s="219">
        <v>44186</v>
      </c>
      <c r="E2378" s="220" t="s">
        <v>76</v>
      </c>
      <c r="F2378" s="218" t="s">
        <v>822</v>
      </c>
      <c r="G2378" s="218"/>
      <c r="H2378" s="229">
        <v>23000</v>
      </c>
      <c r="I2378" s="229"/>
      <c r="J2378" s="229"/>
      <c r="K2378" s="218"/>
    </row>
    <row r="2379" spans="1:11" x14ac:dyDescent="0.25">
      <c r="A2379" s="243">
        <v>44166</v>
      </c>
      <c r="B2379" s="218" t="s">
        <v>282</v>
      </c>
      <c r="C2379" s="217" t="s">
        <v>224</v>
      </c>
      <c r="D2379" s="219">
        <v>44187</v>
      </c>
      <c r="E2379" s="220" t="s">
        <v>76</v>
      </c>
      <c r="F2379" s="218" t="s">
        <v>127</v>
      </c>
      <c r="G2379" s="218"/>
      <c r="H2379" s="229">
        <v>23113</v>
      </c>
      <c r="I2379" s="229"/>
      <c r="J2379" s="229"/>
      <c r="K2379" s="218"/>
    </row>
    <row r="2380" spans="1:11" x14ac:dyDescent="0.25">
      <c r="A2380" s="243">
        <v>44166</v>
      </c>
      <c r="B2380" s="218" t="s">
        <v>282</v>
      </c>
      <c r="C2380" s="217" t="s">
        <v>224</v>
      </c>
      <c r="D2380" s="219">
        <v>44188</v>
      </c>
      <c r="E2380" s="220" t="s">
        <v>76</v>
      </c>
      <c r="F2380" s="218" t="s">
        <v>1461</v>
      </c>
      <c r="G2380" s="218"/>
      <c r="H2380" s="229">
        <v>161073</v>
      </c>
      <c r="I2380" s="229"/>
      <c r="J2380" s="229"/>
      <c r="K2380" s="218"/>
    </row>
    <row r="2381" spans="1:11" x14ac:dyDescent="0.25">
      <c r="A2381" s="243">
        <v>44166</v>
      </c>
      <c r="B2381" s="218" t="s">
        <v>282</v>
      </c>
      <c r="C2381" s="217" t="s">
        <v>224</v>
      </c>
      <c r="D2381" s="219">
        <v>44193</v>
      </c>
      <c r="E2381" s="220" t="s">
        <v>76</v>
      </c>
      <c r="F2381" s="218" t="s">
        <v>3</v>
      </c>
      <c r="G2381" s="218"/>
      <c r="H2381" s="229">
        <v>23000</v>
      </c>
      <c r="I2381" s="229"/>
      <c r="J2381" s="229"/>
      <c r="K2381" s="218"/>
    </row>
    <row r="2382" spans="1:11" x14ac:dyDescent="0.25">
      <c r="A2382" s="243">
        <v>44166</v>
      </c>
      <c r="B2382" s="218" t="s">
        <v>282</v>
      </c>
      <c r="C2382" s="217" t="s">
        <v>224</v>
      </c>
      <c r="D2382" s="219">
        <v>44193</v>
      </c>
      <c r="E2382" s="220" t="s">
        <v>76</v>
      </c>
      <c r="F2382" s="218" t="s">
        <v>135</v>
      </c>
      <c r="G2382" s="218"/>
      <c r="H2382" s="229">
        <v>23000</v>
      </c>
      <c r="I2382" s="229"/>
      <c r="J2382" s="229"/>
      <c r="K2382" s="218"/>
    </row>
    <row r="2383" spans="1:11" x14ac:dyDescent="0.25">
      <c r="A2383" s="243">
        <v>44166</v>
      </c>
      <c r="B2383" s="218" t="s">
        <v>282</v>
      </c>
      <c r="C2383" s="217" t="s">
        <v>224</v>
      </c>
      <c r="D2383" s="219">
        <v>44193</v>
      </c>
      <c r="E2383" s="220" t="s">
        <v>76</v>
      </c>
      <c r="F2383" s="218" t="s">
        <v>93</v>
      </c>
      <c r="G2383" s="218"/>
      <c r="H2383" s="229">
        <v>23000</v>
      </c>
      <c r="I2383" s="229"/>
      <c r="J2383" s="229"/>
      <c r="K2383" s="218"/>
    </row>
    <row r="2384" spans="1:11" x14ac:dyDescent="0.25">
      <c r="A2384" s="243">
        <v>44166</v>
      </c>
      <c r="B2384" s="218" t="s">
        <v>282</v>
      </c>
      <c r="C2384" s="217" t="s">
        <v>224</v>
      </c>
      <c r="D2384" s="219">
        <v>44193</v>
      </c>
      <c r="E2384" s="220" t="s">
        <v>76</v>
      </c>
      <c r="F2384" s="218" t="s">
        <v>9</v>
      </c>
      <c r="G2384" s="218"/>
      <c r="H2384" s="229">
        <v>23000</v>
      </c>
      <c r="I2384" s="229"/>
      <c r="J2384" s="229"/>
      <c r="K2384" s="218"/>
    </row>
    <row r="2385" spans="1:12" x14ac:dyDescent="0.25">
      <c r="A2385" s="243">
        <v>44166</v>
      </c>
      <c r="B2385" s="218" t="s">
        <v>282</v>
      </c>
      <c r="C2385" s="217" t="s">
        <v>224</v>
      </c>
      <c r="D2385" s="219">
        <v>44193</v>
      </c>
      <c r="E2385" s="220" t="s">
        <v>76</v>
      </c>
      <c r="F2385" s="218" t="s">
        <v>131</v>
      </c>
      <c r="G2385" s="218"/>
      <c r="H2385" s="229">
        <v>23000</v>
      </c>
      <c r="I2385" s="229"/>
      <c r="J2385" s="229"/>
      <c r="K2385" s="218"/>
    </row>
    <row r="2386" spans="1:12" x14ac:dyDescent="0.25">
      <c r="A2386" s="243">
        <v>44166</v>
      </c>
      <c r="B2386" s="218" t="s">
        <v>282</v>
      </c>
      <c r="C2386" s="217" t="s">
        <v>224</v>
      </c>
      <c r="D2386" s="219">
        <v>44193</v>
      </c>
      <c r="E2386" s="220" t="s">
        <v>76</v>
      </c>
      <c r="F2386" s="218" t="s">
        <v>1085</v>
      </c>
      <c r="G2386" s="218"/>
      <c r="H2386" s="229">
        <v>23000</v>
      </c>
      <c r="I2386" s="229"/>
      <c r="J2386" s="229"/>
      <c r="K2386" s="218"/>
    </row>
    <row r="2387" spans="1:12" x14ac:dyDescent="0.25">
      <c r="A2387" s="243">
        <v>44166</v>
      </c>
      <c r="B2387" s="218" t="s">
        <v>282</v>
      </c>
      <c r="C2387" s="217" t="s">
        <v>224</v>
      </c>
      <c r="D2387" s="219">
        <v>44193</v>
      </c>
      <c r="E2387" s="220" t="s">
        <v>76</v>
      </c>
      <c r="F2387" s="218" t="s">
        <v>18</v>
      </c>
      <c r="G2387" s="218"/>
      <c r="H2387" s="229">
        <v>23080</v>
      </c>
      <c r="I2387" s="229"/>
      <c r="J2387" s="229"/>
      <c r="K2387" s="218"/>
    </row>
    <row r="2388" spans="1:12" x14ac:dyDescent="0.25">
      <c r="A2388" s="243">
        <v>44166</v>
      </c>
      <c r="B2388" s="218" t="s">
        <v>282</v>
      </c>
      <c r="C2388" s="217" t="s">
        <v>224</v>
      </c>
      <c r="D2388" s="219">
        <v>44193</v>
      </c>
      <c r="E2388" s="220" t="s">
        <v>76</v>
      </c>
      <c r="F2388" s="218" t="s">
        <v>1446</v>
      </c>
      <c r="G2388" s="218"/>
      <c r="H2388" s="229">
        <v>23102</v>
      </c>
      <c r="I2388" s="229"/>
      <c r="J2388" s="229"/>
      <c r="K2388" s="218"/>
    </row>
    <row r="2389" spans="1:12" x14ac:dyDescent="0.25">
      <c r="A2389" s="243">
        <v>44166</v>
      </c>
      <c r="B2389" s="218" t="s">
        <v>282</v>
      </c>
      <c r="C2389" s="217" t="s">
        <v>224</v>
      </c>
      <c r="D2389" s="219">
        <v>44193</v>
      </c>
      <c r="E2389" s="220" t="s">
        <v>239</v>
      </c>
      <c r="F2389" s="218" t="s">
        <v>21</v>
      </c>
      <c r="G2389" s="218"/>
      <c r="H2389" s="229">
        <v>23109</v>
      </c>
      <c r="I2389" s="229"/>
      <c r="J2389" s="229"/>
      <c r="K2389" s="218"/>
    </row>
    <row r="2390" spans="1:12" x14ac:dyDescent="0.25">
      <c r="A2390" s="243">
        <v>44166</v>
      </c>
      <c r="B2390" s="218" t="s">
        <v>282</v>
      </c>
      <c r="C2390" s="217" t="s">
        <v>224</v>
      </c>
      <c r="D2390" s="219">
        <v>44193</v>
      </c>
      <c r="E2390" s="220" t="s">
        <v>76</v>
      </c>
      <c r="F2390" s="218" t="s">
        <v>430</v>
      </c>
      <c r="G2390" s="218"/>
      <c r="H2390" s="229">
        <v>46000</v>
      </c>
      <c r="I2390" s="229"/>
      <c r="J2390" s="229"/>
      <c r="K2390" s="218"/>
    </row>
    <row r="2391" spans="1:12" x14ac:dyDescent="0.25">
      <c r="A2391" s="243">
        <v>44166</v>
      </c>
      <c r="B2391" s="218" t="s">
        <v>282</v>
      </c>
      <c r="C2391" s="217" t="s">
        <v>224</v>
      </c>
      <c r="D2391" s="219">
        <v>44193</v>
      </c>
      <c r="E2391" s="220" t="s">
        <v>76</v>
      </c>
      <c r="F2391" s="218" t="s">
        <v>260</v>
      </c>
      <c r="G2391" s="218"/>
      <c r="H2391" s="229">
        <v>69000</v>
      </c>
      <c r="I2391" s="229"/>
      <c r="J2391" s="229"/>
      <c r="K2391" s="218"/>
    </row>
    <row r="2392" spans="1:12" x14ac:dyDescent="0.25">
      <c r="A2392" s="243">
        <v>44166</v>
      </c>
      <c r="B2392" s="218" t="s">
        <v>282</v>
      </c>
      <c r="C2392" s="217" t="s">
        <v>224</v>
      </c>
      <c r="D2392" s="219">
        <v>44193</v>
      </c>
      <c r="E2392" s="220" t="s">
        <v>76</v>
      </c>
      <c r="F2392" s="218" t="s">
        <v>509</v>
      </c>
      <c r="G2392" s="218"/>
      <c r="H2392" s="229">
        <v>161000</v>
      </c>
      <c r="I2392" s="229"/>
      <c r="J2392" s="229"/>
      <c r="K2392" s="218"/>
    </row>
    <row r="2393" spans="1:12" x14ac:dyDescent="0.25">
      <c r="A2393" s="243">
        <v>44166</v>
      </c>
      <c r="B2393" s="218" t="s">
        <v>282</v>
      </c>
      <c r="C2393" s="217" t="s">
        <v>224</v>
      </c>
      <c r="D2393" s="219">
        <v>44195</v>
      </c>
      <c r="E2393" s="220" t="s">
        <v>76</v>
      </c>
      <c r="F2393" s="218" t="s">
        <v>1413</v>
      </c>
      <c r="G2393" s="218"/>
      <c r="H2393" s="229">
        <v>23000</v>
      </c>
      <c r="I2393" s="229"/>
      <c r="J2393" s="229"/>
      <c r="K2393" s="218"/>
    </row>
    <row r="2394" spans="1:12" x14ac:dyDescent="0.25">
      <c r="A2394" s="243">
        <v>44166</v>
      </c>
      <c r="B2394" s="218" t="s">
        <v>282</v>
      </c>
      <c r="C2394" s="217" t="s">
        <v>224</v>
      </c>
      <c r="D2394" s="219">
        <v>44195</v>
      </c>
      <c r="E2394" s="220" t="s">
        <v>76</v>
      </c>
      <c r="F2394" s="218" t="s">
        <v>1462</v>
      </c>
      <c r="G2394" s="218"/>
      <c r="H2394" s="229">
        <v>23000</v>
      </c>
      <c r="I2394" s="229"/>
      <c r="J2394" s="229"/>
      <c r="K2394" s="218"/>
    </row>
    <row r="2395" spans="1:12" x14ac:dyDescent="0.25">
      <c r="A2395" s="243">
        <v>44166</v>
      </c>
      <c r="B2395" s="218" t="s">
        <v>282</v>
      </c>
      <c r="C2395" s="217" t="s">
        <v>224</v>
      </c>
      <c r="D2395" s="219">
        <v>44195</v>
      </c>
      <c r="E2395" s="220" t="s">
        <v>76</v>
      </c>
      <c r="F2395" s="218" t="s">
        <v>14</v>
      </c>
      <c r="G2395" s="218"/>
      <c r="H2395" s="229">
        <v>23000</v>
      </c>
      <c r="I2395" s="229"/>
      <c r="J2395" s="229"/>
      <c r="K2395" s="218"/>
    </row>
    <row r="2396" spans="1:12" x14ac:dyDescent="0.25">
      <c r="A2396" s="243">
        <v>44166</v>
      </c>
      <c r="B2396" s="218" t="s">
        <v>282</v>
      </c>
      <c r="C2396" s="217" t="s">
        <v>224</v>
      </c>
      <c r="D2396" s="219">
        <v>44195</v>
      </c>
      <c r="E2396" s="220" t="s">
        <v>76</v>
      </c>
      <c r="F2396" s="218" t="s">
        <v>313</v>
      </c>
      <c r="G2396" s="218"/>
      <c r="H2396" s="229">
        <v>23000</v>
      </c>
      <c r="I2396" s="229"/>
      <c r="J2396" s="229"/>
      <c r="K2396" s="218"/>
    </row>
    <row r="2397" spans="1:12" x14ac:dyDescent="0.25">
      <c r="A2397" s="243">
        <v>44166</v>
      </c>
      <c r="B2397" s="37" t="s">
        <v>282</v>
      </c>
      <c r="C2397" s="69" t="s">
        <v>224</v>
      </c>
      <c r="D2397" s="65">
        <v>44195</v>
      </c>
      <c r="E2397" s="61" t="s">
        <v>239</v>
      </c>
      <c r="F2397" s="37" t="s">
        <v>505</v>
      </c>
      <c r="G2397" s="37"/>
      <c r="H2397" s="79">
        <v>69000</v>
      </c>
      <c r="I2397" s="79">
        <f>SUM(H1857:H2397)</f>
        <v>57956387</v>
      </c>
      <c r="J2397" s="79"/>
      <c r="K2397" s="37"/>
      <c r="L2397" s="1">
        <f>SUM(I1857:I2397)</f>
        <v>114074418</v>
      </c>
    </row>
    <row r="2398" spans="1:12" x14ac:dyDescent="0.25">
      <c r="A2398" s="243">
        <v>44197</v>
      </c>
      <c r="B2398" s="37" t="s">
        <v>282</v>
      </c>
      <c r="C2398" s="69" t="s">
        <v>224</v>
      </c>
      <c r="D2398" s="65">
        <v>44200</v>
      </c>
      <c r="E2398" s="61" t="s">
        <v>76</v>
      </c>
      <c r="F2398" s="37" t="s">
        <v>1652</v>
      </c>
      <c r="G2398" s="37">
        <v>0</v>
      </c>
      <c r="H2398" s="79">
        <v>23000</v>
      </c>
      <c r="I2398" s="79"/>
      <c r="J2398" s="79"/>
      <c r="K2398" s="37"/>
      <c r="L2398" s="1"/>
    </row>
    <row r="2399" spans="1:12" x14ac:dyDescent="0.25">
      <c r="A2399" s="243">
        <v>44197</v>
      </c>
      <c r="B2399" s="37" t="s">
        <v>282</v>
      </c>
      <c r="C2399" s="69" t="s">
        <v>224</v>
      </c>
      <c r="D2399" s="65">
        <v>44200</v>
      </c>
      <c r="E2399" s="61" t="s">
        <v>76</v>
      </c>
      <c r="F2399" s="37" t="s">
        <v>410</v>
      </c>
      <c r="G2399" s="37"/>
      <c r="H2399" s="79">
        <v>290000</v>
      </c>
      <c r="I2399" s="79"/>
      <c r="J2399" s="79"/>
      <c r="K2399" s="37"/>
      <c r="L2399" s="1"/>
    </row>
    <row r="2400" spans="1:12" x14ac:dyDescent="0.25">
      <c r="A2400" s="243">
        <v>44197</v>
      </c>
      <c r="B2400" s="37" t="s">
        <v>282</v>
      </c>
      <c r="C2400" s="69" t="s">
        <v>224</v>
      </c>
      <c r="D2400" s="65">
        <v>44200</v>
      </c>
      <c r="E2400" s="61" t="s">
        <v>76</v>
      </c>
      <c r="F2400" s="37" t="s">
        <v>198</v>
      </c>
      <c r="G2400" s="37"/>
      <c r="H2400" s="79">
        <v>23000</v>
      </c>
      <c r="I2400" s="79"/>
      <c r="J2400" s="79"/>
      <c r="K2400" s="37"/>
      <c r="L2400" s="1"/>
    </row>
    <row r="2401" spans="1:12" x14ac:dyDescent="0.25">
      <c r="A2401" s="243">
        <v>44197</v>
      </c>
      <c r="B2401" s="37" t="s">
        <v>282</v>
      </c>
      <c r="C2401" s="69" t="s">
        <v>224</v>
      </c>
      <c r="D2401" s="65">
        <v>44200</v>
      </c>
      <c r="E2401" s="61" t="s">
        <v>76</v>
      </c>
      <c r="F2401" s="37" t="s">
        <v>140</v>
      </c>
      <c r="G2401" s="37"/>
      <c r="H2401" s="79">
        <v>23096</v>
      </c>
      <c r="I2401" s="79"/>
      <c r="J2401" s="79"/>
      <c r="K2401" s="37"/>
      <c r="L2401" s="1"/>
    </row>
    <row r="2402" spans="1:12" x14ac:dyDescent="0.25">
      <c r="A2402" s="243">
        <v>44197</v>
      </c>
      <c r="B2402" s="37" t="s">
        <v>282</v>
      </c>
      <c r="C2402" s="69" t="s">
        <v>224</v>
      </c>
      <c r="D2402" s="65">
        <v>44200</v>
      </c>
      <c r="E2402" s="61" t="s">
        <v>76</v>
      </c>
      <c r="F2402" s="37" t="s">
        <v>4</v>
      </c>
      <c r="G2402" s="37"/>
      <c r="H2402" s="79">
        <v>23000</v>
      </c>
      <c r="I2402" s="79"/>
      <c r="J2402" s="79"/>
      <c r="K2402" s="37"/>
      <c r="L2402" s="1"/>
    </row>
    <row r="2403" spans="1:12" x14ac:dyDescent="0.25">
      <c r="A2403" s="243">
        <v>44197</v>
      </c>
      <c r="B2403" s="37" t="s">
        <v>282</v>
      </c>
      <c r="C2403" s="69" t="s">
        <v>224</v>
      </c>
      <c r="D2403" s="65">
        <v>44200</v>
      </c>
      <c r="E2403" s="61" t="s">
        <v>76</v>
      </c>
      <c r="F2403" s="37" t="s">
        <v>654</v>
      </c>
      <c r="G2403" s="37"/>
      <c r="H2403" s="79">
        <v>115000</v>
      </c>
      <c r="I2403" s="79"/>
      <c r="J2403" s="79"/>
      <c r="K2403" s="37"/>
      <c r="L2403" s="1"/>
    </row>
    <row r="2404" spans="1:12" x14ac:dyDescent="0.25">
      <c r="A2404" s="243">
        <v>44197</v>
      </c>
      <c r="B2404" s="37" t="s">
        <v>282</v>
      </c>
      <c r="C2404" s="69" t="s">
        <v>224</v>
      </c>
      <c r="D2404" s="65">
        <v>44200</v>
      </c>
      <c r="E2404" s="61" t="s">
        <v>76</v>
      </c>
      <c r="F2404" s="37" t="s">
        <v>1653</v>
      </c>
      <c r="G2404" s="37"/>
      <c r="H2404" s="79">
        <v>6000</v>
      </c>
      <c r="I2404" s="79"/>
      <c r="J2404" s="79"/>
      <c r="K2404" s="37"/>
      <c r="L2404" s="1"/>
    </row>
    <row r="2405" spans="1:12" x14ac:dyDescent="0.25">
      <c r="A2405" s="243">
        <v>44197</v>
      </c>
      <c r="B2405" s="37" t="s">
        <v>282</v>
      </c>
      <c r="C2405" s="69" t="s">
        <v>224</v>
      </c>
      <c r="D2405" s="65">
        <v>44200</v>
      </c>
      <c r="E2405" s="61" t="s">
        <v>76</v>
      </c>
      <c r="F2405" s="37" t="s">
        <v>1653</v>
      </c>
      <c r="G2405" s="37"/>
      <c r="H2405" s="79">
        <v>23000</v>
      </c>
      <c r="I2405" s="79"/>
      <c r="J2405" s="79"/>
      <c r="K2405" s="37"/>
      <c r="L2405" s="1"/>
    </row>
    <row r="2406" spans="1:12" x14ac:dyDescent="0.25">
      <c r="A2406" s="243">
        <v>44197</v>
      </c>
      <c r="B2406" s="37" t="s">
        <v>282</v>
      </c>
      <c r="C2406" s="69" t="s">
        <v>224</v>
      </c>
      <c r="D2406" s="65">
        <v>44200</v>
      </c>
      <c r="E2406" s="61" t="s">
        <v>76</v>
      </c>
      <c r="F2406" s="37" t="s">
        <v>1654</v>
      </c>
      <c r="G2406" s="37"/>
      <c r="H2406" s="79">
        <v>42830</v>
      </c>
      <c r="I2406" s="79"/>
      <c r="J2406" s="79"/>
      <c r="K2406" s="37"/>
      <c r="L2406" s="1"/>
    </row>
    <row r="2407" spans="1:12" x14ac:dyDescent="0.25">
      <c r="A2407" s="243">
        <v>44197</v>
      </c>
      <c r="B2407" s="37" t="s">
        <v>282</v>
      </c>
      <c r="C2407" s="69" t="s">
        <v>224</v>
      </c>
      <c r="D2407" s="65">
        <v>44200</v>
      </c>
      <c r="E2407" s="61" t="s">
        <v>239</v>
      </c>
      <c r="F2407" s="37" t="s">
        <v>407</v>
      </c>
      <c r="G2407" s="37"/>
      <c r="H2407" s="79">
        <v>23000</v>
      </c>
      <c r="I2407" s="79"/>
      <c r="J2407" s="79"/>
      <c r="K2407" s="37"/>
      <c r="L2407" s="1"/>
    </row>
    <row r="2408" spans="1:12" x14ac:dyDescent="0.25">
      <c r="A2408" s="243">
        <v>44197</v>
      </c>
      <c r="B2408" s="37" t="s">
        <v>282</v>
      </c>
      <c r="C2408" s="69" t="s">
        <v>224</v>
      </c>
      <c r="D2408" s="65">
        <v>44200</v>
      </c>
      <c r="E2408" s="61" t="s">
        <v>76</v>
      </c>
      <c r="F2408" s="37" t="s">
        <v>417</v>
      </c>
      <c r="G2408" s="37"/>
      <c r="H2408" s="79">
        <v>23000</v>
      </c>
      <c r="I2408" s="79"/>
      <c r="J2408" s="79"/>
      <c r="K2408" s="37"/>
      <c r="L2408" s="1"/>
    </row>
    <row r="2409" spans="1:12" x14ac:dyDescent="0.25">
      <c r="A2409" s="243">
        <v>44197</v>
      </c>
      <c r="B2409" s="37" t="s">
        <v>282</v>
      </c>
      <c r="C2409" s="69" t="s">
        <v>224</v>
      </c>
      <c r="D2409" s="65">
        <v>44200</v>
      </c>
      <c r="E2409" s="61" t="s">
        <v>76</v>
      </c>
      <c r="F2409" s="37" t="s">
        <v>27</v>
      </c>
      <c r="G2409" s="37"/>
      <c r="H2409" s="79">
        <v>138000</v>
      </c>
      <c r="I2409" s="79"/>
      <c r="J2409" s="79"/>
      <c r="K2409" s="37"/>
      <c r="L2409" s="1"/>
    </row>
    <row r="2410" spans="1:12" x14ac:dyDescent="0.25">
      <c r="A2410" s="243">
        <v>44197</v>
      </c>
      <c r="B2410" s="37" t="s">
        <v>282</v>
      </c>
      <c r="C2410" s="69" t="s">
        <v>224</v>
      </c>
      <c r="D2410" s="65">
        <v>44200</v>
      </c>
      <c r="E2410" s="61" t="s">
        <v>76</v>
      </c>
      <c r="F2410" s="37" t="s">
        <v>464</v>
      </c>
      <c r="G2410" s="37"/>
      <c r="H2410" s="79">
        <v>23000</v>
      </c>
      <c r="I2410" s="79"/>
      <c r="J2410" s="79"/>
      <c r="K2410" s="37"/>
      <c r="L2410" s="1"/>
    </row>
    <row r="2411" spans="1:12" x14ac:dyDescent="0.25">
      <c r="A2411" s="243">
        <v>44197</v>
      </c>
      <c r="B2411" s="37" t="s">
        <v>282</v>
      </c>
      <c r="C2411" s="69" t="s">
        <v>224</v>
      </c>
      <c r="D2411" s="65">
        <v>44201</v>
      </c>
      <c r="E2411" s="61" t="s">
        <v>76</v>
      </c>
      <c r="F2411" s="37" t="s">
        <v>1655</v>
      </c>
      <c r="G2411" s="37"/>
      <c r="H2411" s="79">
        <v>115000</v>
      </c>
      <c r="I2411" s="79"/>
      <c r="J2411" s="79"/>
      <c r="K2411" s="37"/>
      <c r="L2411" s="1"/>
    </row>
    <row r="2412" spans="1:12" x14ac:dyDescent="0.25">
      <c r="A2412" s="243">
        <v>44197</v>
      </c>
      <c r="B2412" s="37" t="s">
        <v>282</v>
      </c>
      <c r="C2412" s="69" t="s">
        <v>224</v>
      </c>
      <c r="D2412" s="65">
        <v>44201</v>
      </c>
      <c r="E2412" s="61" t="s">
        <v>239</v>
      </c>
      <c r="F2412" s="37" t="s">
        <v>13</v>
      </c>
      <c r="G2412" s="37"/>
      <c r="H2412" s="79">
        <v>23000</v>
      </c>
      <c r="I2412" s="79"/>
      <c r="J2412" s="79"/>
      <c r="K2412" s="37"/>
      <c r="L2412" s="1"/>
    </row>
    <row r="2413" spans="1:12" x14ac:dyDescent="0.25">
      <c r="A2413" s="243">
        <v>44197</v>
      </c>
      <c r="B2413" s="37" t="s">
        <v>282</v>
      </c>
      <c r="C2413" s="69" t="s">
        <v>224</v>
      </c>
      <c r="D2413" s="65">
        <v>44201</v>
      </c>
      <c r="E2413" s="61" t="s">
        <v>239</v>
      </c>
      <c r="F2413" s="37" t="s">
        <v>132</v>
      </c>
      <c r="G2413" s="37"/>
      <c r="H2413" s="79">
        <v>23100</v>
      </c>
      <c r="I2413" s="79"/>
      <c r="J2413" s="79"/>
      <c r="K2413" s="37"/>
      <c r="L2413" s="1"/>
    </row>
    <row r="2414" spans="1:12" x14ac:dyDescent="0.25">
      <c r="A2414" s="243">
        <v>44197</v>
      </c>
      <c r="B2414" s="37" t="s">
        <v>282</v>
      </c>
      <c r="C2414" s="69" t="s">
        <v>224</v>
      </c>
      <c r="D2414" s="65">
        <v>44203</v>
      </c>
      <c r="E2414" s="61" t="s">
        <v>76</v>
      </c>
      <c r="F2414" s="37" t="s">
        <v>261</v>
      </c>
      <c r="G2414" s="37"/>
      <c r="H2414" s="79">
        <v>46000</v>
      </c>
      <c r="I2414" s="79"/>
      <c r="J2414" s="79"/>
      <c r="K2414" s="37"/>
      <c r="L2414" s="1"/>
    </row>
    <row r="2415" spans="1:12" x14ac:dyDescent="0.25">
      <c r="A2415" s="243">
        <v>44197</v>
      </c>
      <c r="B2415" s="37" t="s">
        <v>282</v>
      </c>
      <c r="C2415" s="69" t="s">
        <v>224</v>
      </c>
      <c r="D2415" s="65">
        <v>44204</v>
      </c>
      <c r="E2415" s="61" t="s">
        <v>76</v>
      </c>
      <c r="F2415" s="37" t="s">
        <v>413</v>
      </c>
      <c r="G2415" s="37"/>
      <c r="H2415" s="79">
        <v>46000</v>
      </c>
      <c r="I2415" s="79"/>
      <c r="J2415" s="79"/>
      <c r="K2415" s="37"/>
      <c r="L2415" s="1"/>
    </row>
    <row r="2416" spans="1:12" x14ac:dyDescent="0.25">
      <c r="A2416" s="243">
        <v>44197</v>
      </c>
      <c r="B2416" s="37" t="s">
        <v>282</v>
      </c>
      <c r="C2416" s="69" t="s">
        <v>224</v>
      </c>
      <c r="D2416" s="65">
        <v>44204</v>
      </c>
      <c r="E2416" s="61" t="s">
        <v>76</v>
      </c>
      <c r="F2416" s="37" t="s">
        <v>206</v>
      </c>
      <c r="G2416" s="37"/>
      <c r="H2416" s="79">
        <v>20000</v>
      </c>
      <c r="I2416" s="79"/>
      <c r="J2416" s="79"/>
      <c r="K2416" s="37"/>
      <c r="L2416" s="1"/>
    </row>
    <row r="2417" spans="1:12" x14ac:dyDescent="0.25">
      <c r="A2417" s="243">
        <v>44197</v>
      </c>
      <c r="B2417" s="37" t="s">
        <v>282</v>
      </c>
      <c r="C2417" s="69" t="s">
        <v>224</v>
      </c>
      <c r="D2417" s="65">
        <v>44207</v>
      </c>
      <c r="E2417" s="61" t="s">
        <v>76</v>
      </c>
      <c r="F2417" s="37" t="s">
        <v>635</v>
      </c>
      <c r="G2417" s="37"/>
      <c r="H2417" s="79">
        <v>46000</v>
      </c>
      <c r="I2417" s="79"/>
      <c r="J2417" s="79"/>
      <c r="K2417" s="37"/>
      <c r="L2417" s="1"/>
    </row>
    <row r="2418" spans="1:12" x14ac:dyDescent="0.25">
      <c r="A2418" s="243">
        <v>44197</v>
      </c>
      <c r="B2418" s="37" t="s">
        <v>282</v>
      </c>
      <c r="C2418" s="69" t="s">
        <v>224</v>
      </c>
      <c r="D2418" s="65">
        <v>44207</v>
      </c>
      <c r="E2418" s="61" t="s">
        <v>76</v>
      </c>
      <c r="F2418" s="37" t="s">
        <v>421</v>
      </c>
      <c r="G2418" s="37"/>
      <c r="H2418" s="79">
        <v>138000</v>
      </c>
      <c r="I2418" s="79"/>
      <c r="J2418" s="79"/>
      <c r="K2418" s="37"/>
      <c r="L2418" s="1"/>
    </row>
    <row r="2419" spans="1:12" x14ac:dyDescent="0.25">
      <c r="A2419" s="243">
        <v>44197</v>
      </c>
      <c r="B2419" s="37" t="s">
        <v>282</v>
      </c>
      <c r="C2419" s="69" t="s">
        <v>224</v>
      </c>
      <c r="D2419" s="65">
        <v>44208</v>
      </c>
      <c r="E2419" s="61" t="s">
        <v>76</v>
      </c>
      <c r="F2419" s="37" t="s">
        <v>1085</v>
      </c>
      <c r="G2419" s="37"/>
      <c r="H2419" s="79">
        <v>23000</v>
      </c>
      <c r="I2419" s="79"/>
      <c r="J2419" s="79"/>
      <c r="K2419" s="37"/>
      <c r="L2419" s="1"/>
    </row>
    <row r="2420" spans="1:12" x14ac:dyDescent="0.25">
      <c r="A2420" s="243">
        <v>44197</v>
      </c>
      <c r="B2420" s="37" t="s">
        <v>282</v>
      </c>
      <c r="C2420" s="69" t="s">
        <v>224</v>
      </c>
      <c r="D2420" s="65">
        <v>44209</v>
      </c>
      <c r="E2420" s="61" t="s">
        <v>76</v>
      </c>
      <c r="F2420" s="37" t="s">
        <v>418</v>
      </c>
      <c r="G2420" s="37"/>
      <c r="H2420" s="79">
        <v>46000</v>
      </c>
      <c r="I2420" s="79"/>
      <c r="J2420" s="79"/>
      <c r="K2420" s="37"/>
      <c r="L2420" s="1"/>
    </row>
    <row r="2421" spans="1:12" x14ac:dyDescent="0.25">
      <c r="A2421" s="243">
        <v>44197</v>
      </c>
      <c r="B2421" s="37" t="s">
        <v>282</v>
      </c>
      <c r="C2421" s="69" t="s">
        <v>224</v>
      </c>
      <c r="D2421" s="65">
        <v>44210</v>
      </c>
      <c r="E2421" s="61" t="s">
        <v>76</v>
      </c>
      <c r="F2421" s="37" t="s">
        <v>80</v>
      </c>
      <c r="G2421" s="37"/>
      <c r="H2421" s="79">
        <v>23000</v>
      </c>
      <c r="I2421" s="79"/>
      <c r="J2421" s="79"/>
      <c r="K2421" s="37"/>
      <c r="L2421" s="1"/>
    </row>
    <row r="2422" spans="1:12" x14ac:dyDescent="0.25">
      <c r="A2422" s="243">
        <v>44197</v>
      </c>
      <c r="B2422" s="37" t="s">
        <v>282</v>
      </c>
      <c r="C2422" s="69" t="s">
        <v>224</v>
      </c>
      <c r="D2422" s="65">
        <v>44211</v>
      </c>
      <c r="E2422" s="61" t="s">
        <v>76</v>
      </c>
      <c r="F2422" s="37" t="s">
        <v>1656</v>
      </c>
      <c r="G2422" s="37"/>
      <c r="H2422" s="79">
        <v>250000</v>
      </c>
      <c r="I2422" s="79"/>
      <c r="J2422" s="79"/>
      <c r="K2422" s="37"/>
      <c r="L2422" s="1"/>
    </row>
    <row r="2423" spans="1:12" x14ac:dyDescent="0.25">
      <c r="A2423" s="243">
        <v>44197</v>
      </c>
      <c r="B2423" s="37" t="s">
        <v>282</v>
      </c>
      <c r="C2423" s="69" t="s">
        <v>224</v>
      </c>
      <c r="D2423" s="65">
        <v>44211</v>
      </c>
      <c r="E2423" s="61" t="s">
        <v>76</v>
      </c>
      <c r="F2423" s="37" t="s">
        <v>1656</v>
      </c>
      <c r="G2423" s="37"/>
      <c r="H2423" s="79">
        <v>288000</v>
      </c>
      <c r="I2423" s="79"/>
      <c r="J2423" s="79"/>
      <c r="K2423" s="37"/>
      <c r="L2423" s="1"/>
    </row>
    <row r="2424" spans="1:12" x14ac:dyDescent="0.25">
      <c r="A2424" s="243">
        <v>44197</v>
      </c>
      <c r="B2424" s="37" t="s">
        <v>282</v>
      </c>
      <c r="C2424" s="69" t="s">
        <v>224</v>
      </c>
      <c r="D2424" s="65">
        <v>44211</v>
      </c>
      <c r="E2424" s="61" t="s">
        <v>239</v>
      </c>
      <c r="F2424" s="37" t="s">
        <v>637</v>
      </c>
      <c r="G2424" s="37"/>
      <c r="H2424" s="79">
        <v>200110</v>
      </c>
      <c r="I2424" s="79"/>
      <c r="J2424" s="79"/>
      <c r="K2424" s="37"/>
      <c r="L2424" s="1"/>
    </row>
    <row r="2425" spans="1:12" x14ac:dyDescent="0.25">
      <c r="A2425" s="243">
        <v>44197</v>
      </c>
      <c r="B2425" s="37" t="s">
        <v>282</v>
      </c>
      <c r="C2425" s="69" t="s">
        <v>224</v>
      </c>
      <c r="D2425" s="65">
        <v>44215</v>
      </c>
      <c r="E2425" s="61" t="s">
        <v>76</v>
      </c>
      <c r="F2425" s="37" t="s">
        <v>1657</v>
      </c>
      <c r="G2425" s="37"/>
      <c r="H2425" s="79">
        <v>226000</v>
      </c>
      <c r="I2425" s="79"/>
      <c r="J2425" s="79"/>
      <c r="K2425" s="37"/>
      <c r="L2425" s="1"/>
    </row>
    <row r="2426" spans="1:12" x14ac:dyDescent="0.25">
      <c r="A2426" s="243">
        <v>44197</v>
      </c>
      <c r="B2426" s="37" t="s">
        <v>282</v>
      </c>
      <c r="C2426" s="69" t="s">
        <v>224</v>
      </c>
      <c r="D2426" s="65">
        <v>44215</v>
      </c>
      <c r="E2426" s="61" t="s">
        <v>76</v>
      </c>
      <c r="F2426" s="37" t="s">
        <v>1652</v>
      </c>
      <c r="G2426" s="37"/>
      <c r="H2426" s="79">
        <v>23000</v>
      </c>
      <c r="I2426" s="79"/>
      <c r="J2426" s="79"/>
      <c r="K2426" s="37"/>
      <c r="L2426" s="1"/>
    </row>
    <row r="2427" spans="1:12" x14ac:dyDescent="0.25">
      <c r="A2427" s="243">
        <v>44197</v>
      </c>
      <c r="B2427" s="37" t="s">
        <v>282</v>
      </c>
      <c r="C2427" s="69" t="s">
        <v>224</v>
      </c>
      <c r="D2427" s="65">
        <v>44215</v>
      </c>
      <c r="E2427" s="61" t="s">
        <v>76</v>
      </c>
      <c r="F2427" s="37" t="s">
        <v>127</v>
      </c>
      <c r="G2427" s="37"/>
      <c r="H2427" s="79">
        <v>23113</v>
      </c>
      <c r="I2427" s="79"/>
      <c r="J2427" s="79"/>
      <c r="K2427" s="37"/>
      <c r="L2427" s="1"/>
    </row>
    <row r="2428" spans="1:12" x14ac:dyDescent="0.25">
      <c r="A2428" s="243">
        <v>44197</v>
      </c>
      <c r="B2428" s="37" t="s">
        <v>282</v>
      </c>
      <c r="C2428" s="69" t="s">
        <v>224</v>
      </c>
      <c r="D2428" s="65">
        <v>44215</v>
      </c>
      <c r="E2428" s="61" t="s">
        <v>76</v>
      </c>
      <c r="F2428" s="37" t="s">
        <v>1658</v>
      </c>
      <c r="G2428" s="37"/>
      <c r="H2428" s="79">
        <v>300120</v>
      </c>
      <c r="I2428" s="79"/>
      <c r="J2428" s="79"/>
      <c r="K2428" s="37"/>
      <c r="L2428" s="1"/>
    </row>
    <row r="2429" spans="1:12" x14ac:dyDescent="0.25">
      <c r="A2429" s="243">
        <v>44197</v>
      </c>
      <c r="B2429" s="37" t="s">
        <v>282</v>
      </c>
      <c r="C2429" s="69" t="s">
        <v>224</v>
      </c>
      <c r="D2429" s="65">
        <v>44215</v>
      </c>
      <c r="E2429" s="61" t="s">
        <v>76</v>
      </c>
      <c r="F2429" s="37" t="s">
        <v>1653</v>
      </c>
      <c r="G2429" s="37"/>
      <c r="H2429" s="79">
        <v>23000</v>
      </c>
      <c r="I2429" s="79"/>
      <c r="J2429" s="79"/>
      <c r="K2429" s="37"/>
      <c r="L2429" s="1"/>
    </row>
    <row r="2430" spans="1:12" x14ac:dyDescent="0.25">
      <c r="A2430" s="243">
        <v>44197</v>
      </c>
      <c r="B2430" s="37" t="s">
        <v>282</v>
      </c>
      <c r="C2430" s="69" t="s">
        <v>224</v>
      </c>
      <c r="D2430" s="65">
        <v>44216</v>
      </c>
      <c r="E2430" s="61" t="s">
        <v>76</v>
      </c>
      <c r="F2430" s="37" t="s">
        <v>1656</v>
      </c>
      <c r="G2430" s="37"/>
      <c r="H2430" s="79">
        <v>38000</v>
      </c>
      <c r="I2430" s="79"/>
      <c r="J2430" s="79"/>
      <c r="K2430" s="37"/>
      <c r="L2430" s="1"/>
    </row>
    <row r="2431" spans="1:12" x14ac:dyDescent="0.25">
      <c r="A2431" s="243">
        <v>44197</v>
      </c>
      <c r="B2431" s="37" t="s">
        <v>282</v>
      </c>
      <c r="C2431" s="69" t="s">
        <v>224</v>
      </c>
      <c r="D2431" s="65">
        <v>44217</v>
      </c>
      <c r="E2431" s="61" t="s">
        <v>76</v>
      </c>
      <c r="F2431" s="37" t="s">
        <v>1659</v>
      </c>
      <c r="G2431" s="37"/>
      <c r="H2431" s="79">
        <v>184000</v>
      </c>
      <c r="I2431" s="79"/>
      <c r="J2431" s="79"/>
      <c r="K2431" s="37"/>
      <c r="L2431" s="1"/>
    </row>
    <row r="2432" spans="1:12" x14ac:dyDescent="0.25">
      <c r="A2432" s="243">
        <v>44197</v>
      </c>
      <c r="B2432" s="37" t="s">
        <v>282</v>
      </c>
      <c r="C2432" s="69" t="s">
        <v>224</v>
      </c>
      <c r="D2432" s="65">
        <v>44217</v>
      </c>
      <c r="E2432" s="61" t="s">
        <v>76</v>
      </c>
      <c r="F2432" s="37" t="s">
        <v>1660</v>
      </c>
      <c r="G2432" s="37"/>
      <c r="H2432" s="79">
        <v>100000</v>
      </c>
      <c r="I2432" s="79"/>
      <c r="J2432" s="79"/>
      <c r="K2432" s="37"/>
      <c r="L2432" s="1"/>
    </row>
    <row r="2433" spans="1:12" x14ac:dyDescent="0.25">
      <c r="A2433" s="243">
        <v>44197</v>
      </c>
      <c r="B2433" s="37" t="s">
        <v>282</v>
      </c>
      <c r="C2433" s="69" t="s">
        <v>224</v>
      </c>
      <c r="D2433" s="65">
        <v>44217</v>
      </c>
      <c r="E2433" s="61" t="s">
        <v>76</v>
      </c>
      <c r="F2433" s="37" t="s">
        <v>201</v>
      </c>
      <c r="G2433" s="37"/>
      <c r="H2433" s="79">
        <v>46000</v>
      </c>
      <c r="I2433" s="79"/>
      <c r="J2433" s="79"/>
      <c r="K2433" s="37"/>
      <c r="L2433" s="1"/>
    </row>
    <row r="2434" spans="1:12" x14ac:dyDescent="0.25">
      <c r="A2434" s="243">
        <v>44197</v>
      </c>
      <c r="B2434" s="37" t="s">
        <v>282</v>
      </c>
      <c r="C2434" s="69" t="s">
        <v>224</v>
      </c>
      <c r="D2434" s="65">
        <v>44217</v>
      </c>
      <c r="E2434" s="61" t="s">
        <v>76</v>
      </c>
      <c r="F2434" s="37" t="s">
        <v>83</v>
      </c>
      <c r="G2434" s="37"/>
      <c r="H2434" s="79">
        <v>161000</v>
      </c>
      <c r="I2434" s="79"/>
      <c r="J2434" s="79"/>
      <c r="K2434" s="37"/>
      <c r="L2434" s="1"/>
    </row>
    <row r="2435" spans="1:12" x14ac:dyDescent="0.25">
      <c r="A2435" s="243">
        <v>44197</v>
      </c>
      <c r="B2435" s="37" t="s">
        <v>282</v>
      </c>
      <c r="C2435" s="69" t="s">
        <v>224</v>
      </c>
      <c r="D2435" s="65">
        <v>44217</v>
      </c>
      <c r="E2435" s="61" t="s">
        <v>76</v>
      </c>
      <c r="F2435" s="37" t="s">
        <v>505</v>
      </c>
      <c r="G2435" s="37"/>
      <c r="H2435" s="79">
        <v>200000</v>
      </c>
      <c r="I2435" s="79"/>
      <c r="J2435" s="79"/>
      <c r="K2435" s="37"/>
      <c r="L2435" s="1"/>
    </row>
    <row r="2436" spans="1:12" x14ac:dyDescent="0.25">
      <c r="A2436" s="243">
        <v>44197</v>
      </c>
      <c r="B2436" s="37" t="s">
        <v>282</v>
      </c>
      <c r="C2436" s="69" t="s">
        <v>224</v>
      </c>
      <c r="D2436" s="65">
        <v>44218</v>
      </c>
      <c r="E2436" s="61" t="s">
        <v>76</v>
      </c>
      <c r="F2436" s="37" t="s">
        <v>1661</v>
      </c>
      <c r="G2436" s="37"/>
      <c r="H2436" s="79">
        <v>1674600</v>
      </c>
      <c r="I2436" s="79"/>
      <c r="J2436" s="79"/>
      <c r="K2436" s="37"/>
      <c r="L2436" s="1"/>
    </row>
    <row r="2437" spans="1:12" x14ac:dyDescent="0.25">
      <c r="A2437" s="243">
        <v>44197</v>
      </c>
      <c r="B2437" s="37" t="s">
        <v>282</v>
      </c>
      <c r="C2437" s="69" t="s">
        <v>224</v>
      </c>
      <c r="D2437" s="65">
        <v>44218</v>
      </c>
      <c r="E2437" s="61" t="s">
        <v>76</v>
      </c>
      <c r="F2437" s="37" t="s">
        <v>1662</v>
      </c>
      <c r="G2437" s="37"/>
      <c r="H2437" s="79">
        <v>276000</v>
      </c>
      <c r="I2437" s="79"/>
      <c r="J2437" s="79"/>
      <c r="K2437" s="37"/>
      <c r="L2437" s="1"/>
    </row>
    <row r="2438" spans="1:12" x14ac:dyDescent="0.25">
      <c r="A2438" s="243">
        <v>44197</v>
      </c>
      <c r="B2438" s="37" t="s">
        <v>282</v>
      </c>
      <c r="C2438" s="69" t="s">
        <v>224</v>
      </c>
      <c r="D2438" s="65">
        <v>44218</v>
      </c>
      <c r="E2438" s="61" t="s">
        <v>76</v>
      </c>
      <c r="F2438" s="37" t="s">
        <v>1663</v>
      </c>
      <c r="G2438" s="37"/>
      <c r="H2438" s="79">
        <v>276000</v>
      </c>
      <c r="I2438" s="79"/>
      <c r="J2438" s="79"/>
      <c r="K2438" s="37"/>
      <c r="L2438" s="1"/>
    </row>
    <row r="2439" spans="1:12" x14ac:dyDescent="0.25">
      <c r="A2439" s="243">
        <v>44197</v>
      </c>
      <c r="B2439" s="37" t="s">
        <v>282</v>
      </c>
      <c r="C2439" s="69" t="s">
        <v>224</v>
      </c>
      <c r="D2439" s="65">
        <v>44218</v>
      </c>
      <c r="E2439" s="61" t="s">
        <v>76</v>
      </c>
      <c r="F2439" s="37" t="s">
        <v>415</v>
      </c>
      <c r="G2439" s="37"/>
      <c r="H2439" s="79">
        <v>115130</v>
      </c>
      <c r="I2439" s="79"/>
      <c r="J2439" s="79"/>
      <c r="K2439" s="37"/>
      <c r="L2439" s="1"/>
    </row>
    <row r="2440" spans="1:12" x14ac:dyDescent="0.25">
      <c r="A2440" s="243">
        <v>44197</v>
      </c>
      <c r="B2440" s="37" t="s">
        <v>282</v>
      </c>
      <c r="C2440" s="69" t="s">
        <v>224</v>
      </c>
      <c r="D2440" s="65">
        <v>44221</v>
      </c>
      <c r="E2440" s="61" t="s">
        <v>76</v>
      </c>
      <c r="F2440" s="37" t="s">
        <v>21</v>
      </c>
      <c r="G2440" s="37"/>
      <c r="H2440" s="79">
        <v>23109</v>
      </c>
      <c r="I2440" s="79"/>
      <c r="J2440" s="79"/>
      <c r="K2440" s="37"/>
      <c r="L2440" s="1"/>
    </row>
    <row r="2441" spans="1:12" x14ac:dyDescent="0.25">
      <c r="A2441" s="243">
        <v>44197</v>
      </c>
      <c r="B2441" s="37" t="s">
        <v>282</v>
      </c>
      <c r="C2441" s="69" t="s">
        <v>224</v>
      </c>
      <c r="D2441" s="65">
        <v>44221</v>
      </c>
      <c r="E2441" s="61" t="s">
        <v>76</v>
      </c>
      <c r="F2441" s="37" t="s">
        <v>18</v>
      </c>
      <c r="G2441" s="37"/>
      <c r="H2441" s="79">
        <v>23080</v>
      </c>
      <c r="I2441" s="79"/>
      <c r="J2441" s="79"/>
      <c r="K2441" s="37"/>
      <c r="L2441" s="1"/>
    </row>
    <row r="2442" spans="1:12" x14ac:dyDescent="0.25">
      <c r="A2442" s="243">
        <v>44197</v>
      </c>
      <c r="B2442" s="37" t="s">
        <v>282</v>
      </c>
      <c r="C2442" s="69" t="s">
        <v>224</v>
      </c>
      <c r="D2442" s="65">
        <v>44221</v>
      </c>
      <c r="E2442" s="61" t="s">
        <v>76</v>
      </c>
      <c r="F2442" s="37" t="s">
        <v>822</v>
      </c>
      <c r="G2442" s="37"/>
      <c r="H2442" s="79">
        <v>46000</v>
      </c>
      <c r="I2442" s="79"/>
      <c r="J2442" s="79"/>
      <c r="K2442" s="37"/>
      <c r="L2442" s="1"/>
    </row>
    <row r="2443" spans="1:12" x14ac:dyDescent="0.25">
      <c r="A2443" s="243">
        <v>44197</v>
      </c>
      <c r="B2443" s="37" t="s">
        <v>282</v>
      </c>
      <c r="C2443" s="69" t="s">
        <v>224</v>
      </c>
      <c r="D2443" s="65">
        <v>44221</v>
      </c>
      <c r="E2443" s="61" t="s">
        <v>76</v>
      </c>
      <c r="F2443" s="37" t="s">
        <v>93</v>
      </c>
      <c r="G2443" s="37"/>
      <c r="H2443" s="79">
        <v>23000</v>
      </c>
      <c r="I2443" s="79"/>
      <c r="J2443" s="79"/>
      <c r="K2443" s="37"/>
      <c r="L2443" s="1"/>
    </row>
    <row r="2444" spans="1:12" x14ac:dyDescent="0.25">
      <c r="A2444" s="243">
        <v>44197</v>
      </c>
      <c r="B2444" s="37" t="s">
        <v>282</v>
      </c>
      <c r="C2444" s="69" t="s">
        <v>224</v>
      </c>
      <c r="D2444" s="65">
        <v>44222</v>
      </c>
      <c r="E2444" s="61" t="s">
        <v>129</v>
      </c>
      <c r="F2444" s="37" t="s">
        <v>374</v>
      </c>
      <c r="G2444" s="37"/>
      <c r="H2444" s="79">
        <v>230000</v>
      </c>
      <c r="I2444" s="79"/>
      <c r="J2444" s="79"/>
      <c r="K2444" s="37"/>
      <c r="L2444" s="1"/>
    </row>
    <row r="2445" spans="1:12" x14ac:dyDescent="0.25">
      <c r="A2445" s="243">
        <v>44197</v>
      </c>
      <c r="B2445" s="37" t="s">
        <v>282</v>
      </c>
      <c r="C2445" s="69" t="s">
        <v>224</v>
      </c>
      <c r="D2445" s="65">
        <v>44222</v>
      </c>
      <c r="E2445" s="61" t="s">
        <v>76</v>
      </c>
      <c r="F2445" s="37" t="s">
        <v>1446</v>
      </c>
      <c r="G2445" s="37"/>
      <c r="H2445" s="79">
        <v>23102</v>
      </c>
      <c r="I2445" s="79"/>
      <c r="J2445" s="79"/>
      <c r="K2445" s="37"/>
      <c r="L2445" s="1"/>
    </row>
    <row r="2446" spans="1:12" x14ac:dyDescent="0.25">
      <c r="A2446" s="243">
        <v>44197</v>
      </c>
      <c r="B2446" s="37" t="s">
        <v>282</v>
      </c>
      <c r="C2446" s="69" t="s">
        <v>224</v>
      </c>
      <c r="D2446" s="65">
        <v>44223</v>
      </c>
      <c r="E2446" s="61" t="s">
        <v>76</v>
      </c>
      <c r="F2446" s="37" t="s">
        <v>430</v>
      </c>
      <c r="G2446" s="37"/>
      <c r="H2446" s="79">
        <v>23000</v>
      </c>
      <c r="I2446" s="79"/>
      <c r="J2446" s="79"/>
      <c r="K2446" s="37"/>
      <c r="L2446" s="1"/>
    </row>
    <row r="2447" spans="1:12" x14ac:dyDescent="0.25">
      <c r="A2447" s="243">
        <v>44197</v>
      </c>
      <c r="B2447" s="37" t="s">
        <v>282</v>
      </c>
      <c r="C2447" s="69" t="s">
        <v>224</v>
      </c>
      <c r="D2447" s="65">
        <v>44224</v>
      </c>
      <c r="E2447" s="61" t="s">
        <v>76</v>
      </c>
      <c r="F2447" s="37" t="s">
        <v>1462</v>
      </c>
      <c r="G2447" s="37"/>
      <c r="H2447" s="79">
        <v>23000</v>
      </c>
      <c r="I2447" s="79"/>
      <c r="J2447" s="79"/>
      <c r="K2447" s="37"/>
      <c r="L2447" s="1"/>
    </row>
    <row r="2448" spans="1:12" x14ac:dyDescent="0.25">
      <c r="A2448" s="243">
        <v>44197</v>
      </c>
      <c r="B2448" s="37" t="s">
        <v>282</v>
      </c>
      <c r="C2448" s="69" t="s">
        <v>224</v>
      </c>
      <c r="D2448" s="65">
        <v>44224</v>
      </c>
      <c r="E2448" s="61" t="s">
        <v>76</v>
      </c>
      <c r="F2448" s="37" t="s">
        <v>1162</v>
      </c>
      <c r="G2448" s="37"/>
      <c r="H2448" s="79">
        <v>60000</v>
      </c>
      <c r="I2448" s="79"/>
      <c r="J2448" s="79"/>
      <c r="K2448" s="37"/>
      <c r="L2448" s="1"/>
    </row>
    <row r="2449" spans="1:12" x14ac:dyDescent="0.25">
      <c r="A2449" s="243">
        <v>44197</v>
      </c>
      <c r="B2449" s="37" t="s">
        <v>282</v>
      </c>
      <c r="C2449" s="69" t="s">
        <v>224</v>
      </c>
      <c r="D2449" s="65">
        <v>44225</v>
      </c>
      <c r="E2449" s="61" t="s">
        <v>76</v>
      </c>
      <c r="F2449" s="37" t="s">
        <v>1664</v>
      </c>
      <c r="G2449" s="37"/>
      <c r="H2449" s="79">
        <v>23000</v>
      </c>
      <c r="I2449" s="79"/>
      <c r="J2449" s="79"/>
      <c r="K2449" s="37"/>
      <c r="L2449" s="1"/>
    </row>
    <row r="2450" spans="1:12" x14ac:dyDescent="0.25">
      <c r="A2450" s="167">
        <v>44197</v>
      </c>
      <c r="B2450" s="168" t="s">
        <v>282</v>
      </c>
      <c r="C2450" s="167" t="s">
        <v>224</v>
      </c>
      <c r="D2450" s="169">
        <v>44225</v>
      </c>
      <c r="E2450" s="266" t="s">
        <v>76</v>
      </c>
      <c r="F2450" s="168" t="s">
        <v>14</v>
      </c>
      <c r="G2450" s="168"/>
      <c r="H2450" s="170">
        <v>23000</v>
      </c>
      <c r="I2450" s="170"/>
      <c r="J2450" s="170"/>
      <c r="K2450" s="168"/>
      <c r="L2450" s="170"/>
    </row>
    <row r="2451" spans="1:12" x14ac:dyDescent="0.25">
      <c r="A2451" s="243">
        <v>44228</v>
      </c>
      <c r="B2451" s="37" t="s">
        <v>282</v>
      </c>
      <c r="C2451" s="69" t="s">
        <v>224</v>
      </c>
      <c r="D2451" s="65">
        <v>44228</v>
      </c>
      <c r="E2451" s="61" t="s">
        <v>76</v>
      </c>
      <c r="F2451" s="37" t="s">
        <v>1665</v>
      </c>
      <c r="G2451" s="37" t="s">
        <v>1743</v>
      </c>
      <c r="H2451" s="79">
        <v>150115</v>
      </c>
      <c r="I2451" s="79"/>
      <c r="J2451" s="79"/>
      <c r="K2451" s="37"/>
      <c r="L2451" s="1"/>
    </row>
    <row r="2452" spans="1:12" x14ac:dyDescent="0.25">
      <c r="A2452" s="243">
        <v>44228</v>
      </c>
      <c r="B2452" s="37" t="s">
        <v>282</v>
      </c>
      <c r="C2452" s="69" t="s">
        <v>224</v>
      </c>
      <c r="D2452" s="65">
        <v>44228</v>
      </c>
      <c r="E2452" s="61" t="s">
        <v>76</v>
      </c>
      <c r="F2452" s="37" t="s">
        <v>407</v>
      </c>
      <c r="G2452" s="37"/>
      <c r="H2452" s="79">
        <v>69000</v>
      </c>
      <c r="I2452" s="79"/>
      <c r="J2452" s="79"/>
      <c r="K2452" s="37"/>
      <c r="L2452" s="1"/>
    </row>
    <row r="2453" spans="1:12" x14ac:dyDescent="0.25">
      <c r="A2453" s="243">
        <v>44228</v>
      </c>
      <c r="B2453" s="37" t="s">
        <v>282</v>
      </c>
      <c r="C2453" s="69" t="s">
        <v>224</v>
      </c>
      <c r="D2453" s="65">
        <v>44228</v>
      </c>
      <c r="E2453" s="61" t="s">
        <v>76</v>
      </c>
      <c r="F2453" s="37" t="s">
        <v>313</v>
      </c>
      <c r="G2453" s="37"/>
      <c r="H2453" s="79">
        <v>23000</v>
      </c>
      <c r="I2453" s="79"/>
      <c r="J2453" s="79"/>
      <c r="K2453" s="37"/>
      <c r="L2453" s="1"/>
    </row>
    <row r="2454" spans="1:12" x14ac:dyDescent="0.25">
      <c r="A2454" s="243">
        <v>44228</v>
      </c>
      <c r="B2454" s="37" t="s">
        <v>282</v>
      </c>
      <c r="C2454" s="69" t="s">
        <v>224</v>
      </c>
      <c r="D2454" s="65">
        <v>44228</v>
      </c>
      <c r="E2454" s="61" t="s">
        <v>76</v>
      </c>
      <c r="F2454" s="37" t="s">
        <v>1413</v>
      </c>
      <c r="G2454" s="37"/>
      <c r="H2454" s="79">
        <v>23000</v>
      </c>
      <c r="I2454" s="79"/>
      <c r="J2454" s="79"/>
      <c r="K2454" s="37"/>
      <c r="L2454" s="1"/>
    </row>
    <row r="2455" spans="1:12" x14ac:dyDescent="0.25">
      <c r="A2455" s="243">
        <v>44228</v>
      </c>
      <c r="B2455" s="37" t="s">
        <v>282</v>
      </c>
      <c r="C2455" s="69" t="s">
        <v>224</v>
      </c>
      <c r="D2455" s="65">
        <v>44228</v>
      </c>
      <c r="E2455" s="61" t="s">
        <v>76</v>
      </c>
      <c r="F2455" s="37" t="s">
        <v>135</v>
      </c>
      <c r="G2455" s="37"/>
      <c r="H2455" s="79">
        <v>23000</v>
      </c>
      <c r="I2455" s="79"/>
      <c r="J2455" s="79"/>
      <c r="K2455" s="37"/>
      <c r="L2455" s="1"/>
    </row>
    <row r="2456" spans="1:12" x14ac:dyDescent="0.25">
      <c r="A2456" s="243">
        <v>44228</v>
      </c>
      <c r="B2456" s="37" t="s">
        <v>282</v>
      </c>
      <c r="C2456" s="69" t="s">
        <v>224</v>
      </c>
      <c r="D2456" s="65">
        <v>44228</v>
      </c>
      <c r="E2456" s="61" t="s">
        <v>76</v>
      </c>
      <c r="F2456" s="37" t="s">
        <v>464</v>
      </c>
      <c r="G2456" s="37"/>
      <c r="H2456" s="79">
        <v>23000</v>
      </c>
      <c r="I2456" s="79"/>
      <c r="J2456" s="79"/>
      <c r="K2456" s="37"/>
      <c r="L2456" s="1"/>
    </row>
    <row r="2457" spans="1:12" x14ac:dyDescent="0.25">
      <c r="A2457" s="243">
        <v>44228</v>
      </c>
      <c r="B2457" s="37" t="s">
        <v>282</v>
      </c>
      <c r="C2457" s="69" t="s">
        <v>224</v>
      </c>
      <c r="D2457" s="65">
        <v>44228</v>
      </c>
      <c r="E2457" s="61" t="s">
        <v>76</v>
      </c>
      <c r="F2457" s="37" t="s">
        <v>3</v>
      </c>
      <c r="G2457" s="37"/>
      <c r="H2457" s="79">
        <v>23000</v>
      </c>
      <c r="I2457" s="79"/>
      <c r="J2457" s="79"/>
      <c r="K2457" s="37"/>
      <c r="L2457" s="1"/>
    </row>
    <row r="2458" spans="1:12" x14ac:dyDescent="0.25">
      <c r="A2458" s="243">
        <v>44228</v>
      </c>
      <c r="B2458" s="37" t="s">
        <v>282</v>
      </c>
      <c r="C2458" s="69" t="s">
        <v>224</v>
      </c>
      <c r="D2458" s="65">
        <v>44228</v>
      </c>
      <c r="E2458" s="61" t="s">
        <v>76</v>
      </c>
      <c r="F2458" s="37" t="s">
        <v>1086</v>
      </c>
      <c r="G2458" s="37"/>
      <c r="H2458" s="79">
        <v>48670</v>
      </c>
      <c r="I2458" s="79"/>
      <c r="J2458" s="79"/>
      <c r="K2458" s="37"/>
      <c r="L2458" s="1"/>
    </row>
    <row r="2459" spans="1:12" x14ac:dyDescent="0.25">
      <c r="A2459" s="243">
        <v>44228</v>
      </c>
      <c r="B2459" s="37" t="s">
        <v>282</v>
      </c>
      <c r="C2459" s="69" t="s">
        <v>224</v>
      </c>
      <c r="D2459" s="65">
        <v>44229</v>
      </c>
      <c r="E2459" s="61" t="s">
        <v>76</v>
      </c>
      <c r="F2459" s="37" t="s">
        <v>415</v>
      </c>
      <c r="G2459" s="37"/>
      <c r="H2459" s="79">
        <v>115130</v>
      </c>
      <c r="I2459" s="79"/>
      <c r="J2459" s="79"/>
      <c r="K2459" s="37"/>
      <c r="L2459" s="1"/>
    </row>
    <row r="2460" spans="1:12" x14ac:dyDescent="0.25">
      <c r="A2460" s="243">
        <v>44228</v>
      </c>
      <c r="B2460" s="37" t="s">
        <v>282</v>
      </c>
      <c r="C2460" s="69" t="s">
        <v>224</v>
      </c>
      <c r="D2460" s="65">
        <v>44230</v>
      </c>
      <c r="E2460" s="61" t="s">
        <v>76</v>
      </c>
      <c r="F2460" s="37" t="s">
        <v>206</v>
      </c>
      <c r="G2460" s="37"/>
      <c r="H2460" s="79">
        <v>20000</v>
      </c>
      <c r="I2460" s="79"/>
      <c r="J2460" s="79"/>
      <c r="K2460" s="37"/>
      <c r="L2460" s="1"/>
    </row>
    <row r="2461" spans="1:12" x14ac:dyDescent="0.25">
      <c r="A2461" s="243">
        <v>44228</v>
      </c>
      <c r="B2461" s="37" t="s">
        <v>282</v>
      </c>
      <c r="C2461" s="69" t="s">
        <v>224</v>
      </c>
      <c r="D2461" s="65">
        <v>44230</v>
      </c>
      <c r="E2461" s="61" t="s">
        <v>76</v>
      </c>
      <c r="F2461" s="37" t="s">
        <v>140</v>
      </c>
      <c r="G2461" s="37"/>
      <c r="H2461" s="79">
        <v>23096</v>
      </c>
      <c r="I2461" s="79"/>
      <c r="J2461" s="79"/>
      <c r="K2461" s="37"/>
      <c r="L2461" s="1"/>
    </row>
    <row r="2462" spans="1:12" x14ac:dyDescent="0.25">
      <c r="A2462" s="243">
        <v>44228</v>
      </c>
      <c r="B2462" s="37" t="s">
        <v>282</v>
      </c>
      <c r="C2462" s="69" t="s">
        <v>224</v>
      </c>
      <c r="D2462" s="65">
        <v>44230</v>
      </c>
      <c r="E2462" s="61" t="s">
        <v>76</v>
      </c>
      <c r="F2462" s="37" t="s">
        <v>417</v>
      </c>
      <c r="G2462" s="37"/>
      <c r="H2462" s="79">
        <v>23000</v>
      </c>
      <c r="I2462" s="79"/>
      <c r="J2462" s="79"/>
      <c r="K2462" s="37"/>
      <c r="L2462" s="1"/>
    </row>
    <row r="2463" spans="1:12" x14ac:dyDescent="0.25">
      <c r="A2463" s="243">
        <v>44228</v>
      </c>
      <c r="B2463" s="37" t="s">
        <v>282</v>
      </c>
      <c r="C2463" s="69" t="s">
        <v>224</v>
      </c>
      <c r="D2463" s="65">
        <v>44230</v>
      </c>
      <c r="E2463" s="61" t="s">
        <v>239</v>
      </c>
      <c r="F2463" s="37" t="s">
        <v>132</v>
      </c>
      <c r="G2463" s="37"/>
      <c r="H2463" s="79">
        <v>23100</v>
      </c>
      <c r="I2463" s="79"/>
      <c r="J2463" s="79"/>
      <c r="K2463" s="37"/>
      <c r="L2463" s="1"/>
    </row>
    <row r="2464" spans="1:12" x14ac:dyDescent="0.25">
      <c r="A2464" s="243">
        <v>44228</v>
      </c>
      <c r="B2464" s="37" t="s">
        <v>282</v>
      </c>
      <c r="C2464" s="69" t="s">
        <v>224</v>
      </c>
      <c r="D2464" s="65">
        <v>44231</v>
      </c>
      <c r="E2464" s="61" t="s">
        <v>239</v>
      </c>
      <c r="F2464" s="37" t="s">
        <v>77</v>
      </c>
      <c r="G2464" s="37"/>
      <c r="H2464" s="79">
        <v>46000</v>
      </c>
      <c r="I2464" s="79"/>
      <c r="J2464" s="79"/>
      <c r="K2464" s="37"/>
      <c r="L2464" s="1"/>
    </row>
    <row r="2465" spans="1:12" x14ac:dyDescent="0.25">
      <c r="A2465" s="243">
        <v>44228</v>
      </c>
      <c r="B2465" s="37" t="s">
        <v>282</v>
      </c>
      <c r="C2465" s="69" t="s">
        <v>224</v>
      </c>
      <c r="D2465" s="65">
        <v>44231</v>
      </c>
      <c r="E2465" s="61" t="s">
        <v>76</v>
      </c>
      <c r="F2465" s="37" t="s">
        <v>254</v>
      </c>
      <c r="G2465" s="37"/>
      <c r="H2465" s="79">
        <v>69000</v>
      </c>
      <c r="I2465" s="79"/>
      <c r="J2465" s="79"/>
      <c r="K2465" s="37"/>
      <c r="L2465" s="1"/>
    </row>
    <row r="2466" spans="1:12" x14ac:dyDescent="0.25">
      <c r="A2466" s="243">
        <v>44228</v>
      </c>
      <c r="B2466" s="37" t="s">
        <v>282</v>
      </c>
      <c r="C2466" s="69" t="s">
        <v>224</v>
      </c>
      <c r="D2466" s="65">
        <v>44231</v>
      </c>
      <c r="E2466" s="61" t="s">
        <v>76</v>
      </c>
      <c r="F2466" s="37" t="s">
        <v>874</v>
      </c>
      <c r="G2466" s="37"/>
      <c r="H2466" s="79">
        <v>46000</v>
      </c>
      <c r="I2466" s="79"/>
      <c r="J2466" s="79"/>
      <c r="K2466" s="37"/>
      <c r="L2466" s="1"/>
    </row>
    <row r="2467" spans="1:12" x14ac:dyDescent="0.25">
      <c r="A2467" s="243">
        <v>44228</v>
      </c>
      <c r="B2467" s="37" t="s">
        <v>282</v>
      </c>
      <c r="C2467" s="69" t="s">
        <v>224</v>
      </c>
      <c r="D2467" s="65">
        <v>44231</v>
      </c>
      <c r="E2467" s="61" t="s">
        <v>76</v>
      </c>
      <c r="F2467" s="37" t="s">
        <v>9</v>
      </c>
      <c r="G2467" s="37"/>
      <c r="H2467" s="79">
        <v>23000</v>
      </c>
      <c r="I2467" s="79"/>
      <c r="J2467" s="79"/>
      <c r="K2467" s="37"/>
      <c r="L2467" s="1"/>
    </row>
    <row r="2468" spans="1:12" x14ac:dyDescent="0.25">
      <c r="A2468" s="243">
        <v>44228</v>
      </c>
      <c r="B2468" s="37" t="s">
        <v>282</v>
      </c>
      <c r="C2468" s="69" t="s">
        <v>224</v>
      </c>
      <c r="D2468" s="65">
        <v>44231</v>
      </c>
      <c r="E2468" s="61" t="s">
        <v>76</v>
      </c>
      <c r="F2468" s="37" t="s">
        <v>131</v>
      </c>
      <c r="G2468" s="37"/>
      <c r="H2468" s="79">
        <v>23000</v>
      </c>
      <c r="I2468" s="79"/>
      <c r="J2468" s="79"/>
      <c r="K2468" s="37"/>
      <c r="L2468" s="1"/>
    </row>
    <row r="2469" spans="1:12" x14ac:dyDescent="0.25">
      <c r="A2469" s="243">
        <v>44228</v>
      </c>
      <c r="B2469" s="37" t="s">
        <v>282</v>
      </c>
      <c r="C2469" s="69" t="s">
        <v>224</v>
      </c>
      <c r="D2469" s="65">
        <v>44231</v>
      </c>
      <c r="E2469" s="61" t="s">
        <v>239</v>
      </c>
      <c r="F2469" s="37" t="s">
        <v>505</v>
      </c>
      <c r="G2469" s="37"/>
      <c r="H2469" s="79">
        <v>50000</v>
      </c>
      <c r="I2469" s="79"/>
      <c r="J2469" s="79"/>
      <c r="K2469" s="37"/>
      <c r="L2469" s="1"/>
    </row>
    <row r="2470" spans="1:12" x14ac:dyDescent="0.25">
      <c r="A2470" s="243">
        <v>44228</v>
      </c>
      <c r="B2470" s="37" t="s">
        <v>282</v>
      </c>
      <c r="C2470" s="69" t="s">
        <v>224</v>
      </c>
      <c r="D2470" s="65">
        <v>44232</v>
      </c>
      <c r="E2470" s="61" t="s">
        <v>76</v>
      </c>
      <c r="F2470" s="37" t="s">
        <v>24</v>
      </c>
      <c r="G2470" s="37"/>
      <c r="H2470" s="79">
        <v>230000</v>
      </c>
      <c r="I2470" s="79"/>
      <c r="J2470" s="79"/>
      <c r="K2470" s="37"/>
      <c r="L2470" s="1"/>
    </row>
    <row r="2471" spans="1:12" x14ac:dyDescent="0.25">
      <c r="A2471" s="243">
        <v>44228</v>
      </c>
      <c r="B2471" s="37" t="s">
        <v>282</v>
      </c>
      <c r="C2471" s="69" t="s">
        <v>224</v>
      </c>
      <c r="D2471" s="65">
        <v>44232</v>
      </c>
      <c r="E2471" s="61" t="s">
        <v>76</v>
      </c>
      <c r="F2471" s="37" t="s">
        <v>4</v>
      </c>
      <c r="G2471" s="37"/>
      <c r="H2471" s="79">
        <v>23000</v>
      </c>
      <c r="I2471" s="79"/>
      <c r="J2471" s="79"/>
      <c r="K2471" s="37"/>
      <c r="L2471" s="1"/>
    </row>
    <row r="2472" spans="1:12" x14ac:dyDescent="0.25">
      <c r="A2472" s="243">
        <v>44228</v>
      </c>
      <c r="B2472" s="37" t="s">
        <v>282</v>
      </c>
      <c r="C2472" s="69" t="s">
        <v>224</v>
      </c>
      <c r="D2472" s="65">
        <v>44235</v>
      </c>
      <c r="E2472" s="61" t="s">
        <v>76</v>
      </c>
      <c r="F2472" s="37" t="s">
        <v>1666</v>
      </c>
      <c r="G2472" s="37"/>
      <c r="H2472" s="79">
        <v>23000</v>
      </c>
      <c r="I2472" s="79"/>
      <c r="J2472" s="79"/>
      <c r="K2472" s="37"/>
      <c r="L2472" s="1"/>
    </row>
    <row r="2473" spans="1:12" x14ac:dyDescent="0.25">
      <c r="A2473" s="243">
        <v>44228</v>
      </c>
      <c r="B2473" s="37" t="s">
        <v>282</v>
      </c>
      <c r="C2473" s="69" t="s">
        <v>224</v>
      </c>
      <c r="D2473" s="65">
        <v>44235</v>
      </c>
      <c r="E2473" s="61" t="s">
        <v>76</v>
      </c>
      <c r="F2473" s="37" t="s">
        <v>261</v>
      </c>
      <c r="G2473" s="37"/>
      <c r="H2473" s="79">
        <v>46000</v>
      </c>
      <c r="I2473" s="79"/>
      <c r="J2473" s="79"/>
      <c r="K2473" s="37"/>
      <c r="L2473" s="1"/>
    </row>
    <row r="2474" spans="1:12" x14ac:dyDescent="0.25">
      <c r="A2474" s="243">
        <v>44228</v>
      </c>
      <c r="B2474" s="37" t="s">
        <v>282</v>
      </c>
      <c r="C2474" s="69" t="s">
        <v>224</v>
      </c>
      <c r="D2474" s="65">
        <v>44236</v>
      </c>
      <c r="E2474" s="61" t="s">
        <v>239</v>
      </c>
      <c r="F2474" s="37" t="s">
        <v>201</v>
      </c>
      <c r="G2474" s="37"/>
      <c r="H2474" s="79">
        <v>23000</v>
      </c>
      <c r="I2474" s="79"/>
      <c r="J2474" s="79"/>
      <c r="K2474" s="37"/>
      <c r="L2474" s="1"/>
    </row>
    <row r="2475" spans="1:12" x14ac:dyDescent="0.25">
      <c r="A2475" s="243">
        <v>44228</v>
      </c>
      <c r="B2475" s="37" t="s">
        <v>282</v>
      </c>
      <c r="C2475" s="69" t="s">
        <v>224</v>
      </c>
      <c r="D2475" s="65">
        <v>44236</v>
      </c>
      <c r="E2475" s="61" t="s">
        <v>76</v>
      </c>
      <c r="F2475" s="37" t="s">
        <v>257</v>
      </c>
      <c r="G2475" s="37"/>
      <c r="H2475" s="79">
        <v>100000</v>
      </c>
      <c r="I2475" s="79"/>
      <c r="J2475" s="79"/>
      <c r="K2475" s="37"/>
      <c r="L2475" s="1"/>
    </row>
    <row r="2476" spans="1:12" x14ac:dyDescent="0.25">
      <c r="A2476" s="243">
        <v>44228</v>
      </c>
      <c r="B2476" s="37" t="s">
        <v>282</v>
      </c>
      <c r="C2476" s="69" t="s">
        <v>224</v>
      </c>
      <c r="D2476" s="65">
        <v>44236</v>
      </c>
      <c r="E2476" s="61" t="s">
        <v>239</v>
      </c>
      <c r="F2476" s="37" t="s">
        <v>13</v>
      </c>
      <c r="G2476" s="37"/>
      <c r="H2476" s="79">
        <v>23000</v>
      </c>
      <c r="I2476" s="79"/>
      <c r="J2476" s="79"/>
      <c r="K2476" s="37"/>
      <c r="L2476" s="1"/>
    </row>
    <row r="2477" spans="1:12" x14ac:dyDescent="0.25">
      <c r="A2477" s="243">
        <v>44228</v>
      </c>
      <c r="B2477" s="37" t="s">
        <v>282</v>
      </c>
      <c r="C2477" s="69" t="s">
        <v>224</v>
      </c>
      <c r="D2477" s="65">
        <v>44237</v>
      </c>
      <c r="E2477" s="61" t="s">
        <v>76</v>
      </c>
      <c r="F2477" s="37" t="s">
        <v>257</v>
      </c>
      <c r="G2477" s="37"/>
      <c r="H2477" s="79">
        <v>153000</v>
      </c>
      <c r="I2477" s="79"/>
      <c r="J2477" s="79"/>
      <c r="K2477" s="37"/>
      <c r="L2477" s="1"/>
    </row>
    <row r="2478" spans="1:12" x14ac:dyDescent="0.25">
      <c r="A2478" s="243">
        <v>44228</v>
      </c>
      <c r="B2478" s="37" t="s">
        <v>282</v>
      </c>
      <c r="C2478" s="69" t="s">
        <v>224</v>
      </c>
      <c r="D2478" s="65">
        <v>44237</v>
      </c>
      <c r="E2478" s="61" t="s">
        <v>76</v>
      </c>
      <c r="F2478" s="37" t="s">
        <v>376</v>
      </c>
      <c r="G2478" s="37"/>
      <c r="H2478" s="79">
        <v>23000</v>
      </c>
      <c r="I2478" s="79"/>
      <c r="J2478" s="79"/>
      <c r="K2478" s="37"/>
      <c r="L2478" s="1"/>
    </row>
    <row r="2479" spans="1:12" x14ac:dyDescent="0.25">
      <c r="A2479" s="243">
        <v>44228</v>
      </c>
      <c r="B2479" s="37" t="s">
        <v>282</v>
      </c>
      <c r="C2479" s="69" t="s">
        <v>224</v>
      </c>
      <c r="D2479" s="65">
        <v>44238</v>
      </c>
      <c r="E2479" s="61" t="s">
        <v>76</v>
      </c>
      <c r="F2479" s="37" t="s">
        <v>1251</v>
      </c>
      <c r="G2479" s="37"/>
      <c r="H2479" s="79">
        <v>487000</v>
      </c>
      <c r="I2479" s="79"/>
      <c r="J2479" s="79"/>
      <c r="K2479" s="37"/>
      <c r="L2479" s="1"/>
    </row>
    <row r="2480" spans="1:12" x14ac:dyDescent="0.25">
      <c r="A2480" s="243">
        <v>44228</v>
      </c>
      <c r="B2480" s="37" t="s">
        <v>282</v>
      </c>
      <c r="C2480" s="69" t="s">
        <v>224</v>
      </c>
      <c r="D2480" s="65">
        <v>44238</v>
      </c>
      <c r="E2480" s="61" t="s">
        <v>76</v>
      </c>
      <c r="F2480" s="37" t="s">
        <v>1667</v>
      </c>
      <c r="G2480" s="37"/>
      <c r="H2480" s="79">
        <v>46000</v>
      </c>
      <c r="I2480" s="79"/>
      <c r="J2480" s="79"/>
      <c r="K2480" s="37"/>
      <c r="L2480" s="1"/>
    </row>
    <row r="2481" spans="1:12" x14ac:dyDescent="0.25">
      <c r="A2481" s="243">
        <v>44228</v>
      </c>
      <c r="B2481" s="37" t="s">
        <v>282</v>
      </c>
      <c r="C2481" s="69" t="s">
        <v>224</v>
      </c>
      <c r="D2481" s="65">
        <v>44242</v>
      </c>
      <c r="E2481" s="61" t="s">
        <v>76</v>
      </c>
      <c r="F2481" s="37" t="s">
        <v>413</v>
      </c>
      <c r="G2481" s="37"/>
      <c r="H2481" s="79">
        <v>46000</v>
      </c>
      <c r="I2481" s="79"/>
      <c r="J2481" s="79"/>
      <c r="K2481" s="37"/>
      <c r="L2481" s="1"/>
    </row>
    <row r="2482" spans="1:12" x14ac:dyDescent="0.25">
      <c r="A2482" s="243">
        <v>44228</v>
      </c>
      <c r="B2482" s="37" t="s">
        <v>282</v>
      </c>
      <c r="C2482" s="69" t="s">
        <v>224</v>
      </c>
      <c r="D2482" s="65">
        <v>44242</v>
      </c>
      <c r="E2482" s="61" t="s">
        <v>76</v>
      </c>
      <c r="F2482" s="37" t="s">
        <v>635</v>
      </c>
      <c r="G2482" s="37"/>
      <c r="H2482" s="79">
        <v>46000</v>
      </c>
      <c r="I2482" s="79"/>
      <c r="J2482" s="79"/>
      <c r="K2482" s="37"/>
      <c r="L2482" s="1"/>
    </row>
    <row r="2483" spans="1:12" x14ac:dyDescent="0.25">
      <c r="A2483" s="243">
        <v>44228</v>
      </c>
      <c r="B2483" s="37" t="s">
        <v>282</v>
      </c>
      <c r="C2483" s="69" t="s">
        <v>224</v>
      </c>
      <c r="D2483" s="65">
        <v>44242</v>
      </c>
      <c r="E2483" s="61" t="s">
        <v>76</v>
      </c>
      <c r="F2483" s="37" t="s">
        <v>9</v>
      </c>
      <c r="G2483" s="37"/>
      <c r="H2483" s="79">
        <v>23000</v>
      </c>
      <c r="I2483" s="79"/>
      <c r="J2483" s="79"/>
      <c r="K2483" s="37"/>
      <c r="L2483" s="1"/>
    </row>
    <row r="2484" spans="1:12" x14ac:dyDescent="0.25">
      <c r="A2484" s="243">
        <v>44228</v>
      </c>
      <c r="B2484" s="37" t="s">
        <v>282</v>
      </c>
      <c r="C2484" s="69" t="s">
        <v>224</v>
      </c>
      <c r="D2484" s="65">
        <v>44242</v>
      </c>
      <c r="E2484" s="61" t="s">
        <v>76</v>
      </c>
      <c r="F2484" s="37" t="s">
        <v>131</v>
      </c>
      <c r="G2484" s="37"/>
      <c r="H2484" s="79">
        <v>23000</v>
      </c>
      <c r="I2484" s="79"/>
      <c r="J2484" s="79"/>
      <c r="K2484" s="37"/>
      <c r="L2484" s="1"/>
    </row>
    <row r="2485" spans="1:12" x14ac:dyDescent="0.25">
      <c r="A2485" s="243">
        <v>44228</v>
      </c>
      <c r="B2485" s="37" t="s">
        <v>282</v>
      </c>
      <c r="C2485" s="69" t="s">
        <v>224</v>
      </c>
      <c r="D2485" s="65">
        <v>44242</v>
      </c>
      <c r="E2485" s="61" t="s">
        <v>239</v>
      </c>
      <c r="F2485" s="37" t="s">
        <v>1668</v>
      </c>
      <c r="G2485" s="37"/>
      <c r="H2485" s="79">
        <v>200000</v>
      </c>
      <c r="I2485" s="79"/>
      <c r="J2485" s="79"/>
      <c r="K2485" s="37"/>
      <c r="L2485" s="1"/>
    </row>
    <row r="2486" spans="1:12" x14ac:dyDescent="0.25">
      <c r="A2486" s="243">
        <v>44228</v>
      </c>
      <c r="B2486" s="37" t="s">
        <v>282</v>
      </c>
      <c r="C2486" s="69" t="s">
        <v>224</v>
      </c>
      <c r="D2486" s="65">
        <v>44242</v>
      </c>
      <c r="E2486" s="61" t="s">
        <v>76</v>
      </c>
      <c r="F2486" s="37" t="s">
        <v>142</v>
      </c>
      <c r="G2486" s="37"/>
      <c r="H2486" s="79">
        <v>200000</v>
      </c>
      <c r="I2486" s="79"/>
      <c r="J2486" s="79"/>
      <c r="K2486" s="37"/>
      <c r="L2486" s="1"/>
    </row>
    <row r="2487" spans="1:12" x14ac:dyDescent="0.25">
      <c r="A2487" s="243">
        <v>44228</v>
      </c>
      <c r="B2487" s="37" t="s">
        <v>282</v>
      </c>
      <c r="C2487" s="69" t="s">
        <v>224</v>
      </c>
      <c r="D2487" s="65">
        <v>44245</v>
      </c>
      <c r="E2487" s="61" t="s">
        <v>76</v>
      </c>
      <c r="F2487" s="37" t="s">
        <v>384</v>
      </c>
      <c r="G2487" s="37"/>
      <c r="H2487" s="79">
        <v>48076</v>
      </c>
      <c r="I2487" s="79"/>
      <c r="J2487" s="79"/>
      <c r="K2487" s="37"/>
      <c r="L2487" s="1"/>
    </row>
    <row r="2488" spans="1:12" x14ac:dyDescent="0.25">
      <c r="A2488" s="243">
        <v>44228</v>
      </c>
      <c r="B2488" s="37" t="s">
        <v>282</v>
      </c>
      <c r="C2488" s="69" t="s">
        <v>224</v>
      </c>
      <c r="D2488" s="65">
        <v>44245</v>
      </c>
      <c r="E2488" s="61" t="s">
        <v>76</v>
      </c>
      <c r="F2488" s="37" t="s">
        <v>80</v>
      </c>
      <c r="G2488" s="37"/>
      <c r="H2488" s="79">
        <v>23000</v>
      </c>
      <c r="I2488" s="79"/>
      <c r="J2488" s="79"/>
      <c r="K2488" s="37"/>
      <c r="L2488" s="1"/>
    </row>
    <row r="2489" spans="1:12" x14ac:dyDescent="0.25">
      <c r="A2489" s="243">
        <v>44228</v>
      </c>
      <c r="B2489" s="37" t="s">
        <v>282</v>
      </c>
      <c r="C2489" s="69" t="s">
        <v>224</v>
      </c>
      <c r="D2489" s="65">
        <v>44245</v>
      </c>
      <c r="E2489" s="61" t="s">
        <v>76</v>
      </c>
      <c r="F2489" s="37" t="s">
        <v>89</v>
      </c>
      <c r="G2489" s="37"/>
      <c r="H2489" s="79">
        <v>46051</v>
      </c>
      <c r="I2489" s="79"/>
      <c r="J2489" s="79"/>
      <c r="K2489" s="37"/>
      <c r="L2489" s="1"/>
    </row>
    <row r="2490" spans="1:12" x14ac:dyDescent="0.25">
      <c r="A2490" s="243">
        <v>44228</v>
      </c>
      <c r="B2490" s="37" t="s">
        <v>282</v>
      </c>
      <c r="C2490" s="69" t="s">
        <v>224</v>
      </c>
      <c r="D2490" s="65">
        <v>44246</v>
      </c>
      <c r="E2490" s="61" t="s">
        <v>76</v>
      </c>
      <c r="F2490" s="37" t="s">
        <v>1669</v>
      </c>
      <c r="G2490" s="37"/>
      <c r="H2490" s="79">
        <v>23113</v>
      </c>
      <c r="I2490" s="79"/>
      <c r="J2490" s="79"/>
      <c r="K2490" s="37"/>
      <c r="L2490" s="1"/>
    </row>
    <row r="2491" spans="1:12" x14ac:dyDescent="0.25">
      <c r="A2491" s="243">
        <v>44228</v>
      </c>
      <c r="B2491" s="37" t="s">
        <v>282</v>
      </c>
      <c r="C2491" s="69" t="s">
        <v>224</v>
      </c>
      <c r="D2491" s="65">
        <v>44249</v>
      </c>
      <c r="E2491" s="61" t="s">
        <v>76</v>
      </c>
      <c r="F2491" s="37" t="s">
        <v>1652</v>
      </c>
      <c r="G2491" s="37"/>
      <c r="H2491" s="79">
        <v>23000</v>
      </c>
      <c r="I2491" s="79"/>
      <c r="J2491" s="79"/>
      <c r="K2491" s="37"/>
      <c r="L2491" s="1"/>
    </row>
    <row r="2492" spans="1:12" x14ac:dyDescent="0.25">
      <c r="A2492" s="243">
        <v>44228</v>
      </c>
      <c r="B2492" s="37" t="s">
        <v>282</v>
      </c>
      <c r="C2492" s="69" t="s">
        <v>224</v>
      </c>
      <c r="D2492" s="65">
        <v>44249</v>
      </c>
      <c r="E2492" s="61" t="s">
        <v>76</v>
      </c>
      <c r="F2492" s="37" t="s">
        <v>822</v>
      </c>
      <c r="G2492" s="37"/>
      <c r="H2492" s="79">
        <v>23000</v>
      </c>
      <c r="I2492" s="79"/>
      <c r="J2492" s="79"/>
      <c r="K2492" s="37"/>
      <c r="L2492" s="1"/>
    </row>
    <row r="2493" spans="1:12" x14ac:dyDescent="0.25">
      <c r="A2493" s="243">
        <v>44228</v>
      </c>
      <c r="B2493" s="37" t="s">
        <v>282</v>
      </c>
      <c r="C2493" s="69" t="s">
        <v>224</v>
      </c>
      <c r="D2493" s="65">
        <v>44249</v>
      </c>
      <c r="E2493" s="61" t="s">
        <v>76</v>
      </c>
      <c r="F2493" s="37" t="s">
        <v>1653</v>
      </c>
      <c r="G2493" s="37"/>
      <c r="H2493" s="79">
        <v>23000</v>
      </c>
      <c r="I2493" s="79"/>
      <c r="J2493" s="79"/>
      <c r="K2493" s="37"/>
      <c r="L2493" s="1"/>
    </row>
    <row r="2494" spans="1:12" x14ac:dyDescent="0.25">
      <c r="A2494" s="243">
        <v>44228</v>
      </c>
      <c r="B2494" s="37" t="s">
        <v>282</v>
      </c>
      <c r="C2494" s="69" t="s">
        <v>224</v>
      </c>
      <c r="D2494" s="65">
        <v>44249</v>
      </c>
      <c r="E2494" s="61" t="s">
        <v>76</v>
      </c>
      <c r="F2494" s="37" t="s">
        <v>1446</v>
      </c>
      <c r="G2494" s="37"/>
      <c r="H2494" s="79">
        <v>23102</v>
      </c>
      <c r="I2494" s="79"/>
      <c r="J2494" s="79"/>
      <c r="K2494" s="37"/>
      <c r="L2494" s="1"/>
    </row>
    <row r="2495" spans="1:12" x14ac:dyDescent="0.25">
      <c r="A2495" s="243">
        <v>44228</v>
      </c>
      <c r="B2495" s="37" t="s">
        <v>282</v>
      </c>
      <c r="C2495" s="69" t="s">
        <v>224</v>
      </c>
      <c r="D2495" s="65">
        <v>44250</v>
      </c>
      <c r="E2495" s="61" t="s">
        <v>76</v>
      </c>
      <c r="F2495" s="37" t="s">
        <v>18</v>
      </c>
      <c r="G2495" s="37"/>
      <c r="H2495" s="79">
        <v>23080</v>
      </c>
      <c r="I2495" s="79"/>
      <c r="J2495" s="79"/>
      <c r="K2495" s="37"/>
      <c r="L2495" s="1"/>
    </row>
    <row r="2496" spans="1:12" x14ac:dyDescent="0.25">
      <c r="A2496" s="243">
        <v>44228</v>
      </c>
      <c r="B2496" s="37" t="s">
        <v>282</v>
      </c>
      <c r="C2496" s="69" t="s">
        <v>224</v>
      </c>
      <c r="D2496" s="65">
        <v>44250</v>
      </c>
      <c r="E2496" s="61" t="s">
        <v>76</v>
      </c>
      <c r="F2496" s="37" t="s">
        <v>93</v>
      </c>
      <c r="G2496" s="37"/>
      <c r="H2496" s="79">
        <v>23000</v>
      </c>
      <c r="I2496" s="79"/>
      <c r="J2496" s="79"/>
      <c r="K2496" s="37"/>
      <c r="L2496" s="1"/>
    </row>
    <row r="2497" spans="1:12" x14ac:dyDescent="0.25">
      <c r="A2497" s="243">
        <v>44228</v>
      </c>
      <c r="B2497" s="37" t="s">
        <v>282</v>
      </c>
      <c r="C2497" s="69" t="s">
        <v>224</v>
      </c>
      <c r="D2497" s="65">
        <v>44251</v>
      </c>
      <c r="E2497" s="61" t="s">
        <v>129</v>
      </c>
      <c r="F2497" s="37" t="s">
        <v>249</v>
      </c>
      <c r="G2497" s="37"/>
      <c r="H2497" s="79">
        <v>276000</v>
      </c>
      <c r="I2497" s="79"/>
      <c r="J2497" s="79"/>
      <c r="K2497" s="37"/>
      <c r="L2497" s="1"/>
    </row>
    <row r="2498" spans="1:12" x14ac:dyDescent="0.25">
      <c r="A2498" s="243">
        <v>44228</v>
      </c>
      <c r="B2498" s="37" t="s">
        <v>282</v>
      </c>
      <c r="C2498" s="69" t="s">
        <v>224</v>
      </c>
      <c r="D2498" s="65">
        <v>44251</v>
      </c>
      <c r="E2498" s="61" t="s">
        <v>239</v>
      </c>
      <c r="F2498" s="37" t="s">
        <v>1670</v>
      </c>
      <c r="G2498" s="37"/>
      <c r="H2498" s="79">
        <v>23000</v>
      </c>
      <c r="I2498" s="79"/>
      <c r="J2498" s="79"/>
      <c r="K2498" s="37"/>
      <c r="L2498" s="1"/>
    </row>
    <row r="2499" spans="1:12" x14ac:dyDescent="0.25">
      <c r="A2499" s="243">
        <v>44228</v>
      </c>
      <c r="B2499" s="37" t="s">
        <v>282</v>
      </c>
      <c r="C2499" s="69" t="s">
        <v>224</v>
      </c>
      <c r="D2499" s="65">
        <v>44251</v>
      </c>
      <c r="E2499" s="61" t="s">
        <v>129</v>
      </c>
      <c r="F2499" s="37" t="s">
        <v>381</v>
      </c>
      <c r="G2499" s="37"/>
      <c r="H2499" s="79">
        <v>299000</v>
      </c>
      <c r="I2499" s="79"/>
      <c r="J2499" s="79"/>
      <c r="K2499" s="37"/>
      <c r="L2499" s="1"/>
    </row>
    <row r="2500" spans="1:12" x14ac:dyDescent="0.25">
      <c r="A2500" s="243">
        <v>44228</v>
      </c>
      <c r="B2500" s="37" t="s">
        <v>282</v>
      </c>
      <c r="C2500" s="69" t="s">
        <v>224</v>
      </c>
      <c r="D2500" s="65">
        <v>44253</v>
      </c>
      <c r="E2500" s="61" t="s">
        <v>76</v>
      </c>
      <c r="F2500" s="37" t="s">
        <v>430</v>
      </c>
      <c r="G2500" s="37"/>
      <c r="H2500" s="79">
        <v>23000</v>
      </c>
      <c r="I2500" s="79"/>
      <c r="J2500" s="79"/>
      <c r="K2500" s="37"/>
      <c r="L2500" s="1"/>
    </row>
    <row r="2501" spans="1:12" x14ac:dyDescent="0.25">
      <c r="A2501" s="243">
        <v>44228</v>
      </c>
      <c r="B2501" s="37" t="s">
        <v>282</v>
      </c>
      <c r="C2501" s="69" t="s">
        <v>224</v>
      </c>
      <c r="D2501" s="65">
        <v>44253</v>
      </c>
      <c r="E2501" s="61" t="s">
        <v>76</v>
      </c>
      <c r="F2501" s="37" t="s">
        <v>14</v>
      </c>
      <c r="G2501" s="37"/>
      <c r="H2501" s="79">
        <v>23000</v>
      </c>
      <c r="I2501" s="79"/>
      <c r="J2501" s="79"/>
      <c r="K2501" s="37"/>
      <c r="L2501" s="1"/>
    </row>
    <row r="2502" spans="1:12" x14ac:dyDescent="0.25">
      <c r="A2502" s="167">
        <v>44228</v>
      </c>
      <c r="B2502" s="168" t="s">
        <v>282</v>
      </c>
      <c r="C2502" s="167" t="s">
        <v>224</v>
      </c>
      <c r="D2502" s="169">
        <v>44253</v>
      </c>
      <c r="E2502" s="266" t="s">
        <v>76</v>
      </c>
      <c r="F2502" s="168" t="s">
        <v>1665</v>
      </c>
      <c r="G2502" s="168" t="s">
        <v>1753</v>
      </c>
      <c r="H2502" s="170">
        <v>150115</v>
      </c>
      <c r="I2502" s="170"/>
      <c r="J2502" s="170"/>
      <c r="K2502" s="168"/>
      <c r="L2502" s="170"/>
    </row>
    <row r="2503" spans="1:12" x14ac:dyDescent="0.25">
      <c r="A2503" s="243">
        <v>44256</v>
      </c>
      <c r="B2503" s="37" t="s">
        <v>282</v>
      </c>
      <c r="C2503" s="69" t="s">
        <v>224</v>
      </c>
      <c r="D2503" s="65">
        <v>44256</v>
      </c>
      <c r="E2503" s="61" t="s">
        <v>76</v>
      </c>
      <c r="F2503" s="37" t="s">
        <v>1462</v>
      </c>
      <c r="G2503" s="37"/>
      <c r="H2503" s="79">
        <v>23000</v>
      </c>
      <c r="I2503" s="79"/>
      <c r="J2503" s="79"/>
      <c r="K2503" s="37"/>
      <c r="L2503" s="1"/>
    </row>
    <row r="2504" spans="1:12" x14ac:dyDescent="0.25">
      <c r="A2504" s="243">
        <v>44256</v>
      </c>
      <c r="B2504" s="37" t="s">
        <v>282</v>
      </c>
      <c r="C2504" s="69" t="s">
        <v>224</v>
      </c>
      <c r="D2504" s="65">
        <v>44256</v>
      </c>
      <c r="E2504" s="61" t="s">
        <v>76</v>
      </c>
      <c r="F2504" s="37" t="s">
        <v>1671</v>
      </c>
      <c r="G2504" s="37"/>
      <c r="H2504" s="79">
        <v>23109</v>
      </c>
      <c r="I2504" s="79"/>
      <c r="J2504" s="79"/>
      <c r="K2504" s="37"/>
      <c r="L2504" s="1"/>
    </row>
    <row r="2505" spans="1:12" x14ac:dyDescent="0.25">
      <c r="A2505" s="243">
        <v>44256</v>
      </c>
      <c r="B2505" s="37" t="s">
        <v>282</v>
      </c>
      <c r="C2505" s="69" t="s">
        <v>224</v>
      </c>
      <c r="D2505" s="65">
        <v>44256</v>
      </c>
      <c r="E2505" s="61" t="s">
        <v>76</v>
      </c>
      <c r="F2505" s="37" t="s">
        <v>1413</v>
      </c>
      <c r="G2505" s="37"/>
      <c r="H2505" s="79">
        <v>23000</v>
      </c>
      <c r="I2505" s="79"/>
      <c r="J2505" s="79"/>
      <c r="K2505" s="37"/>
      <c r="L2505" s="1"/>
    </row>
    <row r="2506" spans="1:12" x14ac:dyDescent="0.25">
      <c r="A2506" s="243">
        <v>44256</v>
      </c>
      <c r="B2506" s="37" t="s">
        <v>282</v>
      </c>
      <c r="C2506" s="69" t="s">
        <v>224</v>
      </c>
      <c r="D2506" s="65">
        <v>44256</v>
      </c>
      <c r="E2506" s="61" t="s">
        <v>76</v>
      </c>
      <c r="F2506" s="37" t="s">
        <v>135</v>
      </c>
      <c r="G2506" s="37"/>
      <c r="H2506" s="79">
        <v>23000</v>
      </c>
      <c r="I2506" s="79"/>
      <c r="J2506" s="79"/>
      <c r="K2506" s="37"/>
      <c r="L2506" s="1"/>
    </row>
    <row r="2507" spans="1:12" x14ac:dyDescent="0.25">
      <c r="A2507" s="243">
        <v>44256</v>
      </c>
      <c r="B2507" s="37" t="s">
        <v>282</v>
      </c>
      <c r="C2507" s="69" t="s">
        <v>224</v>
      </c>
      <c r="D2507" s="65">
        <v>44256</v>
      </c>
      <c r="E2507" s="61" t="s">
        <v>76</v>
      </c>
      <c r="F2507" s="37" t="s">
        <v>1672</v>
      </c>
      <c r="G2507" s="37"/>
      <c r="H2507" s="79">
        <v>23000</v>
      </c>
      <c r="I2507" s="79"/>
      <c r="J2507" s="79"/>
      <c r="K2507" s="37"/>
      <c r="L2507" s="1"/>
    </row>
    <row r="2508" spans="1:12" x14ac:dyDescent="0.25">
      <c r="A2508" s="243">
        <v>44256</v>
      </c>
      <c r="B2508" s="37" t="s">
        <v>282</v>
      </c>
      <c r="C2508" s="69" t="s">
        <v>224</v>
      </c>
      <c r="D2508" s="65">
        <v>44256</v>
      </c>
      <c r="E2508" s="61" t="s">
        <v>76</v>
      </c>
      <c r="F2508" s="37" t="s">
        <v>1673</v>
      </c>
      <c r="G2508" s="37"/>
      <c r="H2508" s="79">
        <v>23000</v>
      </c>
      <c r="I2508" s="79"/>
      <c r="J2508" s="79"/>
      <c r="K2508" s="37"/>
      <c r="L2508" s="1"/>
    </row>
    <row r="2509" spans="1:12" x14ac:dyDescent="0.25">
      <c r="A2509" s="243">
        <v>44256</v>
      </c>
      <c r="B2509" s="37" t="s">
        <v>282</v>
      </c>
      <c r="C2509" s="69" t="s">
        <v>224</v>
      </c>
      <c r="D2509" s="65">
        <v>44256</v>
      </c>
      <c r="E2509" s="61" t="s">
        <v>76</v>
      </c>
      <c r="F2509" s="37" t="s">
        <v>1674</v>
      </c>
      <c r="G2509" s="37"/>
      <c r="H2509" s="79">
        <v>74000</v>
      </c>
      <c r="I2509" s="79"/>
      <c r="J2509" s="79"/>
      <c r="K2509" s="37"/>
      <c r="L2509" s="1"/>
    </row>
    <row r="2510" spans="1:12" x14ac:dyDescent="0.25">
      <c r="A2510" s="243">
        <v>44256</v>
      </c>
      <c r="B2510" s="37" t="s">
        <v>282</v>
      </c>
      <c r="C2510" s="69" t="s">
        <v>224</v>
      </c>
      <c r="D2510" s="65">
        <v>44257</v>
      </c>
      <c r="E2510" s="61" t="s">
        <v>76</v>
      </c>
      <c r="F2510" s="37" t="s">
        <v>4</v>
      </c>
      <c r="G2510" s="37"/>
      <c r="H2510" s="79">
        <v>23000</v>
      </c>
      <c r="I2510" s="79"/>
      <c r="J2510" s="79"/>
      <c r="K2510" s="37"/>
      <c r="L2510" s="1"/>
    </row>
    <row r="2511" spans="1:12" x14ac:dyDescent="0.25">
      <c r="A2511" s="243">
        <v>44256</v>
      </c>
      <c r="B2511" s="37" t="s">
        <v>282</v>
      </c>
      <c r="C2511" s="69" t="s">
        <v>224</v>
      </c>
      <c r="D2511" s="65">
        <v>44257</v>
      </c>
      <c r="E2511" s="61" t="s">
        <v>76</v>
      </c>
      <c r="F2511" s="37" t="s">
        <v>417</v>
      </c>
      <c r="G2511" s="37"/>
      <c r="H2511" s="79">
        <v>23000</v>
      </c>
      <c r="I2511" s="79"/>
      <c r="J2511" s="79"/>
      <c r="K2511" s="37"/>
      <c r="L2511" s="1"/>
    </row>
    <row r="2512" spans="1:12" x14ac:dyDescent="0.25">
      <c r="A2512" s="243">
        <v>44256</v>
      </c>
      <c r="B2512" s="37" t="s">
        <v>282</v>
      </c>
      <c r="C2512" s="69" t="s">
        <v>224</v>
      </c>
      <c r="D2512" s="65">
        <v>44258</v>
      </c>
      <c r="E2512" s="61" t="s">
        <v>76</v>
      </c>
      <c r="F2512" s="37" t="s">
        <v>313</v>
      </c>
      <c r="G2512" s="37"/>
      <c r="H2512" s="79">
        <v>23000</v>
      </c>
      <c r="I2512" s="79"/>
      <c r="J2512" s="79"/>
      <c r="K2512" s="37"/>
      <c r="L2512" s="1"/>
    </row>
    <row r="2513" spans="1:12" x14ac:dyDescent="0.25">
      <c r="A2513" s="243">
        <v>44256</v>
      </c>
      <c r="B2513" s="37" t="s">
        <v>282</v>
      </c>
      <c r="C2513" s="69" t="s">
        <v>224</v>
      </c>
      <c r="D2513" s="65">
        <v>44260</v>
      </c>
      <c r="E2513" s="61" t="s">
        <v>76</v>
      </c>
      <c r="F2513" s="37" t="s">
        <v>1675</v>
      </c>
      <c r="G2513" s="37"/>
      <c r="H2513" s="79">
        <v>300000</v>
      </c>
      <c r="I2513" s="79"/>
      <c r="J2513" s="79"/>
      <c r="K2513" s="37"/>
      <c r="L2513" s="1"/>
    </row>
    <row r="2514" spans="1:12" x14ac:dyDescent="0.25">
      <c r="A2514" s="243">
        <v>44256</v>
      </c>
      <c r="B2514" s="37" t="s">
        <v>282</v>
      </c>
      <c r="C2514" s="69" t="s">
        <v>224</v>
      </c>
      <c r="D2514" s="65">
        <v>44260</v>
      </c>
      <c r="E2514" s="61" t="s">
        <v>76</v>
      </c>
      <c r="F2514" s="37" t="s">
        <v>1676</v>
      </c>
      <c r="G2514" s="37"/>
      <c r="H2514" s="79">
        <v>23000</v>
      </c>
      <c r="I2514" s="79"/>
      <c r="J2514" s="79"/>
      <c r="K2514" s="37"/>
      <c r="L2514" s="1"/>
    </row>
    <row r="2515" spans="1:12" x14ac:dyDescent="0.25">
      <c r="A2515" s="243">
        <v>44256</v>
      </c>
      <c r="B2515" s="37" t="s">
        <v>282</v>
      </c>
      <c r="C2515" s="69" t="s">
        <v>224</v>
      </c>
      <c r="D2515" s="65">
        <v>44263</v>
      </c>
      <c r="E2515" s="61" t="s">
        <v>76</v>
      </c>
      <c r="F2515" s="37" t="s">
        <v>206</v>
      </c>
      <c r="G2515" s="37"/>
      <c r="H2515" s="79">
        <v>20000</v>
      </c>
      <c r="I2515" s="79"/>
      <c r="J2515" s="79"/>
      <c r="K2515" s="37"/>
      <c r="L2515" s="1"/>
    </row>
    <row r="2516" spans="1:12" x14ac:dyDescent="0.25">
      <c r="A2516" s="243">
        <v>44256</v>
      </c>
      <c r="B2516" s="37" t="s">
        <v>282</v>
      </c>
      <c r="C2516" s="69" t="s">
        <v>224</v>
      </c>
      <c r="D2516" s="65">
        <v>44263</v>
      </c>
      <c r="E2516" s="61" t="s">
        <v>76</v>
      </c>
      <c r="F2516" s="37" t="s">
        <v>1677</v>
      </c>
      <c r="G2516" s="37"/>
      <c r="H2516" s="79">
        <v>46000</v>
      </c>
      <c r="I2516" s="79"/>
      <c r="J2516" s="79"/>
      <c r="K2516" s="37"/>
      <c r="L2516" s="1"/>
    </row>
    <row r="2517" spans="1:12" x14ac:dyDescent="0.25">
      <c r="A2517" s="243">
        <v>44256</v>
      </c>
      <c r="B2517" s="37" t="s">
        <v>282</v>
      </c>
      <c r="C2517" s="69" t="s">
        <v>224</v>
      </c>
      <c r="D2517" s="65">
        <v>44263</v>
      </c>
      <c r="E2517" s="61" t="s">
        <v>76</v>
      </c>
      <c r="F2517" s="37" t="s">
        <v>1085</v>
      </c>
      <c r="G2517" s="37"/>
      <c r="H2517" s="79">
        <v>23000</v>
      </c>
      <c r="I2517" s="79"/>
      <c r="J2517" s="79"/>
      <c r="K2517" s="37"/>
      <c r="L2517" s="1"/>
    </row>
    <row r="2518" spans="1:12" x14ac:dyDescent="0.25">
      <c r="A2518" s="243">
        <v>44256</v>
      </c>
      <c r="B2518" s="37" t="s">
        <v>282</v>
      </c>
      <c r="C2518" s="69" t="s">
        <v>224</v>
      </c>
      <c r="D2518" s="65">
        <v>44263</v>
      </c>
      <c r="E2518" s="61" t="s">
        <v>76</v>
      </c>
      <c r="F2518" s="37" t="s">
        <v>261</v>
      </c>
      <c r="G2518" s="37"/>
      <c r="H2518" s="79">
        <v>46000</v>
      </c>
      <c r="I2518" s="79"/>
      <c r="J2518" s="79"/>
      <c r="K2518" s="37"/>
      <c r="L2518" s="1"/>
    </row>
    <row r="2519" spans="1:12" x14ac:dyDescent="0.25">
      <c r="A2519" s="243">
        <v>44256</v>
      </c>
      <c r="B2519" s="37" t="s">
        <v>282</v>
      </c>
      <c r="C2519" s="69" t="s">
        <v>224</v>
      </c>
      <c r="D2519" s="65">
        <v>44264</v>
      </c>
      <c r="E2519" s="61" t="s">
        <v>76</v>
      </c>
      <c r="F2519" s="37" t="s">
        <v>24</v>
      </c>
      <c r="G2519" s="37"/>
      <c r="H2519" s="79">
        <v>46000</v>
      </c>
      <c r="I2519" s="79"/>
      <c r="J2519" s="79"/>
      <c r="K2519" s="37"/>
      <c r="L2519" s="1"/>
    </row>
    <row r="2520" spans="1:12" x14ac:dyDescent="0.25">
      <c r="A2520" s="243">
        <v>44256</v>
      </c>
      <c r="B2520" s="37" t="s">
        <v>282</v>
      </c>
      <c r="C2520" s="69" t="s">
        <v>224</v>
      </c>
      <c r="D2520" s="65">
        <v>44264</v>
      </c>
      <c r="E2520" s="61" t="s">
        <v>76</v>
      </c>
      <c r="F2520" s="37" t="s">
        <v>1656</v>
      </c>
      <c r="G2520" s="37"/>
      <c r="H2520" s="79">
        <v>23000</v>
      </c>
      <c r="I2520" s="79"/>
      <c r="J2520" s="79"/>
      <c r="K2520" s="37"/>
      <c r="L2520" s="1"/>
    </row>
    <row r="2521" spans="1:12" x14ac:dyDescent="0.25">
      <c r="A2521" s="243">
        <v>44256</v>
      </c>
      <c r="B2521" s="37" t="s">
        <v>282</v>
      </c>
      <c r="C2521" s="69" t="s">
        <v>224</v>
      </c>
      <c r="D2521" s="65">
        <v>44264</v>
      </c>
      <c r="E2521" s="61" t="s">
        <v>76</v>
      </c>
      <c r="F2521" s="37" t="s">
        <v>143</v>
      </c>
      <c r="G2521" s="37"/>
      <c r="H2521" s="79">
        <v>23000</v>
      </c>
      <c r="I2521" s="79"/>
      <c r="J2521" s="79"/>
      <c r="K2521" s="37"/>
      <c r="L2521" s="1"/>
    </row>
    <row r="2522" spans="1:12" x14ac:dyDescent="0.25">
      <c r="A2522" s="243">
        <v>44256</v>
      </c>
      <c r="B2522" s="37" t="s">
        <v>282</v>
      </c>
      <c r="C2522" s="69" t="s">
        <v>224</v>
      </c>
      <c r="D2522" s="65">
        <v>44264</v>
      </c>
      <c r="E2522" s="61" t="s">
        <v>76</v>
      </c>
      <c r="F2522" s="37" t="s">
        <v>1430</v>
      </c>
      <c r="G2522" s="37"/>
      <c r="H2522" s="79">
        <v>276000</v>
      </c>
      <c r="I2522" s="79"/>
      <c r="J2522" s="79"/>
      <c r="K2522" s="37"/>
      <c r="L2522" s="1"/>
    </row>
    <row r="2523" spans="1:12" x14ac:dyDescent="0.25">
      <c r="A2523" s="243">
        <v>44256</v>
      </c>
      <c r="B2523" s="37" t="s">
        <v>282</v>
      </c>
      <c r="C2523" s="69" t="s">
        <v>224</v>
      </c>
      <c r="D2523" s="65">
        <v>44265</v>
      </c>
      <c r="E2523" s="61" t="s">
        <v>239</v>
      </c>
      <c r="F2523" s="37" t="s">
        <v>201</v>
      </c>
      <c r="G2523" s="37"/>
      <c r="H2523" s="79">
        <v>23000</v>
      </c>
      <c r="I2523" s="79"/>
      <c r="J2523" s="79"/>
      <c r="K2523" s="37"/>
      <c r="L2523" s="1"/>
    </row>
    <row r="2524" spans="1:12" x14ac:dyDescent="0.25">
      <c r="A2524" s="243">
        <v>44256</v>
      </c>
      <c r="B2524" s="37" t="s">
        <v>282</v>
      </c>
      <c r="C2524" s="69" t="s">
        <v>224</v>
      </c>
      <c r="D2524" s="65">
        <v>44265</v>
      </c>
      <c r="E2524" s="61" t="s">
        <v>239</v>
      </c>
      <c r="F2524" s="37" t="s">
        <v>32</v>
      </c>
      <c r="G2524" s="37"/>
      <c r="H2524" s="79">
        <v>69000</v>
      </c>
      <c r="I2524" s="79"/>
      <c r="J2524" s="79"/>
      <c r="K2524" s="37"/>
      <c r="L2524" s="1"/>
    </row>
    <row r="2525" spans="1:12" x14ac:dyDescent="0.25">
      <c r="A2525" s="243">
        <v>44256</v>
      </c>
      <c r="B2525" s="37" t="s">
        <v>282</v>
      </c>
      <c r="C2525" s="69" t="s">
        <v>224</v>
      </c>
      <c r="D2525" s="65">
        <v>44265</v>
      </c>
      <c r="E2525" s="61" t="s">
        <v>239</v>
      </c>
      <c r="F2525" s="37" t="s">
        <v>132</v>
      </c>
      <c r="G2525" s="37"/>
      <c r="H2525" s="79">
        <v>23000</v>
      </c>
      <c r="I2525" s="79"/>
      <c r="J2525" s="79"/>
      <c r="K2525" s="37"/>
      <c r="L2525" s="1"/>
    </row>
    <row r="2526" spans="1:12" x14ac:dyDescent="0.25">
      <c r="A2526" s="243">
        <v>44256</v>
      </c>
      <c r="B2526" s="37" t="s">
        <v>282</v>
      </c>
      <c r="C2526" s="69" t="s">
        <v>224</v>
      </c>
      <c r="D2526" s="65">
        <v>44267</v>
      </c>
      <c r="E2526" s="61" t="s">
        <v>76</v>
      </c>
      <c r="F2526" s="37" t="s">
        <v>1678</v>
      </c>
      <c r="G2526" s="37"/>
      <c r="H2526" s="79">
        <v>182000</v>
      </c>
      <c r="I2526" s="79"/>
      <c r="J2526" s="79"/>
      <c r="K2526" s="37"/>
      <c r="L2526" s="1"/>
    </row>
    <row r="2527" spans="1:12" x14ac:dyDescent="0.25">
      <c r="A2527" s="243">
        <v>44256</v>
      </c>
      <c r="B2527" s="37" t="s">
        <v>282</v>
      </c>
      <c r="C2527" s="69" t="s">
        <v>224</v>
      </c>
      <c r="D2527" s="65">
        <v>44267</v>
      </c>
      <c r="E2527" s="61" t="s">
        <v>76</v>
      </c>
      <c r="F2527" s="37" t="s">
        <v>80</v>
      </c>
      <c r="G2527" s="37"/>
      <c r="H2527" s="79">
        <v>23000</v>
      </c>
      <c r="I2527" s="79"/>
      <c r="J2527" s="79"/>
      <c r="K2527" s="37"/>
      <c r="L2527" s="1"/>
    </row>
    <row r="2528" spans="1:12" x14ac:dyDescent="0.25">
      <c r="A2528" s="243">
        <v>44256</v>
      </c>
      <c r="B2528" s="37" t="s">
        <v>282</v>
      </c>
      <c r="C2528" s="69" t="s">
        <v>224</v>
      </c>
      <c r="D2528" s="65">
        <v>44270</v>
      </c>
      <c r="E2528" s="61" t="s">
        <v>76</v>
      </c>
      <c r="F2528" s="37" t="s">
        <v>206</v>
      </c>
      <c r="G2528" s="37"/>
      <c r="H2528" s="79">
        <v>196000</v>
      </c>
      <c r="I2528" s="79"/>
      <c r="J2528" s="79"/>
      <c r="K2528" s="37"/>
      <c r="L2528" s="1"/>
    </row>
    <row r="2529" spans="1:12" x14ac:dyDescent="0.25">
      <c r="A2529" s="243">
        <v>44256</v>
      </c>
      <c r="B2529" s="37" t="s">
        <v>282</v>
      </c>
      <c r="C2529" s="69" t="s">
        <v>224</v>
      </c>
      <c r="D2529" s="65">
        <v>44271</v>
      </c>
      <c r="E2529" s="61" t="s">
        <v>76</v>
      </c>
      <c r="F2529" s="37" t="s">
        <v>140</v>
      </c>
      <c r="G2529" s="37"/>
      <c r="H2529" s="79">
        <v>23096</v>
      </c>
      <c r="I2529" s="79"/>
      <c r="J2529" s="79"/>
      <c r="K2529" s="37"/>
      <c r="L2529" s="1"/>
    </row>
    <row r="2530" spans="1:12" x14ac:dyDescent="0.25">
      <c r="A2530" s="243">
        <v>44256</v>
      </c>
      <c r="B2530" s="37" t="s">
        <v>282</v>
      </c>
      <c r="C2530" s="69" t="s">
        <v>224</v>
      </c>
      <c r="D2530" s="65">
        <v>44274</v>
      </c>
      <c r="E2530" s="61" t="s">
        <v>239</v>
      </c>
      <c r="F2530" s="37" t="s">
        <v>13</v>
      </c>
      <c r="G2530" s="37"/>
      <c r="H2530" s="79">
        <v>23000</v>
      </c>
      <c r="I2530" s="79"/>
      <c r="J2530" s="79"/>
      <c r="K2530" s="37"/>
      <c r="L2530" s="1"/>
    </row>
    <row r="2531" spans="1:12" x14ac:dyDescent="0.25">
      <c r="A2531" s="243">
        <v>44256</v>
      </c>
      <c r="B2531" s="37" t="s">
        <v>282</v>
      </c>
      <c r="C2531" s="69" t="s">
        <v>224</v>
      </c>
      <c r="D2531" s="65">
        <v>44277</v>
      </c>
      <c r="E2531" s="61" t="s">
        <v>76</v>
      </c>
      <c r="F2531" s="37" t="s">
        <v>127</v>
      </c>
      <c r="G2531" s="37"/>
      <c r="H2531" s="79">
        <v>23113</v>
      </c>
      <c r="I2531" s="79"/>
      <c r="J2531" s="79"/>
      <c r="K2531" s="37"/>
      <c r="L2531" s="1"/>
    </row>
    <row r="2532" spans="1:12" x14ac:dyDescent="0.25">
      <c r="A2532" s="243">
        <v>44256</v>
      </c>
      <c r="B2532" s="37" t="s">
        <v>282</v>
      </c>
      <c r="C2532" s="69" t="s">
        <v>224</v>
      </c>
      <c r="D2532" s="65">
        <v>44277</v>
      </c>
      <c r="E2532" s="61" t="s">
        <v>76</v>
      </c>
      <c r="F2532" s="37" t="s">
        <v>1234</v>
      </c>
      <c r="G2532" s="37"/>
      <c r="H2532" s="79">
        <v>23080</v>
      </c>
      <c r="I2532" s="79"/>
      <c r="J2532" s="79"/>
      <c r="K2532" s="37"/>
      <c r="L2532" s="1"/>
    </row>
    <row r="2533" spans="1:12" x14ac:dyDescent="0.25">
      <c r="A2533" s="243">
        <v>44256</v>
      </c>
      <c r="B2533" s="37" t="s">
        <v>282</v>
      </c>
      <c r="C2533" s="69" t="s">
        <v>224</v>
      </c>
      <c r="D2533" s="65">
        <v>44277</v>
      </c>
      <c r="E2533" s="61" t="s">
        <v>76</v>
      </c>
      <c r="F2533" s="37" t="s">
        <v>635</v>
      </c>
      <c r="G2533" s="37"/>
      <c r="H2533" s="79">
        <v>23000</v>
      </c>
      <c r="I2533" s="79"/>
      <c r="J2533" s="79"/>
      <c r="K2533" s="37"/>
      <c r="L2533" s="1"/>
    </row>
    <row r="2534" spans="1:12" x14ac:dyDescent="0.25">
      <c r="A2534" s="243">
        <v>44256</v>
      </c>
      <c r="B2534" s="37" t="s">
        <v>282</v>
      </c>
      <c r="C2534" s="69" t="s">
        <v>224</v>
      </c>
      <c r="D2534" s="65">
        <v>44279</v>
      </c>
      <c r="E2534" s="61" t="s">
        <v>76</v>
      </c>
      <c r="F2534" s="37" t="s">
        <v>93</v>
      </c>
      <c r="G2534" s="37"/>
      <c r="H2534" s="79">
        <v>23000</v>
      </c>
      <c r="I2534" s="79"/>
      <c r="J2534" s="79"/>
      <c r="K2534" s="37"/>
      <c r="L2534" s="1"/>
    </row>
    <row r="2535" spans="1:12" x14ac:dyDescent="0.25">
      <c r="A2535" s="243">
        <v>44256</v>
      </c>
      <c r="B2535" s="37" t="s">
        <v>282</v>
      </c>
      <c r="C2535" s="69" t="s">
        <v>224</v>
      </c>
      <c r="D2535" s="65">
        <v>44279</v>
      </c>
      <c r="E2535" s="61" t="s">
        <v>76</v>
      </c>
      <c r="F2535" s="37" t="s">
        <v>1446</v>
      </c>
      <c r="G2535" s="37"/>
      <c r="H2535" s="79">
        <v>23102</v>
      </c>
      <c r="I2535" s="79"/>
      <c r="J2535" s="79"/>
      <c r="K2535" s="37"/>
      <c r="L2535" s="1"/>
    </row>
    <row r="2536" spans="1:12" x14ac:dyDescent="0.25">
      <c r="A2536" s="243">
        <v>44256</v>
      </c>
      <c r="B2536" s="37" t="s">
        <v>282</v>
      </c>
      <c r="C2536" s="69" t="s">
        <v>224</v>
      </c>
      <c r="D2536" s="65">
        <v>44280</v>
      </c>
      <c r="E2536" s="61" t="s">
        <v>76</v>
      </c>
      <c r="F2536" s="37" t="s">
        <v>822</v>
      </c>
      <c r="G2536" s="37"/>
      <c r="H2536" s="79">
        <v>23000</v>
      </c>
      <c r="I2536" s="79"/>
      <c r="J2536" s="79"/>
      <c r="K2536" s="37"/>
      <c r="L2536" s="1"/>
    </row>
    <row r="2537" spans="1:12" x14ac:dyDescent="0.25">
      <c r="A2537" s="243">
        <v>44256</v>
      </c>
      <c r="B2537" s="37" t="s">
        <v>282</v>
      </c>
      <c r="C2537" s="69" t="s">
        <v>224</v>
      </c>
      <c r="D2537" s="65">
        <v>44280</v>
      </c>
      <c r="E2537" s="61" t="s">
        <v>76</v>
      </c>
      <c r="F2537" s="37" t="s">
        <v>9</v>
      </c>
      <c r="G2537" s="37"/>
      <c r="H2537" s="79">
        <v>23000</v>
      </c>
      <c r="I2537" s="79"/>
      <c r="J2537" s="79"/>
      <c r="K2537" s="37"/>
      <c r="L2537" s="1"/>
    </row>
    <row r="2538" spans="1:12" x14ac:dyDescent="0.25">
      <c r="A2538" s="243">
        <v>44256</v>
      </c>
      <c r="B2538" s="37" t="s">
        <v>282</v>
      </c>
      <c r="C2538" s="69" t="s">
        <v>224</v>
      </c>
      <c r="D2538" s="65">
        <v>44280</v>
      </c>
      <c r="E2538" s="61" t="s">
        <v>76</v>
      </c>
      <c r="F2538" s="37" t="s">
        <v>131</v>
      </c>
      <c r="G2538" s="37"/>
      <c r="H2538" s="79">
        <v>23000</v>
      </c>
      <c r="I2538" s="79"/>
      <c r="J2538" s="79"/>
      <c r="K2538" s="37"/>
      <c r="L2538" s="1"/>
    </row>
    <row r="2539" spans="1:12" x14ac:dyDescent="0.25">
      <c r="A2539" s="243">
        <v>44256</v>
      </c>
      <c r="B2539" s="37" t="s">
        <v>282</v>
      </c>
      <c r="C2539" s="69" t="s">
        <v>224</v>
      </c>
      <c r="D2539" s="65">
        <v>44281</v>
      </c>
      <c r="E2539" s="61" t="s">
        <v>76</v>
      </c>
      <c r="F2539" s="37" t="s">
        <v>207</v>
      </c>
      <c r="G2539" s="37"/>
      <c r="H2539" s="79">
        <v>23025</v>
      </c>
      <c r="I2539" s="79"/>
      <c r="J2539" s="79"/>
      <c r="K2539" s="37"/>
      <c r="L2539" s="1"/>
    </row>
    <row r="2540" spans="1:12" x14ac:dyDescent="0.25">
      <c r="A2540" s="243">
        <v>44256</v>
      </c>
      <c r="B2540" s="37" t="s">
        <v>282</v>
      </c>
      <c r="C2540" s="69" t="s">
        <v>224</v>
      </c>
      <c r="D2540" s="65">
        <v>44284</v>
      </c>
      <c r="E2540" s="61" t="s">
        <v>76</v>
      </c>
      <c r="F2540" s="37" t="s">
        <v>24</v>
      </c>
      <c r="G2540" s="37"/>
      <c r="H2540" s="79">
        <v>46000</v>
      </c>
      <c r="I2540" s="79"/>
      <c r="J2540" s="79"/>
      <c r="K2540" s="37"/>
      <c r="L2540" s="1"/>
    </row>
    <row r="2541" spans="1:12" x14ac:dyDescent="0.25">
      <c r="A2541" s="243">
        <v>44256</v>
      </c>
      <c r="B2541" s="37" t="s">
        <v>282</v>
      </c>
      <c r="C2541" s="69" t="s">
        <v>224</v>
      </c>
      <c r="D2541" s="65">
        <v>44284</v>
      </c>
      <c r="E2541" s="61" t="s">
        <v>76</v>
      </c>
      <c r="F2541" s="37" t="s">
        <v>21</v>
      </c>
      <c r="G2541" s="37"/>
      <c r="H2541" s="79">
        <v>23109</v>
      </c>
      <c r="I2541" s="79"/>
      <c r="J2541" s="79"/>
      <c r="K2541" s="37"/>
      <c r="L2541" s="1"/>
    </row>
    <row r="2542" spans="1:12" x14ac:dyDescent="0.25">
      <c r="A2542" s="243">
        <v>44256</v>
      </c>
      <c r="B2542" s="37" t="s">
        <v>282</v>
      </c>
      <c r="C2542" s="69" t="s">
        <v>224</v>
      </c>
      <c r="D2542" s="65">
        <v>44284</v>
      </c>
      <c r="E2542" s="61" t="s">
        <v>76</v>
      </c>
      <c r="F2542" s="37" t="s">
        <v>1462</v>
      </c>
      <c r="G2542" s="37"/>
      <c r="H2542" s="79">
        <v>23000</v>
      </c>
      <c r="I2542" s="79"/>
      <c r="J2542" s="79"/>
      <c r="K2542" s="37"/>
      <c r="L2542" s="1"/>
    </row>
    <row r="2543" spans="1:12" x14ac:dyDescent="0.25">
      <c r="A2543" s="243">
        <v>44256</v>
      </c>
      <c r="B2543" s="37" t="s">
        <v>282</v>
      </c>
      <c r="C2543" s="69" t="s">
        <v>224</v>
      </c>
      <c r="D2543" s="65">
        <v>44285</v>
      </c>
      <c r="E2543" s="61" t="s">
        <v>76</v>
      </c>
      <c r="F2543" s="37" t="s">
        <v>1665</v>
      </c>
      <c r="G2543" s="37" t="s">
        <v>1744</v>
      </c>
      <c r="H2543" s="79">
        <v>150115</v>
      </c>
      <c r="I2543" s="79"/>
      <c r="J2543" s="79"/>
      <c r="K2543" s="37"/>
      <c r="L2543" s="1"/>
    </row>
    <row r="2544" spans="1:12" x14ac:dyDescent="0.25">
      <c r="A2544" s="243">
        <v>44256</v>
      </c>
      <c r="B2544" s="37" t="s">
        <v>282</v>
      </c>
      <c r="C2544" s="69" t="s">
        <v>224</v>
      </c>
      <c r="D2544" s="65">
        <v>44285</v>
      </c>
      <c r="E2544" s="61" t="s">
        <v>76</v>
      </c>
      <c r="F2544" s="37" t="s">
        <v>1679</v>
      </c>
      <c r="G2544" s="37"/>
      <c r="H2544" s="79">
        <v>24000</v>
      </c>
      <c r="I2544" s="79"/>
      <c r="J2544" s="79"/>
      <c r="K2544" s="37"/>
      <c r="L2544" s="1"/>
    </row>
    <row r="2545" spans="1:12" x14ac:dyDescent="0.25">
      <c r="A2545" s="243">
        <v>44256</v>
      </c>
      <c r="B2545" s="37" t="s">
        <v>282</v>
      </c>
      <c r="C2545" s="69" t="s">
        <v>224</v>
      </c>
      <c r="D2545" s="65">
        <v>44285</v>
      </c>
      <c r="E2545" s="61" t="s">
        <v>76</v>
      </c>
      <c r="F2545" s="37" t="s">
        <v>135</v>
      </c>
      <c r="G2545" s="37"/>
      <c r="H2545" s="79">
        <v>23000</v>
      </c>
      <c r="I2545" s="79"/>
      <c r="J2545" s="79"/>
      <c r="K2545" s="37"/>
      <c r="L2545" s="1"/>
    </row>
    <row r="2546" spans="1:12" x14ac:dyDescent="0.25">
      <c r="A2546" s="243">
        <v>44256</v>
      </c>
      <c r="B2546" s="37" t="s">
        <v>282</v>
      </c>
      <c r="C2546" s="69" t="s">
        <v>224</v>
      </c>
      <c r="D2546" s="65">
        <v>44285</v>
      </c>
      <c r="E2546" s="61" t="s">
        <v>76</v>
      </c>
      <c r="F2546" s="37" t="s">
        <v>1673</v>
      </c>
      <c r="G2546" s="37"/>
      <c r="H2546" s="79">
        <v>23000</v>
      </c>
      <c r="I2546" s="79"/>
      <c r="J2546" s="79"/>
      <c r="K2546" s="37"/>
      <c r="L2546" s="1"/>
    </row>
    <row r="2547" spans="1:12" x14ac:dyDescent="0.25">
      <c r="A2547" s="243">
        <v>44256</v>
      </c>
      <c r="B2547" s="37" t="s">
        <v>282</v>
      </c>
      <c r="C2547" s="69" t="s">
        <v>224</v>
      </c>
      <c r="D2547" s="65">
        <v>44286</v>
      </c>
      <c r="E2547" s="61" t="s">
        <v>76</v>
      </c>
      <c r="F2547" s="37" t="s">
        <v>17</v>
      </c>
      <c r="G2547" s="37"/>
      <c r="H2547" s="79">
        <v>23000</v>
      </c>
      <c r="I2547" s="79"/>
      <c r="J2547" s="79"/>
      <c r="K2547" s="37"/>
      <c r="L2547" s="1"/>
    </row>
    <row r="2548" spans="1:12" x14ac:dyDescent="0.25">
      <c r="A2548" s="243">
        <v>44256</v>
      </c>
      <c r="B2548" s="37" t="s">
        <v>282</v>
      </c>
      <c r="C2548" s="69" t="s">
        <v>224</v>
      </c>
      <c r="D2548" s="65">
        <v>44286</v>
      </c>
      <c r="E2548" s="61" t="s">
        <v>76</v>
      </c>
      <c r="F2548" s="37" t="s">
        <v>16</v>
      </c>
      <c r="G2548" s="37"/>
      <c r="H2548" s="79">
        <v>23000</v>
      </c>
      <c r="I2548" s="79"/>
      <c r="J2548" s="79"/>
      <c r="K2548" s="37"/>
      <c r="L2548" s="1"/>
    </row>
    <row r="2549" spans="1:12" x14ac:dyDescent="0.25">
      <c r="A2549" s="243">
        <v>44256</v>
      </c>
      <c r="B2549" s="37" t="s">
        <v>282</v>
      </c>
      <c r="C2549" s="69" t="s">
        <v>224</v>
      </c>
      <c r="D2549" s="65">
        <v>44286</v>
      </c>
      <c r="E2549" s="61" t="s">
        <v>76</v>
      </c>
      <c r="F2549" s="37" t="s">
        <v>1680</v>
      </c>
      <c r="G2549" s="37"/>
      <c r="H2549" s="79">
        <v>23000</v>
      </c>
      <c r="I2549" s="79"/>
      <c r="J2549" s="79"/>
      <c r="K2549" s="37"/>
      <c r="L2549" s="1"/>
    </row>
    <row r="2550" spans="1:12" x14ac:dyDescent="0.25">
      <c r="A2550" s="167">
        <v>44256</v>
      </c>
      <c r="B2550" s="168" t="s">
        <v>282</v>
      </c>
      <c r="C2550" s="167" t="s">
        <v>224</v>
      </c>
      <c r="D2550" s="169">
        <v>44286</v>
      </c>
      <c r="E2550" s="266" t="s">
        <v>76</v>
      </c>
      <c r="F2550" s="168" t="s">
        <v>430</v>
      </c>
      <c r="G2550" s="168"/>
      <c r="H2550" s="170">
        <v>23000</v>
      </c>
      <c r="I2550" s="170"/>
      <c r="J2550" s="170"/>
      <c r="K2550" s="168"/>
      <c r="L2550" s="170"/>
    </row>
    <row r="2551" spans="1:12" x14ac:dyDescent="0.25">
      <c r="A2551" s="243">
        <v>44287</v>
      </c>
      <c r="B2551" s="37" t="s">
        <v>282</v>
      </c>
      <c r="C2551" s="69" t="s">
        <v>224</v>
      </c>
      <c r="D2551" s="65">
        <v>44287</v>
      </c>
      <c r="E2551" s="61" t="s">
        <v>76</v>
      </c>
      <c r="F2551" s="37" t="s">
        <v>1655</v>
      </c>
      <c r="G2551" s="37"/>
      <c r="H2551" s="79">
        <v>23000</v>
      </c>
      <c r="I2551" s="79"/>
      <c r="J2551" s="79"/>
      <c r="K2551" s="37"/>
      <c r="L2551" s="1"/>
    </row>
    <row r="2552" spans="1:12" x14ac:dyDescent="0.25">
      <c r="A2552" s="243">
        <v>44287</v>
      </c>
      <c r="B2552" s="37" t="s">
        <v>282</v>
      </c>
      <c r="C2552" s="69" t="s">
        <v>224</v>
      </c>
      <c r="D2552" s="65">
        <v>44287</v>
      </c>
      <c r="E2552" s="61" t="s">
        <v>76</v>
      </c>
      <c r="F2552" s="37" t="s">
        <v>313</v>
      </c>
      <c r="G2552" s="37"/>
      <c r="H2552" s="79">
        <v>23000</v>
      </c>
      <c r="I2552" s="79"/>
      <c r="J2552" s="79"/>
      <c r="K2552" s="37"/>
      <c r="L2552" s="1"/>
    </row>
    <row r="2553" spans="1:12" x14ac:dyDescent="0.25">
      <c r="A2553" s="243">
        <v>44287</v>
      </c>
      <c r="B2553" s="37" t="s">
        <v>282</v>
      </c>
      <c r="C2553" s="69" t="s">
        <v>224</v>
      </c>
      <c r="D2553" s="65">
        <v>44287</v>
      </c>
      <c r="E2553" s="61" t="s">
        <v>76</v>
      </c>
      <c r="F2553" s="37" t="s">
        <v>1413</v>
      </c>
      <c r="G2553" s="37"/>
      <c r="H2553" s="79">
        <v>23000</v>
      </c>
      <c r="I2553" s="79"/>
      <c r="J2553" s="79"/>
      <c r="K2553" s="37"/>
      <c r="L2553" s="1"/>
    </row>
    <row r="2554" spans="1:12" x14ac:dyDescent="0.25">
      <c r="A2554" s="243">
        <v>44287</v>
      </c>
      <c r="B2554" s="37" t="s">
        <v>282</v>
      </c>
      <c r="C2554" s="69" t="s">
        <v>224</v>
      </c>
      <c r="D2554" s="65">
        <v>44287</v>
      </c>
      <c r="E2554" s="61" t="s">
        <v>76</v>
      </c>
      <c r="F2554" s="37" t="s">
        <v>464</v>
      </c>
      <c r="G2554" s="37"/>
      <c r="H2554" s="79">
        <v>23000</v>
      </c>
      <c r="I2554" s="79"/>
      <c r="J2554" s="79"/>
      <c r="K2554" s="37"/>
      <c r="L2554" s="1"/>
    </row>
    <row r="2555" spans="1:12" x14ac:dyDescent="0.25">
      <c r="A2555" s="243">
        <v>44287</v>
      </c>
      <c r="B2555" s="37" t="s">
        <v>282</v>
      </c>
      <c r="C2555" s="69" t="s">
        <v>224</v>
      </c>
      <c r="D2555" s="65">
        <v>44291</v>
      </c>
      <c r="E2555" s="61" t="s">
        <v>76</v>
      </c>
      <c r="F2555" s="37" t="s">
        <v>257</v>
      </c>
      <c r="G2555" s="37"/>
      <c r="H2555" s="79">
        <v>24000</v>
      </c>
      <c r="I2555" s="79"/>
      <c r="J2555" s="79"/>
      <c r="K2555" s="37"/>
      <c r="L2555" s="1"/>
    </row>
    <row r="2556" spans="1:12" x14ac:dyDescent="0.25">
      <c r="A2556" s="243">
        <v>44287</v>
      </c>
      <c r="B2556" s="37" t="s">
        <v>282</v>
      </c>
      <c r="C2556" s="69" t="s">
        <v>224</v>
      </c>
      <c r="D2556" s="65">
        <v>44291</v>
      </c>
      <c r="E2556" s="61" t="s">
        <v>76</v>
      </c>
      <c r="F2556" s="37" t="s">
        <v>4</v>
      </c>
      <c r="G2556" s="37"/>
      <c r="H2556" s="79">
        <v>23000</v>
      </c>
      <c r="I2556" s="79"/>
      <c r="J2556" s="79"/>
      <c r="K2556" s="37"/>
      <c r="L2556" s="1"/>
    </row>
    <row r="2557" spans="1:12" x14ac:dyDescent="0.25">
      <c r="A2557" s="243">
        <v>44287</v>
      </c>
      <c r="B2557" s="37" t="s">
        <v>282</v>
      </c>
      <c r="C2557" s="69" t="s">
        <v>224</v>
      </c>
      <c r="D2557" s="65">
        <v>44292</v>
      </c>
      <c r="E2557" s="61" t="s">
        <v>76</v>
      </c>
      <c r="F2557" s="37" t="s">
        <v>198</v>
      </c>
      <c r="G2557" s="37"/>
      <c r="H2557" s="79">
        <v>66000</v>
      </c>
      <c r="I2557" s="79"/>
      <c r="J2557" s="79"/>
      <c r="K2557" s="37"/>
      <c r="L2557" s="1"/>
    </row>
    <row r="2558" spans="1:12" x14ac:dyDescent="0.25">
      <c r="A2558" s="243">
        <v>44287</v>
      </c>
      <c r="B2558" s="37" t="s">
        <v>282</v>
      </c>
      <c r="C2558" s="69" t="s">
        <v>224</v>
      </c>
      <c r="D2558" s="65">
        <v>44293</v>
      </c>
      <c r="E2558" s="61" t="s">
        <v>76</v>
      </c>
      <c r="F2558" s="37" t="s">
        <v>1681</v>
      </c>
      <c r="G2558" s="37"/>
      <c r="H2558" s="79">
        <v>23000</v>
      </c>
      <c r="I2558" s="79"/>
      <c r="J2558" s="79"/>
      <c r="K2558" s="37"/>
      <c r="L2558" s="1"/>
    </row>
    <row r="2559" spans="1:12" x14ac:dyDescent="0.25">
      <c r="A2559" s="243">
        <v>44287</v>
      </c>
      <c r="B2559" s="37" t="s">
        <v>282</v>
      </c>
      <c r="C2559" s="69" t="s">
        <v>224</v>
      </c>
      <c r="D2559" s="65">
        <v>44293</v>
      </c>
      <c r="E2559" s="61" t="s">
        <v>76</v>
      </c>
      <c r="F2559" s="37" t="s">
        <v>417</v>
      </c>
      <c r="G2559" s="37"/>
      <c r="H2559" s="79">
        <v>23000</v>
      </c>
      <c r="I2559" s="79"/>
      <c r="J2559" s="79"/>
      <c r="K2559" s="37"/>
      <c r="L2559" s="1"/>
    </row>
    <row r="2560" spans="1:12" x14ac:dyDescent="0.25">
      <c r="A2560" s="243">
        <v>44287</v>
      </c>
      <c r="B2560" s="37" t="s">
        <v>282</v>
      </c>
      <c r="C2560" s="69" t="s">
        <v>224</v>
      </c>
      <c r="D2560" s="65">
        <v>44294</v>
      </c>
      <c r="E2560" s="61" t="s">
        <v>76</v>
      </c>
      <c r="F2560" s="37" t="s">
        <v>204</v>
      </c>
      <c r="G2560" s="37" t="s">
        <v>1745</v>
      </c>
      <c r="H2560" s="79">
        <v>50000</v>
      </c>
      <c r="I2560" s="79"/>
      <c r="J2560" s="79"/>
      <c r="K2560" s="37"/>
      <c r="L2560" s="1"/>
    </row>
    <row r="2561" spans="1:12" x14ac:dyDescent="0.25">
      <c r="A2561" s="243">
        <v>44287</v>
      </c>
      <c r="B2561" s="37" t="s">
        <v>282</v>
      </c>
      <c r="C2561" s="69" t="s">
        <v>224</v>
      </c>
      <c r="D2561" s="65">
        <v>44294</v>
      </c>
      <c r="E2561" s="61" t="s">
        <v>76</v>
      </c>
      <c r="F2561" s="37" t="s">
        <v>140</v>
      </c>
      <c r="G2561" s="37"/>
      <c r="H2561" s="79">
        <v>23096</v>
      </c>
      <c r="I2561" s="79"/>
      <c r="J2561" s="79"/>
      <c r="K2561" s="37"/>
      <c r="L2561" s="1"/>
    </row>
    <row r="2562" spans="1:12" x14ac:dyDescent="0.25">
      <c r="A2562" s="243">
        <v>44287</v>
      </c>
      <c r="B2562" s="37" t="s">
        <v>282</v>
      </c>
      <c r="C2562" s="69" t="s">
        <v>224</v>
      </c>
      <c r="D2562" s="65">
        <v>44295</v>
      </c>
      <c r="E2562" s="61" t="s">
        <v>76</v>
      </c>
      <c r="F2562" s="37" t="s">
        <v>1085</v>
      </c>
      <c r="G2562" s="37"/>
      <c r="H2562" s="79">
        <v>23000</v>
      </c>
      <c r="I2562" s="79"/>
      <c r="J2562" s="79"/>
      <c r="K2562" s="37"/>
      <c r="L2562" s="1"/>
    </row>
    <row r="2563" spans="1:12" x14ac:dyDescent="0.25">
      <c r="A2563" s="243">
        <v>44287</v>
      </c>
      <c r="B2563" s="37" t="s">
        <v>282</v>
      </c>
      <c r="C2563" s="69" t="s">
        <v>224</v>
      </c>
      <c r="D2563" s="65">
        <v>44298</v>
      </c>
      <c r="E2563" s="61" t="s">
        <v>76</v>
      </c>
      <c r="F2563" s="37" t="s">
        <v>1677</v>
      </c>
      <c r="G2563" s="37"/>
      <c r="H2563" s="79">
        <v>46000</v>
      </c>
      <c r="I2563" s="79"/>
      <c r="J2563" s="79"/>
      <c r="K2563" s="37"/>
      <c r="L2563" s="1"/>
    </row>
    <row r="2564" spans="1:12" x14ac:dyDescent="0.25">
      <c r="A2564" s="243">
        <v>44287</v>
      </c>
      <c r="B2564" s="37" t="s">
        <v>282</v>
      </c>
      <c r="C2564" s="69" t="s">
        <v>224</v>
      </c>
      <c r="D2564" s="65">
        <v>44299</v>
      </c>
      <c r="E2564" s="61" t="s">
        <v>76</v>
      </c>
      <c r="F2564" s="37" t="s">
        <v>635</v>
      </c>
      <c r="G2564" s="37"/>
      <c r="H2564" s="79">
        <v>46000</v>
      </c>
      <c r="I2564" s="79"/>
      <c r="J2564" s="79"/>
      <c r="K2564" s="37"/>
      <c r="L2564" s="1"/>
    </row>
    <row r="2565" spans="1:12" x14ac:dyDescent="0.25">
      <c r="A2565" s="243">
        <v>44287</v>
      </c>
      <c r="B2565" s="37" t="s">
        <v>282</v>
      </c>
      <c r="C2565" s="69" t="s">
        <v>224</v>
      </c>
      <c r="D2565" s="65">
        <v>44300</v>
      </c>
      <c r="E2565" s="61" t="s">
        <v>76</v>
      </c>
      <c r="F2565" s="37" t="s">
        <v>94</v>
      </c>
      <c r="G2565" s="37"/>
      <c r="H2565" s="79">
        <v>184000</v>
      </c>
      <c r="I2565" s="79"/>
      <c r="J2565" s="79"/>
      <c r="K2565" s="37"/>
      <c r="L2565" s="1"/>
    </row>
    <row r="2566" spans="1:12" x14ac:dyDescent="0.25">
      <c r="A2566" s="243">
        <v>44287</v>
      </c>
      <c r="B2566" s="37" t="s">
        <v>282</v>
      </c>
      <c r="C2566" s="69" t="s">
        <v>224</v>
      </c>
      <c r="D2566" s="65">
        <v>44301</v>
      </c>
      <c r="E2566" s="61" t="s">
        <v>76</v>
      </c>
      <c r="F2566" s="37" t="s">
        <v>874</v>
      </c>
      <c r="G2566" s="37"/>
      <c r="H2566" s="79">
        <v>46000</v>
      </c>
      <c r="I2566" s="79"/>
      <c r="J2566" s="79"/>
      <c r="K2566" s="37"/>
      <c r="L2566" s="1"/>
    </row>
    <row r="2567" spans="1:12" x14ac:dyDescent="0.25">
      <c r="A2567" s="243">
        <v>44287</v>
      </c>
      <c r="B2567" s="37" t="s">
        <v>282</v>
      </c>
      <c r="C2567" s="69" t="s">
        <v>224</v>
      </c>
      <c r="D2567" s="65">
        <v>44301</v>
      </c>
      <c r="E2567" s="61" t="s">
        <v>76</v>
      </c>
      <c r="F2567" s="37" t="s">
        <v>1682</v>
      </c>
      <c r="G2567" s="37"/>
      <c r="H2567" s="79">
        <v>46000</v>
      </c>
      <c r="I2567" s="79"/>
      <c r="J2567" s="79"/>
      <c r="K2567" s="37"/>
      <c r="L2567" s="1"/>
    </row>
    <row r="2568" spans="1:12" x14ac:dyDescent="0.25">
      <c r="A2568" s="243">
        <v>44287</v>
      </c>
      <c r="B2568" s="37" t="s">
        <v>282</v>
      </c>
      <c r="C2568" s="69" t="s">
        <v>224</v>
      </c>
      <c r="D2568" s="65">
        <v>44305</v>
      </c>
      <c r="E2568" s="61" t="s">
        <v>76</v>
      </c>
      <c r="F2568" s="37" t="s">
        <v>127</v>
      </c>
      <c r="G2568" s="37"/>
      <c r="H2568" s="79">
        <v>23113</v>
      </c>
      <c r="I2568" s="79"/>
      <c r="J2568" s="79"/>
      <c r="K2568" s="37"/>
      <c r="L2568" s="1"/>
    </row>
    <row r="2569" spans="1:12" x14ac:dyDescent="0.25">
      <c r="A2569" s="243">
        <v>44287</v>
      </c>
      <c r="B2569" s="37" t="s">
        <v>282</v>
      </c>
      <c r="C2569" s="69" t="s">
        <v>224</v>
      </c>
      <c r="D2569" s="65">
        <v>44308</v>
      </c>
      <c r="E2569" s="61" t="s">
        <v>76</v>
      </c>
      <c r="F2569" s="37" t="s">
        <v>1446</v>
      </c>
      <c r="G2569" s="37"/>
      <c r="H2569" s="79">
        <v>23102</v>
      </c>
      <c r="I2569" s="79"/>
      <c r="J2569" s="79"/>
      <c r="K2569" s="37"/>
      <c r="L2569" s="1"/>
    </row>
    <row r="2570" spans="1:12" x14ac:dyDescent="0.25">
      <c r="A2570" s="243">
        <v>44287</v>
      </c>
      <c r="B2570" s="37" t="s">
        <v>282</v>
      </c>
      <c r="C2570" s="69" t="s">
        <v>224</v>
      </c>
      <c r="D2570" s="65">
        <v>44309</v>
      </c>
      <c r="E2570" s="61" t="s">
        <v>76</v>
      </c>
      <c r="F2570" s="37" t="s">
        <v>1462</v>
      </c>
      <c r="G2570" s="37"/>
      <c r="H2570" s="79">
        <v>23000</v>
      </c>
      <c r="I2570" s="79"/>
      <c r="J2570" s="79"/>
      <c r="K2570" s="37"/>
      <c r="L2570" s="1"/>
    </row>
    <row r="2571" spans="1:12" x14ac:dyDescent="0.25">
      <c r="A2571" s="243">
        <v>44287</v>
      </c>
      <c r="B2571" s="37" t="s">
        <v>282</v>
      </c>
      <c r="C2571" s="69" t="s">
        <v>224</v>
      </c>
      <c r="D2571" s="65">
        <v>44312</v>
      </c>
      <c r="E2571" s="61" t="s">
        <v>76</v>
      </c>
      <c r="F2571" s="37" t="s">
        <v>413</v>
      </c>
      <c r="G2571" s="37"/>
      <c r="H2571" s="79">
        <v>46000</v>
      </c>
      <c r="I2571" s="79"/>
      <c r="J2571" s="79"/>
      <c r="K2571" s="37"/>
      <c r="L2571" s="1"/>
    </row>
    <row r="2572" spans="1:12" x14ac:dyDescent="0.25">
      <c r="A2572" s="243">
        <v>44287</v>
      </c>
      <c r="B2572" s="37" t="s">
        <v>282</v>
      </c>
      <c r="C2572" s="69" t="s">
        <v>224</v>
      </c>
      <c r="D2572" s="65">
        <v>44312</v>
      </c>
      <c r="E2572" s="61" t="s">
        <v>76</v>
      </c>
      <c r="F2572" s="37" t="s">
        <v>18</v>
      </c>
      <c r="G2572" s="37"/>
      <c r="H2572" s="79">
        <v>23080</v>
      </c>
      <c r="I2572" s="79"/>
      <c r="J2572" s="79"/>
      <c r="K2572" s="37"/>
      <c r="L2572" s="1"/>
    </row>
    <row r="2573" spans="1:12" x14ac:dyDescent="0.25">
      <c r="A2573" s="243">
        <v>44287</v>
      </c>
      <c r="B2573" s="37" t="s">
        <v>282</v>
      </c>
      <c r="C2573" s="69" t="s">
        <v>224</v>
      </c>
      <c r="D2573" s="65">
        <v>44312</v>
      </c>
      <c r="E2573" s="61" t="s">
        <v>76</v>
      </c>
      <c r="F2573" s="37" t="s">
        <v>822</v>
      </c>
      <c r="G2573" s="37"/>
      <c r="H2573" s="79">
        <v>23000</v>
      </c>
      <c r="I2573" s="79"/>
      <c r="J2573" s="79"/>
      <c r="K2573" s="37"/>
      <c r="L2573" s="1"/>
    </row>
    <row r="2574" spans="1:12" x14ac:dyDescent="0.25">
      <c r="A2574" s="243">
        <v>44287</v>
      </c>
      <c r="B2574" s="37" t="s">
        <v>282</v>
      </c>
      <c r="C2574" s="69" t="s">
        <v>224</v>
      </c>
      <c r="D2574" s="65">
        <v>44312</v>
      </c>
      <c r="E2574" s="61" t="s">
        <v>76</v>
      </c>
      <c r="F2574" s="37" t="s">
        <v>1683</v>
      </c>
      <c r="G2574" s="37"/>
      <c r="H2574" s="79">
        <v>23000</v>
      </c>
      <c r="I2574" s="79"/>
      <c r="J2574" s="79"/>
      <c r="K2574" s="37"/>
      <c r="L2574" s="1"/>
    </row>
    <row r="2575" spans="1:12" x14ac:dyDescent="0.25">
      <c r="A2575" s="243">
        <v>44287</v>
      </c>
      <c r="B2575" s="37" t="s">
        <v>282</v>
      </c>
      <c r="C2575" s="69" t="s">
        <v>224</v>
      </c>
      <c r="D2575" s="65">
        <v>44312</v>
      </c>
      <c r="E2575" s="61" t="s">
        <v>76</v>
      </c>
      <c r="F2575" s="37" t="s">
        <v>1684</v>
      </c>
      <c r="G2575" s="37"/>
      <c r="H2575" s="79">
        <v>161000</v>
      </c>
      <c r="I2575" s="79"/>
      <c r="J2575" s="79"/>
      <c r="K2575" s="37"/>
      <c r="L2575" s="1"/>
    </row>
    <row r="2576" spans="1:12" x14ac:dyDescent="0.25">
      <c r="A2576" s="243">
        <v>44287</v>
      </c>
      <c r="B2576" s="37" t="s">
        <v>282</v>
      </c>
      <c r="C2576" s="69" t="s">
        <v>224</v>
      </c>
      <c r="D2576" s="65">
        <v>44313</v>
      </c>
      <c r="E2576" s="61" t="s">
        <v>76</v>
      </c>
      <c r="F2576" s="37" t="s">
        <v>1655</v>
      </c>
      <c r="G2576" s="37"/>
      <c r="H2576" s="79">
        <v>23000</v>
      </c>
      <c r="I2576" s="79"/>
      <c r="J2576" s="79"/>
      <c r="K2576" s="37"/>
      <c r="L2576" s="1"/>
    </row>
    <row r="2577" spans="1:12" x14ac:dyDescent="0.25">
      <c r="A2577" s="243">
        <v>44287</v>
      </c>
      <c r="B2577" s="37" t="s">
        <v>282</v>
      </c>
      <c r="C2577" s="69" t="s">
        <v>224</v>
      </c>
      <c r="D2577" s="65">
        <v>44314</v>
      </c>
      <c r="E2577" s="61" t="s">
        <v>76</v>
      </c>
      <c r="F2577" s="37" t="s">
        <v>1652</v>
      </c>
      <c r="G2577" s="37"/>
      <c r="H2577" s="79">
        <v>23000</v>
      </c>
      <c r="I2577" s="79"/>
      <c r="J2577" s="79"/>
      <c r="K2577" s="37"/>
      <c r="L2577" s="1"/>
    </row>
    <row r="2578" spans="1:12" x14ac:dyDescent="0.25">
      <c r="A2578" s="243">
        <v>44287</v>
      </c>
      <c r="B2578" s="37" t="s">
        <v>282</v>
      </c>
      <c r="C2578" s="69" t="s">
        <v>224</v>
      </c>
      <c r="D2578" s="65">
        <v>44314</v>
      </c>
      <c r="E2578" s="61" t="s">
        <v>76</v>
      </c>
      <c r="F2578" s="37" t="s">
        <v>24</v>
      </c>
      <c r="G2578" s="37"/>
      <c r="H2578" s="79">
        <v>46000</v>
      </c>
      <c r="I2578" s="79"/>
      <c r="J2578" s="79"/>
      <c r="K2578" s="37"/>
      <c r="L2578" s="1"/>
    </row>
    <row r="2579" spans="1:12" x14ac:dyDescent="0.25">
      <c r="A2579" s="243">
        <v>44287</v>
      </c>
      <c r="B2579" s="37" t="s">
        <v>282</v>
      </c>
      <c r="C2579" s="69" t="s">
        <v>224</v>
      </c>
      <c r="D2579" s="65">
        <v>44314</v>
      </c>
      <c r="E2579" s="61" t="s">
        <v>76</v>
      </c>
      <c r="F2579" s="37" t="s">
        <v>1653</v>
      </c>
      <c r="G2579" s="37"/>
      <c r="H2579" s="79">
        <v>23000</v>
      </c>
      <c r="I2579" s="79"/>
      <c r="J2579" s="79"/>
      <c r="K2579" s="37"/>
      <c r="L2579" s="1"/>
    </row>
    <row r="2580" spans="1:12" x14ac:dyDescent="0.25">
      <c r="A2580" s="243">
        <v>44287</v>
      </c>
      <c r="B2580" s="37" t="s">
        <v>282</v>
      </c>
      <c r="C2580" s="69" t="s">
        <v>224</v>
      </c>
      <c r="D2580" s="65">
        <v>44316</v>
      </c>
      <c r="E2580" s="61" t="s">
        <v>76</v>
      </c>
      <c r="F2580" s="37" t="s">
        <v>77</v>
      </c>
      <c r="G2580" s="37"/>
      <c r="H2580" s="79">
        <v>46000</v>
      </c>
      <c r="I2580" s="79"/>
      <c r="J2580" s="79"/>
      <c r="K2580" s="37"/>
      <c r="L2580" s="1"/>
    </row>
    <row r="2581" spans="1:12" x14ac:dyDescent="0.25">
      <c r="A2581" s="243">
        <v>44287</v>
      </c>
      <c r="B2581" s="37" t="s">
        <v>282</v>
      </c>
      <c r="C2581" s="69" t="s">
        <v>224</v>
      </c>
      <c r="D2581" s="65">
        <v>44316</v>
      </c>
      <c r="E2581" s="61" t="s">
        <v>76</v>
      </c>
      <c r="F2581" s="37" t="s">
        <v>9</v>
      </c>
      <c r="G2581" s="37"/>
      <c r="H2581" s="79">
        <v>23000</v>
      </c>
      <c r="I2581" s="79"/>
      <c r="J2581" s="79"/>
      <c r="K2581" s="37"/>
      <c r="L2581" s="1"/>
    </row>
    <row r="2582" spans="1:12" x14ac:dyDescent="0.25">
      <c r="A2582" s="243">
        <v>44287</v>
      </c>
      <c r="B2582" s="37" t="s">
        <v>282</v>
      </c>
      <c r="C2582" s="69" t="s">
        <v>224</v>
      </c>
      <c r="D2582" s="65">
        <v>44316</v>
      </c>
      <c r="E2582" s="61" t="s">
        <v>76</v>
      </c>
      <c r="F2582" s="37" t="s">
        <v>131</v>
      </c>
      <c r="G2582" s="37"/>
      <c r="H2582" s="79">
        <v>23000</v>
      </c>
      <c r="I2582" s="79"/>
      <c r="J2582" s="79"/>
      <c r="K2582" s="37"/>
      <c r="L2582" s="1"/>
    </row>
    <row r="2583" spans="1:12" x14ac:dyDescent="0.25">
      <c r="A2583" s="243">
        <v>44287</v>
      </c>
      <c r="B2583" s="37" t="s">
        <v>282</v>
      </c>
      <c r="C2583" s="69" t="s">
        <v>224</v>
      </c>
      <c r="D2583" s="65">
        <v>44316</v>
      </c>
      <c r="E2583" s="61" t="s">
        <v>76</v>
      </c>
      <c r="F2583" s="37" t="s">
        <v>14</v>
      </c>
      <c r="G2583" s="37"/>
      <c r="H2583" s="79">
        <v>23000</v>
      </c>
      <c r="I2583" s="79"/>
      <c r="J2583" s="79"/>
      <c r="K2583" s="37"/>
      <c r="L2583" s="1"/>
    </row>
    <row r="2584" spans="1:12" x14ac:dyDescent="0.25">
      <c r="A2584" s="243">
        <v>44287</v>
      </c>
      <c r="B2584" s="37" t="s">
        <v>282</v>
      </c>
      <c r="C2584" s="69" t="s">
        <v>224</v>
      </c>
      <c r="D2584" s="65">
        <v>44316</v>
      </c>
      <c r="E2584" s="61" t="s">
        <v>76</v>
      </c>
      <c r="F2584" s="37" t="s">
        <v>1754</v>
      </c>
      <c r="G2584" s="37"/>
      <c r="H2584" s="79">
        <v>46000</v>
      </c>
      <c r="I2584" s="79"/>
      <c r="J2584" s="79"/>
      <c r="K2584" s="37"/>
      <c r="L2584" s="1"/>
    </row>
    <row r="2585" spans="1:12" x14ac:dyDescent="0.25">
      <c r="A2585" s="167">
        <v>44287</v>
      </c>
      <c r="B2585" s="168" t="s">
        <v>282</v>
      </c>
      <c r="C2585" s="167" t="s">
        <v>224</v>
      </c>
      <c r="D2585" s="169">
        <v>44316</v>
      </c>
      <c r="E2585" s="266" t="s">
        <v>76</v>
      </c>
      <c r="F2585" s="168" t="s">
        <v>1438</v>
      </c>
      <c r="G2585" s="168"/>
      <c r="H2585" s="170">
        <v>55532</v>
      </c>
      <c r="I2585" s="170"/>
      <c r="J2585" s="170"/>
      <c r="K2585" s="168"/>
      <c r="L2585" s="170"/>
    </row>
    <row r="2586" spans="1:12" x14ac:dyDescent="0.25">
      <c r="A2586" s="243">
        <v>44317</v>
      </c>
      <c r="B2586" s="37" t="s">
        <v>282</v>
      </c>
      <c r="C2586" s="69" t="s">
        <v>224</v>
      </c>
      <c r="D2586" s="65">
        <v>44319</v>
      </c>
      <c r="E2586" s="61" t="s">
        <v>76</v>
      </c>
      <c r="F2586" s="37" t="s">
        <v>21</v>
      </c>
      <c r="G2586" s="37"/>
      <c r="H2586" s="79">
        <v>23109</v>
      </c>
      <c r="I2586" s="79"/>
      <c r="J2586" s="79"/>
      <c r="K2586" s="37"/>
      <c r="L2586" s="1"/>
    </row>
    <row r="2587" spans="1:12" x14ac:dyDescent="0.25">
      <c r="A2587" s="243">
        <v>44317</v>
      </c>
      <c r="B2587" s="37" t="s">
        <v>282</v>
      </c>
      <c r="C2587" s="69" t="s">
        <v>224</v>
      </c>
      <c r="D2587" s="65">
        <v>44319</v>
      </c>
      <c r="E2587" s="61" t="s">
        <v>76</v>
      </c>
      <c r="F2587" s="37" t="s">
        <v>463</v>
      </c>
      <c r="G2587" s="37"/>
      <c r="H2587" s="79">
        <v>23000</v>
      </c>
      <c r="I2587" s="79"/>
      <c r="J2587" s="79"/>
      <c r="K2587" s="37"/>
      <c r="L2587" s="1"/>
    </row>
    <row r="2588" spans="1:12" x14ac:dyDescent="0.25">
      <c r="A2588" s="243">
        <v>44317</v>
      </c>
      <c r="B2588" s="37" t="s">
        <v>282</v>
      </c>
      <c r="C2588" s="69" t="s">
        <v>224</v>
      </c>
      <c r="D2588" s="65">
        <v>44319</v>
      </c>
      <c r="E2588" s="61" t="s">
        <v>76</v>
      </c>
      <c r="F2588" s="37" t="s">
        <v>1677</v>
      </c>
      <c r="G2588" s="37"/>
      <c r="H2588" s="79">
        <v>46000</v>
      </c>
      <c r="I2588" s="79"/>
      <c r="J2588" s="79"/>
      <c r="K2588" s="37"/>
      <c r="L2588" s="1"/>
    </row>
    <row r="2589" spans="1:12" x14ac:dyDescent="0.25">
      <c r="A2589" s="243">
        <v>44317</v>
      </c>
      <c r="B2589" s="37" t="s">
        <v>282</v>
      </c>
      <c r="C2589" s="69" t="s">
        <v>224</v>
      </c>
      <c r="D2589" s="65">
        <v>44319</v>
      </c>
      <c r="E2589" s="61" t="s">
        <v>76</v>
      </c>
      <c r="F2589" s="37" t="s">
        <v>207</v>
      </c>
      <c r="G2589" s="37"/>
      <c r="H2589" s="79">
        <v>23025</v>
      </c>
      <c r="I2589" s="79"/>
      <c r="J2589" s="79"/>
      <c r="K2589" s="37"/>
      <c r="L2589" s="1"/>
    </row>
    <row r="2590" spans="1:12" x14ac:dyDescent="0.25">
      <c r="A2590" s="243">
        <v>44317</v>
      </c>
      <c r="B2590" s="37" t="s">
        <v>282</v>
      </c>
      <c r="C2590" s="69" t="s">
        <v>224</v>
      </c>
      <c r="D2590" s="65">
        <v>44319</v>
      </c>
      <c r="E2590" s="61" t="s">
        <v>76</v>
      </c>
      <c r="F2590" s="37" t="s">
        <v>464</v>
      </c>
      <c r="G2590" s="37"/>
      <c r="H2590" s="79">
        <v>23000</v>
      </c>
      <c r="I2590" s="79"/>
      <c r="J2590" s="79"/>
      <c r="K2590" s="37"/>
      <c r="L2590" s="1"/>
    </row>
    <row r="2591" spans="1:12" x14ac:dyDescent="0.25">
      <c r="A2591" s="243">
        <v>44317</v>
      </c>
      <c r="B2591" s="37" t="s">
        <v>282</v>
      </c>
      <c r="C2591" s="69" t="s">
        <v>224</v>
      </c>
      <c r="D2591" s="65">
        <v>44320</v>
      </c>
      <c r="E2591" s="61" t="s">
        <v>76</v>
      </c>
      <c r="F2591" s="37" t="s">
        <v>206</v>
      </c>
      <c r="G2591" s="37"/>
      <c r="H2591" s="79">
        <v>23000</v>
      </c>
      <c r="I2591" s="79"/>
      <c r="J2591" s="79"/>
      <c r="K2591" s="37"/>
      <c r="L2591" s="1"/>
    </row>
    <row r="2592" spans="1:12" x14ac:dyDescent="0.25">
      <c r="A2592" s="243">
        <v>44317</v>
      </c>
      <c r="B2592" s="37" t="s">
        <v>282</v>
      </c>
      <c r="C2592" s="69" t="s">
        <v>224</v>
      </c>
      <c r="D2592" s="65">
        <v>44321</v>
      </c>
      <c r="E2592" s="61" t="s">
        <v>76</v>
      </c>
      <c r="F2592" s="37" t="s">
        <v>132</v>
      </c>
      <c r="G2592" s="37"/>
      <c r="H2592" s="79">
        <v>23100</v>
      </c>
      <c r="I2592" s="79"/>
      <c r="J2592" s="79"/>
      <c r="K2592" s="37"/>
      <c r="L2592" s="1"/>
    </row>
    <row r="2593" spans="1:12" x14ac:dyDescent="0.25">
      <c r="A2593" s="243">
        <v>44317</v>
      </c>
      <c r="B2593" s="37" t="s">
        <v>282</v>
      </c>
      <c r="C2593" s="69" t="s">
        <v>224</v>
      </c>
      <c r="D2593" s="65">
        <v>44322</v>
      </c>
      <c r="E2593" s="61" t="s">
        <v>76</v>
      </c>
      <c r="F2593" s="37" t="s">
        <v>201</v>
      </c>
      <c r="G2593" s="37"/>
      <c r="H2593" s="79">
        <v>23000</v>
      </c>
      <c r="I2593" s="79"/>
      <c r="J2593" s="79"/>
      <c r="K2593" s="37"/>
      <c r="L2593" s="1"/>
    </row>
    <row r="2594" spans="1:12" x14ac:dyDescent="0.25">
      <c r="A2594" s="243">
        <v>44317</v>
      </c>
      <c r="B2594" s="37" t="s">
        <v>282</v>
      </c>
      <c r="C2594" s="69" t="s">
        <v>224</v>
      </c>
      <c r="D2594" s="65">
        <v>44322</v>
      </c>
      <c r="E2594" s="61" t="s">
        <v>76</v>
      </c>
      <c r="F2594" s="37" t="s">
        <v>13</v>
      </c>
      <c r="G2594" s="37"/>
      <c r="H2594" s="79">
        <v>23000</v>
      </c>
      <c r="I2594" s="79"/>
      <c r="J2594" s="79"/>
      <c r="K2594" s="37"/>
      <c r="L2594" s="1"/>
    </row>
    <row r="2595" spans="1:12" x14ac:dyDescent="0.25">
      <c r="A2595" s="243">
        <v>44317</v>
      </c>
      <c r="B2595" s="37" t="s">
        <v>282</v>
      </c>
      <c r="C2595" s="69" t="s">
        <v>224</v>
      </c>
      <c r="D2595" s="65">
        <v>44322</v>
      </c>
      <c r="E2595" s="61" t="s">
        <v>76</v>
      </c>
      <c r="F2595" s="37" t="s">
        <v>1685</v>
      </c>
      <c r="G2595" s="37"/>
      <c r="H2595" s="79">
        <v>23000</v>
      </c>
      <c r="I2595" s="79"/>
      <c r="J2595" s="79"/>
      <c r="K2595" s="37"/>
      <c r="L2595" s="1"/>
    </row>
    <row r="2596" spans="1:12" x14ac:dyDescent="0.25">
      <c r="A2596" s="243">
        <v>44317</v>
      </c>
      <c r="B2596" s="37" t="s">
        <v>282</v>
      </c>
      <c r="C2596" s="69" t="s">
        <v>224</v>
      </c>
      <c r="D2596" s="65">
        <v>44322</v>
      </c>
      <c r="E2596" s="61" t="s">
        <v>76</v>
      </c>
      <c r="F2596" s="37" t="s">
        <v>1686</v>
      </c>
      <c r="G2596" s="37"/>
      <c r="H2596" s="79">
        <v>23000</v>
      </c>
      <c r="I2596" s="79"/>
      <c r="J2596" s="79"/>
      <c r="K2596" s="37"/>
      <c r="L2596" s="1"/>
    </row>
    <row r="2597" spans="1:12" x14ac:dyDescent="0.25">
      <c r="A2597" s="243">
        <v>44317</v>
      </c>
      <c r="B2597" s="37" t="s">
        <v>282</v>
      </c>
      <c r="C2597" s="69" t="s">
        <v>224</v>
      </c>
      <c r="D2597" s="65">
        <v>44322</v>
      </c>
      <c r="E2597" s="61" t="s">
        <v>76</v>
      </c>
      <c r="F2597" s="37" t="s">
        <v>132</v>
      </c>
      <c r="G2597" s="37"/>
      <c r="H2597" s="79">
        <v>23000</v>
      </c>
      <c r="I2597" s="79"/>
      <c r="J2597" s="79"/>
      <c r="K2597" s="37"/>
      <c r="L2597" s="1"/>
    </row>
    <row r="2598" spans="1:12" x14ac:dyDescent="0.25">
      <c r="A2598" s="243">
        <v>44317</v>
      </c>
      <c r="B2598" s="37" t="s">
        <v>282</v>
      </c>
      <c r="C2598" s="69" t="s">
        <v>224</v>
      </c>
      <c r="D2598" s="65">
        <v>44323</v>
      </c>
      <c r="E2598" s="61" t="s">
        <v>76</v>
      </c>
      <c r="F2598" s="37" t="s">
        <v>140</v>
      </c>
      <c r="G2598" s="37"/>
      <c r="H2598" s="79">
        <v>23096</v>
      </c>
      <c r="I2598" s="79"/>
      <c r="J2598" s="79"/>
      <c r="K2598" s="37"/>
      <c r="L2598" s="1"/>
    </row>
    <row r="2599" spans="1:12" x14ac:dyDescent="0.25">
      <c r="A2599" s="243">
        <v>44317</v>
      </c>
      <c r="B2599" s="37" t="s">
        <v>282</v>
      </c>
      <c r="C2599" s="69" t="s">
        <v>224</v>
      </c>
      <c r="D2599" s="65">
        <v>44326</v>
      </c>
      <c r="E2599" s="61" t="s">
        <v>76</v>
      </c>
      <c r="F2599" s="37" t="s">
        <v>1687</v>
      </c>
      <c r="G2599" s="37"/>
      <c r="H2599" s="79">
        <v>10</v>
      </c>
      <c r="I2599" s="79"/>
      <c r="J2599" s="79"/>
      <c r="K2599" s="37"/>
      <c r="L2599" s="1"/>
    </row>
    <row r="2600" spans="1:12" x14ac:dyDescent="0.25">
      <c r="A2600" s="243">
        <v>44317</v>
      </c>
      <c r="B2600" s="37" t="s">
        <v>282</v>
      </c>
      <c r="C2600" s="69" t="s">
        <v>224</v>
      </c>
      <c r="D2600" s="65">
        <v>44326</v>
      </c>
      <c r="E2600" s="61" t="s">
        <v>76</v>
      </c>
      <c r="F2600" s="37" t="s">
        <v>1688</v>
      </c>
      <c r="G2600" s="37"/>
      <c r="H2600" s="79">
        <v>23000</v>
      </c>
      <c r="I2600" s="79"/>
      <c r="J2600" s="79"/>
      <c r="K2600" s="37"/>
      <c r="L2600" s="1"/>
    </row>
    <row r="2601" spans="1:12" x14ac:dyDescent="0.25">
      <c r="A2601" s="243">
        <v>44317</v>
      </c>
      <c r="B2601" s="37" t="s">
        <v>282</v>
      </c>
      <c r="C2601" s="69" t="s">
        <v>224</v>
      </c>
      <c r="D2601" s="65">
        <v>44326</v>
      </c>
      <c r="E2601" s="61" t="s">
        <v>76</v>
      </c>
      <c r="F2601" s="37" t="s">
        <v>1689</v>
      </c>
      <c r="G2601" s="37"/>
      <c r="H2601" s="79">
        <v>23000</v>
      </c>
      <c r="I2601" s="79"/>
      <c r="J2601" s="79"/>
      <c r="K2601" s="37"/>
      <c r="L2601" s="1"/>
    </row>
    <row r="2602" spans="1:12" x14ac:dyDescent="0.25">
      <c r="A2602" s="243">
        <v>44317</v>
      </c>
      <c r="B2602" s="37" t="s">
        <v>282</v>
      </c>
      <c r="C2602" s="69" t="s">
        <v>224</v>
      </c>
      <c r="D2602" s="65">
        <v>44326</v>
      </c>
      <c r="E2602" s="61" t="s">
        <v>76</v>
      </c>
      <c r="F2602" s="37" t="s">
        <v>376</v>
      </c>
      <c r="G2602" s="37"/>
      <c r="H2602" s="79">
        <v>23000</v>
      </c>
      <c r="I2602" s="79"/>
      <c r="J2602" s="79"/>
      <c r="K2602" s="37"/>
      <c r="L2602" s="1"/>
    </row>
    <row r="2603" spans="1:12" x14ac:dyDescent="0.25">
      <c r="A2603" s="243">
        <v>44317</v>
      </c>
      <c r="B2603" s="37" t="s">
        <v>282</v>
      </c>
      <c r="C2603" s="69" t="s">
        <v>224</v>
      </c>
      <c r="D2603" s="65">
        <v>44326</v>
      </c>
      <c r="E2603" s="61" t="s">
        <v>76</v>
      </c>
      <c r="F2603" s="37" t="s">
        <v>261</v>
      </c>
      <c r="G2603" s="37"/>
      <c r="H2603" s="79">
        <v>46000</v>
      </c>
      <c r="I2603" s="79"/>
      <c r="J2603" s="79"/>
      <c r="K2603" s="37"/>
      <c r="L2603" s="1"/>
    </row>
    <row r="2604" spans="1:12" x14ac:dyDescent="0.25">
      <c r="A2604" s="243">
        <v>44317</v>
      </c>
      <c r="B2604" s="37" t="s">
        <v>282</v>
      </c>
      <c r="C2604" s="69" t="s">
        <v>224</v>
      </c>
      <c r="D2604" s="65">
        <v>44327</v>
      </c>
      <c r="E2604" s="61" t="s">
        <v>76</v>
      </c>
      <c r="F2604" s="37" t="s">
        <v>1690</v>
      </c>
      <c r="G2604" s="37" t="s">
        <v>1746</v>
      </c>
      <c r="H2604" s="79">
        <v>150115</v>
      </c>
      <c r="I2604" s="79"/>
      <c r="J2604" s="79"/>
      <c r="K2604" s="37"/>
      <c r="L2604" s="1"/>
    </row>
    <row r="2605" spans="1:12" x14ac:dyDescent="0.25">
      <c r="A2605" s="243">
        <v>44317</v>
      </c>
      <c r="B2605" s="37" t="s">
        <v>282</v>
      </c>
      <c r="C2605" s="69" t="s">
        <v>224</v>
      </c>
      <c r="D2605" s="65">
        <v>44327</v>
      </c>
      <c r="E2605" s="61" t="s">
        <v>76</v>
      </c>
      <c r="F2605" s="37" t="s">
        <v>635</v>
      </c>
      <c r="G2605" s="37"/>
      <c r="H2605" s="79">
        <v>23000</v>
      </c>
      <c r="I2605" s="79"/>
      <c r="J2605" s="79"/>
      <c r="K2605" s="37"/>
      <c r="L2605" s="1"/>
    </row>
    <row r="2606" spans="1:12" x14ac:dyDescent="0.25">
      <c r="A2606" s="243">
        <v>44317</v>
      </c>
      <c r="B2606" s="37" t="s">
        <v>282</v>
      </c>
      <c r="C2606" s="69" t="s">
        <v>224</v>
      </c>
      <c r="D2606" s="65">
        <v>44327</v>
      </c>
      <c r="E2606" s="61" t="s">
        <v>76</v>
      </c>
      <c r="F2606" s="37" t="s">
        <v>254</v>
      </c>
      <c r="G2606" s="37"/>
      <c r="H2606" s="79">
        <v>69000</v>
      </c>
      <c r="I2606" s="79"/>
      <c r="J2606" s="79"/>
      <c r="K2606" s="37"/>
      <c r="L2606" s="1"/>
    </row>
    <row r="2607" spans="1:12" x14ac:dyDescent="0.25">
      <c r="A2607" s="243">
        <v>44317</v>
      </c>
      <c r="B2607" s="37" t="s">
        <v>282</v>
      </c>
      <c r="C2607" s="69" t="s">
        <v>224</v>
      </c>
      <c r="D2607" s="65">
        <v>44328</v>
      </c>
      <c r="E2607" s="61" t="s">
        <v>76</v>
      </c>
      <c r="F2607" s="37" t="s">
        <v>1691</v>
      </c>
      <c r="G2607" s="37"/>
      <c r="H2607" s="79">
        <v>273000</v>
      </c>
      <c r="I2607" s="79"/>
      <c r="J2607" s="79"/>
      <c r="K2607" s="37"/>
      <c r="L2607" s="1"/>
    </row>
    <row r="2608" spans="1:12" x14ac:dyDescent="0.25">
      <c r="A2608" s="243">
        <v>44317</v>
      </c>
      <c r="B2608" s="37" t="s">
        <v>282</v>
      </c>
      <c r="C2608" s="69" t="s">
        <v>224</v>
      </c>
      <c r="D2608" s="65">
        <v>44329</v>
      </c>
      <c r="E2608" s="61" t="s">
        <v>76</v>
      </c>
      <c r="F2608" s="37" t="s">
        <v>417</v>
      </c>
      <c r="G2608" s="37"/>
      <c r="H2608" s="79">
        <v>23000</v>
      </c>
      <c r="I2608" s="79"/>
      <c r="J2608" s="79"/>
      <c r="K2608" s="37"/>
      <c r="L2608" s="1"/>
    </row>
    <row r="2609" spans="1:12" x14ac:dyDescent="0.25">
      <c r="A2609" s="243">
        <v>44317</v>
      </c>
      <c r="B2609" s="37" t="s">
        <v>282</v>
      </c>
      <c r="C2609" s="69" t="s">
        <v>224</v>
      </c>
      <c r="D2609" s="65">
        <v>44333</v>
      </c>
      <c r="E2609" s="61" t="s">
        <v>76</v>
      </c>
      <c r="F2609" s="37" t="s">
        <v>1413</v>
      </c>
      <c r="G2609" s="37"/>
      <c r="H2609" s="79">
        <v>23000</v>
      </c>
      <c r="I2609" s="79"/>
      <c r="J2609" s="79"/>
      <c r="K2609" s="37"/>
      <c r="L2609" s="1"/>
    </row>
    <row r="2610" spans="1:12" x14ac:dyDescent="0.25">
      <c r="A2610" s="243">
        <v>44317</v>
      </c>
      <c r="B2610" s="37" t="s">
        <v>282</v>
      </c>
      <c r="C2610" s="69" t="s">
        <v>224</v>
      </c>
      <c r="D2610" s="65">
        <v>44334</v>
      </c>
      <c r="E2610" s="61" t="s">
        <v>76</v>
      </c>
      <c r="F2610" s="37" t="s">
        <v>315</v>
      </c>
      <c r="G2610" s="37"/>
      <c r="H2610" s="79">
        <v>69000</v>
      </c>
      <c r="I2610" s="79"/>
      <c r="J2610" s="79"/>
      <c r="K2610" s="37"/>
      <c r="L2610" s="1"/>
    </row>
    <row r="2611" spans="1:12" x14ac:dyDescent="0.25">
      <c r="A2611" s="243">
        <v>44317</v>
      </c>
      <c r="B2611" s="37" t="s">
        <v>282</v>
      </c>
      <c r="C2611" s="69" t="s">
        <v>224</v>
      </c>
      <c r="D2611" s="65">
        <v>44335</v>
      </c>
      <c r="E2611" s="61" t="s">
        <v>76</v>
      </c>
      <c r="F2611" s="37" t="s">
        <v>1692</v>
      </c>
      <c r="G2611" s="37"/>
      <c r="H2611" s="79">
        <v>23113</v>
      </c>
      <c r="I2611" s="79"/>
      <c r="J2611" s="79"/>
      <c r="K2611" s="37"/>
      <c r="L2611" s="1"/>
    </row>
    <row r="2612" spans="1:12" x14ac:dyDescent="0.25">
      <c r="A2612" s="243">
        <v>44317</v>
      </c>
      <c r="B2612" s="37" t="s">
        <v>282</v>
      </c>
      <c r="C2612" s="69" t="s">
        <v>224</v>
      </c>
      <c r="D2612" s="65">
        <v>44336</v>
      </c>
      <c r="E2612" s="61" t="s">
        <v>76</v>
      </c>
      <c r="F2612" s="37" t="s">
        <v>407</v>
      </c>
      <c r="G2612" s="37"/>
      <c r="H2612" s="79">
        <v>92000</v>
      </c>
      <c r="I2612" s="79"/>
      <c r="J2612" s="79"/>
      <c r="K2612" s="37"/>
      <c r="L2612" s="1"/>
    </row>
    <row r="2613" spans="1:12" x14ac:dyDescent="0.25">
      <c r="A2613" s="243">
        <v>44317</v>
      </c>
      <c r="B2613" s="37" t="s">
        <v>282</v>
      </c>
      <c r="C2613" s="69" t="s">
        <v>224</v>
      </c>
      <c r="D2613" s="65">
        <v>44340</v>
      </c>
      <c r="E2613" s="61" t="s">
        <v>76</v>
      </c>
      <c r="F2613" s="37" t="s">
        <v>18</v>
      </c>
      <c r="G2613" s="37"/>
      <c r="H2613" s="79">
        <v>23080</v>
      </c>
      <c r="I2613" s="79"/>
      <c r="J2613" s="79"/>
      <c r="K2613" s="37"/>
      <c r="L2613" s="1"/>
    </row>
    <row r="2614" spans="1:12" x14ac:dyDescent="0.25">
      <c r="A2614" s="243">
        <v>44317</v>
      </c>
      <c r="B2614" s="37" t="s">
        <v>282</v>
      </c>
      <c r="C2614" s="69" t="s">
        <v>224</v>
      </c>
      <c r="D2614" s="65">
        <v>44340</v>
      </c>
      <c r="E2614" s="61" t="s">
        <v>76</v>
      </c>
      <c r="F2614" s="37" t="s">
        <v>822</v>
      </c>
      <c r="G2614" s="37"/>
      <c r="H2614" s="79">
        <v>46000</v>
      </c>
      <c r="I2614" s="79"/>
      <c r="J2614" s="79"/>
      <c r="K2614" s="37"/>
      <c r="L2614" s="1"/>
    </row>
    <row r="2615" spans="1:12" x14ac:dyDescent="0.25">
      <c r="A2615" s="243">
        <v>44317</v>
      </c>
      <c r="B2615" s="37" t="s">
        <v>282</v>
      </c>
      <c r="C2615" s="69" t="s">
        <v>224</v>
      </c>
      <c r="D2615" s="65">
        <v>44340</v>
      </c>
      <c r="E2615" s="61" t="s">
        <v>76</v>
      </c>
      <c r="F2615" s="37" t="s">
        <v>94</v>
      </c>
      <c r="G2615" s="37"/>
      <c r="H2615" s="79">
        <v>23000</v>
      </c>
      <c r="I2615" s="79"/>
      <c r="J2615" s="79"/>
      <c r="K2615" s="37"/>
      <c r="L2615" s="1"/>
    </row>
    <row r="2616" spans="1:12" x14ac:dyDescent="0.25">
      <c r="A2616" s="243">
        <v>44317</v>
      </c>
      <c r="B2616" s="37" t="s">
        <v>282</v>
      </c>
      <c r="C2616" s="69" t="s">
        <v>224</v>
      </c>
      <c r="D2616" s="65">
        <v>44340</v>
      </c>
      <c r="E2616" s="61" t="s">
        <v>76</v>
      </c>
      <c r="F2616" s="37" t="s">
        <v>430</v>
      </c>
      <c r="G2616" s="37"/>
      <c r="H2616" s="79">
        <v>46000</v>
      </c>
      <c r="I2616" s="79"/>
      <c r="J2616" s="79"/>
      <c r="K2616" s="37"/>
      <c r="L2616" s="1"/>
    </row>
    <row r="2617" spans="1:12" x14ac:dyDescent="0.25">
      <c r="A2617" s="243">
        <v>44317</v>
      </c>
      <c r="B2617" s="37" t="s">
        <v>282</v>
      </c>
      <c r="C2617" s="69" t="s">
        <v>224</v>
      </c>
      <c r="D2617" s="65">
        <v>44341</v>
      </c>
      <c r="E2617" s="61" t="s">
        <v>76</v>
      </c>
      <c r="F2617" s="37" t="s">
        <v>93</v>
      </c>
      <c r="G2617" s="37"/>
      <c r="H2617" s="79">
        <v>23000</v>
      </c>
      <c r="I2617" s="79"/>
      <c r="J2617" s="79"/>
      <c r="K2617" s="37"/>
      <c r="L2617" s="1"/>
    </row>
    <row r="2618" spans="1:12" x14ac:dyDescent="0.25">
      <c r="A2618" s="243">
        <v>44317</v>
      </c>
      <c r="B2618" s="37" t="s">
        <v>282</v>
      </c>
      <c r="C2618" s="69" t="s">
        <v>224</v>
      </c>
      <c r="D2618" s="65">
        <v>44342</v>
      </c>
      <c r="E2618" s="61" t="s">
        <v>76</v>
      </c>
      <c r="F2618" s="37" t="s">
        <v>1462</v>
      </c>
      <c r="G2618" s="37"/>
      <c r="H2618" s="79">
        <v>23000</v>
      </c>
      <c r="I2618" s="79"/>
      <c r="J2618" s="79"/>
      <c r="K2618" s="37"/>
      <c r="L2618" s="1"/>
    </row>
    <row r="2619" spans="1:12" x14ac:dyDescent="0.25">
      <c r="A2619" s="243">
        <v>44317</v>
      </c>
      <c r="B2619" s="37" t="s">
        <v>282</v>
      </c>
      <c r="C2619" s="69" t="s">
        <v>224</v>
      </c>
      <c r="D2619" s="65">
        <v>44343</v>
      </c>
      <c r="E2619" s="61" t="s">
        <v>76</v>
      </c>
      <c r="F2619" s="37" t="s">
        <v>21</v>
      </c>
      <c r="G2619" s="37"/>
      <c r="H2619" s="79">
        <v>23109</v>
      </c>
      <c r="I2619" s="79"/>
      <c r="J2619" s="79"/>
      <c r="K2619" s="37"/>
      <c r="L2619" s="1"/>
    </row>
    <row r="2620" spans="1:12" x14ac:dyDescent="0.25">
      <c r="A2620" s="243">
        <v>44317</v>
      </c>
      <c r="B2620" s="37" t="s">
        <v>282</v>
      </c>
      <c r="C2620" s="69" t="s">
        <v>224</v>
      </c>
      <c r="D2620" s="65">
        <v>44343</v>
      </c>
      <c r="E2620" s="61" t="s">
        <v>76</v>
      </c>
      <c r="F2620" s="37" t="s">
        <v>1446</v>
      </c>
      <c r="G2620" s="37"/>
      <c r="H2620" s="79">
        <v>23102</v>
      </c>
      <c r="I2620" s="79"/>
      <c r="J2620" s="79"/>
      <c r="K2620" s="37"/>
      <c r="L2620" s="1"/>
    </row>
    <row r="2621" spans="1:12" x14ac:dyDescent="0.25">
      <c r="A2621" s="243">
        <v>44317</v>
      </c>
      <c r="B2621" s="37" t="s">
        <v>282</v>
      </c>
      <c r="C2621" s="69" t="s">
        <v>224</v>
      </c>
      <c r="D2621" s="65">
        <v>44344</v>
      </c>
      <c r="E2621" s="61" t="s">
        <v>76</v>
      </c>
      <c r="F2621" s="37" t="s">
        <v>1652</v>
      </c>
      <c r="G2621" s="37"/>
      <c r="H2621" s="79">
        <v>23000</v>
      </c>
      <c r="I2621" s="79"/>
      <c r="J2621" s="79"/>
      <c r="K2621" s="37"/>
      <c r="L2621" s="1"/>
    </row>
    <row r="2622" spans="1:12" x14ac:dyDescent="0.25">
      <c r="A2622" s="243">
        <v>44317</v>
      </c>
      <c r="B2622" s="37" t="s">
        <v>282</v>
      </c>
      <c r="C2622" s="69" t="s">
        <v>224</v>
      </c>
      <c r="D2622" s="65">
        <v>44344</v>
      </c>
      <c r="E2622" s="61" t="s">
        <v>76</v>
      </c>
      <c r="F2622" s="37" t="s">
        <v>463</v>
      </c>
      <c r="G2622" s="37"/>
      <c r="H2622" s="79">
        <v>23000</v>
      </c>
      <c r="I2622" s="79"/>
      <c r="J2622" s="79"/>
      <c r="K2622" s="37"/>
      <c r="L2622" s="1"/>
    </row>
    <row r="2623" spans="1:12" x14ac:dyDescent="0.25">
      <c r="A2623" s="243">
        <v>44317</v>
      </c>
      <c r="B2623" s="37" t="s">
        <v>282</v>
      </c>
      <c r="C2623" s="69" t="s">
        <v>224</v>
      </c>
      <c r="D2623" s="65">
        <v>44344</v>
      </c>
      <c r="E2623" s="61" t="s">
        <v>76</v>
      </c>
      <c r="F2623" s="37" t="s">
        <v>1653</v>
      </c>
      <c r="G2623" s="37"/>
      <c r="H2623" s="79">
        <v>23000</v>
      </c>
      <c r="I2623" s="79"/>
      <c r="J2623" s="79"/>
      <c r="K2623" s="37"/>
      <c r="L2623" s="1"/>
    </row>
    <row r="2624" spans="1:12" x14ac:dyDescent="0.25">
      <c r="A2624" s="243">
        <v>44317</v>
      </c>
      <c r="B2624" s="37" t="s">
        <v>282</v>
      </c>
      <c r="C2624" s="69" t="s">
        <v>224</v>
      </c>
      <c r="D2624" s="65">
        <v>44347</v>
      </c>
      <c r="E2624" s="61" t="s">
        <v>76</v>
      </c>
      <c r="F2624" s="37" t="s">
        <v>378</v>
      </c>
      <c r="G2624" s="37"/>
      <c r="H2624" s="79">
        <v>519078</v>
      </c>
      <c r="I2624" s="79"/>
      <c r="J2624" s="79"/>
      <c r="K2624" s="37"/>
      <c r="L2624" s="1"/>
    </row>
    <row r="2625" spans="1:12" x14ac:dyDescent="0.25">
      <c r="A2625" s="243">
        <v>44317</v>
      </c>
      <c r="B2625" s="37" t="s">
        <v>282</v>
      </c>
      <c r="C2625" s="69" t="s">
        <v>224</v>
      </c>
      <c r="D2625" s="65">
        <v>44347</v>
      </c>
      <c r="E2625" s="61" t="s">
        <v>76</v>
      </c>
      <c r="F2625" s="37" t="s">
        <v>9</v>
      </c>
      <c r="G2625" s="37"/>
      <c r="H2625" s="79">
        <v>23000</v>
      </c>
      <c r="I2625" s="79"/>
      <c r="J2625" s="79"/>
      <c r="K2625" s="37"/>
      <c r="L2625" s="1"/>
    </row>
    <row r="2626" spans="1:12" x14ac:dyDescent="0.25">
      <c r="A2626" s="243">
        <v>44317</v>
      </c>
      <c r="B2626" s="37" t="s">
        <v>282</v>
      </c>
      <c r="C2626" s="69" t="s">
        <v>224</v>
      </c>
      <c r="D2626" s="65">
        <v>44347</v>
      </c>
      <c r="E2626" s="61" t="s">
        <v>76</v>
      </c>
      <c r="F2626" s="37" t="s">
        <v>131</v>
      </c>
      <c r="G2626" s="37"/>
      <c r="H2626" s="79">
        <v>23000</v>
      </c>
      <c r="I2626" s="79"/>
      <c r="J2626" s="79"/>
      <c r="K2626" s="37"/>
      <c r="L2626" s="1"/>
    </row>
    <row r="2627" spans="1:12" x14ac:dyDescent="0.25">
      <c r="A2627" s="243">
        <v>44317</v>
      </c>
      <c r="B2627" s="37" t="s">
        <v>282</v>
      </c>
      <c r="C2627" s="69" t="s">
        <v>224</v>
      </c>
      <c r="D2627" s="65">
        <v>44347</v>
      </c>
      <c r="E2627" s="61" t="s">
        <v>76</v>
      </c>
      <c r="F2627" s="37" t="s">
        <v>1413</v>
      </c>
      <c r="G2627" s="37"/>
      <c r="H2627" s="79">
        <v>23000</v>
      </c>
      <c r="I2627" s="79"/>
      <c r="J2627" s="79"/>
      <c r="K2627" s="37"/>
      <c r="L2627" s="1"/>
    </row>
    <row r="2628" spans="1:12" x14ac:dyDescent="0.25">
      <c r="A2628" s="243">
        <v>44317</v>
      </c>
      <c r="B2628" s="37" t="s">
        <v>282</v>
      </c>
      <c r="C2628" s="69" t="s">
        <v>224</v>
      </c>
      <c r="D2628" s="65">
        <v>44347</v>
      </c>
      <c r="E2628" s="61" t="s">
        <v>76</v>
      </c>
      <c r="F2628" s="37" t="s">
        <v>14</v>
      </c>
      <c r="G2628" s="37"/>
      <c r="H2628" s="79">
        <v>23000</v>
      </c>
      <c r="I2628" s="79"/>
      <c r="J2628" s="79"/>
      <c r="K2628" s="37"/>
      <c r="L2628" s="1"/>
    </row>
    <row r="2629" spans="1:12" x14ac:dyDescent="0.25">
      <c r="A2629" s="167">
        <v>44317</v>
      </c>
      <c r="B2629" s="168" t="s">
        <v>282</v>
      </c>
      <c r="C2629" s="167" t="s">
        <v>224</v>
      </c>
      <c r="D2629" s="169">
        <v>44347</v>
      </c>
      <c r="E2629" s="266" t="s">
        <v>76</v>
      </c>
      <c r="F2629" s="168" t="s">
        <v>1204</v>
      </c>
      <c r="G2629" s="168"/>
      <c r="H2629" s="170">
        <v>23000</v>
      </c>
      <c r="I2629" s="170"/>
      <c r="J2629" s="170"/>
      <c r="K2629" s="168"/>
      <c r="L2629" s="170"/>
    </row>
    <row r="2630" spans="1:12" x14ac:dyDescent="0.25">
      <c r="A2630" s="243">
        <v>44348</v>
      </c>
      <c r="B2630" s="37" t="s">
        <v>282</v>
      </c>
      <c r="C2630" s="69" t="s">
        <v>224</v>
      </c>
      <c r="D2630" s="65">
        <v>44348</v>
      </c>
      <c r="E2630" s="61" t="s">
        <v>76</v>
      </c>
      <c r="F2630" s="37" t="s">
        <v>2</v>
      </c>
      <c r="G2630" s="37"/>
      <c r="H2630" s="79">
        <v>23000</v>
      </c>
      <c r="I2630" s="79"/>
      <c r="J2630" s="79"/>
      <c r="K2630" s="37"/>
      <c r="L2630" s="1"/>
    </row>
    <row r="2631" spans="1:12" x14ac:dyDescent="0.25">
      <c r="A2631" s="243">
        <v>44348</v>
      </c>
      <c r="B2631" s="37" t="s">
        <v>282</v>
      </c>
      <c r="C2631" s="69" t="s">
        <v>224</v>
      </c>
      <c r="D2631" s="65">
        <v>44348</v>
      </c>
      <c r="E2631" s="61" t="s">
        <v>76</v>
      </c>
      <c r="F2631" s="37" t="s">
        <v>1693</v>
      </c>
      <c r="G2631" s="37"/>
      <c r="H2631" s="79">
        <v>18200</v>
      </c>
      <c r="I2631" s="79"/>
      <c r="J2631" s="79"/>
      <c r="K2631" s="37"/>
      <c r="L2631" s="1"/>
    </row>
    <row r="2632" spans="1:12" x14ac:dyDescent="0.25">
      <c r="A2632" s="243">
        <v>44348</v>
      </c>
      <c r="B2632" s="37" t="s">
        <v>282</v>
      </c>
      <c r="C2632" s="69" t="s">
        <v>224</v>
      </c>
      <c r="D2632" s="65">
        <v>44348</v>
      </c>
      <c r="E2632" s="61" t="s">
        <v>76</v>
      </c>
      <c r="F2632" s="37" t="s">
        <v>417</v>
      </c>
      <c r="G2632" s="37"/>
      <c r="H2632" s="79">
        <v>23000</v>
      </c>
      <c r="I2632" s="79"/>
      <c r="J2632" s="79"/>
      <c r="K2632" s="37"/>
      <c r="L2632" s="1"/>
    </row>
    <row r="2633" spans="1:12" x14ac:dyDescent="0.25">
      <c r="A2633" s="243">
        <v>44348</v>
      </c>
      <c r="B2633" s="37" t="s">
        <v>282</v>
      </c>
      <c r="C2633" s="69" t="s">
        <v>224</v>
      </c>
      <c r="D2633" s="65">
        <v>44348</v>
      </c>
      <c r="E2633" s="61" t="s">
        <v>76</v>
      </c>
      <c r="F2633" s="37" t="s">
        <v>135</v>
      </c>
      <c r="G2633" s="37"/>
      <c r="H2633" s="79">
        <v>23000</v>
      </c>
      <c r="I2633" s="79"/>
      <c r="J2633" s="79"/>
      <c r="K2633" s="37"/>
      <c r="L2633" s="1"/>
    </row>
    <row r="2634" spans="1:12" x14ac:dyDescent="0.25">
      <c r="A2634" s="243">
        <v>44348</v>
      </c>
      <c r="B2634" s="37" t="s">
        <v>282</v>
      </c>
      <c r="C2634" s="69" t="s">
        <v>224</v>
      </c>
      <c r="D2634" s="65">
        <v>44348</v>
      </c>
      <c r="E2634" s="61" t="s">
        <v>76</v>
      </c>
      <c r="F2634" s="37" t="s">
        <v>1694</v>
      </c>
      <c r="G2634" s="37"/>
      <c r="H2634" s="79">
        <v>23000</v>
      </c>
      <c r="I2634" s="79"/>
      <c r="J2634" s="79"/>
      <c r="K2634" s="37"/>
      <c r="L2634" s="1"/>
    </row>
    <row r="2635" spans="1:12" x14ac:dyDescent="0.25">
      <c r="A2635" s="243">
        <v>44348</v>
      </c>
      <c r="B2635" s="37" t="s">
        <v>282</v>
      </c>
      <c r="C2635" s="69" t="s">
        <v>224</v>
      </c>
      <c r="D2635" s="65">
        <v>44348</v>
      </c>
      <c r="E2635" s="61" t="s">
        <v>76</v>
      </c>
      <c r="F2635" s="37" t="s">
        <v>3</v>
      </c>
      <c r="G2635" s="37"/>
      <c r="H2635" s="79">
        <v>23000</v>
      </c>
      <c r="I2635" s="79"/>
      <c r="J2635" s="79"/>
      <c r="K2635" s="37"/>
      <c r="L2635" s="1"/>
    </row>
    <row r="2636" spans="1:12" x14ac:dyDescent="0.25">
      <c r="A2636" s="243">
        <v>44348</v>
      </c>
      <c r="B2636" s="37" t="s">
        <v>282</v>
      </c>
      <c r="C2636" s="69" t="s">
        <v>224</v>
      </c>
      <c r="D2636" s="65">
        <v>44349</v>
      </c>
      <c r="E2636" s="61" t="s">
        <v>76</v>
      </c>
      <c r="F2636" s="37" t="s">
        <v>206</v>
      </c>
      <c r="G2636" s="37"/>
      <c r="H2636" s="79">
        <v>23000</v>
      </c>
      <c r="I2636" s="79"/>
      <c r="J2636" s="79"/>
      <c r="K2636" s="37"/>
      <c r="L2636" s="1"/>
    </row>
    <row r="2637" spans="1:12" x14ac:dyDescent="0.25">
      <c r="A2637" s="243">
        <v>44348</v>
      </c>
      <c r="B2637" s="37" t="s">
        <v>282</v>
      </c>
      <c r="C2637" s="69" t="s">
        <v>224</v>
      </c>
      <c r="D2637" s="65">
        <v>44349</v>
      </c>
      <c r="E2637" s="61" t="s">
        <v>76</v>
      </c>
      <c r="F2637" s="37" t="s">
        <v>313</v>
      </c>
      <c r="G2637" s="37"/>
      <c r="H2637" s="79">
        <v>23000</v>
      </c>
      <c r="I2637" s="79"/>
      <c r="J2637" s="79"/>
      <c r="K2637" s="37"/>
      <c r="L2637" s="1"/>
    </row>
    <row r="2638" spans="1:12" x14ac:dyDescent="0.25">
      <c r="A2638" s="243">
        <v>44348</v>
      </c>
      <c r="B2638" s="37" t="s">
        <v>282</v>
      </c>
      <c r="C2638" s="69" t="s">
        <v>224</v>
      </c>
      <c r="D2638" s="65">
        <v>44350</v>
      </c>
      <c r="E2638" s="61" t="s">
        <v>76</v>
      </c>
      <c r="F2638" s="37" t="s">
        <v>198</v>
      </c>
      <c r="G2638" s="37"/>
      <c r="H2638" s="79">
        <v>23000</v>
      </c>
      <c r="I2638" s="79"/>
      <c r="J2638" s="79"/>
      <c r="K2638" s="37"/>
      <c r="L2638" s="1"/>
    </row>
    <row r="2639" spans="1:12" x14ac:dyDescent="0.25">
      <c r="A2639" s="243">
        <v>44348</v>
      </c>
      <c r="B2639" s="37" t="s">
        <v>282</v>
      </c>
      <c r="C2639" s="69" t="s">
        <v>224</v>
      </c>
      <c r="D2639" s="65">
        <v>44350</v>
      </c>
      <c r="E2639" s="61" t="s">
        <v>76</v>
      </c>
      <c r="F2639" s="37" t="s">
        <v>4</v>
      </c>
      <c r="G2639" s="37"/>
      <c r="H2639" s="79">
        <v>23000</v>
      </c>
      <c r="I2639" s="79"/>
      <c r="J2639" s="79"/>
      <c r="K2639" s="37"/>
      <c r="L2639" s="1"/>
    </row>
    <row r="2640" spans="1:12" x14ac:dyDescent="0.25">
      <c r="A2640" s="243">
        <v>44348</v>
      </c>
      <c r="B2640" s="37" t="s">
        <v>282</v>
      </c>
      <c r="C2640" s="69" t="s">
        <v>224</v>
      </c>
      <c r="D2640" s="65">
        <v>44351</v>
      </c>
      <c r="E2640" s="61" t="s">
        <v>76</v>
      </c>
      <c r="F2640" s="37" t="s">
        <v>1695</v>
      </c>
      <c r="G2640" s="37"/>
      <c r="H2640" s="79">
        <v>46000</v>
      </c>
      <c r="I2640" s="79"/>
      <c r="J2640" s="79"/>
      <c r="K2640" s="37"/>
      <c r="L2640" s="1"/>
    </row>
    <row r="2641" spans="1:12" x14ac:dyDescent="0.25">
      <c r="A2641" s="243">
        <v>44348</v>
      </c>
      <c r="B2641" s="37" t="s">
        <v>282</v>
      </c>
      <c r="C2641" s="69" t="s">
        <v>224</v>
      </c>
      <c r="D2641" s="65">
        <v>44351</v>
      </c>
      <c r="E2641" s="61" t="s">
        <v>76</v>
      </c>
      <c r="F2641" s="37" t="s">
        <v>385</v>
      </c>
      <c r="G2641" s="37"/>
      <c r="H2641" s="79">
        <v>138000</v>
      </c>
      <c r="I2641" s="79"/>
      <c r="J2641" s="79"/>
      <c r="K2641" s="37"/>
      <c r="L2641" s="1"/>
    </row>
    <row r="2642" spans="1:12" x14ac:dyDescent="0.25">
      <c r="A2642" s="243">
        <v>44348</v>
      </c>
      <c r="B2642" s="37" t="s">
        <v>282</v>
      </c>
      <c r="C2642" s="69" t="s">
        <v>224</v>
      </c>
      <c r="D2642" s="65">
        <v>44351</v>
      </c>
      <c r="E2642" s="61" t="s">
        <v>76</v>
      </c>
      <c r="F2642" s="37" t="s">
        <v>874</v>
      </c>
      <c r="G2642" s="37"/>
      <c r="H2642" s="79">
        <v>46000</v>
      </c>
      <c r="I2642" s="79"/>
      <c r="J2642" s="79"/>
      <c r="K2642" s="37"/>
      <c r="L2642" s="1"/>
    </row>
    <row r="2643" spans="1:12" x14ac:dyDescent="0.25">
      <c r="A2643" s="243">
        <v>44348</v>
      </c>
      <c r="B2643" s="37" t="s">
        <v>282</v>
      </c>
      <c r="C2643" s="69" t="s">
        <v>224</v>
      </c>
      <c r="D2643" s="65">
        <v>44351</v>
      </c>
      <c r="E2643" s="61" t="s">
        <v>76</v>
      </c>
      <c r="F2643" s="37" t="s">
        <v>207</v>
      </c>
      <c r="G2643" s="37"/>
      <c r="H2643" s="79">
        <v>46025</v>
      </c>
      <c r="I2643" s="79"/>
      <c r="J2643" s="79"/>
      <c r="K2643" s="37"/>
      <c r="L2643" s="1"/>
    </row>
    <row r="2644" spans="1:12" x14ac:dyDescent="0.25">
      <c r="A2644" s="243">
        <v>44348</v>
      </c>
      <c r="B2644" s="37" t="s">
        <v>282</v>
      </c>
      <c r="C2644" s="69" t="s">
        <v>224</v>
      </c>
      <c r="D2644" s="65">
        <v>44354</v>
      </c>
      <c r="E2644" s="61" t="s">
        <v>76</v>
      </c>
      <c r="F2644" s="37" t="s">
        <v>1665</v>
      </c>
      <c r="G2644" s="37" t="s">
        <v>1747</v>
      </c>
      <c r="H2644" s="79">
        <v>150115</v>
      </c>
      <c r="I2644" s="79"/>
      <c r="J2644" s="79"/>
      <c r="K2644" s="37"/>
      <c r="L2644" s="1"/>
    </row>
    <row r="2645" spans="1:12" x14ac:dyDescent="0.25">
      <c r="A2645" s="243">
        <v>44348</v>
      </c>
      <c r="B2645" s="37" t="s">
        <v>282</v>
      </c>
      <c r="C2645" s="69" t="s">
        <v>224</v>
      </c>
      <c r="D2645" s="65">
        <v>44354</v>
      </c>
      <c r="E2645" s="61" t="s">
        <v>76</v>
      </c>
      <c r="F2645" s="37" t="s">
        <v>1677</v>
      </c>
      <c r="G2645" s="37"/>
      <c r="H2645" s="79">
        <v>46000</v>
      </c>
      <c r="I2645" s="79"/>
      <c r="J2645" s="79"/>
      <c r="K2645" s="37"/>
      <c r="L2645" s="1"/>
    </row>
    <row r="2646" spans="1:12" x14ac:dyDescent="0.25">
      <c r="A2646" s="243">
        <v>44348</v>
      </c>
      <c r="B2646" s="37" t="s">
        <v>282</v>
      </c>
      <c r="C2646" s="69" t="s">
        <v>224</v>
      </c>
      <c r="D2646" s="65">
        <v>44354</v>
      </c>
      <c r="E2646" s="61" t="s">
        <v>76</v>
      </c>
      <c r="F2646" s="37" t="s">
        <v>1696</v>
      </c>
      <c r="G2646" s="37"/>
      <c r="H2646" s="79">
        <v>30420</v>
      </c>
      <c r="I2646" s="79"/>
      <c r="J2646" s="79"/>
      <c r="K2646" s="37"/>
      <c r="L2646" s="1"/>
    </row>
    <row r="2647" spans="1:12" x14ac:dyDescent="0.25">
      <c r="A2647" s="243">
        <v>44348</v>
      </c>
      <c r="B2647" s="37" t="s">
        <v>282</v>
      </c>
      <c r="C2647" s="69" t="s">
        <v>224</v>
      </c>
      <c r="D2647" s="65">
        <v>44354</v>
      </c>
      <c r="E2647" s="61" t="s">
        <v>76</v>
      </c>
      <c r="F2647" s="37" t="s">
        <v>376</v>
      </c>
      <c r="G2647" s="37"/>
      <c r="H2647" s="79">
        <v>23000</v>
      </c>
      <c r="I2647" s="79"/>
      <c r="J2647" s="79"/>
      <c r="K2647" s="37"/>
      <c r="L2647" s="1"/>
    </row>
    <row r="2648" spans="1:12" x14ac:dyDescent="0.25">
      <c r="A2648" s="243">
        <v>44348</v>
      </c>
      <c r="B2648" s="37" t="s">
        <v>282</v>
      </c>
      <c r="C2648" s="69" t="s">
        <v>224</v>
      </c>
      <c r="D2648" s="65">
        <v>44354</v>
      </c>
      <c r="E2648" s="61" t="s">
        <v>76</v>
      </c>
      <c r="F2648" s="37" t="s">
        <v>132</v>
      </c>
      <c r="G2648" s="37"/>
      <c r="H2648" s="79">
        <v>23100</v>
      </c>
      <c r="I2648" s="79"/>
      <c r="J2648" s="79"/>
      <c r="K2648" s="37"/>
      <c r="L2648" s="1"/>
    </row>
    <row r="2649" spans="1:12" x14ac:dyDescent="0.25">
      <c r="A2649" s="243">
        <v>44348</v>
      </c>
      <c r="B2649" s="37" t="s">
        <v>282</v>
      </c>
      <c r="C2649" s="69" t="s">
        <v>224</v>
      </c>
      <c r="D2649" s="65">
        <v>44355</v>
      </c>
      <c r="E2649" s="61" t="s">
        <v>76</v>
      </c>
      <c r="F2649" s="37" t="s">
        <v>6</v>
      </c>
      <c r="G2649" s="37"/>
      <c r="H2649" s="79">
        <v>23000</v>
      </c>
      <c r="I2649" s="79"/>
      <c r="J2649" s="79"/>
      <c r="K2649" s="37"/>
      <c r="L2649" s="1"/>
    </row>
    <row r="2650" spans="1:12" x14ac:dyDescent="0.25">
      <c r="A2650" s="243">
        <v>44348</v>
      </c>
      <c r="B2650" s="37" t="s">
        <v>282</v>
      </c>
      <c r="C2650" s="69" t="s">
        <v>224</v>
      </c>
      <c r="D2650" s="65">
        <v>44355</v>
      </c>
      <c r="E2650" s="61" t="s">
        <v>76</v>
      </c>
      <c r="F2650" s="37" t="s">
        <v>1697</v>
      </c>
      <c r="G2650" s="37"/>
      <c r="H2650" s="79">
        <v>46000</v>
      </c>
      <c r="I2650" s="79"/>
      <c r="J2650" s="79"/>
      <c r="K2650" s="37"/>
      <c r="L2650" s="1"/>
    </row>
    <row r="2651" spans="1:12" x14ac:dyDescent="0.25">
      <c r="A2651" s="243">
        <v>44348</v>
      </c>
      <c r="B2651" s="37" t="s">
        <v>282</v>
      </c>
      <c r="C2651" s="69" t="s">
        <v>224</v>
      </c>
      <c r="D2651" s="65">
        <v>44356</v>
      </c>
      <c r="E2651" s="61" t="s">
        <v>76</v>
      </c>
      <c r="F2651" s="37" t="s">
        <v>635</v>
      </c>
      <c r="G2651" s="37"/>
      <c r="H2651" s="79">
        <v>23000</v>
      </c>
      <c r="I2651" s="79"/>
      <c r="J2651" s="79"/>
      <c r="K2651" s="37"/>
      <c r="L2651" s="1"/>
    </row>
    <row r="2652" spans="1:12" x14ac:dyDescent="0.25">
      <c r="A2652" s="243">
        <v>44348</v>
      </c>
      <c r="B2652" s="37" t="s">
        <v>282</v>
      </c>
      <c r="C2652" s="69" t="s">
        <v>224</v>
      </c>
      <c r="D2652" s="65">
        <v>44356</v>
      </c>
      <c r="E2652" s="61" t="s">
        <v>76</v>
      </c>
      <c r="F2652" s="37" t="s">
        <v>87</v>
      </c>
      <c r="G2652" s="37"/>
      <c r="H2652" s="79">
        <v>234000</v>
      </c>
      <c r="I2652" s="79"/>
      <c r="J2652" s="79"/>
      <c r="K2652" s="37"/>
      <c r="L2652" s="1"/>
    </row>
    <row r="2653" spans="1:12" x14ac:dyDescent="0.25">
      <c r="A2653" s="243">
        <v>44348</v>
      </c>
      <c r="B2653" s="37" t="s">
        <v>282</v>
      </c>
      <c r="C2653" s="69" t="s">
        <v>224</v>
      </c>
      <c r="D2653" s="65">
        <v>44358</v>
      </c>
      <c r="E2653" s="61" t="s">
        <v>76</v>
      </c>
      <c r="F2653" s="37" t="s">
        <v>1698</v>
      </c>
      <c r="G2653" s="37"/>
      <c r="H2653" s="79">
        <v>40000</v>
      </c>
      <c r="I2653" s="79"/>
      <c r="J2653" s="79"/>
      <c r="K2653" s="37"/>
      <c r="L2653" s="1"/>
    </row>
    <row r="2654" spans="1:12" x14ac:dyDescent="0.25">
      <c r="A2654" s="243">
        <v>44348</v>
      </c>
      <c r="B2654" s="37" t="s">
        <v>282</v>
      </c>
      <c r="C2654" s="69" t="s">
        <v>224</v>
      </c>
      <c r="D2654" s="65">
        <v>44358</v>
      </c>
      <c r="E2654" s="61" t="s">
        <v>76</v>
      </c>
      <c r="F2654" s="37" t="s">
        <v>142</v>
      </c>
      <c r="G2654" s="37"/>
      <c r="H2654" s="79">
        <v>100114</v>
      </c>
      <c r="I2654" s="79"/>
      <c r="J2654" s="79"/>
      <c r="K2654" s="37"/>
      <c r="L2654" s="1"/>
    </row>
    <row r="2655" spans="1:12" x14ac:dyDescent="0.25">
      <c r="A2655" s="243">
        <v>44348</v>
      </c>
      <c r="B2655" s="37" t="s">
        <v>282</v>
      </c>
      <c r="C2655" s="69" t="s">
        <v>224</v>
      </c>
      <c r="D2655" s="65">
        <v>44361</v>
      </c>
      <c r="E2655" s="61" t="s">
        <v>76</v>
      </c>
      <c r="F2655" s="37" t="s">
        <v>204</v>
      </c>
      <c r="G2655" s="37"/>
      <c r="H2655" s="79">
        <v>100000</v>
      </c>
      <c r="I2655" s="79"/>
      <c r="J2655" s="79"/>
      <c r="K2655" s="37"/>
      <c r="L2655" s="1"/>
    </row>
    <row r="2656" spans="1:12" x14ac:dyDescent="0.25">
      <c r="A2656" s="243">
        <v>44348</v>
      </c>
      <c r="B2656" s="37" t="s">
        <v>282</v>
      </c>
      <c r="C2656" s="69" t="s">
        <v>224</v>
      </c>
      <c r="D2656" s="65">
        <v>44362</v>
      </c>
      <c r="E2656" s="61" t="s">
        <v>76</v>
      </c>
      <c r="F2656" s="37" t="s">
        <v>1755</v>
      </c>
      <c r="G2656" s="37"/>
      <c r="H2656" s="79">
        <v>2400</v>
      </c>
      <c r="I2656" s="79"/>
      <c r="J2656" s="79"/>
      <c r="K2656" s="37"/>
      <c r="L2656" s="1"/>
    </row>
    <row r="2657" spans="1:12" x14ac:dyDescent="0.25">
      <c r="A2657" s="243">
        <v>44348</v>
      </c>
      <c r="B2657" s="37" t="s">
        <v>282</v>
      </c>
      <c r="C2657" s="69" t="s">
        <v>224</v>
      </c>
      <c r="D2657" s="65">
        <v>44363</v>
      </c>
      <c r="E2657" s="61" t="s">
        <v>76</v>
      </c>
      <c r="F2657" s="37" t="s">
        <v>509</v>
      </c>
      <c r="G2657" s="37"/>
      <c r="H2657" s="79">
        <v>138049</v>
      </c>
      <c r="I2657" s="79"/>
      <c r="J2657" s="79"/>
      <c r="K2657" s="37"/>
      <c r="L2657" s="1"/>
    </row>
    <row r="2658" spans="1:12" x14ac:dyDescent="0.25">
      <c r="A2658" s="243">
        <v>44348</v>
      </c>
      <c r="B2658" s="37" t="s">
        <v>282</v>
      </c>
      <c r="C2658" s="69" t="s">
        <v>224</v>
      </c>
      <c r="D2658" s="65">
        <v>44364</v>
      </c>
      <c r="E2658" s="61" t="s">
        <v>76</v>
      </c>
      <c r="F2658" s="37" t="s">
        <v>1699</v>
      </c>
      <c r="G2658" s="37"/>
      <c r="H2658" s="79">
        <v>23096</v>
      </c>
      <c r="I2658" s="79"/>
      <c r="J2658" s="79"/>
      <c r="K2658" s="37"/>
      <c r="L2658" s="1"/>
    </row>
    <row r="2659" spans="1:12" x14ac:dyDescent="0.25">
      <c r="A2659" s="243">
        <v>44348</v>
      </c>
      <c r="B2659" s="37" t="s">
        <v>282</v>
      </c>
      <c r="C2659" s="69" t="s">
        <v>224</v>
      </c>
      <c r="D2659" s="65">
        <v>44369</v>
      </c>
      <c r="E2659" s="61" t="s">
        <v>76</v>
      </c>
      <c r="F2659" s="37" t="s">
        <v>24</v>
      </c>
      <c r="G2659" s="37"/>
      <c r="H2659" s="79">
        <v>46000</v>
      </c>
      <c r="I2659" s="79"/>
      <c r="J2659" s="79"/>
      <c r="K2659" s="37"/>
      <c r="L2659" s="1"/>
    </row>
    <row r="2660" spans="1:12" x14ac:dyDescent="0.25">
      <c r="A2660" s="243">
        <v>44348</v>
      </c>
      <c r="B2660" s="37" t="s">
        <v>282</v>
      </c>
      <c r="C2660" s="69" t="s">
        <v>224</v>
      </c>
      <c r="D2660" s="65">
        <v>44369</v>
      </c>
      <c r="E2660" s="61" t="s">
        <v>76</v>
      </c>
      <c r="F2660" s="37" t="s">
        <v>18</v>
      </c>
      <c r="G2660" s="37"/>
      <c r="H2660" s="79">
        <v>23080</v>
      </c>
      <c r="I2660" s="79"/>
      <c r="J2660" s="79"/>
      <c r="K2660" s="37"/>
      <c r="L2660" s="1"/>
    </row>
    <row r="2661" spans="1:12" x14ac:dyDescent="0.25">
      <c r="A2661" s="243">
        <v>44348</v>
      </c>
      <c r="B2661" s="37" t="s">
        <v>282</v>
      </c>
      <c r="C2661" s="69" t="s">
        <v>224</v>
      </c>
      <c r="D2661" s="65">
        <v>44369</v>
      </c>
      <c r="E2661" s="61" t="s">
        <v>76</v>
      </c>
      <c r="F2661" s="37" t="s">
        <v>82</v>
      </c>
      <c r="G2661" s="37"/>
      <c r="H2661" s="79">
        <v>92000</v>
      </c>
      <c r="I2661" s="79"/>
      <c r="J2661" s="79"/>
      <c r="K2661" s="37"/>
      <c r="L2661" s="1"/>
    </row>
    <row r="2662" spans="1:12" x14ac:dyDescent="0.25">
      <c r="A2662" s="243">
        <v>44348</v>
      </c>
      <c r="B2662" s="37" t="s">
        <v>282</v>
      </c>
      <c r="C2662" s="69" t="s">
        <v>224</v>
      </c>
      <c r="D2662" s="65">
        <v>44369</v>
      </c>
      <c r="E2662" s="61" t="s">
        <v>239</v>
      </c>
      <c r="F2662" s="37" t="s">
        <v>1700</v>
      </c>
      <c r="G2662" s="37"/>
      <c r="H2662" s="79">
        <v>180870</v>
      </c>
      <c r="I2662" s="79"/>
      <c r="J2662" s="79"/>
      <c r="K2662" s="37"/>
      <c r="L2662" s="1"/>
    </row>
    <row r="2663" spans="1:12" x14ac:dyDescent="0.25">
      <c r="A2663" s="243">
        <v>44348</v>
      </c>
      <c r="B2663" s="37" t="s">
        <v>282</v>
      </c>
      <c r="C2663" s="69" t="s">
        <v>224</v>
      </c>
      <c r="D2663" s="65">
        <v>44370</v>
      </c>
      <c r="E2663" s="61" t="s">
        <v>76</v>
      </c>
      <c r="F2663" s="37" t="s">
        <v>127</v>
      </c>
      <c r="G2663" s="37"/>
      <c r="H2663" s="79">
        <v>23113</v>
      </c>
      <c r="I2663" s="79"/>
      <c r="J2663" s="79"/>
      <c r="K2663" s="37"/>
      <c r="L2663" s="1"/>
    </row>
    <row r="2664" spans="1:12" x14ac:dyDescent="0.25">
      <c r="A2664" s="243">
        <v>44348</v>
      </c>
      <c r="B2664" s="37" t="s">
        <v>282</v>
      </c>
      <c r="C2664" s="69" t="s">
        <v>224</v>
      </c>
      <c r="D2664" s="65">
        <v>44370</v>
      </c>
      <c r="E2664" s="61" t="s">
        <v>76</v>
      </c>
      <c r="F2664" s="37" t="s">
        <v>93</v>
      </c>
      <c r="G2664" s="37"/>
      <c r="H2664" s="79">
        <v>23000</v>
      </c>
      <c r="I2664" s="79"/>
      <c r="J2664" s="79"/>
      <c r="K2664" s="37"/>
      <c r="L2664" s="1"/>
    </row>
    <row r="2665" spans="1:12" x14ac:dyDescent="0.25">
      <c r="A2665" s="243">
        <v>44348</v>
      </c>
      <c r="B2665" s="37" t="s">
        <v>282</v>
      </c>
      <c r="C2665" s="69" t="s">
        <v>224</v>
      </c>
      <c r="D2665" s="65">
        <v>44376</v>
      </c>
      <c r="E2665" s="61" t="s">
        <v>76</v>
      </c>
      <c r="F2665" s="37" t="s">
        <v>1701</v>
      </c>
      <c r="G2665" s="37"/>
      <c r="H2665" s="79">
        <v>100000</v>
      </c>
      <c r="I2665" s="79"/>
      <c r="J2665" s="79"/>
      <c r="K2665" s="37"/>
      <c r="L2665" s="1"/>
    </row>
    <row r="2666" spans="1:12" x14ac:dyDescent="0.25">
      <c r="A2666" s="243">
        <v>44348</v>
      </c>
      <c r="B2666" s="37" t="s">
        <v>282</v>
      </c>
      <c r="C2666" s="69" t="s">
        <v>224</v>
      </c>
      <c r="D2666" s="65">
        <v>44376</v>
      </c>
      <c r="E2666" s="61" t="s">
        <v>76</v>
      </c>
      <c r="F2666" s="37" t="s">
        <v>1652</v>
      </c>
      <c r="G2666" s="37"/>
      <c r="H2666" s="79">
        <v>23000</v>
      </c>
      <c r="I2666" s="79"/>
      <c r="J2666" s="79"/>
      <c r="K2666" s="37"/>
      <c r="L2666" s="1"/>
    </row>
    <row r="2667" spans="1:12" x14ac:dyDescent="0.25">
      <c r="A2667" s="243">
        <v>44348</v>
      </c>
      <c r="B2667" s="37" t="s">
        <v>282</v>
      </c>
      <c r="C2667" s="69" t="s">
        <v>224</v>
      </c>
      <c r="D2667" s="65">
        <v>44376</v>
      </c>
      <c r="E2667" s="61" t="s">
        <v>76</v>
      </c>
      <c r="F2667" s="37" t="s">
        <v>21</v>
      </c>
      <c r="G2667" s="37"/>
      <c r="H2667" s="79">
        <v>23109</v>
      </c>
      <c r="I2667" s="79"/>
      <c r="J2667" s="79"/>
      <c r="K2667" s="37"/>
      <c r="L2667" s="1"/>
    </row>
    <row r="2668" spans="1:12" x14ac:dyDescent="0.25">
      <c r="A2668" s="243">
        <v>44348</v>
      </c>
      <c r="B2668" s="37" t="s">
        <v>282</v>
      </c>
      <c r="C2668" s="69" t="s">
        <v>224</v>
      </c>
      <c r="D2668" s="65">
        <v>44376</v>
      </c>
      <c r="E2668" s="61" t="s">
        <v>76</v>
      </c>
      <c r="F2668" s="37" t="s">
        <v>1653</v>
      </c>
      <c r="G2668" s="37"/>
      <c r="H2668" s="79">
        <v>23000</v>
      </c>
      <c r="I2668" s="79"/>
      <c r="J2668" s="79"/>
      <c r="K2668" s="37"/>
      <c r="L2668" s="1"/>
    </row>
    <row r="2669" spans="1:12" x14ac:dyDescent="0.25">
      <c r="A2669" s="243">
        <v>44348</v>
      </c>
      <c r="B2669" s="37" t="s">
        <v>282</v>
      </c>
      <c r="C2669" s="69" t="s">
        <v>224</v>
      </c>
      <c r="D2669" s="65">
        <v>44376</v>
      </c>
      <c r="E2669" s="61" t="s">
        <v>76</v>
      </c>
      <c r="F2669" s="37" t="s">
        <v>77</v>
      </c>
      <c r="G2669" s="37"/>
      <c r="H2669" s="79">
        <v>46000</v>
      </c>
      <c r="I2669" s="79"/>
      <c r="J2669" s="79"/>
      <c r="K2669" s="37"/>
      <c r="L2669" s="1"/>
    </row>
    <row r="2670" spans="1:12" x14ac:dyDescent="0.25">
      <c r="A2670" s="243">
        <v>44348</v>
      </c>
      <c r="B2670" s="37" t="s">
        <v>282</v>
      </c>
      <c r="C2670" s="69" t="s">
        <v>224</v>
      </c>
      <c r="D2670" s="65">
        <v>44376</v>
      </c>
      <c r="E2670" s="61" t="s">
        <v>76</v>
      </c>
      <c r="F2670" s="37" t="s">
        <v>1462</v>
      </c>
      <c r="G2670" s="37"/>
      <c r="H2670" s="79">
        <v>23000</v>
      </c>
      <c r="I2670" s="79"/>
      <c r="J2670" s="79"/>
      <c r="K2670" s="37"/>
      <c r="L2670" s="1"/>
    </row>
    <row r="2671" spans="1:12" x14ac:dyDescent="0.25">
      <c r="A2671" s="243">
        <v>44348</v>
      </c>
      <c r="B2671" s="37" t="s">
        <v>282</v>
      </c>
      <c r="C2671" s="69" t="s">
        <v>224</v>
      </c>
      <c r="D2671" s="65">
        <v>44376</v>
      </c>
      <c r="E2671" s="61" t="s">
        <v>76</v>
      </c>
      <c r="F2671" s="37" t="s">
        <v>261</v>
      </c>
      <c r="G2671" s="37"/>
      <c r="H2671" s="79">
        <v>138000</v>
      </c>
      <c r="I2671" s="79"/>
      <c r="J2671" s="79"/>
      <c r="K2671" s="37"/>
      <c r="L2671" s="1"/>
    </row>
    <row r="2672" spans="1:12" x14ac:dyDescent="0.25">
      <c r="A2672" s="243">
        <v>44348</v>
      </c>
      <c r="B2672" s="37" t="s">
        <v>282</v>
      </c>
      <c r="C2672" s="69" t="s">
        <v>224</v>
      </c>
      <c r="D2672" s="65">
        <v>44376</v>
      </c>
      <c r="E2672" s="61" t="s">
        <v>76</v>
      </c>
      <c r="F2672" s="37" t="s">
        <v>430</v>
      </c>
      <c r="G2672" s="37"/>
      <c r="H2672" s="79">
        <v>23000</v>
      </c>
      <c r="I2672" s="79"/>
      <c r="J2672" s="79"/>
      <c r="K2672" s="37"/>
      <c r="L2672" s="1"/>
    </row>
    <row r="2673" spans="1:12" x14ac:dyDescent="0.25">
      <c r="A2673" s="243">
        <v>44348</v>
      </c>
      <c r="B2673" s="37" t="s">
        <v>282</v>
      </c>
      <c r="C2673" s="69" t="s">
        <v>224</v>
      </c>
      <c r="D2673" s="65">
        <v>44376</v>
      </c>
      <c r="E2673" s="61" t="s">
        <v>76</v>
      </c>
      <c r="F2673" s="37" t="s">
        <v>14</v>
      </c>
      <c r="G2673" s="37"/>
      <c r="H2673" s="79">
        <v>23000</v>
      </c>
      <c r="I2673" s="79"/>
      <c r="J2673" s="79"/>
      <c r="K2673" s="37"/>
      <c r="L2673" s="1"/>
    </row>
    <row r="2674" spans="1:12" x14ac:dyDescent="0.25">
      <c r="A2674" s="243">
        <v>44348</v>
      </c>
      <c r="B2674" s="37" t="s">
        <v>282</v>
      </c>
      <c r="C2674" s="69" t="s">
        <v>224</v>
      </c>
      <c r="D2674" s="65">
        <v>44377</v>
      </c>
      <c r="E2674" s="61" t="s">
        <v>239</v>
      </c>
      <c r="F2674" s="37" t="s">
        <v>201</v>
      </c>
      <c r="G2674" s="37"/>
      <c r="H2674" s="79">
        <v>23000</v>
      </c>
      <c r="I2674" s="79"/>
      <c r="J2674" s="79"/>
      <c r="K2674" s="37"/>
      <c r="L2674" s="1"/>
    </row>
    <row r="2675" spans="1:12" x14ac:dyDescent="0.25">
      <c r="A2675" s="243">
        <v>44348</v>
      </c>
      <c r="B2675" s="37" t="s">
        <v>282</v>
      </c>
      <c r="C2675" s="69" t="s">
        <v>224</v>
      </c>
      <c r="D2675" s="65">
        <v>44377</v>
      </c>
      <c r="E2675" s="61" t="s">
        <v>239</v>
      </c>
      <c r="F2675" s="37" t="s">
        <v>201</v>
      </c>
      <c r="G2675" s="37"/>
      <c r="H2675" s="79">
        <v>23000</v>
      </c>
      <c r="I2675" s="79"/>
      <c r="J2675" s="79"/>
      <c r="K2675" s="37"/>
      <c r="L2675" s="1"/>
    </row>
    <row r="2676" spans="1:12" x14ac:dyDescent="0.25">
      <c r="A2676" s="243">
        <v>44348</v>
      </c>
      <c r="B2676" s="37" t="s">
        <v>282</v>
      </c>
      <c r="C2676" s="69" t="s">
        <v>224</v>
      </c>
      <c r="D2676" s="65">
        <v>44377</v>
      </c>
      <c r="E2676" s="61" t="s">
        <v>76</v>
      </c>
      <c r="F2676" s="37" t="s">
        <v>1702</v>
      </c>
      <c r="G2676" s="37"/>
      <c r="H2676" s="79">
        <v>23000</v>
      </c>
      <c r="I2676" s="79"/>
      <c r="J2676" s="79"/>
      <c r="K2676" s="37"/>
      <c r="L2676" s="1"/>
    </row>
    <row r="2677" spans="1:12" x14ac:dyDescent="0.25">
      <c r="A2677" s="243">
        <v>44348</v>
      </c>
      <c r="B2677" s="37" t="s">
        <v>282</v>
      </c>
      <c r="C2677" s="69" t="s">
        <v>224</v>
      </c>
      <c r="D2677" s="65">
        <v>44377</v>
      </c>
      <c r="E2677" s="61" t="s">
        <v>239</v>
      </c>
      <c r="F2677" s="37" t="s">
        <v>13</v>
      </c>
      <c r="G2677" s="37"/>
      <c r="H2677" s="79">
        <v>23000</v>
      </c>
      <c r="I2677" s="79"/>
      <c r="J2677" s="79"/>
      <c r="K2677" s="37"/>
      <c r="L2677" s="1"/>
    </row>
    <row r="2678" spans="1:12" x14ac:dyDescent="0.25">
      <c r="A2678" s="243">
        <v>44348</v>
      </c>
      <c r="B2678" s="37" t="s">
        <v>282</v>
      </c>
      <c r="C2678" s="69" t="s">
        <v>224</v>
      </c>
      <c r="D2678" s="65">
        <v>44377</v>
      </c>
      <c r="E2678" s="61" t="s">
        <v>239</v>
      </c>
      <c r="F2678" s="37" t="s">
        <v>13</v>
      </c>
      <c r="G2678" s="37"/>
      <c r="H2678" s="79">
        <v>23000</v>
      </c>
      <c r="I2678" s="79"/>
      <c r="J2678" s="79"/>
      <c r="K2678" s="37"/>
      <c r="L2678" s="1"/>
    </row>
    <row r="2679" spans="1:12" x14ac:dyDescent="0.25">
      <c r="A2679" s="167">
        <v>44348</v>
      </c>
      <c r="B2679" s="168" t="s">
        <v>282</v>
      </c>
      <c r="C2679" s="167" t="s">
        <v>224</v>
      </c>
      <c r="D2679" s="169">
        <v>44377</v>
      </c>
      <c r="E2679" s="266" t="s">
        <v>239</v>
      </c>
      <c r="F2679" s="168" t="s">
        <v>505</v>
      </c>
      <c r="G2679" s="168"/>
      <c r="H2679" s="170">
        <v>46000</v>
      </c>
      <c r="I2679" s="170"/>
      <c r="J2679" s="170"/>
      <c r="K2679" s="168"/>
      <c r="L2679" s="170"/>
    </row>
    <row r="2680" spans="1:12" x14ac:dyDescent="0.25">
      <c r="A2680" s="243">
        <v>44378</v>
      </c>
      <c r="B2680" s="37" t="s">
        <v>282</v>
      </c>
      <c r="C2680" s="69" t="s">
        <v>224</v>
      </c>
      <c r="D2680" s="65">
        <v>44378</v>
      </c>
      <c r="E2680" s="61" t="s">
        <v>76</v>
      </c>
      <c r="F2680" s="37" t="s">
        <v>198</v>
      </c>
      <c r="G2680" s="37"/>
      <c r="H2680" s="79">
        <v>23000</v>
      </c>
      <c r="I2680" s="79"/>
      <c r="J2680" s="79"/>
      <c r="K2680" s="37"/>
      <c r="L2680" s="1"/>
    </row>
    <row r="2681" spans="1:12" x14ac:dyDescent="0.25">
      <c r="A2681" s="243">
        <v>44378</v>
      </c>
      <c r="B2681" s="37" t="s">
        <v>282</v>
      </c>
      <c r="C2681" s="69" t="s">
        <v>224</v>
      </c>
      <c r="D2681" s="65">
        <v>44378</v>
      </c>
      <c r="E2681" s="61" t="s">
        <v>76</v>
      </c>
      <c r="F2681" s="37" t="s">
        <v>89</v>
      </c>
      <c r="G2681" s="37"/>
      <c r="H2681" s="79">
        <v>69051</v>
      </c>
      <c r="I2681" s="79"/>
      <c r="J2681" s="79"/>
      <c r="K2681" s="37"/>
      <c r="L2681" s="1"/>
    </row>
    <row r="2682" spans="1:12" x14ac:dyDescent="0.25">
      <c r="A2682" s="243">
        <v>44378</v>
      </c>
      <c r="B2682" s="37" t="s">
        <v>282</v>
      </c>
      <c r="C2682" s="69" t="s">
        <v>224</v>
      </c>
      <c r="D2682" s="65">
        <v>44378</v>
      </c>
      <c r="E2682" s="61" t="s">
        <v>76</v>
      </c>
      <c r="F2682" s="37" t="s">
        <v>417</v>
      </c>
      <c r="G2682" s="37"/>
      <c r="H2682" s="79">
        <v>23000</v>
      </c>
      <c r="I2682" s="79"/>
      <c r="J2682" s="79"/>
      <c r="K2682" s="37"/>
      <c r="L2682" s="1"/>
    </row>
    <row r="2683" spans="1:12" x14ac:dyDescent="0.25">
      <c r="A2683" s="243">
        <v>44378</v>
      </c>
      <c r="B2683" s="37" t="s">
        <v>282</v>
      </c>
      <c r="C2683" s="69" t="s">
        <v>224</v>
      </c>
      <c r="D2683" s="65">
        <v>44378</v>
      </c>
      <c r="E2683" s="61" t="s">
        <v>76</v>
      </c>
      <c r="F2683" s="37" t="s">
        <v>131</v>
      </c>
      <c r="G2683" s="37"/>
      <c r="H2683" s="79">
        <v>23000</v>
      </c>
      <c r="I2683" s="79"/>
      <c r="J2683" s="79"/>
      <c r="K2683" s="37"/>
      <c r="L2683" s="1"/>
    </row>
    <row r="2684" spans="1:12" x14ac:dyDescent="0.25">
      <c r="A2684" s="243">
        <v>44378</v>
      </c>
      <c r="B2684" s="37" t="s">
        <v>282</v>
      </c>
      <c r="C2684" s="69" t="s">
        <v>224</v>
      </c>
      <c r="D2684" s="65">
        <v>44378</v>
      </c>
      <c r="E2684" s="61" t="s">
        <v>76</v>
      </c>
      <c r="F2684" s="37" t="s">
        <v>1703</v>
      </c>
      <c r="G2684" s="37"/>
      <c r="H2684" s="79">
        <v>23000</v>
      </c>
      <c r="I2684" s="79"/>
      <c r="J2684" s="79"/>
      <c r="K2684" s="37"/>
      <c r="L2684" s="1"/>
    </row>
    <row r="2685" spans="1:12" x14ac:dyDescent="0.25">
      <c r="A2685" s="243">
        <v>44378</v>
      </c>
      <c r="B2685" s="37" t="s">
        <v>282</v>
      </c>
      <c r="C2685" s="69" t="s">
        <v>224</v>
      </c>
      <c r="D2685" s="65">
        <v>44378</v>
      </c>
      <c r="E2685" s="61" t="s">
        <v>76</v>
      </c>
      <c r="F2685" s="37" t="s">
        <v>135</v>
      </c>
      <c r="G2685" s="37"/>
      <c r="H2685" s="79">
        <v>23000</v>
      </c>
      <c r="I2685" s="79"/>
      <c r="J2685" s="79"/>
      <c r="K2685" s="37"/>
      <c r="L2685" s="1"/>
    </row>
    <row r="2686" spans="1:12" x14ac:dyDescent="0.25">
      <c r="A2686" s="243">
        <v>44378</v>
      </c>
      <c r="B2686" s="37" t="s">
        <v>282</v>
      </c>
      <c r="C2686" s="69" t="s">
        <v>224</v>
      </c>
      <c r="D2686" s="65">
        <v>44378</v>
      </c>
      <c r="E2686" s="61" t="s">
        <v>76</v>
      </c>
      <c r="F2686" s="37" t="s">
        <v>464</v>
      </c>
      <c r="G2686" s="37"/>
      <c r="H2686" s="79">
        <v>23000</v>
      </c>
      <c r="I2686" s="79"/>
      <c r="J2686" s="79"/>
      <c r="K2686" s="37"/>
      <c r="L2686" s="1"/>
    </row>
    <row r="2687" spans="1:12" x14ac:dyDescent="0.25">
      <c r="A2687" s="243">
        <v>44378</v>
      </c>
      <c r="B2687" s="37" t="s">
        <v>282</v>
      </c>
      <c r="C2687" s="69" t="s">
        <v>224</v>
      </c>
      <c r="D2687" s="65">
        <v>44378</v>
      </c>
      <c r="E2687" s="61" t="s">
        <v>76</v>
      </c>
      <c r="F2687" s="37" t="s">
        <v>3</v>
      </c>
      <c r="G2687" s="37"/>
      <c r="H2687" s="79">
        <v>23000</v>
      </c>
      <c r="I2687" s="79"/>
      <c r="J2687" s="79"/>
      <c r="K2687" s="37"/>
      <c r="L2687" s="1"/>
    </row>
    <row r="2688" spans="1:12" x14ac:dyDescent="0.25">
      <c r="A2688" s="243">
        <v>44378</v>
      </c>
      <c r="B2688" s="37" t="s">
        <v>282</v>
      </c>
      <c r="C2688" s="69" t="s">
        <v>224</v>
      </c>
      <c r="D2688" s="65">
        <v>44379</v>
      </c>
      <c r="E2688" s="61" t="s">
        <v>76</v>
      </c>
      <c r="F2688" s="37" t="s">
        <v>9</v>
      </c>
      <c r="G2688" s="37"/>
      <c r="H2688" s="79">
        <v>23000</v>
      </c>
      <c r="I2688" s="79"/>
      <c r="J2688" s="79"/>
      <c r="K2688" s="37"/>
      <c r="L2688" s="1"/>
    </row>
    <row r="2689" spans="1:12" x14ac:dyDescent="0.25">
      <c r="A2689" s="243">
        <v>44378</v>
      </c>
      <c r="B2689" s="37" t="s">
        <v>282</v>
      </c>
      <c r="C2689" s="69" t="s">
        <v>224</v>
      </c>
      <c r="D2689" s="65">
        <v>44382</v>
      </c>
      <c r="E2689" s="61" t="s">
        <v>76</v>
      </c>
      <c r="F2689" s="37" t="s">
        <v>206</v>
      </c>
      <c r="G2689" s="37"/>
      <c r="H2689" s="79">
        <v>23000</v>
      </c>
      <c r="I2689" s="79"/>
      <c r="J2689" s="79"/>
      <c r="K2689" s="37"/>
      <c r="L2689" s="1"/>
    </row>
    <row r="2690" spans="1:12" x14ac:dyDescent="0.25">
      <c r="A2690" s="243">
        <v>44378</v>
      </c>
      <c r="B2690" s="37" t="s">
        <v>282</v>
      </c>
      <c r="C2690" s="69" t="s">
        <v>224</v>
      </c>
      <c r="D2690" s="65">
        <v>44382</v>
      </c>
      <c r="E2690" s="61" t="s">
        <v>76</v>
      </c>
      <c r="F2690" s="37" t="s">
        <v>2</v>
      </c>
      <c r="G2690" s="37"/>
      <c r="H2690" s="79">
        <v>23000</v>
      </c>
      <c r="I2690" s="79"/>
      <c r="J2690" s="79"/>
      <c r="K2690" s="37"/>
      <c r="L2690" s="1"/>
    </row>
    <row r="2691" spans="1:12" x14ac:dyDescent="0.25">
      <c r="A2691" s="243">
        <v>44378</v>
      </c>
      <c r="B2691" s="37" t="s">
        <v>282</v>
      </c>
      <c r="C2691" s="69" t="s">
        <v>224</v>
      </c>
      <c r="D2691" s="65">
        <v>44382</v>
      </c>
      <c r="E2691" s="61" t="s">
        <v>76</v>
      </c>
      <c r="F2691" s="37" t="s">
        <v>6</v>
      </c>
      <c r="G2691" s="37"/>
      <c r="H2691" s="79">
        <v>23000</v>
      </c>
      <c r="I2691" s="79"/>
      <c r="J2691" s="79"/>
      <c r="K2691" s="37"/>
      <c r="L2691" s="1"/>
    </row>
    <row r="2692" spans="1:12" x14ac:dyDescent="0.25">
      <c r="A2692" s="243">
        <v>44378</v>
      </c>
      <c r="B2692" s="37" t="s">
        <v>282</v>
      </c>
      <c r="C2692" s="69" t="s">
        <v>224</v>
      </c>
      <c r="D2692" s="65">
        <v>44382</v>
      </c>
      <c r="E2692" s="61" t="s">
        <v>76</v>
      </c>
      <c r="F2692" s="37" t="s">
        <v>80</v>
      </c>
      <c r="G2692" s="37"/>
      <c r="H2692" s="79">
        <v>46000</v>
      </c>
      <c r="I2692" s="79"/>
      <c r="J2692" s="79"/>
      <c r="K2692" s="37"/>
      <c r="L2692" s="1"/>
    </row>
    <row r="2693" spans="1:12" x14ac:dyDescent="0.25">
      <c r="A2693" s="243">
        <v>44378</v>
      </c>
      <c r="B2693" s="37" t="s">
        <v>282</v>
      </c>
      <c r="C2693" s="69" t="s">
        <v>224</v>
      </c>
      <c r="D2693" s="65">
        <v>44382</v>
      </c>
      <c r="E2693" s="61" t="s">
        <v>76</v>
      </c>
      <c r="F2693" s="37" t="s">
        <v>1704</v>
      </c>
      <c r="G2693" s="37"/>
      <c r="H2693" s="79">
        <v>46000</v>
      </c>
      <c r="I2693" s="79"/>
      <c r="J2693" s="79"/>
      <c r="K2693" s="37"/>
      <c r="L2693" s="1"/>
    </row>
    <row r="2694" spans="1:12" x14ac:dyDescent="0.25">
      <c r="A2694" s="243">
        <v>44378</v>
      </c>
      <c r="B2694" s="37" t="s">
        <v>282</v>
      </c>
      <c r="C2694" s="69" t="s">
        <v>224</v>
      </c>
      <c r="D2694" s="65">
        <v>44382</v>
      </c>
      <c r="E2694" s="61" t="s">
        <v>76</v>
      </c>
      <c r="F2694" s="37" t="s">
        <v>315</v>
      </c>
      <c r="G2694" s="37"/>
      <c r="H2694" s="79">
        <v>46000</v>
      </c>
      <c r="I2694" s="79"/>
      <c r="J2694" s="79"/>
      <c r="K2694" s="37"/>
      <c r="L2694" s="1"/>
    </row>
    <row r="2695" spans="1:12" x14ac:dyDescent="0.25">
      <c r="A2695" s="243">
        <v>44378</v>
      </c>
      <c r="B2695" s="37" t="s">
        <v>282</v>
      </c>
      <c r="C2695" s="69" t="s">
        <v>224</v>
      </c>
      <c r="D2695" s="65">
        <v>44382</v>
      </c>
      <c r="E2695" s="61" t="s">
        <v>76</v>
      </c>
      <c r="F2695" s="37" t="s">
        <v>199</v>
      </c>
      <c r="G2695" s="37"/>
      <c r="H2695" s="79">
        <v>198000</v>
      </c>
      <c r="I2695" s="79"/>
      <c r="J2695" s="79"/>
      <c r="K2695" s="37"/>
      <c r="L2695" s="1"/>
    </row>
    <row r="2696" spans="1:12" x14ac:dyDescent="0.25">
      <c r="A2696" s="243">
        <v>44378</v>
      </c>
      <c r="B2696" s="37" t="s">
        <v>282</v>
      </c>
      <c r="C2696" s="69" t="s">
        <v>224</v>
      </c>
      <c r="D2696" s="65">
        <v>44382</v>
      </c>
      <c r="E2696" s="61" t="s">
        <v>76</v>
      </c>
      <c r="F2696" s="37" t="s">
        <v>87</v>
      </c>
      <c r="G2696" s="37"/>
      <c r="H2696" s="79">
        <v>23000</v>
      </c>
      <c r="I2696" s="79"/>
      <c r="J2696" s="79"/>
      <c r="K2696" s="37"/>
      <c r="L2696" s="1"/>
    </row>
    <row r="2697" spans="1:12" x14ac:dyDescent="0.25">
      <c r="A2697" s="243">
        <v>44378</v>
      </c>
      <c r="B2697" s="37" t="s">
        <v>282</v>
      </c>
      <c r="C2697" s="69" t="s">
        <v>224</v>
      </c>
      <c r="D2697" s="65">
        <v>44382</v>
      </c>
      <c r="E2697" s="61" t="s">
        <v>76</v>
      </c>
      <c r="F2697" s="37" t="s">
        <v>27</v>
      </c>
      <c r="G2697" s="37"/>
      <c r="H2697" s="79">
        <v>138000</v>
      </c>
      <c r="I2697" s="79"/>
      <c r="J2697" s="79"/>
      <c r="K2697" s="37"/>
      <c r="L2697" s="1"/>
    </row>
    <row r="2698" spans="1:12" x14ac:dyDescent="0.25">
      <c r="A2698" s="243">
        <v>44378</v>
      </c>
      <c r="B2698" s="37" t="s">
        <v>282</v>
      </c>
      <c r="C2698" s="69" t="s">
        <v>224</v>
      </c>
      <c r="D2698" s="65">
        <v>44382</v>
      </c>
      <c r="E2698" s="61" t="s">
        <v>76</v>
      </c>
      <c r="F2698" s="37" t="s">
        <v>1705</v>
      </c>
      <c r="G2698" s="37"/>
      <c r="H2698" s="79">
        <v>3102</v>
      </c>
      <c r="I2698" s="79"/>
      <c r="J2698" s="79"/>
      <c r="K2698" s="37"/>
      <c r="L2698" s="1"/>
    </row>
    <row r="2699" spans="1:12" x14ac:dyDescent="0.25">
      <c r="A2699" s="243">
        <v>44378</v>
      </c>
      <c r="B2699" s="37" t="s">
        <v>282</v>
      </c>
      <c r="C2699" s="69" t="s">
        <v>224</v>
      </c>
      <c r="D2699" s="65">
        <v>44382</v>
      </c>
      <c r="E2699" s="61" t="s">
        <v>76</v>
      </c>
      <c r="F2699" s="37" t="s">
        <v>1706</v>
      </c>
      <c r="G2699" s="37"/>
      <c r="H2699" s="79">
        <v>20102</v>
      </c>
      <c r="I2699" s="79"/>
      <c r="J2699" s="79"/>
      <c r="K2699" s="37"/>
      <c r="L2699" s="1"/>
    </row>
    <row r="2700" spans="1:12" x14ac:dyDescent="0.25">
      <c r="A2700" s="243">
        <v>44378</v>
      </c>
      <c r="B2700" s="37" t="s">
        <v>282</v>
      </c>
      <c r="C2700" s="69" t="s">
        <v>224</v>
      </c>
      <c r="D2700" s="65">
        <v>44383</v>
      </c>
      <c r="E2700" s="61" t="s">
        <v>76</v>
      </c>
      <c r="F2700" s="37" t="s">
        <v>383</v>
      </c>
      <c r="G2700" s="37"/>
      <c r="H2700" s="79">
        <v>207006</v>
      </c>
      <c r="I2700" s="79"/>
      <c r="J2700" s="79"/>
      <c r="K2700" s="37"/>
      <c r="L2700" s="1"/>
    </row>
    <row r="2701" spans="1:12" x14ac:dyDescent="0.25">
      <c r="A2701" s="243">
        <v>44378</v>
      </c>
      <c r="B2701" s="37" t="s">
        <v>282</v>
      </c>
      <c r="C2701" s="69" t="s">
        <v>224</v>
      </c>
      <c r="D2701" s="65">
        <v>44384</v>
      </c>
      <c r="E2701" s="61" t="s">
        <v>76</v>
      </c>
      <c r="F2701" s="37" t="s">
        <v>4</v>
      </c>
      <c r="G2701" s="37"/>
      <c r="H2701" s="79">
        <v>23000</v>
      </c>
      <c r="I2701" s="79"/>
      <c r="J2701" s="79"/>
      <c r="K2701" s="37"/>
      <c r="L2701" s="1"/>
    </row>
    <row r="2702" spans="1:12" x14ac:dyDescent="0.25">
      <c r="A2702" s="243">
        <v>44378</v>
      </c>
      <c r="B2702" s="37" t="s">
        <v>282</v>
      </c>
      <c r="C2702" s="69" t="s">
        <v>224</v>
      </c>
      <c r="D2702" s="65">
        <v>44385</v>
      </c>
      <c r="E2702" s="61" t="s">
        <v>76</v>
      </c>
      <c r="F2702" s="37" t="s">
        <v>1656</v>
      </c>
      <c r="G2702" s="37"/>
      <c r="H2702" s="79">
        <v>115000</v>
      </c>
      <c r="I2702" s="79"/>
      <c r="J2702" s="79"/>
      <c r="K2702" s="37"/>
      <c r="L2702" s="1"/>
    </row>
    <row r="2703" spans="1:12" x14ac:dyDescent="0.25">
      <c r="A2703" s="243">
        <v>44378</v>
      </c>
      <c r="B2703" s="37" t="s">
        <v>282</v>
      </c>
      <c r="C2703" s="69" t="s">
        <v>224</v>
      </c>
      <c r="D2703" s="65">
        <v>44385</v>
      </c>
      <c r="E2703" s="61" t="s">
        <v>76</v>
      </c>
      <c r="F2703" s="37" t="s">
        <v>140</v>
      </c>
      <c r="G2703" s="37"/>
      <c r="H2703" s="79">
        <v>23096</v>
      </c>
      <c r="I2703" s="79"/>
      <c r="J2703" s="79"/>
      <c r="K2703" s="37"/>
      <c r="L2703" s="1"/>
    </row>
    <row r="2704" spans="1:12" x14ac:dyDescent="0.25">
      <c r="A2704" s="243">
        <v>44378</v>
      </c>
      <c r="B2704" s="37" t="s">
        <v>282</v>
      </c>
      <c r="C2704" s="69" t="s">
        <v>224</v>
      </c>
      <c r="D2704" s="65">
        <v>44385</v>
      </c>
      <c r="E2704" s="61" t="s">
        <v>76</v>
      </c>
      <c r="F2704" s="37" t="s">
        <v>32</v>
      </c>
      <c r="G2704" s="37"/>
      <c r="H2704" s="79">
        <v>92000</v>
      </c>
      <c r="I2704" s="79"/>
      <c r="J2704" s="79"/>
      <c r="K2704" s="37"/>
      <c r="L2704" s="1"/>
    </row>
    <row r="2705" spans="1:12" x14ac:dyDescent="0.25">
      <c r="A2705" s="243">
        <v>44378</v>
      </c>
      <c r="B2705" s="37" t="s">
        <v>282</v>
      </c>
      <c r="C2705" s="69" t="s">
        <v>224</v>
      </c>
      <c r="D2705" s="65">
        <v>44385</v>
      </c>
      <c r="E2705" s="61" t="s">
        <v>76</v>
      </c>
      <c r="F2705" s="37" t="s">
        <v>635</v>
      </c>
      <c r="G2705" s="37"/>
      <c r="H2705" s="79">
        <v>23000</v>
      </c>
      <c r="I2705" s="79"/>
      <c r="J2705" s="79"/>
      <c r="K2705" s="37"/>
      <c r="L2705" s="1"/>
    </row>
    <row r="2706" spans="1:12" x14ac:dyDescent="0.25">
      <c r="A2706" s="243">
        <v>44378</v>
      </c>
      <c r="B2706" s="37" t="s">
        <v>282</v>
      </c>
      <c r="C2706" s="69" t="s">
        <v>224</v>
      </c>
      <c r="D2706" s="65">
        <v>44385</v>
      </c>
      <c r="E2706" s="61" t="s">
        <v>76</v>
      </c>
      <c r="F2706" s="37" t="s">
        <v>874</v>
      </c>
      <c r="G2706" s="37"/>
      <c r="H2706" s="79">
        <v>46000</v>
      </c>
      <c r="I2706" s="79"/>
      <c r="J2706" s="79"/>
      <c r="K2706" s="37"/>
      <c r="L2706" s="1"/>
    </row>
    <row r="2707" spans="1:12" x14ac:dyDescent="0.25">
      <c r="A2707" s="243">
        <v>44378</v>
      </c>
      <c r="B2707" s="37" t="s">
        <v>282</v>
      </c>
      <c r="C2707" s="69" t="s">
        <v>224</v>
      </c>
      <c r="D2707" s="65">
        <v>44385</v>
      </c>
      <c r="E2707" s="61" t="s">
        <v>76</v>
      </c>
      <c r="F2707" s="37" t="s">
        <v>1085</v>
      </c>
      <c r="G2707" s="37"/>
      <c r="H2707" s="79">
        <v>23000</v>
      </c>
      <c r="I2707" s="79"/>
      <c r="J2707" s="79"/>
      <c r="K2707" s="37"/>
      <c r="L2707" s="1"/>
    </row>
    <row r="2708" spans="1:12" x14ac:dyDescent="0.25">
      <c r="A2708" s="243">
        <v>44378</v>
      </c>
      <c r="B2708" s="37" t="s">
        <v>282</v>
      </c>
      <c r="C2708" s="69" t="s">
        <v>224</v>
      </c>
      <c r="D2708" s="65">
        <v>44385</v>
      </c>
      <c r="E2708" s="61" t="s">
        <v>76</v>
      </c>
      <c r="F2708" s="37" t="s">
        <v>132</v>
      </c>
      <c r="G2708" s="37"/>
      <c r="H2708" s="79">
        <v>23100</v>
      </c>
      <c r="I2708" s="79"/>
      <c r="J2708" s="79"/>
      <c r="K2708" s="37"/>
      <c r="L2708" s="1"/>
    </row>
    <row r="2709" spans="1:12" x14ac:dyDescent="0.25">
      <c r="A2709" s="243">
        <v>44378</v>
      </c>
      <c r="B2709" s="37" t="s">
        <v>282</v>
      </c>
      <c r="C2709" s="69" t="s">
        <v>224</v>
      </c>
      <c r="D2709" s="65">
        <v>44389</v>
      </c>
      <c r="E2709" s="61" t="s">
        <v>76</v>
      </c>
      <c r="F2709" s="37" t="s">
        <v>1690</v>
      </c>
      <c r="G2709" s="37" t="s">
        <v>1748</v>
      </c>
      <c r="H2709" s="79">
        <v>150115</v>
      </c>
      <c r="I2709" s="79"/>
      <c r="J2709" s="79"/>
      <c r="K2709" s="37"/>
      <c r="L2709" s="1"/>
    </row>
    <row r="2710" spans="1:12" x14ac:dyDescent="0.25">
      <c r="A2710" s="243">
        <v>44378</v>
      </c>
      <c r="B2710" s="37" t="s">
        <v>282</v>
      </c>
      <c r="C2710" s="69" t="s">
        <v>224</v>
      </c>
      <c r="D2710" s="65">
        <v>44392</v>
      </c>
      <c r="E2710" s="61" t="s">
        <v>76</v>
      </c>
      <c r="F2710" s="37" t="s">
        <v>1668</v>
      </c>
      <c r="G2710" s="37"/>
      <c r="H2710" s="79">
        <v>200000</v>
      </c>
      <c r="I2710" s="79"/>
      <c r="J2710" s="79"/>
      <c r="K2710" s="37"/>
      <c r="L2710" s="1"/>
    </row>
    <row r="2711" spans="1:12" x14ac:dyDescent="0.25">
      <c r="A2711" s="243">
        <v>44378</v>
      </c>
      <c r="B2711" s="37" t="s">
        <v>282</v>
      </c>
      <c r="C2711" s="69" t="s">
        <v>224</v>
      </c>
      <c r="D2711" s="65">
        <v>44396</v>
      </c>
      <c r="E2711" s="61" t="s">
        <v>76</v>
      </c>
      <c r="F2711" s="37" t="s">
        <v>1707</v>
      </c>
      <c r="G2711" s="37"/>
      <c r="H2711" s="79">
        <v>46000</v>
      </c>
      <c r="I2711" s="79"/>
      <c r="J2711" s="79"/>
      <c r="K2711" s="37"/>
      <c r="L2711" s="1"/>
    </row>
    <row r="2712" spans="1:12" x14ac:dyDescent="0.25">
      <c r="A2712" s="243">
        <v>44378</v>
      </c>
      <c r="B2712" s="37" t="s">
        <v>282</v>
      </c>
      <c r="C2712" s="69" t="s">
        <v>224</v>
      </c>
      <c r="D2712" s="65">
        <v>44396</v>
      </c>
      <c r="E2712" s="61" t="s">
        <v>76</v>
      </c>
      <c r="F2712" s="37" t="s">
        <v>1192</v>
      </c>
      <c r="G2712" s="37"/>
      <c r="H2712" s="79">
        <v>161000</v>
      </c>
      <c r="I2712" s="79"/>
      <c r="J2712" s="79"/>
      <c r="K2712" s="37"/>
      <c r="L2712" s="1"/>
    </row>
    <row r="2713" spans="1:12" x14ac:dyDescent="0.25">
      <c r="A2713" s="243">
        <v>44378</v>
      </c>
      <c r="B2713" s="37" t="s">
        <v>282</v>
      </c>
      <c r="C2713" s="69" t="s">
        <v>224</v>
      </c>
      <c r="D2713" s="65">
        <v>44397</v>
      </c>
      <c r="E2713" s="61" t="s">
        <v>76</v>
      </c>
      <c r="F2713" s="37" t="s">
        <v>1696</v>
      </c>
      <c r="G2713" s="37"/>
      <c r="H2713" s="79">
        <v>23000</v>
      </c>
      <c r="I2713" s="79"/>
      <c r="J2713" s="79"/>
      <c r="K2713" s="37"/>
      <c r="L2713" s="1"/>
    </row>
    <row r="2714" spans="1:12" x14ac:dyDescent="0.25">
      <c r="A2714" s="243">
        <v>44378</v>
      </c>
      <c r="B2714" s="37" t="s">
        <v>282</v>
      </c>
      <c r="C2714" s="69" t="s">
        <v>224</v>
      </c>
      <c r="D2714" s="65">
        <v>44398</v>
      </c>
      <c r="E2714" s="61" t="s">
        <v>76</v>
      </c>
      <c r="F2714" s="37" t="s">
        <v>201</v>
      </c>
      <c r="G2714" s="37"/>
      <c r="H2714" s="79">
        <v>23000</v>
      </c>
      <c r="I2714" s="79"/>
      <c r="J2714" s="79"/>
      <c r="K2714" s="37"/>
      <c r="L2714" s="1"/>
    </row>
    <row r="2715" spans="1:12" x14ac:dyDescent="0.25">
      <c r="A2715" s="243">
        <v>44378</v>
      </c>
      <c r="B2715" s="37" t="s">
        <v>282</v>
      </c>
      <c r="C2715" s="69" t="s">
        <v>224</v>
      </c>
      <c r="D2715" s="65">
        <v>44398</v>
      </c>
      <c r="E2715" s="61" t="s">
        <v>76</v>
      </c>
      <c r="F2715" s="37" t="s">
        <v>1708</v>
      </c>
      <c r="G2715" s="37"/>
      <c r="H2715" s="79">
        <v>23000</v>
      </c>
      <c r="I2715" s="79"/>
      <c r="J2715" s="79"/>
      <c r="K2715" s="37"/>
      <c r="L2715" s="1"/>
    </row>
    <row r="2716" spans="1:12" x14ac:dyDescent="0.25">
      <c r="A2716" s="243">
        <v>44378</v>
      </c>
      <c r="B2716" s="37" t="s">
        <v>282</v>
      </c>
      <c r="C2716" s="69" t="s">
        <v>224</v>
      </c>
      <c r="D2716" s="65">
        <v>44398</v>
      </c>
      <c r="E2716" s="61" t="s">
        <v>76</v>
      </c>
      <c r="F2716" s="37" t="s">
        <v>374</v>
      </c>
      <c r="G2716" s="37"/>
      <c r="H2716" s="79">
        <v>138000</v>
      </c>
      <c r="I2716" s="79"/>
      <c r="J2716" s="79"/>
      <c r="K2716" s="37"/>
      <c r="L2716" s="1"/>
    </row>
    <row r="2717" spans="1:12" x14ac:dyDescent="0.25">
      <c r="A2717" s="243">
        <v>44378</v>
      </c>
      <c r="B2717" s="37" t="s">
        <v>282</v>
      </c>
      <c r="C2717" s="69" t="s">
        <v>224</v>
      </c>
      <c r="D2717" s="65">
        <v>44400</v>
      </c>
      <c r="E2717" s="61" t="s">
        <v>76</v>
      </c>
      <c r="F2717" s="37" t="s">
        <v>18</v>
      </c>
      <c r="G2717" s="37"/>
      <c r="H2717" s="79">
        <v>23080</v>
      </c>
      <c r="I2717" s="79"/>
      <c r="J2717" s="79"/>
      <c r="K2717" s="37"/>
      <c r="L2717" s="1"/>
    </row>
    <row r="2718" spans="1:12" x14ac:dyDescent="0.25">
      <c r="A2718" s="243">
        <v>44378</v>
      </c>
      <c r="B2718" s="37" t="s">
        <v>282</v>
      </c>
      <c r="C2718" s="69" t="s">
        <v>224</v>
      </c>
      <c r="D2718" s="65">
        <v>44403</v>
      </c>
      <c r="E2718" s="61" t="s">
        <v>76</v>
      </c>
      <c r="F2718" s="37" t="s">
        <v>127</v>
      </c>
      <c r="G2718" s="37"/>
      <c r="H2718" s="79">
        <v>23113</v>
      </c>
      <c r="I2718" s="79"/>
      <c r="J2718" s="79"/>
      <c r="K2718" s="37"/>
      <c r="L2718" s="1"/>
    </row>
    <row r="2719" spans="1:12" x14ac:dyDescent="0.25">
      <c r="A2719" s="243">
        <v>44378</v>
      </c>
      <c r="B2719" s="37" t="s">
        <v>282</v>
      </c>
      <c r="C2719" s="69" t="s">
        <v>224</v>
      </c>
      <c r="D2719" s="65">
        <v>44403</v>
      </c>
      <c r="E2719" s="61" t="s">
        <v>76</v>
      </c>
      <c r="F2719" s="37" t="s">
        <v>93</v>
      </c>
      <c r="G2719" s="37"/>
      <c r="H2719" s="79">
        <v>23000</v>
      </c>
      <c r="I2719" s="79"/>
      <c r="J2719" s="79"/>
      <c r="K2719" s="37"/>
      <c r="L2719" s="1"/>
    </row>
    <row r="2720" spans="1:12" x14ac:dyDescent="0.25">
      <c r="A2720" s="243">
        <v>44378</v>
      </c>
      <c r="B2720" s="37" t="s">
        <v>282</v>
      </c>
      <c r="C2720" s="69" t="s">
        <v>224</v>
      </c>
      <c r="D2720" s="65">
        <v>44403</v>
      </c>
      <c r="E2720" s="61" t="s">
        <v>76</v>
      </c>
      <c r="F2720" s="37" t="s">
        <v>1709</v>
      </c>
      <c r="G2720" s="37"/>
      <c r="H2720" s="79">
        <v>23000</v>
      </c>
      <c r="I2720" s="79"/>
      <c r="J2720" s="79"/>
      <c r="K2720" s="37"/>
      <c r="L2720" s="1"/>
    </row>
    <row r="2721" spans="1:12" x14ac:dyDescent="0.25">
      <c r="A2721" s="243">
        <v>44378</v>
      </c>
      <c r="B2721" s="37" t="s">
        <v>282</v>
      </c>
      <c r="C2721" s="69" t="s">
        <v>224</v>
      </c>
      <c r="D2721" s="65">
        <v>44404</v>
      </c>
      <c r="E2721" s="61" t="s">
        <v>76</v>
      </c>
      <c r="F2721" s="37" t="s">
        <v>384</v>
      </c>
      <c r="G2721" s="37"/>
      <c r="H2721" s="79">
        <v>40076</v>
      </c>
      <c r="I2721" s="79"/>
      <c r="J2721" s="79"/>
      <c r="K2721" s="37"/>
      <c r="L2721" s="1"/>
    </row>
    <row r="2722" spans="1:12" x14ac:dyDescent="0.25">
      <c r="A2722" s="243">
        <v>44378</v>
      </c>
      <c r="B2722" s="37" t="s">
        <v>282</v>
      </c>
      <c r="C2722" s="69" t="s">
        <v>224</v>
      </c>
      <c r="D2722" s="65">
        <v>44404</v>
      </c>
      <c r="E2722" s="61" t="s">
        <v>76</v>
      </c>
      <c r="F2722" s="37" t="s">
        <v>421</v>
      </c>
      <c r="G2722" s="37"/>
      <c r="H2722" s="79">
        <v>138000</v>
      </c>
      <c r="I2722" s="79"/>
      <c r="J2722" s="79"/>
      <c r="K2722" s="37"/>
      <c r="L2722" s="1"/>
    </row>
    <row r="2723" spans="1:12" x14ac:dyDescent="0.25">
      <c r="A2723" s="243">
        <v>44378</v>
      </c>
      <c r="B2723" s="37" t="s">
        <v>282</v>
      </c>
      <c r="C2723" s="69" t="s">
        <v>224</v>
      </c>
      <c r="D2723" s="65">
        <v>44405</v>
      </c>
      <c r="E2723" s="61" t="s">
        <v>76</v>
      </c>
      <c r="F2723" s="37" t="s">
        <v>1652</v>
      </c>
      <c r="G2723" s="37"/>
      <c r="H2723" s="79">
        <v>23000</v>
      </c>
      <c r="I2723" s="79"/>
      <c r="J2723" s="79"/>
      <c r="K2723" s="37"/>
      <c r="L2723" s="1"/>
    </row>
    <row r="2724" spans="1:12" x14ac:dyDescent="0.25">
      <c r="A2724" s="243">
        <v>44378</v>
      </c>
      <c r="B2724" s="37" t="s">
        <v>282</v>
      </c>
      <c r="C2724" s="69" t="s">
        <v>224</v>
      </c>
      <c r="D2724" s="65">
        <v>44405</v>
      </c>
      <c r="E2724" s="61" t="s">
        <v>76</v>
      </c>
      <c r="F2724" s="37" t="s">
        <v>198</v>
      </c>
      <c r="G2724" s="37"/>
      <c r="H2724" s="79">
        <v>23000</v>
      </c>
      <c r="I2724" s="79"/>
      <c r="J2724" s="79"/>
      <c r="K2724" s="37"/>
      <c r="L2724" s="1"/>
    </row>
    <row r="2725" spans="1:12" x14ac:dyDescent="0.25">
      <c r="A2725" s="243">
        <v>44378</v>
      </c>
      <c r="B2725" s="37" t="s">
        <v>282</v>
      </c>
      <c r="C2725" s="69" t="s">
        <v>224</v>
      </c>
      <c r="D2725" s="65">
        <v>44405</v>
      </c>
      <c r="E2725" s="61" t="s">
        <v>76</v>
      </c>
      <c r="F2725" s="37" t="s">
        <v>1653</v>
      </c>
      <c r="G2725" s="37"/>
      <c r="H2725" s="79">
        <v>23000</v>
      </c>
      <c r="I2725" s="79"/>
      <c r="J2725" s="79"/>
      <c r="K2725" s="37"/>
      <c r="L2725" s="1"/>
    </row>
    <row r="2726" spans="1:12" x14ac:dyDescent="0.25">
      <c r="A2726" s="243">
        <v>44378</v>
      </c>
      <c r="B2726" s="37" t="s">
        <v>282</v>
      </c>
      <c r="C2726" s="69" t="s">
        <v>224</v>
      </c>
      <c r="D2726" s="65">
        <v>44406</v>
      </c>
      <c r="E2726" s="61" t="s">
        <v>76</v>
      </c>
      <c r="F2726" s="37" t="s">
        <v>384</v>
      </c>
      <c r="G2726" s="37"/>
      <c r="H2726" s="79">
        <v>45076</v>
      </c>
      <c r="I2726" s="79"/>
      <c r="J2726" s="79"/>
      <c r="K2726" s="37"/>
      <c r="L2726" s="1"/>
    </row>
    <row r="2727" spans="1:12" x14ac:dyDescent="0.25">
      <c r="A2727" s="243">
        <v>44378</v>
      </c>
      <c r="B2727" s="37" t="s">
        <v>282</v>
      </c>
      <c r="C2727" s="69" t="s">
        <v>224</v>
      </c>
      <c r="D2727" s="65">
        <v>44406</v>
      </c>
      <c r="E2727" s="61" t="s">
        <v>76</v>
      </c>
      <c r="F2727" s="37" t="s">
        <v>384</v>
      </c>
      <c r="G2727" s="37"/>
      <c r="H2727" s="79">
        <v>25076</v>
      </c>
      <c r="I2727" s="79"/>
      <c r="J2727" s="79"/>
      <c r="K2727" s="37"/>
      <c r="L2727" s="1"/>
    </row>
    <row r="2728" spans="1:12" x14ac:dyDescent="0.25">
      <c r="A2728" s="243">
        <v>44378</v>
      </c>
      <c r="B2728" s="37" t="s">
        <v>282</v>
      </c>
      <c r="C2728" s="69" t="s">
        <v>224</v>
      </c>
      <c r="D2728" s="65">
        <v>44406</v>
      </c>
      <c r="E2728" s="61" t="s">
        <v>76</v>
      </c>
      <c r="F2728" s="37" t="s">
        <v>19</v>
      </c>
      <c r="G2728" s="37"/>
      <c r="H2728" s="79">
        <v>346000</v>
      </c>
      <c r="I2728" s="79"/>
      <c r="J2728" s="79"/>
      <c r="K2728" s="37"/>
      <c r="L2728" s="1"/>
    </row>
    <row r="2729" spans="1:12" x14ac:dyDescent="0.25">
      <c r="A2729" s="243">
        <v>44378</v>
      </c>
      <c r="B2729" s="37" t="s">
        <v>282</v>
      </c>
      <c r="C2729" s="69" t="s">
        <v>224</v>
      </c>
      <c r="D2729" s="65">
        <v>44406</v>
      </c>
      <c r="E2729" s="61" t="s">
        <v>76</v>
      </c>
      <c r="F2729" s="37" t="s">
        <v>313</v>
      </c>
      <c r="G2729" s="37"/>
      <c r="H2729" s="79">
        <v>23000</v>
      </c>
      <c r="I2729" s="79"/>
      <c r="J2729" s="79"/>
      <c r="K2729" s="37"/>
      <c r="L2729" s="1"/>
    </row>
    <row r="2730" spans="1:12" x14ac:dyDescent="0.25">
      <c r="A2730" s="243">
        <v>44378</v>
      </c>
      <c r="B2730" s="37" t="s">
        <v>282</v>
      </c>
      <c r="C2730" s="69" t="s">
        <v>224</v>
      </c>
      <c r="D2730" s="65">
        <v>44407</v>
      </c>
      <c r="E2730" s="61" t="s">
        <v>76</v>
      </c>
      <c r="F2730" s="37" t="s">
        <v>1710</v>
      </c>
      <c r="G2730" s="37"/>
      <c r="H2730" s="79">
        <v>46000</v>
      </c>
      <c r="I2730" s="79"/>
      <c r="J2730" s="79"/>
      <c r="K2730" s="37"/>
      <c r="L2730" s="1"/>
    </row>
    <row r="2731" spans="1:12" x14ac:dyDescent="0.25">
      <c r="A2731" s="243">
        <v>44378</v>
      </c>
      <c r="B2731" s="37" t="s">
        <v>282</v>
      </c>
      <c r="C2731" s="69" t="s">
        <v>224</v>
      </c>
      <c r="D2731" s="65">
        <v>44407</v>
      </c>
      <c r="E2731" s="61" t="s">
        <v>76</v>
      </c>
      <c r="F2731" s="37" t="s">
        <v>9</v>
      </c>
      <c r="G2731" s="37"/>
      <c r="H2731" s="79">
        <v>23000</v>
      </c>
      <c r="I2731" s="79"/>
      <c r="J2731" s="79"/>
      <c r="K2731" s="37"/>
      <c r="L2731" s="1"/>
    </row>
    <row r="2732" spans="1:12" x14ac:dyDescent="0.25">
      <c r="A2732" s="243">
        <v>44378</v>
      </c>
      <c r="B2732" s="37" t="s">
        <v>282</v>
      </c>
      <c r="C2732" s="69" t="s">
        <v>224</v>
      </c>
      <c r="D2732" s="65">
        <v>44407</v>
      </c>
      <c r="E2732" s="61" t="s">
        <v>76</v>
      </c>
      <c r="F2732" s="37" t="s">
        <v>131</v>
      </c>
      <c r="G2732" s="37"/>
      <c r="H2732" s="79">
        <v>23000</v>
      </c>
      <c r="I2732" s="79"/>
      <c r="J2732" s="79"/>
      <c r="K2732" s="37"/>
      <c r="L2732" s="1"/>
    </row>
    <row r="2733" spans="1:12" x14ac:dyDescent="0.25">
      <c r="A2733" s="243">
        <v>44378</v>
      </c>
      <c r="B2733" s="37" t="s">
        <v>282</v>
      </c>
      <c r="C2733" s="69" t="s">
        <v>224</v>
      </c>
      <c r="D2733" s="65">
        <v>44407</v>
      </c>
      <c r="E2733" s="61" t="s">
        <v>76</v>
      </c>
      <c r="F2733" s="37" t="s">
        <v>1706</v>
      </c>
      <c r="G2733" s="37"/>
      <c r="H2733" s="79">
        <v>23102</v>
      </c>
      <c r="I2733" s="79"/>
      <c r="J2733" s="79"/>
      <c r="K2733" s="37"/>
      <c r="L2733" s="1"/>
    </row>
    <row r="2734" spans="1:12" x14ac:dyDescent="0.25">
      <c r="A2734" s="243">
        <v>44378</v>
      </c>
      <c r="B2734" s="37" t="s">
        <v>282</v>
      </c>
      <c r="C2734" s="69" t="s">
        <v>224</v>
      </c>
      <c r="D2734" s="65">
        <v>44407</v>
      </c>
      <c r="E2734" s="61" t="s">
        <v>76</v>
      </c>
      <c r="F2734" s="37" t="s">
        <v>430</v>
      </c>
      <c r="G2734" s="37"/>
      <c r="H2734" s="79">
        <v>23000</v>
      </c>
      <c r="I2734" s="79"/>
      <c r="J2734" s="79"/>
      <c r="K2734" s="37"/>
      <c r="L2734" s="1"/>
    </row>
    <row r="2735" spans="1:12" x14ac:dyDescent="0.25">
      <c r="A2735" s="167">
        <v>44378</v>
      </c>
      <c r="B2735" s="168" t="s">
        <v>282</v>
      </c>
      <c r="C2735" s="167" t="s">
        <v>224</v>
      </c>
      <c r="D2735" s="169">
        <v>44407</v>
      </c>
      <c r="E2735" s="266" t="s">
        <v>76</v>
      </c>
      <c r="F2735" s="168" t="s">
        <v>14</v>
      </c>
      <c r="G2735" s="168"/>
      <c r="H2735" s="170">
        <v>23000</v>
      </c>
      <c r="I2735" s="170"/>
      <c r="J2735" s="170"/>
      <c r="K2735" s="168"/>
      <c r="L2735" s="170"/>
    </row>
    <row r="2736" spans="1:12" x14ac:dyDescent="0.25">
      <c r="A2736" s="243">
        <v>44409</v>
      </c>
      <c r="B2736" s="37" t="s">
        <v>282</v>
      </c>
      <c r="C2736" s="69" t="s">
        <v>224</v>
      </c>
      <c r="D2736" s="65">
        <v>44410</v>
      </c>
      <c r="E2736" s="61" t="s">
        <v>76</v>
      </c>
      <c r="F2736" s="37" t="s">
        <v>1711</v>
      </c>
      <c r="G2736" s="37"/>
      <c r="H2736" s="79">
        <v>11500</v>
      </c>
      <c r="I2736" s="79"/>
      <c r="J2736" s="79"/>
      <c r="K2736" s="37"/>
      <c r="L2736" s="1"/>
    </row>
    <row r="2737" spans="1:12" x14ac:dyDescent="0.25">
      <c r="A2737" s="243">
        <v>44409</v>
      </c>
      <c r="B2737" s="37" t="s">
        <v>282</v>
      </c>
      <c r="C2737" s="69" t="s">
        <v>224</v>
      </c>
      <c r="D2737" s="65">
        <v>44410</v>
      </c>
      <c r="E2737" s="61" t="s">
        <v>76</v>
      </c>
      <c r="F2737" s="37" t="s">
        <v>1712</v>
      </c>
      <c r="G2737" s="37"/>
      <c r="H2737" s="79">
        <v>37609</v>
      </c>
      <c r="I2737" s="79"/>
      <c r="J2737" s="79"/>
      <c r="K2737" s="37"/>
      <c r="L2737" s="1"/>
    </row>
    <row r="2738" spans="1:12" x14ac:dyDescent="0.25">
      <c r="A2738" s="243">
        <v>44409</v>
      </c>
      <c r="B2738" s="37" t="s">
        <v>282</v>
      </c>
      <c r="C2738" s="69" t="s">
        <v>224</v>
      </c>
      <c r="D2738" s="65">
        <v>44410</v>
      </c>
      <c r="E2738" s="61" t="s">
        <v>76</v>
      </c>
      <c r="F2738" s="37" t="s">
        <v>1713</v>
      </c>
      <c r="G2738" s="37"/>
      <c r="H2738" s="79">
        <v>23000</v>
      </c>
      <c r="I2738" s="79"/>
      <c r="J2738" s="79"/>
      <c r="K2738" s="37"/>
      <c r="L2738" s="1"/>
    </row>
    <row r="2739" spans="1:12" x14ac:dyDescent="0.25">
      <c r="A2739" s="243">
        <v>44409</v>
      </c>
      <c r="B2739" s="37" t="s">
        <v>282</v>
      </c>
      <c r="C2739" s="69" t="s">
        <v>224</v>
      </c>
      <c r="D2739" s="65">
        <v>44410</v>
      </c>
      <c r="E2739" s="61" t="s">
        <v>76</v>
      </c>
      <c r="F2739" s="37" t="s">
        <v>2</v>
      </c>
      <c r="G2739" s="37"/>
      <c r="H2739" s="79">
        <v>23000</v>
      </c>
      <c r="I2739" s="79"/>
      <c r="J2739" s="79"/>
      <c r="K2739" s="37"/>
      <c r="L2739" s="1"/>
    </row>
    <row r="2740" spans="1:12" x14ac:dyDescent="0.25">
      <c r="A2740" s="243">
        <v>44409</v>
      </c>
      <c r="B2740" s="37" t="s">
        <v>282</v>
      </c>
      <c r="C2740" s="69" t="s">
        <v>224</v>
      </c>
      <c r="D2740" s="65">
        <v>44410</v>
      </c>
      <c r="E2740" s="61" t="s">
        <v>76</v>
      </c>
      <c r="F2740" s="37" t="s">
        <v>1714</v>
      </c>
      <c r="G2740" s="37"/>
      <c r="H2740" s="79">
        <v>12230</v>
      </c>
      <c r="I2740" s="79"/>
      <c r="J2740" s="79"/>
      <c r="K2740" s="37"/>
      <c r="L2740" s="1"/>
    </row>
    <row r="2741" spans="1:12" x14ac:dyDescent="0.25">
      <c r="A2741" s="243">
        <v>44409</v>
      </c>
      <c r="B2741" s="37" t="s">
        <v>282</v>
      </c>
      <c r="C2741" s="69" t="s">
        <v>224</v>
      </c>
      <c r="D2741" s="65">
        <v>44410</v>
      </c>
      <c r="E2741" s="61" t="s">
        <v>76</v>
      </c>
      <c r="F2741" s="37" t="s">
        <v>1715</v>
      </c>
      <c r="G2741" s="37"/>
      <c r="H2741" s="79">
        <v>11500</v>
      </c>
      <c r="I2741" s="79"/>
      <c r="J2741" s="79"/>
      <c r="K2741" s="37"/>
      <c r="L2741" s="1"/>
    </row>
    <row r="2742" spans="1:12" x14ac:dyDescent="0.25">
      <c r="A2742" s="243">
        <v>44409</v>
      </c>
      <c r="B2742" s="37" t="s">
        <v>282</v>
      </c>
      <c r="C2742" s="69" t="s">
        <v>224</v>
      </c>
      <c r="D2742" s="65">
        <v>44410</v>
      </c>
      <c r="E2742" s="61" t="s">
        <v>76</v>
      </c>
      <c r="F2742" s="37" t="s">
        <v>464</v>
      </c>
      <c r="G2742" s="37"/>
      <c r="H2742" s="79">
        <v>23000</v>
      </c>
      <c r="I2742" s="79"/>
      <c r="J2742" s="79"/>
      <c r="K2742" s="37"/>
      <c r="L2742" s="1"/>
    </row>
    <row r="2743" spans="1:12" x14ac:dyDescent="0.25">
      <c r="A2743" s="243">
        <v>44409</v>
      </c>
      <c r="B2743" s="37" t="s">
        <v>282</v>
      </c>
      <c r="C2743" s="69" t="s">
        <v>224</v>
      </c>
      <c r="D2743" s="65">
        <v>44410</v>
      </c>
      <c r="E2743" s="61" t="s">
        <v>76</v>
      </c>
      <c r="F2743" s="37" t="s">
        <v>1716</v>
      </c>
      <c r="G2743" s="37"/>
      <c r="H2743" s="79">
        <v>23000</v>
      </c>
      <c r="I2743" s="79"/>
      <c r="J2743" s="79"/>
      <c r="K2743" s="37"/>
      <c r="L2743" s="1"/>
    </row>
    <row r="2744" spans="1:12" x14ac:dyDescent="0.25">
      <c r="A2744" s="243">
        <v>44409</v>
      </c>
      <c r="B2744" s="37" t="s">
        <v>282</v>
      </c>
      <c r="C2744" s="69" t="s">
        <v>224</v>
      </c>
      <c r="D2744" s="65">
        <v>44411</v>
      </c>
      <c r="E2744" s="61" t="s">
        <v>76</v>
      </c>
      <c r="F2744" s="37" t="s">
        <v>1690</v>
      </c>
      <c r="G2744" s="37" t="s">
        <v>1749</v>
      </c>
      <c r="H2744" s="79">
        <v>150115</v>
      </c>
      <c r="I2744" s="79"/>
      <c r="J2744" s="79"/>
      <c r="K2744" s="37"/>
      <c r="L2744" s="1"/>
    </row>
    <row r="2745" spans="1:12" x14ac:dyDescent="0.25">
      <c r="A2745" s="243">
        <v>44409</v>
      </c>
      <c r="B2745" s="37" t="s">
        <v>282</v>
      </c>
      <c r="C2745" s="69" t="s">
        <v>224</v>
      </c>
      <c r="D2745" s="65">
        <v>44411</v>
      </c>
      <c r="E2745" s="61" t="s">
        <v>76</v>
      </c>
      <c r="F2745" s="37" t="s">
        <v>1717</v>
      </c>
      <c r="G2745" s="37"/>
      <c r="H2745" s="79">
        <v>116076</v>
      </c>
      <c r="I2745" s="79"/>
      <c r="J2745" s="79"/>
      <c r="K2745" s="37"/>
      <c r="L2745" s="1"/>
    </row>
    <row r="2746" spans="1:12" x14ac:dyDescent="0.25">
      <c r="A2746" s="243">
        <v>44409</v>
      </c>
      <c r="B2746" s="37" t="s">
        <v>282</v>
      </c>
      <c r="C2746" s="69" t="s">
        <v>224</v>
      </c>
      <c r="D2746" s="65">
        <v>44411</v>
      </c>
      <c r="E2746" s="61" t="s">
        <v>76</v>
      </c>
      <c r="F2746" s="37" t="s">
        <v>206</v>
      </c>
      <c r="G2746" s="37"/>
      <c r="H2746" s="79">
        <v>23000</v>
      </c>
      <c r="I2746" s="79"/>
      <c r="J2746" s="79"/>
      <c r="K2746" s="37"/>
      <c r="L2746" s="1"/>
    </row>
    <row r="2747" spans="1:12" x14ac:dyDescent="0.25">
      <c r="A2747" s="243">
        <v>44409</v>
      </c>
      <c r="B2747" s="37" t="s">
        <v>282</v>
      </c>
      <c r="C2747" s="69" t="s">
        <v>224</v>
      </c>
      <c r="D2747" s="65">
        <v>44411</v>
      </c>
      <c r="E2747" s="61" t="s">
        <v>76</v>
      </c>
      <c r="F2747" s="37" t="s">
        <v>385</v>
      </c>
      <c r="G2747" s="37"/>
      <c r="H2747" s="79">
        <v>23000</v>
      </c>
      <c r="I2747" s="79"/>
      <c r="J2747" s="79"/>
      <c r="K2747" s="37"/>
      <c r="L2747" s="1"/>
    </row>
    <row r="2748" spans="1:12" x14ac:dyDescent="0.25">
      <c r="A2748" s="243">
        <v>44409</v>
      </c>
      <c r="B2748" s="37" t="s">
        <v>282</v>
      </c>
      <c r="C2748" s="69" t="s">
        <v>224</v>
      </c>
      <c r="D2748" s="65">
        <v>44411</v>
      </c>
      <c r="E2748" s="61" t="s">
        <v>76</v>
      </c>
      <c r="F2748" s="37" t="s">
        <v>132</v>
      </c>
      <c r="G2748" s="37"/>
      <c r="H2748" s="79">
        <v>23100</v>
      </c>
      <c r="I2748" s="79"/>
      <c r="J2748" s="79"/>
      <c r="K2748" s="37"/>
      <c r="L2748" s="1"/>
    </row>
    <row r="2749" spans="1:12" x14ac:dyDescent="0.25">
      <c r="A2749" s="243">
        <v>44409</v>
      </c>
      <c r="B2749" s="37" t="s">
        <v>282</v>
      </c>
      <c r="C2749" s="69" t="s">
        <v>224</v>
      </c>
      <c r="D2749" s="65">
        <v>44412</v>
      </c>
      <c r="E2749" s="61" t="s">
        <v>239</v>
      </c>
      <c r="F2749" s="37" t="s">
        <v>19</v>
      </c>
      <c r="G2749" s="37"/>
      <c r="H2749" s="79">
        <v>94000</v>
      </c>
      <c r="I2749" s="79"/>
      <c r="J2749" s="79"/>
      <c r="K2749" s="37"/>
      <c r="L2749" s="1"/>
    </row>
    <row r="2750" spans="1:12" x14ac:dyDescent="0.25">
      <c r="A2750" s="243">
        <v>44409</v>
      </c>
      <c r="B2750" s="37" t="s">
        <v>282</v>
      </c>
      <c r="C2750" s="69" t="s">
        <v>224</v>
      </c>
      <c r="D2750" s="65">
        <v>44413</v>
      </c>
      <c r="E2750" s="61" t="s">
        <v>76</v>
      </c>
      <c r="F2750" s="37" t="s">
        <v>4</v>
      </c>
      <c r="G2750" s="37"/>
      <c r="H2750" s="79">
        <v>23000</v>
      </c>
      <c r="I2750" s="79"/>
      <c r="J2750" s="79"/>
      <c r="K2750" s="37"/>
      <c r="L2750" s="1"/>
    </row>
    <row r="2751" spans="1:12" x14ac:dyDescent="0.25">
      <c r="A2751" s="243">
        <v>44409</v>
      </c>
      <c r="B2751" s="37" t="s">
        <v>282</v>
      </c>
      <c r="C2751" s="69" t="s">
        <v>224</v>
      </c>
      <c r="D2751" s="65">
        <v>44413</v>
      </c>
      <c r="E2751" s="61" t="s">
        <v>76</v>
      </c>
      <c r="F2751" s="37" t="s">
        <v>87</v>
      </c>
      <c r="G2751" s="37"/>
      <c r="H2751" s="79">
        <v>23000</v>
      </c>
      <c r="I2751" s="79"/>
      <c r="J2751" s="79"/>
      <c r="K2751" s="37"/>
      <c r="L2751" s="1"/>
    </row>
    <row r="2752" spans="1:12" x14ac:dyDescent="0.25">
      <c r="A2752" s="243">
        <v>44409</v>
      </c>
      <c r="B2752" s="37" t="s">
        <v>282</v>
      </c>
      <c r="C2752" s="69" t="s">
        <v>224</v>
      </c>
      <c r="D2752" s="65">
        <v>44413</v>
      </c>
      <c r="E2752" s="61" t="s">
        <v>76</v>
      </c>
      <c r="F2752" s="37" t="s">
        <v>417</v>
      </c>
      <c r="G2752" s="37"/>
      <c r="H2752" s="79">
        <v>23000</v>
      </c>
      <c r="I2752" s="79"/>
      <c r="J2752" s="79"/>
      <c r="K2752" s="37"/>
      <c r="L2752" s="1"/>
    </row>
    <row r="2753" spans="1:12" x14ac:dyDescent="0.25">
      <c r="A2753" s="243">
        <v>44409</v>
      </c>
      <c r="B2753" s="37" t="s">
        <v>282</v>
      </c>
      <c r="C2753" s="69" t="s">
        <v>224</v>
      </c>
      <c r="D2753" s="65">
        <v>44413</v>
      </c>
      <c r="E2753" s="61" t="s">
        <v>76</v>
      </c>
      <c r="F2753" s="37" t="s">
        <v>1718</v>
      </c>
      <c r="G2753" s="37"/>
      <c r="H2753" s="79">
        <v>23000</v>
      </c>
      <c r="I2753" s="79"/>
      <c r="J2753" s="79"/>
      <c r="K2753" s="37"/>
      <c r="L2753" s="1"/>
    </row>
    <row r="2754" spans="1:12" x14ac:dyDescent="0.25">
      <c r="A2754" s="243">
        <v>44409</v>
      </c>
      <c r="B2754" s="37" t="s">
        <v>282</v>
      </c>
      <c r="C2754" s="69" t="s">
        <v>224</v>
      </c>
      <c r="D2754" s="65">
        <v>44414</v>
      </c>
      <c r="E2754" s="61" t="s">
        <v>76</v>
      </c>
      <c r="F2754" s="37" t="s">
        <v>1719</v>
      </c>
      <c r="G2754" s="37"/>
      <c r="H2754" s="79">
        <v>23096</v>
      </c>
      <c r="I2754" s="79"/>
      <c r="J2754" s="79"/>
      <c r="K2754" s="37"/>
      <c r="L2754" s="1"/>
    </row>
    <row r="2755" spans="1:12" x14ac:dyDescent="0.25">
      <c r="A2755" s="243">
        <v>44409</v>
      </c>
      <c r="B2755" s="37" t="s">
        <v>282</v>
      </c>
      <c r="C2755" s="69" t="s">
        <v>224</v>
      </c>
      <c r="D2755" s="65">
        <v>44414</v>
      </c>
      <c r="E2755" s="61" t="s">
        <v>76</v>
      </c>
      <c r="F2755" s="37" t="s">
        <v>1720</v>
      </c>
      <c r="G2755" s="37"/>
      <c r="H2755" s="79">
        <v>115000</v>
      </c>
      <c r="I2755" s="79"/>
      <c r="J2755" s="79"/>
      <c r="K2755" s="37"/>
      <c r="L2755" s="1"/>
    </row>
    <row r="2756" spans="1:12" x14ac:dyDescent="0.25">
      <c r="A2756" s="243">
        <v>44409</v>
      </c>
      <c r="B2756" s="37" t="s">
        <v>282</v>
      </c>
      <c r="C2756" s="69" t="s">
        <v>224</v>
      </c>
      <c r="D2756" s="65">
        <v>44414</v>
      </c>
      <c r="E2756" s="61" t="s">
        <v>76</v>
      </c>
      <c r="F2756" s="37" t="s">
        <v>6</v>
      </c>
      <c r="G2756" s="37"/>
      <c r="H2756" s="79">
        <v>23000</v>
      </c>
      <c r="I2756" s="79"/>
      <c r="J2756" s="79"/>
      <c r="K2756" s="37"/>
      <c r="L2756" s="1"/>
    </row>
    <row r="2757" spans="1:12" x14ac:dyDescent="0.25">
      <c r="A2757" s="243">
        <v>44409</v>
      </c>
      <c r="B2757" s="37" t="s">
        <v>282</v>
      </c>
      <c r="C2757" s="69" t="s">
        <v>224</v>
      </c>
      <c r="D2757" s="65">
        <v>44414</v>
      </c>
      <c r="E2757" s="61" t="s">
        <v>76</v>
      </c>
      <c r="F2757" s="37" t="s">
        <v>1721</v>
      </c>
      <c r="G2757" s="37"/>
      <c r="H2757" s="79">
        <v>23000</v>
      </c>
      <c r="I2757" s="79"/>
      <c r="J2757" s="79"/>
      <c r="K2757" s="37"/>
      <c r="L2757" s="1"/>
    </row>
    <row r="2758" spans="1:12" x14ac:dyDescent="0.25">
      <c r="A2758" s="243">
        <v>44409</v>
      </c>
      <c r="B2758" s="37" t="s">
        <v>282</v>
      </c>
      <c r="C2758" s="69" t="s">
        <v>224</v>
      </c>
      <c r="D2758" s="65">
        <v>44414</v>
      </c>
      <c r="E2758" s="61" t="s">
        <v>76</v>
      </c>
      <c r="F2758" s="37" t="s">
        <v>1721</v>
      </c>
      <c r="G2758" s="37"/>
      <c r="H2758" s="79">
        <v>23000</v>
      </c>
      <c r="I2758" s="79"/>
      <c r="J2758" s="79"/>
      <c r="K2758" s="37"/>
      <c r="L2758" s="1"/>
    </row>
    <row r="2759" spans="1:12" x14ac:dyDescent="0.25">
      <c r="A2759" s="243">
        <v>44409</v>
      </c>
      <c r="B2759" s="37" t="s">
        <v>282</v>
      </c>
      <c r="C2759" s="69" t="s">
        <v>224</v>
      </c>
      <c r="D2759" s="65">
        <v>44417</v>
      </c>
      <c r="E2759" s="61" t="s">
        <v>76</v>
      </c>
      <c r="F2759" s="37" t="s">
        <v>207</v>
      </c>
      <c r="G2759" s="37"/>
      <c r="H2759" s="79">
        <v>46025</v>
      </c>
      <c r="I2759" s="79"/>
      <c r="J2759" s="79"/>
      <c r="K2759" s="37"/>
      <c r="L2759" s="1"/>
    </row>
    <row r="2760" spans="1:12" x14ac:dyDescent="0.25">
      <c r="A2760" s="243">
        <v>44409</v>
      </c>
      <c r="B2760" s="37" t="s">
        <v>282</v>
      </c>
      <c r="C2760" s="69" t="s">
        <v>224</v>
      </c>
      <c r="D2760" s="65">
        <v>44419</v>
      </c>
      <c r="E2760" s="61" t="s">
        <v>76</v>
      </c>
      <c r="F2760" s="37" t="s">
        <v>1413</v>
      </c>
      <c r="G2760" s="37"/>
      <c r="H2760" s="79">
        <v>23000</v>
      </c>
      <c r="I2760" s="79"/>
      <c r="J2760" s="79"/>
      <c r="K2760" s="37"/>
      <c r="L2760" s="1"/>
    </row>
    <row r="2761" spans="1:12" x14ac:dyDescent="0.25">
      <c r="A2761" s="243">
        <v>44409</v>
      </c>
      <c r="B2761" s="37" t="s">
        <v>282</v>
      </c>
      <c r="C2761" s="69" t="s">
        <v>224</v>
      </c>
      <c r="D2761" s="65">
        <v>44424</v>
      </c>
      <c r="E2761" s="61" t="s">
        <v>76</v>
      </c>
      <c r="F2761" s="37" t="s">
        <v>80</v>
      </c>
      <c r="G2761" s="37"/>
      <c r="H2761" s="79">
        <v>46000</v>
      </c>
      <c r="I2761" s="79"/>
      <c r="J2761" s="79"/>
      <c r="K2761" s="37"/>
      <c r="L2761" s="1"/>
    </row>
    <row r="2762" spans="1:12" x14ac:dyDescent="0.25">
      <c r="A2762" s="243">
        <v>44409</v>
      </c>
      <c r="B2762" s="37" t="s">
        <v>282</v>
      </c>
      <c r="C2762" s="69" t="s">
        <v>224</v>
      </c>
      <c r="D2762" s="65">
        <v>44424</v>
      </c>
      <c r="E2762" s="61" t="s">
        <v>76</v>
      </c>
      <c r="F2762" s="37" t="s">
        <v>1722</v>
      </c>
      <c r="G2762" s="37"/>
      <c r="H2762" s="79">
        <v>46000</v>
      </c>
      <c r="I2762" s="79"/>
      <c r="J2762" s="79"/>
      <c r="K2762" s="37"/>
      <c r="L2762" s="1"/>
    </row>
    <row r="2763" spans="1:12" x14ac:dyDescent="0.25">
      <c r="A2763" s="243">
        <v>44409</v>
      </c>
      <c r="B2763" s="37" t="s">
        <v>282</v>
      </c>
      <c r="C2763" s="69" t="s">
        <v>224</v>
      </c>
      <c r="D2763" s="65">
        <v>44425</v>
      </c>
      <c r="E2763" s="61" t="s">
        <v>76</v>
      </c>
      <c r="F2763" s="37" t="s">
        <v>635</v>
      </c>
      <c r="G2763" s="37"/>
      <c r="H2763" s="79">
        <v>23000</v>
      </c>
      <c r="I2763" s="79"/>
      <c r="J2763" s="79"/>
      <c r="K2763" s="37"/>
      <c r="L2763" s="1"/>
    </row>
    <row r="2764" spans="1:12" x14ac:dyDescent="0.25">
      <c r="A2764" s="243">
        <v>44409</v>
      </c>
      <c r="B2764" s="37" t="s">
        <v>282</v>
      </c>
      <c r="C2764" s="69" t="s">
        <v>224</v>
      </c>
      <c r="D2764" s="65">
        <v>44427</v>
      </c>
      <c r="E2764" s="61" t="s">
        <v>76</v>
      </c>
      <c r="F2764" s="37" t="s">
        <v>1302</v>
      </c>
      <c r="G2764" s="37"/>
      <c r="H2764" s="79">
        <v>23113</v>
      </c>
      <c r="I2764" s="79"/>
      <c r="J2764" s="79"/>
      <c r="K2764" s="37"/>
      <c r="L2764" s="1"/>
    </row>
    <row r="2765" spans="1:12" x14ac:dyDescent="0.25">
      <c r="A2765" s="243">
        <v>44409</v>
      </c>
      <c r="B2765" s="37" t="s">
        <v>282</v>
      </c>
      <c r="C2765" s="69" t="s">
        <v>224</v>
      </c>
      <c r="D2765" s="65">
        <v>44431</v>
      </c>
      <c r="E2765" s="61" t="s">
        <v>76</v>
      </c>
      <c r="F2765" s="37" t="s">
        <v>1652</v>
      </c>
      <c r="G2765" s="37"/>
      <c r="H2765" s="79">
        <v>23000</v>
      </c>
      <c r="I2765" s="79"/>
      <c r="J2765" s="79"/>
      <c r="K2765" s="37"/>
      <c r="L2765" s="1"/>
    </row>
    <row r="2766" spans="1:12" x14ac:dyDescent="0.25">
      <c r="A2766" s="243">
        <v>44409</v>
      </c>
      <c r="B2766" s="37" t="s">
        <v>282</v>
      </c>
      <c r="C2766" s="69" t="s">
        <v>224</v>
      </c>
      <c r="D2766" s="65">
        <v>44431</v>
      </c>
      <c r="E2766" s="61" t="s">
        <v>76</v>
      </c>
      <c r="F2766" s="37" t="s">
        <v>1723</v>
      </c>
      <c r="G2766" s="37"/>
      <c r="H2766" s="79">
        <v>23000</v>
      </c>
      <c r="I2766" s="79"/>
      <c r="J2766" s="79"/>
      <c r="K2766" s="37"/>
      <c r="L2766" s="1"/>
    </row>
    <row r="2767" spans="1:12" x14ac:dyDescent="0.25">
      <c r="A2767" s="243">
        <v>44409</v>
      </c>
      <c r="B2767" s="37" t="s">
        <v>282</v>
      </c>
      <c r="C2767" s="69" t="s">
        <v>224</v>
      </c>
      <c r="D2767" s="65">
        <v>44431</v>
      </c>
      <c r="E2767" s="61" t="s">
        <v>76</v>
      </c>
      <c r="F2767" s="37" t="s">
        <v>1712</v>
      </c>
      <c r="G2767" s="37"/>
      <c r="H2767" s="79">
        <v>37609</v>
      </c>
      <c r="I2767" s="79"/>
      <c r="J2767" s="79"/>
      <c r="K2767" s="37"/>
      <c r="L2767" s="1"/>
    </row>
    <row r="2768" spans="1:12" x14ac:dyDescent="0.25">
      <c r="A2768" s="243">
        <v>44409</v>
      </c>
      <c r="B2768" s="37" t="s">
        <v>282</v>
      </c>
      <c r="C2768" s="69" t="s">
        <v>224</v>
      </c>
      <c r="D2768" s="65">
        <v>44431</v>
      </c>
      <c r="E2768" s="61" t="s">
        <v>76</v>
      </c>
      <c r="F2768" s="37" t="s">
        <v>18</v>
      </c>
      <c r="G2768" s="37"/>
      <c r="H2768" s="79">
        <v>23080</v>
      </c>
      <c r="I2768" s="79"/>
      <c r="J2768" s="79"/>
      <c r="K2768" s="37"/>
      <c r="L2768" s="1"/>
    </row>
    <row r="2769" spans="1:12" x14ac:dyDescent="0.25">
      <c r="A2769" s="243">
        <v>44409</v>
      </c>
      <c r="B2769" s="37" t="s">
        <v>282</v>
      </c>
      <c r="C2769" s="69" t="s">
        <v>224</v>
      </c>
      <c r="D2769" s="65">
        <v>44431</v>
      </c>
      <c r="E2769" s="61" t="s">
        <v>76</v>
      </c>
      <c r="F2769" s="37" t="s">
        <v>1653</v>
      </c>
      <c r="G2769" s="37"/>
      <c r="H2769" s="79">
        <v>23000</v>
      </c>
      <c r="I2769" s="79"/>
      <c r="J2769" s="79"/>
      <c r="K2769" s="37"/>
      <c r="L2769" s="1"/>
    </row>
    <row r="2770" spans="1:12" x14ac:dyDescent="0.25">
      <c r="A2770" s="243">
        <v>44409</v>
      </c>
      <c r="B2770" s="37" t="s">
        <v>282</v>
      </c>
      <c r="C2770" s="69" t="s">
        <v>224</v>
      </c>
      <c r="D2770" s="65">
        <v>44431</v>
      </c>
      <c r="E2770" s="61" t="s">
        <v>76</v>
      </c>
      <c r="F2770" s="37" t="s">
        <v>77</v>
      </c>
      <c r="G2770" s="37"/>
      <c r="H2770" s="79">
        <v>46000</v>
      </c>
      <c r="I2770" s="79"/>
      <c r="J2770" s="79"/>
      <c r="K2770" s="37"/>
      <c r="L2770" s="1"/>
    </row>
    <row r="2771" spans="1:12" x14ac:dyDescent="0.25">
      <c r="A2771" s="243">
        <v>44409</v>
      </c>
      <c r="B2771" s="37" t="s">
        <v>282</v>
      </c>
      <c r="C2771" s="69" t="s">
        <v>224</v>
      </c>
      <c r="D2771" s="65">
        <v>44431</v>
      </c>
      <c r="E2771" s="61" t="s">
        <v>76</v>
      </c>
      <c r="F2771" s="37" t="s">
        <v>1446</v>
      </c>
      <c r="G2771" s="37"/>
      <c r="H2771" s="79">
        <v>23102</v>
      </c>
      <c r="I2771" s="79"/>
      <c r="J2771" s="79"/>
      <c r="K2771" s="37"/>
      <c r="L2771" s="1"/>
    </row>
    <row r="2772" spans="1:12" x14ac:dyDescent="0.25">
      <c r="A2772" s="243">
        <v>44409</v>
      </c>
      <c r="B2772" s="37" t="s">
        <v>282</v>
      </c>
      <c r="C2772" s="69" t="s">
        <v>224</v>
      </c>
      <c r="D2772" s="65">
        <v>44432</v>
      </c>
      <c r="E2772" s="61" t="s">
        <v>76</v>
      </c>
      <c r="F2772" s="37" t="s">
        <v>1724</v>
      </c>
      <c r="G2772" s="37"/>
      <c r="H2772" s="79">
        <v>23000</v>
      </c>
      <c r="I2772" s="79"/>
      <c r="J2772" s="79"/>
      <c r="K2772" s="37"/>
      <c r="L2772" s="1"/>
    </row>
    <row r="2773" spans="1:12" x14ac:dyDescent="0.25">
      <c r="A2773" s="243">
        <v>44409</v>
      </c>
      <c r="B2773" s="37" t="s">
        <v>282</v>
      </c>
      <c r="C2773" s="69" t="s">
        <v>224</v>
      </c>
      <c r="D2773" s="65">
        <v>44432</v>
      </c>
      <c r="E2773" s="61" t="s">
        <v>76</v>
      </c>
      <c r="F2773" s="37" t="s">
        <v>1696</v>
      </c>
      <c r="G2773" s="37"/>
      <c r="H2773" s="79">
        <v>23000</v>
      </c>
      <c r="I2773" s="79"/>
      <c r="J2773" s="79"/>
      <c r="K2773" s="37"/>
      <c r="L2773" s="1"/>
    </row>
    <row r="2774" spans="1:12" x14ac:dyDescent="0.25">
      <c r="A2774" s="243">
        <v>44409</v>
      </c>
      <c r="B2774" s="37" t="s">
        <v>282</v>
      </c>
      <c r="C2774" s="69" t="s">
        <v>224</v>
      </c>
      <c r="D2774" s="65">
        <v>44432</v>
      </c>
      <c r="E2774" s="61" t="s">
        <v>76</v>
      </c>
      <c r="F2774" s="37" t="s">
        <v>1725</v>
      </c>
      <c r="G2774" s="37"/>
      <c r="H2774" s="79">
        <v>23000</v>
      </c>
      <c r="I2774" s="79"/>
      <c r="J2774" s="79"/>
      <c r="K2774" s="37"/>
      <c r="L2774" s="1"/>
    </row>
    <row r="2775" spans="1:12" x14ac:dyDescent="0.25">
      <c r="A2775" s="243">
        <v>44409</v>
      </c>
      <c r="B2775" s="37" t="s">
        <v>282</v>
      </c>
      <c r="C2775" s="69" t="s">
        <v>224</v>
      </c>
      <c r="D2775" s="65">
        <v>44432</v>
      </c>
      <c r="E2775" s="61" t="s">
        <v>76</v>
      </c>
      <c r="F2775" s="37" t="s">
        <v>1726</v>
      </c>
      <c r="G2775" s="37"/>
      <c r="H2775" s="79">
        <v>46000</v>
      </c>
      <c r="I2775" s="79"/>
      <c r="J2775" s="79"/>
      <c r="K2775" s="37"/>
      <c r="L2775" s="1"/>
    </row>
    <row r="2776" spans="1:12" x14ac:dyDescent="0.25">
      <c r="A2776" s="243">
        <v>44409</v>
      </c>
      <c r="B2776" s="37" t="s">
        <v>282</v>
      </c>
      <c r="C2776" s="69" t="s">
        <v>224</v>
      </c>
      <c r="D2776" s="65">
        <v>44434</v>
      </c>
      <c r="E2776" s="61" t="s">
        <v>76</v>
      </c>
      <c r="F2776" s="37" t="s">
        <v>86</v>
      </c>
      <c r="G2776" s="37"/>
      <c r="H2776" s="79">
        <v>92000</v>
      </c>
      <c r="I2776" s="79"/>
      <c r="J2776" s="79"/>
      <c r="K2776" s="37"/>
      <c r="L2776" s="1"/>
    </row>
    <row r="2777" spans="1:12" x14ac:dyDescent="0.25">
      <c r="A2777" s="243">
        <v>44409</v>
      </c>
      <c r="B2777" s="37" t="s">
        <v>282</v>
      </c>
      <c r="C2777" s="69" t="s">
        <v>224</v>
      </c>
      <c r="D2777" s="65">
        <v>44434</v>
      </c>
      <c r="E2777" s="61" t="s">
        <v>76</v>
      </c>
      <c r="F2777" s="37" t="s">
        <v>85</v>
      </c>
      <c r="G2777" s="37"/>
      <c r="H2777" s="79">
        <v>230000</v>
      </c>
      <c r="I2777" s="79"/>
      <c r="J2777" s="79"/>
      <c r="K2777" s="37"/>
      <c r="L2777" s="1"/>
    </row>
    <row r="2778" spans="1:12" x14ac:dyDescent="0.25">
      <c r="A2778" s="243">
        <v>44409</v>
      </c>
      <c r="B2778" s="37" t="s">
        <v>282</v>
      </c>
      <c r="C2778" s="69" t="s">
        <v>224</v>
      </c>
      <c r="D2778" s="65">
        <v>44435</v>
      </c>
      <c r="E2778" s="61" t="s">
        <v>76</v>
      </c>
      <c r="F2778" s="37" t="s">
        <v>1462</v>
      </c>
      <c r="G2778" s="37"/>
      <c r="H2778" s="79">
        <v>23000</v>
      </c>
      <c r="I2778" s="79"/>
      <c r="J2778" s="79"/>
      <c r="K2778" s="37"/>
      <c r="L2778" s="1"/>
    </row>
    <row r="2779" spans="1:12" x14ac:dyDescent="0.25">
      <c r="A2779" s="243">
        <v>44409</v>
      </c>
      <c r="B2779" s="37" t="s">
        <v>282</v>
      </c>
      <c r="C2779" s="69" t="s">
        <v>224</v>
      </c>
      <c r="D2779" s="65">
        <v>44435</v>
      </c>
      <c r="E2779" s="61" t="s">
        <v>76</v>
      </c>
      <c r="F2779" s="37" t="s">
        <v>86</v>
      </c>
      <c r="G2779" s="37"/>
      <c r="H2779" s="79">
        <v>92000</v>
      </c>
      <c r="I2779" s="79"/>
      <c r="J2779" s="79"/>
      <c r="K2779" s="37"/>
      <c r="L2779" s="1"/>
    </row>
    <row r="2780" spans="1:12" x14ac:dyDescent="0.25">
      <c r="A2780" s="243">
        <v>44409</v>
      </c>
      <c r="B2780" s="37" t="s">
        <v>282</v>
      </c>
      <c r="C2780" s="69" t="s">
        <v>224</v>
      </c>
      <c r="D2780" s="65">
        <v>44438</v>
      </c>
      <c r="E2780" s="61" t="s">
        <v>76</v>
      </c>
      <c r="F2780" s="37" t="s">
        <v>198</v>
      </c>
      <c r="G2780" s="37"/>
      <c r="H2780" s="79">
        <v>23000</v>
      </c>
      <c r="I2780" s="79"/>
      <c r="J2780" s="79"/>
      <c r="K2780" s="37"/>
      <c r="L2780" s="1"/>
    </row>
    <row r="2781" spans="1:12" x14ac:dyDescent="0.25">
      <c r="A2781" s="243">
        <v>44409</v>
      </c>
      <c r="B2781" s="37" t="s">
        <v>282</v>
      </c>
      <c r="C2781" s="69" t="s">
        <v>224</v>
      </c>
      <c r="D2781" s="65">
        <v>44438</v>
      </c>
      <c r="E2781" s="61" t="s">
        <v>76</v>
      </c>
      <c r="F2781" s="37" t="s">
        <v>983</v>
      </c>
      <c r="G2781" s="37"/>
      <c r="H2781" s="79">
        <v>51700</v>
      </c>
      <c r="I2781" s="79"/>
      <c r="J2781" s="79"/>
      <c r="K2781" s="37"/>
      <c r="L2781" s="1"/>
    </row>
    <row r="2782" spans="1:12" x14ac:dyDescent="0.25">
      <c r="A2782" s="243">
        <v>44409</v>
      </c>
      <c r="B2782" s="37" t="s">
        <v>282</v>
      </c>
      <c r="C2782" s="69" t="s">
        <v>224</v>
      </c>
      <c r="D2782" s="65">
        <v>44438</v>
      </c>
      <c r="E2782" s="61" t="s">
        <v>76</v>
      </c>
      <c r="F2782" s="37" t="s">
        <v>407</v>
      </c>
      <c r="G2782" s="37"/>
      <c r="H2782" s="79">
        <v>69000</v>
      </c>
      <c r="I2782" s="79"/>
      <c r="J2782" s="79"/>
      <c r="K2782" s="37"/>
      <c r="L2782" s="1"/>
    </row>
    <row r="2783" spans="1:12" x14ac:dyDescent="0.25">
      <c r="A2783" s="243">
        <v>44409</v>
      </c>
      <c r="B2783" s="37" t="s">
        <v>282</v>
      </c>
      <c r="C2783" s="69" t="s">
        <v>224</v>
      </c>
      <c r="D2783" s="65">
        <v>44438</v>
      </c>
      <c r="E2783" s="61" t="s">
        <v>76</v>
      </c>
      <c r="F2783" s="37" t="s">
        <v>313</v>
      </c>
      <c r="G2783" s="37"/>
      <c r="H2783" s="79">
        <v>25000</v>
      </c>
      <c r="I2783" s="79"/>
      <c r="J2783" s="79"/>
      <c r="K2783" s="37"/>
      <c r="L2783" s="1"/>
    </row>
    <row r="2784" spans="1:12" x14ac:dyDescent="0.25">
      <c r="A2784" s="243">
        <v>44409</v>
      </c>
      <c r="B2784" s="37" t="s">
        <v>282</v>
      </c>
      <c r="C2784" s="69" t="s">
        <v>224</v>
      </c>
      <c r="D2784" s="65">
        <v>44438</v>
      </c>
      <c r="E2784" s="61" t="s">
        <v>76</v>
      </c>
      <c r="F2784" s="37" t="s">
        <v>14</v>
      </c>
      <c r="G2784" s="37"/>
      <c r="H2784" s="79">
        <v>23000</v>
      </c>
      <c r="I2784" s="79"/>
      <c r="J2784" s="79"/>
      <c r="K2784" s="37"/>
      <c r="L2784" s="1"/>
    </row>
    <row r="2785" spans="1:12" x14ac:dyDescent="0.25">
      <c r="A2785" s="243">
        <v>44409</v>
      </c>
      <c r="B2785" s="37" t="s">
        <v>282</v>
      </c>
      <c r="C2785" s="69" t="s">
        <v>224</v>
      </c>
      <c r="D2785" s="65">
        <v>44438</v>
      </c>
      <c r="E2785" s="61" t="s">
        <v>76</v>
      </c>
      <c r="F2785" s="37" t="s">
        <v>3</v>
      </c>
      <c r="G2785" s="37"/>
      <c r="H2785" s="79">
        <v>23000</v>
      </c>
      <c r="I2785" s="79"/>
      <c r="J2785" s="79"/>
      <c r="K2785" s="37"/>
      <c r="L2785" s="1"/>
    </row>
    <row r="2786" spans="1:12" x14ac:dyDescent="0.25">
      <c r="A2786" s="243">
        <v>44409</v>
      </c>
      <c r="B2786" s="37" t="s">
        <v>282</v>
      </c>
      <c r="C2786" s="69" t="s">
        <v>224</v>
      </c>
      <c r="D2786" s="65">
        <v>44439</v>
      </c>
      <c r="E2786" s="61" t="s">
        <v>76</v>
      </c>
      <c r="F2786" s="37" t="s">
        <v>1727</v>
      </c>
      <c r="G2786" s="37"/>
      <c r="H2786" s="79">
        <v>92000</v>
      </c>
      <c r="I2786" s="79"/>
      <c r="J2786" s="79"/>
      <c r="K2786" s="37"/>
      <c r="L2786" s="1"/>
    </row>
    <row r="2787" spans="1:12" x14ac:dyDescent="0.25">
      <c r="A2787" s="243">
        <v>44409</v>
      </c>
      <c r="B2787" s="37" t="s">
        <v>282</v>
      </c>
      <c r="C2787" s="69" t="s">
        <v>224</v>
      </c>
      <c r="D2787" s="65">
        <v>44439</v>
      </c>
      <c r="E2787" s="61" t="s">
        <v>76</v>
      </c>
      <c r="F2787" s="37" t="s">
        <v>1655</v>
      </c>
      <c r="G2787" s="37"/>
      <c r="H2787" s="79">
        <v>23000</v>
      </c>
      <c r="I2787" s="79"/>
      <c r="J2787" s="79"/>
      <c r="K2787" s="37"/>
      <c r="L2787" s="1"/>
    </row>
    <row r="2788" spans="1:12" x14ac:dyDescent="0.25">
      <c r="A2788" s="243">
        <v>44409</v>
      </c>
      <c r="B2788" s="37" t="s">
        <v>282</v>
      </c>
      <c r="C2788" s="69" t="s">
        <v>224</v>
      </c>
      <c r="D2788" s="65">
        <v>44439</v>
      </c>
      <c r="E2788" s="61" t="s">
        <v>76</v>
      </c>
      <c r="F2788" s="37" t="s">
        <v>9</v>
      </c>
      <c r="G2788" s="37"/>
      <c r="H2788" s="79">
        <v>23000</v>
      </c>
      <c r="I2788" s="79"/>
      <c r="J2788" s="79"/>
      <c r="K2788" s="37"/>
      <c r="L2788" s="1"/>
    </row>
    <row r="2789" spans="1:12" x14ac:dyDescent="0.25">
      <c r="A2789" s="243">
        <v>44409</v>
      </c>
      <c r="B2789" s="37" t="s">
        <v>282</v>
      </c>
      <c r="C2789" s="69" t="s">
        <v>224</v>
      </c>
      <c r="D2789" s="65">
        <v>44439</v>
      </c>
      <c r="E2789" s="61" t="s">
        <v>76</v>
      </c>
      <c r="F2789" s="37" t="s">
        <v>131</v>
      </c>
      <c r="G2789" s="37"/>
      <c r="H2789" s="79">
        <v>23000</v>
      </c>
      <c r="I2789" s="79"/>
      <c r="J2789" s="79"/>
      <c r="K2789" s="37"/>
      <c r="L2789" s="1"/>
    </row>
    <row r="2790" spans="1:12" x14ac:dyDescent="0.25">
      <c r="A2790" s="243">
        <v>44409</v>
      </c>
      <c r="B2790" s="37" t="s">
        <v>282</v>
      </c>
      <c r="C2790" s="69" t="s">
        <v>224</v>
      </c>
      <c r="D2790" s="65">
        <v>44439</v>
      </c>
      <c r="E2790" s="61" t="s">
        <v>76</v>
      </c>
      <c r="F2790" s="37" t="s">
        <v>1728</v>
      </c>
      <c r="G2790" s="37"/>
      <c r="H2790" s="79">
        <v>66000</v>
      </c>
      <c r="I2790" s="79"/>
      <c r="J2790" s="79"/>
      <c r="K2790" s="37"/>
      <c r="L2790" s="1"/>
    </row>
    <row r="2791" spans="1:12" x14ac:dyDescent="0.25">
      <c r="A2791" s="167">
        <v>44409</v>
      </c>
      <c r="B2791" s="168" t="s">
        <v>282</v>
      </c>
      <c r="C2791" s="167" t="s">
        <v>224</v>
      </c>
      <c r="D2791" s="169">
        <v>44439</v>
      </c>
      <c r="E2791" s="266" t="s">
        <v>76</v>
      </c>
      <c r="F2791" s="168" t="s">
        <v>1728</v>
      </c>
      <c r="G2791" s="168"/>
      <c r="H2791" s="170">
        <v>3000</v>
      </c>
      <c r="I2791" s="170"/>
      <c r="J2791" s="170"/>
      <c r="K2791" s="168"/>
      <c r="L2791" s="170"/>
    </row>
    <row r="2792" spans="1:12" x14ac:dyDescent="0.25">
      <c r="A2792" s="243">
        <v>44440</v>
      </c>
      <c r="B2792" s="37" t="s">
        <v>282</v>
      </c>
      <c r="C2792" s="69" t="s">
        <v>224</v>
      </c>
      <c r="D2792" s="65">
        <v>44440</v>
      </c>
      <c r="E2792" s="61" t="s">
        <v>76</v>
      </c>
      <c r="F2792" s="37" t="s">
        <v>413</v>
      </c>
      <c r="G2792" s="37"/>
      <c r="H2792" s="79">
        <v>46000</v>
      </c>
      <c r="I2792" s="79"/>
      <c r="J2792" s="79"/>
      <c r="K2792" s="37"/>
      <c r="L2792" s="1"/>
    </row>
    <row r="2793" spans="1:12" x14ac:dyDescent="0.25">
      <c r="A2793" s="243">
        <v>44440</v>
      </c>
      <c r="B2793" s="37" t="s">
        <v>282</v>
      </c>
      <c r="C2793" s="69" t="s">
        <v>224</v>
      </c>
      <c r="D2793" s="65">
        <v>44440</v>
      </c>
      <c r="E2793" s="61" t="s">
        <v>76</v>
      </c>
      <c r="F2793" s="37" t="s">
        <v>2</v>
      </c>
      <c r="G2793" s="37"/>
      <c r="H2793" s="79">
        <v>92000</v>
      </c>
      <c r="I2793" s="79"/>
      <c r="J2793" s="79"/>
      <c r="K2793" s="37"/>
      <c r="L2793" s="1"/>
    </row>
    <row r="2794" spans="1:12" x14ac:dyDescent="0.25">
      <c r="A2794" s="243">
        <v>44440</v>
      </c>
      <c r="B2794" s="37" t="s">
        <v>282</v>
      </c>
      <c r="C2794" s="69" t="s">
        <v>224</v>
      </c>
      <c r="D2794" s="65">
        <v>44440</v>
      </c>
      <c r="E2794" s="61" t="s">
        <v>76</v>
      </c>
      <c r="F2794" s="37" t="s">
        <v>464</v>
      </c>
      <c r="G2794" s="37"/>
      <c r="H2794" s="79">
        <v>23000</v>
      </c>
      <c r="I2794" s="79"/>
      <c r="J2794" s="79"/>
      <c r="K2794" s="37"/>
      <c r="L2794" s="1"/>
    </row>
    <row r="2795" spans="1:12" x14ac:dyDescent="0.25">
      <c r="A2795" s="243">
        <v>44440</v>
      </c>
      <c r="B2795" s="37" t="s">
        <v>282</v>
      </c>
      <c r="C2795" s="69" t="s">
        <v>224</v>
      </c>
      <c r="D2795" s="65">
        <v>44442</v>
      </c>
      <c r="E2795" s="61" t="s">
        <v>76</v>
      </c>
      <c r="F2795" s="37" t="s">
        <v>417</v>
      </c>
      <c r="G2795" s="37"/>
      <c r="H2795" s="79">
        <v>23000</v>
      </c>
      <c r="I2795" s="79"/>
      <c r="J2795" s="79"/>
      <c r="K2795" s="37"/>
      <c r="L2795" s="1"/>
    </row>
    <row r="2796" spans="1:12" x14ac:dyDescent="0.25">
      <c r="A2796" s="243">
        <v>44440</v>
      </c>
      <c r="B2796" s="37" t="s">
        <v>282</v>
      </c>
      <c r="C2796" s="69" t="s">
        <v>224</v>
      </c>
      <c r="D2796" s="65">
        <v>44442</v>
      </c>
      <c r="E2796" s="61" t="s">
        <v>239</v>
      </c>
      <c r="F2796" s="37" t="s">
        <v>132</v>
      </c>
      <c r="G2796" s="37"/>
      <c r="H2796" s="79">
        <v>23100</v>
      </c>
      <c r="I2796" s="79"/>
      <c r="J2796" s="79"/>
      <c r="K2796" s="37"/>
      <c r="L2796" s="1"/>
    </row>
    <row r="2797" spans="1:12" x14ac:dyDescent="0.25">
      <c r="A2797" s="243">
        <v>44440</v>
      </c>
      <c r="B2797" s="37" t="s">
        <v>282</v>
      </c>
      <c r="C2797" s="69" t="s">
        <v>224</v>
      </c>
      <c r="D2797" s="65">
        <v>44442</v>
      </c>
      <c r="E2797" s="61" t="s">
        <v>76</v>
      </c>
      <c r="F2797" s="37" t="s">
        <v>1718</v>
      </c>
      <c r="G2797" s="37"/>
      <c r="H2797" s="79">
        <v>23000</v>
      </c>
      <c r="I2797" s="79"/>
      <c r="J2797" s="79"/>
      <c r="K2797" s="37"/>
      <c r="L2797" s="1"/>
    </row>
    <row r="2798" spans="1:12" x14ac:dyDescent="0.25">
      <c r="A2798" s="243">
        <v>44440</v>
      </c>
      <c r="B2798" s="37" t="s">
        <v>282</v>
      </c>
      <c r="C2798" s="69" t="s">
        <v>224</v>
      </c>
      <c r="D2798" s="65">
        <v>44445</v>
      </c>
      <c r="E2798" s="61" t="s">
        <v>76</v>
      </c>
      <c r="F2798" s="37" t="s">
        <v>1729</v>
      </c>
      <c r="G2798" s="37" t="s">
        <v>1750</v>
      </c>
      <c r="H2798" s="79">
        <v>150115</v>
      </c>
      <c r="I2798" s="79"/>
      <c r="J2798" s="79"/>
      <c r="K2798" s="37"/>
      <c r="L2798" s="1"/>
    </row>
    <row r="2799" spans="1:12" x14ac:dyDescent="0.25">
      <c r="A2799" s="243">
        <v>44440</v>
      </c>
      <c r="B2799" s="37" t="s">
        <v>282</v>
      </c>
      <c r="C2799" s="69" t="s">
        <v>224</v>
      </c>
      <c r="D2799" s="65">
        <v>44445</v>
      </c>
      <c r="E2799" s="61" t="s">
        <v>76</v>
      </c>
      <c r="F2799" s="37" t="s">
        <v>257</v>
      </c>
      <c r="G2799" s="37"/>
      <c r="H2799" s="79">
        <v>50000</v>
      </c>
      <c r="I2799" s="79"/>
      <c r="J2799" s="79"/>
      <c r="K2799" s="37"/>
      <c r="L2799" s="1"/>
    </row>
    <row r="2800" spans="1:12" x14ac:dyDescent="0.25">
      <c r="A2800" s="243">
        <v>44440</v>
      </c>
      <c r="B2800" s="37" t="s">
        <v>282</v>
      </c>
      <c r="C2800" s="69" t="s">
        <v>224</v>
      </c>
      <c r="D2800" s="65">
        <v>44445</v>
      </c>
      <c r="E2800" s="61" t="s">
        <v>76</v>
      </c>
      <c r="F2800" s="37" t="s">
        <v>1688</v>
      </c>
      <c r="G2800" s="37"/>
      <c r="H2800" s="79">
        <v>23000</v>
      </c>
      <c r="I2800" s="79"/>
      <c r="J2800" s="79"/>
      <c r="K2800" s="37"/>
      <c r="L2800" s="1"/>
    </row>
    <row r="2801" spans="1:12" x14ac:dyDescent="0.25">
      <c r="A2801" s="243">
        <v>44440</v>
      </c>
      <c r="B2801" s="37" t="s">
        <v>282</v>
      </c>
      <c r="C2801" s="69" t="s">
        <v>224</v>
      </c>
      <c r="D2801" s="65">
        <v>44445</v>
      </c>
      <c r="E2801" s="61" t="s">
        <v>76</v>
      </c>
      <c r="F2801" s="37" t="s">
        <v>1697</v>
      </c>
      <c r="G2801" s="37"/>
      <c r="H2801" s="79">
        <v>69000</v>
      </c>
      <c r="I2801" s="79"/>
      <c r="J2801" s="79"/>
      <c r="K2801" s="37"/>
      <c r="L2801" s="1"/>
    </row>
    <row r="2802" spans="1:12" x14ac:dyDescent="0.25">
      <c r="A2802" s="243">
        <v>44440</v>
      </c>
      <c r="B2802" s="37" t="s">
        <v>282</v>
      </c>
      <c r="C2802" s="69" t="s">
        <v>224</v>
      </c>
      <c r="D2802" s="65">
        <v>44445</v>
      </c>
      <c r="E2802" s="61" t="s">
        <v>76</v>
      </c>
      <c r="F2802" s="37" t="s">
        <v>87</v>
      </c>
      <c r="G2802" s="37"/>
      <c r="H2802" s="79">
        <v>23000</v>
      </c>
      <c r="I2802" s="79"/>
      <c r="J2802" s="79"/>
      <c r="K2802" s="37"/>
      <c r="L2802" s="1"/>
    </row>
    <row r="2803" spans="1:12" x14ac:dyDescent="0.25">
      <c r="A2803" s="243">
        <v>44440</v>
      </c>
      <c r="B2803" s="37" t="s">
        <v>282</v>
      </c>
      <c r="C2803" s="69" t="s">
        <v>224</v>
      </c>
      <c r="D2803" s="65">
        <v>44445</v>
      </c>
      <c r="E2803" s="61" t="s">
        <v>76</v>
      </c>
      <c r="F2803" s="37" t="s">
        <v>1413</v>
      </c>
      <c r="G2803" s="37"/>
      <c r="H2803" s="79">
        <v>23000</v>
      </c>
      <c r="I2803" s="79"/>
      <c r="J2803" s="79"/>
      <c r="K2803" s="37"/>
      <c r="L2803" s="1"/>
    </row>
    <row r="2804" spans="1:12" x14ac:dyDescent="0.25">
      <c r="A2804" s="243">
        <v>44440</v>
      </c>
      <c r="B2804" s="37" t="s">
        <v>282</v>
      </c>
      <c r="C2804" s="69" t="s">
        <v>224</v>
      </c>
      <c r="D2804" s="65">
        <v>44445</v>
      </c>
      <c r="E2804" s="61" t="s">
        <v>76</v>
      </c>
      <c r="F2804" s="37" t="s">
        <v>430</v>
      </c>
      <c r="G2804" s="37"/>
      <c r="H2804" s="79">
        <v>39362</v>
      </c>
      <c r="I2804" s="79"/>
      <c r="J2804" s="79"/>
      <c r="K2804" s="37"/>
      <c r="L2804" s="1"/>
    </row>
    <row r="2805" spans="1:12" x14ac:dyDescent="0.25">
      <c r="A2805" s="243">
        <v>44440</v>
      </c>
      <c r="B2805" s="37" t="s">
        <v>282</v>
      </c>
      <c r="C2805" s="69" t="s">
        <v>224</v>
      </c>
      <c r="D2805" s="65">
        <v>44446</v>
      </c>
      <c r="E2805" s="61" t="s">
        <v>76</v>
      </c>
      <c r="F2805" s="37" t="s">
        <v>384</v>
      </c>
      <c r="G2805" s="37"/>
      <c r="H2805" s="79">
        <v>100000</v>
      </c>
      <c r="I2805" s="79"/>
      <c r="J2805" s="79"/>
      <c r="K2805" s="37"/>
      <c r="L2805" s="1"/>
    </row>
    <row r="2806" spans="1:12" x14ac:dyDescent="0.25">
      <c r="A2806" s="243">
        <v>44440</v>
      </c>
      <c r="B2806" s="37" t="s">
        <v>282</v>
      </c>
      <c r="C2806" s="69" t="s">
        <v>224</v>
      </c>
      <c r="D2806" s="65">
        <v>44448</v>
      </c>
      <c r="E2806" s="61" t="s">
        <v>76</v>
      </c>
      <c r="F2806" s="37" t="s">
        <v>6</v>
      </c>
      <c r="G2806" s="37"/>
      <c r="H2806" s="79">
        <v>23000</v>
      </c>
      <c r="I2806" s="79"/>
      <c r="J2806" s="79"/>
      <c r="K2806" s="37"/>
      <c r="L2806" s="1"/>
    </row>
    <row r="2807" spans="1:12" x14ac:dyDescent="0.25">
      <c r="A2807" s="243">
        <v>44440</v>
      </c>
      <c r="B2807" s="37" t="s">
        <v>282</v>
      </c>
      <c r="C2807" s="69" t="s">
        <v>224</v>
      </c>
      <c r="D2807" s="65">
        <v>44448</v>
      </c>
      <c r="E2807" s="61" t="s">
        <v>76</v>
      </c>
      <c r="F2807" s="37" t="s">
        <v>874</v>
      </c>
      <c r="G2807" s="37"/>
      <c r="H2807" s="79">
        <v>46000</v>
      </c>
      <c r="I2807" s="79"/>
      <c r="J2807" s="79"/>
      <c r="K2807" s="37"/>
      <c r="L2807" s="1"/>
    </row>
    <row r="2808" spans="1:12" x14ac:dyDescent="0.25">
      <c r="A2808" s="243">
        <v>44440</v>
      </c>
      <c r="B2808" s="37" t="s">
        <v>282</v>
      </c>
      <c r="C2808" s="69" t="s">
        <v>224</v>
      </c>
      <c r="D2808" s="65">
        <v>44449</v>
      </c>
      <c r="E2808" s="61" t="s">
        <v>76</v>
      </c>
      <c r="F2808" s="37" t="s">
        <v>635</v>
      </c>
      <c r="G2808" s="37"/>
      <c r="H2808" s="79">
        <v>23000</v>
      </c>
      <c r="I2808" s="79"/>
      <c r="J2808" s="79"/>
      <c r="K2808" s="37"/>
      <c r="L2808" s="1"/>
    </row>
    <row r="2809" spans="1:12" x14ac:dyDescent="0.25">
      <c r="A2809" s="243">
        <v>44440</v>
      </c>
      <c r="B2809" s="37" t="s">
        <v>282</v>
      </c>
      <c r="C2809" s="69" t="s">
        <v>224</v>
      </c>
      <c r="D2809" s="65">
        <v>44452</v>
      </c>
      <c r="E2809" s="61" t="s">
        <v>76</v>
      </c>
      <c r="F2809" s="37" t="s">
        <v>206</v>
      </c>
      <c r="G2809" s="37"/>
      <c r="H2809" s="79">
        <v>23000</v>
      </c>
      <c r="I2809" s="79"/>
      <c r="J2809" s="79"/>
      <c r="K2809" s="37"/>
      <c r="L2809" s="1"/>
    </row>
    <row r="2810" spans="1:12" x14ac:dyDescent="0.25">
      <c r="A2810" s="243">
        <v>44440</v>
      </c>
      <c r="B2810" s="37" t="s">
        <v>282</v>
      </c>
      <c r="C2810" s="69" t="s">
        <v>224</v>
      </c>
      <c r="D2810" s="65">
        <v>44452</v>
      </c>
      <c r="E2810" s="61" t="s">
        <v>76</v>
      </c>
      <c r="F2810" s="37" t="s">
        <v>1677</v>
      </c>
      <c r="G2810" s="37"/>
      <c r="H2810" s="79">
        <v>23000</v>
      </c>
      <c r="I2810" s="79"/>
      <c r="J2810" s="79"/>
      <c r="K2810" s="37"/>
      <c r="L2810" s="1"/>
    </row>
    <row r="2811" spans="1:12" x14ac:dyDescent="0.25">
      <c r="A2811" s="243">
        <v>44440</v>
      </c>
      <c r="B2811" s="37" t="s">
        <v>282</v>
      </c>
      <c r="C2811" s="69" t="s">
        <v>224</v>
      </c>
      <c r="D2811" s="65">
        <v>44453</v>
      </c>
      <c r="E2811" s="61" t="s">
        <v>76</v>
      </c>
      <c r="F2811" s="37" t="s">
        <v>822</v>
      </c>
      <c r="G2811" s="37"/>
      <c r="H2811" s="79">
        <v>69000</v>
      </c>
      <c r="I2811" s="79"/>
      <c r="J2811" s="79"/>
      <c r="K2811" s="37"/>
      <c r="L2811" s="1"/>
    </row>
    <row r="2812" spans="1:12" x14ac:dyDescent="0.25">
      <c r="A2812" s="243">
        <v>44440</v>
      </c>
      <c r="B2812" s="37" t="s">
        <v>282</v>
      </c>
      <c r="C2812" s="69" t="s">
        <v>224</v>
      </c>
      <c r="D2812" s="65">
        <v>44459</v>
      </c>
      <c r="E2812" s="61" t="s">
        <v>76</v>
      </c>
      <c r="F2812" s="37" t="s">
        <v>127</v>
      </c>
      <c r="G2812" s="37"/>
      <c r="H2812" s="79">
        <v>23113</v>
      </c>
      <c r="I2812" s="79"/>
      <c r="J2812" s="79"/>
      <c r="K2812" s="37"/>
      <c r="L2812" s="1"/>
    </row>
    <row r="2813" spans="1:12" x14ac:dyDescent="0.25">
      <c r="A2813" s="243">
        <v>44440</v>
      </c>
      <c r="B2813" s="37" t="s">
        <v>282</v>
      </c>
      <c r="C2813" s="69" t="s">
        <v>224</v>
      </c>
      <c r="D2813" s="65">
        <v>44459</v>
      </c>
      <c r="E2813" s="61" t="s">
        <v>76</v>
      </c>
      <c r="F2813" s="37" t="s">
        <v>18</v>
      </c>
      <c r="G2813" s="37"/>
      <c r="H2813" s="79">
        <v>23080</v>
      </c>
      <c r="I2813" s="79"/>
      <c r="J2813" s="79"/>
      <c r="K2813" s="37"/>
      <c r="L2813" s="1"/>
    </row>
    <row r="2814" spans="1:12" x14ac:dyDescent="0.25">
      <c r="A2814" s="243">
        <v>44440</v>
      </c>
      <c r="B2814" s="37" t="s">
        <v>282</v>
      </c>
      <c r="C2814" s="69" t="s">
        <v>224</v>
      </c>
      <c r="D2814" s="65">
        <v>44459</v>
      </c>
      <c r="E2814" s="61" t="s">
        <v>76</v>
      </c>
      <c r="F2814" s="37" t="s">
        <v>1696</v>
      </c>
      <c r="G2814" s="37"/>
      <c r="H2814" s="79">
        <v>23000</v>
      </c>
      <c r="I2814" s="79"/>
      <c r="J2814" s="79"/>
      <c r="K2814" s="37"/>
      <c r="L2814" s="1"/>
    </row>
    <row r="2815" spans="1:12" x14ac:dyDescent="0.25">
      <c r="A2815" s="243">
        <v>44440</v>
      </c>
      <c r="B2815" s="37" t="s">
        <v>282</v>
      </c>
      <c r="C2815" s="69" t="s">
        <v>224</v>
      </c>
      <c r="D2815" s="65">
        <v>44460</v>
      </c>
      <c r="E2815" s="61" t="s">
        <v>76</v>
      </c>
      <c r="F2815" s="37" t="s">
        <v>21</v>
      </c>
      <c r="G2815" s="37"/>
      <c r="H2815" s="79">
        <v>23109</v>
      </c>
      <c r="I2815" s="79"/>
      <c r="J2815" s="79"/>
      <c r="K2815" s="37"/>
      <c r="L2815" s="1"/>
    </row>
    <row r="2816" spans="1:12" x14ac:dyDescent="0.25">
      <c r="A2816" s="243">
        <v>44440</v>
      </c>
      <c r="B2816" s="37" t="s">
        <v>282</v>
      </c>
      <c r="C2816" s="69" t="s">
        <v>224</v>
      </c>
      <c r="D2816" s="65">
        <v>44460</v>
      </c>
      <c r="E2816" s="61" t="s">
        <v>76</v>
      </c>
      <c r="F2816" s="37" t="s">
        <v>21</v>
      </c>
      <c r="G2816" s="37"/>
      <c r="H2816" s="79">
        <v>14500</v>
      </c>
      <c r="I2816" s="79"/>
      <c r="J2816" s="79"/>
      <c r="K2816" s="37"/>
      <c r="L2816" s="1"/>
    </row>
    <row r="2817" spans="1:12" x14ac:dyDescent="0.25">
      <c r="A2817" s="243">
        <v>44440</v>
      </c>
      <c r="B2817" s="37" t="s">
        <v>282</v>
      </c>
      <c r="C2817" s="69" t="s">
        <v>224</v>
      </c>
      <c r="D2817" s="65">
        <v>44460</v>
      </c>
      <c r="E2817" s="61" t="s">
        <v>76</v>
      </c>
      <c r="F2817" s="37" t="s">
        <v>93</v>
      </c>
      <c r="G2817" s="37"/>
      <c r="H2817" s="79">
        <v>23000</v>
      </c>
      <c r="I2817" s="79"/>
      <c r="J2817" s="79"/>
      <c r="K2817" s="37"/>
      <c r="L2817" s="1"/>
    </row>
    <row r="2818" spans="1:12" x14ac:dyDescent="0.25">
      <c r="A2818" s="243">
        <v>44440</v>
      </c>
      <c r="B2818" s="37" t="s">
        <v>282</v>
      </c>
      <c r="C2818" s="69" t="s">
        <v>224</v>
      </c>
      <c r="D2818" s="65">
        <v>44461</v>
      </c>
      <c r="E2818" s="61" t="s">
        <v>76</v>
      </c>
      <c r="F2818" s="37" t="s">
        <v>201</v>
      </c>
      <c r="G2818" s="37"/>
      <c r="H2818" s="79">
        <v>23000</v>
      </c>
      <c r="I2818" s="79"/>
      <c r="J2818" s="79"/>
      <c r="K2818" s="37"/>
      <c r="L2818" s="1"/>
    </row>
    <row r="2819" spans="1:12" x14ac:dyDescent="0.25">
      <c r="A2819" s="243">
        <v>44440</v>
      </c>
      <c r="B2819" s="37" t="s">
        <v>282</v>
      </c>
      <c r="C2819" s="69" t="s">
        <v>224</v>
      </c>
      <c r="D2819" s="65">
        <v>44461</v>
      </c>
      <c r="E2819" s="61" t="s">
        <v>76</v>
      </c>
      <c r="F2819" s="37" t="s">
        <v>140</v>
      </c>
      <c r="G2819" s="37"/>
      <c r="H2819" s="79">
        <v>23096</v>
      </c>
      <c r="I2819" s="79"/>
      <c r="J2819" s="79"/>
      <c r="K2819" s="37"/>
      <c r="L2819" s="1"/>
    </row>
    <row r="2820" spans="1:12" x14ac:dyDescent="0.25">
      <c r="A2820" s="243">
        <v>44440</v>
      </c>
      <c r="B2820" s="37" t="s">
        <v>282</v>
      </c>
      <c r="C2820" s="69" t="s">
        <v>224</v>
      </c>
      <c r="D2820" s="65">
        <v>44461</v>
      </c>
      <c r="E2820" s="61" t="s">
        <v>76</v>
      </c>
      <c r="F2820" s="37" t="s">
        <v>80</v>
      </c>
      <c r="G2820" s="37"/>
      <c r="H2820" s="79">
        <v>23000</v>
      </c>
      <c r="I2820" s="79"/>
      <c r="J2820" s="79"/>
      <c r="K2820" s="37"/>
      <c r="L2820" s="1"/>
    </row>
    <row r="2821" spans="1:12" x14ac:dyDescent="0.25">
      <c r="A2821" s="243">
        <v>44440</v>
      </c>
      <c r="B2821" s="37" t="s">
        <v>282</v>
      </c>
      <c r="C2821" s="69" t="s">
        <v>224</v>
      </c>
      <c r="D2821" s="65">
        <v>44461</v>
      </c>
      <c r="E2821" s="61" t="s">
        <v>76</v>
      </c>
      <c r="F2821" s="37" t="s">
        <v>373</v>
      </c>
      <c r="G2821" s="37"/>
      <c r="H2821" s="79">
        <v>100000</v>
      </c>
      <c r="I2821" s="79"/>
      <c r="J2821" s="79"/>
      <c r="K2821" s="37"/>
      <c r="L2821" s="1"/>
    </row>
    <row r="2822" spans="1:12" x14ac:dyDescent="0.25">
      <c r="A2822" s="243">
        <v>44440</v>
      </c>
      <c r="B2822" s="37" t="s">
        <v>282</v>
      </c>
      <c r="C2822" s="69" t="s">
        <v>224</v>
      </c>
      <c r="D2822" s="65">
        <v>44461</v>
      </c>
      <c r="E2822" s="61" t="s">
        <v>76</v>
      </c>
      <c r="F2822" s="37" t="s">
        <v>13</v>
      </c>
      <c r="G2822" s="37"/>
      <c r="H2822" s="79">
        <v>23000</v>
      </c>
      <c r="I2822" s="79"/>
      <c r="J2822" s="79"/>
      <c r="K2822" s="37"/>
      <c r="L2822" s="1"/>
    </row>
    <row r="2823" spans="1:12" x14ac:dyDescent="0.25">
      <c r="A2823" s="243">
        <v>44440</v>
      </c>
      <c r="B2823" s="37" t="s">
        <v>282</v>
      </c>
      <c r="C2823" s="69" t="s">
        <v>224</v>
      </c>
      <c r="D2823" s="65">
        <v>44466</v>
      </c>
      <c r="E2823" s="61" t="s">
        <v>76</v>
      </c>
      <c r="F2823" s="37" t="s">
        <v>1652</v>
      </c>
      <c r="G2823" s="37"/>
      <c r="H2823" s="79">
        <v>23000</v>
      </c>
      <c r="I2823" s="79"/>
      <c r="J2823" s="79"/>
      <c r="K2823" s="37"/>
      <c r="L2823" s="1"/>
    </row>
    <row r="2824" spans="1:12" x14ac:dyDescent="0.25">
      <c r="A2824" s="243">
        <v>44440</v>
      </c>
      <c r="B2824" s="37" t="s">
        <v>282</v>
      </c>
      <c r="C2824" s="69" t="s">
        <v>224</v>
      </c>
      <c r="D2824" s="65">
        <v>44466</v>
      </c>
      <c r="E2824" s="61" t="s">
        <v>76</v>
      </c>
      <c r="F2824" s="37" t="s">
        <v>1653</v>
      </c>
      <c r="G2824" s="37"/>
      <c r="H2824" s="79">
        <v>23000</v>
      </c>
      <c r="I2824" s="79"/>
      <c r="J2824" s="79"/>
      <c r="K2824" s="37"/>
      <c r="L2824" s="1"/>
    </row>
    <row r="2825" spans="1:12" x14ac:dyDescent="0.25">
      <c r="A2825" s="243">
        <v>44440</v>
      </c>
      <c r="B2825" s="37" t="s">
        <v>282</v>
      </c>
      <c r="C2825" s="69" t="s">
        <v>224</v>
      </c>
      <c r="D2825" s="65">
        <v>44468</v>
      </c>
      <c r="E2825" s="61" t="s">
        <v>76</v>
      </c>
      <c r="F2825" s="37" t="s">
        <v>24</v>
      </c>
      <c r="G2825" s="37"/>
      <c r="H2825" s="79">
        <v>46000</v>
      </c>
      <c r="I2825" s="79"/>
      <c r="J2825" s="79"/>
      <c r="K2825" s="37"/>
      <c r="L2825" s="1"/>
    </row>
    <row r="2826" spans="1:12" x14ac:dyDescent="0.25">
      <c r="A2826" s="243">
        <v>44440</v>
      </c>
      <c r="B2826" s="37" t="s">
        <v>282</v>
      </c>
      <c r="C2826" s="69" t="s">
        <v>224</v>
      </c>
      <c r="D2826" s="65">
        <v>44468</v>
      </c>
      <c r="E2826" s="61" t="s">
        <v>76</v>
      </c>
      <c r="F2826" s="37" t="s">
        <v>1655</v>
      </c>
      <c r="G2826" s="37"/>
      <c r="H2826" s="79">
        <v>23000</v>
      </c>
      <c r="I2826" s="79"/>
      <c r="J2826" s="79"/>
      <c r="K2826" s="37"/>
      <c r="L2826" s="1"/>
    </row>
    <row r="2827" spans="1:12" x14ac:dyDescent="0.25">
      <c r="A2827" s="243">
        <v>44440</v>
      </c>
      <c r="B2827" s="37" t="s">
        <v>282</v>
      </c>
      <c r="C2827" s="69" t="s">
        <v>224</v>
      </c>
      <c r="D2827" s="65">
        <v>44469</v>
      </c>
      <c r="E2827" s="61" t="s">
        <v>76</v>
      </c>
      <c r="F2827" s="37" t="s">
        <v>1462</v>
      </c>
      <c r="G2827" s="37"/>
      <c r="H2827" s="79">
        <v>23000</v>
      </c>
      <c r="I2827" s="79"/>
      <c r="J2827" s="79"/>
      <c r="K2827" s="37"/>
      <c r="L2827" s="1"/>
    </row>
    <row r="2828" spans="1:12" x14ac:dyDescent="0.25">
      <c r="A2828" s="243">
        <v>44440</v>
      </c>
      <c r="B2828" s="37" t="s">
        <v>282</v>
      </c>
      <c r="C2828" s="69" t="s">
        <v>224</v>
      </c>
      <c r="D2828" s="65">
        <v>44469</v>
      </c>
      <c r="E2828" s="61" t="s">
        <v>76</v>
      </c>
      <c r="F2828" s="37" t="s">
        <v>313</v>
      </c>
      <c r="G2828" s="37"/>
      <c r="H2828" s="79">
        <v>23000</v>
      </c>
      <c r="I2828" s="79"/>
      <c r="J2828" s="79"/>
      <c r="K2828" s="37"/>
      <c r="L2828" s="1"/>
    </row>
    <row r="2829" spans="1:12" x14ac:dyDescent="0.25">
      <c r="A2829" s="243">
        <v>44440</v>
      </c>
      <c r="B2829" s="37" t="s">
        <v>282</v>
      </c>
      <c r="C2829" s="69" t="s">
        <v>224</v>
      </c>
      <c r="D2829" s="65">
        <v>44469</v>
      </c>
      <c r="E2829" s="61" t="s">
        <v>76</v>
      </c>
      <c r="F2829" s="37" t="s">
        <v>1413</v>
      </c>
      <c r="G2829" s="37"/>
      <c r="H2829" s="79">
        <v>23000</v>
      </c>
      <c r="I2829" s="79"/>
      <c r="J2829" s="79"/>
      <c r="K2829" s="37"/>
      <c r="L2829" s="1"/>
    </row>
    <row r="2830" spans="1:12" x14ac:dyDescent="0.25">
      <c r="A2830" s="243">
        <v>44440</v>
      </c>
      <c r="B2830" s="37" t="s">
        <v>282</v>
      </c>
      <c r="C2830" s="69" t="s">
        <v>224</v>
      </c>
      <c r="D2830" s="65">
        <v>44469</v>
      </c>
      <c r="E2830" s="61" t="s">
        <v>76</v>
      </c>
      <c r="F2830" s="37" t="s">
        <v>430</v>
      </c>
      <c r="G2830" s="37"/>
      <c r="H2830" s="79">
        <v>23000</v>
      </c>
      <c r="I2830" s="79"/>
      <c r="J2830" s="79"/>
      <c r="K2830" s="37"/>
      <c r="L2830" s="1"/>
    </row>
    <row r="2831" spans="1:12" x14ac:dyDescent="0.25">
      <c r="A2831" s="243">
        <v>44440</v>
      </c>
      <c r="B2831" s="37" t="s">
        <v>282</v>
      </c>
      <c r="C2831" s="69" t="s">
        <v>224</v>
      </c>
      <c r="D2831" s="65">
        <v>44469</v>
      </c>
      <c r="E2831" s="61" t="s">
        <v>76</v>
      </c>
      <c r="F2831" s="37" t="s">
        <v>14</v>
      </c>
      <c r="G2831" s="37"/>
      <c r="H2831" s="79">
        <v>23000</v>
      </c>
      <c r="I2831" s="79"/>
      <c r="J2831" s="79"/>
      <c r="K2831" s="37"/>
      <c r="L2831" s="1"/>
    </row>
    <row r="2832" spans="1:12" x14ac:dyDescent="0.25">
      <c r="A2832" s="167">
        <v>44440</v>
      </c>
      <c r="B2832" s="168" t="s">
        <v>282</v>
      </c>
      <c r="C2832" s="167" t="s">
        <v>224</v>
      </c>
      <c r="D2832" s="169">
        <v>44469</v>
      </c>
      <c r="E2832" s="266" t="s">
        <v>76</v>
      </c>
      <c r="F2832" s="168" t="s">
        <v>1730</v>
      </c>
      <c r="G2832" s="168"/>
      <c r="H2832" s="170">
        <v>23000</v>
      </c>
      <c r="I2832" s="170"/>
      <c r="J2832" s="170"/>
      <c r="K2832" s="168"/>
      <c r="L2832" s="170"/>
    </row>
    <row r="2833" spans="1:12" x14ac:dyDescent="0.25">
      <c r="A2833" s="243">
        <v>44470</v>
      </c>
      <c r="B2833" s="37" t="s">
        <v>282</v>
      </c>
      <c r="C2833" s="69" t="s">
        <v>224</v>
      </c>
      <c r="D2833" s="65">
        <v>44470</v>
      </c>
      <c r="E2833" s="61" t="s">
        <v>76</v>
      </c>
      <c r="F2833" s="37" t="s">
        <v>384</v>
      </c>
      <c r="G2833" s="37"/>
      <c r="H2833" s="79">
        <v>24000</v>
      </c>
      <c r="I2833" s="79"/>
      <c r="J2833" s="79"/>
      <c r="K2833" s="37"/>
      <c r="L2833" s="1"/>
    </row>
    <row r="2834" spans="1:12" x14ac:dyDescent="0.25">
      <c r="A2834" s="243">
        <v>44470</v>
      </c>
      <c r="B2834" s="37" t="s">
        <v>282</v>
      </c>
      <c r="C2834" s="69" t="s">
        <v>224</v>
      </c>
      <c r="D2834" s="65">
        <v>44470</v>
      </c>
      <c r="E2834" s="61" t="s">
        <v>76</v>
      </c>
      <c r="F2834" s="37" t="s">
        <v>983</v>
      </c>
      <c r="G2834" s="37"/>
      <c r="H2834" s="79">
        <v>9600</v>
      </c>
      <c r="I2834" s="79"/>
      <c r="J2834" s="79"/>
      <c r="K2834" s="37"/>
      <c r="L2834" s="1"/>
    </row>
    <row r="2835" spans="1:12" x14ac:dyDescent="0.25">
      <c r="A2835" s="243">
        <v>44470</v>
      </c>
      <c r="B2835" s="37" t="s">
        <v>282</v>
      </c>
      <c r="C2835" s="69" t="s">
        <v>224</v>
      </c>
      <c r="D2835" s="65">
        <v>44470</v>
      </c>
      <c r="E2835" s="61" t="s">
        <v>76</v>
      </c>
      <c r="F2835" s="37" t="s">
        <v>256</v>
      </c>
      <c r="G2835" s="37"/>
      <c r="H2835" s="79">
        <v>23000</v>
      </c>
      <c r="I2835" s="79"/>
      <c r="J2835" s="79"/>
      <c r="K2835" s="37"/>
      <c r="L2835" s="1"/>
    </row>
    <row r="2836" spans="1:12" x14ac:dyDescent="0.25">
      <c r="A2836" s="243">
        <v>44470</v>
      </c>
      <c r="B2836" s="37" t="s">
        <v>282</v>
      </c>
      <c r="C2836" s="69" t="s">
        <v>224</v>
      </c>
      <c r="D2836" s="65">
        <v>44473</v>
      </c>
      <c r="E2836" s="61" t="s">
        <v>76</v>
      </c>
      <c r="F2836" s="37" t="s">
        <v>1718</v>
      </c>
      <c r="G2836" s="37"/>
      <c r="H2836" s="79">
        <v>23000</v>
      </c>
      <c r="I2836" s="79"/>
      <c r="J2836" s="79"/>
      <c r="K2836" s="37"/>
      <c r="L2836" s="1"/>
    </row>
    <row r="2837" spans="1:12" x14ac:dyDescent="0.25">
      <c r="A2837" s="243">
        <v>44470</v>
      </c>
      <c r="B2837" s="37" t="s">
        <v>282</v>
      </c>
      <c r="C2837" s="69" t="s">
        <v>224</v>
      </c>
      <c r="D2837" s="65">
        <v>44474</v>
      </c>
      <c r="E2837" s="61" t="s">
        <v>76</v>
      </c>
      <c r="F2837" s="37" t="s">
        <v>4</v>
      </c>
      <c r="G2837" s="37"/>
      <c r="H2837" s="79">
        <v>23000</v>
      </c>
      <c r="I2837" s="79"/>
      <c r="J2837" s="79"/>
      <c r="K2837" s="37"/>
      <c r="L2837" s="1"/>
    </row>
    <row r="2838" spans="1:12" x14ac:dyDescent="0.25">
      <c r="A2838" s="243">
        <v>44470</v>
      </c>
      <c r="B2838" s="37" t="s">
        <v>282</v>
      </c>
      <c r="C2838" s="69" t="s">
        <v>224</v>
      </c>
      <c r="D2838" s="65">
        <v>44475</v>
      </c>
      <c r="E2838" s="61" t="s">
        <v>76</v>
      </c>
      <c r="F2838" s="37" t="s">
        <v>198</v>
      </c>
      <c r="G2838" s="37"/>
      <c r="H2838" s="79">
        <v>23000</v>
      </c>
      <c r="I2838" s="79"/>
      <c r="J2838" s="79"/>
      <c r="K2838" s="37"/>
      <c r="L2838" s="1"/>
    </row>
    <row r="2839" spans="1:12" x14ac:dyDescent="0.25">
      <c r="A2839" s="243">
        <v>44470</v>
      </c>
      <c r="B2839" s="37" t="s">
        <v>282</v>
      </c>
      <c r="C2839" s="69" t="s">
        <v>224</v>
      </c>
      <c r="D2839" s="65">
        <v>44475</v>
      </c>
      <c r="E2839" s="61" t="s">
        <v>76</v>
      </c>
      <c r="F2839" s="37" t="s">
        <v>6</v>
      </c>
      <c r="G2839" s="37"/>
      <c r="H2839" s="79">
        <v>23000</v>
      </c>
      <c r="I2839" s="79"/>
      <c r="J2839" s="79"/>
      <c r="K2839" s="37"/>
      <c r="L2839" s="1"/>
    </row>
    <row r="2840" spans="1:12" x14ac:dyDescent="0.25">
      <c r="A2840" s="243">
        <v>44470</v>
      </c>
      <c r="B2840" s="37" t="s">
        <v>282</v>
      </c>
      <c r="C2840" s="69" t="s">
        <v>224</v>
      </c>
      <c r="D2840" s="65">
        <v>44475</v>
      </c>
      <c r="E2840" s="61" t="s">
        <v>76</v>
      </c>
      <c r="F2840" s="37" t="s">
        <v>254</v>
      </c>
      <c r="G2840" s="37"/>
      <c r="H2840" s="79">
        <v>69000</v>
      </c>
      <c r="I2840" s="79"/>
      <c r="J2840" s="79"/>
      <c r="K2840" s="37"/>
      <c r="L2840" s="1"/>
    </row>
    <row r="2841" spans="1:12" x14ac:dyDescent="0.25">
      <c r="A2841" s="243">
        <v>44470</v>
      </c>
      <c r="B2841" s="37" t="s">
        <v>282</v>
      </c>
      <c r="C2841" s="69" t="s">
        <v>224</v>
      </c>
      <c r="D2841" s="65">
        <v>44476</v>
      </c>
      <c r="E2841" s="61" t="s">
        <v>76</v>
      </c>
      <c r="F2841" s="37" t="s">
        <v>1729</v>
      </c>
      <c r="G2841" s="37" t="s">
        <v>1751</v>
      </c>
      <c r="H2841" s="79">
        <v>150115</v>
      </c>
      <c r="I2841" s="79"/>
      <c r="J2841" s="79"/>
      <c r="K2841" s="37"/>
      <c r="L2841" s="1"/>
    </row>
    <row r="2842" spans="1:12" x14ac:dyDescent="0.25">
      <c r="A2842" s="243">
        <v>44470</v>
      </c>
      <c r="B2842" s="37" t="s">
        <v>282</v>
      </c>
      <c r="C2842" s="69" t="s">
        <v>224</v>
      </c>
      <c r="D2842" s="65">
        <v>44476</v>
      </c>
      <c r="E2842" s="61" t="s">
        <v>76</v>
      </c>
      <c r="F2842" s="37" t="s">
        <v>376</v>
      </c>
      <c r="G2842" s="37"/>
      <c r="H2842" s="79">
        <v>23000</v>
      </c>
      <c r="I2842" s="79"/>
      <c r="J2842" s="79"/>
      <c r="K2842" s="37"/>
      <c r="L2842" s="1"/>
    </row>
    <row r="2843" spans="1:12" x14ac:dyDescent="0.25">
      <c r="A2843" s="243">
        <v>44470</v>
      </c>
      <c r="B2843" s="37" t="s">
        <v>282</v>
      </c>
      <c r="C2843" s="69" t="s">
        <v>224</v>
      </c>
      <c r="D2843" s="65">
        <v>44476</v>
      </c>
      <c r="E2843" s="61" t="s">
        <v>239</v>
      </c>
      <c r="F2843" s="37" t="s">
        <v>1731</v>
      </c>
      <c r="G2843" s="37"/>
      <c r="H2843" s="79">
        <v>23100</v>
      </c>
      <c r="I2843" s="79"/>
      <c r="J2843" s="79"/>
      <c r="K2843" s="37"/>
      <c r="L2843" s="1"/>
    </row>
    <row r="2844" spans="1:12" x14ac:dyDescent="0.25">
      <c r="A2844" s="243">
        <v>44470</v>
      </c>
      <c r="B2844" s="37" t="s">
        <v>282</v>
      </c>
      <c r="C2844" s="69" t="s">
        <v>224</v>
      </c>
      <c r="D2844" s="65">
        <v>44477</v>
      </c>
      <c r="E2844" s="61" t="s">
        <v>76</v>
      </c>
      <c r="F2844" s="37" t="s">
        <v>426</v>
      </c>
      <c r="G2844" s="37"/>
      <c r="H2844" s="79">
        <v>200117</v>
      </c>
      <c r="I2844" s="79"/>
      <c r="J2844" s="79"/>
      <c r="K2844" s="37"/>
      <c r="L2844" s="1"/>
    </row>
    <row r="2845" spans="1:12" x14ac:dyDescent="0.25">
      <c r="A2845" s="243">
        <v>44470</v>
      </c>
      <c r="B2845" s="37" t="s">
        <v>282</v>
      </c>
      <c r="C2845" s="69" t="s">
        <v>224</v>
      </c>
      <c r="D2845" s="65">
        <v>44477</v>
      </c>
      <c r="E2845" s="61" t="s">
        <v>76</v>
      </c>
      <c r="F2845" s="37" t="s">
        <v>383</v>
      </c>
      <c r="G2845" s="37"/>
      <c r="H2845" s="79">
        <v>46006</v>
      </c>
      <c r="I2845" s="79"/>
      <c r="J2845" s="79"/>
      <c r="K2845" s="37"/>
      <c r="L2845" s="1"/>
    </row>
    <row r="2846" spans="1:12" x14ac:dyDescent="0.25">
      <c r="A2846" s="243">
        <v>44470</v>
      </c>
      <c r="B2846" s="37" t="s">
        <v>282</v>
      </c>
      <c r="C2846" s="69" t="s">
        <v>224</v>
      </c>
      <c r="D2846" s="65">
        <v>44481</v>
      </c>
      <c r="E2846" s="61" t="s">
        <v>76</v>
      </c>
      <c r="F2846" s="37" t="s">
        <v>1677</v>
      </c>
      <c r="G2846" s="37"/>
      <c r="H2846" s="79">
        <v>23000</v>
      </c>
      <c r="I2846" s="79"/>
      <c r="J2846" s="79"/>
      <c r="K2846" s="37"/>
      <c r="L2846" s="1"/>
    </row>
    <row r="2847" spans="1:12" x14ac:dyDescent="0.25">
      <c r="A2847" s="243">
        <v>44470</v>
      </c>
      <c r="B2847" s="37" t="s">
        <v>282</v>
      </c>
      <c r="C2847" s="69" t="s">
        <v>224</v>
      </c>
      <c r="D2847" s="65">
        <v>44481</v>
      </c>
      <c r="E2847" s="61" t="s">
        <v>76</v>
      </c>
      <c r="F2847" s="37" t="s">
        <v>199</v>
      </c>
      <c r="G2847" s="37"/>
      <c r="H2847" s="79">
        <v>220038</v>
      </c>
      <c r="I2847" s="79"/>
      <c r="J2847" s="79"/>
      <c r="K2847" s="37"/>
      <c r="L2847" s="1"/>
    </row>
    <row r="2848" spans="1:12" x14ac:dyDescent="0.25">
      <c r="A2848" s="243">
        <v>44470</v>
      </c>
      <c r="B2848" s="37" t="s">
        <v>282</v>
      </c>
      <c r="C2848" s="69" t="s">
        <v>224</v>
      </c>
      <c r="D2848" s="65">
        <v>44484</v>
      </c>
      <c r="E2848" s="61" t="s">
        <v>76</v>
      </c>
      <c r="F2848" s="37" t="s">
        <v>140</v>
      </c>
      <c r="G2848" s="37"/>
      <c r="H2848" s="79">
        <v>23096</v>
      </c>
      <c r="I2848" s="79"/>
      <c r="J2848" s="79"/>
      <c r="K2848" s="37"/>
      <c r="L2848" s="1"/>
    </row>
    <row r="2849" spans="1:12" x14ac:dyDescent="0.25">
      <c r="A2849" s="243">
        <v>44470</v>
      </c>
      <c r="B2849" s="37" t="s">
        <v>282</v>
      </c>
      <c r="C2849" s="69" t="s">
        <v>224</v>
      </c>
      <c r="D2849" s="65">
        <v>44484</v>
      </c>
      <c r="E2849" s="61" t="s">
        <v>76</v>
      </c>
      <c r="F2849" s="37" t="s">
        <v>207</v>
      </c>
      <c r="G2849" s="37"/>
      <c r="H2849" s="79">
        <v>23025</v>
      </c>
      <c r="I2849" s="79"/>
      <c r="J2849" s="79"/>
      <c r="K2849" s="37"/>
      <c r="L2849" s="1"/>
    </row>
    <row r="2850" spans="1:12" x14ac:dyDescent="0.25">
      <c r="A2850" s="243">
        <v>44470</v>
      </c>
      <c r="B2850" s="37" t="s">
        <v>282</v>
      </c>
      <c r="C2850" s="69" t="s">
        <v>224</v>
      </c>
      <c r="D2850" s="65">
        <v>44487</v>
      </c>
      <c r="E2850" s="61" t="s">
        <v>76</v>
      </c>
      <c r="F2850" s="37" t="s">
        <v>1251</v>
      </c>
      <c r="G2850" s="37"/>
      <c r="H2850" s="79">
        <v>253000</v>
      </c>
      <c r="I2850" s="79"/>
      <c r="J2850" s="79"/>
      <c r="K2850" s="37"/>
      <c r="L2850" s="1"/>
    </row>
    <row r="2851" spans="1:12" x14ac:dyDescent="0.25">
      <c r="A2851" s="243">
        <v>44470</v>
      </c>
      <c r="B2851" s="37" t="s">
        <v>282</v>
      </c>
      <c r="C2851" s="69" t="s">
        <v>224</v>
      </c>
      <c r="D2851" s="65">
        <v>44487</v>
      </c>
      <c r="E2851" s="61" t="s">
        <v>76</v>
      </c>
      <c r="F2851" s="37" t="s">
        <v>315</v>
      </c>
      <c r="G2851" s="37"/>
      <c r="H2851" s="79">
        <v>69000</v>
      </c>
      <c r="I2851" s="79"/>
      <c r="J2851" s="79"/>
      <c r="K2851" s="37"/>
      <c r="L2851" s="1"/>
    </row>
    <row r="2852" spans="1:12" x14ac:dyDescent="0.25">
      <c r="A2852" s="243">
        <v>44470</v>
      </c>
      <c r="B2852" s="37" t="s">
        <v>282</v>
      </c>
      <c r="C2852" s="69" t="s">
        <v>224</v>
      </c>
      <c r="D2852" s="65">
        <v>44487</v>
      </c>
      <c r="E2852" s="61" t="s">
        <v>76</v>
      </c>
      <c r="F2852" s="37" t="s">
        <v>417</v>
      </c>
      <c r="G2852" s="37"/>
      <c r="H2852" s="79">
        <v>23000</v>
      </c>
      <c r="I2852" s="79"/>
      <c r="J2852" s="79"/>
      <c r="K2852" s="37"/>
      <c r="L2852" s="1"/>
    </row>
    <row r="2853" spans="1:12" x14ac:dyDescent="0.25">
      <c r="A2853" s="243">
        <v>44470</v>
      </c>
      <c r="B2853" s="37" t="s">
        <v>282</v>
      </c>
      <c r="C2853" s="69" t="s">
        <v>224</v>
      </c>
      <c r="D2853" s="65">
        <v>44488</v>
      </c>
      <c r="E2853" s="61" t="s">
        <v>76</v>
      </c>
      <c r="F2853" s="37" t="s">
        <v>635</v>
      </c>
      <c r="G2853" s="37"/>
      <c r="H2853" s="79">
        <v>23000</v>
      </c>
      <c r="I2853" s="79"/>
      <c r="J2853" s="79"/>
      <c r="K2853" s="37"/>
      <c r="L2853" s="1"/>
    </row>
    <row r="2854" spans="1:12" x14ac:dyDescent="0.25">
      <c r="A2854" s="243">
        <v>44470</v>
      </c>
      <c r="B2854" s="37" t="s">
        <v>282</v>
      </c>
      <c r="C2854" s="69" t="s">
        <v>224</v>
      </c>
      <c r="D2854" s="65">
        <v>44489</v>
      </c>
      <c r="E2854" s="61" t="s">
        <v>76</v>
      </c>
      <c r="F2854" s="37" t="s">
        <v>1696</v>
      </c>
      <c r="G2854" s="37"/>
      <c r="H2854" s="79">
        <v>23000</v>
      </c>
      <c r="I2854" s="79"/>
      <c r="J2854" s="79"/>
      <c r="K2854" s="37"/>
      <c r="L2854" s="1"/>
    </row>
    <row r="2855" spans="1:12" x14ac:dyDescent="0.25">
      <c r="A2855" s="243">
        <v>44470</v>
      </c>
      <c r="B2855" s="37" t="s">
        <v>282</v>
      </c>
      <c r="C2855" s="69" t="s">
        <v>224</v>
      </c>
      <c r="D2855" s="65">
        <v>44489</v>
      </c>
      <c r="E2855" s="61" t="s">
        <v>76</v>
      </c>
      <c r="F2855" s="37" t="s">
        <v>146</v>
      </c>
      <c r="G2855" s="37"/>
      <c r="H2855" s="79">
        <v>115000</v>
      </c>
      <c r="I2855" s="79"/>
      <c r="J2855" s="79"/>
      <c r="K2855" s="37"/>
      <c r="L2855" s="1"/>
    </row>
    <row r="2856" spans="1:12" x14ac:dyDescent="0.25">
      <c r="A2856" s="243">
        <v>44470</v>
      </c>
      <c r="B2856" s="37" t="s">
        <v>282</v>
      </c>
      <c r="C2856" s="69" t="s">
        <v>224</v>
      </c>
      <c r="D2856" s="65">
        <v>44491</v>
      </c>
      <c r="E2856" s="61" t="s">
        <v>76</v>
      </c>
      <c r="F2856" s="37" t="s">
        <v>127</v>
      </c>
      <c r="G2856" s="37"/>
      <c r="H2856" s="79">
        <v>23113</v>
      </c>
      <c r="I2856" s="79"/>
      <c r="J2856" s="79"/>
      <c r="K2856" s="37"/>
      <c r="L2856" s="1"/>
    </row>
    <row r="2857" spans="1:12" x14ac:dyDescent="0.25">
      <c r="A2857" s="243">
        <v>44470</v>
      </c>
      <c r="B2857" s="37" t="s">
        <v>282</v>
      </c>
      <c r="C2857" s="69" t="s">
        <v>224</v>
      </c>
      <c r="D2857" s="65">
        <v>44491</v>
      </c>
      <c r="E2857" s="61" t="s">
        <v>76</v>
      </c>
      <c r="F2857" s="37" t="s">
        <v>18</v>
      </c>
      <c r="G2857" s="37"/>
      <c r="H2857" s="79">
        <v>23080</v>
      </c>
      <c r="I2857" s="79"/>
      <c r="J2857" s="79"/>
      <c r="K2857" s="37"/>
      <c r="L2857" s="1"/>
    </row>
    <row r="2858" spans="1:12" x14ac:dyDescent="0.25">
      <c r="A2858" s="243">
        <v>44470</v>
      </c>
      <c r="B2858" s="37" t="s">
        <v>282</v>
      </c>
      <c r="C2858" s="69" t="s">
        <v>224</v>
      </c>
      <c r="D2858" s="65">
        <v>44494</v>
      </c>
      <c r="E2858" s="61" t="s">
        <v>76</v>
      </c>
      <c r="F2858" s="37" t="s">
        <v>11</v>
      </c>
      <c r="G2858" s="37"/>
      <c r="H2858" s="79">
        <v>100000</v>
      </c>
      <c r="I2858" s="79"/>
      <c r="J2858" s="79"/>
      <c r="K2858" s="37"/>
      <c r="L2858" s="1"/>
    </row>
    <row r="2859" spans="1:12" x14ac:dyDescent="0.25">
      <c r="A2859" s="243">
        <v>44470</v>
      </c>
      <c r="B2859" s="37" t="s">
        <v>282</v>
      </c>
      <c r="C2859" s="69" t="s">
        <v>224</v>
      </c>
      <c r="D2859" s="65">
        <v>44494</v>
      </c>
      <c r="E2859" s="61" t="s">
        <v>76</v>
      </c>
      <c r="F2859" s="37" t="s">
        <v>413</v>
      </c>
      <c r="G2859" s="37"/>
      <c r="H2859" s="79">
        <v>46000</v>
      </c>
      <c r="I2859" s="79"/>
      <c r="J2859" s="79"/>
      <c r="K2859" s="37"/>
      <c r="L2859" s="1"/>
    </row>
    <row r="2860" spans="1:12" x14ac:dyDescent="0.25">
      <c r="A2860" s="243">
        <v>44470</v>
      </c>
      <c r="B2860" s="37" t="s">
        <v>282</v>
      </c>
      <c r="C2860" s="69" t="s">
        <v>224</v>
      </c>
      <c r="D2860" s="65">
        <v>44494</v>
      </c>
      <c r="E2860" s="61" t="s">
        <v>76</v>
      </c>
      <c r="F2860" s="37" t="s">
        <v>201</v>
      </c>
      <c r="G2860" s="37"/>
      <c r="H2860" s="79">
        <v>23000</v>
      </c>
      <c r="I2860" s="79"/>
      <c r="J2860" s="79"/>
      <c r="K2860" s="37"/>
      <c r="L2860" s="1"/>
    </row>
    <row r="2861" spans="1:12" x14ac:dyDescent="0.25">
      <c r="A2861" s="243">
        <v>44470</v>
      </c>
      <c r="B2861" s="37" t="s">
        <v>282</v>
      </c>
      <c r="C2861" s="69" t="s">
        <v>224</v>
      </c>
      <c r="D2861" s="65">
        <v>44494</v>
      </c>
      <c r="E2861" s="61" t="s">
        <v>76</v>
      </c>
      <c r="F2861" s="37" t="s">
        <v>93</v>
      </c>
      <c r="G2861" s="37"/>
      <c r="H2861" s="79">
        <v>23000</v>
      </c>
      <c r="I2861" s="79"/>
      <c r="J2861" s="79"/>
      <c r="K2861" s="37"/>
      <c r="L2861" s="1"/>
    </row>
    <row r="2862" spans="1:12" x14ac:dyDescent="0.25">
      <c r="A2862" s="243">
        <v>44470</v>
      </c>
      <c r="B2862" s="37" t="s">
        <v>282</v>
      </c>
      <c r="C2862" s="69" t="s">
        <v>224</v>
      </c>
      <c r="D2862" s="65">
        <v>44494</v>
      </c>
      <c r="E2862" s="61" t="s">
        <v>76</v>
      </c>
      <c r="F2862" s="37" t="s">
        <v>32</v>
      </c>
      <c r="G2862" s="37"/>
      <c r="H2862" s="79">
        <v>69000</v>
      </c>
      <c r="I2862" s="79"/>
      <c r="J2862" s="79"/>
      <c r="K2862" s="37"/>
      <c r="L2862" s="1"/>
    </row>
    <row r="2863" spans="1:12" x14ac:dyDescent="0.25">
      <c r="A2863" s="243">
        <v>44470</v>
      </c>
      <c r="B2863" s="37" t="s">
        <v>282</v>
      </c>
      <c r="C2863" s="69" t="s">
        <v>224</v>
      </c>
      <c r="D2863" s="65">
        <v>44494</v>
      </c>
      <c r="E2863" s="61" t="s">
        <v>76</v>
      </c>
      <c r="F2863" s="37" t="s">
        <v>800</v>
      </c>
      <c r="G2863" s="37"/>
      <c r="H2863" s="79">
        <v>483000</v>
      </c>
      <c r="I2863" s="79"/>
      <c r="J2863" s="79"/>
      <c r="K2863" s="37"/>
      <c r="L2863" s="1"/>
    </row>
    <row r="2864" spans="1:12" x14ac:dyDescent="0.25">
      <c r="A2864" s="243">
        <v>44470</v>
      </c>
      <c r="B2864" s="37" t="s">
        <v>282</v>
      </c>
      <c r="C2864" s="69" t="s">
        <v>224</v>
      </c>
      <c r="D2864" s="65">
        <v>44494</v>
      </c>
      <c r="E2864" s="61" t="s">
        <v>76</v>
      </c>
      <c r="F2864" s="37" t="s">
        <v>9</v>
      </c>
      <c r="G2864" s="37"/>
      <c r="H2864" s="79">
        <v>23000</v>
      </c>
      <c r="I2864" s="79"/>
      <c r="J2864" s="79"/>
      <c r="K2864" s="37"/>
      <c r="L2864" s="1"/>
    </row>
    <row r="2865" spans="1:12" x14ac:dyDescent="0.25">
      <c r="A2865" s="243">
        <v>44470</v>
      </c>
      <c r="B2865" s="37" t="s">
        <v>282</v>
      </c>
      <c r="C2865" s="69" t="s">
        <v>224</v>
      </c>
      <c r="D2865" s="65">
        <v>44494</v>
      </c>
      <c r="E2865" s="61" t="s">
        <v>76</v>
      </c>
      <c r="F2865" s="37" t="s">
        <v>131</v>
      </c>
      <c r="G2865" s="37"/>
      <c r="H2865" s="79">
        <v>23000</v>
      </c>
      <c r="I2865" s="79"/>
      <c r="J2865" s="79"/>
      <c r="K2865" s="37"/>
      <c r="L2865" s="1"/>
    </row>
    <row r="2866" spans="1:12" x14ac:dyDescent="0.25">
      <c r="A2866" s="243">
        <v>44470</v>
      </c>
      <c r="B2866" s="37" t="s">
        <v>282</v>
      </c>
      <c r="C2866" s="69" t="s">
        <v>224</v>
      </c>
      <c r="D2866" s="65">
        <v>44494</v>
      </c>
      <c r="E2866" s="61" t="s">
        <v>76</v>
      </c>
      <c r="F2866" s="37" t="s">
        <v>13</v>
      </c>
      <c r="G2866" s="37"/>
      <c r="H2866" s="79">
        <v>23000</v>
      </c>
      <c r="I2866" s="79"/>
      <c r="J2866" s="79"/>
      <c r="K2866" s="37"/>
      <c r="L2866" s="1"/>
    </row>
    <row r="2867" spans="1:12" x14ac:dyDescent="0.25">
      <c r="A2867" s="243">
        <v>44470</v>
      </c>
      <c r="B2867" s="37" t="s">
        <v>282</v>
      </c>
      <c r="C2867" s="69" t="s">
        <v>224</v>
      </c>
      <c r="D2867" s="65">
        <v>44494</v>
      </c>
      <c r="E2867" s="61" t="s">
        <v>76</v>
      </c>
      <c r="F2867" s="37" t="s">
        <v>505</v>
      </c>
      <c r="G2867" s="37"/>
      <c r="H2867" s="79">
        <v>46000</v>
      </c>
      <c r="I2867" s="79"/>
      <c r="J2867" s="79"/>
      <c r="K2867" s="37"/>
      <c r="L2867" s="1"/>
    </row>
    <row r="2868" spans="1:12" x14ac:dyDescent="0.25">
      <c r="A2868" s="243">
        <v>44470</v>
      </c>
      <c r="B2868" s="37" t="s">
        <v>282</v>
      </c>
      <c r="C2868" s="69" t="s">
        <v>224</v>
      </c>
      <c r="D2868" s="65">
        <v>44494</v>
      </c>
      <c r="E2868" s="61" t="s">
        <v>76</v>
      </c>
      <c r="F2868" s="37" t="s">
        <v>1446</v>
      </c>
      <c r="G2868" s="37"/>
      <c r="H2868" s="79">
        <v>23102</v>
      </c>
      <c r="I2868" s="79"/>
      <c r="J2868" s="79"/>
      <c r="K2868" s="37"/>
      <c r="L2868" s="1"/>
    </row>
    <row r="2869" spans="1:12" x14ac:dyDescent="0.25">
      <c r="A2869" s="243">
        <v>44470</v>
      </c>
      <c r="B2869" s="37" t="s">
        <v>282</v>
      </c>
      <c r="C2869" s="69" t="s">
        <v>224</v>
      </c>
      <c r="D2869" s="65">
        <v>44494</v>
      </c>
      <c r="E2869" s="61" t="s">
        <v>76</v>
      </c>
      <c r="F2869" s="37" t="s">
        <v>1446</v>
      </c>
      <c r="G2869" s="37"/>
      <c r="H2869" s="79">
        <v>23102</v>
      </c>
      <c r="I2869" s="79"/>
      <c r="J2869" s="79"/>
      <c r="K2869" s="37"/>
      <c r="L2869" s="1"/>
    </row>
    <row r="2870" spans="1:12" x14ac:dyDescent="0.25">
      <c r="A2870" s="243">
        <v>44470</v>
      </c>
      <c r="B2870" s="37" t="s">
        <v>282</v>
      </c>
      <c r="C2870" s="69" t="s">
        <v>224</v>
      </c>
      <c r="D2870" s="65">
        <v>44494</v>
      </c>
      <c r="E2870" s="61" t="s">
        <v>76</v>
      </c>
      <c r="F2870" s="37" t="s">
        <v>1732</v>
      </c>
      <c r="G2870" s="37"/>
      <c r="H2870" s="79">
        <v>342880</v>
      </c>
      <c r="I2870" s="79"/>
      <c r="J2870" s="79"/>
      <c r="K2870" s="37"/>
      <c r="L2870" s="1"/>
    </row>
    <row r="2871" spans="1:12" x14ac:dyDescent="0.25">
      <c r="A2871" s="243">
        <v>44470</v>
      </c>
      <c r="B2871" s="37" t="s">
        <v>282</v>
      </c>
      <c r="C2871" s="69" t="s">
        <v>224</v>
      </c>
      <c r="D2871" s="65">
        <v>44495</v>
      </c>
      <c r="E2871" s="61" t="s">
        <v>76</v>
      </c>
      <c r="F2871" s="37" t="s">
        <v>1652</v>
      </c>
      <c r="G2871" s="37"/>
      <c r="H2871" s="79">
        <v>23000</v>
      </c>
      <c r="I2871" s="79"/>
      <c r="J2871" s="79"/>
      <c r="K2871" s="37"/>
      <c r="L2871" s="1"/>
    </row>
    <row r="2872" spans="1:12" x14ac:dyDescent="0.25">
      <c r="A2872" s="243">
        <v>44470</v>
      </c>
      <c r="B2872" s="37" t="s">
        <v>282</v>
      </c>
      <c r="C2872" s="69" t="s">
        <v>224</v>
      </c>
      <c r="D2872" s="65">
        <v>44495</v>
      </c>
      <c r="E2872" s="61" t="s">
        <v>76</v>
      </c>
      <c r="F2872" s="37" t="s">
        <v>1653</v>
      </c>
      <c r="G2872" s="37"/>
      <c r="H2872" s="79">
        <v>23000</v>
      </c>
      <c r="I2872" s="79"/>
      <c r="J2872" s="79"/>
      <c r="K2872" s="37"/>
      <c r="L2872" s="1"/>
    </row>
    <row r="2873" spans="1:12" x14ac:dyDescent="0.25">
      <c r="A2873" s="243">
        <v>44470</v>
      </c>
      <c r="B2873" s="37" t="s">
        <v>282</v>
      </c>
      <c r="C2873" s="69" t="s">
        <v>224</v>
      </c>
      <c r="D2873" s="65">
        <v>44496</v>
      </c>
      <c r="E2873" s="61" t="s">
        <v>76</v>
      </c>
      <c r="F2873" s="37" t="s">
        <v>416</v>
      </c>
      <c r="G2873" s="37"/>
      <c r="H2873" s="79">
        <v>362000</v>
      </c>
      <c r="I2873" s="79"/>
      <c r="J2873" s="79"/>
      <c r="K2873" s="37"/>
      <c r="L2873" s="1"/>
    </row>
    <row r="2874" spans="1:12" x14ac:dyDescent="0.25">
      <c r="A2874" s="243">
        <v>44470</v>
      </c>
      <c r="B2874" s="37" t="s">
        <v>282</v>
      </c>
      <c r="C2874" s="69" t="s">
        <v>224</v>
      </c>
      <c r="D2874" s="65">
        <v>44496</v>
      </c>
      <c r="E2874" s="61" t="s">
        <v>76</v>
      </c>
      <c r="F2874" s="37" t="s">
        <v>21</v>
      </c>
      <c r="G2874" s="37"/>
      <c r="H2874" s="79">
        <v>37609</v>
      </c>
      <c r="I2874" s="79"/>
      <c r="J2874" s="79"/>
      <c r="K2874" s="37"/>
      <c r="L2874" s="1"/>
    </row>
    <row r="2875" spans="1:12" x14ac:dyDescent="0.25">
      <c r="A2875" s="243">
        <v>44470</v>
      </c>
      <c r="B2875" s="37" t="s">
        <v>282</v>
      </c>
      <c r="C2875" s="69" t="s">
        <v>224</v>
      </c>
      <c r="D2875" s="65">
        <v>44496</v>
      </c>
      <c r="E2875" s="61" t="s">
        <v>76</v>
      </c>
      <c r="F2875" s="37" t="s">
        <v>1462</v>
      </c>
      <c r="G2875" s="37"/>
      <c r="H2875" s="79">
        <v>23000</v>
      </c>
      <c r="I2875" s="79"/>
      <c r="J2875" s="79"/>
      <c r="K2875" s="37"/>
      <c r="L2875" s="1"/>
    </row>
    <row r="2876" spans="1:12" x14ac:dyDescent="0.25">
      <c r="A2876" s="243">
        <v>44470</v>
      </c>
      <c r="B2876" s="37" t="s">
        <v>282</v>
      </c>
      <c r="C2876" s="69" t="s">
        <v>224</v>
      </c>
      <c r="D2876" s="65">
        <v>44497</v>
      </c>
      <c r="E2876" s="61" t="s">
        <v>76</v>
      </c>
      <c r="F2876" s="37" t="s">
        <v>430</v>
      </c>
      <c r="G2876" s="37"/>
      <c r="H2876" s="79">
        <v>23000</v>
      </c>
      <c r="I2876" s="79"/>
      <c r="J2876" s="79"/>
      <c r="K2876" s="37"/>
      <c r="L2876" s="1"/>
    </row>
    <row r="2877" spans="1:12" x14ac:dyDescent="0.25">
      <c r="A2877" s="243">
        <v>44470</v>
      </c>
      <c r="B2877" s="37" t="s">
        <v>282</v>
      </c>
      <c r="C2877" s="69" t="s">
        <v>224</v>
      </c>
      <c r="D2877" s="65">
        <v>44497</v>
      </c>
      <c r="E2877" s="61" t="s">
        <v>76</v>
      </c>
      <c r="F2877" s="37" t="s">
        <v>3</v>
      </c>
      <c r="G2877" s="37"/>
      <c r="H2877" s="79">
        <v>23000</v>
      </c>
      <c r="I2877" s="79"/>
      <c r="J2877" s="79"/>
      <c r="K2877" s="37"/>
      <c r="L2877" s="1"/>
    </row>
    <row r="2878" spans="1:12" x14ac:dyDescent="0.25">
      <c r="A2878" s="243">
        <v>44470</v>
      </c>
      <c r="B2878" s="37" t="s">
        <v>282</v>
      </c>
      <c r="C2878" s="69" t="s">
        <v>224</v>
      </c>
      <c r="D2878" s="65">
        <v>44498</v>
      </c>
      <c r="E2878" s="61" t="s">
        <v>76</v>
      </c>
      <c r="F2878" s="37" t="s">
        <v>198</v>
      </c>
      <c r="G2878" s="37"/>
      <c r="H2878" s="79">
        <v>23000</v>
      </c>
      <c r="I2878" s="79"/>
      <c r="J2878" s="79"/>
      <c r="K2878" s="37"/>
      <c r="L2878" s="1"/>
    </row>
    <row r="2879" spans="1:12" x14ac:dyDescent="0.25">
      <c r="A2879" s="243">
        <v>44470</v>
      </c>
      <c r="B2879" s="37" t="s">
        <v>282</v>
      </c>
      <c r="C2879" s="69" t="s">
        <v>224</v>
      </c>
      <c r="D2879" s="65">
        <v>44498</v>
      </c>
      <c r="E2879" s="61" t="s">
        <v>239</v>
      </c>
      <c r="F2879" s="37" t="s">
        <v>77</v>
      </c>
      <c r="G2879" s="37"/>
      <c r="H2879" s="79">
        <v>46000</v>
      </c>
      <c r="I2879" s="79"/>
      <c r="J2879" s="79"/>
      <c r="K2879" s="37"/>
      <c r="L2879" s="1"/>
    </row>
    <row r="2880" spans="1:12" x14ac:dyDescent="0.25">
      <c r="A2880" s="167">
        <v>44470</v>
      </c>
      <c r="B2880" s="168" t="s">
        <v>282</v>
      </c>
      <c r="C2880" s="167" t="s">
        <v>224</v>
      </c>
      <c r="D2880" s="169">
        <v>44498</v>
      </c>
      <c r="E2880" s="266" t="s">
        <v>76</v>
      </c>
      <c r="F2880" s="168" t="s">
        <v>14</v>
      </c>
      <c r="G2880" s="168"/>
      <c r="H2880" s="170">
        <v>23000</v>
      </c>
      <c r="I2880" s="170"/>
      <c r="J2880" s="170"/>
      <c r="K2880" s="168"/>
      <c r="L2880" s="170"/>
    </row>
    <row r="2881" spans="1:12" x14ac:dyDescent="0.25">
      <c r="A2881" s="243">
        <v>44501</v>
      </c>
      <c r="B2881" s="37" t="s">
        <v>282</v>
      </c>
      <c r="C2881" s="69" t="s">
        <v>224</v>
      </c>
      <c r="D2881" s="65">
        <v>44502</v>
      </c>
      <c r="E2881" s="61" t="s">
        <v>76</v>
      </c>
      <c r="F2881" s="37" t="s">
        <v>1733</v>
      </c>
      <c r="G2881" s="37"/>
      <c r="H2881" s="79">
        <v>23000</v>
      </c>
      <c r="I2881" s="79"/>
      <c r="J2881" s="79"/>
      <c r="K2881" s="37"/>
      <c r="L2881" s="1"/>
    </row>
    <row r="2882" spans="1:12" x14ac:dyDescent="0.25">
      <c r="A2882" s="243">
        <v>44501</v>
      </c>
      <c r="B2882" s="37" t="s">
        <v>282</v>
      </c>
      <c r="C2882" s="69" t="s">
        <v>224</v>
      </c>
      <c r="D2882" s="65">
        <v>44502</v>
      </c>
      <c r="E2882" s="61" t="s">
        <v>76</v>
      </c>
      <c r="F2882" s="37" t="s">
        <v>983</v>
      </c>
      <c r="G2882" s="37"/>
      <c r="H2882" s="79">
        <v>70000</v>
      </c>
      <c r="I2882" s="79"/>
      <c r="J2882" s="79"/>
      <c r="K2882" s="37"/>
      <c r="L2882" s="1"/>
    </row>
    <row r="2883" spans="1:12" x14ac:dyDescent="0.25">
      <c r="A2883" s="243">
        <v>44501</v>
      </c>
      <c r="B2883" s="37" t="s">
        <v>282</v>
      </c>
      <c r="C2883" s="69" t="s">
        <v>224</v>
      </c>
      <c r="D2883" s="65">
        <v>44502</v>
      </c>
      <c r="E2883" s="61" t="s">
        <v>76</v>
      </c>
      <c r="F2883" s="37" t="s">
        <v>417</v>
      </c>
      <c r="G2883" s="37"/>
      <c r="H2883" s="79">
        <v>23000</v>
      </c>
      <c r="I2883" s="79"/>
      <c r="J2883" s="79"/>
      <c r="K2883" s="37"/>
      <c r="L2883" s="1"/>
    </row>
    <row r="2884" spans="1:12" x14ac:dyDescent="0.25">
      <c r="A2884" s="243">
        <v>44501</v>
      </c>
      <c r="B2884" s="37" t="s">
        <v>282</v>
      </c>
      <c r="C2884" s="69" t="s">
        <v>224</v>
      </c>
      <c r="D2884" s="65">
        <v>44502</v>
      </c>
      <c r="E2884" s="61" t="s">
        <v>76</v>
      </c>
      <c r="F2884" s="37" t="s">
        <v>313</v>
      </c>
      <c r="G2884" s="37"/>
      <c r="H2884" s="79">
        <v>23000</v>
      </c>
      <c r="I2884" s="79"/>
      <c r="J2884" s="79"/>
      <c r="K2884" s="37"/>
      <c r="L2884" s="1"/>
    </row>
    <row r="2885" spans="1:12" x14ac:dyDescent="0.25">
      <c r="A2885" s="243">
        <v>44501</v>
      </c>
      <c r="B2885" s="37" t="s">
        <v>282</v>
      </c>
      <c r="C2885" s="69" t="s">
        <v>224</v>
      </c>
      <c r="D2885" s="65">
        <v>44502</v>
      </c>
      <c r="E2885" s="61" t="s">
        <v>76</v>
      </c>
      <c r="F2885" s="37" t="s">
        <v>1413</v>
      </c>
      <c r="G2885" s="37"/>
      <c r="H2885" s="79">
        <v>23000</v>
      </c>
      <c r="I2885" s="79"/>
      <c r="J2885" s="79"/>
      <c r="K2885" s="37"/>
      <c r="L2885" s="1"/>
    </row>
    <row r="2886" spans="1:12" x14ac:dyDescent="0.25">
      <c r="A2886" s="243">
        <v>44501</v>
      </c>
      <c r="B2886" s="37" t="s">
        <v>282</v>
      </c>
      <c r="C2886" s="69" t="s">
        <v>224</v>
      </c>
      <c r="D2886" s="65">
        <v>44502</v>
      </c>
      <c r="E2886" s="61" t="s">
        <v>76</v>
      </c>
      <c r="F2886" s="37" t="s">
        <v>256</v>
      </c>
      <c r="G2886" s="37"/>
      <c r="H2886" s="79">
        <v>23000</v>
      </c>
      <c r="I2886" s="79"/>
      <c r="J2886" s="79"/>
      <c r="K2886" s="37"/>
      <c r="L2886" s="1"/>
    </row>
    <row r="2887" spans="1:12" x14ac:dyDescent="0.25">
      <c r="A2887" s="243">
        <v>44501</v>
      </c>
      <c r="B2887" s="37" t="s">
        <v>282</v>
      </c>
      <c r="C2887" s="69" t="s">
        <v>224</v>
      </c>
      <c r="D2887" s="65">
        <v>44503</v>
      </c>
      <c r="E2887" s="61" t="s">
        <v>76</v>
      </c>
      <c r="F2887" s="37" t="s">
        <v>1656</v>
      </c>
      <c r="G2887" s="37"/>
      <c r="H2887" s="79">
        <v>115000</v>
      </c>
      <c r="I2887" s="79"/>
      <c r="J2887" s="79"/>
      <c r="K2887" s="37"/>
      <c r="L2887" s="1"/>
    </row>
    <row r="2888" spans="1:12" x14ac:dyDescent="0.25">
      <c r="A2888" s="243">
        <v>44501</v>
      </c>
      <c r="B2888" s="37" t="s">
        <v>282</v>
      </c>
      <c r="C2888" s="69" t="s">
        <v>224</v>
      </c>
      <c r="D2888" s="65">
        <v>44503</v>
      </c>
      <c r="E2888" s="61" t="s">
        <v>76</v>
      </c>
      <c r="F2888" s="37" t="s">
        <v>1718</v>
      </c>
      <c r="G2888" s="37"/>
      <c r="H2888" s="79">
        <v>23000</v>
      </c>
      <c r="I2888" s="79"/>
      <c r="J2888" s="79"/>
      <c r="K2888" s="37"/>
      <c r="L2888" s="1"/>
    </row>
    <row r="2889" spans="1:12" x14ac:dyDescent="0.25">
      <c r="A2889" s="243">
        <v>44501</v>
      </c>
      <c r="B2889" s="37" t="s">
        <v>282</v>
      </c>
      <c r="C2889" s="69" t="s">
        <v>224</v>
      </c>
      <c r="D2889" s="65">
        <v>44504</v>
      </c>
      <c r="E2889" s="61" t="s">
        <v>76</v>
      </c>
      <c r="F2889" s="37" t="s">
        <v>1690</v>
      </c>
      <c r="G2889" s="37" t="s">
        <v>1752</v>
      </c>
      <c r="H2889" s="79">
        <v>150115</v>
      </c>
      <c r="I2889" s="79"/>
      <c r="J2889" s="79"/>
      <c r="K2889" s="37"/>
      <c r="L2889" s="1"/>
    </row>
    <row r="2890" spans="1:12" x14ac:dyDescent="0.25">
      <c r="A2890" s="243">
        <v>44501</v>
      </c>
      <c r="B2890" s="37" t="s">
        <v>282</v>
      </c>
      <c r="C2890" s="69" t="s">
        <v>224</v>
      </c>
      <c r="D2890" s="65">
        <v>44505</v>
      </c>
      <c r="E2890" s="61" t="s">
        <v>76</v>
      </c>
      <c r="F2890" s="37" t="s">
        <v>384</v>
      </c>
      <c r="G2890" s="37"/>
      <c r="H2890" s="79">
        <v>60000</v>
      </c>
      <c r="I2890" s="79"/>
      <c r="J2890" s="79"/>
      <c r="K2890" s="37"/>
      <c r="L2890" s="1"/>
    </row>
    <row r="2891" spans="1:12" x14ac:dyDescent="0.25">
      <c r="A2891" s="243">
        <v>44501</v>
      </c>
      <c r="B2891" s="37" t="s">
        <v>282</v>
      </c>
      <c r="C2891" s="69" t="s">
        <v>224</v>
      </c>
      <c r="D2891" s="65">
        <v>44508</v>
      </c>
      <c r="E2891" s="61" t="s">
        <v>76</v>
      </c>
      <c r="F2891" s="37" t="s">
        <v>4</v>
      </c>
      <c r="G2891" s="37"/>
      <c r="H2891" s="79">
        <v>23000</v>
      </c>
      <c r="I2891" s="79"/>
      <c r="J2891" s="79"/>
      <c r="K2891" s="37"/>
      <c r="L2891" s="1"/>
    </row>
    <row r="2892" spans="1:12" x14ac:dyDescent="0.25">
      <c r="A2892" s="243">
        <v>44501</v>
      </c>
      <c r="B2892" s="37" t="s">
        <v>282</v>
      </c>
      <c r="C2892" s="69" t="s">
        <v>224</v>
      </c>
      <c r="D2892" s="65">
        <v>44508</v>
      </c>
      <c r="E2892" s="61" t="s">
        <v>76</v>
      </c>
      <c r="F2892" s="37" t="s">
        <v>6</v>
      </c>
      <c r="G2892" s="37"/>
      <c r="H2892" s="79">
        <v>23000</v>
      </c>
      <c r="I2892" s="79"/>
      <c r="J2892" s="79"/>
      <c r="K2892" s="37"/>
      <c r="L2892" s="1"/>
    </row>
    <row r="2893" spans="1:12" x14ac:dyDescent="0.25">
      <c r="A2893" s="243">
        <v>44501</v>
      </c>
      <c r="B2893" s="37" t="s">
        <v>282</v>
      </c>
      <c r="C2893" s="69" t="s">
        <v>224</v>
      </c>
      <c r="D2893" s="65">
        <v>44508</v>
      </c>
      <c r="E2893" s="61" t="s">
        <v>76</v>
      </c>
      <c r="F2893" s="37" t="s">
        <v>1677</v>
      </c>
      <c r="G2893" s="37"/>
      <c r="H2893" s="79">
        <v>23000</v>
      </c>
      <c r="I2893" s="79"/>
      <c r="J2893" s="79"/>
      <c r="K2893" s="37"/>
      <c r="L2893" s="1"/>
    </row>
    <row r="2894" spans="1:12" x14ac:dyDescent="0.25">
      <c r="A2894" s="243">
        <v>44501</v>
      </c>
      <c r="B2894" s="37" t="s">
        <v>282</v>
      </c>
      <c r="C2894" s="69" t="s">
        <v>224</v>
      </c>
      <c r="D2894" s="65">
        <v>44508</v>
      </c>
      <c r="E2894" s="61" t="s">
        <v>76</v>
      </c>
      <c r="F2894" s="37" t="s">
        <v>87</v>
      </c>
      <c r="G2894" s="37"/>
      <c r="H2894" s="79">
        <v>23000</v>
      </c>
      <c r="I2894" s="79"/>
      <c r="J2894" s="79"/>
      <c r="K2894" s="37"/>
      <c r="L2894" s="1"/>
    </row>
    <row r="2895" spans="1:12" x14ac:dyDescent="0.25">
      <c r="A2895" s="243">
        <v>44501</v>
      </c>
      <c r="B2895" s="37" t="s">
        <v>282</v>
      </c>
      <c r="C2895" s="69" t="s">
        <v>224</v>
      </c>
      <c r="D2895" s="65">
        <v>44508</v>
      </c>
      <c r="E2895" s="61" t="s">
        <v>76</v>
      </c>
      <c r="F2895" s="37" t="s">
        <v>132</v>
      </c>
      <c r="G2895" s="37"/>
      <c r="H2895" s="79">
        <v>23100</v>
      </c>
      <c r="I2895" s="79"/>
      <c r="J2895" s="79"/>
      <c r="K2895" s="37"/>
      <c r="L2895" s="1"/>
    </row>
    <row r="2896" spans="1:12" x14ac:dyDescent="0.25">
      <c r="A2896" s="243">
        <v>44501</v>
      </c>
      <c r="B2896" s="37" t="s">
        <v>282</v>
      </c>
      <c r="C2896" s="69" t="s">
        <v>224</v>
      </c>
      <c r="D2896" s="65">
        <v>44509</v>
      </c>
      <c r="E2896" s="61" t="s">
        <v>76</v>
      </c>
      <c r="F2896" s="37" t="s">
        <v>1734</v>
      </c>
      <c r="G2896" s="37"/>
      <c r="H2896" s="79">
        <v>314240</v>
      </c>
      <c r="I2896" s="79"/>
      <c r="J2896" s="79"/>
      <c r="K2896" s="37"/>
      <c r="L2896" s="1"/>
    </row>
    <row r="2897" spans="1:12" x14ac:dyDescent="0.25">
      <c r="A2897" s="243">
        <v>44501</v>
      </c>
      <c r="B2897" s="37" t="s">
        <v>282</v>
      </c>
      <c r="C2897" s="69" t="s">
        <v>224</v>
      </c>
      <c r="D2897" s="65">
        <v>44512</v>
      </c>
      <c r="E2897" s="61" t="s">
        <v>76</v>
      </c>
      <c r="F2897" s="37" t="s">
        <v>1085</v>
      </c>
      <c r="G2897" s="37"/>
      <c r="H2897" s="79">
        <v>23000</v>
      </c>
      <c r="I2897" s="79"/>
      <c r="J2897" s="79"/>
      <c r="K2897" s="37"/>
      <c r="L2897" s="1"/>
    </row>
    <row r="2898" spans="1:12" x14ac:dyDescent="0.25">
      <c r="A2898" s="243">
        <v>44501</v>
      </c>
      <c r="B2898" s="37" t="s">
        <v>282</v>
      </c>
      <c r="C2898" s="69" t="s">
        <v>224</v>
      </c>
      <c r="D2898" s="65">
        <v>44512</v>
      </c>
      <c r="E2898" s="61" t="s">
        <v>76</v>
      </c>
      <c r="F2898" s="37" t="s">
        <v>207</v>
      </c>
      <c r="G2898" s="37"/>
      <c r="H2898" s="79">
        <v>46025</v>
      </c>
      <c r="I2898" s="79"/>
      <c r="J2898" s="79"/>
      <c r="K2898" s="37"/>
      <c r="L2898" s="1"/>
    </row>
    <row r="2899" spans="1:12" x14ac:dyDescent="0.25">
      <c r="A2899" s="243">
        <v>44501</v>
      </c>
      <c r="B2899" s="37" t="s">
        <v>282</v>
      </c>
      <c r="C2899" s="69" t="s">
        <v>224</v>
      </c>
      <c r="D2899" s="65">
        <v>44515</v>
      </c>
      <c r="E2899" s="61" t="s">
        <v>76</v>
      </c>
      <c r="F2899" s="37" t="s">
        <v>206</v>
      </c>
      <c r="G2899" s="37"/>
      <c r="H2899" s="79">
        <v>23000</v>
      </c>
      <c r="I2899" s="79"/>
      <c r="J2899" s="79"/>
      <c r="K2899" s="37"/>
      <c r="L2899" s="1"/>
    </row>
    <row r="2900" spans="1:12" x14ac:dyDescent="0.25">
      <c r="A2900" s="243">
        <v>44501</v>
      </c>
      <c r="B2900" s="37" t="s">
        <v>282</v>
      </c>
      <c r="C2900" s="69" t="s">
        <v>224</v>
      </c>
      <c r="D2900" s="65">
        <v>44515</v>
      </c>
      <c r="E2900" s="61" t="s">
        <v>76</v>
      </c>
      <c r="F2900" s="37" t="s">
        <v>260</v>
      </c>
      <c r="G2900" s="37"/>
      <c r="H2900" s="79">
        <v>276000</v>
      </c>
      <c r="I2900" s="79"/>
      <c r="J2900" s="79"/>
      <c r="K2900" s="37"/>
      <c r="L2900" s="1"/>
    </row>
    <row r="2901" spans="1:12" x14ac:dyDescent="0.25">
      <c r="A2901" s="243">
        <v>44501</v>
      </c>
      <c r="B2901" s="37" t="s">
        <v>282</v>
      </c>
      <c r="C2901" s="69" t="s">
        <v>224</v>
      </c>
      <c r="D2901" s="65">
        <v>44517</v>
      </c>
      <c r="E2901" s="61" t="s">
        <v>76</v>
      </c>
      <c r="F2901" s="37" t="s">
        <v>1735</v>
      </c>
      <c r="G2901" s="37"/>
      <c r="H2901" s="79">
        <v>100000</v>
      </c>
      <c r="I2901" s="79"/>
      <c r="J2901" s="79"/>
      <c r="K2901" s="37"/>
      <c r="L2901" s="1"/>
    </row>
    <row r="2902" spans="1:12" x14ac:dyDescent="0.25">
      <c r="A2902" s="243">
        <v>44501</v>
      </c>
      <c r="B2902" s="37" t="s">
        <v>282</v>
      </c>
      <c r="C2902" s="69" t="s">
        <v>224</v>
      </c>
      <c r="D2902" s="65">
        <v>44517</v>
      </c>
      <c r="E2902" s="61" t="s">
        <v>76</v>
      </c>
      <c r="F2902" s="37" t="s">
        <v>1736</v>
      </c>
      <c r="G2902" s="37"/>
      <c r="H2902" s="79">
        <v>23000</v>
      </c>
      <c r="I2902" s="79"/>
      <c r="J2902" s="79"/>
      <c r="K2902" s="37"/>
      <c r="L2902" s="1"/>
    </row>
    <row r="2903" spans="1:12" x14ac:dyDescent="0.25">
      <c r="A2903" s="243">
        <v>44501</v>
      </c>
      <c r="B2903" s="37" t="s">
        <v>282</v>
      </c>
      <c r="C2903" s="69" t="s">
        <v>224</v>
      </c>
      <c r="D2903" s="65">
        <v>44518</v>
      </c>
      <c r="E2903" s="61" t="s">
        <v>76</v>
      </c>
      <c r="F2903" s="37" t="s">
        <v>80</v>
      </c>
      <c r="G2903" s="37"/>
      <c r="H2903" s="79">
        <v>23000</v>
      </c>
      <c r="I2903" s="79"/>
      <c r="J2903" s="79"/>
      <c r="K2903" s="37"/>
      <c r="L2903" s="1"/>
    </row>
    <row r="2904" spans="1:12" x14ac:dyDescent="0.25">
      <c r="A2904" s="243">
        <v>44501</v>
      </c>
      <c r="B2904" s="37" t="s">
        <v>282</v>
      </c>
      <c r="C2904" s="69" t="s">
        <v>224</v>
      </c>
      <c r="D2904" s="65">
        <v>44519</v>
      </c>
      <c r="E2904" s="61" t="s">
        <v>76</v>
      </c>
      <c r="F2904" s="37" t="s">
        <v>1696</v>
      </c>
      <c r="G2904" s="37"/>
      <c r="H2904" s="79">
        <v>23000</v>
      </c>
      <c r="I2904" s="79"/>
      <c r="J2904" s="79"/>
      <c r="K2904" s="37"/>
      <c r="L2904" s="1"/>
    </row>
    <row r="2905" spans="1:12" x14ac:dyDescent="0.25">
      <c r="A2905" s="243">
        <v>44501</v>
      </c>
      <c r="B2905" s="37" t="s">
        <v>282</v>
      </c>
      <c r="C2905" s="69" t="s">
        <v>224</v>
      </c>
      <c r="D2905" s="65">
        <v>44522</v>
      </c>
      <c r="E2905" s="61" t="s">
        <v>76</v>
      </c>
      <c r="F2905" s="37" t="s">
        <v>18</v>
      </c>
      <c r="G2905" s="37"/>
      <c r="H2905" s="79">
        <v>23080</v>
      </c>
      <c r="I2905" s="79"/>
      <c r="J2905" s="79"/>
      <c r="K2905" s="37"/>
      <c r="L2905" s="1"/>
    </row>
    <row r="2906" spans="1:12" x14ac:dyDescent="0.25">
      <c r="A2906" s="243">
        <v>44501</v>
      </c>
      <c r="B2906" s="37" t="s">
        <v>282</v>
      </c>
      <c r="C2906" s="69" t="s">
        <v>224</v>
      </c>
      <c r="D2906" s="65">
        <v>44523</v>
      </c>
      <c r="E2906" s="61" t="s">
        <v>76</v>
      </c>
      <c r="F2906" s="37" t="s">
        <v>127</v>
      </c>
      <c r="G2906" s="37"/>
      <c r="H2906" s="79">
        <v>23113</v>
      </c>
      <c r="I2906" s="79"/>
      <c r="J2906" s="79"/>
      <c r="K2906" s="37"/>
      <c r="L2906" s="1"/>
    </row>
    <row r="2907" spans="1:12" x14ac:dyDescent="0.25">
      <c r="A2907" s="243">
        <v>44501</v>
      </c>
      <c r="B2907" s="37" t="s">
        <v>282</v>
      </c>
      <c r="C2907" s="69" t="s">
        <v>224</v>
      </c>
      <c r="D2907" s="65">
        <v>44524</v>
      </c>
      <c r="E2907" s="61" t="s">
        <v>76</v>
      </c>
      <c r="F2907" s="37" t="s">
        <v>82</v>
      </c>
      <c r="G2907" s="37"/>
      <c r="H2907" s="79">
        <v>115000</v>
      </c>
      <c r="I2907" s="79"/>
      <c r="J2907" s="79"/>
      <c r="K2907" s="37"/>
      <c r="L2907" s="1"/>
    </row>
    <row r="2908" spans="1:12" x14ac:dyDescent="0.25">
      <c r="A2908" s="243">
        <v>44501</v>
      </c>
      <c r="B2908" s="37" t="s">
        <v>282</v>
      </c>
      <c r="C2908" s="69" t="s">
        <v>224</v>
      </c>
      <c r="D2908" s="65">
        <v>44525</v>
      </c>
      <c r="E2908" s="61" t="s">
        <v>76</v>
      </c>
      <c r="F2908" s="37" t="s">
        <v>93</v>
      </c>
      <c r="G2908" s="37"/>
      <c r="H2908" s="79">
        <v>23000</v>
      </c>
      <c r="I2908" s="79"/>
      <c r="J2908" s="79"/>
      <c r="K2908" s="37"/>
      <c r="L2908" s="1"/>
    </row>
    <row r="2909" spans="1:12" x14ac:dyDescent="0.25">
      <c r="A2909" s="243">
        <v>44501</v>
      </c>
      <c r="B2909" s="37" t="s">
        <v>282</v>
      </c>
      <c r="C2909" s="69" t="s">
        <v>224</v>
      </c>
      <c r="D2909" s="65">
        <v>44525</v>
      </c>
      <c r="E2909" s="61" t="s">
        <v>76</v>
      </c>
      <c r="F2909" s="37" t="s">
        <v>133</v>
      </c>
      <c r="G2909" s="37"/>
      <c r="H2909" s="79">
        <v>160000</v>
      </c>
      <c r="I2909" s="79"/>
      <c r="J2909" s="79"/>
      <c r="K2909" s="37"/>
      <c r="L2909" s="1"/>
    </row>
    <row r="2910" spans="1:12" x14ac:dyDescent="0.25">
      <c r="A2910" s="243">
        <v>44501</v>
      </c>
      <c r="B2910" s="37" t="s">
        <v>282</v>
      </c>
      <c r="C2910" s="69" t="s">
        <v>224</v>
      </c>
      <c r="D2910" s="65">
        <v>44526</v>
      </c>
      <c r="E2910" s="61" t="s">
        <v>76</v>
      </c>
      <c r="F2910" s="37" t="s">
        <v>140</v>
      </c>
      <c r="G2910" s="37"/>
      <c r="H2910" s="79">
        <v>23096</v>
      </c>
      <c r="I2910" s="79"/>
      <c r="J2910" s="79"/>
      <c r="K2910" s="37"/>
      <c r="L2910" s="1"/>
    </row>
    <row r="2911" spans="1:12" x14ac:dyDescent="0.25">
      <c r="A2911" s="243">
        <v>44501</v>
      </c>
      <c r="B2911" s="37" t="s">
        <v>282</v>
      </c>
      <c r="C2911" s="69" t="s">
        <v>224</v>
      </c>
      <c r="D2911" s="65">
        <v>44526</v>
      </c>
      <c r="E2911" s="61" t="s">
        <v>76</v>
      </c>
      <c r="F2911" s="37" t="s">
        <v>635</v>
      </c>
      <c r="G2911" s="37"/>
      <c r="H2911" s="79">
        <v>23000</v>
      </c>
      <c r="I2911" s="79"/>
      <c r="J2911" s="79"/>
      <c r="K2911" s="37"/>
      <c r="L2911" s="1"/>
    </row>
    <row r="2912" spans="1:12" x14ac:dyDescent="0.25">
      <c r="A2912" s="243">
        <v>44501</v>
      </c>
      <c r="B2912" s="37" t="s">
        <v>282</v>
      </c>
      <c r="C2912" s="69" t="s">
        <v>224</v>
      </c>
      <c r="D2912" s="65">
        <v>44529</v>
      </c>
      <c r="E2912" s="61" t="s">
        <v>76</v>
      </c>
      <c r="F2912" s="37" t="s">
        <v>1652</v>
      </c>
      <c r="G2912" s="37"/>
      <c r="H2912" s="79">
        <v>23000</v>
      </c>
      <c r="I2912" s="79"/>
      <c r="J2912" s="79"/>
      <c r="K2912" s="37"/>
      <c r="L2912" s="1"/>
    </row>
    <row r="2913" spans="1:12" x14ac:dyDescent="0.25">
      <c r="A2913" s="243">
        <v>44501</v>
      </c>
      <c r="B2913" s="37" t="s">
        <v>282</v>
      </c>
      <c r="C2913" s="69" t="s">
        <v>224</v>
      </c>
      <c r="D2913" s="65">
        <v>44529</v>
      </c>
      <c r="E2913" s="61" t="s">
        <v>76</v>
      </c>
      <c r="F2913" s="37" t="s">
        <v>21</v>
      </c>
      <c r="G2913" s="37"/>
      <c r="H2913" s="79">
        <v>37609</v>
      </c>
      <c r="I2913" s="79"/>
      <c r="J2913" s="79"/>
      <c r="K2913" s="37"/>
      <c r="L2913" s="1"/>
    </row>
    <row r="2914" spans="1:12" x14ac:dyDescent="0.25">
      <c r="A2914" s="243">
        <v>44501</v>
      </c>
      <c r="B2914" s="37" t="s">
        <v>282</v>
      </c>
      <c r="C2914" s="69" t="s">
        <v>224</v>
      </c>
      <c r="D2914" s="65">
        <v>44529</v>
      </c>
      <c r="E2914" s="61" t="s">
        <v>76</v>
      </c>
      <c r="F2914" s="37" t="s">
        <v>1733</v>
      </c>
      <c r="G2914" s="37"/>
      <c r="H2914" s="79">
        <v>23000</v>
      </c>
      <c r="I2914" s="79"/>
      <c r="J2914" s="79"/>
      <c r="K2914" s="37"/>
      <c r="L2914" s="1"/>
    </row>
    <row r="2915" spans="1:12" x14ac:dyDescent="0.25">
      <c r="A2915" s="243">
        <v>44501</v>
      </c>
      <c r="B2915" s="37" t="s">
        <v>282</v>
      </c>
      <c r="C2915" s="69" t="s">
        <v>224</v>
      </c>
      <c r="D2915" s="65">
        <v>44529</v>
      </c>
      <c r="E2915" s="61" t="s">
        <v>76</v>
      </c>
      <c r="F2915" s="37" t="s">
        <v>1653</v>
      </c>
      <c r="G2915" s="37"/>
      <c r="H2915" s="79">
        <v>23000</v>
      </c>
      <c r="I2915" s="79"/>
      <c r="J2915" s="79"/>
      <c r="K2915" s="37"/>
      <c r="L2915" s="1"/>
    </row>
    <row r="2916" spans="1:12" x14ac:dyDescent="0.25">
      <c r="A2916" s="243">
        <v>44501</v>
      </c>
      <c r="B2916" s="37" t="s">
        <v>282</v>
      </c>
      <c r="C2916" s="69" t="s">
        <v>224</v>
      </c>
      <c r="D2916" s="65">
        <v>44529</v>
      </c>
      <c r="E2916" s="61" t="s">
        <v>76</v>
      </c>
      <c r="F2916" s="37" t="s">
        <v>1462</v>
      </c>
      <c r="G2916" s="37"/>
      <c r="H2916" s="79">
        <v>23000</v>
      </c>
      <c r="I2916" s="79"/>
      <c r="J2916" s="79"/>
      <c r="K2916" s="37"/>
      <c r="L2916" s="1"/>
    </row>
    <row r="2917" spans="1:12" x14ac:dyDescent="0.25">
      <c r="A2917" s="243">
        <v>44501</v>
      </c>
      <c r="B2917" s="37" t="s">
        <v>282</v>
      </c>
      <c r="C2917" s="69" t="s">
        <v>224</v>
      </c>
      <c r="D2917" s="65">
        <v>44529</v>
      </c>
      <c r="E2917" s="61" t="s">
        <v>76</v>
      </c>
      <c r="F2917" s="37" t="s">
        <v>430</v>
      </c>
      <c r="G2917" s="37"/>
      <c r="H2917" s="79">
        <v>23000</v>
      </c>
      <c r="I2917" s="79"/>
      <c r="J2917" s="79"/>
      <c r="K2917" s="37"/>
      <c r="L2917" s="1"/>
    </row>
    <row r="2918" spans="1:12" x14ac:dyDescent="0.25">
      <c r="A2918" s="243">
        <v>44501</v>
      </c>
      <c r="B2918" s="37" t="s">
        <v>282</v>
      </c>
      <c r="C2918" s="69" t="s">
        <v>224</v>
      </c>
      <c r="D2918" s="65">
        <v>44530</v>
      </c>
      <c r="E2918" s="61" t="s">
        <v>76</v>
      </c>
      <c r="F2918" s="37" t="s">
        <v>198</v>
      </c>
      <c r="G2918" s="37"/>
      <c r="H2918" s="79">
        <v>23000</v>
      </c>
      <c r="I2918" s="79"/>
      <c r="J2918" s="79"/>
      <c r="K2918" s="37"/>
      <c r="L2918" s="1"/>
    </row>
    <row r="2919" spans="1:12" x14ac:dyDescent="0.25">
      <c r="A2919" s="243">
        <v>44501</v>
      </c>
      <c r="B2919" s="37" t="s">
        <v>282</v>
      </c>
      <c r="C2919" s="69" t="s">
        <v>224</v>
      </c>
      <c r="D2919" s="65">
        <v>44530</v>
      </c>
      <c r="E2919" s="61" t="s">
        <v>76</v>
      </c>
      <c r="F2919" s="37" t="s">
        <v>254</v>
      </c>
      <c r="G2919" s="37"/>
      <c r="H2919" s="79">
        <v>69000</v>
      </c>
      <c r="I2919" s="79"/>
      <c r="J2919" s="79"/>
      <c r="K2919" s="37"/>
      <c r="L2919" s="1"/>
    </row>
    <row r="2920" spans="1:12" x14ac:dyDescent="0.25">
      <c r="A2920" s="243">
        <v>44501</v>
      </c>
      <c r="B2920" s="37" t="s">
        <v>282</v>
      </c>
      <c r="C2920" s="69" t="s">
        <v>224</v>
      </c>
      <c r="D2920" s="65">
        <v>44530</v>
      </c>
      <c r="E2920" s="61" t="s">
        <v>76</v>
      </c>
      <c r="F2920" s="37" t="s">
        <v>1446</v>
      </c>
      <c r="G2920" s="37"/>
      <c r="H2920" s="79">
        <v>23102</v>
      </c>
      <c r="I2920" s="79"/>
      <c r="J2920" s="79"/>
      <c r="K2920" s="37"/>
      <c r="L2920" s="1"/>
    </row>
    <row r="2921" spans="1:12" x14ac:dyDescent="0.25">
      <c r="A2921" s="243">
        <v>44501</v>
      </c>
      <c r="B2921" s="37" t="s">
        <v>282</v>
      </c>
      <c r="C2921" s="69" t="s">
        <v>224</v>
      </c>
      <c r="D2921" s="65">
        <v>44530</v>
      </c>
      <c r="E2921" s="61" t="s">
        <v>76</v>
      </c>
      <c r="F2921" s="37" t="s">
        <v>1718</v>
      </c>
      <c r="G2921" s="37"/>
      <c r="H2921" s="79">
        <v>23000</v>
      </c>
      <c r="I2921" s="79"/>
      <c r="J2921" s="79"/>
      <c r="K2921" s="37"/>
      <c r="L2921" s="1"/>
    </row>
    <row r="2922" spans="1:12" x14ac:dyDescent="0.25">
      <c r="A2922" s="167">
        <v>44501</v>
      </c>
      <c r="B2922" s="168" t="s">
        <v>282</v>
      </c>
      <c r="C2922" s="167" t="s">
        <v>224</v>
      </c>
      <c r="D2922" s="169">
        <v>44530</v>
      </c>
      <c r="E2922" s="266" t="s">
        <v>76</v>
      </c>
      <c r="F2922" s="168" t="s">
        <v>14</v>
      </c>
      <c r="G2922" s="168"/>
      <c r="H2922" s="170">
        <v>23000</v>
      </c>
      <c r="I2922" s="170"/>
      <c r="J2922" s="170"/>
      <c r="K2922" s="168"/>
      <c r="L2922" s="170"/>
    </row>
    <row r="2923" spans="1:12" x14ac:dyDescent="0.25">
      <c r="A2923" s="243">
        <v>44531</v>
      </c>
      <c r="B2923" s="37" t="s">
        <v>282</v>
      </c>
      <c r="C2923" s="69" t="s">
        <v>224</v>
      </c>
      <c r="D2923" s="65">
        <v>44531</v>
      </c>
      <c r="E2923" s="61" t="s">
        <v>76</v>
      </c>
      <c r="F2923" s="37" t="s">
        <v>1737</v>
      </c>
      <c r="G2923" s="37"/>
      <c r="H2923" s="79">
        <v>515892</v>
      </c>
      <c r="I2923" s="79"/>
      <c r="J2923" s="79"/>
      <c r="K2923" s="37"/>
      <c r="L2923" s="1"/>
    </row>
    <row r="2924" spans="1:12" x14ac:dyDescent="0.25">
      <c r="A2924" s="243">
        <v>44531</v>
      </c>
      <c r="B2924" s="37" t="s">
        <v>282</v>
      </c>
      <c r="C2924" s="69" t="s">
        <v>224</v>
      </c>
      <c r="D2924" s="65">
        <v>44531</v>
      </c>
      <c r="E2924" s="61" t="s">
        <v>76</v>
      </c>
      <c r="F2924" s="37" t="s">
        <v>1738</v>
      </c>
      <c r="G2924" s="37"/>
      <c r="H2924" s="79">
        <v>16800</v>
      </c>
      <c r="I2924" s="79"/>
      <c r="J2924" s="79"/>
      <c r="K2924" s="37"/>
      <c r="L2924" s="1"/>
    </row>
    <row r="2925" spans="1:12" x14ac:dyDescent="0.25">
      <c r="A2925" s="243">
        <v>44531</v>
      </c>
      <c r="B2925" s="37" t="s">
        <v>282</v>
      </c>
      <c r="C2925" s="69" t="s">
        <v>224</v>
      </c>
      <c r="D2925" s="65">
        <v>44531</v>
      </c>
      <c r="E2925" s="61" t="s">
        <v>76</v>
      </c>
      <c r="F2925" s="37" t="s">
        <v>1739</v>
      </c>
      <c r="G2925" s="37"/>
      <c r="H2925" s="79">
        <v>23100</v>
      </c>
      <c r="I2925" s="79"/>
      <c r="J2925" s="79"/>
      <c r="K2925" s="37"/>
      <c r="L2925" s="1"/>
    </row>
    <row r="2926" spans="1:12" x14ac:dyDescent="0.25">
      <c r="A2926" s="243">
        <v>44531</v>
      </c>
      <c r="B2926" s="37" t="s">
        <v>282</v>
      </c>
      <c r="C2926" s="69" t="s">
        <v>224</v>
      </c>
      <c r="D2926" s="65">
        <v>44531</v>
      </c>
      <c r="E2926" s="61" t="s">
        <v>76</v>
      </c>
      <c r="F2926" s="37" t="s">
        <v>256</v>
      </c>
      <c r="G2926" s="37"/>
      <c r="H2926" s="79">
        <v>23000</v>
      </c>
      <c r="I2926" s="79"/>
      <c r="J2926" s="79"/>
      <c r="K2926" s="37"/>
      <c r="L2926" s="1"/>
    </row>
    <row r="2927" spans="1:12" x14ac:dyDescent="0.25">
      <c r="A2927" s="243">
        <v>44531</v>
      </c>
      <c r="B2927" s="37" t="s">
        <v>282</v>
      </c>
      <c r="C2927" s="69" t="s">
        <v>224</v>
      </c>
      <c r="D2927" s="65">
        <v>44531</v>
      </c>
      <c r="E2927" s="61" t="s">
        <v>76</v>
      </c>
      <c r="F2927" s="37" t="s">
        <v>3</v>
      </c>
      <c r="G2927" s="37"/>
      <c r="H2927" s="79">
        <v>23000</v>
      </c>
      <c r="I2927" s="79"/>
      <c r="J2927" s="79"/>
      <c r="K2927" s="37"/>
      <c r="L2927" s="1"/>
    </row>
    <row r="2928" spans="1:12" x14ac:dyDescent="0.25">
      <c r="A2928" s="243">
        <v>44531</v>
      </c>
      <c r="B2928" s="37" t="s">
        <v>282</v>
      </c>
      <c r="C2928" s="69" t="s">
        <v>224</v>
      </c>
      <c r="D2928" s="65">
        <v>44532</v>
      </c>
      <c r="E2928" s="61" t="s">
        <v>76</v>
      </c>
      <c r="F2928" s="37" t="s">
        <v>206</v>
      </c>
      <c r="G2928" s="37"/>
      <c r="H2928" s="79">
        <v>23000</v>
      </c>
      <c r="I2928" s="79"/>
      <c r="J2928" s="79"/>
      <c r="K2928" s="37"/>
      <c r="L2928" s="1"/>
    </row>
    <row r="2929" spans="1:12" x14ac:dyDescent="0.25">
      <c r="A2929" s="243">
        <v>44531</v>
      </c>
      <c r="B2929" s="37" t="s">
        <v>282</v>
      </c>
      <c r="C2929" s="69" t="s">
        <v>224</v>
      </c>
      <c r="D2929" s="65">
        <v>44533</v>
      </c>
      <c r="E2929" s="61" t="s">
        <v>76</v>
      </c>
      <c r="F2929" s="37" t="s">
        <v>384</v>
      </c>
      <c r="G2929" s="37"/>
      <c r="H2929" s="79">
        <v>66000</v>
      </c>
      <c r="I2929" s="79"/>
      <c r="J2929" s="79"/>
      <c r="K2929" s="37"/>
      <c r="L2929" s="1"/>
    </row>
    <row r="2930" spans="1:12" x14ac:dyDescent="0.25">
      <c r="A2930" s="243">
        <v>44531</v>
      </c>
      <c r="B2930" s="37" t="s">
        <v>282</v>
      </c>
      <c r="C2930" s="69" t="s">
        <v>224</v>
      </c>
      <c r="D2930" s="65">
        <v>44533</v>
      </c>
      <c r="E2930" s="61" t="s">
        <v>76</v>
      </c>
      <c r="F2930" s="37" t="s">
        <v>4</v>
      </c>
      <c r="G2930" s="37"/>
      <c r="H2930" s="79">
        <v>23000</v>
      </c>
      <c r="I2930" s="79"/>
      <c r="J2930" s="79"/>
      <c r="K2930" s="37"/>
      <c r="L2930" s="1"/>
    </row>
    <row r="2931" spans="1:12" x14ac:dyDescent="0.25">
      <c r="A2931" s="243">
        <v>44531</v>
      </c>
      <c r="B2931" s="37" t="s">
        <v>282</v>
      </c>
      <c r="C2931" s="69" t="s">
        <v>224</v>
      </c>
      <c r="D2931" s="65">
        <v>44533</v>
      </c>
      <c r="E2931" s="61" t="s">
        <v>76</v>
      </c>
      <c r="F2931" s="37" t="s">
        <v>315</v>
      </c>
      <c r="G2931" s="37"/>
      <c r="H2931" s="79">
        <v>92000</v>
      </c>
      <c r="I2931" s="79"/>
      <c r="J2931" s="79"/>
      <c r="K2931" s="37"/>
      <c r="L2931" s="1"/>
    </row>
    <row r="2932" spans="1:12" x14ac:dyDescent="0.25">
      <c r="A2932" s="243">
        <v>44531</v>
      </c>
      <c r="B2932" s="37" t="s">
        <v>282</v>
      </c>
      <c r="C2932" s="69" t="s">
        <v>224</v>
      </c>
      <c r="D2932" s="65">
        <v>44533</v>
      </c>
      <c r="E2932" s="61" t="s">
        <v>76</v>
      </c>
      <c r="F2932" s="37" t="s">
        <v>1740</v>
      </c>
      <c r="G2932" s="37"/>
      <c r="H2932" s="79">
        <v>125000</v>
      </c>
      <c r="I2932" s="79"/>
      <c r="J2932" s="79"/>
      <c r="K2932" s="37"/>
      <c r="L2932" s="1"/>
    </row>
    <row r="2933" spans="1:12" x14ac:dyDescent="0.25">
      <c r="A2933" s="243">
        <v>44531</v>
      </c>
      <c r="B2933" s="37" t="s">
        <v>282</v>
      </c>
      <c r="C2933" s="69" t="s">
        <v>224</v>
      </c>
      <c r="D2933" s="65">
        <v>44533</v>
      </c>
      <c r="E2933" s="61" t="s">
        <v>76</v>
      </c>
      <c r="F2933" s="37" t="s">
        <v>86</v>
      </c>
      <c r="G2933" s="37"/>
      <c r="H2933" s="79">
        <v>184000</v>
      </c>
      <c r="I2933" s="79"/>
      <c r="J2933" s="79"/>
      <c r="K2933" s="37"/>
      <c r="L2933" s="1"/>
    </row>
    <row r="2934" spans="1:12" x14ac:dyDescent="0.25">
      <c r="A2934" s="243">
        <v>44531</v>
      </c>
      <c r="B2934" s="37" t="s">
        <v>282</v>
      </c>
      <c r="C2934" s="69" t="s">
        <v>224</v>
      </c>
      <c r="D2934" s="65">
        <v>44536</v>
      </c>
      <c r="E2934" s="61" t="s">
        <v>76</v>
      </c>
      <c r="F2934" s="37" t="s">
        <v>6</v>
      </c>
      <c r="G2934" s="37"/>
      <c r="H2934" s="79">
        <v>23000</v>
      </c>
      <c r="I2934" s="79"/>
      <c r="J2934" s="79"/>
      <c r="K2934" s="37"/>
      <c r="L2934" s="1"/>
    </row>
    <row r="2935" spans="1:12" x14ac:dyDescent="0.25">
      <c r="A2935" s="243">
        <v>44531</v>
      </c>
      <c r="B2935" s="37" t="s">
        <v>282</v>
      </c>
      <c r="C2935" s="69" t="s">
        <v>224</v>
      </c>
      <c r="D2935" s="65">
        <v>44536</v>
      </c>
      <c r="E2935" s="61" t="s">
        <v>76</v>
      </c>
      <c r="F2935" s="37" t="s">
        <v>80</v>
      </c>
      <c r="G2935" s="37"/>
      <c r="H2935" s="79">
        <v>46000</v>
      </c>
      <c r="I2935" s="79"/>
      <c r="J2935" s="79"/>
      <c r="K2935" s="37"/>
      <c r="L2935" s="1"/>
    </row>
    <row r="2936" spans="1:12" x14ac:dyDescent="0.25">
      <c r="A2936" s="243">
        <v>44531</v>
      </c>
      <c r="B2936" s="37" t="s">
        <v>282</v>
      </c>
      <c r="C2936" s="69" t="s">
        <v>224</v>
      </c>
      <c r="D2936" s="65">
        <v>44536</v>
      </c>
      <c r="E2936" s="61" t="s">
        <v>76</v>
      </c>
      <c r="F2936" s="37" t="s">
        <v>1677</v>
      </c>
      <c r="G2936" s="37"/>
      <c r="H2936" s="79">
        <v>23000</v>
      </c>
      <c r="I2936" s="79"/>
      <c r="J2936" s="79"/>
      <c r="K2936" s="37"/>
      <c r="L2936" s="1"/>
    </row>
    <row r="2937" spans="1:12" x14ac:dyDescent="0.25">
      <c r="A2937" s="243">
        <v>44531</v>
      </c>
      <c r="B2937" s="37" t="s">
        <v>282</v>
      </c>
      <c r="C2937" s="69" t="s">
        <v>224</v>
      </c>
      <c r="D2937" s="65">
        <v>44537</v>
      </c>
      <c r="E2937" s="61" t="s">
        <v>76</v>
      </c>
      <c r="F2937" s="37" t="s">
        <v>1085</v>
      </c>
      <c r="G2937" s="37"/>
      <c r="H2937" s="79">
        <v>23000</v>
      </c>
      <c r="I2937" s="79"/>
      <c r="J2937" s="79"/>
      <c r="K2937" s="37"/>
      <c r="L2937" s="1"/>
    </row>
    <row r="2938" spans="1:12" x14ac:dyDescent="0.25">
      <c r="A2938" s="243">
        <v>44531</v>
      </c>
      <c r="B2938" s="37" t="s">
        <v>282</v>
      </c>
      <c r="C2938" s="69" t="s">
        <v>224</v>
      </c>
      <c r="D2938" s="65">
        <v>44539</v>
      </c>
      <c r="E2938" s="61" t="s">
        <v>76</v>
      </c>
      <c r="F2938" s="37" t="s">
        <v>874</v>
      </c>
      <c r="G2938" s="37"/>
      <c r="H2938" s="79">
        <v>69000</v>
      </c>
      <c r="I2938" s="79"/>
      <c r="J2938" s="79"/>
      <c r="K2938" s="37"/>
      <c r="L2938" s="1"/>
    </row>
    <row r="2939" spans="1:12" x14ac:dyDescent="0.25">
      <c r="A2939" s="243">
        <v>44531</v>
      </c>
      <c r="B2939" s="37" t="s">
        <v>282</v>
      </c>
      <c r="C2939" s="69" t="s">
        <v>224</v>
      </c>
      <c r="D2939" s="65">
        <v>44539</v>
      </c>
      <c r="E2939" s="61" t="s">
        <v>76</v>
      </c>
      <c r="F2939" s="37" t="s">
        <v>586</v>
      </c>
      <c r="G2939" s="37"/>
      <c r="H2939" s="79">
        <v>100000</v>
      </c>
      <c r="I2939" s="79"/>
      <c r="J2939" s="79"/>
      <c r="K2939" s="37"/>
      <c r="L2939" s="1"/>
    </row>
    <row r="2940" spans="1:12" x14ac:dyDescent="0.25">
      <c r="A2940" s="243">
        <v>44531</v>
      </c>
      <c r="B2940" s="37" t="s">
        <v>282</v>
      </c>
      <c r="C2940" s="69" t="s">
        <v>224</v>
      </c>
      <c r="D2940" s="65">
        <v>44540</v>
      </c>
      <c r="E2940" s="61" t="s">
        <v>76</v>
      </c>
      <c r="F2940" s="37" t="s">
        <v>24</v>
      </c>
      <c r="G2940" s="37"/>
      <c r="H2940" s="79">
        <v>92000</v>
      </c>
      <c r="I2940" s="79"/>
      <c r="J2940" s="79"/>
      <c r="K2940" s="37"/>
      <c r="L2940" s="1"/>
    </row>
    <row r="2941" spans="1:12" x14ac:dyDescent="0.25">
      <c r="A2941" s="243">
        <v>44531</v>
      </c>
      <c r="B2941" s="37" t="s">
        <v>282</v>
      </c>
      <c r="C2941" s="69" t="s">
        <v>224</v>
      </c>
      <c r="D2941" s="65">
        <v>44540</v>
      </c>
      <c r="E2941" s="61" t="s">
        <v>76</v>
      </c>
      <c r="F2941" s="37" t="s">
        <v>417</v>
      </c>
      <c r="G2941" s="37"/>
      <c r="H2941" s="79">
        <v>23000</v>
      </c>
      <c r="I2941" s="79"/>
      <c r="J2941" s="79"/>
      <c r="K2941" s="37"/>
      <c r="L2941" s="1"/>
    </row>
    <row r="2942" spans="1:12" x14ac:dyDescent="0.25">
      <c r="A2942" s="243">
        <v>44531</v>
      </c>
      <c r="B2942" s="37" t="s">
        <v>282</v>
      </c>
      <c r="C2942" s="69" t="s">
        <v>224</v>
      </c>
      <c r="D2942" s="65">
        <v>44543</v>
      </c>
      <c r="E2942" s="61" t="s">
        <v>76</v>
      </c>
      <c r="F2942" s="37" t="s">
        <v>1697</v>
      </c>
      <c r="G2942" s="37"/>
      <c r="H2942" s="79">
        <v>69000</v>
      </c>
      <c r="I2942" s="79"/>
      <c r="J2942" s="79"/>
      <c r="K2942" s="37"/>
      <c r="L2942" s="1"/>
    </row>
    <row r="2943" spans="1:12" x14ac:dyDescent="0.25">
      <c r="A2943" s="243">
        <v>44531</v>
      </c>
      <c r="B2943" s="37" t="s">
        <v>282</v>
      </c>
      <c r="C2943" s="69" t="s">
        <v>224</v>
      </c>
      <c r="D2943" s="65">
        <v>44544</v>
      </c>
      <c r="E2943" s="61" t="s">
        <v>76</v>
      </c>
      <c r="F2943" s="37" t="s">
        <v>89</v>
      </c>
      <c r="G2943" s="37"/>
      <c r="H2943" s="79">
        <v>161051</v>
      </c>
      <c r="I2943" s="79"/>
      <c r="J2943" s="79"/>
      <c r="K2943" s="37"/>
      <c r="L2943" s="1"/>
    </row>
    <row r="2944" spans="1:12" x14ac:dyDescent="0.25">
      <c r="A2944" s="243">
        <v>44531</v>
      </c>
      <c r="B2944" s="37" t="s">
        <v>282</v>
      </c>
      <c r="C2944" s="69" t="s">
        <v>224</v>
      </c>
      <c r="D2944" s="65">
        <v>44550</v>
      </c>
      <c r="E2944" s="61" t="s">
        <v>239</v>
      </c>
      <c r="F2944" s="37" t="s">
        <v>201</v>
      </c>
      <c r="G2944" s="37"/>
      <c r="H2944" s="79">
        <v>23000</v>
      </c>
      <c r="I2944" s="79"/>
      <c r="J2944" s="79"/>
      <c r="K2944" s="37"/>
      <c r="L2944" s="1"/>
    </row>
    <row r="2945" spans="1:12" x14ac:dyDescent="0.25">
      <c r="A2945" s="243">
        <v>44531</v>
      </c>
      <c r="B2945" s="37" t="s">
        <v>282</v>
      </c>
      <c r="C2945" s="69" t="s">
        <v>224</v>
      </c>
      <c r="D2945" s="65">
        <v>44550</v>
      </c>
      <c r="E2945" s="61" t="s">
        <v>76</v>
      </c>
      <c r="F2945" s="37" t="s">
        <v>1741</v>
      </c>
      <c r="G2945" s="37"/>
      <c r="H2945" s="79">
        <v>50000</v>
      </c>
      <c r="I2945" s="79"/>
      <c r="J2945" s="79"/>
      <c r="K2945" s="37"/>
      <c r="L2945" s="1"/>
    </row>
    <row r="2946" spans="1:12" x14ac:dyDescent="0.25">
      <c r="A2946" s="243">
        <v>44531</v>
      </c>
      <c r="B2946" s="37" t="s">
        <v>282</v>
      </c>
      <c r="C2946" s="69" t="s">
        <v>224</v>
      </c>
      <c r="D2946" s="65">
        <v>44550</v>
      </c>
      <c r="E2946" s="61" t="s">
        <v>239</v>
      </c>
      <c r="F2946" s="37" t="s">
        <v>13</v>
      </c>
      <c r="G2946" s="37"/>
      <c r="H2946" s="79">
        <v>23000</v>
      </c>
      <c r="I2946" s="79"/>
      <c r="J2946" s="79"/>
      <c r="K2946" s="37"/>
      <c r="L2946" s="1"/>
    </row>
    <row r="2947" spans="1:12" x14ac:dyDescent="0.25">
      <c r="A2947" s="243">
        <v>44531</v>
      </c>
      <c r="B2947" s="37" t="s">
        <v>282</v>
      </c>
      <c r="C2947" s="69" t="s">
        <v>224</v>
      </c>
      <c r="D2947" s="65">
        <v>44550</v>
      </c>
      <c r="E2947" s="61" t="s">
        <v>239</v>
      </c>
      <c r="F2947" s="37" t="s">
        <v>505</v>
      </c>
      <c r="G2947" s="37"/>
      <c r="H2947" s="79">
        <v>23000</v>
      </c>
      <c r="I2947" s="79"/>
      <c r="J2947" s="79"/>
      <c r="K2947" s="37"/>
      <c r="L2947" s="1"/>
    </row>
    <row r="2948" spans="1:12" x14ac:dyDescent="0.25">
      <c r="A2948" s="243">
        <v>44531</v>
      </c>
      <c r="B2948" s="37" t="s">
        <v>282</v>
      </c>
      <c r="C2948" s="69" t="s">
        <v>224</v>
      </c>
      <c r="D2948" s="65">
        <v>44550</v>
      </c>
      <c r="E2948" s="61" t="s">
        <v>76</v>
      </c>
      <c r="F2948" s="37" t="s">
        <v>261</v>
      </c>
      <c r="G2948" s="37"/>
      <c r="H2948" s="79">
        <v>276000</v>
      </c>
      <c r="I2948" s="79"/>
      <c r="J2948" s="79"/>
      <c r="K2948" s="37"/>
      <c r="L2948" s="1"/>
    </row>
    <row r="2949" spans="1:12" x14ac:dyDescent="0.25">
      <c r="A2949" s="243">
        <v>44531</v>
      </c>
      <c r="B2949" s="37" t="s">
        <v>282</v>
      </c>
      <c r="C2949" s="69" t="s">
        <v>224</v>
      </c>
      <c r="D2949" s="65">
        <v>44550</v>
      </c>
      <c r="E2949" s="61" t="s">
        <v>239</v>
      </c>
      <c r="F2949" s="37" t="s">
        <v>637</v>
      </c>
      <c r="G2949" s="37"/>
      <c r="H2949" s="79">
        <v>432000</v>
      </c>
      <c r="I2949" s="79"/>
      <c r="J2949" s="79"/>
      <c r="K2949" s="37"/>
      <c r="L2949" s="1"/>
    </row>
    <row r="2950" spans="1:12" x14ac:dyDescent="0.25">
      <c r="A2950" s="243">
        <v>44531</v>
      </c>
      <c r="B2950" s="37" t="s">
        <v>282</v>
      </c>
      <c r="C2950" s="69" t="s">
        <v>224</v>
      </c>
      <c r="D2950" s="65">
        <v>44552</v>
      </c>
      <c r="E2950" s="61" t="s">
        <v>76</v>
      </c>
      <c r="F2950" s="37" t="s">
        <v>18</v>
      </c>
      <c r="G2950" s="37"/>
      <c r="H2950" s="79">
        <v>23080</v>
      </c>
      <c r="I2950" s="79"/>
      <c r="J2950" s="79"/>
      <c r="K2950" s="37"/>
      <c r="L2950" s="1"/>
    </row>
    <row r="2951" spans="1:12" x14ac:dyDescent="0.25">
      <c r="A2951" s="243">
        <v>44531</v>
      </c>
      <c r="B2951" s="37" t="s">
        <v>282</v>
      </c>
      <c r="C2951" s="69" t="s">
        <v>224</v>
      </c>
      <c r="D2951" s="65">
        <v>44552</v>
      </c>
      <c r="E2951" s="61" t="s">
        <v>76</v>
      </c>
      <c r="F2951" s="37" t="s">
        <v>93</v>
      </c>
      <c r="G2951" s="37"/>
      <c r="H2951" s="79">
        <v>23000</v>
      </c>
      <c r="I2951" s="79"/>
      <c r="J2951" s="79"/>
      <c r="K2951" s="37"/>
      <c r="L2951" s="1"/>
    </row>
    <row r="2952" spans="1:12" x14ac:dyDescent="0.25">
      <c r="A2952" s="243">
        <v>44531</v>
      </c>
      <c r="B2952" s="37" t="s">
        <v>282</v>
      </c>
      <c r="C2952" s="69" t="s">
        <v>224</v>
      </c>
      <c r="D2952" s="65">
        <v>44552</v>
      </c>
      <c r="E2952" s="61" t="s">
        <v>76</v>
      </c>
      <c r="F2952" s="37" t="s">
        <v>77</v>
      </c>
      <c r="G2952" s="37"/>
      <c r="H2952" s="79">
        <v>46000</v>
      </c>
      <c r="I2952" s="79"/>
      <c r="J2952" s="79"/>
      <c r="K2952" s="37"/>
      <c r="L2952" s="1"/>
    </row>
    <row r="2953" spans="1:12" x14ac:dyDescent="0.25">
      <c r="A2953" s="243">
        <v>44531</v>
      </c>
      <c r="B2953" s="37" t="s">
        <v>282</v>
      </c>
      <c r="C2953" s="69" t="s">
        <v>224</v>
      </c>
      <c r="D2953" s="65">
        <v>44552</v>
      </c>
      <c r="E2953" s="61" t="s">
        <v>76</v>
      </c>
      <c r="F2953" s="37" t="s">
        <v>1696</v>
      </c>
      <c r="G2953" s="37"/>
      <c r="H2953" s="79">
        <v>23000</v>
      </c>
      <c r="I2953" s="79"/>
      <c r="J2953" s="79"/>
      <c r="K2953" s="37"/>
      <c r="L2953" s="1"/>
    </row>
    <row r="2954" spans="1:12" x14ac:dyDescent="0.25">
      <c r="A2954" s="243">
        <v>44531</v>
      </c>
      <c r="B2954" s="37" t="s">
        <v>282</v>
      </c>
      <c r="C2954" s="69" t="s">
        <v>224</v>
      </c>
      <c r="D2954" s="65">
        <v>44553</v>
      </c>
      <c r="E2954" s="61" t="s">
        <v>76</v>
      </c>
      <c r="F2954" s="37" t="s">
        <v>11</v>
      </c>
      <c r="G2954" s="37"/>
      <c r="H2954" s="79">
        <v>50000</v>
      </c>
      <c r="I2954" s="79"/>
      <c r="J2954" s="79"/>
      <c r="K2954" s="37"/>
      <c r="L2954" s="1"/>
    </row>
    <row r="2955" spans="1:12" x14ac:dyDescent="0.25">
      <c r="A2955" s="243">
        <v>44531</v>
      </c>
      <c r="B2955" s="37" t="s">
        <v>282</v>
      </c>
      <c r="C2955" s="69" t="s">
        <v>224</v>
      </c>
      <c r="D2955" s="65">
        <v>44553</v>
      </c>
      <c r="E2955" s="61" t="s">
        <v>76</v>
      </c>
      <c r="F2955" s="37" t="s">
        <v>127</v>
      </c>
      <c r="G2955" s="37"/>
      <c r="H2955" s="79">
        <v>23113</v>
      </c>
      <c r="I2955" s="79"/>
      <c r="J2955" s="79"/>
      <c r="K2955" s="37"/>
      <c r="L2955" s="1"/>
    </row>
    <row r="2956" spans="1:12" x14ac:dyDescent="0.25">
      <c r="A2956" s="243">
        <v>44531</v>
      </c>
      <c r="B2956" s="37" t="s">
        <v>282</v>
      </c>
      <c r="C2956" s="69" t="s">
        <v>224</v>
      </c>
      <c r="D2956" s="65">
        <v>44553</v>
      </c>
      <c r="E2956" s="61" t="s">
        <v>239</v>
      </c>
      <c r="F2956" s="37" t="s">
        <v>586</v>
      </c>
      <c r="G2956" s="37"/>
      <c r="H2956" s="79">
        <v>100000</v>
      </c>
      <c r="I2956" s="79"/>
      <c r="J2956" s="79"/>
      <c r="K2956" s="37"/>
      <c r="L2956" s="1"/>
    </row>
    <row r="2957" spans="1:12" x14ac:dyDescent="0.25">
      <c r="A2957" s="243">
        <v>44531</v>
      </c>
      <c r="B2957" s="37" t="s">
        <v>282</v>
      </c>
      <c r="C2957" s="69" t="s">
        <v>224</v>
      </c>
      <c r="D2957" s="65">
        <v>44553</v>
      </c>
      <c r="E2957" s="61" t="s">
        <v>76</v>
      </c>
      <c r="F2957" s="37" t="s">
        <v>1446</v>
      </c>
      <c r="G2957" s="37"/>
      <c r="H2957" s="79">
        <v>23102</v>
      </c>
      <c r="I2957" s="79"/>
      <c r="J2957" s="79"/>
      <c r="K2957" s="37"/>
      <c r="L2957" s="1"/>
    </row>
    <row r="2958" spans="1:12" x14ac:dyDescent="0.25">
      <c r="A2958" s="243">
        <v>44531</v>
      </c>
      <c r="B2958" s="37" t="s">
        <v>282</v>
      </c>
      <c r="C2958" s="69" t="s">
        <v>224</v>
      </c>
      <c r="D2958" s="65">
        <v>44557</v>
      </c>
      <c r="E2958" s="61" t="s">
        <v>76</v>
      </c>
      <c r="F2958" s="37" t="s">
        <v>1652</v>
      </c>
      <c r="G2958" s="37"/>
      <c r="H2958" s="79">
        <v>23000</v>
      </c>
      <c r="I2958" s="79"/>
      <c r="J2958" s="79"/>
      <c r="K2958" s="37"/>
      <c r="L2958" s="1"/>
    </row>
    <row r="2959" spans="1:12" x14ac:dyDescent="0.25">
      <c r="A2959" s="243">
        <v>44531</v>
      </c>
      <c r="B2959" s="37" t="s">
        <v>282</v>
      </c>
      <c r="C2959" s="69" t="s">
        <v>224</v>
      </c>
      <c r="D2959" s="65">
        <v>44557</v>
      </c>
      <c r="E2959" s="61" t="s">
        <v>76</v>
      </c>
      <c r="F2959" s="37" t="s">
        <v>1653</v>
      </c>
      <c r="G2959" s="37"/>
      <c r="H2959" s="79">
        <v>23000</v>
      </c>
      <c r="I2959" s="79"/>
      <c r="J2959" s="79"/>
      <c r="K2959" s="37"/>
      <c r="L2959" s="1"/>
    </row>
    <row r="2960" spans="1:12" x14ac:dyDescent="0.25">
      <c r="A2960" s="243">
        <v>44531</v>
      </c>
      <c r="B2960" s="37" t="s">
        <v>282</v>
      </c>
      <c r="C2960" s="69" t="s">
        <v>224</v>
      </c>
      <c r="D2960" s="65">
        <v>44557</v>
      </c>
      <c r="E2960" s="61" t="s">
        <v>76</v>
      </c>
      <c r="F2960" s="37" t="s">
        <v>9</v>
      </c>
      <c r="G2960" s="37"/>
      <c r="H2960" s="79">
        <v>23000</v>
      </c>
      <c r="I2960" s="79"/>
      <c r="J2960" s="79"/>
      <c r="K2960" s="37"/>
      <c r="L2960" s="1"/>
    </row>
    <row r="2961" spans="1:12" x14ac:dyDescent="0.25">
      <c r="A2961" s="243">
        <v>44531</v>
      </c>
      <c r="B2961" s="37" t="s">
        <v>282</v>
      </c>
      <c r="C2961" s="69" t="s">
        <v>224</v>
      </c>
      <c r="D2961" s="65">
        <v>44557</v>
      </c>
      <c r="E2961" s="61" t="s">
        <v>76</v>
      </c>
      <c r="F2961" s="37" t="s">
        <v>131</v>
      </c>
      <c r="G2961" s="37"/>
      <c r="H2961" s="79">
        <v>23000</v>
      </c>
      <c r="I2961" s="79"/>
      <c r="J2961" s="79"/>
      <c r="K2961" s="37"/>
      <c r="L2961" s="1"/>
    </row>
    <row r="2962" spans="1:12" x14ac:dyDescent="0.25">
      <c r="A2962" s="243">
        <v>44531</v>
      </c>
      <c r="B2962" s="37" t="s">
        <v>282</v>
      </c>
      <c r="C2962" s="69" t="s">
        <v>224</v>
      </c>
      <c r="D2962" s="65">
        <v>44558</v>
      </c>
      <c r="E2962" s="61" t="s">
        <v>76</v>
      </c>
      <c r="F2962" s="37" t="s">
        <v>21</v>
      </c>
      <c r="G2962" s="37"/>
      <c r="H2962" s="79">
        <v>37609</v>
      </c>
      <c r="I2962" s="79"/>
      <c r="J2962" s="79"/>
      <c r="K2962" s="37"/>
      <c r="L2962" s="1"/>
    </row>
    <row r="2963" spans="1:12" x14ac:dyDescent="0.25">
      <c r="A2963" s="243">
        <v>44531</v>
      </c>
      <c r="B2963" s="37" t="s">
        <v>282</v>
      </c>
      <c r="C2963" s="69" t="s">
        <v>224</v>
      </c>
      <c r="D2963" s="65">
        <v>44558</v>
      </c>
      <c r="E2963" s="61" t="s">
        <v>76</v>
      </c>
      <c r="F2963" s="37" t="s">
        <v>822</v>
      </c>
      <c r="G2963" s="37"/>
      <c r="H2963" s="79">
        <v>69000</v>
      </c>
      <c r="I2963" s="79"/>
      <c r="J2963" s="79"/>
      <c r="K2963" s="37"/>
      <c r="L2963" s="1"/>
    </row>
    <row r="2964" spans="1:12" x14ac:dyDescent="0.25">
      <c r="A2964" s="243">
        <v>44531</v>
      </c>
      <c r="B2964" s="37" t="s">
        <v>282</v>
      </c>
      <c r="C2964" s="69" t="s">
        <v>224</v>
      </c>
      <c r="D2964" s="65">
        <v>44558</v>
      </c>
      <c r="E2964" s="61" t="s">
        <v>76</v>
      </c>
      <c r="F2964" s="37" t="s">
        <v>9</v>
      </c>
      <c r="G2964" s="37"/>
      <c r="H2964" s="79">
        <v>23000</v>
      </c>
      <c r="I2964" s="79"/>
      <c r="J2964" s="79"/>
      <c r="K2964" s="37"/>
      <c r="L2964" s="1"/>
    </row>
    <row r="2965" spans="1:12" x14ac:dyDescent="0.25">
      <c r="A2965" s="243">
        <v>44531</v>
      </c>
      <c r="B2965" s="37" t="s">
        <v>282</v>
      </c>
      <c r="C2965" s="69" t="s">
        <v>224</v>
      </c>
      <c r="D2965" s="65">
        <v>44558</v>
      </c>
      <c r="E2965" s="61" t="s">
        <v>76</v>
      </c>
      <c r="F2965" s="37" t="s">
        <v>9</v>
      </c>
      <c r="G2965" s="37"/>
      <c r="H2965" s="79">
        <v>23000</v>
      </c>
      <c r="I2965" s="79"/>
      <c r="J2965" s="79"/>
      <c r="K2965" s="37"/>
      <c r="L2965" s="1"/>
    </row>
    <row r="2966" spans="1:12" x14ac:dyDescent="0.25">
      <c r="A2966" s="243">
        <v>44531</v>
      </c>
      <c r="B2966" s="37" t="s">
        <v>282</v>
      </c>
      <c r="C2966" s="69" t="s">
        <v>224</v>
      </c>
      <c r="D2966" s="65">
        <v>44558</v>
      </c>
      <c r="E2966" s="61" t="s">
        <v>76</v>
      </c>
      <c r="F2966" s="37" t="s">
        <v>131</v>
      </c>
      <c r="G2966" s="37"/>
      <c r="H2966" s="79">
        <v>23000</v>
      </c>
      <c r="I2966" s="79"/>
      <c r="J2966" s="79"/>
      <c r="K2966" s="37"/>
      <c r="L2966" s="1"/>
    </row>
    <row r="2967" spans="1:12" x14ac:dyDescent="0.25">
      <c r="A2967" s="243">
        <v>44531</v>
      </c>
      <c r="B2967" s="37" t="s">
        <v>282</v>
      </c>
      <c r="C2967" s="69" t="s">
        <v>224</v>
      </c>
      <c r="D2967" s="65">
        <v>44558</v>
      </c>
      <c r="E2967" s="61" t="s">
        <v>76</v>
      </c>
      <c r="F2967" s="37" t="s">
        <v>131</v>
      </c>
      <c r="G2967" s="37"/>
      <c r="H2967" s="79">
        <v>23000</v>
      </c>
      <c r="I2967" s="79"/>
      <c r="J2967" s="79"/>
      <c r="K2967" s="37"/>
      <c r="L2967" s="1"/>
    </row>
    <row r="2968" spans="1:12" x14ac:dyDescent="0.25">
      <c r="A2968" s="243">
        <v>44531</v>
      </c>
      <c r="B2968" s="37" t="s">
        <v>282</v>
      </c>
      <c r="C2968" s="69" t="s">
        <v>224</v>
      </c>
      <c r="D2968" s="65">
        <v>44558</v>
      </c>
      <c r="E2968" s="61" t="s">
        <v>76</v>
      </c>
      <c r="F2968" s="37" t="s">
        <v>430</v>
      </c>
      <c r="G2968" s="37"/>
      <c r="H2968" s="79">
        <v>23000</v>
      </c>
      <c r="I2968" s="79"/>
      <c r="J2968" s="79"/>
      <c r="K2968" s="37"/>
      <c r="L2968" s="1"/>
    </row>
    <row r="2969" spans="1:12" x14ac:dyDescent="0.25">
      <c r="A2969" s="243">
        <v>44531</v>
      </c>
      <c r="B2969" s="37" t="s">
        <v>282</v>
      </c>
      <c r="C2969" s="69" t="s">
        <v>224</v>
      </c>
      <c r="D2969" s="65">
        <v>44560</v>
      </c>
      <c r="E2969" s="61" t="s">
        <v>76</v>
      </c>
      <c r="F2969" s="37" t="s">
        <v>1742</v>
      </c>
      <c r="G2969" s="37"/>
      <c r="H2969" s="79">
        <v>81700</v>
      </c>
      <c r="I2969" s="79"/>
      <c r="J2969" s="79"/>
      <c r="K2969" s="37"/>
      <c r="L2969" s="1"/>
    </row>
    <row r="2970" spans="1:12" x14ac:dyDescent="0.25">
      <c r="A2970" s="243">
        <v>44531</v>
      </c>
      <c r="B2970" s="37" t="s">
        <v>282</v>
      </c>
      <c r="C2970" s="69" t="s">
        <v>224</v>
      </c>
      <c r="D2970" s="65">
        <v>44560</v>
      </c>
      <c r="E2970" s="61" t="s">
        <v>76</v>
      </c>
      <c r="F2970" s="37" t="s">
        <v>9</v>
      </c>
      <c r="G2970" s="37"/>
      <c r="H2970" s="79">
        <v>23000</v>
      </c>
      <c r="I2970" s="79"/>
      <c r="J2970" s="79"/>
      <c r="K2970" s="37"/>
      <c r="L2970" s="1"/>
    </row>
    <row r="2971" spans="1:12" x14ac:dyDescent="0.25">
      <c r="A2971" s="243">
        <v>44531</v>
      </c>
      <c r="B2971" s="37" t="s">
        <v>282</v>
      </c>
      <c r="C2971" s="69" t="s">
        <v>224</v>
      </c>
      <c r="D2971" s="65">
        <v>44560</v>
      </c>
      <c r="E2971" s="61" t="s">
        <v>76</v>
      </c>
      <c r="F2971" s="37" t="s">
        <v>131</v>
      </c>
      <c r="G2971" s="37"/>
      <c r="H2971" s="79">
        <v>23000</v>
      </c>
      <c r="I2971" s="79"/>
      <c r="J2971" s="79"/>
      <c r="K2971" s="37"/>
      <c r="L2971" s="1"/>
    </row>
    <row r="2972" spans="1:12" x14ac:dyDescent="0.25">
      <c r="A2972" s="243">
        <v>44531</v>
      </c>
      <c r="B2972" s="37" t="s">
        <v>282</v>
      </c>
      <c r="C2972" s="69" t="s">
        <v>224</v>
      </c>
      <c r="D2972" s="65">
        <v>44560</v>
      </c>
      <c r="E2972" s="61" t="s">
        <v>76</v>
      </c>
      <c r="F2972" s="37" t="s">
        <v>14</v>
      </c>
      <c r="G2972" s="37"/>
      <c r="H2972" s="79">
        <v>23000</v>
      </c>
      <c r="I2972" s="79"/>
      <c r="J2972" s="79"/>
      <c r="K2972" s="37"/>
      <c r="L2972" s="1"/>
    </row>
    <row r="2973" spans="1:12" x14ac:dyDescent="0.25">
      <c r="A2973" s="167">
        <v>44531</v>
      </c>
      <c r="B2973" s="168" t="s">
        <v>282</v>
      </c>
      <c r="C2973" s="167" t="s">
        <v>224</v>
      </c>
      <c r="D2973" s="169">
        <v>44560</v>
      </c>
      <c r="E2973" s="266" t="s">
        <v>76</v>
      </c>
      <c r="F2973" s="168" t="s">
        <v>3</v>
      </c>
      <c r="G2973" s="168"/>
      <c r="H2973" s="170">
        <v>23000</v>
      </c>
      <c r="I2973" s="170">
        <f>SUM(H2398:H2973)</f>
        <v>33979673</v>
      </c>
      <c r="J2973" s="170"/>
      <c r="K2973" s="168"/>
      <c r="L2973" s="170"/>
    </row>
    <row r="2974" spans="1:12" x14ac:dyDescent="0.25">
      <c r="A2974" s="167">
        <v>44562</v>
      </c>
      <c r="B2974" s="37" t="s">
        <v>282</v>
      </c>
      <c r="C2974" s="167" t="s">
        <v>224</v>
      </c>
      <c r="D2974" s="9">
        <v>44564</v>
      </c>
      <c r="E2974" t="s">
        <v>76</v>
      </c>
      <c r="F2974" t="s">
        <v>198</v>
      </c>
      <c r="G2974">
        <v>0</v>
      </c>
      <c r="H2974" s="201">
        <v>23000</v>
      </c>
      <c r="I2974" s="170"/>
      <c r="J2974" s="170"/>
      <c r="K2974" s="168"/>
      <c r="L2974" s="170"/>
    </row>
    <row r="2975" spans="1:12" x14ac:dyDescent="0.25">
      <c r="A2975" s="167">
        <v>44562</v>
      </c>
      <c r="B2975" s="37" t="s">
        <v>282</v>
      </c>
      <c r="C2975" s="167" t="s">
        <v>224</v>
      </c>
      <c r="D2975" s="9">
        <v>44564</v>
      </c>
      <c r="E2975" t="s">
        <v>76</v>
      </c>
      <c r="F2975" t="s">
        <v>1655</v>
      </c>
      <c r="H2975" s="201">
        <v>23000</v>
      </c>
      <c r="I2975" s="170"/>
      <c r="J2975" s="170"/>
      <c r="K2975" s="168"/>
      <c r="L2975" s="170"/>
    </row>
    <row r="2976" spans="1:12" x14ac:dyDescent="0.25">
      <c r="A2976" s="167">
        <v>44562</v>
      </c>
      <c r="B2976" s="37" t="s">
        <v>282</v>
      </c>
      <c r="C2976" s="167" t="s">
        <v>224</v>
      </c>
      <c r="D2976" s="9">
        <v>44564</v>
      </c>
      <c r="E2976" t="s">
        <v>76</v>
      </c>
      <c r="F2976" t="s">
        <v>1462</v>
      </c>
      <c r="H2976" s="201">
        <v>23000</v>
      </c>
      <c r="I2976" s="170"/>
      <c r="J2976" s="170"/>
      <c r="K2976" s="168"/>
      <c r="L2976" s="170"/>
    </row>
    <row r="2977" spans="1:12" x14ac:dyDescent="0.25">
      <c r="A2977" s="167">
        <v>44562</v>
      </c>
      <c r="B2977" s="37" t="s">
        <v>282</v>
      </c>
      <c r="C2977" s="167" t="s">
        <v>224</v>
      </c>
      <c r="D2977" s="9">
        <v>44564</v>
      </c>
      <c r="E2977" t="s">
        <v>76</v>
      </c>
      <c r="F2977" t="s">
        <v>464</v>
      </c>
      <c r="H2977" s="201">
        <v>23000</v>
      </c>
      <c r="I2977" s="170"/>
      <c r="J2977" s="170"/>
      <c r="K2977" s="168"/>
      <c r="L2977" s="170"/>
    </row>
    <row r="2978" spans="1:12" x14ac:dyDescent="0.25">
      <c r="A2978" s="167">
        <v>44562</v>
      </c>
      <c r="B2978" s="37" t="s">
        <v>282</v>
      </c>
      <c r="C2978" s="167" t="s">
        <v>224</v>
      </c>
      <c r="D2978" s="9">
        <v>44564</v>
      </c>
      <c r="E2978" t="s">
        <v>76</v>
      </c>
      <c r="F2978" t="s">
        <v>417</v>
      </c>
      <c r="H2978" s="201">
        <v>23000</v>
      </c>
      <c r="I2978" s="170"/>
      <c r="J2978" s="170"/>
      <c r="K2978" s="168"/>
      <c r="L2978" s="170"/>
    </row>
    <row r="2979" spans="1:12" x14ac:dyDescent="0.25">
      <c r="A2979" s="167">
        <v>44562</v>
      </c>
      <c r="B2979" s="37" t="s">
        <v>282</v>
      </c>
      <c r="C2979" s="167" t="s">
        <v>224</v>
      </c>
      <c r="D2979" s="9">
        <v>44564</v>
      </c>
      <c r="E2979" t="s">
        <v>76</v>
      </c>
      <c r="F2979" t="s">
        <v>140</v>
      </c>
      <c r="H2979" s="201">
        <v>23096</v>
      </c>
      <c r="I2979" s="170"/>
      <c r="J2979" s="170"/>
      <c r="K2979" s="168"/>
      <c r="L2979" s="170"/>
    </row>
    <row r="2980" spans="1:12" x14ac:dyDescent="0.25">
      <c r="A2980" s="167">
        <v>44562</v>
      </c>
      <c r="B2980" s="37" t="s">
        <v>282</v>
      </c>
      <c r="C2980" s="167" t="s">
        <v>224</v>
      </c>
      <c r="D2980" s="9">
        <v>44564</v>
      </c>
      <c r="E2980" t="s">
        <v>76</v>
      </c>
      <c r="F2980" t="s">
        <v>24</v>
      </c>
      <c r="H2980" s="201">
        <v>46000</v>
      </c>
      <c r="I2980" s="170"/>
      <c r="J2980" s="170"/>
      <c r="K2980" s="168"/>
      <c r="L2980" s="170"/>
    </row>
    <row r="2981" spans="1:12" x14ac:dyDescent="0.25">
      <c r="A2981" s="167">
        <v>44562</v>
      </c>
      <c r="B2981" s="37" t="s">
        <v>282</v>
      </c>
      <c r="C2981" s="167" t="s">
        <v>224</v>
      </c>
      <c r="D2981" s="9">
        <v>44564</v>
      </c>
      <c r="E2981" t="s">
        <v>76</v>
      </c>
      <c r="F2981" t="s">
        <v>254</v>
      </c>
      <c r="H2981" s="201">
        <v>69000</v>
      </c>
      <c r="I2981" s="170"/>
      <c r="J2981" s="170"/>
      <c r="K2981" s="168"/>
      <c r="L2981" s="170"/>
    </row>
    <row r="2982" spans="1:12" x14ac:dyDescent="0.25">
      <c r="A2982" s="167">
        <v>44562</v>
      </c>
      <c r="B2982" s="37" t="s">
        <v>282</v>
      </c>
      <c r="C2982" s="167" t="s">
        <v>224</v>
      </c>
      <c r="D2982" s="9">
        <v>44564</v>
      </c>
      <c r="E2982" t="s">
        <v>76</v>
      </c>
      <c r="F2982" t="s">
        <v>1951</v>
      </c>
      <c r="H2982" s="201">
        <v>92000</v>
      </c>
      <c r="I2982" s="170"/>
      <c r="J2982" s="170"/>
      <c r="K2982" s="168"/>
      <c r="L2982" s="170"/>
    </row>
    <row r="2983" spans="1:12" x14ac:dyDescent="0.25">
      <c r="A2983" s="167">
        <v>44562</v>
      </c>
      <c r="B2983" s="37" t="s">
        <v>282</v>
      </c>
      <c r="C2983" s="167" t="s">
        <v>224</v>
      </c>
      <c r="D2983" s="9">
        <v>44565</v>
      </c>
      <c r="E2983" t="s">
        <v>76</v>
      </c>
      <c r="F2983" t="s">
        <v>2</v>
      </c>
      <c r="H2983" s="201">
        <v>46000</v>
      </c>
      <c r="I2983" s="170"/>
      <c r="J2983" s="170"/>
      <c r="K2983" s="168"/>
      <c r="L2983" s="170"/>
    </row>
    <row r="2984" spans="1:12" x14ac:dyDescent="0.25">
      <c r="A2984" s="167">
        <v>44562</v>
      </c>
      <c r="B2984" s="37" t="s">
        <v>282</v>
      </c>
      <c r="C2984" s="167" t="s">
        <v>224</v>
      </c>
      <c r="D2984" s="9">
        <v>44565</v>
      </c>
      <c r="E2984" t="s">
        <v>76</v>
      </c>
      <c r="F2984" t="s">
        <v>1690</v>
      </c>
      <c r="H2984" s="201">
        <v>150115</v>
      </c>
      <c r="I2984" s="170"/>
      <c r="J2984" s="170"/>
      <c r="K2984" s="168"/>
      <c r="L2984" s="170"/>
    </row>
    <row r="2985" spans="1:12" x14ac:dyDescent="0.25">
      <c r="A2985" s="167">
        <v>44562</v>
      </c>
      <c r="B2985" s="37" t="s">
        <v>282</v>
      </c>
      <c r="C2985" s="167" t="s">
        <v>224</v>
      </c>
      <c r="D2985" s="9">
        <v>44566</v>
      </c>
      <c r="E2985" t="s">
        <v>76</v>
      </c>
      <c r="F2985" t="s">
        <v>4</v>
      </c>
      <c r="H2985" s="201">
        <v>23000</v>
      </c>
      <c r="I2985" s="170"/>
      <c r="J2985" s="170"/>
      <c r="K2985" s="168"/>
      <c r="L2985" s="170"/>
    </row>
    <row r="2986" spans="1:12" x14ac:dyDescent="0.25">
      <c r="A2986" s="167">
        <v>44562</v>
      </c>
      <c r="B2986" s="37" t="s">
        <v>282</v>
      </c>
      <c r="C2986" s="167" t="s">
        <v>224</v>
      </c>
      <c r="D2986" s="9">
        <v>44566</v>
      </c>
      <c r="E2986" t="s">
        <v>76</v>
      </c>
      <c r="F2986" t="s">
        <v>426</v>
      </c>
      <c r="H2986" s="201">
        <v>92117</v>
      </c>
      <c r="I2986" s="170"/>
      <c r="J2986" s="170"/>
      <c r="K2986" s="168"/>
      <c r="L2986" s="170"/>
    </row>
    <row r="2987" spans="1:12" x14ac:dyDescent="0.25">
      <c r="A2987" s="167">
        <v>44562</v>
      </c>
      <c r="B2987" s="37" t="s">
        <v>282</v>
      </c>
      <c r="C2987" s="167" t="s">
        <v>224</v>
      </c>
      <c r="D2987" s="9">
        <v>44566</v>
      </c>
      <c r="E2987" t="s">
        <v>76</v>
      </c>
      <c r="F2987" t="s">
        <v>1720</v>
      </c>
      <c r="H2987" s="201">
        <v>276000</v>
      </c>
      <c r="I2987" s="170"/>
      <c r="J2987" s="170"/>
      <c r="K2987" s="168"/>
      <c r="L2987" s="170"/>
    </row>
    <row r="2988" spans="1:12" x14ac:dyDescent="0.25">
      <c r="A2988" s="167">
        <v>44562</v>
      </c>
      <c r="B2988" s="37" t="s">
        <v>282</v>
      </c>
      <c r="C2988" s="167" t="s">
        <v>224</v>
      </c>
      <c r="D2988" s="9">
        <v>44567</v>
      </c>
      <c r="E2988" t="s">
        <v>239</v>
      </c>
      <c r="F2988" t="s">
        <v>132</v>
      </c>
      <c r="H2988" s="201">
        <v>23100</v>
      </c>
      <c r="I2988" s="170"/>
      <c r="J2988" s="170"/>
      <c r="K2988" s="168"/>
      <c r="L2988" s="170"/>
    </row>
    <row r="2989" spans="1:12" x14ac:dyDescent="0.25">
      <c r="A2989" s="167">
        <v>44562</v>
      </c>
      <c r="B2989" s="37" t="s">
        <v>282</v>
      </c>
      <c r="C2989" s="167" t="s">
        <v>224</v>
      </c>
      <c r="D2989" s="9">
        <v>44567</v>
      </c>
      <c r="E2989" t="s">
        <v>76</v>
      </c>
      <c r="F2989" t="s">
        <v>207</v>
      </c>
      <c r="H2989" s="201">
        <v>46025</v>
      </c>
      <c r="I2989" s="170"/>
      <c r="J2989" s="170"/>
      <c r="K2989" s="168"/>
      <c r="L2989" s="170"/>
    </row>
    <row r="2990" spans="1:12" x14ac:dyDescent="0.25">
      <c r="A2990" s="167">
        <v>44562</v>
      </c>
      <c r="B2990" s="37" t="s">
        <v>282</v>
      </c>
      <c r="C2990" s="167" t="s">
        <v>224</v>
      </c>
      <c r="D2990" s="9">
        <v>44567</v>
      </c>
      <c r="E2990" t="s">
        <v>76</v>
      </c>
      <c r="F2990" t="s">
        <v>207</v>
      </c>
      <c r="H2990" s="201">
        <v>46025</v>
      </c>
      <c r="I2990" s="170"/>
      <c r="J2990" s="170"/>
      <c r="K2990" s="168"/>
      <c r="L2990" s="170"/>
    </row>
    <row r="2991" spans="1:12" x14ac:dyDescent="0.25">
      <c r="A2991" s="167">
        <v>44562</v>
      </c>
      <c r="B2991" s="37" t="s">
        <v>282</v>
      </c>
      <c r="C2991" s="167" t="s">
        <v>224</v>
      </c>
      <c r="D2991" s="9">
        <v>44568</v>
      </c>
      <c r="E2991" t="s">
        <v>76</v>
      </c>
      <c r="F2991" t="s">
        <v>1211</v>
      </c>
      <c r="H2991" s="201">
        <v>138000</v>
      </c>
      <c r="I2991" s="170"/>
      <c r="J2991" s="170"/>
      <c r="K2991" s="168"/>
      <c r="L2991" s="170"/>
    </row>
    <row r="2992" spans="1:12" x14ac:dyDescent="0.25">
      <c r="A2992" s="167">
        <v>44562</v>
      </c>
      <c r="B2992" s="37" t="s">
        <v>282</v>
      </c>
      <c r="C2992" s="167" t="s">
        <v>224</v>
      </c>
      <c r="D2992" s="9">
        <v>44571</v>
      </c>
      <c r="E2992" t="s">
        <v>76</v>
      </c>
      <c r="F2992" t="s">
        <v>1085</v>
      </c>
      <c r="H2992" s="201">
        <v>23000</v>
      </c>
      <c r="I2992" s="170"/>
      <c r="J2992" s="170"/>
      <c r="K2992" s="168"/>
      <c r="L2992" s="170"/>
    </row>
    <row r="2993" spans="1:12" x14ac:dyDescent="0.25">
      <c r="A2993" s="167">
        <v>44562</v>
      </c>
      <c r="B2993" s="37" t="s">
        <v>282</v>
      </c>
      <c r="C2993" s="167" t="s">
        <v>224</v>
      </c>
      <c r="D2993" s="9">
        <v>44571</v>
      </c>
      <c r="E2993" t="s">
        <v>76</v>
      </c>
      <c r="F2993" t="s">
        <v>1677</v>
      </c>
      <c r="H2993" s="201">
        <v>23000</v>
      </c>
      <c r="I2993" s="170"/>
      <c r="J2993" s="170"/>
      <c r="K2993" s="168"/>
      <c r="L2993" s="170"/>
    </row>
    <row r="2994" spans="1:12" x14ac:dyDescent="0.25">
      <c r="A2994" s="167">
        <v>44562</v>
      </c>
      <c r="B2994" s="37" t="s">
        <v>282</v>
      </c>
      <c r="C2994" s="167" t="s">
        <v>224</v>
      </c>
      <c r="D2994" s="9">
        <v>44571</v>
      </c>
      <c r="E2994" t="s">
        <v>76</v>
      </c>
      <c r="F2994" t="s">
        <v>1697</v>
      </c>
      <c r="H2994" s="201">
        <v>23000</v>
      </c>
      <c r="I2994" s="170"/>
      <c r="J2994" s="170"/>
      <c r="K2994" s="168"/>
      <c r="L2994" s="170"/>
    </row>
    <row r="2995" spans="1:12" x14ac:dyDescent="0.25">
      <c r="A2995" s="167">
        <v>44562</v>
      </c>
      <c r="B2995" s="37" t="s">
        <v>282</v>
      </c>
      <c r="C2995" s="167" t="s">
        <v>224</v>
      </c>
      <c r="D2995" s="9">
        <v>44575</v>
      </c>
      <c r="E2995" t="s">
        <v>76</v>
      </c>
      <c r="F2995" t="s">
        <v>1413</v>
      </c>
      <c r="H2995" s="201">
        <v>23000</v>
      </c>
      <c r="I2995" s="170"/>
      <c r="J2995" s="170"/>
      <c r="K2995" s="168"/>
      <c r="L2995" s="170"/>
    </row>
    <row r="2996" spans="1:12" x14ac:dyDescent="0.25">
      <c r="A2996" s="167">
        <v>44562</v>
      </c>
      <c r="B2996" s="37" t="s">
        <v>282</v>
      </c>
      <c r="C2996" s="167" t="s">
        <v>224</v>
      </c>
      <c r="D2996" s="9">
        <v>44578</v>
      </c>
      <c r="E2996" t="s">
        <v>76</v>
      </c>
      <c r="F2996" t="s">
        <v>407</v>
      </c>
      <c r="H2996" s="201">
        <v>92000</v>
      </c>
      <c r="I2996" s="170"/>
      <c r="J2996" s="170"/>
      <c r="K2996" s="168"/>
      <c r="L2996" s="170"/>
    </row>
    <row r="2997" spans="1:12" x14ac:dyDescent="0.25">
      <c r="A2997" s="167">
        <v>44562</v>
      </c>
      <c r="B2997" s="37" t="s">
        <v>282</v>
      </c>
      <c r="C2997" s="167" t="s">
        <v>224</v>
      </c>
      <c r="D2997" s="9">
        <v>44578</v>
      </c>
      <c r="E2997" t="s">
        <v>76</v>
      </c>
      <c r="F2997" t="s">
        <v>1430</v>
      </c>
      <c r="H2997" s="201">
        <v>276000</v>
      </c>
      <c r="I2997" s="170"/>
      <c r="J2997" s="170"/>
      <c r="K2997" s="168"/>
      <c r="L2997" s="170"/>
    </row>
    <row r="2998" spans="1:12" x14ac:dyDescent="0.25">
      <c r="A2998" s="167">
        <v>44562</v>
      </c>
      <c r="B2998" s="37" t="s">
        <v>282</v>
      </c>
      <c r="C2998" s="167" t="s">
        <v>224</v>
      </c>
      <c r="D2998" s="9">
        <v>44579</v>
      </c>
      <c r="E2998" t="s">
        <v>76</v>
      </c>
      <c r="F2998" t="s">
        <v>6</v>
      </c>
      <c r="H2998" s="201">
        <v>23000</v>
      </c>
      <c r="I2998" s="170"/>
      <c r="J2998" s="170"/>
      <c r="K2998" s="168"/>
      <c r="L2998" s="170"/>
    </row>
    <row r="2999" spans="1:12" x14ac:dyDescent="0.25">
      <c r="A2999" s="167">
        <v>44562</v>
      </c>
      <c r="B2999" s="37" t="s">
        <v>282</v>
      </c>
      <c r="C2999" s="167" t="s">
        <v>224</v>
      </c>
      <c r="D2999" s="9">
        <v>44579</v>
      </c>
      <c r="E2999" t="s">
        <v>76</v>
      </c>
      <c r="F2999" t="s">
        <v>19</v>
      </c>
      <c r="H2999" s="201">
        <v>125000</v>
      </c>
      <c r="I2999" s="170"/>
      <c r="J2999" s="170"/>
      <c r="K2999" s="168"/>
      <c r="L2999" s="170"/>
    </row>
    <row r="3000" spans="1:12" x14ac:dyDescent="0.25">
      <c r="A3000" s="167">
        <v>44562</v>
      </c>
      <c r="B3000" s="37" t="s">
        <v>282</v>
      </c>
      <c r="C3000" s="167" t="s">
        <v>224</v>
      </c>
      <c r="D3000" s="9">
        <v>44580</v>
      </c>
      <c r="E3000" t="s">
        <v>76</v>
      </c>
      <c r="F3000" t="s">
        <v>80</v>
      </c>
      <c r="H3000" s="201">
        <v>23000</v>
      </c>
      <c r="I3000" s="170"/>
      <c r="J3000" s="170"/>
      <c r="K3000" s="168"/>
      <c r="L3000" s="170"/>
    </row>
    <row r="3001" spans="1:12" x14ac:dyDescent="0.25">
      <c r="A3001" s="167">
        <v>44562</v>
      </c>
      <c r="B3001" s="37" t="s">
        <v>282</v>
      </c>
      <c r="C3001" s="167" t="s">
        <v>224</v>
      </c>
      <c r="D3001" s="9">
        <v>44580</v>
      </c>
      <c r="E3001" t="s">
        <v>76</v>
      </c>
      <c r="F3001" t="s">
        <v>1696</v>
      </c>
      <c r="H3001" s="201">
        <v>23000</v>
      </c>
      <c r="I3001" s="170"/>
      <c r="J3001" s="170"/>
      <c r="K3001" s="168"/>
      <c r="L3001" s="170"/>
    </row>
    <row r="3002" spans="1:12" x14ac:dyDescent="0.25">
      <c r="A3002" s="167">
        <v>44562</v>
      </c>
      <c r="B3002" s="37" t="s">
        <v>282</v>
      </c>
      <c r="C3002" s="167" t="s">
        <v>224</v>
      </c>
      <c r="D3002" s="9">
        <v>44582</v>
      </c>
      <c r="E3002" t="s">
        <v>76</v>
      </c>
      <c r="F3002" t="s">
        <v>13</v>
      </c>
      <c r="H3002" s="201">
        <v>23000</v>
      </c>
      <c r="I3002" s="170"/>
      <c r="J3002" s="170"/>
      <c r="K3002" s="168"/>
      <c r="L3002" s="170"/>
    </row>
    <row r="3003" spans="1:12" x14ac:dyDescent="0.25">
      <c r="A3003" s="167">
        <v>44562</v>
      </c>
      <c r="B3003" s="37" t="s">
        <v>282</v>
      </c>
      <c r="C3003" s="167" t="s">
        <v>224</v>
      </c>
      <c r="D3003" s="9">
        <v>44582</v>
      </c>
      <c r="E3003" t="s">
        <v>76</v>
      </c>
      <c r="F3003" t="s">
        <v>127</v>
      </c>
      <c r="H3003" s="201">
        <v>23113</v>
      </c>
      <c r="I3003" s="170"/>
      <c r="J3003" s="170"/>
      <c r="K3003" s="168"/>
      <c r="L3003" s="170"/>
    </row>
    <row r="3004" spans="1:12" x14ac:dyDescent="0.25">
      <c r="A3004" s="167">
        <v>44562</v>
      </c>
      <c r="B3004" s="37" t="s">
        <v>282</v>
      </c>
      <c r="C3004" s="167" t="s">
        <v>224</v>
      </c>
      <c r="D3004" s="9">
        <v>44582</v>
      </c>
      <c r="E3004" t="s">
        <v>239</v>
      </c>
      <c r="F3004" t="s">
        <v>505</v>
      </c>
      <c r="H3004" s="201">
        <v>46000</v>
      </c>
      <c r="I3004" s="170"/>
      <c r="J3004" s="170"/>
      <c r="K3004" s="168"/>
      <c r="L3004" s="170"/>
    </row>
    <row r="3005" spans="1:12" x14ac:dyDescent="0.25">
      <c r="A3005" s="167">
        <v>44562</v>
      </c>
      <c r="B3005" s="37" t="s">
        <v>282</v>
      </c>
      <c r="C3005" s="167" t="s">
        <v>224</v>
      </c>
      <c r="D3005" s="9">
        <v>44582</v>
      </c>
      <c r="E3005" t="s">
        <v>239</v>
      </c>
      <c r="F3005" t="s">
        <v>201</v>
      </c>
      <c r="H3005" s="201">
        <v>46000</v>
      </c>
      <c r="I3005" s="170"/>
      <c r="J3005" s="170"/>
      <c r="K3005" s="168"/>
      <c r="L3005" s="170"/>
    </row>
    <row r="3006" spans="1:12" x14ac:dyDescent="0.25">
      <c r="A3006" s="167">
        <v>44562</v>
      </c>
      <c r="B3006" s="37" t="s">
        <v>282</v>
      </c>
      <c r="C3006" s="167" t="s">
        <v>224</v>
      </c>
      <c r="D3006" s="9">
        <v>44582</v>
      </c>
      <c r="E3006" t="s">
        <v>76</v>
      </c>
      <c r="F3006" t="s">
        <v>373</v>
      </c>
      <c r="H3006" s="201">
        <v>99000</v>
      </c>
      <c r="I3006" s="170"/>
      <c r="J3006" s="170"/>
      <c r="K3006" s="168"/>
      <c r="L3006" s="170"/>
    </row>
    <row r="3007" spans="1:12" x14ac:dyDescent="0.25">
      <c r="A3007" s="167">
        <v>44562</v>
      </c>
      <c r="B3007" s="37" t="s">
        <v>282</v>
      </c>
      <c r="C3007" s="167" t="s">
        <v>224</v>
      </c>
      <c r="D3007" s="9">
        <v>44582</v>
      </c>
      <c r="E3007" t="s">
        <v>76</v>
      </c>
      <c r="F3007" t="s">
        <v>455</v>
      </c>
      <c r="H3007" s="201">
        <v>552000</v>
      </c>
      <c r="I3007" s="170"/>
      <c r="J3007" s="170"/>
      <c r="K3007" s="168"/>
      <c r="L3007" s="170"/>
    </row>
    <row r="3008" spans="1:12" x14ac:dyDescent="0.25">
      <c r="A3008" s="167">
        <v>44562</v>
      </c>
      <c r="B3008" s="37" t="s">
        <v>282</v>
      </c>
      <c r="C3008" s="167" t="s">
        <v>224</v>
      </c>
      <c r="D3008" s="9">
        <v>44585</v>
      </c>
      <c r="E3008" t="s">
        <v>76</v>
      </c>
      <c r="F3008" t="s">
        <v>1952</v>
      </c>
      <c r="H3008" s="201">
        <v>23000</v>
      </c>
      <c r="I3008" s="170"/>
      <c r="J3008" s="170"/>
      <c r="K3008" s="168"/>
      <c r="L3008" s="170"/>
    </row>
    <row r="3009" spans="1:12" x14ac:dyDescent="0.25">
      <c r="A3009" s="167">
        <v>44562</v>
      </c>
      <c r="B3009" s="37" t="s">
        <v>282</v>
      </c>
      <c r="C3009" s="167" t="s">
        <v>224</v>
      </c>
      <c r="D3009" s="9">
        <v>44585</v>
      </c>
      <c r="E3009" t="s">
        <v>76</v>
      </c>
      <c r="F3009" t="s">
        <v>18</v>
      </c>
      <c r="H3009" s="201">
        <v>23080</v>
      </c>
      <c r="I3009" s="170"/>
      <c r="J3009" s="170"/>
      <c r="K3009" s="168"/>
      <c r="L3009" s="170"/>
    </row>
    <row r="3010" spans="1:12" x14ac:dyDescent="0.25">
      <c r="A3010" s="167">
        <v>44562</v>
      </c>
      <c r="B3010" s="37" t="s">
        <v>282</v>
      </c>
      <c r="C3010" s="167" t="s">
        <v>224</v>
      </c>
      <c r="D3010" s="9">
        <v>44585</v>
      </c>
      <c r="E3010" t="s">
        <v>76</v>
      </c>
      <c r="F3010" t="s">
        <v>1663</v>
      </c>
      <c r="H3010" s="201">
        <v>276000</v>
      </c>
      <c r="I3010" s="170"/>
      <c r="J3010" s="170"/>
      <c r="K3010" s="168"/>
      <c r="L3010" s="170"/>
    </row>
    <row r="3011" spans="1:12" x14ac:dyDescent="0.25">
      <c r="A3011" s="167">
        <v>44562</v>
      </c>
      <c r="B3011" s="37" t="s">
        <v>282</v>
      </c>
      <c r="C3011" s="167" t="s">
        <v>224</v>
      </c>
      <c r="D3011" s="9">
        <v>44587</v>
      </c>
      <c r="E3011" t="s">
        <v>239</v>
      </c>
      <c r="F3011" t="s">
        <v>635</v>
      </c>
      <c r="H3011" s="201">
        <v>23000</v>
      </c>
      <c r="I3011" s="170"/>
      <c r="J3011" s="170"/>
      <c r="K3011" s="168"/>
      <c r="L3011" s="170"/>
    </row>
    <row r="3012" spans="1:12" x14ac:dyDescent="0.25">
      <c r="A3012" s="167">
        <v>44562</v>
      </c>
      <c r="B3012" s="37" t="s">
        <v>282</v>
      </c>
      <c r="C3012" s="167" t="s">
        <v>224</v>
      </c>
      <c r="D3012" s="9">
        <v>44587</v>
      </c>
      <c r="E3012" t="s">
        <v>76</v>
      </c>
      <c r="F3012" t="s">
        <v>32</v>
      </c>
      <c r="H3012" s="201">
        <v>115000</v>
      </c>
      <c r="I3012" s="170"/>
      <c r="J3012" s="170"/>
      <c r="K3012" s="168"/>
      <c r="L3012" s="170"/>
    </row>
    <row r="3013" spans="1:12" x14ac:dyDescent="0.25">
      <c r="A3013" s="167">
        <v>44562</v>
      </c>
      <c r="B3013" s="37" t="s">
        <v>282</v>
      </c>
      <c r="C3013" s="167" t="s">
        <v>224</v>
      </c>
      <c r="D3013" s="9">
        <v>44589</v>
      </c>
      <c r="E3013" t="s">
        <v>76</v>
      </c>
      <c r="F3013" t="s">
        <v>140</v>
      </c>
      <c r="H3013" s="201">
        <v>23096</v>
      </c>
      <c r="I3013" s="170"/>
      <c r="J3013" s="170"/>
      <c r="K3013" s="168"/>
      <c r="L3013" s="170"/>
    </row>
    <row r="3014" spans="1:12" x14ac:dyDescent="0.25">
      <c r="A3014" s="167">
        <v>44562</v>
      </c>
      <c r="B3014" s="37" t="s">
        <v>282</v>
      </c>
      <c r="C3014" s="167" t="s">
        <v>224</v>
      </c>
      <c r="D3014" s="9">
        <v>44589</v>
      </c>
      <c r="E3014" t="s">
        <v>76</v>
      </c>
      <c r="F3014" t="s">
        <v>1251</v>
      </c>
      <c r="H3014" s="201">
        <v>46000</v>
      </c>
      <c r="I3014" s="170"/>
      <c r="J3014" s="170"/>
      <c r="K3014" s="168"/>
      <c r="L3014" s="170"/>
    </row>
    <row r="3015" spans="1:12" x14ac:dyDescent="0.25">
      <c r="A3015" s="167">
        <v>44562</v>
      </c>
      <c r="B3015" s="37" t="s">
        <v>282</v>
      </c>
      <c r="C3015" s="167" t="s">
        <v>224</v>
      </c>
      <c r="D3015" s="9">
        <v>44592</v>
      </c>
      <c r="E3015" t="s">
        <v>76</v>
      </c>
      <c r="F3015" t="s">
        <v>1953</v>
      </c>
      <c r="H3015" s="201">
        <v>11650</v>
      </c>
      <c r="I3015" s="170"/>
      <c r="J3015" s="170"/>
      <c r="K3015" s="168"/>
      <c r="L3015" s="170"/>
    </row>
    <row r="3016" spans="1:12" x14ac:dyDescent="0.25">
      <c r="A3016" s="167">
        <v>44562</v>
      </c>
      <c r="B3016" s="37" t="s">
        <v>282</v>
      </c>
      <c r="C3016" s="167" t="s">
        <v>224</v>
      </c>
      <c r="D3016" s="9">
        <v>44592</v>
      </c>
      <c r="E3016" t="s">
        <v>76</v>
      </c>
      <c r="F3016" t="s">
        <v>198</v>
      </c>
      <c r="H3016" s="201">
        <v>23000</v>
      </c>
      <c r="I3016" s="170"/>
      <c r="J3016" s="170"/>
      <c r="K3016" s="168"/>
      <c r="L3016" s="170"/>
    </row>
    <row r="3017" spans="1:12" x14ac:dyDescent="0.25">
      <c r="A3017" s="167">
        <v>44562</v>
      </c>
      <c r="B3017" s="37" t="s">
        <v>282</v>
      </c>
      <c r="C3017" s="167" t="s">
        <v>224</v>
      </c>
      <c r="D3017" s="9">
        <v>44592</v>
      </c>
      <c r="E3017" t="s">
        <v>76</v>
      </c>
      <c r="F3017" t="s">
        <v>430</v>
      </c>
      <c r="H3017" s="201">
        <v>23000</v>
      </c>
      <c r="I3017" s="170"/>
      <c r="J3017" s="170"/>
      <c r="K3017" s="168"/>
      <c r="L3017" s="170"/>
    </row>
    <row r="3018" spans="1:12" x14ac:dyDescent="0.25">
      <c r="A3018" s="167">
        <v>44562</v>
      </c>
      <c r="B3018" s="37" t="s">
        <v>282</v>
      </c>
      <c r="C3018" s="167" t="s">
        <v>224</v>
      </c>
      <c r="D3018" s="9">
        <v>44592</v>
      </c>
      <c r="E3018" t="s">
        <v>76</v>
      </c>
      <c r="F3018" t="s">
        <v>14</v>
      </c>
      <c r="H3018" s="201">
        <v>23000</v>
      </c>
      <c r="I3018" s="170"/>
      <c r="J3018" s="170"/>
      <c r="K3018" s="168"/>
      <c r="L3018" s="170"/>
    </row>
    <row r="3019" spans="1:12" x14ac:dyDescent="0.25">
      <c r="A3019" s="167">
        <v>44562</v>
      </c>
      <c r="B3019" s="37" t="s">
        <v>282</v>
      </c>
      <c r="C3019" s="167" t="s">
        <v>224</v>
      </c>
      <c r="D3019" s="9">
        <v>44592</v>
      </c>
      <c r="E3019" t="s">
        <v>76</v>
      </c>
      <c r="F3019" t="s">
        <v>1718</v>
      </c>
      <c r="H3019" s="201">
        <v>23000</v>
      </c>
      <c r="I3019" s="170"/>
      <c r="J3019" s="170"/>
      <c r="K3019" s="168"/>
      <c r="L3019" s="170"/>
    </row>
    <row r="3020" spans="1:12" x14ac:dyDescent="0.25">
      <c r="A3020" s="167">
        <v>44562</v>
      </c>
      <c r="B3020" s="37" t="s">
        <v>282</v>
      </c>
      <c r="C3020" s="167" t="s">
        <v>224</v>
      </c>
      <c r="D3020" s="9">
        <v>44592</v>
      </c>
      <c r="E3020" t="s">
        <v>76</v>
      </c>
      <c r="F3020" t="s">
        <v>9</v>
      </c>
      <c r="H3020" s="201">
        <v>23000</v>
      </c>
      <c r="I3020" s="170"/>
      <c r="J3020" s="170"/>
      <c r="K3020" s="168"/>
      <c r="L3020" s="170"/>
    </row>
    <row r="3021" spans="1:12" x14ac:dyDescent="0.25">
      <c r="A3021" s="167">
        <v>44562</v>
      </c>
      <c r="B3021" s="37" t="s">
        <v>282</v>
      </c>
      <c r="C3021" s="167" t="s">
        <v>224</v>
      </c>
      <c r="D3021" s="9">
        <v>44592</v>
      </c>
      <c r="E3021" t="s">
        <v>76</v>
      </c>
      <c r="F3021" t="s">
        <v>131</v>
      </c>
      <c r="H3021" s="201">
        <v>23000</v>
      </c>
      <c r="I3021" s="170"/>
      <c r="J3021" s="170"/>
      <c r="K3021" s="168"/>
      <c r="L3021" s="170"/>
    </row>
    <row r="3022" spans="1:12" x14ac:dyDescent="0.25">
      <c r="A3022" s="167">
        <v>44562</v>
      </c>
      <c r="B3022" s="37" t="s">
        <v>282</v>
      </c>
      <c r="C3022" s="167" t="s">
        <v>224</v>
      </c>
      <c r="D3022" s="9">
        <v>44592</v>
      </c>
      <c r="E3022" t="s">
        <v>76</v>
      </c>
      <c r="F3022" t="s">
        <v>1655</v>
      </c>
      <c r="H3022" s="201">
        <v>23000</v>
      </c>
      <c r="I3022" s="170"/>
      <c r="J3022" s="170"/>
      <c r="K3022" s="168"/>
      <c r="L3022" s="170"/>
    </row>
    <row r="3023" spans="1:12" x14ac:dyDescent="0.25">
      <c r="A3023" s="167">
        <v>44562</v>
      </c>
      <c r="B3023" s="37" t="s">
        <v>282</v>
      </c>
      <c r="C3023" s="167" t="s">
        <v>224</v>
      </c>
      <c r="D3023" s="9">
        <v>44592</v>
      </c>
      <c r="E3023" t="s">
        <v>76</v>
      </c>
      <c r="F3023" t="s">
        <v>21</v>
      </c>
      <c r="H3023" s="201">
        <v>37609</v>
      </c>
      <c r="I3023" s="170"/>
      <c r="J3023" s="170"/>
      <c r="K3023" s="168"/>
      <c r="L3023" s="170"/>
    </row>
    <row r="3024" spans="1:12" x14ac:dyDescent="0.25">
      <c r="A3024" s="217">
        <v>44562</v>
      </c>
      <c r="B3024" s="37" t="s">
        <v>282</v>
      </c>
      <c r="C3024" s="217" t="s">
        <v>224</v>
      </c>
      <c r="D3024" s="219">
        <v>44592</v>
      </c>
      <c r="E3024" s="218" t="s">
        <v>76</v>
      </c>
      <c r="F3024" s="218" t="s">
        <v>1192</v>
      </c>
      <c r="G3024" s="218"/>
      <c r="H3024" s="225">
        <v>161000</v>
      </c>
      <c r="I3024" s="229"/>
      <c r="J3024" s="229"/>
      <c r="K3024" s="218"/>
      <c r="L3024" s="229"/>
    </row>
    <row r="3025" spans="1:12" x14ac:dyDescent="0.25">
      <c r="A3025" s="167">
        <v>44593</v>
      </c>
      <c r="B3025" s="37" t="s">
        <v>282</v>
      </c>
      <c r="C3025" s="167" t="s">
        <v>224</v>
      </c>
      <c r="D3025" s="9">
        <v>44593</v>
      </c>
      <c r="E3025" t="s">
        <v>76</v>
      </c>
      <c r="F3025" t="s">
        <v>1462</v>
      </c>
      <c r="H3025" s="201">
        <v>23000</v>
      </c>
      <c r="I3025" s="170"/>
      <c r="J3025" s="170"/>
      <c r="K3025" s="168"/>
      <c r="L3025" s="170"/>
    </row>
    <row r="3026" spans="1:12" x14ac:dyDescent="0.25">
      <c r="A3026" s="167">
        <v>44593</v>
      </c>
      <c r="B3026" s="37" t="s">
        <v>282</v>
      </c>
      <c r="C3026" s="167" t="s">
        <v>224</v>
      </c>
      <c r="D3026" s="9">
        <v>44593</v>
      </c>
      <c r="E3026" t="s">
        <v>76</v>
      </c>
      <c r="F3026" t="s">
        <v>417</v>
      </c>
      <c r="H3026" s="201">
        <v>23000</v>
      </c>
      <c r="I3026" s="170"/>
      <c r="J3026" s="170"/>
      <c r="K3026" s="168"/>
      <c r="L3026" s="170"/>
    </row>
    <row r="3027" spans="1:12" x14ac:dyDescent="0.25">
      <c r="A3027" s="167">
        <v>44593</v>
      </c>
      <c r="B3027" s="37" t="s">
        <v>282</v>
      </c>
      <c r="C3027" s="167" t="s">
        <v>224</v>
      </c>
      <c r="D3027" s="9">
        <v>44593</v>
      </c>
      <c r="E3027" t="s">
        <v>76</v>
      </c>
      <c r="F3027" t="s">
        <v>256</v>
      </c>
      <c r="H3027" s="201">
        <v>23000</v>
      </c>
      <c r="I3027" s="170"/>
      <c r="J3027" s="170"/>
      <c r="K3027" s="168"/>
      <c r="L3027" s="170"/>
    </row>
    <row r="3028" spans="1:12" x14ac:dyDescent="0.25">
      <c r="A3028" s="167">
        <v>44593</v>
      </c>
      <c r="B3028" s="37" t="s">
        <v>282</v>
      </c>
      <c r="C3028" s="167" t="s">
        <v>224</v>
      </c>
      <c r="D3028" s="9">
        <v>44593</v>
      </c>
      <c r="E3028" t="s">
        <v>76</v>
      </c>
      <c r="F3028" t="s">
        <v>1446</v>
      </c>
      <c r="H3028" s="201">
        <v>23102</v>
      </c>
      <c r="I3028" s="170"/>
      <c r="J3028" s="170"/>
      <c r="K3028" s="168"/>
      <c r="L3028" s="170"/>
    </row>
    <row r="3029" spans="1:12" x14ac:dyDescent="0.25">
      <c r="A3029" s="167">
        <v>44593</v>
      </c>
      <c r="B3029" s="37" t="s">
        <v>282</v>
      </c>
      <c r="C3029" s="167" t="s">
        <v>224</v>
      </c>
      <c r="D3029" s="9">
        <v>44593</v>
      </c>
      <c r="E3029" t="s">
        <v>76</v>
      </c>
      <c r="F3029" t="s">
        <v>11</v>
      </c>
      <c r="H3029" s="201">
        <v>126000</v>
      </c>
      <c r="I3029" s="170"/>
      <c r="J3029" s="170"/>
      <c r="K3029" s="168"/>
      <c r="L3029" s="170"/>
    </row>
    <row r="3030" spans="1:12" x14ac:dyDescent="0.25">
      <c r="A3030" s="167">
        <v>44593</v>
      </c>
      <c r="B3030" s="37" t="s">
        <v>282</v>
      </c>
      <c r="C3030" s="167" t="s">
        <v>224</v>
      </c>
      <c r="D3030" s="9">
        <v>44593</v>
      </c>
      <c r="E3030" t="s">
        <v>76</v>
      </c>
      <c r="F3030" t="s">
        <v>1954</v>
      </c>
      <c r="H3030" s="201">
        <v>391130</v>
      </c>
      <c r="I3030" s="170"/>
      <c r="J3030" s="170"/>
      <c r="K3030" s="168"/>
      <c r="L3030" s="170"/>
    </row>
    <row r="3031" spans="1:12" x14ac:dyDescent="0.25">
      <c r="A3031" s="167">
        <v>44593</v>
      </c>
      <c r="B3031" s="37" t="s">
        <v>282</v>
      </c>
      <c r="C3031" s="167" t="s">
        <v>224</v>
      </c>
      <c r="D3031" s="9">
        <v>44594</v>
      </c>
      <c r="E3031" t="s">
        <v>76</v>
      </c>
      <c r="F3031" t="s">
        <v>430</v>
      </c>
      <c r="H3031" s="201">
        <v>7000</v>
      </c>
      <c r="I3031" s="170"/>
      <c r="J3031" s="170"/>
      <c r="K3031" s="168"/>
      <c r="L3031" s="170"/>
    </row>
    <row r="3032" spans="1:12" x14ac:dyDescent="0.25">
      <c r="A3032" s="167">
        <v>44593</v>
      </c>
      <c r="B3032" s="37" t="s">
        <v>282</v>
      </c>
      <c r="C3032" s="167" t="s">
        <v>224</v>
      </c>
      <c r="D3032" s="9">
        <v>44594</v>
      </c>
      <c r="E3032" t="s">
        <v>76</v>
      </c>
      <c r="F3032" t="s">
        <v>87</v>
      </c>
      <c r="H3032" s="201">
        <v>69000</v>
      </c>
      <c r="I3032" s="170"/>
      <c r="J3032" s="170"/>
      <c r="K3032" s="168"/>
      <c r="L3032" s="170"/>
    </row>
    <row r="3033" spans="1:12" x14ac:dyDescent="0.25">
      <c r="A3033" s="167">
        <v>44593</v>
      </c>
      <c r="B3033" s="37" t="s">
        <v>282</v>
      </c>
      <c r="C3033" s="167" t="s">
        <v>224</v>
      </c>
      <c r="D3033" s="9">
        <v>44595</v>
      </c>
      <c r="E3033" t="s">
        <v>76</v>
      </c>
      <c r="F3033" t="s">
        <v>1085</v>
      </c>
      <c r="H3033" s="201">
        <v>23000</v>
      </c>
      <c r="I3033" s="170"/>
      <c r="J3033" s="170"/>
      <c r="K3033" s="168"/>
      <c r="L3033" s="170"/>
    </row>
    <row r="3034" spans="1:12" x14ac:dyDescent="0.25">
      <c r="A3034" s="167">
        <v>44593</v>
      </c>
      <c r="B3034" s="37" t="s">
        <v>282</v>
      </c>
      <c r="C3034" s="167" t="s">
        <v>224</v>
      </c>
      <c r="D3034" s="9">
        <v>44595</v>
      </c>
      <c r="E3034" t="s">
        <v>76</v>
      </c>
      <c r="F3034" t="s">
        <v>19</v>
      </c>
      <c r="H3034" s="201">
        <v>46000</v>
      </c>
      <c r="I3034" s="170"/>
      <c r="J3034" s="170"/>
      <c r="K3034" s="168"/>
      <c r="L3034" s="170"/>
    </row>
    <row r="3035" spans="1:12" x14ac:dyDescent="0.25">
      <c r="A3035" s="167">
        <v>44593</v>
      </c>
      <c r="B3035" s="37" t="s">
        <v>282</v>
      </c>
      <c r="C3035" s="167" t="s">
        <v>224</v>
      </c>
      <c r="D3035" s="9">
        <v>44595</v>
      </c>
      <c r="E3035" t="s">
        <v>76</v>
      </c>
      <c r="F3035" t="s">
        <v>257</v>
      </c>
      <c r="H3035" s="201">
        <v>56000</v>
      </c>
      <c r="I3035" s="170"/>
      <c r="J3035" s="170"/>
      <c r="K3035" s="168"/>
      <c r="L3035" s="170"/>
    </row>
    <row r="3036" spans="1:12" x14ac:dyDescent="0.25">
      <c r="A3036" s="167">
        <v>44593</v>
      </c>
      <c r="B3036" s="37" t="s">
        <v>282</v>
      </c>
      <c r="C3036" s="167" t="s">
        <v>224</v>
      </c>
      <c r="D3036" s="9">
        <v>44596</v>
      </c>
      <c r="E3036" t="s">
        <v>76</v>
      </c>
      <c r="F3036" t="s">
        <v>4</v>
      </c>
      <c r="H3036" s="201">
        <v>1000</v>
      </c>
      <c r="I3036" s="170"/>
      <c r="J3036" s="170"/>
      <c r="K3036" s="168"/>
      <c r="L3036" s="170"/>
    </row>
    <row r="3037" spans="1:12" x14ac:dyDescent="0.25">
      <c r="A3037" s="167">
        <v>44593</v>
      </c>
      <c r="B3037" s="37" t="s">
        <v>282</v>
      </c>
      <c r="C3037" s="167" t="s">
        <v>224</v>
      </c>
      <c r="D3037" s="9">
        <v>44596</v>
      </c>
      <c r="E3037" t="s">
        <v>76</v>
      </c>
      <c r="F3037" t="s">
        <v>4</v>
      </c>
      <c r="H3037" s="201">
        <v>22000</v>
      </c>
      <c r="I3037" s="170"/>
      <c r="J3037" s="170"/>
      <c r="K3037" s="168"/>
      <c r="L3037" s="170"/>
    </row>
    <row r="3038" spans="1:12" x14ac:dyDescent="0.25">
      <c r="A3038" s="167">
        <v>44593</v>
      </c>
      <c r="B3038" s="37" t="s">
        <v>282</v>
      </c>
      <c r="C3038" s="167" t="s">
        <v>224</v>
      </c>
      <c r="D3038" s="9">
        <v>44596</v>
      </c>
      <c r="E3038" t="s">
        <v>76</v>
      </c>
      <c r="F3038" t="s">
        <v>1422</v>
      </c>
      <c r="H3038" s="201">
        <v>23000</v>
      </c>
      <c r="I3038" s="170"/>
      <c r="J3038" s="170"/>
      <c r="K3038" s="168"/>
      <c r="L3038" s="170"/>
    </row>
    <row r="3039" spans="1:12" x14ac:dyDescent="0.25">
      <c r="A3039" s="167">
        <v>44593</v>
      </c>
      <c r="B3039" s="37" t="s">
        <v>282</v>
      </c>
      <c r="C3039" s="167" t="s">
        <v>224</v>
      </c>
      <c r="D3039" s="9">
        <v>44596</v>
      </c>
      <c r="E3039" t="s">
        <v>76</v>
      </c>
      <c r="F3039" t="s">
        <v>3</v>
      </c>
      <c r="H3039" s="201">
        <v>23000</v>
      </c>
      <c r="I3039" s="170"/>
      <c r="J3039" s="170"/>
      <c r="K3039" s="168"/>
      <c r="L3039" s="170"/>
    </row>
    <row r="3040" spans="1:12" x14ac:dyDescent="0.25">
      <c r="A3040" s="167">
        <v>44593</v>
      </c>
      <c r="B3040" s="37" t="s">
        <v>282</v>
      </c>
      <c r="C3040" s="167" t="s">
        <v>224</v>
      </c>
      <c r="D3040" s="9">
        <v>44596</v>
      </c>
      <c r="E3040" t="s">
        <v>76</v>
      </c>
      <c r="F3040" t="s">
        <v>19</v>
      </c>
      <c r="H3040" s="201">
        <v>23000</v>
      </c>
      <c r="I3040" s="170"/>
      <c r="J3040" s="170"/>
      <c r="K3040" s="168"/>
      <c r="L3040" s="170"/>
    </row>
    <row r="3041" spans="1:12" x14ac:dyDescent="0.25">
      <c r="A3041" s="167">
        <v>44593</v>
      </c>
      <c r="B3041" s="37" t="s">
        <v>282</v>
      </c>
      <c r="C3041" s="167" t="s">
        <v>224</v>
      </c>
      <c r="D3041" s="9">
        <v>44596</v>
      </c>
      <c r="E3041" t="s">
        <v>76</v>
      </c>
      <c r="F3041" t="s">
        <v>201</v>
      </c>
      <c r="H3041" s="201">
        <v>23000</v>
      </c>
      <c r="I3041" s="170"/>
      <c r="J3041" s="170"/>
      <c r="K3041" s="168"/>
      <c r="L3041" s="170"/>
    </row>
    <row r="3042" spans="1:12" x14ac:dyDescent="0.25">
      <c r="A3042" s="167">
        <v>44593</v>
      </c>
      <c r="B3042" s="37" t="s">
        <v>282</v>
      </c>
      <c r="C3042" s="167" t="s">
        <v>224</v>
      </c>
      <c r="D3042" s="9">
        <v>44596</v>
      </c>
      <c r="E3042" t="s">
        <v>76</v>
      </c>
      <c r="F3042" t="s">
        <v>379</v>
      </c>
      <c r="H3042" s="201">
        <v>253000</v>
      </c>
      <c r="I3042" s="170"/>
      <c r="J3042" s="170"/>
      <c r="K3042" s="168"/>
      <c r="L3042" s="170"/>
    </row>
    <row r="3043" spans="1:12" x14ac:dyDescent="0.25">
      <c r="A3043" s="167">
        <v>44593</v>
      </c>
      <c r="B3043" s="37" t="s">
        <v>282</v>
      </c>
      <c r="C3043" s="167" t="s">
        <v>224</v>
      </c>
      <c r="D3043" s="9">
        <v>44596</v>
      </c>
      <c r="E3043" t="s">
        <v>76</v>
      </c>
      <c r="F3043" t="s">
        <v>380</v>
      </c>
      <c r="H3043" s="201">
        <v>368000</v>
      </c>
      <c r="I3043" s="170"/>
      <c r="J3043" s="170"/>
      <c r="K3043" s="168"/>
      <c r="L3043" s="170"/>
    </row>
    <row r="3044" spans="1:12" x14ac:dyDescent="0.25">
      <c r="A3044" s="167">
        <v>44593</v>
      </c>
      <c r="B3044" s="37" t="s">
        <v>282</v>
      </c>
      <c r="C3044" s="167" t="s">
        <v>224</v>
      </c>
      <c r="D3044" s="9">
        <v>44596</v>
      </c>
      <c r="E3044" t="s">
        <v>76</v>
      </c>
      <c r="F3044" t="s">
        <v>768</v>
      </c>
      <c r="H3044" s="201">
        <v>552000</v>
      </c>
      <c r="I3044" s="170"/>
      <c r="J3044" s="170"/>
      <c r="K3044" s="168"/>
      <c r="L3044" s="170"/>
    </row>
    <row r="3045" spans="1:12" x14ac:dyDescent="0.25">
      <c r="A3045" s="167">
        <v>44593</v>
      </c>
      <c r="B3045" s="37" t="s">
        <v>282</v>
      </c>
      <c r="C3045" s="167" t="s">
        <v>224</v>
      </c>
      <c r="D3045" s="9">
        <v>44599</v>
      </c>
      <c r="E3045" t="s">
        <v>76</v>
      </c>
      <c r="F3045" t="s">
        <v>1677</v>
      </c>
      <c r="H3045" s="201">
        <v>23000</v>
      </c>
      <c r="I3045" s="170"/>
      <c r="J3045" s="170"/>
      <c r="K3045" s="168"/>
      <c r="L3045" s="170"/>
    </row>
    <row r="3046" spans="1:12" x14ac:dyDescent="0.25">
      <c r="A3046" s="167">
        <v>44593</v>
      </c>
      <c r="B3046" s="37" t="s">
        <v>282</v>
      </c>
      <c r="C3046" s="167" t="s">
        <v>224</v>
      </c>
      <c r="D3046" s="9">
        <v>44599</v>
      </c>
      <c r="E3046" t="s">
        <v>76</v>
      </c>
      <c r="F3046" t="s">
        <v>206</v>
      </c>
      <c r="H3046" s="201">
        <v>23000</v>
      </c>
      <c r="I3046" s="170"/>
      <c r="J3046" s="170"/>
      <c r="K3046" s="168"/>
      <c r="L3046" s="170"/>
    </row>
    <row r="3047" spans="1:12" x14ac:dyDescent="0.25">
      <c r="A3047" s="167">
        <v>44593</v>
      </c>
      <c r="B3047" s="37" t="s">
        <v>282</v>
      </c>
      <c r="C3047" s="167" t="s">
        <v>224</v>
      </c>
      <c r="D3047" s="9">
        <v>44599</v>
      </c>
      <c r="E3047" t="s">
        <v>76</v>
      </c>
      <c r="F3047" t="s">
        <v>413</v>
      </c>
      <c r="H3047" s="201">
        <v>46000</v>
      </c>
      <c r="I3047" s="170"/>
      <c r="J3047" s="170"/>
      <c r="K3047" s="168"/>
      <c r="L3047" s="170"/>
    </row>
    <row r="3048" spans="1:12" x14ac:dyDescent="0.25">
      <c r="A3048" s="167">
        <v>44593</v>
      </c>
      <c r="B3048" s="37" t="s">
        <v>282</v>
      </c>
      <c r="C3048" s="167" t="s">
        <v>224</v>
      </c>
      <c r="D3048" s="9">
        <v>44600</v>
      </c>
      <c r="E3048" t="s">
        <v>76</v>
      </c>
      <c r="F3048" t="s">
        <v>6</v>
      </c>
      <c r="H3048" s="201">
        <v>23000</v>
      </c>
      <c r="I3048" s="170"/>
      <c r="J3048" s="170"/>
      <c r="K3048" s="168"/>
      <c r="L3048" s="170"/>
    </row>
    <row r="3049" spans="1:12" x14ac:dyDescent="0.25">
      <c r="A3049" s="167">
        <v>44593</v>
      </c>
      <c r="B3049" s="37" t="s">
        <v>282</v>
      </c>
      <c r="C3049" s="167" t="s">
        <v>224</v>
      </c>
      <c r="D3049" s="9">
        <v>44600</v>
      </c>
      <c r="E3049" t="s">
        <v>76</v>
      </c>
      <c r="F3049" t="s">
        <v>132</v>
      </c>
      <c r="H3049" s="201">
        <v>23100</v>
      </c>
      <c r="I3049" s="170"/>
      <c r="J3049" s="170"/>
      <c r="K3049" s="168"/>
      <c r="L3049" s="170"/>
    </row>
    <row r="3050" spans="1:12" x14ac:dyDescent="0.25">
      <c r="A3050" s="167">
        <v>44593</v>
      </c>
      <c r="B3050" s="37" t="s">
        <v>282</v>
      </c>
      <c r="C3050" s="167" t="s">
        <v>224</v>
      </c>
      <c r="D3050" s="9">
        <v>44600</v>
      </c>
      <c r="E3050" t="s">
        <v>76</v>
      </c>
      <c r="F3050" t="s">
        <v>1955</v>
      </c>
      <c r="H3050" s="201">
        <v>276000</v>
      </c>
      <c r="I3050" s="170"/>
      <c r="J3050" s="170"/>
      <c r="K3050" s="168"/>
      <c r="L3050" s="170"/>
    </row>
    <row r="3051" spans="1:12" x14ac:dyDescent="0.25">
      <c r="A3051" s="167">
        <v>44593</v>
      </c>
      <c r="B3051" s="37" t="s">
        <v>282</v>
      </c>
      <c r="C3051" s="167" t="s">
        <v>224</v>
      </c>
      <c r="D3051" s="9">
        <v>44602</v>
      </c>
      <c r="E3051" t="s">
        <v>76</v>
      </c>
      <c r="F3051" t="s">
        <v>257</v>
      </c>
      <c r="H3051" s="201">
        <v>25000</v>
      </c>
      <c r="I3051" s="170"/>
      <c r="J3051" s="170"/>
      <c r="K3051" s="168"/>
      <c r="L3051" s="170"/>
    </row>
    <row r="3052" spans="1:12" x14ac:dyDescent="0.25">
      <c r="A3052" s="167">
        <v>44593</v>
      </c>
      <c r="B3052" s="37" t="s">
        <v>282</v>
      </c>
      <c r="C3052" s="167" t="s">
        <v>224</v>
      </c>
      <c r="D3052" s="9">
        <v>44603</v>
      </c>
      <c r="E3052" t="s">
        <v>76</v>
      </c>
      <c r="F3052" t="s">
        <v>140</v>
      </c>
      <c r="H3052" s="201">
        <v>23096</v>
      </c>
      <c r="I3052" s="170"/>
      <c r="J3052" s="170"/>
      <c r="K3052" s="168"/>
      <c r="L3052" s="170"/>
    </row>
    <row r="3053" spans="1:12" x14ac:dyDescent="0.25">
      <c r="A3053" s="167">
        <v>44593</v>
      </c>
      <c r="B3053" s="37" t="s">
        <v>282</v>
      </c>
      <c r="C3053" s="167" t="s">
        <v>224</v>
      </c>
      <c r="D3053" s="9">
        <v>44603</v>
      </c>
      <c r="E3053" t="s">
        <v>76</v>
      </c>
      <c r="F3053" t="s">
        <v>874</v>
      </c>
      <c r="H3053" s="201">
        <v>46000</v>
      </c>
      <c r="I3053" s="170"/>
      <c r="J3053" s="170"/>
      <c r="K3053" s="168"/>
      <c r="L3053" s="170"/>
    </row>
    <row r="3054" spans="1:12" x14ac:dyDescent="0.25">
      <c r="A3054" s="167">
        <v>44593</v>
      </c>
      <c r="B3054" s="37" t="s">
        <v>282</v>
      </c>
      <c r="C3054" s="167" t="s">
        <v>224</v>
      </c>
      <c r="D3054" s="9">
        <v>44606</v>
      </c>
      <c r="E3054" t="s">
        <v>76</v>
      </c>
      <c r="F3054" t="s">
        <v>1956</v>
      </c>
      <c r="H3054" s="201">
        <v>23000</v>
      </c>
      <c r="I3054" s="170"/>
      <c r="J3054" s="170"/>
      <c r="K3054" s="168"/>
      <c r="L3054" s="170"/>
    </row>
    <row r="3055" spans="1:12" x14ac:dyDescent="0.25">
      <c r="A3055" s="167">
        <v>44593</v>
      </c>
      <c r="B3055" s="37" t="s">
        <v>282</v>
      </c>
      <c r="C3055" s="167" t="s">
        <v>224</v>
      </c>
      <c r="D3055" s="9">
        <v>44606</v>
      </c>
      <c r="E3055" t="s">
        <v>76</v>
      </c>
      <c r="F3055" t="s">
        <v>17</v>
      </c>
      <c r="H3055" s="201">
        <v>23000</v>
      </c>
      <c r="I3055" s="170"/>
      <c r="J3055" s="170"/>
      <c r="K3055" s="168"/>
      <c r="L3055" s="170"/>
    </row>
    <row r="3056" spans="1:12" x14ac:dyDescent="0.25">
      <c r="A3056" s="167">
        <v>44593</v>
      </c>
      <c r="B3056" s="37" t="s">
        <v>282</v>
      </c>
      <c r="C3056" s="167" t="s">
        <v>224</v>
      </c>
      <c r="D3056" s="9">
        <v>44606</v>
      </c>
      <c r="E3056" t="s">
        <v>76</v>
      </c>
      <c r="F3056" t="s">
        <v>384</v>
      </c>
      <c r="H3056" s="201">
        <v>46000</v>
      </c>
      <c r="I3056" s="170"/>
      <c r="J3056" s="170"/>
      <c r="K3056" s="168"/>
      <c r="L3056" s="170"/>
    </row>
    <row r="3057" spans="1:12" x14ac:dyDescent="0.25">
      <c r="A3057" s="167">
        <v>44593</v>
      </c>
      <c r="B3057" s="37" t="s">
        <v>282</v>
      </c>
      <c r="C3057" s="167" t="s">
        <v>224</v>
      </c>
      <c r="D3057" s="9">
        <v>44607</v>
      </c>
      <c r="E3057" t="s">
        <v>76</v>
      </c>
      <c r="F3057" t="s">
        <v>9</v>
      </c>
      <c r="H3057" s="201">
        <v>23000</v>
      </c>
      <c r="I3057" s="170"/>
      <c r="J3057" s="170"/>
      <c r="K3057" s="168"/>
      <c r="L3057" s="170"/>
    </row>
    <row r="3058" spans="1:12" x14ac:dyDescent="0.25">
      <c r="A3058" s="167">
        <v>44593</v>
      </c>
      <c r="B3058" s="37" t="s">
        <v>282</v>
      </c>
      <c r="C3058" s="167" t="s">
        <v>224</v>
      </c>
      <c r="D3058" s="9">
        <v>44607</v>
      </c>
      <c r="E3058" t="s">
        <v>76</v>
      </c>
      <c r="F3058" t="s">
        <v>131</v>
      </c>
      <c r="H3058" s="201">
        <v>23000</v>
      </c>
      <c r="I3058" s="170"/>
      <c r="J3058" s="170"/>
      <c r="K3058" s="168"/>
      <c r="L3058" s="170"/>
    </row>
    <row r="3059" spans="1:12" x14ac:dyDescent="0.25">
      <c r="A3059" s="167">
        <v>44593</v>
      </c>
      <c r="B3059" s="37" t="s">
        <v>282</v>
      </c>
      <c r="C3059" s="167" t="s">
        <v>224</v>
      </c>
      <c r="D3059" s="9">
        <v>44607</v>
      </c>
      <c r="E3059" t="s">
        <v>76</v>
      </c>
      <c r="F3059" t="s">
        <v>80</v>
      </c>
      <c r="H3059" s="201">
        <v>23000</v>
      </c>
      <c r="I3059" s="170"/>
      <c r="J3059" s="170"/>
      <c r="K3059" s="168"/>
      <c r="L3059" s="170"/>
    </row>
    <row r="3060" spans="1:12" x14ac:dyDescent="0.25">
      <c r="A3060" s="167">
        <v>44593</v>
      </c>
      <c r="B3060" s="37" t="s">
        <v>282</v>
      </c>
      <c r="C3060" s="167" t="s">
        <v>224</v>
      </c>
      <c r="D3060" s="9">
        <v>44608</v>
      </c>
      <c r="E3060" t="s">
        <v>76</v>
      </c>
      <c r="F3060" t="s">
        <v>77</v>
      </c>
      <c r="H3060" s="201">
        <v>46000</v>
      </c>
      <c r="I3060" s="170"/>
      <c r="J3060" s="170"/>
      <c r="K3060" s="168"/>
      <c r="L3060" s="170"/>
    </row>
    <row r="3061" spans="1:12" x14ac:dyDescent="0.25">
      <c r="A3061" s="167">
        <v>44593</v>
      </c>
      <c r="B3061" s="37" t="s">
        <v>282</v>
      </c>
      <c r="C3061" s="167" t="s">
        <v>224</v>
      </c>
      <c r="D3061" s="9">
        <v>44610</v>
      </c>
      <c r="E3061" t="s">
        <v>76</v>
      </c>
      <c r="F3061" t="s">
        <v>421</v>
      </c>
      <c r="H3061" s="201">
        <v>138000</v>
      </c>
      <c r="I3061" s="170"/>
      <c r="J3061" s="170"/>
      <c r="K3061" s="168"/>
      <c r="L3061" s="170"/>
    </row>
    <row r="3062" spans="1:12" x14ac:dyDescent="0.25">
      <c r="A3062" s="167">
        <v>44593</v>
      </c>
      <c r="B3062" s="37" t="s">
        <v>282</v>
      </c>
      <c r="C3062" s="167" t="s">
        <v>224</v>
      </c>
      <c r="D3062" s="9">
        <v>44613</v>
      </c>
      <c r="E3062" t="s">
        <v>76</v>
      </c>
      <c r="F3062" t="s">
        <v>1696</v>
      </c>
      <c r="H3062" s="201">
        <v>23000</v>
      </c>
      <c r="I3062" s="170"/>
      <c r="J3062" s="170"/>
      <c r="K3062" s="168"/>
      <c r="L3062" s="170"/>
    </row>
    <row r="3063" spans="1:12" x14ac:dyDescent="0.25">
      <c r="A3063" s="167">
        <v>44593</v>
      </c>
      <c r="B3063" s="37" t="s">
        <v>282</v>
      </c>
      <c r="C3063" s="167" t="s">
        <v>224</v>
      </c>
      <c r="D3063" s="9">
        <v>44613</v>
      </c>
      <c r="E3063" t="s">
        <v>76</v>
      </c>
      <c r="F3063" t="s">
        <v>1422</v>
      </c>
      <c r="H3063" s="201">
        <v>23000</v>
      </c>
      <c r="I3063" s="170"/>
      <c r="J3063" s="170"/>
      <c r="K3063" s="168"/>
      <c r="L3063" s="170"/>
    </row>
    <row r="3064" spans="1:12" x14ac:dyDescent="0.25">
      <c r="A3064" s="167">
        <v>44593</v>
      </c>
      <c r="B3064" s="37" t="s">
        <v>282</v>
      </c>
      <c r="C3064" s="167" t="s">
        <v>224</v>
      </c>
      <c r="D3064" s="9">
        <v>44613</v>
      </c>
      <c r="E3064" t="s">
        <v>239</v>
      </c>
      <c r="F3064" t="s">
        <v>635</v>
      </c>
      <c r="H3064" s="201">
        <v>46000</v>
      </c>
      <c r="I3064" s="170"/>
      <c r="J3064" s="170"/>
      <c r="K3064" s="168"/>
      <c r="L3064" s="170"/>
    </row>
    <row r="3065" spans="1:12" x14ac:dyDescent="0.25">
      <c r="A3065" s="167">
        <v>44593</v>
      </c>
      <c r="B3065" s="37" t="s">
        <v>282</v>
      </c>
      <c r="C3065" s="167" t="s">
        <v>224</v>
      </c>
      <c r="D3065" s="9">
        <v>44614</v>
      </c>
      <c r="E3065" t="s">
        <v>76</v>
      </c>
      <c r="F3065" t="s">
        <v>3</v>
      </c>
      <c r="H3065" s="201">
        <v>23000</v>
      </c>
      <c r="I3065" s="170"/>
      <c r="J3065" s="170"/>
      <c r="K3065" s="168"/>
      <c r="L3065" s="170"/>
    </row>
    <row r="3066" spans="1:12" x14ac:dyDescent="0.25">
      <c r="A3066" s="167">
        <v>44593</v>
      </c>
      <c r="B3066" s="37" t="s">
        <v>282</v>
      </c>
      <c r="C3066" s="167" t="s">
        <v>224</v>
      </c>
      <c r="D3066" s="9">
        <v>44614</v>
      </c>
      <c r="E3066" t="s">
        <v>76</v>
      </c>
      <c r="F3066" t="s">
        <v>127</v>
      </c>
      <c r="H3066" s="201">
        <v>23113</v>
      </c>
      <c r="I3066" s="170"/>
      <c r="J3066" s="170"/>
      <c r="K3066" s="168"/>
      <c r="L3066" s="170"/>
    </row>
    <row r="3067" spans="1:12" x14ac:dyDescent="0.25">
      <c r="A3067" s="167">
        <v>44593</v>
      </c>
      <c r="B3067" s="37" t="s">
        <v>282</v>
      </c>
      <c r="C3067" s="167" t="s">
        <v>224</v>
      </c>
      <c r="D3067" s="9">
        <v>44615</v>
      </c>
      <c r="E3067" t="s">
        <v>239</v>
      </c>
      <c r="F3067" t="s">
        <v>13</v>
      </c>
      <c r="H3067" s="201">
        <v>23000</v>
      </c>
      <c r="I3067" s="170"/>
      <c r="J3067" s="170"/>
      <c r="K3067" s="168"/>
      <c r="L3067" s="170"/>
    </row>
    <row r="3068" spans="1:12" x14ac:dyDescent="0.25">
      <c r="A3068" s="167">
        <v>44593</v>
      </c>
      <c r="B3068" s="37" t="s">
        <v>282</v>
      </c>
      <c r="C3068" s="167" t="s">
        <v>224</v>
      </c>
      <c r="D3068" s="9">
        <v>44615</v>
      </c>
      <c r="E3068" t="s">
        <v>76</v>
      </c>
      <c r="F3068" t="s">
        <v>93</v>
      </c>
      <c r="H3068" s="201">
        <v>23000</v>
      </c>
      <c r="I3068" s="170"/>
      <c r="J3068" s="170"/>
      <c r="K3068" s="168"/>
      <c r="L3068" s="170"/>
    </row>
    <row r="3069" spans="1:12" x14ac:dyDescent="0.25">
      <c r="A3069" s="167">
        <v>44593</v>
      </c>
      <c r="B3069" s="37" t="s">
        <v>282</v>
      </c>
      <c r="C3069" s="167" t="s">
        <v>224</v>
      </c>
      <c r="D3069" s="9">
        <v>44615</v>
      </c>
      <c r="E3069" t="s">
        <v>76</v>
      </c>
      <c r="F3069" t="s">
        <v>17</v>
      </c>
      <c r="H3069" s="201">
        <v>23000</v>
      </c>
      <c r="I3069" s="170"/>
      <c r="J3069" s="170"/>
      <c r="K3069" s="168"/>
      <c r="L3069" s="170"/>
    </row>
    <row r="3070" spans="1:12" x14ac:dyDescent="0.25">
      <c r="A3070" s="167">
        <v>44593</v>
      </c>
      <c r="B3070" s="37" t="s">
        <v>282</v>
      </c>
      <c r="C3070" s="167" t="s">
        <v>224</v>
      </c>
      <c r="D3070" s="9">
        <v>44615</v>
      </c>
      <c r="E3070" t="s">
        <v>76</v>
      </c>
      <c r="F3070" t="s">
        <v>1956</v>
      </c>
      <c r="H3070" s="201">
        <v>23000</v>
      </c>
      <c r="I3070" s="170"/>
      <c r="J3070" s="170"/>
      <c r="K3070" s="168"/>
      <c r="L3070" s="170"/>
    </row>
    <row r="3071" spans="1:12" x14ac:dyDescent="0.25">
      <c r="A3071" s="167">
        <v>44593</v>
      </c>
      <c r="B3071" s="37" t="s">
        <v>282</v>
      </c>
      <c r="C3071" s="167" t="s">
        <v>224</v>
      </c>
      <c r="D3071" s="9">
        <v>44615</v>
      </c>
      <c r="E3071" t="s">
        <v>76</v>
      </c>
      <c r="F3071" t="s">
        <v>18</v>
      </c>
      <c r="H3071" s="201">
        <v>23080</v>
      </c>
      <c r="I3071" s="170"/>
      <c r="J3071" s="170"/>
      <c r="K3071" s="168"/>
      <c r="L3071" s="170"/>
    </row>
    <row r="3072" spans="1:12" x14ac:dyDescent="0.25">
      <c r="A3072" s="167">
        <v>44593</v>
      </c>
      <c r="B3072" s="37" t="s">
        <v>282</v>
      </c>
      <c r="C3072" s="167" t="s">
        <v>224</v>
      </c>
      <c r="D3072" s="9">
        <v>44615</v>
      </c>
      <c r="E3072" t="s">
        <v>239</v>
      </c>
      <c r="F3072" t="s">
        <v>379</v>
      </c>
      <c r="H3072" s="201">
        <v>115000</v>
      </c>
      <c r="I3072" s="170"/>
      <c r="J3072" s="170"/>
      <c r="K3072" s="168"/>
      <c r="L3072" s="170"/>
    </row>
    <row r="3073" spans="1:12" x14ac:dyDescent="0.25">
      <c r="A3073" s="167">
        <v>44593</v>
      </c>
      <c r="B3073" s="37" t="s">
        <v>282</v>
      </c>
      <c r="C3073" s="167" t="s">
        <v>224</v>
      </c>
      <c r="D3073" s="9">
        <v>44616</v>
      </c>
      <c r="E3073" t="s">
        <v>76</v>
      </c>
      <c r="F3073" t="s">
        <v>1446</v>
      </c>
      <c r="H3073" s="201">
        <v>23102</v>
      </c>
      <c r="I3073" s="170"/>
      <c r="J3073" s="170"/>
      <c r="K3073" s="168"/>
      <c r="L3073" s="170"/>
    </row>
    <row r="3074" spans="1:12" x14ac:dyDescent="0.25">
      <c r="A3074" s="167">
        <v>44593</v>
      </c>
      <c r="B3074" s="37" t="s">
        <v>282</v>
      </c>
      <c r="C3074" s="167" t="s">
        <v>224</v>
      </c>
      <c r="D3074" s="9">
        <v>44616</v>
      </c>
      <c r="E3074" t="s">
        <v>76</v>
      </c>
      <c r="F3074" t="s">
        <v>822</v>
      </c>
      <c r="H3074" s="201">
        <v>69000</v>
      </c>
      <c r="I3074" s="170"/>
      <c r="J3074" s="170"/>
      <c r="K3074" s="168"/>
      <c r="L3074" s="170"/>
    </row>
    <row r="3075" spans="1:12" x14ac:dyDescent="0.25">
      <c r="A3075" s="167">
        <v>44593</v>
      </c>
      <c r="B3075" s="37" t="s">
        <v>282</v>
      </c>
      <c r="C3075" s="167" t="s">
        <v>224</v>
      </c>
      <c r="D3075" s="9">
        <v>44617</v>
      </c>
      <c r="E3075" t="s">
        <v>76</v>
      </c>
      <c r="F3075" t="s">
        <v>1957</v>
      </c>
      <c r="H3075" s="201">
        <v>184099</v>
      </c>
      <c r="I3075" s="170"/>
      <c r="J3075" s="170"/>
      <c r="K3075" s="168"/>
      <c r="L3075" s="170"/>
    </row>
    <row r="3076" spans="1:12" x14ac:dyDescent="0.25">
      <c r="A3076" s="167">
        <v>44593</v>
      </c>
      <c r="B3076" s="37" t="s">
        <v>282</v>
      </c>
      <c r="C3076" s="167" t="s">
        <v>224</v>
      </c>
      <c r="D3076" s="9">
        <v>44620</v>
      </c>
      <c r="E3076" t="s">
        <v>76</v>
      </c>
      <c r="F3076" t="s">
        <v>430</v>
      </c>
      <c r="H3076" s="201">
        <v>23000</v>
      </c>
      <c r="I3076" s="170"/>
      <c r="J3076" s="170"/>
      <c r="K3076" s="168"/>
      <c r="L3076" s="170"/>
    </row>
    <row r="3077" spans="1:12" x14ac:dyDescent="0.25">
      <c r="A3077" s="167">
        <v>44593</v>
      </c>
      <c r="B3077" s="37" t="s">
        <v>282</v>
      </c>
      <c r="C3077" s="167" t="s">
        <v>224</v>
      </c>
      <c r="D3077" s="9">
        <v>44620</v>
      </c>
      <c r="E3077" t="s">
        <v>76</v>
      </c>
      <c r="F3077" t="s">
        <v>14</v>
      </c>
      <c r="H3077" s="201">
        <v>23000</v>
      </c>
      <c r="I3077" s="170"/>
      <c r="J3077" s="170"/>
      <c r="K3077" s="168"/>
      <c r="L3077" s="170"/>
    </row>
    <row r="3078" spans="1:12" x14ac:dyDescent="0.25">
      <c r="A3078" s="167">
        <v>44593</v>
      </c>
      <c r="B3078" s="37" t="s">
        <v>282</v>
      </c>
      <c r="C3078" s="167" t="s">
        <v>224</v>
      </c>
      <c r="D3078" s="9">
        <v>44620</v>
      </c>
      <c r="E3078" t="s">
        <v>76</v>
      </c>
      <c r="F3078" t="s">
        <v>21</v>
      </c>
      <c r="H3078" s="201">
        <v>37609</v>
      </c>
      <c r="I3078" s="170"/>
      <c r="J3078" s="170"/>
      <c r="K3078" s="168"/>
      <c r="L3078" s="170"/>
    </row>
    <row r="3079" spans="1:12" x14ac:dyDescent="0.25">
      <c r="A3079" s="217">
        <v>44593</v>
      </c>
      <c r="B3079" s="37" t="s">
        <v>282</v>
      </c>
      <c r="C3079" s="217" t="s">
        <v>224</v>
      </c>
      <c r="D3079" s="219">
        <v>44620</v>
      </c>
      <c r="E3079" s="218" t="s">
        <v>76</v>
      </c>
      <c r="F3079" s="218" t="s">
        <v>1691</v>
      </c>
      <c r="G3079" s="218"/>
      <c r="H3079" s="225">
        <v>276040</v>
      </c>
      <c r="I3079" s="229"/>
      <c r="J3079" s="229"/>
      <c r="K3079" s="218"/>
      <c r="L3079" s="229"/>
    </row>
    <row r="3080" spans="1:12" x14ac:dyDescent="0.25">
      <c r="A3080" s="167">
        <v>44621</v>
      </c>
      <c r="B3080" s="37" t="s">
        <v>282</v>
      </c>
      <c r="C3080" s="167" t="s">
        <v>224</v>
      </c>
      <c r="D3080" s="9">
        <v>44621</v>
      </c>
      <c r="E3080" t="s">
        <v>76</v>
      </c>
      <c r="F3080" t="s">
        <v>198</v>
      </c>
      <c r="H3080" s="201">
        <v>23000</v>
      </c>
      <c r="I3080" s="170"/>
      <c r="J3080" s="170"/>
      <c r="K3080" s="168"/>
      <c r="L3080" s="170"/>
    </row>
    <row r="3081" spans="1:12" x14ac:dyDescent="0.25">
      <c r="A3081" s="167">
        <v>44621</v>
      </c>
      <c r="B3081" s="37" t="s">
        <v>282</v>
      </c>
      <c r="C3081" s="167" t="s">
        <v>224</v>
      </c>
      <c r="D3081" s="9">
        <v>44621</v>
      </c>
      <c r="E3081" t="s">
        <v>76</v>
      </c>
      <c r="F3081" t="s">
        <v>1413</v>
      </c>
      <c r="H3081" s="201">
        <v>23000</v>
      </c>
      <c r="I3081" s="170"/>
      <c r="J3081" s="170"/>
      <c r="K3081" s="168"/>
      <c r="L3081" s="170"/>
    </row>
    <row r="3082" spans="1:12" x14ac:dyDescent="0.25">
      <c r="A3082" s="167">
        <v>44621</v>
      </c>
      <c r="B3082" s="37" t="s">
        <v>282</v>
      </c>
      <c r="C3082" s="167" t="s">
        <v>224</v>
      </c>
      <c r="D3082" s="9">
        <v>44621</v>
      </c>
      <c r="E3082" t="s">
        <v>76</v>
      </c>
      <c r="F3082" t="s">
        <v>80</v>
      </c>
      <c r="H3082" s="201">
        <v>23000</v>
      </c>
      <c r="I3082" s="170"/>
      <c r="J3082" s="170"/>
      <c r="K3082" s="168"/>
      <c r="L3082" s="170"/>
    </row>
    <row r="3083" spans="1:12" x14ac:dyDescent="0.25">
      <c r="A3083" s="167">
        <v>44621</v>
      </c>
      <c r="B3083" s="37" t="s">
        <v>282</v>
      </c>
      <c r="C3083" s="167" t="s">
        <v>224</v>
      </c>
      <c r="D3083" s="9">
        <v>44621</v>
      </c>
      <c r="E3083" t="s">
        <v>76</v>
      </c>
      <c r="F3083" t="s">
        <v>464</v>
      </c>
      <c r="H3083" s="201">
        <v>23000</v>
      </c>
      <c r="I3083" s="170"/>
      <c r="J3083" s="170"/>
      <c r="K3083" s="168"/>
      <c r="L3083" s="170"/>
    </row>
    <row r="3084" spans="1:12" x14ac:dyDescent="0.25">
      <c r="A3084" s="167">
        <v>44621</v>
      </c>
      <c r="B3084" s="37" t="s">
        <v>282</v>
      </c>
      <c r="C3084" s="167" t="s">
        <v>224</v>
      </c>
      <c r="D3084" s="9">
        <v>44621</v>
      </c>
      <c r="E3084" t="s">
        <v>76</v>
      </c>
      <c r="F3084" t="s">
        <v>11</v>
      </c>
      <c r="H3084" s="201">
        <v>100000</v>
      </c>
      <c r="I3084" s="170"/>
      <c r="J3084" s="170"/>
      <c r="K3084" s="168"/>
      <c r="L3084" s="170"/>
    </row>
    <row r="3085" spans="1:12" x14ac:dyDescent="0.25">
      <c r="A3085" s="167">
        <v>44621</v>
      </c>
      <c r="B3085" s="37" t="s">
        <v>282</v>
      </c>
      <c r="C3085" s="167" t="s">
        <v>224</v>
      </c>
      <c r="D3085" s="9">
        <v>44622</v>
      </c>
      <c r="E3085" t="s">
        <v>76</v>
      </c>
      <c r="F3085" t="s">
        <v>1958</v>
      </c>
      <c r="H3085" s="201">
        <v>23000</v>
      </c>
      <c r="I3085" s="170"/>
      <c r="J3085" s="170"/>
      <c r="K3085" s="168"/>
      <c r="L3085" s="170"/>
    </row>
    <row r="3086" spans="1:12" x14ac:dyDescent="0.25">
      <c r="A3086" s="167">
        <v>44621</v>
      </c>
      <c r="B3086" s="37" t="s">
        <v>282</v>
      </c>
      <c r="C3086" s="167" t="s">
        <v>224</v>
      </c>
      <c r="D3086" s="9">
        <v>44622</v>
      </c>
      <c r="E3086" t="s">
        <v>76</v>
      </c>
      <c r="F3086" t="s">
        <v>206</v>
      </c>
      <c r="H3086" s="201">
        <v>23000</v>
      </c>
      <c r="I3086" s="170"/>
      <c r="J3086" s="170"/>
      <c r="K3086" s="168"/>
      <c r="L3086" s="170"/>
    </row>
    <row r="3087" spans="1:12" x14ac:dyDescent="0.25">
      <c r="A3087" s="167">
        <v>44621</v>
      </c>
      <c r="B3087" s="37" t="s">
        <v>282</v>
      </c>
      <c r="C3087" s="167" t="s">
        <v>224</v>
      </c>
      <c r="D3087" s="9">
        <v>44622</v>
      </c>
      <c r="E3087" t="s">
        <v>76</v>
      </c>
      <c r="F3087" t="s">
        <v>1959</v>
      </c>
      <c r="H3087" s="201">
        <v>23100</v>
      </c>
      <c r="I3087" s="170"/>
      <c r="J3087" s="170"/>
      <c r="K3087" s="168"/>
      <c r="L3087" s="170"/>
    </row>
    <row r="3088" spans="1:12" x14ac:dyDescent="0.25">
      <c r="A3088" s="167">
        <v>44621</v>
      </c>
      <c r="B3088" s="37" t="s">
        <v>282</v>
      </c>
      <c r="C3088" s="167" t="s">
        <v>224</v>
      </c>
      <c r="D3088" s="9">
        <v>44622</v>
      </c>
      <c r="E3088" t="s">
        <v>76</v>
      </c>
      <c r="F3088" t="s">
        <v>1960</v>
      </c>
      <c r="H3088" s="201">
        <v>58050</v>
      </c>
      <c r="I3088" s="170"/>
      <c r="J3088" s="170"/>
      <c r="K3088" s="168"/>
      <c r="L3088" s="170"/>
    </row>
    <row r="3089" spans="1:12" x14ac:dyDescent="0.25">
      <c r="A3089" s="167">
        <v>44621</v>
      </c>
      <c r="B3089" s="37" t="s">
        <v>282</v>
      </c>
      <c r="C3089" s="167" t="s">
        <v>224</v>
      </c>
      <c r="D3089" s="9">
        <v>44623</v>
      </c>
      <c r="E3089" t="s">
        <v>76</v>
      </c>
      <c r="F3089" t="s">
        <v>1462</v>
      </c>
      <c r="H3089" s="201">
        <v>23000</v>
      </c>
      <c r="I3089" s="170"/>
      <c r="J3089" s="170"/>
      <c r="K3089" s="168"/>
      <c r="L3089" s="170"/>
    </row>
    <row r="3090" spans="1:12" x14ac:dyDescent="0.25">
      <c r="A3090" s="167">
        <v>44621</v>
      </c>
      <c r="B3090" s="37" t="s">
        <v>282</v>
      </c>
      <c r="C3090" s="167" t="s">
        <v>224</v>
      </c>
      <c r="D3090" s="9">
        <v>44623</v>
      </c>
      <c r="E3090" t="s">
        <v>76</v>
      </c>
      <c r="F3090" t="s">
        <v>4</v>
      </c>
      <c r="H3090" s="201">
        <v>23000</v>
      </c>
      <c r="I3090" s="170"/>
      <c r="J3090" s="170"/>
      <c r="K3090" s="168"/>
      <c r="L3090" s="170"/>
    </row>
    <row r="3091" spans="1:12" x14ac:dyDescent="0.25">
      <c r="A3091" s="167">
        <v>44621</v>
      </c>
      <c r="B3091" s="37" t="s">
        <v>282</v>
      </c>
      <c r="C3091" s="167" t="s">
        <v>224</v>
      </c>
      <c r="D3091" s="9">
        <v>44623</v>
      </c>
      <c r="E3091" t="s">
        <v>76</v>
      </c>
      <c r="F3091" t="s">
        <v>313</v>
      </c>
      <c r="H3091" s="201">
        <v>23000</v>
      </c>
      <c r="I3091" s="170"/>
      <c r="J3091" s="170"/>
      <c r="K3091" s="168"/>
      <c r="L3091" s="170"/>
    </row>
    <row r="3092" spans="1:12" x14ac:dyDescent="0.25">
      <c r="A3092" s="167">
        <v>44621</v>
      </c>
      <c r="B3092" s="37" t="s">
        <v>282</v>
      </c>
      <c r="C3092" s="167" t="s">
        <v>224</v>
      </c>
      <c r="D3092" s="9">
        <v>44623</v>
      </c>
      <c r="E3092" t="s">
        <v>76</v>
      </c>
      <c r="F3092" t="s">
        <v>2</v>
      </c>
      <c r="H3092" s="201">
        <v>46000</v>
      </c>
      <c r="I3092" s="170"/>
      <c r="J3092" s="170"/>
      <c r="K3092" s="168"/>
      <c r="L3092" s="170"/>
    </row>
    <row r="3093" spans="1:12" x14ac:dyDescent="0.25">
      <c r="A3093" s="167">
        <v>44621</v>
      </c>
      <c r="B3093" s="37" t="s">
        <v>282</v>
      </c>
      <c r="C3093" s="167" t="s">
        <v>224</v>
      </c>
      <c r="D3093" s="9">
        <v>44627</v>
      </c>
      <c r="E3093" t="s">
        <v>76</v>
      </c>
      <c r="F3093" t="s">
        <v>417</v>
      </c>
      <c r="H3093" s="201">
        <v>23000</v>
      </c>
      <c r="I3093" s="170"/>
      <c r="J3093" s="170"/>
      <c r="K3093" s="168"/>
      <c r="L3093" s="170"/>
    </row>
    <row r="3094" spans="1:12" x14ac:dyDescent="0.25">
      <c r="A3094" s="167">
        <v>44621</v>
      </c>
      <c r="B3094" s="37" t="s">
        <v>282</v>
      </c>
      <c r="C3094" s="167" t="s">
        <v>224</v>
      </c>
      <c r="D3094" s="9">
        <v>44627</v>
      </c>
      <c r="E3094" t="s">
        <v>76</v>
      </c>
      <c r="F3094" t="s">
        <v>1085</v>
      </c>
      <c r="H3094" s="201">
        <v>23000</v>
      </c>
      <c r="I3094" s="170"/>
      <c r="J3094" s="170"/>
      <c r="K3094" s="168"/>
      <c r="L3094" s="170"/>
    </row>
    <row r="3095" spans="1:12" x14ac:dyDescent="0.25">
      <c r="A3095" s="167">
        <v>44621</v>
      </c>
      <c r="B3095" s="37" t="s">
        <v>282</v>
      </c>
      <c r="C3095" s="167" t="s">
        <v>224</v>
      </c>
      <c r="D3095" s="9">
        <v>44628</v>
      </c>
      <c r="E3095" t="s">
        <v>76</v>
      </c>
      <c r="F3095" t="s">
        <v>6</v>
      </c>
      <c r="H3095" s="201">
        <v>23000</v>
      </c>
      <c r="I3095" s="170"/>
      <c r="J3095" s="170"/>
      <c r="K3095" s="168"/>
      <c r="L3095" s="170"/>
    </row>
    <row r="3096" spans="1:12" x14ac:dyDescent="0.25">
      <c r="A3096" s="167">
        <v>44621</v>
      </c>
      <c r="B3096" s="37" t="s">
        <v>282</v>
      </c>
      <c r="C3096" s="167" t="s">
        <v>224</v>
      </c>
      <c r="D3096" s="9">
        <v>44629</v>
      </c>
      <c r="E3096" t="s">
        <v>76</v>
      </c>
      <c r="F3096" t="s">
        <v>87</v>
      </c>
      <c r="H3096" s="201">
        <v>23000</v>
      </c>
      <c r="I3096" s="170"/>
      <c r="J3096" s="170"/>
      <c r="K3096" s="168"/>
      <c r="L3096" s="170"/>
    </row>
    <row r="3097" spans="1:12" x14ac:dyDescent="0.25">
      <c r="A3097" s="167">
        <v>44621</v>
      </c>
      <c r="B3097" s="37" t="s">
        <v>282</v>
      </c>
      <c r="C3097" s="167" t="s">
        <v>224</v>
      </c>
      <c r="D3097" s="9">
        <v>44630</v>
      </c>
      <c r="E3097" t="s">
        <v>76</v>
      </c>
      <c r="F3097" t="s">
        <v>13</v>
      </c>
      <c r="H3097" s="201">
        <v>23000</v>
      </c>
      <c r="I3097" s="170"/>
      <c r="J3097" s="170"/>
      <c r="K3097" s="168"/>
      <c r="L3097" s="170"/>
    </row>
    <row r="3098" spans="1:12" x14ac:dyDescent="0.25">
      <c r="A3098" s="167">
        <v>44621</v>
      </c>
      <c r="B3098" s="37" t="s">
        <v>282</v>
      </c>
      <c r="C3098" s="167" t="s">
        <v>224</v>
      </c>
      <c r="D3098" s="9">
        <v>44630</v>
      </c>
      <c r="E3098" t="s">
        <v>76</v>
      </c>
      <c r="F3098" t="s">
        <v>505</v>
      </c>
      <c r="H3098" s="201">
        <v>23000</v>
      </c>
      <c r="I3098" s="170"/>
      <c r="J3098" s="170"/>
      <c r="K3098" s="168"/>
      <c r="L3098" s="170"/>
    </row>
    <row r="3099" spans="1:12" x14ac:dyDescent="0.25">
      <c r="A3099" s="167">
        <v>44621</v>
      </c>
      <c r="B3099" s="37" t="s">
        <v>282</v>
      </c>
      <c r="C3099" s="167" t="s">
        <v>224</v>
      </c>
      <c r="D3099" s="9">
        <v>44630</v>
      </c>
      <c r="E3099" t="s">
        <v>76</v>
      </c>
      <c r="F3099" t="s">
        <v>373</v>
      </c>
      <c r="H3099" s="201">
        <v>23000</v>
      </c>
      <c r="I3099" s="170"/>
      <c r="J3099" s="170"/>
      <c r="K3099" s="168"/>
      <c r="L3099" s="170"/>
    </row>
    <row r="3100" spans="1:12" x14ac:dyDescent="0.25">
      <c r="A3100" s="167">
        <v>44621</v>
      </c>
      <c r="B3100" s="37" t="s">
        <v>282</v>
      </c>
      <c r="C3100" s="167" t="s">
        <v>224</v>
      </c>
      <c r="D3100" s="9">
        <v>44630</v>
      </c>
      <c r="E3100" t="s">
        <v>76</v>
      </c>
      <c r="F3100" t="s">
        <v>1718</v>
      </c>
      <c r="H3100" s="201">
        <v>23000</v>
      </c>
      <c r="I3100" s="170"/>
      <c r="J3100" s="170"/>
      <c r="K3100" s="168"/>
      <c r="L3100" s="170"/>
    </row>
    <row r="3101" spans="1:12" x14ac:dyDescent="0.25">
      <c r="A3101" s="167">
        <v>44621</v>
      </c>
      <c r="B3101" s="37" t="s">
        <v>282</v>
      </c>
      <c r="C3101" s="167" t="s">
        <v>224</v>
      </c>
      <c r="D3101" s="9">
        <v>44630</v>
      </c>
      <c r="E3101" t="s">
        <v>76</v>
      </c>
      <c r="F3101" t="s">
        <v>800</v>
      </c>
      <c r="H3101" s="201">
        <v>92000</v>
      </c>
      <c r="I3101" s="170"/>
      <c r="J3101" s="170"/>
      <c r="K3101" s="168"/>
      <c r="L3101" s="170"/>
    </row>
    <row r="3102" spans="1:12" x14ac:dyDescent="0.25">
      <c r="A3102" s="167">
        <v>44621</v>
      </c>
      <c r="B3102" s="37" t="s">
        <v>282</v>
      </c>
      <c r="C3102" s="167" t="s">
        <v>224</v>
      </c>
      <c r="D3102" s="9">
        <v>44634</v>
      </c>
      <c r="E3102" t="s">
        <v>76</v>
      </c>
      <c r="F3102" t="s">
        <v>413</v>
      </c>
      <c r="H3102" s="201">
        <v>46000</v>
      </c>
      <c r="I3102" s="170"/>
      <c r="J3102" s="170"/>
      <c r="K3102" s="168"/>
      <c r="L3102" s="170"/>
    </row>
    <row r="3103" spans="1:12" x14ac:dyDescent="0.25">
      <c r="A3103" s="167">
        <v>44621</v>
      </c>
      <c r="B3103" s="37" t="s">
        <v>282</v>
      </c>
      <c r="C3103" s="167" t="s">
        <v>224</v>
      </c>
      <c r="D3103" s="9">
        <v>44634</v>
      </c>
      <c r="E3103" t="s">
        <v>76</v>
      </c>
      <c r="F3103" t="s">
        <v>413</v>
      </c>
      <c r="H3103" s="201">
        <v>46000</v>
      </c>
      <c r="I3103" s="170"/>
      <c r="J3103" s="170"/>
      <c r="K3103" s="168"/>
      <c r="L3103" s="170"/>
    </row>
    <row r="3104" spans="1:12" x14ac:dyDescent="0.25">
      <c r="A3104" s="167">
        <v>44621</v>
      </c>
      <c r="B3104" s="37" t="s">
        <v>282</v>
      </c>
      <c r="C3104" s="167" t="s">
        <v>224</v>
      </c>
      <c r="D3104" s="9">
        <v>44636</v>
      </c>
      <c r="E3104" t="s">
        <v>76</v>
      </c>
      <c r="F3104" t="s">
        <v>637</v>
      </c>
      <c r="H3104" s="201">
        <v>69000</v>
      </c>
      <c r="I3104" s="170"/>
      <c r="J3104" s="170"/>
      <c r="K3104" s="168"/>
      <c r="L3104" s="170"/>
    </row>
    <row r="3105" spans="1:12" x14ac:dyDescent="0.25">
      <c r="A3105" s="167">
        <v>44621</v>
      </c>
      <c r="B3105" s="37" t="s">
        <v>282</v>
      </c>
      <c r="C3105" s="167" t="s">
        <v>224</v>
      </c>
      <c r="D3105" s="9">
        <v>44637</v>
      </c>
      <c r="E3105" t="s">
        <v>76</v>
      </c>
      <c r="F3105" t="s">
        <v>207</v>
      </c>
      <c r="H3105" s="201">
        <v>46025</v>
      </c>
      <c r="I3105" s="170"/>
      <c r="J3105" s="170"/>
      <c r="K3105" s="168"/>
      <c r="L3105" s="170"/>
    </row>
    <row r="3106" spans="1:12" x14ac:dyDescent="0.25">
      <c r="A3106" s="167">
        <v>44621</v>
      </c>
      <c r="B3106" s="37" t="s">
        <v>282</v>
      </c>
      <c r="C3106" s="167" t="s">
        <v>224</v>
      </c>
      <c r="D3106" s="9">
        <v>44638</v>
      </c>
      <c r="E3106" t="s">
        <v>76</v>
      </c>
      <c r="F3106" t="s">
        <v>1251</v>
      </c>
      <c r="H3106" s="201">
        <v>23000</v>
      </c>
      <c r="I3106" s="170"/>
      <c r="J3106" s="170"/>
      <c r="K3106" s="168"/>
      <c r="L3106" s="170"/>
    </row>
    <row r="3107" spans="1:12" x14ac:dyDescent="0.25">
      <c r="A3107" s="167">
        <v>44621</v>
      </c>
      <c r="B3107" s="37" t="s">
        <v>282</v>
      </c>
      <c r="C3107" s="167" t="s">
        <v>224</v>
      </c>
      <c r="D3107" s="9">
        <v>44641</v>
      </c>
      <c r="E3107" t="s">
        <v>76</v>
      </c>
      <c r="F3107" t="s">
        <v>1696</v>
      </c>
      <c r="H3107" s="201">
        <v>23000</v>
      </c>
      <c r="I3107" s="170"/>
      <c r="J3107" s="170"/>
      <c r="K3107" s="168"/>
      <c r="L3107" s="170"/>
    </row>
    <row r="3108" spans="1:12" x14ac:dyDescent="0.25">
      <c r="A3108" s="167">
        <v>44621</v>
      </c>
      <c r="B3108" s="37" t="s">
        <v>282</v>
      </c>
      <c r="C3108" s="167" t="s">
        <v>224</v>
      </c>
      <c r="D3108" s="9">
        <v>44641</v>
      </c>
      <c r="E3108" t="s">
        <v>76</v>
      </c>
      <c r="F3108" t="s">
        <v>1422</v>
      </c>
      <c r="H3108" s="201">
        <v>23000</v>
      </c>
      <c r="I3108" s="170"/>
      <c r="J3108" s="170"/>
      <c r="K3108" s="168"/>
      <c r="L3108" s="170"/>
    </row>
    <row r="3109" spans="1:12" x14ac:dyDescent="0.25">
      <c r="A3109" s="167">
        <v>44621</v>
      </c>
      <c r="B3109" s="37" t="s">
        <v>282</v>
      </c>
      <c r="C3109" s="167" t="s">
        <v>224</v>
      </c>
      <c r="D3109" s="9">
        <v>44641</v>
      </c>
      <c r="E3109" t="s">
        <v>76</v>
      </c>
      <c r="F3109" t="s">
        <v>9</v>
      </c>
      <c r="H3109" s="201">
        <v>23000</v>
      </c>
      <c r="I3109" s="170"/>
      <c r="J3109" s="170"/>
      <c r="K3109" s="168"/>
      <c r="L3109" s="170"/>
    </row>
    <row r="3110" spans="1:12" x14ac:dyDescent="0.25">
      <c r="A3110" s="167">
        <v>44621</v>
      </c>
      <c r="B3110" s="37" t="s">
        <v>282</v>
      </c>
      <c r="C3110" s="167" t="s">
        <v>224</v>
      </c>
      <c r="D3110" s="9">
        <v>44641</v>
      </c>
      <c r="E3110" t="s">
        <v>76</v>
      </c>
      <c r="F3110" t="s">
        <v>131</v>
      </c>
      <c r="H3110" s="201">
        <v>23000</v>
      </c>
      <c r="I3110" s="170"/>
      <c r="J3110" s="170"/>
      <c r="K3110" s="168"/>
      <c r="L3110" s="170"/>
    </row>
    <row r="3111" spans="1:12" x14ac:dyDescent="0.25">
      <c r="A3111" s="167">
        <v>44621</v>
      </c>
      <c r="B3111" s="37" t="s">
        <v>282</v>
      </c>
      <c r="C3111" s="167" t="s">
        <v>224</v>
      </c>
      <c r="D3111" s="9">
        <v>44641</v>
      </c>
      <c r="E3111" t="s">
        <v>76</v>
      </c>
      <c r="F3111" t="s">
        <v>1446</v>
      </c>
      <c r="H3111" s="201">
        <v>23102</v>
      </c>
      <c r="I3111" s="170"/>
      <c r="J3111" s="170"/>
      <c r="K3111" s="168"/>
      <c r="L3111" s="170"/>
    </row>
    <row r="3112" spans="1:12" x14ac:dyDescent="0.25">
      <c r="A3112" s="167">
        <v>44621</v>
      </c>
      <c r="B3112" s="37" t="s">
        <v>282</v>
      </c>
      <c r="C3112" s="167" t="s">
        <v>224</v>
      </c>
      <c r="D3112" s="9">
        <v>44642</v>
      </c>
      <c r="E3112" t="s">
        <v>76</v>
      </c>
      <c r="F3112" t="s">
        <v>18</v>
      </c>
      <c r="H3112" s="201">
        <v>23080</v>
      </c>
      <c r="I3112" s="170"/>
      <c r="J3112" s="170"/>
      <c r="K3112" s="168"/>
      <c r="L3112" s="170"/>
    </row>
    <row r="3113" spans="1:12" x14ac:dyDescent="0.25">
      <c r="A3113" s="167">
        <v>44621</v>
      </c>
      <c r="B3113" s="37" t="s">
        <v>282</v>
      </c>
      <c r="C3113" s="167" t="s">
        <v>224</v>
      </c>
      <c r="D3113" s="9">
        <v>44642</v>
      </c>
      <c r="E3113" t="s">
        <v>76</v>
      </c>
      <c r="F3113" t="s">
        <v>127</v>
      </c>
      <c r="H3113" s="201">
        <v>23113</v>
      </c>
      <c r="I3113" s="170"/>
      <c r="J3113" s="170"/>
      <c r="K3113" s="168"/>
      <c r="L3113" s="170"/>
    </row>
    <row r="3114" spans="1:12" x14ac:dyDescent="0.25">
      <c r="A3114" s="167">
        <v>44621</v>
      </c>
      <c r="B3114" s="37" t="s">
        <v>282</v>
      </c>
      <c r="C3114" s="167" t="s">
        <v>224</v>
      </c>
      <c r="D3114" s="9">
        <v>44643</v>
      </c>
      <c r="E3114" t="s">
        <v>76</v>
      </c>
      <c r="F3114" t="s">
        <v>93</v>
      </c>
      <c r="H3114" s="201">
        <v>23000</v>
      </c>
      <c r="I3114" s="170"/>
      <c r="J3114" s="170"/>
      <c r="K3114" s="168"/>
      <c r="L3114" s="170"/>
    </row>
    <row r="3115" spans="1:12" x14ac:dyDescent="0.25">
      <c r="A3115" s="167">
        <v>44621</v>
      </c>
      <c r="B3115" s="37" t="s">
        <v>282</v>
      </c>
      <c r="C3115" s="167" t="s">
        <v>224</v>
      </c>
      <c r="D3115" s="9">
        <v>44643</v>
      </c>
      <c r="E3115" t="s">
        <v>76</v>
      </c>
      <c r="F3115" t="s">
        <v>1205</v>
      </c>
      <c r="H3115" s="201">
        <v>184000</v>
      </c>
      <c r="I3115" s="170"/>
      <c r="J3115" s="170"/>
      <c r="K3115" s="168"/>
      <c r="L3115" s="170"/>
    </row>
    <row r="3116" spans="1:12" x14ac:dyDescent="0.25">
      <c r="A3116" s="167">
        <v>44621</v>
      </c>
      <c r="B3116" s="37" t="s">
        <v>282</v>
      </c>
      <c r="C3116" s="167" t="s">
        <v>224</v>
      </c>
      <c r="D3116" s="9">
        <v>44644</v>
      </c>
      <c r="E3116" t="s">
        <v>76</v>
      </c>
      <c r="F3116" t="s">
        <v>1655</v>
      </c>
      <c r="H3116" s="201">
        <v>23000</v>
      </c>
      <c r="I3116" s="170"/>
      <c r="J3116" s="170"/>
      <c r="K3116" s="168"/>
      <c r="L3116" s="170"/>
    </row>
    <row r="3117" spans="1:12" x14ac:dyDescent="0.25">
      <c r="A3117" s="167">
        <v>44621</v>
      </c>
      <c r="B3117" s="37" t="s">
        <v>282</v>
      </c>
      <c r="C3117" s="167" t="s">
        <v>224</v>
      </c>
      <c r="D3117" s="9">
        <v>44645</v>
      </c>
      <c r="E3117" t="s">
        <v>76</v>
      </c>
      <c r="F3117" t="s">
        <v>408</v>
      </c>
      <c r="H3117" s="201">
        <v>46000</v>
      </c>
      <c r="I3117" s="170"/>
      <c r="J3117" s="170"/>
      <c r="K3117" s="168"/>
      <c r="L3117" s="170"/>
    </row>
    <row r="3118" spans="1:12" x14ac:dyDescent="0.25">
      <c r="A3118" s="167">
        <v>44621</v>
      </c>
      <c r="B3118" s="37" t="s">
        <v>282</v>
      </c>
      <c r="C3118" s="167" t="s">
        <v>224</v>
      </c>
      <c r="D3118" s="9">
        <v>44648</v>
      </c>
      <c r="E3118" t="s">
        <v>76</v>
      </c>
      <c r="F3118" t="s">
        <v>3</v>
      </c>
      <c r="H3118" s="201">
        <v>23000</v>
      </c>
      <c r="I3118" s="170"/>
      <c r="J3118" s="170"/>
      <c r="K3118" s="168"/>
      <c r="L3118" s="170"/>
    </row>
    <row r="3119" spans="1:12" x14ac:dyDescent="0.25">
      <c r="A3119" s="167">
        <v>44621</v>
      </c>
      <c r="B3119" s="37" t="s">
        <v>282</v>
      </c>
      <c r="C3119" s="167" t="s">
        <v>224</v>
      </c>
      <c r="D3119" s="9">
        <v>44648</v>
      </c>
      <c r="E3119" t="s">
        <v>76</v>
      </c>
      <c r="F3119" t="s">
        <v>140</v>
      </c>
      <c r="H3119" s="201">
        <v>23096</v>
      </c>
      <c r="I3119" s="170"/>
      <c r="J3119" s="170"/>
      <c r="K3119" s="168"/>
      <c r="L3119" s="170"/>
    </row>
    <row r="3120" spans="1:12" x14ac:dyDescent="0.25">
      <c r="A3120" s="167">
        <v>44621</v>
      </c>
      <c r="B3120" s="37" t="s">
        <v>282</v>
      </c>
      <c r="C3120" s="167" t="s">
        <v>224</v>
      </c>
      <c r="D3120" s="9">
        <v>44648</v>
      </c>
      <c r="E3120" t="s">
        <v>466</v>
      </c>
      <c r="F3120" t="s">
        <v>1961</v>
      </c>
      <c r="H3120" s="201">
        <v>122000</v>
      </c>
      <c r="I3120" s="170"/>
      <c r="J3120" s="170"/>
      <c r="K3120" s="168"/>
      <c r="L3120" s="170"/>
    </row>
    <row r="3121" spans="1:12" x14ac:dyDescent="0.25">
      <c r="A3121" s="167">
        <v>44621</v>
      </c>
      <c r="B3121" s="37" t="s">
        <v>282</v>
      </c>
      <c r="C3121" s="167" t="s">
        <v>224</v>
      </c>
      <c r="D3121" s="9">
        <v>44649</v>
      </c>
      <c r="E3121" t="s">
        <v>76</v>
      </c>
      <c r="F3121" t="s">
        <v>1718</v>
      </c>
      <c r="H3121" s="201">
        <v>23000</v>
      </c>
      <c r="I3121" s="170"/>
      <c r="J3121" s="170"/>
      <c r="K3121" s="168"/>
      <c r="L3121" s="170"/>
    </row>
    <row r="3122" spans="1:12" x14ac:dyDescent="0.25">
      <c r="A3122" s="167">
        <v>44621</v>
      </c>
      <c r="B3122" s="37" t="s">
        <v>282</v>
      </c>
      <c r="C3122" s="167" t="s">
        <v>224</v>
      </c>
      <c r="D3122" s="9">
        <v>44649</v>
      </c>
      <c r="E3122" t="s">
        <v>76</v>
      </c>
      <c r="F3122" t="s">
        <v>1462</v>
      </c>
      <c r="H3122" s="201">
        <v>23000</v>
      </c>
      <c r="I3122" s="170"/>
      <c r="J3122" s="170"/>
      <c r="K3122" s="168"/>
      <c r="L3122" s="170"/>
    </row>
    <row r="3123" spans="1:12" x14ac:dyDescent="0.25">
      <c r="A3123" s="167">
        <v>44621</v>
      </c>
      <c r="B3123" s="37" t="s">
        <v>282</v>
      </c>
      <c r="C3123" s="167" t="s">
        <v>224</v>
      </c>
      <c r="D3123" s="9">
        <v>44650</v>
      </c>
      <c r="E3123" t="s">
        <v>239</v>
      </c>
      <c r="F3123" t="s">
        <v>17</v>
      </c>
      <c r="H3123" s="201">
        <v>23000</v>
      </c>
      <c r="I3123" s="170"/>
      <c r="J3123" s="170"/>
      <c r="K3123" s="168"/>
      <c r="L3123" s="170"/>
    </row>
    <row r="3124" spans="1:12" x14ac:dyDescent="0.25">
      <c r="A3124" s="167">
        <v>44621</v>
      </c>
      <c r="B3124" s="37" t="s">
        <v>282</v>
      </c>
      <c r="C3124" s="167" t="s">
        <v>224</v>
      </c>
      <c r="D3124" s="9">
        <v>44650</v>
      </c>
      <c r="E3124" t="s">
        <v>76</v>
      </c>
      <c r="F3124" t="s">
        <v>1956</v>
      </c>
      <c r="H3124" s="201">
        <v>23000</v>
      </c>
      <c r="I3124" s="170"/>
      <c r="J3124" s="170"/>
      <c r="K3124" s="168"/>
      <c r="L3124" s="170"/>
    </row>
    <row r="3125" spans="1:12" x14ac:dyDescent="0.25">
      <c r="A3125" s="167">
        <v>44621</v>
      </c>
      <c r="B3125" s="37" t="s">
        <v>282</v>
      </c>
      <c r="C3125" s="167" t="s">
        <v>224</v>
      </c>
      <c r="D3125" s="9">
        <v>44650</v>
      </c>
      <c r="E3125" t="s">
        <v>76</v>
      </c>
      <c r="F3125" t="s">
        <v>201</v>
      </c>
      <c r="H3125" s="201">
        <v>23000</v>
      </c>
      <c r="I3125" s="170"/>
      <c r="J3125" s="170"/>
      <c r="K3125" s="168"/>
      <c r="L3125" s="170"/>
    </row>
    <row r="3126" spans="1:12" x14ac:dyDescent="0.25">
      <c r="A3126" s="167">
        <v>44621</v>
      </c>
      <c r="B3126" s="37" t="s">
        <v>282</v>
      </c>
      <c r="C3126" s="167" t="s">
        <v>224</v>
      </c>
      <c r="D3126" s="9">
        <v>44650</v>
      </c>
      <c r="E3126" t="s">
        <v>76</v>
      </c>
      <c r="F3126" t="s">
        <v>373</v>
      </c>
      <c r="H3126" s="201">
        <v>23000</v>
      </c>
      <c r="I3126" s="170"/>
      <c r="J3126" s="170"/>
      <c r="K3126" s="168"/>
      <c r="L3126" s="170"/>
    </row>
    <row r="3127" spans="1:12" x14ac:dyDescent="0.25">
      <c r="A3127" s="167">
        <v>44621</v>
      </c>
      <c r="B3127" s="37" t="s">
        <v>282</v>
      </c>
      <c r="C3127" s="167" t="s">
        <v>224</v>
      </c>
      <c r="D3127" s="9">
        <v>44650</v>
      </c>
      <c r="E3127" t="s">
        <v>76</v>
      </c>
      <c r="F3127" t="s">
        <v>379</v>
      </c>
      <c r="H3127" s="201">
        <v>80000</v>
      </c>
      <c r="I3127" s="170"/>
      <c r="J3127" s="170"/>
      <c r="K3127" s="168"/>
      <c r="L3127" s="170"/>
    </row>
    <row r="3128" spans="1:12" x14ac:dyDescent="0.25">
      <c r="A3128" s="167">
        <v>44621</v>
      </c>
      <c r="B3128" s="37" t="s">
        <v>282</v>
      </c>
      <c r="C3128" s="167" t="s">
        <v>224</v>
      </c>
      <c r="D3128" s="9">
        <v>44650</v>
      </c>
      <c r="E3128" t="s">
        <v>76</v>
      </c>
      <c r="F3128" t="s">
        <v>249</v>
      </c>
      <c r="H3128" s="201">
        <v>391000</v>
      </c>
      <c r="I3128" s="170"/>
      <c r="J3128" s="170"/>
      <c r="K3128" s="168"/>
      <c r="L3128" s="170"/>
    </row>
    <row r="3129" spans="1:12" x14ac:dyDescent="0.25">
      <c r="A3129" s="167">
        <v>44621</v>
      </c>
      <c r="B3129" s="37" t="s">
        <v>282</v>
      </c>
      <c r="C3129" s="167" t="s">
        <v>224</v>
      </c>
      <c r="D3129" s="9">
        <v>44651</v>
      </c>
      <c r="E3129" t="s">
        <v>76</v>
      </c>
      <c r="F3129" t="s">
        <v>430</v>
      </c>
      <c r="H3129" s="201">
        <v>23000</v>
      </c>
      <c r="I3129" s="170"/>
      <c r="J3129" s="170"/>
      <c r="K3129" s="168"/>
      <c r="L3129" s="170"/>
    </row>
    <row r="3130" spans="1:12" x14ac:dyDescent="0.25">
      <c r="A3130" s="167">
        <v>44621</v>
      </c>
      <c r="B3130" s="37" t="s">
        <v>282</v>
      </c>
      <c r="C3130" s="167" t="s">
        <v>224</v>
      </c>
      <c r="D3130" s="9">
        <v>44651</v>
      </c>
      <c r="E3130" t="s">
        <v>76</v>
      </c>
      <c r="F3130" t="s">
        <v>198</v>
      </c>
      <c r="H3130" s="201">
        <v>23000</v>
      </c>
      <c r="I3130" s="170"/>
      <c r="J3130" s="170"/>
      <c r="K3130" s="168"/>
      <c r="L3130" s="170"/>
    </row>
    <row r="3131" spans="1:12" x14ac:dyDescent="0.25">
      <c r="A3131" s="217">
        <v>44621</v>
      </c>
      <c r="B3131" s="37" t="s">
        <v>282</v>
      </c>
      <c r="C3131" s="217" t="s">
        <v>224</v>
      </c>
      <c r="D3131" s="219">
        <v>44651</v>
      </c>
      <c r="E3131" s="218" t="s">
        <v>76</v>
      </c>
      <c r="F3131" s="218" t="s">
        <v>1962</v>
      </c>
      <c r="G3131" s="218"/>
      <c r="H3131" s="225">
        <v>220000</v>
      </c>
      <c r="I3131" s="229"/>
      <c r="J3131" s="229"/>
      <c r="K3131" s="218"/>
      <c r="L3131" s="229"/>
    </row>
    <row r="3132" spans="1:12" x14ac:dyDescent="0.25">
      <c r="A3132" s="167">
        <v>44652</v>
      </c>
      <c r="B3132" s="37" t="s">
        <v>282</v>
      </c>
      <c r="C3132" s="167" t="s">
        <v>224</v>
      </c>
      <c r="D3132" s="9">
        <v>44652</v>
      </c>
      <c r="E3132" t="s">
        <v>76</v>
      </c>
      <c r="F3132" t="s">
        <v>1413</v>
      </c>
      <c r="H3132" s="201">
        <v>23000</v>
      </c>
      <c r="I3132" s="170"/>
      <c r="J3132" s="170"/>
      <c r="K3132" s="168"/>
      <c r="L3132" s="170"/>
    </row>
    <row r="3133" spans="1:12" x14ac:dyDescent="0.25">
      <c r="A3133" s="167">
        <v>44652</v>
      </c>
      <c r="B3133" s="37" t="s">
        <v>282</v>
      </c>
      <c r="C3133" s="167" t="s">
        <v>224</v>
      </c>
      <c r="D3133" s="9">
        <v>44652</v>
      </c>
      <c r="E3133" t="s">
        <v>76</v>
      </c>
      <c r="F3133" t="s">
        <v>1963</v>
      </c>
      <c r="H3133" s="201">
        <v>23000</v>
      </c>
      <c r="I3133" s="170"/>
      <c r="J3133" s="170"/>
      <c r="K3133" s="168"/>
      <c r="L3133" s="170"/>
    </row>
    <row r="3134" spans="1:12" x14ac:dyDescent="0.25">
      <c r="A3134" s="167">
        <v>44652</v>
      </c>
      <c r="B3134" s="37" t="s">
        <v>282</v>
      </c>
      <c r="C3134" s="167" t="s">
        <v>224</v>
      </c>
      <c r="D3134" s="9">
        <v>44652</v>
      </c>
      <c r="E3134" t="s">
        <v>76</v>
      </c>
      <c r="F3134" t="s">
        <v>464</v>
      </c>
      <c r="H3134" s="201">
        <v>23000</v>
      </c>
      <c r="I3134" s="170"/>
      <c r="J3134" s="170"/>
      <c r="K3134" s="168"/>
      <c r="L3134" s="170"/>
    </row>
    <row r="3135" spans="1:12" x14ac:dyDescent="0.25">
      <c r="A3135" s="167">
        <v>44652</v>
      </c>
      <c r="B3135" s="37" t="s">
        <v>282</v>
      </c>
      <c r="C3135" s="167" t="s">
        <v>224</v>
      </c>
      <c r="D3135" s="9">
        <v>44652</v>
      </c>
      <c r="E3135" t="s">
        <v>76</v>
      </c>
      <c r="F3135" t="s">
        <v>80</v>
      </c>
      <c r="H3135" s="201">
        <v>23000</v>
      </c>
      <c r="I3135" s="170"/>
      <c r="J3135" s="170"/>
      <c r="K3135" s="168"/>
      <c r="L3135" s="170"/>
    </row>
    <row r="3136" spans="1:12" x14ac:dyDescent="0.25">
      <c r="A3136" s="167">
        <v>44652</v>
      </c>
      <c r="B3136" s="37" t="s">
        <v>282</v>
      </c>
      <c r="C3136" s="167" t="s">
        <v>224</v>
      </c>
      <c r="D3136" s="9">
        <v>44652</v>
      </c>
      <c r="E3136" t="s">
        <v>76</v>
      </c>
      <c r="F3136" t="s">
        <v>14</v>
      </c>
      <c r="H3136" s="201">
        <v>23000</v>
      </c>
      <c r="I3136" s="170"/>
      <c r="J3136" s="170"/>
      <c r="K3136" s="168"/>
      <c r="L3136" s="170"/>
    </row>
    <row r="3137" spans="1:12" x14ac:dyDescent="0.25">
      <c r="A3137" s="167">
        <v>44652</v>
      </c>
      <c r="B3137" s="37" t="s">
        <v>282</v>
      </c>
      <c r="C3137" s="167" t="s">
        <v>224</v>
      </c>
      <c r="D3137" s="9">
        <v>44652</v>
      </c>
      <c r="E3137" t="s">
        <v>76</v>
      </c>
      <c r="F3137" t="s">
        <v>21</v>
      </c>
      <c r="H3137" s="201">
        <v>37609</v>
      </c>
      <c r="I3137" s="170"/>
      <c r="J3137" s="170"/>
      <c r="K3137" s="168"/>
      <c r="L3137" s="170"/>
    </row>
    <row r="3138" spans="1:12" x14ac:dyDescent="0.25">
      <c r="A3138" s="167">
        <v>44652</v>
      </c>
      <c r="B3138" s="37" t="s">
        <v>282</v>
      </c>
      <c r="C3138" s="167" t="s">
        <v>224</v>
      </c>
      <c r="D3138" s="9">
        <v>44652</v>
      </c>
      <c r="E3138" t="s">
        <v>76</v>
      </c>
      <c r="F3138" t="s">
        <v>315</v>
      </c>
      <c r="H3138" s="201">
        <v>46000</v>
      </c>
      <c r="I3138" s="170"/>
      <c r="J3138" s="170"/>
      <c r="K3138" s="168"/>
      <c r="L3138" s="170"/>
    </row>
    <row r="3139" spans="1:12" x14ac:dyDescent="0.25">
      <c r="A3139" s="167">
        <v>44652</v>
      </c>
      <c r="B3139" s="37" t="s">
        <v>282</v>
      </c>
      <c r="C3139" s="167" t="s">
        <v>224</v>
      </c>
      <c r="D3139" s="9">
        <v>44655</v>
      </c>
      <c r="E3139" t="s">
        <v>76</v>
      </c>
      <c r="F3139" t="s">
        <v>313</v>
      </c>
      <c r="H3139" s="201">
        <v>23000</v>
      </c>
      <c r="I3139" s="170"/>
      <c r="J3139" s="170"/>
      <c r="K3139" s="168"/>
      <c r="L3139" s="170"/>
    </row>
    <row r="3140" spans="1:12" x14ac:dyDescent="0.25">
      <c r="A3140" s="167">
        <v>44652</v>
      </c>
      <c r="B3140" s="37" t="s">
        <v>282</v>
      </c>
      <c r="C3140" s="167" t="s">
        <v>224</v>
      </c>
      <c r="D3140" s="9">
        <v>44655</v>
      </c>
      <c r="E3140" t="s">
        <v>76</v>
      </c>
      <c r="F3140" t="s">
        <v>313</v>
      </c>
      <c r="H3140" s="201">
        <v>23000</v>
      </c>
      <c r="I3140" s="170"/>
      <c r="J3140" s="170"/>
      <c r="K3140" s="168"/>
      <c r="L3140" s="170"/>
    </row>
    <row r="3141" spans="1:12" x14ac:dyDescent="0.25">
      <c r="A3141" s="167">
        <v>44652</v>
      </c>
      <c r="B3141" s="37" t="s">
        <v>282</v>
      </c>
      <c r="C3141" s="167" t="s">
        <v>224</v>
      </c>
      <c r="D3141" s="9">
        <v>44655</v>
      </c>
      <c r="E3141" t="s">
        <v>76</v>
      </c>
      <c r="F3141" t="s">
        <v>1085</v>
      </c>
      <c r="H3141" s="201">
        <v>23000</v>
      </c>
      <c r="I3141" s="170"/>
      <c r="J3141" s="170"/>
      <c r="K3141" s="168"/>
      <c r="L3141" s="170"/>
    </row>
    <row r="3142" spans="1:12" x14ac:dyDescent="0.25">
      <c r="A3142" s="167">
        <v>44652</v>
      </c>
      <c r="B3142" s="37" t="s">
        <v>282</v>
      </c>
      <c r="C3142" s="167" t="s">
        <v>224</v>
      </c>
      <c r="D3142" s="9">
        <v>44655</v>
      </c>
      <c r="E3142" t="s">
        <v>76</v>
      </c>
      <c r="F3142" t="s">
        <v>1085</v>
      </c>
      <c r="H3142" s="201">
        <v>46000</v>
      </c>
      <c r="I3142" s="170"/>
      <c r="J3142" s="170"/>
      <c r="K3142" s="168"/>
      <c r="L3142" s="170"/>
    </row>
    <row r="3143" spans="1:12" x14ac:dyDescent="0.25">
      <c r="A3143" s="167">
        <v>44652</v>
      </c>
      <c r="B3143" s="37" t="s">
        <v>282</v>
      </c>
      <c r="C3143" s="167" t="s">
        <v>224</v>
      </c>
      <c r="D3143" s="9">
        <v>44658</v>
      </c>
      <c r="E3143" t="s">
        <v>76</v>
      </c>
      <c r="F3143" t="s">
        <v>6</v>
      </c>
      <c r="H3143" s="201">
        <v>23000</v>
      </c>
      <c r="I3143" s="170"/>
      <c r="J3143" s="170"/>
      <c r="K3143" s="168"/>
      <c r="L3143" s="170"/>
    </row>
    <row r="3144" spans="1:12" x14ac:dyDescent="0.25">
      <c r="A3144" s="167">
        <v>44652</v>
      </c>
      <c r="B3144" s="37" t="s">
        <v>282</v>
      </c>
      <c r="C3144" s="167" t="s">
        <v>224</v>
      </c>
      <c r="D3144" s="9">
        <v>44658</v>
      </c>
      <c r="E3144" t="s">
        <v>76</v>
      </c>
      <c r="F3144" t="s">
        <v>142</v>
      </c>
      <c r="H3144" s="201">
        <v>152114</v>
      </c>
      <c r="I3144" s="170"/>
      <c r="J3144" s="170"/>
      <c r="K3144" s="168"/>
      <c r="L3144" s="170"/>
    </row>
    <row r="3145" spans="1:12" x14ac:dyDescent="0.25">
      <c r="A3145" s="167">
        <v>44652</v>
      </c>
      <c r="B3145" s="37" t="s">
        <v>282</v>
      </c>
      <c r="C3145" s="167" t="s">
        <v>224</v>
      </c>
      <c r="D3145" s="9">
        <v>44659</v>
      </c>
      <c r="E3145" t="s">
        <v>239</v>
      </c>
      <c r="F3145" t="s">
        <v>13</v>
      </c>
      <c r="H3145" s="201">
        <v>23000</v>
      </c>
      <c r="I3145" s="170"/>
      <c r="J3145" s="170"/>
      <c r="K3145" s="168"/>
      <c r="L3145" s="170"/>
    </row>
    <row r="3146" spans="1:12" x14ac:dyDescent="0.25">
      <c r="A3146" s="167">
        <v>44652</v>
      </c>
      <c r="B3146" s="37" t="s">
        <v>282</v>
      </c>
      <c r="C3146" s="167" t="s">
        <v>224</v>
      </c>
      <c r="D3146" s="9">
        <v>44659</v>
      </c>
      <c r="E3146" t="s">
        <v>76</v>
      </c>
      <c r="F3146" t="s">
        <v>132</v>
      </c>
      <c r="H3146" s="201">
        <v>23100</v>
      </c>
      <c r="I3146" s="170"/>
      <c r="J3146" s="170"/>
      <c r="K3146" s="168"/>
      <c r="L3146" s="170"/>
    </row>
    <row r="3147" spans="1:12" x14ac:dyDescent="0.25">
      <c r="A3147" s="167">
        <v>44652</v>
      </c>
      <c r="B3147" s="37" t="s">
        <v>282</v>
      </c>
      <c r="C3147" s="167" t="s">
        <v>224</v>
      </c>
      <c r="D3147" s="9">
        <v>44659</v>
      </c>
      <c r="E3147" t="s">
        <v>76</v>
      </c>
      <c r="F3147" t="s">
        <v>874</v>
      </c>
      <c r="H3147" s="201">
        <v>46000</v>
      </c>
      <c r="I3147" s="170"/>
      <c r="J3147" s="170"/>
      <c r="K3147" s="168"/>
      <c r="L3147" s="170"/>
    </row>
    <row r="3148" spans="1:12" x14ac:dyDescent="0.25">
      <c r="A3148" s="167">
        <v>44652</v>
      </c>
      <c r="B3148" s="37" t="s">
        <v>282</v>
      </c>
      <c r="C3148" s="167" t="s">
        <v>224</v>
      </c>
      <c r="D3148" s="9">
        <v>44662</v>
      </c>
      <c r="E3148" t="s">
        <v>76</v>
      </c>
      <c r="F3148" t="s">
        <v>1697</v>
      </c>
      <c r="H3148" s="201">
        <v>46000</v>
      </c>
      <c r="I3148" s="170"/>
      <c r="J3148" s="170"/>
      <c r="K3148" s="168"/>
      <c r="L3148" s="170"/>
    </row>
    <row r="3149" spans="1:12" x14ac:dyDescent="0.25">
      <c r="A3149" s="167">
        <v>44652</v>
      </c>
      <c r="B3149" s="37" t="s">
        <v>282</v>
      </c>
      <c r="C3149" s="167" t="s">
        <v>224</v>
      </c>
      <c r="D3149" s="9">
        <v>44663</v>
      </c>
      <c r="E3149" t="s">
        <v>76</v>
      </c>
      <c r="F3149" t="s">
        <v>4</v>
      </c>
      <c r="H3149" s="201">
        <v>23000</v>
      </c>
      <c r="I3149" s="170"/>
      <c r="J3149" s="170"/>
      <c r="K3149" s="168"/>
      <c r="L3149" s="170"/>
    </row>
    <row r="3150" spans="1:12" x14ac:dyDescent="0.25">
      <c r="A3150" s="167">
        <v>44652</v>
      </c>
      <c r="B3150" s="37" t="s">
        <v>282</v>
      </c>
      <c r="C3150" s="167" t="s">
        <v>224</v>
      </c>
      <c r="D3150" s="9">
        <v>44663</v>
      </c>
      <c r="E3150" t="s">
        <v>76</v>
      </c>
      <c r="F3150" t="s">
        <v>140</v>
      </c>
      <c r="H3150" s="201">
        <v>23096</v>
      </c>
      <c r="I3150" s="170"/>
      <c r="J3150" s="170"/>
      <c r="K3150" s="168"/>
      <c r="L3150" s="170"/>
    </row>
    <row r="3151" spans="1:12" x14ac:dyDescent="0.25">
      <c r="A3151" s="167">
        <v>44652</v>
      </c>
      <c r="B3151" s="37" t="s">
        <v>282</v>
      </c>
      <c r="C3151" s="167" t="s">
        <v>224</v>
      </c>
      <c r="D3151" s="9">
        <v>44665</v>
      </c>
      <c r="E3151" t="s">
        <v>76</v>
      </c>
      <c r="F3151" t="s">
        <v>635</v>
      </c>
      <c r="H3151" s="201">
        <v>46000</v>
      </c>
      <c r="I3151" s="170"/>
      <c r="J3151" s="170"/>
      <c r="K3151" s="168"/>
      <c r="L3151" s="170"/>
    </row>
    <row r="3152" spans="1:12" x14ac:dyDescent="0.25">
      <c r="A3152" s="167">
        <v>44652</v>
      </c>
      <c r="B3152" s="37" t="s">
        <v>282</v>
      </c>
      <c r="C3152" s="167" t="s">
        <v>224</v>
      </c>
      <c r="D3152" s="9">
        <v>44665</v>
      </c>
      <c r="E3152" t="s">
        <v>76</v>
      </c>
      <c r="F3152" t="s">
        <v>11</v>
      </c>
      <c r="H3152" s="201">
        <v>100000</v>
      </c>
      <c r="I3152" s="170"/>
      <c r="J3152" s="170"/>
      <c r="K3152" s="168"/>
      <c r="L3152" s="170"/>
    </row>
    <row r="3153" spans="1:12" x14ac:dyDescent="0.25">
      <c r="A3153" s="167">
        <v>44652</v>
      </c>
      <c r="B3153" s="37" t="s">
        <v>282</v>
      </c>
      <c r="C3153" s="167" t="s">
        <v>224</v>
      </c>
      <c r="D3153" s="9">
        <v>44669</v>
      </c>
      <c r="E3153" t="s">
        <v>76</v>
      </c>
      <c r="F3153" t="s">
        <v>86</v>
      </c>
      <c r="H3153" s="201">
        <v>69000</v>
      </c>
      <c r="I3153" s="170"/>
      <c r="J3153" s="170"/>
      <c r="K3153" s="168"/>
      <c r="L3153" s="170"/>
    </row>
    <row r="3154" spans="1:12" x14ac:dyDescent="0.25">
      <c r="A3154" s="167">
        <v>44652</v>
      </c>
      <c r="B3154" s="37" t="s">
        <v>282</v>
      </c>
      <c r="C3154" s="167" t="s">
        <v>224</v>
      </c>
      <c r="D3154" s="9">
        <v>44669</v>
      </c>
      <c r="E3154" t="s">
        <v>76</v>
      </c>
      <c r="F3154" t="s">
        <v>89</v>
      </c>
      <c r="H3154" s="201">
        <v>92051</v>
      </c>
      <c r="I3154" s="170"/>
      <c r="J3154" s="170"/>
      <c r="K3154" s="168"/>
      <c r="L3154" s="170"/>
    </row>
    <row r="3155" spans="1:12" x14ac:dyDescent="0.25">
      <c r="A3155" s="167">
        <v>44652</v>
      </c>
      <c r="B3155" s="37" t="s">
        <v>282</v>
      </c>
      <c r="C3155" s="167" t="s">
        <v>224</v>
      </c>
      <c r="D3155" s="9">
        <v>44671</v>
      </c>
      <c r="E3155" t="s">
        <v>76</v>
      </c>
      <c r="F3155" t="s">
        <v>1696</v>
      </c>
      <c r="H3155" s="201">
        <v>23000</v>
      </c>
      <c r="I3155" s="170"/>
      <c r="J3155" s="170"/>
      <c r="K3155" s="168"/>
      <c r="L3155" s="170"/>
    </row>
    <row r="3156" spans="1:12" x14ac:dyDescent="0.25">
      <c r="A3156" s="167">
        <v>44652</v>
      </c>
      <c r="B3156" s="37" t="s">
        <v>282</v>
      </c>
      <c r="C3156" s="167" t="s">
        <v>224</v>
      </c>
      <c r="D3156" s="9">
        <v>44671</v>
      </c>
      <c r="E3156" t="s">
        <v>76</v>
      </c>
      <c r="F3156" t="s">
        <v>1422</v>
      </c>
      <c r="H3156" s="201">
        <v>23000</v>
      </c>
      <c r="I3156" s="170"/>
      <c r="J3156" s="170"/>
      <c r="K3156" s="168"/>
      <c r="L3156" s="170"/>
    </row>
    <row r="3157" spans="1:12" x14ac:dyDescent="0.25">
      <c r="A3157" s="167">
        <v>44652</v>
      </c>
      <c r="B3157" s="37" t="s">
        <v>282</v>
      </c>
      <c r="C3157" s="167" t="s">
        <v>224</v>
      </c>
      <c r="D3157" s="9">
        <v>44671</v>
      </c>
      <c r="E3157" t="s">
        <v>76</v>
      </c>
      <c r="F3157" t="s">
        <v>1446</v>
      </c>
      <c r="H3157" s="201">
        <v>23102</v>
      </c>
      <c r="I3157" s="170"/>
      <c r="J3157" s="170"/>
      <c r="K3157" s="168"/>
      <c r="L3157" s="170"/>
    </row>
    <row r="3158" spans="1:12" x14ac:dyDescent="0.25">
      <c r="A3158" s="167">
        <v>44652</v>
      </c>
      <c r="B3158" s="37" t="s">
        <v>282</v>
      </c>
      <c r="C3158" s="167" t="s">
        <v>224</v>
      </c>
      <c r="D3158" s="9">
        <v>44672</v>
      </c>
      <c r="E3158" t="s">
        <v>76</v>
      </c>
      <c r="F3158" t="s">
        <v>127</v>
      </c>
      <c r="H3158" s="201">
        <v>23113</v>
      </c>
      <c r="I3158" s="170"/>
      <c r="J3158" s="170"/>
      <c r="K3158" s="168"/>
      <c r="L3158" s="170"/>
    </row>
    <row r="3159" spans="1:12" x14ac:dyDescent="0.25">
      <c r="A3159" s="167">
        <v>44652</v>
      </c>
      <c r="B3159" s="37" t="s">
        <v>282</v>
      </c>
      <c r="C3159" s="167" t="s">
        <v>224</v>
      </c>
      <c r="D3159" s="9">
        <v>44672</v>
      </c>
      <c r="E3159" t="s">
        <v>76</v>
      </c>
      <c r="F3159" t="s">
        <v>416</v>
      </c>
      <c r="H3159" s="201">
        <v>276000</v>
      </c>
      <c r="I3159" s="170"/>
      <c r="J3159" s="170"/>
      <c r="K3159" s="168"/>
      <c r="L3159" s="170"/>
    </row>
    <row r="3160" spans="1:12" x14ac:dyDescent="0.25">
      <c r="A3160" s="167">
        <v>44652</v>
      </c>
      <c r="B3160" s="37" t="s">
        <v>282</v>
      </c>
      <c r="C3160" s="167" t="s">
        <v>224</v>
      </c>
      <c r="D3160" s="9">
        <v>44672</v>
      </c>
      <c r="E3160" t="s">
        <v>76</v>
      </c>
      <c r="F3160" t="s">
        <v>1964</v>
      </c>
      <c r="H3160" s="201">
        <v>599800</v>
      </c>
      <c r="I3160" s="170"/>
      <c r="J3160" s="170"/>
      <c r="K3160" s="168"/>
      <c r="L3160" s="170"/>
    </row>
    <row r="3161" spans="1:12" x14ac:dyDescent="0.25">
      <c r="A3161" s="167">
        <v>44652</v>
      </c>
      <c r="B3161" s="37" t="s">
        <v>282</v>
      </c>
      <c r="C3161" s="167" t="s">
        <v>224</v>
      </c>
      <c r="D3161" s="9">
        <v>44673</v>
      </c>
      <c r="E3161" t="s">
        <v>76</v>
      </c>
      <c r="F3161" t="s">
        <v>18</v>
      </c>
      <c r="H3161" s="201">
        <v>23080</v>
      </c>
      <c r="I3161" s="170"/>
      <c r="J3161" s="170"/>
      <c r="K3161" s="168"/>
      <c r="L3161" s="170"/>
    </row>
    <row r="3162" spans="1:12" x14ac:dyDescent="0.25">
      <c r="A3162" s="167">
        <v>44652</v>
      </c>
      <c r="B3162" s="37" t="s">
        <v>282</v>
      </c>
      <c r="C3162" s="167" t="s">
        <v>224</v>
      </c>
      <c r="D3162" s="9">
        <v>44676</v>
      </c>
      <c r="E3162" t="s">
        <v>76</v>
      </c>
      <c r="F3162" t="s">
        <v>17</v>
      </c>
      <c r="H3162" s="201">
        <v>23000</v>
      </c>
      <c r="I3162" s="170"/>
      <c r="J3162" s="170"/>
      <c r="K3162" s="168"/>
      <c r="L3162" s="170"/>
    </row>
    <row r="3163" spans="1:12" x14ac:dyDescent="0.25">
      <c r="A3163" s="167">
        <v>44652</v>
      </c>
      <c r="B3163" s="37" t="s">
        <v>282</v>
      </c>
      <c r="C3163" s="167" t="s">
        <v>224</v>
      </c>
      <c r="D3163" s="9">
        <v>44676</v>
      </c>
      <c r="E3163" t="s">
        <v>76</v>
      </c>
      <c r="F3163" t="s">
        <v>1956</v>
      </c>
      <c r="H3163" s="201">
        <v>23000</v>
      </c>
      <c r="I3163" s="170"/>
      <c r="J3163" s="170"/>
      <c r="K3163" s="168"/>
      <c r="L3163" s="170"/>
    </row>
    <row r="3164" spans="1:12" x14ac:dyDescent="0.25">
      <c r="A3164" s="167">
        <v>44652</v>
      </c>
      <c r="B3164" s="37" t="s">
        <v>282</v>
      </c>
      <c r="C3164" s="167" t="s">
        <v>224</v>
      </c>
      <c r="D3164" s="9">
        <v>44676</v>
      </c>
      <c r="E3164" t="s">
        <v>76</v>
      </c>
      <c r="F3164" t="s">
        <v>93</v>
      </c>
      <c r="H3164" s="201">
        <v>23000</v>
      </c>
      <c r="I3164" s="170"/>
      <c r="J3164" s="170"/>
      <c r="K3164" s="168"/>
      <c r="L3164" s="170"/>
    </row>
    <row r="3165" spans="1:12" x14ac:dyDescent="0.25">
      <c r="A3165" s="167">
        <v>44652</v>
      </c>
      <c r="B3165" s="37" t="s">
        <v>282</v>
      </c>
      <c r="C3165" s="167" t="s">
        <v>224</v>
      </c>
      <c r="D3165" s="9">
        <v>44676</v>
      </c>
      <c r="E3165" t="s">
        <v>76</v>
      </c>
      <c r="F3165" t="s">
        <v>426</v>
      </c>
      <c r="H3165" s="201">
        <v>115117</v>
      </c>
      <c r="I3165" s="170"/>
      <c r="J3165" s="170"/>
      <c r="K3165" s="168"/>
      <c r="L3165" s="170"/>
    </row>
    <row r="3166" spans="1:12" x14ac:dyDescent="0.25">
      <c r="A3166" s="167">
        <v>44652</v>
      </c>
      <c r="B3166" s="37" t="s">
        <v>282</v>
      </c>
      <c r="C3166" s="167" t="s">
        <v>224</v>
      </c>
      <c r="D3166" s="9">
        <v>44678</v>
      </c>
      <c r="E3166" t="s">
        <v>76</v>
      </c>
      <c r="F3166" t="s">
        <v>11</v>
      </c>
      <c r="H3166" s="201">
        <v>100000</v>
      </c>
      <c r="I3166" s="170"/>
      <c r="J3166" s="170"/>
      <c r="K3166" s="168"/>
      <c r="L3166" s="170"/>
    </row>
    <row r="3167" spans="1:12" x14ac:dyDescent="0.25">
      <c r="A3167" s="167">
        <v>44652</v>
      </c>
      <c r="B3167" s="37" t="s">
        <v>282</v>
      </c>
      <c r="C3167" s="167" t="s">
        <v>224</v>
      </c>
      <c r="D3167" s="9">
        <v>44679</v>
      </c>
      <c r="E3167" t="s">
        <v>76</v>
      </c>
      <c r="F3167" t="s">
        <v>254</v>
      </c>
      <c r="H3167" s="201">
        <v>69000</v>
      </c>
      <c r="I3167" s="170"/>
      <c r="J3167" s="170"/>
      <c r="K3167" s="168"/>
      <c r="L3167" s="170"/>
    </row>
    <row r="3168" spans="1:12" x14ac:dyDescent="0.25">
      <c r="A3168" s="167">
        <v>44652</v>
      </c>
      <c r="B3168" s="37" t="s">
        <v>282</v>
      </c>
      <c r="C3168" s="167" t="s">
        <v>224</v>
      </c>
      <c r="D3168" s="9">
        <v>44679</v>
      </c>
      <c r="E3168" t="s">
        <v>76</v>
      </c>
      <c r="F3168" t="s">
        <v>142</v>
      </c>
      <c r="H3168" s="201">
        <v>146114</v>
      </c>
      <c r="I3168" s="170"/>
      <c r="J3168" s="170"/>
      <c r="K3168" s="168"/>
      <c r="L3168" s="170"/>
    </row>
    <row r="3169" spans="1:12" x14ac:dyDescent="0.25">
      <c r="A3169" s="167">
        <v>44652</v>
      </c>
      <c r="B3169" s="37" t="s">
        <v>282</v>
      </c>
      <c r="C3169" s="167" t="s">
        <v>224</v>
      </c>
      <c r="D3169" s="9">
        <v>44680</v>
      </c>
      <c r="E3169" t="s">
        <v>76</v>
      </c>
      <c r="F3169" t="s">
        <v>1965</v>
      </c>
      <c r="H3169" s="201">
        <v>8650</v>
      </c>
      <c r="I3169" s="170"/>
      <c r="J3169" s="170"/>
      <c r="K3169" s="168"/>
      <c r="L3169" s="170"/>
    </row>
    <row r="3170" spans="1:12" x14ac:dyDescent="0.25">
      <c r="A3170" s="167">
        <v>44652</v>
      </c>
      <c r="B3170" s="37" t="s">
        <v>282</v>
      </c>
      <c r="C3170" s="167" t="s">
        <v>224</v>
      </c>
      <c r="D3170" s="9">
        <v>44680</v>
      </c>
      <c r="E3170" t="s">
        <v>76</v>
      </c>
      <c r="F3170" t="s">
        <v>430</v>
      </c>
      <c r="H3170" s="201">
        <v>23000</v>
      </c>
      <c r="I3170" s="170"/>
      <c r="J3170" s="170"/>
      <c r="K3170" s="168"/>
      <c r="L3170" s="170"/>
    </row>
    <row r="3171" spans="1:12" x14ac:dyDescent="0.25">
      <c r="A3171" s="167">
        <v>44652</v>
      </c>
      <c r="B3171" s="37" t="s">
        <v>282</v>
      </c>
      <c r="C3171" s="167" t="s">
        <v>224</v>
      </c>
      <c r="D3171" s="9">
        <v>44680</v>
      </c>
      <c r="E3171" t="s">
        <v>76</v>
      </c>
      <c r="F3171" t="s">
        <v>14</v>
      </c>
      <c r="H3171" s="201">
        <v>23000</v>
      </c>
      <c r="I3171" s="170"/>
      <c r="J3171" s="170"/>
      <c r="K3171" s="168"/>
      <c r="L3171" s="170"/>
    </row>
    <row r="3172" spans="1:12" x14ac:dyDescent="0.25">
      <c r="A3172" s="167">
        <v>44652</v>
      </c>
      <c r="B3172" s="37" t="s">
        <v>282</v>
      </c>
      <c r="C3172" s="167" t="s">
        <v>224</v>
      </c>
      <c r="D3172" s="9">
        <v>44680</v>
      </c>
      <c r="E3172" t="s">
        <v>76</v>
      </c>
      <c r="F3172" t="s">
        <v>852</v>
      </c>
      <c r="H3172" s="201">
        <v>23000</v>
      </c>
      <c r="I3172" s="170"/>
      <c r="J3172" s="170"/>
      <c r="K3172" s="168"/>
      <c r="L3172" s="170"/>
    </row>
    <row r="3173" spans="1:12" x14ac:dyDescent="0.25">
      <c r="A3173" s="217">
        <v>44652</v>
      </c>
      <c r="B3173" s="37" t="s">
        <v>282</v>
      </c>
      <c r="C3173" s="217" t="s">
        <v>224</v>
      </c>
      <c r="D3173" s="219">
        <v>44680</v>
      </c>
      <c r="E3173" s="218" t="s">
        <v>76</v>
      </c>
      <c r="F3173" s="218" t="s">
        <v>21</v>
      </c>
      <c r="G3173" s="218"/>
      <c r="H3173" s="225">
        <v>37609</v>
      </c>
      <c r="I3173" s="229"/>
      <c r="J3173" s="229"/>
      <c r="K3173" s="218"/>
      <c r="L3173" s="229"/>
    </row>
    <row r="3174" spans="1:12" x14ac:dyDescent="0.25">
      <c r="A3174" s="167">
        <v>44682</v>
      </c>
      <c r="B3174" s="37" t="s">
        <v>282</v>
      </c>
      <c r="C3174" s="167" t="s">
        <v>224</v>
      </c>
      <c r="D3174" s="9">
        <v>44683</v>
      </c>
      <c r="E3174" t="s">
        <v>76</v>
      </c>
      <c r="F3174" t="s">
        <v>198</v>
      </c>
      <c r="H3174" s="201">
        <v>23000</v>
      </c>
      <c r="I3174" s="170"/>
      <c r="J3174" s="170"/>
      <c r="K3174" s="168"/>
      <c r="L3174" s="170"/>
    </row>
    <row r="3175" spans="1:12" x14ac:dyDescent="0.25">
      <c r="A3175" s="167">
        <v>44682</v>
      </c>
      <c r="B3175" s="37" t="s">
        <v>282</v>
      </c>
      <c r="C3175" s="167" t="s">
        <v>224</v>
      </c>
      <c r="D3175" s="9">
        <v>44683</v>
      </c>
      <c r="E3175" t="s">
        <v>76</v>
      </c>
      <c r="F3175" t="s">
        <v>9</v>
      </c>
      <c r="H3175" s="201">
        <v>23000</v>
      </c>
      <c r="I3175" s="170"/>
      <c r="J3175" s="170"/>
      <c r="K3175" s="168"/>
      <c r="L3175" s="170"/>
    </row>
    <row r="3176" spans="1:12" x14ac:dyDescent="0.25">
      <c r="A3176" s="167">
        <v>44682</v>
      </c>
      <c r="B3176" s="37" t="s">
        <v>282</v>
      </c>
      <c r="C3176" s="167" t="s">
        <v>224</v>
      </c>
      <c r="D3176" s="9">
        <v>44683</v>
      </c>
      <c r="E3176" t="s">
        <v>76</v>
      </c>
      <c r="F3176" t="s">
        <v>131</v>
      </c>
      <c r="H3176" s="201">
        <v>23000</v>
      </c>
      <c r="I3176" s="170"/>
      <c r="J3176" s="170"/>
      <c r="K3176" s="168"/>
      <c r="L3176" s="170"/>
    </row>
    <row r="3177" spans="1:12" x14ac:dyDescent="0.25">
      <c r="A3177" s="167">
        <v>44682</v>
      </c>
      <c r="B3177" s="37" t="s">
        <v>282</v>
      </c>
      <c r="C3177" s="167" t="s">
        <v>224</v>
      </c>
      <c r="D3177" s="9">
        <v>44683</v>
      </c>
      <c r="E3177" t="s">
        <v>76</v>
      </c>
      <c r="F3177" t="s">
        <v>464</v>
      </c>
      <c r="H3177" s="201">
        <v>23000</v>
      </c>
      <c r="I3177" s="170"/>
      <c r="J3177" s="170"/>
      <c r="K3177" s="168"/>
      <c r="L3177" s="170"/>
    </row>
    <row r="3178" spans="1:12" x14ac:dyDescent="0.25">
      <c r="A3178" s="167">
        <v>44682</v>
      </c>
      <c r="B3178" s="37" t="s">
        <v>282</v>
      </c>
      <c r="C3178" s="167" t="s">
        <v>224</v>
      </c>
      <c r="D3178" s="9">
        <v>44683</v>
      </c>
      <c r="E3178" t="s">
        <v>76</v>
      </c>
      <c r="F3178" t="s">
        <v>80</v>
      </c>
      <c r="H3178" s="201">
        <v>23000</v>
      </c>
      <c r="I3178" s="170"/>
      <c r="J3178" s="170"/>
      <c r="K3178" s="168"/>
      <c r="L3178" s="170"/>
    </row>
    <row r="3179" spans="1:12" x14ac:dyDescent="0.25">
      <c r="A3179" s="167">
        <v>44682</v>
      </c>
      <c r="B3179" s="37" t="s">
        <v>282</v>
      </c>
      <c r="C3179" s="167" t="s">
        <v>224</v>
      </c>
      <c r="D3179" s="9">
        <v>44683</v>
      </c>
      <c r="E3179" t="s">
        <v>76</v>
      </c>
      <c r="F3179" t="s">
        <v>3</v>
      </c>
      <c r="H3179" s="201">
        <v>23000</v>
      </c>
      <c r="I3179" s="170"/>
      <c r="J3179" s="170"/>
      <c r="K3179" s="168"/>
      <c r="L3179" s="170"/>
    </row>
    <row r="3180" spans="1:12" x14ac:dyDescent="0.25">
      <c r="A3180" s="167">
        <v>44682</v>
      </c>
      <c r="B3180" s="37" t="s">
        <v>282</v>
      </c>
      <c r="C3180" s="167" t="s">
        <v>224</v>
      </c>
      <c r="D3180" s="9">
        <v>44683</v>
      </c>
      <c r="E3180" t="s">
        <v>76</v>
      </c>
      <c r="F3180" t="s">
        <v>1462</v>
      </c>
      <c r="H3180" s="201">
        <v>23000</v>
      </c>
      <c r="I3180" s="170"/>
      <c r="J3180" s="170"/>
      <c r="K3180" s="168"/>
      <c r="L3180" s="170"/>
    </row>
    <row r="3181" spans="1:12" x14ac:dyDescent="0.25">
      <c r="A3181" s="167">
        <v>44682</v>
      </c>
      <c r="B3181" s="37" t="s">
        <v>282</v>
      </c>
      <c r="C3181" s="167" t="s">
        <v>224</v>
      </c>
      <c r="D3181" s="9">
        <v>44683</v>
      </c>
      <c r="E3181" t="s">
        <v>239</v>
      </c>
      <c r="F3181" t="s">
        <v>132</v>
      </c>
      <c r="H3181" s="201">
        <v>23100</v>
      </c>
      <c r="I3181" s="170"/>
      <c r="J3181" s="170"/>
      <c r="K3181" s="168"/>
      <c r="L3181" s="170"/>
    </row>
    <row r="3182" spans="1:12" x14ac:dyDescent="0.25">
      <c r="A3182" s="167">
        <v>44682</v>
      </c>
      <c r="B3182" s="37" t="s">
        <v>282</v>
      </c>
      <c r="C3182" s="167" t="s">
        <v>224</v>
      </c>
      <c r="D3182" s="9">
        <v>44684</v>
      </c>
      <c r="E3182" t="s">
        <v>76</v>
      </c>
      <c r="F3182" t="s">
        <v>417</v>
      </c>
      <c r="H3182" s="201">
        <v>23000</v>
      </c>
      <c r="I3182" s="170"/>
      <c r="J3182" s="170"/>
      <c r="K3182" s="168"/>
      <c r="L3182" s="170"/>
    </row>
    <row r="3183" spans="1:12" x14ac:dyDescent="0.25">
      <c r="A3183" s="167">
        <v>44682</v>
      </c>
      <c r="B3183" s="37" t="s">
        <v>282</v>
      </c>
      <c r="C3183" s="167" t="s">
        <v>224</v>
      </c>
      <c r="D3183" s="9">
        <v>44684</v>
      </c>
      <c r="E3183" t="s">
        <v>76</v>
      </c>
      <c r="F3183" t="s">
        <v>654</v>
      </c>
      <c r="H3183" s="201">
        <v>23000</v>
      </c>
      <c r="I3183" s="170"/>
      <c r="J3183" s="170"/>
      <c r="K3183" s="168"/>
      <c r="L3183" s="170"/>
    </row>
    <row r="3184" spans="1:12" x14ac:dyDescent="0.25">
      <c r="A3184" s="167">
        <v>44682</v>
      </c>
      <c r="B3184" s="37" t="s">
        <v>282</v>
      </c>
      <c r="C3184" s="167" t="s">
        <v>224</v>
      </c>
      <c r="D3184" s="9">
        <v>44684</v>
      </c>
      <c r="E3184" t="s">
        <v>239</v>
      </c>
      <c r="F3184" t="s">
        <v>77</v>
      </c>
      <c r="H3184" s="201">
        <v>46000</v>
      </c>
      <c r="I3184" s="170"/>
      <c r="J3184" s="170"/>
      <c r="K3184" s="168"/>
      <c r="L3184" s="170"/>
    </row>
    <row r="3185" spans="1:12" x14ac:dyDescent="0.25">
      <c r="A3185" s="167">
        <v>44682</v>
      </c>
      <c r="B3185" s="37" t="s">
        <v>282</v>
      </c>
      <c r="C3185" s="167" t="s">
        <v>224</v>
      </c>
      <c r="D3185" s="9">
        <v>44685</v>
      </c>
      <c r="E3185" t="s">
        <v>76</v>
      </c>
      <c r="F3185" t="s">
        <v>313</v>
      </c>
      <c r="H3185" s="201">
        <v>23000</v>
      </c>
      <c r="I3185" s="170"/>
      <c r="J3185" s="170"/>
      <c r="K3185" s="168"/>
      <c r="L3185" s="170"/>
    </row>
    <row r="3186" spans="1:12" x14ac:dyDescent="0.25">
      <c r="A3186" s="167">
        <v>44682</v>
      </c>
      <c r="B3186" s="37" t="s">
        <v>282</v>
      </c>
      <c r="C3186" s="167" t="s">
        <v>224</v>
      </c>
      <c r="D3186" s="9">
        <v>44685</v>
      </c>
      <c r="E3186" t="s">
        <v>76</v>
      </c>
      <c r="F3186" t="s">
        <v>1413</v>
      </c>
      <c r="H3186" s="201">
        <v>23000</v>
      </c>
      <c r="I3186" s="170"/>
      <c r="J3186" s="170"/>
      <c r="K3186" s="168"/>
      <c r="L3186" s="170"/>
    </row>
    <row r="3187" spans="1:12" x14ac:dyDescent="0.25">
      <c r="A3187" s="167">
        <v>44682</v>
      </c>
      <c r="B3187" s="37" t="s">
        <v>282</v>
      </c>
      <c r="C3187" s="167" t="s">
        <v>224</v>
      </c>
      <c r="D3187" s="9">
        <v>44687</v>
      </c>
      <c r="E3187" t="s">
        <v>76</v>
      </c>
      <c r="F3187" t="s">
        <v>384</v>
      </c>
      <c r="H3187" s="201">
        <v>69000</v>
      </c>
      <c r="I3187" s="170"/>
      <c r="J3187" s="170"/>
      <c r="K3187" s="168"/>
      <c r="L3187" s="170"/>
    </row>
    <row r="3188" spans="1:12" x14ac:dyDescent="0.25">
      <c r="A3188" s="167">
        <v>44682</v>
      </c>
      <c r="B3188" s="37" t="s">
        <v>282</v>
      </c>
      <c r="C3188" s="167" t="s">
        <v>224</v>
      </c>
      <c r="D3188" s="9">
        <v>44690</v>
      </c>
      <c r="E3188" t="s">
        <v>76</v>
      </c>
      <c r="F3188" t="s">
        <v>874</v>
      </c>
      <c r="H3188" s="201">
        <v>23000</v>
      </c>
      <c r="I3188" s="170"/>
      <c r="J3188" s="170"/>
      <c r="K3188" s="168"/>
      <c r="L3188" s="170"/>
    </row>
    <row r="3189" spans="1:12" x14ac:dyDescent="0.25">
      <c r="A3189" s="167">
        <v>44682</v>
      </c>
      <c r="B3189" s="37" t="s">
        <v>282</v>
      </c>
      <c r="C3189" s="167" t="s">
        <v>224</v>
      </c>
      <c r="D3189" s="9">
        <v>44690</v>
      </c>
      <c r="E3189" t="s">
        <v>76</v>
      </c>
      <c r="F3189" t="s">
        <v>4</v>
      </c>
      <c r="H3189" s="201">
        <v>23000</v>
      </c>
      <c r="I3189" s="170"/>
      <c r="J3189" s="170"/>
      <c r="K3189" s="168"/>
      <c r="L3189" s="170"/>
    </row>
    <row r="3190" spans="1:12" x14ac:dyDescent="0.25">
      <c r="A3190" s="167">
        <v>44682</v>
      </c>
      <c r="B3190" s="37" t="s">
        <v>282</v>
      </c>
      <c r="C3190" s="167" t="s">
        <v>224</v>
      </c>
      <c r="D3190" s="9">
        <v>44690</v>
      </c>
      <c r="E3190" t="s">
        <v>76</v>
      </c>
      <c r="F3190" t="s">
        <v>6</v>
      </c>
      <c r="H3190" s="201">
        <v>23000</v>
      </c>
      <c r="I3190" s="170"/>
      <c r="J3190" s="170"/>
      <c r="K3190" s="168"/>
      <c r="L3190" s="170"/>
    </row>
    <row r="3191" spans="1:12" x14ac:dyDescent="0.25">
      <c r="A3191" s="167">
        <v>44682</v>
      </c>
      <c r="B3191" s="37" t="s">
        <v>282</v>
      </c>
      <c r="C3191" s="167" t="s">
        <v>224</v>
      </c>
      <c r="D3191" s="9">
        <v>44690</v>
      </c>
      <c r="E3191" t="s">
        <v>239</v>
      </c>
      <c r="F3191" t="s">
        <v>140</v>
      </c>
      <c r="H3191" s="201">
        <v>23096</v>
      </c>
      <c r="I3191" s="170"/>
      <c r="J3191" s="170"/>
      <c r="K3191" s="168"/>
      <c r="L3191" s="170"/>
    </row>
    <row r="3192" spans="1:12" x14ac:dyDescent="0.25">
      <c r="A3192" s="167">
        <v>44682</v>
      </c>
      <c r="B3192" s="37" t="s">
        <v>282</v>
      </c>
      <c r="C3192" s="167" t="s">
        <v>224</v>
      </c>
      <c r="D3192" s="9">
        <v>44691</v>
      </c>
      <c r="E3192" t="s">
        <v>76</v>
      </c>
      <c r="F3192" t="s">
        <v>1192</v>
      </c>
      <c r="H3192" s="201">
        <v>46000</v>
      </c>
      <c r="I3192" s="170"/>
      <c r="J3192" s="170"/>
      <c r="K3192" s="168"/>
      <c r="L3192" s="170"/>
    </row>
    <row r="3193" spans="1:12" x14ac:dyDescent="0.25">
      <c r="A3193" s="167">
        <v>44682</v>
      </c>
      <c r="B3193" s="37" t="s">
        <v>282</v>
      </c>
      <c r="C3193" s="167" t="s">
        <v>224</v>
      </c>
      <c r="D3193" s="9">
        <v>44691</v>
      </c>
      <c r="E3193" t="s">
        <v>76</v>
      </c>
      <c r="F3193" t="s">
        <v>87</v>
      </c>
      <c r="H3193" s="201">
        <v>69000</v>
      </c>
      <c r="I3193" s="170"/>
      <c r="J3193" s="170"/>
      <c r="K3193" s="168"/>
      <c r="L3193" s="170"/>
    </row>
    <row r="3194" spans="1:12" x14ac:dyDescent="0.25">
      <c r="A3194" s="167">
        <v>44682</v>
      </c>
      <c r="B3194" s="37" t="s">
        <v>282</v>
      </c>
      <c r="C3194" s="167" t="s">
        <v>224</v>
      </c>
      <c r="D3194" s="9">
        <v>44691</v>
      </c>
      <c r="E3194" t="s">
        <v>76</v>
      </c>
      <c r="F3194" t="s">
        <v>407</v>
      </c>
      <c r="H3194" s="201">
        <v>92000</v>
      </c>
      <c r="I3194" s="170"/>
      <c r="J3194" s="170"/>
      <c r="K3194" s="168"/>
      <c r="L3194" s="170"/>
    </row>
    <row r="3195" spans="1:12" x14ac:dyDescent="0.25">
      <c r="A3195" s="167">
        <v>44682</v>
      </c>
      <c r="B3195" s="37" t="s">
        <v>282</v>
      </c>
      <c r="C3195" s="167" t="s">
        <v>224</v>
      </c>
      <c r="D3195" s="9">
        <v>44693</v>
      </c>
      <c r="E3195" t="s">
        <v>76</v>
      </c>
      <c r="F3195" t="s">
        <v>201</v>
      </c>
      <c r="H3195" s="201">
        <v>46000</v>
      </c>
      <c r="I3195" s="170"/>
      <c r="J3195" s="170"/>
      <c r="K3195" s="168"/>
      <c r="L3195" s="170"/>
    </row>
    <row r="3196" spans="1:12" x14ac:dyDescent="0.25">
      <c r="A3196" s="167">
        <v>44682</v>
      </c>
      <c r="B3196" s="37" t="s">
        <v>282</v>
      </c>
      <c r="C3196" s="167" t="s">
        <v>224</v>
      </c>
      <c r="D3196" s="9">
        <v>44693</v>
      </c>
      <c r="E3196" t="s">
        <v>76</v>
      </c>
      <c r="F3196" t="s">
        <v>511</v>
      </c>
      <c r="H3196" s="201">
        <v>529000</v>
      </c>
      <c r="I3196" s="170"/>
      <c r="J3196" s="170"/>
      <c r="K3196" s="168"/>
      <c r="L3196" s="170"/>
    </row>
    <row r="3197" spans="1:12" x14ac:dyDescent="0.25">
      <c r="A3197" s="167">
        <v>44682</v>
      </c>
      <c r="B3197" s="37" t="s">
        <v>282</v>
      </c>
      <c r="C3197" s="167" t="s">
        <v>224</v>
      </c>
      <c r="D3197" s="9">
        <v>44697</v>
      </c>
      <c r="E3197" t="s">
        <v>76</v>
      </c>
      <c r="F3197" t="s">
        <v>1697</v>
      </c>
      <c r="H3197" s="201">
        <v>23000</v>
      </c>
      <c r="I3197" s="170"/>
      <c r="J3197" s="170"/>
      <c r="K3197" s="168"/>
      <c r="L3197" s="170"/>
    </row>
    <row r="3198" spans="1:12" x14ac:dyDescent="0.25">
      <c r="A3198" s="167">
        <v>44682</v>
      </c>
      <c r="B3198" s="37" t="s">
        <v>282</v>
      </c>
      <c r="C3198" s="167" t="s">
        <v>224</v>
      </c>
      <c r="D3198" s="9">
        <v>44697</v>
      </c>
      <c r="E3198" t="s">
        <v>76</v>
      </c>
      <c r="F3198" t="s">
        <v>1677</v>
      </c>
      <c r="H3198" s="201">
        <v>23000</v>
      </c>
      <c r="I3198" s="170"/>
      <c r="J3198" s="170"/>
      <c r="K3198" s="168"/>
      <c r="L3198" s="170"/>
    </row>
    <row r="3199" spans="1:12" x14ac:dyDescent="0.25">
      <c r="A3199" s="167">
        <v>44682</v>
      </c>
      <c r="B3199" s="37" t="s">
        <v>282</v>
      </c>
      <c r="C3199" s="167" t="s">
        <v>224</v>
      </c>
      <c r="D3199" s="9">
        <v>44698</v>
      </c>
      <c r="E3199" t="s">
        <v>76</v>
      </c>
      <c r="F3199" t="s">
        <v>1690</v>
      </c>
      <c r="H3199" s="201">
        <v>167000</v>
      </c>
      <c r="I3199" s="170"/>
      <c r="J3199" s="170"/>
      <c r="K3199" s="168"/>
      <c r="L3199" s="170"/>
    </row>
    <row r="3200" spans="1:12" x14ac:dyDescent="0.25">
      <c r="A3200" s="167">
        <v>44682</v>
      </c>
      <c r="B3200" s="37" t="s">
        <v>282</v>
      </c>
      <c r="C3200" s="167" t="s">
        <v>224</v>
      </c>
      <c r="D3200" s="9">
        <v>44699</v>
      </c>
      <c r="E3200" t="s">
        <v>76</v>
      </c>
      <c r="F3200" t="s">
        <v>509</v>
      </c>
      <c r="H3200" s="201">
        <v>276000</v>
      </c>
      <c r="I3200" s="170"/>
      <c r="J3200" s="170"/>
      <c r="K3200" s="168"/>
      <c r="L3200" s="170"/>
    </row>
    <row r="3201" spans="1:12" x14ac:dyDescent="0.25">
      <c r="A3201" s="167">
        <v>44682</v>
      </c>
      <c r="B3201" s="37" t="s">
        <v>282</v>
      </c>
      <c r="C3201" s="167" t="s">
        <v>224</v>
      </c>
      <c r="D3201" s="9">
        <v>44699</v>
      </c>
      <c r="E3201" t="s">
        <v>76</v>
      </c>
      <c r="F3201" t="s">
        <v>1966</v>
      </c>
      <c r="H3201" s="201">
        <v>391000</v>
      </c>
      <c r="I3201" s="170"/>
      <c r="J3201" s="170"/>
      <c r="K3201" s="168"/>
      <c r="L3201" s="170"/>
    </row>
    <row r="3202" spans="1:12" x14ac:dyDescent="0.25">
      <c r="A3202" s="167">
        <v>44682</v>
      </c>
      <c r="B3202" s="37" t="s">
        <v>282</v>
      </c>
      <c r="C3202" s="167" t="s">
        <v>224</v>
      </c>
      <c r="D3202" s="9">
        <v>44700</v>
      </c>
      <c r="E3202" t="s">
        <v>76</v>
      </c>
      <c r="F3202" t="s">
        <v>1422</v>
      </c>
      <c r="H3202" s="201">
        <v>23000</v>
      </c>
      <c r="I3202" s="170"/>
      <c r="J3202" s="170"/>
      <c r="K3202" s="168"/>
      <c r="L3202" s="170"/>
    </row>
    <row r="3203" spans="1:12" x14ac:dyDescent="0.25">
      <c r="A3203" s="167">
        <v>44682</v>
      </c>
      <c r="B3203" s="37" t="s">
        <v>282</v>
      </c>
      <c r="C3203" s="167" t="s">
        <v>224</v>
      </c>
      <c r="D3203" s="9">
        <v>44700</v>
      </c>
      <c r="E3203" t="s">
        <v>76</v>
      </c>
      <c r="F3203" t="s">
        <v>413</v>
      </c>
      <c r="H3203" s="201">
        <v>46000</v>
      </c>
      <c r="I3203" s="170"/>
      <c r="J3203" s="170"/>
      <c r="K3203" s="168"/>
      <c r="L3203" s="170"/>
    </row>
    <row r="3204" spans="1:12" x14ac:dyDescent="0.25">
      <c r="A3204" s="167">
        <v>44682</v>
      </c>
      <c r="B3204" s="37" t="s">
        <v>282</v>
      </c>
      <c r="C3204" s="167" t="s">
        <v>224</v>
      </c>
      <c r="D3204" s="9">
        <v>44700</v>
      </c>
      <c r="E3204" t="s">
        <v>76</v>
      </c>
      <c r="F3204" t="s">
        <v>1966</v>
      </c>
      <c r="H3204" s="201">
        <v>69000</v>
      </c>
      <c r="I3204" s="170"/>
      <c r="J3204" s="170"/>
      <c r="K3204" s="168"/>
      <c r="L3204" s="170"/>
    </row>
    <row r="3205" spans="1:12" x14ac:dyDescent="0.25">
      <c r="A3205" s="167">
        <v>44682</v>
      </c>
      <c r="B3205" s="37" t="s">
        <v>282</v>
      </c>
      <c r="C3205" s="167" t="s">
        <v>224</v>
      </c>
      <c r="D3205" s="9">
        <v>44701</v>
      </c>
      <c r="E3205" t="s">
        <v>76</v>
      </c>
      <c r="F3205" t="s">
        <v>127</v>
      </c>
      <c r="H3205" s="201">
        <v>23113</v>
      </c>
      <c r="I3205" s="170"/>
      <c r="J3205" s="170"/>
      <c r="K3205" s="168"/>
      <c r="L3205" s="170"/>
    </row>
    <row r="3206" spans="1:12" x14ac:dyDescent="0.25">
      <c r="A3206" s="167">
        <v>44682</v>
      </c>
      <c r="B3206" s="37" t="s">
        <v>282</v>
      </c>
      <c r="C3206" s="167" t="s">
        <v>224</v>
      </c>
      <c r="D3206" s="9">
        <v>44701</v>
      </c>
      <c r="E3206" t="s">
        <v>76</v>
      </c>
      <c r="F3206" t="s">
        <v>261</v>
      </c>
      <c r="H3206" s="201">
        <v>92000</v>
      </c>
      <c r="I3206" s="170"/>
      <c r="J3206" s="170"/>
      <c r="K3206" s="168"/>
      <c r="L3206" s="170"/>
    </row>
    <row r="3207" spans="1:12" x14ac:dyDescent="0.25">
      <c r="A3207" s="167">
        <v>44682</v>
      </c>
      <c r="B3207" s="37" t="s">
        <v>282</v>
      </c>
      <c r="C3207" s="167" t="s">
        <v>224</v>
      </c>
      <c r="D3207" s="9">
        <v>44701</v>
      </c>
      <c r="E3207" t="s">
        <v>76</v>
      </c>
      <c r="F3207" t="s">
        <v>260</v>
      </c>
      <c r="H3207" s="201">
        <v>115000</v>
      </c>
      <c r="I3207" s="170"/>
      <c r="J3207" s="170"/>
      <c r="K3207" s="168"/>
      <c r="L3207" s="170"/>
    </row>
    <row r="3208" spans="1:12" x14ac:dyDescent="0.25">
      <c r="A3208" s="167">
        <v>44682</v>
      </c>
      <c r="B3208" s="37" t="s">
        <v>282</v>
      </c>
      <c r="C3208" s="167" t="s">
        <v>224</v>
      </c>
      <c r="D3208" s="9">
        <v>44701</v>
      </c>
      <c r="E3208" t="s">
        <v>76</v>
      </c>
      <c r="F3208" t="s">
        <v>1698</v>
      </c>
      <c r="H3208" s="201">
        <v>434000</v>
      </c>
      <c r="I3208" s="170"/>
      <c r="J3208" s="170"/>
      <c r="K3208" s="168"/>
      <c r="L3208" s="170"/>
    </row>
    <row r="3209" spans="1:12" x14ac:dyDescent="0.25">
      <c r="A3209" s="167">
        <v>44682</v>
      </c>
      <c r="B3209" s="37" t="s">
        <v>282</v>
      </c>
      <c r="C3209" s="167" t="s">
        <v>224</v>
      </c>
      <c r="D3209" s="9">
        <v>44704</v>
      </c>
      <c r="E3209" t="s">
        <v>76</v>
      </c>
      <c r="F3209" t="s">
        <v>1718</v>
      </c>
      <c r="H3209" s="201">
        <v>23000</v>
      </c>
      <c r="I3209" s="170"/>
      <c r="J3209" s="170"/>
      <c r="K3209" s="168"/>
      <c r="L3209" s="170"/>
    </row>
    <row r="3210" spans="1:12" x14ac:dyDescent="0.25">
      <c r="A3210" s="167">
        <v>44682</v>
      </c>
      <c r="B3210" s="37" t="s">
        <v>282</v>
      </c>
      <c r="C3210" s="167" t="s">
        <v>224</v>
      </c>
      <c r="D3210" s="9">
        <v>44704</v>
      </c>
      <c r="E3210" t="s">
        <v>76</v>
      </c>
      <c r="F3210" t="s">
        <v>18</v>
      </c>
      <c r="H3210" s="201">
        <v>23080</v>
      </c>
      <c r="I3210" s="170"/>
      <c r="J3210" s="170"/>
      <c r="K3210" s="168"/>
      <c r="L3210" s="170"/>
    </row>
    <row r="3211" spans="1:12" x14ac:dyDescent="0.25">
      <c r="A3211" s="167">
        <v>44682</v>
      </c>
      <c r="B3211" s="37" t="s">
        <v>282</v>
      </c>
      <c r="C3211" s="167" t="s">
        <v>224</v>
      </c>
      <c r="D3211" s="9">
        <v>44704</v>
      </c>
      <c r="E3211" t="s">
        <v>76</v>
      </c>
      <c r="F3211" t="s">
        <v>654</v>
      </c>
      <c r="H3211" s="201">
        <v>161000</v>
      </c>
      <c r="I3211" s="170"/>
      <c r="J3211" s="170"/>
      <c r="K3211" s="168"/>
      <c r="L3211" s="170"/>
    </row>
    <row r="3212" spans="1:12" x14ac:dyDescent="0.25">
      <c r="A3212" s="167">
        <v>44682</v>
      </c>
      <c r="B3212" s="37" t="s">
        <v>282</v>
      </c>
      <c r="C3212" s="167" t="s">
        <v>224</v>
      </c>
      <c r="D3212" s="9">
        <v>44704</v>
      </c>
      <c r="E3212" t="s">
        <v>76</v>
      </c>
      <c r="F3212" t="s">
        <v>1967</v>
      </c>
      <c r="H3212" s="201">
        <v>184000</v>
      </c>
      <c r="I3212" s="170"/>
      <c r="J3212" s="170"/>
      <c r="K3212" s="168"/>
      <c r="L3212" s="170"/>
    </row>
    <row r="3213" spans="1:12" x14ac:dyDescent="0.25">
      <c r="A3213" s="167">
        <v>44682</v>
      </c>
      <c r="B3213" s="37" t="s">
        <v>282</v>
      </c>
      <c r="C3213" s="167" t="s">
        <v>224</v>
      </c>
      <c r="D3213" s="9">
        <v>44705</v>
      </c>
      <c r="E3213" t="s">
        <v>76</v>
      </c>
      <c r="F3213" t="s">
        <v>93</v>
      </c>
      <c r="H3213" s="201">
        <v>23000</v>
      </c>
      <c r="I3213" s="170"/>
      <c r="J3213" s="170"/>
      <c r="K3213" s="168"/>
      <c r="L3213" s="170"/>
    </row>
    <row r="3214" spans="1:12" x14ac:dyDescent="0.25">
      <c r="A3214" s="167">
        <v>44682</v>
      </c>
      <c r="B3214" s="37" t="s">
        <v>282</v>
      </c>
      <c r="C3214" s="167" t="s">
        <v>224</v>
      </c>
      <c r="D3214" s="9">
        <v>44705</v>
      </c>
      <c r="E3214" t="s">
        <v>239</v>
      </c>
      <c r="F3214" t="s">
        <v>13</v>
      </c>
      <c r="H3214" s="201">
        <v>23000</v>
      </c>
      <c r="I3214" s="170"/>
      <c r="J3214" s="170"/>
      <c r="K3214" s="168"/>
      <c r="L3214" s="170"/>
    </row>
    <row r="3215" spans="1:12" x14ac:dyDescent="0.25">
      <c r="A3215" s="167">
        <v>44682</v>
      </c>
      <c r="B3215" s="37" t="s">
        <v>282</v>
      </c>
      <c r="C3215" s="167" t="s">
        <v>224</v>
      </c>
      <c r="D3215" s="9">
        <v>44705</v>
      </c>
      <c r="E3215" t="s">
        <v>239</v>
      </c>
      <c r="F3215" t="s">
        <v>131</v>
      </c>
      <c r="H3215" s="201">
        <v>23000</v>
      </c>
      <c r="I3215" s="170"/>
      <c r="J3215" s="170"/>
      <c r="K3215" s="168"/>
      <c r="L3215" s="170"/>
    </row>
    <row r="3216" spans="1:12" x14ac:dyDescent="0.25">
      <c r="A3216" s="167">
        <v>44682</v>
      </c>
      <c r="B3216" s="37" t="s">
        <v>282</v>
      </c>
      <c r="C3216" s="167" t="s">
        <v>224</v>
      </c>
      <c r="D3216" s="9">
        <v>44705</v>
      </c>
      <c r="E3216" t="s">
        <v>239</v>
      </c>
      <c r="F3216" t="s">
        <v>9</v>
      </c>
      <c r="H3216" s="201">
        <v>23000</v>
      </c>
      <c r="I3216" s="170"/>
      <c r="J3216" s="170"/>
      <c r="K3216" s="168"/>
      <c r="L3216" s="170"/>
    </row>
    <row r="3217" spans="1:12" x14ac:dyDescent="0.25">
      <c r="A3217" s="167">
        <v>44682</v>
      </c>
      <c r="B3217" s="37" t="s">
        <v>282</v>
      </c>
      <c r="C3217" s="167" t="s">
        <v>224</v>
      </c>
      <c r="D3217" s="9">
        <v>44705</v>
      </c>
      <c r="E3217" t="s">
        <v>239</v>
      </c>
      <c r="F3217" t="s">
        <v>373</v>
      </c>
      <c r="H3217" s="201">
        <v>23000</v>
      </c>
      <c r="I3217" s="170"/>
      <c r="J3217" s="170"/>
      <c r="K3217" s="168"/>
      <c r="L3217" s="170"/>
    </row>
    <row r="3218" spans="1:12" x14ac:dyDescent="0.25">
      <c r="A3218" s="167">
        <v>44682</v>
      </c>
      <c r="B3218" s="37" t="s">
        <v>282</v>
      </c>
      <c r="C3218" s="167" t="s">
        <v>224</v>
      </c>
      <c r="D3218" s="9">
        <v>44705</v>
      </c>
      <c r="E3218" t="s">
        <v>76</v>
      </c>
      <c r="F3218" t="s">
        <v>1446</v>
      </c>
      <c r="H3218" s="201">
        <v>23102</v>
      </c>
      <c r="I3218" s="170"/>
      <c r="J3218" s="170"/>
      <c r="K3218" s="168"/>
      <c r="L3218" s="170"/>
    </row>
    <row r="3219" spans="1:12" x14ac:dyDescent="0.25">
      <c r="A3219" s="167">
        <v>44682</v>
      </c>
      <c r="B3219" s="37" t="s">
        <v>282</v>
      </c>
      <c r="C3219" s="167" t="s">
        <v>224</v>
      </c>
      <c r="D3219" s="9">
        <v>44705</v>
      </c>
      <c r="E3219" t="s">
        <v>239</v>
      </c>
      <c r="F3219" t="s">
        <v>505</v>
      </c>
      <c r="H3219" s="201">
        <v>46000</v>
      </c>
      <c r="I3219" s="170"/>
      <c r="J3219" s="170"/>
      <c r="K3219" s="168"/>
      <c r="L3219" s="170"/>
    </row>
    <row r="3220" spans="1:12" x14ac:dyDescent="0.25">
      <c r="A3220" s="167">
        <v>44682</v>
      </c>
      <c r="B3220" s="37" t="s">
        <v>282</v>
      </c>
      <c r="C3220" s="167" t="s">
        <v>224</v>
      </c>
      <c r="D3220" s="9">
        <v>44705</v>
      </c>
      <c r="E3220" t="s">
        <v>239</v>
      </c>
      <c r="F3220" t="s">
        <v>19</v>
      </c>
      <c r="H3220" s="201">
        <v>46000</v>
      </c>
      <c r="I3220" s="170"/>
      <c r="J3220" s="170"/>
      <c r="K3220" s="168"/>
      <c r="L3220" s="170"/>
    </row>
    <row r="3221" spans="1:12" x14ac:dyDescent="0.25">
      <c r="A3221" s="167">
        <v>44682</v>
      </c>
      <c r="B3221" s="37" t="s">
        <v>282</v>
      </c>
      <c r="C3221" s="167" t="s">
        <v>224</v>
      </c>
      <c r="D3221" s="9">
        <v>44705</v>
      </c>
      <c r="E3221" t="s">
        <v>239</v>
      </c>
      <c r="F3221" t="s">
        <v>32</v>
      </c>
      <c r="H3221" s="201">
        <v>46000</v>
      </c>
      <c r="I3221" s="170"/>
      <c r="J3221" s="170"/>
      <c r="K3221" s="168"/>
      <c r="L3221" s="170"/>
    </row>
    <row r="3222" spans="1:12" x14ac:dyDescent="0.25">
      <c r="A3222" s="167">
        <v>44682</v>
      </c>
      <c r="B3222" s="37" t="s">
        <v>282</v>
      </c>
      <c r="C3222" s="167" t="s">
        <v>224</v>
      </c>
      <c r="D3222" s="9">
        <v>44705</v>
      </c>
      <c r="E3222" t="s">
        <v>239</v>
      </c>
      <c r="F3222" t="s">
        <v>11</v>
      </c>
      <c r="H3222" s="201">
        <v>68000</v>
      </c>
      <c r="I3222" s="170"/>
      <c r="J3222" s="170"/>
      <c r="K3222" s="168"/>
      <c r="L3222" s="170"/>
    </row>
    <row r="3223" spans="1:12" x14ac:dyDescent="0.25">
      <c r="A3223" s="167">
        <v>44682</v>
      </c>
      <c r="B3223" s="37" t="s">
        <v>282</v>
      </c>
      <c r="C3223" s="167" t="s">
        <v>224</v>
      </c>
      <c r="D3223" s="9">
        <v>44705</v>
      </c>
      <c r="E3223" t="s">
        <v>239</v>
      </c>
      <c r="F3223" t="s">
        <v>254</v>
      </c>
      <c r="H3223" s="201">
        <v>101000</v>
      </c>
      <c r="I3223" s="170"/>
      <c r="J3223" s="170"/>
      <c r="K3223" s="168"/>
      <c r="L3223" s="170"/>
    </row>
    <row r="3224" spans="1:12" x14ac:dyDescent="0.25">
      <c r="A3224" s="167">
        <v>44682</v>
      </c>
      <c r="B3224" s="37" t="s">
        <v>282</v>
      </c>
      <c r="C3224" s="167" t="s">
        <v>224</v>
      </c>
      <c r="D3224" s="9">
        <v>44705</v>
      </c>
      <c r="E3224" t="s">
        <v>239</v>
      </c>
      <c r="F3224" t="s">
        <v>641</v>
      </c>
      <c r="H3224" s="201">
        <v>368000</v>
      </c>
      <c r="I3224" s="170"/>
      <c r="J3224" s="170"/>
      <c r="K3224" s="168"/>
      <c r="L3224" s="170"/>
    </row>
    <row r="3225" spans="1:12" x14ac:dyDescent="0.25">
      <c r="A3225" s="167">
        <v>44682</v>
      </c>
      <c r="B3225" s="37" t="s">
        <v>282</v>
      </c>
      <c r="C3225" s="167" t="s">
        <v>224</v>
      </c>
      <c r="D3225" s="9">
        <v>44706</v>
      </c>
      <c r="E3225" t="s">
        <v>76</v>
      </c>
      <c r="F3225" t="s">
        <v>1462</v>
      </c>
      <c r="H3225" s="201">
        <v>23000</v>
      </c>
      <c r="I3225" s="170"/>
      <c r="J3225" s="170"/>
      <c r="K3225" s="168"/>
      <c r="L3225" s="170"/>
    </row>
    <row r="3226" spans="1:12" x14ac:dyDescent="0.25">
      <c r="A3226" s="167">
        <v>44682</v>
      </c>
      <c r="B3226" s="37" t="s">
        <v>282</v>
      </c>
      <c r="C3226" s="167" t="s">
        <v>224</v>
      </c>
      <c r="D3226" s="9">
        <v>44706</v>
      </c>
      <c r="E3226" t="s">
        <v>76</v>
      </c>
      <c r="F3226" t="s">
        <v>3</v>
      </c>
      <c r="H3226" s="201">
        <v>161000</v>
      </c>
      <c r="I3226" s="170"/>
      <c r="J3226" s="170"/>
      <c r="K3226" s="168"/>
      <c r="L3226" s="170"/>
    </row>
    <row r="3227" spans="1:12" x14ac:dyDescent="0.25">
      <c r="A3227" s="167">
        <v>44682</v>
      </c>
      <c r="B3227" s="37" t="s">
        <v>282</v>
      </c>
      <c r="C3227" s="167" t="s">
        <v>224</v>
      </c>
      <c r="D3227" s="9">
        <v>44707</v>
      </c>
      <c r="E3227" t="s">
        <v>76</v>
      </c>
      <c r="F3227" t="s">
        <v>3</v>
      </c>
      <c r="H3227" s="201">
        <v>23000</v>
      </c>
      <c r="I3227" s="170"/>
      <c r="J3227" s="170"/>
      <c r="K3227" s="168"/>
      <c r="L3227" s="170"/>
    </row>
    <row r="3228" spans="1:12" x14ac:dyDescent="0.25">
      <c r="A3228" s="167">
        <v>44682</v>
      </c>
      <c r="B3228" s="37" t="s">
        <v>282</v>
      </c>
      <c r="C3228" s="167" t="s">
        <v>224</v>
      </c>
      <c r="D3228" s="9">
        <v>44707</v>
      </c>
      <c r="E3228" t="s">
        <v>76</v>
      </c>
      <c r="F3228" t="s">
        <v>17</v>
      </c>
      <c r="H3228" s="201">
        <v>26000</v>
      </c>
      <c r="I3228" s="170"/>
      <c r="J3228" s="170"/>
      <c r="K3228" s="168"/>
      <c r="L3228" s="170"/>
    </row>
    <row r="3229" spans="1:12" x14ac:dyDescent="0.25">
      <c r="A3229" s="167">
        <v>44682</v>
      </c>
      <c r="B3229" s="37" t="s">
        <v>282</v>
      </c>
      <c r="C3229" s="167" t="s">
        <v>224</v>
      </c>
      <c r="D3229" s="9">
        <v>44707</v>
      </c>
      <c r="E3229" t="s">
        <v>76</v>
      </c>
      <c r="F3229" t="s">
        <v>1956</v>
      </c>
      <c r="H3229" s="201">
        <v>26000</v>
      </c>
      <c r="I3229" s="170"/>
      <c r="J3229" s="170"/>
      <c r="K3229" s="168"/>
      <c r="L3229" s="170"/>
    </row>
    <row r="3230" spans="1:12" x14ac:dyDescent="0.25">
      <c r="A3230" s="167">
        <v>44682</v>
      </c>
      <c r="B3230" s="37" t="s">
        <v>282</v>
      </c>
      <c r="C3230" s="167" t="s">
        <v>224</v>
      </c>
      <c r="D3230" s="9">
        <v>44708</v>
      </c>
      <c r="E3230" t="s">
        <v>76</v>
      </c>
      <c r="F3230" t="s">
        <v>24</v>
      </c>
      <c r="H3230" s="201">
        <v>230000</v>
      </c>
      <c r="I3230" s="170"/>
      <c r="J3230" s="170"/>
      <c r="K3230" s="168"/>
      <c r="L3230" s="170"/>
    </row>
    <row r="3231" spans="1:12" x14ac:dyDescent="0.25">
      <c r="A3231" s="167">
        <v>44682</v>
      </c>
      <c r="B3231" s="37" t="s">
        <v>282</v>
      </c>
      <c r="C3231" s="167" t="s">
        <v>224</v>
      </c>
      <c r="D3231" s="9">
        <v>44711</v>
      </c>
      <c r="E3231" t="s">
        <v>76</v>
      </c>
      <c r="F3231" t="s">
        <v>1718</v>
      </c>
      <c r="H3231" s="201">
        <v>23000</v>
      </c>
      <c r="I3231" s="170"/>
      <c r="J3231" s="170"/>
      <c r="K3231" s="168"/>
      <c r="L3231" s="170"/>
    </row>
    <row r="3232" spans="1:12" x14ac:dyDescent="0.25">
      <c r="A3232" s="167">
        <v>44682</v>
      </c>
      <c r="B3232" s="37" t="s">
        <v>282</v>
      </c>
      <c r="C3232" s="167" t="s">
        <v>224</v>
      </c>
      <c r="D3232" s="9">
        <v>44711</v>
      </c>
      <c r="E3232" t="s">
        <v>76</v>
      </c>
      <c r="F3232" t="s">
        <v>417</v>
      </c>
      <c r="H3232" s="201">
        <v>23000</v>
      </c>
      <c r="I3232" s="170"/>
      <c r="J3232" s="170"/>
      <c r="K3232" s="168"/>
      <c r="L3232" s="170"/>
    </row>
    <row r="3233" spans="1:12" x14ac:dyDescent="0.25">
      <c r="A3233" s="167">
        <v>44682</v>
      </c>
      <c r="B3233" s="37" t="s">
        <v>282</v>
      </c>
      <c r="C3233" s="167" t="s">
        <v>224</v>
      </c>
      <c r="D3233" s="9">
        <v>44712</v>
      </c>
      <c r="E3233" t="s">
        <v>76</v>
      </c>
      <c r="F3233" t="s">
        <v>1968</v>
      </c>
      <c r="H3233" s="201">
        <v>21095</v>
      </c>
      <c r="I3233" s="170"/>
      <c r="J3233" s="170"/>
      <c r="K3233" s="168"/>
      <c r="L3233" s="170"/>
    </row>
    <row r="3234" spans="1:12" x14ac:dyDescent="0.25">
      <c r="A3234" s="167">
        <v>44682</v>
      </c>
      <c r="B3234" s="37" t="s">
        <v>282</v>
      </c>
      <c r="C3234" s="167" t="s">
        <v>224</v>
      </c>
      <c r="D3234" s="9">
        <v>44712</v>
      </c>
      <c r="E3234" t="s">
        <v>76</v>
      </c>
      <c r="F3234" t="s">
        <v>430</v>
      </c>
      <c r="H3234" s="201">
        <v>23000</v>
      </c>
      <c r="I3234" s="170"/>
      <c r="J3234" s="170"/>
      <c r="K3234" s="168"/>
      <c r="L3234" s="170"/>
    </row>
    <row r="3235" spans="1:12" x14ac:dyDescent="0.25">
      <c r="A3235" s="167">
        <v>44682</v>
      </c>
      <c r="B3235" s="37" t="s">
        <v>282</v>
      </c>
      <c r="C3235" s="167" t="s">
        <v>224</v>
      </c>
      <c r="D3235" s="9">
        <v>44712</v>
      </c>
      <c r="E3235" t="s">
        <v>76</v>
      </c>
      <c r="F3235" t="s">
        <v>874</v>
      </c>
      <c r="H3235" s="201">
        <v>23000</v>
      </c>
      <c r="I3235" s="170"/>
      <c r="J3235" s="170"/>
      <c r="K3235" s="168"/>
      <c r="L3235" s="170"/>
    </row>
    <row r="3236" spans="1:12" x14ac:dyDescent="0.25">
      <c r="A3236" s="217">
        <v>44682</v>
      </c>
      <c r="B3236" s="37" t="s">
        <v>282</v>
      </c>
      <c r="C3236" s="217" t="s">
        <v>224</v>
      </c>
      <c r="D3236" s="219">
        <v>44712</v>
      </c>
      <c r="E3236" s="218" t="s">
        <v>76</v>
      </c>
      <c r="F3236" s="218" t="s">
        <v>14</v>
      </c>
      <c r="G3236" s="218"/>
      <c r="H3236" s="225">
        <v>26000</v>
      </c>
      <c r="I3236" s="229"/>
      <c r="J3236" s="229"/>
      <c r="K3236" s="218"/>
      <c r="L3236" s="229"/>
    </row>
    <row r="3237" spans="1:12" x14ac:dyDescent="0.25">
      <c r="A3237" s="167">
        <v>44713</v>
      </c>
      <c r="B3237" s="37" t="s">
        <v>282</v>
      </c>
      <c r="C3237" s="167" t="s">
        <v>224</v>
      </c>
      <c r="D3237" s="9">
        <v>44713</v>
      </c>
      <c r="E3237" t="s">
        <v>76</v>
      </c>
      <c r="F3237" t="s">
        <v>1413</v>
      </c>
      <c r="H3237" s="201">
        <v>23000</v>
      </c>
      <c r="I3237" s="170"/>
      <c r="J3237" s="170"/>
      <c r="K3237" s="168"/>
      <c r="L3237" s="170"/>
    </row>
    <row r="3238" spans="1:12" x14ac:dyDescent="0.25">
      <c r="A3238" s="167">
        <v>44713</v>
      </c>
      <c r="B3238" s="37" t="s">
        <v>282</v>
      </c>
      <c r="C3238" s="167" t="s">
        <v>224</v>
      </c>
      <c r="D3238" s="9">
        <v>44713</v>
      </c>
      <c r="E3238" t="s">
        <v>76</v>
      </c>
      <c r="F3238" t="s">
        <v>256</v>
      </c>
      <c r="H3238" s="201">
        <v>23000</v>
      </c>
      <c r="I3238" s="170"/>
      <c r="J3238" s="170"/>
      <c r="K3238" s="168"/>
      <c r="L3238" s="170"/>
    </row>
    <row r="3239" spans="1:12" x14ac:dyDescent="0.25">
      <c r="A3239" s="167">
        <v>44713</v>
      </c>
      <c r="B3239" s="37" t="s">
        <v>282</v>
      </c>
      <c r="C3239" s="167" t="s">
        <v>224</v>
      </c>
      <c r="D3239" s="9">
        <v>44713</v>
      </c>
      <c r="E3239" t="s">
        <v>76</v>
      </c>
      <c r="F3239" t="s">
        <v>80</v>
      </c>
      <c r="H3239" s="201">
        <v>23000</v>
      </c>
      <c r="I3239" s="170"/>
      <c r="J3239" s="170"/>
      <c r="K3239" s="168"/>
      <c r="L3239" s="170"/>
    </row>
    <row r="3240" spans="1:12" x14ac:dyDescent="0.25">
      <c r="A3240" s="167">
        <v>44713</v>
      </c>
      <c r="B3240" s="37" t="s">
        <v>282</v>
      </c>
      <c r="C3240" s="167" t="s">
        <v>224</v>
      </c>
      <c r="D3240" s="9">
        <v>44713</v>
      </c>
      <c r="E3240" t="s">
        <v>76</v>
      </c>
      <c r="F3240" t="s">
        <v>1733</v>
      </c>
      <c r="H3240" s="201">
        <v>23000</v>
      </c>
      <c r="I3240" s="170"/>
      <c r="J3240" s="170"/>
      <c r="K3240" s="168"/>
      <c r="L3240" s="170"/>
    </row>
    <row r="3241" spans="1:12" x14ac:dyDescent="0.25">
      <c r="A3241" s="167">
        <v>44713</v>
      </c>
      <c r="B3241" s="37" t="s">
        <v>282</v>
      </c>
      <c r="C3241" s="167" t="s">
        <v>224</v>
      </c>
      <c r="D3241" s="9">
        <v>44713</v>
      </c>
      <c r="E3241" t="s">
        <v>76</v>
      </c>
      <c r="F3241" t="s">
        <v>142</v>
      </c>
      <c r="H3241" s="201">
        <v>46114</v>
      </c>
      <c r="I3241" s="170"/>
      <c r="J3241" s="170"/>
      <c r="K3241" s="168"/>
      <c r="L3241" s="170"/>
    </row>
    <row r="3242" spans="1:12" x14ac:dyDescent="0.25">
      <c r="A3242" s="167">
        <v>44713</v>
      </c>
      <c r="B3242" s="37" t="s">
        <v>282</v>
      </c>
      <c r="C3242" s="167" t="s">
        <v>224</v>
      </c>
      <c r="D3242" s="9">
        <v>44714</v>
      </c>
      <c r="E3242" t="s">
        <v>76</v>
      </c>
      <c r="F3242" t="s">
        <v>198</v>
      </c>
      <c r="H3242" s="201">
        <v>23000</v>
      </c>
      <c r="I3242" s="170"/>
      <c r="J3242" s="170"/>
      <c r="K3242" s="168"/>
      <c r="L3242" s="170"/>
    </row>
    <row r="3243" spans="1:12" x14ac:dyDescent="0.25">
      <c r="A3243" s="167">
        <v>44713</v>
      </c>
      <c r="B3243" s="37" t="s">
        <v>282</v>
      </c>
      <c r="C3243" s="167" t="s">
        <v>224</v>
      </c>
      <c r="D3243" s="9">
        <v>44714</v>
      </c>
      <c r="E3243" t="s">
        <v>76</v>
      </c>
      <c r="F3243" t="s">
        <v>206</v>
      </c>
      <c r="H3243" s="201">
        <v>26000</v>
      </c>
      <c r="I3243" s="170"/>
      <c r="J3243" s="170"/>
      <c r="K3243" s="168"/>
      <c r="L3243" s="170"/>
    </row>
    <row r="3244" spans="1:12" x14ac:dyDescent="0.25">
      <c r="A3244" s="167">
        <v>44713</v>
      </c>
      <c r="B3244" s="37" t="s">
        <v>282</v>
      </c>
      <c r="C3244" s="167" t="s">
        <v>224</v>
      </c>
      <c r="D3244" s="9">
        <v>44715</v>
      </c>
      <c r="E3244" t="s">
        <v>76</v>
      </c>
      <c r="F3244" t="s">
        <v>1969</v>
      </c>
      <c r="H3244" s="201">
        <v>120938</v>
      </c>
      <c r="I3244" s="170"/>
      <c r="J3244" s="170"/>
      <c r="K3244" s="168"/>
      <c r="L3244" s="170"/>
    </row>
    <row r="3245" spans="1:12" x14ac:dyDescent="0.25">
      <c r="A3245" s="167">
        <v>44713</v>
      </c>
      <c r="B3245" s="37" t="s">
        <v>282</v>
      </c>
      <c r="C3245" s="167" t="s">
        <v>224</v>
      </c>
      <c r="D3245" s="9">
        <v>44718</v>
      </c>
      <c r="E3245" t="s">
        <v>76</v>
      </c>
      <c r="F3245" t="s">
        <v>1964</v>
      </c>
      <c r="H3245" s="201">
        <v>23000</v>
      </c>
      <c r="I3245" s="170"/>
      <c r="J3245" s="170"/>
      <c r="K3245" s="168"/>
      <c r="L3245" s="170"/>
    </row>
    <row r="3246" spans="1:12" x14ac:dyDescent="0.25">
      <c r="A3246" s="167">
        <v>44713</v>
      </c>
      <c r="B3246" s="37" t="s">
        <v>282</v>
      </c>
      <c r="C3246" s="167" t="s">
        <v>224</v>
      </c>
      <c r="D3246" s="9">
        <v>44718</v>
      </c>
      <c r="E3246" t="s">
        <v>76</v>
      </c>
      <c r="F3246" t="s">
        <v>6</v>
      </c>
      <c r="H3246" s="201">
        <v>23000</v>
      </c>
      <c r="I3246" s="170"/>
      <c r="J3246" s="170"/>
      <c r="K3246" s="168"/>
      <c r="L3246" s="170"/>
    </row>
    <row r="3247" spans="1:12" x14ac:dyDescent="0.25">
      <c r="A3247" s="167">
        <v>44713</v>
      </c>
      <c r="B3247" s="37" t="s">
        <v>282</v>
      </c>
      <c r="C3247" s="167" t="s">
        <v>224</v>
      </c>
      <c r="D3247" s="9">
        <v>44718</v>
      </c>
      <c r="E3247" t="s">
        <v>239</v>
      </c>
      <c r="F3247" t="s">
        <v>77</v>
      </c>
      <c r="H3247" s="201">
        <v>46000</v>
      </c>
      <c r="I3247" s="170"/>
      <c r="J3247" s="170"/>
      <c r="K3247" s="168"/>
      <c r="L3247" s="170"/>
    </row>
    <row r="3248" spans="1:12" x14ac:dyDescent="0.25">
      <c r="A3248" s="167">
        <v>44713</v>
      </c>
      <c r="B3248" s="37" t="s">
        <v>282</v>
      </c>
      <c r="C3248" s="167" t="s">
        <v>224</v>
      </c>
      <c r="D3248" s="9">
        <v>44718</v>
      </c>
      <c r="E3248" t="s">
        <v>76</v>
      </c>
      <c r="F3248" t="s">
        <v>1970</v>
      </c>
      <c r="H3248" s="201">
        <v>92000</v>
      </c>
      <c r="I3248" s="170"/>
      <c r="J3248" s="170"/>
      <c r="K3248" s="168"/>
      <c r="L3248" s="170"/>
    </row>
    <row r="3249" spans="1:12" x14ac:dyDescent="0.25">
      <c r="A3249" s="167">
        <v>44713</v>
      </c>
      <c r="B3249" s="37" t="s">
        <v>282</v>
      </c>
      <c r="C3249" s="167" t="s">
        <v>224</v>
      </c>
      <c r="D3249" s="9">
        <v>44725</v>
      </c>
      <c r="E3249" t="s">
        <v>76</v>
      </c>
      <c r="F3249" t="s">
        <v>4</v>
      </c>
      <c r="H3249" s="201">
        <v>23000</v>
      </c>
      <c r="I3249" s="170"/>
      <c r="J3249" s="170"/>
      <c r="K3249" s="168"/>
      <c r="L3249" s="170"/>
    </row>
    <row r="3250" spans="1:12" x14ac:dyDescent="0.25">
      <c r="A3250" s="167">
        <v>44713</v>
      </c>
      <c r="B3250" s="37" t="s">
        <v>282</v>
      </c>
      <c r="C3250" s="167" t="s">
        <v>224</v>
      </c>
      <c r="D3250" s="9">
        <v>44725</v>
      </c>
      <c r="E3250" t="s">
        <v>76</v>
      </c>
      <c r="F3250" t="s">
        <v>132</v>
      </c>
      <c r="H3250" s="201">
        <v>23100</v>
      </c>
      <c r="I3250" s="170"/>
      <c r="J3250" s="170"/>
      <c r="K3250" s="168"/>
      <c r="L3250" s="170"/>
    </row>
    <row r="3251" spans="1:12" x14ac:dyDescent="0.25">
      <c r="A3251" s="167">
        <v>44713</v>
      </c>
      <c r="B3251" s="37" t="s">
        <v>282</v>
      </c>
      <c r="C3251" s="167" t="s">
        <v>224</v>
      </c>
      <c r="D3251" s="9">
        <v>44725</v>
      </c>
      <c r="E3251" t="s">
        <v>76</v>
      </c>
      <c r="F3251" t="s">
        <v>1677</v>
      </c>
      <c r="H3251" s="201">
        <v>92000</v>
      </c>
      <c r="I3251" s="170"/>
      <c r="J3251" s="170"/>
      <c r="K3251" s="168"/>
      <c r="L3251" s="170"/>
    </row>
    <row r="3252" spans="1:12" x14ac:dyDescent="0.25">
      <c r="A3252" s="167">
        <v>44713</v>
      </c>
      <c r="B3252" s="37" t="s">
        <v>282</v>
      </c>
      <c r="C3252" s="167" t="s">
        <v>224</v>
      </c>
      <c r="D3252" s="9">
        <v>44726</v>
      </c>
      <c r="E3252" t="s">
        <v>76</v>
      </c>
      <c r="F3252" t="s">
        <v>635</v>
      </c>
      <c r="H3252" s="201">
        <v>26000</v>
      </c>
      <c r="I3252" s="170"/>
      <c r="J3252" s="170"/>
      <c r="K3252" s="168"/>
      <c r="L3252" s="170"/>
    </row>
    <row r="3253" spans="1:12" x14ac:dyDescent="0.25">
      <c r="A3253" s="167">
        <v>44713</v>
      </c>
      <c r="B3253" s="37" t="s">
        <v>282</v>
      </c>
      <c r="C3253" s="167" t="s">
        <v>224</v>
      </c>
      <c r="D3253" s="9">
        <v>44728</v>
      </c>
      <c r="E3253" t="s">
        <v>76</v>
      </c>
      <c r="F3253" t="s">
        <v>1971</v>
      </c>
      <c r="H3253" s="201">
        <v>16450</v>
      </c>
      <c r="I3253" s="170"/>
      <c r="J3253" s="170"/>
      <c r="K3253" s="168"/>
      <c r="L3253" s="170"/>
    </row>
    <row r="3254" spans="1:12" x14ac:dyDescent="0.25">
      <c r="A3254" s="167">
        <v>44713</v>
      </c>
      <c r="B3254" s="37" t="s">
        <v>282</v>
      </c>
      <c r="C3254" s="167" t="s">
        <v>224</v>
      </c>
      <c r="D3254" s="9">
        <v>44730</v>
      </c>
      <c r="E3254" t="s">
        <v>76</v>
      </c>
      <c r="F3254" t="s">
        <v>21</v>
      </c>
      <c r="H3254" s="201">
        <v>23109</v>
      </c>
      <c r="I3254" s="170"/>
      <c r="J3254" s="170"/>
      <c r="K3254" s="168"/>
      <c r="L3254" s="170"/>
    </row>
    <row r="3255" spans="1:12" x14ac:dyDescent="0.25">
      <c r="A3255" s="167">
        <v>44713</v>
      </c>
      <c r="B3255" s="37" t="s">
        <v>282</v>
      </c>
      <c r="C3255" s="167" t="s">
        <v>224</v>
      </c>
      <c r="D3255" s="9">
        <v>44732</v>
      </c>
      <c r="E3255" t="s">
        <v>76</v>
      </c>
      <c r="F3255" t="s">
        <v>6</v>
      </c>
      <c r="H3255" s="201">
        <v>23000</v>
      </c>
      <c r="I3255" s="170"/>
      <c r="J3255" s="170"/>
      <c r="K3255" s="168"/>
      <c r="L3255" s="170"/>
    </row>
    <row r="3256" spans="1:12" x14ac:dyDescent="0.25">
      <c r="A3256" s="167">
        <v>44713</v>
      </c>
      <c r="B3256" s="37" t="s">
        <v>282</v>
      </c>
      <c r="C3256" s="167" t="s">
        <v>224</v>
      </c>
      <c r="D3256" s="9">
        <v>44732</v>
      </c>
      <c r="E3256" t="s">
        <v>76</v>
      </c>
      <c r="F3256" t="s">
        <v>1422</v>
      </c>
      <c r="H3256" s="201">
        <v>23000</v>
      </c>
      <c r="I3256" s="170"/>
      <c r="J3256" s="170"/>
      <c r="K3256" s="168"/>
      <c r="L3256" s="170"/>
    </row>
    <row r="3257" spans="1:12" x14ac:dyDescent="0.25">
      <c r="A3257" s="167">
        <v>44713</v>
      </c>
      <c r="B3257" s="37" t="s">
        <v>282</v>
      </c>
      <c r="C3257" s="167" t="s">
        <v>224</v>
      </c>
      <c r="D3257" s="9">
        <v>44732</v>
      </c>
      <c r="E3257" t="s">
        <v>76</v>
      </c>
      <c r="F3257" t="s">
        <v>127</v>
      </c>
      <c r="H3257" s="201">
        <v>26113</v>
      </c>
      <c r="I3257" s="170"/>
      <c r="J3257" s="170"/>
      <c r="K3257" s="168"/>
      <c r="L3257" s="170"/>
    </row>
    <row r="3258" spans="1:12" x14ac:dyDescent="0.25">
      <c r="A3258" s="167">
        <v>44713</v>
      </c>
      <c r="B3258" s="37" t="s">
        <v>282</v>
      </c>
      <c r="C3258" s="167" t="s">
        <v>224</v>
      </c>
      <c r="D3258" s="9">
        <v>44732</v>
      </c>
      <c r="E3258" t="s">
        <v>76</v>
      </c>
      <c r="F3258" t="s">
        <v>1696</v>
      </c>
      <c r="H3258" s="201">
        <v>49000</v>
      </c>
      <c r="I3258" s="170"/>
      <c r="J3258" s="170"/>
      <c r="K3258" s="168"/>
      <c r="L3258" s="170"/>
    </row>
    <row r="3259" spans="1:12" x14ac:dyDescent="0.25">
      <c r="A3259" s="167">
        <v>44713</v>
      </c>
      <c r="B3259" s="37" t="s">
        <v>282</v>
      </c>
      <c r="C3259" s="167" t="s">
        <v>224</v>
      </c>
      <c r="D3259" s="9">
        <v>44732</v>
      </c>
      <c r="E3259" t="s">
        <v>76</v>
      </c>
      <c r="F3259" t="s">
        <v>1972</v>
      </c>
      <c r="H3259" s="201">
        <v>78000</v>
      </c>
      <c r="I3259" s="170"/>
      <c r="J3259" s="170"/>
      <c r="K3259" s="168"/>
      <c r="L3259" s="170"/>
    </row>
    <row r="3260" spans="1:12" x14ac:dyDescent="0.25">
      <c r="A3260" s="167">
        <v>44713</v>
      </c>
      <c r="B3260" s="37" t="s">
        <v>282</v>
      </c>
      <c r="C3260" s="167" t="s">
        <v>224</v>
      </c>
      <c r="D3260" s="9">
        <v>44734</v>
      </c>
      <c r="E3260" t="s">
        <v>239</v>
      </c>
      <c r="F3260" t="s">
        <v>201</v>
      </c>
      <c r="H3260" s="201">
        <v>23000</v>
      </c>
      <c r="I3260" s="170"/>
      <c r="J3260" s="170"/>
      <c r="K3260" s="168"/>
      <c r="L3260" s="170"/>
    </row>
    <row r="3261" spans="1:12" x14ac:dyDescent="0.25">
      <c r="A3261" s="167">
        <v>44713</v>
      </c>
      <c r="B3261" s="37" t="s">
        <v>282</v>
      </c>
      <c r="C3261" s="167" t="s">
        <v>224</v>
      </c>
      <c r="D3261" s="9">
        <v>44734</v>
      </c>
      <c r="E3261" t="s">
        <v>239</v>
      </c>
      <c r="F3261" t="s">
        <v>13</v>
      </c>
      <c r="H3261" s="201">
        <v>23000</v>
      </c>
      <c r="I3261" s="170"/>
      <c r="J3261" s="170"/>
      <c r="K3261" s="168"/>
      <c r="L3261" s="170"/>
    </row>
    <row r="3262" spans="1:12" x14ac:dyDescent="0.25">
      <c r="A3262" s="167">
        <v>44713</v>
      </c>
      <c r="B3262" s="37" t="s">
        <v>282</v>
      </c>
      <c r="C3262" s="167" t="s">
        <v>224</v>
      </c>
      <c r="D3262" s="9">
        <v>44734</v>
      </c>
      <c r="E3262" t="s">
        <v>239</v>
      </c>
      <c r="F3262" t="s">
        <v>18</v>
      </c>
      <c r="H3262" s="201">
        <v>26080</v>
      </c>
      <c r="I3262" s="170"/>
      <c r="J3262" s="170"/>
      <c r="K3262" s="168"/>
      <c r="L3262" s="170"/>
    </row>
    <row r="3263" spans="1:12" x14ac:dyDescent="0.25">
      <c r="A3263" s="167">
        <v>44713</v>
      </c>
      <c r="B3263" s="37" t="s">
        <v>282</v>
      </c>
      <c r="C3263" s="167" t="s">
        <v>224</v>
      </c>
      <c r="D3263" s="9">
        <v>44734</v>
      </c>
      <c r="E3263" t="s">
        <v>239</v>
      </c>
      <c r="F3263" t="s">
        <v>800</v>
      </c>
      <c r="H3263" s="201">
        <v>69000</v>
      </c>
      <c r="I3263" s="170"/>
      <c r="J3263" s="170"/>
      <c r="K3263" s="168"/>
      <c r="L3263" s="170"/>
    </row>
    <row r="3264" spans="1:12" x14ac:dyDescent="0.25">
      <c r="A3264" s="167">
        <v>44713</v>
      </c>
      <c r="B3264" s="37" t="s">
        <v>282</v>
      </c>
      <c r="C3264" s="167" t="s">
        <v>224</v>
      </c>
      <c r="D3264" s="9">
        <v>44734</v>
      </c>
      <c r="E3264" t="s">
        <v>239</v>
      </c>
      <c r="F3264" t="s">
        <v>204</v>
      </c>
      <c r="H3264" s="201">
        <v>80000</v>
      </c>
      <c r="I3264" s="170"/>
      <c r="J3264" s="170"/>
      <c r="K3264" s="168"/>
      <c r="L3264" s="170"/>
    </row>
    <row r="3265" spans="1:12" x14ac:dyDescent="0.25">
      <c r="A3265" s="167">
        <v>44713</v>
      </c>
      <c r="B3265" s="37" t="s">
        <v>282</v>
      </c>
      <c r="C3265" s="167" t="s">
        <v>224</v>
      </c>
      <c r="D3265" s="9">
        <v>44734</v>
      </c>
      <c r="E3265" t="s">
        <v>239</v>
      </c>
      <c r="F3265" t="s">
        <v>82</v>
      </c>
      <c r="H3265" s="201">
        <v>161000</v>
      </c>
      <c r="I3265" s="170"/>
      <c r="J3265" s="170"/>
      <c r="K3265" s="168"/>
      <c r="L3265" s="170"/>
    </row>
    <row r="3266" spans="1:12" x14ac:dyDescent="0.25">
      <c r="A3266" s="167">
        <v>44713</v>
      </c>
      <c r="B3266" s="37" t="s">
        <v>282</v>
      </c>
      <c r="C3266" s="167" t="s">
        <v>224</v>
      </c>
      <c r="D3266" s="9">
        <v>44735</v>
      </c>
      <c r="E3266" t="s">
        <v>76</v>
      </c>
      <c r="F3266" t="s">
        <v>18</v>
      </c>
      <c r="H3266" s="201">
        <v>6000</v>
      </c>
      <c r="I3266" s="170"/>
      <c r="J3266" s="170"/>
      <c r="K3266" s="168"/>
      <c r="L3266" s="170"/>
    </row>
    <row r="3267" spans="1:12" x14ac:dyDescent="0.25">
      <c r="A3267" s="167">
        <v>44713</v>
      </c>
      <c r="B3267" s="37" t="s">
        <v>282</v>
      </c>
      <c r="C3267" s="167" t="s">
        <v>224</v>
      </c>
      <c r="D3267" s="9">
        <v>44735</v>
      </c>
      <c r="E3267" t="s">
        <v>76</v>
      </c>
      <c r="F3267" t="s">
        <v>1697</v>
      </c>
      <c r="H3267" s="201">
        <v>49000</v>
      </c>
      <c r="I3267" s="170"/>
      <c r="J3267" s="170"/>
      <c r="K3267" s="168"/>
      <c r="L3267" s="170"/>
    </row>
    <row r="3268" spans="1:12" x14ac:dyDescent="0.25">
      <c r="A3268" s="167">
        <v>44713</v>
      </c>
      <c r="B3268" s="37" t="s">
        <v>282</v>
      </c>
      <c r="C3268" s="167" t="s">
        <v>224</v>
      </c>
      <c r="D3268" s="9">
        <v>44736</v>
      </c>
      <c r="E3268" t="s">
        <v>76</v>
      </c>
      <c r="F3268" t="s">
        <v>32</v>
      </c>
      <c r="H3268" s="201">
        <v>26000</v>
      </c>
      <c r="I3268" s="170"/>
      <c r="J3268" s="170"/>
      <c r="K3268" s="168"/>
      <c r="L3268" s="170"/>
    </row>
    <row r="3269" spans="1:12" x14ac:dyDescent="0.25">
      <c r="A3269" s="167">
        <v>44713</v>
      </c>
      <c r="B3269" s="37" t="s">
        <v>282</v>
      </c>
      <c r="C3269" s="167" t="s">
        <v>224</v>
      </c>
      <c r="D3269" s="9">
        <v>44736</v>
      </c>
      <c r="E3269" t="s">
        <v>76</v>
      </c>
      <c r="F3269" t="s">
        <v>1733</v>
      </c>
      <c r="H3269" s="201">
        <v>26000</v>
      </c>
      <c r="I3269" s="170"/>
      <c r="J3269" s="170"/>
      <c r="K3269" s="168"/>
      <c r="L3269" s="170"/>
    </row>
    <row r="3270" spans="1:12" x14ac:dyDescent="0.25">
      <c r="A3270" s="167">
        <v>44713</v>
      </c>
      <c r="B3270" s="37" t="s">
        <v>282</v>
      </c>
      <c r="C3270" s="167" t="s">
        <v>224</v>
      </c>
      <c r="D3270" s="9">
        <v>44736</v>
      </c>
      <c r="E3270" t="s">
        <v>76</v>
      </c>
      <c r="F3270" t="s">
        <v>11</v>
      </c>
      <c r="H3270" s="201">
        <v>48000</v>
      </c>
      <c r="I3270" s="170"/>
      <c r="J3270" s="170"/>
      <c r="K3270" s="168"/>
      <c r="L3270" s="170"/>
    </row>
    <row r="3271" spans="1:12" x14ac:dyDescent="0.25">
      <c r="A3271" s="167">
        <v>44713</v>
      </c>
      <c r="B3271" s="37" t="s">
        <v>282</v>
      </c>
      <c r="C3271" s="167" t="s">
        <v>224</v>
      </c>
      <c r="D3271" s="9">
        <v>44740</v>
      </c>
      <c r="E3271" t="s">
        <v>76</v>
      </c>
      <c r="F3271" t="s">
        <v>9</v>
      </c>
      <c r="H3271" s="201">
        <v>26000</v>
      </c>
      <c r="I3271" s="170"/>
      <c r="J3271" s="170"/>
      <c r="K3271" s="168"/>
      <c r="L3271" s="170"/>
    </row>
    <row r="3272" spans="1:12" x14ac:dyDescent="0.25">
      <c r="A3272" s="167">
        <v>44713</v>
      </c>
      <c r="B3272" s="37" t="s">
        <v>282</v>
      </c>
      <c r="C3272" s="167" t="s">
        <v>224</v>
      </c>
      <c r="D3272" s="9">
        <v>44740</v>
      </c>
      <c r="E3272" t="s">
        <v>76</v>
      </c>
      <c r="F3272" t="s">
        <v>131</v>
      </c>
      <c r="H3272" s="201">
        <v>26000</v>
      </c>
      <c r="I3272" s="170"/>
      <c r="J3272" s="170"/>
      <c r="K3272" s="168"/>
      <c r="L3272" s="170"/>
    </row>
    <row r="3273" spans="1:12" x14ac:dyDescent="0.25">
      <c r="A3273" s="167">
        <v>44713</v>
      </c>
      <c r="B3273" s="37" t="s">
        <v>282</v>
      </c>
      <c r="C3273" s="167" t="s">
        <v>224</v>
      </c>
      <c r="D3273" s="9">
        <v>44740</v>
      </c>
      <c r="E3273" t="s">
        <v>76</v>
      </c>
      <c r="F3273" t="s">
        <v>1718</v>
      </c>
      <c r="H3273" s="201">
        <v>26000</v>
      </c>
      <c r="I3273" s="170"/>
      <c r="J3273" s="170"/>
      <c r="K3273" s="168"/>
      <c r="L3273" s="170"/>
    </row>
    <row r="3274" spans="1:12" x14ac:dyDescent="0.25">
      <c r="A3274" s="167">
        <v>44713</v>
      </c>
      <c r="B3274" s="37" t="s">
        <v>282</v>
      </c>
      <c r="C3274" s="167" t="s">
        <v>224</v>
      </c>
      <c r="D3274" s="9">
        <v>44742</v>
      </c>
      <c r="F3274" t="s">
        <v>430</v>
      </c>
      <c r="H3274" s="201">
        <v>23000</v>
      </c>
      <c r="I3274" s="170"/>
      <c r="J3274" s="170"/>
      <c r="K3274" s="168"/>
      <c r="L3274" s="170"/>
    </row>
    <row r="3275" spans="1:12" x14ac:dyDescent="0.25">
      <c r="A3275" s="167">
        <v>44713</v>
      </c>
      <c r="B3275" s="37" t="s">
        <v>282</v>
      </c>
      <c r="C3275" s="167" t="s">
        <v>224</v>
      </c>
      <c r="D3275" s="9">
        <v>44742</v>
      </c>
      <c r="F3275" t="s">
        <v>1413</v>
      </c>
      <c r="H3275" s="201">
        <v>26000</v>
      </c>
      <c r="I3275" s="170"/>
      <c r="J3275" s="170"/>
      <c r="K3275" s="168"/>
      <c r="L3275" s="170"/>
    </row>
    <row r="3276" spans="1:12" x14ac:dyDescent="0.25">
      <c r="A3276" s="167">
        <v>44713</v>
      </c>
      <c r="B3276" s="37" t="s">
        <v>282</v>
      </c>
      <c r="C3276" s="167" t="s">
        <v>224</v>
      </c>
      <c r="D3276" s="9">
        <v>44742</v>
      </c>
      <c r="F3276" t="s">
        <v>14</v>
      </c>
      <c r="H3276" s="201">
        <v>26000</v>
      </c>
      <c r="I3276" s="170"/>
      <c r="J3276" s="170"/>
      <c r="K3276" s="168"/>
      <c r="L3276" s="170"/>
    </row>
    <row r="3277" spans="1:12" x14ac:dyDescent="0.25">
      <c r="A3277" s="167">
        <v>44713</v>
      </c>
      <c r="B3277" s="37" t="s">
        <v>282</v>
      </c>
      <c r="C3277" s="167" t="s">
        <v>224</v>
      </c>
      <c r="D3277" s="9">
        <v>44742</v>
      </c>
      <c r="F3277" t="s">
        <v>198</v>
      </c>
      <c r="H3277" s="201">
        <v>26000</v>
      </c>
      <c r="I3277" s="170"/>
      <c r="J3277" s="170"/>
      <c r="K3277" s="168"/>
      <c r="L3277" s="170"/>
    </row>
    <row r="3278" spans="1:12" x14ac:dyDescent="0.25">
      <c r="A3278" s="217">
        <v>44713</v>
      </c>
      <c r="B3278" s="37" t="s">
        <v>282</v>
      </c>
      <c r="C3278" s="217" t="s">
        <v>224</v>
      </c>
      <c r="D3278" s="219">
        <v>44742</v>
      </c>
      <c r="E3278" s="218"/>
      <c r="F3278" s="218" t="s">
        <v>86</v>
      </c>
      <c r="G3278" s="218"/>
      <c r="H3278" s="225">
        <v>46000</v>
      </c>
      <c r="I3278" s="229"/>
      <c r="J3278" s="229"/>
      <c r="K3278" s="218"/>
      <c r="L3278" s="229"/>
    </row>
    <row r="3279" spans="1:12" x14ac:dyDescent="0.25">
      <c r="A3279" s="167">
        <v>44743</v>
      </c>
      <c r="B3279" s="37" t="s">
        <v>282</v>
      </c>
      <c r="C3279" s="167" t="s">
        <v>224</v>
      </c>
      <c r="D3279" s="9">
        <v>44743</v>
      </c>
      <c r="E3279" t="s">
        <v>76</v>
      </c>
      <c r="F3279" t="s">
        <v>256</v>
      </c>
      <c r="H3279" s="201">
        <v>23000</v>
      </c>
      <c r="I3279" s="170"/>
      <c r="J3279" s="170"/>
      <c r="K3279" s="168"/>
      <c r="L3279" s="170"/>
    </row>
    <row r="3280" spans="1:12" x14ac:dyDescent="0.25">
      <c r="A3280" s="167">
        <v>44743</v>
      </c>
      <c r="B3280" s="37" t="s">
        <v>282</v>
      </c>
      <c r="C3280" s="167" t="s">
        <v>224</v>
      </c>
      <c r="D3280" s="9">
        <v>44743</v>
      </c>
      <c r="E3280" t="s">
        <v>76</v>
      </c>
      <c r="F3280" t="s">
        <v>1462</v>
      </c>
      <c r="H3280" s="201">
        <v>23000</v>
      </c>
      <c r="I3280" s="170"/>
      <c r="J3280" s="170"/>
      <c r="K3280" s="168"/>
      <c r="L3280" s="170"/>
    </row>
    <row r="3281" spans="1:12" x14ac:dyDescent="0.25">
      <c r="A3281" s="167">
        <v>44743</v>
      </c>
      <c r="B3281" s="37" t="s">
        <v>282</v>
      </c>
      <c r="C3281" s="167" t="s">
        <v>224</v>
      </c>
      <c r="D3281" s="9">
        <v>44743</v>
      </c>
      <c r="E3281" t="s">
        <v>76</v>
      </c>
      <c r="F3281" t="s">
        <v>80</v>
      </c>
      <c r="H3281" s="201">
        <v>23000</v>
      </c>
      <c r="I3281" s="170"/>
      <c r="J3281" s="170"/>
      <c r="K3281" s="168"/>
      <c r="L3281" s="170"/>
    </row>
    <row r="3282" spans="1:12" x14ac:dyDescent="0.25">
      <c r="A3282" s="167">
        <v>44743</v>
      </c>
      <c r="B3282" s="37" t="s">
        <v>282</v>
      </c>
      <c r="C3282" s="167" t="s">
        <v>224</v>
      </c>
      <c r="D3282" s="9">
        <v>44743</v>
      </c>
      <c r="E3282" t="s">
        <v>76</v>
      </c>
      <c r="F3282" t="s">
        <v>417</v>
      </c>
      <c r="H3282" s="201">
        <v>26000</v>
      </c>
      <c r="I3282" s="170"/>
      <c r="J3282" s="170"/>
      <c r="K3282" s="168"/>
      <c r="L3282" s="170"/>
    </row>
    <row r="3283" spans="1:12" x14ac:dyDescent="0.25">
      <c r="A3283" s="167">
        <v>44743</v>
      </c>
      <c r="B3283" s="37" t="s">
        <v>282</v>
      </c>
      <c r="C3283" s="167" t="s">
        <v>224</v>
      </c>
      <c r="D3283" s="9">
        <v>44743</v>
      </c>
      <c r="E3283" t="s">
        <v>76</v>
      </c>
      <c r="F3283" t="s">
        <v>1973</v>
      </c>
      <c r="H3283" s="201">
        <v>27500</v>
      </c>
      <c r="I3283" s="170"/>
      <c r="J3283" s="170"/>
      <c r="K3283" s="168"/>
      <c r="L3283" s="170"/>
    </row>
    <row r="3284" spans="1:12" x14ac:dyDescent="0.25">
      <c r="A3284" s="167">
        <v>44743</v>
      </c>
      <c r="B3284" s="37" t="s">
        <v>282</v>
      </c>
      <c r="C3284" s="167" t="s">
        <v>224</v>
      </c>
      <c r="D3284" s="9">
        <v>44746</v>
      </c>
      <c r="E3284" t="s">
        <v>76</v>
      </c>
      <c r="F3284" t="s">
        <v>430</v>
      </c>
      <c r="H3284" s="201">
        <v>3000</v>
      </c>
      <c r="I3284" s="170"/>
      <c r="J3284" s="170"/>
      <c r="K3284" s="168"/>
      <c r="L3284" s="170"/>
    </row>
    <row r="3285" spans="1:12" x14ac:dyDescent="0.25">
      <c r="A3285" s="167">
        <v>44743</v>
      </c>
      <c r="B3285" s="37" t="s">
        <v>282</v>
      </c>
      <c r="C3285" s="167" t="s">
        <v>224</v>
      </c>
      <c r="D3285" s="9">
        <v>44746</v>
      </c>
      <c r="E3285" t="s">
        <v>76</v>
      </c>
      <c r="F3285" t="s">
        <v>80</v>
      </c>
      <c r="H3285" s="201">
        <v>6000</v>
      </c>
      <c r="I3285" s="170"/>
      <c r="J3285" s="170"/>
      <c r="K3285" s="168"/>
      <c r="L3285" s="170"/>
    </row>
    <row r="3286" spans="1:12" x14ac:dyDescent="0.25">
      <c r="A3286" s="167">
        <v>44743</v>
      </c>
      <c r="B3286" s="37" t="s">
        <v>282</v>
      </c>
      <c r="C3286" s="167" t="s">
        <v>224</v>
      </c>
      <c r="D3286" s="9">
        <v>44746</v>
      </c>
      <c r="E3286" t="s">
        <v>76</v>
      </c>
      <c r="F3286" t="s">
        <v>256</v>
      </c>
      <c r="H3286" s="201">
        <v>6000</v>
      </c>
      <c r="I3286" s="170"/>
      <c r="J3286" s="170"/>
      <c r="K3286" s="168"/>
      <c r="L3286" s="170"/>
    </row>
    <row r="3287" spans="1:12" x14ac:dyDescent="0.25">
      <c r="A3287" s="167">
        <v>44743</v>
      </c>
      <c r="B3287" s="37" t="s">
        <v>282</v>
      </c>
      <c r="C3287" s="167" t="s">
        <v>224</v>
      </c>
      <c r="D3287" s="9">
        <v>44746</v>
      </c>
      <c r="E3287" t="s">
        <v>76</v>
      </c>
      <c r="F3287" t="s">
        <v>206</v>
      </c>
      <c r="H3287" s="201">
        <v>23000</v>
      </c>
      <c r="I3287" s="170"/>
      <c r="J3287" s="170"/>
      <c r="K3287" s="168"/>
      <c r="L3287" s="170"/>
    </row>
    <row r="3288" spans="1:12" x14ac:dyDescent="0.25">
      <c r="A3288" s="167">
        <v>44743</v>
      </c>
      <c r="B3288" s="37" t="s">
        <v>282</v>
      </c>
      <c r="C3288" s="167" t="s">
        <v>224</v>
      </c>
      <c r="D3288" s="9">
        <v>44746</v>
      </c>
      <c r="E3288" t="s">
        <v>76</v>
      </c>
      <c r="F3288" t="s">
        <v>874</v>
      </c>
      <c r="H3288" s="201">
        <v>26000</v>
      </c>
      <c r="I3288" s="170"/>
      <c r="J3288" s="170"/>
      <c r="K3288" s="168"/>
      <c r="L3288" s="170"/>
    </row>
    <row r="3289" spans="1:12" x14ac:dyDescent="0.25">
      <c r="A3289" s="167">
        <v>44743</v>
      </c>
      <c r="B3289" s="37" t="s">
        <v>282</v>
      </c>
      <c r="C3289" s="167" t="s">
        <v>224</v>
      </c>
      <c r="D3289" s="9">
        <v>44746</v>
      </c>
      <c r="E3289" t="s">
        <v>76</v>
      </c>
      <c r="F3289" t="s">
        <v>1446</v>
      </c>
      <c r="H3289" s="201">
        <v>26102</v>
      </c>
      <c r="I3289" s="170"/>
      <c r="J3289" s="170"/>
      <c r="K3289" s="168"/>
      <c r="L3289" s="170"/>
    </row>
    <row r="3290" spans="1:12" x14ac:dyDescent="0.25">
      <c r="A3290" s="167">
        <v>44743</v>
      </c>
      <c r="B3290" s="37" t="s">
        <v>282</v>
      </c>
      <c r="C3290" s="167" t="s">
        <v>224</v>
      </c>
      <c r="D3290" s="9">
        <v>44747</v>
      </c>
      <c r="E3290" t="s">
        <v>239</v>
      </c>
      <c r="F3290" t="s">
        <v>132</v>
      </c>
      <c r="H3290" s="201">
        <v>26100</v>
      </c>
      <c r="I3290" s="170"/>
      <c r="J3290" s="170"/>
      <c r="K3290" s="168"/>
      <c r="L3290" s="170"/>
    </row>
    <row r="3291" spans="1:12" x14ac:dyDescent="0.25">
      <c r="A3291" s="167">
        <v>44743</v>
      </c>
      <c r="B3291" s="37" t="s">
        <v>282</v>
      </c>
      <c r="C3291" s="167" t="s">
        <v>224</v>
      </c>
      <c r="D3291" s="9">
        <v>44747</v>
      </c>
      <c r="E3291" t="s">
        <v>76</v>
      </c>
      <c r="F3291" t="s">
        <v>21</v>
      </c>
      <c r="H3291" s="201">
        <v>26109</v>
      </c>
      <c r="I3291" s="170"/>
      <c r="J3291" s="170"/>
      <c r="K3291" s="168"/>
      <c r="L3291" s="170"/>
    </row>
    <row r="3292" spans="1:12" x14ac:dyDescent="0.25">
      <c r="A3292" s="167">
        <v>44743</v>
      </c>
      <c r="B3292" s="37" t="s">
        <v>282</v>
      </c>
      <c r="C3292" s="167" t="s">
        <v>224</v>
      </c>
      <c r="D3292" s="9">
        <v>44747</v>
      </c>
      <c r="E3292" t="s">
        <v>239</v>
      </c>
      <c r="F3292" t="s">
        <v>85</v>
      </c>
      <c r="H3292" s="201">
        <v>46000</v>
      </c>
      <c r="I3292" s="170"/>
      <c r="J3292" s="170"/>
      <c r="K3292" s="168"/>
      <c r="L3292" s="170"/>
    </row>
    <row r="3293" spans="1:12" x14ac:dyDescent="0.25">
      <c r="A3293" s="167">
        <v>44743</v>
      </c>
      <c r="B3293" s="37" t="s">
        <v>282</v>
      </c>
      <c r="C3293" s="167" t="s">
        <v>224</v>
      </c>
      <c r="D3293" s="9">
        <v>44748</v>
      </c>
      <c r="E3293" t="s">
        <v>76</v>
      </c>
      <c r="F3293" t="s">
        <v>87</v>
      </c>
      <c r="H3293" s="201">
        <v>26000</v>
      </c>
      <c r="I3293" s="170"/>
      <c r="J3293" s="170"/>
      <c r="K3293" s="168"/>
      <c r="L3293" s="170"/>
    </row>
    <row r="3294" spans="1:12" x14ac:dyDescent="0.25">
      <c r="A3294" s="167">
        <v>44743</v>
      </c>
      <c r="B3294" s="37" t="s">
        <v>282</v>
      </c>
      <c r="C3294" s="167" t="s">
        <v>224</v>
      </c>
      <c r="D3294" s="9">
        <v>44748</v>
      </c>
      <c r="E3294" t="s">
        <v>76</v>
      </c>
      <c r="F3294" t="s">
        <v>413</v>
      </c>
      <c r="H3294" s="201">
        <v>26000</v>
      </c>
      <c r="I3294" s="170"/>
      <c r="J3294" s="170"/>
      <c r="K3294" s="168"/>
      <c r="L3294" s="170"/>
    </row>
    <row r="3295" spans="1:12" x14ac:dyDescent="0.25">
      <c r="A3295" s="167">
        <v>44743</v>
      </c>
      <c r="B3295" s="37" t="s">
        <v>282</v>
      </c>
      <c r="C3295" s="167" t="s">
        <v>224</v>
      </c>
      <c r="D3295" s="9">
        <v>44748</v>
      </c>
      <c r="E3295" t="s">
        <v>76</v>
      </c>
      <c r="F3295" t="s">
        <v>87</v>
      </c>
      <c r="H3295" s="201">
        <v>49000</v>
      </c>
      <c r="I3295" s="170"/>
      <c r="J3295" s="170"/>
      <c r="K3295" s="168"/>
      <c r="L3295" s="170"/>
    </row>
    <row r="3296" spans="1:12" x14ac:dyDescent="0.25">
      <c r="A3296" s="167">
        <v>44743</v>
      </c>
      <c r="B3296" s="37" t="s">
        <v>282</v>
      </c>
      <c r="C3296" s="167" t="s">
        <v>224</v>
      </c>
      <c r="D3296" s="9">
        <v>44749</v>
      </c>
      <c r="E3296" t="s">
        <v>76</v>
      </c>
      <c r="F3296" t="s">
        <v>376</v>
      </c>
      <c r="H3296" s="201">
        <v>26000</v>
      </c>
      <c r="I3296" s="170"/>
      <c r="J3296" s="170"/>
      <c r="K3296" s="168"/>
      <c r="L3296" s="170"/>
    </row>
    <row r="3297" spans="1:12" x14ac:dyDescent="0.25">
      <c r="A3297" s="167">
        <v>44743</v>
      </c>
      <c r="B3297" s="37" t="s">
        <v>282</v>
      </c>
      <c r="C3297" s="167" t="s">
        <v>224</v>
      </c>
      <c r="D3297" s="9">
        <v>44750</v>
      </c>
      <c r="E3297" t="s">
        <v>76</v>
      </c>
      <c r="F3297" t="s">
        <v>4</v>
      </c>
      <c r="H3297" s="201">
        <v>26000</v>
      </c>
      <c r="I3297" s="170"/>
      <c r="J3297" s="170"/>
      <c r="K3297" s="168"/>
      <c r="L3297" s="170"/>
    </row>
    <row r="3298" spans="1:12" x14ac:dyDescent="0.25">
      <c r="A3298" s="167">
        <v>44743</v>
      </c>
      <c r="B3298" s="37" t="s">
        <v>282</v>
      </c>
      <c r="C3298" s="167" t="s">
        <v>224</v>
      </c>
      <c r="D3298" s="9">
        <v>44756</v>
      </c>
      <c r="E3298" t="s">
        <v>76</v>
      </c>
      <c r="F3298" t="s">
        <v>408</v>
      </c>
      <c r="H3298" s="201">
        <v>118000</v>
      </c>
      <c r="I3298" s="170"/>
      <c r="J3298" s="170"/>
      <c r="K3298" s="168"/>
      <c r="L3298" s="170"/>
    </row>
    <row r="3299" spans="1:12" x14ac:dyDescent="0.25">
      <c r="A3299" s="167">
        <v>44743</v>
      </c>
      <c r="B3299" s="37" t="s">
        <v>282</v>
      </c>
      <c r="C3299" s="167" t="s">
        <v>224</v>
      </c>
      <c r="D3299" s="9">
        <v>44760</v>
      </c>
      <c r="E3299" t="s">
        <v>76</v>
      </c>
      <c r="F3299" t="s">
        <v>17</v>
      </c>
      <c r="H3299" s="201">
        <v>23000</v>
      </c>
      <c r="I3299" s="170"/>
      <c r="J3299" s="170"/>
      <c r="K3299" s="168"/>
      <c r="L3299" s="170"/>
    </row>
    <row r="3300" spans="1:12" x14ac:dyDescent="0.25">
      <c r="A3300" s="167">
        <v>44743</v>
      </c>
      <c r="B3300" s="37" t="s">
        <v>282</v>
      </c>
      <c r="C3300" s="167" t="s">
        <v>224</v>
      </c>
      <c r="D3300" s="9">
        <v>44760</v>
      </c>
      <c r="E3300" t="s">
        <v>76</v>
      </c>
      <c r="F3300" t="s">
        <v>1956</v>
      </c>
      <c r="H3300" s="201">
        <v>23000</v>
      </c>
      <c r="I3300" s="170"/>
      <c r="J3300" s="170"/>
      <c r="K3300" s="168"/>
      <c r="L3300" s="170"/>
    </row>
    <row r="3301" spans="1:12" x14ac:dyDescent="0.25">
      <c r="A3301" s="167">
        <v>44743</v>
      </c>
      <c r="B3301" s="37" t="s">
        <v>282</v>
      </c>
      <c r="C3301" s="167" t="s">
        <v>224</v>
      </c>
      <c r="D3301" s="9">
        <v>44760</v>
      </c>
      <c r="E3301" t="s">
        <v>76</v>
      </c>
      <c r="F3301" t="s">
        <v>27</v>
      </c>
      <c r="H3301" s="201">
        <v>156000</v>
      </c>
      <c r="I3301" s="170"/>
      <c r="J3301" s="170"/>
      <c r="K3301" s="168"/>
      <c r="L3301" s="170"/>
    </row>
    <row r="3302" spans="1:12" x14ac:dyDescent="0.25">
      <c r="A3302" s="167">
        <v>44743</v>
      </c>
      <c r="B3302" s="37" t="s">
        <v>282</v>
      </c>
      <c r="C3302" s="167" t="s">
        <v>224</v>
      </c>
      <c r="D3302" s="9">
        <v>44761</v>
      </c>
      <c r="E3302" t="s">
        <v>76</v>
      </c>
      <c r="F3302" t="s">
        <v>6</v>
      </c>
      <c r="H3302" s="201">
        <v>29000</v>
      </c>
      <c r="I3302" s="170"/>
      <c r="J3302" s="170"/>
      <c r="K3302" s="168"/>
      <c r="L3302" s="170"/>
    </row>
    <row r="3303" spans="1:12" x14ac:dyDescent="0.25">
      <c r="A3303" s="167">
        <v>44743</v>
      </c>
      <c r="B3303" s="37" t="s">
        <v>282</v>
      </c>
      <c r="C3303" s="167" t="s">
        <v>224</v>
      </c>
      <c r="D3303" s="9">
        <v>44762</v>
      </c>
      <c r="E3303" t="s">
        <v>76</v>
      </c>
      <c r="F3303" t="s">
        <v>1422</v>
      </c>
      <c r="H3303" s="201">
        <v>23000</v>
      </c>
      <c r="I3303" s="170"/>
      <c r="J3303" s="170"/>
      <c r="K3303" s="168"/>
      <c r="L3303" s="170"/>
    </row>
    <row r="3304" spans="1:12" x14ac:dyDescent="0.25">
      <c r="A3304" s="167">
        <v>44743</v>
      </c>
      <c r="B3304" s="37" t="s">
        <v>282</v>
      </c>
      <c r="C3304" s="167" t="s">
        <v>224</v>
      </c>
      <c r="D3304" s="9">
        <v>44762</v>
      </c>
      <c r="E3304" t="s">
        <v>76</v>
      </c>
      <c r="F3304" t="s">
        <v>127</v>
      </c>
      <c r="H3304" s="201">
        <v>26113</v>
      </c>
      <c r="I3304" s="170"/>
      <c r="J3304" s="170"/>
      <c r="K3304" s="168"/>
      <c r="L3304" s="170"/>
    </row>
    <row r="3305" spans="1:12" x14ac:dyDescent="0.25">
      <c r="A3305" s="167">
        <v>44743</v>
      </c>
      <c r="B3305" s="37" t="s">
        <v>282</v>
      </c>
      <c r="C3305" s="167" t="s">
        <v>224</v>
      </c>
      <c r="D3305" s="9">
        <v>44763</v>
      </c>
      <c r="E3305" t="s">
        <v>76</v>
      </c>
      <c r="F3305" t="s">
        <v>207</v>
      </c>
      <c r="H3305" s="201">
        <v>26000</v>
      </c>
      <c r="I3305" s="170"/>
      <c r="J3305" s="170"/>
      <c r="K3305" s="168"/>
      <c r="L3305" s="170"/>
    </row>
    <row r="3306" spans="1:12" x14ac:dyDescent="0.25">
      <c r="A3306" s="167">
        <v>44743</v>
      </c>
      <c r="B3306" s="37" t="s">
        <v>282</v>
      </c>
      <c r="C3306" s="167" t="s">
        <v>224</v>
      </c>
      <c r="D3306" s="9">
        <v>44763</v>
      </c>
      <c r="E3306" t="s">
        <v>76</v>
      </c>
      <c r="F3306" t="s">
        <v>207</v>
      </c>
      <c r="H3306" s="201">
        <v>52000</v>
      </c>
      <c r="I3306" s="170"/>
      <c r="J3306" s="170"/>
      <c r="K3306" s="168"/>
      <c r="L3306" s="170"/>
    </row>
    <row r="3307" spans="1:12" x14ac:dyDescent="0.25">
      <c r="A3307" s="167">
        <v>44743</v>
      </c>
      <c r="B3307" s="37" t="s">
        <v>282</v>
      </c>
      <c r="C3307" s="167" t="s">
        <v>224</v>
      </c>
      <c r="D3307" s="9">
        <v>44764</v>
      </c>
      <c r="E3307" t="s">
        <v>76</v>
      </c>
      <c r="F3307" t="s">
        <v>635</v>
      </c>
      <c r="H3307" s="201">
        <v>26000</v>
      </c>
      <c r="I3307" s="170"/>
      <c r="J3307" s="170"/>
      <c r="K3307" s="168"/>
      <c r="L3307" s="170"/>
    </row>
    <row r="3308" spans="1:12" x14ac:dyDescent="0.25">
      <c r="A3308" s="167">
        <v>44743</v>
      </c>
      <c r="B3308" s="37" t="s">
        <v>282</v>
      </c>
      <c r="C3308" s="167" t="s">
        <v>224</v>
      </c>
      <c r="D3308" s="9">
        <v>44764</v>
      </c>
      <c r="E3308" t="s">
        <v>76</v>
      </c>
      <c r="F3308" t="s">
        <v>895</v>
      </c>
      <c r="H3308" s="201">
        <v>26080</v>
      </c>
      <c r="I3308" s="170"/>
      <c r="J3308" s="170"/>
      <c r="K3308" s="168"/>
      <c r="L3308" s="170"/>
    </row>
    <row r="3309" spans="1:12" x14ac:dyDescent="0.25">
      <c r="A3309" s="167">
        <v>44743</v>
      </c>
      <c r="B3309" s="37" t="s">
        <v>282</v>
      </c>
      <c r="C3309" s="167" t="s">
        <v>224</v>
      </c>
      <c r="D3309" s="9">
        <v>44767</v>
      </c>
      <c r="E3309" t="s">
        <v>76</v>
      </c>
      <c r="F3309" t="s">
        <v>1733</v>
      </c>
      <c r="H3309" s="201">
        <v>26000</v>
      </c>
      <c r="I3309" s="170"/>
      <c r="J3309" s="170"/>
      <c r="K3309" s="168"/>
      <c r="L3309" s="170"/>
    </row>
    <row r="3310" spans="1:12" x14ac:dyDescent="0.25">
      <c r="A3310" s="167">
        <v>44743</v>
      </c>
      <c r="B3310" s="37" t="s">
        <v>282</v>
      </c>
      <c r="C3310" s="167" t="s">
        <v>224</v>
      </c>
      <c r="D3310" s="9">
        <v>44768</v>
      </c>
      <c r="E3310" t="s">
        <v>76</v>
      </c>
      <c r="F3310" t="s">
        <v>1462</v>
      </c>
      <c r="H3310" s="201">
        <v>23000</v>
      </c>
      <c r="I3310" s="170"/>
      <c r="J3310" s="170"/>
      <c r="K3310" s="168"/>
      <c r="L3310" s="170"/>
    </row>
    <row r="3311" spans="1:12" x14ac:dyDescent="0.25">
      <c r="A3311" s="167">
        <v>44743</v>
      </c>
      <c r="B3311" s="37" t="s">
        <v>282</v>
      </c>
      <c r="C3311" s="167" t="s">
        <v>224</v>
      </c>
      <c r="D3311" s="9">
        <v>44769</v>
      </c>
      <c r="E3311" t="s">
        <v>76</v>
      </c>
      <c r="F3311" t="s">
        <v>1974</v>
      </c>
      <c r="H3311" s="201">
        <v>26000</v>
      </c>
      <c r="I3311" s="170"/>
      <c r="J3311" s="170"/>
      <c r="K3311" s="168"/>
      <c r="L3311" s="170"/>
    </row>
    <row r="3312" spans="1:12" x14ac:dyDescent="0.25">
      <c r="A3312" s="167">
        <v>44743</v>
      </c>
      <c r="B3312" s="37" t="s">
        <v>282</v>
      </c>
      <c r="C3312" s="167" t="s">
        <v>224</v>
      </c>
      <c r="D3312" s="9">
        <v>44769</v>
      </c>
      <c r="E3312" t="s">
        <v>76</v>
      </c>
      <c r="F3312" t="s">
        <v>1975</v>
      </c>
      <c r="H3312" s="201">
        <v>26000</v>
      </c>
      <c r="I3312" s="170"/>
      <c r="J3312" s="170"/>
      <c r="K3312" s="168"/>
      <c r="L3312" s="170"/>
    </row>
    <row r="3313" spans="1:12" x14ac:dyDescent="0.25">
      <c r="A3313" s="167">
        <v>44743</v>
      </c>
      <c r="B3313" s="37" t="s">
        <v>282</v>
      </c>
      <c r="C3313" s="167" t="s">
        <v>224</v>
      </c>
      <c r="D3313" s="9">
        <v>44769</v>
      </c>
      <c r="E3313" t="s">
        <v>76</v>
      </c>
      <c r="F3313" t="s">
        <v>1976</v>
      </c>
      <c r="H3313" s="201">
        <v>30000</v>
      </c>
      <c r="I3313" s="170"/>
      <c r="J3313" s="170"/>
      <c r="K3313" s="168"/>
      <c r="L3313" s="170"/>
    </row>
    <row r="3314" spans="1:12" x14ac:dyDescent="0.25">
      <c r="A3314" s="167">
        <v>44743</v>
      </c>
      <c r="B3314" s="37" t="s">
        <v>282</v>
      </c>
      <c r="C3314" s="167" t="s">
        <v>224</v>
      </c>
      <c r="D3314" s="9">
        <v>44769</v>
      </c>
      <c r="E3314" t="s">
        <v>76</v>
      </c>
      <c r="F3314" t="s">
        <v>1977</v>
      </c>
      <c r="H3314" s="201">
        <v>49000</v>
      </c>
      <c r="I3314" s="170"/>
      <c r="J3314" s="170"/>
      <c r="K3314" s="168"/>
      <c r="L3314" s="170"/>
    </row>
    <row r="3315" spans="1:12" x14ac:dyDescent="0.25">
      <c r="A3315" s="167">
        <v>44743</v>
      </c>
      <c r="B3315" s="37" t="s">
        <v>282</v>
      </c>
      <c r="C3315" s="167" t="s">
        <v>224</v>
      </c>
      <c r="D3315" s="9">
        <v>44769</v>
      </c>
      <c r="E3315" t="s">
        <v>76</v>
      </c>
      <c r="F3315" t="s">
        <v>1978</v>
      </c>
      <c r="H3315" s="201">
        <v>121000</v>
      </c>
      <c r="I3315" s="170"/>
      <c r="J3315" s="170"/>
      <c r="K3315" s="168"/>
      <c r="L3315" s="170"/>
    </row>
    <row r="3316" spans="1:12" x14ac:dyDescent="0.25">
      <c r="A3316" s="167">
        <v>44743</v>
      </c>
      <c r="B3316" s="37" t="s">
        <v>282</v>
      </c>
      <c r="C3316" s="167" t="s">
        <v>224</v>
      </c>
      <c r="D3316" s="9">
        <v>44769</v>
      </c>
      <c r="E3316" t="s">
        <v>76</v>
      </c>
      <c r="F3316" t="s">
        <v>1979</v>
      </c>
      <c r="H3316" s="201">
        <v>251000</v>
      </c>
      <c r="I3316" s="170"/>
      <c r="J3316" s="170"/>
      <c r="K3316" s="168"/>
      <c r="L3316" s="170"/>
    </row>
    <row r="3317" spans="1:12" x14ac:dyDescent="0.25">
      <c r="A3317" s="167">
        <v>44743</v>
      </c>
      <c r="B3317" s="37" t="s">
        <v>282</v>
      </c>
      <c r="C3317" s="167" t="s">
        <v>224</v>
      </c>
      <c r="D3317" s="9">
        <v>44770</v>
      </c>
      <c r="E3317" t="s">
        <v>76</v>
      </c>
      <c r="F3317" t="s">
        <v>313</v>
      </c>
      <c r="H3317" s="201">
        <v>23000</v>
      </c>
      <c r="I3317" s="170"/>
      <c r="J3317" s="170"/>
      <c r="K3317" s="168"/>
      <c r="L3317" s="170"/>
    </row>
    <row r="3318" spans="1:12" x14ac:dyDescent="0.25">
      <c r="A3318" s="167">
        <v>44743</v>
      </c>
      <c r="B3318" s="37" t="s">
        <v>282</v>
      </c>
      <c r="C3318" s="167" t="s">
        <v>224</v>
      </c>
      <c r="D3318" s="9">
        <v>44771</v>
      </c>
      <c r="E3318" t="s">
        <v>76</v>
      </c>
      <c r="F3318" t="s">
        <v>430</v>
      </c>
      <c r="H3318" s="201">
        <v>26000</v>
      </c>
      <c r="I3318" s="170"/>
      <c r="J3318" s="170"/>
      <c r="K3318" s="168"/>
      <c r="L3318" s="170"/>
    </row>
    <row r="3319" spans="1:12" x14ac:dyDescent="0.25">
      <c r="A3319" s="167">
        <v>44743</v>
      </c>
      <c r="B3319" s="37" t="s">
        <v>282</v>
      </c>
      <c r="C3319" s="167" t="s">
        <v>224</v>
      </c>
      <c r="D3319" s="9">
        <v>44771</v>
      </c>
      <c r="E3319" t="s">
        <v>76</v>
      </c>
      <c r="F3319" t="s">
        <v>14</v>
      </c>
      <c r="H3319" s="201">
        <v>26000</v>
      </c>
      <c r="I3319" s="170"/>
      <c r="J3319" s="170"/>
      <c r="K3319" s="168"/>
      <c r="L3319" s="170"/>
    </row>
    <row r="3320" spans="1:12" x14ac:dyDescent="0.25">
      <c r="A3320" s="167">
        <v>44743</v>
      </c>
      <c r="B3320" s="37" t="s">
        <v>282</v>
      </c>
      <c r="C3320" s="167" t="s">
        <v>224</v>
      </c>
      <c r="D3320" s="9">
        <v>44771</v>
      </c>
      <c r="E3320" t="s">
        <v>76</v>
      </c>
      <c r="F3320" t="s">
        <v>417</v>
      </c>
      <c r="H3320" s="201">
        <v>26000</v>
      </c>
      <c r="I3320" s="170"/>
      <c r="J3320" s="170"/>
      <c r="K3320" s="168"/>
      <c r="L3320" s="170"/>
    </row>
    <row r="3321" spans="1:12" x14ac:dyDescent="0.25">
      <c r="A3321" s="167">
        <v>44743</v>
      </c>
      <c r="B3321" s="37" t="s">
        <v>282</v>
      </c>
      <c r="C3321" s="167" t="s">
        <v>224</v>
      </c>
      <c r="D3321" s="9">
        <v>44771</v>
      </c>
      <c r="E3321" t="s">
        <v>76</v>
      </c>
      <c r="F3321" t="s">
        <v>1413</v>
      </c>
      <c r="H3321" s="201">
        <v>26000</v>
      </c>
      <c r="I3321" s="170"/>
      <c r="J3321" s="170"/>
      <c r="K3321" s="168"/>
      <c r="L3321" s="170"/>
    </row>
    <row r="3322" spans="1:12" x14ac:dyDescent="0.25">
      <c r="A3322" s="167">
        <v>44743</v>
      </c>
      <c r="B3322" s="37" t="s">
        <v>282</v>
      </c>
      <c r="C3322" s="167" t="s">
        <v>224</v>
      </c>
      <c r="D3322" s="9">
        <v>44771</v>
      </c>
      <c r="E3322" t="s">
        <v>76</v>
      </c>
      <c r="F3322" t="s">
        <v>1446</v>
      </c>
      <c r="H3322" s="201">
        <v>26102</v>
      </c>
      <c r="I3322" s="170"/>
      <c r="J3322" s="170"/>
      <c r="K3322" s="168"/>
      <c r="L3322" s="170"/>
    </row>
    <row r="3323" spans="1:12" x14ac:dyDescent="0.25">
      <c r="A3323" s="217">
        <v>44743</v>
      </c>
      <c r="B3323" s="37" t="s">
        <v>282</v>
      </c>
      <c r="C3323" s="217" t="s">
        <v>224</v>
      </c>
      <c r="D3323" s="219">
        <v>44771</v>
      </c>
      <c r="E3323" s="218" t="s">
        <v>76</v>
      </c>
      <c r="F3323" s="218" t="s">
        <v>86</v>
      </c>
      <c r="G3323" s="218"/>
      <c r="H3323" s="225">
        <v>42000</v>
      </c>
      <c r="I3323" s="229"/>
      <c r="J3323" s="229"/>
      <c r="K3323" s="218"/>
      <c r="L3323" s="229"/>
    </row>
    <row r="3324" spans="1:12" x14ac:dyDescent="0.25">
      <c r="A3324" s="167">
        <v>44774</v>
      </c>
      <c r="B3324" s="37" t="s">
        <v>282</v>
      </c>
      <c r="C3324" s="167" t="s">
        <v>224</v>
      </c>
      <c r="D3324" s="9">
        <v>44774</v>
      </c>
      <c r="E3324" t="s">
        <v>76</v>
      </c>
      <c r="F3324" t="s">
        <v>1980</v>
      </c>
      <c r="H3324" s="201">
        <v>3880</v>
      </c>
      <c r="I3324" s="170"/>
      <c r="J3324" s="170"/>
      <c r="K3324" s="168"/>
      <c r="L3324" s="170"/>
    </row>
    <row r="3325" spans="1:12" x14ac:dyDescent="0.25">
      <c r="A3325" s="167">
        <v>44774</v>
      </c>
      <c r="B3325" s="37" t="s">
        <v>282</v>
      </c>
      <c r="C3325" s="167" t="s">
        <v>224</v>
      </c>
      <c r="D3325" s="9">
        <v>44774</v>
      </c>
      <c r="E3325" t="s">
        <v>76</v>
      </c>
      <c r="F3325" t="s">
        <v>1462</v>
      </c>
      <c r="H3325" s="201">
        <v>6000</v>
      </c>
      <c r="I3325" s="170"/>
      <c r="J3325" s="170"/>
      <c r="K3325" s="168"/>
      <c r="L3325" s="170"/>
    </row>
    <row r="3326" spans="1:12" x14ac:dyDescent="0.25">
      <c r="A3326" s="167">
        <v>44774</v>
      </c>
      <c r="B3326" s="37" t="s">
        <v>282</v>
      </c>
      <c r="C3326" s="167" t="s">
        <v>224</v>
      </c>
      <c r="D3326" s="9">
        <v>44774</v>
      </c>
      <c r="E3326" t="s">
        <v>76</v>
      </c>
      <c r="F3326" t="s">
        <v>11</v>
      </c>
      <c r="H3326" s="201">
        <v>23000</v>
      </c>
      <c r="I3326" s="170"/>
      <c r="J3326" s="170"/>
      <c r="K3326" s="168"/>
      <c r="L3326" s="170"/>
    </row>
    <row r="3327" spans="1:12" x14ac:dyDescent="0.25">
      <c r="A3327" s="167">
        <v>44774</v>
      </c>
      <c r="B3327" s="37" t="s">
        <v>282</v>
      </c>
      <c r="C3327" s="167" t="s">
        <v>224</v>
      </c>
      <c r="D3327" s="9">
        <v>44774</v>
      </c>
      <c r="E3327" t="s">
        <v>76</v>
      </c>
      <c r="F3327" t="s">
        <v>4</v>
      </c>
      <c r="H3327" s="201">
        <v>26000</v>
      </c>
      <c r="I3327" s="170"/>
      <c r="J3327" s="170"/>
      <c r="K3327" s="168"/>
      <c r="L3327" s="170"/>
    </row>
    <row r="3328" spans="1:12" x14ac:dyDescent="0.25">
      <c r="A3328" s="167">
        <v>44774</v>
      </c>
      <c r="B3328" s="37" t="s">
        <v>282</v>
      </c>
      <c r="C3328" s="167" t="s">
        <v>224</v>
      </c>
      <c r="D3328" s="9">
        <v>44774</v>
      </c>
      <c r="E3328" t="s">
        <v>76</v>
      </c>
      <c r="F3328" t="s">
        <v>93</v>
      </c>
      <c r="H3328" s="201">
        <v>26000</v>
      </c>
      <c r="I3328" s="170"/>
      <c r="J3328" s="170"/>
      <c r="K3328" s="168"/>
      <c r="L3328" s="170"/>
    </row>
    <row r="3329" spans="1:12" x14ac:dyDescent="0.25">
      <c r="A3329" s="167">
        <v>44774</v>
      </c>
      <c r="B3329" s="37" t="s">
        <v>282</v>
      </c>
      <c r="C3329" s="167" t="s">
        <v>224</v>
      </c>
      <c r="D3329" s="9">
        <v>44774</v>
      </c>
      <c r="E3329" t="s">
        <v>76</v>
      </c>
      <c r="F3329" t="s">
        <v>1696</v>
      </c>
      <c r="H3329" s="201">
        <v>26000</v>
      </c>
      <c r="I3329" s="170"/>
      <c r="J3329" s="170"/>
      <c r="K3329" s="168"/>
      <c r="L3329" s="170"/>
    </row>
    <row r="3330" spans="1:12" x14ac:dyDescent="0.25">
      <c r="A3330" s="167">
        <v>44774</v>
      </c>
      <c r="B3330" s="37" t="s">
        <v>282</v>
      </c>
      <c r="C3330" s="167" t="s">
        <v>224</v>
      </c>
      <c r="D3330" s="9">
        <v>44774</v>
      </c>
      <c r="E3330" t="s">
        <v>76</v>
      </c>
      <c r="F3330" t="s">
        <v>17</v>
      </c>
      <c r="H3330" s="201">
        <v>26000</v>
      </c>
      <c r="I3330" s="170"/>
      <c r="J3330" s="170"/>
      <c r="K3330" s="168"/>
      <c r="L3330" s="170"/>
    </row>
    <row r="3331" spans="1:12" x14ac:dyDescent="0.25">
      <c r="A3331" s="167">
        <v>44774</v>
      </c>
      <c r="B3331" s="37" t="s">
        <v>282</v>
      </c>
      <c r="C3331" s="167" t="s">
        <v>224</v>
      </c>
      <c r="D3331" s="9">
        <v>44774</v>
      </c>
      <c r="E3331" t="s">
        <v>76</v>
      </c>
      <c r="F3331" t="s">
        <v>1956</v>
      </c>
      <c r="H3331" s="201">
        <v>26000</v>
      </c>
      <c r="I3331" s="170"/>
      <c r="J3331" s="170"/>
      <c r="K3331" s="168"/>
      <c r="L3331" s="170"/>
    </row>
    <row r="3332" spans="1:12" x14ac:dyDescent="0.25">
      <c r="A3332" s="167">
        <v>44774</v>
      </c>
      <c r="B3332" s="37" t="s">
        <v>282</v>
      </c>
      <c r="C3332" s="167" t="s">
        <v>224</v>
      </c>
      <c r="D3332" s="9">
        <v>44774</v>
      </c>
      <c r="E3332" t="s">
        <v>76</v>
      </c>
      <c r="F3332" t="s">
        <v>80</v>
      </c>
      <c r="H3332" s="201">
        <v>26000</v>
      </c>
      <c r="I3332" s="170"/>
      <c r="J3332" s="170"/>
      <c r="K3332" s="168"/>
      <c r="L3332" s="170"/>
    </row>
    <row r="3333" spans="1:12" x14ac:dyDescent="0.25">
      <c r="A3333" s="167">
        <v>44774</v>
      </c>
      <c r="B3333" s="37" t="s">
        <v>282</v>
      </c>
      <c r="C3333" s="167" t="s">
        <v>224</v>
      </c>
      <c r="D3333" s="9">
        <v>44774</v>
      </c>
      <c r="E3333" t="s">
        <v>76</v>
      </c>
      <c r="F3333" t="s">
        <v>464</v>
      </c>
      <c r="H3333" s="201">
        <v>26000</v>
      </c>
      <c r="I3333" s="170"/>
      <c r="J3333" s="170"/>
      <c r="K3333" s="168"/>
      <c r="L3333" s="170"/>
    </row>
    <row r="3334" spans="1:12" x14ac:dyDescent="0.25">
      <c r="A3334" s="167">
        <v>44774</v>
      </c>
      <c r="B3334" s="37" t="s">
        <v>282</v>
      </c>
      <c r="C3334" s="167" t="s">
        <v>224</v>
      </c>
      <c r="D3334" s="9">
        <v>44775</v>
      </c>
      <c r="E3334" t="s">
        <v>76</v>
      </c>
      <c r="F3334" t="s">
        <v>874</v>
      </c>
      <c r="H3334" s="201">
        <v>26000</v>
      </c>
      <c r="I3334" s="170"/>
      <c r="J3334" s="170"/>
      <c r="K3334" s="168"/>
      <c r="L3334" s="170"/>
    </row>
    <row r="3335" spans="1:12" x14ac:dyDescent="0.25">
      <c r="A3335" s="167">
        <v>44774</v>
      </c>
      <c r="B3335" s="37" t="s">
        <v>282</v>
      </c>
      <c r="C3335" s="167" t="s">
        <v>224</v>
      </c>
      <c r="D3335" s="9">
        <v>44775</v>
      </c>
      <c r="E3335" t="s">
        <v>76</v>
      </c>
      <c r="F3335" t="s">
        <v>206</v>
      </c>
      <c r="H3335" s="201">
        <v>26000</v>
      </c>
      <c r="I3335" s="170"/>
      <c r="J3335" s="170"/>
      <c r="K3335" s="168"/>
      <c r="L3335" s="170"/>
    </row>
    <row r="3336" spans="1:12" x14ac:dyDescent="0.25">
      <c r="A3336" s="167">
        <v>44774</v>
      </c>
      <c r="B3336" s="37" t="s">
        <v>282</v>
      </c>
      <c r="C3336" s="167" t="s">
        <v>224</v>
      </c>
      <c r="D3336" s="9">
        <v>44776</v>
      </c>
      <c r="E3336" t="s">
        <v>76</v>
      </c>
      <c r="F3336" t="s">
        <v>21</v>
      </c>
      <c r="H3336" s="201">
        <v>26109</v>
      </c>
      <c r="I3336" s="170"/>
      <c r="J3336" s="170"/>
      <c r="K3336" s="168"/>
      <c r="L3336" s="170"/>
    </row>
    <row r="3337" spans="1:12" x14ac:dyDescent="0.25">
      <c r="A3337" s="167">
        <v>44774</v>
      </c>
      <c r="B3337" s="37" t="s">
        <v>282</v>
      </c>
      <c r="C3337" s="167" t="s">
        <v>224</v>
      </c>
      <c r="D3337" s="9">
        <v>44777</v>
      </c>
      <c r="E3337" t="s">
        <v>76</v>
      </c>
      <c r="F3337" t="s">
        <v>198</v>
      </c>
      <c r="H3337" s="201">
        <v>26000</v>
      </c>
      <c r="I3337" s="170"/>
      <c r="J3337" s="170"/>
      <c r="K3337" s="168"/>
      <c r="L3337" s="170"/>
    </row>
    <row r="3338" spans="1:12" x14ac:dyDescent="0.25">
      <c r="A3338" s="167">
        <v>44774</v>
      </c>
      <c r="B3338" s="37" t="s">
        <v>282</v>
      </c>
      <c r="C3338" s="167" t="s">
        <v>224</v>
      </c>
      <c r="D3338" s="9">
        <v>44777</v>
      </c>
      <c r="E3338" t="s">
        <v>76</v>
      </c>
      <c r="F3338" t="s">
        <v>822</v>
      </c>
      <c r="H3338" s="201">
        <v>78000</v>
      </c>
      <c r="I3338" s="170"/>
      <c r="J3338" s="170"/>
      <c r="K3338" s="168"/>
      <c r="L3338" s="170"/>
    </row>
    <row r="3339" spans="1:12" x14ac:dyDescent="0.25">
      <c r="A3339" s="167">
        <v>44774</v>
      </c>
      <c r="B3339" s="37" t="s">
        <v>282</v>
      </c>
      <c r="C3339" s="167" t="s">
        <v>224</v>
      </c>
      <c r="D3339" s="9">
        <v>44781</v>
      </c>
      <c r="E3339" t="s">
        <v>76</v>
      </c>
      <c r="F3339" t="s">
        <v>1718</v>
      </c>
      <c r="H3339" s="201">
        <v>26000</v>
      </c>
      <c r="I3339" s="170"/>
      <c r="J3339" s="170"/>
      <c r="K3339" s="168"/>
      <c r="L3339" s="170"/>
    </row>
    <row r="3340" spans="1:12" x14ac:dyDescent="0.25">
      <c r="A3340" s="167">
        <v>44774</v>
      </c>
      <c r="B3340" s="37" t="s">
        <v>282</v>
      </c>
      <c r="C3340" s="167" t="s">
        <v>224</v>
      </c>
      <c r="D3340" s="9">
        <v>44781</v>
      </c>
      <c r="E3340" t="s">
        <v>76</v>
      </c>
      <c r="F3340" t="s">
        <v>1085</v>
      </c>
      <c r="H3340" s="201">
        <v>26000</v>
      </c>
      <c r="I3340" s="170"/>
      <c r="J3340" s="170"/>
      <c r="K3340" s="168"/>
      <c r="L3340" s="170"/>
    </row>
    <row r="3341" spans="1:12" x14ac:dyDescent="0.25">
      <c r="A3341" s="167">
        <v>44774</v>
      </c>
      <c r="B3341" s="37" t="s">
        <v>282</v>
      </c>
      <c r="C3341" s="167" t="s">
        <v>224</v>
      </c>
      <c r="D3341" s="9">
        <v>44781</v>
      </c>
      <c r="E3341" t="s">
        <v>76</v>
      </c>
      <c r="F3341" t="s">
        <v>9</v>
      </c>
      <c r="H3341" s="201">
        <v>26000</v>
      </c>
      <c r="I3341" s="170"/>
      <c r="J3341" s="170"/>
      <c r="K3341" s="168"/>
      <c r="L3341" s="170"/>
    </row>
    <row r="3342" spans="1:12" x14ac:dyDescent="0.25">
      <c r="A3342" s="167">
        <v>44774</v>
      </c>
      <c r="B3342" s="37" t="s">
        <v>282</v>
      </c>
      <c r="C3342" s="167" t="s">
        <v>224</v>
      </c>
      <c r="D3342" s="9">
        <v>44781</v>
      </c>
      <c r="E3342" t="s">
        <v>76</v>
      </c>
      <c r="F3342" t="s">
        <v>131</v>
      </c>
      <c r="H3342" s="201">
        <v>26000</v>
      </c>
      <c r="I3342" s="170"/>
      <c r="J3342" s="170"/>
      <c r="K3342" s="168"/>
      <c r="L3342" s="170"/>
    </row>
    <row r="3343" spans="1:12" x14ac:dyDescent="0.25">
      <c r="A3343" s="167">
        <v>44774</v>
      </c>
      <c r="B3343" s="37" t="s">
        <v>282</v>
      </c>
      <c r="C3343" s="167" t="s">
        <v>224</v>
      </c>
      <c r="D3343" s="9">
        <v>44781</v>
      </c>
      <c r="E3343" t="s">
        <v>76</v>
      </c>
      <c r="F3343" t="s">
        <v>384</v>
      </c>
      <c r="H3343" s="201">
        <v>78000</v>
      </c>
      <c r="I3343" s="170"/>
      <c r="J3343" s="170"/>
      <c r="K3343" s="168"/>
      <c r="L3343" s="170"/>
    </row>
    <row r="3344" spans="1:12" x14ac:dyDescent="0.25">
      <c r="A3344" s="167">
        <v>44774</v>
      </c>
      <c r="B3344" s="37" t="s">
        <v>282</v>
      </c>
      <c r="C3344" s="167" t="s">
        <v>224</v>
      </c>
      <c r="D3344" s="9">
        <v>44784</v>
      </c>
      <c r="E3344" t="s">
        <v>239</v>
      </c>
      <c r="F3344" t="s">
        <v>1981</v>
      </c>
      <c r="H3344" s="201">
        <v>46000</v>
      </c>
      <c r="I3344" s="170"/>
      <c r="J3344" s="170"/>
      <c r="K3344" s="168"/>
      <c r="L3344" s="170"/>
    </row>
    <row r="3345" spans="1:12" x14ac:dyDescent="0.25">
      <c r="A3345" s="167">
        <v>44774</v>
      </c>
      <c r="B3345" s="37" t="s">
        <v>282</v>
      </c>
      <c r="C3345" s="167" t="s">
        <v>224</v>
      </c>
      <c r="D3345" s="9">
        <v>44785</v>
      </c>
      <c r="E3345" t="s">
        <v>239</v>
      </c>
      <c r="F3345" t="s">
        <v>1982</v>
      </c>
      <c r="H3345" s="201">
        <v>6000</v>
      </c>
      <c r="I3345" s="170"/>
      <c r="J3345" s="170"/>
      <c r="K3345" s="168"/>
      <c r="L3345" s="170"/>
    </row>
    <row r="3346" spans="1:12" x14ac:dyDescent="0.25">
      <c r="A3346" s="167">
        <v>44774</v>
      </c>
      <c r="B3346" s="37" t="s">
        <v>282</v>
      </c>
      <c r="C3346" s="167" t="s">
        <v>224</v>
      </c>
      <c r="D3346" s="9">
        <v>44785</v>
      </c>
      <c r="E3346" t="s">
        <v>76</v>
      </c>
      <c r="F3346" t="s">
        <v>1983</v>
      </c>
      <c r="H3346" s="201">
        <v>6000</v>
      </c>
      <c r="I3346" s="170"/>
      <c r="J3346" s="170"/>
      <c r="K3346" s="168"/>
      <c r="L3346" s="170"/>
    </row>
    <row r="3347" spans="1:12" x14ac:dyDescent="0.25">
      <c r="A3347" s="167">
        <v>44774</v>
      </c>
      <c r="B3347" s="37" t="s">
        <v>282</v>
      </c>
      <c r="C3347" s="167" t="s">
        <v>224</v>
      </c>
      <c r="D3347" s="9">
        <v>44785</v>
      </c>
      <c r="E3347" t="s">
        <v>239</v>
      </c>
      <c r="F3347" t="s">
        <v>132</v>
      </c>
      <c r="H3347" s="201">
        <v>26100</v>
      </c>
      <c r="I3347" s="170"/>
      <c r="J3347" s="170"/>
      <c r="K3347" s="168"/>
      <c r="L3347" s="170"/>
    </row>
    <row r="3348" spans="1:12" x14ac:dyDescent="0.25">
      <c r="A3348" s="167">
        <v>44774</v>
      </c>
      <c r="B3348" s="37" t="s">
        <v>282</v>
      </c>
      <c r="C3348" s="167" t="s">
        <v>224</v>
      </c>
      <c r="D3348" s="9">
        <v>44785</v>
      </c>
      <c r="E3348" t="s">
        <v>76</v>
      </c>
      <c r="F3348" t="s">
        <v>1983</v>
      </c>
      <c r="H3348" s="201">
        <v>46000</v>
      </c>
      <c r="I3348" s="170"/>
      <c r="J3348" s="170"/>
      <c r="K3348" s="168"/>
      <c r="L3348" s="170"/>
    </row>
    <row r="3349" spans="1:12" x14ac:dyDescent="0.25">
      <c r="A3349" s="167">
        <v>44774</v>
      </c>
      <c r="B3349" s="37" t="s">
        <v>282</v>
      </c>
      <c r="C3349" s="167" t="s">
        <v>224</v>
      </c>
      <c r="D3349" s="9">
        <v>44789</v>
      </c>
      <c r="E3349" t="s">
        <v>76</v>
      </c>
      <c r="F3349" t="s">
        <v>1677</v>
      </c>
      <c r="H3349" s="201">
        <v>26000</v>
      </c>
      <c r="I3349" s="170"/>
      <c r="J3349" s="170"/>
      <c r="K3349" s="168"/>
      <c r="L3349" s="170"/>
    </row>
    <row r="3350" spans="1:12" x14ac:dyDescent="0.25">
      <c r="A3350" s="167">
        <v>44774</v>
      </c>
      <c r="B3350" s="37" t="s">
        <v>282</v>
      </c>
      <c r="C3350" s="167" t="s">
        <v>224</v>
      </c>
      <c r="D3350" s="9">
        <v>44789</v>
      </c>
      <c r="E3350" t="s">
        <v>76</v>
      </c>
      <c r="F3350" t="s">
        <v>407</v>
      </c>
      <c r="H3350" s="201">
        <v>101000</v>
      </c>
      <c r="I3350" s="170"/>
      <c r="J3350" s="170"/>
      <c r="K3350" s="168"/>
      <c r="L3350" s="170"/>
    </row>
    <row r="3351" spans="1:12" x14ac:dyDescent="0.25">
      <c r="A3351" s="167">
        <v>44774</v>
      </c>
      <c r="B3351" s="37" t="s">
        <v>282</v>
      </c>
      <c r="C3351" s="167" t="s">
        <v>224</v>
      </c>
      <c r="D3351" s="9">
        <v>44789</v>
      </c>
      <c r="E3351" t="s">
        <v>76</v>
      </c>
      <c r="F3351" t="s">
        <v>1192</v>
      </c>
      <c r="H3351" s="201">
        <v>111000</v>
      </c>
      <c r="I3351" s="170"/>
      <c r="J3351" s="170"/>
      <c r="K3351" s="168"/>
      <c r="L3351" s="170"/>
    </row>
    <row r="3352" spans="1:12" x14ac:dyDescent="0.25">
      <c r="A3352" s="167">
        <v>44774</v>
      </c>
      <c r="B3352" s="37" t="s">
        <v>282</v>
      </c>
      <c r="C3352" s="167" t="s">
        <v>224</v>
      </c>
      <c r="D3352" s="9">
        <v>44789</v>
      </c>
      <c r="E3352" t="s">
        <v>76</v>
      </c>
      <c r="F3352" t="s">
        <v>206</v>
      </c>
      <c r="H3352" s="201">
        <v>118000</v>
      </c>
      <c r="I3352" s="170"/>
      <c r="J3352" s="170"/>
      <c r="K3352" s="168"/>
      <c r="L3352" s="170"/>
    </row>
    <row r="3353" spans="1:12" x14ac:dyDescent="0.25">
      <c r="A3353" s="167">
        <v>44774</v>
      </c>
      <c r="B3353" s="37" t="s">
        <v>282</v>
      </c>
      <c r="C3353" s="167" t="s">
        <v>224</v>
      </c>
      <c r="D3353" s="9">
        <v>44789</v>
      </c>
      <c r="E3353" t="s">
        <v>76</v>
      </c>
      <c r="F3353" t="s">
        <v>1251</v>
      </c>
      <c r="H3353" s="201">
        <v>124000</v>
      </c>
      <c r="I3353" s="170"/>
      <c r="J3353" s="170"/>
      <c r="K3353" s="168"/>
      <c r="L3353" s="170"/>
    </row>
    <row r="3354" spans="1:12" x14ac:dyDescent="0.25">
      <c r="A3354" s="167">
        <v>44774</v>
      </c>
      <c r="B3354" s="37" t="s">
        <v>282</v>
      </c>
      <c r="C3354" s="167" t="s">
        <v>224</v>
      </c>
      <c r="D3354" s="9">
        <v>44789</v>
      </c>
      <c r="E3354" t="s">
        <v>76</v>
      </c>
      <c r="F3354" t="s">
        <v>261</v>
      </c>
      <c r="H3354" s="201">
        <v>294000</v>
      </c>
      <c r="I3354" s="170"/>
      <c r="J3354" s="170"/>
      <c r="K3354" s="168"/>
      <c r="L3354" s="170"/>
    </row>
    <row r="3355" spans="1:12" x14ac:dyDescent="0.25">
      <c r="A3355" s="167">
        <v>44774</v>
      </c>
      <c r="B3355" s="37" t="s">
        <v>282</v>
      </c>
      <c r="C3355" s="167" t="s">
        <v>224</v>
      </c>
      <c r="D3355" s="9">
        <v>44790</v>
      </c>
      <c r="E3355" t="s">
        <v>76</v>
      </c>
      <c r="F3355" t="s">
        <v>381</v>
      </c>
      <c r="H3355" s="201">
        <v>274000</v>
      </c>
      <c r="I3355" s="170"/>
      <c r="J3355" s="170"/>
      <c r="K3355" s="168"/>
      <c r="L3355" s="170"/>
    </row>
    <row r="3356" spans="1:12" x14ac:dyDescent="0.25">
      <c r="A3356" s="167">
        <v>44774</v>
      </c>
      <c r="B3356" s="37" t="s">
        <v>282</v>
      </c>
      <c r="C3356" s="167" t="s">
        <v>224</v>
      </c>
      <c r="D3356" s="9">
        <v>44790</v>
      </c>
      <c r="E3356" t="s">
        <v>76</v>
      </c>
      <c r="F3356" t="s">
        <v>383</v>
      </c>
      <c r="H3356" s="201">
        <v>285006</v>
      </c>
      <c r="I3356" s="170"/>
      <c r="J3356" s="170"/>
      <c r="K3356" s="168"/>
      <c r="L3356" s="170"/>
    </row>
    <row r="3357" spans="1:12" x14ac:dyDescent="0.25">
      <c r="A3357" s="167">
        <v>44774</v>
      </c>
      <c r="B3357" s="37" t="s">
        <v>282</v>
      </c>
      <c r="C3357" s="167" t="s">
        <v>224</v>
      </c>
      <c r="D3357" s="9">
        <v>44791</v>
      </c>
      <c r="E3357" t="s">
        <v>76</v>
      </c>
      <c r="F3357" t="s">
        <v>313</v>
      </c>
      <c r="H3357" s="201">
        <v>95000</v>
      </c>
      <c r="I3357" s="170"/>
      <c r="J3357" s="170"/>
      <c r="K3357" s="168"/>
      <c r="L3357" s="170"/>
    </row>
    <row r="3358" spans="1:12" x14ac:dyDescent="0.25">
      <c r="A3358" s="167">
        <v>44774</v>
      </c>
      <c r="B3358" s="37" t="s">
        <v>282</v>
      </c>
      <c r="C3358" s="167" t="s">
        <v>224</v>
      </c>
      <c r="D3358" s="9">
        <v>44795</v>
      </c>
      <c r="E3358" t="s">
        <v>76</v>
      </c>
      <c r="F3358" t="s">
        <v>1422</v>
      </c>
      <c r="H3358" s="201">
        <v>23000</v>
      </c>
      <c r="I3358" s="170"/>
      <c r="J3358" s="170"/>
      <c r="K3358" s="168"/>
      <c r="L3358" s="170"/>
    </row>
    <row r="3359" spans="1:12" x14ac:dyDescent="0.25">
      <c r="A3359" s="167">
        <v>44774</v>
      </c>
      <c r="B3359" s="37" t="s">
        <v>282</v>
      </c>
      <c r="C3359" s="167" t="s">
        <v>224</v>
      </c>
      <c r="D3359" s="9">
        <v>44795</v>
      </c>
      <c r="E3359" t="s">
        <v>76</v>
      </c>
      <c r="F3359" t="s">
        <v>1431</v>
      </c>
      <c r="H3359" s="201">
        <v>26000</v>
      </c>
      <c r="I3359" s="170"/>
      <c r="J3359" s="170"/>
      <c r="K3359" s="168"/>
      <c r="L3359" s="170"/>
    </row>
    <row r="3360" spans="1:12" x14ac:dyDescent="0.25">
      <c r="A3360" s="167">
        <v>44774</v>
      </c>
      <c r="B3360" s="37" t="s">
        <v>282</v>
      </c>
      <c r="C3360" s="167" t="s">
        <v>224</v>
      </c>
      <c r="D3360" s="9">
        <v>44795</v>
      </c>
      <c r="E3360" t="s">
        <v>76</v>
      </c>
      <c r="F3360" t="s">
        <v>127</v>
      </c>
      <c r="H3360" s="201">
        <v>26113</v>
      </c>
      <c r="I3360" s="170"/>
      <c r="J3360" s="170"/>
      <c r="K3360" s="168"/>
      <c r="L3360" s="170"/>
    </row>
    <row r="3361" spans="1:12" x14ac:dyDescent="0.25">
      <c r="A3361" s="167">
        <v>44774</v>
      </c>
      <c r="B3361" s="37" t="s">
        <v>282</v>
      </c>
      <c r="C3361" s="167" t="s">
        <v>224</v>
      </c>
      <c r="D3361" s="9">
        <v>44796</v>
      </c>
      <c r="E3361" t="s">
        <v>76</v>
      </c>
      <c r="F3361" t="s">
        <v>18</v>
      </c>
      <c r="H3361" s="201">
        <v>26080</v>
      </c>
      <c r="I3361" s="170"/>
      <c r="J3361" s="170"/>
      <c r="K3361" s="168"/>
      <c r="L3361" s="170"/>
    </row>
    <row r="3362" spans="1:12" x14ac:dyDescent="0.25">
      <c r="A3362" s="167">
        <v>44774</v>
      </c>
      <c r="B3362" s="37" t="s">
        <v>282</v>
      </c>
      <c r="C3362" s="167" t="s">
        <v>224</v>
      </c>
      <c r="D3362" s="9">
        <v>44796</v>
      </c>
      <c r="E3362" t="s">
        <v>76</v>
      </c>
      <c r="F3362" t="s">
        <v>82</v>
      </c>
      <c r="H3362" s="201">
        <v>115000</v>
      </c>
      <c r="I3362" s="170"/>
      <c r="J3362" s="170"/>
      <c r="K3362" s="168"/>
      <c r="L3362" s="170"/>
    </row>
    <row r="3363" spans="1:12" x14ac:dyDescent="0.25">
      <c r="A3363" s="167">
        <v>44774</v>
      </c>
      <c r="B3363" s="37" t="s">
        <v>282</v>
      </c>
      <c r="C3363" s="167" t="s">
        <v>224</v>
      </c>
      <c r="D3363" s="9">
        <v>44797</v>
      </c>
      <c r="E3363" t="s">
        <v>76</v>
      </c>
      <c r="F3363" t="s">
        <v>1984</v>
      </c>
      <c r="H3363" s="201">
        <v>26000</v>
      </c>
      <c r="I3363" s="170"/>
      <c r="J3363" s="170"/>
      <c r="K3363" s="168"/>
      <c r="L3363" s="170"/>
    </row>
    <row r="3364" spans="1:12" x14ac:dyDescent="0.25">
      <c r="A3364" s="167">
        <v>44774</v>
      </c>
      <c r="B3364" s="37" t="s">
        <v>282</v>
      </c>
      <c r="C3364" s="167" t="s">
        <v>224</v>
      </c>
      <c r="D3364" s="9">
        <v>44797</v>
      </c>
      <c r="E3364" t="s">
        <v>76</v>
      </c>
      <c r="F3364" t="s">
        <v>1985</v>
      </c>
      <c r="H3364" s="201">
        <v>26000</v>
      </c>
      <c r="I3364" s="170"/>
      <c r="J3364" s="170"/>
      <c r="K3364" s="168"/>
      <c r="L3364" s="170"/>
    </row>
    <row r="3365" spans="1:12" x14ac:dyDescent="0.25">
      <c r="A3365" s="167">
        <v>44774</v>
      </c>
      <c r="B3365" s="37" t="s">
        <v>282</v>
      </c>
      <c r="C3365" s="167" t="s">
        <v>224</v>
      </c>
      <c r="D3365" s="9">
        <v>44797</v>
      </c>
      <c r="E3365" t="s">
        <v>76</v>
      </c>
      <c r="F3365" t="s">
        <v>1986</v>
      </c>
      <c r="H3365" s="201">
        <v>26000</v>
      </c>
      <c r="I3365" s="170"/>
      <c r="J3365" s="170"/>
      <c r="K3365" s="168"/>
      <c r="L3365" s="170"/>
    </row>
    <row r="3366" spans="1:12" x14ac:dyDescent="0.25">
      <c r="A3366" s="167">
        <v>44774</v>
      </c>
      <c r="B3366" s="37" t="s">
        <v>282</v>
      </c>
      <c r="C3366" s="167" t="s">
        <v>224</v>
      </c>
      <c r="D3366" s="9">
        <v>44797</v>
      </c>
      <c r="E3366" t="s">
        <v>76</v>
      </c>
      <c r="F3366" t="s">
        <v>1204</v>
      </c>
      <c r="H3366" s="201">
        <v>26000</v>
      </c>
      <c r="I3366" s="170"/>
      <c r="J3366" s="170"/>
      <c r="K3366" s="168"/>
      <c r="L3366" s="170"/>
    </row>
    <row r="3367" spans="1:12" x14ac:dyDescent="0.25">
      <c r="A3367" s="167">
        <v>44774</v>
      </c>
      <c r="B3367" s="37" t="s">
        <v>282</v>
      </c>
      <c r="C3367" s="167" t="s">
        <v>224</v>
      </c>
      <c r="D3367" s="9">
        <v>44797</v>
      </c>
      <c r="E3367" t="s">
        <v>239</v>
      </c>
      <c r="F3367" t="s">
        <v>1987</v>
      </c>
      <c r="H3367" s="201">
        <v>26000</v>
      </c>
      <c r="I3367" s="170"/>
      <c r="J3367" s="170"/>
      <c r="K3367" s="168"/>
      <c r="L3367" s="170"/>
    </row>
    <row r="3368" spans="1:12" x14ac:dyDescent="0.25">
      <c r="A3368" s="167">
        <v>44774</v>
      </c>
      <c r="B3368" s="37" t="s">
        <v>282</v>
      </c>
      <c r="C3368" s="167" t="s">
        <v>224</v>
      </c>
      <c r="D3368" s="9">
        <v>44797</v>
      </c>
      <c r="E3368" t="s">
        <v>76</v>
      </c>
      <c r="F3368" t="s">
        <v>1446</v>
      </c>
      <c r="H3368" s="201">
        <v>26102</v>
      </c>
      <c r="I3368" s="170"/>
      <c r="J3368" s="170"/>
      <c r="K3368" s="168"/>
      <c r="L3368" s="170"/>
    </row>
    <row r="3369" spans="1:12" x14ac:dyDescent="0.25">
      <c r="A3369" s="167">
        <v>44774</v>
      </c>
      <c r="B3369" s="37" t="s">
        <v>282</v>
      </c>
      <c r="C3369" s="167" t="s">
        <v>224</v>
      </c>
      <c r="D3369" s="9">
        <v>44797</v>
      </c>
      <c r="E3369" t="s">
        <v>76</v>
      </c>
      <c r="F3369" t="s">
        <v>21</v>
      </c>
      <c r="H3369" s="201">
        <v>26109</v>
      </c>
      <c r="I3369" s="170"/>
      <c r="J3369" s="170"/>
      <c r="K3369" s="168"/>
      <c r="L3369" s="170"/>
    </row>
    <row r="3370" spans="1:12" x14ac:dyDescent="0.25">
      <c r="A3370" s="167">
        <v>44774</v>
      </c>
      <c r="B3370" s="37" t="s">
        <v>282</v>
      </c>
      <c r="C3370" s="167" t="s">
        <v>224</v>
      </c>
      <c r="D3370" s="9">
        <v>44798</v>
      </c>
      <c r="E3370" t="s">
        <v>76</v>
      </c>
      <c r="F3370" t="s">
        <v>93</v>
      </c>
      <c r="H3370" s="201">
        <v>26000</v>
      </c>
      <c r="I3370" s="170"/>
      <c r="J3370" s="170"/>
      <c r="K3370" s="168"/>
      <c r="L3370" s="170"/>
    </row>
    <row r="3371" spans="1:12" x14ac:dyDescent="0.25">
      <c r="A3371" s="167">
        <v>44774</v>
      </c>
      <c r="B3371" s="37" t="s">
        <v>282</v>
      </c>
      <c r="C3371" s="167" t="s">
        <v>224</v>
      </c>
      <c r="D3371" s="9">
        <v>44802</v>
      </c>
      <c r="E3371" t="s">
        <v>76</v>
      </c>
      <c r="F3371" t="s">
        <v>11</v>
      </c>
      <c r="H3371" s="201">
        <v>26000</v>
      </c>
      <c r="I3371" s="170"/>
      <c r="J3371" s="170"/>
      <c r="K3371" s="168"/>
      <c r="L3371" s="170"/>
    </row>
    <row r="3372" spans="1:12" x14ac:dyDescent="0.25">
      <c r="A3372" s="167">
        <v>44774</v>
      </c>
      <c r="B3372" s="37" t="s">
        <v>282</v>
      </c>
      <c r="C3372" s="167" t="s">
        <v>224</v>
      </c>
      <c r="D3372" s="9">
        <v>44802</v>
      </c>
      <c r="E3372" t="s">
        <v>76</v>
      </c>
      <c r="F3372" t="s">
        <v>198</v>
      </c>
      <c r="H3372" s="201">
        <v>26000</v>
      </c>
      <c r="I3372" s="170"/>
      <c r="J3372" s="170"/>
      <c r="K3372" s="168"/>
      <c r="L3372" s="170"/>
    </row>
    <row r="3373" spans="1:12" x14ac:dyDescent="0.25">
      <c r="A3373" s="167">
        <v>44774</v>
      </c>
      <c r="B3373" s="37" t="s">
        <v>282</v>
      </c>
      <c r="C3373" s="167" t="s">
        <v>224</v>
      </c>
      <c r="D3373" s="9">
        <v>44802</v>
      </c>
      <c r="E3373" t="s">
        <v>76</v>
      </c>
      <c r="F3373" t="s">
        <v>17</v>
      </c>
      <c r="H3373" s="201">
        <v>26000</v>
      </c>
      <c r="I3373" s="170"/>
      <c r="J3373" s="170"/>
      <c r="K3373" s="168"/>
      <c r="L3373" s="170"/>
    </row>
    <row r="3374" spans="1:12" x14ac:dyDescent="0.25">
      <c r="A3374" s="167">
        <v>44774</v>
      </c>
      <c r="B3374" s="37" t="s">
        <v>282</v>
      </c>
      <c r="C3374" s="167" t="s">
        <v>224</v>
      </c>
      <c r="D3374" s="9">
        <v>44802</v>
      </c>
      <c r="E3374" t="s">
        <v>76</v>
      </c>
      <c r="F3374" t="s">
        <v>1956</v>
      </c>
      <c r="H3374" s="201">
        <v>26000</v>
      </c>
      <c r="I3374" s="170"/>
      <c r="J3374" s="170"/>
      <c r="K3374" s="168"/>
      <c r="L3374" s="170"/>
    </row>
    <row r="3375" spans="1:12" x14ac:dyDescent="0.25">
      <c r="A3375" s="167">
        <v>44774</v>
      </c>
      <c r="B3375" s="37" t="s">
        <v>282</v>
      </c>
      <c r="C3375" s="167" t="s">
        <v>224</v>
      </c>
      <c r="D3375" s="9">
        <v>44803</v>
      </c>
      <c r="E3375" t="s">
        <v>76</v>
      </c>
      <c r="F3375" t="s">
        <v>11</v>
      </c>
      <c r="H3375" s="201">
        <v>4000</v>
      </c>
      <c r="I3375" s="170"/>
      <c r="J3375" s="170"/>
      <c r="K3375" s="168"/>
      <c r="L3375" s="170"/>
    </row>
    <row r="3376" spans="1:12" x14ac:dyDescent="0.25">
      <c r="A3376" s="167">
        <v>44774</v>
      </c>
      <c r="B3376" s="37" t="s">
        <v>282</v>
      </c>
      <c r="C3376" s="167" t="s">
        <v>224</v>
      </c>
      <c r="D3376" s="9">
        <v>44803</v>
      </c>
      <c r="E3376" t="s">
        <v>76</v>
      </c>
      <c r="F3376" t="s">
        <v>1718</v>
      </c>
      <c r="H3376" s="201">
        <v>26000</v>
      </c>
      <c r="I3376" s="170"/>
      <c r="J3376" s="170"/>
      <c r="K3376" s="168"/>
      <c r="L3376" s="170"/>
    </row>
    <row r="3377" spans="1:12" x14ac:dyDescent="0.25">
      <c r="A3377" s="167">
        <v>44774</v>
      </c>
      <c r="B3377" s="37" t="s">
        <v>282</v>
      </c>
      <c r="C3377" s="167" t="s">
        <v>224</v>
      </c>
      <c r="D3377" s="9">
        <v>44803</v>
      </c>
      <c r="E3377" t="s">
        <v>76</v>
      </c>
      <c r="F3377" t="s">
        <v>417</v>
      </c>
      <c r="H3377" s="201">
        <v>26000</v>
      </c>
      <c r="I3377" s="170"/>
      <c r="J3377" s="170"/>
      <c r="K3377" s="168"/>
      <c r="L3377" s="170"/>
    </row>
    <row r="3378" spans="1:12" x14ac:dyDescent="0.25">
      <c r="A3378" s="167">
        <v>44774</v>
      </c>
      <c r="B3378" s="37" t="s">
        <v>282</v>
      </c>
      <c r="C3378" s="167" t="s">
        <v>224</v>
      </c>
      <c r="D3378" s="9">
        <v>44804</v>
      </c>
      <c r="E3378" t="s">
        <v>76</v>
      </c>
      <c r="F3378" t="s">
        <v>9</v>
      </c>
      <c r="H3378" s="201">
        <v>26000</v>
      </c>
      <c r="I3378" s="170"/>
      <c r="J3378" s="170"/>
      <c r="K3378" s="168"/>
      <c r="L3378" s="170"/>
    </row>
    <row r="3379" spans="1:12" x14ac:dyDescent="0.25">
      <c r="A3379" s="167">
        <v>44774</v>
      </c>
      <c r="B3379" s="37" t="s">
        <v>282</v>
      </c>
      <c r="C3379" s="167" t="s">
        <v>224</v>
      </c>
      <c r="D3379" s="9">
        <v>44804</v>
      </c>
      <c r="E3379" t="s">
        <v>76</v>
      </c>
      <c r="F3379" t="s">
        <v>131</v>
      </c>
      <c r="H3379" s="201">
        <v>26000</v>
      </c>
      <c r="I3379" s="170"/>
      <c r="J3379" s="170"/>
      <c r="K3379" s="168"/>
      <c r="L3379" s="170"/>
    </row>
    <row r="3380" spans="1:12" x14ac:dyDescent="0.25">
      <c r="A3380" s="167">
        <v>44774</v>
      </c>
      <c r="B3380" s="37" t="s">
        <v>282</v>
      </c>
      <c r="C3380" s="167" t="s">
        <v>224</v>
      </c>
      <c r="D3380" s="9">
        <v>44804</v>
      </c>
      <c r="E3380" t="s">
        <v>76</v>
      </c>
      <c r="F3380" t="s">
        <v>430</v>
      </c>
      <c r="H3380" s="201">
        <v>26000</v>
      </c>
      <c r="I3380" s="170"/>
      <c r="J3380" s="170"/>
      <c r="K3380" s="168"/>
      <c r="L3380" s="170"/>
    </row>
    <row r="3381" spans="1:12" x14ac:dyDescent="0.25">
      <c r="A3381" s="167">
        <v>44774</v>
      </c>
      <c r="B3381" s="37" t="s">
        <v>282</v>
      </c>
      <c r="C3381" s="167" t="s">
        <v>224</v>
      </c>
      <c r="D3381" s="9">
        <v>44804</v>
      </c>
      <c r="E3381" t="s">
        <v>76</v>
      </c>
      <c r="F3381" t="s">
        <v>14</v>
      </c>
      <c r="H3381" s="201">
        <v>26000</v>
      </c>
      <c r="I3381" s="170"/>
      <c r="J3381" s="170"/>
      <c r="K3381" s="168"/>
      <c r="L3381" s="170"/>
    </row>
    <row r="3382" spans="1:12" x14ac:dyDescent="0.25">
      <c r="A3382" s="167">
        <v>44774</v>
      </c>
      <c r="B3382" s="37" t="s">
        <v>282</v>
      </c>
      <c r="C3382" s="167" t="s">
        <v>224</v>
      </c>
      <c r="D3382" s="9">
        <v>44804</v>
      </c>
      <c r="E3382" t="s">
        <v>76</v>
      </c>
      <c r="F3382" t="s">
        <v>1988</v>
      </c>
      <c r="H3382" s="201">
        <v>45340</v>
      </c>
      <c r="I3382" s="170"/>
      <c r="J3382" s="170"/>
      <c r="K3382" s="168"/>
      <c r="L3382" s="170"/>
    </row>
    <row r="3383" spans="1:12" x14ac:dyDescent="0.25">
      <c r="A3383" s="217">
        <v>44774</v>
      </c>
      <c r="B3383" s="37" t="s">
        <v>282</v>
      </c>
      <c r="C3383" s="217" t="s">
        <v>224</v>
      </c>
      <c r="D3383" s="219">
        <v>44804</v>
      </c>
      <c r="E3383" s="218" t="s">
        <v>76</v>
      </c>
      <c r="F3383" s="218" t="s">
        <v>313</v>
      </c>
      <c r="G3383" s="218"/>
      <c r="H3383" s="225">
        <v>52000</v>
      </c>
      <c r="I3383" s="229"/>
      <c r="J3383" s="229"/>
      <c r="K3383" s="218"/>
      <c r="L3383" s="229"/>
    </row>
    <row r="3384" spans="1:12" x14ac:dyDescent="0.25">
      <c r="A3384" s="167">
        <v>44805</v>
      </c>
      <c r="B3384" s="37" t="s">
        <v>282</v>
      </c>
      <c r="C3384" s="167" t="s">
        <v>224</v>
      </c>
      <c r="D3384" s="9">
        <v>44805</v>
      </c>
      <c r="E3384" t="s">
        <v>76</v>
      </c>
      <c r="F3384" t="s">
        <v>464</v>
      </c>
      <c r="H3384" s="201">
        <v>26000</v>
      </c>
      <c r="I3384" s="170"/>
      <c r="J3384" s="170"/>
      <c r="K3384" s="168"/>
      <c r="L3384" s="170"/>
    </row>
    <row r="3385" spans="1:12" x14ac:dyDescent="0.25">
      <c r="A3385" s="167">
        <v>44805</v>
      </c>
      <c r="B3385" s="37" t="s">
        <v>282</v>
      </c>
      <c r="C3385" s="167" t="s">
        <v>224</v>
      </c>
      <c r="D3385" s="9">
        <v>44805</v>
      </c>
      <c r="E3385" t="s">
        <v>76</v>
      </c>
      <c r="F3385" t="s">
        <v>80</v>
      </c>
      <c r="H3385" s="201">
        <v>26000</v>
      </c>
      <c r="I3385" s="170"/>
      <c r="J3385" s="170"/>
      <c r="K3385" s="168"/>
      <c r="L3385" s="170"/>
    </row>
    <row r="3386" spans="1:12" x14ac:dyDescent="0.25">
      <c r="A3386" s="167">
        <v>44805</v>
      </c>
      <c r="B3386" s="37" t="s">
        <v>282</v>
      </c>
      <c r="C3386" s="167" t="s">
        <v>224</v>
      </c>
      <c r="D3386" s="9">
        <v>44805</v>
      </c>
      <c r="E3386" t="s">
        <v>76</v>
      </c>
      <c r="F3386" t="s">
        <v>1989</v>
      </c>
      <c r="H3386" s="201">
        <v>26000</v>
      </c>
      <c r="I3386" s="170"/>
      <c r="J3386" s="170"/>
      <c r="K3386" s="168"/>
      <c r="L3386" s="170"/>
    </row>
    <row r="3387" spans="1:12" x14ac:dyDescent="0.25">
      <c r="A3387" s="167">
        <v>44805</v>
      </c>
      <c r="B3387" s="37" t="s">
        <v>282</v>
      </c>
      <c r="C3387" s="167" t="s">
        <v>224</v>
      </c>
      <c r="D3387" s="9">
        <v>44806</v>
      </c>
      <c r="E3387" t="s">
        <v>76</v>
      </c>
      <c r="F3387" t="s">
        <v>1462</v>
      </c>
      <c r="H3387" s="201">
        <v>26000</v>
      </c>
      <c r="I3387" s="170"/>
      <c r="J3387" s="170"/>
      <c r="K3387" s="168"/>
      <c r="L3387" s="170"/>
    </row>
    <row r="3388" spans="1:12" x14ac:dyDescent="0.25">
      <c r="A3388" s="167">
        <v>44805</v>
      </c>
      <c r="B3388" s="37" t="s">
        <v>282</v>
      </c>
      <c r="C3388" s="167" t="s">
        <v>224</v>
      </c>
      <c r="D3388" s="9">
        <v>44806</v>
      </c>
      <c r="E3388" t="s">
        <v>239</v>
      </c>
      <c r="F3388" t="s">
        <v>77</v>
      </c>
      <c r="H3388" s="201">
        <v>55000</v>
      </c>
      <c r="I3388" s="170"/>
      <c r="J3388" s="170"/>
      <c r="K3388" s="168"/>
      <c r="L3388" s="170"/>
    </row>
    <row r="3389" spans="1:12" x14ac:dyDescent="0.25">
      <c r="A3389" s="167">
        <v>44805</v>
      </c>
      <c r="B3389" s="37" t="s">
        <v>282</v>
      </c>
      <c r="C3389" s="167" t="s">
        <v>224</v>
      </c>
      <c r="D3389" s="9">
        <v>44809</v>
      </c>
      <c r="E3389" t="s">
        <v>76</v>
      </c>
      <c r="F3389" t="s">
        <v>384</v>
      </c>
      <c r="H3389" s="201">
        <v>26000</v>
      </c>
      <c r="I3389" s="170"/>
      <c r="J3389" s="170"/>
      <c r="K3389" s="168"/>
      <c r="L3389" s="170"/>
    </row>
    <row r="3390" spans="1:12" x14ac:dyDescent="0.25">
      <c r="A3390" s="167">
        <v>44805</v>
      </c>
      <c r="B3390" s="37" t="s">
        <v>282</v>
      </c>
      <c r="C3390" s="167" t="s">
        <v>224</v>
      </c>
      <c r="D3390" s="9">
        <v>44809</v>
      </c>
      <c r="E3390" t="s">
        <v>76</v>
      </c>
      <c r="F3390" t="s">
        <v>874</v>
      </c>
      <c r="H3390" s="201">
        <v>26000</v>
      </c>
      <c r="I3390" s="170"/>
      <c r="J3390" s="170"/>
      <c r="K3390" s="168"/>
      <c r="L3390" s="170"/>
    </row>
    <row r="3391" spans="1:12" x14ac:dyDescent="0.25">
      <c r="A3391" s="167">
        <v>44805</v>
      </c>
      <c r="B3391" s="37" t="s">
        <v>282</v>
      </c>
      <c r="C3391" s="167" t="s">
        <v>224</v>
      </c>
      <c r="D3391" s="9">
        <v>44810</v>
      </c>
      <c r="E3391" t="s">
        <v>76</v>
      </c>
      <c r="F3391" t="s">
        <v>1990</v>
      </c>
      <c r="H3391" s="201">
        <v>26000</v>
      </c>
      <c r="I3391" s="170"/>
      <c r="J3391" s="170"/>
      <c r="K3391" s="168"/>
      <c r="L3391" s="170"/>
    </row>
    <row r="3392" spans="1:12" x14ac:dyDescent="0.25">
      <c r="A3392" s="167">
        <v>44805</v>
      </c>
      <c r="B3392" s="37" t="s">
        <v>282</v>
      </c>
      <c r="C3392" s="167" t="s">
        <v>224</v>
      </c>
      <c r="D3392" s="9">
        <v>44810</v>
      </c>
      <c r="E3392" t="s">
        <v>76</v>
      </c>
      <c r="F3392" t="s">
        <v>1413</v>
      </c>
      <c r="H3392" s="201">
        <v>26000</v>
      </c>
      <c r="I3392" s="170"/>
      <c r="J3392" s="170"/>
      <c r="K3392" s="168"/>
      <c r="L3392" s="170"/>
    </row>
    <row r="3393" spans="1:12" x14ac:dyDescent="0.25">
      <c r="A3393" s="167">
        <v>44805</v>
      </c>
      <c r="B3393" s="37" t="s">
        <v>282</v>
      </c>
      <c r="C3393" s="167" t="s">
        <v>224</v>
      </c>
      <c r="D3393" s="9">
        <v>44810</v>
      </c>
      <c r="E3393" t="s">
        <v>76</v>
      </c>
      <c r="F3393" t="s">
        <v>1991</v>
      </c>
      <c r="H3393" s="201">
        <v>26000</v>
      </c>
      <c r="I3393" s="170"/>
      <c r="J3393" s="170"/>
      <c r="K3393" s="168"/>
      <c r="L3393" s="170"/>
    </row>
    <row r="3394" spans="1:12" x14ac:dyDescent="0.25">
      <c r="A3394" s="167">
        <v>44805</v>
      </c>
      <c r="B3394" s="37" t="s">
        <v>282</v>
      </c>
      <c r="C3394" s="167" t="s">
        <v>224</v>
      </c>
      <c r="D3394" s="9">
        <v>44810</v>
      </c>
      <c r="E3394" t="s">
        <v>76</v>
      </c>
      <c r="F3394" t="s">
        <v>1992</v>
      </c>
      <c r="H3394" s="201">
        <v>26000</v>
      </c>
      <c r="I3394" s="170"/>
      <c r="J3394" s="170"/>
      <c r="K3394" s="168"/>
      <c r="L3394" s="170"/>
    </row>
    <row r="3395" spans="1:12" x14ac:dyDescent="0.25">
      <c r="A3395" s="167">
        <v>44805</v>
      </c>
      <c r="B3395" s="37" t="s">
        <v>282</v>
      </c>
      <c r="C3395" s="167" t="s">
        <v>224</v>
      </c>
      <c r="D3395" s="9">
        <v>44810</v>
      </c>
      <c r="E3395" t="s">
        <v>76</v>
      </c>
      <c r="F3395" t="s">
        <v>1993</v>
      </c>
      <c r="H3395" s="201">
        <v>26000</v>
      </c>
      <c r="I3395" s="170"/>
      <c r="J3395" s="170"/>
      <c r="K3395" s="168"/>
      <c r="L3395" s="170"/>
    </row>
    <row r="3396" spans="1:12" x14ac:dyDescent="0.25">
      <c r="A3396" s="167">
        <v>44805</v>
      </c>
      <c r="B3396" s="37" t="s">
        <v>282</v>
      </c>
      <c r="C3396" s="167" t="s">
        <v>224</v>
      </c>
      <c r="D3396" s="9">
        <v>44810</v>
      </c>
      <c r="E3396" t="s">
        <v>76</v>
      </c>
      <c r="F3396" t="s">
        <v>413</v>
      </c>
      <c r="H3396" s="201">
        <v>78000</v>
      </c>
      <c r="I3396" s="170"/>
      <c r="J3396" s="170"/>
      <c r="K3396" s="168"/>
      <c r="L3396" s="170"/>
    </row>
    <row r="3397" spans="1:12" x14ac:dyDescent="0.25">
      <c r="A3397" s="167">
        <v>44805</v>
      </c>
      <c r="B3397" s="37" t="s">
        <v>282</v>
      </c>
      <c r="C3397" s="167" t="s">
        <v>224</v>
      </c>
      <c r="D3397" s="9">
        <v>44810</v>
      </c>
      <c r="E3397" t="s">
        <v>76</v>
      </c>
      <c r="F3397" t="s">
        <v>140</v>
      </c>
      <c r="H3397" s="201">
        <v>78096</v>
      </c>
      <c r="I3397" s="170"/>
      <c r="J3397" s="170"/>
      <c r="K3397" s="168"/>
      <c r="L3397" s="170"/>
    </row>
    <row r="3398" spans="1:12" x14ac:dyDescent="0.25">
      <c r="A3398" s="167">
        <v>44805</v>
      </c>
      <c r="B3398" s="37" t="s">
        <v>282</v>
      </c>
      <c r="C3398" s="167" t="s">
        <v>224</v>
      </c>
      <c r="D3398" s="9">
        <v>44811</v>
      </c>
      <c r="E3398" t="s">
        <v>239</v>
      </c>
      <c r="F3398" t="s">
        <v>132</v>
      </c>
      <c r="H3398" s="201">
        <v>26100</v>
      </c>
      <c r="I3398" s="170"/>
      <c r="J3398" s="170"/>
      <c r="K3398" s="168"/>
      <c r="L3398" s="170"/>
    </row>
    <row r="3399" spans="1:12" x14ac:dyDescent="0.25">
      <c r="A3399" s="167">
        <v>44805</v>
      </c>
      <c r="B3399" s="37" t="s">
        <v>282</v>
      </c>
      <c r="C3399" s="167" t="s">
        <v>224</v>
      </c>
      <c r="D3399" s="9">
        <v>44812</v>
      </c>
      <c r="E3399" t="s">
        <v>76</v>
      </c>
      <c r="F3399" t="s">
        <v>1085</v>
      </c>
      <c r="H3399" s="201">
        <v>26000</v>
      </c>
      <c r="I3399" s="170"/>
      <c r="J3399" s="170"/>
      <c r="K3399" s="168"/>
      <c r="L3399" s="170"/>
    </row>
    <row r="3400" spans="1:12" x14ac:dyDescent="0.25">
      <c r="A3400" s="167">
        <v>44805</v>
      </c>
      <c r="B3400" s="37" t="s">
        <v>282</v>
      </c>
      <c r="C3400" s="167" t="s">
        <v>224</v>
      </c>
      <c r="D3400" s="9">
        <v>44813</v>
      </c>
      <c r="E3400" t="s">
        <v>76</v>
      </c>
      <c r="F3400" t="s">
        <v>410</v>
      </c>
      <c r="H3400" s="201">
        <v>100000</v>
      </c>
      <c r="I3400" s="170"/>
      <c r="J3400" s="170"/>
      <c r="K3400" s="168"/>
      <c r="L3400" s="170"/>
    </row>
    <row r="3401" spans="1:12" x14ac:dyDescent="0.25">
      <c r="A3401" s="167">
        <v>44805</v>
      </c>
      <c r="B3401" s="37" t="s">
        <v>282</v>
      </c>
      <c r="C3401" s="167" t="s">
        <v>224</v>
      </c>
      <c r="D3401" s="9">
        <v>44816</v>
      </c>
      <c r="E3401" t="s">
        <v>76</v>
      </c>
      <c r="F3401" t="s">
        <v>1677</v>
      </c>
      <c r="H3401" s="201">
        <v>26000</v>
      </c>
      <c r="I3401" s="170"/>
      <c r="J3401" s="170"/>
      <c r="K3401" s="168"/>
      <c r="L3401" s="170"/>
    </row>
    <row r="3402" spans="1:12" x14ac:dyDescent="0.25">
      <c r="A3402" s="167">
        <v>44805</v>
      </c>
      <c r="B3402" s="37" t="s">
        <v>282</v>
      </c>
      <c r="C3402" s="167" t="s">
        <v>224</v>
      </c>
      <c r="D3402" s="9">
        <v>44816</v>
      </c>
      <c r="E3402" t="s">
        <v>76</v>
      </c>
      <c r="F3402" t="s">
        <v>1994</v>
      </c>
      <c r="H3402" s="201">
        <v>52000</v>
      </c>
      <c r="I3402" s="170"/>
      <c r="J3402" s="170"/>
      <c r="K3402" s="168"/>
      <c r="L3402" s="170"/>
    </row>
    <row r="3403" spans="1:12" x14ac:dyDescent="0.25">
      <c r="A3403" s="167">
        <v>44805</v>
      </c>
      <c r="B3403" s="37" t="s">
        <v>282</v>
      </c>
      <c r="C3403" s="167" t="s">
        <v>224</v>
      </c>
      <c r="D3403" s="9">
        <v>44824</v>
      </c>
      <c r="E3403" t="s">
        <v>76</v>
      </c>
      <c r="F3403" t="s">
        <v>1422</v>
      </c>
      <c r="H3403" s="201">
        <v>23000</v>
      </c>
      <c r="I3403" s="170"/>
      <c r="J3403" s="170"/>
      <c r="K3403" s="168"/>
      <c r="L3403" s="170"/>
    </row>
    <row r="3404" spans="1:12" x14ac:dyDescent="0.25">
      <c r="A3404" s="167">
        <v>44805</v>
      </c>
      <c r="B3404" s="37" t="s">
        <v>282</v>
      </c>
      <c r="C3404" s="167" t="s">
        <v>224</v>
      </c>
      <c r="D3404" s="9">
        <v>44824</v>
      </c>
      <c r="E3404" t="s">
        <v>76</v>
      </c>
      <c r="F3404" t="s">
        <v>6</v>
      </c>
      <c r="H3404" s="201">
        <v>26000</v>
      </c>
      <c r="I3404" s="170"/>
      <c r="J3404" s="170"/>
      <c r="K3404" s="168"/>
      <c r="L3404" s="170"/>
    </row>
    <row r="3405" spans="1:12" x14ac:dyDescent="0.25">
      <c r="A3405" s="167">
        <v>44805</v>
      </c>
      <c r="B3405" s="37" t="s">
        <v>282</v>
      </c>
      <c r="C3405" s="167" t="s">
        <v>224</v>
      </c>
      <c r="D3405" s="9">
        <v>44824</v>
      </c>
      <c r="E3405" t="s">
        <v>76</v>
      </c>
      <c r="F3405" t="s">
        <v>127</v>
      </c>
      <c r="H3405" s="201">
        <v>26113</v>
      </c>
      <c r="I3405" s="170"/>
      <c r="J3405" s="170"/>
      <c r="K3405" s="168"/>
      <c r="L3405" s="170"/>
    </row>
    <row r="3406" spans="1:12" x14ac:dyDescent="0.25">
      <c r="A3406" s="167">
        <v>44805</v>
      </c>
      <c r="B3406" s="37" t="s">
        <v>282</v>
      </c>
      <c r="C3406" s="167" t="s">
        <v>224</v>
      </c>
      <c r="D3406" s="9">
        <v>44824</v>
      </c>
      <c r="E3406" t="s">
        <v>76</v>
      </c>
      <c r="F3406" t="s">
        <v>410</v>
      </c>
      <c r="H3406" s="201">
        <v>100000</v>
      </c>
      <c r="I3406" s="170"/>
      <c r="J3406" s="170"/>
      <c r="K3406" s="168"/>
      <c r="L3406" s="170"/>
    </row>
    <row r="3407" spans="1:12" x14ac:dyDescent="0.25">
      <c r="A3407" s="167">
        <v>44805</v>
      </c>
      <c r="B3407" s="37" t="s">
        <v>282</v>
      </c>
      <c r="C3407" s="167" t="s">
        <v>224</v>
      </c>
      <c r="D3407" s="9">
        <v>44825</v>
      </c>
      <c r="E3407" t="s">
        <v>76</v>
      </c>
      <c r="F3407" t="s">
        <v>24</v>
      </c>
      <c r="H3407" s="201">
        <v>208000</v>
      </c>
      <c r="I3407" s="170"/>
      <c r="J3407" s="170"/>
      <c r="K3407" s="168"/>
      <c r="L3407" s="170"/>
    </row>
    <row r="3408" spans="1:12" x14ac:dyDescent="0.25">
      <c r="A3408" s="167">
        <v>44805</v>
      </c>
      <c r="B3408" s="37" t="s">
        <v>282</v>
      </c>
      <c r="C3408" s="167" t="s">
        <v>224</v>
      </c>
      <c r="D3408" s="9">
        <v>44826</v>
      </c>
      <c r="E3408" t="s">
        <v>76</v>
      </c>
      <c r="F3408" t="s">
        <v>1696</v>
      </c>
      <c r="H3408" s="201">
        <v>26000</v>
      </c>
      <c r="I3408" s="170"/>
      <c r="J3408" s="170"/>
      <c r="K3408" s="168"/>
      <c r="L3408" s="170"/>
    </row>
    <row r="3409" spans="1:12" x14ac:dyDescent="0.25">
      <c r="A3409" s="167">
        <v>44805</v>
      </c>
      <c r="B3409" s="37" t="s">
        <v>282</v>
      </c>
      <c r="C3409" s="167" t="s">
        <v>224</v>
      </c>
      <c r="D3409" s="9">
        <v>44826</v>
      </c>
      <c r="E3409" t="s">
        <v>76</v>
      </c>
      <c r="F3409" t="s">
        <v>1446</v>
      </c>
      <c r="H3409" s="201">
        <v>26102</v>
      </c>
      <c r="I3409" s="170"/>
      <c r="J3409" s="170"/>
      <c r="K3409" s="168"/>
      <c r="L3409" s="170"/>
    </row>
    <row r="3410" spans="1:12" x14ac:dyDescent="0.25">
      <c r="A3410" s="167">
        <v>44805</v>
      </c>
      <c r="B3410" s="37" t="s">
        <v>282</v>
      </c>
      <c r="C3410" s="167" t="s">
        <v>224</v>
      </c>
      <c r="D3410" s="9">
        <v>44826</v>
      </c>
      <c r="E3410" t="s">
        <v>239</v>
      </c>
      <c r="F3410" t="s">
        <v>637</v>
      </c>
      <c r="H3410" s="201">
        <v>138000</v>
      </c>
      <c r="I3410" s="170"/>
      <c r="J3410" s="170"/>
      <c r="K3410" s="168"/>
      <c r="L3410" s="170"/>
    </row>
    <row r="3411" spans="1:12" x14ac:dyDescent="0.25">
      <c r="A3411" s="167">
        <v>44805</v>
      </c>
      <c r="B3411" s="37" t="s">
        <v>282</v>
      </c>
      <c r="C3411" s="167" t="s">
        <v>224</v>
      </c>
      <c r="D3411" s="9">
        <v>44827</v>
      </c>
      <c r="E3411" t="s">
        <v>76</v>
      </c>
      <c r="F3411" t="s">
        <v>1995</v>
      </c>
      <c r="H3411" s="201">
        <v>26000</v>
      </c>
      <c r="I3411" s="170"/>
      <c r="J3411" s="170"/>
      <c r="K3411" s="168"/>
      <c r="L3411" s="170"/>
    </row>
    <row r="3412" spans="1:12" x14ac:dyDescent="0.25">
      <c r="A3412" s="167">
        <v>44805</v>
      </c>
      <c r="B3412" s="37" t="s">
        <v>282</v>
      </c>
      <c r="C3412" s="167" t="s">
        <v>224</v>
      </c>
      <c r="D3412" s="9">
        <v>44827</v>
      </c>
      <c r="E3412" t="s">
        <v>76</v>
      </c>
      <c r="F3412" t="s">
        <v>1696</v>
      </c>
      <c r="H3412" s="201">
        <v>26000</v>
      </c>
      <c r="I3412" s="170"/>
      <c r="J3412" s="170"/>
      <c r="K3412" s="168"/>
      <c r="L3412" s="170"/>
    </row>
    <row r="3413" spans="1:12" x14ac:dyDescent="0.25">
      <c r="A3413" s="167">
        <v>44805</v>
      </c>
      <c r="B3413" s="37" t="s">
        <v>282</v>
      </c>
      <c r="C3413" s="167" t="s">
        <v>224</v>
      </c>
      <c r="D3413" s="9">
        <v>44827</v>
      </c>
      <c r="E3413" t="s">
        <v>76</v>
      </c>
      <c r="F3413" t="s">
        <v>18</v>
      </c>
      <c r="H3413" s="201">
        <v>26080</v>
      </c>
      <c r="I3413" s="170"/>
      <c r="J3413" s="170"/>
      <c r="K3413" s="168"/>
      <c r="L3413" s="170"/>
    </row>
    <row r="3414" spans="1:12" x14ac:dyDescent="0.25">
      <c r="A3414" s="167">
        <v>44805</v>
      </c>
      <c r="B3414" s="37" t="s">
        <v>282</v>
      </c>
      <c r="C3414" s="167" t="s">
        <v>224</v>
      </c>
      <c r="D3414" s="9">
        <v>44830</v>
      </c>
      <c r="E3414" t="s">
        <v>76</v>
      </c>
      <c r="F3414" t="s">
        <v>407</v>
      </c>
      <c r="H3414" s="201">
        <v>26000</v>
      </c>
      <c r="I3414" s="170"/>
      <c r="J3414" s="170"/>
      <c r="K3414" s="168"/>
      <c r="L3414" s="170"/>
    </row>
    <row r="3415" spans="1:12" x14ac:dyDescent="0.25">
      <c r="A3415" s="167">
        <v>44805</v>
      </c>
      <c r="B3415" s="37" t="s">
        <v>282</v>
      </c>
      <c r="C3415" s="167" t="s">
        <v>224</v>
      </c>
      <c r="D3415" s="9">
        <v>44830</v>
      </c>
      <c r="E3415" t="s">
        <v>76</v>
      </c>
      <c r="F3415" t="s">
        <v>21</v>
      </c>
      <c r="H3415" s="201">
        <v>26109</v>
      </c>
      <c r="I3415" s="170"/>
      <c r="J3415" s="170"/>
      <c r="K3415" s="168"/>
      <c r="L3415" s="170"/>
    </row>
    <row r="3416" spans="1:12" x14ac:dyDescent="0.25">
      <c r="A3416" s="167">
        <v>44805</v>
      </c>
      <c r="B3416" s="37" t="s">
        <v>282</v>
      </c>
      <c r="C3416" s="167" t="s">
        <v>224</v>
      </c>
      <c r="D3416" s="9">
        <v>44831</v>
      </c>
      <c r="E3416" t="s">
        <v>76</v>
      </c>
      <c r="F3416" t="s">
        <v>17</v>
      </c>
      <c r="H3416" s="201">
        <v>26000</v>
      </c>
      <c r="I3416" s="170"/>
      <c r="J3416" s="170"/>
      <c r="K3416" s="168"/>
      <c r="L3416" s="170"/>
    </row>
    <row r="3417" spans="1:12" x14ac:dyDescent="0.25">
      <c r="A3417" s="167">
        <v>44805</v>
      </c>
      <c r="B3417" s="37" t="s">
        <v>282</v>
      </c>
      <c r="C3417" s="167" t="s">
        <v>224</v>
      </c>
      <c r="D3417" s="9">
        <v>44831</v>
      </c>
      <c r="E3417" t="s">
        <v>76</v>
      </c>
      <c r="F3417" t="s">
        <v>1956</v>
      </c>
      <c r="H3417" s="201">
        <v>26000</v>
      </c>
      <c r="I3417" s="170"/>
      <c r="J3417" s="170"/>
      <c r="K3417" s="168"/>
      <c r="L3417" s="170"/>
    </row>
    <row r="3418" spans="1:12" x14ac:dyDescent="0.25">
      <c r="A3418" s="167">
        <v>44805</v>
      </c>
      <c r="B3418" s="37" t="s">
        <v>282</v>
      </c>
      <c r="C3418" s="167" t="s">
        <v>224</v>
      </c>
      <c r="D3418" s="9">
        <v>44831</v>
      </c>
      <c r="E3418" t="s">
        <v>239</v>
      </c>
      <c r="F3418" t="s">
        <v>19</v>
      </c>
      <c r="H3418" s="201">
        <v>26000</v>
      </c>
      <c r="I3418" s="170"/>
      <c r="J3418" s="170"/>
      <c r="K3418" s="168"/>
      <c r="L3418" s="170"/>
    </row>
    <row r="3419" spans="1:12" x14ac:dyDescent="0.25">
      <c r="A3419" s="167">
        <v>44805</v>
      </c>
      <c r="B3419" s="37" t="s">
        <v>282</v>
      </c>
      <c r="C3419" s="167" t="s">
        <v>224</v>
      </c>
      <c r="D3419" s="9">
        <v>44831</v>
      </c>
      <c r="E3419" t="s">
        <v>76</v>
      </c>
      <c r="F3419" t="s">
        <v>1996</v>
      </c>
      <c r="H3419" s="201">
        <v>864759</v>
      </c>
      <c r="I3419" s="170"/>
      <c r="J3419" s="170"/>
      <c r="K3419" s="168"/>
      <c r="L3419" s="170"/>
    </row>
    <row r="3420" spans="1:12" x14ac:dyDescent="0.25">
      <c r="A3420" s="167">
        <v>44805</v>
      </c>
      <c r="B3420" s="37" t="s">
        <v>282</v>
      </c>
      <c r="C3420" s="167" t="s">
        <v>224</v>
      </c>
      <c r="D3420" s="9">
        <v>44831</v>
      </c>
      <c r="E3420" t="s">
        <v>76</v>
      </c>
      <c r="F3420" t="s">
        <v>1996</v>
      </c>
      <c r="H3420" s="201">
        <v>3819144</v>
      </c>
      <c r="I3420" s="170"/>
      <c r="J3420" s="170"/>
      <c r="K3420" s="168"/>
      <c r="L3420" s="170"/>
    </row>
    <row r="3421" spans="1:12" x14ac:dyDescent="0.25">
      <c r="A3421" s="167">
        <v>44805</v>
      </c>
      <c r="B3421" s="37" t="s">
        <v>282</v>
      </c>
      <c r="C3421" s="167" t="s">
        <v>224</v>
      </c>
      <c r="D3421" s="9">
        <v>44832</v>
      </c>
      <c r="E3421" t="s">
        <v>76</v>
      </c>
      <c r="F3421" t="s">
        <v>93</v>
      </c>
      <c r="H3421" s="201">
        <v>27000</v>
      </c>
      <c r="I3421" s="170"/>
      <c r="J3421" s="170"/>
      <c r="K3421" s="168"/>
      <c r="L3421" s="170"/>
    </row>
    <row r="3422" spans="1:12" x14ac:dyDescent="0.25">
      <c r="A3422" s="167">
        <v>44805</v>
      </c>
      <c r="B3422" s="37" t="s">
        <v>282</v>
      </c>
      <c r="C3422" s="167" t="s">
        <v>224</v>
      </c>
      <c r="D3422" s="9">
        <v>44832</v>
      </c>
      <c r="E3422" t="s">
        <v>76</v>
      </c>
      <c r="F3422" t="s">
        <v>86</v>
      </c>
      <c r="H3422" s="201">
        <v>49000</v>
      </c>
      <c r="I3422" s="170"/>
      <c r="J3422" s="170"/>
      <c r="K3422" s="168"/>
      <c r="L3422" s="170"/>
    </row>
    <row r="3423" spans="1:12" x14ac:dyDescent="0.25">
      <c r="A3423" s="167">
        <v>44805</v>
      </c>
      <c r="B3423" s="37" t="s">
        <v>282</v>
      </c>
      <c r="C3423" s="167" t="s">
        <v>224</v>
      </c>
      <c r="D3423" s="9">
        <v>44833</v>
      </c>
      <c r="E3423" t="s">
        <v>76</v>
      </c>
      <c r="F3423" t="s">
        <v>417</v>
      </c>
      <c r="H3423" s="201">
        <v>26000</v>
      </c>
      <c r="I3423" s="170"/>
      <c r="J3423" s="170"/>
      <c r="K3423" s="168"/>
      <c r="L3423" s="170"/>
    </row>
    <row r="3424" spans="1:12" x14ac:dyDescent="0.25">
      <c r="A3424" s="167">
        <v>44805</v>
      </c>
      <c r="B3424" s="37" t="s">
        <v>282</v>
      </c>
      <c r="C3424" s="167" t="s">
        <v>224</v>
      </c>
      <c r="D3424" s="9">
        <v>44833</v>
      </c>
      <c r="E3424" t="s">
        <v>76</v>
      </c>
      <c r="F3424" t="s">
        <v>9</v>
      </c>
      <c r="H3424" s="201">
        <v>26000</v>
      </c>
      <c r="I3424" s="170"/>
      <c r="J3424" s="170"/>
      <c r="K3424" s="168"/>
      <c r="L3424" s="170"/>
    </row>
    <row r="3425" spans="1:12" x14ac:dyDescent="0.25">
      <c r="A3425" s="167">
        <v>44805</v>
      </c>
      <c r="B3425" s="37" t="s">
        <v>282</v>
      </c>
      <c r="C3425" s="167" t="s">
        <v>224</v>
      </c>
      <c r="D3425" s="9">
        <v>44833</v>
      </c>
      <c r="E3425" t="s">
        <v>76</v>
      </c>
      <c r="F3425" t="s">
        <v>131</v>
      </c>
      <c r="H3425" s="201">
        <v>26000</v>
      </c>
      <c r="I3425" s="170"/>
      <c r="J3425" s="170"/>
      <c r="K3425" s="168"/>
      <c r="L3425" s="170"/>
    </row>
    <row r="3426" spans="1:12" x14ac:dyDescent="0.25">
      <c r="A3426" s="167">
        <v>44805</v>
      </c>
      <c r="B3426" s="37" t="s">
        <v>282</v>
      </c>
      <c r="C3426" s="167" t="s">
        <v>224</v>
      </c>
      <c r="D3426" s="9">
        <v>44833</v>
      </c>
      <c r="E3426" t="s">
        <v>76</v>
      </c>
      <c r="F3426" t="s">
        <v>206</v>
      </c>
      <c r="H3426" s="201">
        <v>26000</v>
      </c>
      <c r="I3426" s="170"/>
      <c r="J3426" s="170"/>
      <c r="K3426" s="168"/>
      <c r="L3426" s="170"/>
    </row>
    <row r="3427" spans="1:12" x14ac:dyDescent="0.25">
      <c r="A3427" s="167">
        <v>44805</v>
      </c>
      <c r="B3427" s="37" t="s">
        <v>282</v>
      </c>
      <c r="C3427" s="167" t="s">
        <v>224</v>
      </c>
      <c r="D3427" s="9">
        <v>44834</v>
      </c>
      <c r="F3427" t="s">
        <v>313</v>
      </c>
      <c r="H3427" s="201">
        <v>26000</v>
      </c>
      <c r="I3427" s="170"/>
      <c r="J3427" s="170"/>
      <c r="K3427" s="168"/>
      <c r="L3427" s="170"/>
    </row>
    <row r="3428" spans="1:12" x14ac:dyDescent="0.25">
      <c r="A3428" s="167">
        <v>44805</v>
      </c>
      <c r="B3428" s="37" t="s">
        <v>282</v>
      </c>
      <c r="C3428" s="167" t="s">
        <v>224</v>
      </c>
      <c r="D3428" s="9">
        <v>44834</v>
      </c>
      <c r="F3428" t="s">
        <v>430</v>
      </c>
      <c r="H3428" s="201">
        <v>26000</v>
      </c>
      <c r="I3428" s="170"/>
      <c r="J3428" s="170"/>
      <c r="K3428" s="168"/>
      <c r="L3428" s="170"/>
    </row>
    <row r="3429" spans="1:12" x14ac:dyDescent="0.25">
      <c r="A3429" s="167">
        <v>44805</v>
      </c>
      <c r="B3429" s="37" t="s">
        <v>282</v>
      </c>
      <c r="C3429" s="167" t="s">
        <v>224</v>
      </c>
      <c r="D3429" s="9">
        <v>44834</v>
      </c>
      <c r="F3429" t="s">
        <v>14</v>
      </c>
      <c r="H3429" s="201">
        <v>26000</v>
      </c>
      <c r="I3429" s="170"/>
      <c r="J3429" s="170"/>
      <c r="K3429" s="168"/>
      <c r="L3429" s="170"/>
    </row>
    <row r="3430" spans="1:12" x14ac:dyDescent="0.25">
      <c r="A3430" s="167">
        <v>44805</v>
      </c>
      <c r="B3430" s="37" t="s">
        <v>282</v>
      </c>
      <c r="C3430" s="167" t="s">
        <v>224</v>
      </c>
      <c r="D3430" s="9">
        <v>44834</v>
      </c>
      <c r="F3430" t="s">
        <v>1413</v>
      </c>
      <c r="H3430" s="201">
        <v>26000</v>
      </c>
      <c r="I3430" s="170"/>
      <c r="J3430" s="170"/>
      <c r="K3430" s="168"/>
      <c r="L3430" s="170"/>
    </row>
    <row r="3431" spans="1:12" x14ac:dyDescent="0.25">
      <c r="A3431" s="217">
        <v>44805</v>
      </c>
      <c r="B3431" s="37" t="s">
        <v>282</v>
      </c>
      <c r="C3431" s="217" t="s">
        <v>224</v>
      </c>
      <c r="D3431" s="219">
        <v>44834</v>
      </c>
      <c r="E3431" s="218"/>
      <c r="F3431" s="218" t="s">
        <v>410</v>
      </c>
      <c r="G3431" s="218"/>
      <c r="H3431" s="225">
        <v>50000</v>
      </c>
      <c r="I3431" s="229"/>
      <c r="J3431" s="229"/>
      <c r="K3431" s="218"/>
      <c r="L3431" s="229"/>
    </row>
    <row r="3432" spans="1:12" x14ac:dyDescent="0.25">
      <c r="A3432" s="167">
        <v>44835</v>
      </c>
      <c r="B3432" s="37" t="s">
        <v>282</v>
      </c>
      <c r="C3432" s="167" t="s">
        <v>224</v>
      </c>
      <c r="D3432" s="9">
        <v>44837</v>
      </c>
      <c r="E3432" t="s">
        <v>76</v>
      </c>
      <c r="F3432" t="s">
        <v>1997</v>
      </c>
      <c r="H3432" s="201">
        <v>3752</v>
      </c>
      <c r="I3432" s="170"/>
      <c r="J3432" s="170"/>
      <c r="K3432" s="168"/>
      <c r="L3432" s="170"/>
    </row>
    <row r="3433" spans="1:12" x14ac:dyDescent="0.25">
      <c r="A3433" s="167">
        <v>44835</v>
      </c>
      <c r="B3433" s="37" t="s">
        <v>282</v>
      </c>
      <c r="C3433" s="167" t="s">
        <v>224</v>
      </c>
      <c r="D3433" s="9">
        <v>44837</v>
      </c>
      <c r="E3433" t="s">
        <v>76</v>
      </c>
      <c r="F3433" t="s">
        <v>1413</v>
      </c>
      <c r="H3433" s="201">
        <v>10000</v>
      </c>
      <c r="I3433" s="170"/>
      <c r="J3433" s="170"/>
      <c r="K3433" s="168"/>
      <c r="L3433" s="170"/>
    </row>
    <row r="3434" spans="1:12" x14ac:dyDescent="0.25">
      <c r="A3434" s="167">
        <v>44835</v>
      </c>
      <c r="B3434" s="37" t="s">
        <v>282</v>
      </c>
      <c r="C3434" s="167" t="s">
        <v>224</v>
      </c>
      <c r="D3434" s="9">
        <v>44837</v>
      </c>
      <c r="E3434" t="s">
        <v>76</v>
      </c>
      <c r="F3434" t="s">
        <v>256</v>
      </c>
      <c r="H3434" s="201">
        <v>26000</v>
      </c>
      <c r="I3434" s="170"/>
      <c r="J3434" s="170"/>
      <c r="K3434" s="168"/>
      <c r="L3434" s="170"/>
    </row>
    <row r="3435" spans="1:12" x14ac:dyDescent="0.25">
      <c r="A3435" s="167">
        <v>44835</v>
      </c>
      <c r="B3435" s="37" t="s">
        <v>282</v>
      </c>
      <c r="C3435" s="167" t="s">
        <v>224</v>
      </c>
      <c r="D3435" s="9">
        <v>44837</v>
      </c>
      <c r="E3435" t="s">
        <v>76</v>
      </c>
      <c r="F3435" t="s">
        <v>1964</v>
      </c>
      <c r="H3435" s="201">
        <v>26000</v>
      </c>
      <c r="I3435" s="170"/>
      <c r="J3435" s="170"/>
      <c r="K3435" s="168"/>
      <c r="L3435" s="170"/>
    </row>
    <row r="3436" spans="1:12" x14ac:dyDescent="0.25">
      <c r="A3436" s="167">
        <v>44835</v>
      </c>
      <c r="B3436" s="37" t="s">
        <v>282</v>
      </c>
      <c r="C3436" s="167" t="s">
        <v>224</v>
      </c>
      <c r="D3436" s="9">
        <v>44837</v>
      </c>
      <c r="E3436" t="s">
        <v>76</v>
      </c>
      <c r="F3436" t="s">
        <v>80</v>
      </c>
      <c r="H3436" s="201">
        <v>26000</v>
      </c>
      <c r="I3436" s="170"/>
      <c r="J3436" s="170"/>
      <c r="K3436" s="168"/>
      <c r="L3436" s="170"/>
    </row>
    <row r="3437" spans="1:12" x14ac:dyDescent="0.25">
      <c r="A3437" s="167">
        <v>44835</v>
      </c>
      <c r="B3437" s="37" t="s">
        <v>282</v>
      </c>
      <c r="C3437" s="167" t="s">
        <v>224</v>
      </c>
      <c r="D3437" s="9">
        <v>44837</v>
      </c>
      <c r="E3437" t="s">
        <v>76</v>
      </c>
      <c r="F3437" t="s">
        <v>1462</v>
      </c>
      <c r="H3437" s="201">
        <v>26000</v>
      </c>
      <c r="I3437" s="170"/>
      <c r="J3437" s="170"/>
      <c r="K3437" s="168"/>
      <c r="L3437" s="170"/>
    </row>
    <row r="3438" spans="1:12" x14ac:dyDescent="0.25">
      <c r="A3438" s="167">
        <v>44835</v>
      </c>
      <c r="B3438" s="37" t="s">
        <v>282</v>
      </c>
      <c r="C3438" s="167" t="s">
        <v>224</v>
      </c>
      <c r="D3438" s="9">
        <v>44837</v>
      </c>
      <c r="E3438" t="s">
        <v>76</v>
      </c>
      <c r="F3438" t="s">
        <v>198</v>
      </c>
      <c r="H3438" s="201">
        <v>26000</v>
      </c>
      <c r="I3438" s="170"/>
      <c r="J3438" s="170"/>
      <c r="K3438" s="168"/>
      <c r="L3438" s="170"/>
    </row>
    <row r="3439" spans="1:12" x14ac:dyDescent="0.25">
      <c r="A3439" s="167">
        <v>44835</v>
      </c>
      <c r="B3439" s="37" t="s">
        <v>282</v>
      </c>
      <c r="C3439" s="167" t="s">
        <v>224</v>
      </c>
      <c r="D3439" s="9">
        <v>44839</v>
      </c>
      <c r="E3439" t="s">
        <v>76</v>
      </c>
      <c r="F3439" t="s">
        <v>874</v>
      </c>
      <c r="H3439" s="201">
        <v>26000</v>
      </c>
      <c r="I3439" s="170"/>
      <c r="J3439" s="170"/>
      <c r="K3439" s="168"/>
      <c r="L3439" s="170"/>
    </row>
    <row r="3440" spans="1:12" x14ac:dyDescent="0.25">
      <c r="A3440" s="167">
        <v>44835</v>
      </c>
      <c r="B3440" s="37" t="s">
        <v>282</v>
      </c>
      <c r="C3440" s="167" t="s">
        <v>224</v>
      </c>
      <c r="D3440" s="9">
        <v>44840</v>
      </c>
      <c r="E3440" t="s">
        <v>76</v>
      </c>
      <c r="F3440" t="s">
        <v>1998</v>
      </c>
      <c r="H3440" s="201">
        <v>10000</v>
      </c>
      <c r="I3440" s="170"/>
      <c r="J3440" s="170"/>
      <c r="K3440" s="168"/>
      <c r="L3440" s="170"/>
    </row>
    <row r="3441" spans="1:12" x14ac:dyDescent="0.25">
      <c r="A3441" s="167">
        <v>44835</v>
      </c>
      <c r="B3441" s="37" t="s">
        <v>282</v>
      </c>
      <c r="C3441" s="167" t="s">
        <v>224</v>
      </c>
      <c r="D3441" s="9">
        <v>44840</v>
      </c>
      <c r="E3441" t="s">
        <v>76</v>
      </c>
      <c r="F3441" t="s">
        <v>384</v>
      </c>
      <c r="H3441" s="201">
        <v>26000</v>
      </c>
      <c r="I3441" s="170"/>
      <c r="J3441" s="170"/>
      <c r="K3441" s="168"/>
      <c r="L3441" s="170"/>
    </row>
    <row r="3442" spans="1:12" x14ac:dyDescent="0.25">
      <c r="A3442" s="167">
        <v>44835</v>
      </c>
      <c r="B3442" s="37" t="s">
        <v>282</v>
      </c>
      <c r="C3442" s="167" t="s">
        <v>224</v>
      </c>
      <c r="D3442" s="9">
        <v>44840</v>
      </c>
      <c r="E3442" t="s">
        <v>76</v>
      </c>
      <c r="F3442" t="s">
        <v>1085</v>
      </c>
      <c r="H3442" s="201">
        <v>26000</v>
      </c>
      <c r="I3442" s="170"/>
      <c r="J3442" s="170"/>
      <c r="K3442" s="168"/>
      <c r="L3442" s="170"/>
    </row>
    <row r="3443" spans="1:12" x14ac:dyDescent="0.25">
      <c r="A3443" s="167">
        <v>44835</v>
      </c>
      <c r="B3443" s="37" t="s">
        <v>282</v>
      </c>
      <c r="C3443" s="167" t="s">
        <v>224</v>
      </c>
      <c r="D3443" s="9">
        <v>44840</v>
      </c>
      <c r="E3443" t="s">
        <v>76</v>
      </c>
      <c r="F3443" t="s">
        <v>408</v>
      </c>
      <c r="H3443" s="201">
        <v>52000</v>
      </c>
      <c r="I3443" s="170"/>
      <c r="J3443" s="170"/>
      <c r="K3443" s="168"/>
      <c r="L3443" s="170"/>
    </row>
    <row r="3444" spans="1:12" x14ac:dyDescent="0.25">
      <c r="A3444" s="167">
        <v>44835</v>
      </c>
      <c r="B3444" s="37" t="s">
        <v>282</v>
      </c>
      <c r="C3444" s="167" t="s">
        <v>224</v>
      </c>
      <c r="D3444" s="9">
        <v>44845</v>
      </c>
      <c r="E3444" t="s">
        <v>76</v>
      </c>
      <c r="F3444" t="s">
        <v>1718</v>
      </c>
      <c r="H3444" s="201">
        <v>26000</v>
      </c>
      <c r="I3444" s="170"/>
      <c r="J3444" s="170"/>
      <c r="K3444" s="168"/>
      <c r="L3444" s="170"/>
    </row>
    <row r="3445" spans="1:12" x14ac:dyDescent="0.25">
      <c r="A3445" s="167">
        <v>44835</v>
      </c>
      <c r="B3445" s="37" t="s">
        <v>282</v>
      </c>
      <c r="C3445" s="167" t="s">
        <v>224</v>
      </c>
      <c r="D3445" s="9">
        <v>44845</v>
      </c>
      <c r="E3445" t="s">
        <v>76</v>
      </c>
      <c r="F3445" t="s">
        <v>1251</v>
      </c>
      <c r="H3445" s="201">
        <v>52000</v>
      </c>
      <c r="I3445" s="170"/>
      <c r="J3445" s="170"/>
      <c r="K3445" s="168"/>
      <c r="L3445" s="170"/>
    </row>
    <row r="3446" spans="1:12" x14ac:dyDescent="0.25">
      <c r="A3446" s="167">
        <v>44835</v>
      </c>
      <c r="B3446" s="37" t="s">
        <v>282</v>
      </c>
      <c r="C3446" s="167" t="s">
        <v>224</v>
      </c>
      <c r="D3446" s="9">
        <v>44845</v>
      </c>
      <c r="E3446" t="s">
        <v>76</v>
      </c>
      <c r="F3446" t="s">
        <v>89</v>
      </c>
      <c r="H3446" s="201">
        <v>138051</v>
      </c>
      <c r="I3446" s="170"/>
      <c r="J3446" s="170"/>
      <c r="K3446" s="168"/>
      <c r="L3446" s="170"/>
    </row>
    <row r="3447" spans="1:12" x14ac:dyDescent="0.25">
      <c r="A3447" s="167">
        <v>44835</v>
      </c>
      <c r="B3447" s="37" t="s">
        <v>282</v>
      </c>
      <c r="C3447" s="167" t="s">
        <v>224</v>
      </c>
      <c r="D3447" s="9">
        <v>44846</v>
      </c>
      <c r="E3447" t="s">
        <v>76</v>
      </c>
      <c r="F3447" t="s">
        <v>1696</v>
      </c>
      <c r="H3447" s="201">
        <v>26000</v>
      </c>
      <c r="I3447" s="170"/>
      <c r="J3447" s="170"/>
      <c r="K3447" s="168"/>
      <c r="L3447" s="170"/>
    </row>
    <row r="3448" spans="1:12" x14ac:dyDescent="0.25">
      <c r="A3448" s="167">
        <v>44835</v>
      </c>
      <c r="B3448" s="37" t="s">
        <v>282</v>
      </c>
      <c r="C3448" s="167" t="s">
        <v>224</v>
      </c>
      <c r="D3448" s="9">
        <v>44846</v>
      </c>
      <c r="E3448" t="s">
        <v>76</v>
      </c>
      <c r="F3448" t="s">
        <v>132</v>
      </c>
      <c r="H3448" s="201">
        <v>26100</v>
      </c>
      <c r="I3448" s="170"/>
      <c r="J3448" s="170"/>
      <c r="K3448" s="168"/>
      <c r="L3448" s="170"/>
    </row>
    <row r="3449" spans="1:12" x14ac:dyDescent="0.25">
      <c r="A3449" s="167">
        <v>44835</v>
      </c>
      <c r="B3449" s="37" t="s">
        <v>282</v>
      </c>
      <c r="C3449" s="167" t="s">
        <v>224</v>
      </c>
      <c r="D3449" s="9">
        <v>44847</v>
      </c>
      <c r="E3449" t="s">
        <v>76</v>
      </c>
      <c r="F3449" t="s">
        <v>1697</v>
      </c>
      <c r="H3449" s="201">
        <v>78000</v>
      </c>
      <c r="I3449" s="170"/>
      <c r="J3449" s="170"/>
      <c r="K3449" s="168"/>
      <c r="L3449" s="170"/>
    </row>
    <row r="3450" spans="1:12" x14ac:dyDescent="0.25">
      <c r="A3450" s="167">
        <v>44835</v>
      </c>
      <c r="B3450" s="37" t="s">
        <v>282</v>
      </c>
      <c r="C3450" s="167" t="s">
        <v>224</v>
      </c>
      <c r="D3450" s="9">
        <v>44848</v>
      </c>
      <c r="E3450" t="s">
        <v>76</v>
      </c>
      <c r="F3450" t="s">
        <v>4</v>
      </c>
      <c r="H3450" s="201">
        <v>26000</v>
      </c>
      <c r="I3450" s="170"/>
      <c r="J3450" s="170"/>
      <c r="K3450" s="168"/>
      <c r="L3450" s="170"/>
    </row>
    <row r="3451" spans="1:12" x14ac:dyDescent="0.25">
      <c r="A3451" s="167">
        <v>44835</v>
      </c>
      <c r="B3451" s="37" t="s">
        <v>282</v>
      </c>
      <c r="C3451" s="167" t="s">
        <v>224</v>
      </c>
      <c r="D3451" s="9">
        <v>44848</v>
      </c>
      <c r="E3451" t="s">
        <v>76</v>
      </c>
      <c r="F3451" t="s">
        <v>87</v>
      </c>
      <c r="H3451" s="201">
        <v>55000</v>
      </c>
      <c r="I3451" s="170"/>
      <c r="J3451" s="170"/>
      <c r="K3451" s="168"/>
      <c r="L3451" s="170"/>
    </row>
    <row r="3452" spans="1:12" x14ac:dyDescent="0.25">
      <c r="A3452" s="167">
        <v>44835</v>
      </c>
      <c r="B3452" s="37" t="s">
        <v>282</v>
      </c>
      <c r="C3452" s="167" t="s">
        <v>224</v>
      </c>
      <c r="D3452" s="9">
        <v>44848</v>
      </c>
      <c r="E3452" t="s">
        <v>76</v>
      </c>
      <c r="F3452" t="s">
        <v>410</v>
      </c>
      <c r="H3452" s="201">
        <v>200000</v>
      </c>
      <c r="I3452" s="170"/>
      <c r="J3452" s="170"/>
      <c r="K3452" s="168"/>
      <c r="L3452" s="170"/>
    </row>
    <row r="3453" spans="1:12" x14ac:dyDescent="0.25">
      <c r="A3453" s="167">
        <v>44835</v>
      </c>
      <c r="B3453" s="37" t="s">
        <v>282</v>
      </c>
      <c r="C3453" s="167" t="s">
        <v>224</v>
      </c>
      <c r="D3453" s="9">
        <v>44851</v>
      </c>
      <c r="E3453" t="s">
        <v>76</v>
      </c>
      <c r="F3453" t="s">
        <v>1677</v>
      </c>
      <c r="H3453" s="201">
        <v>26000</v>
      </c>
      <c r="I3453" s="170"/>
      <c r="J3453" s="170"/>
      <c r="K3453" s="168"/>
      <c r="L3453" s="170"/>
    </row>
    <row r="3454" spans="1:12" x14ac:dyDescent="0.25">
      <c r="A3454" s="167">
        <v>44835</v>
      </c>
      <c r="B3454" s="37" t="s">
        <v>282</v>
      </c>
      <c r="C3454" s="167" t="s">
        <v>224</v>
      </c>
      <c r="D3454" s="9">
        <v>44851</v>
      </c>
      <c r="E3454" t="s">
        <v>76</v>
      </c>
      <c r="F3454" t="s">
        <v>82</v>
      </c>
      <c r="H3454" s="201">
        <v>78000</v>
      </c>
      <c r="I3454" s="170"/>
      <c r="J3454" s="170"/>
      <c r="K3454" s="168"/>
      <c r="L3454" s="170"/>
    </row>
    <row r="3455" spans="1:12" x14ac:dyDescent="0.25">
      <c r="A3455" s="167">
        <v>44835</v>
      </c>
      <c r="B3455" s="37" t="s">
        <v>282</v>
      </c>
      <c r="C3455" s="167" t="s">
        <v>224</v>
      </c>
      <c r="D3455" s="9">
        <v>44851</v>
      </c>
      <c r="E3455" t="s">
        <v>76</v>
      </c>
      <c r="F3455" t="s">
        <v>1205</v>
      </c>
      <c r="H3455" s="201">
        <v>234000</v>
      </c>
      <c r="I3455" s="170"/>
      <c r="J3455" s="170"/>
      <c r="K3455" s="168"/>
      <c r="L3455" s="170"/>
    </row>
    <row r="3456" spans="1:12" x14ac:dyDescent="0.25">
      <c r="A3456" s="167">
        <v>44835</v>
      </c>
      <c r="B3456" s="37" t="s">
        <v>282</v>
      </c>
      <c r="C3456" s="167" t="s">
        <v>224</v>
      </c>
      <c r="D3456" s="9">
        <v>44853</v>
      </c>
      <c r="E3456" t="s">
        <v>76</v>
      </c>
      <c r="F3456" t="s">
        <v>142</v>
      </c>
      <c r="H3456" s="201">
        <v>107114</v>
      </c>
      <c r="I3456" s="170"/>
      <c r="J3456" s="170"/>
      <c r="K3456" s="168"/>
      <c r="L3456" s="170"/>
    </row>
    <row r="3457" spans="1:12" x14ac:dyDescent="0.25">
      <c r="A3457" s="167">
        <v>44835</v>
      </c>
      <c r="B3457" s="37" t="s">
        <v>282</v>
      </c>
      <c r="C3457" s="167" t="s">
        <v>224</v>
      </c>
      <c r="D3457" s="9">
        <v>44854</v>
      </c>
      <c r="E3457" t="s">
        <v>76</v>
      </c>
      <c r="F3457" t="s">
        <v>127</v>
      </c>
      <c r="H3457" s="201">
        <v>3000</v>
      </c>
      <c r="I3457" s="170"/>
      <c r="J3457" s="170"/>
      <c r="K3457" s="168"/>
      <c r="L3457" s="170"/>
    </row>
    <row r="3458" spans="1:12" x14ac:dyDescent="0.25">
      <c r="A3458" s="167">
        <v>44835</v>
      </c>
      <c r="B3458" s="37" t="s">
        <v>282</v>
      </c>
      <c r="C3458" s="167" t="s">
        <v>224</v>
      </c>
      <c r="D3458" s="9">
        <v>44854</v>
      </c>
      <c r="E3458" t="s">
        <v>76</v>
      </c>
      <c r="F3458" t="s">
        <v>1422</v>
      </c>
      <c r="H3458" s="201">
        <v>23000</v>
      </c>
      <c r="I3458" s="170"/>
      <c r="J3458" s="170"/>
      <c r="K3458" s="168"/>
      <c r="L3458" s="170"/>
    </row>
    <row r="3459" spans="1:12" x14ac:dyDescent="0.25">
      <c r="A3459" s="167">
        <v>44835</v>
      </c>
      <c r="B3459" s="37" t="s">
        <v>282</v>
      </c>
      <c r="C3459" s="167" t="s">
        <v>224</v>
      </c>
      <c r="D3459" s="9">
        <v>44854</v>
      </c>
      <c r="E3459" t="s">
        <v>76</v>
      </c>
      <c r="F3459" t="s">
        <v>127</v>
      </c>
      <c r="H3459" s="201">
        <v>23113</v>
      </c>
      <c r="I3459" s="170"/>
      <c r="J3459" s="170"/>
      <c r="K3459" s="168"/>
      <c r="L3459" s="170"/>
    </row>
    <row r="3460" spans="1:12" x14ac:dyDescent="0.25">
      <c r="A3460" s="167">
        <v>44835</v>
      </c>
      <c r="B3460" s="37" t="s">
        <v>282</v>
      </c>
      <c r="C3460" s="167" t="s">
        <v>224</v>
      </c>
      <c r="D3460" s="9">
        <v>44854</v>
      </c>
      <c r="E3460" t="s">
        <v>76</v>
      </c>
      <c r="F3460" t="s">
        <v>410</v>
      </c>
      <c r="H3460" s="201">
        <v>50000</v>
      </c>
      <c r="I3460" s="170"/>
      <c r="J3460" s="170"/>
      <c r="K3460" s="168"/>
      <c r="L3460" s="170"/>
    </row>
    <row r="3461" spans="1:12" x14ac:dyDescent="0.25">
      <c r="A3461" s="167">
        <v>44835</v>
      </c>
      <c r="B3461" s="37" t="s">
        <v>282</v>
      </c>
      <c r="C3461" s="167" t="s">
        <v>224</v>
      </c>
      <c r="D3461" s="9">
        <v>44854</v>
      </c>
      <c r="E3461" t="s">
        <v>76</v>
      </c>
      <c r="F3461" t="s">
        <v>410</v>
      </c>
      <c r="H3461" s="201">
        <v>55000</v>
      </c>
      <c r="I3461" s="170"/>
      <c r="J3461" s="170"/>
      <c r="K3461" s="168"/>
      <c r="L3461" s="170"/>
    </row>
    <row r="3462" spans="1:12" x14ac:dyDescent="0.25">
      <c r="A3462" s="167">
        <v>44835</v>
      </c>
      <c r="B3462" s="37" t="s">
        <v>282</v>
      </c>
      <c r="C3462" s="167" t="s">
        <v>224</v>
      </c>
      <c r="D3462" s="9">
        <v>44855</v>
      </c>
      <c r="E3462" t="s">
        <v>76</v>
      </c>
      <c r="F3462" t="s">
        <v>6</v>
      </c>
      <c r="H3462" s="201">
        <v>26000</v>
      </c>
      <c r="I3462" s="170"/>
      <c r="J3462" s="170"/>
      <c r="K3462" s="168"/>
      <c r="L3462" s="170"/>
    </row>
    <row r="3463" spans="1:12" x14ac:dyDescent="0.25">
      <c r="A3463" s="167">
        <v>44835</v>
      </c>
      <c r="B3463" s="37" t="s">
        <v>282</v>
      </c>
      <c r="C3463" s="167" t="s">
        <v>224</v>
      </c>
      <c r="D3463" s="9">
        <v>44858</v>
      </c>
      <c r="E3463" t="s">
        <v>76</v>
      </c>
      <c r="F3463" t="s">
        <v>1422</v>
      </c>
      <c r="H3463" s="201">
        <v>12000</v>
      </c>
      <c r="I3463" s="170"/>
      <c r="J3463" s="170"/>
      <c r="K3463" s="168"/>
      <c r="L3463" s="170"/>
    </row>
    <row r="3464" spans="1:12" x14ac:dyDescent="0.25">
      <c r="A3464" s="167">
        <v>44835</v>
      </c>
      <c r="B3464" s="37" t="s">
        <v>282</v>
      </c>
      <c r="C3464" s="167" t="s">
        <v>224</v>
      </c>
      <c r="D3464" s="9">
        <v>44858</v>
      </c>
      <c r="E3464" t="s">
        <v>76</v>
      </c>
      <c r="F3464" t="s">
        <v>86</v>
      </c>
      <c r="H3464" s="201">
        <v>26000</v>
      </c>
      <c r="I3464" s="170"/>
      <c r="J3464" s="170"/>
      <c r="K3464" s="168"/>
      <c r="L3464" s="170"/>
    </row>
    <row r="3465" spans="1:12" x14ac:dyDescent="0.25">
      <c r="A3465" s="167">
        <v>44835</v>
      </c>
      <c r="B3465" s="37" t="s">
        <v>282</v>
      </c>
      <c r="C3465" s="167" t="s">
        <v>224</v>
      </c>
      <c r="D3465" s="9">
        <v>44858</v>
      </c>
      <c r="E3465" t="s">
        <v>76</v>
      </c>
      <c r="F3465" t="s">
        <v>1204</v>
      </c>
      <c r="H3465" s="201">
        <v>26000</v>
      </c>
      <c r="I3465" s="170"/>
      <c r="J3465" s="170"/>
      <c r="K3465" s="168"/>
      <c r="L3465" s="170"/>
    </row>
    <row r="3466" spans="1:12" x14ac:dyDescent="0.25">
      <c r="A3466" s="167">
        <v>44835</v>
      </c>
      <c r="B3466" s="37" t="s">
        <v>282</v>
      </c>
      <c r="C3466" s="167" t="s">
        <v>224</v>
      </c>
      <c r="D3466" s="9">
        <v>44858</v>
      </c>
      <c r="E3466" t="s">
        <v>76</v>
      </c>
      <c r="F3466" t="s">
        <v>93</v>
      </c>
      <c r="H3466" s="201">
        <v>26000</v>
      </c>
      <c r="I3466" s="170"/>
      <c r="J3466" s="170"/>
      <c r="K3466" s="168"/>
      <c r="L3466" s="170"/>
    </row>
    <row r="3467" spans="1:12" x14ac:dyDescent="0.25">
      <c r="A3467" s="167">
        <v>44835</v>
      </c>
      <c r="B3467" s="37" t="s">
        <v>282</v>
      </c>
      <c r="C3467" s="167" t="s">
        <v>224</v>
      </c>
      <c r="D3467" s="9">
        <v>44858</v>
      </c>
      <c r="E3467" t="s">
        <v>76</v>
      </c>
      <c r="F3467" t="s">
        <v>207</v>
      </c>
      <c r="H3467" s="201">
        <v>26025</v>
      </c>
      <c r="I3467" s="170"/>
      <c r="J3467" s="170"/>
      <c r="K3467" s="168"/>
      <c r="L3467" s="170"/>
    </row>
    <row r="3468" spans="1:12" x14ac:dyDescent="0.25">
      <c r="A3468" s="167">
        <v>44835</v>
      </c>
      <c r="B3468" s="37" t="s">
        <v>282</v>
      </c>
      <c r="C3468" s="167" t="s">
        <v>224</v>
      </c>
      <c r="D3468" s="9">
        <v>44858</v>
      </c>
      <c r="E3468" t="s">
        <v>76</v>
      </c>
      <c r="F3468" t="s">
        <v>18</v>
      </c>
      <c r="H3468" s="201">
        <v>26080</v>
      </c>
      <c r="I3468" s="170"/>
      <c r="J3468" s="170"/>
      <c r="K3468" s="168"/>
      <c r="L3468" s="170"/>
    </row>
    <row r="3469" spans="1:12" x14ac:dyDescent="0.25">
      <c r="A3469" s="167">
        <v>44835</v>
      </c>
      <c r="B3469" s="37" t="s">
        <v>282</v>
      </c>
      <c r="C3469" s="167" t="s">
        <v>224</v>
      </c>
      <c r="D3469" s="9">
        <v>44859</v>
      </c>
      <c r="E3469" t="s">
        <v>76</v>
      </c>
      <c r="F3469" t="s">
        <v>198</v>
      </c>
      <c r="H3469" s="201">
        <v>26000</v>
      </c>
      <c r="I3469" s="170"/>
      <c r="J3469" s="170"/>
      <c r="K3469" s="168"/>
      <c r="L3469" s="170"/>
    </row>
    <row r="3470" spans="1:12" x14ac:dyDescent="0.25">
      <c r="A3470" s="167">
        <v>44835</v>
      </c>
      <c r="B3470" s="37" t="s">
        <v>282</v>
      </c>
      <c r="C3470" s="167" t="s">
        <v>224</v>
      </c>
      <c r="D3470" s="9">
        <v>44859</v>
      </c>
      <c r="E3470" t="s">
        <v>76</v>
      </c>
      <c r="F3470" t="s">
        <v>19</v>
      </c>
      <c r="H3470" s="201">
        <v>52000</v>
      </c>
      <c r="I3470" s="170"/>
      <c r="J3470" s="170"/>
      <c r="K3470" s="168"/>
      <c r="L3470" s="170"/>
    </row>
    <row r="3471" spans="1:12" x14ac:dyDescent="0.25">
      <c r="A3471" s="167">
        <v>44835</v>
      </c>
      <c r="B3471" s="37" t="s">
        <v>282</v>
      </c>
      <c r="C3471" s="167" t="s">
        <v>224</v>
      </c>
      <c r="D3471" s="9">
        <v>44859</v>
      </c>
      <c r="E3471" t="s">
        <v>76</v>
      </c>
      <c r="F3471" t="s">
        <v>140</v>
      </c>
      <c r="H3471" s="201">
        <v>52096</v>
      </c>
      <c r="I3471" s="170"/>
      <c r="J3471" s="170"/>
      <c r="K3471" s="168"/>
      <c r="L3471" s="170"/>
    </row>
    <row r="3472" spans="1:12" x14ac:dyDescent="0.25">
      <c r="A3472" s="167">
        <v>44835</v>
      </c>
      <c r="B3472" s="37" t="s">
        <v>282</v>
      </c>
      <c r="C3472" s="167" t="s">
        <v>224</v>
      </c>
      <c r="D3472" s="9">
        <v>44861</v>
      </c>
      <c r="E3472" t="s">
        <v>76</v>
      </c>
      <c r="F3472" t="s">
        <v>1446</v>
      </c>
      <c r="H3472" s="201">
        <v>26102</v>
      </c>
      <c r="I3472" s="170"/>
      <c r="J3472" s="170"/>
      <c r="K3472" s="168"/>
      <c r="L3472" s="170"/>
    </row>
    <row r="3473" spans="1:12" x14ac:dyDescent="0.25">
      <c r="A3473" s="167">
        <v>44835</v>
      </c>
      <c r="B3473" s="37" t="s">
        <v>282</v>
      </c>
      <c r="C3473" s="167" t="s">
        <v>224</v>
      </c>
      <c r="D3473" s="9">
        <v>44861</v>
      </c>
      <c r="E3473" t="s">
        <v>76</v>
      </c>
      <c r="F3473" t="s">
        <v>21</v>
      </c>
      <c r="H3473" s="201">
        <v>26109</v>
      </c>
      <c r="I3473" s="170"/>
      <c r="J3473" s="170"/>
      <c r="K3473" s="168"/>
      <c r="L3473" s="170"/>
    </row>
    <row r="3474" spans="1:12" x14ac:dyDescent="0.25">
      <c r="A3474" s="167">
        <v>44835</v>
      </c>
      <c r="B3474" s="37" t="s">
        <v>282</v>
      </c>
      <c r="C3474" s="167" t="s">
        <v>224</v>
      </c>
      <c r="D3474" s="9">
        <v>44861</v>
      </c>
      <c r="E3474" t="s">
        <v>76</v>
      </c>
      <c r="F3474" t="s">
        <v>77</v>
      </c>
      <c r="H3474" s="201">
        <v>52000</v>
      </c>
      <c r="I3474" s="170"/>
      <c r="J3474" s="170"/>
      <c r="K3474" s="168"/>
      <c r="L3474" s="170"/>
    </row>
    <row r="3475" spans="1:12" x14ac:dyDescent="0.25">
      <c r="A3475" s="167">
        <v>44835</v>
      </c>
      <c r="B3475" s="37" t="s">
        <v>282</v>
      </c>
      <c r="C3475" s="167" t="s">
        <v>224</v>
      </c>
      <c r="D3475" s="9">
        <v>44862</v>
      </c>
      <c r="E3475" t="s">
        <v>76</v>
      </c>
      <c r="F3475" t="s">
        <v>1718</v>
      </c>
      <c r="H3475" s="201">
        <v>26000</v>
      </c>
      <c r="I3475" s="170"/>
      <c r="J3475" s="170"/>
      <c r="K3475" s="168"/>
      <c r="L3475" s="170"/>
    </row>
    <row r="3476" spans="1:12" x14ac:dyDescent="0.25">
      <c r="A3476" s="167">
        <v>44835</v>
      </c>
      <c r="B3476" s="37" t="s">
        <v>282</v>
      </c>
      <c r="C3476" s="167" t="s">
        <v>224</v>
      </c>
      <c r="D3476" s="9">
        <v>44862</v>
      </c>
      <c r="E3476" t="s">
        <v>76</v>
      </c>
      <c r="F3476" t="s">
        <v>9</v>
      </c>
      <c r="H3476" s="201">
        <v>26000</v>
      </c>
      <c r="I3476" s="170"/>
      <c r="J3476" s="170"/>
      <c r="K3476" s="168"/>
      <c r="L3476" s="170"/>
    </row>
    <row r="3477" spans="1:12" x14ac:dyDescent="0.25">
      <c r="A3477" s="167">
        <v>44835</v>
      </c>
      <c r="B3477" s="37" t="s">
        <v>282</v>
      </c>
      <c r="C3477" s="167" t="s">
        <v>224</v>
      </c>
      <c r="D3477" s="9">
        <v>44862</v>
      </c>
      <c r="E3477" t="s">
        <v>76</v>
      </c>
      <c r="F3477" t="s">
        <v>131</v>
      </c>
      <c r="H3477" s="201">
        <v>26000</v>
      </c>
      <c r="I3477" s="170"/>
      <c r="J3477" s="170"/>
      <c r="K3477" s="168"/>
      <c r="L3477" s="170"/>
    </row>
    <row r="3478" spans="1:12" x14ac:dyDescent="0.25">
      <c r="A3478" s="217">
        <v>44835</v>
      </c>
      <c r="B3478" s="37" t="s">
        <v>282</v>
      </c>
      <c r="C3478" s="217" t="s">
        <v>224</v>
      </c>
      <c r="D3478" s="219">
        <v>44862</v>
      </c>
      <c r="E3478" s="218" t="s">
        <v>76</v>
      </c>
      <c r="F3478" s="218" t="s">
        <v>14</v>
      </c>
      <c r="G3478" s="218"/>
      <c r="H3478" s="225">
        <v>26000</v>
      </c>
      <c r="I3478" s="229"/>
      <c r="J3478" s="229"/>
      <c r="K3478" s="218"/>
      <c r="L3478" s="229"/>
    </row>
    <row r="3479" spans="1:12" x14ac:dyDescent="0.25">
      <c r="A3479" s="167">
        <v>44866</v>
      </c>
      <c r="B3479" s="37" t="s">
        <v>282</v>
      </c>
      <c r="C3479" s="167" t="s">
        <v>224</v>
      </c>
      <c r="D3479" s="9">
        <v>44867</v>
      </c>
      <c r="E3479" t="s">
        <v>76</v>
      </c>
      <c r="F3479" t="s">
        <v>1999</v>
      </c>
      <c r="H3479" s="201">
        <v>6977</v>
      </c>
      <c r="I3479" s="170"/>
      <c r="J3479" s="170"/>
      <c r="K3479" s="168"/>
      <c r="L3479" s="170"/>
    </row>
    <row r="3480" spans="1:12" x14ac:dyDescent="0.25">
      <c r="A3480" s="167">
        <v>44866</v>
      </c>
      <c r="B3480" s="37" t="s">
        <v>282</v>
      </c>
      <c r="C3480" s="167" t="s">
        <v>224</v>
      </c>
      <c r="D3480" s="9">
        <v>44867</v>
      </c>
      <c r="E3480" t="s">
        <v>76</v>
      </c>
      <c r="F3480" t="s">
        <v>417</v>
      </c>
      <c r="H3480" s="201">
        <v>26000</v>
      </c>
      <c r="I3480" s="170"/>
      <c r="J3480" s="170"/>
      <c r="K3480" s="168"/>
      <c r="L3480" s="170"/>
    </row>
    <row r="3481" spans="1:12" x14ac:dyDescent="0.25">
      <c r="A3481" s="167">
        <v>44866</v>
      </c>
      <c r="B3481" s="37" t="s">
        <v>282</v>
      </c>
      <c r="C3481" s="167" t="s">
        <v>224</v>
      </c>
      <c r="D3481" s="9">
        <v>44867</v>
      </c>
      <c r="E3481" t="s">
        <v>76</v>
      </c>
      <c r="F3481" t="s">
        <v>430</v>
      </c>
      <c r="H3481" s="201">
        <v>26000</v>
      </c>
      <c r="I3481" s="170"/>
      <c r="J3481" s="170"/>
      <c r="K3481" s="168"/>
      <c r="L3481" s="170"/>
    </row>
    <row r="3482" spans="1:12" x14ac:dyDescent="0.25">
      <c r="A3482" s="167">
        <v>44866</v>
      </c>
      <c r="B3482" s="37" t="s">
        <v>282</v>
      </c>
      <c r="C3482" s="167" t="s">
        <v>224</v>
      </c>
      <c r="D3482" s="9">
        <v>44867</v>
      </c>
      <c r="E3482" t="s">
        <v>76</v>
      </c>
      <c r="F3482" t="s">
        <v>1462</v>
      </c>
      <c r="H3482" s="201">
        <v>26000</v>
      </c>
      <c r="I3482" s="170"/>
      <c r="J3482" s="170"/>
      <c r="K3482" s="168"/>
      <c r="L3482" s="170"/>
    </row>
    <row r="3483" spans="1:12" x14ac:dyDescent="0.25">
      <c r="A3483" s="167">
        <v>44866</v>
      </c>
      <c r="B3483" s="37" t="s">
        <v>282</v>
      </c>
      <c r="C3483" s="167" t="s">
        <v>224</v>
      </c>
      <c r="D3483" s="9">
        <v>44867</v>
      </c>
      <c r="E3483" t="s">
        <v>76</v>
      </c>
      <c r="F3483" t="s">
        <v>256</v>
      </c>
      <c r="H3483" s="201">
        <v>26000</v>
      </c>
      <c r="I3483" s="170"/>
      <c r="J3483" s="170"/>
      <c r="K3483" s="168"/>
      <c r="L3483" s="170"/>
    </row>
    <row r="3484" spans="1:12" x14ac:dyDescent="0.25">
      <c r="A3484" s="167">
        <v>44866</v>
      </c>
      <c r="B3484" s="37" t="s">
        <v>282</v>
      </c>
      <c r="C3484" s="167" t="s">
        <v>224</v>
      </c>
      <c r="D3484" s="9">
        <v>44867</v>
      </c>
      <c r="E3484" t="s">
        <v>76</v>
      </c>
      <c r="F3484" t="s">
        <v>80</v>
      </c>
      <c r="H3484" s="201">
        <v>26000</v>
      </c>
      <c r="I3484" s="170"/>
      <c r="J3484" s="170"/>
      <c r="K3484" s="168"/>
      <c r="L3484" s="170"/>
    </row>
    <row r="3485" spans="1:12" x14ac:dyDescent="0.25">
      <c r="A3485" s="167">
        <v>44866</v>
      </c>
      <c r="B3485" s="37" t="s">
        <v>282</v>
      </c>
      <c r="C3485" s="167" t="s">
        <v>224</v>
      </c>
      <c r="D3485" s="9">
        <v>44867</v>
      </c>
      <c r="E3485" t="s">
        <v>76</v>
      </c>
      <c r="F3485" t="s">
        <v>2000</v>
      </c>
      <c r="H3485" s="201">
        <v>26000</v>
      </c>
      <c r="I3485" s="170"/>
      <c r="J3485" s="170"/>
      <c r="K3485" s="168"/>
      <c r="L3485" s="170"/>
    </row>
    <row r="3486" spans="1:12" x14ac:dyDescent="0.25">
      <c r="A3486" s="167">
        <v>44866</v>
      </c>
      <c r="B3486" s="37" t="s">
        <v>282</v>
      </c>
      <c r="C3486" s="167" t="s">
        <v>224</v>
      </c>
      <c r="D3486" s="9">
        <v>44867</v>
      </c>
      <c r="E3486" t="s">
        <v>76</v>
      </c>
      <c r="F3486" t="s">
        <v>1677</v>
      </c>
      <c r="H3486" s="201">
        <v>26000</v>
      </c>
      <c r="I3486" s="170"/>
      <c r="J3486" s="170"/>
      <c r="K3486" s="168"/>
      <c r="L3486" s="170"/>
    </row>
    <row r="3487" spans="1:12" x14ac:dyDescent="0.25">
      <c r="A3487" s="167">
        <v>44866</v>
      </c>
      <c r="B3487" s="37" t="s">
        <v>282</v>
      </c>
      <c r="C3487" s="167" t="s">
        <v>224</v>
      </c>
      <c r="D3487" s="9">
        <v>44867</v>
      </c>
      <c r="E3487" t="s">
        <v>76</v>
      </c>
      <c r="F3487" t="s">
        <v>17</v>
      </c>
      <c r="H3487" s="201">
        <v>26000</v>
      </c>
      <c r="I3487" s="170"/>
      <c r="J3487" s="170"/>
      <c r="K3487" s="168"/>
      <c r="L3487" s="170"/>
    </row>
    <row r="3488" spans="1:12" x14ac:dyDescent="0.25">
      <c r="A3488" s="167">
        <v>44866</v>
      </c>
      <c r="B3488" s="37" t="s">
        <v>282</v>
      </c>
      <c r="C3488" s="167" t="s">
        <v>224</v>
      </c>
      <c r="D3488" s="9">
        <v>44867</v>
      </c>
      <c r="E3488" t="s">
        <v>76</v>
      </c>
      <c r="F3488" t="s">
        <v>1956</v>
      </c>
      <c r="H3488" s="201">
        <v>26000</v>
      </c>
      <c r="I3488" s="170"/>
      <c r="J3488" s="170"/>
      <c r="K3488" s="168"/>
      <c r="L3488" s="170"/>
    </row>
    <row r="3489" spans="1:12" x14ac:dyDescent="0.25">
      <c r="A3489" s="167">
        <v>44866</v>
      </c>
      <c r="B3489" s="37" t="s">
        <v>282</v>
      </c>
      <c r="C3489" s="167" t="s">
        <v>224</v>
      </c>
      <c r="D3489" s="9">
        <v>44867</v>
      </c>
      <c r="E3489" t="s">
        <v>76</v>
      </c>
      <c r="F3489" t="s">
        <v>1413</v>
      </c>
      <c r="H3489" s="201">
        <v>36000</v>
      </c>
      <c r="I3489" s="170"/>
      <c r="J3489" s="170"/>
      <c r="K3489" s="168"/>
      <c r="L3489" s="170"/>
    </row>
    <row r="3490" spans="1:12" x14ac:dyDescent="0.25">
      <c r="A3490" s="167">
        <v>44866</v>
      </c>
      <c r="B3490" s="37" t="s">
        <v>282</v>
      </c>
      <c r="C3490" s="167" t="s">
        <v>224</v>
      </c>
      <c r="D3490" s="9">
        <v>44869</v>
      </c>
      <c r="E3490" t="s">
        <v>76</v>
      </c>
      <c r="F3490" t="s">
        <v>206</v>
      </c>
      <c r="H3490" s="201">
        <v>26000</v>
      </c>
      <c r="I3490" s="170"/>
      <c r="J3490" s="170"/>
      <c r="K3490" s="168"/>
      <c r="L3490" s="170"/>
    </row>
    <row r="3491" spans="1:12" x14ac:dyDescent="0.25">
      <c r="A3491" s="167">
        <v>44866</v>
      </c>
      <c r="B3491" s="37" t="s">
        <v>282</v>
      </c>
      <c r="C3491" s="167" t="s">
        <v>224</v>
      </c>
      <c r="D3491" s="9">
        <v>44869</v>
      </c>
      <c r="E3491" t="s">
        <v>76</v>
      </c>
      <c r="F3491" t="s">
        <v>384</v>
      </c>
      <c r="H3491" s="201">
        <v>26000</v>
      </c>
      <c r="I3491" s="170"/>
      <c r="J3491" s="170"/>
      <c r="K3491" s="168"/>
      <c r="L3491" s="170"/>
    </row>
    <row r="3492" spans="1:12" x14ac:dyDescent="0.25">
      <c r="A3492" s="167">
        <v>44866</v>
      </c>
      <c r="B3492" s="37" t="s">
        <v>282</v>
      </c>
      <c r="C3492" s="167" t="s">
        <v>224</v>
      </c>
      <c r="D3492" s="9">
        <v>44872</v>
      </c>
      <c r="E3492" t="s">
        <v>76</v>
      </c>
      <c r="F3492" t="s">
        <v>874</v>
      </c>
      <c r="H3492" s="201">
        <v>26000</v>
      </c>
      <c r="I3492" s="170"/>
      <c r="J3492" s="170"/>
      <c r="K3492" s="168"/>
      <c r="L3492" s="170"/>
    </row>
    <row r="3493" spans="1:12" x14ac:dyDescent="0.25">
      <c r="A3493" s="167">
        <v>44866</v>
      </c>
      <c r="B3493" s="37" t="s">
        <v>282</v>
      </c>
      <c r="C3493" s="167" t="s">
        <v>224</v>
      </c>
      <c r="D3493" s="9">
        <v>44872</v>
      </c>
      <c r="E3493" t="s">
        <v>76</v>
      </c>
      <c r="F3493" t="s">
        <v>4</v>
      </c>
      <c r="H3493" s="201">
        <v>26000</v>
      </c>
      <c r="I3493" s="170"/>
      <c r="J3493" s="170"/>
      <c r="K3493" s="168"/>
      <c r="L3493" s="170"/>
    </row>
    <row r="3494" spans="1:12" x14ac:dyDescent="0.25">
      <c r="A3494" s="167">
        <v>44866</v>
      </c>
      <c r="B3494" s="37" t="s">
        <v>282</v>
      </c>
      <c r="C3494" s="167" t="s">
        <v>224</v>
      </c>
      <c r="D3494" s="9">
        <v>44872</v>
      </c>
      <c r="E3494" t="s">
        <v>76</v>
      </c>
      <c r="F3494" t="s">
        <v>1085</v>
      </c>
      <c r="H3494" s="201">
        <v>26000</v>
      </c>
      <c r="I3494" s="170"/>
      <c r="J3494" s="170"/>
      <c r="K3494" s="168"/>
      <c r="L3494" s="170"/>
    </row>
    <row r="3495" spans="1:12" x14ac:dyDescent="0.25">
      <c r="A3495" s="167">
        <v>44866</v>
      </c>
      <c r="B3495" s="37" t="s">
        <v>282</v>
      </c>
      <c r="C3495" s="167" t="s">
        <v>224</v>
      </c>
      <c r="D3495" s="9">
        <v>44872</v>
      </c>
      <c r="E3495" t="s">
        <v>239</v>
      </c>
      <c r="F3495" t="s">
        <v>2001</v>
      </c>
      <c r="H3495" s="201">
        <v>26000</v>
      </c>
      <c r="I3495" s="170"/>
      <c r="J3495" s="170"/>
      <c r="K3495" s="168"/>
      <c r="L3495" s="170"/>
    </row>
    <row r="3496" spans="1:12" x14ac:dyDescent="0.25">
      <c r="A3496" s="167">
        <v>44866</v>
      </c>
      <c r="B3496" s="37" t="s">
        <v>282</v>
      </c>
      <c r="C3496" s="167" t="s">
        <v>224</v>
      </c>
      <c r="D3496" s="9">
        <v>44872</v>
      </c>
      <c r="E3496" t="s">
        <v>239</v>
      </c>
      <c r="F3496" t="s">
        <v>1993</v>
      </c>
      <c r="H3496" s="201">
        <v>26000</v>
      </c>
      <c r="I3496" s="170"/>
      <c r="J3496" s="170"/>
      <c r="K3496" s="168"/>
      <c r="L3496" s="170"/>
    </row>
    <row r="3497" spans="1:12" x14ac:dyDescent="0.25">
      <c r="A3497" s="167">
        <v>44866</v>
      </c>
      <c r="B3497" s="37" t="s">
        <v>282</v>
      </c>
      <c r="C3497" s="167" t="s">
        <v>224</v>
      </c>
      <c r="D3497" s="9">
        <v>44872</v>
      </c>
      <c r="E3497" t="s">
        <v>239</v>
      </c>
      <c r="F3497" t="s">
        <v>2002</v>
      </c>
      <c r="H3497" s="201">
        <v>26000</v>
      </c>
      <c r="I3497" s="170"/>
      <c r="J3497" s="170"/>
      <c r="K3497" s="168"/>
      <c r="L3497" s="170"/>
    </row>
    <row r="3498" spans="1:12" x14ac:dyDescent="0.25">
      <c r="A3498" s="167">
        <v>44866</v>
      </c>
      <c r="B3498" s="37" t="s">
        <v>282</v>
      </c>
      <c r="C3498" s="167" t="s">
        <v>224</v>
      </c>
      <c r="D3498" s="9">
        <v>44872</v>
      </c>
      <c r="E3498" t="s">
        <v>239</v>
      </c>
      <c r="F3498" t="s">
        <v>2003</v>
      </c>
      <c r="H3498" s="201">
        <v>26000</v>
      </c>
      <c r="I3498" s="170"/>
      <c r="J3498" s="170"/>
      <c r="K3498" s="168"/>
      <c r="L3498" s="170"/>
    </row>
    <row r="3499" spans="1:12" x14ac:dyDescent="0.25">
      <c r="A3499" s="167">
        <v>44866</v>
      </c>
      <c r="B3499" s="37" t="s">
        <v>282</v>
      </c>
      <c r="C3499" s="167" t="s">
        <v>224</v>
      </c>
      <c r="D3499" s="9">
        <v>44872</v>
      </c>
      <c r="E3499" t="s">
        <v>76</v>
      </c>
      <c r="F3499" t="s">
        <v>24</v>
      </c>
      <c r="H3499" s="201">
        <v>52000</v>
      </c>
      <c r="I3499" s="170"/>
      <c r="J3499" s="170"/>
      <c r="K3499" s="168"/>
      <c r="L3499" s="170"/>
    </row>
    <row r="3500" spans="1:12" x14ac:dyDescent="0.25">
      <c r="A3500" s="167">
        <v>44866</v>
      </c>
      <c r="B3500" s="37" t="s">
        <v>282</v>
      </c>
      <c r="C3500" s="167" t="s">
        <v>224</v>
      </c>
      <c r="D3500" s="9">
        <v>44872</v>
      </c>
      <c r="E3500" t="s">
        <v>76</v>
      </c>
      <c r="F3500" t="s">
        <v>1970</v>
      </c>
      <c r="H3500" s="201">
        <v>100000</v>
      </c>
      <c r="I3500" s="170"/>
      <c r="J3500" s="170"/>
      <c r="K3500" s="168"/>
      <c r="L3500" s="170"/>
    </row>
    <row r="3501" spans="1:12" x14ac:dyDescent="0.25">
      <c r="A3501" s="167">
        <v>44866</v>
      </c>
      <c r="B3501" s="37" t="s">
        <v>282</v>
      </c>
      <c r="C3501" s="167" t="s">
        <v>224</v>
      </c>
      <c r="D3501" s="9">
        <v>44872</v>
      </c>
      <c r="E3501" t="s">
        <v>239</v>
      </c>
      <c r="F3501" t="s">
        <v>2004</v>
      </c>
      <c r="H3501" s="201">
        <v>149000</v>
      </c>
      <c r="I3501" s="170"/>
      <c r="J3501" s="170"/>
      <c r="K3501" s="168"/>
      <c r="L3501" s="170"/>
    </row>
    <row r="3502" spans="1:12" x14ac:dyDescent="0.25">
      <c r="A3502" s="167">
        <v>44866</v>
      </c>
      <c r="B3502" s="37" t="s">
        <v>282</v>
      </c>
      <c r="C3502" s="167" t="s">
        <v>224</v>
      </c>
      <c r="D3502" s="9">
        <v>44872</v>
      </c>
      <c r="E3502" t="s">
        <v>129</v>
      </c>
      <c r="F3502" t="s">
        <v>2005</v>
      </c>
      <c r="H3502" s="201">
        <v>231000</v>
      </c>
      <c r="I3502" s="170"/>
      <c r="J3502" s="170"/>
      <c r="K3502" s="168"/>
      <c r="L3502" s="170"/>
    </row>
    <row r="3503" spans="1:12" x14ac:dyDescent="0.25">
      <c r="A3503" s="167">
        <v>44866</v>
      </c>
      <c r="B3503" s="37" t="s">
        <v>282</v>
      </c>
      <c r="C3503" s="167" t="s">
        <v>224</v>
      </c>
      <c r="D3503" s="9">
        <v>44873</v>
      </c>
      <c r="E3503" t="s">
        <v>76</v>
      </c>
      <c r="F3503" t="s">
        <v>132</v>
      </c>
      <c r="H3503" s="201">
        <v>26100</v>
      </c>
      <c r="I3503" s="170"/>
      <c r="J3503" s="170"/>
      <c r="K3503" s="168"/>
      <c r="L3503" s="170"/>
    </row>
    <row r="3504" spans="1:12" x14ac:dyDescent="0.25">
      <c r="A3504" s="167">
        <v>44866</v>
      </c>
      <c r="B3504" s="37" t="s">
        <v>282</v>
      </c>
      <c r="C3504" s="167" t="s">
        <v>224</v>
      </c>
      <c r="D3504" s="9">
        <v>44874</v>
      </c>
      <c r="E3504" t="s">
        <v>76</v>
      </c>
      <c r="F3504" t="s">
        <v>11</v>
      </c>
      <c r="H3504" s="201">
        <v>52000</v>
      </c>
      <c r="I3504" s="170"/>
      <c r="J3504" s="170"/>
      <c r="K3504" s="168"/>
      <c r="L3504" s="170"/>
    </row>
    <row r="3505" spans="1:12" x14ac:dyDescent="0.25">
      <c r="A3505" s="167">
        <v>44866</v>
      </c>
      <c r="B3505" s="37" t="s">
        <v>282</v>
      </c>
      <c r="C3505" s="167" t="s">
        <v>224</v>
      </c>
      <c r="D3505" s="9">
        <v>44874</v>
      </c>
      <c r="E3505" t="s">
        <v>76</v>
      </c>
      <c r="F3505" t="s">
        <v>2006</v>
      </c>
      <c r="H3505" s="201">
        <v>52000</v>
      </c>
      <c r="I3505" s="170"/>
      <c r="J3505" s="170"/>
      <c r="K3505" s="168"/>
      <c r="L3505" s="170"/>
    </row>
    <row r="3506" spans="1:12" x14ac:dyDescent="0.25">
      <c r="A3506" s="167">
        <v>44866</v>
      </c>
      <c r="B3506" s="37" t="s">
        <v>282</v>
      </c>
      <c r="C3506" s="167" t="s">
        <v>224</v>
      </c>
      <c r="D3506" s="9">
        <v>44876</v>
      </c>
      <c r="E3506" t="s">
        <v>76</v>
      </c>
      <c r="F3506" t="s">
        <v>2007</v>
      </c>
      <c r="H3506" s="201">
        <v>26000</v>
      </c>
      <c r="I3506" s="170"/>
      <c r="J3506" s="170"/>
      <c r="K3506" s="168"/>
      <c r="L3506" s="170"/>
    </row>
    <row r="3507" spans="1:12" x14ac:dyDescent="0.25">
      <c r="A3507" s="167">
        <v>44866</v>
      </c>
      <c r="B3507" s="37" t="s">
        <v>282</v>
      </c>
      <c r="C3507" s="167" t="s">
        <v>224</v>
      </c>
      <c r="D3507" s="9">
        <v>44883</v>
      </c>
      <c r="E3507" t="s">
        <v>76</v>
      </c>
      <c r="F3507" t="s">
        <v>1422</v>
      </c>
      <c r="H3507" s="201">
        <v>26000</v>
      </c>
      <c r="I3507" s="170"/>
      <c r="J3507" s="170"/>
      <c r="K3507" s="168"/>
      <c r="L3507" s="170"/>
    </row>
    <row r="3508" spans="1:12" x14ac:dyDescent="0.25">
      <c r="A3508" s="167">
        <v>44866</v>
      </c>
      <c r="B3508" s="37" t="s">
        <v>282</v>
      </c>
      <c r="C3508" s="167" t="s">
        <v>224</v>
      </c>
      <c r="D3508" s="9">
        <v>44886</v>
      </c>
      <c r="E3508" t="s">
        <v>76</v>
      </c>
      <c r="F3508" t="s">
        <v>1696</v>
      </c>
      <c r="H3508" s="201">
        <v>26000</v>
      </c>
      <c r="I3508" s="170"/>
      <c r="J3508" s="170"/>
      <c r="K3508" s="168"/>
      <c r="L3508" s="170"/>
    </row>
    <row r="3509" spans="1:12" x14ac:dyDescent="0.25">
      <c r="A3509" s="167">
        <v>44866</v>
      </c>
      <c r="B3509" s="37" t="s">
        <v>282</v>
      </c>
      <c r="C3509" s="167" t="s">
        <v>224</v>
      </c>
      <c r="D3509" s="9">
        <v>44886</v>
      </c>
      <c r="E3509" t="s">
        <v>76</v>
      </c>
      <c r="F3509" t="s">
        <v>6</v>
      </c>
      <c r="H3509" s="201">
        <v>26000</v>
      </c>
      <c r="I3509" s="170"/>
      <c r="J3509" s="170"/>
      <c r="K3509" s="168"/>
      <c r="L3509" s="170"/>
    </row>
    <row r="3510" spans="1:12" x14ac:dyDescent="0.25">
      <c r="A3510" s="167">
        <v>44866</v>
      </c>
      <c r="B3510" s="37" t="s">
        <v>282</v>
      </c>
      <c r="C3510" s="167" t="s">
        <v>224</v>
      </c>
      <c r="D3510" s="9">
        <v>44886</v>
      </c>
      <c r="E3510" t="s">
        <v>76</v>
      </c>
      <c r="F3510" t="s">
        <v>21</v>
      </c>
      <c r="H3510" s="201">
        <v>26109</v>
      </c>
      <c r="I3510" s="170"/>
      <c r="J3510" s="170"/>
      <c r="K3510" s="168"/>
      <c r="L3510" s="170"/>
    </row>
    <row r="3511" spans="1:12" x14ac:dyDescent="0.25">
      <c r="A3511" s="167">
        <v>44866</v>
      </c>
      <c r="B3511" s="37" t="s">
        <v>282</v>
      </c>
      <c r="C3511" s="167" t="s">
        <v>224</v>
      </c>
      <c r="D3511" s="9">
        <v>44886</v>
      </c>
      <c r="E3511" t="s">
        <v>76</v>
      </c>
      <c r="F3511" t="s">
        <v>2000</v>
      </c>
      <c r="H3511" s="201">
        <v>100000</v>
      </c>
      <c r="I3511" s="170"/>
      <c r="J3511" s="170"/>
      <c r="K3511" s="168"/>
      <c r="L3511" s="170"/>
    </row>
    <row r="3512" spans="1:12" x14ac:dyDescent="0.25">
      <c r="A3512" s="167">
        <v>44866</v>
      </c>
      <c r="B3512" s="37" t="s">
        <v>282</v>
      </c>
      <c r="C3512" s="167" t="s">
        <v>224</v>
      </c>
      <c r="D3512" s="9">
        <v>44887</v>
      </c>
      <c r="E3512" t="s">
        <v>239</v>
      </c>
      <c r="F3512" t="s">
        <v>2008</v>
      </c>
      <c r="H3512" s="201">
        <v>26000</v>
      </c>
      <c r="I3512" s="170"/>
      <c r="J3512" s="170"/>
      <c r="K3512" s="168"/>
      <c r="L3512" s="170"/>
    </row>
    <row r="3513" spans="1:12" x14ac:dyDescent="0.25">
      <c r="A3513" s="167">
        <v>44866</v>
      </c>
      <c r="B3513" s="37" t="s">
        <v>282</v>
      </c>
      <c r="C3513" s="167" t="s">
        <v>224</v>
      </c>
      <c r="D3513" s="9">
        <v>44887</v>
      </c>
      <c r="E3513" t="s">
        <v>76</v>
      </c>
      <c r="F3513" t="s">
        <v>895</v>
      </c>
      <c r="H3513" s="201">
        <v>26080</v>
      </c>
      <c r="I3513" s="170"/>
      <c r="J3513" s="170"/>
      <c r="K3513" s="168"/>
      <c r="L3513" s="170"/>
    </row>
    <row r="3514" spans="1:12" x14ac:dyDescent="0.25">
      <c r="A3514" s="167">
        <v>44866</v>
      </c>
      <c r="B3514" s="37" t="s">
        <v>282</v>
      </c>
      <c r="C3514" s="167" t="s">
        <v>224</v>
      </c>
      <c r="D3514" s="9">
        <v>44887</v>
      </c>
      <c r="E3514" t="s">
        <v>76</v>
      </c>
      <c r="F3514" t="s">
        <v>635</v>
      </c>
      <c r="H3514" s="201">
        <v>52000</v>
      </c>
      <c r="I3514" s="170"/>
      <c r="J3514" s="170"/>
      <c r="K3514" s="168"/>
      <c r="L3514" s="170"/>
    </row>
    <row r="3515" spans="1:12" x14ac:dyDescent="0.25">
      <c r="A3515" s="167">
        <v>44866</v>
      </c>
      <c r="B3515" s="37" t="s">
        <v>282</v>
      </c>
      <c r="C3515" s="167" t="s">
        <v>224</v>
      </c>
      <c r="D3515" s="9">
        <v>44887</v>
      </c>
      <c r="E3515" t="s">
        <v>129</v>
      </c>
      <c r="F3515" t="s">
        <v>2009</v>
      </c>
      <c r="H3515" s="201">
        <v>130000</v>
      </c>
      <c r="I3515" s="170"/>
      <c r="J3515" s="170"/>
      <c r="K3515" s="168"/>
      <c r="L3515" s="170"/>
    </row>
    <row r="3516" spans="1:12" x14ac:dyDescent="0.25">
      <c r="A3516" s="167">
        <v>44866</v>
      </c>
      <c r="B3516" s="37" t="s">
        <v>282</v>
      </c>
      <c r="C3516" s="167" t="s">
        <v>224</v>
      </c>
      <c r="D3516" s="9">
        <v>44888</v>
      </c>
      <c r="E3516" t="s">
        <v>76</v>
      </c>
      <c r="F3516" t="s">
        <v>143</v>
      </c>
      <c r="H3516" s="201">
        <v>26000</v>
      </c>
      <c r="I3516" s="170"/>
      <c r="J3516" s="170"/>
      <c r="K3516" s="168"/>
      <c r="L3516" s="170"/>
    </row>
    <row r="3517" spans="1:12" x14ac:dyDescent="0.25">
      <c r="A3517" s="167">
        <v>44866</v>
      </c>
      <c r="B3517" s="37" t="s">
        <v>282</v>
      </c>
      <c r="C3517" s="167" t="s">
        <v>224</v>
      </c>
      <c r="D3517" s="9">
        <v>44888</v>
      </c>
      <c r="E3517" t="s">
        <v>76</v>
      </c>
      <c r="F3517" t="s">
        <v>1446</v>
      </c>
      <c r="H3517" s="201">
        <v>26102</v>
      </c>
      <c r="I3517" s="170"/>
      <c r="J3517" s="170"/>
      <c r="K3517" s="168"/>
      <c r="L3517" s="170"/>
    </row>
    <row r="3518" spans="1:12" x14ac:dyDescent="0.25">
      <c r="A3518" s="167">
        <v>44866</v>
      </c>
      <c r="B3518" s="37" t="s">
        <v>282</v>
      </c>
      <c r="C3518" s="167" t="s">
        <v>224</v>
      </c>
      <c r="D3518" s="9">
        <v>44888</v>
      </c>
      <c r="E3518" t="s">
        <v>76</v>
      </c>
      <c r="F3518" t="s">
        <v>127</v>
      </c>
      <c r="H3518" s="201">
        <v>26113</v>
      </c>
      <c r="I3518" s="170"/>
      <c r="J3518" s="170"/>
      <c r="K3518" s="168"/>
      <c r="L3518" s="170"/>
    </row>
    <row r="3519" spans="1:12" x14ac:dyDescent="0.25">
      <c r="A3519" s="167">
        <v>44866</v>
      </c>
      <c r="B3519" s="37" t="s">
        <v>282</v>
      </c>
      <c r="C3519" s="167" t="s">
        <v>224</v>
      </c>
      <c r="D3519" s="9">
        <v>44893</v>
      </c>
      <c r="E3519" t="s">
        <v>76</v>
      </c>
      <c r="F3519" t="s">
        <v>1462</v>
      </c>
      <c r="H3519" s="201">
        <v>26000</v>
      </c>
      <c r="I3519" s="170"/>
      <c r="J3519" s="170"/>
      <c r="K3519" s="168"/>
      <c r="L3519" s="170"/>
    </row>
    <row r="3520" spans="1:12" x14ac:dyDescent="0.25">
      <c r="A3520" s="167">
        <v>44866</v>
      </c>
      <c r="B3520" s="37" t="s">
        <v>282</v>
      </c>
      <c r="C3520" s="167" t="s">
        <v>224</v>
      </c>
      <c r="D3520" s="9">
        <v>44894</v>
      </c>
      <c r="E3520" t="s">
        <v>76</v>
      </c>
      <c r="F3520" t="s">
        <v>17</v>
      </c>
      <c r="H3520" s="201">
        <v>26000</v>
      </c>
      <c r="I3520" s="170"/>
      <c r="J3520" s="170"/>
      <c r="K3520" s="168"/>
      <c r="L3520" s="170"/>
    </row>
    <row r="3521" spans="1:12" x14ac:dyDescent="0.25">
      <c r="A3521" s="167">
        <v>44866</v>
      </c>
      <c r="B3521" s="37" t="s">
        <v>282</v>
      </c>
      <c r="C3521" s="167" t="s">
        <v>224</v>
      </c>
      <c r="D3521" s="9">
        <v>44894</v>
      </c>
      <c r="E3521" t="s">
        <v>76</v>
      </c>
      <c r="F3521" t="s">
        <v>1956</v>
      </c>
      <c r="H3521" s="201">
        <v>26000</v>
      </c>
      <c r="I3521" s="170"/>
      <c r="J3521" s="170"/>
      <c r="K3521" s="168"/>
      <c r="L3521" s="170"/>
    </row>
    <row r="3522" spans="1:12" x14ac:dyDescent="0.25">
      <c r="A3522" s="167">
        <v>44866</v>
      </c>
      <c r="B3522" s="37" t="s">
        <v>282</v>
      </c>
      <c r="C3522" s="167" t="s">
        <v>224</v>
      </c>
      <c r="D3522" s="9">
        <v>44894</v>
      </c>
      <c r="E3522" t="s">
        <v>76</v>
      </c>
      <c r="F3522" t="s">
        <v>198</v>
      </c>
      <c r="H3522" s="201">
        <v>26000</v>
      </c>
      <c r="I3522" s="170"/>
      <c r="J3522" s="170"/>
      <c r="K3522" s="168"/>
      <c r="L3522" s="170"/>
    </row>
    <row r="3523" spans="1:12" x14ac:dyDescent="0.25">
      <c r="A3523" s="167">
        <v>44866</v>
      </c>
      <c r="B3523" s="37" t="s">
        <v>282</v>
      </c>
      <c r="C3523" s="167" t="s">
        <v>224</v>
      </c>
      <c r="D3523" s="9">
        <v>44895</v>
      </c>
      <c r="E3523" t="s">
        <v>76</v>
      </c>
      <c r="F3523" t="s">
        <v>417</v>
      </c>
      <c r="H3523" s="201">
        <v>26000</v>
      </c>
      <c r="I3523" s="170"/>
      <c r="J3523" s="170"/>
      <c r="K3523" s="168"/>
      <c r="L3523" s="170"/>
    </row>
    <row r="3524" spans="1:12" x14ac:dyDescent="0.25">
      <c r="A3524" s="167">
        <v>44866</v>
      </c>
      <c r="B3524" s="37" t="s">
        <v>282</v>
      </c>
      <c r="C3524" s="167" t="s">
        <v>224</v>
      </c>
      <c r="D3524" s="9">
        <v>44895</v>
      </c>
      <c r="E3524" t="s">
        <v>76</v>
      </c>
      <c r="F3524" t="s">
        <v>430</v>
      </c>
      <c r="H3524" s="201">
        <v>26000</v>
      </c>
      <c r="I3524" s="170"/>
      <c r="J3524" s="170"/>
      <c r="K3524" s="168"/>
      <c r="L3524" s="170"/>
    </row>
    <row r="3525" spans="1:12" x14ac:dyDescent="0.25">
      <c r="A3525" s="167">
        <v>44866</v>
      </c>
      <c r="B3525" s="37" t="s">
        <v>282</v>
      </c>
      <c r="C3525" s="167" t="s">
        <v>224</v>
      </c>
      <c r="D3525" s="9">
        <v>44895</v>
      </c>
      <c r="E3525" t="s">
        <v>76</v>
      </c>
      <c r="F3525" t="s">
        <v>1413</v>
      </c>
      <c r="H3525" s="201">
        <v>36000</v>
      </c>
      <c r="I3525" s="170"/>
      <c r="J3525" s="170"/>
      <c r="K3525" s="168"/>
      <c r="L3525" s="170"/>
    </row>
    <row r="3526" spans="1:12" x14ac:dyDescent="0.25">
      <c r="A3526" s="217">
        <v>44866</v>
      </c>
      <c r="B3526" s="37" t="s">
        <v>282</v>
      </c>
      <c r="C3526" s="217" t="s">
        <v>224</v>
      </c>
      <c r="D3526" s="219">
        <v>44895</v>
      </c>
      <c r="E3526" s="218" t="s">
        <v>76</v>
      </c>
      <c r="F3526" s="218" t="s">
        <v>86</v>
      </c>
      <c r="G3526" s="218"/>
      <c r="H3526" s="225">
        <v>52000</v>
      </c>
      <c r="I3526" s="229"/>
      <c r="J3526" s="229"/>
      <c r="K3526" s="218"/>
      <c r="L3526" s="229"/>
    </row>
    <row r="3527" spans="1:12" x14ac:dyDescent="0.25">
      <c r="A3527" s="167">
        <v>44896</v>
      </c>
      <c r="B3527" s="37" t="s">
        <v>282</v>
      </c>
      <c r="C3527" s="167" t="s">
        <v>224</v>
      </c>
      <c r="D3527" s="9">
        <v>44896</v>
      </c>
      <c r="E3527" t="s">
        <v>76</v>
      </c>
      <c r="F3527" t="s">
        <v>2010</v>
      </c>
      <c r="H3527" s="201">
        <v>15650</v>
      </c>
      <c r="I3527" s="170"/>
      <c r="J3527" s="170"/>
      <c r="K3527" s="168"/>
      <c r="L3527" s="170"/>
    </row>
    <row r="3528" spans="1:12" x14ac:dyDescent="0.25">
      <c r="A3528" s="167">
        <v>44896</v>
      </c>
      <c r="B3528" s="37" t="s">
        <v>282</v>
      </c>
      <c r="C3528" s="167" t="s">
        <v>224</v>
      </c>
      <c r="D3528" s="9">
        <v>44896</v>
      </c>
      <c r="E3528" t="s">
        <v>76</v>
      </c>
      <c r="F3528" t="s">
        <v>206</v>
      </c>
      <c r="H3528" s="201">
        <v>26000</v>
      </c>
      <c r="I3528" s="170"/>
      <c r="J3528" s="170"/>
      <c r="K3528" s="168"/>
      <c r="L3528" s="170"/>
    </row>
    <row r="3529" spans="1:12" x14ac:dyDescent="0.25">
      <c r="A3529" s="167">
        <v>44896</v>
      </c>
      <c r="B3529" s="37" t="s">
        <v>282</v>
      </c>
      <c r="C3529" s="167" t="s">
        <v>224</v>
      </c>
      <c r="D3529" s="9">
        <v>44896</v>
      </c>
      <c r="E3529" t="s">
        <v>76</v>
      </c>
      <c r="F3529" t="s">
        <v>1952</v>
      </c>
      <c r="H3529" s="201">
        <v>26000</v>
      </c>
      <c r="I3529" s="170"/>
      <c r="J3529" s="170"/>
      <c r="K3529" s="168"/>
      <c r="L3529" s="170"/>
    </row>
    <row r="3530" spans="1:12" x14ac:dyDescent="0.25">
      <c r="A3530" s="167">
        <v>44896</v>
      </c>
      <c r="B3530" s="37" t="s">
        <v>282</v>
      </c>
      <c r="C3530" s="167" t="s">
        <v>224</v>
      </c>
      <c r="D3530" s="9">
        <v>44896</v>
      </c>
      <c r="E3530" t="s">
        <v>76</v>
      </c>
      <c r="F3530" t="s">
        <v>14</v>
      </c>
      <c r="H3530" s="201">
        <v>26000</v>
      </c>
      <c r="I3530" s="170"/>
      <c r="J3530" s="170"/>
      <c r="K3530" s="168"/>
      <c r="L3530" s="170"/>
    </row>
    <row r="3531" spans="1:12" x14ac:dyDescent="0.25">
      <c r="A3531" s="167">
        <v>44896</v>
      </c>
      <c r="B3531" s="37" t="s">
        <v>282</v>
      </c>
      <c r="C3531" s="167" t="s">
        <v>224</v>
      </c>
      <c r="D3531" s="9">
        <v>44896</v>
      </c>
      <c r="E3531" t="s">
        <v>76</v>
      </c>
      <c r="F3531" t="s">
        <v>256</v>
      </c>
      <c r="H3531" s="201">
        <v>26000</v>
      </c>
      <c r="I3531" s="170"/>
      <c r="J3531" s="170"/>
      <c r="K3531" s="168"/>
      <c r="L3531" s="170"/>
    </row>
    <row r="3532" spans="1:12" x14ac:dyDescent="0.25">
      <c r="A3532" s="167">
        <v>44896</v>
      </c>
      <c r="B3532" s="37" t="s">
        <v>282</v>
      </c>
      <c r="C3532" s="167" t="s">
        <v>224</v>
      </c>
      <c r="D3532" s="9">
        <v>44896</v>
      </c>
      <c r="E3532" t="s">
        <v>76</v>
      </c>
      <c r="F3532" t="s">
        <v>1964</v>
      </c>
      <c r="H3532" s="201">
        <v>26000</v>
      </c>
      <c r="I3532" s="170"/>
      <c r="J3532" s="170"/>
      <c r="K3532" s="168"/>
      <c r="L3532" s="170"/>
    </row>
    <row r="3533" spans="1:12" x14ac:dyDescent="0.25">
      <c r="A3533" s="167">
        <v>44896</v>
      </c>
      <c r="B3533" s="37" t="s">
        <v>282</v>
      </c>
      <c r="C3533" s="167" t="s">
        <v>224</v>
      </c>
      <c r="D3533" s="9">
        <v>44896</v>
      </c>
      <c r="E3533" t="s">
        <v>76</v>
      </c>
      <c r="F3533" t="s">
        <v>80</v>
      </c>
      <c r="H3533" s="201">
        <v>26000</v>
      </c>
      <c r="I3533" s="170"/>
      <c r="J3533" s="170"/>
      <c r="K3533" s="168"/>
      <c r="L3533" s="170"/>
    </row>
    <row r="3534" spans="1:12" x14ac:dyDescent="0.25">
      <c r="A3534" s="167">
        <v>44896</v>
      </c>
      <c r="B3534" s="37" t="s">
        <v>282</v>
      </c>
      <c r="C3534" s="167" t="s">
        <v>224</v>
      </c>
      <c r="D3534" s="9">
        <v>44896</v>
      </c>
      <c r="E3534" t="s">
        <v>76</v>
      </c>
      <c r="F3534" t="s">
        <v>32</v>
      </c>
      <c r="H3534" s="201">
        <v>104000</v>
      </c>
      <c r="I3534" s="170"/>
      <c r="J3534" s="170"/>
      <c r="K3534" s="168"/>
      <c r="L3534" s="170"/>
    </row>
    <row r="3535" spans="1:12" x14ac:dyDescent="0.25">
      <c r="A3535" s="167">
        <v>44896</v>
      </c>
      <c r="B3535" s="37" t="s">
        <v>282</v>
      </c>
      <c r="C3535" s="167" t="s">
        <v>224</v>
      </c>
      <c r="D3535" s="9">
        <v>44900</v>
      </c>
      <c r="E3535" t="s">
        <v>76</v>
      </c>
      <c r="F3535" t="s">
        <v>1718</v>
      </c>
      <c r="H3535" s="201">
        <v>26000</v>
      </c>
      <c r="I3535" s="170"/>
      <c r="J3535" s="170"/>
      <c r="K3535" s="168"/>
      <c r="L3535" s="170"/>
    </row>
    <row r="3536" spans="1:12" x14ac:dyDescent="0.25">
      <c r="A3536" s="167">
        <v>44896</v>
      </c>
      <c r="B3536" s="37" t="s">
        <v>282</v>
      </c>
      <c r="C3536" s="167" t="s">
        <v>224</v>
      </c>
      <c r="D3536" s="9">
        <v>44900</v>
      </c>
      <c r="E3536" t="s">
        <v>76</v>
      </c>
      <c r="F3536" t="s">
        <v>207</v>
      </c>
      <c r="H3536" s="201">
        <v>26025</v>
      </c>
      <c r="I3536" s="170"/>
      <c r="J3536" s="170"/>
      <c r="K3536" s="168"/>
      <c r="L3536" s="170"/>
    </row>
    <row r="3537" spans="1:12" x14ac:dyDescent="0.25">
      <c r="A3537" s="167">
        <v>44896</v>
      </c>
      <c r="B3537" s="37" t="s">
        <v>282</v>
      </c>
      <c r="C3537" s="167" t="s">
        <v>224</v>
      </c>
      <c r="D3537" s="9">
        <v>44900</v>
      </c>
      <c r="E3537" t="s">
        <v>76</v>
      </c>
      <c r="F3537" t="s">
        <v>254</v>
      </c>
      <c r="H3537" s="201">
        <v>78000</v>
      </c>
      <c r="I3537" s="170"/>
      <c r="J3537" s="170"/>
      <c r="K3537" s="168"/>
      <c r="L3537" s="170"/>
    </row>
    <row r="3538" spans="1:12" x14ac:dyDescent="0.25">
      <c r="A3538" s="167">
        <v>44896</v>
      </c>
      <c r="B3538" s="37" t="s">
        <v>282</v>
      </c>
      <c r="C3538" s="167" t="s">
        <v>224</v>
      </c>
      <c r="D3538" s="9">
        <v>44901</v>
      </c>
      <c r="E3538" t="s">
        <v>76</v>
      </c>
      <c r="F3538" t="s">
        <v>1085</v>
      </c>
      <c r="H3538" s="201">
        <v>26000</v>
      </c>
      <c r="I3538" s="170"/>
      <c r="J3538" s="170"/>
      <c r="K3538" s="168"/>
      <c r="L3538" s="170"/>
    </row>
    <row r="3539" spans="1:12" x14ac:dyDescent="0.25">
      <c r="A3539" s="167">
        <v>44896</v>
      </c>
      <c r="B3539" s="37" t="s">
        <v>282</v>
      </c>
      <c r="C3539" s="167" t="s">
        <v>224</v>
      </c>
      <c r="D3539" s="9">
        <v>44901</v>
      </c>
      <c r="E3539" t="s">
        <v>76</v>
      </c>
      <c r="F3539" t="s">
        <v>261</v>
      </c>
      <c r="H3539" s="201">
        <v>156000</v>
      </c>
      <c r="I3539" s="170"/>
      <c r="J3539" s="170"/>
      <c r="K3539" s="168"/>
      <c r="L3539" s="170"/>
    </row>
    <row r="3540" spans="1:12" x14ac:dyDescent="0.25">
      <c r="A3540" s="167">
        <v>44896</v>
      </c>
      <c r="B3540" s="37" t="s">
        <v>282</v>
      </c>
      <c r="C3540" s="167" t="s">
        <v>224</v>
      </c>
      <c r="D3540" s="9">
        <v>44902</v>
      </c>
      <c r="E3540" t="s">
        <v>76</v>
      </c>
      <c r="F3540" t="s">
        <v>1251</v>
      </c>
      <c r="H3540" s="201">
        <v>52000</v>
      </c>
      <c r="I3540" s="170"/>
      <c r="J3540" s="170"/>
      <c r="K3540" s="168"/>
      <c r="L3540" s="170"/>
    </row>
    <row r="3541" spans="1:12" x14ac:dyDescent="0.25">
      <c r="A3541" s="167">
        <v>44896</v>
      </c>
      <c r="B3541" s="37" t="s">
        <v>282</v>
      </c>
      <c r="C3541" s="167" t="s">
        <v>224</v>
      </c>
      <c r="D3541" s="9">
        <v>44902</v>
      </c>
      <c r="E3541" t="s">
        <v>76</v>
      </c>
      <c r="F3541" t="s">
        <v>313</v>
      </c>
      <c r="H3541" s="201">
        <v>130000</v>
      </c>
      <c r="I3541" s="170"/>
      <c r="J3541" s="170"/>
      <c r="K3541" s="168"/>
      <c r="L3541" s="170"/>
    </row>
    <row r="3542" spans="1:12" x14ac:dyDescent="0.25">
      <c r="A3542" s="167">
        <v>44896</v>
      </c>
      <c r="B3542" s="37" t="s">
        <v>282</v>
      </c>
      <c r="C3542" s="167" t="s">
        <v>224</v>
      </c>
      <c r="D3542" s="9">
        <v>44904</v>
      </c>
      <c r="E3542" t="s">
        <v>76</v>
      </c>
      <c r="F3542" t="s">
        <v>1720</v>
      </c>
      <c r="H3542" s="201">
        <v>312000</v>
      </c>
      <c r="I3542" s="170"/>
      <c r="J3542" s="170"/>
      <c r="K3542" s="168"/>
      <c r="L3542" s="170"/>
    </row>
    <row r="3543" spans="1:12" x14ac:dyDescent="0.25">
      <c r="A3543" s="167">
        <v>44896</v>
      </c>
      <c r="B3543" s="37" t="s">
        <v>282</v>
      </c>
      <c r="C3543" s="167" t="s">
        <v>224</v>
      </c>
      <c r="D3543" s="9">
        <v>44907</v>
      </c>
      <c r="E3543" t="s">
        <v>76</v>
      </c>
      <c r="F3543" t="s">
        <v>1677</v>
      </c>
      <c r="H3543" s="201">
        <v>26000</v>
      </c>
      <c r="I3543" s="170"/>
      <c r="J3543" s="170"/>
      <c r="K3543" s="168"/>
      <c r="L3543" s="170"/>
    </row>
    <row r="3544" spans="1:12" x14ac:dyDescent="0.25">
      <c r="A3544" s="167">
        <v>44896</v>
      </c>
      <c r="B3544" s="37" t="s">
        <v>282</v>
      </c>
      <c r="C3544" s="167" t="s">
        <v>224</v>
      </c>
      <c r="D3544" s="9">
        <v>44907</v>
      </c>
      <c r="E3544" t="s">
        <v>76</v>
      </c>
      <c r="F3544" t="s">
        <v>2011</v>
      </c>
      <c r="H3544" s="201">
        <v>26000</v>
      </c>
      <c r="I3544" s="170"/>
      <c r="J3544" s="170"/>
      <c r="K3544" s="168"/>
      <c r="L3544" s="170"/>
    </row>
    <row r="3545" spans="1:12" x14ac:dyDescent="0.25">
      <c r="A3545" s="167">
        <v>44896</v>
      </c>
      <c r="B3545" s="37" t="s">
        <v>282</v>
      </c>
      <c r="C3545" s="167" t="s">
        <v>224</v>
      </c>
      <c r="D3545" s="9">
        <v>44907</v>
      </c>
      <c r="E3545" t="s">
        <v>239</v>
      </c>
      <c r="F3545" t="s">
        <v>132</v>
      </c>
      <c r="H3545" s="201">
        <v>26100</v>
      </c>
      <c r="I3545" s="170"/>
      <c r="J3545" s="170"/>
      <c r="K3545" s="168"/>
      <c r="L3545" s="170"/>
    </row>
    <row r="3546" spans="1:12" x14ac:dyDescent="0.25">
      <c r="A3546" s="167">
        <v>44896</v>
      </c>
      <c r="B3546" s="37" t="s">
        <v>282</v>
      </c>
      <c r="C3546" s="167" t="s">
        <v>224</v>
      </c>
      <c r="D3546" s="9">
        <v>44907</v>
      </c>
      <c r="E3546" t="s">
        <v>76</v>
      </c>
      <c r="F3546" t="s">
        <v>87</v>
      </c>
      <c r="H3546" s="201">
        <v>78000</v>
      </c>
      <c r="I3546" s="170"/>
      <c r="J3546" s="170"/>
      <c r="K3546" s="168"/>
      <c r="L3546" s="170"/>
    </row>
    <row r="3547" spans="1:12" x14ac:dyDescent="0.25">
      <c r="A3547" s="167">
        <v>44896</v>
      </c>
      <c r="B3547" s="37" t="s">
        <v>282</v>
      </c>
      <c r="C3547" s="167" t="s">
        <v>224</v>
      </c>
      <c r="D3547" s="9">
        <v>44908</v>
      </c>
      <c r="E3547" t="s">
        <v>76</v>
      </c>
      <c r="F3547" t="s">
        <v>874</v>
      </c>
      <c r="H3547" s="201">
        <v>26000</v>
      </c>
      <c r="I3547" s="170"/>
      <c r="J3547" s="170"/>
      <c r="K3547" s="168"/>
      <c r="L3547" s="170"/>
    </row>
    <row r="3548" spans="1:12" x14ac:dyDescent="0.25">
      <c r="A3548" s="167">
        <v>44896</v>
      </c>
      <c r="B3548" s="37" t="s">
        <v>282</v>
      </c>
      <c r="C3548" s="167" t="s">
        <v>224</v>
      </c>
      <c r="D3548" s="9">
        <v>44908</v>
      </c>
      <c r="E3548" t="s">
        <v>76</v>
      </c>
      <c r="F3548" t="s">
        <v>2012</v>
      </c>
      <c r="H3548" s="201">
        <v>26000</v>
      </c>
      <c r="I3548" s="170"/>
      <c r="J3548" s="170"/>
      <c r="K3548" s="168"/>
      <c r="L3548" s="170"/>
    </row>
    <row r="3549" spans="1:12" x14ac:dyDescent="0.25">
      <c r="A3549" s="167">
        <v>44896</v>
      </c>
      <c r="B3549" s="37" t="s">
        <v>282</v>
      </c>
      <c r="C3549" s="167" t="s">
        <v>224</v>
      </c>
      <c r="D3549" s="9">
        <v>44908</v>
      </c>
      <c r="E3549" t="s">
        <v>239</v>
      </c>
      <c r="F3549" t="s">
        <v>2013</v>
      </c>
      <c r="H3549" s="201">
        <v>26000</v>
      </c>
      <c r="I3549" s="170"/>
      <c r="J3549" s="170"/>
      <c r="K3549" s="168"/>
      <c r="L3549" s="170"/>
    </row>
    <row r="3550" spans="1:12" x14ac:dyDescent="0.25">
      <c r="A3550" s="167">
        <v>44896</v>
      </c>
      <c r="B3550" s="37" t="s">
        <v>282</v>
      </c>
      <c r="C3550" s="167" t="s">
        <v>224</v>
      </c>
      <c r="D3550" s="9">
        <v>44908</v>
      </c>
      <c r="E3550" t="s">
        <v>239</v>
      </c>
      <c r="F3550" t="s">
        <v>2014</v>
      </c>
      <c r="H3550" s="201">
        <v>26000</v>
      </c>
      <c r="I3550" s="170"/>
      <c r="J3550" s="170"/>
      <c r="K3550" s="168"/>
      <c r="L3550" s="170"/>
    </row>
    <row r="3551" spans="1:12" x14ac:dyDescent="0.25">
      <c r="A3551" s="167">
        <v>44896</v>
      </c>
      <c r="B3551" s="37" t="s">
        <v>282</v>
      </c>
      <c r="C3551" s="167" t="s">
        <v>224</v>
      </c>
      <c r="D3551" s="9">
        <v>44908</v>
      </c>
      <c r="E3551" t="s">
        <v>239</v>
      </c>
      <c r="F3551" t="s">
        <v>2015</v>
      </c>
      <c r="H3551" s="201">
        <v>26000</v>
      </c>
      <c r="I3551" s="170"/>
      <c r="J3551" s="170"/>
      <c r="K3551" s="168"/>
      <c r="L3551" s="170"/>
    </row>
    <row r="3552" spans="1:12" x14ac:dyDescent="0.25">
      <c r="A3552" s="167">
        <v>44896</v>
      </c>
      <c r="B3552" s="37" t="s">
        <v>282</v>
      </c>
      <c r="C3552" s="167" t="s">
        <v>224</v>
      </c>
      <c r="D3552" s="9">
        <v>44909</v>
      </c>
      <c r="E3552" t="s">
        <v>76</v>
      </c>
      <c r="F3552" t="s">
        <v>1461</v>
      </c>
      <c r="H3552" s="201">
        <v>108000</v>
      </c>
      <c r="I3552" s="170"/>
      <c r="J3552" s="170"/>
      <c r="K3552" s="168"/>
      <c r="L3552" s="170"/>
    </row>
    <row r="3553" spans="1:12" x14ac:dyDescent="0.25">
      <c r="A3553" s="167">
        <v>44896</v>
      </c>
      <c r="B3553" s="37" t="s">
        <v>282</v>
      </c>
      <c r="C3553" s="167" t="s">
        <v>224</v>
      </c>
      <c r="D3553" s="9">
        <v>44910</v>
      </c>
      <c r="E3553" t="s">
        <v>76</v>
      </c>
      <c r="F3553" t="s">
        <v>822</v>
      </c>
      <c r="H3553" s="201">
        <v>78000</v>
      </c>
      <c r="I3553" s="170"/>
      <c r="J3553" s="170"/>
      <c r="K3553" s="168"/>
      <c r="L3553" s="170"/>
    </row>
    <row r="3554" spans="1:12" x14ac:dyDescent="0.25">
      <c r="A3554" s="167">
        <v>44896</v>
      </c>
      <c r="B3554" s="37" t="s">
        <v>282</v>
      </c>
      <c r="C3554" s="167" t="s">
        <v>224</v>
      </c>
      <c r="D3554" s="9">
        <v>44911</v>
      </c>
      <c r="E3554" t="s">
        <v>76</v>
      </c>
      <c r="F3554" t="s">
        <v>1696</v>
      </c>
      <c r="H3554" s="201">
        <v>26000</v>
      </c>
      <c r="I3554" s="170"/>
      <c r="J3554" s="170"/>
      <c r="K3554" s="168"/>
      <c r="L3554" s="170"/>
    </row>
    <row r="3555" spans="1:12" x14ac:dyDescent="0.25">
      <c r="A3555" s="167">
        <v>44896</v>
      </c>
      <c r="B3555" s="37" t="s">
        <v>282</v>
      </c>
      <c r="C3555" s="167" t="s">
        <v>224</v>
      </c>
      <c r="D3555" s="9">
        <v>44914</v>
      </c>
      <c r="E3555" t="s">
        <v>76</v>
      </c>
      <c r="F3555" t="s">
        <v>410</v>
      </c>
      <c r="H3555" s="201">
        <v>26000</v>
      </c>
      <c r="I3555" s="170"/>
      <c r="J3555" s="170"/>
      <c r="K3555" s="168"/>
      <c r="L3555" s="170"/>
    </row>
    <row r="3556" spans="1:12" x14ac:dyDescent="0.25">
      <c r="A3556" s="167">
        <v>44896</v>
      </c>
      <c r="B3556" s="37" t="s">
        <v>282</v>
      </c>
      <c r="C3556" s="167" t="s">
        <v>224</v>
      </c>
      <c r="D3556" s="9">
        <v>44914</v>
      </c>
      <c r="E3556" t="s">
        <v>76</v>
      </c>
      <c r="F3556" t="s">
        <v>1422</v>
      </c>
      <c r="H3556" s="201">
        <v>26000</v>
      </c>
      <c r="I3556" s="170"/>
      <c r="J3556" s="170"/>
      <c r="K3556" s="168"/>
      <c r="L3556" s="170"/>
    </row>
    <row r="3557" spans="1:12" x14ac:dyDescent="0.25">
      <c r="A3557" s="167">
        <v>44896</v>
      </c>
      <c r="B3557" s="37" t="s">
        <v>282</v>
      </c>
      <c r="C3557" s="167" t="s">
        <v>224</v>
      </c>
      <c r="D3557" s="9">
        <v>44914</v>
      </c>
      <c r="E3557" t="s">
        <v>76</v>
      </c>
      <c r="F3557" t="s">
        <v>6</v>
      </c>
      <c r="H3557" s="201">
        <v>26000</v>
      </c>
      <c r="I3557" s="170"/>
      <c r="J3557" s="170"/>
      <c r="K3557" s="168"/>
      <c r="L3557" s="170"/>
    </row>
    <row r="3558" spans="1:12" x14ac:dyDescent="0.25">
      <c r="A3558" s="167">
        <v>44896</v>
      </c>
      <c r="B3558" s="37" t="s">
        <v>282</v>
      </c>
      <c r="C3558" s="167" t="s">
        <v>224</v>
      </c>
      <c r="D3558" s="9">
        <v>44914</v>
      </c>
      <c r="E3558" t="s">
        <v>76</v>
      </c>
      <c r="F3558" t="s">
        <v>146</v>
      </c>
      <c r="H3558" s="201">
        <v>182000</v>
      </c>
      <c r="I3558" s="170"/>
      <c r="J3558" s="170"/>
      <c r="K3558" s="168"/>
      <c r="L3558" s="170"/>
    </row>
    <row r="3559" spans="1:12" x14ac:dyDescent="0.25">
      <c r="A3559" s="167">
        <v>44896</v>
      </c>
      <c r="B3559" s="37" t="s">
        <v>282</v>
      </c>
      <c r="C3559" s="167" t="s">
        <v>224</v>
      </c>
      <c r="D3559" s="9">
        <v>44915</v>
      </c>
      <c r="E3559" t="s">
        <v>76</v>
      </c>
      <c r="F3559" t="s">
        <v>127</v>
      </c>
      <c r="H3559" s="201">
        <v>26113</v>
      </c>
      <c r="I3559" s="170"/>
      <c r="J3559" s="170"/>
      <c r="K3559" s="168"/>
      <c r="L3559" s="170"/>
    </row>
    <row r="3560" spans="1:12" x14ac:dyDescent="0.25">
      <c r="A3560" s="167">
        <v>44896</v>
      </c>
      <c r="B3560" s="37" t="s">
        <v>282</v>
      </c>
      <c r="C3560" s="167" t="s">
        <v>224</v>
      </c>
      <c r="D3560" s="9">
        <v>44915</v>
      </c>
      <c r="E3560" t="s">
        <v>239</v>
      </c>
      <c r="F3560" t="s">
        <v>77</v>
      </c>
      <c r="H3560" s="201">
        <v>52000</v>
      </c>
      <c r="I3560" s="170"/>
      <c r="J3560" s="170"/>
      <c r="K3560" s="168"/>
      <c r="L3560" s="170"/>
    </row>
    <row r="3561" spans="1:12" x14ac:dyDescent="0.25">
      <c r="A3561" s="167">
        <v>44896</v>
      </c>
      <c r="B3561" s="37" t="s">
        <v>282</v>
      </c>
      <c r="C3561" s="167" t="s">
        <v>224</v>
      </c>
      <c r="D3561" s="9">
        <v>44915</v>
      </c>
      <c r="E3561" t="s">
        <v>76</v>
      </c>
      <c r="F3561" t="s">
        <v>85</v>
      </c>
      <c r="H3561" s="201">
        <v>189000</v>
      </c>
      <c r="I3561" s="170"/>
      <c r="J3561" s="170"/>
      <c r="K3561" s="168"/>
      <c r="L3561" s="170"/>
    </row>
    <row r="3562" spans="1:12" x14ac:dyDescent="0.25">
      <c r="A3562" s="167">
        <v>44896</v>
      </c>
      <c r="B3562" s="37" t="s">
        <v>282</v>
      </c>
      <c r="C3562" s="167" t="s">
        <v>224</v>
      </c>
      <c r="D3562" s="9">
        <v>44917</v>
      </c>
      <c r="E3562" t="s">
        <v>76</v>
      </c>
      <c r="F3562" t="s">
        <v>1655</v>
      </c>
      <c r="H3562" s="201">
        <v>26000</v>
      </c>
      <c r="I3562" s="170"/>
      <c r="J3562" s="170"/>
      <c r="K3562" s="168"/>
      <c r="L3562" s="170"/>
    </row>
    <row r="3563" spans="1:12" x14ac:dyDescent="0.25">
      <c r="A3563" s="167">
        <v>44896</v>
      </c>
      <c r="B3563" s="37" t="s">
        <v>282</v>
      </c>
      <c r="C3563" s="167" t="s">
        <v>224</v>
      </c>
      <c r="D3563" s="9">
        <v>44918</v>
      </c>
      <c r="E3563" t="s">
        <v>76</v>
      </c>
      <c r="F3563" t="s">
        <v>17</v>
      </c>
      <c r="H3563" s="201">
        <v>26000</v>
      </c>
      <c r="I3563" s="170"/>
      <c r="J3563" s="170"/>
      <c r="K3563" s="168"/>
      <c r="L3563" s="170"/>
    </row>
    <row r="3564" spans="1:12" x14ac:dyDescent="0.25">
      <c r="A3564" s="167">
        <v>44896</v>
      </c>
      <c r="B3564" s="37" t="s">
        <v>282</v>
      </c>
      <c r="C3564" s="167" t="s">
        <v>224</v>
      </c>
      <c r="D3564" s="9">
        <v>44918</v>
      </c>
      <c r="E3564" t="s">
        <v>76</v>
      </c>
      <c r="F3564" t="s">
        <v>1956</v>
      </c>
      <c r="H3564" s="201">
        <v>26000</v>
      </c>
      <c r="I3564" s="170"/>
      <c r="J3564" s="170"/>
      <c r="K3564" s="168"/>
      <c r="L3564" s="170"/>
    </row>
    <row r="3565" spans="1:12" x14ac:dyDescent="0.25">
      <c r="A3565" s="167">
        <v>44896</v>
      </c>
      <c r="B3565" s="37" t="s">
        <v>282</v>
      </c>
      <c r="C3565" s="167" t="s">
        <v>224</v>
      </c>
      <c r="D3565" s="9">
        <v>44918</v>
      </c>
      <c r="E3565" t="s">
        <v>76</v>
      </c>
      <c r="F3565" t="s">
        <v>18</v>
      </c>
      <c r="H3565" s="201">
        <v>26080</v>
      </c>
      <c r="I3565" s="170"/>
      <c r="J3565" s="170"/>
      <c r="K3565" s="168"/>
      <c r="L3565" s="170"/>
    </row>
    <row r="3566" spans="1:12" x14ac:dyDescent="0.25">
      <c r="A3566" s="167">
        <v>44896</v>
      </c>
      <c r="B3566" s="37" t="s">
        <v>282</v>
      </c>
      <c r="C3566" s="167" t="s">
        <v>224</v>
      </c>
      <c r="D3566" s="9">
        <v>44921</v>
      </c>
      <c r="E3566" t="s">
        <v>76</v>
      </c>
      <c r="F3566" t="s">
        <v>9</v>
      </c>
      <c r="H3566" s="201">
        <v>26000</v>
      </c>
      <c r="I3566" s="170"/>
      <c r="J3566" s="170"/>
      <c r="K3566" s="168"/>
      <c r="L3566" s="170"/>
    </row>
    <row r="3567" spans="1:12" x14ac:dyDescent="0.25">
      <c r="A3567" s="167">
        <v>44896</v>
      </c>
      <c r="B3567" s="37" t="s">
        <v>282</v>
      </c>
      <c r="C3567" s="167" t="s">
        <v>224</v>
      </c>
      <c r="D3567" s="9">
        <v>44921</v>
      </c>
      <c r="E3567" t="s">
        <v>76</v>
      </c>
      <c r="F3567" t="s">
        <v>131</v>
      </c>
      <c r="H3567" s="201">
        <v>26000</v>
      </c>
      <c r="I3567" s="170"/>
      <c r="J3567" s="170"/>
      <c r="K3567" s="168"/>
      <c r="L3567" s="170"/>
    </row>
    <row r="3568" spans="1:12" x14ac:dyDescent="0.25">
      <c r="A3568" s="167">
        <v>44896</v>
      </c>
      <c r="B3568" s="37" t="s">
        <v>282</v>
      </c>
      <c r="C3568" s="167" t="s">
        <v>224</v>
      </c>
      <c r="D3568" s="9">
        <v>44921</v>
      </c>
      <c r="E3568" t="s">
        <v>76</v>
      </c>
      <c r="F3568" t="s">
        <v>1723</v>
      </c>
      <c r="H3568" s="201">
        <v>26000</v>
      </c>
      <c r="I3568" s="170"/>
      <c r="J3568" s="170"/>
      <c r="K3568" s="168"/>
      <c r="L3568" s="170"/>
    </row>
    <row r="3569" spans="1:13" x14ac:dyDescent="0.25">
      <c r="A3569" s="167">
        <v>44896</v>
      </c>
      <c r="B3569" s="37" t="s">
        <v>282</v>
      </c>
      <c r="C3569" s="167" t="s">
        <v>224</v>
      </c>
      <c r="D3569" s="9">
        <v>44921</v>
      </c>
      <c r="E3569" t="s">
        <v>76</v>
      </c>
      <c r="F3569" t="s">
        <v>384</v>
      </c>
      <c r="H3569" s="201">
        <v>26000</v>
      </c>
      <c r="I3569" s="170"/>
      <c r="J3569" s="170"/>
      <c r="K3569" s="168"/>
      <c r="L3569" s="170"/>
    </row>
    <row r="3570" spans="1:13" x14ac:dyDescent="0.25">
      <c r="A3570" s="167">
        <v>44896</v>
      </c>
      <c r="B3570" s="37" t="s">
        <v>282</v>
      </c>
      <c r="C3570" s="167" t="s">
        <v>224</v>
      </c>
      <c r="D3570" s="9">
        <v>44922</v>
      </c>
      <c r="E3570" t="s">
        <v>76</v>
      </c>
      <c r="F3570" t="s">
        <v>2016</v>
      </c>
      <c r="H3570" s="201">
        <v>26102</v>
      </c>
      <c r="I3570" s="170"/>
      <c r="J3570" s="170"/>
      <c r="K3570" s="168"/>
      <c r="L3570" s="170"/>
    </row>
    <row r="3571" spans="1:13" x14ac:dyDescent="0.25">
      <c r="A3571" s="167">
        <v>44896</v>
      </c>
      <c r="B3571" s="37" t="s">
        <v>282</v>
      </c>
      <c r="C3571" s="167" t="s">
        <v>224</v>
      </c>
      <c r="D3571" s="9">
        <v>44922</v>
      </c>
      <c r="E3571" t="s">
        <v>76</v>
      </c>
      <c r="F3571" t="s">
        <v>2017</v>
      </c>
      <c r="H3571" s="201">
        <v>52096</v>
      </c>
      <c r="I3571" s="170"/>
      <c r="J3571" s="170"/>
      <c r="K3571" s="168"/>
      <c r="L3571" s="170"/>
    </row>
    <row r="3572" spans="1:13" x14ac:dyDescent="0.25">
      <c r="A3572" s="167">
        <v>44896</v>
      </c>
      <c r="B3572" s="37" t="s">
        <v>282</v>
      </c>
      <c r="C3572" s="167" t="s">
        <v>224</v>
      </c>
      <c r="D3572" s="9">
        <v>44922</v>
      </c>
      <c r="E3572" t="s">
        <v>76</v>
      </c>
      <c r="F3572" t="s">
        <v>2018</v>
      </c>
      <c r="H3572" s="201">
        <v>312000</v>
      </c>
      <c r="I3572" s="170"/>
      <c r="J3572" s="170"/>
      <c r="K3572" s="168"/>
      <c r="L3572" s="170"/>
    </row>
    <row r="3573" spans="1:13" x14ac:dyDescent="0.25">
      <c r="A3573" s="167">
        <v>44896</v>
      </c>
      <c r="B3573" s="37" t="s">
        <v>282</v>
      </c>
      <c r="C3573" s="167" t="s">
        <v>224</v>
      </c>
      <c r="D3573" s="9">
        <v>44923</v>
      </c>
      <c r="E3573" t="s">
        <v>76</v>
      </c>
      <c r="F3573" t="s">
        <v>11</v>
      </c>
      <c r="H3573" s="201">
        <v>26000</v>
      </c>
      <c r="I3573" s="170"/>
      <c r="J3573" s="170"/>
      <c r="K3573" s="168"/>
      <c r="L3573" s="170"/>
    </row>
    <row r="3574" spans="1:13" x14ac:dyDescent="0.25">
      <c r="A3574" s="167">
        <v>44896</v>
      </c>
      <c r="B3574" s="37" t="s">
        <v>282</v>
      </c>
      <c r="C3574" s="167" t="s">
        <v>224</v>
      </c>
      <c r="D3574" s="9">
        <v>44923</v>
      </c>
      <c r="E3574" t="s">
        <v>76</v>
      </c>
      <c r="F3574" t="s">
        <v>86</v>
      </c>
      <c r="H3574" s="201">
        <v>26000</v>
      </c>
      <c r="I3574" s="170"/>
      <c r="J3574" s="170"/>
      <c r="K3574" s="168"/>
      <c r="L3574" s="170"/>
    </row>
    <row r="3575" spans="1:13" x14ac:dyDescent="0.25">
      <c r="A3575" s="167">
        <v>44896</v>
      </c>
      <c r="B3575" s="37" t="s">
        <v>282</v>
      </c>
      <c r="C3575" s="167" t="s">
        <v>224</v>
      </c>
      <c r="D3575" s="9">
        <v>44923</v>
      </c>
      <c r="E3575" t="s">
        <v>76</v>
      </c>
      <c r="F3575" t="s">
        <v>417</v>
      </c>
      <c r="H3575" s="201">
        <v>26000</v>
      </c>
      <c r="I3575" s="170"/>
      <c r="J3575" s="170"/>
      <c r="K3575" s="168"/>
      <c r="L3575" s="170"/>
    </row>
    <row r="3576" spans="1:13" x14ac:dyDescent="0.25">
      <c r="A3576" s="167">
        <v>44896</v>
      </c>
      <c r="B3576" s="37" t="s">
        <v>282</v>
      </c>
      <c r="C3576" s="167" t="s">
        <v>224</v>
      </c>
      <c r="D3576" s="9">
        <v>44925</v>
      </c>
      <c r="E3576" t="s">
        <v>76</v>
      </c>
      <c r="F3576" t="s">
        <v>2019</v>
      </c>
      <c r="H3576" s="201">
        <v>570</v>
      </c>
      <c r="I3576" s="170"/>
      <c r="J3576" s="170"/>
      <c r="K3576" s="168"/>
      <c r="L3576" s="170"/>
    </row>
    <row r="3577" spans="1:13" x14ac:dyDescent="0.25">
      <c r="A3577" s="167">
        <v>44896</v>
      </c>
      <c r="B3577" s="37" t="s">
        <v>282</v>
      </c>
      <c r="C3577" s="167" t="s">
        <v>224</v>
      </c>
      <c r="D3577" s="9">
        <v>44925</v>
      </c>
      <c r="E3577" t="s">
        <v>76</v>
      </c>
      <c r="F3577" t="s">
        <v>1085</v>
      </c>
      <c r="H3577" s="201">
        <v>26000</v>
      </c>
      <c r="I3577" s="170"/>
      <c r="J3577" s="170"/>
      <c r="K3577" s="168"/>
      <c r="L3577" s="170"/>
    </row>
    <row r="3578" spans="1:13" x14ac:dyDescent="0.25">
      <c r="A3578" s="167">
        <v>44896</v>
      </c>
      <c r="B3578" s="37" t="s">
        <v>282</v>
      </c>
      <c r="C3578" s="167" t="s">
        <v>224</v>
      </c>
      <c r="D3578" s="9">
        <v>44925</v>
      </c>
      <c r="E3578" t="s">
        <v>76</v>
      </c>
      <c r="F3578" t="s">
        <v>430</v>
      </c>
      <c r="H3578" s="201">
        <v>26000</v>
      </c>
      <c r="I3578" s="170"/>
      <c r="J3578" s="170"/>
      <c r="K3578" s="168"/>
      <c r="L3578" s="170"/>
    </row>
    <row r="3579" spans="1:13" x14ac:dyDescent="0.25">
      <c r="A3579" s="167">
        <v>44896</v>
      </c>
      <c r="B3579" s="37" t="s">
        <v>282</v>
      </c>
      <c r="C3579" s="167" t="s">
        <v>224</v>
      </c>
      <c r="D3579" s="9">
        <v>44925</v>
      </c>
      <c r="E3579" t="s">
        <v>76</v>
      </c>
      <c r="F3579" t="s">
        <v>198</v>
      </c>
      <c r="H3579" s="201">
        <v>26000</v>
      </c>
      <c r="I3579" s="170"/>
      <c r="J3579" s="170"/>
      <c r="K3579" s="168"/>
      <c r="L3579" s="170"/>
    </row>
    <row r="3580" spans="1:13" x14ac:dyDescent="0.25">
      <c r="A3580" s="167">
        <v>44896</v>
      </c>
      <c r="B3580" s="37" t="s">
        <v>282</v>
      </c>
      <c r="C3580" s="167" t="s">
        <v>224</v>
      </c>
      <c r="D3580" s="9">
        <v>44925</v>
      </c>
      <c r="E3580" t="s">
        <v>76</v>
      </c>
      <c r="F3580" t="s">
        <v>14</v>
      </c>
      <c r="H3580" s="201">
        <v>26000</v>
      </c>
      <c r="I3580" s="170"/>
      <c r="J3580" s="170"/>
      <c r="K3580" s="168"/>
      <c r="L3580" s="170"/>
    </row>
    <row r="3581" spans="1:13" x14ac:dyDescent="0.25">
      <c r="A3581" s="167">
        <v>44896</v>
      </c>
      <c r="B3581" s="37" t="s">
        <v>282</v>
      </c>
      <c r="C3581" s="167" t="s">
        <v>224</v>
      </c>
      <c r="D3581" s="9">
        <v>44925</v>
      </c>
      <c r="E3581" t="s">
        <v>76</v>
      </c>
      <c r="F3581" t="s">
        <v>1413</v>
      </c>
      <c r="H3581" s="201">
        <v>36000</v>
      </c>
      <c r="I3581" s="170"/>
      <c r="J3581" s="170"/>
      <c r="K3581" s="168"/>
      <c r="L3581" s="170"/>
    </row>
    <row r="3582" spans="1:13" x14ac:dyDescent="0.25">
      <c r="A3582" s="167">
        <v>44896</v>
      </c>
      <c r="B3582" s="37" t="s">
        <v>282</v>
      </c>
      <c r="C3582" s="167" t="s">
        <v>224</v>
      </c>
      <c r="D3582" s="9">
        <v>44925</v>
      </c>
      <c r="E3582" t="s">
        <v>76</v>
      </c>
      <c r="F3582" t="s">
        <v>313</v>
      </c>
      <c r="H3582" s="201">
        <v>43000</v>
      </c>
      <c r="I3582" s="170"/>
      <c r="J3582" s="170"/>
      <c r="K3582" s="168"/>
      <c r="L3582" s="170"/>
    </row>
    <row r="3583" spans="1:13" x14ac:dyDescent="0.25">
      <c r="A3583" s="167">
        <v>44896</v>
      </c>
      <c r="B3583" s="37" t="s">
        <v>282</v>
      </c>
      <c r="C3583" s="167" t="s">
        <v>224</v>
      </c>
      <c r="D3583" s="9">
        <v>44925</v>
      </c>
      <c r="E3583" t="s">
        <v>76</v>
      </c>
      <c r="F3583" t="s">
        <v>408</v>
      </c>
      <c r="H3583" s="201">
        <v>104000</v>
      </c>
      <c r="I3583" s="170"/>
      <c r="J3583" s="170"/>
      <c r="K3583" s="168"/>
      <c r="L3583" s="170"/>
    </row>
    <row r="3584" spans="1:13" x14ac:dyDescent="0.25">
      <c r="A3584" s="69">
        <v>44896</v>
      </c>
      <c r="B3584" s="37" t="s">
        <v>282</v>
      </c>
      <c r="C3584" s="69" t="s">
        <v>224</v>
      </c>
      <c r="D3584" s="65">
        <v>44925</v>
      </c>
      <c r="E3584" s="37" t="s">
        <v>76</v>
      </c>
      <c r="F3584" s="37" t="s">
        <v>260</v>
      </c>
      <c r="G3584" s="37"/>
      <c r="H3584" s="289">
        <v>182000</v>
      </c>
      <c r="I3584" s="79">
        <f>SUM(H2974:H3584)</f>
        <v>37344315</v>
      </c>
      <c r="J3584" s="79"/>
      <c r="K3584" s="37"/>
      <c r="L3584" s="79"/>
      <c r="M3584" s="37"/>
    </row>
    <row r="3585" spans="1:13" x14ac:dyDescent="0.25">
      <c r="A3585" s="290">
        <v>44927</v>
      </c>
      <c r="B3585" s="291" t="s">
        <v>282</v>
      </c>
      <c r="C3585" s="290" t="s">
        <v>224</v>
      </c>
      <c r="D3585" s="292">
        <v>44929</v>
      </c>
      <c r="E3585" s="293" t="s">
        <v>76</v>
      </c>
      <c r="F3585" s="291" t="s">
        <v>256</v>
      </c>
      <c r="G3585" s="291"/>
      <c r="H3585" s="294">
        <v>26000</v>
      </c>
      <c r="I3585" s="294"/>
      <c r="J3585" s="294"/>
      <c r="K3585" s="291"/>
      <c r="L3585" s="294"/>
      <c r="M3585" s="291"/>
    </row>
    <row r="3586" spans="1:13" x14ac:dyDescent="0.25">
      <c r="A3586" s="217">
        <v>44927</v>
      </c>
      <c r="B3586" s="37" t="s">
        <v>282</v>
      </c>
      <c r="C3586" s="69" t="s">
        <v>224</v>
      </c>
      <c r="D3586" s="219">
        <v>44929</v>
      </c>
      <c r="E3586" s="220" t="s">
        <v>76</v>
      </c>
      <c r="F3586" s="218" t="s">
        <v>80</v>
      </c>
      <c r="G3586" s="218"/>
      <c r="H3586" s="229">
        <v>26000</v>
      </c>
      <c r="I3586" s="229"/>
      <c r="J3586" s="229"/>
      <c r="K3586" s="218"/>
      <c r="L3586" s="229"/>
    </row>
    <row r="3587" spans="1:13" x14ac:dyDescent="0.25">
      <c r="A3587" s="217">
        <v>44927</v>
      </c>
      <c r="B3587" s="37" t="s">
        <v>282</v>
      </c>
      <c r="C3587" s="69" t="s">
        <v>224</v>
      </c>
      <c r="D3587" s="219">
        <v>44929</v>
      </c>
      <c r="E3587" s="220" t="s">
        <v>76</v>
      </c>
      <c r="F3587" s="218" t="s">
        <v>1964</v>
      </c>
      <c r="G3587" s="218"/>
      <c r="H3587" s="229">
        <v>26000</v>
      </c>
      <c r="I3587" s="229"/>
      <c r="J3587" s="229"/>
      <c r="K3587" s="218"/>
      <c r="L3587" s="229"/>
    </row>
    <row r="3588" spans="1:13" x14ac:dyDescent="0.25">
      <c r="A3588" s="217">
        <v>44927</v>
      </c>
      <c r="B3588" s="37" t="s">
        <v>282</v>
      </c>
      <c r="C3588" s="69" t="s">
        <v>224</v>
      </c>
      <c r="D3588" s="219">
        <v>44929</v>
      </c>
      <c r="E3588" s="220" t="s">
        <v>76</v>
      </c>
      <c r="F3588" s="218" t="s">
        <v>1462</v>
      </c>
      <c r="G3588" s="218"/>
      <c r="H3588" s="229">
        <v>26000</v>
      </c>
      <c r="I3588" s="229"/>
      <c r="J3588" s="229"/>
      <c r="K3588" s="218"/>
      <c r="L3588" s="229"/>
    </row>
    <row r="3589" spans="1:13" x14ac:dyDescent="0.25">
      <c r="A3589" s="217">
        <v>44927</v>
      </c>
      <c r="B3589" s="37" t="s">
        <v>282</v>
      </c>
      <c r="C3589" s="69" t="s">
        <v>224</v>
      </c>
      <c r="D3589" s="219">
        <v>44929</v>
      </c>
      <c r="E3589" s="220" t="s">
        <v>76</v>
      </c>
      <c r="F3589" s="218" t="s">
        <v>1718</v>
      </c>
      <c r="G3589" s="218"/>
      <c r="H3589" s="229">
        <v>26000</v>
      </c>
      <c r="I3589" s="229"/>
      <c r="J3589" s="229"/>
      <c r="K3589" s="218"/>
      <c r="L3589" s="229"/>
    </row>
    <row r="3590" spans="1:13" x14ac:dyDescent="0.25">
      <c r="A3590" s="217">
        <v>44927</v>
      </c>
      <c r="B3590" s="37" t="s">
        <v>282</v>
      </c>
      <c r="C3590" s="69" t="s">
        <v>224</v>
      </c>
      <c r="D3590" s="219">
        <v>44929</v>
      </c>
      <c r="E3590" s="220" t="s">
        <v>76</v>
      </c>
      <c r="F3590" s="218" t="s">
        <v>87</v>
      </c>
      <c r="G3590" s="218"/>
      <c r="H3590" s="229">
        <v>52000</v>
      </c>
      <c r="I3590" s="229"/>
      <c r="J3590" s="229"/>
      <c r="K3590" s="218"/>
      <c r="L3590" s="229"/>
    </row>
    <row r="3591" spans="1:13" x14ac:dyDescent="0.25">
      <c r="A3591" s="217">
        <v>44927</v>
      </c>
      <c r="B3591" s="37" t="s">
        <v>282</v>
      </c>
      <c r="C3591" s="69" t="s">
        <v>224</v>
      </c>
      <c r="D3591" s="219">
        <v>44930</v>
      </c>
      <c r="E3591" s="220" t="s">
        <v>76</v>
      </c>
      <c r="F3591" s="218" t="s">
        <v>206</v>
      </c>
      <c r="G3591" s="218"/>
      <c r="H3591" s="229">
        <v>26000</v>
      </c>
      <c r="I3591" s="229"/>
      <c r="J3591" s="229"/>
      <c r="K3591" s="218"/>
      <c r="L3591" s="229"/>
    </row>
    <row r="3592" spans="1:13" x14ac:dyDescent="0.25">
      <c r="A3592" s="217">
        <v>44927</v>
      </c>
      <c r="B3592" s="37" t="s">
        <v>282</v>
      </c>
      <c r="C3592" s="69" t="s">
        <v>224</v>
      </c>
      <c r="D3592" s="219">
        <v>44931</v>
      </c>
      <c r="E3592" s="220" t="s">
        <v>76</v>
      </c>
      <c r="F3592" s="218" t="s">
        <v>207</v>
      </c>
      <c r="G3592" s="218"/>
      <c r="H3592" s="229">
        <v>26025</v>
      </c>
      <c r="I3592" s="229"/>
      <c r="J3592" s="229"/>
      <c r="K3592" s="218"/>
      <c r="L3592" s="229"/>
    </row>
    <row r="3593" spans="1:13" x14ac:dyDescent="0.25">
      <c r="A3593" s="217">
        <v>44927</v>
      </c>
      <c r="B3593" s="37" t="s">
        <v>282</v>
      </c>
      <c r="C3593" s="69" t="s">
        <v>224</v>
      </c>
      <c r="D3593" s="219">
        <v>44931</v>
      </c>
      <c r="E3593" s="220" t="s">
        <v>76</v>
      </c>
      <c r="F3593" s="218" t="s">
        <v>21</v>
      </c>
      <c r="G3593" s="218"/>
      <c r="H3593" s="229">
        <v>26109</v>
      </c>
      <c r="I3593" s="229"/>
      <c r="J3593" s="229"/>
      <c r="K3593" s="218"/>
      <c r="L3593" s="229"/>
    </row>
    <row r="3594" spans="1:13" x14ac:dyDescent="0.25">
      <c r="A3594" s="217">
        <v>44927</v>
      </c>
      <c r="B3594" s="37" t="s">
        <v>282</v>
      </c>
      <c r="C3594" s="69" t="s">
        <v>224</v>
      </c>
      <c r="D3594" s="219">
        <v>44935</v>
      </c>
      <c r="E3594" s="220" t="s">
        <v>76</v>
      </c>
      <c r="F3594" s="218" t="s">
        <v>1696</v>
      </c>
      <c r="G3594" s="218"/>
      <c r="H3594" s="229">
        <v>26000</v>
      </c>
      <c r="I3594" s="229"/>
      <c r="J3594" s="229"/>
      <c r="K3594" s="218"/>
      <c r="L3594" s="229"/>
    </row>
    <row r="3595" spans="1:13" x14ac:dyDescent="0.25">
      <c r="A3595" s="217">
        <v>44927</v>
      </c>
      <c r="B3595" s="37" t="s">
        <v>282</v>
      </c>
      <c r="C3595" s="69" t="s">
        <v>224</v>
      </c>
      <c r="D3595" s="219">
        <v>44935</v>
      </c>
      <c r="E3595" s="220" t="s">
        <v>76</v>
      </c>
      <c r="F3595" s="218" t="s">
        <v>1677</v>
      </c>
      <c r="G3595" s="218"/>
      <c r="H3595" s="229">
        <v>26000</v>
      </c>
      <c r="I3595" s="229"/>
      <c r="J3595" s="229"/>
      <c r="K3595" s="218"/>
      <c r="L3595" s="229"/>
    </row>
    <row r="3596" spans="1:13" x14ac:dyDescent="0.25">
      <c r="A3596" s="217">
        <v>44927</v>
      </c>
      <c r="B3596" s="37" t="s">
        <v>282</v>
      </c>
      <c r="C3596" s="69" t="s">
        <v>224</v>
      </c>
      <c r="D3596" s="219">
        <v>44935</v>
      </c>
      <c r="E3596" s="220" t="s">
        <v>76</v>
      </c>
      <c r="F3596" s="218" t="s">
        <v>635</v>
      </c>
      <c r="G3596" s="218"/>
      <c r="H3596" s="229">
        <v>26000</v>
      </c>
      <c r="I3596" s="229"/>
      <c r="J3596" s="229"/>
      <c r="K3596" s="218"/>
      <c r="L3596" s="229"/>
    </row>
    <row r="3597" spans="1:13" x14ac:dyDescent="0.25">
      <c r="A3597" s="217">
        <v>44927</v>
      </c>
      <c r="B3597" s="37" t="s">
        <v>282</v>
      </c>
      <c r="C3597" s="69" t="s">
        <v>224</v>
      </c>
      <c r="D3597" s="219">
        <v>44935</v>
      </c>
      <c r="E3597" s="220" t="s">
        <v>76</v>
      </c>
      <c r="F3597" s="218" t="s">
        <v>2233</v>
      </c>
      <c r="G3597" s="218"/>
      <c r="H3597" s="229">
        <v>26000</v>
      </c>
      <c r="I3597" s="229"/>
      <c r="J3597" s="229"/>
      <c r="K3597" s="218"/>
      <c r="L3597" s="229"/>
    </row>
    <row r="3598" spans="1:13" x14ac:dyDescent="0.25">
      <c r="A3598" s="217">
        <v>44927</v>
      </c>
      <c r="B3598" s="37" t="s">
        <v>282</v>
      </c>
      <c r="C3598" s="69" t="s">
        <v>224</v>
      </c>
      <c r="D3598" s="219">
        <v>44935</v>
      </c>
      <c r="E3598" s="220" t="s">
        <v>76</v>
      </c>
      <c r="F3598" s="218" t="s">
        <v>2234</v>
      </c>
      <c r="G3598" s="218"/>
      <c r="H3598" s="229">
        <v>26000</v>
      </c>
      <c r="I3598" s="229"/>
      <c r="J3598" s="229"/>
      <c r="K3598" s="218"/>
      <c r="L3598" s="229"/>
    </row>
    <row r="3599" spans="1:13" x14ac:dyDescent="0.25">
      <c r="A3599" s="217">
        <v>44927</v>
      </c>
      <c r="B3599" s="37" t="s">
        <v>282</v>
      </c>
      <c r="C3599" s="69" t="s">
        <v>224</v>
      </c>
      <c r="D3599" s="219">
        <v>44935</v>
      </c>
      <c r="E3599" s="220" t="s">
        <v>76</v>
      </c>
      <c r="F3599" s="218" t="s">
        <v>2235</v>
      </c>
      <c r="G3599" s="218"/>
      <c r="H3599" s="229">
        <v>26000</v>
      </c>
      <c r="I3599" s="229"/>
      <c r="J3599" s="229"/>
      <c r="K3599" s="218"/>
      <c r="L3599" s="229"/>
    </row>
    <row r="3600" spans="1:13" x14ac:dyDescent="0.25">
      <c r="A3600" s="217">
        <v>44927</v>
      </c>
      <c r="B3600" s="37" t="s">
        <v>282</v>
      </c>
      <c r="C3600" s="69" t="s">
        <v>224</v>
      </c>
      <c r="D3600" s="219">
        <v>44935</v>
      </c>
      <c r="E3600" s="220" t="s">
        <v>76</v>
      </c>
      <c r="F3600" s="218" t="s">
        <v>2236</v>
      </c>
      <c r="G3600" s="218"/>
      <c r="H3600" s="229">
        <v>26000</v>
      </c>
      <c r="I3600" s="229"/>
      <c r="J3600" s="229"/>
      <c r="K3600" s="218"/>
      <c r="L3600" s="229"/>
    </row>
    <row r="3601" spans="1:12" x14ac:dyDescent="0.25">
      <c r="A3601" s="217">
        <v>44927</v>
      </c>
      <c r="B3601" s="37" t="s">
        <v>282</v>
      </c>
      <c r="C3601" s="69" t="s">
        <v>224</v>
      </c>
      <c r="D3601" s="219">
        <v>44936</v>
      </c>
      <c r="E3601" s="220" t="s">
        <v>76</v>
      </c>
      <c r="F3601" s="218" t="s">
        <v>2007</v>
      </c>
      <c r="G3601" s="218"/>
      <c r="H3601" s="229">
        <v>26000</v>
      </c>
      <c r="I3601" s="229"/>
      <c r="J3601" s="229"/>
      <c r="K3601" s="218"/>
      <c r="L3601" s="229"/>
    </row>
    <row r="3602" spans="1:12" x14ac:dyDescent="0.25">
      <c r="A3602" s="217">
        <v>44927</v>
      </c>
      <c r="B3602" s="37" t="s">
        <v>282</v>
      </c>
      <c r="C3602" s="69" t="s">
        <v>224</v>
      </c>
      <c r="D3602" s="219">
        <v>44937</v>
      </c>
      <c r="E3602" s="220" t="s">
        <v>76</v>
      </c>
      <c r="F3602" s="218" t="s">
        <v>80</v>
      </c>
      <c r="G3602" s="218"/>
      <c r="H3602" s="229">
        <v>23000</v>
      </c>
      <c r="I3602" s="229"/>
      <c r="J3602" s="229"/>
      <c r="K3602" s="218"/>
      <c r="L3602" s="229"/>
    </row>
    <row r="3603" spans="1:12" x14ac:dyDescent="0.25">
      <c r="A3603" s="217">
        <v>44927</v>
      </c>
      <c r="B3603" s="37" t="s">
        <v>282</v>
      </c>
      <c r="C3603" s="69" t="s">
        <v>224</v>
      </c>
      <c r="D3603" s="219">
        <v>44937</v>
      </c>
      <c r="E3603" s="220" t="s">
        <v>1342</v>
      </c>
      <c r="F3603" s="218" t="s">
        <v>2237</v>
      </c>
      <c r="G3603" s="218"/>
      <c r="H3603" s="229">
        <v>338000</v>
      </c>
      <c r="I3603" s="229"/>
      <c r="J3603" s="229"/>
      <c r="K3603" s="218"/>
      <c r="L3603" s="229"/>
    </row>
    <row r="3604" spans="1:12" x14ac:dyDescent="0.25">
      <c r="A3604" s="217">
        <v>44927</v>
      </c>
      <c r="B3604" s="37" t="s">
        <v>282</v>
      </c>
      <c r="C3604" s="69" t="s">
        <v>224</v>
      </c>
      <c r="D3604" s="219">
        <v>44937</v>
      </c>
      <c r="E3604" s="220" t="s">
        <v>2238</v>
      </c>
      <c r="F3604" s="218" t="s">
        <v>1458</v>
      </c>
      <c r="G3604" s="218"/>
      <c r="H3604" s="229">
        <v>1714857</v>
      </c>
      <c r="I3604" s="229"/>
      <c r="J3604" s="229"/>
      <c r="K3604" s="218"/>
      <c r="L3604" s="229"/>
    </row>
    <row r="3605" spans="1:12" x14ac:dyDescent="0.25">
      <c r="A3605" s="217">
        <v>44927</v>
      </c>
      <c r="B3605" s="37" t="s">
        <v>282</v>
      </c>
      <c r="C3605" s="69" t="s">
        <v>224</v>
      </c>
      <c r="D3605" s="219">
        <v>44938</v>
      </c>
      <c r="E3605" s="220" t="s">
        <v>1342</v>
      </c>
      <c r="F3605" s="218" t="s">
        <v>132</v>
      </c>
      <c r="G3605" s="218"/>
      <c r="H3605" s="229">
        <v>3100</v>
      </c>
      <c r="I3605" s="229"/>
      <c r="J3605" s="229"/>
      <c r="K3605" s="218"/>
      <c r="L3605" s="229"/>
    </row>
    <row r="3606" spans="1:12" x14ac:dyDescent="0.25">
      <c r="A3606" s="217">
        <v>44927</v>
      </c>
      <c r="B3606" s="37" t="s">
        <v>282</v>
      </c>
      <c r="C3606" s="69" t="s">
        <v>224</v>
      </c>
      <c r="D3606" s="219">
        <v>44938</v>
      </c>
      <c r="E3606" s="220" t="s">
        <v>1342</v>
      </c>
      <c r="F3606" s="218" t="s">
        <v>132</v>
      </c>
      <c r="G3606" s="218"/>
      <c r="H3606" s="229">
        <v>26100</v>
      </c>
      <c r="I3606" s="229"/>
      <c r="J3606" s="229"/>
      <c r="K3606" s="218"/>
      <c r="L3606" s="229"/>
    </row>
    <row r="3607" spans="1:12" x14ac:dyDescent="0.25">
      <c r="A3607" s="217">
        <v>44927</v>
      </c>
      <c r="B3607" s="37" t="s">
        <v>282</v>
      </c>
      <c r="C3607" s="69" t="s">
        <v>224</v>
      </c>
      <c r="D3607" s="219">
        <v>44939</v>
      </c>
      <c r="E3607" s="220" t="s">
        <v>76</v>
      </c>
      <c r="F3607" s="218" t="s">
        <v>1192</v>
      </c>
      <c r="G3607" s="218"/>
      <c r="H3607" s="229">
        <v>130000</v>
      </c>
      <c r="I3607" s="229"/>
      <c r="J3607" s="229"/>
      <c r="K3607" s="218"/>
      <c r="L3607" s="229"/>
    </row>
    <row r="3608" spans="1:12" x14ac:dyDescent="0.25">
      <c r="A3608" s="217">
        <v>44927</v>
      </c>
      <c r="B3608" s="37" t="s">
        <v>282</v>
      </c>
      <c r="C3608" s="69" t="s">
        <v>224</v>
      </c>
      <c r="D3608" s="219">
        <v>44942</v>
      </c>
      <c r="E3608" s="220" t="s">
        <v>76</v>
      </c>
      <c r="F3608" s="218" t="s">
        <v>1697</v>
      </c>
      <c r="G3608" s="218"/>
      <c r="H3608" s="229">
        <v>52000</v>
      </c>
      <c r="I3608" s="229"/>
      <c r="J3608" s="229"/>
      <c r="K3608" s="218"/>
      <c r="L3608" s="229"/>
    </row>
    <row r="3609" spans="1:12" x14ac:dyDescent="0.25">
      <c r="A3609" s="217">
        <v>44927</v>
      </c>
      <c r="B3609" s="37" t="s">
        <v>282</v>
      </c>
      <c r="C3609" s="69" t="s">
        <v>224</v>
      </c>
      <c r="D3609" s="219">
        <v>44942</v>
      </c>
      <c r="E3609" s="220" t="s">
        <v>76</v>
      </c>
      <c r="F3609" s="218" t="s">
        <v>86</v>
      </c>
      <c r="G3609" s="218"/>
      <c r="H3609" s="229">
        <v>52000</v>
      </c>
      <c r="I3609" s="229"/>
      <c r="J3609" s="229"/>
      <c r="K3609" s="218"/>
      <c r="L3609" s="229"/>
    </row>
    <row r="3610" spans="1:12" x14ac:dyDescent="0.25">
      <c r="A3610" s="217">
        <v>44927</v>
      </c>
      <c r="B3610" s="37" t="s">
        <v>282</v>
      </c>
      <c r="C3610" s="69" t="s">
        <v>224</v>
      </c>
      <c r="D3610" s="219">
        <v>44942</v>
      </c>
      <c r="E3610" s="220" t="s">
        <v>76</v>
      </c>
      <c r="F3610" s="218" t="s">
        <v>27</v>
      </c>
      <c r="G3610" s="218"/>
      <c r="H3610" s="229">
        <v>260000</v>
      </c>
      <c r="I3610" s="229"/>
      <c r="J3610" s="229"/>
      <c r="K3610" s="218"/>
      <c r="L3610" s="229"/>
    </row>
    <row r="3611" spans="1:12" x14ac:dyDescent="0.25">
      <c r="A3611" s="217">
        <v>44927</v>
      </c>
      <c r="B3611" s="37" t="s">
        <v>282</v>
      </c>
      <c r="C3611" s="69" t="s">
        <v>224</v>
      </c>
      <c r="D3611" s="219">
        <v>44943</v>
      </c>
      <c r="E3611" s="220" t="s">
        <v>76</v>
      </c>
      <c r="F3611" s="218" t="s">
        <v>19</v>
      </c>
      <c r="G3611" s="218"/>
      <c r="H3611" s="229">
        <v>78000</v>
      </c>
      <c r="I3611" s="229"/>
      <c r="J3611" s="229"/>
      <c r="K3611" s="218"/>
      <c r="L3611" s="229"/>
    </row>
    <row r="3612" spans="1:12" x14ac:dyDescent="0.25">
      <c r="A3612" s="217">
        <v>44927</v>
      </c>
      <c r="B3612" s="37" t="s">
        <v>282</v>
      </c>
      <c r="C3612" s="69" t="s">
        <v>224</v>
      </c>
      <c r="D3612" s="219">
        <v>44944</v>
      </c>
      <c r="E3612" s="220" t="s">
        <v>76</v>
      </c>
      <c r="F3612" s="218" t="s">
        <v>874</v>
      </c>
      <c r="G3612" s="218"/>
      <c r="H3612" s="229">
        <v>26000</v>
      </c>
      <c r="I3612" s="229"/>
      <c r="J3612" s="229"/>
      <c r="K3612" s="218"/>
      <c r="L3612" s="229"/>
    </row>
    <row r="3613" spans="1:12" x14ac:dyDescent="0.25">
      <c r="A3613" s="217">
        <v>44927</v>
      </c>
      <c r="B3613" s="37" t="s">
        <v>282</v>
      </c>
      <c r="C3613" s="69" t="s">
        <v>224</v>
      </c>
      <c r="D3613" s="219">
        <v>44944</v>
      </c>
      <c r="E3613" s="220" t="s">
        <v>76</v>
      </c>
      <c r="F3613" s="218" t="s">
        <v>1422</v>
      </c>
      <c r="G3613" s="218"/>
      <c r="H3613" s="229">
        <v>26000</v>
      </c>
      <c r="I3613" s="229"/>
      <c r="J3613" s="229"/>
      <c r="K3613" s="218"/>
      <c r="L3613" s="229"/>
    </row>
    <row r="3614" spans="1:12" x14ac:dyDescent="0.25">
      <c r="A3614" s="217">
        <v>44927</v>
      </c>
      <c r="B3614" s="37" t="s">
        <v>282</v>
      </c>
      <c r="C3614" s="69" t="s">
        <v>224</v>
      </c>
      <c r="D3614" s="219">
        <v>44945</v>
      </c>
      <c r="E3614" s="220" t="s">
        <v>76</v>
      </c>
      <c r="F3614" s="218" t="s">
        <v>127</v>
      </c>
      <c r="G3614" s="218"/>
      <c r="H3614" s="229">
        <v>26113</v>
      </c>
      <c r="I3614" s="229"/>
      <c r="J3614" s="229"/>
      <c r="K3614" s="218"/>
      <c r="L3614" s="229"/>
    </row>
    <row r="3615" spans="1:12" x14ac:dyDescent="0.25">
      <c r="A3615" s="217">
        <v>44927</v>
      </c>
      <c r="B3615" s="37" t="s">
        <v>282</v>
      </c>
      <c r="C3615" s="69" t="s">
        <v>224</v>
      </c>
      <c r="D3615" s="219">
        <v>44949</v>
      </c>
      <c r="E3615" s="220" t="s">
        <v>76</v>
      </c>
      <c r="F3615" s="218" t="s">
        <v>93</v>
      </c>
      <c r="G3615" s="218"/>
      <c r="H3615" s="229">
        <v>25000</v>
      </c>
      <c r="I3615" s="229"/>
      <c r="J3615" s="229"/>
      <c r="K3615" s="218"/>
      <c r="L3615" s="229"/>
    </row>
    <row r="3616" spans="1:12" x14ac:dyDescent="0.25">
      <c r="A3616" s="217">
        <v>44927</v>
      </c>
      <c r="B3616" s="37" t="s">
        <v>282</v>
      </c>
      <c r="C3616" s="69" t="s">
        <v>224</v>
      </c>
      <c r="D3616" s="219">
        <v>44949</v>
      </c>
      <c r="E3616" s="220" t="s">
        <v>76</v>
      </c>
      <c r="F3616" s="218" t="s">
        <v>93</v>
      </c>
      <c r="G3616" s="218"/>
      <c r="H3616" s="229">
        <v>26000</v>
      </c>
      <c r="I3616" s="229"/>
      <c r="J3616" s="229"/>
      <c r="K3616" s="218"/>
      <c r="L3616" s="229"/>
    </row>
    <row r="3617" spans="1:12" x14ac:dyDescent="0.25">
      <c r="A3617" s="217">
        <v>44927</v>
      </c>
      <c r="B3617" s="37" t="s">
        <v>282</v>
      </c>
      <c r="C3617" s="69" t="s">
        <v>224</v>
      </c>
      <c r="D3617" s="219">
        <v>44949</v>
      </c>
      <c r="E3617" s="220" t="s">
        <v>76</v>
      </c>
      <c r="F3617" s="218" t="s">
        <v>384</v>
      </c>
      <c r="G3617" s="218"/>
      <c r="H3617" s="229">
        <v>26000</v>
      </c>
      <c r="I3617" s="229"/>
      <c r="J3617" s="229"/>
      <c r="K3617" s="218"/>
      <c r="L3617" s="229"/>
    </row>
    <row r="3618" spans="1:12" x14ac:dyDescent="0.25">
      <c r="A3618" s="217">
        <v>44927</v>
      </c>
      <c r="B3618" s="37" t="s">
        <v>282</v>
      </c>
      <c r="C3618" s="69" t="s">
        <v>224</v>
      </c>
      <c r="D3618" s="219">
        <v>44950</v>
      </c>
      <c r="E3618" s="220" t="s">
        <v>76</v>
      </c>
      <c r="F3618" s="218" t="s">
        <v>198</v>
      </c>
      <c r="G3618" s="218"/>
      <c r="H3618" s="229">
        <v>26000</v>
      </c>
      <c r="I3618" s="229"/>
      <c r="J3618" s="229"/>
      <c r="K3618" s="218"/>
      <c r="L3618" s="229"/>
    </row>
    <row r="3619" spans="1:12" x14ac:dyDescent="0.25">
      <c r="A3619" s="217">
        <v>44927</v>
      </c>
      <c r="B3619" s="37" t="s">
        <v>282</v>
      </c>
      <c r="C3619" s="69" t="s">
        <v>224</v>
      </c>
      <c r="D3619" s="219">
        <v>44950</v>
      </c>
      <c r="E3619" s="220" t="s">
        <v>76</v>
      </c>
      <c r="F3619" s="218" t="s">
        <v>19</v>
      </c>
      <c r="G3619" s="218"/>
      <c r="H3619" s="229">
        <v>26000</v>
      </c>
      <c r="I3619" s="229"/>
      <c r="J3619" s="229"/>
      <c r="K3619" s="218"/>
      <c r="L3619" s="229"/>
    </row>
    <row r="3620" spans="1:12" x14ac:dyDescent="0.25">
      <c r="A3620" s="217">
        <v>44927</v>
      </c>
      <c r="B3620" s="37" t="s">
        <v>282</v>
      </c>
      <c r="C3620" s="69" t="s">
        <v>224</v>
      </c>
      <c r="D3620" s="219">
        <v>44950</v>
      </c>
      <c r="E3620" s="220" t="s">
        <v>76</v>
      </c>
      <c r="F3620" s="218" t="s">
        <v>17</v>
      </c>
      <c r="G3620" s="218"/>
      <c r="H3620" s="229">
        <v>26000</v>
      </c>
      <c r="I3620" s="229"/>
      <c r="J3620" s="229"/>
      <c r="K3620" s="218"/>
      <c r="L3620" s="229"/>
    </row>
    <row r="3621" spans="1:12" x14ac:dyDescent="0.25">
      <c r="A3621" s="217">
        <v>44927</v>
      </c>
      <c r="B3621" s="37" t="s">
        <v>282</v>
      </c>
      <c r="C3621" s="69" t="s">
        <v>224</v>
      </c>
      <c r="D3621" s="219">
        <v>44950</v>
      </c>
      <c r="E3621" s="220" t="s">
        <v>76</v>
      </c>
      <c r="F3621" s="218" t="s">
        <v>16</v>
      </c>
      <c r="G3621" s="218"/>
      <c r="H3621" s="229">
        <v>26000</v>
      </c>
      <c r="I3621" s="229"/>
      <c r="J3621" s="229"/>
      <c r="K3621" s="218"/>
      <c r="L3621" s="229"/>
    </row>
    <row r="3622" spans="1:12" x14ac:dyDescent="0.25">
      <c r="A3622" s="217">
        <v>44927</v>
      </c>
      <c r="B3622" s="37" t="s">
        <v>282</v>
      </c>
      <c r="C3622" s="69" t="s">
        <v>224</v>
      </c>
      <c r="D3622" s="219">
        <v>44950</v>
      </c>
      <c r="E3622" s="220" t="s">
        <v>76</v>
      </c>
      <c r="F3622" s="218" t="s">
        <v>1446</v>
      </c>
      <c r="G3622" s="218"/>
      <c r="H3622" s="229">
        <v>26102</v>
      </c>
      <c r="I3622" s="229"/>
      <c r="J3622" s="229"/>
      <c r="K3622" s="218"/>
      <c r="L3622" s="229"/>
    </row>
    <row r="3623" spans="1:12" x14ac:dyDescent="0.25">
      <c r="A3623" s="217">
        <v>44927</v>
      </c>
      <c r="B3623" s="37" t="s">
        <v>282</v>
      </c>
      <c r="C3623" s="69" t="s">
        <v>224</v>
      </c>
      <c r="D3623" s="219">
        <v>44950</v>
      </c>
      <c r="E3623" s="220" t="s">
        <v>76</v>
      </c>
      <c r="F3623" s="218" t="s">
        <v>18</v>
      </c>
      <c r="G3623" s="218"/>
      <c r="H3623" s="229">
        <v>36080</v>
      </c>
      <c r="I3623" s="229"/>
      <c r="J3623" s="229"/>
      <c r="K3623" s="218"/>
      <c r="L3623" s="229"/>
    </row>
    <row r="3624" spans="1:12" x14ac:dyDescent="0.25">
      <c r="A3624" s="217">
        <v>44927</v>
      </c>
      <c r="B3624" s="37" t="s">
        <v>282</v>
      </c>
      <c r="C3624" s="69" t="s">
        <v>224</v>
      </c>
      <c r="D3624" s="219">
        <v>44950</v>
      </c>
      <c r="E3624" s="220" t="s">
        <v>76</v>
      </c>
      <c r="F3624" s="218" t="s">
        <v>413</v>
      </c>
      <c r="G3624" s="218"/>
      <c r="H3624" s="229">
        <v>52000</v>
      </c>
      <c r="I3624" s="229"/>
      <c r="J3624" s="229"/>
      <c r="K3624" s="218"/>
      <c r="L3624" s="229"/>
    </row>
    <row r="3625" spans="1:12" x14ac:dyDescent="0.25">
      <c r="A3625" s="217">
        <v>44927</v>
      </c>
      <c r="B3625" s="37" t="s">
        <v>282</v>
      </c>
      <c r="C3625" s="69" t="s">
        <v>224</v>
      </c>
      <c r="D3625" s="219">
        <v>44951</v>
      </c>
      <c r="E3625" s="220" t="s">
        <v>76</v>
      </c>
      <c r="F3625" s="218" t="s">
        <v>1698</v>
      </c>
      <c r="G3625" s="218"/>
      <c r="H3625" s="229">
        <v>208000</v>
      </c>
      <c r="I3625" s="229"/>
      <c r="J3625" s="229"/>
      <c r="K3625" s="218"/>
      <c r="L3625" s="229"/>
    </row>
    <row r="3626" spans="1:12" x14ac:dyDescent="0.25">
      <c r="A3626" s="217">
        <v>44927</v>
      </c>
      <c r="B3626" s="37" t="s">
        <v>282</v>
      </c>
      <c r="C3626" s="69" t="s">
        <v>224</v>
      </c>
      <c r="D3626" s="219">
        <v>44951</v>
      </c>
      <c r="E3626" s="220" t="s">
        <v>76</v>
      </c>
      <c r="F3626" s="218" t="s">
        <v>3</v>
      </c>
      <c r="G3626" s="218"/>
      <c r="H3626" s="229">
        <v>312000</v>
      </c>
      <c r="I3626" s="229"/>
      <c r="J3626" s="229"/>
      <c r="K3626" s="218"/>
      <c r="L3626" s="229"/>
    </row>
    <row r="3627" spans="1:12" x14ac:dyDescent="0.25">
      <c r="A3627" s="217">
        <v>44927</v>
      </c>
      <c r="B3627" s="37" t="s">
        <v>282</v>
      </c>
      <c r="C3627" s="69" t="s">
        <v>224</v>
      </c>
      <c r="D3627" s="219">
        <v>44956</v>
      </c>
      <c r="E3627" s="220" t="s">
        <v>76</v>
      </c>
      <c r="F3627" s="218" t="s">
        <v>2239</v>
      </c>
      <c r="G3627" s="218"/>
      <c r="H3627" s="229">
        <v>26000</v>
      </c>
      <c r="I3627" s="229"/>
      <c r="J3627" s="229"/>
      <c r="K3627" s="218"/>
      <c r="L3627" s="229"/>
    </row>
    <row r="3628" spans="1:12" x14ac:dyDescent="0.25">
      <c r="A3628" s="217">
        <v>44927</v>
      </c>
      <c r="B3628" s="37" t="s">
        <v>282</v>
      </c>
      <c r="C3628" s="69" t="s">
        <v>224</v>
      </c>
      <c r="D3628" s="219">
        <v>44956</v>
      </c>
      <c r="E3628" s="220" t="s">
        <v>76</v>
      </c>
      <c r="F3628" s="218" t="s">
        <v>417</v>
      </c>
      <c r="G3628" s="218"/>
      <c r="H3628" s="229">
        <v>26000</v>
      </c>
      <c r="I3628" s="229"/>
      <c r="J3628" s="229"/>
      <c r="K3628" s="218"/>
      <c r="L3628" s="229"/>
    </row>
    <row r="3629" spans="1:12" x14ac:dyDescent="0.25">
      <c r="A3629" s="217">
        <v>44927</v>
      </c>
      <c r="B3629" s="37" t="s">
        <v>282</v>
      </c>
      <c r="C3629" s="69" t="s">
        <v>224</v>
      </c>
      <c r="D3629" s="219">
        <v>44956</v>
      </c>
      <c r="E3629" s="220" t="s">
        <v>76</v>
      </c>
      <c r="F3629" s="218" t="s">
        <v>207</v>
      </c>
      <c r="G3629" s="218"/>
      <c r="H3629" s="229">
        <v>26025</v>
      </c>
      <c r="I3629" s="229"/>
      <c r="J3629" s="229"/>
      <c r="K3629" s="218"/>
      <c r="L3629" s="229"/>
    </row>
    <row r="3630" spans="1:12" x14ac:dyDescent="0.25">
      <c r="A3630" s="217">
        <v>44927</v>
      </c>
      <c r="B3630" s="37" t="s">
        <v>282</v>
      </c>
      <c r="C3630" s="69" t="s">
        <v>224</v>
      </c>
      <c r="D3630" s="219">
        <v>44956</v>
      </c>
      <c r="E3630" s="220" t="s">
        <v>76</v>
      </c>
      <c r="F3630" s="218" t="s">
        <v>1691</v>
      </c>
      <c r="G3630" s="218"/>
      <c r="H3630" s="229">
        <v>312000</v>
      </c>
      <c r="I3630" s="229"/>
      <c r="J3630" s="229"/>
      <c r="K3630" s="218"/>
      <c r="L3630" s="229"/>
    </row>
    <row r="3631" spans="1:12" x14ac:dyDescent="0.25">
      <c r="A3631" s="217">
        <v>44927</v>
      </c>
      <c r="B3631" s="37" t="s">
        <v>282</v>
      </c>
      <c r="C3631" s="69" t="s">
        <v>224</v>
      </c>
      <c r="D3631" s="219">
        <v>44957</v>
      </c>
      <c r="E3631" s="220" t="s">
        <v>76</v>
      </c>
      <c r="F3631" s="218" t="s">
        <v>2232</v>
      </c>
      <c r="G3631" s="218"/>
      <c r="H3631" s="229">
        <v>880</v>
      </c>
      <c r="I3631" s="229"/>
      <c r="J3631" s="229"/>
      <c r="K3631" s="218"/>
      <c r="L3631" s="229"/>
    </row>
    <row r="3632" spans="1:12" x14ac:dyDescent="0.25">
      <c r="A3632" s="217">
        <v>44927</v>
      </c>
      <c r="B3632" s="37" t="s">
        <v>282</v>
      </c>
      <c r="C3632" s="69" t="s">
        <v>224</v>
      </c>
      <c r="D3632" s="219">
        <v>44957</v>
      </c>
      <c r="E3632" s="220" t="s">
        <v>76</v>
      </c>
      <c r="F3632" s="218" t="s">
        <v>430</v>
      </c>
      <c r="G3632" s="218"/>
      <c r="H3632" s="229">
        <v>26000</v>
      </c>
      <c r="I3632" s="229"/>
      <c r="J3632" s="229"/>
      <c r="K3632" s="218"/>
      <c r="L3632" s="229"/>
    </row>
    <row r="3633" spans="1:12" x14ac:dyDescent="0.25">
      <c r="A3633" s="217">
        <v>44927</v>
      </c>
      <c r="B3633" s="37" t="s">
        <v>282</v>
      </c>
      <c r="C3633" s="69" t="s">
        <v>224</v>
      </c>
      <c r="D3633" s="219">
        <v>44957</v>
      </c>
      <c r="E3633" s="220" t="s">
        <v>76</v>
      </c>
      <c r="F3633" s="218" t="s">
        <v>14</v>
      </c>
      <c r="G3633" s="218"/>
      <c r="H3633" s="229">
        <v>26000</v>
      </c>
      <c r="I3633" s="229"/>
      <c r="J3633" s="229"/>
      <c r="K3633" s="218"/>
      <c r="L3633" s="229"/>
    </row>
    <row r="3634" spans="1:12" x14ac:dyDescent="0.25">
      <c r="A3634" s="217">
        <v>44927</v>
      </c>
      <c r="B3634" s="37" t="s">
        <v>282</v>
      </c>
      <c r="C3634" s="69" t="s">
        <v>224</v>
      </c>
      <c r="D3634" s="219">
        <v>44957</v>
      </c>
      <c r="E3634" s="220" t="s">
        <v>76</v>
      </c>
      <c r="F3634" s="218" t="s">
        <v>1413</v>
      </c>
      <c r="G3634" s="218"/>
      <c r="H3634" s="229">
        <v>36000</v>
      </c>
      <c r="I3634" s="229"/>
      <c r="J3634" s="229"/>
      <c r="K3634" s="218"/>
      <c r="L3634" s="229"/>
    </row>
    <row r="3635" spans="1:12" x14ac:dyDescent="0.25">
      <c r="A3635" s="217">
        <v>44927</v>
      </c>
      <c r="B3635" s="37" t="s">
        <v>282</v>
      </c>
      <c r="C3635" s="69" t="s">
        <v>224</v>
      </c>
      <c r="D3635" s="219">
        <v>44957</v>
      </c>
      <c r="E3635" s="220" t="s">
        <v>1342</v>
      </c>
      <c r="F3635" s="218" t="s">
        <v>2240</v>
      </c>
      <c r="G3635" s="218"/>
      <c r="H3635" s="229">
        <v>100000</v>
      </c>
      <c r="I3635" s="229"/>
      <c r="J3635" s="229"/>
      <c r="K3635" s="218"/>
      <c r="L3635" s="229"/>
    </row>
    <row r="3636" spans="1:12" x14ac:dyDescent="0.25">
      <c r="A3636" s="217">
        <v>44927</v>
      </c>
      <c r="B3636" s="37" t="s">
        <v>282</v>
      </c>
      <c r="C3636" s="69" t="s">
        <v>224</v>
      </c>
      <c r="D3636" s="219">
        <v>44957</v>
      </c>
      <c r="E3636" s="220" t="s">
        <v>1342</v>
      </c>
      <c r="F3636" s="218" t="s">
        <v>2241</v>
      </c>
      <c r="G3636" s="218"/>
      <c r="H3636" s="229">
        <v>104000</v>
      </c>
      <c r="I3636" s="229"/>
      <c r="J3636" s="229"/>
      <c r="K3636" s="218"/>
      <c r="L3636" s="229"/>
    </row>
    <row r="3637" spans="1:12" x14ac:dyDescent="0.25">
      <c r="A3637" s="217">
        <v>44927</v>
      </c>
      <c r="B3637" s="37" t="s">
        <v>282</v>
      </c>
      <c r="C3637" s="69" t="s">
        <v>224</v>
      </c>
      <c r="D3637" s="219">
        <v>44957</v>
      </c>
      <c r="E3637" s="220" t="s">
        <v>1342</v>
      </c>
      <c r="F3637" s="218" t="s">
        <v>2242</v>
      </c>
      <c r="G3637" s="218"/>
      <c r="H3637" s="229">
        <v>200000</v>
      </c>
      <c r="I3637" s="229"/>
      <c r="J3637" s="229"/>
      <c r="K3637" s="218"/>
      <c r="L3637" s="229"/>
    </row>
    <row r="3638" spans="1:12" x14ac:dyDescent="0.25">
      <c r="A3638" s="290">
        <v>44927</v>
      </c>
      <c r="B3638" s="291" t="s">
        <v>282</v>
      </c>
      <c r="C3638" s="290" t="s">
        <v>224</v>
      </c>
      <c r="D3638" s="292">
        <v>44957</v>
      </c>
      <c r="E3638" s="293" t="s">
        <v>1342</v>
      </c>
      <c r="F3638" s="291" t="s">
        <v>2243</v>
      </c>
      <c r="G3638" s="291"/>
      <c r="H3638" s="294">
        <v>488600</v>
      </c>
      <c r="I3638" s="294"/>
      <c r="J3638" s="294"/>
      <c r="K3638" s="291"/>
      <c r="L3638" s="294"/>
    </row>
    <row r="3639" spans="1:12" x14ac:dyDescent="0.25">
      <c r="A3639" s="217">
        <v>44958</v>
      </c>
      <c r="B3639" s="37" t="s">
        <v>282</v>
      </c>
      <c r="C3639" s="69" t="s">
        <v>224</v>
      </c>
      <c r="D3639" s="219">
        <v>44958</v>
      </c>
      <c r="E3639" s="220" t="s">
        <v>76</v>
      </c>
      <c r="F3639" s="218" t="s">
        <v>1462</v>
      </c>
      <c r="G3639" s="218"/>
      <c r="H3639" s="225">
        <v>26000</v>
      </c>
      <c r="I3639" s="229"/>
      <c r="J3639" s="229"/>
      <c r="K3639" s="218"/>
      <c r="L3639" s="229"/>
    </row>
    <row r="3640" spans="1:12" x14ac:dyDescent="0.25">
      <c r="A3640" s="217">
        <v>44958</v>
      </c>
      <c r="B3640" s="37" t="s">
        <v>282</v>
      </c>
      <c r="C3640" s="69" t="s">
        <v>224</v>
      </c>
      <c r="D3640" s="219">
        <v>44958</v>
      </c>
      <c r="E3640" s="220" t="s">
        <v>76</v>
      </c>
      <c r="F3640" s="218" t="s">
        <v>410</v>
      </c>
      <c r="G3640" s="218"/>
      <c r="H3640" s="225">
        <v>26000</v>
      </c>
      <c r="I3640" s="229"/>
      <c r="J3640" s="229"/>
      <c r="K3640" s="218"/>
      <c r="L3640" s="229"/>
    </row>
    <row r="3641" spans="1:12" x14ac:dyDescent="0.25">
      <c r="A3641" s="217">
        <v>44958</v>
      </c>
      <c r="B3641" s="37" t="s">
        <v>282</v>
      </c>
      <c r="C3641" s="69" t="s">
        <v>224</v>
      </c>
      <c r="D3641" s="219">
        <v>44958</v>
      </c>
      <c r="E3641" s="220" t="s">
        <v>76</v>
      </c>
      <c r="F3641" s="218" t="s">
        <v>9</v>
      </c>
      <c r="G3641" s="218"/>
      <c r="H3641" s="225">
        <v>26000</v>
      </c>
      <c r="I3641" s="229"/>
      <c r="J3641" s="229"/>
      <c r="K3641" s="218"/>
      <c r="L3641" s="229"/>
    </row>
    <row r="3642" spans="1:12" x14ac:dyDescent="0.25">
      <c r="A3642" s="217">
        <v>44958</v>
      </c>
      <c r="B3642" s="37" t="s">
        <v>282</v>
      </c>
      <c r="C3642" s="69" t="s">
        <v>224</v>
      </c>
      <c r="D3642" s="219">
        <v>44958</v>
      </c>
      <c r="E3642" s="220" t="s">
        <v>76</v>
      </c>
      <c r="F3642" s="218" t="s">
        <v>131</v>
      </c>
      <c r="G3642" s="218"/>
      <c r="H3642" s="225">
        <v>26000</v>
      </c>
      <c r="I3642" s="229"/>
      <c r="J3642" s="229"/>
      <c r="K3642" s="218"/>
      <c r="L3642" s="229"/>
    </row>
    <row r="3643" spans="1:12" x14ac:dyDescent="0.25">
      <c r="A3643" s="217">
        <v>44958</v>
      </c>
      <c r="B3643" s="37" t="s">
        <v>282</v>
      </c>
      <c r="C3643" s="69" t="s">
        <v>224</v>
      </c>
      <c r="D3643" s="219">
        <v>44958</v>
      </c>
      <c r="E3643" s="220" t="s">
        <v>76</v>
      </c>
      <c r="F3643" s="218" t="s">
        <v>9</v>
      </c>
      <c r="G3643" s="218"/>
      <c r="H3643" s="225">
        <v>26000</v>
      </c>
      <c r="I3643" s="229"/>
      <c r="J3643" s="229"/>
      <c r="K3643" s="218"/>
      <c r="L3643" s="229"/>
    </row>
    <row r="3644" spans="1:12" x14ac:dyDescent="0.25">
      <c r="A3644" s="217">
        <v>44958</v>
      </c>
      <c r="B3644" s="37" t="s">
        <v>282</v>
      </c>
      <c r="C3644" s="69" t="s">
        <v>224</v>
      </c>
      <c r="D3644" s="219">
        <v>44958</v>
      </c>
      <c r="E3644" s="220" t="s">
        <v>76</v>
      </c>
      <c r="F3644" s="218" t="s">
        <v>131</v>
      </c>
      <c r="G3644" s="218"/>
      <c r="H3644" s="225">
        <v>26000</v>
      </c>
      <c r="I3644" s="229"/>
      <c r="J3644" s="229"/>
      <c r="K3644" s="218"/>
      <c r="L3644" s="229"/>
    </row>
    <row r="3645" spans="1:12" x14ac:dyDescent="0.25">
      <c r="A3645" s="217">
        <v>44958</v>
      </c>
      <c r="B3645" s="37" t="s">
        <v>282</v>
      </c>
      <c r="C3645" s="69" t="s">
        <v>224</v>
      </c>
      <c r="D3645" s="219">
        <v>44958</v>
      </c>
      <c r="E3645" s="220" t="s">
        <v>76</v>
      </c>
      <c r="F3645" s="218" t="s">
        <v>6</v>
      </c>
      <c r="G3645" s="218"/>
      <c r="H3645" s="225">
        <v>26000</v>
      </c>
      <c r="I3645" s="229"/>
      <c r="J3645" s="229"/>
      <c r="K3645" s="218"/>
      <c r="L3645" s="229"/>
    </row>
    <row r="3646" spans="1:12" x14ac:dyDescent="0.25">
      <c r="A3646" s="217">
        <v>44958</v>
      </c>
      <c r="B3646" s="37" t="s">
        <v>282</v>
      </c>
      <c r="C3646" s="69" t="s">
        <v>224</v>
      </c>
      <c r="D3646" s="219">
        <v>44958</v>
      </c>
      <c r="E3646" s="220" t="s">
        <v>76</v>
      </c>
      <c r="F3646" s="218" t="s">
        <v>80</v>
      </c>
      <c r="G3646" s="218"/>
      <c r="H3646" s="225">
        <v>26000</v>
      </c>
      <c r="I3646" s="229"/>
      <c r="J3646" s="229"/>
      <c r="K3646" s="218"/>
      <c r="L3646" s="229"/>
    </row>
    <row r="3647" spans="1:12" x14ac:dyDescent="0.25">
      <c r="A3647" s="217">
        <v>44958</v>
      </c>
      <c r="B3647" s="37" t="s">
        <v>282</v>
      </c>
      <c r="C3647" s="69" t="s">
        <v>224</v>
      </c>
      <c r="D3647" s="219">
        <v>44958</v>
      </c>
      <c r="E3647" s="220" t="s">
        <v>76</v>
      </c>
      <c r="F3647" s="218" t="s">
        <v>256</v>
      </c>
      <c r="G3647" s="218"/>
      <c r="H3647" s="225">
        <v>26000</v>
      </c>
      <c r="I3647" s="229"/>
      <c r="J3647" s="229"/>
      <c r="K3647" s="218"/>
      <c r="L3647" s="229"/>
    </row>
    <row r="3648" spans="1:12" x14ac:dyDescent="0.25">
      <c r="A3648" s="217">
        <v>44958</v>
      </c>
      <c r="B3648" s="37" t="s">
        <v>282</v>
      </c>
      <c r="C3648" s="69" t="s">
        <v>224</v>
      </c>
      <c r="D3648" s="219">
        <v>44958</v>
      </c>
      <c r="E3648" s="220" t="s">
        <v>76</v>
      </c>
      <c r="F3648" s="218" t="s">
        <v>1964</v>
      </c>
      <c r="G3648" s="218"/>
      <c r="H3648" s="225">
        <v>26000</v>
      </c>
      <c r="I3648" s="229"/>
      <c r="J3648" s="229"/>
      <c r="K3648" s="218"/>
      <c r="L3648" s="229"/>
    </row>
    <row r="3649" spans="1:12" x14ac:dyDescent="0.25">
      <c r="A3649" s="217">
        <v>44958</v>
      </c>
      <c r="B3649" s="37" t="s">
        <v>282</v>
      </c>
      <c r="C3649" s="69" t="s">
        <v>224</v>
      </c>
      <c r="D3649" s="219">
        <v>44958</v>
      </c>
      <c r="E3649" s="220" t="s">
        <v>76</v>
      </c>
      <c r="F3649" s="218" t="s">
        <v>1718</v>
      </c>
      <c r="G3649" s="218"/>
      <c r="H3649" s="225">
        <v>26000</v>
      </c>
      <c r="I3649" s="229"/>
      <c r="J3649" s="229"/>
      <c r="K3649" s="218"/>
      <c r="L3649" s="229"/>
    </row>
    <row r="3650" spans="1:12" x14ac:dyDescent="0.25">
      <c r="A3650" s="217">
        <v>44958</v>
      </c>
      <c r="B3650" s="37" t="s">
        <v>282</v>
      </c>
      <c r="C3650" s="69" t="s">
        <v>224</v>
      </c>
      <c r="D3650" s="219">
        <v>44958</v>
      </c>
      <c r="E3650" s="220" t="s">
        <v>76</v>
      </c>
      <c r="F3650" s="218" t="s">
        <v>509</v>
      </c>
      <c r="G3650" s="218"/>
      <c r="H3650" s="225">
        <v>118000</v>
      </c>
      <c r="I3650" s="229"/>
      <c r="J3650" s="229"/>
      <c r="K3650" s="218"/>
      <c r="L3650" s="229"/>
    </row>
    <row r="3651" spans="1:12" x14ac:dyDescent="0.25">
      <c r="A3651" s="217">
        <v>44958</v>
      </c>
      <c r="B3651" s="37" t="s">
        <v>282</v>
      </c>
      <c r="C3651" s="69" t="s">
        <v>224</v>
      </c>
      <c r="D3651" s="219">
        <v>44960</v>
      </c>
      <c r="E3651" s="220" t="s">
        <v>76</v>
      </c>
      <c r="F3651" s="218" t="s">
        <v>1085</v>
      </c>
      <c r="G3651" s="218"/>
      <c r="H3651" s="225">
        <v>26000</v>
      </c>
      <c r="I3651" s="229"/>
      <c r="J3651" s="229"/>
      <c r="K3651" s="218"/>
      <c r="L3651" s="229"/>
    </row>
    <row r="3652" spans="1:12" x14ac:dyDescent="0.25">
      <c r="A3652" s="217">
        <v>44958</v>
      </c>
      <c r="B3652" s="37" t="s">
        <v>282</v>
      </c>
      <c r="C3652" s="69" t="s">
        <v>224</v>
      </c>
      <c r="D3652" s="219">
        <v>44960</v>
      </c>
      <c r="E3652" s="220" t="s">
        <v>1342</v>
      </c>
      <c r="F3652" s="218" t="s">
        <v>77</v>
      </c>
      <c r="G3652" s="218"/>
      <c r="H3652" s="225">
        <v>52000</v>
      </c>
      <c r="I3652" s="229"/>
      <c r="J3652" s="229"/>
      <c r="K3652" s="218"/>
      <c r="L3652" s="229"/>
    </row>
    <row r="3653" spans="1:12" x14ac:dyDescent="0.25">
      <c r="A3653" s="217">
        <v>44958</v>
      </c>
      <c r="B3653" s="37" t="s">
        <v>282</v>
      </c>
      <c r="C3653" s="69" t="s">
        <v>224</v>
      </c>
      <c r="D3653" s="219">
        <v>44960</v>
      </c>
      <c r="E3653" s="220" t="s">
        <v>76</v>
      </c>
      <c r="F3653" s="218" t="s">
        <v>102</v>
      </c>
      <c r="G3653" s="218"/>
      <c r="H3653" s="225">
        <v>104006</v>
      </c>
      <c r="I3653" s="229"/>
      <c r="J3653" s="229"/>
      <c r="K3653" s="218"/>
      <c r="L3653" s="229"/>
    </row>
    <row r="3654" spans="1:12" x14ac:dyDescent="0.25">
      <c r="A3654" s="217">
        <v>44958</v>
      </c>
      <c r="B3654" s="37" t="s">
        <v>282</v>
      </c>
      <c r="C3654" s="69" t="s">
        <v>224</v>
      </c>
      <c r="D3654" s="219">
        <v>44960</v>
      </c>
      <c r="E3654" s="220" t="s">
        <v>76</v>
      </c>
      <c r="F3654" s="218" t="s">
        <v>257</v>
      </c>
      <c r="G3654" s="218"/>
      <c r="H3654" s="225">
        <v>200000</v>
      </c>
      <c r="I3654" s="229"/>
      <c r="J3654" s="229"/>
      <c r="K3654" s="218"/>
      <c r="L3654" s="229"/>
    </row>
    <row r="3655" spans="1:12" x14ac:dyDescent="0.25">
      <c r="A3655" s="217">
        <v>44958</v>
      </c>
      <c r="B3655" s="37" t="s">
        <v>282</v>
      </c>
      <c r="C3655" s="69" t="s">
        <v>224</v>
      </c>
      <c r="D3655" s="219">
        <v>44963</v>
      </c>
      <c r="E3655" s="220" t="s">
        <v>76</v>
      </c>
      <c r="F3655" s="218" t="s">
        <v>1677</v>
      </c>
      <c r="G3655" s="218"/>
      <c r="H3655" s="225">
        <v>26000</v>
      </c>
      <c r="I3655" s="229"/>
      <c r="J3655" s="229"/>
      <c r="K3655" s="218"/>
      <c r="L3655" s="229"/>
    </row>
    <row r="3656" spans="1:12" x14ac:dyDescent="0.25">
      <c r="A3656" s="217">
        <v>44958</v>
      </c>
      <c r="B3656" s="37" t="s">
        <v>282</v>
      </c>
      <c r="C3656" s="69" t="s">
        <v>224</v>
      </c>
      <c r="D3656" s="219">
        <v>44963</v>
      </c>
      <c r="E3656" s="220" t="s">
        <v>76</v>
      </c>
      <c r="F3656" s="218" t="s">
        <v>21</v>
      </c>
      <c r="G3656" s="218"/>
      <c r="H3656" s="225">
        <v>26109</v>
      </c>
      <c r="I3656" s="229"/>
      <c r="J3656" s="229"/>
      <c r="K3656" s="218"/>
      <c r="L3656" s="229"/>
    </row>
    <row r="3657" spans="1:12" x14ac:dyDescent="0.25">
      <c r="A3657" s="217">
        <v>44958</v>
      </c>
      <c r="B3657" s="37" t="s">
        <v>282</v>
      </c>
      <c r="C3657" s="69" t="s">
        <v>224</v>
      </c>
      <c r="D3657" s="219">
        <v>44964</v>
      </c>
      <c r="E3657" s="220" t="s">
        <v>76</v>
      </c>
      <c r="F3657" s="218" t="s">
        <v>4</v>
      </c>
      <c r="G3657" s="218"/>
      <c r="H3657" s="225">
        <v>26000</v>
      </c>
      <c r="I3657" s="229"/>
      <c r="J3657" s="229"/>
      <c r="K3657" s="218"/>
      <c r="L3657" s="229"/>
    </row>
    <row r="3658" spans="1:12" x14ac:dyDescent="0.25">
      <c r="A3658" s="217">
        <v>44958</v>
      </c>
      <c r="B3658" s="37" t="s">
        <v>282</v>
      </c>
      <c r="C3658" s="69" t="s">
        <v>224</v>
      </c>
      <c r="D3658" s="219">
        <v>44966</v>
      </c>
      <c r="E3658" s="220" t="s">
        <v>239</v>
      </c>
      <c r="F3658" s="218" t="s">
        <v>2245</v>
      </c>
      <c r="G3658" s="218"/>
      <c r="H3658" s="225">
        <v>26000</v>
      </c>
      <c r="I3658" s="229"/>
      <c r="J3658" s="229"/>
      <c r="K3658" s="218"/>
      <c r="L3658" s="229"/>
    </row>
    <row r="3659" spans="1:12" x14ac:dyDescent="0.25">
      <c r="A3659" s="217">
        <v>44958</v>
      </c>
      <c r="B3659" s="37" t="s">
        <v>282</v>
      </c>
      <c r="C3659" s="69" t="s">
        <v>224</v>
      </c>
      <c r="D3659" s="219">
        <v>44966</v>
      </c>
      <c r="E3659" s="220" t="s">
        <v>239</v>
      </c>
      <c r="F3659" s="218" t="s">
        <v>2246</v>
      </c>
      <c r="G3659" s="218"/>
      <c r="H3659" s="225">
        <v>26000</v>
      </c>
      <c r="I3659" s="229"/>
      <c r="J3659" s="229"/>
      <c r="K3659" s="218"/>
      <c r="L3659" s="229"/>
    </row>
    <row r="3660" spans="1:12" x14ac:dyDescent="0.25">
      <c r="A3660" s="217">
        <v>44958</v>
      </c>
      <c r="B3660" s="37" t="s">
        <v>282</v>
      </c>
      <c r="C3660" s="69" t="s">
        <v>224</v>
      </c>
      <c r="D3660" s="219">
        <v>44966</v>
      </c>
      <c r="E3660" s="220" t="s">
        <v>239</v>
      </c>
      <c r="F3660" s="218" t="s">
        <v>2247</v>
      </c>
      <c r="G3660" s="218"/>
      <c r="H3660" s="225">
        <v>26000</v>
      </c>
      <c r="I3660" s="229"/>
      <c r="J3660" s="229"/>
      <c r="K3660" s="218"/>
      <c r="L3660" s="229"/>
    </row>
    <row r="3661" spans="1:12" x14ac:dyDescent="0.25">
      <c r="A3661" s="217">
        <v>44958</v>
      </c>
      <c r="B3661" s="37" t="s">
        <v>282</v>
      </c>
      <c r="C3661" s="69" t="s">
        <v>224</v>
      </c>
      <c r="D3661" s="219">
        <v>44966</v>
      </c>
      <c r="E3661" s="220" t="s">
        <v>76</v>
      </c>
      <c r="F3661" s="218" t="s">
        <v>874</v>
      </c>
      <c r="G3661" s="218"/>
      <c r="H3661" s="225">
        <v>26000</v>
      </c>
      <c r="I3661" s="229"/>
      <c r="J3661" s="229"/>
      <c r="K3661" s="218"/>
      <c r="L3661" s="229"/>
    </row>
    <row r="3662" spans="1:12" x14ac:dyDescent="0.25">
      <c r="A3662" s="217">
        <v>44958</v>
      </c>
      <c r="B3662" s="37" t="s">
        <v>282</v>
      </c>
      <c r="C3662" s="69" t="s">
        <v>224</v>
      </c>
      <c r="D3662" s="219">
        <v>44966</v>
      </c>
      <c r="E3662" s="220"/>
      <c r="F3662" s="218" t="s">
        <v>426</v>
      </c>
      <c r="G3662" s="218"/>
      <c r="H3662" s="225">
        <v>303117</v>
      </c>
      <c r="I3662" s="229"/>
      <c r="J3662" s="229"/>
      <c r="K3662" s="218"/>
      <c r="L3662" s="229"/>
    </row>
    <row r="3663" spans="1:12" x14ac:dyDescent="0.25">
      <c r="A3663" s="217">
        <v>44958</v>
      </c>
      <c r="B3663" s="37" t="s">
        <v>282</v>
      </c>
      <c r="C3663" s="69" t="s">
        <v>224</v>
      </c>
      <c r="D3663" s="219">
        <v>44967</v>
      </c>
      <c r="E3663" s="220" t="s">
        <v>76</v>
      </c>
      <c r="F3663" s="218" t="s">
        <v>206</v>
      </c>
      <c r="G3663" s="218"/>
      <c r="H3663" s="225">
        <v>26000</v>
      </c>
      <c r="I3663" s="229"/>
      <c r="J3663" s="229"/>
      <c r="K3663" s="218"/>
      <c r="L3663" s="229"/>
    </row>
    <row r="3664" spans="1:12" x14ac:dyDescent="0.25">
      <c r="A3664" s="217">
        <v>44958</v>
      </c>
      <c r="B3664" s="37" t="s">
        <v>282</v>
      </c>
      <c r="C3664" s="69" t="s">
        <v>224</v>
      </c>
      <c r="D3664" s="219">
        <v>44967</v>
      </c>
      <c r="E3664" s="220" t="s">
        <v>76</v>
      </c>
      <c r="F3664" s="218" t="s">
        <v>132</v>
      </c>
      <c r="G3664" s="218"/>
      <c r="H3664" s="225">
        <v>26100</v>
      </c>
      <c r="I3664" s="229"/>
      <c r="J3664" s="229"/>
      <c r="K3664" s="218"/>
      <c r="L3664" s="229"/>
    </row>
    <row r="3665" spans="1:12" x14ac:dyDescent="0.25">
      <c r="A3665" s="217">
        <v>44958</v>
      </c>
      <c r="B3665" s="37" t="s">
        <v>282</v>
      </c>
      <c r="C3665" s="69" t="s">
        <v>224</v>
      </c>
      <c r="D3665" s="219">
        <v>44967</v>
      </c>
      <c r="E3665" s="220" t="s">
        <v>239</v>
      </c>
      <c r="F3665" s="218" t="s">
        <v>586</v>
      </c>
      <c r="G3665" s="218"/>
      <c r="H3665" s="225">
        <v>280000</v>
      </c>
      <c r="I3665" s="229"/>
      <c r="J3665" s="229"/>
      <c r="K3665" s="218"/>
      <c r="L3665" s="229"/>
    </row>
    <row r="3666" spans="1:12" x14ac:dyDescent="0.25">
      <c r="A3666" s="217">
        <v>44958</v>
      </c>
      <c r="B3666" s="37" t="s">
        <v>282</v>
      </c>
      <c r="C3666" s="69" t="s">
        <v>224</v>
      </c>
      <c r="D3666" s="219">
        <v>44971</v>
      </c>
      <c r="E3666" s="220" t="s">
        <v>76</v>
      </c>
      <c r="F3666" s="218" t="s">
        <v>2248</v>
      </c>
      <c r="G3666" s="218"/>
      <c r="H3666" s="225">
        <v>189858</v>
      </c>
      <c r="I3666" s="229"/>
      <c r="J3666" s="229"/>
      <c r="K3666" s="218"/>
      <c r="L3666" s="229"/>
    </row>
    <row r="3667" spans="1:12" x14ac:dyDescent="0.25">
      <c r="A3667" s="217">
        <v>44958</v>
      </c>
      <c r="B3667" s="37" t="s">
        <v>282</v>
      </c>
      <c r="C3667" s="69" t="s">
        <v>224</v>
      </c>
      <c r="D3667" s="219">
        <v>44973</v>
      </c>
      <c r="E3667" s="220" t="s">
        <v>76</v>
      </c>
      <c r="F3667" s="218" t="s">
        <v>822</v>
      </c>
      <c r="G3667" s="218"/>
      <c r="H3667" s="225">
        <v>78000</v>
      </c>
      <c r="I3667" s="229"/>
      <c r="J3667" s="229"/>
      <c r="K3667" s="218"/>
      <c r="L3667" s="229"/>
    </row>
    <row r="3668" spans="1:12" x14ac:dyDescent="0.25">
      <c r="A3668" s="217">
        <v>44958</v>
      </c>
      <c r="B3668" s="37" t="s">
        <v>282</v>
      </c>
      <c r="C3668" s="69" t="s">
        <v>224</v>
      </c>
      <c r="D3668" s="219">
        <v>44974</v>
      </c>
      <c r="E3668" s="220" t="s">
        <v>76</v>
      </c>
      <c r="F3668" s="218" t="s">
        <v>313</v>
      </c>
      <c r="G3668" s="218"/>
      <c r="H3668" s="225">
        <v>26000</v>
      </c>
      <c r="I3668" s="229"/>
      <c r="J3668" s="229"/>
      <c r="K3668" s="218"/>
      <c r="L3668" s="229"/>
    </row>
    <row r="3669" spans="1:12" x14ac:dyDescent="0.25">
      <c r="A3669" s="217">
        <v>44958</v>
      </c>
      <c r="B3669" s="37" t="s">
        <v>282</v>
      </c>
      <c r="C3669" s="69" t="s">
        <v>224</v>
      </c>
      <c r="D3669" s="219">
        <v>44974</v>
      </c>
      <c r="E3669" s="220" t="s">
        <v>76</v>
      </c>
      <c r="F3669" s="218" t="s">
        <v>254</v>
      </c>
      <c r="G3669" s="218"/>
      <c r="H3669" s="225">
        <v>66000</v>
      </c>
      <c r="I3669" s="229"/>
      <c r="J3669" s="229"/>
      <c r="K3669" s="218"/>
      <c r="L3669" s="229"/>
    </row>
    <row r="3670" spans="1:12" x14ac:dyDescent="0.25">
      <c r="A3670" s="217">
        <v>44958</v>
      </c>
      <c r="B3670" s="37" t="s">
        <v>282</v>
      </c>
      <c r="C3670" s="69" t="s">
        <v>224</v>
      </c>
      <c r="D3670" s="219">
        <v>44974</v>
      </c>
      <c r="E3670" s="220" t="s">
        <v>76</v>
      </c>
      <c r="F3670" s="218" t="s">
        <v>1663</v>
      </c>
      <c r="G3670" s="218"/>
      <c r="H3670" s="225">
        <v>312000</v>
      </c>
      <c r="I3670" s="229"/>
      <c r="J3670" s="229"/>
      <c r="K3670" s="218"/>
      <c r="L3670" s="229"/>
    </row>
    <row r="3671" spans="1:12" x14ac:dyDescent="0.25">
      <c r="A3671" s="217">
        <v>44958</v>
      </c>
      <c r="B3671" s="37" t="s">
        <v>282</v>
      </c>
      <c r="C3671" s="69" t="s">
        <v>224</v>
      </c>
      <c r="D3671" s="219">
        <v>44977</v>
      </c>
      <c r="E3671" s="220" t="s">
        <v>76</v>
      </c>
      <c r="F3671" s="218" t="s">
        <v>254</v>
      </c>
      <c r="G3671" s="218"/>
      <c r="H3671" s="225">
        <v>6000</v>
      </c>
      <c r="I3671" s="229"/>
      <c r="J3671" s="229"/>
      <c r="K3671" s="218"/>
      <c r="L3671" s="229"/>
    </row>
    <row r="3672" spans="1:12" x14ac:dyDescent="0.25">
      <c r="A3672" s="217">
        <v>44958</v>
      </c>
      <c r="B3672" s="37" t="s">
        <v>282</v>
      </c>
      <c r="C3672" s="69" t="s">
        <v>224</v>
      </c>
      <c r="D3672" s="219">
        <v>44977</v>
      </c>
      <c r="E3672" s="220" t="s">
        <v>76</v>
      </c>
      <c r="F3672" s="218" t="s">
        <v>2249</v>
      </c>
      <c r="G3672" s="218"/>
      <c r="H3672" s="225">
        <v>23000</v>
      </c>
      <c r="I3672" s="229"/>
      <c r="J3672" s="229"/>
      <c r="K3672" s="218"/>
      <c r="L3672" s="229"/>
    </row>
    <row r="3673" spans="1:12" x14ac:dyDescent="0.25">
      <c r="A3673" s="217">
        <v>44958</v>
      </c>
      <c r="B3673" s="37" t="s">
        <v>282</v>
      </c>
      <c r="C3673" s="69" t="s">
        <v>224</v>
      </c>
      <c r="D3673" s="219">
        <v>44977</v>
      </c>
      <c r="E3673" s="220" t="s">
        <v>76</v>
      </c>
      <c r="F3673" s="218" t="s">
        <v>2012</v>
      </c>
      <c r="G3673" s="218"/>
      <c r="H3673" s="225">
        <v>26000</v>
      </c>
      <c r="I3673" s="229"/>
      <c r="J3673" s="229"/>
      <c r="K3673" s="218"/>
      <c r="L3673" s="229"/>
    </row>
    <row r="3674" spans="1:12" x14ac:dyDescent="0.25">
      <c r="A3674" s="217">
        <v>44958</v>
      </c>
      <c r="B3674" s="37" t="s">
        <v>282</v>
      </c>
      <c r="C3674" s="69" t="s">
        <v>224</v>
      </c>
      <c r="D3674" s="219">
        <v>44977</v>
      </c>
      <c r="E3674" s="220" t="s">
        <v>76</v>
      </c>
      <c r="F3674" s="218" t="s">
        <v>1422</v>
      </c>
      <c r="G3674" s="218"/>
      <c r="H3674" s="225">
        <v>26000</v>
      </c>
      <c r="I3674" s="229"/>
      <c r="J3674" s="229"/>
      <c r="K3674" s="218"/>
      <c r="L3674" s="229"/>
    </row>
    <row r="3675" spans="1:12" x14ac:dyDescent="0.25">
      <c r="A3675" s="217">
        <v>44958</v>
      </c>
      <c r="B3675" s="37" t="s">
        <v>282</v>
      </c>
      <c r="C3675" s="69" t="s">
        <v>224</v>
      </c>
      <c r="D3675" s="219">
        <v>44977</v>
      </c>
      <c r="E3675" s="220" t="s">
        <v>76</v>
      </c>
      <c r="F3675" s="218" t="s">
        <v>384</v>
      </c>
      <c r="G3675" s="218"/>
      <c r="H3675" s="225">
        <v>26000</v>
      </c>
      <c r="I3675" s="229"/>
      <c r="J3675" s="229"/>
      <c r="K3675" s="218"/>
      <c r="L3675" s="229"/>
    </row>
    <row r="3676" spans="1:12" x14ac:dyDescent="0.25">
      <c r="A3676" s="217">
        <v>44958</v>
      </c>
      <c r="B3676" s="37" t="s">
        <v>282</v>
      </c>
      <c r="C3676" s="69" t="s">
        <v>224</v>
      </c>
      <c r="D3676" s="219">
        <v>44977</v>
      </c>
      <c r="E3676" s="220" t="s">
        <v>76</v>
      </c>
      <c r="F3676" s="218" t="s">
        <v>4</v>
      </c>
      <c r="G3676" s="218"/>
      <c r="H3676" s="225">
        <v>26000</v>
      </c>
      <c r="I3676" s="229"/>
      <c r="J3676" s="229"/>
      <c r="K3676" s="218"/>
      <c r="L3676" s="229"/>
    </row>
    <row r="3677" spans="1:12" x14ac:dyDescent="0.25">
      <c r="A3677" s="217">
        <v>44958</v>
      </c>
      <c r="B3677" s="37" t="s">
        <v>282</v>
      </c>
      <c r="C3677" s="69" t="s">
        <v>224</v>
      </c>
      <c r="D3677" s="219">
        <v>44977</v>
      </c>
      <c r="E3677" s="220" t="s">
        <v>76</v>
      </c>
      <c r="F3677" s="218" t="s">
        <v>6</v>
      </c>
      <c r="G3677" s="218"/>
      <c r="H3677" s="225">
        <v>26000</v>
      </c>
      <c r="I3677" s="229"/>
      <c r="J3677" s="229"/>
      <c r="K3677" s="218"/>
      <c r="L3677" s="229"/>
    </row>
    <row r="3678" spans="1:12" x14ac:dyDescent="0.25">
      <c r="A3678" s="217">
        <v>44958</v>
      </c>
      <c r="B3678" s="37" t="s">
        <v>282</v>
      </c>
      <c r="C3678" s="69" t="s">
        <v>224</v>
      </c>
      <c r="D3678" s="219">
        <v>44977</v>
      </c>
      <c r="E3678" s="220" t="s">
        <v>76</v>
      </c>
      <c r="F3678" s="218" t="s">
        <v>1446</v>
      </c>
      <c r="G3678" s="218"/>
      <c r="H3678" s="225">
        <v>26102</v>
      </c>
      <c r="I3678" s="229"/>
      <c r="J3678" s="229"/>
      <c r="K3678" s="218"/>
      <c r="L3678" s="229"/>
    </row>
    <row r="3679" spans="1:12" x14ac:dyDescent="0.25">
      <c r="A3679" s="217">
        <v>44958</v>
      </c>
      <c r="B3679" s="37" t="s">
        <v>282</v>
      </c>
      <c r="C3679" s="69" t="s">
        <v>224</v>
      </c>
      <c r="D3679" s="219">
        <v>44977</v>
      </c>
      <c r="E3679" s="220" t="s">
        <v>76</v>
      </c>
      <c r="F3679" s="218" t="s">
        <v>21</v>
      </c>
      <c r="G3679" s="218"/>
      <c r="H3679" s="225">
        <v>26109</v>
      </c>
      <c r="I3679" s="229"/>
      <c r="J3679" s="229"/>
      <c r="K3679" s="218"/>
      <c r="L3679" s="229"/>
    </row>
    <row r="3680" spans="1:12" x14ac:dyDescent="0.25">
      <c r="A3680" s="217">
        <v>44958</v>
      </c>
      <c r="B3680" s="37" t="s">
        <v>282</v>
      </c>
      <c r="C3680" s="69" t="s">
        <v>224</v>
      </c>
      <c r="D3680" s="219">
        <v>44977</v>
      </c>
      <c r="E3680" s="220" t="s">
        <v>76</v>
      </c>
      <c r="F3680" s="218" t="s">
        <v>127</v>
      </c>
      <c r="G3680" s="218"/>
      <c r="H3680" s="225">
        <v>26113</v>
      </c>
      <c r="I3680" s="229"/>
      <c r="J3680" s="229"/>
      <c r="K3680" s="218"/>
      <c r="L3680" s="229"/>
    </row>
    <row r="3681" spans="1:12" x14ac:dyDescent="0.25">
      <c r="A3681" s="217">
        <v>44958</v>
      </c>
      <c r="B3681" s="37" t="s">
        <v>282</v>
      </c>
      <c r="C3681" s="69" t="s">
        <v>224</v>
      </c>
      <c r="D3681" s="219">
        <v>44977</v>
      </c>
      <c r="E3681" s="220" t="s">
        <v>76</v>
      </c>
      <c r="F3681" s="218" t="s">
        <v>509</v>
      </c>
      <c r="G3681" s="218"/>
      <c r="H3681" s="225">
        <v>52000</v>
      </c>
      <c r="I3681" s="229"/>
      <c r="J3681" s="229"/>
      <c r="K3681" s="218"/>
      <c r="L3681" s="229"/>
    </row>
    <row r="3682" spans="1:12" x14ac:dyDescent="0.25">
      <c r="A3682" s="217">
        <v>44958</v>
      </c>
      <c r="B3682" s="37" t="s">
        <v>282</v>
      </c>
      <c r="C3682" s="69" t="s">
        <v>224</v>
      </c>
      <c r="D3682" s="219">
        <v>44977</v>
      </c>
      <c r="E3682" s="220" t="s">
        <v>76</v>
      </c>
      <c r="F3682" s="218" t="s">
        <v>2250</v>
      </c>
      <c r="G3682" s="218"/>
      <c r="H3682" s="225">
        <v>79000</v>
      </c>
      <c r="I3682" s="229"/>
      <c r="J3682" s="229"/>
      <c r="K3682" s="218"/>
      <c r="L3682" s="229"/>
    </row>
    <row r="3683" spans="1:12" x14ac:dyDescent="0.25">
      <c r="A3683" s="217">
        <v>44958</v>
      </c>
      <c r="B3683" s="37" t="s">
        <v>282</v>
      </c>
      <c r="C3683" s="69" t="s">
        <v>224</v>
      </c>
      <c r="D3683" s="219">
        <v>44977</v>
      </c>
      <c r="E3683" s="220" t="s">
        <v>76</v>
      </c>
      <c r="F3683" s="218" t="s">
        <v>82</v>
      </c>
      <c r="G3683" s="218"/>
      <c r="H3683" s="225">
        <v>104000</v>
      </c>
      <c r="I3683" s="229"/>
      <c r="J3683" s="229"/>
      <c r="K3683" s="218"/>
      <c r="L3683" s="229"/>
    </row>
    <row r="3684" spans="1:12" x14ac:dyDescent="0.25">
      <c r="A3684" s="217">
        <v>44958</v>
      </c>
      <c r="B3684" s="37" t="s">
        <v>282</v>
      </c>
      <c r="C3684" s="69" t="s">
        <v>224</v>
      </c>
      <c r="D3684" s="219">
        <v>44977</v>
      </c>
      <c r="E3684" s="220" t="s">
        <v>76</v>
      </c>
      <c r="F3684" s="218" t="s">
        <v>89</v>
      </c>
      <c r="G3684" s="218"/>
      <c r="H3684" s="225">
        <v>119000</v>
      </c>
      <c r="I3684" s="229"/>
      <c r="J3684" s="229"/>
      <c r="K3684" s="218"/>
      <c r="L3684" s="229"/>
    </row>
    <row r="3685" spans="1:12" x14ac:dyDescent="0.25">
      <c r="A3685" s="217">
        <v>44958</v>
      </c>
      <c r="B3685" s="37" t="s">
        <v>282</v>
      </c>
      <c r="C3685" s="69" t="s">
        <v>224</v>
      </c>
      <c r="D3685" s="219">
        <v>44977</v>
      </c>
      <c r="E3685" s="220" t="s">
        <v>76</v>
      </c>
      <c r="F3685" s="218" t="s">
        <v>421</v>
      </c>
      <c r="G3685" s="218"/>
      <c r="H3685" s="225">
        <v>156000</v>
      </c>
      <c r="I3685" s="229"/>
      <c r="J3685" s="229"/>
      <c r="K3685" s="218"/>
      <c r="L3685" s="229"/>
    </row>
    <row r="3686" spans="1:12" x14ac:dyDescent="0.25">
      <c r="A3686" s="217">
        <v>44958</v>
      </c>
      <c r="B3686" s="37" t="s">
        <v>282</v>
      </c>
      <c r="C3686" s="69" t="s">
        <v>224</v>
      </c>
      <c r="D3686" s="219">
        <v>44977</v>
      </c>
      <c r="E3686" s="220" t="s">
        <v>76</v>
      </c>
      <c r="F3686" s="218" t="s">
        <v>421</v>
      </c>
      <c r="G3686" s="218"/>
      <c r="H3686" s="225">
        <v>156000</v>
      </c>
      <c r="I3686" s="229"/>
      <c r="J3686" s="229"/>
      <c r="K3686" s="218"/>
      <c r="L3686" s="229"/>
    </row>
    <row r="3687" spans="1:12" x14ac:dyDescent="0.25">
      <c r="A3687" s="217">
        <v>44958</v>
      </c>
      <c r="B3687" s="37" t="s">
        <v>282</v>
      </c>
      <c r="C3687" s="69" t="s">
        <v>224</v>
      </c>
      <c r="D3687" s="219">
        <v>44977</v>
      </c>
      <c r="E3687" s="220" t="s">
        <v>76</v>
      </c>
      <c r="F3687" s="218" t="s">
        <v>1690</v>
      </c>
      <c r="G3687" s="218"/>
      <c r="H3687" s="225">
        <v>257000</v>
      </c>
      <c r="I3687" s="229"/>
      <c r="J3687" s="229"/>
      <c r="K3687" s="218"/>
      <c r="L3687" s="229"/>
    </row>
    <row r="3688" spans="1:12" x14ac:dyDescent="0.25">
      <c r="A3688" s="217">
        <v>44958</v>
      </c>
      <c r="B3688" s="37" t="s">
        <v>282</v>
      </c>
      <c r="C3688" s="69" t="s">
        <v>224</v>
      </c>
      <c r="D3688" s="219">
        <v>44978</v>
      </c>
      <c r="E3688" s="220" t="s">
        <v>1342</v>
      </c>
      <c r="F3688" s="218" t="s">
        <v>2251</v>
      </c>
      <c r="G3688" s="218"/>
      <c r="H3688" s="225">
        <v>130000</v>
      </c>
      <c r="I3688" s="229"/>
      <c r="J3688" s="229"/>
      <c r="K3688" s="218"/>
      <c r="L3688" s="229"/>
    </row>
    <row r="3689" spans="1:12" x14ac:dyDescent="0.25">
      <c r="A3689" s="217">
        <v>44958</v>
      </c>
      <c r="B3689" s="37" t="s">
        <v>282</v>
      </c>
      <c r="C3689" s="69" t="s">
        <v>224</v>
      </c>
      <c r="D3689" s="219">
        <v>44978</v>
      </c>
      <c r="E3689" s="220" t="s">
        <v>1342</v>
      </c>
      <c r="F3689" s="218" t="s">
        <v>2252</v>
      </c>
      <c r="G3689" s="218"/>
      <c r="H3689" s="225">
        <v>142000</v>
      </c>
      <c r="I3689" s="229"/>
      <c r="J3689" s="229"/>
      <c r="K3689" s="218"/>
      <c r="L3689" s="229"/>
    </row>
    <row r="3690" spans="1:12" x14ac:dyDescent="0.25">
      <c r="A3690" s="217">
        <v>44958</v>
      </c>
      <c r="B3690" s="37" t="s">
        <v>282</v>
      </c>
      <c r="C3690" s="69" t="s">
        <v>224</v>
      </c>
      <c r="D3690" s="219">
        <v>44978</v>
      </c>
      <c r="E3690" s="220" t="s">
        <v>1342</v>
      </c>
      <c r="F3690" s="218" t="s">
        <v>2253</v>
      </c>
      <c r="G3690" s="218"/>
      <c r="H3690" s="225">
        <v>156000</v>
      </c>
      <c r="I3690" s="229"/>
      <c r="J3690" s="229"/>
      <c r="K3690" s="218"/>
      <c r="L3690" s="229"/>
    </row>
    <row r="3691" spans="1:12" x14ac:dyDescent="0.25">
      <c r="A3691" s="217">
        <v>44958</v>
      </c>
      <c r="B3691" s="37" t="s">
        <v>282</v>
      </c>
      <c r="C3691" s="69" t="s">
        <v>224</v>
      </c>
      <c r="D3691" s="219">
        <v>44978</v>
      </c>
      <c r="E3691" s="220" t="s">
        <v>1342</v>
      </c>
      <c r="F3691" s="218" t="s">
        <v>2254</v>
      </c>
      <c r="G3691" s="218"/>
      <c r="H3691" s="225">
        <v>312000</v>
      </c>
      <c r="I3691" s="229"/>
      <c r="J3691" s="229"/>
      <c r="K3691" s="218"/>
      <c r="L3691" s="229"/>
    </row>
    <row r="3692" spans="1:12" x14ac:dyDescent="0.25">
      <c r="A3692" s="217">
        <v>44958</v>
      </c>
      <c r="B3692" s="37" t="s">
        <v>282</v>
      </c>
      <c r="C3692" s="69" t="s">
        <v>224</v>
      </c>
      <c r="D3692" s="219">
        <v>44979</v>
      </c>
      <c r="E3692" s="220" t="s">
        <v>76</v>
      </c>
      <c r="F3692" s="218" t="s">
        <v>408</v>
      </c>
      <c r="G3692" s="218"/>
      <c r="H3692" s="225">
        <v>52000</v>
      </c>
      <c r="I3692" s="229"/>
      <c r="J3692" s="229"/>
      <c r="K3692" s="218"/>
      <c r="L3692" s="229"/>
    </row>
    <row r="3693" spans="1:12" x14ac:dyDescent="0.25">
      <c r="A3693" s="217">
        <v>44958</v>
      </c>
      <c r="B3693" s="37" t="s">
        <v>282</v>
      </c>
      <c r="C3693" s="69" t="s">
        <v>224</v>
      </c>
      <c r="D3693" s="219">
        <v>44980</v>
      </c>
      <c r="E3693" s="220" t="s">
        <v>76</v>
      </c>
      <c r="F3693" s="218" t="s">
        <v>379</v>
      </c>
      <c r="G3693" s="218"/>
      <c r="H3693" s="225">
        <v>319600</v>
      </c>
      <c r="I3693" s="229"/>
      <c r="J3693" s="229"/>
      <c r="K3693" s="218"/>
      <c r="L3693" s="229"/>
    </row>
    <row r="3694" spans="1:12" x14ac:dyDescent="0.25">
      <c r="A3694" s="217">
        <v>44958</v>
      </c>
      <c r="B3694" s="37" t="s">
        <v>282</v>
      </c>
      <c r="C3694" s="69" t="s">
        <v>224</v>
      </c>
      <c r="D3694" s="219">
        <v>44981</v>
      </c>
      <c r="E3694" s="220" t="s">
        <v>76</v>
      </c>
      <c r="F3694" s="218" t="s">
        <v>2255</v>
      </c>
      <c r="G3694" s="218"/>
      <c r="H3694" s="225">
        <v>16080</v>
      </c>
      <c r="I3694" s="229"/>
      <c r="J3694" s="229"/>
      <c r="K3694" s="218"/>
      <c r="L3694" s="229"/>
    </row>
    <row r="3695" spans="1:12" x14ac:dyDescent="0.25">
      <c r="A3695" s="217">
        <v>44958</v>
      </c>
      <c r="B3695" s="37" t="s">
        <v>282</v>
      </c>
      <c r="C3695" s="69" t="s">
        <v>224</v>
      </c>
      <c r="D3695" s="219">
        <v>44981</v>
      </c>
      <c r="E3695" s="220" t="s">
        <v>76</v>
      </c>
      <c r="F3695" s="218" t="s">
        <v>2249</v>
      </c>
      <c r="G3695" s="218"/>
      <c r="H3695" s="225">
        <v>26000</v>
      </c>
      <c r="I3695" s="229"/>
      <c r="J3695" s="229"/>
      <c r="K3695" s="218"/>
      <c r="L3695" s="229"/>
    </row>
    <row r="3696" spans="1:12" x14ac:dyDescent="0.25">
      <c r="A3696" s="217">
        <v>44958</v>
      </c>
      <c r="B3696" s="37" t="s">
        <v>282</v>
      </c>
      <c r="C3696" s="69" t="s">
        <v>224</v>
      </c>
      <c r="D3696" s="219">
        <v>44981</v>
      </c>
      <c r="E3696" s="220" t="s">
        <v>76</v>
      </c>
      <c r="F3696" s="218" t="s">
        <v>415</v>
      </c>
      <c r="G3696" s="218"/>
      <c r="H3696" s="225">
        <v>150130</v>
      </c>
      <c r="I3696" s="229"/>
      <c r="J3696" s="229"/>
      <c r="K3696" s="218"/>
      <c r="L3696" s="229"/>
    </row>
    <row r="3697" spans="1:12" x14ac:dyDescent="0.25">
      <c r="A3697" s="217">
        <v>44958</v>
      </c>
      <c r="B3697" s="37" t="s">
        <v>282</v>
      </c>
      <c r="C3697" s="69" t="s">
        <v>224</v>
      </c>
      <c r="D3697" s="219">
        <v>44984</v>
      </c>
      <c r="E3697" s="220" t="s">
        <v>76</v>
      </c>
      <c r="F3697" s="218" t="s">
        <v>93</v>
      </c>
      <c r="G3697" s="218"/>
      <c r="H3697" s="225">
        <v>26000</v>
      </c>
      <c r="I3697" s="229"/>
      <c r="J3697" s="229"/>
      <c r="K3697" s="218"/>
      <c r="L3697" s="229"/>
    </row>
    <row r="3698" spans="1:12" x14ac:dyDescent="0.25">
      <c r="A3698" s="217">
        <v>44958</v>
      </c>
      <c r="B3698" s="37" t="s">
        <v>282</v>
      </c>
      <c r="C3698" s="69" t="s">
        <v>224</v>
      </c>
      <c r="D3698" s="219">
        <v>44984</v>
      </c>
      <c r="E3698" s="220" t="s">
        <v>76</v>
      </c>
      <c r="F3698" s="218" t="s">
        <v>207</v>
      </c>
      <c r="G3698" s="218"/>
      <c r="H3698" s="225">
        <v>26025</v>
      </c>
      <c r="I3698" s="229"/>
      <c r="J3698" s="229"/>
      <c r="K3698" s="218"/>
      <c r="L3698" s="229"/>
    </row>
    <row r="3699" spans="1:12" x14ac:dyDescent="0.25">
      <c r="A3699" s="217">
        <v>44958</v>
      </c>
      <c r="B3699" s="37" t="s">
        <v>282</v>
      </c>
      <c r="C3699" s="69" t="s">
        <v>224</v>
      </c>
      <c r="D3699" s="219">
        <v>44985</v>
      </c>
      <c r="E3699" s="220" t="s">
        <v>76</v>
      </c>
      <c r="F3699" s="218" t="s">
        <v>2256</v>
      </c>
      <c r="G3699" s="218"/>
      <c r="H3699" s="225">
        <v>5922</v>
      </c>
      <c r="I3699" s="229"/>
      <c r="J3699" s="229"/>
      <c r="K3699" s="218"/>
      <c r="L3699" s="229"/>
    </row>
    <row r="3700" spans="1:12" x14ac:dyDescent="0.25">
      <c r="A3700" s="217">
        <v>44958</v>
      </c>
      <c r="B3700" s="37" t="s">
        <v>282</v>
      </c>
      <c r="C3700" s="69" t="s">
        <v>224</v>
      </c>
      <c r="D3700" s="219">
        <v>44985</v>
      </c>
      <c r="E3700" s="220" t="s">
        <v>76</v>
      </c>
      <c r="F3700" s="218" t="s">
        <v>430</v>
      </c>
      <c r="G3700" s="218"/>
      <c r="H3700" s="225">
        <v>26000</v>
      </c>
      <c r="I3700" s="229"/>
      <c r="J3700" s="229"/>
      <c r="K3700" s="218"/>
      <c r="L3700" s="229"/>
    </row>
    <row r="3701" spans="1:12" x14ac:dyDescent="0.25">
      <c r="A3701" s="217">
        <v>44958</v>
      </c>
      <c r="B3701" s="37" t="s">
        <v>282</v>
      </c>
      <c r="C3701" s="69" t="s">
        <v>224</v>
      </c>
      <c r="D3701" s="219">
        <v>44985</v>
      </c>
      <c r="E3701" s="220" t="s">
        <v>76</v>
      </c>
      <c r="F3701" s="218" t="s">
        <v>417</v>
      </c>
      <c r="G3701" s="218"/>
      <c r="H3701" s="225">
        <v>26000</v>
      </c>
      <c r="I3701" s="229"/>
      <c r="J3701" s="229"/>
      <c r="K3701" s="218"/>
      <c r="L3701" s="229"/>
    </row>
    <row r="3702" spans="1:12" x14ac:dyDescent="0.25">
      <c r="A3702" s="217">
        <v>44958</v>
      </c>
      <c r="B3702" s="37" t="s">
        <v>282</v>
      </c>
      <c r="C3702" s="69" t="s">
        <v>224</v>
      </c>
      <c r="D3702" s="219">
        <v>44985</v>
      </c>
      <c r="E3702" s="220" t="s">
        <v>76</v>
      </c>
      <c r="F3702" s="218" t="s">
        <v>1718</v>
      </c>
      <c r="G3702" s="218"/>
      <c r="H3702" s="225">
        <v>26000</v>
      </c>
      <c r="I3702" s="229"/>
      <c r="J3702" s="229"/>
      <c r="K3702" s="218"/>
      <c r="L3702" s="229"/>
    </row>
    <row r="3703" spans="1:12" x14ac:dyDescent="0.25">
      <c r="A3703" s="217">
        <v>44958</v>
      </c>
      <c r="B3703" s="37" t="s">
        <v>282</v>
      </c>
      <c r="C3703" s="69" t="s">
        <v>224</v>
      </c>
      <c r="D3703" s="219">
        <v>44985</v>
      </c>
      <c r="E3703" s="220" t="s">
        <v>76</v>
      </c>
      <c r="F3703" s="218" t="s">
        <v>14</v>
      </c>
      <c r="G3703" s="218"/>
      <c r="H3703" s="225">
        <v>26000</v>
      </c>
      <c r="I3703" s="229"/>
      <c r="J3703" s="229"/>
      <c r="K3703" s="218"/>
      <c r="L3703" s="229"/>
    </row>
    <row r="3704" spans="1:12" x14ac:dyDescent="0.25">
      <c r="A3704" s="217">
        <v>44958</v>
      </c>
      <c r="B3704" s="37" t="s">
        <v>282</v>
      </c>
      <c r="C3704" s="69" t="s">
        <v>224</v>
      </c>
      <c r="D3704" s="219">
        <v>44985</v>
      </c>
      <c r="E3704" s="220" t="s">
        <v>76</v>
      </c>
      <c r="F3704" s="218" t="s">
        <v>9</v>
      </c>
      <c r="G3704" s="218"/>
      <c r="H3704" s="225">
        <v>26000</v>
      </c>
      <c r="I3704" s="229"/>
      <c r="J3704" s="229"/>
      <c r="K3704" s="218"/>
      <c r="L3704" s="229"/>
    </row>
    <row r="3705" spans="1:12" x14ac:dyDescent="0.25">
      <c r="A3705" s="217">
        <v>44958</v>
      </c>
      <c r="B3705" s="37" t="s">
        <v>282</v>
      </c>
      <c r="C3705" s="69" t="s">
        <v>224</v>
      </c>
      <c r="D3705" s="219">
        <v>44985</v>
      </c>
      <c r="E3705" s="220" t="s">
        <v>76</v>
      </c>
      <c r="F3705" s="218" t="s">
        <v>131</v>
      </c>
      <c r="G3705" s="218"/>
      <c r="H3705" s="225">
        <v>26000</v>
      </c>
      <c r="I3705" s="229"/>
      <c r="J3705" s="229"/>
      <c r="K3705" s="218"/>
      <c r="L3705" s="229"/>
    </row>
    <row r="3706" spans="1:12" x14ac:dyDescent="0.25">
      <c r="A3706" s="290">
        <v>44958</v>
      </c>
      <c r="B3706" s="291" t="s">
        <v>282</v>
      </c>
      <c r="C3706" s="290" t="s">
        <v>224</v>
      </c>
      <c r="D3706" s="292">
        <v>44985</v>
      </c>
      <c r="E3706" s="293" t="s">
        <v>76</v>
      </c>
      <c r="F3706" s="291" t="s">
        <v>313</v>
      </c>
      <c r="G3706" s="291"/>
      <c r="H3706" s="295">
        <v>26000</v>
      </c>
      <c r="I3706" s="294"/>
      <c r="J3706" s="294"/>
      <c r="K3706" s="291"/>
      <c r="L3706" s="294"/>
    </row>
    <row r="3707" spans="1:12" x14ac:dyDescent="0.25">
      <c r="A3707" s="217">
        <f>+Tabla1[[#This Row],[Fecha]]</f>
        <v>44992</v>
      </c>
      <c r="B3707" s="37" t="s">
        <v>282</v>
      </c>
      <c r="C3707" s="69" t="s">
        <v>224</v>
      </c>
      <c r="D3707" s="219">
        <v>44992</v>
      </c>
      <c r="E3707" s="220" t="s">
        <v>239</v>
      </c>
      <c r="F3707" s="218" t="s">
        <v>2257</v>
      </c>
      <c r="G3707" s="218"/>
      <c r="H3707" s="225">
        <v>26000</v>
      </c>
      <c r="I3707" s="229"/>
      <c r="J3707" s="229"/>
      <c r="K3707" s="218"/>
      <c r="L3707" s="229"/>
    </row>
    <row r="3708" spans="1:12" x14ac:dyDescent="0.25">
      <c r="A3708" s="217">
        <f>+Tabla1[[#This Row],[Fecha]]</f>
        <v>44992</v>
      </c>
      <c r="B3708" s="37" t="s">
        <v>282</v>
      </c>
      <c r="C3708" s="69" t="s">
        <v>224</v>
      </c>
      <c r="D3708" s="219">
        <v>44992</v>
      </c>
      <c r="E3708" s="220" t="s">
        <v>239</v>
      </c>
      <c r="F3708" s="218" t="s">
        <v>2258</v>
      </c>
      <c r="G3708" s="218"/>
      <c r="H3708" s="225">
        <v>26000</v>
      </c>
      <c r="I3708" s="229"/>
      <c r="J3708" s="229"/>
      <c r="K3708" s="218"/>
      <c r="L3708" s="229"/>
    </row>
    <row r="3709" spans="1:12" x14ac:dyDescent="0.25">
      <c r="A3709" s="217">
        <f>+Tabla1[[#This Row],[Fecha]]</f>
        <v>44986</v>
      </c>
      <c r="B3709" s="37" t="s">
        <v>282</v>
      </c>
      <c r="C3709" s="69" t="s">
        <v>224</v>
      </c>
      <c r="D3709" s="219">
        <v>44986</v>
      </c>
      <c r="E3709" s="220" t="s">
        <v>76</v>
      </c>
      <c r="F3709" s="218" t="s">
        <v>2259</v>
      </c>
      <c r="G3709" s="218"/>
      <c r="H3709" s="225">
        <v>26000</v>
      </c>
      <c r="I3709" s="229"/>
      <c r="J3709" s="229"/>
      <c r="K3709" s="218"/>
      <c r="L3709" s="229"/>
    </row>
    <row r="3710" spans="1:12" x14ac:dyDescent="0.25">
      <c r="A3710" s="217">
        <f>+Tabla1[[#This Row],[Fecha]]</f>
        <v>44986</v>
      </c>
      <c r="B3710" s="37" t="s">
        <v>282</v>
      </c>
      <c r="C3710" s="69" t="s">
        <v>224</v>
      </c>
      <c r="D3710" s="219">
        <v>44986</v>
      </c>
      <c r="E3710" s="220" t="s">
        <v>76</v>
      </c>
      <c r="F3710" s="218" t="s">
        <v>2260</v>
      </c>
      <c r="G3710" s="218"/>
      <c r="H3710" s="225">
        <v>36000</v>
      </c>
      <c r="I3710" s="229"/>
      <c r="J3710" s="229"/>
      <c r="K3710" s="218"/>
      <c r="L3710" s="229"/>
    </row>
    <row r="3711" spans="1:12" x14ac:dyDescent="0.25">
      <c r="A3711" s="217">
        <f>+Tabla1[[#This Row],[Fecha]]</f>
        <v>44986</v>
      </c>
      <c r="B3711" s="37" t="s">
        <v>282</v>
      </c>
      <c r="C3711" s="69" t="s">
        <v>224</v>
      </c>
      <c r="D3711" s="219">
        <v>44986</v>
      </c>
      <c r="E3711" s="220" t="s">
        <v>76</v>
      </c>
      <c r="F3711" s="218" t="s">
        <v>2261</v>
      </c>
      <c r="G3711" s="218"/>
      <c r="H3711" s="225">
        <v>26000</v>
      </c>
      <c r="I3711" s="229"/>
      <c r="J3711" s="229"/>
      <c r="K3711" s="218"/>
      <c r="L3711" s="229"/>
    </row>
    <row r="3712" spans="1:12" x14ac:dyDescent="0.25">
      <c r="A3712" s="217">
        <f>+Tabla1[[#This Row],[Fecha]]</f>
        <v>44987</v>
      </c>
      <c r="B3712" s="37" t="s">
        <v>282</v>
      </c>
      <c r="C3712" s="69" t="s">
        <v>224</v>
      </c>
      <c r="D3712" s="219">
        <v>44987</v>
      </c>
      <c r="E3712" s="220" t="s">
        <v>76</v>
      </c>
      <c r="F3712" s="218" t="s">
        <v>2262</v>
      </c>
      <c r="G3712" s="218"/>
      <c r="H3712" s="225">
        <v>208000</v>
      </c>
      <c r="I3712" s="229"/>
      <c r="J3712" s="229"/>
      <c r="K3712" s="218"/>
      <c r="L3712" s="229"/>
    </row>
    <row r="3713" spans="1:12" x14ac:dyDescent="0.25">
      <c r="A3713" s="217">
        <f>+Tabla1[[#This Row],[Fecha]]</f>
        <v>44991</v>
      </c>
      <c r="B3713" s="37" t="s">
        <v>282</v>
      </c>
      <c r="C3713" s="69" t="s">
        <v>224</v>
      </c>
      <c r="D3713" s="219">
        <v>44991</v>
      </c>
      <c r="E3713" s="220" t="s">
        <v>76</v>
      </c>
      <c r="F3713" s="218" t="s">
        <v>2263</v>
      </c>
      <c r="G3713" s="218"/>
      <c r="H3713" s="225">
        <v>26000</v>
      </c>
      <c r="I3713" s="229"/>
      <c r="J3713" s="229"/>
      <c r="K3713" s="218"/>
      <c r="L3713" s="229"/>
    </row>
    <row r="3714" spans="1:12" x14ac:dyDescent="0.25">
      <c r="A3714" s="217">
        <f>+Tabla1[[#This Row],[Fecha]]</f>
        <v>44991</v>
      </c>
      <c r="B3714" s="37" t="s">
        <v>282</v>
      </c>
      <c r="C3714" s="69" t="s">
        <v>224</v>
      </c>
      <c r="D3714" s="219">
        <v>44991</v>
      </c>
      <c r="E3714" s="220" t="s">
        <v>76</v>
      </c>
      <c r="F3714" s="218" t="s">
        <v>2264</v>
      </c>
      <c r="G3714" s="218"/>
      <c r="H3714" s="225">
        <v>26000</v>
      </c>
      <c r="I3714" s="229"/>
      <c r="J3714" s="229"/>
      <c r="K3714" s="218"/>
      <c r="L3714" s="229"/>
    </row>
    <row r="3715" spans="1:12" x14ac:dyDescent="0.25">
      <c r="A3715" s="217">
        <f>+Tabla1[[#This Row],[Fecha]]</f>
        <v>44991</v>
      </c>
      <c r="B3715" s="37" t="s">
        <v>282</v>
      </c>
      <c r="C3715" s="69" t="s">
        <v>224</v>
      </c>
      <c r="D3715" s="219">
        <v>44991</v>
      </c>
      <c r="E3715" s="220" t="s">
        <v>76</v>
      </c>
      <c r="F3715" s="218" t="s">
        <v>2265</v>
      </c>
      <c r="G3715" s="218"/>
      <c r="H3715" s="225">
        <v>26000</v>
      </c>
      <c r="I3715" s="229"/>
      <c r="J3715" s="229"/>
      <c r="K3715" s="218"/>
      <c r="L3715" s="229"/>
    </row>
    <row r="3716" spans="1:12" x14ac:dyDescent="0.25">
      <c r="A3716" s="217">
        <f>+Tabla1[[#This Row],[Fecha]]</f>
        <v>44992</v>
      </c>
      <c r="B3716" s="37" t="s">
        <v>282</v>
      </c>
      <c r="C3716" s="69" t="s">
        <v>224</v>
      </c>
      <c r="D3716" s="219">
        <v>44992</v>
      </c>
      <c r="E3716" s="220" t="s">
        <v>76</v>
      </c>
      <c r="F3716" s="218" t="s">
        <v>2266</v>
      </c>
      <c r="G3716" s="218"/>
      <c r="H3716" s="225">
        <v>30000</v>
      </c>
      <c r="I3716" s="229"/>
      <c r="J3716" s="229"/>
      <c r="K3716" s="218"/>
      <c r="L3716" s="229"/>
    </row>
    <row r="3717" spans="1:12" x14ac:dyDescent="0.25">
      <c r="A3717" s="217">
        <f>+Tabla1[[#This Row],[Fecha]]</f>
        <v>44992</v>
      </c>
      <c r="B3717" s="37" t="s">
        <v>282</v>
      </c>
      <c r="C3717" s="69" t="s">
        <v>224</v>
      </c>
      <c r="D3717" s="219">
        <v>44992</v>
      </c>
      <c r="E3717" s="220" t="s">
        <v>239</v>
      </c>
      <c r="F3717" s="218" t="s">
        <v>2267</v>
      </c>
      <c r="G3717" s="218"/>
      <c r="H3717" s="225">
        <v>52000</v>
      </c>
      <c r="I3717" s="229"/>
      <c r="J3717" s="229"/>
      <c r="K3717" s="218"/>
      <c r="L3717" s="229"/>
    </row>
    <row r="3718" spans="1:12" x14ac:dyDescent="0.25">
      <c r="A3718" s="217">
        <f>+Tabla1[[#This Row],[Fecha]]</f>
        <v>44992</v>
      </c>
      <c r="B3718" s="37" t="s">
        <v>282</v>
      </c>
      <c r="C3718" s="69" t="s">
        <v>224</v>
      </c>
      <c r="D3718" s="219">
        <v>44992</v>
      </c>
      <c r="E3718" s="220" t="s">
        <v>239</v>
      </c>
      <c r="F3718" s="218" t="s">
        <v>2268</v>
      </c>
      <c r="G3718" s="218"/>
      <c r="H3718" s="225">
        <v>52000</v>
      </c>
      <c r="I3718" s="229"/>
      <c r="J3718" s="229"/>
      <c r="K3718" s="218"/>
      <c r="L3718" s="229"/>
    </row>
    <row r="3719" spans="1:12" x14ac:dyDescent="0.25">
      <c r="A3719" s="217">
        <f>+Tabla1[[#This Row],[Fecha]]</f>
        <v>44994</v>
      </c>
      <c r="B3719" s="37" t="s">
        <v>282</v>
      </c>
      <c r="C3719" s="69" t="s">
        <v>224</v>
      </c>
      <c r="D3719" s="219">
        <v>44994</v>
      </c>
      <c r="E3719" s="220" t="s">
        <v>76</v>
      </c>
      <c r="F3719" s="218" t="s">
        <v>2269</v>
      </c>
      <c r="G3719" s="218"/>
      <c r="H3719" s="225">
        <v>10000</v>
      </c>
      <c r="I3719" s="229"/>
      <c r="J3719" s="229"/>
      <c r="K3719" s="218"/>
      <c r="L3719" s="229"/>
    </row>
    <row r="3720" spans="1:12" x14ac:dyDescent="0.25">
      <c r="A3720" s="217">
        <f>+Tabla1[[#This Row],[Fecha]]</f>
        <v>44995</v>
      </c>
      <c r="B3720" s="37" t="s">
        <v>282</v>
      </c>
      <c r="C3720" s="69" t="s">
        <v>224</v>
      </c>
      <c r="D3720" s="219">
        <v>44995</v>
      </c>
      <c r="E3720" s="220" t="s">
        <v>76</v>
      </c>
      <c r="F3720" s="218" t="s">
        <v>2270</v>
      </c>
      <c r="G3720" s="218"/>
      <c r="H3720" s="225">
        <v>15000</v>
      </c>
      <c r="I3720" s="229"/>
      <c r="J3720" s="229"/>
      <c r="K3720" s="218"/>
      <c r="L3720" s="229"/>
    </row>
    <row r="3721" spans="1:12" x14ac:dyDescent="0.25">
      <c r="A3721" s="217">
        <f>+Tabla1[[#This Row],[Fecha]]</f>
        <v>44998</v>
      </c>
      <c r="B3721" s="37" t="s">
        <v>282</v>
      </c>
      <c r="C3721" s="69" t="s">
        <v>224</v>
      </c>
      <c r="D3721" s="219">
        <v>44998</v>
      </c>
      <c r="E3721" s="220" t="s">
        <v>76</v>
      </c>
      <c r="F3721" s="218" t="s">
        <v>2271</v>
      </c>
      <c r="G3721" s="218"/>
      <c r="H3721" s="225">
        <v>26000</v>
      </c>
      <c r="I3721" s="229"/>
      <c r="J3721" s="229"/>
      <c r="K3721" s="218"/>
      <c r="L3721" s="229"/>
    </row>
    <row r="3722" spans="1:12" x14ac:dyDescent="0.25">
      <c r="A3722" s="217">
        <f>+Tabla1[[#This Row],[Fecha]]</f>
        <v>45002</v>
      </c>
      <c r="B3722" s="37" t="s">
        <v>282</v>
      </c>
      <c r="C3722" s="69" t="s">
        <v>224</v>
      </c>
      <c r="D3722" s="219">
        <v>45002</v>
      </c>
      <c r="E3722" s="220" t="s">
        <v>76</v>
      </c>
      <c r="F3722" s="218" t="s">
        <v>2272</v>
      </c>
      <c r="G3722" s="218"/>
      <c r="H3722" s="225">
        <v>26000</v>
      </c>
      <c r="I3722" s="229"/>
      <c r="J3722" s="229"/>
      <c r="K3722" s="218"/>
      <c r="L3722" s="229"/>
    </row>
    <row r="3723" spans="1:12" x14ac:dyDescent="0.25">
      <c r="A3723" s="217">
        <f>+Tabla1[[#This Row],[Fecha]]</f>
        <v>45005</v>
      </c>
      <c r="B3723" s="37" t="s">
        <v>282</v>
      </c>
      <c r="C3723" s="69" t="s">
        <v>224</v>
      </c>
      <c r="D3723" s="219">
        <v>45005</v>
      </c>
      <c r="E3723" s="220" t="s">
        <v>76</v>
      </c>
      <c r="F3723" s="218" t="s">
        <v>2273</v>
      </c>
      <c r="G3723" s="218"/>
      <c r="H3723" s="225">
        <v>26000</v>
      </c>
      <c r="I3723" s="229"/>
      <c r="J3723" s="229"/>
      <c r="K3723" s="218"/>
      <c r="L3723" s="229"/>
    </row>
    <row r="3724" spans="1:12" x14ac:dyDescent="0.25">
      <c r="A3724" s="217">
        <f>+Tabla1[[#This Row],[Fecha]]</f>
        <v>45006</v>
      </c>
      <c r="B3724" s="37" t="s">
        <v>282</v>
      </c>
      <c r="C3724" s="69" t="s">
        <v>224</v>
      </c>
      <c r="D3724" s="219">
        <v>45006</v>
      </c>
      <c r="E3724" s="220" t="s">
        <v>76</v>
      </c>
      <c r="F3724" s="218" t="s">
        <v>17</v>
      </c>
      <c r="G3724" s="218"/>
      <c r="H3724" s="225">
        <v>90000</v>
      </c>
      <c r="I3724" s="229"/>
      <c r="J3724" s="229"/>
      <c r="K3724" s="218"/>
      <c r="L3724" s="229"/>
    </row>
    <row r="3725" spans="1:12" x14ac:dyDescent="0.25">
      <c r="A3725" s="217">
        <f>+Tabla1[[#This Row],[Fecha]]</f>
        <v>45006</v>
      </c>
      <c r="B3725" s="37" t="s">
        <v>282</v>
      </c>
      <c r="C3725" s="69" t="s">
        <v>224</v>
      </c>
      <c r="D3725" s="219">
        <v>45006</v>
      </c>
      <c r="E3725" s="220" t="s">
        <v>76</v>
      </c>
      <c r="F3725" s="218" t="s">
        <v>16</v>
      </c>
      <c r="G3725" s="218"/>
      <c r="H3725" s="225">
        <v>52000</v>
      </c>
      <c r="I3725" s="229"/>
      <c r="J3725" s="229"/>
      <c r="K3725" s="218"/>
      <c r="L3725" s="229"/>
    </row>
    <row r="3726" spans="1:12" x14ac:dyDescent="0.25">
      <c r="A3726" s="217">
        <f>+Tabla1[[#This Row],[Fecha]]</f>
        <v>45007</v>
      </c>
      <c r="B3726" s="37" t="s">
        <v>282</v>
      </c>
      <c r="C3726" s="69" t="s">
        <v>224</v>
      </c>
      <c r="D3726" s="219">
        <v>45007</v>
      </c>
      <c r="E3726" s="220" t="s">
        <v>76</v>
      </c>
      <c r="F3726" s="218" t="s">
        <v>2274</v>
      </c>
      <c r="G3726" s="218"/>
      <c r="H3726" s="225">
        <v>182000</v>
      </c>
      <c r="I3726" s="229"/>
      <c r="J3726" s="229"/>
      <c r="K3726" s="218"/>
      <c r="L3726" s="229"/>
    </row>
    <row r="3727" spans="1:12" x14ac:dyDescent="0.25">
      <c r="A3727" s="217">
        <f>+Tabla1[[#This Row],[Fecha]]</f>
        <v>45007</v>
      </c>
      <c r="B3727" s="37" t="s">
        <v>282</v>
      </c>
      <c r="C3727" s="69" t="s">
        <v>224</v>
      </c>
      <c r="D3727" s="219">
        <v>45007</v>
      </c>
      <c r="E3727" s="220" t="s">
        <v>76</v>
      </c>
      <c r="F3727" s="218" t="s">
        <v>2275</v>
      </c>
      <c r="G3727" s="218"/>
      <c r="H3727" s="225">
        <v>334000</v>
      </c>
      <c r="I3727" s="229"/>
      <c r="J3727" s="229"/>
      <c r="K3727" s="218"/>
      <c r="L3727" s="229"/>
    </row>
    <row r="3728" spans="1:12" x14ac:dyDescent="0.25">
      <c r="A3728" s="217">
        <f>+Tabla1[[#This Row],[Fecha]]</f>
        <v>45012</v>
      </c>
      <c r="B3728" s="37" t="s">
        <v>282</v>
      </c>
      <c r="C3728" s="69" t="s">
        <v>224</v>
      </c>
      <c r="D3728" s="219">
        <v>45012</v>
      </c>
      <c r="E3728" s="220" t="s">
        <v>76</v>
      </c>
      <c r="F3728" s="218" t="s">
        <v>2276</v>
      </c>
      <c r="G3728" s="218"/>
      <c r="H3728" s="225">
        <v>26000</v>
      </c>
      <c r="I3728" s="229"/>
      <c r="J3728" s="229"/>
      <c r="K3728" s="218"/>
      <c r="L3728" s="229"/>
    </row>
    <row r="3729" spans="1:12" x14ac:dyDescent="0.25">
      <c r="A3729" s="217">
        <f>+Tabla1[[#This Row],[Fecha]]</f>
        <v>45013</v>
      </c>
      <c r="B3729" s="37" t="s">
        <v>282</v>
      </c>
      <c r="C3729" s="69" t="s">
        <v>224</v>
      </c>
      <c r="D3729" s="219">
        <v>45013</v>
      </c>
      <c r="E3729" s="220" t="s">
        <v>76</v>
      </c>
      <c r="F3729" s="218" t="s">
        <v>2277</v>
      </c>
      <c r="G3729" s="218"/>
      <c r="H3729" s="225">
        <v>26100</v>
      </c>
      <c r="I3729" s="229"/>
      <c r="J3729" s="229"/>
      <c r="K3729" s="218"/>
      <c r="L3729" s="229"/>
    </row>
    <row r="3730" spans="1:12" x14ac:dyDescent="0.25">
      <c r="A3730" s="217">
        <f>+Tabla1[[#This Row],[Fecha]]</f>
        <v>45013</v>
      </c>
      <c r="B3730" s="37" t="s">
        <v>282</v>
      </c>
      <c r="C3730" s="69" t="s">
        <v>224</v>
      </c>
      <c r="D3730" s="219">
        <v>45013</v>
      </c>
      <c r="E3730" s="220" t="s">
        <v>76</v>
      </c>
      <c r="F3730" s="218" t="s">
        <v>2262</v>
      </c>
      <c r="G3730" s="218"/>
      <c r="H3730" s="225">
        <v>26000</v>
      </c>
      <c r="I3730" s="229"/>
      <c r="J3730" s="229"/>
      <c r="K3730" s="218"/>
      <c r="L3730" s="229"/>
    </row>
    <row r="3731" spans="1:12" x14ac:dyDescent="0.25">
      <c r="A3731" s="217">
        <f>+Tabla1[[#This Row],[Fecha]]</f>
        <v>45013</v>
      </c>
      <c r="B3731" s="37" t="s">
        <v>282</v>
      </c>
      <c r="C3731" s="69" t="s">
        <v>224</v>
      </c>
      <c r="D3731" s="219">
        <v>45013</v>
      </c>
      <c r="E3731" s="220" t="s">
        <v>1342</v>
      </c>
      <c r="F3731" s="218" t="s">
        <v>2278</v>
      </c>
      <c r="G3731" s="218"/>
      <c r="H3731" s="225">
        <v>26000</v>
      </c>
      <c r="I3731" s="229"/>
      <c r="J3731" s="229"/>
      <c r="K3731" s="218"/>
      <c r="L3731" s="229"/>
    </row>
    <row r="3732" spans="1:12" x14ac:dyDescent="0.25">
      <c r="A3732" s="217">
        <f>+Tabla1[[#This Row],[Fecha]]</f>
        <v>45016</v>
      </c>
      <c r="B3732" s="37" t="s">
        <v>282</v>
      </c>
      <c r="C3732" s="69" t="s">
        <v>224</v>
      </c>
      <c r="D3732" s="219">
        <v>45016</v>
      </c>
      <c r="E3732" s="220" t="s">
        <v>76</v>
      </c>
      <c r="F3732" s="218" t="s">
        <v>2279</v>
      </c>
      <c r="G3732" s="218"/>
      <c r="H3732" s="225">
        <v>52000</v>
      </c>
      <c r="I3732" s="229"/>
      <c r="J3732" s="229"/>
      <c r="K3732" s="218"/>
      <c r="L3732" s="229"/>
    </row>
    <row r="3733" spans="1:12" x14ac:dyDescent="0.25">
      <c r="A3733" s="217">
        <f>+Tabla1[[#This Row],[Fecha]]</f>
        <v>45016</v>
      </c>
      <c r="B3733" s="37" t="s">
        <v>282</v>
      </c>
      <c r="C3733" s="69" t="s">
        <v>224</v>
      </c>
      <c r="D3733" s="219">
        <v>45016</v>
      </c>
      <c r="E3733" s="220" t="s">
        <v>76</v>
      </c>
      <c r="F3733" s="218" t="s">
        <v>2280</v>
      </c>
      <c r="G3733" s="218"/>
      <c r="H3733" s="225">
        <v>26000</v>
      </c>
      <c r="I3733" s="229"/>
      <c r="J3733" s="229"/>
      <c r="K3733" s="218"/>
      <c r="L3733" s="229"/>
    </row>
    <row r="3734" spans="1:12" x14ac:dyDescent="0.25">
      <c r="A3734" s="217">
        <f>+Tabla1[[#This Row],[Fecha]]</f>
        <v>45013</v>
      </c>
      <c r="B3734" s="37" t="s">
        <v>282</v>
      </c>
      <c r="C3734" s="69" t="s">
        <v>224</v>
      </c>
      <c r="D3734" s="219">
        <v>45013</v>
      </c>
      <c r="E3734" s="220" t="s">
        <v>1342</v>
      </c>
      <c r="F3734" s="218" t="s">
        <v>2281</v>
      </c>
      <c r="G3734" s="218"/>
      <c r="H3734" s="225">
        <v>52000</v>
      </c>
      <c r="I3734" s="229"/>
      <c r="J3734" s="229"/>
      <c r="K3734" s="218"/>
      <c r="L3734" s="229"/>
    </row>
    <row r="3735" spans="1:12" x14ac:dyDescent="0.25">
      <c r="A3735" s="217">
        <f>+Tabla1[[#This Row],[Fecha]]</f>
        <v>45007</v>
      </c>
      <c r="B3735" s="37" t="s">
        <v>282</v>
      </c>
      <c r="C3735" s="69" t="s">
        <v>224</v>
      </c>
      <c r="D3735" s="219">
        <v>45007</v>
      </c>
      <c r="E3735" s="220" t="s">
        <v>76</v>
      </c>
      <c r="F3735" s="218" t="s">
        <v>2282</v>
      </c>
      <c r="G3735" s="218"/>
      <c r="H3735" s="225">
        <v>26000</v>
      </c>
      <c r="I3735" s="229"/>
      <c r="J3735" s="229"/>
      <c r="K3735" s="218"/>
      <c r="L3735" s="229"/>
    </row>
    <row r="3736" spans="1:12" x14ac:dyDescent="0.25">
      <c r="A3736" s="217">
        <f>+Tabla1[[#This Row],[Fecha]]</f>
        <v>44994</v>
      </c>
      <c r="B3736" s="37" t="s">
        <v>282</v>
      </c>
      <c r="C3736" s="69" t="s">
        <v>224</v>
      </c>
      <c r="D3736" s="219">
        <v>44994</v>
      </c>
      <c r="E3736" s="220" t="s">
        <v>76</v>
      </c>
      <c r="F3736" s="218" t="s">
        <v>197</v>
      </c>
      <c r="G3736" s="218"/>
      <c r="H3736" s="225">
        <v>26000</v>
      </c>
      <c r="I3736" s="229"/>
      <c r="J3736" s="229"/>
      <c r="K3736" s="218"/>
      <c r="L3736" s="229"/>
    </row>
    <row r="3737" spans="1:12" x14ac:dyDescent="0.25">
      <c r="A3737" s="217">
        <f>+Tabla1[[#This Row],[Fecha]]</f>
        <v>45006</v>
      </c>
      <c r="B3737" s="37" t="s">
        <v>282</v>
      </c>
      <c r="C3737" s="69" t="s">
        <v>224</v>
      </c>
      <c r="D3737" s="219">
        <v>45006</v>
      </c>
      <c r="E3737" s="220" t="s">
        <v>76</v>
      </c>
      <c r="F3737" s="218" t="s">
        <v>2283</v>
      </c>
      <c r="G3737" s="218"/>
      <c r="H3737" s="225">
        <v>26000</v>
      </c>
      <c r="I3737" s="229"/>
      <c r="J3737" s="229"/>
      <c r="K3737" s="218"/>
      <c r="L3737" s="229"/>
    </row>
    <row r="3738" spans="1:12" x14ac:dyDescent="0.25">
      <c r="A3738" s="217">
        <f>+Tabla1[[#This Row],[Fecha]]</f>
        <v>45007</v>
      </c>
      <c r="B3738" s="37" t="s">
        <v>282</v>
      </c>
      <c r="C3738" s="69" t="s">
        <v>224</v>
      </c>
      <c r="D3738" s="219">
        <v>45007</v>
      </c>
      <c r="E3738" s="220" t="s">
        <v>76</v>
      </c>
      <c r="F3738" s="218" t="s">
        <v>2284</v>
      </c>
      <c r="G3738" s="218"/>
      <c r="H3738" s="225">
        <v>26102</v>
      </c>
      <c r="I3738" s="229"/>
      <c r="J3738" s="229"/>
      <c r="K3738" s="218"/>
      <c r="L3738" s="229"/>
    </row>
    <row r="3739" spans="1:12" x14ac:dyDescent="0.25">
      <c r="A3739" s="217">
        <f>+Tabla1[[#This Row],[Fecha]]</f>
        <v>45006</v>
      </c>
      <c r="B3739" s="37" t="s">
        <v>282</v>
      </c>
      <c r="C3739" s="69" t="s">
        <v>224</v>
      </c>
      <c r="D3739" s="219">
        <v>45006</v>
      </c>
      <c r="E3739" s="220" t="s">
        <v>76</v>
      </c>
      <c r="F3739" s="218" t="s">
        <v>2285</v>
      </c>
      <c r="G3739" s="218"/>
      <c r="H3739" s="225">
        <v>26113</v>
      </c>
      <c r="I3739" s="229"/>
      <c r="J3739" s="229"/>
      <c r="K3739" s="218"/>
      <c r="L3739" s="229"/>
    </row>
    <row r="3740" spans="1:12" x14ac:dyDescent="0.25">
      <c r="A3740" s="217">
        <f>+Tabla1[[#This Row],[Fecha]]</f>
        <v>44991</v>
      </c>
      <c r="B3740" s="37" t="s">
        <v>282</v>
      </c>
      <c r="C3740" s="69" t="s">
        <v>224</v>
      </c>
      <c r="D3740" s="219">
        <v>44991</v>
      </c>
      <c r="E3740" s="220" t="s">
        <v>76</v>
      </c>
      <c r="F3740" s="218" t="s">
        <v>2286</v>
      </c>
      <c r="G3740" s="218"/>
      <c r="H3740" s="225">
        <v>52000</v>
      </c>
      <c r="I3740" s="229"/>
      <c r="J3740" s="229"/>
      <c r="K3740" s="218"/>
      <c r="L3740" s="229"/>
    </row>
    <row r="3741" spans="1:12" x14ac:dyDescent="0.25">
      <c r="A3741" s="217">
        <f>+Tabla1[[#This Row],[Fecha]]</f>
        <v>44986</v>
      </c>
      <c r="B3741" s="37" t="s">
        <v>282</v>
      </c>
      <c r="C3741" s="69" t="s">
        <v>224</v>
      </c>
      <c r="D3741" s="219">
        <v>44986</v>
      </c>
      <c r="E3741" s="220" t="s">
        <v>76</v>
      </c>
      <c r="F3741" s="218" t="s">
        <v>2287</v>
      </c>
      <c r="G3741" s="218"/>
      <c r="H3741" s="225">
        <v>26000</v>
      </c>
      <c r="I3741" s="229"/>
      <c r="J3741" s="229"/>
      <c r="K3741" s="218"/>
      <c r="L3741" s="229"/>
    </row>
    <row r="3742" spans="1:12" x14ac:dyDescent="0.25">
      <c r="A3742" s="217">
        <f>+Tabla1[[#This Row],[Fecha]]</f>
        <v>45016</v>
      </c>
      <c r="B3742" s="37" t="s">
        <v>282</v>
      </c>
      <c r="C3742" s="69" t="s">
        <v>224</v>
      </c>
      <c r="D3742" s="219">
        <v>45016</v>
      </c>
      <c r="E3742" s="220" t="s">
        <v>76</v>
      </c>
      <c r="F3742" s="218" t="s">
        <v>2287</v>
      </c>
      <c r="G3742" s="218"/>
      <c r="H3742" s="225">
        <v>26000</v>
      </c>
      <c r="I3742" s="229"/>
      <c r="J3742" s="229"/>
      <c r="K3742" s="218"/>
      <c r="L3742" s="229"/>
    </row>
    <row r="3743" spans="1:12" x14ac:dyDescent="0.25">
      <c r="A3743" s="217">
        <f>+Tabla1[[#This Row],[Fecha]]</f>
        <v>44991</v>
      </c>
      <c r="B3743" s="37" t="s">
        <v>282</v>
      </c>
      <c r="C3743" s="69" t="s">
        <v>224</v>
      </c>
      <c r="D3743" s="219">
        <v>44991</v>
      </c>
      <c r="E3743" s="220" t="s">
        <v>76</v>
      </c>
      <c r="F3743" s="218" t="s">
        <v>2288</v>
      </c>
      <c r="G3743" s="218"/>
      <c r="H3743" s="225">
        <v>26080</v>
      </c>
      <c r="I3743" s="229"/>
      <c r="J3743" s="229"/>
      <c r="K3743" s="218"/>
      <c r="L3743" s="229"/>
    </row>
    <row r="3744" spans="1:12" x14ac:dyDescent="0.25">
      <c r="A3744" s="217">
        <f>+Tabla1[[#This Row],[Fecha]]</f>
        <v>44991</v>
      </c>
      <c r="B3744" s="37" t="s">
        <v>282</v>
      </c>
      <c r="C3744" s="69" t="s">
        <v>224</v>
      </c>
      <c r="D3744" s="219">
        <v>44991</v>
      </c>
      <c r="E3744" s="220" t="s">
        <v>76</v>
      </c>
      <c r="F3744" s="218" t="s">
        <v>2289</v>
      </c>
      <c r="G3744" s="218"/>
      <c r="H3744" s="225">
        <v>26109</v>
      </c>
      <c r="I3744" s="229"/>
      <c r="J3744" s="229"/>
      <c r="K3744" s="218"/>
      <c r="L3744" s="229"/>
    </row>
    <row r="3745" spans="1:12" x14ac:dyDescent="0.25">
      <c r="A3745" s="217">
        <f>+Tabla1[[#This Row],[Fecha]]</f>
        <v>44993</v>
      </c>
      <c r="B3745" s="37" t="s">
        <v>282</v>
      </c>
      <c r="C3745" s="69" t="s">
        <v>224</v>
      </c>
      <c r="D3745" s="219">
        <v>44993</v>
      </c>
      <c r="E3745" s="220" t="s">
        <v>76</v>
      </c>
      <c r="F3745" s="218" t="s">
        <v>2290</v>
      </c>
      <c r="G3745" s="218"/>
      <c r="H3745" s="225">
        <v>52000</v>
      </c>
      <c r="I3745" s="229"/>
      <c r="J3745" s="229"/>
      <c r="K3745" s="218"/>
      <c r="L3745" s="229"/>
    </row>
    <row r="3746" spans="1:12" x14ac:dyDescent="0.25">
      <c r="A3746" s="217">
        <f>+Tabla1[[#This Row],[Fecha]]</f>
        <v>44998</v>
      </c>
      <c r="B3746" s="37" t="s">
        <v>282</v>
      </c>
      <c r="C3746" s="69" t="s">
        <v>224</v>
      </c>
      <c r="D3746" s="219">
        <v>44998</v>
      </c>
      <c r="E3746" s="220" t="s">
        <v>76</v>
      </c>
      <c r="F3746" s="218" t="s">
        <v>2291</v>
      </c>
      <c r="G3746" s="218"/>
      <c r="H3746" s="225">
        <v>26000</v>
      </c>
      <c r="I3746" s="229"/>
      <c r="J3746" s="229"/>
      <c r="K3746" s="218"/>
      <c r="L3746" s="229"/>
    </row>
    <row r="3747" spans="1:12" x14ac:dyDescent="0.25">
      <c r="A3747" s="217">
        <f>+Tabla1[[#This Row],[Fecha]]</f>
        <v>45002</v>
      </c>
      <c r="B3747" s="37" t="s">
        <v>282</v>
      </c>
      <c r="C3747" s="69" t="s">
        <v>224</v>
      </c>
      <c r="D3747" s="219">
        <v>45002</v>
      </c>
      <c r="E3747" s="220" t="s">
        <v>76</v>
      </c>
      <c r="F3747" s="218" t="s">
        <v>2292</v>
      </c>
      <c r="G3747" s="218"/>
      <c r="H3747" s="225">
        <v>26000</v>
      </c>
      <c r="I3747" s="229"/>
      <c r="J3747" s="229"/>
      <c r="K3747" s="218"/>
      <c r="L3747" s="229"/>
    </row>
    <row r="3748" spans="1:12" x14ac:dyDescent="0.25">
      <c r="A3748" s="217">
        <f>+Tabla1[[#This Row],[Fecha]]</f>
        <v>45006</v>
      </c>
      <c r="B3748" s="37" t="s">
        <v>282</v>
      </c>
      <c r="C3748" s="69" t="s">
        <v>224</v>
      </c>
      <c r="D3748" s="219">
        <v>45006</v>
      </c>
      <c r="E3748" s="220" t="s">
        <v>76</v>
      </c>
      <c r="F3748" s="218" t="s">
        <v>2293</v>
      </c>
      <c r="G3748" s="218"/>
      <c r="H3748" s="225">
        <v>26000</v>
      </c>
      <c r="I3748" s="229"/>
      <c r="J3748" s="229"/>
      <c r="K3748" s="218"/>
      <c r="L3748" s="229"/>
    </row>
    <row r="3749" spans="1:12" x14ac:dyDescent="0.25">
      <c r="A3749" s="217">
        <f>+Tabla1[[#This Row],[Fecha]]</f>
        <v>45009</v>
      </c>
      <c r="B3749" s="37" t="s">
        <v>282</v>
      </c>
      <c r="C3749" s="69" t="s">
        <v>224</v>
      </c>
      <c r="D3749" s="219">
        <v>45009</v>
      </c>
      <c r="E3749" s="220" t="s">
        <v>76</v>
      </c>
      <c r="F3749" s="218" t="s">
        <v>2294</v>
      </c>
      <c r="G3749" s="218"/>
      <c r="H3749" s="225">
        <v>26000</v>
      </c>
      <c r="I3749" s="229"/>
      <c r="J3749" s="229"/>
      <c r="K3749" s="218"/>
      <c r="L3749" s="229"/>
    </row>
    <row r="3750" spans="1:12" x14ac:dyDescent="0.25">
      <c r="A3750" s="217">
        <f>+Tabla1[[#This Row],[Fecha]]</f>
        <v>44992</v>
      </c>
      <c r="B3750" s="37" t="s">
        <v>282</v>
      </c>
      <c r="C3750" s="69" t="s">
        <v>224</v>
      </c>
      <c r="D3750" s="219">
        <v>44992</v>
      </c>
      <c r="E3750" s="220" t="s">
        <v>239</v>
      </c>
      <c r="F3750" s="218" t="s">
        <v>2257</v>
      </c>
      <c r="G3750" s="218"/>
      <c r="H3750" s="225">
        <v>26025</v>
      </c>
      <c r="I3750" s="229"/>
      <c r="J3750" s="229"/>
      <c r="K3750" s="218"/>
      <c r="L3750" s="229"/>
    </row>
    <row r="3751" spans="1:12" x14ac:dyDescent="0.25">
      <c r="A3751" s="217">
        <f>+Tabla1[[#This Row],[Fecha]]</f>
        <v>44993</v>
      </c>
      <c r="B3751" s="37" t="s">
        <v>282</v>
      </c>
      <c r="C3751" s="69" t="s">
        <v>224</v>
      </c>
      <c r="D3751" s="219">
        <v>44993</v>
      </c>
      <c r="E3751" s="220" t="s">
        <v>76</v>
      </c>
      <c r="F3751" s="218" t="s">
        <v>2295</v>
      </c>
      <c r="G3751" s="218"/>
      <c r="H3751" s="225">
        <v>26000</v>
      </c>
      <c r="I3751" s="229"/>
      <c r="J3751" s="229"/>
      <c r="K3751" s="218"/>
      <c r="L3751" s="229"/>
    </row>
    <row r="3752" spans="1:12" x14ac:dyDescent="0.25">
      <c r="A3752" s="217">
        <f>+Tabla1[[#This Row],[Fecha]]</f>
        <v>44988</v>
      </c>
      <c r="B3752" s="37" t="s">
        <v>282</v>
      </c>
      <c r="C3752" s="69" t="s">
        <v>224</v>
      </c>
      <c r="D3752" s="219">
        <v>44988</v>
      </c>
      <c r="E3752" s="220" t="s">
        <v>76</v>
      </c>
      <c r="F3752" s="218" t="s">
        <v>2294</v>
      </c>
      <c r="G3752" s="218"/>
      <c r="H3752" s="225">
        <v>26000</v>
      </c>
      <c r="I3752" s="229"/>
      <c r="J3752" s="229"/>
      <c r="K3752" s="218"/>
      <c r="L3752" s="229"/>
    </row>
    <row r="3753" spans="1:12" x14ac:dyDescent="0.25">
      <c r="A3753" s="290">
        <f>+Tabla1[[#This Row],[Fecha]]</f>
        <v>44993</v>
      </c>
      <c r="B3753" s="291" t="s">
        <v>282</v>
      </c>
      <c r="C3753" s="290" t="s">
        <v>224</v>
      </c>
      <c r="D3753" s="292">
        <v>44993</v>
      </c>
      <c r="E3753" s="293" t="s">
        <v>129</v>
      </c>
      <c r="F3753" s="291" t="s">
        <v>2296</v>
      </c>
      <c r="G3753" s="291"/>
      <c r="H3753" s="295">
        <v>36000</v>
      </c>
      <c r="I3753" s="294"/>
      <c r="J3753" s="294"/>
      <c r="K3753" s="291"/>
      <c r="L3753" s="294"/>
    </row>
    <row r="3754" spans="1:12" x14ac:dyDescent="0.25">
      <c r="A3754" s="217">
        <f>+Tabla1[[#This Row],[Fecha]]</f>
        <v>45019</v>
      </c>
      <c r="B3754" s="37" t="s">
        <v>282</v>
      </c>
      <c r="C3754" s="69" t="s">
        <v>224</v>
      </c>
      <c r="D3754" s="219">
        <v>45019</v>
      </c>
      <c r="E3754" s="220" t="s">
        <v>76</v>
      </c>
      <c r="F3754" s="218" t="s">
        <v>2297</v>
      </c>
      <c r="G3754" s="218"/>
      <c r="H3754" s="225">
        <v>19880</v>
      </c>
      <c r="I3754" s="229"/>
      <c r="J3754" s="229"/>
      <c r="K3754" s="218"/>
      <c r="L3754" s="229"/>
    </row>
    <row r="3755" spans="1:12" x14ac:dyDescent="0.25">
      <c r="A3755" s="217">
        <f>+Tabla1[[#This Row],[Fecha]]</f>
        <v>45030</v>
      </c>
      <c r="B3755" s="37" t="s">
        <v>282</v>
      </c>
      <c r="C3755" s="69" t="s">
        <v>224</v>
      </c>
      <c r="D3755" s="219">
        <v>45030</v>
      </c>
      <c r="E3755" s="220" t="s">
        <v>76</v>
      </c>
      <c r="F3755" s="218" t="s">
        <v>2298</v>
      </c>
      <c r="G3755" s="218"/>
      <c r="H3755" s="225">
        <v>26000</v>
      </c>
      <c r="I3755" s="229"/>
      <c r="J3755" s="229"/>
      <c r="K3755" s="218"/>
      <c r="L3755" s="229"/>
    </row>
    <row r="3756" spans="1:12" x14ac:dyDescent="0.25">
      <c r="A3756" s="217">
        <f>+Tabla1[[#This Row],[Fecha]]</f>
        <v>45019</v>
      </c>
      <c r="B3756" s="37" t="s">
        <v>282</v>
      </c>
      <c r="C3756" s="69" t="s">
        <v>224</v>
      </c>
      <c r="D3756" s="219">
        <v>45019</v>
      </c>
      <c r="E3756" s="220" t="s">
        <v>76</v>
      </c>
      <c r="F3756" s="218" t="s">
        <v>2299</v>
      </c>
      <c r="G3756" s="218"/>
      <c r="H3756" s="225">
        <v>26000</v>
      </c>
      <c r="I3756" s="229"/>
      <c r="J3756" s="229"/>
      <c r="K3756" s="218"/>
      <c r="L3756" s="229"/>
    </row>
    <row r="3757" spans="1:12" x14ac:dyDescent="0.25">
      <c r="A3757" s="217">
        <f>+Tabla1[[#This Row],[Fecha]]</f>
        <v>45019</v>
      </c>
      <c r="B3757" s="37" t="s">
        <v>282</v>
      </c>
      <c r="C3757" s="69" t="s">
        <v>224</v>
      </c>
      <c r="D3757" s="219">
        <v>45019</v>
      </c>
      <c r="E3757" s="220" t="s">
        <v>76</v>
      </c>
      <c r="F3757" s="218" t="s">
        <v>2300</v>
      </c>
      <c r="G3757" s="218"/>
      <c r="H3757" s="225">
        <v>26000</v>
      </c>
      <c r="I3757" s="229"/>
      <c r="J3757" s="229"/>
      <c r="K3757" s="218"/>
      <c r="L3757" s="229"/>
    </row>
    <row r="3758" spans="1:12" x14ac:dyDescent="0.25">
      <c r="A3758" s="217">
        <f>+Tabla1[[#This Row],[Fecha]]</f>
        <v>45019</v>
      </c>
      <c r="B3758" s="37" t="s">
        <v>282</v>
      </c>
      <c r="C3758" s="69" t="s">
        <v>224</v>
      </c>
      <c r="D3758" s="219">
        <v>45019</v>
      </c>
      <c r="E3758" s="220" t="s">
        <v>76</v>
      </c>
      <c r="F3758" s="218" t="s">
        <v>2260</v>
      </c>
      <c r="G3758" s="218"/>
      <c r="H3758" s="225">
        <v>26000</v>
      </c>
      <c r="I3758" s="229"/>
      <c r="J3758" s="229"/>
      <c r="K3758" s="218"/>
      <c r="L3758" s="229"/>
    </row>
    <row r="3759" spans="1:12" x14ac:dyDescent="0.25">
      <c r="A3759" s="217">
        <f>+Tabla1[[#This Row],[Fecha]]</f>
        <v>45019</v>
      </c>
      <c r="B3759" s="37" t="s">
        <v>282</v>
      </c>
      <c r="C3759" s="69" t="s">
        <v>224</v>
      </c>
      <c r="D3759" s="219">
        <v>45019</v>
      </c>
      <c r="E3759" s="220" t="s">
        <v>76</v>
      </c>
      <c r="F3759" s="218" t="s">
        <v>2259</v>
      </c>
      <c r="G3759" s="218"/>
      <c r="H3759" s="225">
        <v>26000</v>
      </c>
      <c r="I3759" s="229"/>
      <c r="J3759" s="229"/>
      <c r="K3759" s="218"/>
      <c r="L3759" s="229"/>
    </row>
    <row r="3760" spans="1:12" x14ac:dyDescent="0.25">
      <c r="A3760" s="217">
        <f>+Tabla1[[#This Row],[Fecha]]</f>
        <v>45019</v>
      </c>
      <c r="B3760" s="37" t="s">
        <v>282</v>
      </c>
      <c r="C3760" s="69" t="s">
        <v>224</v>
      </c>
      <c r="D3760" s="219">
        <v>45019</v>
      </c>
      <c r="E3760" s="220" t="s">
        <v>76</v>
      </c>
      <c r="F3760" s="218" t="s">
        <v>2301</v>
      </c>
      <c r="G3760" s="218"/>
      <c r="H3760" s="225">
        <v>26000</v>
      </c>
      <c r="I3760" s="229"/>
      <c r="J3760" s="229"/>
      <c r="K3760" s="218"/>
      <c r="L3760" s="229"/>
    </row>
    <row r="3761" spans="1:12" x14ac:dyDescent="0.25">
      <c r="A3761" s="217">
        <f>+Tabla1[[#This Row],[Fecha]]</f>
        <v>45019</v>
      </c>
      <c r="B3761" s="37" t="s">
        <v>282</v>
      </c>
      <c r="C3761" s="69" t="s">
        <v>224</v>
      </c>
      <c r="D3761" s="219">
        <v>45019</v>
      </c>
      <c r="E3761" s="220" t="s">
        <v>76</v>
      </c>
      <c r="F3761" s="218" t="s">
        <v>2265</v>
      </c>
      <c r="G3761" s="218"/>
      <c r="H3761" s="225">
        <v>26000</v>
      </c>
      <c r="I3761" s="229"/>
      <c r="J3761" s="229"/>
      <c r="K3761" s="218"/>
      <c r="L3761" s="229"/>
    </row>
    <row r="3762" spans="1:12" x14ac:dyDescent="0.25">
      <c r="A3762" s="217">
        <f>+Tabla1[[#This Row],[Fecha]]</f>
        <v>45020</v>
      </c>
      <c r="B3762" s="37" t="s">
        <v>282</v>
      </c>
      <c r="C3762" s="69" t="s">
        <v>224</v>
      </c>
      <c r="D3762" s="219">
        <v>45020</v>
      </c>
      <c r="E3762" s="220" t="s">
        <v>76</v>
      </c>
      <c r="F3762" s="218" t="s">
        <v>2302</v>
      </c>
      <c r="G3762" s="218"/>
      <c r="H3762" s="225">
        <v>52000</v>
      </c>
      <c r="I3762" s="229"/>
      <c r="J3762" s="229"/>
      <c r="K3762" s="218"/>
      <c r="L3762" s="229"/>
    </row>
    <row r="3763" spans="1:12" x14ac:dyDescent="0.25">
      <c r="A3763" s="217">
        <f>+Tabla1[[#This Row],[Fecha]]</f>
        <v>45021</v>
      </c>
      <c r="B3763" s="37" t="s">
        <v>282</v>
      </c>
      <c r="C3763" s="69" t="s">
        <v>224</v>
      </c>
      <c r="D3763" s="219">
        <v>45021</v>
      </c>
      <c r="E3763" s="220" t="s">
        <v>76</v>
      </c>
      <c r="F3763" s="218" t="s">
        <v>2264</v>
      </c>
      <c r="G3763" s="218"/>
      <c r="H3763" s="225">
        <v>26000</v>
      </c>
      <c r="I3763" s="229"/>
      <c r="J3763" s="229"/>
      <c r="K3763" s="218"/>
      <c r="L3763" s="229"/>
    </row>
    <row r="3764" spans="1:12" x14ac:dyDescent="0.25">
      <c r="A3764" s="217">
        <f>+Tabla1[[#This Row],[Fecha]]</f>
        <v>45021</v>
      </c>
      <c r="B3764" s="37" t="s">
        <v>282</v>
      </c>
      <c r="C3764" s="69" t="s">
        <v>224</v>
      </c>
      <c r="D3764" s="219">
        <v>45021</v>
      </c>
      <c r="E3764" s="220" t="s">
        <v>76</v>
      </c>
      <c r="F3764" s="218" t="s">
        <v>2266</v>
      </c>
      <c r="G3764" s="218"/>
      <c r="H3764" s="225">
        <v>26000</v>
      </c>
      <c r="I3764" s="229"/>
      <c r="J3764" s="229"/>
      <c r="K3764" s="218"/>
      <c r="L3764" s="229"/>
    </row>
    <row r="3765" spans="1:12" x14ac:dyDescent="0.25">
      <c r="A3765" s="217">
        <f>+Tabla1[[#This Row],[Fecha]]</f>
        <v>45026</v>
      </c>
      <c r="B3765" s="37" t="s">
        <v>282</v>
      </c>
      <c r="C3765" s="69" t="s">
        <v>224</v>
      </c>
      <c r="D3765" s="219">
        <v>45026</v>
      </c>
      <c r="E3765" s="220" t="s">
        <v>76</v>
      </c>
      <c r="F3765" s="218" t="s">
        <v>2270</v>
      </c>
      <c r="G3765" s="218"/>
      <c r="H3765" s="225">
        <v>30000</v>
      </c>
      <c r="I3765" s="229"/>
      <c r="J3765" s="229"/>
      <c r="K3765" s="218"/>
      <c r="L3765" s="229"/>
    </row>
    <row r="3766" spans="1:12" x14ac:dyDescent="0.25">
      <c r="A3766" s="217">
        <f>+Tabla1[[#This Row],[Fecha]]</f>
        <v>45034</v>
      </c>
      <c r="B3766" s="37" t="s">
        <v>282</v>
      </c>
      <c r="C3766" s="69" t="s">
        <v>224</v>
      </c>
      <c r="D3766" s="219">
        <v>45034</v>
      </c>
      <c r="E3766" s="220" t="s">
        <v>76</v>
      </c>
      <c r="F3766" s="218" t="s">
        <v>2303</v>
      </c>
      <c r="G3766" s="218"/>
      <c r="H3766" s="225">
        <v>26000</v>
      </c>
      <c r="I3766" s="229"/>
      <c r="J3766" s="229"/>
      <c r="K3766" s="218"/>
      <c r="L3766" s="229"/>
    </row>
    <row r="3767" spans="1:12" x14ac:dyDescent="0.25">
      <c r="A3767" s="217">
        <f>+Tabla1[[#This Row],[Fecha]]</f>
        <v>45034</v>
      </c>
      <c r="B3767" s="37" t="s">
        <v>282</v>
      </c>
      <c r="C3767" s="69" t="s">
        <v>224</v>
      </c>
      <c r="D3767" s="219">
        <v>45034</v>
      </c>
      <c r="E3767" s="220" t="s">
        <v>239</v>
      </c>
      <c r="F3767" s="218" t="s">
        <v>2304</v>
      </c>
      <c r="G3767" s="218"/>
      <c r="H3767" s="225">
        <v>52000</v>
      </c>
      <c r="I3767" s="229"/>
      <c r="J3767" s="229"/>
      <c r="K3767" s="218"/>
      <c r="L3767" s="229"/>
    </row>
    <row r="3768" spans="1:12" x14ac:dyDescent="0.25">
      <c r="A3768" s="217">
        <f>+Tabla1[[#This Row],[Fecha]]</f>
        <v>45034</v>
      </c>
      <c r="B3768" s="37" t="s">
        <v>282</v>
      </c>
      <c r="C3768" s="69" t="s">
        <v>224</v>
      </c>
      <c r="D3768" s="219">
        <v>45034</v>
      </c>
      <c r="E3768" s="220" t="s">
        <v>239</v>
      </c>
      <c r="F3768" s="218" t="s">
        <v>2305</v>
      </c>
      <c r="G3768" s="218"/>
      <c r="H3768" s="225">
        <v>170000</v>
      </c>
      <c r="I3768" s="229"/>
      <c r="J3768" s="229"/>
      <c r="K3768" s="218"/>
      <c r="L3768" s="229"/>
    </row>
    <row r="3769" spans="1:12" x14ac:dyDescent="0.25">
      <c r="A3769" s="217">
        <f>+Tabla1[[#This Row],[Fecha]]</f>
        <v>45037</v>
      </c>
      <c r="B3769" s="37" t="s">
        <v>282</v>
      </c>
      <c r="C3769" s="69" t="s">
        <v>224</v>
      </c>
      <c r="D3769" s="219">
        <v>45037</v>
      </c>
      <c r="E3769" s="220" t="s">
        <v>76</v>
      </c>
      <c r="F3769" s="218" t="s">
        <v>2269</v>
      </c>
      <c r="G3769" s="218"/>
      <c r="H3769" s="225">
        <v>26100</v>
      </c>
      <c r="I3769" s="229"/>
      <c r="J3769" s="229"/>
      <c r="K3769" s="218"/>
      <c r="L3769" s="229"/>
    </row>
    <row r="3770" spans="1:12" x14ac:dyDescent="0.25">
      <c r="A3770" s="217">
        <f>+Tabla1[[#This Row],[Fecha]]</f>
        <v>45040</v>
      </c>
      <c r="B3770" s="37" t="s">
        <v>282</v>
      </c>
      <c r="C3770" s="69" t="s">
        <v>224</v>
      </c>
      <c r="D3770" s="219">
        <v>45040</v>
      </c>
      <c r="E3770" s="220" t="s">
        <v>76</v>
      </c>
      <c r="F3770" s="218" t="s">
        <v>2276</v>
      </c>
      <c r="G3770" s="218"/>
      <c r="H3770" s="225">
        <v>52000</v>
      </c>
      <c r="I3770" s="229"/>
      <c r="J3770" s="229"/>
      <c r="K3770" s="218"/>
      <c r="L3770" s="229"/>
    </row>
    <row r="3771" spans="1:12" x14ac:dyDescent="0.25">
      <c r="A3771" s="217">
        <f>+Tabla1[[#This Row],[Fecha]]</f>
        <v>45040</v>
      </c>
      <c r="B3771" s="37" t="s">
        <v>282</v>
      </c>
      <c r="C3771" s="69" t="s">
        <v>224</v>
      </c>
      <c r="D3771" s="219">
        <v>45040</v>
      </c>
      <c r="E3771" s="220" t="s">
        <v>76</v>
      </c>
      <c r="F3771" s="218" t="s">
        <v>2271</v>
      </c>
      <c r="G3771" s="218"/>
      <c r="H3771" s="225">
        <v>32000</v>
      </c>
      <c r="I3771" s="229"/>
      <c r="J3771" s="229"/>
      <c r="K3771" s="218"/>
      <c r="L3771" s="229"/>
    </row>
    <row r="3772" spans="1:12" x14ac:dyDescent="0.25">
      <c r="A3772" s="217">
        <f>+Tabla1[[#This Row],[Fecha]]</f>
        <v>45044</v>
      </c>
      <c r="B3772" s="37" t="s">
        <v>282</v>
      </c>
      <c r="C3772" s="69" t="s">
        <v>224</v>
      </c>
      <c r="D3772" s="219">
        <v>45044</v>
      </c>
      <c r="E3772" s="220" t="s">
        <v>76</v>
      </c>
      <c r="F3772" s="218" t="s">
        <v>2277</v>
      </c>
      <c r="G3772" s="218"/>
      <c r="H3772" s="225">
        <v>20000</v>
      </c>
      <c r="I3772" s="229"/>
      <c r="J3772" s="229"/>
      <c r="K3772" s="218"/>
      <c r="L3772" s="229"/>
    </row>
    <row r="3773" spans="1:12" x14ac:dyDescent="0.25">
      <c r="A3773" s="217">
        <f>+Tabla1[[#This Row],[Fecha]]</f>
        <v>45044</v>
      </c>
      <c r="B3773" s="37" t="s">
        <v>282</v>
      </c>
      <c r="C3773" s="69" t="s">
        <v>224</v>
      </c>
      <c r="D3773" s="219">
        <v>45044</v>
      </c>
      <c r="E3773" s="220" t="s">
        <v>76</v>
      </c>
      <c r="F3773" s="218" t="s">
        <v>2279</v>
      </c>
      <c r="G3773" s="218"/>
      <c r="H3773" s="225">
        <v>260000</v>
      </c>
      <c r="I3773" s="229"/>
      <c r="J3773" s="229"/>
      <c r="K3773" s="218"/>
      <c r="L3773" s="229"/>
    </row>
    <row r="3774" spans="1:12" x14ac:dyDescent="0.25">
      <c r="A3774" s="217">
        <f>+Tabla1[[#This Row],[Fecha]]</f>
        <v>45044</v>
      </c>
      <c r="B3774" s="37" t="s">
        <v>282</v>
      </c>
      <c r="C3774" s="69" t="s">
        <v>224</v>
      </c>
      <c r="D3774" s="219">
        <v>45044</v>
      </c>
      <c r="E3774" s="220" t="s">
        <v>76</v>
      </c>
      <c r="F3774" s="218" t="s">
        <v>2269</v>
      </c>
      <c r="G3774" s="218"/>
      <c r="H3774" s="225">
        <v>26000</v>
      </c>
      <c r="I3774" s="229"/>
      <c r="J3774" s="229"/>
      <c r="K3774" s="218"/>
      <c r="L3774" s="229"/>
    </row>
    <row r="3775" spans="1:12" x14ac:dyDescent="0.25">
      <c r="A3775" s="217">
        <f>+Tabla1[[#This Row],[Fecha]]</f>
        <v>45044</v>
      </c>
      <c r="B3775" s="37" t="s">
        <v>282</v>
      </c>
      <c r="C3775" s="69" t="s">
        <v>224</v>
      </c>
      <c r="D3775" s="219">
        <v>45044</v>
      </c>
      <c r="E3775" s="220" t="s">
        <v>76</v>
      </c>
      <c r="F3775" s="218" t="s">
        <v>2262</v>
      </c>
      <c r="G3775" s="218"/>
      <c r="H3775" s="225">
        <v>26000</v>
      </c>
      <c r="I3775" s="229"/>
      <c r="J3775" s="229"/>
      <c r="K3775" s="218"/>
      <c r="L3775" s="229"/>
    </row>
    <row r="3776" spans="1:12" x14ac:dyDescent="0.25">
      <c r="A3776" s="217">
        <f>+Tabla1[[#This Row],[Fecha]]</f>
        <v>45042</v>
      </c>
      <c r="B3776" s="37" t="s">
        <v>282</v>
      </c>
      <c r="C3776" s="69" t="s">
        <v>224</v>
      </c>
      <c r="D3776" s="219">
        <v>45042</v>
      </c>
      <c r="E3776" s="220" t="s">
        <v>76</v>
      </c>
      <c r="F3776" s="218" t="s">
        <v>2281</v>
      </c>
      <c r="G3776" s="218"/>
      <c r="H3776" s="225">
        <v>26000</v>
      </c>
      <c r="I3776" s="229"/>
      <c r="J3776" s="229"/>
      <c r="K3776" s="218"/>
      <c r="L3776" s="229"/>
    </row>
    <row r="3777" spans="1:12" x14ac:dyDescent="0.25">
      <c r="A3777" s="217">
        <f>+Tabla1[[#This Row],[Fecha]]</f>
        <v>45040</v>
      </c>
      <c r="B3777" s="37" t="s">
        <v>282</v>
      </c>
      <c r="C3777" s="69" t="s">
        <v>224</v>
      </c>
      <c r="D3777" s="219">
        <v>45040</v>
      </c>
      <c r="E3777" s="220" t="s">
        <v>76</v>
      </c>
      <c r="F3777" s="218" t="s">
        <v>2306</v>
      </c>
      <c r="G3777" s="218"/>
      <c r="H3777" s="225">
        <v>52000</v>
      </c>
      <c r="I3777" s="229"/>
      <c r="J3777" s="229"/>
      <c r="K3777" s="218"/>
      <c r="L3777" s="229"/>
    </row>
    <row r="3778" spans="1:12" x14ac:dyDescent="0.25">
      <c r="A3778" s="217">
        <f>+Tabla1[[#This Row],[Fecha]]</f>
        <v>45027</v>
      </c>
      <c r="B3778" s="37" t="s">
        <v>282</v>
      </c>
      <c r="C3778" s="69" t="s">
        <v>224</v>
      </c>
      <c r="D3778" s="219">
        <v>45027</v>
      </c>
      <c r="E3778" s="220" t="s">
        <v>239</v>
      </c>
      <c r="F3778" s="218" t="s">
        <v>197</v>
      </c>
      <c r="G3778" s="218"/>
      <c r="H3778" s="225">
        <v>52000</v>
      </c>
      <c r="I3778" s="229"/>
      <c r="J3778" s="229"/>
      <c r="K3778" s="218"/>
      <c r="L3778" s="229"/>
    </row>
    <row r="3779" spans="1:12" x14ac:dyDescent="0.25">
      <c r="A3779" s="217">
        <f>+Tabla1[[#This Row],[Fecha]]</f>
        <v>45040</v>
      </c>
      <c r="B3779" s="37" t="s">
        <v>282</v>
      </c>
      <c r="C3779" s="69" t="s">
        <v>224</v>
      </c>
      <c r="D3779" s="219">
        <v>45040</v>
      </c>
      <c r="E3779" s="220" t="s">
        <v>76</v>
      </c>
      <c r="F3779" s="218" t="s">
        <v>2284</v>
      </c>
      <c r="G3779" s="218"/>
      <c r="H3779" s="225">
        <v>912000</v>
      </c>
      <c r="I3779" s="229"/>
      <c r="J3779" s="229"/>
      <c r="K3779" s="218"/>
      <c r="L3779" s="229"/>
    </row>
    <row r="3780" spans="1:12" x14ac:dyDescent="0.25">
      <c r="A3780" s="217">
        <f>+Tabla1[[#This Row],[Fecha]]</f>
        <v>45036</v>
      </c>
      <c r="B3780" s="37" t="s">
        <v>282</v>
      </c>
      <c r="C3780" s="69" t="s">
        <v>224</v>
      </c>
      <c r="D3780" s="219">
        <v>45036</v>
      </c>
      <c r="E3780" s="220" t="s">
        <v>76</v>
      </c>
      <c r="F3780" s="218" t="s">
        <v>2307</v>
      </c>
      <c r="G3780" s="218"/>
      <c r="H3780" s="225">
        <v>26113</v>
      </c>
      <c r="I3780" s="229"/>
      <c r="J3780" s="229"/>
      <c r="K3780" s="218"/>
      <c r="L3780" s="229"/>
    </row>
    <row r="3781" spans="1:12" x14ac:dyDescent="0.25">
      <c r="A3781" s="217">
        <f>+Tabla1[[#This Row],[Fecha]]</f>
        <v>45021</v>
      </c>
      <c r="B3781" s="37" t="s">
        <v>282</v>
      </c>
      <c r="C3781" s="69" t="s">
        <v>224</v>
      </c>
      <c r="D3781" s="219">
        <v>45021</v>
      </c>
      <c r="E3781" s="220" t="s">
        <v>76</v>
      </c>
      <c r="F3781" s="218" t="s">
        <v>2286</v>
      </c>
      <c r="G3781" s="218"/>
      <c r="H3781" s="225">
        <v>52000</v>
      </c>
      <c r="I3781" s="229"/>
      <c r="J3781" s="229"/>
      <c r="K3781" s="218"/>
      <c r="L3781" s="229"/>
    </row>
    <row r="3782" spans="1:12" x14ac:dyDescent="0.25">
      <c r="A3782" s="217">
        <f>+Tabla1[[#This Row],[Fecha]]</f>
        <v>45029</v>
      </c>
      <c r="B3782" s="37" t="s">
        <v>282</v>
      </c>
      <c r="C3782" s="69" t="s">
        <v>224</v>
      </c>
      <c r="D3782" s="219">
        <v>45029</v>
      </c>
      <c r="E3782" s="220" t="s">
        <v>76</v>
      </c>
      <c r="F3782" s="218" t="s">
        <v>2298</v>
      </c>
      <c r="G3782" s="218"/>
      <c r="H3782" s="225">
        <v>52000</v>
      </c>
      <c r="I3782" s="229"/>
      <c r="J3782" s="229"/>
      <c r="K3782" s="218"/>
      <c r="L3782" s="229"/>
    </row>
    <row r="3783" spans="1:12" x14ac:dyDescent="0.25">
      <c r="A3783" s="217">
        <f>+Tabla1[[#This Row],[Fecha]]</f>
        <v>45044</v>
      </c>
      <c r="B3783" s="37" t="s">
        <v>282</v>
      </c>
      <c r="C3783" s="69" t="s">
        <v>224</v>
      </c>
      <c r="D3783" s="219">
        <v>45044</v>
      </c>
      <c r="E3783" s="220" t="s">
        <v>76</v>
      </c>
      <c r="F3783" s="218" t="s">
        <v>2287</v>
      </c>
      <c r="G3783" s="218"/>
      <c r="H3783" s="225">
        <v>26000</v>
      </c>
      <c r="I3783" s="229"/>
      <c r="J3783" s="229"/>
      <c r="K3783" s="218"/>
      <c r="L3783" s="229"/>
    </row>
    <row r="3784" spans="1:12" x14ac:dyDescent="0.25">
      <c r="A3784" s="217">
        <f>+Tabla1[[#This Row],[Fecha]]</f>
        <v>45020</v>
      </c>
      <c r="B3784" s="37" t="s">
        <v>282</v>
      </c>
      <c r="C3784" s="69" t="s">
        <v>224</v>
      </c>
      <c r="D3784" s="219">
        <v>45020</v>
      </c>
      <c r="E3784" s="220" t="s">
        <v>76</v>
      </c>
      <c r="F3784" s="218" t="s">
        <v>2308</v>
      </c>
      <c r="G3784" s="218"/>
      <c r="H3784" s="225">
        <v>52000</v>
      </c>
      <c r="I3784" s="229"/>
      <c r="J3784" s="229"/>
      <c r="K3784" s="218"/>
      <c r="L3784" s="229"/>
    </row>
    <row r="3785" spans="1:12" x14ac:dyDescent="0.25">
      <c r="A3785" s="217">
        <f>+Tabla1[[#This Row],[Fecha]]</f>
        <v>45026</v>
      </c>
      <c r="B3785" s="37" t="s">
        <v>282</v>
      </c>
      <c r="C3785" s="69" t="s">
        <v>224</v>
      </c>
      <c r="D3785" s="219">
        <v>45026</v>
      </c>
      <c r="E3785" s="220" t="s">
        <v>76</v>
      </c>
      <c r="F3785" s="218" t="s">
        <v>2309</v>
      </c>
      <c r="G3785" s="218"/>
      <c r="H3785" s="225">
        <v>26000</v>
      </c>
      <c r="I3785" s="229"/>
      <c r="J3785" s="229"/>
      <c r="K3785" s="218"/>
      <c r="L3785" s="229"/>
    </row>
    <row r="3786" spans="1:12" x14ac:dyDescent="0.25">
      <c r="A3786" s="217">
        <f>+Tabla1[[#This Row],[Fecha]]</f>
        <v>45028</v>
      </c>
      <c r="B3786" s="37" t="s">
        <v>282</v>
      </c>
      <c r="C3786" s="69" t="s">
        <v>224</v>
      </c>
      <c r="D3786" s="219">
        <v>45028</v>
      </c>
      <c r="E3786" s="220" t="s">
        <v>76</v>
      </c>
      <c r="F3786" s="218" t="s">
        <v>2288</v>
      </c>
      <c r="G3786" s="218"/>
      <c r="H3786" s="225">
        <v>26000</v>
      </c>
      <c r="I3786" s="229"/>
      <c r="J3786" s="229"/>
      <c r="K3786" s="218"/>
      <c r="L3786" s="229"/>
    </row>
    <row r="3787" spans="1:12" x14ac:dyDescent="0.25">
      <c r="A3787" s="217">
        <f>+Tabla1[[#This Row],[Fecha]]</f>
        <v>45034</v>
      </c>
      <c r="B3787" s="37" t="s">
        <v>282</v>
      </c>
      <c r="C3787" s="69" t="s">
        <v>224</v>
      </c>
      <c r="D3787" s="219">
        <v>45034</v>
      </c>
      <c r="E3787" s="220" t="s">
        <v>239</v>
      </c>
      <c r="F3787" s="218" t="s">
        <v>2310</v>
      </c>
      <c r="G3787" s="218"/>
      <c r="H3787" s="225">
        <v>26080</v>
      </c>
      <c r="I3787" s="229"/>
      <c r="J3787" s="229"/>
      <c r="K3787" s="218"/>
      <c r="L3787" s="229"/>
    </row>
    <row r="3788" spans="1:12" x14ac:dyDescent="0.25">
      <c r="A3788" s="217">
        <f>+Tabla1[[#This Row],[Fecha]]</f>
        <v>45034</v>
      </c>
      <c r="B3788" s="37" t="s">
        <v>282</v>
      </c>
      <c r="C3788" s="69" t="s">
        <v>224</v>
      </c>
      <c r="D3788" s="219">
        <v>45034</v>
      </c>
      <c r="E3788" s="220" t="s">
        <v>239</v>
      </c>
      <c r="F3788" s="218" t="s">
        <v>2311</v>
      </c>
      <c r="G3788" s="218"/>
      <c r="H3788" s="225">
        <v>26109</v>
      </c>
      <c r="I3788" s="229"/>
      <c r="J3788" s="229"/>
      <c r="K3788" s="218"/>
      <c r="L3788" s="229"/>
    </row>
    <row r="3789" spans="1:12" x14ac:dyDescent="0.25">
      <c r="A3789" s="217">
        <f>+Tabla1[[#This Row],[Fecha]]</f>
        <v>45036</v>
      </c>
      <c r="B3789" s="37" t="s">
        <v>282</v>
      </c>
      <c r="C3789" s="69" t="s">
        <v>224</v>
      </c>
      <c r="D3789" s="219">
        <v>45036</v>
      </c>
      <c r="E3789" s="220" t="s">
        <v>76</v>
      </c>
      <c r="F3789" s="218" t="s">
        <v>2312</v>
      </c>
      <c r="G3789" s="218"/>
      <c r="H3789" s="225">
        <v>130000</v>
      </c>
      <c r="I3789" s="229"/>
      <c r="J3789" s="229"/>
      <c r="K3789" s="218"/>
      <c r="L3789" s="229"/>
    </row>
    <row r="3790" spans="1:12" x14ac:dyDescent="0.25">
      <c r="A3790" s="217">
        <f>+Tabla1[[#This Row],[Fecha]]</f>
        <v>45036</v>
      </c>
      <c r="B3790" s="37" t="s">
        <v>282</v>
      </c>
      <c r="C3790" s="69" t="s">
        <v>224</v>
      </c>
      <c r="D3790" s="219">
        <v>45036</v>
      </c>
      <c r="E3790" s="220" t="s">
        <v>76</v>
      </c>
      <c r="F3790" s="218" t="s">
        <v>2312</v>
      </c>
      <c r="G3790" s="218"/>
      <c r="H3790" s="225">
        <v>26025</v>
      </c>
      <c r="I3790" s="229"/>
      <c r="J3790" s="229"/>
      <c r="K3790" s="218"/>
      <c r="L3790" s="229"/>
    </row>
    <row r="3791" spans="1:12" x14ac:dyDescent="0.25">
      <c r="A3791" s="217">
        <f>+Tabla1[[#This Row],[Fecha]]</f>
        <v>45037</v>
      </c>
      <c r="B3791" s="37" t="s">
        <v>282</v>
      </c>
      <c r="C3791" s="69" t="s">
        <v>224</v>
      </c>
      <c r="D3791" s="219">
        <v>45037</v>
      </c>
      <c r="E3791" s="220" t="s">
        <v>76</v>
      </c>
      <c r="F3791" s="218" t="s">
        <v>2292</v>
      </c>
      <c r="G3791" s="218"/>
      <c r="H3791" s="225">
        <v>52000</v>
      </c>
      <c r="I3791" s="229"/>
      <c r="J3791" s="229"/>
      <c r="K3791" s="218"/>
      <c r="L3791" s="229"/>
    </row>
    <row r="3792" spans="1:12" x14ac:dyDescent="0.25">
      <c r="A3792" s="217">
        <f>+Tabla1[[#This Row],[Fecha]]</f>
        <v>45043</v>
      </c>
      <c r="B3792" s="37" t="s">
        <v>282</v>
      </c>
      <c r="C3792" s="69" t="s">
        <v>224</v>
      </c>
      <c r="D3792" s="219">
        <v>45043</v>
      </c>
      <c r="E3792" s="220" t="s">
        <v>76</v>
      </c>
      <c r="F3792" s="218" t="s">
        <v>2313</v>
      </c>
      <c r="G3792" s="218"/>
      <c r="H3792" s="225">
        <v>486000</v>
      </c>
      <c r="I3792" s="229"/>
      <c r="J3792" s="229"/>
      <c r="K3792" s="218"/>
      <c r="L3792" s="229"/>
    </row>
    <row r="3793" spans="1:12" x14ac:dyDescent="0.25">
      <c r="A3793" s="217">
        <f>+Tabla1[[#This Row],[Fecha]]</f>
        <v>45044</v>
      </c>
      <c r="B3793" s="37" t="s">
        <v>282</v>
      </c>
      <c r="C3793" s="69" t="s">
        <v>224</v>
      </c>
      <c r="D3793" s="219">
        <v>45044</v>
      </c>
      <c r="E3793" s="220" t="s">
        <v>76</v>
      </c>
      <c r="F3793" s="218" t="s">
        <v>2314</v>
      </c>
      <c r="G3793" s="218"/>
      <c r="H3793" s="225">
        <v>26000</v>
      </c>
      <c r="I3793" s="229"/>
      <c r="J3793" s="229"/>
      <c r="K3793" s="218"/>
      <c r="L3793" s="229"/>
    </row>
    <row r="3794" spans="1:12" x14ac:dyDescent="0.25">
      <c r="A3794" s="217">
        <f>+Tabla1[[#This Row],[Fecha]]</f>
        <v>45044</v>
      </c>
      <c r="B3794" s="37" t="s">
        <v>282</v>
      </c>
      <c r="C3794" s="69" t="s">
        <v>224</v>
      </c>
      <c r="D3794" s="219">
        <v>45044</v>
      </c>
      <c r="E3794" s="220" t="s">
        <v>76</v>
      </c>
      <c r="F3794" s="218" t="s">
        <v>2265</v>
      </c>
      <c r="G3794" s="218"/>
      <c r="H3794" s="225">
        <v>26000</v>
      </c>
      <c r="I3794" s="229"/>
      <c r="J3794" s="229"/>
      <c r="K3794" s="218"/>
      <c r="L3794" s="229"/>
    </row>
    <row r="3795" spans="1:12" x14ac:dyDescent="0.25">
      <c r="A3795" s="217">
        <f>+Tabla1[[#This Row],[Fecha]]</f>
        <v>45040</v>
      </c>
      <c r="B3795" s="37" t="s">
        <v>282</v>
      </c>
      <c r="C3795" s="69" t="s">
        <v>224</v>
      </c>
      <c r="D3795" s="219">
        <v>45040</v>
      </c>
      <c r="E3795" s="220" t="s">
        <v>76</v>
      </c>
      <c r="F3795" s="218" t="s">
        <v>2315</v>
      </c>
      <c r="G3795" s="218"/>
      <c r="H3795" s="225">
        <v>26000</v>
      </c>
      <c r="I3795" s="229"/>
      <c r="J3795" s="229"/>
      <c r="K3795" s="218"/>
      <c r="L3795" s="229"/>
    </row>
    <row r="3796" spans="1:12" x14ac:dyDescent="0.25">
      <c r="A3796" s="217">
        <f>+Tabla1[[#This Row],[Fecha]]</f>
        <v>45026</v>
      </c>
      <c r="B3796" s="37" t="s">
        <v>282</v>
      </c>
      <c r="C3796" s="69" t="s">
        <v>224</v>
      </c>
      <c r="D3796" s="219">
        <v>45026</v>
      </c>
      <c r="E3796" s="220" t="s">
        <v>239</v>
      </c>
      <c r="F3796" s="218" t="s">
        <v>2316</v>
      </c>
      <c r="G3796" s="218"/>
      <c r="H3796" s="225">
        <v>26000</v>
      </c>
      <c r="I3796" s="229"/>
      <c r="J3796" s="229"/>
      <c r="K3796" s="218"/>
      <c r="L3796" s="229"/>
    </row>
    <row r="3797" spans="1:12" x14ac:dyDescent="0.25">
      <c r="A3797" s="217">
        <f>+Tabla1[[#This Row],[Fecha]]</f>
        <v>45033</v>
      </c>
      <c r="B3797" s="37" t="s">
        <v>282</v>
      </c>
      <c r="C3797" s="69" t="s">
        <v>224</v>
      </c>
      <c r="D3797" s="219">
        <v>45033</v>
      </c>
      <c r="E3797" s="220" t="s">
        <v>76</v>
      </c>
      <c r="F3797" s="218" t="s">
        <v>2317</v>
      </c>
      <c r="G3797" s="218"/>
      <c r="H3797" s="225">
        <v>36000</v>
      </c>
      <c r="I3797" s="229"/>
      <c r="J3797" s="229"/>
      <c r="K3797" s="218"/>
      <c r="L3797" s="229"/>
    </row>
    <row r="3798" spans="1:12" x14ac:dyDescent="0.25">
      <c r="A3798" s="217">
        <f>+Tabla1[[#This Row],[Fecha]]</f>
        <v>45043</v>
      </c>
      <c r="B3798" s="37" t="s">
        <v>282</v>
      </c>
      <c r="C3798" s="69" t="s">
        <v>224</v>
      </c>
      <c r="D3798" s="219">
        <v>45043</v>
      </c>
      <c r="E3798" s="220" t="s">
        <v>76</v>
      </c>
      <c r="F3798" s="218" t="s">
        <v>2318</v>
      </c>
      <c r="G3798" s="218"/>
      <c r="H3798" s="225">
        <v>52000</v>
      </c>
      <c r="I3798" s="229"/>
      <c r="J3798" s="229"/>
      <c r="K3798" s="218"/>
      <c r="L3798" s="229"/>
    </row>
    <row r="3799" spans="1:12" x14ac:dyDescent="0.25">
      <c r="A3799" s="290">
        <f>+Tabla1[[#This Row],[Fecha]]</f>
        <v>45034</v>
      </c>
      <c r="B3799" s="291" t="s">
        <v>282</v>
      </c>
      <c r="C3799" s="290" t="s">
        <v>224</v>
      </c>
      <c r="D3799" s="292">
        <v>45034</v>
      </c>
      <c r="E3799" s="293" t="s">
        <v>239</v>
      </c>
      <c r="F3799" s="291" t="s">
        <v>2319</v>
      </c>
      <c r="G3799" s="291"/>
      <c r="H3799" s="295">
        <v>52000</v>
      </c>
      <c r="I3799" s="294"/>
      <c r="J3799" s="294"/>
      <c r="K3799" s="291"/>
      <c r="L3799" s="294"/>
    </row>
    <row r="3800" spans="1:12" x14ac:dyDescent="0.25">
      <c r="A3800" s="217">
        <f>+Tabla1[[#This Row],[Fecha]]</f>
        <v>45049</v>
      </c>
      <c r="B3800" s="37" t="s">
        <v>282</v>
      </c>
      <c r="C3800" s="69" t="s">
        <v>224</v>
      </c>
      <c r="D3800" s="219">
        <v>45049</v>
      </c>
      <c r="E3800" s="220" t="s">
        <v>76</v>
      </c>
      <c r="F3800" s="218" t="s">
        <v>2320</v>
      </c>
      <c r="G3800" s="218"/>
      <c r="H3800" s="225">
        <v>26000</v>
      </c>
      <c r="I3800" s="229"/>
      <c r="J3800" s="229"/>
      <c r="K3800" s="218"/>
      <c r="L3800" s="229"/>
    </row>
    <row r="3801" spans="1:12" x14ac:dyDescent="0.25">
      <c r="A3801" s="217">
        <f>+Tabla1[[#This Row],[Fecha]]</f>
        <v>45048</v>
      </c>
      <c r="B3801" s="37" t="s">
        <v>282</v>
      </c>
      <c r="C3801" s="69" t="s">
        <v>224</v>
      </c>
      <c r="D3801" s="219">
        <v>45048</v>
      </c>
      <c r="E3801" s="220" t="s">
        <v>76</v>
      </c>
      <c r="F3801" s="218" t="s">
        <v>2299</v>
      </c>
      <c r="G3801" s="218"/>
      <c r="H3801" s="225">
        <v>26000</v>
      </c>
      <c r="I3801" s="229"/>
      <c r="J3801" s="229"/>
      <c r="K3801" s="218"/>
      <c r="L3801" s="229"/>
    </row>
    <row r="3802" spans="1:12" x14ac:dyDescent="0.25">
      <c r="A3802" s="217">
        <f>+Tabla1[[#This Row],[Fecha]]</f>
        <v>45048</v>
      </c>
      <c r="B3802" s="37" t="s">
        <v>282</v>
      </c>
      <c r="C3802" s="69" t="s">
        <v>224</v>
      </c>
      <c r="D3802" s="219">
        <v>45048</v>
      </c>
      <c r="E3802" s="220" t="s">
        <v>76</v>
      </c>
      <c r="F3802" s="218" t="s">
        <v>2290</v>
      </c>
      <c r="G3802" s="218"/>
      <c r="H3802" s="225">
        <v>26000</v>
      </c>
      <c r="I3802" s="229"/>
      <c r="J3802" s="229"/>
      <c r="K3802" s="218"/>
      <c r="L3802" s="229"/>
    </row>
    <row r="3803" spans="1:12" x14ac:dyDescent="0.25">
      <c r="A3803" s="217">
        <f>+Tabla1[[#This Row],[Fecha]]</f>
        <v>45048</v>
      </c>
      <c r="B3803" s="37" t="s">
        <v>282</v>
      </c>
      <c r="C3803" s="69" t="s">
        <v>224</v>
      </c>
      <c r="D3803" s="219">
        <v>45048</v>
      </c>
      <c r="E3803" s="220" t="s">
        <v>76</v>
      </c>
      <c r="F3803" s="218" t="s">
        <v>2321</v>
      </c>
      <c r="G3803" s="218"/>
      <c r="H3803" s="225">
        <v>26000</v>
      </c>
      <c r="I3803" s="229"/>
      <c r="J3803" s="229"/>
      <c r="K3803" s="218"/>
      <c r="L3803" s="229"/>
    </row>
    <row r="3804" spans="1:12" x14ac:dyDescent="0.25">
      <c r="A3804" s="217">
        <f>+Tabla1[[#This Row],[Fecha]]</f>
        <v>45048</v>
      </c>
      <c r="B3804" s="37" t="s">
        <v>282</v>
      </c>
      <c r="C3804" s="69" t="s">
        <v>224</v>
      </c>
      <c r="D3804" s="219">
        <v>45048</v>
      </c>
      <c r="E3804" s="220" t="s">
        <v>76</v>
      </c>
      <c r="F3804" s="218" t="s">
        <v>2259</v>
      </c>
      <c r="G3804" s="218"/>
      <c r="H3804" s="225">
        <v>26000</v>
      </c>
      <c r="I3804" s="229"/>
      <c r="J3804" s="229"/>
      <c r="K3804" s="218"/>
      <c r="L3804" s="229"/>
    </row>
    <row r="3805" spans="1:12" x14ac:dyDescent="0.25">
      <c r="A3805" s="217">
        <f>+Tabla1[[#This Row],[Fecha]]</f>
        <v>45048</v>
      </c>
      <c r="B3805" s="37" t="s">
        <v>282</v>
      </c>
      <c r="C3805" s="69" t="s">
        <v>224</v>
      </c>
      <c r="D3805" s="219">
        <v>45048</v>
      </c>
      <c r="E3805" s="220" t="s">
        <v>76</v>
      </c>
      <c r="F3805" s="218" t="s">
        <v>2300</v>
      </c>
      <c r="G3805" s="218"/>
      <c r="H3805" s="225">
        <v>26000</v>
      </c>
      <c r="I3805" s="229"/>
      <c r="J3805" s="229"/>
      <c r="K3805" s="218"/>
      <c r="L3805" s="229"/>
    </row>
    <row r="3806" spans="1:12" x14ac:dyDescent="0.25">
      <c r="A3806" s="217">
        <f>+Tabla1[[#This Row],[Fecha]]</f>
        <v>45048</v>
      </c>
      <c r="B3806" s="37" t="s">
        <v>282</v>
      </c>
      <c r="C3806" s="69" t="s">
        <v>224</v>
      </c>
      <c r="D3806" s="219">
        <v>45048</v>
      </c>
      <c r="E3806" s="220" t="s">
        <v>76</v>
      </c>
      <c r="F3806" s="218" t="s">
        <v>2322</v>
      </c>
      <c r="G3806" s="218"/>
      <c r="H3806" s="225">
        <v>26000</v>
      </c>
      <c r="I3806" s="229"/>
      <c r="J3806" s="229"/>
      <c r="K3806" s="218"/>
      <c r="L3806" s="229"/>
    </row>
    <row r="3807" spans="1:12" x14ac:dyDescent="0.25">
      <c r="A3807" s="217">
        <f>+Tabla1[[#This Row],[Fecha]]</f>
        <v>45048</v>
      </c>
      <c r="B3807" s="37" t="s">
        <v>282</v>
      </c>
      <c r="C3807" s="69" t="s">
        <v>224</v>
      </c>
      <c r="D3807" s="219">
        <v>45048</v>
      </c>
      <c r="E3807" s="220" t="s">
        <v>76</v>
      </c>
      <c r="F3807" s="218" t="s">
        <v>2301</v>
      </c>
      <c r="G3807" s="218"/>
      <c r="H3807" s="225">
        <v>30000</v>
      </c>
      <c r="I3807" s="229"/>
      <c r="J3807" s="229"/>
      <c r="K3807" s="218"/>
      <c r="L3807" s="229"/>
    </row>
    <row r="3808" spans="1:12" x14ac:dyDescent="0.25">
      <c r="A3808" s="217">
        <f>+Tabla1[[#This Row],[Fecha]]</f>
        <v>45051</v>
      </c>
      <c r="B3808" s="37" t="s">
        <v>282</v>
      </c>
      <c r="C3808" s="69" t="s">
        <v>224</v>
      </c>
      <c r="D3808" s="219">
        <v>45051</v>
      </c>
      <c r="E3808" s="220" t="s">
        <v>76</v>
      </c>
      <c r="F3808" s="218" t="s">
        <v>2266</v>
      </c>
      <c r="G3808" s="218"/>
      <c r="H3808" s="225">
        <v>52000</v>
      </c>
      <c r="I3808" s="229"/>
      <c r="J3808" s="229"/>
      <c r="K3808" s="218"/>
      <c r="L3808" s="229"/>
    </row>
    <row r="3809" spans="1:12" x14ac:dyDescent="0.25">
      <c r="A3809" s="217">
        <f>+Tabla1[[#This Row],[Fecha]]</f>
        <v>45051</v>
      </c>
      <c r="B3809" s="37" t="s">
        <v>282</v>
      </c>
      <c r="C3809" s="69" t="s">
        <v>224</v>
      </c>
      <c r="D3809" s="219">
        <v>45051</v>
      </c>
      <c r="E3809" s="220" t="s">
        <v>76</v>
      </c>
      <c r="F3809" s="218" t="s">
        <v>2302</v>
      </c>
      <c r="G3809" s="218"/>
      <c r="H3809" s="225">
        <v>156000</v>
      </c>
      <c r="I3809" s="229"/>
      <c r="J3809" s="229"/>
      <c r="K3809" s="218"/>
      <c r="L3809" s="229"/>
    </row>
    <row r="3810" spans="1:12" x14ac:dyDescent="0.25">
      <c r="A3810" s="217">
        <f>+Tabla1[[#This Row],[Fecha]]</f>
        <v>45054</v>
      </c>
      <c r="B3810" s="37" t="s">
        <v>282</v>
      </c>
      <c r="C3810" s="69" t="s">
        <v>224</v>
      </c>
      <c r="D3810" s="219">
        <v>45054</v>
      </c>
      <c r="E3810" s="220" t="s">
        <v>76</v>
      </c>
      <c r="F3810" s="218" t="s">
        <v>2264</v>
      </c>
      <c r="G3810" s="218"/>
      <c r="H3810" s="225">
        <v>5990</v>
      </c>
      <c r="I3810" s="229"/>
      <c r="J3810" s="229"/>
      <c r="K3810" s="218"/>
      <c r="L3810" s="229"/>
    </row>
    <row r="3811" spans="1:12" x14ac:dyDescent="0.25">
      <c r="A3811" s="217">
        <f>+Tabla1[[#This Row],[Fecha]]</f>
        <v>45054</v>
      </c>
      <c r="B3811" s="37" t="s">
        <v>282</v>
      </c>
      <c r="C3811" s="69" t="s">
        <v>224</v>
      </c>
      <c r="D3811" s="219">
        <v>45054</v>
      </c>
      <c r="E3811" s="220" t="s">
        <v>76</v>
      </c>
      <c r="F3811" s="218" t="s">
        <v>2309</v>
      </c>
      <c r="G3811" s="218"/>
      <c r="H3811" s="225">
        <v>2039784</v>
      </c>
      <c r="I3811" s="229"/>
      <c r="J3811" s="229"/>
      <c r="K3811" s="218"/>
      <c r="L3811" s="229"/>
    </row>
    <row r="3812" spans="1:12" x14ac:dyDescent="0.25">
      <c r="A3812" s="217">
        <f>+Tabla1[[#This Row],[Fecha]]</f>
        <v>45062</v>
      </c>
      <c r="B3812" s="37" t="s">
        <v>282</v>
      </c>
      <c r="C3812" s="69" t="s">
        <v>224</v>
      </c>
      <c r="D3812" s="219">
        <v>45062</v>
      </c>
      <c r="E3812" s="220" t="s">
        <v>76</v>
      </c>
      <c r="F3812" s="218" t="s">
        <v>2323</v>
      </c>
      <c r="G3812" s="218"/>
      <c r="H3812" s="225">
        <v>26000</v>
      </c>
      <c r="I3812" s="229"/>
      <c r="J3812" s="229"/>
      <c r="K3812" s="218"/>
      <c r="L3812" s="229"/>
    </row>
    <row r="3813" spans="1:12" x14ac:dyDescent="0.25">
      <c r="A3813" s="217">
        <f>+Tabla1[[#This Row],[Fecha]]</f>
        <v>45062</v>
      </c>
      <c r="B3813" s="37" t="s">
        <v>282</v>
      </c>
      <c r="C3813" s="69" t="s">
        <v>224</v>
      </c>
      <c r="D3813" s="219">
        <v>45062</v>
      </c>
      <c r="E3813" s="220" t="s">
        <v>76</v>
      </c>
      <c r="F3813" s="218" t="s">
        <v>2323</v>
      </c>
      <c r="G3813" s="218"/>
      <c r="H3813" s="225">
        <v>26000</v>
      </c>
      <c r="I3813" s="229"/>
      <c r="J3813" s="229"/>
      <c r="K3813" s="218"/>
      <c r="L3813" s="229"/>
    </row>
    <row r="3814" spans="1:12" x14ac:dyDescent="0.25">
      <c r="A3814" s="217">
        <f>+Tabla1[[#This Row],[Fecha]]</f>
        <v>45062</v>
      </c>
      <c r="B3814" s="37" t="s">
        <v>282</v>
      </c>
      <c r="C3814" s="69" t="s">
        <v>224</v>
      </c>
      <c r="D3814" s="219">
        <v>45062</v>
      </c>
      <c r="E3814" s="220" t="s">
        <v>76</v>
      </c>
      <c r="F3814" s="218" t="s">
        <v>2324</v>
      </c>
      <c r="G3814" s="218"/>
      <c r="H3814" s="225">
        <v>30000</v>
      </c>
      <c r="I3814" s="229"/>
      <c r="J3814" s="229"/>
      <c r="K3814" s="218"/>
      <c r="L3814" s="229"/>
    </row>
    <row r="3815" spans="1:12" x14ac:dyDescent="0.25">
      <c r="A3815" s="217">
        <f>+Tabla1[[#This Row],[Fecha]]</f>
        <v>45062</v>
      </c>
      <c r="B3815" s="37" t="s">
        <v>282</v>
      </c>
      <c r="C3815" s="69" t="s">
        <v>224</v>
      </c>
      <c r="D3815" s="219">
        <v>45062</v>
      </c>
      <c r="E3815" s="220" t="s">
        <v>76</v>
      </c>
      <c r="F3815" s="218" t="s">
        <v>2324</v>
      </c>
      <c r="G3815" s="218"/>
      <c r="H3815" s="225">
        <v>26000</v>
      </c>
      <c r="I3815" s="229"/>
      <c r="J3815" s="229"/>
      <c r="K3815" s="218"/>
      <c r="L3815" s="229"/>
    </row>
    <row r="3816" spans="1:12" x14ac:dyDescent="0.25">
      <c r="A3816" s="217">
        <f>+Tabla1[[#This Row],[Fecha]]</f>
        <v>45062</v>
      </c>
      <c r="B3816" s="37" t="s">
        <v>282</v>
      </c>
      <c r="C3816" s="69" t="s">
        <v>224</v>
      </c>
      <c r="D3816" s="219">
        <v>45062</v>
      </c>
      <c r="E3816" s="220" t="s">
        <v>239</v>
      </c>
      <c r="F3816" s="218" t="s">
        <v>2303</v>
      </c>
      <c r="G3816" s="218"/>
      <c r="H3816" s="225">
        <v>26000</v>
      </c>
      <c r="I3816" s="229"/>
      <c r="J3816" s="229"/>
      <c r="K3816" s="218"/>
      <c r="L3816" s="229"/>
    </row>
    <row r="3817" spans="1:12" x14ac:dyDescent="0.25">
      <c r="A3817" s="217">
        <f>+Tabla1[[#This Row],[Fecha]]</f>
        <v>45068</v>
      </c>
      <c r="B3817" s="37" t="s">
        <v>282</v>
      </c>
      <c r="C3817" s="69" t="s">
        <v>224</v>
      </c>
      <c r="D3817" s="219">
        <v>45068</v>
      </c>
      <c r="E3817" s="220" t="s">
        <v>76</v>
      </c>
      <c r="F3817" s="218" t="s">
        <v>2276</v>
      </c>
      <c r="G3817" s="218"/>
      <c r="H3817" s="225">
        <v>78000</v>
      </c>
      <c r="I3817" s="229"/>
      <c r="J3817" s="229"/>
      <c r="K3817" s="218"/>
      <c r="L3817" s="229"/>
    </row>
    <row r="3818" spans="1:12" x14ac:dyDescent="0.25">
      <c r="A3818" s="217">
        <f>+Tabla1[[#This Row],[Fecha]]</f>
        <v>45068</v>
      </c>
      <c r="B3818" s="37" t="s">
        <v>282</v>
      </c>
      <c r="C3818" s="69" t="s">
        <v>224</v>
      </c>
      <c r="D3818" s="219">
        <v>45068</v>
      </c>
      <c r="E3818" s="220" t="s">
        <v>76</v>
      </c>
      <c r="F3818" s="218" t="s">
        <v>2270</v>
      </c>
      <c r="G3818" s="218"/>
      <c r="H3818" s="225">
        <v>52000</v>
      </c>
      <c r="I3818" s="229"/>
      <c r="J3818" s="229"/>
      <c r="K3818" s="218"/>
      <c r="L3818" s="229"/>
    </row>
    <row r="3819" spans="1:12" x14ac:dyDescent="0.25">
      <c r="A3819" s="217">
        <f>+Tabla1[[#This Row],[Fecha]]</f>
        <v>45068</v>
      </c>
      <c r="B3819" s="37" t="s">
        <v>282</v>
      </c>
      <c r="C3819" s="69" t="s">
        <v>224</v>
      </c>
      <c r="D3819" s="219">
        <v>45068</v>
      </c>
      <c r="E3819" s="220" t="s">
        <v>76</v>
      </c>
      <c r="F3819" s="218" t="s">
        <v>2312</v>
      </c>
      <c r="G3819" s="218"/>
      <c r="H3819" s="225">
        <v>26100</v>
      </c>
      <c r="I3819" s="229"/>
      <c r="J3819" s="229"/>
      <c r="K3819" s="218"/>
      <c r="L3819" s="229"/>
    </row>
    <row r="3820" spans="1:12" x14ac:dyDescent="0.25">
      <c r="A3820" s="217">
        <f>+Tabla1[[#This Row],[Fecha]]</f>
        <v>45068</v>
      </c>
      <c r="B3820" s="37" t="s">
        <v>282</v>
      </c>
      <c r="C3820" s="69" t="s">
        <v>224</v>
      </c>
      <c r="D3820" s="219">
        <v>45068</v>
      </c>
      <c r="E3820" s="220" t="s">
        <v>76</v>
      </c>
      <c r="F3820" s="218" t="s">
        <v>2312</v>
      </c>
      <c r="G3820" s="218"/>
      <c r="H3820" s="225">
        <v>26000</v>
      </c>
      <c r="I3820" s="229"/>
      <c r="J3820" s="229"/>
      <c r="K3820" s="218"/>
      <c r="L3820" s="229"/>
    </row>
    <row r="3821" spans="1:12" x14ac:dyDescent="0.25">
      <c r="A3821" s="217">
        <f>+Tabla1[[#This Row],[Fecha]]</f>
        <v>45071</v>
      </c>
      <c r="B3821" s="37" t="s">
        <v>282</v>
      </c>
      <c r="C3821" s="69" t="s">
        <v>224</v>
      </c>
      <c r="D3821" s="219">
        <v>45071</v>
      </c>
      <c r="E3821" s="220" t="s">
        <v>76</v>
      </c>
      <c r="F3821" s="218" t="s">
        <v>2292</v>
      </c>
      <c r="G3821" s="218"/>
      <c r="H3821" s="225">
        <v>26000</v>
      </c>
      <c r="I3821" s="229"/>
      <c r="J3821" s="229"/>
      <c r="K3821" s="218"/>
      <c r="L3821" s="229"/>
    </row>
    <row r="3822" spans="1:12" x14ac:dyDescent="0.25">
      <c r="A3822" s="217">
        <f>+Tabla1[[#This Row],[Fecha]]</f>
        <v>45071</v>
      </c>
      <c r="B3822" s="37" t="s">
        <v>282</v>
      </c>
      <c r="C3822" s="69" t="s">
        <v>224</v>
      </c>
      <c r="D3822" s="219">
        <v>45071</v>
      </c>
      <c r="E3822" s="220" t="s">
        <v>239</v>
      </c>
      <c r="F3822" s="218" t="s">
        <v>2325</v>
      </c>
      <c r="G3822" s="218"/>
      <c r="H3822" s="225">
        <v>26000</v>
      </c>
      <c r="I3822" s="229"/>
      <c r="J3822" s="229"/>
      <c r="K3822" s="218"/>
      <c r="L3822" s="229"/>
    </row>
    <row r="3823" spans="1:12" x14ac:dyDescent="0.25">
      <c r="A3823" s="217">
        <f>+Tabla1[[#This Row],[Fecha]]</f>
        <v>45071</v>
      </c>
      <c r="B3823" s="37" t="s">
        <v>282</v>
      </c>
      <c r="C3823" s="69" t="s">
        <v>224</v>
      </c>
      <c r="D3823" s="219">
        <v>45071</v>
      </c>
      <c r="E3823" s="220" t="s">
        <v>239</v>
      </c>
      <c r="F3823" s="218" t="s">
        <v>2326</v>
      </c>
      <c r="G3823" s="218"/>
      <c r="H3823" s="225">
        <v>26000</v>
      </c>
      <c r="I3823" s="229"/>
      <c r="J3823" s="229"/>
      <c r="K3823" s="218"/>
      <c r="L3823" s="229"/>
    </row>
    <row r="3824" spans="1:12" x14ac:dyDescent="0.25">
      <c r="A3824" s="217">
        <f>+Tabla1[[#This Row],[Fecha]]</f>
        <v>45072</v>
      </c>
      <c r="B3824" s="37" t="s">
        <v>282</v>
      </c>
      <c r="C3824" s="69" t="s">
        <v>224</v>
      </c>
      <c r="D3824" s="219">
        <v>45072</v>
      </c>
      <c r="E3824" s="220" t="s">
        <v>76</v>
      </c>
      <c r="F3824" s="218" t="s">
        <v>2272</v>
      </c>
      <c r="G3824" s="218"/>
      <c r="H3824" s="225">
        <v>26000</v>
      </c>
      <c r="I3824" s="229"/>
      <c r="J3824" s="229"/>
      <c r="K3824" s="218"/>
      <c r="L3824" s="229"/>
    </row>
    <row r="3825" spans="1:12" x14ac:dyDescent="0.25">
      <c r="A3825" s="217">
        <f>+Tabla1[[#This Row],[Fecha]]</f>
        <v>45075</v>
      </c>
      <c r="B3825" s="37" t="s">
        <v>282</v>
      </c>
      <c r="C3825" s="69" t="s">
        <v>224</v>
      </c>
      <c r="D3825" s="219">
        <v>45075</v>
      </c>
      <c r="E3825" s="220" t="s">
        <v>76</v>
      </c>
      <c r="F3825" s="218" t="s">
        <v>2269</v>
      </c>
      <c r="G3825" s="218"/>
      <c r="H3825" s="225">
        <v>52000</v>
      </c>
      <c r="I3825" s="229"/>
      <c r="J3825" s="229"/>
      <c r="K3825" s="218"/>
      <c r="L3825" s="229"/>
    </row>
    <row r="3826" spans="1:12" x14ac:dyDescent="0.25">
      <c r="A3826" s="217">
        <f>+Tabla1[[#This Row],[Fecha]]</f>
        <v>45075</v>
      </c>
      <c r="B3826" s="37" t="s">
        <v>282</v>
      </c>
      <c r="C3826" s="69" t="s">
        <v>224</v>
      </c>
      <c r="D3826" s="219">
        <v>45075</v>
      </c>
      <c r="E3826" s="220" t="s">
        <v>76</v>
      </c>
      <c r="F3826" s="218" t="s">
        <v>2322</v>
      </c>
      <c r="G3826" s="218"/>
      <c r="H3826" s="225">
        <v>130000</v>
      </c>
      <c r="I3826" s="229"/>
      <c r="J3826" s="229"/>
      <c r="K3826" s="218"/>
      <c r="L3826" s="229"/>
    </row>
    <row r="3827" spans="1:12" x14ac:dyDescent="0.25">
      <c r="A3827" s="217">
        <f>+Tabla1[[#This Row],[Fecha]]</f>
        <v>45076</v>
      </c>
      <c r="B3827" s="37" t="s">
        <v>282</v>
      </c>
      <c r="C3827" s="69" t="s">
        <v>224</v>
      </c>
      <c r="D3827" s="219">
        <v>45076</v>
      </c>
      <c r="E3827" s="220" t="s">
        <v>76</v>
      </c>
      <c r="F3827" s="218" t="s">
        <v>2302</v>
      </c>
      <c r="G3827" s="218"/>
      <c r="H3827" s="225">
        <v>26113</v>
      </c>
      <c r="I3827" s="229"/>
      <c r="J3827" s="229"/>
      <c r="K3827" s="218"/>
      <c r="L3827" s="229"/>
    </row>
    <row r="3828" spans="1:12" x14ac:dyDescent="0.25">
      <c r="A3828" s="217">
        <f>+Tabla1[[#This Row],[Fecha]]</f>
        <v>45076</v>
      </c>
      <c r="B3828" s="37" t="s">
        <v>282</v>
      </c>
      <c r="C3828" s="69" t="s">
        <v>224</v>
      </c>
      <c r="D3828" s="219">
        <v>45076</v>
      </c>
      <c r="E3828" s="220" t="s">
        <v>76</v>
      </c>
      <c r="F3828" s="218" t="s">
        <v>2271</v>
      </c>
      <c r="G3828" s="218"/>
      <c r="H3828" s="225">
        <v>26000</v>
      </c>
      <c r="I3828" s="229"/>
      <c r="J3828" s="229"/>
      <c r="K3828" s="218"/>
      <c r="L3828" s="229"/>
    </row>
    <row r="3829" spans="1:12" x14ac:dyDescent="0.25">
      <c r="A3829" s="217">
        <f>+Tabla1[[#This Row],[Fecha]]</f>
        <v>45077</v>
      </c>
      <c r="B3829" s="37" t="s">
        <v>282</v>
      </c>
      <c r="C3829" s="69" t="s">
        <v>224</v>
      </c>
      <c r="D3829" s="219">
        <v>45077</v>
      </c>
      <c r="E3829" s="220" t="s">
        <v>76</v>
      </c>
      <c r="F3829" s="218" t="s">
        <v>2299</v>
      </c>
      <c r="G3829" s="218"/>
      <c r="H3829" s="225">
        <v>26000</v>
      </c>
      <c r="I3829" s="229"/>
      <c r="J3829" s="229"/>
      <c r="K3829" s="218"/>
      <c r="L3829" s="229"/>
    </row>
    <row r="3830" spans="1:12" x14ac:dyDescent="0.25">
      <c r="A3830" s="217">
        <f>+Tabla1[[#This Row],[Fecha]]</f>
        <v>45077</v>
      </c>
      <c r="B3830" s="37" t="s">
        <v>282</v>
      </c>
      <c r="C3830" s="69" t="s">
        <v>224</v>
      </c>
      <c r="D3830" s="219">
        <v>45077</v>
      </c>
      <c r="E3830" s="220" t="s">
        <v>76</v>
      </c>
      <c r="F3830" s="218" t="s">
        <v>2277</v>
      </c>
      <c r="G3830" s="218"/>
      <c r="H3830" s="225">
        <v>26000</v>
      </c>
      <c r="I3830" s="229"/>
      <c r="J3830" s="229"/>
      <c r="K3830" s="218"/>
      <c r="L3830" s="229"/>
    </row>
    <row r="3831" spans="1:12" x14ac:dyDescent="0.25">
      <c r="A3831" s="217">
        <f>+Tabla1[[#This Row],[Fecha]]</f>
        <v>45077</v>
      </c>
      <c r="B3831" s="37" t="s">
        <v>282</v>
      </c>
      <c r="C3831" s="69" t="s">
        <v>224</v>
      </c>
      <c r="D3831" s="219">
        <v>45077</v>
      </c>
      <c r="E3831" s="220" t="s">
        <v>76</v>
      </c>
      <c r="F3831" s="218" t="s">
        <v>2279</v>
      </c>
      <c r="G3831" s="218"/>
      <c r="H3831" s="225">
        <v>26000</v>
      </c>
      <c r="I3831" s="229"/>
      <c r="J3831" s="229"/>
      <c r="K3831" s="218"/>
      <c r="L3831" s="229"/>
    </row>
    <row r="3832" spans="1:12" x14ac:dyDescent="0.25">
      <c r="A3832" s="217">
        <f>+Tabla1[[#This Row],[Fecha]]</f>
        <v>45069</v>
      </c>
      <c r="B3832" s="37" t="s">
        <v>282</v>
      </c>
      <c r="C3832" s="69" t="s">
        <v>224</v>
      </c>
      <c r="D3832" s="219">
        <v>45069</v>
      </c>
      <c r="E3832" s="220" t="s">
        <v>76</v>
      </c>
      <c r="F3832" s="218" t="s">
        <v>2306</v>
      </c>
      <c r="G3832" s="218"/>
      <c r="H3832" s="225">
        <v>26080</v>
      </c>
      <c r="I3832" s="229"/>
      <c r="J3832" s="229"/>
      <c r="K3832" s="218"/>
      <c r="L3832" s="229"/>
    </row>
    <row r="3833" spans="1:12" x14ac:dyDescent="0.25">
      <c r="A3833" s="217">
        <f>+Tabla1[[#This Row],[Fecha]]</f>
        <v>45058</v>
      </c>
      <c r="B3833" s="37" t="s">
        <v>282</v>
      </c>
      <c r="C3833" s="69" t="s">
        <v>224</v>
      </c>
      <c r="D3833" s="219">
        <v>45058</v>
      </c>
      <c r="E3833" s="220" t="s">
        <v>76</v>
      </c>
      <c r="F3833" s="218" t="s">
        <v>197</v>
      </c>
      <c r="G3833" s="218"/>
      <c r="H3833" s="225">
        <v>52000</v>
      </c>
      <c r="I3833" s="229"/>
      <c r="J3833" s="229"/>
      <c r="K3833" s="218"/>
      <c r="L3833" s="229"/>
    </row>
    <row r="3834" spans="1:12" x14ac:dyDescent="0.25">
      <c r="A3834" s="217">
        <f>+Tabla1[[#This Row],[Fecha]]</f>
        <v>45065</v>
      </c>
      <c r="B3834" s="37" t="s">
        <v>282</v>
      </c>
      <c r="C3834" s="69" t="s">
        <v>224</v>
      </c>
      <c r="D3834" s="219">
        <v>45065</v>
      </c>
      <c r="E3834" s="220" t="s">
        <v>76</v>
      </c>
      <c r="F3834" s="218" t="s">
        <v>2285</v>
      </c>
      <c r="G3834" s="218"/>
      <c r="H3834" s="225">
        <v>26000</v>
      </c>
      <c r="I3834" s="229"/>
      <c r="J3834" s="229"/>
      <c r="K3834" s="218"/>
      <c r="L3834" s="229"/>
    </row>
    <row r="3835" spans="1:12" x14ac:dyDescent="0.25">
      <c r="A3835" s="217">
        <f>+Tabla1[[#This Row],[Fecha]]</f>
        <v>45048</v>
      </c>
      <c r="B3835" s="37" t="s">
        <v>282</v>
      </c>
      <c r="C3835" s="69" t="s">
        <v>224</v>
      </c>
      <c r="D3835" s="219">
        <v>45048</v>
      </c>
      <c r="E3835" s="220" t="s">
        <v>76</v>
      </c>
      <c r="F3835" s="218" t="s">
        <v>2327</v>
      </c>
      <c r="G3835" s="218"/>
      <c r="H3835" s="225">
        <v>26000</v>
      </c>
      <c r="I3835" s="229"/>
      <c r="J3835" s="229"/>
      <c r="K3835" s="218"/>
      <c r="L3835" s="229"/>
    </row>
    <row r="3836" spans="1:12" x14ac:dyDescent="0.25">
      <c r="A3836" s="217">
        <f>+Tabla1[[#This Row],[Fecha]]</f>
        <v>45051</v>
      </c>
      <c r="B3836" s="37" t="s">
        <v>282</v>
      </c>
      <c r="C3836" s="69" t="s">
        <v>224</v>
      </c>
      <c r="D3836" s="219">
        <v>45051</v>
      </c>
      <c r="E3836" s="220" t="s">
        <v>76</v>
      </c>
      <c r="F3836" s="218" t="s">
        <v>2286</v>
      </c>
      <c r="G3836" s="218"/>
      <c r="H3836" s="225">
        <v>26000</v>
      </c>
      <c r="I3836" s="229"/>
      <c r="J3836" s="229"/>
      <c r="K3836" s="218"/>
      <c r="L3836" s="229"/>
    </row>
    <row r="3837" spans="1:12" x14ac:dyDescent="0.25">
      <c r="A3837" s="217">
        <f>+Tabla1[[#This Row],[Fecha]]</f>
        <v>45077</v>
      </c>
      <c r="B3837" s="37" t="s">
        <v>282</v>
      </c>
      <c r="C3837" s="69" t="s">
        <v>224</v>
      </c>
      <c r="D3837" s="219">
        <v>45077</v>
      </c>
      <c r="E3837" s="220" t="s">
        <v>76</v>
      </c>
      <c r="F3837" s="218" t="s">
        <v>2287</v>
      </c>
      <c r="G3837" s="218"/>
      <c r="H3837" s="225">
        <v>26000</v>
      </c>
      <c r="I3837" s="229"/>
      <c r="J3837" s="229"/>
      <c r="K3837" s="218"/>
      <c r="L3837" s="229"/>
    </row>
    <row r="3838" spans="1:12" x14ac:dyDescent="0.25">
      <c r="A3838" s="217">
        <f>+Tabla1[[#This Row],[Fecha]]</f>
        <v>45048</v>
      </c>
      <c r="B3838" s="37" t="s">
        <v>282</v>
      </c>
      <c r="C3838" s="69" t="s">
        <v>224</v>
      </c>
      <c r="D3838" s="219">
        <v>45048</v>
      </c>
      <c r="E3838" s="220" t="s">
        <v>76</v>
      </c>
      <c r="F3838" s="218" t="s">
        <v>2289</v>
      </c>
      <c r="G3838" s="218"/>
      <c r="H3838" s="225">
        <v>104000</v>
      </c>
      <c r="I3838" s="229"/>
      <c r="J3838" s="229"/>
      <c r="K3838" s="218"/>
      <c r="L3838" s="229"/>
    </row>
    <row r="3839" spans="1:12" x14ac:dyDescent="0.25">
      <c r="A3839" s="217">
        <f>+Tabla1[[#This Row],[Fecha]]</f>
        <v>45055</v>
      </c>
      <c r="B3839" s="37" t="s">
        <v>282</v>
      </c>
      <c r="C3839" s="69" t="s">
        <v>224</v>
      </c>
      <c r="D3839" s="219">
        <v>45055</v>
      </c>
      <c r="E3839" s="220" t="s">
        <v>76</v>
      </c>
      <c r="F3839" s="218" t="s">
        <v>2273</v>
      </c>
      <c r="G3839" s="218"/>
      <c r="H3839" s="225">
        <v>26000</v>
      </c>
      <c r="I3839" s="229"/>
      <c r="J3839" s="229"/>
      <c r="K3839" s="218"/>
      <c r="L3839" s="229"/>
    </row>
    <row r="3840" spans="1:12" x14ac:dyDescent="0.25">
      <c r="A3840" s="217">
        <f>+Tabla1[[#This Row],[Fecha]]</f>
        <v>45062</v>
      </c>
      <c r="B3840" s="37" t="s">
        <v>282</v>
      </c>
      <c r="C3840" s="69" t="s">
        <v>224</v>
      </c>
      <c r="D3840" s="219">
        <v>45062</v>
      </c>
      <c r="E3840" s="220" t="s">
        <v>239</v>
      </c>
      <c r="F3840" s="218" t="s">
        <v>2308</v>
      </c>
      <c r="G3840" s="218"/>
      <c r="H3840" s="225">
        <v>26000</v>
      </c>
      <c r="I3840" s="229"/>
      <c r="J3840" s="229"/>
      <c r="K3840" s="218"/>
      <c r="L3840" s="229"/>
    </row>
    <row r="3841" spans="1:12" x14ac:dyDescent="0.25">
      <c r="A3841" s="217">
        <f>+Tabla1[[#This Row],[Fecha]]</f>
        <v>45070</v>
      </c>
      <c r="B3841" s="37" t="s">
        <v>282</v>
      </c>
      <c r="C3841" s="69" t="s">
        <v>224</v>
      </c>
      <c r="D3841" s="219">
        <v>45070</v>
      </c>
      <c r="E3841" s="220" t="s">
        <v>76</v>
      </c>
      <c r="F3841" s="218" t="s">
        <v>2294</v>
      </c>
      <c r="G3841" s="218"/>
      <c r="H3841" s="225">
        <v>104000</v>
      </c>
      <c r="I3841" s="229"/>
      <c r="J3841" s="229"/>
      <c r="K3841" s="218"/>
      <c r="L3841" s="229"/>
    </row>
    <row r="3842" spans="1:12" x14ac:dyDescent="0.25">
      <c r="A3842" s="217">
        <f>+Tabla1[[#This Row],[Fecha]]</f>
        <v>45054</v>
      </c>
      <c r="B3842" s="37" t="s">
        <v>282</v>
      </c>
      <c r="C3842" s="69" t="s">
        <v>224</v>
      </c>
      <c r="D3842" s="219">
        <v>45054</v>
      </c>
      <c r="E3842" s="220" t="s">
        <v>76</v>
      </c>
      <c r="F3842" s="218" t="s">
        <v>2328</v>
      </c>
      <c r="G3842" s="218"/>
      <c r="H3842" s="225">
        <v>26000</v>
      </c>
      <c r="I3842" s="229"/>
      <c r="J3842" s="229"/>
      <c r="K3842" s="218"/>
      <c r="L3842" s="229"/>
    </row>
    <row r="3843" spans="1:12" x14ac:dyDescent="0.25">
      <c r="A3843" s="217">
        <f>+Tabla1[[#This Row],[Fecha]]</f>
        <v>45072</v>
      </c>
      <c r="B3843" s="37" t="s">
        <v>282</v>
      </c>
      <c r="C3843" s="69" t="s">
        <v>224</v>
      </c>
      <c r="D3843" s="219">
        <v>45072</v>
      </c>
      <c r="E3843" s="220" t="s">
        <v>76</v>
      </c>
      <c r="F3843" s="218" t="s">
        <v>2329</v>
      </c>
      <c r="G3843" s="218"/>
      <c r="H3843" s="225">
        <v>26000</v>
      </c>
      <c r="I3843" s="229"/>
      <c r="J3843" s="229"/>
      <c r="K3843" s="218"/>
      <c r="L3843" s="229"/>
    </row>
    <row r="3844" spans="1:12" x14ac:dyDescent="0.25">
      <c r="A3844" s="217">
        <f>+Tabla1[[#This Row],[Fecha]]</f>
        <v>45075</v>
      </c>
      <c r="B3844" s="37" t="s">
        <v>282</v>
      </c>
      <c r="C3844" s="69" t="s">
        <v>224</v>
      </c>
      <c r="D3844" s="219">
        <v>45075</v>
      </c>
      <c r="E3844" s="220" t="s">
        <v>76</v>
      </c>
      <c r="F3844" s="218" t="s">
        <v>2295</v>
      </c>
      <c r="G3844" s="218"/>
      <c r="H3844" s="225">
        <v>26000</v>
      </c>
      <c r="I3844" s="229"/>
      <c r="J3844" s="229"/>
      <c r="K3844" s="218"/>
      <c r="L3844" s="229"/>
    </row>
    <row r="3845" spans="1:12" x14ac:dyDescent="0.25">
      <c r="A3845" s="217">
        <f>+Tabla1[[#This Row],[Fecha]]</f>
        <v>45062</v>
      </c>
      <c r="B3845" s="37" t="s">
        <v>282</v>
      </c>
      <c r="C3845" s="69" t="s">
        <v>224</v>
      </c>
      <c r="D3845" s="219">
        <v>45062</v>
      </c>
      <c r="E3845" s="220" t="s">
        <v>76</v>
      </c>
      <c r="F3845" s="218" t="s">
        <v>2330</v>
      </c>
      <c r="G3845" s="218"/>
      <c r="H3845" s="225">
        <v>26000</v>
      </c>
      <c r="I3845" s="229"/>
      <c r="J3845" s="229"/>
      <c r="K3845" s="218"/>
      <c r="L3845" s="229"/>
    </row>
    <row r="3846" spans="1:12" x14ac:dyDescent="0.25">
      <c r="A3846" s="217">
        <f>+Tabla1[[#This Row],[Fecha]]</f>
        <v>45048</v>
      </c>
      <c r="B3846" s="37" t="s">
        <v>282</v>
      </c>
      <c r="C3846" s="69" t="s">
        <v>224</v>
      </c>
      <c r="D3846" s="219">
        <v>45048</v>
      </c>
      <c r="E3846" s="220" t="s">
        <v>76</v>
      </c>
      <c r="F3846" s="218" t="s">
        <v>2331</v>
      </c>
      <c r="G3846" s="218"/>
      <c r="H3846" s="225">
        <v>26000</v>
      </c>
      <c r="I3846" s="229"/>
      <c r="J3846" s="229"/>
      <c r="K3846" s="218"/>
      <c r="L3846" s="229"/>
    </row>
    <row r="3847" spans="1:12" x14ac:dyDescent="0.25">
      <c r="A3847" s="290">
        <f>+Tabla1[[#This Row],[Fecha]]</f>
        <v>45050</v>
      </c>
      <c r="B3847" s="291" t="s">
        <v>282</v>
      </c>
      <c r="C3847" s="290" t="s">
        <v>224</v>
      </c>
      <c r="D3847" s="292">
        <v>45050</v>
      </c>
      <c r="E3847" s="293" t="s">
        <v>76</v>
      </c>
      <c r="F3847" s="291" t="s">
        <v>2332</v>
      </c>
      <c r="G3847" s="291"/>
      <c r="H3847" s="295">
        <v>36000</v>
      </c>
      <c r="I3847" s="294"/>
      <c r="J3847" s="294"/>
      <c r="K3847" s="291"/>
      <c r="L3847" s="294"/>
    </row>
    <row r="3848" spans="1:12" x14ac:dyDescent="0.25">
      <c r="A3848" s="217">
        <f>+Tabla1[[#This Row],[Fecha]]</f>
        <v>45107</v>
      </c>
      <c r="B3848" s="37" t="s">
        <v>282</v>
      </c>
      <c r="C3848" s="69" t="s">
        <v>224</v>
      </c>
      <c r="D3848" s="219">
        <v>45107</v>
      </c>
      <c r="E3848" s="220" t="s">
        <v>76</v>
      </c>
      <c r="F3848" s="218" t="s">
        <v>2333</v>
      </c>
      <c r="G3848" s="218"/>
      <c r="H3848" s="225">
        <v>26000</v>
      </c>
      <c r="I3848" s="229"/>
      <c r="J3848" s="229"/>
      <c r="K3848" s="218"/>
      <c r="L3848" s="229"/>
    </row>
    <row r="3849" spans="1:12" x14ac:dyDescent="0.25">
      <c r="A3849" s="217">
        <f>+Tabla1[[#This Row],[Fecha]]</f>
        <v>45104</v>
      </c>
      <c r="B3849" s="37" t="s">
        <v>282</v>
      </c>
      <c r="C3849" s="69" t="s">
        <v>224</v>
      </c>
      <c r="D3849" s="219">
        <v>45104</v>
      </c>
      <c r="E3849" s="220" t="s">
        <v>76</v>
      </c>
      <c r="F3849" s="218" t="s">
        <v>2283</v>
      </c>
      <c r="G3849" s="218"/>
      <c r="H3849" s="225">
        <v>26000</v>
      </c>
      <c r="I3849" s="229"/>
      <c r="J3849" s="229"/>
      <c r="K3849" s="218"/>
      <c r="L3849" s="229"/>
    </row>
    <row r="3850" spans="1:12" x14ac:dyDescent="0.25">
      <c r="A3850" s="217">
        <f>+Tabla1[[#This Row],[Fecha]]</f>
        <v>45078</v>
      </c>
      <c r="B3850" s="37" t="s">
        <v>282</v>
      </c>
      <c r="C3850" s="69" t="s">
        <v>224</v>
      </c>
      <c r="D3850" s="219">
        <v>45078</v>
      </c>
      <c r="E3850" s="220" t="s">
        <v>76</v>
      </c>
      <c r="F3850" s="218" t="s">
        <v>2262</v>
      </c>
      <c r="G3850" s="218"/>
      <c r="H3850" s="225">
        <v>26000</v>
      </c>
      <c r="I3850" s="229"/>
      <c r="J3850" s="229"/>
      <c r="K3850" s="218"/>
      <c r="L3850" s="229"/>
    </row>
    <row r="3851" spans="1:12" x14ac:dyDescent="0.25">
      <c r="A3851" s="217">
        <f>+Tabla1[[#This Row],[Fecha]]</f>
        <v>45078</v>
      </c>
      <c r="B3851" s="37" t="s">
        <v>282</v>
      </c>
      <c r="C3851" s="69" t="s">
        <v>224</v>
      </c>
      <c r="D3851" s="219">
        <v>45078</v>
      </c>
      <c r="E3851" s="220" t="s">
        <v>76</v>
      </c>
      <c r="F3851" s="218" t="s">
        <v>2259</v>
      </c>
      <c r="G3851" s="218"/>
      <c r="H3851" s="225">
        <v>26000</v>
      </c>
      <c r="I3851" s="229"/>
      <c r="J3851" s="229"/>
      <c r="K3851" s="218"/>
      <c r="L3851" s="229"/>
    </row>
    <row r="3852" spans="1:12" x14ac:dyDescent="0.25">
      <c r="A3852" s="217">
        <f>+Tabla1[[#This Row],[Fecha]]</f>
        <v>45078</v>
      </c>
      <c r="B3852" s="37" t="s">
        <v>282</v>
      </c>
      <c r="C3852" s="69" t="s">
        <v>224</v>
      </c>
      <c r="D3852" s="219">
        <v>45078</v>
      </c>
      <c r="E3852" s="220" t="s">
        <v>76</v>
      </c>
      <c r="F3852" s="218" t="s">
        <v>2261</v>
      </c>
      <c r="G3852" s="218"/>
      <c r="H3852" s="225">
        <v>44070</v>
      </c>
      <c r="I3852" s="229"/>
      <c r="J3852" s="229"/>
      <c r="K3852" s="218"/>
      <c r="L3852" s="229"/>
    </row>
    <row r="3853" spans="1:12" x14ac:dyDescent="0.25">
      <c r="A3853" s="217">
        <f>+Tabla1[[#This Row],[Fecha]]</f>
        <v>45078</v>
      </c>
      <c r="B3853" s="37" t="s">
        <v>282</v>
      </c>
      <c r="C3853" s="69" t="s">
        <v>224</v>
      </c>
      <c r="D3853" s="219">
        <v>45078</v>
      </c>
      <c r="E3853" s="220" t="s">
        <v>76</v>
      </c>
      <c r="F3853" s="218" t="s">
        <v>2321</v>
      </c>
      <c r="G3853" s="218"/>
      <c r="H3853" s="225">
        <v>52000</v>
      </c>
      <c r="I3853" s="229"/>
      <c r="J3853" s="229"/>
      <c r="K3853" s="218"/>
      <c r="L3853" s="229"/>
    </row>
    <row r="3854" spans="1:12" x14ac:dyDescent="0.25">
      <c r="A3854" s="217">
        <f>+Tabla1[[#This Row],[Fecha]]</f>
        <v>45082</v>
      </c>
      <c r="B3854" s="37" t="s">
        <v>282</v>
      </c>
      <c r="C3854" s="69" t="s">
        <v>224</v>
      </c>
      <c r="D3854" s="219">
        <v>45082</v>
      </c>
      <c r="E3854" s="220" t="s">
        <v>76</v>
      </c>
      <c r="F3854" s="218" t="s">
        <v>2290</v>
      </c>
      <c r="G3854" s="218"/>
      <c r="H3854" s="225">
        <v>26000</v>
      </c>
      <c r="I3854" s="229"/>
      <c r="J3854" s="229"/>
      <c r="K3854" s="218"/>
      <c r="L3854" s="229"/>
    </row>
    <row r="3855" spans="1:12" x14ac:dyDescent="0.25">
      <c r="A3855" s="217">
        <f>+Tabla1[[#This Row],[Fecha]]</f>
        <v>45082</v>
      </c>
      <c r="B3855" s="37" t="s">
        <v>282</v>
      </c>
      <c r="C3855" s="69" t="s">
        <v>224</v>
      </c>
      <c r="D3855" s="219">
        <v>45082</v>
      </c>
      <c r="E3855" s="220" t="s">
        <v>76</v>
      </c>
      <c r="F3855" s="218" t="s">
        <v>2266</v>
      </c>
      <c r="G3855" s="218"/>
      <c r="H3855" s="225">
        <v>26000</v>
      </c>
      <c r="I3855" s="229"/>
      <c r="J3855" s="229"/>
      <c r="K3855" s="218"/>
      <c r="L3855" s="229"/>
    </row>
    <row r="3856" spans="1:12" x14ac:dyDescent="0.25">
      <c r="A3856" s="217">
        <f>+Tabla1[[#This Row],[Fecha]]</f>
        <v>45082</v>
      </c>
      <c r="B3856" s="37" t="s">
        <v>282</v>
      </c>
      <c r="C3856" s="69" t="s">
        <v>224</v>
      </c>
      <c r="D3856" s="219">
        <v>45082</v>
      </c>
      <c r="E3856" s="220" t="s">
        <v>76</v>
      </c>
      <c r="F3856" s="218" t="s">
        <v>2334</v>
      </c>
      <c r="G3856" s="218"/>
      <c r="H3856" s="225">
        <v>26000</v>
      </c>
      <c r="I3856" s="229"/>
      <c r="J3856" s="229"/>
      <c r="K3856" s="218"/>
      <c r="L3856" s="229"/>
    </row>
    <row r="3857" spans="1:12" x14ac:dyDescent="0.25">
      <c r="A3857" s="217">
        <f>+Tabla1[[#This Row],[Fecha]]</f>
        <v>45083</v>
      </c>
      <c r="B3857" s="37" t="s">
        <v>282</v>
      </c>
      <c r="C3857" s="69" t="s">
        <v>224</v>
      </c>
      <c r="D3857" s="219">
        <v>45083</v>
      </c>
      <c r="E3857" s="220" t="s">
        <v>76</v>
      </c>
      <c r="F3857" s="218" t="s">
        <v>2264</v>
      </c>
      <c r="G3857" s="218"/>
      <c r="H3857" s="225">
        <v>26025</v>
      </c>
      <c r="I3857" s="229"/>
      <c r="J3857" s="229"/>
      <c r="K3857" s="218"/>
      <c r="L3857" s="229"/>
    </row>
    <row r="3858" spans="1:12" x14ac:dyDescent="0.25">
      <c r="A3858" s="217">
        <f>+Tabla1[[#This Row],[Fecha]]</f>
        <v>45083</v>
      </c>
      <c r="B3858" s="37" t="s">
        <v>282</v>
      </c>
      <c r="C3858" s="69" t="s">
        <v>224</v>
      </c>
      <c r="D3858" s="219">
        <v>45083</v>
      </c>
      <c r="E3858" s="220" t="s">
        <v>76</v>
      </c>
      <c r="F3858" s="218" t="s">
        <v>2301</v>
      </c>
      <c r="G3858" s="218"/>
      <c r="H3858" s="225">
        <v>30000</v>
      </c>
      <c r="I3858" s="229"/>
      <c r="J3858" s="229"/>
      <c r="K3858" s="218"/>
      <c r="L3858" s="229"/>
    </row>
    <row r="3859" spans="1:12" x14ac:dyDescent="0.25">
      <c r="A3859" s="217">
        <f>+Tabla1[[#This Row],[Fecha]]</f>
        <v>45089</v>
      </c>
      <c r="B3859" s="37" t="s">
        <v>282</v>
      </c>
      <c r="C3859" s="69" t="s">
        <v>224</v>
      </c>
      <c r="D3859" s="219">
        <v>45089</v>
      </c>
      <c r="E3859" s="220" t="s">
        <v>76</v>
      </c>
      <c r="F3859" s="218" t="s">
        <v>2309</v>
      </c>
      <c r="G3859" s="218"/>
      <c r="H3859" s="225">
        <v>52000</v>
      </c>
      <c r="I3859" s="229"/>
      <c r="J3859" s="229"/>
      <c r="K3859" s="218"/>
      <c r="L3859" s="229"/>
    </row>
    <row r="3860" spans="1:12" x14ac:dyDescent="0.25">
      <c r="A3860" s="217">
        <f>+Tabla1[[#This Row],[Fecha]]</f>
        <v>45090</v>
      </c>
      <c r="B3860" s="37" t="s">
        <v>282</v>
      </c>
      <c r="C3860" s="69" t="s">
        <v>224</v>
      </c>
      <c r="D3860" s="219">
        <v>45090</v>
      </c>
      <c r="E3860" s="220" t="s">
        <v>76</v>
      </c>
      <c r="F3860" s="218" t="s">
        <v>2323</v>
      </c>
      <c r="G3860" s="218"/>
      <c r="H3860" s="225">
        <v>1380000</v>
      </c>
      <c r="I3860" s="229"/>
      <c r="J3860" s="229"/>
      <c r="K3860" s="218"/>
      <c r="L3860" s="229"/>
    </row>
    <row r="3861" spans="1:12" x14ac:dyDescent="0.25">
      <c r="A3861" s="217">
        <f>+Tabla1[[#This Row],[Fecha]]</f>
        <v>45090</v>
      </c>
      <c r="B3861" s="37" t="s">
        <v>282</v>
      </c>
      <c r="C3861" s="69" t="s">
        <v>224</v>
      </c>
      <c r="D3861" s="219">
        <v>45090</v>
      </c>
      <c r="E3861" s="220" t="s">
        <v>76</v>
      </c>
      <c r="F3861" s="218" t="s">
        <v>2324</v>
      </c>
      <c r="G3861" s="218"/>
      <c r="H3861" s="225">
        <v>26000</v>
      </c>
      <c r="I3861" s="229"/>
      <c r="J3861" s="229"/>
      <c r="K3861" s="218"/>
      <c r="L3861" s="229"/>
    </row>
    <row r="3862" spans="1:12" x14ac:dyDescent="0.25">
      <c r="A3862" s="217">
        <f>+Tabla1[[#This Row],[Fecha]]</f>
        <v>45093</v>
      </c>
      <c r="B3862" s="37" t="s">
        <v>282</v>
      </c>
      <c r="C3862" s="69" t="s">
        <v>224</v>
      </c>
      <c r="D3862" s="219">
        <v>45093</v>
      </c>
      <c r="E3862" s="220" t="s">
        <v>76</v>
      </c>
      <c r="F3862" s="218" t="s">
        <v>2270</v>
      </c>
      <c r="G3862" s="218"/>
      <c r="H3862" s="225">
        <v>26000</v>
      </c>
      <c r="I3862" s="229"/>
      <c r="J3862" s="229"/>
      <c r="K3862" s="218"/>
      <c r="L3862" s="229"/>
    </row>
    <row r="3863" spans="1:12" x14ac:dyDescent="0.25">
      <c r="A3863" s="217">
        <f>+Tabla1[[#This Row],[Fecha]]</f>
        <v>45096</v>
      </c>
      <c r="B3863" s="37" t="s">
        <v>282</v>
      </c>
      <c r="C3863" s="69" t="s">
        <v>224</v>
      </c>
      <c r="D3863" s="219">
        <v>45096</v>
      </c>
      <c r="E3863" s="220" t="s">
        <v>76</v>
      </c>
      <c r="F3863" s="218" t="s">
        <v>2303</v>
      </c>
      <c r="G3863" s="218"/>
      <c r="H3863" s="225">
        <v>225924</v>
      </c>
      <c r="I3863" s="229"/>
      <c r="J3863" s="229"/>
      <c r="K3863" s="218"/>
      <c r="L3863" s="229"/>
    </row>
    <row r="3864" spans="1:12" x14ac:dyDescent="0.25">
      <c r="A3864" s="217">
        <f>+Tabla1[[#This Row],[Fecha]]</f>
        <v>45097</v>
      </c>
      <c r="B3864" s="37" t="s">
        <v>282</v>
      </c>
      <c r="C3864" s="69" t="s">
        <v>224</v>
      </c>
      <c r="D3864" s="219">
        <v>45097</v>
      </c>
      <c r="E3864" s="220" t="s">
        <v>239</v>
      </c>
      <c r="F3864" s="218" t="s">
        <v>2335</v>
      </c>
      <c r="G3864" s="218"/>
      <c r="H3864" s="225">
        <v>3511377</v>
      </c>
      <c r="I3864" s="229"/>
      <c r="J3864" s="229"/>
      <c r="K3864" s="218"/>
      <c r="L3864" s="229"/>
    </row>
    <row r="3865" spans="1:12" x14ac:dyDescent="0.25">
      <c r="A3865" s="217">
        <f>+Tabla1[[#This Row],[Fecha]]</f>
        <v>45099</v>
      </c>
      <c r="B3865" s="37" t="s">
        <v>282</v>
      </c>
      <c r="C3865" s="69" t="s">
        <v>224</v>
      </c>
      <c r="D3865" s="219">
        <v>45099</v>
      </c>
      <c r="E3865" s="220" t="s">
        <v>76</v>
      </c>
      <c r="F3865" s="218" t="s">
        <v>2276</v>
      </c>
      <c r="G3865" s="218"/>
      <c r="H3865" s="225">
        <v>26100</v>
      </c>
      <c r="I3865" s="229"/>
      <c r="J3865" s="229"/>
      <c r="K3865" s="218"/>
      <c r="L3865" s="229"/>
    </row>
    <row r="3866" spans="1:12" x14ac:dyDescent="0.25">
      <c r="A3866" s="217">
        <f>+Tabla1[[#This Row],[Fecha]]</f>
        <v>45100</v>
      </c>
      <c r="B3866" s="37" t="s">
        <v>282</v>
      </c>
      <c r="C3866" s="69" t="s">
        <v>224</v>
      </c>
      <c r="D3866" s="219">
        <v>45100</v>
      </c>
      <c r="E3866" s="220" t="s">
        <v>76</v>
      </c>
      <c r="F3866" s="218" t="s">
        <v>2336</v>
      </c>
      <c r="G3866" s="218"/>
      <c r="H3866" s="225">
        <v>136096</v>
      </c>
      <c r="I3866" s="229"/>
      <c r="J3866" s="229"/>
      <c r="K3866" s="218"/>
      <c r="L3866" s="229"/>
    </row>
    <row r="3867" spans="1:12" x14ac:dyDescent="0.25">
      <c r="A3867" s="217">
        <f>+Tabla1[[#This Row],[Fecha]]</f>
        <v>45100</v>
      </c>
      <c r="B3867" s="37" t="s">
        <v>282</v>
      </c>
      <c r="C3867" s="69" t="s">
        <v>224</v>
      </c>
      <c r="D3867" s="219">
        <v>45100</v>
      </c>
      <c r="E3867" s="220" t="s">
        <v>76</v>
      </c>
      <c r="F3867" s="218" t="s">
        <v>2312</v>
      </c>
      <c r="G3867" s="218"/>
      <c r="H3867" s="225">
        <v>26000</v>
      </c>
      <c r="I3867" s="229"/>
      <c r="J3867" s="229"/>
      <c r="K3867" s="218"/>
      <c r="L3867" s="229"/>
    </row>
    <row r="3868" spans="1:12" x14ac:dyDescent="0.25">
      <c r="A3868" s="217">
        <f>+Tabla1[[#This Row],[Fecha]]</f>
        <v>45100</v>
      </c>
      <c r="B3868" s="37" t="s">
        <v>282</v>
      </c>
      <c r="C3868" s="69" t="s">
        <v>224</v>
      </c>
      <c r="D3868" s="219">
        <v>45100</v>
      </c>
      <c r="E3868" s="220" t="s">
        <v>76</v>
      </c>
      <c r="F3868" s="218" t="s">
        <v>2312</v>
      </c>
      <c r="G3868" s="218"/>
      <c r="H3868" s="225">
        <v>26000</v>
      </c>
      <c r="I3868" s="229"/>
      <c r="J3868" s="229"/>
      <c r="K3868" s="218"/>
      <c r="L3868" s="229"/>
    </row>
    <row r="3869" spans="1:12" x14ac:dyDescent="0.25">
      <c r="A3869" s="217">
        <f>+Tabla1[[#This Row],[Fecha]]</f>
        <v>45104</v>
      </c>
      <c r="B3869" s="37" t="s">
        <v>282</v>
      </c>
      <c r="C3869" s="69" t="s">
        <v>224</v>
      </c>
      <c r="D3869" s="219">
        <v>45104</v>
      </c>
      <c r="E3869" s="220" t="s">
        <v>76</v>
      </c>
      <c r="F3869" s="218" t="s">
        <v>2272</v>
      </c>
      <c r="G3869" s="218"/>
      <c r="H3869" s="225">
        <v>26000</v>
      </c>
      <c r="I3869" s="229"/>
      <c r="J3869" s="229"/>
      <c r="K3869" s="218"/>
      <c r="L3869" s="229"/>
    </row>
    <row r="3870" spans="1:12" x14ac:dyDescent="0.25">
      <c r="A3870" s="217">
        <f>+Tabla1[[#This Row],[Fecha]]</f>
        <v>45104</v>
      </c>
      <c r="B3870" s="37" t="s">
        <v>282</v>
      </c>
      <c r="C3870" s="69" t="s">
        <v>224</v>
      </c>
      <c r="D3870" s="219">
        <v>45104</v>
      </c>
      <c r="E3870" s="220" t="s">
        <v>76</v>
      </c>
      <c r="F3870" s="218" t="s">
        <v>2322</v>
      </c>
      <c r="G3870" s="218"/>
      <c r="H3870" s="225">
        <v>52000</v>
      </c>
      <c r="I3870" s="229"/>
      <c r="J3870" s="229"/>
      <c r="K3870" s="218"/>
      <c r="L3870" s="229"/>
    </row>
    <row r="3871" spans="1:12" x14ac:dyDescent="0.25">
      <c r="A3871" s="217">
        <f>+Tabla1[[#This Row],[Fecha]]</f>
        <v>45104</v>
      </c>
      <c r="B3871" s="37" t="s">
        <v>282</v>
      </c>
      <c r="C3871" s="69" t="s">
        <v>224</v>
      </c>
      <c r="D3871" s="219">
        <v>45104</v>
      </c>
      <c r="E3871" s="220" t="s">
        <v>76</v>
      </c>
      <c r="F3871" s="218" t="s">
        <v>2292</v>
      </c>
      <c r="G3871" s="218"/>
      <c r="H3871" s="225">
        <v>52000</v>
      </c>
      <c r="I3871" s="229"/>
      <c r="J3871" s="229"/>
      <c r="K3871" s="218"/>
      <c r="L3871" s="229"/>
    </row>
    <row r="3872" spans="1:12" x14ac:dyDescent="0.25">
      <c r="A3872" s="217">
        <f>+Tabla1[[#This Row],[Fecha]]</f>
        <v>45104</v>
      </c>
      <c r="B3872" s="37" t="s">
        <v>282</v>
      </c>
      <c r="C3872" s="69" t="s">
        <v>224</v>
      </c>
      <c r="D3872" s="219">
        <v>45104</v>
      </c>
      <c r="E3872" s="220" t="s">
        <v>76</v>
      </c>
      <c r="F3872" s="218" t="s">
        <v>2269</v>
      </c>
      <c r="G3872" s="218"/>
      <c r="H3872" s="225">
        <v>26000</v>
      </c>
      <c r="I3872" s="229"/>
      <c r="J3872" s="229"/>
      <c r="K3872" s="218"/>
      <c r="L3872" s="229"/>
    </row>
    <row r="3873" spans="1:12" x14ac:dyDescent="0.25">
      <c r="A3873" s="217">
        <f>+Tabla1[[#This Row],[Fecha]]</f>
        <v>45107</v>
      </c>
      <c r="B3873" s="37" t="s">
        <v>282</v>
      </c>
      <c r="C3873" s="69" t="s">
        <v>224</v>
      </c>
      <c r="D3873" s="219">
        <v>45107</v>
      </c>
      <c r="E3873" s="220" t="s">
        <v>76</v>
      </c>
      <c r="F3873" s="218" t="s">
        <v>2277</v>
      </c>
      <c r="G3873" s="218"/>
      <c r="H3873" s="225">
        <v>26000</v>
      </c>
      <c r="I3873" s="229"/>
      <c r="J3873" s="229"/>
      <c r="K3873" s="218"/>
      <c r="L3873" s="229"/>
    </row>
    <row r="3874" spans="1:12" x14ac:dyDescent="0.25">
      <c r="A3874" s="217">
        <f>+Tabla1[[#This Row],[Fecha]]</f>
        <v>45107</v>
      </c>
      <c r="B3874" s="37" t="s">
        <v>282</v>
      </c>
      <c r="C3874" s="69" t="s">
        <v>224</v>
      </c>
      <c r="D3874" s="219">
        <v>45107</v>
      </c>
      <c r="E3874" s="220" t="s">
        <v>76</v>
      </c>
      <c r="F3874" s="218" t="s">
        <v>2279</v>
      </c>
      <c r="G3874" s="218"/>
      <c r="H3874" s="225">
        <v>26000</v>
      </c>
      <c r="I3874" s="229"/>
      <c r="J3874" s="229"/>
      <c r="K3874" s="218"/>
      <c r="L3874" s="229"/>
    </row>
    <row r="3875" spans="1:12" x14ac:dyDescent="0.25">
      <c r="A3875" s="217">
        <f>+Tabla1[[#This Row],[Fecha]]</f>
        <v>45082</v>
      </c>
      <c r="B3875" s="37" t="s">
        <v>282</v>
      </c>
      <c r="C3875" s="69" t="s">
        <v>224</v>
      </c>
      <c r="D3875" s="219">
        <v>45082</v>
      </c>
      <c r="E3875" s="220" t="s">
        <v>76</v>
      </c>
      <c r="F3875" s="218" t="s">
        <v>2281</v>
      </c>
      <c r="G3875" s="218"/>
      <c r="H3875" s="225">
        <v>26113</v>
      </c>
      <c r="I3875" s="229"/>
      <c r="J3875" s="229"/>
      <c r="K3875" s="218"/>
      <c r="L3875" s="229"/>
    </row>
    <row r="3876" spans="1:12" x14ac:dyDescent="0.25">
      <c r="A3876" s="217">
        <f>+Tabla1[[#This Row],[Fecha]]</f>
        <v>45099</v>
      </c>
      <c r="B3876" s="37" t="s">
        <v>282</v>
      </c>
      <c r="C3876" s="69" t="s">
        <v>224</v>
      </c>
      <c r="D3876" s="219">
        <v>45099</v>
      </c>
      <c r="E3876" s="220" t="s">
        <v>76</v>
      </c>
      <c r="F3876" s="218" t="s">
        <v>2306</v>
      </c>
      <c r="G3876" s="218"/>
      <c r="H3876" s="225">
        <v>156000</v>
      </c>
      <c r="I3876" s="229"/>
      <c r="J3876" s="229"/>
      <c r="K3876" s="218"/>
      <c r="L3876" s="229"/>
    </row>
    <row r="3877" spans="1:12" x14ac:dyDescent="0.25">
      <c r="A3877" s="217">
        <f>+Tabla1[[#This Row],[Fecha]]</f>
        <v>45086</v>
      </c>
      <c r="B3877" s="37" t="s">
        <v>282</v>
      </c>
      <c r="C3877" s="69" t="s">
        <v>224</v>
      </c>
      <c r="D3877" s="219">
        <v>45086</v>
      </c>
      <c r="E3877" s="220" t="s">
        <v>76</v>
      </c>
      <c r="F3877" s="218" t="s">
        <v>197</v>
      </c>
      <c r="G3877" s="218"/>
      <c r="H3877" s="225">
        <v>26000</v>
      </c>
      <c r="I3877" s="229"/>
      <c r="J3877" s="229"/>
      <c r="K3877" s="218"/>
      <c r="L3877" s="229"/>
    </row>
    <row r="3878" spans="1:12" x14ac:dyDescent="0.25">
      <c r="A3878" s="217">
        <f>+Tabla1[[#This Row],[Fecha]]</f>
        <v>45097</v>
      </c>
      <c r="B3878" s="37" t="s">
        <v>282</v>
      </c>
      <c r="C3878" s="69" t="s">
        <v>224</v>
      </c>
      <c r="D3878" s="219">
        <v>45097</v>
      </c>
      <c r="E3878" s="220" t="s">
        <v>76</v>
      </c>
      <c r="F3878" s="218" t="s">
        <v>2285</v>
      </c>
      <c r="G3878" s="218"/>
      <c r="H3878" s="225">
        <v>26080</v>
      </c>
      <c r="I3878" s="229"/>
      <c r="J3878" s="229"/>
      <c r="K3878" s="218"/>
      <c r="L3878" s="229"/>
    </row>
    <row r="3879" spans="1:12" x14ac:dyDescent="0.25">
      <c r="A3879" s="217">
        <f>+Tabla1[[#This Row],[Fecha]]</f>
        <v>45082</v>
      </c>
      <c r="B3879" s="37" t="s">
        <v>282</v>
      </c>
      <c r="C3879" s="69" t="s">
        <v>224</v>
      </c>
      <c r="D3879" s="219">
        <v>45082</v>
      </c>
      <c r="E3879" s="220" t="s">
        <v>76</v>
      </c>
      <c r="F3879" s="218" t="s">
        <v>2286</v>
      </c>
      <c r="G3879" s="218"/>
      <c r="H3879" s="225">
        <v>312000</v>
      </c>
      <c r="I3879" s="229"/>
      <c r="J3879" s="229"/>
      <c r="K3879" s="218"/>
      <c r="L3879" s="229"/>
    </row>
    <row r="3880" spans="1:12" x14ac:dyDescent="0.25">
      <c r="A3880" s="217">
        <f>+Tabla1[[#This Row],[Fecha]]</f>
        <v>45107</v>
      </c>
      <c r="B3880" s="37" t="s">
        <v>282</v>
      </c>
      <c r="C3880" s="69" t="s">
        <v>224</v>
      </c>
      <c r="D3880" s="219">
        <v>45107</v>
      </c>
      <c r="E3880" s="220" t="s">
        <v>76</v>
      </c>
      <c r="F3880" s="218" t="s">
        <v>2287</v>
      </c>
      <c r="G3880" s="218"/>
      <c r="H3880" s="225">
        <v>26000</v>
      </c>
      <c r="I3880" s="229"/>
      <c r="J3880" s="229"/>
      <c r="K3880" s="218"/>
      <c r="L3880" s="229"/>
    </row>
    <row r="3881" spans="1:12" x14ac:dyDescent="0.25">
      <c r="A3881" s="217">
        <f>+Tabla1[[#This Row],[Fecha]]</f>
        <v>45104</v>
      </c>
      <c r="B3881" s="37" t="s">
        <v>282</v>
      </c>
      <c r="C3881" s="69" t="s">
        <v>224</v>
      </c>
      <c r="D3881" s="219">
        <v>45104</v>
      </c>
      <c r="E3881" s="220" t="s">
        <v>76</v>
      </c>
      <c r="F3881" s="218" t="s">
        <v>2337</v>
      </c>
      <c r="G3881" s="218"/>
      <c r="H3881" s="225">
        <v>26000</v>
      </c>
      <c r="I3881" s="229"/>
      <c r="J3881" s="229"/>
      <c r="K3881" s="218"/>
      <c r="L3881" s="229"/>
    </row>
    <row r="3882" spans="1:12" x14ac:dyDescent="0.25">
      <c r="A3882" s="217">
        <f>+Tabla1[[#This Row],[Fecha]]</f>
        <v>45078</v>
      </c>
      <c r="B3882" s="37" t="s">
        <v>282</v>
      </c>
      <c r="C3882" s="69" t="s">
        <v>224</v>
      </c>
      <c r="D3882" s="219">
        <v>45078</v>
      </c>
      <c r="E3882" s="220" t="s">
        <v>76</v>
      </c>
      <c r="F3882" s="218" t="s">
        <v>2338</v>
      </c>
      <c r="G3882" s="218"/>
      <c r="H3882" s="225">
        <v>26000</v>
      </c>
      <c r="I3882" s="229"/>
      <c r="J3882" s="229"/>
      <c r="K3882" s="218"/>
      <c r="L3882" s="229"/>
    </row>
    <row r="3883" spans="1:12" x14ac:dyDescent="0.25">
      <c r="A3883" s="217">
        <f>+Tabla1[[#This Row],[Fecha]]</f>
        <v>45078</v>
      </c>
      <c r="B3883" s="37" t="s">
        <v>282</v>
      </c>
      <c r="C3883" s="69" t="s">
        <v>224</v>
      </c>
      <c r="D3883" s="219">
        <v>45078</v>
      </c>
      <c r="E3883" s="220" t="s">
        <v>76</v>
      </c>
      <c r="F3883" s="218" t="s">
        <v>2275</v>
      </c>
      <c r="G3883" s="218"/>
      <c r="H3883" s="225">
        <v>23102</v>
      </c>
      <c r="I3883" s="229"/>
      <c r="J3883" s="229"/>
      <c r="K3883" s="218"/>
      <c r="L3883" s="229"/>
    </row>
    <row r="3884" spans="1:12" x14ac:dyDescent="0.25">
      <c r="A3884" s="217">
        <f>+Tabla1[[#This Row],[Fecha]]</f>
        <v>45082</v>
      </c>
      <c r="B3884" s="37" t="s">
        <v>282</v>
      </c>
      <c r="C3884" s="69" t="s">
        <v>224</v>
      </c>
      <c r="D3884" s="219">
        <v>45082</v>
      </c>
      <c r="E3884" s="220" t="s">
        <v>76</v>
      </c>
      <c r="F3884" s="218" t="s">
        <v>2339</v>
      </c>
      <c r="G3884" s="218"/>
      <c r="H3884" s="225">
        <v>26000</v>
      </c>
      <c r="I3884" s="229"/>
      <c r="J3884" s="229"/>
      <c r="K3884" s="218"/>
      <c r="L3884" s="229"/>
    </row>
    <row r="3885" spans="1:12" x14ac:dyDescent="0.25">
      <c r="A3885" s="217">
        <f>+Tabla1[[#This Row],[Fecha]]</f>
        <v>45090</v>
      </c>
      <c r="B3885" s="37" t="s">
        <v>282</v>
      </c>
      <c r="C3885" s="69" t="s">
        <v>224</v>
      </c>
      <c r="D3885" s="219">
        <v>45090</v>
      </c>
      <c r="E3885" s="220" t="s">
        <v>76</v>
      </c>
      <c r="F3885" s="218" t="s">
        <v>2288</v>
      </c>
      <c r="G3885" s="218"/>
      <c r="H3885" s="225">
        <v>26000</v>
      </c>
      <c r="I3885" s="229"/>
      <c r="J3885" s="229"/>
      <c r="K3885" s="218"/>
      <c r="L3885" s="229"/>
    </row>
    <row r="3886" spans="1:12" x14ac:dyDescent="0.25">
      <c r="A3886" s="217">
        <f>+Tabla1[[#This Row],[Fecha]]</f>
        <v>45092</v>
      </c>
      <c r="B3886" s="37" t="s">
        <v>282</v>
      </c>
      <c r="C3886" s="69" t="s">
        <v>224</v>
      </c>
      <c r="D3886" s="219">
        <v>45092</v>
      </c>
      <c r="E3886" s="220" t="s">
        <v>76</v>
      </c>
      <c r="F3886" s="218" t="s">
        <v>2329</v>
      </c>
      <c r="G3886" s="218"/>
      <c r="H3886" s="225">
        <v>26000</v>
      </c>
      <c r="I3886" s="229"/>
      <c r="J3886" s="229"/>
      <c r="K3886" s="218"/>
      <c r="L3886" s="229"/>
    </row>
    <row r="3887" spans="1:12" x14ac:dyDescent="0.25">
      <c r="A3887" s="217">
        <f>+Tabla1[[#This Row],[Fecha]]</f>
        <v>45104</v>
      </c>
      <c r="B3887" s="37" t="s">
        <v>282</v>
      </c>
      <c r="C3887" s="69" t="s">
        <v>224</v>
      </c>
      <c r="D3887" s="219">
        <v>45104</v>
      </c>
      <c r="E3887" s="220" t="s">
        <v>76</v>
      </c>
      <c r="F3887" s="218" t="s">
        <v>2313</v>
      </c>
      <c r="G3887" s="218"/>
      <c r="H3887" s="225">
        <v>26000</v>
      </c>
      <c r="I3887" s="229"/>
      <c r="J3887" s="229"/>
      <c r="K3887" s="218"/>
      <c r="L3887" s="229"/>
    </row>
    <row r="3888" spans="1:12" x14ac:dyDescent="0.25">
      <c r="A3888" s="217">
        <f>+Tabla1[[#This Row],[Fecha]]</f>
        <v>45104</v>
      </c>
      <c r="B3888" s="37" t="s">
        <v>282</v>
      </c>
      <c r="C3888" s="69" t="s">
        <v>224</v>
      </c>
      <c r="D3888" s="219">
        <v>45104</v>
      </c>
      <c r="E3888" s="220" t="s">
        <v>76</v>
      </c>
      <c r="F3888" s="218" t="s">
        <v>2336</v>
      </c>
      <c r="G3888" s="218"/>
      <c r="H3888" s="225">
        <v>40000</v>
      </c>
      <c r="I3888" s="229"/>
      <c r="J3888" s="229"/>
      <c r="K3888" s="218"/>
      <c r="L3888" s="229"/>
    </row>
    <row r="3889" spans="1:12" x14ac:dyDescent="0.25">
      <c r="A3889" s="217">
        <f>+Tabla1[[#This Row],[Fecha]]</f>
        <v>45086</v>
      </c>
      <c r="B3889" s="37" t="s">
        <v>282</v>
      </c>
      <c r="C3889" s="69" t="s">
        <v>224</v>
      </c>
      <c r="D3889" s="219">
        <v>45086</v>
      </c>
      <c r="E3889" s="220" t="s">
        <v>76</v>
      </c>
      <c r="F3889" s="218" t="s">
        <v>2340</v>
      </c>
      <c r="G3889" s="218"/>
      <c r="H3889" s="225">
        <v>52000</v>
      </c>
      <c r="I3889" s="229"/>
      <c r="J3889" s="229"/>
      <c r="K3889" s="218"/>
      <c r="L3889" s="229"/>
    </row>
    <row r="3890" spans="1:12" x14ac:dyDescent="0.25">
      <c r="A3890" s="217">
        <f>+Tabla1[[#This Row],[Fecha]]</f>
        <v>45097</v>
      </c>
      <c r="B3890" s="37" t="s">
        <v>282</v>
      </c>
      <c r="C3890" s="69" t="s">
        <v>224</v>
      </c>
      <c r="D3890" s="219">
        <v>45097</v>
      </c>
      <c r="E3890" s="220" t="s">
        <v>76</v>
      </c>
      <c r="F3890" s="218" t="s">
        <v>2341</v>
      </c>
      <c r="G3890" s="218"/>
      <c r="H3890" s="225">
        <v>104000</v>
      </c>
      <c r="I3890" s="229"/>
      <c r="J3890" s="229"/>
      <c r="K3890" s="218"/>
      <c r="L3890" s="229"/>
    </row>
    <row r="3891" spans="1:12" x14ac:dyDescent="0.25">
      <c r="A3891" s="217">
        <f>+Tabla1[[#This Row],[Fecha]]</f>
        <v>45083</v>
      </c>
      <c r="B3891" s="37" t="s">
        <v>282</v>
      </c>
      <c r="C3891" s="69" t="s">
        <v>224</v>
      </c>
      <c r="D3891" s="219">
        <v>45083</v>
      </c>
      <c r="E3891" s="220" t="s">
        <v>76</v>
      </c>
      <c r="F3891" s="218" t="s">
        <v>2342</v>
      </c>
      <c r="G3891" s="218"/>
      <c r="H3891" s="225">
        <v>9600</v>
      </c>
      <c r="I3891" s="229"/>
      <c r="J3891" s="229"/>
      <c r="K3891" s="218"/>
      <c r="L3891" s="229"/>
    </row>
    <row r="3892" spans="1:12" x14ac:dyDescent="0.25">
      <c r="A3892" s="217">
        <f>+Tabla1[[#This Row],[Fecha]]</f>
        <v>45099</v>
      </c>
      <c r="B3892" s="37" t="s">
        <v>282</v>
      </c>
      <c r="C3892" s="69" t="s">
        <v>224</v>
      </c>
      <c r="D3892" s="219">
        <v>45099</v>
      </c>
      <c r="E3892" s="220" t="s">
        <v>129</v>
      </c>
      <c r="F3892" s="218" t="s">
        <v>2343</v>
      </c>
      <c r="G3892" s="218"/>
      <c r="H3892" s="225">
        <v>26000</v>
      </c>
      <c r="I3892" s="229"/>
      <c r="J3892" s="229"/>
      <c r="K3892" s="218"/>
      <c r="L3892" s="229"/>
    </row>
    <row r="3893" spans="1:12" x14ac:dyDescent="0.25">
      <c r="A3893" s="217">
        <f>+Tabla1[[#This Row],[Fecha]]</f>
        <v>45082</v>
      </c>
      <c r="B3893" s="37" t="s">
        <v>282</v>
      </c>
      <c r="C3893" s="69" t="s">
        <v>224</v>
      </c>
      <c r="D3893" s="219">
        <v>45082</v>
      </c>
      <c r="E3893" s="220" t="s">
        <v>76</v>
      </c>
      <c r="F3893" s="218" t="s">
        <v>2344</v>
      </c>
      <c r="G3893" s="218"/>
      <c r="H3893" s="225">
        <v>26000</v>
      </c>
      <c r="I3893" s="229"/>
      <c r="J3893" s="229"/>
      <c r="K3893" s="218"/>
      <c r="L3893" s="229"/>
    </row>
    <row r="3894" spans="1:12" x14ac:dyDescent="0.25">
      <c r="A3894" s="290">
        <f>+Tabla1[[#This Row],[Fecha]]</f>
        <v>45083</v>
      </c>
      <c r="B3894" s="291" t="s">
        <v>282</v>
      </c>
      <c r="C3894" s="290" t="s">
        <v>224</v>
      </c>
      <c r="D3894" s="292">
        <v>45083</v>
      </c>
      <c r="E3894" s="293" t="s">
        <v>76</v>
      </c>
      <c r="F3894" s="291" t="s">
        <v>2345</v>
      </c>
      <c r="G3894" s="291"/>
      <c r="H3894" s="295">
        <v>36000</v>
      </c>
      <c r="I3894" s="294"/>
      <c r="J3894" s="294"/>
      <c r="K3894" s="291"/>
      <c r="L3894" s="294"/>
    </row>
    <row r="3895" spans="1:12" x14ac:dyDescent="0.25">
      <c r="A3895" s="217">
        <f>+Tabla1[[#This Row],[Fecha]]</f>
        <v>45138</v>
      </c>
      <c r="B3895" s="37" t="s">
        <v>282</v>
      </c>
      <c r="C3895" s="69" t="s">
        <v>224</v>
      </c>
      <c r="D3895" s="219">
        <v>45138</v>
      </c>
      <c r="E3895" s="220" t="s">
        <v>76</v>
      </c>
      <c r="F3895" s="218" t="s">
        <v>2346</v>
      </c>
      <c r="G3895" s="218"/>
      <c r="H3895" s="225">
        <v>26000</v>
      </c>
      <c r="I3895" s="229"/>
      <c r="J3895" s="229"/>
      <c r="K3895" s="218"/>
      <c r="L3895" s="229"/>
    </row>
    <row r="3896" spans="1:12" x14ac:dyDescent="0.25">
      <c r="A3896" s="217">
        <f>+Tabla1[[#This Row],[Fecha]]</f>
        <v>45127</v>
      </c>
      <c r="B3896" s="37" t="s">
        <v>282</v>
      </c>
      <c r="C3896" s="69" t="s">
        <v>224</v>
      </c>
      <c r="D3896" s="219">
        <v>45127</v>
      </c>
      <c r="E3896" s="220" t="s">
        <v>76</v>
      </c>
      <c r="F3896" s="218" t="s">
        <v>2347</v>
      </c>
      <c r="G3896" s="218"/>
      <c r="H3896" s="225">
        <v>26000</v>
      </c>
      <c r="I3896" s="229"/>
      <c r="J3896" s="229"/>
      <c r="K3896" s="218"/>
      <c r="L3896" s="229"/>
    </row>
    <row r="3897" spans="1:12" x14ac:dyDescent="0.25">
      <c r="A3897" s="217">
        <f>+Tabla1[[#This Row],[Fecha]]</f>
        <v>45117</v>
      </c>
      <c r="B3897" s="37" t="s">
        <v>282</v>
      </c>
      <c r="C3897" s="69" t="s">
        <v>224</v>
      </c>
      <c r="D3897" s="219">
        <v>45117</v>
      </c>
      <c r="E3897" s="220" t="s">
        <v>76</v>
      </c>
      <c r="F3897" s="218" t="s">
        <v>2280</v>
      </c>
      <c r="G3897" s="218"/>
      <c r="H3897" s="225">
        <v>26000</v>
      </c>
      <c r="I3897" s="229"/>
      <c r="J3897" s="229"/>
      <c r="K3897" s="218"/>
      <c r="L3897" s="229"/>
    </row>
    <row r="3898" spans="1:12" x14ac:dyDescent="0.25">
      <c r="A3898" s="217">
        <f>+Tabla1[[#This Row],[Fecha]]</f>
        <v>45127</v>
      </c>
      <c r="B3898" s="37" t="s">
        <v>282</v>
      </c>
      <c r="C3898" s="69" t="s">
        <v>224</v>
      </c>
      <c r="D3898" s="219">
        <v>45127</v>
      </c>
      <c r="E3898" s="220" t="s">
        <v>76</v>
      </c>
      <c r="F3898" s="218" t="s">
        <v>2347</v>
      </c>
      <c r="G3898" s="218"/>
      <c r="H3898" s="225">
        <v>26000</v>
      </c>
      <c r="I3898" s="229"/>
      <c r="J3898" s="229"/>
      <c r="K3898" s="218"/>
      <c r="L3898" s="229"/>
    </row>
    <row r="3899" spans="1:12" x14ac:dyDescent="0.25">
      <c r="A3899" s="217">
        <f>+Tabla1[[#This Row],[Fecha]]</f>
        <v>45110</v>
      </c>
      <c r="B3899" s="37" t="s">
        <v>282</v>
      </c>
      <c r="C3899" s="69" t="s">
        <v>224</v>
      </c>
      <c r="D3899" s="219">
        <v>45110</v>
      </c>
      <c r="E3899" s="220" t="s">
        <v>76</v>
      </c>
      <c r="F3899" s="218" t="s">
        <v>2299</v>
      </c>
      <c r="G3899" s="218"/>
      <c r="H3899" s="225">
        <v>26000</v>
      </c>
      <c r="I3899" s="229"/>
      <c r="J3899" s="229"/>
      <c r="K3899" s="218"/>
      <c r="L3899" s="229"/>
    </row>
    <row r="3900" spans="1:12" x14ac:dyDescent="0.25">
      <c r="A3900" s="217">
        <f>+Tabla1[[#This Row],[Fecha]]</f>
        <v>45110</v>
      </c>
      <c r="B3900" s="37" t="s">
        <v>282</v>
      </c>
      <c r="C3900" s="69" t="s">
        <v>224</v>
      </c>
      <c r="D3900" s="219">
        <v>45110</v>
      </c>
      <c r="E3900" s="220" t="s">
        <v>76</v>
      </c>
      <c r="F3900" s="218" t="s">
        <v>2300</v>
      </c>
      <c r="G3900" s="218"/>
      <c r="H3900" s="225">
        <v>26025</v>
      </c>
      <c r="I3900" s="229"/>
      <c r="J3900" s="229"/>
      <c r="K3900" s="218"/>
      <c r="L3900" s="229"/>
    </row>
    <row r="3901" spans="1:12" x14ac:dyDescent="0.25">
      <c r="A3901" s="217">
        <f>+Tabla1[[#This Row],[Fecha]]</f>
        <v>45110</v>
      </c>
      <c r="B3901" s="37" t="s">
        <v>282</v>
      </c>
      <c r="C3901" s="69" t="s">
        <v>224</v>
      </c>
      <c r="D3901" s="219">
        <v>45110</v>
      </c>
      <c r="E3901" s="220" t="s">
        <v>76</v>
      </c>
      <c r="F3901" s="218" t="s">
        <v>2259</v>
      </c>
      <c r="G3901" s="218"/>
      <c r="H3901" s="225">
        <v>26109</v>
      </c>
      <c r="I3901" s="229"/>
      <c r="J3901" s="229"/>
      <c r="K3901" s="218"/>
      <c r="L3901" s="229"/>
    </row>
    <row r="3902" spans="1:12" x14ac:dyDescent="0.25">
      <c r="A3902" s="217">
        <f>+Tabla1[[#This Row],[Fecha]]</f>
        <v>45110</v>
      </c>
      <c r="B3902" s="37" t="s">
        <v>282</v>
      </c>
      <c r="C3902" s="69" t="s">
        <v>224</v>
      </c>
      <c r="D3902" s="219">
        <v>45110</v>
      </c>
      <c r="E3902" s="220" t="s">
        <v>76</v>
      </c>
      <c r="F3902" s="218" t="s">
        <v>2321</v>
      </c>
      <c r="G3902" s="218"/>
      <c r="H3902" s="225">
        <v>26000</v>
      </c>
      <c r="I3902" s="229"/>
      <c r="J3902" s="229"/>
      <c r="K3902" s="218"/>
      <c r="L3902" s="229"/>
    </row>
    <row r="3903" spans="1:12" x14ac:dyDescent="0.25">
      <c r="A3903" s="217">
        <f>+Tabla1[[#This Row],[Fecha]]</f>
        <v>45110</v>
      </c>
      <c r="B3903" s="37" t="s">
        <v>282</v>
      </c>
      <c r="C3903" s="69" t="s">
        <v>224</v>
      </c>
      <c r="D3903" s="219">
        <v>45110</v>
      </c>
      <c r="E3903" s="220" t="s">
        <v>76</v>
      </c>
      <c r="F3903" s="218" t="s">
        <v>2262</v>
      </c>
      <c r="G3903" s="218"/>
      <c r="H3903" s="225">
        <v>26000</v>
      </c>
      <c r="I3903" s="229"/>
      <c r="J3903" s="229"/>
      <c r="K3903" s="218"/>
      <c r="L3903" s="229"/>
    </row>
    <row r="3904" spans="1:12" x14ac:dyDescent="0.25">
      <c r="A3904" s="217">
        <f>+Tabla1[[#This Row],[Fecha]]</f>
        <v>45111</v>
      </c>
      <c r="B3904" s="37" t="s">
        <v>282</v>
      </c>
      <c r="C3904" s="69" t="s">
        <v>224</v>
      </c>
      <c r="D3904" s="219">
        <v>45111</v>
      </c>
      <c r="E3904" s="220" t="s">
        <v>76</v>
      </c>
      <c r="F3904" s="218" t="s">
        <v>2302</v>
      </c>
      <c r="G3904" s="218"/>
      <c r="H3904" s="225">
        <v>130000</v>
      </c>
      <c r="I3904" s="229"/>
      <c r="J3904" s="229"/>
      <c r="K3904" s="218"/>
      <c r="L3904" s="229"/>
    </row>
    <row r="3905" spans="1:12" x14ac:dyDescent="0.25">
      <c r="A3905" s="217">
        <f>+Tabla1[[#This Row],[Fecha]]</f>
        <v>45111</v>
      </c>
      <c r="B3905" s="37" t="s">
        <v>282</v>
      </c>
      <c r="C3905" s="69" t="s">
        <v>224</v>
      </c>
      <c r="D3905" s="219">
        <v>45111</v>
      </c>
      <c r="E3905" s="220" t="s">
        <v>239</v>
      </c>
      <c r="F3905" s="218" t="s">
        <v>2348</v>
      </c>
      <c r="G3905" s="218"/>
      <c r="H3905" s="225">
        <v>26000</v>
      </c>
      <c r="I3905" s="229"/>
      <c r="J3905" s="229"/>
      <c r="K3905" s="218"/>
      <c r="L3905" s="229"/>
    </row>
    <row r="3906" spans="1:12" x14ac:dyDescent="0.25">
      <c r="A3906" s="217">
        <f>+Tabla1[[#This Row],[Fecha]]</f>
        <v>45112</v>
      </c>
      <c r="B3906" s="37" t="s">
        <v>282</v>
      </c>
      <c r="C3906" s="69" t="s">
        <v>224</v>
      </c>
      <c r="D3906" s="219">
        <v>45112</v>
      </c>
      <c r="E3906" s="220" t="s">
        <v>76</v>
      </c>
      <c r="F3906" s="218" t="s">
        <v>2266</v>
      </c>
      <c r="G3906" s="218"/>
      <c r="H3906" s="225">
        <v>30000</v>
      </c>
      <c r="I3906" s="229"/>
      <c r="J3906" s="229"/>
      <c r="K3906" s="218"/>
      <c r="L3906" s="229"/>
    </row>
    <row r="3907" spans="1:12" x14ac:dyDescent="0.25">
      <c r="A3907" s="217">
        <f>+Tabla1[[#This Row],[Fecha]]</f>
        <v>45113</v>
      </c>
      <c r="B3907" s="37" t="s">
        <v>282</v>
      </c>
      <c r="C3907" s="69" t="s">
        <v>224</v>
      </c>
      <c r="D3907" s="219">
        <v>45113</v>
      </c>
      <c r="E3907" s="220" t="s">
        <v>76</v>
      </c>
      <c r="F3907" s="218" t="s">
        <v>2264</v>
      </c>
      <c r="G3907" s="218"/>
      <c r="H3907" s="225">
        <v>156000</v>
      </c>
      <c r="I3907" s="229"/>
      <c r="J3907" s="229"/>
      <c r="K3907" s="218"/>
      <c r="L3907" s="229"/>
    </row>
    <row r="3908" spans="1:12" x14ac:dyDescent="0.25">
      <c r="A3908" s="217">
        <f>+Tabla1[[#This Row],[Fecha]]</f>
        <v>45114</v>
      </c>
      <c r="B3908" s="37" t="s">
        <v>282</v>
      </c>
      <c r="C3908" s="69" t="s">
        <v>224</v>
      </c>
      <c r="D3908" s="219">
        <v>45114</v>
      </c>
      <c r="E3908" s="220" t="s">
        <v>76</v>
      </c>
      <c r="F3908" s="218" t="s">
        <v>2271</v>
      </c>
      <c r="G3908" s="218"/>
      <c r="H3908" s="225">
        <v>26000</v>
      </c>
      <c r="I3908" s="229"/>
      <c r="J3908" s="229"/>
      <c r="K3908" s="218"/>
      <c r="L3908" s="229"/>
    </row>
    <row r="3909" spans="1:12" x14ac:dyDescent="0.25">
      <c r="A3909" s="217">
        <f>+Tabla1[[#This Row],[Fecha]]</f>
        <v>45117</v>
      </c>
      <c r="B3909" s="37" t="s">
        <v>282</v>
      </c>
      <c r="C3909" s="69" t="s">
        <v>224</v>
      </c>
      <c r="D3909" s="219">
        <v>45117</v>
      </c>
      <c r="E3909" s="220" t="s">
        <v>76</v>
      </c>
      <c r="F3909" s="218" t="s">
        <v>2301</v>
      </c>
      <c r="G3909" s="218"/>
      <c r="H3909" s="225">
        <v>78000</v>
      </c>
      <c r="I3909" s="229"/>
      <c r="J3909" s="229"/>
      <c r="K3909" s="218"/>
      <c r="L3909" s="229"/>
    </row>
    <row r="3910" spans="1:12" x14ac:dyDescent="0.25">
      <c r="A3910" s="217">
        <f>+Tabla1[[#This Row],[Fecha]]</f>
        <v>45117</v>
      </c>
      <c r="B3910" s="37" t="s">
        <v>282</v>
      </c>
      <c r="C3910" s="69" t="s">
        <v>224</v>
      </c>
      <c r="D3910" s="219">
        <v>45117</v>
      </c>
      <c r="E3910" s="220" t="s">
        <v>76</v>
      </c>
      <c r="F3910" s="218" t="s">
        <v>2309</v>
      </c>
      <c r="G3910" s="218"/>
      <c r="H3910" s="225">
        <v>26000</v>
      </c>
      <c r="I3910" s="229"/>
      <c r="J3910" s="229"/>
      <c r="K3910" s="218"/>
      <c r="L3910" s="229"/>
    </row>
    <row r="3911" spans="1:12" x14ac:dyDescent="0.25">
      <c r="A3911" s="217">
        <f>+Tabla1[[#This Row],[Fecha]]</f>
        <v>45119</v>
      </c>
      <c r="B3911" s="37" t="s">
        <v>282</v>
      </c>
      <c r="C3911" s="69" t="s">
        <v>224</v>
      </c>
      <c r="D3911" s="219">
        <v>45119</v>
      </c>
      <c r="E3911" s="220" t="s">
        <v>76</v>
      </c>
      <c r="F3911" s="218" t="s">
        <v>2349</v>
      </c>
      <c r="G3911" s="218"/>
      <c r="H3911" s="225">
        <v>12000</v>
      </c>
      <c r="I3911" s="229"/>
      <c r="J3911" s="229"/>
      <c r="K3911" s="218"/>
      <c r="L3911" s="229"/>
    </row>
    <row r="3912" spans="1:12" x14ac:dyDescent="0.25">
      <c r="A3912" s="217">
        <f>+Tabla1[[#This Row],[Fecha]]</f>
        <v>45124</v>
      </c>
      <c r="B3912" s="37" t="s">
        <v>282</v>
      </c>
      <c r="C3912" s="69" t="s">
        <v>224</v>
      </c>
      <c r="D3912" s="219">
        <v>45124</v>
      </c>
      <c r="E3912" s="220" t="s">
        <v>76</v>
      </c>
      <c r="F3912" s="218" t="s">
        <v>2271</v>
      </c>
      <c r="G3912" s="218"/>
      <c r="H3912" s="225">
        <v>26000</v>
      </c>
      <c r="I3912" s="229"/>
      <c r="J3912" s="229"/>
      <c r="K3912" s="218"/>
      <c r="L3912" s="229"/>
    </row>
    <row r="3913" spans="1:12" x14ac:dyDescent="0.25">
      <c r="A3913" s="217">
        <f>+Tabla1[[#This Row],[Fecha]]</f>
        <v>45125</v>
      </c>
      <c r="B3913" s="37" t="s">
        <v>282</v>
      </c>
      <c r="C3913" s="69" t="s">
        <v>224</v>
      </c>
      <c r="D3913" s="219">
        <v>45125</v>
      </c>
      <c r="E3913" s="220" t="s">
        <v>76</v>
      </c>
      <c r="F3913" s="218" t="s">
        <v>2303</v>
      </c>
      <c r="G3913" s="218"/>
      <c r="H3913" s="225">
        <v>26000</v>
      </c>
      <c r="I3913" s="229"/>
      <c r="J3913" s="229"/>
      <c r="K3913" s="218"/>
      <c r="L3913" s="229"/>
    </row>
    <row r="3914" spans="1:12" x14ac:dyDescent="0.25">
      <c r="A3914" s="217">
        <f>+Tabla1[[#This Row],[Fecha]]</f>
        <v>45126</v>
      </c>
      <c r="B3914" s="37" t="s">
        <v>282</v>
      </c>
      <c r="C3914" s="69" t="s">
        <v>224</v>
      </c>
      <c r="D3914" s="219">
        <v>45126</v>
      </c>
      <c r="E3914" s="220" t="s">
        <v>76</v>
      </c>
      <c r="F3914" s="218" t="s">
        <v>2292</v>
      </c>
      <c r="G3914" s="218"/>
      <c r="H3914" s="225">
        <v>26100</v>
      </c>
      <c r="I3914" s="229"/>
      <c r="J3914" s="229"/>
      <c r="K3914" s="218"/>
      <c r="L3914" s="229"/>
    </row>
    <row r="3915" spans="1:12" x14ac:dyDescent="0.25">
      <c r="A3915" s="217">
        <f>+Tabla1[[#This Row],[Fecha]]</f>
        <v>45131</v>
      </c>
      <c r="B3915" s="37" t="s">
        <v>282</v>
      </c>
      <c r="C3915" s="69" t="s">
        <v>224</v>
      </c>
      <c r="D3915" s="219">
        <v>45131</v>
      </c>
      <c r="E3915" s="220" t="s">
        <v>76</v>
      </c>
      <c r="F3915" s="218" t="s">
        <v>2350</v>
      </c>
      <c r="G3915" s="218"/>
      <c r="H3915" s="225">
        <v>52000</v>
      </c>
      <c r="I3915" s="229"/>
      <c r="J3915" s="229"/>
      <c r="K3915" s="218"/>
      <c r="L3915" s="229"/>
    </row>
    <row r="3916" spans="1:12" x14ac:dyDescent="0.25">
      <c r="A3916" s="217">
        <f>+Tabla1[[#This Row],[Fecha]]</f>
        <v>45131</v>
      </c>
      <c r="B3916" s="37" t="s">
        <v>282</v>
      </c>
      <c r="C3916" s="69" t="s">
        <v>224</v>
      </c>
      <c r="D3916" s="219">
        <v>45131</v>
      </c>
      <c r="E3916" s="220" t="s">
        <v>76</v>
      </c>
      <c r="F3916" s="218" t="s">
        <v>2351</v>
      </c>
      <c r="G3916" s="218"/>
      <c r="H3916" s="225">
        <v>26000</v>
      </c>
      <c r="I3916" s="229"/>
      <c r="J3916" s="229"/>
      <c r="K3916" s="218"/>
      <c r="L3916" s="229"/>
    </row>
    <row r="3917" spans="1:12" x14ac:dyDescent="0.25">
      <c r="A3917" s="217">
        <f>+Tabla1[[#This Row],[Fecha]]</f>
        <v>45131</v>
      </c>
      <c r="B3917" s="37" t="s">
        <v>282</v>
      </c>
      <c r="C3917" s="69" t="s">
        <v>224</v>
      </c>
      <c r="D3917" s="219">
        <v>45131</v>
      </c>
      <c r="E3917" s="220" t="s">
        <v>76</v>
      </c>
      <c r="F3917" s="218" t="s">
        <v>2323</v>
      </c>
      <c r="G3917" s="218"/>
      <c r="H3917" s="225">
        <v>26000</v>
      </c>
      <c r="I3917" s="229"/>
      <c r="J3917" s="229"/>
      <c r="K3917" s="218"/>
      <c r="L3917" s="229"/>
    </row>
    <row r="3918" spans="1:12" x14ac:dyDescent="0.25">
      <c r="A3918" s="217">
        <f>+Tabla1[[#This Row],[Fecha]]</f>
        <v>45131</v>
      </c>
      <c r="B3918" s="37" t="s">
        <v>282</v>
      </c>
      <c r="C3918" s="69" t="s">
        <v>224</v>
      </c>
      <c r="D3918" s="219">
        <v>45131</v>
      </c>
      <c r="E3918" s="220" t="s">
        <v>76</v>
      </c>
      <c r="F3918" s="218" t="s">
        <v>2323</v>
      </c>
      <c r="G3918" s="218"/>
      <c r="H3918" s="225">
        <v>26000</v>
      </c>
      <c r="I3918" s="229"/>
      <c r="J3918" s="229"/>
      <c r="K3918" s="218"/>
      <c r="L3918" s="229"/>
    </row>
    <row r="3919" spans="1:12" x14ac:dyDescent="0.25">
      <c r="A3919" s="217">
        <f>+Tabla1[[#This Row],[Fecha]]</f>
        <v>45131</v>
      </c>
      <c r="B3919" s="37" t="s">
        <v>282</v>
      </c>
      <c r="C3919" s="69" t="s">
        <v>224</v>
      </c>
      <c r="D3919" s="219">
        <v>45131</v>
      </c>
      <c r="E3919" s="220" t="s">
        <v>76</v>
      </c>
      <c r="F3919" s="218" t="s">
        <v>2324</v>
      </c>
      <c r="G3919" s="218"/>
      <c r="H3919" s="225">
        <v>26000</v>
      </c>
      <c r="I3919" s="229"/>
      <c r="J3919" s="229"/>
      <c r="K3919" s="218"/>
      <c r="L3919" s="229"/>
    </row>
    <row r="3920" spans="1:12" x14ac:dyDescent="0.25">
      <c r="A3920" s="217">
        <f>+Tabla1[[#This Row],[Fecha]]</f>
        <v>45131</v>
      </c>
      <c r="B3920" s="37" t="s">
        <v>282</v>
      </c>
      <c r="C3920" s="69" t="s">
        <v>224</v>
      </c>
      <c r="D3920" s="219">
        <v>45131</v>
      </c>
      <c r="E3920" s="220" t="s">
        <v>76</v>
      </c>
      <c r="F3920" s="218" t="s">
        <v>2324</v>
      </c>
      <c r="G3920" s="218"/>
      <c r="H3920" s="225">
        <v>26113</v>
      </c>
      <c r="I3920" s="229"/>
      <c r="J3920" s="229"/>
      <c r="K3920" s="218"/>
      <c r="L3920" s="229"/>
    </row>
    <row r="3921" spans="1:12" x14ac:dyDescent="0.25">
      <c r="A3921" s="217">
        <f>+Tabla1[[#This Row],[Fecha]]</f>
        <v>45132</v>
      </c>
      <c r="B3921" s="37" t="s">
        <v>282</v>
      </c>
      <c r="C3921" s="69" t="s">
        <v>224</v>
      </c>
      <c r="D3921" s="219">
        <v>45132</v>
      </c>
      <c r="E3921" s="220" t="s">
        <v>76</v>
      </c>
      <c r="F3921" s="218" t="s">
        <v>2276</v>
      </c>
      <c r="G3921" s="218"/>
      <c r="H3921" s="225">
        <v>6000</v>
      </c>
      <c r="I3921" s="229"/>
      <c r="J3921" s="229"/>
      <c r="K3921" s="218"/>
      <c r="L3921" s="229"/>
    </row>
    <row r="3922" spans="1:12" x14ac:dyDescent="0.25">
      <c r="A3922" s="217">
        <f>+Tabla1[[#This Row],[Fecha]]</f>
        <v>45132</v>
      </c>
      <c r="B3922" s="37" t="s">
        <v>282</v>
      </c>
      <c r="C3922" s="69" t="s">
        <v>224</v>
      </c>
      <c r="D3922" s="219">
        <v>45132</v>
      </c>
      <c r="E3922" s="220" t="s">
        <v>76</v>
      </c>
      <c r="F3922" s="218" t="s">
        <v>2352</v>
      </c>
      <c r="G3922" s="218"/>
      <c r="H3922" s="225">
        <v>23102</v>
      </c>
      <c r="I3922" s="229"/>
      <c r="J3922" s="229"/>
      <c r="K3922" s="218"/>
      <c r="L3922" s="229"/>
    </row>
    <row r="3923" spans="1:12" x14ac:dyDescent="0.25">
      <c r="A3923" s="217">
        <f>+Tabla1[[#This Row],[Fecha]]</f>
        <v>45132</v>
      </c>
      <c r="B3923" s="37" t="s">
        <v>282</v>
      </c>
      <c r="C3923" s="69" t="s">
        <v>224</v>
      </c>
      <c r="D3923" s="219">
        <v>45132</v>
      </c>
      <c r="E3923" s="220" t="s">
        <v>76</v>
      </c>
      <c r="F3923" s="218" t="s">
        <v>2329</v>
      </c>
      <c r="G3923" s="218"/>
      <c r="H3923" s="225">
        <v>26102</v>
      </c>
      <c r="I3923" s="229"/>
      <c r="J3923" s="229"/>
      <c r="K3923" s="218"/>
      <c r="L3923" s="229"/>
    </row>
    <row r="3924" spans="1:12" x14ac:dyDescent="0.25">
      <c r="A3924" s="217">
        <f>+Tabla1[[#This Row],[Fecha]]</f>
        <v>45133</v>
      </c>
      <c r="B3924" s="37" t="s">
        <v>282</v>
      </c>
      <c r="C3924" s="69" t="s">
        <v>224</v>
      </c>
      <c r="D3924" s="219">
        <v>45133</v>
      </c>
      <c r="E3924" s="220" t="s">
        <v>76</v>
      </c>
      <c r="F3924" s="218" t="s">
        <v>2290</v>
      </c>
      <c r="G3924" s="218"/>
      <c r="H3924" s="225">
        <v>26000</v>
      </c>
      <c r="I3924" s="229"/>
      <c r="J3924" s="229"/>
      <c r="K3924" s="218"/>
      <c r="L3924" s="229"/>
    </row>
    <row r="3925" spans="1:12" x14ac:dyDescent="0.25">
      <c r="A3925" s="217">
        <f>+Tabla1[[#This Row],[Fecha]]</f>
        <v>45135</v>
      </c>
      <c r="B3925" s="37" t="s">
        <v>282</v>
      </c>
      <c r="C3925" s="69" t="s">
        <v>224</v>
      </c>
      <c r="D3925" s="219">
        <v>45135</v>
      </c>
      <c r="E3925" s="220" t="s">
        <v>76</v>
      </c>
      <c r="F3925" s="218" t="s">
        <v>2277</v>
      </c>
      <c r="G3925" s="218"/>
      <c r="H3925" s="225">
        <v>26000</v>
      </c>
      <c r="I3925" s="229"/>
      <c r="J3925" s="229"/>
      <c r="K3925" s="218"/>
      <c r="L3925" s="229"/>
    </row>
    <row r="3926" spans="1:12" x14ac:dyDescent="0.25">
      <c r="A3926" s="217">
        <f>+Tabla1[[#This Row],[Fecha]]</f>
        <v>45138</v>
      </c>
      <c r="B3926" s="37" t="s">
        <v>282</v>
      </c>
      <c r="C3926" s="69" t="s">
        <v>224</v>
      </c>
      <c r="D3926" s="219">
        <v>45138</v>
      </c>
      <c r="E3926" s="220" t="s">
        <v>76</v>
      </c>
      <c r="F3926" s="218" t="s">
        <v>2299</v>
      </c>
      <c r="G3926" s="218"/>
      <c r="H3926" s="225">
        <v>26000</v>
      </c>
      <c r="I3926" s="229"/>
      <c r="J3926" s="229"/>
      <c r="K3926" s="218"/>
      <c r="L3926" s="229"/>
    </row>
    <row r="3927" spans="1:12" x14ac:dyDescent="0.25">
      <c r="A3927" s="217">
        <f>+Tabla1[[#This Row],[Fecha]]</f>
        <v>45138</v>
      </c>
      <c r="B3927" s="37" t="s">
        <v>282</v>
      </c>
      <c r="C3927" s="69" t="s">
        <v>224</v>
      </c>
      <c r="D3927" s="219">
        <v>45138</v>
      </c>
      <c r="E3927" s="220" t="s">
        <v>76</v>
      </c>
      <c r="F3927" s="218" t="s">
        <v>2279</v>
      </c>
      <c r="G3927" s="218"/>
      <c r="H3927" s="225">
        <v>26000</v>
      </c>
      <c r="I3927" s="229"/>
      <c r="J3927" s="229"/>
      <c r="K3927" s="218"/>
      <c r="L3927" s="229"/>
    </row>
    <row r="3928" spans="1:12" x14ac:dyDescent="0.25">
      <c r="A3928" s="217">
        <f>+Tabla1[[#This Row],[Fecha]]</f>
        <v>45138</v>
      </c>
      <c r="B3928" s="37" t="s">
        <v>282</v>
      </c>
      <c r="C3928" s="69" t="s">
        <v>224</v>
      </c>
      <c r="D3928" s="219">
        <v>45138</v>
      </c>
      <c r="E3928" s="220" t="s">
        <v>76</v>
      </c>
      <c r="F3928" s="218" t="s">
        <v>2301</v>
      </c>
      <c r="G3928" s="218"/>
      <c r="H3928" s="225">
        <v>26000</v>
      </c>
      <c r="I3928" s="229"/>
      <c r="J3928" s="229"/>
      <c r="K3928" s="218"/>
      <c r="L3928" s="229"/>
    </row>
    <row r="3929" spans="1:12" x14ac:dyDescent="0.25">
      <c r="A3929" s="217">
        <f>+Tabla1[[#This Row],[Fecha]]</f>
        <v>45138</v>
      </c>
      <c r="B3929" s="37" t="s">
        <v>282</v>
      </c>
      <c r="C3929" s="69" t="s">
        <v>224</v>
      </c>
      <c r="D3929" s="219">
        <v>45138</v>
      </c>
      <c r="E3929" s="220" t="s">
        <v>76</v>
      </c>
      <c r="F3929" s="218" t="s">
        <v>2313</v>
      </c>
      <c r="G3929" s="218"/>
      <c r="H3929" s="225">
        <v>26000</v>
      </c>
      <c r="I3929" s="229"/>
      <c r="J3929" s="229"/>
      <c r="K3929" s="218"/>
      <c r="L3929" s="229"/>
    </row>
    <row r="3930" spans="1:12" x14ac:dyDescent="0.25">
      <c r="A3930" s="217">
        <f>+Tabla1[[#This Row],[Fecha]]</f>
        <v>45110</v>
      </c>
      <c r="B3930" s="37" t="s">
        <v>282</v>
      </c>
      <c r="C3930" s="69" t="s">
        <v>224</v>
      </c>
      <c r="D3930" s="219">
        <v>45110</v>
      </c>
      <c r="E3930" s="220" t="s">
        <v>76</v>
      </c>
      <c r="F3930" s="218" t="s">
        <v>2281</v>
      </c>
      <c r="G3930" s="218"/>
      <c r="H3930" s="225">
        <v>26080</v>
      </c>
      <c r="I3930" s="229"/>
      <c r="J3930" s="229"/>
      <c r="K3930" s="218"/>
      <c r="L3930" s="229"/>
    </row>
    <row r="3931" spans="1:12" x14ac:dyDescent="0.25">
      <c r="A3931" s="217">
        <f>+Tabla1[[#This Row],[Fecha]]</f>
        <v>45131</v>
      </c>
      <c r="B3931" s="37" t="s">
        <v>282</v>
      </c>
      <c r="C3931" s="69" t="s">
        <v>224</v>
      </c>
      <c r="D3931" s="219">
        <v>45131</v>
      </c>
      <c r="E3931" s="220" t="s">
        <v>76</v>
      </c>
      <c r="F3931" s="218" t="s">
        <v>2306</v>
      </c>
      <c r="G3931" s="218"/>
      <c r="H3931" s="225">
        <v>26000</v>
      </c>
      <c r="I3931" s="229"/>
      <c r="J3931" s="229"/>
      <c r="K3931" s="218"/>
      <c r="L3931" s="229"/>
    </row>
    <row r="3932" spans="1:12" x14ac:dyDescent="0.25">
      <c r="A3932" s="217">
        <f>+Tabla1[[#This Row],[Fecha]]</f>
        <v>45117</v>
      </c>
      <c r="B3932" s="37" t="s">
        <v>282</v>
      </c>
      <c r="C3932" s="69" t="s">
        <v>224</v>
      </c>
      <c r="D3932" s="219">
        <v>45117</v>
      </c>
      <c r="E3932" s="220" t="s">
        <v>76</v>
      </c>
      <c r="F3932" s="218" t="s">
        <v>197</v>
      </c>
      <c r="G3932" s="218"/>
      <c r="H3932" s="225">
        <v>26000</v>
      </c>
      <c r="I3932" s="229"/>
      <c r="J3932" s="229"/>
      <c r="K3932" s="218"/>
      <c r="L3932" s="229"/>
    </row>
    <row r="3933" spans="1:12" x14ac:dyDescent="0.25">
      <c r="A3933" s="217">
        <f>+Tabla1[[#This Row],[Fecha]]</f>
        <v>45128</v>
      </c>
      <c r="B3933" s="37" t="s">
        <v>282</v>
      </c>
      <c r="C3933" s="69" t="s">
        <v>224</v>
      </c>
      <c r="D3933" s="219">
        <v>45128</v>
      </c>
      <c r="E3933" s="220" t="s">
        <v>76</v>
      </c>
      <c r="F3933" s="218" t="s">
        <v>2347</v>
      </c>
      <c r="G3933" s="218"/>
      <c r="H3933" s="225">
        <v>26000</v>
      </c>
      <c r="I3933" s="229"/>
      <c r="J3933" s="229"/>
      <c r="K3933" s="218"/>
      <c r="L3933" s="229"/>
    </row>
    <row r="3934" spans="1:12" x14ac:dyDescent="0.25">
      <c r="A3934" s="217">
        <f>+Tabla1[[#This Row],[Fecha]]</f>
        <v>45110</v>
      </c>
      <c r="B3934" s="37" t="s">
        <v>282</v>
      </c>
      <c r="C3934" s="69" t="s">
        <v>224</v>
      </c>
      <c r="D3934" s="219">
        <v>45110</v>
      </c>
      <c r="E3934" s="220" t="s">
        <v>76</v>
      </c>
      <c r="F3934" s="218" t="s">
        <v>2284</v>
      </c>
      <c r="G3934" s="218"/>
      <c r="H3934" s="225">
        <v>130000</v>
      </c>
      <c r="I3934" s="229"/>
      <c r="J3934" s="229"/>
      <c r="K3934" s="218"/>
      <c r="L3934" s="229"/>
    </row>
    <row r="3935" spans="1:12" x14ac:dyDescent="0.25">
      <c r="A3935" s="217">
        <f>+Tabla1[[#This Row],[Fecha]]</f>
        <v>45126</v>
      </c>
      <c r="B3935" s="37" t="s">
        <v>282</v>
      </c>
      <c r="C3935" s="69" t="s">
        <v>224</v>
      </c>
      <c r="D3935" s="219">
        <v>45126</v>
      </c>
      <c r="E3935" s="220" t="s">
        <v>76</v>
      </c>
      <c r="F3935" s="218" t="s">
        <v>2285</v>
      </c>
      <c r="G3935" s="218"/>
      <c r="H3935" s="225">
        <v>26000</v>
      </c>
      <c r="I3935" s="229"/>
      <c r="J3935" s="229"/>
      <c r="K3935" s="218"/>
      <c r="L3935" s="229"/>
    </row>
    <row r="3936" spans="1:12" x14ac:dyDescent="0.25">
      <c r="A3936" s="217">
        <f>+Tabla1[[#This Row],[Fecha]]</f>
        <v>45112</v>
      </c>
      <c r="B3936" s="37" t="s">
        <v>282</v>
      </c>
      <c r="C3936" s="69" t="s">
        <v>224</v>
      </c>
      <c r="D3936" s="219">
        <v>45112</v>
      </c>
      <c r="E3936" s="220" t="s">
        <v>76</v>
      </c>
      <c r="F3936" s="218" t="s">
        <v>2286</v>
      </c>
      <c r="G3936" s="218"/>
      <c r="H3936" s="225">
        <v>26000</v>
      </c>
      <c r="I3936" s="229"/>
      <c r="J3936" s="229"/>
      <c r="K3936" s="218"/>
      <c r="L3936" s="229"/>
    </row>
    <row r="3937" spans="1:12" x14ac:dyDescent="0.25">
      <c r="A3937" s="217">
        <f>+Tabla1[[#This Row],[Fecha]]</f>
        <v>45117</v>
      </c>
      <c r="B3937" s="37" t="s">
        <v>282</v>
      </c>
      <c r="C3937" s="69" t="s">
        <v>224</v>
      </c>
      <c r="D3937" s="219">
        <v>45117</v>
      </c>
      <c r="E3937" s="220" t="s">
        <v>76</v>
      </c>
      <c r="F3937" s="218" t="s">
        <v>2273</v>
      </c>
      <c r="G3937" s="218"/>
      <c r="H3937" s="225">
        <v>52000</v>
      </c>
      <c r="I3937" s="229"/>
      <c r="J3937" s="229"/>
      <c r="K3937" s="218"/>
      <c r="L3937" s="229"/>
    </row>
    <row r="3938" spans="1:12" x14ac:dyDescent="0.25">
      <c r="A3938" s="217">
        <f>+Tabla1[[#This Row],[Fecha]]</f>
        <v>45135</v>
      </c>
      <c r="B3938" s="37" t="s">
        <v>282</v>
      </c>
      <c r="C3938" s="69" t="s">
        <v>224</v>
      </c>
      <c r="D3938" s="219">
        <v>45135</v>
      </c>
      <c r="E3938" s="220" t="s">
        <v>76</v>
      </c>
      <c r="F3938" s="218" t="s">
        <v>2289</v>
      </c>
      <c r="G3938" s="218"/>
      <c r="H3938" s="225">
        <v>240</v>
      </c>
      <c r="I3938" s="229"/>
      <c r="J3938" s="229"/>
      <c r="K3938" s="218"/>
      <c r="L3938" s="229"/>
    </row>
    <row r="3939" spans="1:12" x14ac:dyDescent="0.25">
      <c r="A3939" s="217">
        <f>+Tabla1[[#This Row],[Fecha]]</f>
        <v>45113</v>
      </c>
      <c r="B3939" s="37" t="s">
        <v>282</v>
      </c>
      <c r="C3939" s="69" t="s">
        <v>224</v>
      </c>
      <c r="D3939" s="219">
        <v>45113</v>
      </c>
      <c r="E3939" s="220" t="s">
        <v>76</v>
      </c>
      <c r="F3939" s="218" t="s">
        <v>2353</v>
      </c>
      <c r="G3939" s="218"/>
      <c r="H3939" s="225">
        <v>26000</v>
      </c>
      <c r="I3939" s="229"/>
      <c r="J3939" s="229"/>
      <c r="K3939" s="218"/>
      <c r="L3939" s="229"/>
    </row>
    <row r="3940" spans="1:12" x14ac:dyDescent="0.25">
      <c r="A3940" s="217">
        <f>+Tabla1[[#This Row],[Fecha]]</f>
        <v>45111</v>
      </c>
      <c r="B3940" s="37" t="s">
        <v>282</v>
      </c>
      <c r="C3940" s="69" t="s">
        <v>224</v>
      </c>
      <c r="D3940" s="219">
        <v>45111</v>
      </c>
      <c r="E3940" s="220" t="s">
        <v>239</v>
      </c>
      <c r="F3940" s="218" t="s">
        <v>2337</v>
      </c>
      <c r="G3940" s="218"/>
      <c r="H3940" s="225">
        <v>26000</v>
      </c>
      <c r="I3940" s="229"/>
      <c r="J3940" s="229"/>
      <c r="K3940" s="218"/>
      <c r="L3940" s="229"/>
    </row>
    <row r="3941" spans="1:12" x14ac:dyDescent="0.25">
      <c r="A3941" s="217">
        <f>+Tabla1[[#This Row],[Fecha]]</f>
        <v>45132</v>
      </c>
      <c r="B3941" s="37" t="s">
        <v>282</v>
      </c>
      <c r="C3941" s="69" t="s">
        <v>224</v>
      </c>
      <c r="D3941" s="219">
        <v>45132</v>
      </c>
      <c r="E3941" s="220" t="s">
        <v>76</v>
      </c>
      <c r="F3941" s="218" t="s">
        <v>2295</v>
      </c>
      <c r="G3941" s="218"/>
      <c r="H3941" s="225">
        <v>26000</v>
      </c>
      <c r="I3941" s="229"/>
      <c r="J3941" s="229"/>
      <c r="K3941" s="218"/>
      <c r="L3941" s="229"/>
    </row>
    <row r="3942" spans="1:12" x14ac:dyDescent="0.25">
      <c r="A3942" s="290">
        <f>+Tabla1[[#This Row],[Fecha]]</f>
        <v>45112</v>
      </c>
      <c r="B3942" s="291" t="s">
        <v>282</v>
      </c>
      <c r="C3942" s="290" t="s">
        <v>224</v>
      </c>
      <c r="D3942" s="292">
        <v>45112</v>
      </c>
      <c r="E3942" s="293" t="s">
        <v>76</v>
      </c>
      <c r="F3942" s="291" t="s">
        <v>2354</v>
      </c>
      <c r="G3942" s="291"/>
      <c r="H3942" s="295">
        <v>26000</v>
      </c>
      <c r="I3942" s="294"/>
      <c r="J3942" s="294"/>
      <c r="K3942" s="291"/>
      <c r="L3942" s="294"/>
    </row>
    <row r="3943" spans="1:12" x14ac:dyDescent="0.25">
      <c r="A3943" s="217">
        <f>+Tabla1[[#This Row],[Fecha]]</f>
        <v>45169</v>
      </c>
      <c r="B3943" s="37" t="s">
        <v>282</v>
      </c>
      <c r="C3943" s="69" t="s">
        <v>224</v>
      </c>
      <c r="D3943" s="219">
        <v>45169</v>
      </c>
      <c r="E3943" s="220" t="s">
        <v>76</v>
      </c>
      <c r="F3943" s="218" t="s">
        <v>2355</v>
      </c>
      <c r="G3943" s="218"/>
      <c r="H3943" s="225">
        <v>26000</v>
      </c>
      <c r="I3943" s="229"/>
      <c r="J3943" s="229"/>
      <c r="K3943" s="218"/>
      <c r="L3943" s="229"/>
    </row>
    <row r="3944" spans="1:12" x14ac:dyDescent="0.25">
      <c r="A3944" s="217">
        <f>+Tabla1[[#This Row],[Fecha]]</f>
        <v>45139</v>
      </c>
      <c r="B3944" s="37" t="s">
        <v>282</v>
      </c>
      <c r="C3944" s="69" t="s">
        <v>224</v>
      </c>
      <c r="D3944" s="219">
        <v>45139</v>
      </c>
      <c r="E3944" s="220" t="s">
        <v>76</v>
      </c>
      <c r="F3944" s="218" t="s">
        <v>2269</v>
      </c>
      <c r="G3944" s="218"/>
      <c r="H3944" s="225">
        <v>26000</v>
      </c>
      <c r="I3944" s="229"/>
      <c r="J3944" s="229"/>
      <c r="K3944" s="218"/>
      <c r="L3944" s="229"/>
    </row>
    <row r="3945" spans="1:12" x14ac:dyDescent="0.25">
      <c r="A3945" s="217">
        <f>+Tabla1[[#This Row],[Fecha]]</f>
        <v>45139</v>
      </c>
      <c r="B3945" s="37" t="s">
        <v>282</v>
      </c>
      <c r="C3945" s="69" t="s">
        <v>224</v>
      </c>
      <c r="D3945" s="219">
        <v>45139</v>
      </c>
      <c r="E3945" s="220" t="s">
        <v>76</v>
      </c>
      <c r="F3945" s="218" t="s">
        <v>2321</v>
      </c>
      <c r="G3945" s="218"/>
      <c r="H3945" s="225">
        <v>26000</v>
      </c>
      <c r="I3945" s="229"/>
      <c r="J3945" s="229"/>
      <c r="K3945" s="218"/>
      <c r="L3945" s="229"/>
    </row>
    <row r="3946" spans="1:12" x14ac:dyDescent="0.25">
      <c r="A3946" s="217">
        <f>+Tabla1[[#This Row],[Fecha]]</f>
        <v>45139</v>
      </c>
      <c r="B3946" s="37" t="s">
        <v>282</v>
      </c>
      <c r="C3946" s="69" t="s">
        <v>224</v>
      </c>
      <c r="D3946" s="219">
        <v>45139</v>
      </c>
      <c r="E3946" s="220" t="s">
        <v>76</v>
      </c>
      <c r="F3946" s="218" t="s">
        <v>2300</v>
      </c>
      <c r="G3946" s="218"/>
      <c r="H3946" s="225">
        <v>26000</v>
      </c>
      <c r="I3946" s="229"/>
      <c r="J3946" s="229"/>
      <c r="K3946" s="218"/>
      <c r="L3946" s="229"/>
    </row>
    <row r="3947" spans="1:12" x14ac:dyDescent="0.25">
      <c r="A3947" s="217">
        <f>+Tabla1[[#This Row],[Fecha]]</f>
        <v>45139</v>
      </c>
      <c r="B3947" s="37" t="s">
        <v>282</v>
      </c>
      <c r="C3947" s="69" t="s">
        <v>224</v>
      </c>
      <c r="D3947" s="219">
        <v>45139</v>
      </c>
      <c r="E3947" s="220" t="s">
        <v>76</v>
      </c>
      <c r="F3947" s="218" t="s">
        <v>2259</v>
      </c>
      <c r="G3947" s="218"/>
      <c r="H3947" s="225">
        <v>26000</v>
      </c>
      <c r="I3947" s="229"/>
      <c r="J3947" s="229"/>
      <c r="K3947" s="218"/>
      <c r="L3947" s="229"/>
    </row>
    <row r="3948" spans="1:12" x14ac:dyDescent="0.25">
      <c r="A3948" s="217">
        <f>+Tabla1[[#This Row],[Fecha]]</f>
        <v>45140</v>
      </c>
      <c r="B3948" s="37" t="s">
        <v>282</v>
      </c>
      <c r="C3948" s="69" t="s">
        <v>224</v>
      </c>
      <c r="D3948" s="219">
        <v>45140</v>
      </c>
      <c r="E3948" s="220" t="s">
        <v>76</v>
      </c>
      <c r="F3948" s="218" t="s">
        <v>2262</v>
      </c>
      <c r="G3948" s="218"/>
      <c r="H3948" s="225">
        <v>26000</v>
      </c>
      <c r="I3948" s="229"/>
      <c r="J3948" s="229"/>
      <c r="K3948" s="218"/>
      <c r="L3948" s="229"/>
    </row>
    <row r="3949" spans="1:12" x14ac:dyDescent="0.25">
      <c r="A3949" s="217">
        <f>+Tabla1[[#This Row],[Fecha]]</f>
        <v>45140</v>
      </c>
      <c r="B3949" s="37" t="s">
        <v>282</v>
      </c>
      <c r="C3949" s="69" t="s">
        <v>224</v>
      </c>
      <c r="D3949" s="219">
        <v>45140</v>
      </c>
      <c r="E3949" s="220" t="s">
        <v>239</v>
      </c>
      <c r="F3949" s="218" t="s">
        <v>2356</v>
      </c>
      <c r="G3949" s="218"/>
      <c r="H3949" s="225">
        <v>26000</v>
      </c>
      <c r="I3949" s="229"/>
      <c r="J3949" s="229"/>
      <c r="K3949" s="218"/>
      <c r="L3949" s="229"/>
    </row>
    <row r="3950" spans="1:12" x14ac:dyDescent="0.25">
      <c r="A3950" s="217">
        <f>+Tabla1[[#This Row],[Fecha]]</f>
        <v>45140</v>
      </c>
      <c r="B3950" s="37" t="s">
        <v>282</v>
      </c>
      <c r="C3950" s="69" t="s">
        <v>224</v>
      </c>
      <c r="D3950" s="219">
        <v>45140</v>
      </c>
      <c r="E3950" s="220" t="s">
        <v>239</v>
      </c>
      <c r="F3950" s="218" t="s">
        <v>2357</v>
      </c>
      <c r="G3950" s="218"/>
      <c r="H3950" s="225">
        <v>26000</v>
      </c>
      <c r="I3950" s="229"/>
      <c r="J3950" s="229"/>
      <c r="K3950" s="218"/>
      <c r="L3950" s="229"/>
    </row>
    <row r="3951" spans="1:12" x14ac:dyDescent="0.25">
      <c r="A3951" s="217">
        <f>+Tabla1[[#This Row],[Fecha]]</f>
        <v>45140</v>
      </c>
      <c r="B3951" s="37" t="s">
        <v>282</v>
      </c>
      <c r="C3951" s="69" t="s">
        <v>224</v>
      </c>
      <c r="D3951" s="219">
        <v>45140</v>
      </c>
      <c r="E3951" s="220" t="s">
        <v>239</v>
      </c>
      <c r="F3951" s="218" t="s">
        <v>2358</v>
      </c>
      <c r="G3951" s="218"/>
      <c r="H3951" s="225">
        <v>26000</v>
      </c>
      <c r="I3951" s="229"/>
      <c r="J3951" s="229"/>
      <c r="K3951" s="218"/>
      <c r="L3951" s="229"/>
    </row>
    <row r="3952" spans="1:12" x14ac:dyDescent="0.25">
      <c r="A3952" s="217">
        <f>+Tabla1[[#This Row],[Fecha]]</f>
        <v>45140</v>
      </c>
      <c r="B3952" s="37" t="s">
        <v>282</v>
      </c>
      <c r="C3952" s="69" t="s">
        <v>224</v>
      </c>
      <c r="D3952" s="219">
        <v>45140</v>
      </c>
      <c r="E3952" s="220" t="s">
        <v>76</v>
      </c>
      <c r="F3952" s="218" t="s">
        <v>2271</v>
      </c>
      <c r="G3952" s="218"/>
      <c r="H3952" s="225">
        <v>36000</v>
      </c>
      <c r="I3952" s="229"/>
      <c r="J3952" s="229"/>
      <c r="K3952" s="218"/>
      <c r="L3952" s="229"/>
    </row>
    <row r="3953" spans="1:12" x14ac:dyDescent="0.25">
      <c r="A3953" s="217">
        <f>+Tabla1[[#This Row],[Fecha]]</f>
        <v>45141</v>
      </c>
      <c r="B3953" s="37" t="s">
        <v>282</v>
      </c>
      <c r="C3953" s="69" t="s">
        <v>224</v>
      </c>
      <c r="D3953" s="219">
        <v>45141</v>
      </c>
      <c r="E3953" s="220" t="s">
        <v>76</v>
      </c>
      <c r="F3953" s="218" t="s">
        <v>2322</v>
      </c>
      <c r="G3953" s="218"/>
      <c r="H3953" s="225">
        <v>78000</v>
      </c>
      <c r="I3953" s="229"/>
      <c r="J3953" s="229"/>
      <c r="K3953" s="218"/>
      <c r="L3953" s="229"/>
    </row>
    <row r="3954" spans="1:12" x14ac:dyDescent="0.25">
      <c r="A3954" s="217">
        <f>+Tabla1[[#This Row],[Fecha]]</f>
        <v>45145</v>
      </c>
      <c r="B3954" s="37" t="s">
        <v>282</v>
      </c>
      <c r="C3954" s="69" t="s">
        <v>224</v>
      </c>
      <c r="D3954" s="219">
        <v>45145</v>
      </c>
      <c r="E3954" s="220" t="s">
        <v>76</v>
      </c>
      <c r="F3954" s="218" t="s">
        <v>2264</v>
      </c>
      <c r="G3954" s="218"/>
      <c r="H3954" s="225">
        <v>26000</v>
      </c>
      <c r="I3954" s="229"/>
      <c r="J3954" s="229"/>
      <c r="K3954" s="218"/>
      <c r="L3954" s="229"/>
    </row>
    <row r="3955" spans="1:12" x14ac:dyDescent="0.25">
      <c r="A3955" s="217">
        <f>+Tabla1[[#This Row],[Fecha]]</f>
        <v>45145</v>
      </c>
      <c r="B3955" s="37" t="s">
        <v>282</v>
      </c>
      <c r="C3955" s="69" t="s">
        <v>224</v>
      </c>
      <c r="D3955" s="219">
        <v>45145</v>
      </c>
      <c r="E3955" s="220" t="s">
        <v>76</v>
      </c>
      <c r="F3955" s="218" t="s">
        <v>2309</v>
      </c>
      <c r="G3955" s="218"/>
      <c r="H3955" s="225">
        <v>52000</v>
      </c>
      <c r="I3955" s="229"/>
      <c r="J3955" s="229"/>
      <c r="K3955" s="218"/>
      <c r="L3955" s="229"/>
    </row>
    <row r="3956" spans="1:12" x14ac:dyDescent="0.25">
      <c r="A3956" s="217">
        <f>+Tabla1[[#This Row],[Fecha]]</f>
        <v>45145</v>
      </c>
      <c r="B3956" s="37" t="s">
        <v>282</v>
      </c>
      <c r="C3956" s="69" t="s">
        <v>224</v>
      </c>
      <c r="D3956" s="219">
        <v>45145</v>
      </c>
      <c r="E3956" s="220" t="s">
        <v>76</v>
      </c>
      <c r="F3956" s="218" t="s">
        <v>2266</v>
      </c>
      <c r="G3956" s="218"/>
      <c r="H3956" s="225">
        <v>52025</v>
      </c>
      <c r="I3956" s="229"/>
      <c r="J3956" s="229"/>
      <c r="K3956" s="218"/>
      <c r="L3956" s="229"/>
    </row>
    <row r="3957" spans="1:12" x14ac:dyDescent="0.25">
      <c r="A3957" s="217">
        <f>+Tabla1[[#This Row],[Fecha]]</f>
        <v>45148</v>
      </c>
      <c r="B3957" s="37" t="s">
        <v>282</v>
      </c>
      <c r="C3957" s="69" t="s">
        <v>224</v>
      </c>
      <c r="D3957" s="219">
        <v>45148</v>
      </c>
      <c r="E3957" s="220" t="s">
        <v>76</v>
      </c>
      <c r="F3957" s="218" t="s">
        <v>2270</v>
      </c>
      <c r="G3957" s="218"/>
      <c r="H3957" s="225">
        <v>26000</v>
      </c>
      <c r="I3957" s="229"/>
      <c r="J3957" s="229"/>
      <c r="K3957" s="218"/>
      <c r="L3957" s="229"/>
    </row>
    <row r="3958" spans="1:12" x14ac:dyDescent="0.25">
      <c r="A3958" s="217">
        <f>+Tabla1[[#This Row],[Fecha]]</f>
        <v>45155</v>
      </c>
      <c r="B3958" s="37" t="s">
        <v>282</v>
      </c>
      <c r="C3958" s="69" t="s">
        <v>224</v>
      </c>
      <c r="D3958" s="219">
        <v>45155</v>
      </c>
      <c r="E3958" s="220" t="s">
        <v>76</v>
      </c>
      <c r="F3958" s="218" t="s">
        <v>2359</v>
      </c>
      <c r="G3958" s="218"/>
      <c r="H3958" s="225">
        <v>26000</v>
      </c>
      <c r="I3958" s="229"/>
      <c r="J3958" s="229"/>
      <c r="K3958" s="218"/>
      <c r="L3958" s="229"/>
    </row>
    <row r="3959" spans="1:12" x14ac:dyDescent="0.25">
      <c r="A3959" s="217">
        <f>+Tabla1[[#This Row],[Fecha]]</f>
        <v>45156</v>
      </c>
      <c r="B3959" s="37" t="s">
        <v>282</v>
      </c>
      <c r="C3959" s="69" t="s">
        <v>224</v>
      </c>
      <c r="D3959" s="219">
        <v>45156</v>
      </c>
      <c r="E3959" s="220" t="s">
        <v>76</v>
      </c>
      <c r="F3959" s="218" t="s">
        <v>2303</v>
      </c>
      <c r="G3959" s="218"/>
      <c r="H3959" s="225">
        <v>26000</v>
      </c>
      <c r="I3959" s="229"/>
      <c r="J3959" s="229"/>
      <c r="K3959" s="218"/>
      <c r="L3959" s="229"/>
    </row>
    <row r="3960" spans="1:12" x14ac:dyDescent="0.25">
      <c r="A3960" s="217">
        <f>+Tabla1[[#This Row],[Fecha]]</f>
        <v>45159</v>
      </c>
      <c r="B3960" s="37" t="s">
        <v>282</v>
      </c>
      <c r="C3960" s="69" t="s">
        <v>224</v>
      </c>
      <c r="D3960" s="219">
        <v>45159</v>
      </c>
      <c r="E3960" s="220" t="s">
        <v>76</v>
      </c>
      <c r="F3960" s="218" t="s">
        <v>2360</v>
      </c>
      <c r="G3960" s="218"/>
      <c r="H3960" s="225">
        <v>26109</v>
      </c>
      <c r="I3960" s="229"/>
      <c r="J3960" s="229"/>
      <c r="K3960" s="218"/>
      <c r="L3960" s="229"/>
    </row>
    <row r="3961" spans="1:12" x14ac:dyDescent="0.25">
      <c r="A3961" s="217">
        <f>+Tabla1[[#This Row],[Fecha]]</f>
        <v>45159</v>
      </c>
      <c r="B3961" s="37" t="s">
        <v>282</v>
      </c>
      <c r="C3961" s="69" t="s">
        <v>224</v>
      </c>
      <c r="D3961" s="219">
        <v>45159</v>
      </c>
      <c r="E3961" s="220" t="s">
        <v>239</v>
      </c>
      <c r="F3961" s="218" t="s">
        <v>2361</v>
      </c>
      <c r="G3961" s="218"/>
      <c r="H3961" s="225">
        <v>50000</v>
      </c>
      <c r="I3961" s="229"/>
      <c r="J3961" s="229"/>
      <c r="K3961" s="218"/>
      <c r="L3961" s="229"/>
    </row>
    <row r="3962" spans="1:12" x14ac:dyDescent="0.25">
      <c r="A3962" s="217">
        <f>+Tabla1[[#This Row],[Fecha]]</f>
        <v>45160</v>
      </c>
      <c r="B3962" s="37" t="s">
        <v>282</v>
      </c>
      <c r="C3962" s="69" t="s">
        <v>224</v>
      </c>
      <c r="D3962" s="219">
        <v>45160</v>
      </c>
      <c r="E3962" s="220" t="s">
        <v>76</v>
      </c>
      <c r="F3962" s="218" t="s">
        <v>2292</v>
      </c>
      <c r="G3962" s="218"/>
      <c r="H3962" s="225">
        <v>100000</v>
      </c>
      <c r="I3962" s="229"/>
      <c r="J3962" s="229"/>
      <c r="K3962" s="218"/>
      <c r="L3962" s="229"/>
    </row>
    <row r="3963" spans="1:12" x14ac:dyDescent="0.25">
      <c r="A3963" s="217">
        <f>+Tabla1[[#This Row],[Fecha]]</f>
        <v>45160</v>
      </c>
      <c r="B3963" s="37" t="s">
        <v>282</v>
      </c>
      <c r="C3963" s="69" t="s">
        <v>224</v>
      </c>
      <c r="D3963" s="219">
        <v>45160</v>
      </c>
      <c r="E3963" s="220" t="s">
        <v>76</v>
      </c>
      <c r="F3963" s="218" t="s">
        <v>2276</v>
      </c>
      <c r="G3963" s="218"/>
      <c r="H3963" s="225">
        <v>100000</v>
      </c>
      <c r="I3963" s="229"/>
      <c r="J3963" s="229"/>
      <c r="K3963" s="218"/>
      <c r="L3963" s="229"/>
    </row>
    <row r="3964" spans="1:12" x14ac:dyDescent="0.25">
      <c r="A3964" s="217">
        <f>+Tabla1[[#This Row],[Fecha]]</f>
        <v>45161</v>
      </c>
      <c r="B3964" s="37" t="s">
        <v>282</v>
      </c>
      <c r="C3964" s="69" t="s">
        <v>224</v>
      </c>
      <c r="D3964" s="219">
        <v>45161</v>
      </c>
      <c r="E3964" s="220" t="s">
        <v>76</v>
      </c>
      <c r="F3964" s="218" t="s">
        <v>2350</v>
      </c>
      <c r="G3964" s="218"/>
      <c r="H3964" s="225">
        <v>26000</v>
      </c>
      <c r="I3964" s="229"/>
      <c r="J3964" s="229"/>
      <c r="K3964" s="218"/>
      <c r="L3964" s="229"/>
    </row>
    <row r="3965" spans="1:12" x14ac:dyDescent="0.25">
      <c r="A3965" s="217">
        <f>+Tabla1[[#This Row],[Fecha]]</f>
        <v>45161</v>
      </c>
      <c r="B3965" s="37" t="s">
        <v>282</v>
      </c>
      <c r="C3965" s="69" t="s">
        <v>224</v>
      </c>
      <c r="D3965" s="219">
        <v>45161</v>
      </c>
      <c r="E3965" s="220" t="s">
        <v>76</v>
      </c>
      <c r="F3965" s="218" t="s">
        <v>2351</v>
      </c>
      <c r="G3965" s="218"/>
      <c r="H3965" s="225">
        <v>26100</v>
      </c>
      <c r="I3965" s="229"/>
      <c r="J3965" s="229"/>
      <c r="K3965" s="218"/>
      <c r="L3965" s="229"/>
    </row>
    <row r="3966" spans="1:12" x14ac:dyDescent="0.25">
      <c r="A3966" s="217">
        <f>+Tabla1[[#This Row],[Fecha]]</f>
        <v>45162</v>
      </c>
      <c r="B3966" s="37" t="s">
        <v>282</v>
      </c>
      <c r="C3966" s="69" t="s">
        <v>224</v>
      </c>
      <c r="D3966" s="219">
        <v>45162</v>
      </c>
      <c r="E3966" s="220" t="s">
        <v>76</v>
      </c>
      <c r="F3966" s="218" t="s">
        <v>2272</v>
      </c>
      <c r="G3966" s="218"/>
      <c r="H3966" s="225">
        <v>52000</v>
      </c>
      <c r="I3966" s="229"/>
      <c r="J3966" s="229"/>
      <c r="K3966" s="218"/>
      <c r="L3966" s="229"/>
    </row>
    <row r="3967" spans="1:12" x14ac:dyDescent="0.25">
      <c r="A3967" s="217">
        <f>+Tabla1[[#This Row],[Fecha]]</f>
        <v>45163</v>
      </c>
      <c r="B3967" s="37" t="s">
        <v>282</v>
      </c>
      <c r="C3967" s="69" t="s">
        <v>224</v>
      </c>
      <c r="D3967" s="219">
        <v>45163</v>
      </c>
      <c r="E3967" s="220" t="s">
        <v>76</v>
      </c>
      <c r="F3967" s="218" t="s">
        <v>2262</v>
      </c>
      <c r="G3967" s="218"/>
      <c r="H3967" s="225">
        <v>104000</v>
      </c>
      <c r="I3967" s="229"/>
      <c r="J3967" s="229"/>
      <c r="K3967" s="218"/>
      <c r="L3967" s="229"/>
    </row>
    <row r="3968" spans="1:12" x14ac:dyDescent="0.25">
      <c r="A3968" s="217">
        <f>+Tabla1[[#This Row],[Fecha]]</f>
        <v>45168</v>
      </c>
      <c r="B3968" s="37" t="s">
        <v>282</v>
      </c>
      <c r="C3968" s="69" t="s">
        <v>224</v>
      </c>
      <c r="D3968" s="219">
        <v>45168</v>
      </c>
      <c r="E3968" s="220" t="s">
        <v>76</v>
      </c>
      <c r="F3968" s="218" t="s">
        <v>2302</v>
      </c>
      <c r="G3968" s="218"/>
      <c r="H3968" s="225">
        <v>26000</v>
      </c>
      <c r="I3968" s="229"/>
      <c r="J3968" s="229"/>
      <c r="K3968" s="218"/>
      <c r="L3968" s="229"/>
    </row>
    <row r="3969" spans="1:12" x14ac:dyDescent="0.25">
      <c r="A3969" s="217">
        <f>+Tabla1[[#This Row],[Fecha]]</f>
        <v>45168</v>
      </c>
      <c r="B3969" s="37" t="s">
        <v>282</v>
      </c>
      <c r="C3969" s="69" t="s">
        <v>224</v>
      </c>
      <c r="D3969" s="219">
        <v>45168</v>
      </c>
      <c r="E3969" s="220" t="s">
        <v>76</v>
      </c>
      <c r="F3969" s="218" t="s">
        <v>2322</v>
      </c>
      <c r="G3969" s="218"/>
      <c r="H3969" s="225">
        <v>26000</v>
      </c>
      <c r="I3969" s="229"/>
      <c r="J3969" s="229"/>
      <c r="K3969" s="218"/>
      <c r="L3969" s="229"/>
    </row>
    <row r="3970" spans="1:12" x14ac:dyDescent="0.25">
      <c r="A3970" s="217">
        <f>+Tabla1[[#This Row],[Fecha]]</f>
        <v>45169</v>
      </c>
      <c r="B3970" s="37" t="s">
        <v>282</v>
      </c>
      <c r="C3970" s="69" t="s">
        <v>224</v>
      </c>
      <c r="D3970" s="219">
        <v>45169</v>
      </c>
      <c r="E3970" s="220" t="s">
        <v>76</v>
      </c>
      <c r="F3970" s="218" t="s">
        <v>2299</v>
      </c>
      <c r="G3970" s="218"/>
      <c r="H3970" s="225">
        <v>52000</v>
      </c>
      <c r="I3970" s="229"/>
      <c r="J3970" s="229"/>
      <c r="K3970" s="218"/>
      <c r="L3970" s="229"/>
    </row>
    <row r="3971" spans="1:12" x14ac:dyDescent="0.25">
      <c r="A3971" s="217">
        <f>+Tabla1[[#This Row],[Fecha]]</f>
        <v>45169</v>
      </c>
      <c r="B3971" s="37" t="s">
        <v>282</v>
      </c>
      <c r="C3971" s="69" t="s">
        <v>224</v>
      </c>
      <c r="D3971" s="219">
        <v>45169</v>
      </c>
      <c r="E3971" s="220" t="s">
        <v>76</v>
      </c>
      <c r="F3971" s="218" t="s">
        <v>2277</v>
      </c>
      <c r="G3971" s="218"/>
      <c r="H3971" s="225">
        <v>52117</v>
      </c>
      <c r="I3971" s="229"/>
      <c r="J3971" s="229"/>
      <c r="K3971" s="218"/>
      <c r="L3971" s="229"/>
    </row>
    <row r="3972" spans="1:12" x14ac:dyDescent="0.25">
      <c r="A3972" s="217">
        <f>+Tabla1[[#This Row],[Fecha]]</f>
        <v>45169</v>
      </c>
      <c r="B3972" s="37" t="s">
        <v>282</v>
      </c>
      <c r="C3972" s="69" t="s">
        <v>224</v>
      </c>
      <c r="D3972" s="219">
        <v>45169</v>
      </c>
      <c r="E3972" s="220" t="s">
        <v>76</v>
      </c>
      <c r="F3972" s="218" t="s">
        <v>2279</v>
      </c>
      <c r="G3972" s="218"/>
      <c r="H3972" s="225">
        <v>130051</v>
      </c>
      <c r="I3972" s="229"/>
      <c r="J3972" s="229"/>
      <c r="K3972" s="218"/>
      <c r="L3972" s="229"/>
    </row>
    <row r="3973" spans="1:12" x14ac:dyDescent="0.25">
      <c r="A3973" s="217">
        <f>+Tabla1[[#This Row],[Fecha]]</f>
        <v>45161</v>
      </c>
      <c r="B3973" s="37" t="s">
        <v>282</v>
      </c>
      <c r="C3973" s="69" t="s">
        <v>224</v>
      </c>
      <c r="D3973" s="219">
        <v>45161</v>
      </c>
      <c r="E3973" s="220" t="s">
        <v>76</v>
      </c>
      <c r="F3973" s="218" t="s">
        <v>2306</v>
      </c>
      <c r="G3973" s="218"/>
      <c r="H3973" s="225">
        <v>26000</v>
      </c>
      <c r="I3973" s="229"/>
      <c r="J3973" s="229"/>
      <c r="K3973" s="218"/>
      <c r="L3973" s="229"/>
    </row>
    <row r="3974" spans="1:12" x14ac:dyDescent="0.25">
      <c r="A3974" s="217">
        <f>+Tabla1[[#This Row],[Fecha]]</f>
        <v>45149</v>
      </c>
      <c r="B3974" s="37" t="s">
        <v>282</v>
      </c>
      <c r="C3974" s="69" t="s">
        <v>224</v>
      </c>
      <c r="D3974" s="219">
        <v>45149</v>
      </c>
      <c r="E3974" s="220" t="s">
        <v>76</v>
      </c>
      <c r="F3974" s="218" t="s">
        <v>197</v>
      </c>
      <c r="G3974" s="218"/>
      <c r="H3974" s="225">
        <v>26000</v>
      </c>
      <c r="I3974" s="229"/>
      <c r="J3974" s="229"/>
      <c r="K3974" s="218"/>
      <c r="L3974" s="229"/>
    </row>
    <row r="3975" spans="1:12" x14ac:dyDescent="0.25">
      <c r="A3975" s="217">
        <f>+Tabla1[[#This Row],[Fecha]]</f>
        <v>45169</v>
      </c>
      <c r="B3975" s="37" t="s">
        <v>282</v>
      </c>
      <c r="C3975" s="69" t="s">
        <v>224</v>
      </c>
      <c r="D3975" s="219">
        <v>45169</v>
      </c>
      <c r="E3975" s="220" t="s">
        <v>76</v>
      </c>
      <c r="F3975" s="218" t="s">
        <v>2283</v>
      </c>
      <c r="G3975" s="218"/>
      <c r="H3975" s="225">
        <v>26113</v>
      </c>
      <c r="I3975" s="229"/>
      <c r="J3975" s="229"/>
      <c r="K3975" s="218"/>
      <c r="L3975" s="229"/>
    </row>
    <row r="3976" spans="1:12" x14ac:dyDescent="0.25">
      <c r="A3976" s="217">
        <f>+Tabla1[[#This Row],[Fecha]]</f>
        <v>45145</v>
      </c>
      <c r="B3976" s="37" t="s">
        <v>282</v>
      </c>
      <c r="C3976" s="69" t="s">
        <v>224</v>
      </c>
      <c r="D3976" s="219">
        <v>45145</v>
      </c>
      <c r="E3976" s="220" t="s">
        <v>76</v>
      </c>
      <c r="F3976" s="218" t="s">
        <v>2284</v>
      </c>
      <c r="G3976" s="218"/>
      <c r="H3976" s="225">
        <v>26000</v>
      </c>
      <c r="I3976" s="229"/>
      <c r="J3976" s="229"/>
      <c r="K3976" s="218"/>
      <c r="L3976" s="229"/>
    </row>
    <row r="3977" spans="1:12" x14ac:dyDescent="0.25">
      <c r="A3977" s="217">
        <f>+Tabla1[[#This Row],[Fecha]]</f>
        <v>45168</v>
      </c>
      <c r="B3977" s="37" t="s">
        <v>282</v>
      </c>
      <c r="C3977" s="69" t="s">
        <v>224</v>
      </c>
      <c r="D3977" s="219">
        <v>45168</v>
      </c>
      <c r="E3977" s="220" t="s">
        <v>76</v>
      </c>
      <c r="F3977" s="218" t="s">
        <v>2284</v>
      </c>
      <c r="G3977" s="218"/>
      <c r="H3977" s="225">
        <v>26000</v>
      </c>
      <c r="I3977" s="229"/>
      <c r="J3977" s="229"/>
      <c r="K3977" s="218"/>
      <c r="L3977" s="229"/>
    </row>
    <row r="3978" spans="1:12" x14ac:dyDescent="0.25">
      <c r="A3978" s="217">
        <f>+Tabla1[[#This Row],[Fecha]]</f>
        <v>45159</v>
      </c>
      <c r="B3978" s="37" t="s">
        <v>282</v>
      </c>
      <c r="C3978" s="69" t="s">
        <v>224</v>
      </c>
      <c r="D3978" s="219">
        <v>45159</v>
      </c>
      <c r="E3978" s="220" t="s">
        <v>76</v>
      </c>
      <c r="F3978" s="218" t="s">
        <v>2362</v>
      </c>
      <c r="G3978" s="218"/>
      <c r="H3978" s="225">
        <v>78000</v>
      </c>
      <c r="I3978" s="229"/>
      <c r="J3978" s="229"/>
      <c r="K3978" s="218"/>
      <c r="L3978" s="229"/>
    </row>
    <row r="3979" spans="1:12" x14ac:dyDescent="0.25">
      <c r="A3979" s="217">
        <f>+Tabla1[[#This Row],[Fecha]]</f>
        <v>45166</v>
      </c>
      <c r="B3979" s="37" t="s">
        <v>282</v>
      </c>
      <c r="C3979" s="69" t="s">
        <v>224</v>
      </c>
      <c r="D3979" s="219">
        <v>45166</v>
      </c>
      <c r="E3979" s="220" t="s">
        <v>76</v>
      </c>
      <c r="F3979" s="218" t="s">
        <v>2336</v>
      </c>
      <c r="G3979" s="218"/>
      <c r="H3979" s="225">
        <v>26000</v>
      </c>
      <c r="I3979" s="229"/>
      <c r="J3979" s="229"/>
      <c r="K3979" s="218"/>
      <c r="L3979" s="229"/>
    </row>
    <row r="3980" spans="1:12" x14ac:dyDescent="0.25">
      <c r="A3980" s="217">
        <f>+Tabla1[[#This Row],[Fecha]]</f>
        <v>45140</v>
      </c>
      <c r="B3980" s="37" t="s">
        <v>282</v>
      </c>
      <c r="C3980" s="69" t="s">
        <v>224</v>
      </c>
      <c r="D3980" s="219">
        <v>45140</v>
      </c>
      <c r="E3980" s="220" t="s">
        <v>76</v>
      </c>
      <c r="F3980" s="218" t="s">
        <v>2287</v>
      </c>
      <c r="G3980" s="218"/>
      <c r="H3980" s="225">
        <v>26000</v>
      </c>
      <c r="I3980" s="229"/>
      <c r="J3980" s="229"/>
      <c r="K3980" s="218"/>
      <c r="L3980" s="229"/>
    </row>
    <row r="3981" spans="1:12" x14ac:dyDescent="0.25">
      <c r="A3981" s="217">
        <f>+Tabla1[[#This Row],[Fecha]]</f>
        <v>45145</v>
      </c>
      <c r="B3981" s="37" t="s">
        <v>282</v>
      </c>
      <c r="C3981" s="69" t="s">
        <v>224</v>
      </c>
      <c r="D3981" s="219">
        <v>45145</v>
      </c>
      <c r="E3981" s="220" t="s">
        <v>76</v>
      </c>
      <c r="F3981" s="218" t="s">
        <v>2363</v>
      </c>
      <c r="G3981" s="218"/>
      <c r="H3981" s="225">
        <v>26080</v>
      </c>
      <c r="I3981" s="229"/>
      <c r="J3981" s="229"/>
      <c r="K3981" s="218"/>
      <c r="L3981" s="229"/>
    </row>
    <row r="3982" spans="1:12" x14ac:dyDescent="0.25">
      <c r="A3982" s="217">
        <f>+Tabla1[[#This Row],[Fecha]]</f>
        <v>45142</v>
      </c>
      <c r="B3982" s="37" t="s">
        <v>282</v>
      </c>
      <c r="C3982" s="69" t="s">
        <v>224</v>
      </c>
      <c r="D3982" s="219">
        <v>45142</v>
      </c>
      <c r="E3982" s="220" t="s">
        <v>76</v>
      </c>
      <c r="F3982" s="218" t="s">
        <v>2290</v>
      </c>
      <c r="G3982" s="218"/>
      <c r="H3982" s="225">
        <v>26000</v>
      </c>
      <c r="I3982" s="229"/>
      <c r="J3982" s="229"/>
      <c r="K3982" s="218"/>
      <c r="L3982" s="229"/>
    </row>
    <row r="3983" spans="1:12" x14ac:dyDescent="0.25">
      <c r="A3983" s="217">
        <f>+Tabla1[[#This Row],[Fecha]]</f>
        <v>45149</v>
      </c>
      <c r="B3983" s="37" t="s">
        <v>282</v>
      </c>
      <c r="C3983" s="69" t="s">
        <v>224</v>
      </c>
      <c r="D3983" s="219">
        <v>45149</v>
      </c>
      <c r="E3983" s="220" t="s">
        <v>239</v>
      </c>
      <c r="F3983" s="218" t="s">
        <v>2308</v>
      </c>
      <c r="G3983" s="218"/>
      <c r="H3983" s="225">
        <v>26000</v>
      </c>
      <c r="I3983" s="229"/>
      <c r="J3983" s="229"/>
      <c r="K3983" s="218"/>
      <c r="L3983" s="229"/>
    </row>
    <row r="3984" spans="1:12" x14ac:dyDescent="0.25">
      <c r="A3984" s="217">
        <f>+Tabla1[[#This Row],[Fecha]]</f>
        <v>45156</v>
      </c>
      <c r="B3984" s="37" t="s">
        <v>282</v>
      </c>
      <c r="C3984" s="69" t="s">
        <v>224</v>
      </c>
      <c r="D3984" s="219">
        <v>45156</v>
      </c>
      <c r="E3984" s="220" t="s">
        <v>76</v>
      </c>
      <c r="F3984" s="218" t="s">
        <v>2364</v>
      </c>
      <c r="G3984" s="218"/>
      <c r="H3984" s="225">
        <v>156000</v>
      </c>
      <c r="I3984" s="229"/>
      <c r="J3984" s="229"/>
      <c r="K3984" s="218"/>
      <c r="L3984" s="229"/>
    </row>
    <row r="3985" spans="1:12" x14ac:dyDescent="0.25">
      <c r="A3985" s="217">
        <f>+Tabla1[[#This Row],[Fecha]]</f>
        <v>45142</v>
      </c>
      <c r="B3985" s="37" t="s">
        <v>282</v>
      </c>
      <c r="C3985" s="69" t="s">
        <v>224</v>
      </c>
      <c r="D3985" s="219">
        <v>45142</v>
      </c>
      <c r="E3985" s="220" t="s">
        <v>76</v>
      </c>
      <c r="F3985" s="218" t="s">
        <v>2281</v>
      </c>
      <c r="G3985" s="218"/>
      <c r="H3985" s="225">
        <v>30000</v>
      </c>
      <c r="I3985" s="229"/>
      <c r="J3985" s="229"/>
      <c r="K3985" s="218"/>
      <c r="L3985" s="229"/>
    </row>
    <row r="3986" spans="1:12" x14ac:dyDescent="0.25">
      <c r="A3986" s="217">
        <f>+Tabla1[[#This Row],[Fecha]]</f>
        <v>45156</v>
      </c>
      <c r="B3986" s="37" t="s">
        <v>282</v>
      </c>
      <c r="C3986" s="69" t="s">
        <v>224</v>
      </c>
      <c r="D3986" s="219">
        <v>45156</v>
      </c>
      <c r="E3986" s="220" t="s">
        <v>76</v>
      </c>
      <c r="F3986" s="218" t="s">
        <v>2365</v>
      </c>
      <c r="G3986" s="218"/>
      <c r="H3986" s="225">
        <v>26000</v>
      </c>
      <c r="I3986" s="229"/>
      <c r="J3986" s="229"/>
      <c r="K3986" s="218"/>
      <c r="L3986" s="229"/>
    </row>
    <row r="3987" spans="1:12" x14ac:dyDescent="0.25">
      <c r="A3987" s="217">
        <f>+Tabla1[[#This Row],[Fecha]]</f>
        <v>45140</v>
      </c>
      <c r="B3987" s="37" t="s">
        <v>282</v>
      </c>
      <c r="C3987" s="69" t="s">
        <v>224</v>
      </c>
      <c r="D3987" s="219">
        <v>45140</v>
      </c>
      <c r="E3987" s="220" t="s">
        <v>239</v>
      </c>
      <c r="F3987" s="218" t="s">
        <v>2366</v>
      </c>
      <c r="G3987" s="218"/>
      <c r="H3987" s="225">
        <v>26000</v>
      </c>
      <c r="I3987" s="229"/>
      <c r="J3987" s="229"/>
      <c r="K3987" s="218"/>
      <c r="L3987" s="229"/>
    </row>
    <row r="3988" spans="1:12" x14ac:dyDescent="0.25">
      <c r="A3988" s="217">
        <f>+Tabla1[[#This Row],[Fecha]]</f>
        <v>45160</v>
      </c>
      <c r="B3988" s="37" t="s">
        <v>282</v>
      </c>
      <c r="C3988" s="69" t="s">
        <v>224</v>
      </c>
      <c r="D3988" s="219">
        <v>45160</v>
      </c>
      <c r="E3988" s="220" t="s">
        <v>76</v>
      </c>
      <c r="F3988" s="218" t="s">
        <v>2328</v>
      </c>
      <c r="G3988" s="218"/>
      <c r="H3988" s="225">
        <v>26109</v>
      </c>
      <c r="I3988" s="229"/>
      <c r="J3988" s="229"/>
      <c r="K3988" s="218"/>
      <c r="L3988" s="229"/>
    </row>
    <row r="3989" spans="1:12" x14ac:dyDescent="0.25">
      <c r="A3989" s="217">
        <f>+Tabla1[[#This Row],[Fecha]]</f>
        <v>45146</v>
      </c>
      <c r="B3989" s="37" t="s">
        <v>282</v>
      </c>
      <c r="C3989" s="69" t="s">
        <v>224</v>
      </c>
      <c r="D3989" s="219">
        <v>45146</v>
      </c>
      <c r="E3989" s="220" t="s">
        <v>76</v>
      </c>
      <c r="F3989" s="218" t="s">
        <v>2367</v>
      </c>
      <c r="G3989" s="218"/>
      <c r="H3989" s="225">
        <v>18650</v>
      </c>
      <c r="I3989" s="229"/>
      <c r="J3989" s="229"/>
      <c r="K3989" s="218"/>
      <c r="L3989" s="229"/>
    </row>
    <row r="3990" spans="1:12" x14ac:dyDescent="0.25">
      <c r="A3990" s="217">
        <f>+Tabla1[[#This Row],[Fecha]]</f>
        <v>45146</v>
      </c>
      <c r="B3990" s="37" t="s">
        <v>282</v>
      </c>
      <c r="C3990" s="69" t="s">
        <v>224</v>
      </c>
      <c r="D3990" s="219">
        <v>45146</v>
      </c>
      <c r="E3990" s="220" t="s">
        <v>76</v>
      </c>
      <c r="F3990" s="218" t="s">
        <v>2368</v>
      </c>
      <c r="G3990" s="218"/>
      <c r="H3990" s="225">
        <v>26000</v>
      </c>
      <c r="I3990" s="229"/>
      <c r="J3990" s="229"/>
      <c r="K3990" s="218"/>
      <c r="L3990" s="229"/>
    </row>
    <row r="3991" spans="1:12" x14ac:dyDescent="0.25">
      <c r="A3991" s="217">
        <f>+Tabla1[[#This Row],[Fecha]]</f>
        <v>45152</v>
      </c>
      <c r="B3991" s="37" t="s">
        <v>282</v>
      </c>
      <c r="C3991" s="69" t="s">
        <v>224</v>
      </c>
      <c r="D3991" s="219">
        <v>45152</v>
      </c>
      <c r="E3991" s="220" t="s">
        <v>76</v>
      </c>
      <c r="F3991" s="218" t="s">
        <v>2275</v>
      </c>
      <c r="G3991" s="218"/>
      <c r="H3991" s="225">
        <v>26000</v>
      </c>
      <c r="I3991" s="229"/>
      <c r="J3991" s="229"/>
      <c r="K3991" s="218"/>
      <c r="L3991" s="229"/>
    </row>
    <row r="3992" spans="1:12" x14ac:dyDescent="0.25">
      <c r="A3992" s="217">
        <f>+Tabla1[[#This Row],[Fecha]]</f>
        <v>45156</v>
      </c>
      <c r="B3992" s="37" t="s">
        <v>282</v>
      </c>
      <c r="C3992" s="69" t="s">
        <v>224</v>
      </c>
      <c r="D3992" s="219">
        <v>45156</v>
      </c>
      <c r="E3992" s="220" t="s">
        <v>76</v>
      </c>
      <c r="F3992" s="218" t="s">
        <v>2369</v>
      </c>
      <c r="G3992" s="218"/>
      <c r="H3992" s="225">
        <v>26000</v>
      </c>
      <c r="I3992" s="229"/>
      <c r="J3992" s="229"/>
      <c r="K3992" s="218"/>
      <c r="L3992" s="229"/>
    </row>
    <row r="3993" spans="1:12" x14ac:dyDescent="0.25">
      <c r="A3993" s="290">
        <f>+Tabla1[[#This Row],[Fecha]]</f>
        <v>45163</v>
      </c>
      <c r="B3993" s="291" t="s">
        <v>282</v>
      </c>
      <c r="C3993" s="290" t="s">
        <v>224</v>
      </c>
      <c r="D3993" s="292">
        <v>45163</v>
      </c>
      <c r="E3993" s="293" t="s">
        <v>76</v>
      </c>
      <c r="F3993" s="291" t="s">
        <v>2370</v>
      </c>
      <c r="G3993" s="291"/>
      <c r="H3993" s="295">
        <v>26102</v>
      </c>
      <c r="I3993" s="294"/>
      <c r="J3993" s="294"/>
      <c r="K3993" s="291"/>
      <c r="L3993" s="294"/>
    </row>
    <row r="3994" spans="1:12" x14ac:dyDescent="0.25">
      <c r="A3994" s="217">
        <f>+Tabla1[[#This Row],[Fecha]]</f>
        <v>45170</v>
      </c>
      <c r="B3994" s="37" t="s">
        <v>282</v>
      </c>
      <c r="C3994" s="69" t="s">
        <v>224</v>
      </c>
      <c r="D3994" s="219">
        <v>45170</v>
      </c>
      <c r="E3994" s="220" t="s">
        <v>76</v>
      </c>
      <c r="F3994" s="218" t="s">
        <v>2269</v>
      </c>
      <c r="G3994" s="218"/>
      <c r="H3994" s="225">
        <v>26000</v>
      </c>
      <c r="I3994" s="229"/>
      <c r="J3994" s="229"/>
      <c r="K3994" s="218"/>
      <c r="L3994" s="229"/>
    </row>
    <row r="3995" spans="1:12" x14ac:dyDescent="0.25">
      <c r="A3995" s="217">
        <f>+Tabla1[[#This Row],[Fecha]]</f>
        <v>45170</v>
      </c>
      <c r="B3995" s="37" t="s">
        <v>282</v>
      </c>
      <c r="C3995" s="69" t="s">
        <v>224</v>
      </c>
      <c r="D3995" s="219">
        <v>45170</v>
      </c>
      <c r="E3995" s="220" t="s">
        <v>76</v>
      </c>
      <c r="F3995" s="218" t="s">
        <v>2371</v>
      </c>
      <c r="G3995" s="218"/>
      <c r="H3995" s="225">
        <v>26000</v>
      </c>
      <c r="I3995" s="229"/>
      <c r="J3995" s="229"/>
      <c r="K3995" s="218"/>
      <c r="L3995" s="229"/>
    </row>
    <row r="3996" spans="1:12" x14ac:dyDescent="0.25">
      <c r="A3996" s="217">
        <f>+Tabla1[[#This Row],[Fecha]]</f>
        <v>45170</v>
      </c>
      <c r="B3996" s="37" t="s">
        <v>282</v>
      </c>
      <c r="C3996" s="69" t="s">
        <v>224</v>
      </c>
      <c r="D3996" s="219">
        <v>45170</v>
      </c>
      <c r="E3996" s="220" t="s">
        <v>76</v>
      </c>
      <c r="F3996" s="218" t="s">
        <v>2321</v>
      </c>
      <c r="G3996" s="218"/>
      <c r="H3996" s="225">
        <v>26000</v>
      </c>
      <c r="I3996" s="229"/>
      <c r="J3996" s="229"/>
      <c r="K3996" s="218"/>
      <c r="L3996" s="229"/>
    </row>
    <row r="3997" spans="1:12" x14ac:dyDescent="0.25">
      <c r="A3997" s="217">
        <f>+Tabla1[[#This Row],[Fecha]]</f>
        <v>45170</v>
      </c>
      <c r="B3997" s="37" t="s">
        <v>282</v>
      </c>
      <c r="C3997" s="69" t="s">
        <v>224</v>
      </c>
      <c r="D3997" s="219">
        <v>45170</v>
      </c>
      <c r="E3997" s="220" t="s">
        <v>76</v>
      </c>
      <c r="F3997" s="218" t="s">
        <v>2259</v>
      </c>
      <c r="G3997" s="218"/>
      <c r="H3997" s="225">
        <v>26000</v>
      </c>
      <c r="I3997" s="229"/>
      <c r="J3997" s="229"/>
      <c r="K3997" s="218"/>
      <c r="L3997" s="229"/>
    </row>
    <row r="3998" spans="1:12" x14ac:dyDescent="0.25">
      <c r="A3998" s="217">
        <f>+Tabla1[[#This Row],[Fecha]]</f>
        <v>45170</v>
      </c>
      <c r="B3998" s="37" t="s">
        <v>282</v>
      </c>
      <c r="C3998" s="69" t="s">
        <v>224</v>
      </c>
      <c r="D3998" s="219">
        <v>45170</v>
      </c>
      <c r="E3998" s="220" t="s">
        <v>76</v>
      </c>
      <c r="F3998" s="218" t="s">
        <v>2300</v>
      </c>
      <c r="G3998" s="218"/>
      <c r="H3998" s="225">
        <v>26000</v>
      </c>
      <c r="I3998" s="229"/>
      <c r="J3998" s="229"/>
      <c r="K3998" s="218"/>
      <c r="L3998" s="229"/>
    </row>
    <row r="3999" spans="1:12" x14ac:dyDescent="0.25">
      <c r="A3999" s="217">
        <f>+Tabla1[[#This Row],[Fecha]]</f>
        <v>45170</v>
      </c>
      <c r="B3999" s="37" t="s">
        <v>282</v>
      </c>
      <c r="C3999" s="69" t="s">
        <v>224</v>
      </c>
      <c r="D3999" s="219">
        <v>45170</v>
      </c>
      <c r="E3999" s="220" t="s">
        <v>76</v>
      </c>
      <c r="F3999" s="218" t="s">
        <v>2272</v>
      </c>
      <c r="G3999" s="218"/>
      <c r="H3999" s="225">
        <v>26000</v>
      </c>
      <c r="I3999" s="229"/>
      <c r="J3999" s="229"/>
      <c r="K3999" s="218"/>
      <c r="L3999" s="229"/>
    </row>
    <row r="4000" spans="1:12" x14ac:dyDescent="0.25">
      <c r="A4000" s="217">
        <f>+Tabla1[[#This Row],[Fecha]]</f>
        <v>45170</v>
      </c>
      <c r="B4000" s="37" t="s">
        <v>282</v>
      </c>
      <c r="C4000" s="69" t="s">
        <v>224</v>
      </c>
      <c r="D4000" s="219">
        <v>45170</v>
      </c>
      <c r="E4000" s="220" t="s">
        <v>76</v>
      </c>
      <c r="F4000" s="218" t="s">
        <v>2301</v>
      </c>
      <c r="G4000" s="218"/>
      <c r="H4000" s="225">
        <v>26000</v>
      </c>
      <c r="I4000" s="229"/>
      <c r="J4000" s="229"/>
      <c r="K4000" s="218"/>
      <c r="L4000" s="229"/>
    </row>
    <row r="4001" spans="1:12" x14ac:dyDescent="0.25">
      <c r="A4001" s="217">
        <f>+Tabla1[[#This Row],[Fecha]]</f>
        <v>45170</v>
      </c>
      <c r="B4001" s="37" t="s">
        <v>282</v>
      </c>
      <c r="C4001" s="69" t="s">
        <v>224</v>
      </c>
      <c r="D4001" s="219">
        <v>45170</v>
      </c>
      <c r="E4001" s="220" t="s">
        <v>76</v>
      </c>
      <c r="F4001" s="218" t="s">
        <v>2302</v>
      </c>
      <c r="G4001" s="218"/>
      <c r="H4001" s="225">
        <v>26000</v>
      </c>
      <c r="I4001" s="229"/>
      <c r="J4001" s="229"/>
      <c r="K4001" s="218"/>
      <c r="L4001" s="229"/>
    </row>
    <row r="4002" spans="1:12" x14ac:dyDescent="0.25">
      <c r="A4002" s="217">
        <f>+Tabla1[[#This Row],[Fecha]]</f>
        <v>45173</v>
      </c>
      <c r="B4002" s="37" t="s">
        <v>282</v>
      </c>
      <c r="C4002" s="69" t="s">
        <v>224</v>
      </c>
      <c r="D4002" s="219">
        <v>45173</v>
      </c>
      <c r="E4002" s="220" t="s">
        <v>76</v>
      </c>
      <c r="F4002" s="218" t="s">
        <v>2309</v>
      </c>
      <c r="G4002" s="218"/>
      <c r="H4002" s="225">
        <v>36000</v>
      </c>
      <c r="I4002" s="229"/>
      <c r="J4002" s="229"/>
      <c r="K4002" s="218"/>
      <c r="L4002" s="229"/>
    </row>
    <row r="4003" spans="1:12" x14ac:dyDescent="0.25">
      <c r="A4003" s="217">
        <f>+Tabla1[[#This Row],[Fecha]]</f>
        <v>45174</v>
      </c>
      <c r="B4003" s="37" t="s">
        <v>282</v>
      </c>
      <c r="C4003" s="69" t="s">
        <v>224</v>
      </c>
      <c r="D4003" s="219">
        <v>45174</v>
      </c>
      <c r="E4003" s="220" t="s">
        <v>239</v>
      </c>
      <c r="F4003" s="218" t="s">
        <v>2372</v>
      </c>
      <c r="G4003" s="218"/>
      <c r="H4003" s="225">
        <v>78000</v>
      </c>
      <c r="I4003" s="229"/>
      <c r="J4003" s="229"/>
      <c r="K4003" s="218"/>
      <c r="L4003" s="229"/>
    </row>
    <row r="4004" spans="1:12" x14ac:dyDescent="0.25">
      <c r="A4004" s="217">
        <f>+Tabla1[[#This Row],[Fecha]]</f>
        <v>45175</v>
      </c>
      <c r="B4004" s="37" t="s">
        <v>282</v>
      </c>
      <c r="C4004" s="69" t="s">
        <v>224</v>
      </c>
      <c r="D4004" s="219">
        <v>45175</v>
      </c>
      <c r="E4004" s="220" t="s">
        <v>76</v>
      </c>
      <c r="F4004" s="218" t="s">
        <v>2373</v>
      </c>
      <c r="G4004" s="218"/>
      <c r="H4004" s="225">
        <v>104096</v>
      </c>
      <c r="I4004" s="229"/>
      <c r="J4004" s="229"/>
      <c r="K4004" s="218"/>
      <c r="L4004" s="229"/>
    </row>
    <row r="4005" spans="1:12" x14ac:dyDescent="0.25">
      <c r="A4005" s="217">
        <f>+Tabla1[[#This Row],[Fecha]]</f>
        <v>45176</v>
      </c>
      <c r="B4005" s="37" t="s">
        <v>282</v>
      </c>
      <c r="C4005" s="69" t="s">
        <v>224</v>
      </c>
      <c r="D4005" s="219">
        <v>45176</v>
      </c>
      <c r="E4005" s="220" t="s">
        <v>76</v>
      </c>
      <c r="F4005" s="218" t="s">
        <v>2271</v>
      </c>
      <c r="G4005" s="218"/>
      <c r="H4005" s="225">
        <v>178000</v>
      </c>
      <c r="I4005" s="229"/>
      <c r="J4005" s="229"/>
      <c r="K4005" s="218"/>
      <c r="L4005" s="229"/>
    </row>
    <row r="4006" spans="1:12" x14ac:dyDescent="0.25">
      <c r="A4006" s="217">
        <f>+Tabla1[[#This Row],[Fecha]]</f>
        <v>45176</v>
      </c>
      <c r="B4006" s="37" t="s">
        <v>282</v>
      </c>
      <c r="C4006" s="69" t="s">
        <v>224</v>
      </c>
      <c r="D4006" s="219">
        <v>45176</v>
      </c>
      <c r="E4006" s="220" t="s">
        <v>76</v>
      </c>
      <c r="F4006" s="218" t="s">
        <v>2374</v>
      </c>
      <c r="G4006" s="218"/>
      <c r="H4006" s="225">
        <v>26000</v>
      </c>
      <c r="I4006" s="229"/>
      <c r="J4006" s="229"/>
      <c r="K4006" s="218"/>
      <c r="L4006" s="229"/>
    </row>
    <row r="4007" spans="1:12" x14ac:dyDescent="0.25">
      <c r="A4007" s="217">
        <f>+Tabla1[[#This Row],[Fecha]]</f>
        <v>45176</v>
      </c>
      <c r="B4007" s="37" t="s">
        <v>282</v>
      </c>
      <c r="C4007" s="69" t="s">
        <v>224</v>
      </c>
      <c r="D4007" s="219">
        <v>45176</v>
      </c>
      <c r="E4007" s="220" t="s">
        <v>76</v>
      </c>
      <c r="F4007" s="218" t="s">
        <v>2264</v>
      </c>
      <c r="G4007" s="218"/>
      <c r="H4007" s="225">
        <v>100000</v>
      </c>
      <c r="I4007" s="229"/>
      <c r="J4007" s="229"/>
      <c r="K4007" s="218"/>
      <c r="L4007" s="229"/>
    </row>
    <row r="4008" spans="1:12" x14ac:dyDescent="0.25">
      <c r="A4008" s="217">
        <f>+Tabla1[[#This Row],[Fecha]]</f>
        <v>45181</v>
      </c>
      <c r="B4008" s="37" t="s">
        <v>282</v>
      </c>
      <c r="C4008" s="69" t="s">
        <v>224</v>
      </c>
      <c r="D4008" s="219">
        <v>45181</v>
      </c>
      <c r="E4008" s="220" t="s">
        <v>76</v>
      </c>
      <c r="F4008" s="218" t="s">
        <v>2273</v>
      </c>
      <c r="G4008" s="218"/>
      <c r="H4008" s="225">
        <v>26000</v>
      </c>
      <c r="I4008" s="229"/>
      <c r="J4008" s="229"/>
      <c r="K4008" s="218"/>
      <c r="L4008" s="229"/>
    </row>
    <row r="4009" spans="1:12" x14ac:dyDescent="0.25">
      <c r="A4009" s="217">
        <f>+Tabla1[[#This Row],[Fecha]]</f>
        <v>45183</v>
      </c>
      <c r="B4009" s="37" t="s">
        <v>282</v>
      </c>
      <c r="C4009" s="69" t="s">
        <v>224</v>
      </c>
      <c r="D4009" s="219">
        <v>45183</v>
      </c>
      <c r="E4009" s="220" t="s">
        <v>76</v>
      </c>
      <c r="F4009" s="218" t="s">
        <v>2280</v>
      </c>
      <c r="G4009" s="218"/>
      <c r="H4009" s="225">
        <v>52000</v>
      </c>
      <c r="I4009" s="229"/>
      <c r="J4009" s="229"/>
      <c r="K4009" s="218"/>
      <c r="L4009" s="229"/>
    </row>
    <row r="4010" spans="1:12" x14ac:dyDescent="0.25">
      <c r="A4010" s="217">
        <f>+Tabla1[[#This Row],[Fecha]]</f>
        <v>45184</v>
      </c>
      <c r="B4010" s="37" t="s">
        <v>282</v>
      </c>
      <c r="C4010" s="69" t="s">
        <v>224</v>
      </c>
      <c r="D4010" s="219">
        <v>45184</v>
      </c>
      <c r="E4010" s="220" t="s">
        <v>76</v>
      </c>
      <c r="F4010" s="218" t="s">
        <v>2329</v>
      </c>
      <c r="G4010" s="218"/>
      <c r="H4010" s="225">
        <v>52000</v>
      </c>
      <c r="I4010" s="229"/>
      <c r="J4010" s="229"/>
      <c r="K4010" s="218"/>
      <c r="L4010" s="229"/>
    </row>
    <row r="4011" spans="1:12" x14ac:dyDescent="0.25">
      <c r="A4011" s="217">
        <f>+Tabla1[[#This Row],[Fecha]]</f>
        <v>45189</v>
      </c>
      <c r="B4011" s="37" t="s">
        <v>282</v>
      </c>
      <c r="C4011" s="69" t="s">
        <v>224</v>
      </c>
      <c r="D4011" s="219">
        <v>45189</v>
      </c>
      <c r="E4011" s="220" t="s">
        <v>76</v>
      </c>
      <c r="F4011" s="218" t="s">
        <v>2270</v>
      </c>
      <c r="G4011" s="218"/>
      <c r="H4011" s="225">
        <v>26000</v>
      </c>
      <c r="I4011" s="229"/>
      <c r="J4011" s="229"/>
      <c r="K4011" s="218"/>
      <c r="L4011" s="229"/>
    </row>
    <row r="4012" spans="1:12" x14ac:dyDescent="0.25">
      <c r="A4012" s="217">
        <f>+Tabla1[[#This Row],[Fecha]]</f>
        <v>45189</v>
      </c>
      <c r="B4012" s="37" t="s">
        <v>282</v>
      </c>
      <c r="C4012" s="69" t="s">
        <v>224</v>
      </c>
      <c r="D4012" s="219">
        <v>45189</v>
      </c>
      <c r="E4012" s="220" t="s">
        <v>76</v>
      </c>
      <c r="F4012" s="218" t="s">
        <v>2303</v>
      </c>
      <c r="G4012" s="218"/>
      <c r="H4012" s="225">
        <v>50000</v>
      </c>
      <c r="I4012" s="229"/>
      <c r="J4012" s="229"/>
      <c r="K4012" s="218"/>
      <c r="L4012" s="229"/>
    </row>
    <row r="4013" spans="1:12" x14ac:dyDescent="0.25">
      <c r="A4013" s="217">
        <f>+Tabla1[[#This Row],[Fecha]]</f>
        <v>45189</v>
      </c>
      <c r="B4013" s="37" t="s">
        <v>282</v>
      </c>
      <c r="C4013" s="69" t="s">
        <v>224</v>
      </c>
      <c r="D4013" s="219">
        <v>45189</v>
      </c>
      <c r="E4013" s="220" t="s">
        <v>76</v>
      </c>
      <c r="F4013" s="218" t="s">
        <v>2272</v>
      </c>
      <c r="G4013" s="218"/>
      <c r="H4013" s="225">
        <v>26000</v>
      </c>
      <c r="I4013" s="229"/>
      <c r="J4013" s="229"/>
      <c r="K4013" s="218"/>
      <c r="L4013" s="229"/>
    </row>
    <row r="4014" spans="1:12" x14ac:dyDescent="0.25">
      <c r="A4014" s="217">
        <f>+Tabla1[[#This Row],[Fecha]]</f>
        <v>45191</v>
      </c>
      <c r="B4014" s="37" t="s">
        <v>282</v>
      </c>
      <c r="C4014" s="69" t="s">
        <v>224</v>
      </c>
      <c r="D4014" s="219">
        <v>45191</v>
      </c>
      <c r="E4014" s="220" t="s">
        <v>76</v>
      </c>
      <c r="F4014" s="218" t="s">
        <v>2276</v>
      </c>
      <c r="G4014" s="218"/>
      <c r="H4014" s="225">
        <v>26000</v>
      </c>
      <c r="I4014" s="229"/>
      <c r="J4014" s="229"/>
      <c r="K4014" s="218"/>
      <c r="L4014" s="229"/>
    </row>
    <row r="4015" spans="1:12" x14ac:dyDescent="0.25">
      <c r="A4015" s="217">
        <f>+Tabla1[[#This Row],[Fecha]]</f>
        <v>45194</v>
      </c>
      <c r="B4015" s="37" t="s">
        <v>282</v>
      </c>
      <c r="C4015" s="69" t="s">
        <v>224</v>
      </c>
      <c r="D4015" s="219">
        <v>45194</v>
      </c>
      <c r="E4015" s="220" t="s">
        <v>76</v>
      </c>
      <c r="F4015" s="218" t="s">
        <v>2350</v>
      </c>
      <c r="G4015" s="218"/>
      <c r="H4015" s="225">
        <v>26000</v>
      </c>
      <c r="I4015" s="229"/>
      <c r="J4015" s="229"/>
      <c r="K4015" s="218"/>
      <c r="L4015" s="229"/>
    </row>
    <row r="4016" spans="1:12" x14ac:dyDescent="0.25">
      <c r="A4016" s="217">
        <f>+Tabla1[[#This Row],[Fecha]]</f>
        <v>45194</v>
      </c>
      <c r="B4016" s="37" t="s">
        <v>282</v>
      </c>
      <c r="C4016" s="69" t="s">
        <v>224</v>
      </c>
      <c r="D4016" s="219">
        <v>45194</v>
      </c>
      <c r="E4016" s="220" t="s">
        <v>76</v>
      </c>
      <c r="F4016" s="218" t="s">
        <v>2351</v>
      </c>
      <c r="G4016" s="218"/>
      <c r="H4016" s="225">
        <v>26025</v>
      </c>
      <c r="I4016" s="229"/>
      <c r="J4016" s="229"/>
      <c r="K4016" s="218"/>
      <c r="L4016" s="229"/>
    </row>
    <row r="4017" spans="1:12" x14ac:dyDescent="0.25">
      <c r="A4017" s="217">
        <f>+Tabla1[[#This Row],[Fecha]]</f>
        <v>45195</v>
      </c>
      <c r="B4017" s="37" t="s">
        <v>282</v>
      </c>
      <c r="C4017" s="69" t="s">
        <v>224</v>
      </c>
      <c r="D4017" s="219">
        <v>45195</v>
      </c>
      <c r="E4017" s="220" t="s">
        <v>76</v>
      </c>
      <c r="F4017" s="218" t="s">
        <v>2375</v>
      </c>
      <c r="G4017" s="218"/>
      <c r="H4017" s="225">
        <v>26000</v>
      </c>
      <c r="I4017" s="229"/>
      <c r="J4017" s="229"/>
      <c r="K4017" s="218"/>
      <c r="L4017" s="229"/>
    </row>
    <row r="4018" spans="1:12" x14ac:dyDescent="0.25">
      <c r="A4018" s="217">
        <f>+Tabla1[[#This Row],[Fecha]]</f>
        <v>45196</v>
      </c>
      <c r="B4018" s="37" t="s">
        <v>282</v>
      </c>
      <c r="C4018" s="69" t="s">
        <v>224</v>
      </c>
      <c r="D4018" s="219">
        <v>45196</v>
      </c>
      <c r="E4018" s="220" t="s">
        <v>76</v>
      </c>
      <c r="F4018" s="218" t="s">
        <v>2292</v>
      </c>
      <c r="G4018" s="218"/>
      <c r="H4018" s="225">
        <v>156000</v>
      </c>
      <c r="I4018" s="229"/>
      <c r="J4018" s="229"/>
      <c r="K4018" s="218"/>
      <c r="L4018" s="229"/>
    </row>
    <row r="4019" spans="1:12" x14ac:dyDescent="0.25">
      <c r="A4019" s="217">
        <f>+Tabla1[[#This Row],[Fecha]]</f>
        <v>45198</v>
      </c>
      <c r="B4019" s="37" t="s">
        <v>282</v>
      </c>
      <c r="C4019" s="69" t="s">
        <v>224</v>
      </c>
      <c r="D4019" s="219">
        <v>45198</v>
      </c>
      <c r="E4019" s="220" t="s">
        <v>76</v>
      </c>
      <c r="F4019" s="218" t="s">
        <v>2277</v>
      </c>
      <c r="G4019" s="218"/>
      <c r="H4019" s="225">
        <v>26000</v>
      </c>
      <c r="I4019" s="229"/>
      <c r="J4019" s="229"/>
      <c r="K4019" s="218"/>
      <c r="L4019" s="229"/>
    </row>
    <row r="4020" spans="1:12" x14ac:dyDescent="0.25">
      <c r="A4020" s="217">
        <f>+Tabla1[[#This Row],[Fecha]]</f>
        <v>45198</v>
      </c>
      <c r="B4020" s="37" t="s">
        <v>282</v>
      </c>
      <c r="C4020" s="69" t="s">
        <v>224</v>
      </c>
      <c r="D4020" s="219">
        <v>45198</v>
      </c>
      <c r="E4020" s="220" t="s">
        <v>76</v>
      </c>
      <c r="F4020" s="218" t="s">
        <v>2279</v>
      </c>
      <c r="G4020" s="218"/>
      <c r="H4020" s="225">
        <v>26000</v>
      </c>
      <c r="I4020" s="229"/>
      <c r="J4020" s="229"/>
      <c r="K4020" s="218"/>
      <c r="L4020" s="229"/>
    </row>
    <row r="4021" spans="1:12" x14ac:dyDescent="0.25">
      <c r="A4021" s="217">
        <f>+Tabla1[[#This Row],[Fecha]]</f>
        <v>45177</v>
      </c>
      <c r="B4021" s="37" t="s">
        <v>282</v>
      </c>
      <c r="C4021" s="69" t="s">
        <v>224</v>
      </c>
      <c r="D4021" s="219">
        <v>45177</v>
      </c>
      <c r="E4021" s="220" t="s">
        <v>76</v>
      </c>
      <c r="F4021" s="218" t="s">
        <v>2281</v>
      </c>
      <c r="G4021" s="218"/>
      <c r="H4021" s="225">
        <v>26100</v>
      </c>
      <c r="I4021" s="229"/>
      <c r="J4021" s="229"/>
      <c r="K4021" s="218"/>
      <c r="L4021" s="229"/>
    </row>
    <row r="4022" spans="1:12" x14ac:dyDescent="0.25">
      <c r="A4022" s="217">
        <f>+Tabla1[[#This Row],[Fecha]]</f>
        <v>45194</v>
      </c>
      <c r="B4022" s="37" t="s">
        <v>282</v>
      </c>
      <c r="C4022" s="69" t="s">
        <v>224</v>
      </c>
      <c r="D4022" s="219">
        <v>45194</v>
      </c>
      <c r="E4022" s="220" t="s">
        <v>76</v>
      </c>
      <c r="F4022" s="218" t="s">
        <v>2306</v>
      </c>
      <c r="G4022" s="218"/>
      <c r="H4022" s="225">
        <v>104000</v>
      </c>
      <c r="I4022" s="229"/>
      <c r="J4022" s="229"/>
      <c r="K4022" s="218"/>
      <c r="L4022" s="229"/>
    </row>
    <row r="4023" spans="1:12" x14ac:dyDescent="0.25">
      <c r="A4023" s="217">
        <f>+Tabla1[[#This Row],[Fecha]]</f>
        <v>45184</v>
      </c>
      <c r="B4023" s="37" t="s">
        <v>282</v>
      </c>
      <c r="C4023" s="69" t="s">
        <v>224</v>
      </c>
      <c r="D4023" s="219">
        <v>45184</v>
      </c>
      <c r="E4023" s="220" t="s">
        <v>76</v>
      </c>
      <c r="F4023" s="218" t="s">
        <v>197</v>
      </c>
      <c r="G4023" s="218"/>
      <c r="H4023" s="225">
        <v>26000</v>
      </c>
      <c r="I4023" s="229"/>
      <c r="J4023" s="229"/>
      <c r="K4023" s="218"/>
      <c r="L4023" s="229"/>
    </row>
    <row r="4024" spans="1:12" x14ac:dyDescent="0.25">
      <c r="A4024" s="217">
        <f>+Tabla1[[#This Row],[Fecha]]</f>
        <v>45191</v>
      </c>
      <c r="B4024" s="37" t="s">
        <v>282</v>
      </c>
      <c r="C4024" s="69" t="s">
        <v>224</v>
      </c>
      <c r="D4024" s="219">
        <v>45191</v>
      </c>
      <c r="E4024" s="220" t="s">
        <v>76</v>
      </c>
      <c r="F4024" s="218" t="s">
        <v>2284</v>
      </c>
      <c r="G4024" s="218"/>
      <c r="H4024" s="225">
        <v>26000</v>
      </c>
      <c r="I4024" s="229"/>
      <c r="J4024" s="229"/>
      <c r="K4024" s="218"/>
      <c r="L4024" s="229"/>
    </row>
    <row r="4025" spans="1:12" x14ac:dyDescent="0.25">
      <c r="A4025" s="217">
        <f>+Tabla1[[#This Row],[Fecha]]</f>
        <v>45189</v>
      </c>
      <c r="B4025" s="37" t="s">
        <v>282</v>
      </c>
      <c r="C4025" s="69" t="s">
        <v>224</v>
      </c>
      <c r="D4025" s="219">
        <v>45189</v>
      </c>
      <c r="E4025" s="220" t="s">
        <v>76</v>
      </c>
      <c r="F4025" s="218" t="s">
        <v>2285</v>
      </c>
      <c r="G4025" s="218"/>
      <c r="H4025" s="225">
        <v>26000</v>
      </c>
      <c r="I4025" s="229"/>
      <c r="J4025" s="229"/>
      <c r="K4025" s="218"/>
      <c r="L4025" s="229"/>
    </row>
    <row r="4026" spans="1:12" x14ac:dyDescent="0.25">
      <c r="A4026" s="217">
        <f>+Tabla1[[#This Row],[Fecha]]</f>
        <v>45170</v>
      </c>
      <c r="B4026" s="37" t="s">
        <v>282</v>
      </c>
      <c r="C4026" s="69" t="s">
        <v>224</v>
      </c>
      <c r="D4026" s="219">
        <v>45170</v>
      </c>
      <c r="E4026" s="220" t="s">
        <v>76</v>
      </c>
      <c r="F4026" s="218" t="s">
        <v>2287</v>
      </c>
      <c r="G4026" s="218"/>
      <c r="H4026" s="225">
        <v>26113</v>
      </c>
      <c r="I4026" s="229"/>
      <c r="J4026" s="229"/>
      <c r="K4026" s="218"/>
      <c r="L4026" s="229"/>
    </row>
    <row r="4027" spans="1:12" x14ac:dyDescent="0.25">
      <c r="A4027" s="217">
        <f>+Tabla1[[#This Row],[Fecha]]</f>
        <v>45198</v>
      </c>
      <c r="B4027" s="37" t="s">
        <v>282</v>
      </c>
      <c r="C4027" s="69" t="s">
        <v>224</v>
      </c>
      <c r="D4027" s="219">
        <v>45198</v>
      </c>
      <c r="E4027" s="220" t="s">
        <v>76</v>
      </c>
      <c r="F4027" s="218" t="s">
        <v>2287</v>
      </c>
      <c r="G4027" s="218"/>
      <c r="H4027" s="225">
        <v>52000</v>
      </c>
      <c r="I4027" s="229"/>
      <c r="J4027" s="229"/>
      <c r="K4027" s="218"/>
      <c r="L4027" s="229"/>
    </row>
    <row r="4028" spans="1:12" x14ac:dyDescent="0.25">
      <c r="A4028" s="217">
        <f>+Tabla1[[#This Row],[Fecha]]</f>
        <v>45175</v>
      </c>
      <c r="B4028" s="37" t="s">
        <v>282</v>
      </c>
      <c r="C4028" s="69" t="s">
        <v>224</v>
      </c>
      <c r="D4028" s="219">
        <v>45175</v>
      </c>
      <c r="E4028" s="220" t="s">
        <v>76</v>
      </c>
      <c r="F4028" s="218" t="s">
        <v>2286</v>
      </c>
      <c r="G4028" s="218"/>
      <c r="H4028" s="225">
        <v>52000</v>
      </c>
      <c r="I4028" s="229"/>
      <c r="J4028" s="229"/>
      <c r="K4028" s="218"/>
      <c r="L4028" s="229"/>
    </row>
    <row r="4029" spans="1:12" x14ac:dyDescent="0.25">
      <c r="A4029" s="217">
        <f>+Tabla1[[#This Row],[Fecha]]</f>
        <v>45174</v>
      </c>
      <c r="B4029" s="37" t="s">
        <v>282</v>
      </c>
      <c r="C4029" s="69" t="s">
        <v>224</v>
      </c>
      <c r="D4029" s="219">
        <v>45174</v>
      </c>
      <c r="E4029" s="220" t="s">
        <v>239</v>
      </c>
      <c r="F4029" s="218" t="s">
        <v>2376</v>
      </c>
      <c r="G4029" s="218"/>
      <c r="H4029" s="225">
        <v>26000</v>
      </c>
      <c r="I4029" s="229"/>
      <c r="J4029" s="229"/>
      <c r="K4029" s="218"/>
      <c r="L4029" s="229"/>
    </row>
    <row r="4030" spans="1:12" x14ac:dyDescent="0.25">
      <c r="A4030" s="217">
        <f>+Tabla1[[#This Row],[Fecha]]</f>
        <v>45174</v>
      </c>
      <c r="B4030" s="37" t="s">
        <v>282</v>
      </c>
      <c r="C4030" s="69" t="s">
        <v>224</v>
      </c>
      <c r="D4030" s="219">
        <v>45174</v>
      </c>
      <c r="E4030" s="220" t="s">
        <v>239</v>
      </c>
      <c r="F4030" s="218" t="s">
        <v>2377</v>
      </c>
      <c r="G4030" s="218"/>
      <c r="H4030" s="225">
        <v>26109</v>
      </c>
      <c r="I4030" s="229"/>
      <c r="J4030" s="229"/>
      <c r="K4030" s="218"/>
      <c r="L4030" s="229"/>
    </row>
    <row r="4031" spans="1:12" x14ac:dyDescent="0.25">
      <c r="A4031" s="217">
        <f>+Tabla1[[#This Row],[Fecha]]</f>
        <v>45189</v>
      </c>
      <c r="B4031" s="37" t="s">
        <v>282</v>
      </c>
      <c r="C4031" s="69" t="s">
        <v>224</v>
      </c>
      <c r="D4031" s="219">
        <v>45189</v>
      </c>
      <c r="E4031" s="220" t="s">
        <v>76</v>
      </c>
      <c r="F4031" s="218" t="s">
        <v>2313</v>
      </c>
      <c r="G4031" s="218"/>
      <c r="H4031" s="225">
        <v>26000</v>
      </c>
      <c r="I4031" s="229"/>
      <c r="J4031" s="229"/>
      <c r="K4031" s="218"/>
      <c r="L4031" s="229"/>
    </row>
    <row r="4032" spans="1:12" x14ac:dyDescent="0.25">
      <c r="A4032" s="217">
        <f>+Tabla1[[#This Row],[Fecha]]</f>
        <v>45189</v>
      </c>
      <c r="B4032" s="37" t="s">
        <v>282</v>
      </c>
      <c r="C4032" s="69" t="s">
        <v>224</v>
      </c>
      <c r="D4032" s="219">
        <v>45189</v>
      </c>
      <c r="E4032" s="220" t="s">
        <v>76</v>
      </c>
      <c r="F4032" s="218" t="s">
        <v>2289</v>
      </c>
      <c r="G4032" s="218"/>
      <c r="H4032" s="225">
        <v>26000</v>
      </c>
      <c r="I4032" s="229"/>
      <c r="J4032" s="229"/>
      <c r="K4032" s="218"/>
      <c r="L4032" s="229"/>
    </row>
    <row r="4033" spans="1:12" x14ac:dyDescent="0.25">
      <c r="A4033" s="217">
        <f>+Tabla1[[#This Row],[Fecha]]</f>
        <v>45195</v>
      </c>
      <c r="B4033" s="37" t="s">
        <v>282</v>
      </c>
      <c r="C4033" s="69" t="s">
        <v>224</v>
      </c>
      <c r="D4033" s="219">
        <v>45195</v>
      </c>
      <c r="E4033" s="220" t="s">
        <v>76</v>
      </c>
      <c r="F4033" s="218" t="s">
        <v>2378</v>
      </c>
      <c r="G4033" s="218"/>
      <c r="H4033" s="225">
        <v>26080</v>
      </c>
      <c r="I4033" s="229"/>
      <c r="J4033" s="229"/>
      <c r="K4033" s="218"/>
      <c r="L4033" s="229"/>
    </row>
    <row r="4034" spans="1:12" x14ac:dyDescent="0.25">
      <c r="A4034" s="217">
        <f>+Tabla1[[#This Row],[Fecha]]</f>
        <v>45197</v>
      </c>
      <c r="B4034" s="37" t="s">
        <v>282</v>
      </c>
      <c r="C4034" s="69" t="s">
        <v>224</v>
      </c>
      <c r="D4034" s="219">
        <v>45197</v>
      </c>
      <c r="E4034" s="220" t="s">
        <v>76</v>
      </c>
      <c r="F4034" s="218" t="s">
        <v>2308</v>
      </c>
      <c r="G4034" s="218"/>
      <c r="H4034" s="225">
        <v>182000</v>
      </c>
      <c r="I4034" s="229"/>
      <c r="J4034" s="229"/>
      <c r="K4034" s="218"/>
      <c r="L4034" s="229"/>
    </row>
    <row r="4035" spans="1:12" x14ac:dyDescent="0.25">
      <c r="A4035" s="217">
        <f>+Tabla1[[#This Row],[Fecha]]</f>
        <v>45170</v>
      </c>
      <c r="B4035" s="37" t="s">
        <v>282</v>
      </c>
      <c r="C4035" s="69" t="s">
        <v>224</v>
      </c>
      <c r="D4035" s="219">
        <v>45170</v>
      </c>
      <c r="E4035" s="220" t="s">
        <v>76</v>
      </c>
      <c r="F4035" s="218" t="s">
        <v>2288</v>
      </c>
      <c r="G4035" s="218"/>
      <c r="H4035" s="225">
        <v>26000</v>
      </c>
      <c r="I4035" s="229"/>
      <c r="J4035" s="229"/>
      <c r="K4035" s="218"/>
      <c r="L4035" s="229"/>
    </row>
    <row r="4036" spans="1:12" x14ac:dyDescent="0.25">
      <c r="A4036" s="217">
        <f>+Tabla1[[#This Row],[Fecha]]</f>
        <v>45173</v>
      </c>
      <c r="B4036" s="37" t="s">
        <v>282</v>
      </c>
      <c r="C4036" s="69" t="s">
        <v>224</v>
      </c>
      <c r="D4036" s="219">
        <v>45173</v>
      </c>
      <c r="E4036" s="220" t="s">
        <v>76</v>
      </c>
      <c r="F4036" s="218" t="s">
        <v>2379</v>
      </c>
      <c r="G4036" s="218"/>
      <c r="H4036" s="225">
        <v>52000</v>
      </c>
      <c r="I4036" s="229"/>
      <c r="J4036" s="229"/>
      <c r="K4036" s="218"/>
      <c r="L4036" s="229"/>
    </row>
    <row r="4037" spans="1:12" x14ac:dyDescent="0.25">
      <c r="A4037" s="217">
        <f>+Tabla1[[#This Row],[Fecha]]</f>
        <v>45184</v>
      </c>
      <c r="B4037" s="37" t="s">
        <v>282</v>
      </c>
      <c r="C4037" s="69" t="s">
        <v>224</v>
      </c>
      <c r="D4037" s="219">
        <v>45184</v>
      </c>
      <c r="E4037" s="220" t="s">
        <v>76</v>
      </c>
      <c r="F4037" s="218" t="s">
        <v>2380</v>
      </c>
      <c r="G4037" s="218"/>
      <c r="H4037" s="225">
        <v>26000</v>
      </c>
      <c r="I4037" s="229"/>
      <c r="J4037" s="229"/>
      <c r="K4037" s="218"/>
      <c r="L4037" s="229"/>
    </row>
    <row r="4038" spans="1:12" x14ac:dyDescent="0.25">
      <c r="A4038" s="217">
        <f>+Tabla1[[#This Row],[Fecha]]</f>
        <v>45170</v>
      </c>
      <c r="B4038" s="37" t="s">
        <v>282</v>
      </c>
      <c r="C4038" s="69" t="s">
        <v>224</v>
      </c>
      <c r="D4038" s="219">
        <v>45170</v>
      </c>
      <c r="E4038" s="220" t="s">
        <v>76</v>
      </c>
      <c r="F4038" s="218" t="s">
        <v>2340</v>
      </c>
      <c r="G4038" s="218"/>
      <c r="H4038" s="225">
        <v>372000</v>
      </c>
      <c r="I4038" s="229"/>
      <c r="J4038" s="229"/>
      <c r="K4038" s="218"/>
      <c r="L4038" s="229"/>
    </row>
    <row r="4039" spans="1:12" x14ac:dyDescent="0.25">
      <c r="A4039" s="217">
        <f>+Tabla1[[#This Row],[Fecha]]</f>
        <v>45181</v>
      </c>
      <c r="B4039" s="37" t="s">
        <v>282</v>
      </c>
      <c r="C4039" s="69" t="s">
        <v>224</v>
      </c>
      <c r="D4039" s="219">
        <v>45181</v>
      </c>
      <c r="E4039" s="220" t="s">
        <v>76</v>
      </c>
      <c r="F4039" s="218" t="s">
        <v>2315</v>
      </c>
      <c r="G4039" s="218"/>
      <c r="H4039" s="225">
        <v>52000</v>
      </c>
      <c r="I4039" s="229"/>
      <c r="J4039" s="229"/>
      <c r="K4039" s="218"/>
      <c r="L4039" s="229"/>
    </row>
    <row r="4040" spans="1:12" x14ac:dyDescent="0.25">
      <c r="A4040" s="217">
        <f>+Tabla1[[#This Row],[Fecha]]</f>
        <v>45170</v>
      </c>
      <c r="B4040" s="37" t="s">
        <v>282</v>
      </c>
      <c r="C4040" s="69" t="s">
        <v>224</v>
      </c>
      <c r="D4040" s="219">
        <v>45170</v>
      </c>
      <c r="E4040" s="220" t="s">
        <v>76</v>
      </c>
      <c r="F4040" s="218" t="s">
        <v>2381</v>
      </c>
      <c r="G4040" s="218"/>
      <c r="H4040" s="225">
        <v>26000</v>
      </c>
      <c r="I4040" s="229"/>
      <c r="J4040" s="229"/>
      <c r="K4040" s="218"/>
      <c r="L4040" s="229"/>
    </row>
    <row r="4041" spans="1:12" x14ac:dyDescent="0.25">
      <c r="A4041" s="217">
        <f>+Tabla1[[#This Row],[Fecha]]</f>
        <v>45194</v>
      </c>
      <c r="B4041" s="37" t="s">
        <v>282</v>
      </c>
      <c r="C4041" s="69" t="s">
        <v>224</v>
      </c>
      <c r="D4041" s="219">
        <v>45194</v>
      </c>
      <c r="E4041" s="220" t="s">
        <v>239</v>
      </c>
      <c r="F4041" s="218" t="s">
        <v>2382</v>
      </c>
      <c r="G4041" s="218"/>
      <c r="H4041" s="225">
        <v>26000</v>
      </c>
      <c r="I4041" s="229"/>
      <c r="J4041" s="229"/>
      <c r="K4041" s="218"/>
      <c r="L4041" s="229"/>
    </row>
    <row r="4042" spans="1:12" x14ac:dyDescent="0.25">
      <c r="A4042" s="290">
        <f>+Tabla1[[#This Row],[Fecha]]</f>
        <v>45196</v>
      </c>
      <c r="B4042" s="291" t="s">
        <v>282</v>
      </c>
      <c r="C4042" s="290" t="s">
        <v>224</v>
      </c>
      <c r="D4042" s="292">
        <v>45196</v>
      </c>
      <c r="E4042" s="293" t="s">
        <v>76</v>
      </c>
      <c r="F4042" s="291" t="s">
        <v>2383</v>
      </c>
      <c r="G4042" s="291"/>
      <c r="H4042" s="295">
        <v>36000</v>
      </c>
      <c r="I4042" s="294"/>
      <c r="J4042" s="294"/>
      <c r="K4042" s="291"/>
      <c r="L4042" s="294"/>
    </row>
    <row r="4043" spans="1:12" x14ac:dyDescent="0.25">
      <c r="A4043" s="217">
        <f>+Tabla1[[#This Row],[Fecha]]</f>
        <v>45201</v>
      </c>
      <c r="B4043" s="37" t="s">
        <v>282</v>
      </c>
      <c r="C4043" s="69" t="s">
        <v>224</v>
      </c>
      <c r="D4043" s="219">
        <v>45201</v>
      </c>
      <c r="E4043" s="220" t="s">
        <v>76</v>
      </c>
      <c r="F4043" s="218" t="s">
        <v>2299</v>
      </c>
      <c r="G4043" s="218"/>
      <c r="H4043" s="225">
        <v>26000</v>
      </c>
      <c r="I4043" s="229"/>
      <c r="J4043" s="229"/>
      <c r="K4043" s="218"/>
      <c r="L4043" s="229"/>
    </row>
    <row r="4044" spans="1:12" x14ac:dyDescent="0.25">
      <c r="A4044" s="217">
        <f>+Tabla1[[#This Row],[Fecha]]</f>
        <v>45201</v>
      </c>
      <c r="B4044" s="37" t="s">
        <v>282</v>
      </c>
      <c r="C4044" s="69" t="s">
        <v>224</v>
      </c>
      <c r="D4044" s="219">
        <v>45201</v>
      </c>
      <c r="E4044" s="220" t="s">
        <v>76</v>
      </c>
      <c r="F4044" s="218" t="s">
        <v>2269</v>
      </c>
      <c r="G4044" s="218"/>
      <c r="H4044" s="225">
        <v>26000</v>
      </c>
      <c r="I4044" s="229"/>
      <c r="J4044" s="229"/>
      <c r="K4044" s="218"/>
      <c r="L4044" s="229"/>
    </row>
    <row r="4045" spans="1:12" x14ac:dyDescent="0.25">
      <c r="A4045" s="217">
        <f>+Tabla1[[#This Row],[Fecha]]</f>
        <v>45201</v>
      </c>
      <c r="B4045" s="37" t="s">
        <v>282</v>
      </c>
      <c r="C4045" s="69" t="s">
        <v>224</v>
      </c>
      <c r="D4045" s="219">
        <v>45201</v>
      </c>
      <c r="E4045" s="220" t="s">
        <v>76</v>
      </c>
      <c r="F4045" s="218" t="s">
        <v>2259</v>
      </c>
      <c r="G4045" s="218"/>
      <c r="H4045" s="225">
        <v>26000</v>
      </c>
      <c r="I4045" s="229"/>
      <c r="J4045" s="229"/>
      <c r="K4045" s="218"/>
      <c r="L4045" s="229"/>
    </row>
    <row r="4046" spans="1:12" x14ac:dyDescent="0.25">
      <c r="A4046" s="217">
        <f>+Tabla1[[#This Row],[Fecha]]</f>
        <v>45201</v>
      </c>
      <c r="B4046" s="37" t="s">
        <v>282</v>
      </c>
      <c r="C4046" s="69" t="s">
        <v>224</v>
      </c>
      <c r="D4046" s="219">
        <v>45201</v>
      </c>
      <c r="E4046" s="220" t="s">
        <v>76</v>
      </c>
      <c r="F4046" s="218" t="s">
        <v>2321</v>
      </c>
      <c r="G4046" s="218"/>
      <c r="H4046" s="225">
        <v>26000</v>
      </c>
      <c r="I4046" s="229"/>
      <c r="J4046" s="229"/>
      <c r="K4046" s="218"/>
      <c r="L4046" s="229"/>
    </row>
    <row r="4047" spans="1:12" x14ac:dyDescent="0.25">
      <c r="A4047" s="217">
        <f>+Tabla1[[#This Row],[Fecha]]</f>
        <v>45201</v>
      </c>
      <c r="B4047" s="37" t="s">
        <v>282</v>
      </c>
      <c r="C4047" s="69" t="s">
        <v>224</v>
      </c>
      <c r="D4047" s="219">
        <v>45201</v>
      </c>
      <c r="E4047" s="220" t="s">
        <v>76</v>
      </c>
      <c r="F4047" s="218" t="s">
        <v>2300</v>
      </c>
      <c r="G4047" s="218"/>
      <c r="H4047" s="225">
        <v>26000</v>
      </c>
      <c r="I4047" s="229"/>
      <c r="J4047" s="229"/>
      <c r="K4047" s="218"/>
      <c r="L4047" s="229"/>
    </row>
    <row r="4048" spans="1:12" x14ac:dyDescent="0.25">
      <c r="A4048" s="217">
        <f>+Tabla1[[#This Row],[Fecha]]</f>
        <v>45201</v>
      </c>
      <c r="B4048" s="37" t="s">
        <v>282</v>
      </c>
      <c r="C4048" s="69" t="s">
        <v>224</v>
      </c>
      <c r="D4048" s="219">
        <v>45201</v>
      </c>
      <c r="E4048" s="220" t="s">
        <v>76</v>
      </c>
      <c r="F4048" s="218" t="s">
        <v>2301</v>
      </c>
      <c r="G4048" s="218"/>
      <c r="H4048" s="225">
        <v>26000</v>
      </c>
      <c r="I4048" s="229"/>
      <c r="J4048" s="229"/>
      <c r="K4048" s="218"/>
      <c r="L4048" s="229"/>
    </row>
    <row r="4049" spans="1:12" x14ac:dyDescent="0.25">
      <c r="A4049" s="217">
        <f>+Tabla1[[#This Row],[Fecha]]</f>
        <v>45201</v>
      </c>
      <c r="B4049" s="37" t="s">
        <v>282</v>
      </c>
      <c r="C4049" s="69" t="s">
        <v>224</v>
      </c>
      <c r="D4049" s="219">
        <v>45201</v>
      </c>
      <c r="E4049" s="220" t="s">
        <v>76</v>
      </c>
      <c r="F4049" s="218" t="s">
        <v>2262</v>
      </c>
      <c r="G4049" s="218"/>
      <c r="H4049" s="225">
        <v>26000</v>
      </c>
      <c r="I4049" s="229"/>
      <c r="J4049" s="229"/>
      <c r="K4049" s="218"/>
      <c r="L4049" s="229"/>
    </row>
    <row r="4050" spans="1:12" x14ac:dyDescent="0.25">
      <c r="A4050" s="217">
        <f>+Tabla1[[#This Row],[Fecha]]</f>
        <v>45203</v>
      </c>
      <c r="B4050" s="37" t="s">
        <v>282</v>
      </c>
      <c r="C4050" s="69" t="s">
        <v>224</v>
      </c>
      <c r="D4050" s="219">
        <v>45203</v>
      </c>
      <c r="E4050" s="220" t="s">
        <v>76</v>
      </c>
      <c r="F4050" s="218" t="s">
        <v>2275</v>
      </c>
      <c r="G4050" s="218"/>
      <c r="H4050" s="225">
        <v>156000</v>
      </c>
      <c r="I4050" s="229"/>
      <c r="J4050" s="229"/>
      <c r="K4050" s="218"/>
      <c r="L4050" s="229"/>
    </row>
    <row r="4051" spans="1:12" x14ac:dyDescent="0.25">
      <c r="A4051" s="217">
        <f>+Tabla1[[#This Row],[Fecha]]</f>
        <v>45204</v>
      </c>
      <c r="B4051" s="37" t="s">
        <v>282</v>
      </c>
      <c r="C4051" s="69" t="s">
        <v>224</v>
      </c>
      <c r="D4051" s="219">
        <v>45204</v>
      </c>
      <c r="E4051" s="220" t="s">
        <v>76</v>
      </c>
      <c r="F4051" s="218" t="s">
        <v>2266</v>
      </c>
      <c r="G4051" s="218"/>
      <c r="H4051" s="225">
        <v>260000</v>
      </c>
      <c r="I4051" s="229"/>
      <c r="J4051" s="229"/>
      <c r="K4051" s="218"/>
      <c r="L4051" s="229"/>
    </row>
    <row r="4052" spans="1:12" x14ac:dyDescent="0.25">
      <c r="A4052" s="217">
        <f>+Tabla1[[#This Row],[Fecha]]</f>
        <v>45204</v>
      </c>
      <c r="B4052" s="37" t="s">
        <v>282</v>
      </c>
      <c r="C4052" s="69" t="s">
        <v>224</v>
      </c>
      <c r="D4052" s="219">
        <v>45204</v>
      </c>
      <c r="E4052" s="220" t="s">
        <v>76</v>
      </c>
      <c r="F4052" s="218" t="s">
        <v>2281</v>
      </c>
      <c r="G4052" s="218"/>
      <c r="H4052" s="225">
        <v>26000</v>
      </c>
      <c r="I4052" s="229"/>
      <c r="J4052" s="229"/>
      <c r="K4052" s="218"/>
      <c r="L4052" s="229"/>
    </row>
    <row r="4053" spans="1:12" x14ac:dyDescent="0.25">
      <c r="A4053" s="217">
        <f>+Tabla1[[#This Row],[Fecha]]</f>
        <v>45205</v>
      </c>
      <c r="B4053" s="37" t="s">
        <v>282</v>
      </c>
      <c r="C4053" s="69" t="s">
        <v>224</v>
      </c>
      <c r="D4053" s="219">
        <v>45205</v>
      </c>
      <c r="E4053" s="220" t="s">
        <v>76</v>
      </c>
      <c r="F4053" s="218" t="s">
        <v>2302</v>
      </c>
      <c r="G4053" s="218"/>
      <c r="H4053" s="225">
        <v>26000</v>
      </c>
      <c r="I4053" s="229"/>
      <c r="J4053" s="229"/>
      <c r="K4053" s="218"/>
      <c r="L4053" s="229"/>
    </row>
    <row r="4054" spans="1:12" x14ac:dyDescent="0.25">
      <c r="A4054" s="217">
        <f>+Tabla1[[#This Row],[Fecha]]</f>
        <v>45205</v>
      </c>
      <c r="B4054" s="37" t="s">
        <v>282</v>
      </c>
      <c r="C4054" s="69" t="s">
        <v>224</v>
      </c>
      <c r="D4054" s="219">
        <v>45205</v>
      </c>
      <c r="E4054" s="220" t="s">
        <v>76</v>
      </c>
      <c r="F4054" s="218" t="s">
        <v>2384</v>
      </c>
      <c r="G4054" s="218"/>
      <c r="H4054" s="225">
        <v>26000</v>
      </c>
      <c r="I4054" s="229"/>
      <c r="J4054" s="229"/>
      <c r="K4054" s="218"/>
      <c r="L4054" s="229"/>
    </row>
    <row r="4055" spans="1:12" x14ac:dyDescent="0.25">
      <c r="A4055" s="217">
        <f>+Tabla1[[#This Row],[Fecha]]</f>
        <v>45205</v>
      </c>
      <c r="B4055" s="37" t="s">
        <v>282</v>
      </c>
      <c r="C4055" s="69" t="s">
        <v>224</v>
      </c>
      <c r="D4055" s="219">
        <v>45205</v>
      </c>
      <c r="E4055" s="220" t="s">
        <v>76</v>
      </c>
      <c r="F4055" s="218" t="s">
        <v>2264</v>
      </c>
      <c r="G4055" s="218"/>
      <c r="H4055" s="225">
        <v>50000</v>
      </c>
      <c r="I4055" s="229"/>
      <c r="J4055" s="229"/>
      <c r="K4055" s="218"/>
      <c r="L4055" s="229"/>
    </row>
    <row r="4056" spans="1:12" x14ac:dyDescent="0.25">
      <c r="A4056" s="217">
        <f>+Tabla1[[#This Row],[Fecha]]</f>
        <v>45205</v>
      </c>
      <c r="B4056" s="37" t="s">
        <v>282</v>
      </c>
      <c r="C4056" s="69" t="s">
        <v>224</v>
      </c>
      <c r="D4056" s="219">
        <v>45205</v>
      </c>
      <c r="E4056" s="220" t="s">
        <v>76</v>
      </c>
      <c r="F4056" s="218" t="s">
        <v>2329</v>
      </c>
      <c r="G4056" s="218"/>
      <c r="H4056" s="225">
        <v>312000</v>
      </c>
      <c r="I4056" s="229"/>
      <c r="J4056" s="229"/>
      <c r="K4056" s="218"/>
      <c r="L4056" s="229"/>
    </row>
    <row r="4057" spans="1:12" x14ac:dyDescent="0.25">
      <c r="A4057" s="217">
        <f>+Tabla1[[#This Row],[Fecha]]</f>
        <v>45209</v>
      </c>
      <c r="B4057" s="37" t="s">
        <v>282</v>
      </c>
      <c r="C4057" s="69" t="s">
        <v>224</v>
      </c>
      <c r="D4057" s="219">
        <v>45209</v>
      </c>
      <c r="E4057" s="220" t="s">
        <v>76</v>
      </c>
      <c r="F4057" s="218" t="s">
        <v>2385</v>
      </c>
      <c r="G4057" s="218"/>
      <c r="H4057" s="225">
        <v>26000</v>
      </c>
      <c r="I4057" s="229"/>
      <c r="J4057" s="229"/>
      <c r="K4057" s="218"/>
      <c r="L4057" s="229"/>
    </row>
    <row r="4058" spans="1:12" x14ac:dyDescent="0.25">
      <c r="A4058" s="217">
        <f>+Tabla1[[#This Row],[Fecha]]</f>
        <v>45209</v>
      </c>
      <c r="B4058" s="37" t="s">
        <v>282</v>
      </c>
      <c r="C4058" s="69" t="s">
        <v>224</v>
      </c>
      <c r="D4058" s="219">
        <v>45209</v>
      </c>
      <c r="E4058" s="220" t="s">
        <v>76</v>
      </c>
      <c r="F4058" s="218" t="s">
        <v>2386</v>
      </c>
      <c r="G4058" s="218"/>
      <c r="H4058" s="225">
        <v>26000</v>
      </c>
      <c r="I4058" s="229"/>
      <c r="J4058" s="229"/>
      <c r="K4058" s="218"/>
      <c r="L4058" s="229"/>
    </row>
    <row r="4059" spans="1:12" x14ac:dyDescent="0.25">
      <c r="A4059" s="217">
        <f>+Tabla1[[#This Row],[Fecha]]</f>
        <v>45209</v>
      </c>
      <c r="B4059" s="37" t="s">
        <v>282</v>
      </c>
      <c r="C4059" s="69" t="s">
        <v>224</v>
      </c>
      <c r="D4059" s="219">
        <v>45209</v>
      </c>
      <c r="E4059" s="220" t="s">
        <v>76</v>
      </c>
      <c r="F4059" s="218" t="s">
        <v>2387</v>
      </c>
      <c r="G4059" s="218"/>
      <c r="H4059" s="225">
        <v>26000</v>
      </c>
      <c r="I4059" s="229"/>
      <c r="J4059" s="229"/>
      <c r="K4059" s="218"/>
      <c r="L4059" s="229"/>
    </row>
    <row r="4060" spans="1:12" x14ac:dyDescent="0.25">
      <c r="A4060" s="217">
        <f>+Tabla1[[#This Row],[Fecha]]</f>
        <v>45209</v>
      </c>
      <c r="B4060" s="37" t="s">
        <v>282</v>
      </c>
      <c r="C4060" s="69" t="s">
        <v>224</v>
      </c>
      <c r="D4060" s="219">
        <v>45209</v>
      </c>
      <c r="E4060" s="220" t="s">
        <v>76</v>
      </c>
      <c r="F4060" s="218" t="s">
        <v>2388</v>
      </c>
      <c r="G4060" s="218"/>
      <c r="H4060" s="225">
        <v>26000</v>
      </c>
      <c r="I4060" s="229"/>
      <c r="J4060" s="229"/>
      <c r="K4060" s="218"/>
      <c r="L4060" s="229"/>
    </row>
    <row r="4061" spans="1:12" x14ac:dyDescent="0.25">
      <c r="A4061" s="217">
        <f>+Tabla1[[#This Row],[Fecha]]</f>
        <v>45209</v>
      </c>
      <c r="B4061" s="37" t="s">
        <v>282</v>
      </c>
      <c r="C4061" s="69" t="s">
        <v>224</v>
      </c>
      <c r="D4061" s="219">
        <v>45209</v>
      </c>
      <c r="E4061" s="220" t="s">
        <v>76</v>
      </c>
      <c r="F4061" s="218" t="s">
        <v>2389</v>
      </c>
      <c r="G4061" s="218"/>
      <c r="H4061" s="225">
        <v>26000</v>
      </c>
      <c r="I4061" s="229"/>
      <c r="J4061" s="229"/>
      <c r="K4061" s="218"/>
      <c r="L4061" s="229"/>
    </row>
    <row r="4062" spans="1:12" x14ac:dyDescent="0.25">
      <c r="A4062" s="217">
        <f>+Tabla1[[#This Row],[Fecha]]</f>
        <v>45210</v>
      </c>
      <c r="B4062" s="37" t="s">
        <v>282</v>
      </c>
      <c r="C4062" s="69" t="s">
        <v>224</v>
      </c>
      <c r="D4062" s="219">
        <v>45210</v>
      </c>
      <c r="E4062" s="220" t="s">
        <v>76</v>
      </c>
      <c r="F4062" s="218" t="s">
        <v>2270</v>
      </c>
      <c r="G4062" s="218"/>
      <c r="H4062" s="225">
        <v>26000</v>
      </c>
      <c r="I4062" s="229"/>
      <c r="J4062" s="229"/>
      <c r="K4062" s="218"/>
      <c r="L4062" s="229"/>
    </row>
    <row r="4063" spans="1:12" x14ac:dyDescent="0.25">
      <c r="A4063" s="217">
        <f>+Tabla1[[#This Row],[Fecha]]</f>
        <v>45212</v>
      </c>
      <c r="B4063" s="37" t="s">
        <v>282</v>
      </c>
      <c r="C4063" s="69" t="s">
        <v>224</v>
      </c>
      <c r="D4063" s="219">
        <v>45212</v>
      </c>
      <c r="E4063" s="220" t="s">
        <v>76</v>
      </c>
      <c r="F4063" s="218" t="s">
        <v>2271</v>
      </c>
      <c r="G4063" s="218"/>
      <c r="H4063" s="225">
        <v>26000</v>
      </c>
      <c r="I4063" s="229"/>
      <c r="J4063" s="229"/>
      <c r="K4063" s="218"/>
      <c r="L4063" s="229"/>
    </row>
    <row r="4064" spans="1:12" x14ac:dyDescent="0.25">
      <c r="A4064" s="217">
        <f>+Tabla1[[#This Row],[Fecha]]</f>
        <v>45215</v>
      </c>
      <c r="B4064" s="37" t="s">
        <v>282</v>
      </c>
      <c r="C4064" s="69" t="s">
        <v>224</v>
      </c>
      <c r="D4064" s="219">
        <v>45215</v>
      </c>
      <c r="E4064" s="220" t="s">
        <v>76</v>
      </c>
      <c r="F4064" s="218" t="s">
        <v>2309</v>
      </c>
      <c r="G4064" s="218"/>
      <c r="H4064" s="225">
        <v>26000</v>
      </c>
      <c r="I4064" s="229"/>
      <c r="J4064" s="229"/>
      <c r="K4064" s="218"/>
      <c r="L4064" s="229"/>
    </row>
    <row r="4065" spans="1:12" x14ac:dyDescent="0.25">
      <c r="A4065" s="217">
        <f>+Tabla1[[#This Row],[Fecha]]</f>
        <v>45215</v>
      </c>
      <c r="B4065" s="37" t="s">
        <v>282</v>
      </c>
      <c r="C4065" s="69" t="s">
        <v>224</v>
      </c>
      <c r="D4065" s="219">
        <v>45215</v>
      </c>
      <c r="E4065" s="220" t="s">
        <v>76</v>
      </c>
      <c r="F4065" s="218" t="s">
        <v>2390</v>
      </c>
      <c r="G4065" s="218"/>
      <c r="H4065" s="225">
        <v>26000</v>
      </c>
      <c r="I4065" s="229"/>
      <c r="J4065" s="229"/>
      <c r="K4065" s="218"/>
      <c r="L4065" s="229"/>
    </row>
    <row r="4066" spans="1:12" x14ac:dyDescent="0.25">
      <c r="A4066" s="217">
        <f>+Tabla1[[#This Row],[Fecha]]</f>
        <v>45217</v>
      </c>
      <c r="B4066" s="37" t="s">
        <v>282</v>
      </c>
      <c r="C4066" s="69" t="s">
        <v>224</v>
      </c>
      <c r="D4066" s="219">
        <v>45217</v>
      </c>
      <c r="E4066" s="220" t="s">
        <v>76</v>
      </c>
      <c r="F4066" s="218" t="s">
        <v>2303</v>
      </c>
      <c r="G4066" s="218"/>
      <c r="H4066" s="225">
        <v>78000</v>
      </c>
      <c r="I4066" s="229"/>
      <c r="J4066" s="229"/>
      <c r="K4066" s="218"/>
      <c r="L4066" s="229"/>
    </row>
    <row r="4067" spans="1:12" x14ac:dyDescent="0.25">
      <c r="A4067" s="217">
        <f>+Tabla1[[#This Row],[Fecha]]</f>
        <v>45217</v>
      </c>
      <c r="B4067" s="37" t="s">
        <v>282</v>
      </c>
      <c r="C4067" s="69" t="s">
        <v>224</v>
      </c>
      <c r="D4067" s="219">
        <v>45217</v>
      </c>
      <c r="E4067" s="220" t="s">
        <v>76</v>
      </c>
      <c r="F4067" s="218" t="s">
        <v>2292</v>
      </c>
      <c r="G4067" s="218"/>
      <c r="H4067" s="225">
        <v>78000</v>
      </c>
      <c r="I4067" s="229"/>
      <c r="J4067" s="229"/>
      <c r="K4067" s="218"/>
      <c r="L4067" s="229"/>
    </row>
    <row r="4068" spans="1:12" x14ac:dyDescent="0.25">
      <c r="A4068" s="217">
        <f>+Tabla1[[#This Row],[Fecha]]</f>
        <v>45218</v>
      </c>
      <c r="B4068" s="37" t="s">
        <v>282</v>
      </c>
      <c r="C4068" s="69" t="s">
        <v>224</v>
      </c>
      <c r="D4068" s="219">
        <v>45218</v>
      </c>
      <c r="E4068" s="220" t="s">
        <v>76</v>
      </c>
      <c r="F4068" s="218" t="s">
        <v>2350</v>
      </c>
      <c r="G4068" s="218"/>
      <c r="H4068" s="225">
        <v>182000</v>
      </c>
      <c r="I4068" s="229"/>
      <c r="J4068" s="229"/>
      <c r="K4068" s="218"/>
      <c r="L4068" s="229"/>
    </row>
    <row r="4069" spans="1:12" x14ac:dyDescent="0.25">
      <c r="A4069" s="217">
        <f>+Tabla1[[#This Row],[Fecha]]</f>
        <v>45218</v>
      </c>
      <c r="B4069" s="37" t="s">
        <v>282</v>
      </c>
      <c r="C4069" s="69" t="s">
        <v>224</v>
      </c>
      <c r="D4069" s="219">
        <v>45218</v>
      </c>
      <c r="E4069" s="220" t="s">
        <v>76</v>
      </c>
      <c r="F4069" s="218" t="s">
        <v>2351</v>
      </c>
      <c r="G4069" s="218"/>
      <c r="H4069" s="225">
        <v>250000</v>
      </c>
      <c r="I4069" s="229"/>
      <c r="J4069" s="229"/>
      <c r="K4069" s="218"/>
      <c r="L4069" s="229"/>
    </row>
    <row r="4070" spans="1:12" x14ac:dyDescent="0.25">
      <c r="A4070" s="217">
        <f>+Tabla1[[#This Row],[Fecha]]</f>
        <v>45222</v>
      </c>
      <c r="B4070" s="37" t="s">
        <v>282</v>
      </c>
      <c r="C4070" s="69" t="s">
        <v>224</v>
      </c>
      <c r="D4070" s="219">
        <v>45222</v>
      </c>
      <c r="E4070" s="220" t="s">
        <v>76</v>
      </c>
      <c r="F4070" s="218" t="s">
        <v>2272</v>
      </c>
      <c r="G4070" s="218"/>
      <c r="H4070" s="225">
        <v>312000</v>
      </c>
      <c r="I4070" s="229"/>
      <c r="J4070" s="229"/>
      <c r="K4070" s="218"/>
      <c r="L4070" s="229"/>
    </row>
    <row r="4071" spans="1:12" x14ac:dyDescent="0.25">
      <c r="A4071" s="217">
        <f>+Tabla1[[#This Row],[Fecha]]</f>
        <v>45222</v>
      </c>
      <c r="B4071" s="37" t="s">
        <v>282</v>
      </c>
      <c r="C4071" s="69" t="s">
        <v>224</v>
      </c>
      <c r="D4071" s="219">
        <v>45222</v>
      </c>
      <c r="E4071" s="220" t="s">
        <v>76</v>
      </c>
      <c r="F4071" s="218" t="s">
        <v>2276</v>
      </c>
      <c r="G4071" s="218"/>
      <c r="H4071" s="225">
        <v>26000</v>
      </c>
      <c r="I4071" s="229"/>
      <c r="J4071" s="229"/>
      <c r="K4071" s="218"/>
      <c r="L4071" s="229"/>
    </row>
    <row r="4072" spans="1:12" x14ac:dyDescent="0.25">
      <c r="A4072" s="217">
        <f>+Tabla1[[#This Row],[Fecha]]</f>
        <v>45223</v>
      </c>
      <c r="B4072" s="37" t="s">
        <v>282</v>
      </c>
      <c r="C4072" s="69" t="s">
        <v>224</v>
      </c>
      <c r="D4072" s="219">
        <v>45223</v>
      </c>
      <c r="E4072" s="220" t="s">
        <v>76</v>
      </c>
      <c r="F4072" s="218" t="s">
        <v>2262</v>
      </c>
      <c r="G4072" s="218"/>
      <c r="H4072" s="225">
        <v>52000</v>
      </c>
      <c r="I4072" s="229"/>
      <c r="J4072" s="229"/>
      <c r="K4072" s="218"/>
      <c r="L4072" s="229"/>
    </row>
    <row r="4073" spans="1:12" x14ac:dyDescent="0.25">
      <c r="A4073" s="217">
        <f>+Tabla1[[#This Row],[Fecha]]</f>
        <v>45223</v>
      </c>
      <c r="B4073" s="37" t="s">
        <v>282</v>
      </c>
      <c r="C4073" s="69" t="s">
        <v>224</v>
      </c>
      <c r="D4073" s="219">
        <v>45223</v>
      </c>
      <c r="E4073" s="220" t="s">
        <v>76</v>
      </c>
      <c r="F4073" s="218" t="s">
        <v>2323</v>
      </c>
      <c r="G4073" s="218"/>
      <c r="H4073" s="225">
        <v>26000</v>
      </c>
      <c r="I4073" s="229"/>
      <c r="J4073" s="229"/>
      <c r="K4073" s="218"/>
      <c r="L4073" s="229"/>
    </row>
    <row r="4074" spans="1:12" x14ac:dyDescent="0.25">
      <c r="A4074" s="217">
        <f>+Tabla1[[#This Row],[Fecha]]</f>
        <v>45223</v>
      </c>
      <c r="B4074" s="37" t="s">
        <v>282</v>
      </c>
      <c r="C4074" s="69" t="s">
        <v>224</v>
      </c>
      <c r="D4074" s="219">
        <v>45223</v>
      </c>
      <c r="E4074" s="220" t="s">
        <v>76</v>
      </c>
      <c r="F4074" s="218" t="s">
        <v>2323</v>
      </c>
      <c r="G4074" s="218"/>
      <c r="H4074" s="225">
        <v>26100</v>
      </c>
      <c r="I4074" s="229"/>
      <c r="J4074" s="229"/>
      <c r="K4074" s="218"/>
      <c r="L4074" s="229"/>
    </row>
    <row r="4075" spans="1:12" x14ac:dyDescent="0.25">
      <c r="A4075" s="217">
        <f>+Tabla1[[#This Row],[Fecha]]</f>
        <v>45223</v>
      </c>
      <c r="B4075" s="37" t="s">
        <v>282</v>
      </c>
      <c r="C4075" s="69" t="s">
        <v>224</v>
      </c>
      <c r="D4075" s="219">
        <v>45223</v>
      </c>
      <c r="E4075" s="220" t="s">
        <v>76</v>
      </c>
      <c r="F4075" s="218" t="s">
        <v>2323</v>
      </c>
      <c r="G4075" s="218"/>
      <c r="H4075" s="225">
        <v>26000</v>
      </c>
      <c r="I4075" s="229"/>
      <c r="J4075" s="229"/>
      <c r="K4075" s="218"/>
      <c r="L4075" s="229"/>
    </row>
    <row r="4076" spans="1:12" x14ac:dyDescent="0.25">
      <c r="A4076" s="217">
        <f>+Tabla1[[#This Row],[Fecha]]</f>
        <v>45223</v>
      </c>
      <c r="B4076" s="37" t="s">
        <v>282</v>
      </c>
      <c r="C4076" s="69" t="s">
        <v>224</v>
      </c>
      <c r="D4076" s="219">
        <v>45223</v>
      </c>
      <c r="E4076" s="220" t="s">
        <v>76</v>
      </c>
      <c r="F4076" s="218" t="s">
        <v>2324</v>
      </c>
      <c r="G4076" s="218"/>
      <c r="H4076" s="225">
        <v>26000</v>
      </c>
      <c r="I4076" s="229"/>
      <c r="J4076" s="229"/>
      <c r="K4076" s="218"/>
      <c r="L4076" s="229"/>
    </row>
    <row r="4077" spans="1:12" x14ac:dyDescent="0.25">
      <c r="A4077" s="217">
        <f>+Tabla1[[#This Row],[Fecha]]</f>
        <v>45223</v>
      </c>
      <c r="B4077" s="37" t="s">
        <v>282</v>
      </c>
      <c r="C4077" s="69" t="s">
        <v>224</v>
      </c>
      <c r="D4077" s="219">
        <v>45223</v>
      </c>
      <c r="E4077" s="220" t="s">
        <v>76</v>
      </c>
      <c r="F4077" s="218" t="s">
        <v>2324</v>
      </c>
      <c r="G4077" s="218"/>
      <c r="H4077" s="225">
        <v>26000</v>
      </c>
      <c r="I4077" s="229"/>
      <c r="J4077" s="229"/>
      <c r="K4077" s="218"/>
      <c r="L4077" s="229"/>
    </row>
    <row r="4078" spans="1:12" x14ac:dyDescent="0.25">
      <c r="A4078" s="217">
        <f>+Tabla1[[#This Row],[Fecha]]</f>
        <v>45223</v>
      </c>
      <c r="B4078" s="37" t="s">
        <v>282</v>
      </c>
      <c r="C4078" s="69" t="s">
        <v>224</v>
      </c>
      <c r="D4078" s="219">
        <v>45223</v>
      </c>
      <c r="E4078" s="220" t="s">
        <v>76</v>
      </c>
      <c r="F4078" s="218" t="s">
        <v>2324</v>
      </c>
      <c r="G4078" s="218"/>
      <c r="H4078" s="225">
        <v>26000</v>
      </c>
      <c r="I4078" s="229"/>
      <c r="J4078" s="229"/>
      <c r="K4078" s="218"/>
      <c r="L4078" s="229"/>
    </row>
    <row r="4079" spans="1:12" x14ac:dyDescent="0.25">
      <c r="A4079" s="217">
        <f>+Tabla1[[#This Row],[Fecha]]</f>
        <v>45229</v>
      </c>
      <c r="B4079" s="37" t="s">
        <v>282</v>
      </c>
      <c r="C4079" s="69" t="s">
        <v>224</v>
      </c>
      <c r="D4079" s="219">
        <v>45229</v>
      </c>
      <c r="E4079" s="220" t="s">
        <v>76</v>
      </c>
      <c r="F4079" s="218" t="s">
        <v>2301</v>
      </c>
      <c r="G4079" s="218"/>
      <c r="H4079" s="225">
        <v>26000</v>
      </c>
      <c r="I4079" s="229"/>
      <c r="J4079" s="229"/>
      <c r="K4079" s="218"/>
      <c r="L4079" s="229"/>
    </row>
    <row r="4080" spans="1:12" x14ac:dyDescent="0.25">
      <c r="A4080" s="217">
        <f>+Tabla1[[#This Row],[Fecha]]</f>
        <v>45230</v>
      </c>
      <c r="B4080" s="37" t="s">
        <v>282</v>
      </c>
      <c r="C4080" s="69" t="s">
        <v>224</v>
      </c>
      <c r="D4080" s="219">
        <v>45230</v>
      </c>
      <c r="E4080" s="220" t="s">
        <v>76</v>
      </c>
      <c r="F4080" s="218" t="s">
        <v>2277</v>
      </c>
      <c r="G4080" s="218"/>
      <c r="H4080" s="225">
        <v>26000</v>
      </c>
      <c r="I4080" s="229"/>
      <c r="J4080" s="229"/>
      <c r="K4080" s="218"/>
      <c r="L4080" s="229"/>
    </row>
    <row r="4081" spans="1:12" x14ac:dyDescent="0.25">
      <c r="A4081" s="217">
        <f>+Tabla1[[#This Row],[Fecha]]</f>
        <v>45230</v>
      </c>
      <c r="B4081" s="37" t="s">
        <v>282</v>
      </c>
      <c r="C4081" s="69" t="s">
        <v>224</v>
      </c>
      <c r="D4081" s="219">
        <v>45230</v>
      </c>
      <c r="E4081" s="220" t="s">
        <v>76</v>
      </c>
      <c r="F4081" s="218" t="s">
        <v>2279</v>
      </c>
      <c r="G4081" s="218"/>
      <c r="H4081" s="225">
        <v>26000</v>
      </c>
      <c r="I4081" s="229"/>
      <c r="J4081" s="229"/>
      <c r="K4081" s="218"/>
      <c r="L4081" s="229"/>
    </row>
    <row r="4082" spans="1:12" x14ac:dyDescent="0.25">
      <c r="A4082" s="217">
        <f>+Tabla1[[#This Row],[Fecha]]</f>
        <v>45230</v>
      </c>
      <c r="B4082" s="37" t="s">
        <v>282</v>
      </c>
      <c r="C4082" s="69" t="s">
        <v>224</v>
      </c>
      <c r="D4082" s="219">
        <v>45230</v>
      </c>
      <c r="E4082" s="220" t="s">
        <v>76</v>
      </c>
      <c r="F4082" s="218" t="s">
        <v>2269</v>
      </c>
      <c r="G4082" s="218"/>
      <c r="H4082" s="225">
        <v>26000</v>
      </c>
      <c r="I4082" s="229"/>
      <c r="J4082" s="229"/>
      <c r="K4082" s="218"/>
      <c r="L4082" s="229"/>
    </row>
    <row r="4083" spans="1:12" x14ac:dyDescent="0.25">
      <c r="A4083" s="217">
        <f>+Tabla1[[#This Row],[Fecha]]</f>
        <v>45222</v>
      </c>
      <c r="B4083" s="37" t="s">
        <v>282</v>
      </c>
      <c r="C4083" s="69" t="s">
        <v>224</v>
      </c>
      <c r="D4083" s="219">
        <v>45222</v>
      </c>
      <c r="E4083" s="220" t="s">
        <v>76</v>
      </c>
      <c r="F4083" s="218" t="s">
        <v>2306</v>
      </c>
      <c r="G4083" s="218"/>
      <c r="H4083" s="225">
        <v>26080</v>
      </c>
      <c r="I4083" s="229"/>
      <c r="J4083" s="229"/>
      <c r="K4083" s="218"/>
      <c r="L4083" s="229"/>
    </row>
    <row r="4084" spans="1:12" x14ac:dyDescent="0.25">
      <c r="A4084" s="217">
        <f>+Tabla1[[#This Row],[Fecha]]</f>
        <v>45212</v>
      </c>
      <c r="B4084" s="37" t="s">
        <v>282</v>
      </c>
      <c r="C4084" s="69" t="s">
        <v>224</v>
      </c>
      <c r="D4084" s="219">
        <v>45212</v>
      </c>
      <c r="E4084" s="220" t="s">
        <v>76</v>
      </c>
      <c r="F4084" s="218" t="s">
        <v>197</v>
      </c>
      <c r="G4084" s="218"/>
      <c r="H4084" s="225">
        <v>26113</v>
      </c>
      <c r="I4084" s="229"/>
      <c r="J4084" s="229"/>
      <c r="K4084" s="218"/>
      <c r="L4084" s="229"/>
    </row>
    <row r="4085" spans="1:12" x14ac:dyDescent="0.25">
      <c r="A4085" s="217">
        <f>+Tabla1[[#This Row],[Fecha]]</f>
        <v>45230</v>
      </c>
      <c r="B4085" s="37" t="s">
        <v>282</v>
      </c>
      <c r="C4085" s="69" t="s">
        <v>224</v>
      </c>
      <c r="D4085" s="219">
        <v>45230</v>
      </c>
      <c r="E4085" s="220" t="s">
        <v>76</v>
      </c>
      <c r="F4085" s="218" t="s">
        <v>2284</v>
      </c>
      <c r="G4085" s="218"/>
      <c r="H4085" s="225">
        <v>80325</v>
      </c>
      <c r="I4085" s="229"/>
      <c r="J4085" s="229"/>
      <c r="K4085" s="218"/>
      <c r="L4085" s="229"/>
    </row>
    <row r="4086" spans="1:12" x14ac:dyDescent="0.25">
      <c r="A4086" s="217">
        <f>+Tabla1[[#This Row],[Fecha]]</f>
        <v>45222</v>
      </c>
      <c r="B4086" s="37" t="s">
        <v>282</v>
      </c>
      <c r="C4086" s="69" t="s">
        <v>224</v>
      </c>
      <c r="D4086" s="219">
        <v>45222</v>
      </c>
      <c r="E4086" s="220" t="s">
        <v>76</v>
      </c>
      <c r="F4086" s="218" t="s">
        <v>2285</v>
      </c>
      <c r="G4086" s="218"/>
      <c r="H4086" s="225">
        <v>100000</v>
      </c>
      <c r="I4086" s="229"/>
      <c r="J4086" s="229"/>
      <c r="K4086" s="218"/>
      <c r="L4086" s="229"/>
    </row>
    <row r="4087" spans="1:12" x14ac:dyDescent="0.25">
      <c r="A4087" s="217">
        <f>+Tabla1[[#This Row],[Fecha]]</f>
        <v>45230</v>
      </c>
      <c r="B4087" s="37" t="s">
        <v>282</v>
      </c>
      <c r="C4087" s="69" t="s">
        <v>224</v>
      </c>
      <c r="D4087" s="219">
        <v>45230</v>
      </c>
      <c r="E4087" s="220" t="s">
        <v>76</v>
      </c>
      <c r="F4087" s="218" t="s">
        <v>2287</v>
      </c>
      <c r="G4087" s="218"/>
      <c r="H4087" s="225">
        <v>234000</v>
      </c>
      <c r="I4087" s="229"/>
      <c r="J4087" s="229"/>
      <c r="K4087" s="218"/>
      <c r="L4087" s="229"/>
    </row>
    <row r="4088" spans="1:12" x14ac:dyDescent="0.25">
      <c r="A4088" s="217">
        <f>+Tabla1[[#This Row],[Fecha]]</f>
        <v>45204</v>
      </c>
      <c r="B4088" s="37" t="s">
        <v>282</v>
      </c>
      <c r="C4088" s="69" t="s">
        <v>224</v>
      </c>
      <c r="D4088" s="219">
        <v>45204</v>
      </c>
      <c r="E4088" s="220" t="s">
        <v>76</v>
      </c>
      <c r="F4088" s="218" t="s">
        <v>2286</v>
      </c>
      <c r="G4088" s="218"/>
      <c r="H4088" s="225">
        <v>246000</v>
      </c>
      <c r="I4088" s="229"/>
      <c r="J4088" s="229"/>
      <c r="K4088" s="218"/>
      <c r="L4088" s="229"/>
    </row>
    <row r="4089" spans="1:12" x14ac:dyDescent="0.25">
      <c r="A4089" s="217">
        <f>+Tabla1[[#This Row],[Fecha]]</f>
        <v>45210</v>
      </c>
      <c r="B4089" s="37" t="s">
        <v>282</v>
      </c>
      <c r="C4089" s="69" t="s">
        <v>224</v>
      </c>
      <c r="D4089" s="219">
        <v>45210</v>
      </c>
      <c r="E4089" s="220" t="s">
        <v>76</v>
      </c>
      <c r="F4089" s="218" t="s">
        <v>2290</v>
      </c>
      <c r="G4089" s="218"/>
      <c r="H4089" s="225">
        <v>26000</v>
      </c>
      <c r="I4089" s="229"/>
      <c r="J4089" s="229"/>
      <c r="K4089" s="218"/>
      <c r="L4089" s="229"/>
    </row>
    <row r="4090" spans="1:12" x14ac:dyDescent="0.25">
      <c r="A4090" s="217">
        <f>+Tabla1[[#This Row],[Fecha]]</f>
        <v>45229</v>
      </c>
      <c r="B4090" s="37" t="s">
        <v>282</v>
      </c>
      <c r="C4090" s="69" t="s">
        <v>224</v>
      </c>
      <c r="D4090" s="219">
        <v>45229</v>
      </c>
      <c r="E4090" s="220" t="s">
        <v>76</v>
      </c>
      <c r="F4090" s="218" t="s">
        <v>2322</v>
      </c>
      <c r="G4090" s="218"/>
      <c r="H4090" s="225">
        <v>26000</v>
      </c>
      <c r="I4090" s="229"/>
      <c r="J4090" s="229"/>
      <c r="K4090" s="218"/>
      <c r="L4090" s="229"/>
    </row>
    <row r="4091" spans="1:12" x14ac:dyDescent="0.25">
      <c r="A4091" s="217">
        <f>+Tabla1[[#This Row],[Fecha]]</f>
        <v>45209</v>
      </c>
      <c r="B4091" s="37" t="s">
        <v>282</v>
      </c>
      <c r="C4091" s="69" t="s">
        <v>224</v>
      </c>
      <c r="D4091" s="219">
        <v>45209</v>
      </c>
      <c r="E4091" s="220" t="s">
        <v>76</v>
      </c>
      <c r="F4091" s="218" t="s">
        <v>2391</v>
      </c>
      <c r="G4091" s="218"/>
      <c r="H4091" s="225">
        <v>26000</v>
      </c>
      <c r="I4091" s="229"/>
      <c r="J4091" s="229"/>
      <c r="K4091" s="218"/>
      <c r="L4091" s="229"/>
    </row>
    <row r="4092" spans="1:12" x14ac:dyDescent="0.25">
      <c r="A4092" s="217">
        <f>+Tabla1[[#This Row],[Fecha]]</f>
        <v>45209</v>
      </c>
      <c r="B4092" s="37" t="s">
        <v>282</v>
      </c>
      <c r="C4092" s="69" t="s">
        <v>224</v>
      </c>
      <c r="D4092" s="219">
        <v>45209</v>
      </c>
      <c r="E4092" s="220" t="s">
        <v>76</v>
      </c>
      <c r="F4092" s="218" t="s">
        <v>2392</v>
      </c>
      <c r="G4092" s="218"/>
      <c r="H4092" s="225">
        <v>26000</v>
      </c>
      <c r="I4092" s="229"/>
      <c r="J4092" s="229"/>
      <c r="K4092" s="218"/>
      <c r="L4092" s="229"/>
    </row>
    <row r="4093" spans="1:12" x14ac:dyDescent="0.25">
      <c r="A4093" s="217">
        <f>+Tabla1[[#This Row],[Fecha]]</f>
        <v>45223</v>
      </c>
      <c r="B4093" s="37" t="s">
        <v>282</v>
      </c>
      <c r="C4093" s="69" t="s">
        <v>224</v>
      </c>
      <c r="D4093" s="219">
        <v>45223</v>
      </c>
      <c r="E4093" s="220" t="s">
        <v>76</v>
      </c>
      <c r="F4093" s="218" t="s">
        <v>2328</v>
      </c>
      <c r="G4093" s="218"/>
      <c r="H4093" s="225">
        <v>26000</v>
      </c>
      <c r="I4093" s="229"/>
      <c r="J4093" s="229"/>
      <c r="K4093" s="218"/>
      <c r="L4093" s="229"/>
    </row>
    <row r="4094" spans="1:12" x14ac:dyDescent="0.25">
      <c r="A4094" s="217">
        <f>+Tabla1[[#This Row],[Fecha]]</f>
        <v>45230</v>
      </c>
      <c r="B4094" s="37" t="s">
        <v>282</v>
      </c>
      <c r="C4094" s="69" t="s">
        <v>224</v>
      </c>
      <c r="D4094" s="219">
        <v>45230</v>
      </c>
      <c r="E4094" s="220" t="s">
        <v>76</v>
      </c>
      <c r="F4094" s="218" t="s">
        <v>2393</v>
      </c>
      <c r="G4094" s="218"/>
      <c r="H4094" s="225">
        <v>26000</v>
      </c>
      <c r="I4094" s="229"/>
      <c r="J4094" s="229"/>
      <c r="K4094" s="218"/>
      <c r="L4094" s="229"/>
    </row>
    <row r="4095" spans="1:12" x14ac:dyDescent="0.25">
      <c r="A4095" s="217">
        <f>+Tabla1[[#This Row],[Fecha]]</f>
        <v>45222</v>
      </c>
      <c r="B4095" s="37" t="s">
        <v>282</v>
      </c>
      <c r="C4095" s="69" t="s">
        <v>224</v>
      </c>
      <c r="D4095" s="219">
        <v>45222</v>
      </c>
      <c r="E4095" s="220" t="s">
        <v>76</v>
      </c>
      <c r="F4095" s="218" t="s">
        <v>2394</v>
      </c>
      <c r="G4095" s="218"/>
      <c r="H4095" s="225">
        <v>26000</v>
      </c>
      <c r="I4095" s="229"/>
      <c r="J4095" s="229"/>
      <c r="K4095" s="218"/>
      <c r="L4095" s="229"/>
    </row>
    <row r="4096" spans="1:12" x14ac:dyDescent="0.25">
      <c r="A4096" s="217">
        <f>+Tabla1[[#This Row],[Fecha]]</f>
        <v>45222</v>
      </c>
      <c r="B4096" s="37" t="s">
        <v>282</v>
      </c>
      <c r="C4096" s="69" t="s">
        <v>224</v>
      </c>
      <c r="D4096" s="219">
        <v>45222</v>
      </c>
      <c r="E4096" s="220" t="s">
        <v>76</v>
      </c>
      <c r="F4096" s="218" t="s">
        <v>2395</v>
      </c>
      <c r="G4096" s="218"/>
      <c r="H4096" s="225">
        <v>78000</v>
      </c>
      <c r="I4096" s="229"/>
      <c r="J4096" s="229"/>
      <c r="K4096" s="218"/>
      <c r="L4096" s="229"/>
    </row>
    <row r="4097" spans="1:12" x14ac:dyDescent="0.25">
      <c r="A4097" s="217">
        <f>+Tabla1[[#This Row],[Fecha]]</f>
        <v>45223</v>
      </c>
      <c r="B4097" s="37" t="s">
        <v>282</v>
      </c>
      <c r="C4097" s="69" t="s">
        <v>224</v>
      </c>
      <c r="D4097" s="219">
        <v>45223</v>
      </c>
      <c r="E4097" s="220" t="s">
        <v>76</v>
      </c>
      <c r="F4097" s="218" t="s">
        <v>2396</v>
      </c>
      <c r="G4097" s="218"/>
      <c r="H4097" s="225">
        <v>104000</v>
      </c>
      <c r="I4097" s="229"/>
      <c r="J4097" s="229"/>
      <c r="K4097" s="218"/>
      <c r="L4097" s="229"/>
    </row>
    <row r="4098" spans="1:12" x14ac:dyDescent="0.25">
      <c r="A4098" s="217">
        <f>+Tabla1[[#This Row],[Fecha]]</f>
        <v>45201</v>
      </c>
      <c r="B4098" s="37" t="s">
        <v>282</v>
      </c>
      <c r="C4098" s="69" t="s">
        <v>224</v>
      </c>
      <c r="D4098" s="219">
        <v>45201</v>
      </c>
      <c r="E4098" s="220" t="s">
        <v>76</v>
      </c>
      <c r="F4098" s="218" t="s">
        <v>2397</v>
      </c>
      <c r="G4098" s="218"/>
      <c r="H4098" s="225">
        <v>26000</v>
      </c>
      <c r="I4098" s="229"/>
      <c r="J4098" s="229"/>
      <c r="K4098" s="218"/>
      <c r="L4098" s="229"/>
    </row>
    <row r="4099" spans="1:12" x14ac:dyDescent="0.25">
      <c r="A4099" s="217">
        <f>+Tabla1[[#This Row],[Fecha]]</f>
        <v>45209</v>
      </c>
      <c r="B4099" s="37" t="s">
        <v>282</v>
      </c>
      <c r="C4099" s="69" t="s">
        <v>224</v>
      </c>
      <c r="D4099" s="219">
        <v>45209</v>
      </c>
      <c r="E4099" s="220" t="s">
        <v>76</v>
      </c>
      <c r="F4099" s="218" t="s">
        <v>2398</v>
      </c>
      <c r="G4099" s="218"/>
      <c r="H4099" s="225">
        <v>52000</v>
      </c>
      <c r="I4099" s="229"/>
      <c r="J4099" s="229"/>
      <c r="K4099" s="218"/>
      <c r="L4099" s="229"/>
    </row>
    <row r="4100" spans="1:12" x14ac:dyDescent="0.25">
      <c r="A4100" s="217">
        <f>+Tabla1[[#This Row],[Fecha]]</f>
        <v>45222</v>
      </c>
      <c r="B4100" s="37" t="s">
        <v>282</v>
      </c>
      <c r="C4100" s="69" t="s">
        <v>224</v>
      </c>
      <c r="D4100" s="219">
        <v>45222</v>
      </c>
      <c r="E4100" s="220" t="s">
        <v>76</v>
      </c>
      <c r="F4100" s="218" t="s">
        <v>2399</v>
      </c>
      <c r="G4100" s="218"/>
      <c r="H4100" s="225">
        <v>26000</v>
      </c>
      <c r="I4100" s="229"/>
      <c r="J4100" s="229"/>
      <c r="K4100" s="218"/>
      <c r="L4100" s="229"/>
    </row>
    <row r="4101" spans="1:12" x14ac:dyDescent="0.25">
      <c r="A4101" s="217">
        <f>+Tabla1[[#This Row],[Fecha]]</f>
        <v>45222</v>
      </c>
      <c r="B4101" s="37" t="s">
        <v>282</v>
      </c>
      <c r="C4101" s="69" t="s">
        <v>224</v>
      </c>
      <c r="D4101" s="219">
        <v>45222</v>
      </c>
      <c r="E4101" s="220" t="s">
        <v>76</v>
      </c>
      <c r="F4101" s="218" t="s">
        <v>2400</v>
      </c>
      <c r="G4101" s="218"/>
      <c r="H4101" s="225">
        <v>26000</v>
      </c>
      <c r="I4101" s="229"/>
      <c r="J4101" s="229"/>
      <c r="K4101" s="218"/>
      <c r="L4101" s="229"/>
    </row>
    <row r="4102" spans="1:12" x14ac:dyDescent="0.25">
      <c r="A4102" s="217">
        <f>+Tabla1[[#This Row],[Fecha]]</f>
        <v>45209</v>
      </c>
      <c r="B4102" s="37" t="s">
        <v>282</v>
      </c>
      <c r="C4102" s="69" t="s">
        <v>224</v>
      </c>
      <c r="D4102" s="219">
        <v>45209</v>
      </c>
      <c r="E4102" s="220" t="s">
        <v>76</v>
      </c>
      <c r="F4102" s="218" t="s">
        <v>2401</v>
      </c>
      <c r="G4102" s="218"/>
      <c r="H4102" s="225">
        <v>26000</v>
      </c>
      <c r="I4102" s="229"/>
      <c r="J4102" s="229"/>
      <c r="K4102" s="218"/>
      <c r="L4102" s="229"/>
    </row>
    <row r="4103" spans="1:12" x14ac:dyDescent="0.25">
      <c r="A4103" s="217">
        <f>+Tabla1[[#This Row],[Fecha]]</f>
        <v>45201</v>
      </c>
      <c r="B4103" s="37" t="s">
        <v>282</v>
      </c>
      <c r="C4103" s="69" t="s">
        <v>224</v>
      </c>
      <c r="D4103" s="219">
        <v>45201</v>
      </c>
      <c r="E4103" s="220" t="s">
        <v>76</v>
      </c>
      <c r="F4103" s="218" t="s">
        <v>2402</v>
      </c>
      <c r="G4103" s="218"/>
      <c r="H4103" s="225">
        <v>26109</v>
      </c>
      <c r="I4103" s="229"/>
      <c r="J4103" s="229"/>
      <c r="K4103" s="218"/>
      <c r="L4103" s="229"/>
    </row>
    <row r="4104" spans="1:12" x14ac:dyDescent="0.25">
      <c r="A4104" s="217">
        <f>+Tabla1[[#This Row],[Fecha]]</f>
        <v>45204</v>
      </c>
      <c r="B4104" s="37" t="s">
        <v>282</v>
      </c>
      <c r="C4104" s="69" t="s">
        <v>224</v>
      </c>
      <c r="D4104" s="219">
        <v>45204</v>
      </c>
      <c r="E4104" s="220" t="s">
        <v>76</v>
      </c>
      <c r="F4104" s="218" t="s">
        <v>2403</v>
      </c>
      <c r="G4104" s="218"/>
      <c r="H4104" s="225">
        <v>36000</v>
      </c>
      <c r="I4104" s="229"/>
      <c r="J4104" s="229"/>
      <c r="K4104" s="218"/>
      <c r="L4104" s="229"/>
    </row>
    <row r="4105" spans="1:12" x14ac:dyDescent="0.25">
      <c r="A4105" s="290">
        <f>+Tabla1[[#This Row],[Fecha]]</f>
        <v>45209</v>
      </c>
      <c r="B4105" s="291" t="s">
        <v>282</v>
      </c>
      <c r="C4105" s="290" t="s">
        <v>224</v>
      </c>
      <c r="D4105" s="292">
        <v>45209</v>
      </c>
      <c r="E4105" s="293" t="s">
        <v>76</v>
      </c>
      <c r="F4105" s="291" t="s">
        <v>2404</v>
      </c>
      <c r="G4105" s="291"/>
      <c r="H4105" s="295">
        <v>78000</v>
      </c>
      <c r="I4105" s="294"/>
      <c r="J4105" s="294"/>
      <c r="K4105" s="291"/>
      <c r="L4105" s="294"/>
    </row>
    <row r="4106" spans="1:12" x14ac:dyDescent="0.25">
      <c r="A4106" s="217">
        <f>+Tabla1[[#This Row],[Fecha]]</f>
        <v>45252</v>
      </c>
      <c r="B4106" s="37" t="s">
        <v>282</v>
      </c>
      <c r="C4106" s="69" t="s">
        <v>224</v>
      </c>
      <c r="D4106" s="219">
        <v>45252</v>
      </c>
      <c r="E4106" s="220" t="s">
        <v>239</v>
      </c>
      <c r="F4106" s="218" t="s">
        <v>2364</v>
      </c>
      <c r="G4106" s="218"/>
      <c r="H4106" s="225">
        <v>26000</v>
      </c>
      <c r="I4106" s="229"/>
      <c r="J4106" s="229"/>
      <c r="K4106" s="218"/>
      <c r="L4106" s="229"/>
    </row>
    <row r="4107" spans="1:12" x14ac:dyDescent="0.25">
      <c r="A4107" s="217">
        <f>+Tabla1[[#This Row],[Fecha]]</f>
        <v>45232</v>
      </c>
      <c r="B4107" s="37" t="s">
        <v>282</v>
      </c>
      <c r="C4107" s="69" t="s">
        <v>224</v>
      </c>
      <c r="D4107" s="219">
        <v>45232</v>
      </c>
      <c r="E4107" s="220" t="s">
        <v>76</v>
      </c>
      <c r="F4107" s="218" t="s">
        <v>2405</v>
      </c>
      <c r="G4107" s="218"/>
      <c r="H4107" s="225">
        <v>26000</v>
      </c>
      <c r="I4107" s="229"/>
      <c r="J4107" s="229"/>
      <c r="K4107" s="218"/>
      <c r="L4107" s="229"/>
    </row>
    <row r="4108" spans="1:12" x14ac:dyDescent="0.25">
      <c r="A4108" s="217">
        <f>+Tabla1[[#This Row],[Fecha]]</f>
        <v>45232</v>
      </c>
      <c r="B4108" s="37" t="s">
        <v>282</v>
      </c>
      <c r="C4108" s="69" t="s">
        <v>224</v>
      </c>
      <c r="D4108" s="219">
        <v>45232</v>
      </c>
      <c r="E4108" s="220" t="s">
        <v>76</v>
      </c>
      <c r="F4108" s="218" t="s">
        <v>2406</v>
      </c>
      <c r="G4108" s="218"/>
      <c r="H4108" s="225">
        <v>26000</v>
      </c>
      <c r="I4108" s="229"/>
      <c r="J4108" s="229"/>
      <c r="K4108" s="218"/>
      <c r="L4108" s="229"/>
    </row>
    <row r="4109" spans="1:12" x14ac:dyDescent="0.25">
      <c r="A4109" s="217">
        <f>+Tabla1[[#This Row],[Fecha]]</f>
        <v>45232</v>
      </c>
      <c r="B4109" s="37" t="s">
        <v>282</v>
      </c>
      <c r="C4109" s="69" t="s">
        <v>224</v>
      </c>
      <c r="D4109" s="219">
        <v>45232</v>
      </c>
      <c r="E4109" s="220" t="s">
        <v>76</v>
      </c>
      <c r="F4109" s="218" t="s">
        <v>2259</v>
      </c>
      <c r="G4109" s="218"/>
      <c r="H4109" s="225">
        <v>26000</v>
      </c>
      <c r="I4109" s="229"/>
      <c r="J4109" s="229"/>
      <c r="K4109" s="218"/>
      <c r="L4109" s="229"/>
    </row>
    <row r="4110" spans="1:12" x14ac:dyDescent="0.25">
      <c r="A4110" s="217">
        <f>+Tabla1[[#This Row],[Fecha]]</f>
        <v>45232</v>
      </c>
      <c r="B4110" s="37" t="s">
        <v>282</v>
      </c>
      <c r="C4110" s="69" t="s">
        <v>224</v>
      </c>
      <c r="D4110" s="219">
        <v>45232</v>
      </c>
      <c r="E4110" s="220" t="s">
        <v>76</v>
      </c>
      <c r="F4110" s="218" t="s">
        <v>2299</v>
      </c>
      <c r="G4110" s="218"/>
      <c r="H4110" s="225">
        <v>65000</v>
      </c>
      <c r="I4110" s="229"/>
      <c r="J4110" s="229"/>
      <c r="K4110" s="218"/>
      <c r="L4110" s="229"/>
    </row>
    <row r="4111" spans="1:12" x14ac:dyDescent="0.25">
      <c r="A4111" s="217">
        <f>+Tabla1[[#This Row],[Fecha]]</f>
        <v>45233</v>
      </c>
      <c r="B4111" s="37" t="s">
        <v>282</v>
      </c>
      <c r="C4111" s="69" t="s">
        <v>224</v>
      </c>
      <c r="D4111" s="219">
        <v>45233</v>
      </c>
      <c r="E4111" s="220" t="s">
        <v>76</v>
      </c>
      <c r="F4111" s="218" t="s">
        <v>2275</v>
      </c>
      <c r="G4111" s="218"/>
      <c r="H4111" s="225">
        <v>26000</v>
      </c>
      <c r="I4111" s="229"/>
      <c r="J4111" s="229"/>
      <c r="K4111" s="218"/>
      <c r="L4111" s="229"/>
    </row>
    <row r="4112" spans="1:12" x14ac:dyDescent="0.25">
      <c r="A4112" s="217">
        <f>+Tabla1[[#This Row],[Fecha]]</f>
        <v>45233</v>
      </c>
      <c r="B4112" s="37" t="s">
        <v>282</v>
      </c>
      <c r="C4112" s="69" t="s">
        <v>224</v>
      </c>
      <c r="D4112" s="219">
        <v>45233</v>
      </c>
      <c r="E4112" s="220" t="s">
        <v>76</v>
      </c>
      <c r="F4112" s="218" t="s">
        <v>2329</v>
      </c>
      <c r="G4112" s="218"/>
      <c r="H4112" s="225">
        <v>26000</v>
      </c>
      <c r="I4112" s="229"/>
      <c r="J4112" s="229"/>
      <c r="K4112" s="218"/>
      <c r="L4112" s="229"/>
    </row>
    <row r="4113" spans="1:12" x14ac:dyDescent="0.25">
      <c r="A4113" s="217">
        <f>+Tabla1[[#This Row],[Fecha]]</f>
        <v>45237</v>
      </c>
      <c r="B4113" s="37" t="s">
        <v>282</v>
      </c>
      <c r="C4113" s="69" t="s">
        <v>224</v>
      </c>
      <c r="D4113" s="219">
        <v>45237</v>
      </c>
      <c r="E4113" s="220" t="s">
        <v>76</v>
      </c>
      <c r="F4113" s="218" t="s">
        <v>2266</v>
      </c>
      <c r="G4113" s="218"/>
      <c r="H4113" s="225">
        <v>50000</v>
      </c>
      <c r="I4113" s="229"/>
      <c r="J4113" s="229"/>
      <c r="K4113" s="218"/>
      <c r="L4113" s="229"/>
    </row>
    <row r="4114" spans="1:12" x14ac:dyDescent="0.25">
      <c r="A4114" s="217">
        <f>+Tabla1[[#This Row],[Fecha]]</f>
        <v>45237</v>
      </c>
      <c r="B4114" s="37" t="s">
        <v>282</v>
      </c>
      <c r="C4114" s="69" t="s">
        <v>224</v>
      </c>
      <c r="D4114" s="219">
        <v>45237</v>
      </c>
      <c r="E4114" s="220" t="s">
        <v>76</v>
      </c>
      <c r="F4114" s="218" t="s">
        <v>2407</v>
      </c>
      <c r="G4114" s="218"/>
      <c r="H4114" s="225">
        <v>52000</v>
      </c>
      <c r="I4114" s="229"/>
      <c r="J4114" s="229"/>
      <c r="K4114" s="218"/>
      <c r="L4114" s="229"/>
    </row>
    <row r="4115" spans="1:12" x14ac:dyDescent="0.25">
      <c r="A4115" s="217">
        <f>+Tabla1[[#This Row],[Fecha]]</f>
        <v>45239</v>
      </c>
      <c r="B4115" s="37" t="s">
        <v>282</v>
      </c>
      <c r="C4115" s="69" t="s">
        <v>224</v>
      </c>
      <c r="D4115" s="219">
        <v>45239</v>
      </c>
      <c r="E4115" s="220" t="s">
        <v>76</v>
      </c>
      <c r="F4115" s="218" t="s">
        <v>2264</v>
      </c>
      <c r="G4115" s="218"/>
      <c r="H4115" s="225">
        <v>26000</v>
      </c>
      <c r="I4115" s="229"/>
      <c r="J4115" s="229"/>
      <c r="K4115" s="218"/>
      <c r="L4115" s="229"/>
    </row>
    <row r="4116" spans="1:12" x14ac:dyDescent="0.25">
      <c r="A4116" s="217">
        <f>+Tabla1[[#This Row],[Fecha]]</f>
        <v>45243</v>
      </c>
      <c r="B4116" s="37" t="s">
        <v>282</v>
      </c>
      <c r="C4116" s="69" t="s">
        <v>224</v>
      </c>
      <c r="D4116" s="219">
        <v>45243</v>
      </c>
      <c r="E4116" s="220" t="s">
        <v>76</v>
      </c>
      <c r="F4116" s="218" t="s">
        <v>2309</v>
      </c>
      <c r="G4116" s="218"/>
      <c r="H4116" s="225">
        <v>26000</v>
      </c>
      <c r="I4116" s="229"/>
      <c r="J4116" s="229"/>
      <c r="K4116" s="218"/>
      <c r="L4116" s="229"/>
    </row>
    <row r="4117" spans="1:12" x14ac:dyDescent="0.25">
      <c r="A4117" s="217">
        <f>+Tabla1[[#This Row],[Fecha]]</f>
        <v>45243</v>
      </c>
      <c r="B4117" s="37" t="s">
        <v>282</v>
      </c>
      <c r="C4117" s="69" t="s">
        <v>224</v>
      </c>
      <c r="D4117" s="219">
        <v>45243</v>
      </c>
      <c r="E4117" s="220" t="s">
        <v>76</v>
      </c>
      <c r="F4117" s="218" t="s">
        <v>2408</v>
      </c>
      <c r="G4117" s="218"/>
      <c r="H4117" s="225">
        <v>148860</v>
      </c>
      <c r="I4117" s="229"/>
      <c r="J4117" s="229"/>
      <c r="K4117" s="218"/>
      <c r="L4117" s="229"/>
    </row>
    <row r="4118" spans="1:12" x14ac:dyDescent="0.25">
      <c r="A4118" s="217">
        <f>+Tabla1[[#This Row],[Fecha]]</f>
        <v>45243</v>
      </c>
      <c r="B4118" s="37" t="s">
        <v>282</v>
      </c>
      <c r="C4118" s="69" t="s">
        <v>224</v>
      </c>
      <c r="D4118" s="219">
        <v>45243</v>
      </c>
      <c r="E4118" s="220" t="s">
        <v>76</v>
      </c>
      <c r="F4118" s="218" t="s">
        <v>2409</v>
      </c>
      <c r="G4118" s="218"/>
      <c r="H4118" s="225">
        <v>26000</v>
      </c>
      <c r="I4118" s="229"/>
      <c r="J4118" s="229"/>
      <c r="K4118" s="218"/>
      <c r="L4118" s="229"/>
    </row>
    <row r="4119" spans="1:12" x14ac:dyDescent="0.25">
      <c r="A4119" s="217">
        <f>+Tabla1[[#This Row],[Fecha]]</f>
        <v>45243</v>
      </c>
      <c r="B4119" s="37" t="s">
        <v>282</v>
      </c>
      <c r="C4119" s="69" t="s">
        <v>224</v>
      </c>
      <c r="D4119" s="219">
        <v>45243</v>
      </c>
      <c r="E4119" s="220" t="s">
        <v>76</v>
      </c>
      <c r="F4119" s="218" t="s">
        <v>2410</v>
      </c>
      <c r="G4119" s="218"/>
      <c r="H4119" s="225">
        <v>26000</v>
      </c>
      <c r="I4119" s="229"/>
      <c r="J4119" s="229"/>
      <c r="K4119" s="218"/>
      <c r="L4119" s="229"/>
    </row>
    <row r="4120" spans="1:12" x14ac:dyDescent="0.25">
      <c r="A4120" s="217">
        <f>+Tabla1[[#This Row],[Fecha]]</f>
        <v>45243</v>
      </c>
      <c r="B4120" s="37" t="s">
        <v>282</v>
      </c>
      <c r="C4120" s="69" t="s">
        <v>224</v>
      </c>
      <c r="D4120" s="219">
        <v>45243</v>
      </c>
      <c r="E4120" s="220" t="s">
        <v>76</v>
      </c>
      <c r="F4120" s="218" t="s">
        <v>2271</v>
      </c>
      <c r="G4120" s="218"/>
      <c r="H4120" s="225">
        <v>26000</v>
      </c>
      <c r="I4120" s="229"/>
      <c r="J4120" s="229"/>
      <c r="K4120" s="218"/>
      <c r="L4120" s="229"/>
    </row>
    <row r="4121" spans="1:12" x14ac:dyDescent="0.25">
      <c r="A4121" s="217">
        <f>+Tabla1[[#This Row],[Fecha]]</f>
        <v>45245</v>
      </c>
      <c r="B4121" s="37" t="s">
        <v>282</v>
      </c>
      <c r="C4121" s="69" t="s">
        <v>224</v>
      </c>
      <c r="D4121" s="219">
        <v>45245</v>
      </c>
      <c r="E4121" s="220" t="s">
        <v>76</v>
      </c>
      <c r="F4121" s="218" t="s">
        <v>2280</v>
      </c>
      <c r="G4121" s="218"/>
      <c r="H4121" s="225">
        <v>26000</v>
      </c>
      <c r="I4121" s="229"/>
      <c r="J4121" s="229"/>
      <c r="K4121" s="218"/>
      <c r="L4121" s="229"/>
    </row>
    <row r="4122" spans="1:12" x14ac:dyDescent="0.25">
      <c r="A4122" s="217">
        <f>+Tabla1[[#This Row],[Fecha]]</f>
        <v>45250</v>
      </c>
      <c r="B4122" s="37" t="s">
        <v>282</v>
      </c>
      <c r="C4122" s="69" t="s">
        <v>224</v>
      </c>
      <c r="D4122" s="219">
        <v>45250</v>
      </c>
      <c r="E4122" s="220" t="s">
        <v>76</v>
      </c>
      <c r="F4122" s="218" t="s">
        <v>2303</v>
      </c>
      <c r="G4122" s="218"/>
      <c r="H4122" s="225">
        <v>26000</v>
      </c>
      <c r="I4122" s="229"/>
      <c r="J4122" s="229"/>
      <c r="K4122" s="218"/>
      <c r="L4122" s="229"/>
    </row>
    <row r="4123" spans="1:12" x14ac:dyDescent="0.25">
      <c r="A4123" s="217">
        <f>+Tabla1[[#This Row],[Fecha]]</f>
        <v>45252</v>
      </c>
      <c r="B4123" s="37" t="s">
        <v>282</v>
      </c>
      <c r="C4123" s="69" t="s">
        <v>224</v>
      </c>
      <c r="D4123" s="219">
        <v>45252</v>
      </c>
      <c r="E4123" s="220" t="s">
        <v>76</v>
      </c>
      <c r="F4123" s="218" t="s">
        <v>2350</v>
      </c>
      <c r="G4123" s="218"/>
      <c r="H4123" s="225">
        <v>26000</v>
      </c>
      <c r="I4123" s="229"/>
      <c r="J4123" s="229"/>
      <c r="K4123" s="218"/>
      <c r="L4123" s="229"/>
    </row>
    <row r="4124" spans="1:12" x14ac:dyDescent="0.25">
      <c r="A4124" s="217">
        <f>+Tabla1[[#This Row],[Fecha]]</f>
        <v>45252</v>
      </c>
      <c r="B4124" s="37" t="s">
        <v>282</v>
      </c>
      <c r="C4124" s="69" t="s">
        <v>224</v>
      </c>
      <c r="D4124" s="219">
        <v>45252</v>
      </c>
      <c r="E4124" s="220" t="s">
        <v>76</v>
      </c>
      <c r="F4124" s="218" t="s">
        <v>2351</v>
      </c>
      <c r="G4124" s="218"/>
      <c r="H4124" s="225">
        <v>2007167</v>
      </c>
      <c r="I4124" s="229"/>
      <c r="J4124" s="229"/>
      <c r="K4124" s="218"/>
      <c r="L4124" s="229"/>
    </row>
    <row r="4125" spans="1:12" x14ac:dyDescent="0.25">
      <c r="A4125" s="217">
        <f>+Tabla1[[#This Row],[Fecha]]</f>
        <v>45252</v>
      </c>
      <c r="B4125" s="37" t="s">
        <v>282</v>
      </c>
      <c r="C4125" s="69" t="s">
        <v>224</v>
      </c>
      <c r="D4125" s="219">
        <v>45252</v>
      </c>
      <c r="E4125" s="220" t="s">
        <v>76</v>
      </c>
      <c r="F4125" s="218" t="s">
        <v>2276</v>
      </c>
      <c r="G4125" s="218"/>
      <c r="H4125" s="225">
        <v>26000</v>
      </c>
      <c r="I4125" s="229"/>
      <c r="J4125" s="229"/>
      <c r="K4125" s="218"/>
      <c r="L4125" s="229"/>
    </row>
    <row r="4126" spans="1:12" x14ac:dyDescent="0.25">
      <c r="A4126" s="217">
        <f>+Tabla1[[#This Row],[Fecha]]</f>
        <v>45252</v>
      </c>
      <c r="B4126" s="37" t="s">
        <v>282</v>
      </c>
      <c r="C4126" s="69" t="s">
        <v>224</v>
      </c>
      <c r="D4126" s="219">
        <v>45252</v>
      </c>
      <c r="E4126" s="220" t="s">
        <v>76</v>
      </c>
      <c r="F4126" s="218" t="s">
        <v>2272</v>
      </c>
      <c r="G4126" s="218"/>
      <c r="H4126" s="225">
        <v>26100</v>
      </c>
      <c r="I4126" s="229"/>
      <c r="J4126" s="229"/>
      <c r="K4126" s="218"/>
      <c r="L4126" s="229"/>
    </row>
    <row r="4127" spans="1:12" x14ac:dyDescent="0.25">
      <c r="A4127" s="217">
        <f>+Tabla1[[#This Row],[Fecha]]</f>
        <v>45258</v>
      </c>
      <c r="B4127" s="37" t="s">
        <v>282</v>
      </c>
      <c r="C4127" s="69" t="s">
        <v>224</v>
      </c>
      <c r="D4127" s="219">
        <v>45258</v>
      </c>
      <c r="E4127" s="220" t="s">
        <v>239</v>
      </c>
      <c r="F4127" s="218" t="s">
        <v>2411</v>
      </c>
      <c r="G4127" s="218"/>
      <c r="H4127" s="225">
        <v>26000</v>
      </c>
      <c r="I4127" s="229"/>
      <c r="J4127" s="229"/>
      <c r="K4127" s="218"/>
      <c r="L4127" s="229"/>
    </row>
    <row r="4128" spans="1:12" x14ac:dyDescent="0.25">
      <c r="A4128" s="217">
        <f>+Tabla1[[#This Row],[Fecha]]</f>
        <v>45258</v>
      </c>
      <c r="B4128" s="37" t="s">
        <v>282</v>
      </c>
      <c r="C4128" s="69" t="s">
        <v>224</v>
      </c>
      <c r="D4128" s="219">
        <v>45258</v>
      </c>
      <c r="E4128" s="220" t="s">
        <v>239</v>
      </c>
      <c r="F4128" s="218" t="s">
        <v>2412</v>
      </c>
      <c r="G4128" s="218"/>
      <c r="H4128" s="225">
        <v>26113</v>
      </c>
      <c r="I4128" s="229"/>
      <c r="J4128" s="229"/>
      <c r="K4128" s="218"/>
      <c r="L4128" s="229"/>
    </row>
    <row r="4129" spans="1:12" x14ac:dyDescent="0.25">
      <c r="A4129" s="217">
        <f>+Tabla1[[#This Row],[Fecha]]</f>
        <v>45258</v>
      </c>
      <c r="B4129" s="37" t="s">
        <v>282</v>
      </c>
      <c r="C4129" s="69" t="s">
        <v>224</v>
      </c>
      <c r="D4129" s="219">
        <v>45258</v>
      </c>
      <c r="E4129" s="220" t="s">
        <v>239</v>
      </c>
      <c r="F4129" s="218" t="s">
        <v>2413</v>
      </c>
      <c r="G4129" s="218"/>
      <c r="H4129" s="225">
        <v>26102</v>
      </c>
      <c r="I4129" s="229"/>
      <c r="J4129" s="229"/>
      <c r="K4129" s="218"/>
      <c r="L4129" s="229"/>
    </row>
    <row r="4130" spans="1:12" x14ac:dyDescent="0.25">
      <c r="A4130" s="217">
        <f>+Tabla1[[#This Row],[Fecha]]</f>
        <v>45258</v>
      </c>
      <c r="B4130" s="37" t="s">
        <v>282</v>
      </c>
      <c r="C4130" s="69" t="s">
        <v>224</v>
      </c>
      <c r="D4130" s="219">
        <v>45258</v>
      </c>
      <c r="E4130" s="220" t="s">
        <v>76</v>
      </c>
      <c r="F4130" s="218" t="s">
        <v>2292</v>
      </c>
      <c r="G4130" s="218"/>
      <c r="H4130" s="225">
        <v>26109</v>
      </c>
      <c r="I4130" s="229"/>
      <c r="J4130" s="229"/>
      <c r="K4130" s="218"/>
      <c r="L4130" s="229"/>
    </row>
    <row r="4131" spans="1:12" x14ac:dyDescent="0.25">
      <c r="A4131" s="217">
        <f>+Tabla1[[#This Row],[Fecha]]</f>
        <v>45259</v>
      </c>
      <c r="B4131" s="37" t="s">
        <v>282</v>
      </c>
      <c r="C4131" s="69" t="s">
        <v>224</v>
      </c>
      <c r="D4131" s="219">
        <v>45259</v>
      </c>
      <c r="E4131" s="220" t="s">
        <v>76</v>
      </c>
      <c r="F4131" s="218" t="s">
        <v>2269</v>
      </c>
      <c r="G4131" s="218"/>
      <c r="H4131" s="225">
        <v>4000</v>
      </c>
      <c r="I4131" s="229"/>
      <c r="J4131" s="229"/>
      <c r="K4131" s="218"/>
      <c r="L4131" s="229"/>
    </row>
    <row r="4132" spans="1:12" x14ac:dyDescent="0.25">
      <c r="A4132" s="217">
        <f>+Tabla1[[#This Row],[Fecha]]</f>
        <v>45260</v>
      </c>
      <c r="B4132" s="37" t="s">
        <v>282</v>
      </c>
      <c r="C4132" s="69" t="s">
        <v>224</v>
      </c>
      <c r="D4132" s="219">
        <v>45260</v>
      </c>
      <c r="E4132" s="220" t="s">
        <v>76</v>
      </c>
      <c r="F4132" s="218" t="s">
        <v>2262</v>
      </c>
      <c r="G4132" s="218"/>
      <c r="H4132" s="225">
        <v>26000</v>
      </c>
      <c r="I4132" s="229"/>
      <c r="J4132" s="229"/>
      <c r="K4132" s="218"/>
      <c r="L4132" s="229"/>
    </row>
    <row r="4133" spans="1:12" x14ac:dyDescent="0.25">
      <c r="A4133" s="217">
        <f>+Tabla1[[#This Row],[Fecha]]</f>
        <v>45260</v>
      </c>
      <c r="B4133" s="37" t="s">
        <v>282</v>
      </c>
      <c r="C4133" s="69" t="s">
        <v>224</v>
      </c>
      <c r="D4133" s="219">
        <v>45260</v>
      </c>
      <c r="E4133" s="220" t="s">
        <v>76</v>
      </c>
      <c r="F4133" s="218" t="s">
        <v>2277</v>
      </c>
      <c r="G4133" s="218"/>
      <c r="H4133" s="225">
        <v>26000</v>
      </c>
      <c r="I4133" s="229"/>
      <c r="J4133" s="229"/>
      <c r="K4133" s="218"/>
      <c r="L4133" s="229"/>
    </row>
    <row r="4134" spans="1:12" x14ac:dyDescent="0.25">
      <c r="A4134" s="217">
        <f>+Tabla1[[#This Row],[Fecha]]</f>
        <v>45260</v>
      </c>
      <c r="B4134" s="37" t="s">
        <v>282</v>
      </c>
      <c r="C4134" s="69" t="s">
        <v>224</v>
      </c>
      <c r="D4134" s="219">
        <v>45260</v>
      </c>
      <c r="E4134" s="220" t="s">
        <v>76</v>
      </c>
      <c r="F4134" s="218" t="s">
        <v>2279</v>
      </c>
      <c r="G4134" s="218"/>
      <c r="H4134" s="225">
        <v>26000</v>
      </c>
      <c r="I4134" s="229"/>
      <c r="J4134" s="229"/>
      <c r="K4134" s="218"/>
      <c r="L4134" s="229"/>
    </row>
    <row r="4135" spans="1:12" x14ac:dyDescent="0.25">
      <c r="A4135" s="217">
        <f>+Tabla1[[#This Row],[Fecha]]</f>
        <v>45254</v>
      </c>
      <c r="B4135" s="37" t="s">
        <v>282</v>
      </c>
      <c r="C4135" s="69" t="s">
        <v>224</v>
      </c>
      <c r="D4135" s="219">
        <v>45254</v>
      </c>
      <c r="E4135" s="220" t="s">
        <v>76</v>
      </c>
      <c r="F4135" s="218" t="s">
        <v>2306</v>
      </c>
      <c r="G4135" s="218"/>
      <c r="H4135" s="225">
        <v>26000</v>
      </c>
      <c r="I4135" s="229"/>
      <c r="J4135" s="229"/>
      <c r="K4135" s="218"/>
      <c r="L4135" s="229"/>
    </row>
    <row r="4136" spans="1:12" x14ac:dyDescent="0.25">
      <c r="A4136" s="217">
        <f>+Tabla1[[#This Row],[Fecha]]</f>
        <v>45245</v>
      </c>
      <c r="B4136" s="37" t="s">
        <v>282</v>
      </c>
      <c r="C4136" s="69" t="s">
        <v>224</v>
      </c>
      <c r="D4136" s="219">
        <v>45245</v>
      </c>
      <c r="E4136" s="220" t="s">
        <v>76</v>
      </c>
      <c r="F4136" s="218" t="s">
        <v>197</v>
      </c>
      <c r="G4136" s="218"/>
      <c r="H4136" s="225">
        <v>152000</v>
      </c>
      <c r="I4136" s="229"/>
      <c r="J4136" s="229"/>
      <c r="K4136" s="218"/>
      <c r="L4136" s="229"/>
    </row>
    <row r="4137" spans="1:12" x14ac:dyDescent="0.25">
      <c r="A4137" s="217">
        <f>+Tabla1[[#This Row],[Fecha]]</f>
        <v>45251</v>
      </c>
      <c r="B4137" s="37" t="s">
        <v>282</v>
      </c>
      <c r="C4137" s="69" t="s">
        <v>224</v>
      </c>
      <c r="D4137" s="219">
        <v>45251</v>
      </c>
      <c r="E4137" s="220" t="s">
        <v>76</v>
      </c>
      <c r="F4137" s="218" t="s">
        <v>2414</v>
      </c>
      <c r="G4137" s="218"/>
      <c r="H4137" s="225">
        <v>26080</v>
      </c>
      <c r="I4137" s="229"/>
      <c r="J4137" s="229"/>
      <c r="K4137" s="218"/>
      <c r="L4137" s="229"/>
    </row>
    <row r="4138" spans="1:12" x14ac:dyDescent="0.25">
      <c r="A4138" s="217">
        <f>+Tabla1[[#This Row],[Fecha]]</f>
        <v>45251</v>
      </c>
      <c r="B4138" s="37" t="s">
        <v>282</v>
      </c>
      <c r="C4138" s="69" t="s">
        <v>224</v>
      </c>
      <c r="D4138" s="219">
        <v>45251</v>
      </c>
      <c r="E4138" s="220" t="s">
        <v>76</v>
      </c>
      <c r="F4138" s="218" t="s">
        <v>2284</v>
      </c>
      <c r="G4138" s="218"/>
      <c r="H4138" s="225">
        <v>26000</v>
      </c>
      <c r="I4138" s="229"/>
      <c r="J4138" s="229"/>
      <c r="K4138" s="218"/>
      <c r="L4138" s="229"/>
    </row>
    <row r="4139" spans="1:12" x14ac:dyDescent="0.25">
      <c r="A4139" s="217">
        <f>+Tabla1[[#This Row],[Fecha]]</f>
        <v>45250</v>
      </c>
      <c r="B4139" s="37" t="s">
        <v>282</v>
      </c>
      <c r="C4139" s="69" t="s">
        <v>224</v>
      </c>
      <c r="D4139" s="219">
        <v>45250</v>
      </c>
      <c r="E4139" s="220" t="s">
        <v>76</v>
      </c>
      <c r="F4139" s="218" t="s">
        <v>2285</v>
      </c>
      <c r="G4139" s="218"/>
      <c r="H4139" s="225">
        <v>26000</v>
      </c>
      <c r="I4139" s="229"/>
      <c r="J4139" s="229"/>
      <c r="K4139" s="218"/>
      <c r="L4139" s="229"/>
    </row>
    <row r="4140" spans="1:12" x14ac:dyDescent="0.25">
      <c r="A4140" s="217">
        <f>+Tabla1[[#This Row],[Fecha]]</f>
        <v>45260</v>
      </c>
      <c r="B4140" s="37" t="s">
        <v>282</v>
      </c>
      <c r="C4140" s="69" t="s">
        <v>224</v>
      </c>
      <c r="D4140" s="219">
        <v>45260</v>
      </c>
      <c r="E4140" s="220" t="s">
        <v>76</v>
      </c>
      <c r="F4140" s="218" t="s">
        <v>2287</v>
      </c>
      <c r="G4140" s="218"/>
      <c r="H4140" s="225">
        <v>26000</v>
      </c>
      <c r="I4140" s="229"/>
      <c r="J4140" s="229"/>
      <c r="K4140" s="218"/>
      <c r="L4140" s="229"/>
    </row>
    <row r="4141" spans="1:12" x14ac:dyDescent="0.25">
      <c r="A4141" s="217">
        <f>+Tabla1[[#This Row],[Fecha]]</f>
        <v>45233</v>
      </c>
      <c r="B4141" s="37" t="s">
        <v>282</v>
      </c>
      <c r="C4141" s="69" t="s">
        <v>224</v>
      </c>
      <c r="D4141" s="219">
        <v>45233</v>
      </c>
      <c r="E4141" s="220" t="s">
        <v>76</v>
      </c>
      <c r="F4141" s="218" t="s">
        <v>2286</v>
      </c>
      <c r="G4141" s="218"/>
      <c r="H4141" s="225">
        <v>26000</v>
      </c>
      <c r="I4141" s="229"/>
      <c r="J4141" s="229"/>
      <c r="K4141" s="218"/>
      <c r="L4141" s="229"/>
    </row>
    <row r="4142" spans="1:12" x14ac:dyDescent="0.25">
      <c r="A4142" s="217">
        <f>+Tabla1[[#This Row],[Fecha]]</f>
        <v>45233</v>
      </c>
      <c r="B4142" s="37" t="s">
        <v>282</v>
      </c>
      <c r="C4142" s="69" t="s">
        <v>224</v>
      </c>
      <c r="D4142" s="219">
        <v>45233</v>
      </c>
      <c r="E4142" s="220" t="s">
        <v>76</v>
      </c>
      <c r="F4142" s="218" t="s">
        <v>2415</v>
      </c>
      <c r="G4142" s="218"/>
      <c r="H4142" s="225">
        <v>312000</v>
      </c>
      <c r="I4142" s="229"/>
      <c r="J4142" s="229"/>
      <c r="K4142" s="218"/>
      <c r="L4142" s="229"/>
    </row>
    <row r="4143" spans="1:12" x14ac:dyDescent="0.25">
      <c r="A4143" s="217">
        <f>+Tabla1[[#This Row],[Fecha]]</f>
        <v>45259</v>
      </c>
      <c r="B4143" s="37" t="s">
        <v>282</v>
      </c>
      <c r="C4143" s="69" t="s">
        <v>224</v>
      </c>
      <c r="D4143" s="219">
        <v>45259</v>
      </c>
      <c r="E4143" s="220" t="s">
        <v>76</v>
      </c>
      <c r="F4143" s="218" t="s">
        <v>2416</v>
      </c>
      <c r="G4143" s="218"/>
      <c r="H4143" s="225">
        <v>26000</v>
      </c>
      <c r="I4143" s="229"/>
      <c r="J4143" s="229"/>
      <c r="K4143" s="218"/>
      <c r="L4143" s="229"/>
    </row>
    <row r="4144" spans="1:12" x14ac:dyDescent="0.25">
      <c r="A4144" s="217">
        <f>+Tabla1[[#This Row],[Fecha]]</f>
        <v>45260</v>
      </c>
      <c r="B4144" s="37" t="s">
        <v>282</v>
      </c>
      <c r="C4144" s="69" t="s">
        <v>224</v>
      </c>
      <c r="D4144" s="219">
        <v>45260</v>
      </c>
      <c r="E4144" s="220" t="s">
        <v>76</v>
      </c>
      <c r="F4144" s="218" t="s">
        <v>2417</v>
      </c>
      <c r="G4144" s="218"/>
      <c r="H4144" s="225">
        <v>52000</v>
      </c>
      <c r="I4144" s="229"/>
      <c r="J4144" s="229"/>
      <c r="K4144" s="218"/>
      <c r="L4144" s="229"/>
    </row>
    <row r="4145" spans="1:12" x14ac:dyDescent="0.25">
      <c r="A4145" s="217">
        <f>+Tabla1[[#This Row],[Fecha]]</f>
        <v>45232</v>
      </c>
      <c r="B4145" s="37" t="s">
        <v>282</v>
      </c>
      <c r="C4145" s="69" t="s">
        <v>224</v>
      </c>
      <c r="D4145" s="219">
        <v>45232</v>
      </c>
      <c r="E4145" s="220" t="s">
        <v>76</v>
      </c>
      <c r="F4145" s="218" t="s">
        <v>2418</v>
      </c>
      <c r="G4145" s="218"/>
      <c r="H4145" s="225">
        <v>26000</v>
      </c>
      <c r="I4145" s="229"/>
      <c r="J4145" s="229"/>
      <c r="K4145" s="218"/>
      <c r="L4145" s="229"/>
    </row>
    <row r="4146" spans="1:12" x14ac:dyDescent="0.25">
      <c r="A4146" s="217">
        <f>+Tabla1[[#This Row],[Fecha]]</f>
        <v>45237</v>
      </c>
      <c r="B4146" s="37" t="s">
        <v>282</v>
      </c>
      <c r="C4146" s="69" t="s">
        <v>224</v>
      </c>
      <c r="D4146" s="219">
        <v>45237</v>
      </c>
      <c r="E4146" s="220" t="s">
        <v>76</v>
      </c>
      <c r="F4146" s="218" t="s">
        <v>2419</v>
      </c>
      <c r="G4146" s="218"/>
      <c r="H4146" s="225">
        <v>26000</v>
      </c>
      <c r="I4146" s="229"/>
      <c r="J4146" s="229"/>
      <c r="K4146" s="218"/>
      <c r="L4146" s="229"/>
    </row>
    <row r="4147" spans="1:12" x14ac:dyDescent="0.25">
      <c r="A4147" s="217">
        <f>+Tabla1[[#This Row],[Fecha]]</f>
        <v>45252</v>
      </c>
      <c r="B4147" s="37" t="s">
        <v>282</v>
      </c>
      <c r="C4147" s="69" t="s">
        <v>224</v>
      </c>
      <c r="D4147" s="219">
        <v>45252</v>
      </c>
      <c r="E4147" s="220" t="s">
        <v>239</v>
      </c>
      <c r="F4147" s="218" t="s">
        <v>2364</v>
      </c>
      <c r="G4147" s="218"/>
      <c r="H4147" s="225">
        <v>26000</v>
      </c>
      <c r="I4147" s="229"/>
      <c r="J4147" s="229"/>
      <c r="K4147" s="218"/>
      <c r="L4147" s="229"/>
    </row>
    <row r="4148" spans="1:12" x14ac:dyDescent="0.25">
      <c r="A4148" s="217">
        <f>+Tabla1[[#This Row],[Fecha]]</f>
        <v>45258</v>
      </c>
      <c r="B4148" s="37" t="s">
        <v>282</v>
      </c>
      <c r="C4148" s="69" t="s">
        <v>224</v>
      </c>
      <c r="D4148" s="219">
        <v>45258</v>
      </c>
      <c r="E4148" s="220" t="s">
        <v>129</v>
      </c>
      <c r="F4148" s="218" t="s">
        <v>2420</v>
      </c>
      <c r="G4148" s="218"/>
      <c r="H4148" s="225">
        <v>36000</v>
      </c>
      <c r="I4148" s="229"/>
      <c r="J4148" s="229"/>
      <c r="K4148" s="218"/>
      <c r="L4148" s="229"/>
    </row>
    <row r="4149" spans="1:12" x14ac:dyDescent="0.25">
      <c r="A4149" s="290">
        <f>+Tabla1[[#This Row],[Fecha]]</f>
        <v>45243</v>
      </c>
      <c r="B4149" s="291" t="s">
        <v>282</v>
      </c>
      <c r="C4149" s="290" t="s">
        <v>224</v>
      </c>
      <c r="D4149" s="292">
        <v>45243</v>
      </c>
      <c r="E4149" s="293" t="s">
        <v>239</v>
      </c>
      <c r="F4149" s="291" t="s">
        <v>2421</v>
      </c>
      <c r="G4149" s="291"/>
      <c r="H4149" s="295">
        <v>60000</v>
      </c>
      <c r="I4149" s="294"/>
      <c r="J4149" s="294"/>
      <c r="K4149" s="291"/>
      <c r="L4149" s="294"/>
    </row>
    <row r="4150" spans="1:12" x14ac:dyDescent="0.25">
      <c r="A4150" s="217">
        <f>+Tabla1[[#This Row],[Fecha]]</f>
        <v>45261</v>
      </c>
      <c r="B4150" s="37" t="s">
        <v>282</v>
      </c>
      <c r="C4150" s="69" t="s">
        <v>224</v>
      </c>
      <c r="D4150" s="219">
        <v>45261</v>
      </c>
      <c r="E4150" s="220" t="s">
        <v>76</v>
      </c>
      <c r="F4150" s="218" t="s">
        <v>2371</v>
      </c>
      <c r="G4150" s="218"/>
      <c r="H4150" s="225">
        <v>26000</v>
      </c>
      <c r="I4150" s="294">
        <f>SUM(H3585:H4196)</f>
        <v>43714375</v>
      </c>
      <c r="J4150" s="229"/>
      <c r="K4150" s="218"/>
      <c r="L4150" s="229"/>
    </row>
    <row r="4151" spans="1:12" x14ac:dyDescent="0.25">
      <c r="A4151" s="217">
        <f>+Tabla1[[#This Row],[Fecha]]</f>
        <v>45261</v>
      </c>
      <c r="B4151" s="37" t="s">
        <v>282</v>
      </c>
      <c r="C4151" s="69" t="s">
        <v>224</v>
      </c>
      <c r="D4151" s="219">
        <v>45261</v>
      </c>
      <c r="E4151" s="220" t="s">
        <v>76</v>
      </c>
      <c r="F4151" s="218" t="s">
        <v>2321</v>
      </c>
      <c r="G4151" s="218"/>
      <c r="H4151" s="225">
        <v>26000</v>
      </c>
      <c r="I4151" s="229"/>
      <c r="J4151" s="229"/>
      <c r="K4151" s="218"/>
      <c r="L4151" s="229"/>
    </row>
    <row r="4152" spans="1:12" x14ac:dyDescent="0.25">
      <c r="A4152" s="217">
        <f>+Tabla1[[#This Row],[Fecha]]</f>
        <v>45261</v>
      </c>
      <c r="B4152" s="37" t="s">
        <v>282</v>
      </c>
      <c r="C4152" s="69" t="s">
        <v>224</v>
      </c>
      <c r="D4152" s="219">
        <v>45261</v>
      </c>
      <c r="E4152" s="220" t="s">
        <v>76</v>
      </c>
      <c r="F4152" s="218" t="s">
        <v>2259</v>
      </c>
      <c r="G4152" s="218"/>
      <c r="H4152" s="225">
        <v>26000</v>
      </c>
      <c r="I4152" s="229"/>
      <c r="J4152" s="229"/>
      <c r="K4152" s="218"/>
      <c r="L4152" s="229"/>
    </row>
    <row r="4153" spans="1:12" x14ac:dyDescent="0.25">
      <c r="A4153" s="217">
        <f>+Tabla1[[#This Row],[Fecha]]</f>
        <v>45261</v>
      </c>
      <c r="B4153" s="37" t="s">
        <v>282</v>
      </c>
      <c r="C4153" s="69" t="s">
        <v>224</v>
      </c>
      <c r="D4153" s="219">
        <v>45261</v>
      </c>
      <c r="E4153" s="220" t="s">
        <v>76</v>
      </c>
      <c r="F4153" s="218" t="s">
        <v>2422</v>
      </c>
      <c r="G4153" s="218"/>
      <c r="H4153" s="225">
        <v>26000</v>
      </c>
      <c r="I4153" s="229"/>
      <c r="J4153" s="229"/>
      <c r="K4153" s="218"/>
      <c r="L4153" s="229"/>
    </row>
    <row r="4154" spans="1:12" x14ac:dyDescent="0.25">
      <c r="A4154" s="217">
        <f>+Tabla1[[#This Row],[Fecha]]</f>
        <v>45261</v>
      </c>
      <c r="B4154" s="37" t="s">
        <v>282</v>
      </c>
      <c r="C4154" s="69" t="s">
        <v>224</v>
      </c>
      <c r="D4154" s="219">
        <v>45261</v>
      </c>
      <c r="E4154" s="220" t="s">
        <v>76</v>
      </c>
      <c r="F4154" s="218" t="s">
        <v>2299</v>
      </c>
      <c r="G4154" s="218"/>
      <c r="H4154" s="225">
        <v>26000</v>
      </c>
      <c r="I4154" s="229"/>
      <c r="J4154" s="229"/>
      <c r="K4154" s="218"/>
      <c r="L4154" s="229"/>
    </row>
    <row r="4155" spans="1:12" x14ac:dyDescent="0.25">
      <c r="A4155" s="217">
        <f>+Tabla1[[#This Row],[Fecha]]</f>
        <v>45264</v>
      </c>
      <c r="B4155" s="37" t="s">
        <v>282</v>
      </c>
      <c r="C4155" s="69" t="s">
        <v>224</v>
      </c>
      <c r="D4155" s="219">
        <v>45264</v>
      </c>
      <c r="E4155" s="220" t="s">
        <v>76</v>
      </c>
      <c r="F4155" s="218" t="s">
        <v>2322</v>
      </c>
      <c r="G4155" s="218"/>
      <c r="H4155" s="225">
        <v>52000</v>
      </c>
      <c r="I4155" s="229"/>
      <c r="J4155" s="229"/>
      <c r="K4155" s="218"/>
      <c r="L4155" s="229"/>
    </row>
    <row r="4156" spans="1:12" x14ac:dyDescent="0.25">
      <c r="A4156" s="217">
        <f>+Tabla1[[#This Row],[Fecha]]</f>
        <v>45264</v>
      </c>
      <c r="B4156" s="37" t="s">
        <v>282</v>
      </c>
      <c r="C4156" s="69" t="s">
        <v>224</v>
      </c>
      <c r="D4156" s="219">
        <v>45264</v>
      </c>
      <c r="E4156" s="220" t="s">
        <v>76</v>
      </c>
      <c r="F4156" s="218" t="s">
        <v>2309</v>
      </c>
      <c r="G4156" s="218"/>
      <c r="H4156" s="225">
        <v>26000</v>
      </c>
      <c r="I4156" s="229"/>
      <c r="J4156" s="229"/>
      <c r="K4156" s="218"/>
      <c r="L4156" s="229"/>
    </row>
    <row r="4157" spans="1:12" x14ac:dyDescent="0.25">
      <c r="A4157" s="217">
        <f>+Tabla1[[#This Row],[Fecha]]</f>
        <v>45265</v>
      </c>
      <c r="B4157" s="37" t="s">
        <v>282</v>
      </c>
      <c r="C4157" s="69" t="s">
        <v>224</v>
      </c>
      <c r="D4157" s="219">
        <v>45265</v>
      </c>
      <c r="E4157" s="220" t="s">
        <v>76</v>
      </c>
      <c r="F4157" s="218" t="s">
        <v>2273</v>
      </c>
      <c r="G4157" s="218"/>
      <c r="H4157" s="225">
        <v>26000</v>
      </c>
      <c r="I4157" s="229"/>
      <c r="J4157" s="229"/>
      <c r="K4157" s="218"/>
      <c r="L4157" s="229"/>
    </row>
    <row r="4158" spans="1:12" x14ac:dyDescent="0.25">
      <c r="A4158" s="217">
        <f>+Tabla1[[#This Row],[Fecha]]</f>
        <v>45267</v>
      </c>
      <c r="B4158" s="37" t="s">
        <v>282</v>
      </c>
      <c r="C4158" s="69" t="s">
        <v>224</v>
      </c>
      <c r="D4158" s="219">
        <v>45267</v>
      </c>
      <c r="E4158" s="220" t="s">
        <v>76</v>
      </c>
      <c r="F4158" s="218" t="s">
        <v>2271</v>
      </c>
      <c r="G4158" s="218"/>
      <c r="H4158" s="225">
        <v>52000</v>
      </c>
      <c r="I4158" s="229"/>
      <c r="J4158" s="229"/>
      <c r="K4158" s="218"/>
      <c r="L4158" s="229"/>
    </row>
    <row r="4159" spans="1:12" x14ac:dyDescent="0.25">
      <c r="A4159" s="217">
        <f>+Tabla1[[#This Row],[Fecha]]</f>
        <v>45271</v>
      </c>
      <c r="B4159" s="37" t="s">
        <v>282</v>
      </c>
      <c r="C4159" s="69" t="s">
        <v>224</v>
      </c>
      <c r="D4159" s="219">
        <v>45271</v>
      </c>
      <c r="E4159" s="220" t="s">
        <v>76</v>
      </c>
      <c r="F4159" s="218" t="s">
        <v>2270</v>
      </c>
      <c r="G4159" s="218"/>
      <c r="H4159" s="225">
        <v>52000</v>
      </c>
      <c r="I4159" s="229"/>
      <c r="J4159" s="229"/>
      <c r="K4159" s="218"/>
      <c r="L4159" s="229"/>
    </row>
    <row r="4160" spans="1:12" x14ac:dyDescent="0.25">
      <c r="A4160" s="217">
        <f>+Tabla1[[#This Row],[Fecha]]</f>
        <v>45271</v>
      </c>
      <c r="B4160" s="37" t="s">
        <v>282</v>
      </c>
      <c r="C4160" s="69" t="s">
        <v>224</v>
      </c>
      <c r="D4160" s="219">
        <v>45271</v>
      </c>
      <c r="E4160" s="220" t="s">
        <v>76</v>
      </c>
      <c r="F4160" s="218" t="s">
        <v>2264</v>
      </c>
      <c r="G4160" s="218"/>
      <c r="H4160" s="225">
        <v>26000</v>
      </c>
      <c r="I4160" s="229"/>
      <c r="J4160" s="229"/>
      <c r="K4160" s="218"/>
      <c r="L4160" s="229"/>
    </row>
    <row r="4161" spans="1:12" x14ac:dyDescent="0.25">
      <c r="A4161" s="217">
        <f>+Tabla1[[#This Row],[Fecha]]</f>
        <v>45271</v>
      </c>
      <c r="B4161" s="37" t="s">
        <v>282</v>
      </c>
      <c r="C4161" s="69" t="s">
        <v>224</v>
      </c>
      <c r="D4161" s="219">
        <v>45271</v>
      </c>
      <c r="E4161" s="220" t="s">
        <v>76</v>
      </c>
      <c r="F4161" s="218" t="s">
        <v>2274</v>
      </c>
      <c r="G4161" s="218"/>
      <c r="H4161" s="225">
        <v>50000</v>
      </c>
      <c r="I4161" s="229"/>
      <c r="J4161" s="229"/>
      <c r="K4161" s="218"/>
      <c r="L4161" s="229"/>
    </row>
    <row r="4162" spans="1:12" x14ac:dyDescent="0.25">
      <c r="A4162" s="217">
        <f>+Tabla1[[#This Row],[Fecha]]</f>
        <v>45278</v>
      </c>
      <c r="B4162" s="37" t="s">
        <v>282</v>
      </c>
      <c r="C4162" s="69" t="s">
        <v>224</v>
      </c>
      <c r="D4162" s="219">
        <v>45278</v>
      </c>
      <c r="E4162" s="220" t="s">
        <v>76</v>
      </c>
      <c r="F4162" s="218" t="s">
        <v>2301</v>
      </c>
      <c r="G4162" s="218"/>
      <c r="H4162" s="225">
        <v>26000</v>
      </c>
      <c r="I4162" s="229"/>
      <c r="J4162" s="229"/>
      <c r="K4162" s="218"/>
      <c r="L4162" s="229"/>
    </row>
    <row r="4163" spans="1:12" x14ac:dyDescent="0.25">
      <c r="A4163" s="217">
        <f>+Tabla1[[#This Row],[Fecha]]</f>
        <v>45278</v>
      </c>
      <c r="B4163" s="37" t="s">
        <v>282</v>
      </c>
      <c r="C4163" s="69" t="s">
        <v>224</v>
      </c>
      <c r="D4163" s="219">
        <v>45278</v>
      </c>
      <c r="E4163" s="220" t="s">
        <v>76</v>
      </c>
      <c r="F4163" s="218" t="s">
        <v>2329</v>
      </c>
      <c r="G4163" s="218"/>
      <c r="H4163" s="225">
        <v>78096</v>
      </c>
      <c r="I4163" s="229"/>
      <c r="J4163" s="229"/>
      <c r="K4163" s="218"/>
      <c r="L4163" s="229"/>
    </row>
    <row r="4164" spans="1:12" x14ac:dyDescent="0.25">
      <c r="A4164" s="217">
        <f>+Tabla1[[#This Row],[Fecha]]</f>
        <v>45278</v>
      </c>
      <c r="B4164" s="37" t="s">
        <v>282</v>
      </c>
      <c r="C4164" s="69" t="s">
        <v>224</v>
      </c>
      <c r="D4164" s="219">
        <v>45278</v>
      </c>
      <c r="E4164" s="220" t="s">
        <v>76</v>
      </c>
      <c r="F4164" s="218" t="s">
        <v>2303</v>
      </c>
      <c r="G4164" s="218"/>
      <c r="H4164" s="225">
        <v>90000</v>
      </c>
      <c r="I4164" s="229"/>
      <c r="J4164" s="229"/>
      <c r="K4164" s="218"/>
      <c r="L4164" s="229"/>
    </row>
    <row r="4165" spans="1:12" x14ac:dyDescent="0.25">
      <c r="A4165" s="217">
        <f>+Tabla1[[#This Row],[Fecha]]</f>
        <v>45279</v>
      </c>
      <c r="B4165" s="37" t="s">
        <v>282</v>
      </c>
      <c r="C4165" s="69" t="s">
        <v>224</v>
      </c>
      <c r="D4165" s="219">
        <v>45279</v>
      </c>
      <c r="E4165" s="220" t="s">
        <v>239</v>
      </c>
      <c r="F4165" s="218" t="s">
        <v>2423</v>
      </c>
      <c r="G4165" s="218"/>
      <c r="H4165" s="225">
        <v>130000</v>
      </c>
      <c r="I4165" s="229"/>
      <c r="J4165" s="229"/>
      <c r="K4165" s="218"/>
      <c r="L4165" s="229"/>
    </row>
    <row r="4166" spans="1:12" x14ac:dyDescent="0.25">
      <c r="A4166" s="217">
        <f>+Tabla1[[#This Row],[Fecha]]</f>
        <v>45279</v>
      </c>
      <c r="B4166" s="37" t="s">
        <v>282</v>
      </c>
      <c r="C4166" s="69" t="s">
        <v>224</v>
      </c>
      <c r="D4166" s="219">
        <v>45279</v>
      </c>
      <c r="E4166" s="220" t="s">
        <v>76</v>
      </c>
      <c r="F4166" s="218" t="s">
        <v>2424</v>
      </c>
      <c r="G4166" s="218"/>
      <c r="H4166" s="225">
        <v>26000</v>
      </c>
      <c r="I4166" s="229"/>
      <c r="J4166" s="229"/>
      <c r="K4166" s="218"/>
      <c r="L4166" s="229"/>
    </row>
    <row r="4167" spans="1:12" x14ac:dyDescent="0.25">
      <c r="A4167" s="217">
        <f>+Tabla1[[#This Row],[Fecha]]</f>
        <v>45280</v>
      </c>
      <c r="B4167" s="37" t="s">
        <v>282</v>
      </c>
      <c r="C4167" s="69" t="s">
        <v>224</v>
      </c>
      <c r="D4167" s="219">
        <v>45280</v>
      </c>
      <c r="E4167" s="220" t="s">
        <v>239</v>
      </c>
      <c r="F4167" s="218" t="s">
        <v>2272</v>
      </c>
      <c r="G4167" s="218"/>
      <c r="H4167" s="225">
        <v>26000</v>
      </c>
      <c r="I4167" s="229"/>
      <c r="J4167" s="229"/>
      <c r="K4167" s="218"/>
      <c r="L4167" s="229"/>
    </row>
    <row r="4168" spans="1:12" x14ac:dyDescent="0.25">
      <c r="A4168" s="217">
        <f>+Tabla1[[#This Row],[Fecha]]</f>
        <v>45282</v>
      </c>
      <c r="B4168" s="37" t="s">
        <v>282</v>
      </c>
      <c r="C4168" s="69" t="s">
        <v>224</v>
      </c>
      <c r="D4168" s="219">
        <v>45282</v>
      </c>
      <c r="E4168" s="220" t="s">
        <v>76</v>
      </c>
      <c r="F4168" s="218" t="s">
        <v>2276</v>
      </c>
      <c r="G4168" s="218"/>
      <c r="H4168" s="225">
        <v>26000</v>
      </c>
      <c r="I4168" s="229"/>
      <c r="J4168" s="229"/>
      <c r="K4168" s="218"/>
      <c r="L4168" s="229"/>
    </row>
    <row r="4169" spans="1:12" x14ac:dyDescent="0.25">
      <c r="A4169" s="217">
        <f>+Tabla1[[#This Row],[Fecha]]</f>
        <v>45287</v>
      </c>
      <c r="B4169" s="37" t="s">
        <v>282</v>
      </c>
      <c r="C4169" s="69" t="s">
        <v>224</v>
      </c>
      <c r="D4169" s="219">
        <v>45287</v>
      </c>
      <c r="E4169" s="220" t="s">
        <v>76</v>
      </c>
      <c r="F4169" s="218" t="s">
        <v>2350</v>
      </c>
      <c r="G4169" s="218"/>
      <c r="H4169" s="225">
        <v>52000</v>
      </c>
      <c r="I4169" s="229"/>
      <c r="J4169" s="229"/>
      <c r="K4169" s="218"/>
      <c r="L4169" s="229"/>
    </row>
    <row r="4170" spans="1:12" x14ac:dyDescent="0.25">
      <c r="A4170" s="217">
        <f>+Tabla1[[#This Row],[Fecha]]</f>
        <v>45287</v>
      </c>
      <c r="B4170" s="37" t="s">
        <v>282</v>
      </c>
      <c r="C4170" s="69" t="s">
        <v>224</v>
      </c>
      <c r="D4170" s="219">
        <v>45287</v>
      </c>
      <c r="E4170" s="220" t="s">
        <v>76</v>
      </c>
      <c r="F4170" s="218" t="s">
        <v>2351</v>
      </c>
      <c r="G4170" s="218"/>
      <c r="H4170" s="225">
        <v>286000</v>
      </c>
      <c r="I4170" s="229"/>
      <c r="J4170" s="229"/>
      <c r="K4170" s="218"/>
      <c r="L4170" s="229"/>
    </row>
    <row r="4171" spans="1:12" x14ac:dyDescent="0.25">
      <c r="A4171" s="217">
        <f>+Tabla1[[#This Row],[Fecha]]</f>
        <v>45288</v>
      </c>
      <c r="B4171" s="37" t="s">
        <v>282</v>
      </c>
      <c r="C4171" s="69" t="s">
        <v>224</v>
      </c>
      <c r="D4171" s="219">
        <v>45288</v>
      </c>
      <c r="E4171" s="220" t="s">
        <v>76</v>
      </c>
      <c r="F4171" s="218" t="s">
        <v>2292</v>
      </c>
      <c r="G4171" s="218"/>
      <c r="H4171" s="225">
        <v>26100</v>
      </c>
      <c r="I4171" s="229"/>
      <c r="J4171" s="229"/>
      <c r="K4171" s="218"/>
      <c r="L4171" s="229"/>
    </row>
    <row r="4172" spans="1:12" x14ac:dyDescent="0.25">
      <c r="A4172" s="217">
        <f>+Tabla1[[#This Row],[Fecha]]</f>
        <v>45289</v>
      </c>
      <c r="B4172" s="37" t="s">
        <v>282</v>
      </c>
      <c r="C4172" s="69" t="s">
        <v>224</v>
      </c>
      <c r="D4172" s="219">
        <v>45289</v>
      </c>
      <c r="E4172" s="220" t="s">
        <v>76</v>
      </c>
      <c r="F4172" s="218" t="s">
        <v>2277</v>
      </c>
      <c r="G4172" s="218"/>
      <c r="H4172" s="225">
        <v>280000</v>
      </c>
      <c r="I4172" s="229"/>
      <c r="J4172" s="229"/>
      <c r="K4172" s="218"/>
      <c r="L4172" s="229"/>
    </row>
    <row r="4173" spans="1:12" x14ac:dyDescent="0.25">
      <c r="A4173" s="217">
        <f>+Tabla1[[#This Row],[Fecha]]</f>
        <v>45289</v>
      </c>
      <c r="B4173" s="37" t="s">
        <v>282</v>
      </c>
      <c r="C4173" s="69" t="s">
        <v>224</v>
      </c>
      <c r="D4173" s="219">
        <v>45289</v>
      </c>
      <c r="E4173" s="220" t="s">
        <v>76</v>
      </c>
      <c r="F4173" s="218" t="s">
        <v>2425</v>
      </c>
      <c r="G4173" s="218"/>
      <c r="H4173" s="225">
        <v>26000</v>
      </c>
      <c r="I4173" s="229"/>
      <c r="J4173" s="229"/>
      <c r="K4173" s="218"/>
      <c r="L4173" s="229"/>
    </row>
    <row r="4174" spans="1:12" x14ac:dyDescent="0.25">
      <c r="A4174" s="217">
        <f>+Tabla1[[#This Row],[Fecha]]</f>
        <v>45286</v>
      </c>
      <c r="B4174" s="37" t="s">
        <v>282</v>
      </c>
      <c r="C4174" s="69" t="s">
        <v>224</v>
      </c>
      <c r="D4174" s="219">
        <v>45286</v>
      </c>
      <c r="E4174" s="220" t="s">
        <v>76</v>
      </c>
      <c r="F4174" s="218" t="s">
        <v>2306</v>
      </c>
      <c r="G4174" s="218"/>
      <c r="H4174" s="225">
        <v>26000</v>
      </c>
      <c r="I4174" s="229"/>
      <c r="J4174" s="229"/>
      <c r="K4174" s="218"/>
      <c r="L4174" s="229"/>
    </row>
    <row r="4175" spans="1:12" x14ac:dyDescent="0.25">
      <c r="A4175" s="217">
        <f>+Tabla1[[#This Row],[Fecha]]</f>
        <v>45275</v>
      </c>
      <c r="B4175" s="37" t="s">
        <v>282</v>
      </c>
      <c r="C4175" s="69" t="s">
        <v>224</v>
      </c>
      <c r="D4175" s="219">
        <v>45275</v>
      </c>
      <c r="E4175" s="220" t="s">
        <v>76</v>
      </c>
      <c r="F4175" s="218" t="s">
        <v>197</v>
      </c>
      <c r="G4175" s="218"/>
      <c r="H4175" s="225">
        <v>26000</v>
      </c>
      <c r="I4175" s="229"/>
      <c r="J4175" s="229"/>
      <c r="K4175" s="218"/>
      <c r="L4175" s="229"/>
    </row>
    <row r="4176" spans="1:12" x14ac:dyDescent="0.25">
      <c r="A4176" s="217">
        <f>+Tabla1[[#This Row],[Fecha]]</f>
        <v>45286</v>
      </c>
      <c r="B4176" s="37" t="s">
        <v>282</v>
      </c>
      <c r="C4176" s="69" t="s">
        <v>224</v>
      </c>
      <c r="D4176" s="219">
        <v>45286</v>
      </c>
      <c r="E4176" s="220" t="s">
        <v>76</v>
      </c>
      <c r="F4176" s="218" t="s">
        <v>2284</v>
      </c>
      <c r="G4176" s="218"/>
      <c r="H4176" s="225">
        <v>26000</v>
      </c>
      <c r="I4176" s="229"/>
      <c r="J4176" s="229"/>
      <c r="K4176" s="218"/>
      <c r="L4176" s="229"/>
    </row>
    <row r="4177" spans="1:12" x14ac:dyDescent="0.25">
      <c r="A4177" s="217">
        <f>+Tabla1[[#This Row],[Fecha]]</f>
        <v>45280</v>
      </c>
      <c r="B4177" s="37" t="s">
        <v>282</v>
      </c>
      <c r="C4177" s="69" t="s">
        <v>224</v>
      </c>
      <c r="D4177" s="219">
        <v>45280</v>
      </c>
      <c r="E4177" s="220" t="s">
        <v>76</v>
      </c>
      <c r="F4177" s="218" t="s">
        <v>2285</v>
      </c>
      <c r="G4177" s="218"/>
      <c r="H4177" s="225">
        <v>26000</v>
      </c>
      <c r="I4177" s="229"/>
      <c r="J4177" s="229"/>
      <c r="K4177" s="218"/>
      <c r="L4177" s="229"/>
    </row>
    <row r="4178" spans="1:12" x14ac:dyDescent="0.25">
      <c r="A4178" s="217">
        <f>+Tabla1[[#This Row],[Fecha]]</f>
        <v>45288</v>
      </c>
      <c r="B4178" s="37" t="s">
        <v>282</v>
      </c>
      <c r="C4178" s="69" t="s">
        <v>224</v>
      </c>
      <c r="D4178" s="219">
        <v>45288</v>
      </c>
      <c r="E4178" s="220" t="s">
        <v>76</v>
      </c>
      <c r="F4178" s="218" t="s">
        <v>2287</v>
      </c>
      <c r="G4178" s="218"/>
      <c r="H4178" s="225">
        <v>312000</v>
      </c>
      <c r="I4178" s="229"/>
      <c r="J4178" s="229"/>
      <c r="K4178" s="218"/>
      <c r="L4178" s="229"/>
    </row>
    <row r="4179" spans="1:12" x14ac:dyDescent="0.25">
      <c r="A4179" s="217">
        <f>+Tabla1[[#This Row],[Fecha]]</f>
        <v>45289</v>
      </c>
      <c r="B4179" s="37" t="s">
        <v>282</v>
      </c>
      <c r="C4179" s="69" t="s">
        <v>224</v>
      </c>
      <c r="D4179" s="219">
        <v>45289</v>
      </c>
      <c r="E4179" s="220" t="s">
        <v>76</v>
      </c>
      <c r="F4179" s="218" t="s">
        <v>2279</v>
      </c>
      <c r="G4179" s="218"/>
      <c r="H4179" s="225">
        <v>26000</v>
      </c>
      <c r="I4179" s="229"/>
      <c r="J4179" s="229"/>
      <c r="K4179" s="218"/>
      <c r="L4179" s="229"/>
    </row>
    <row r="4180" spans="1:12" x14ac:dyDescent="0.25">
      <c r="A4180" s="217">
        <f>+Tabla1[[#This Row],[Fecha]]</f>
        <v>45289</v>
      </c>
      <c r="B4180" s="37" t="s">
        <v>282</v>
      </c>
      <c r="C4180" s="69" t="s">
        <v>224</v>
      </c>
      <c r="D4180" s="219">
        <v>45289</v>
      </c>
      <c r="E4180" s="220" t="s">
        <v>76</v>
      </c>
      <c r="F4180" s="218" t="s">
        <v>2262</v>
      </c>
      <c r="G4180" s="218"/>
      <c r="H4180" s="225">
        <v>26113</v>
      </c>
      <c r="I4180" s="229"/>
      <c r="J4180" s="229"/>
      <c r="K4180" s="218"/>
      <c r="L4180" s="229"/>
    </row>
    <row r="4181" spans="1:12" x14ac:dyDescent="0.25">
      <c r="A4181" s="217">
        <f>+Tabla1[[#This Row],[Fecha]]</f>
        <v>45265</v>
      </c>
      <c r="B4181" s="37" t="s">
        <v>282</v>
      </c>
      <c r="C4181" s="69" t="s">
        <v>224</v>
      </c>
      <c r="D4181" s="219">
        <v>45265</v>
      </c>
      <c r="E4181" s="220" t="s">
        <v>76</v>
      </c>
      <c r="F4181" s="218" t="s">
        <v>2426</v>
      </c>
      <c r="G4181" s="218"/>
      <c r="H4181" s="225">
        <v>26000</v>
      </c>
      <c r="I4181" s="229"/>
      <c r="J4181" s="229"/>
      <c r="K4181" s="218"/>
      <c r="L4181" s="229"/>
    </row>
    <row r="4182" spans="1:12" x14ac:dyDescent="0.25">
      <c r="A4182" s="217">
        <f>+Tabla1[[#This Row],[Fecha]]</f>
        <v>45261</v>
      </c>
      <c r="B4182" s="37" t="s">
        <v>282</v>
      </c>
      <c r="C4182" s="69" t="s">
        <v>224</v>
      </c>
      <c r="D4182" s="219">
        <v>45261</v>
      </c>
      <c r="E4182" s="220" t="s">
        <v>76</v>
      </c>
      <c r="F4182" s="218" t="s">
        <v>2302</v>
      </c>
      <c r="G4182" s="218"/>
      <c r="H4182" s="225">
        <v>96117</v>
      </c>
      <c r="I4182" s="229"/>
      <c r="J4182" s="229"/>
      <c r="K4182" s="218"/>
      <c r="L4182" s="229"/>
    </row>
    <row r="4183" spans="1:12" x14ac:dyDescent="0.25">
      <c r="A4183" s="217">
        <f>+Tabla1[[#This Row],[Fecha]]</f>
        <v>45264</v>
      </c>
      <c r="B4183" s="37" t="s">
        <v>282</v>
      </c>
      <c r="C4183" s="69" t="s">
        <v>224</v>
      </c>
      <c r="D4183" s="219">
        <v>45264</v>
      </c>
      <c r="E4183" s="220" t="s">
        <v>76</v>
      </c>
      <c r="F4183" s="218" t="s">
        <v>2290</v>
      </c>
      <c r="G4183" s="218"/>
      <c r="H4183" s="225">
        <v>26080</v>
      </c>
      <c r="I4183" s="229"/>
      <c r="J4183" s="229"/>
      <c r="K4183" s="218"/>
      <c r="L4183" s="229"/>
    </row>
    <row r="4184" spans="1:12" x14ac:dyDescent="0.25">
      <c r="A4184" s="217">
        <f>+Tabla1[[#This Row],[Fecha]]</f>
        <v>45264</v>
      </c>
      <c r="B4184" s="37" t="s">
        <v>282</v>
      </c>
      <c r="C4184" s="69" t="s">
        <v>224</v>
      </c>
      <c r="D4184" s="219">
        <v>45264</v>
      </c>
      <c r="E4184" s="220" t="s">
        <v>239</v>
      </c>
      <c r="F4184" s="218" t="s">
        <v>2308</v>
      </c>
      <c r="G4184" s="218"/>
      <c r="H4184" s="225">
        <v>26109</v>
      </c>
      <c r="I4184" s="229"/>
      <c r="J4184" s="229"/>
      <c r="K4184" s="218"/>
      <c r="L4184" s="229"/>
    </row>
    <row r="4185" spans="1:12" x14ac:dyDescent="0.25">
      <c r="A4185" s="217">
        <f>+Tabla1[[#This Row],[Fecha]]</f>
        <v>45271</v>
      </c>
      <c r="B4185" s="37" t="s">
        <v>282</v>
      </c>
      <c r="C4185" s="69" t="s">
        <v>224</v>
      </c>
      <c r="D4185" s="219">
        <v>45271</v>
      </c>
      <c r="E4185" s="220" t="s">
        <v>76</v>
      </c>
      <c r="F4185" s="218" t="s">
        <v>2373</v>
      </c>
      <c r="G4185" s="218"/>
      <c r="H4185" s="225">
        <v>100000</v>
      </c>
      <c r="I4185" s="229"/>
      <c r="J4185" s="229"/>
      <c r="K4185" s="218"/>
      <c r="L4185" s="229"/>
    </row>
    <row r="4186" spans="1:12" x14ac:dyDescent="0.25">
      <c r="A4186" s="217">
        <f>+Tabla1[[#This Row],[Fecha]]</f>
        <v>45267</v>
      </c>
      <c r="B4186" s="37" t="s">
        <v>282</v>
      </c>
      <c r="C4186" s="69" t="s">
        <v>224</v>
      </c>
      <c r="D4186" s="219">
        <v>45267</v>
      </c>
      <c r="E4186" s="220" t="s">
        <v>76</v>
      </c>
      <c r="F4186" s="218" t="s">
        <v>2340</v>
      </c>
      <c r="G4186" s="218"/>
      <c r="H4186" s="225">
        <v>360000</v>
      </c>
      <c r="I4186" s="229"/>
      <c r="J4186" s="229"/>
      <c r="K4186" s="218"/>
      <c r="L4186" s="229"/>
    </row>
    <row r="4187" spans="1:12" x14ac:dyDescent="0.25">
      <c r="A4187" s="217">
        <f>+Tabla1[[#This Row],[Fecha]]</f>
        <v>45267</v>
      </c>
      <c r="B4187" s="37" t="s">
        <v>282</v>
      </c>
      <c r="C4187" s="69" t="s">
        <v>224</v>
      </c>
      <c r="D4187" s="219">
        <v>45267</v>
      </c>
      <c r="E4187" s="220" t="s">
        <v>76</v>
      </c>
      <c r="F4187" s="218" t="s">
        <v>2427</v>
      </c>
      <c r="G4187" s="218"/>
      <c r="H4187" s="225">
        <v>26000</v>
      </c>
      <c r="I4187" s="229"/>
      <c r="J4187" s="229"/>
      <c r="K4187" s="218"/>
      <c r="L4187" s="229"/>
    </row>
    <row r="4188" spans="1:12" x14ac:dyDescent="0.25">
      <c r="A4188" s="217">
        <f>+Tabla1[[#This Row],[Fecha]]</f>
        <v>45282</v>
      </c>
      <c r="B4188" s="37" t="s">
        <v>282</v>
      </c>
      <c r="C4188" s="69" t="s">
        <v>224</v>
      </c>
      <c r="D4188" s="219">
        <v>45282</v>
      </c>
      <c r="E4188" s="220" t="s">
        <v>76</v>
      </c>
      <c r="F4188" s="218" t="s">
        <v>2365</v>
      </c>
      <c r="G4188" s="218"/>
      <c r="H4188" s="225">
        <v>26000</v>
      </c>
      <c r="I4188" s="229"/>
      <c r="J4188" s="229"/>
      <c r="K4188" s="218"/>
      <c r="L4188" s="229"/>
    </row>
    <row r="4189" spans="1:12" x14ac:dyDescent="0.25">
      <c r="A4189" s="217">
        <f>+Tabla1[[#This Row],[Fecha]]</f>
        <v>45286</v>
      </c>
      <c r="B4189" s="37" t="s">
        <v>282</v>
      </c>
      <c r="C4189" s="69" t="s">
        <v>224</v>
      </c>
      <c r="D4189" s="219">
        <v>45286</v>
      </c>
      <c r="E4189" s="220" t="s">
        <v>76</v>
      </c>
      <c r="F4189" s="218" t="s">
        <v>2336</v>
      </c>
      <c r="G4189" s="218"/>
      <c r="H4189" s="225">
        <v>26000</v>
      </c>
      <c r="I4189" s="229"/>
      <c r="J4189" s="229"/>
      <c r="K4189" s="218"/>
      <c r="L4189" s="229"/>
    </row>
    <row r="4190" spans="1:12" x14ac:dyDescent="0.25">
      <c r="A4190" s="217">
        <f>+Tabla1[[#This Row],[Fecha]]</f>
        <v>45288</v>
      </c>
      <c r="B4190" s="37" t="s">
        <v>282</v>
      </c>
      <c r="C4190" s="69" t="s">
        <v>224</v>
      </c>
      <c r="D4190" s="219">
        <v>45288</v>
      </c>
      <c r="E4190" s="220" t="s">
        <v>76</v>
      </c>
      <c r="F4190" s="218" t="s">
        <v>2403</v>
      </c>
      <c r="G4190" s="218"/>
      <c r="H4190" s="225">
        <v>30000</v>
      </c>
      <c r="I4190" s="229"/>
      <c r="J4190" s="229"/>
      <c r="K4190" s="218"/>
      <c r="L4190" s="229"/>
    </row>
    <row r="4191" spans="1:12" x14ac:dyDescent="0.25">
      <c r="A4191" s="217">
        <f>+Tabla1[[#This Row],[Fecha]]</f>
        <v>45267</v>
      </c>
      <c r="B4191" s="37" t="s">
        <v>282</v>
      </c>
      <c r="C4191" s="69" t="s">
        <v>224</v>
      </c>
      <c r="D4191" s="219">
        <v>45267</v>
      </c>
      <c r="E4191" s="220" t="s">
        <v>76</v>
      </c>
      <c r="F4191" s="218" t="s">
        <v>2428</v>
      </c>
      <c r="G4191" s="218"/>
      <c r="H4191" s="225">
        <v>104000</v>
      </c>
      <c r="I4191" s="229"/>
      <c r="J4191" s="229"/>
      <c r="K4191" s="218"/>
      <c r="L4191" s="229"/>
    </row>
    <row r="4192" spans="1:12" x14ac:dyDescent="0.25">
      <c r="A4192" s="217">
        <f>+Tabla1[[#This Row],[Fecha]]</f>
        <v>45288</v>
      </c>
      <c r="B4192" s="37" t="s">
        <v>282</v>
      </c>
      <c r="C4192" s="69" t="s">
        <v>224</v>
      </c>
      <c r="D4192" s="219">
        <v>45288</v>
      </c>
      <c r="E4192" s="220" t="s">
        <v>239</v>
      </c>
      <c r="F4192" s="218" t="s">
        <v>2429</v>
      </c>
      <c r="G4192" s="218"/>
      <c r="H4192" s="225">
        <v>250000</v>
      </c>
      <c r="I4192" s="229"/>
      <c r="J4192" s="229"/>
      <c r="K4192" s="218"/>
      <c r="L4192" s="229"/>
    </row>
    <row r="4193" spans="1:12" x14ac:dyDescent="0.25">
      <c r="A4193" s="217">
        <f>+Tabla1[[#This Row],[Fecha]]</f>
        <v>45275</v>
      </c>
      <c r="B4193" s="37" t="s">
        <v>282</v>
      </c>
      <c r="C4193" s="69" t="s">
        <v>224</v>
      </c>
      <c r="D4193" s="219">
        <v>45275</v>
      </c>
      <c r="E4193" s="220" t="s">
        <v>76</v>
      </c>
      <c r="F4193" s="218" t="s">
        <v>2430</v>
      </c>
      <c r="G4193" s="218"/>
      <c r="H4193" s="225">
        <v>26000</v>
      </c>
      <c r="I4193" s="229"/>
      <c r="J4193" s="229"/>
      <c r="K4193" s="218"/>
      <c r="L4193" s="229"/>
    </row>
    <row r="4194" spans="1:12" x14ac:dyDescent="0.25">
      <c r="A4194" s="217">
        <f>+Tabla1[[#This Row],[Fecha]]</f>
        <v>45273</v>
      </c>
      <c r="B4194" s="37" t="s">
        <v>282</v>
      </c>
      <c r="C4194" s="69" t="s">
        <v>224</v>
      </c>
      <c r="D4194" s="219">
        <v>45273</v>
      </c>
      <c r="E4194" s="220" t="s">
        <v>76</v>
      </c>
      <c r="F4194" s="218" t="s">
        <v>2431</v>
      </c>
      <c r="G4194" s="218"/>
      <c r="H4194" s="225">
        <v>26000</v>
      </c>
      <c r="I4194" s="229"/>
      <c r="J4194" s="229"/>
      <c r="K4194" s="218"/>
      <c r="L4194" s="229"/>
    </row>
    <row r="4195" spans="1:12" x14ac:dyDescent="0.25">
      <c r="A4195" s="217">
        <f>+Tabla1[[#This Row],[Fecha]]</f>
        <v>45279</v>
      </c>
      <c r="B4195" s="37" t="s">
        <v>282</v>
      </c>
      <c r="C4195" s="69" t="s">
        <v>224</v>
      </c>
      <c r="D4195" s="219">
        <v>45279</v>
      </c>
      <c r="E4195" s="220" t="s">
        <v>76</v>
      </c>
      <c r="F4195" s="218" t="s">
        <v>2432</v>
      </c>
      <c r="G4195" s="218"/>
      <c r="H4195" s="225">
        <v>30000</v>
      </c>
      <c r="I4195" s="229"/>
      <c r="J4195" s="229"/>
      <c r="K4195" s="218"/>
      <c r="L4195" s="229"/>
    </row>
    <row r="4196" spans="1:12" x14ac:dyDescent="0.25">
      <c r="A4196" s="290">
        <f>+Tabla1[[#This Row],[Fecha]]</f>
        <v>45286</v>
      </c>
      <c r="B4196" s="291" t="s">
        <v>282</v>
      </c>
      <c r="C4196" s="290" t="s">
        <v>224</v>
      </c>
      <c r="D4196" s="292">
        <v>45286</v>
      </c>
      <c r="E4196" s="293" t="s">
        <v>76</v>
      </c>
      <c r="F4196" s="291" t="s">
        <v>2433</v>
      </c>
      <c r="G4196" s="291"/>
      <c r="H4196" s="295">
        <v>30000</v>
      </c>
      <c r="J4196" s="294"/>
      <c r="K4196" s="291"/>
      <c r="L4196" s="294"/>
    </row>
    <row r="4197" spans="1:12" x14ac:dyDescent="0.25">
      <c r="A4197" s="77" t="s">
        <v>166</v>
      </c>
      <c r="B4197" s="77" t="s">
        <v>234</v>
      </c>
      <c r="C4197" s="77" t="s">
        <v>1</v>
      </c>
      <c r="D4197" s="77" t="s">
        <v>43</v>
      </c>
      <c r="E4197" s="116" t="s">
        <v>40</v>
      </c>
      <c r="F4197" s="77" t="s">
        <v>233</v>
      </c>
      <c r="G4197" s="77" t="s">
        <v>223</v>
      </c>
      <c r="H4197" s="77" t="s">
        <v>42</v>
      </c>
      <c r="I4197" s="77" t="s">
        <v>284</v>
      </c>
    </row>
    <row r="4198" spans="1:12" x14ac:dyDescent="0.25">
      <c r="A4198" s="69">
        <v>42552</v>
      </c>
      <c r="B4198" s="37" t="s">
        <v>236</v>
      </c>
      <c r="C4198" s="37" t="s">
        <v>172</v>
      </c>
      <c r="D4198" s="65">
        <v>42552</v>
      </c>
      <c r="E4198" s="61" t="s">
        <v>44</v>
      </c>
      <c r="F4198" s="37" t="s">
        <v>45</v>
      </c>
      <c r="G4198" s="61">
        <v>155691</v>
      </c>
      <c r="H4198" s="79">
        <v>4475</v>
      </c>
      <c r="I4198"/>
    </row>
    <row r="4199" spans="1:12" x14ac:dyDescent="0.25">
      <c r="A4199" s="69">
        <v>42552</v>
      </c>
      <c r="B4199" s="37" t="s">
        <v>236</v>
      </c>
      <c r="C4199" s="37" t="s">
        <v>175</v>
      </c>
      <c r="D4199" s="65">
        <v>42552</v>
      </c>
      <c r="E4199" s="61" t="s">
        <v>44</v>
      </c>
      <c r="F4199" s="37" t="s">
        <v>46</v>
      </c>
      <c r="G4199" s="61" t="s">
        <v>47</v>
      </c>
      <c r="H4199" s="79">
        <v>178153</v>
      </c>
      <c r="I4199"/>
    </row>
    <row r="4200" spans="1:12" x14ac:dyDescent="0.25">
      <c r="A4200" s="69">
        <v>42552</v>
      </c>
      <c r="B4200" s="37" t="s">
        <v>236</v>
      </c>
      <c r="C4200" s="37" t="s">
        <v>172</v>
      </c>
      <c r="D4200" s="65">
        <v>42552</v>
      </c>
      <c r="E4200" s="61" t="s">
        <v>44</v>
      </c>
      <c r="F4200" s="37" t="s">
        <v>48</v>
      </c>
      <c r="G4200" s="61">
        <v>155662</v>
      </c>
      <c r="H4200" s="79">
        <v>198020</v>
      </c>
      <c r="I4200"/>
    </row>
    <row r="4201" spans="1:12" x14ac:dyDescent="0.25">
      <c r="A4201" s="69">
        <v>42552</v>
      </c>
      <c r="B4201" s="37" t="s">
        <v>236</v>
      </c>
      <c r="C4201" s="37" t="s">
        <v>172</v>
      </c>
      <c r="D4201" s="65">
        <v>42555</v>
      </c>
      <c r="E4201" s="61" t="s">
        <v>44</v>
      </c>
      <c r="F4201" s="37" t="s">
        <v>49</v>
      </c>
      <c r="G4201" s="61"/>
      <c r="H4201" s="79">
        <v>65000</v>
      </c>
      <c r="I4201"/>
    </row>
    <row r="4202" spans="1:12" x14ac:dyDescent="0.25">
      <c r="A4202" s="69">
        <v>42552</v>
      </c>
      <c r="B4202" s="37" t="s">
        <v>236</v>
      </c>
      <c r="C4202" s="37" t="s">
        <v>179</v>
      </c>
      <c r="D4202" s="65">
        <v>42555</v>
      </c>
      <c r="E4202" s="61" t="s">
        <v>44</v>
      </c>
      <c r="F4202" s="37" t="s">
        <v>51</v>
      </c>
      <c r="G4202" s="61" t="s">
        <v>52</v>
      </c>
      <c r="H4202" s="79">
        <v>70000</v>
      </c>
      <c r="I4202"/>
    </row>
    <row r="4203" spans="1:12" x14ac:dyDescent="0.25">
      <c r="A4203" s="69">
        <v>42552</v>
      </c>
      <c r="B4203" s="37" t="s">
        <v>236</v>
      </c>
      <c r="C4203" s="37" t="s">
        <v>176</v>
      </c>
      <c r="D4203" s="65">
        <v>42556</v>
      </c>
      <c r="E4203" s="61" t="s">
        <v>44</v>
      </c>
      <c r="F4203" s="37" t="s">
        <v>53</v>
      </c>
      <c r="G4203" s="61" t="s">
        <v>47</v>
      </c>
      <c r="H4203" s="79">
        <v>6990</v>
      </c>
      <c r="I4203"/>
    </row>
    <row r="4204" spans="1:12" x14ac:dyDescent="0.25">
      <c r="A4204" s="69">
        <v>42552</v>
      </c>
      <c r="B4204" s="37" t="s">
        <v>236</v>
      </c>
      <c r="C4204" s="37" t="s">
        <v>177</v>
      </c>
      <c r="D4204" s="65">
        <v>42556</v>
      </c>
      <c r="E4204" s="61" t="s">
        <v>44</v>
      </c>
      <c r="F4204" s="37" t="s">
        <v>54</v>
      </c>
      <c r="G4204" s="61">
        <v>4998428</v>
      </c>
      <c r="H4204" s="79">
        <v>22114</v>
      </c>
      <c r="I4204"/>
    </row>
    <row r="4205" spans="1:12" x14ac:dyDescent="0.25">
      <c r="A4205" s="69">
        <v>42552</v>
      </c>
      <c r="B4205" s="37" t="s">
        <v>236</v>
      </c>
      <c r="C4205" s="37" t="s">
        <v>177</v>
      </c>
      <c r="D4205" s="65">
        <v>42556</v>
      </c>
      <c r="E4205" s="61" t="s">
        <v>44</v>
      </c>
      <c r="F4205" s="37" t="s">
        <v>55</v>
      </c>
      <c r="G4205" s="61">
        <v>5004224</v>
      </c>
      <c r="H4205" s="79">
        <v>76019</v>
      </c>
      <c r="I4205"/>
    </row>
    <row r="4206" spans="1:12" x14ac:dyDescent="0.25">
      <c r="A4206" s="69">
        <v>42552</v>
      </c>
      <c r="B4206" s="37" t="s">
        <v>236</v>
      </c>
      <c r="C4206" s="37" t="s">
        <v>172</v>
      </c>
      <c r="D4206" s="65">
        <v>42556</v>
      </c>
      <c r="E4206" s="61" t="s">
        <v>44</v>
      </c>
      <c r="F4206" s="37" t="s">
        <v>56</v>
      </c>
      <c r="G4206" s="61" t="s">
        <v>57</v>
      </c>
      <c r="H4206" s="79">
        <v>100000</v>
      </c>
      <c r="I4206"/>
    </row>
    <row r="4207" spans="1:12" x14ac:dyDescent="0.25">
      <c r="A4207" s="69">
        <v>42552</v>
      </c>
      <c r="B4207" s="37" t="s">
        <v>236</v>
      </c>
      <c r="C4207" s="37" t="s">
        <v>173</v>
      </c>
      <c r="D4207" s="65">
        <v>42556</v>
      </c>
      <c r="E4207" s="61" t="s">
        <v>44</v>
      </c>
      <c r="F4207" s="37" t="s">
        <v>59</v>
      </c>
      <c r="G4207" s="61" t="s">
        <v>47</v>
      </c>
      <c r="H4207" s="79">
        <v>250000</v>
      </c>
      <c r="I4207"/>
    </row>
    <row r="4208" spans="1:12" x14ac:dyDescent="0.25">
      <c r="A4208" s="69">
        <v>42552</v>
      </c>
      <c r="B4208" s="37" t="s">
        <v>236</v>
      </c>
      <c r="C4208" s="37" t="s">
        <v>174</v>
      </c>
      <c r="D4208" s="65">
        <v>42557</v>
      </c>
      <c r="E4208" s="61" t="s">
        <v>44</v>
      </c>
      <c r="F4208" s="37" t="s">
        <v>60</v>
      </c>
      <c r="G4208" s="61">
        <v>166512847</v>
      </c>
      <c r="H4208" s="79">
        <v>85884</v>
      </c>
      <c r="I4208"/>
    </row>
    <row r="4209" spans="1:11" x14ac:dyDescent="0.25">
      <c r="A4209" s="69">
        <v>42552</v>
      </c>
      <c r="B4209" s="37" t="s">
        <v>236</v>
      </c>
      <c r="C4209" s="37" t="s">
        <v>172</v>
      </c>
      <c r="D4209" s="65">
        <v>42562</v>
      </c>
      <c r="E4209" s="61" t="s">
        <v>44</v>
      </c>
      <c r="F4209" s="37" t="s">
        <v>61</v>
      </c>
      <c r="G4209" s="61"/>
      <c r="H4209" s="79">
        <v>20000</v>
      </c>
      <c r="I4209"/>
    </row>
    <row r="4210" spans="1:11" x14ac:dyDescent="0.25">
      <c r="A4210" s="69">
        <v>42552</v>
      </c>
      <c r="B4210" s="37" t="s">
        <v>236</v>
      </c>
      <c r="C4210" s="37" t="s">
        <v>172</v>
      </c>
      <c r="D4210" s="65">
        <v>42562</v>
      </c>
      <c r="E4210" s="61" t="s">
        <v>44</v>
      </c>
      <c r="F4210" s="37" t="s">
        <v>63</v>
      </c>
      <c r="G4210" s="61"/>
      <c r="H4210" s="79">
        <v>59300</v>
      </c>
      <c r="I4210"/>
    </row>
    <row r="4211" spans="1:11" x14ac:dyDescent="0.25">
      <c r="A4211" s="69">
        <v>42552</v>
      </c>
      <c r="B4211" s="37" t="s">
        <v>236</v>
      </c>
      <c r="C4211" s="37" t="s">
        <v>175</v>
      </c>
      <c r="D4211" s="65">
        <v>42566</v>
      </c>
      <c r="E4211" s="61" t="s">
        <v>44</v>
      </c>
      <c r="F4211" s="37" t="s">
        <v>64</v>
      </c>
      <c r="G4211" s="61"/>
      <c r="H4211" s="79">
        <v>120000</v>
      </c>
      <c r="I4211"/>
    </row>
    <row r="4212" spans="1:11" x14ac:dyDescent="0.25">
      <c r="A4212" s="69">
        <v>42552</v>
      </c>
      <c r="B4212" s="37" t="s">
        <v>236</v>
      </c>
      <c r="C4212" s="37" t="s">
        <v>172</v>
      </c>
      <c r="D4212" s="65">
        <v>42569</v>
      </c>
      <c r="E4212" s="61" t="s">
        <v>44</v>
      </c>
      <c r="F4212" s="37" t="s">
        <v>65</v>
      </c>
      <c r="G4212" s="61"/>
      <c r="H4212" s="79">
        <v>100000</v>
      </c>
      <c r="I4212"/>
    </row>
    <row r="4213" spans="1:11" x14ac:dyDescent="0.25">
      <c r="A4213" s="69">
        <v>42552</v>
      </c>
      <c r="B4213" s="37" t="s">
        <v>236</v>
      </c>
      <c r="C4213" s="37" t="s">
        <v>172</v>
      </c>
      <c r="D4213" s="65">
        <v>42572</v>
      </c>
      <c r="E4213" s="61" t="s">
        <v>44</v>
      </c>
      <c r="F4213" s="37" t="s">
        <v>66</v>
      </c>
      <c r="G4213" s="61"/>
      <c r="H4213" s="79">
        <v>13566</v>
      </c>
      <c r="I4213"/>
    </row>
    <row r="4214" spans="1:11" x14ac:dyDescent="0.25">
      <c r="A4214" s="141">
        <v>42552</v>
      </c>
      <c r="B4214" s="142" t="s">
        <v>236</v>
      </c>
      <c r="C4214" s="142" t="s">
        <v>175</v>
      </c>
      <c r="D4214" s="143">
        <v>42578</v>
      </c>
      <c r="E4214" s="144" t="s">
        <v>44</v>
      </c>
      <c r="F4214" s="142" t="s">
        <v>67</v>
      </c>
      <c r="G4214" s="144"/>
      <c r="H4214" s="145">
        <v>178153</v>
      </c>
      <c r="I4214" s="145"/>
      <c r="J4214" s="142"/>
      <c r="K4214" s="142"/>
    </row>
    <row r="4215" spans="1:11" x14ac:dyDescent="0.25">
      <c r="A4215" s="69">
        <v>42583</v>
      </c>
      <c r="B4215" s="37" t="s">
        <v>236</v>
      </c>
      <c r="C4215" s="37" t="s">
        <v>176</v>
      </c>
      <c r="D4215" s="65">
        <v>42584</v>
      </c>
      <c r="E4215" s="61" t="s">
        <v>76</v>
      </c>
      <c r="F4215" s="37" t="s">
        <v>110</v>
      </c>
      <c r="G4215" s="61" t="s">
        <v>57</v>
      </c>
      <c r="H4215" s="79">
        <v>6990</v>
      </c>
      <c r="I4215"/>
    </row>
    <row r="4216" spans="1:11" x14ac:dyDescent="0.25">
      <c r="A4216" s="69">
        <v>42583</v>
      </c>
      <c r="B4216" s="37" t="s">
        <v>236</v>
      </c>
      <c r="C4216" s="37" t="s">
        <v>172</v>
      </c>
      <c r="D4216" s="65">
        <v>42586</v>
      </c>
      <c r="E4216" s="61" t="s">
        <v>76</v>
      </c>
      <c r="F4216" s="37" t="s">
        <v>111</v>
      </c>
      <c r="G4216" s="61" t="s">
        <v>57</v>
      </c>
      <c r="H4216" s="79">
        <v>15000</v>
      </c>
      <c r="I4216"/>
    </row>
    <row r="4217" spans="1:11" x14ac:dyDescent="0.25">
      <c r="A4217" s="69">
        <v>42583</v>
      </c>
      <c r="B4217" s="37" t="s">
        <v>236</v>
      </c>
      <c r="C4217" s="37" t="s">
        <v>172</v>
      </c>
      <c r="D4217" s="65">
        <v>42611</v>
      </c>
      <c r="E4217" s="61" t="s">
        <v>76</v>
      </c>
      <c r="F4217" s="37" t="s">
        <v>112</v>
      </c>
      <c r="G4217" s="61">
        <v>155748</v>
      </c>
      <c r="H4217" s="79">
        <v>15690</v>
      </c>
      <c r="I4217"/>
    </row>
    <row r="4218" spans="1:11" x14ac:dyDescent="0.25">
      <c r="A4218" s="69">
        <v>42583</v>
      </c>
      <c r="B4218" s="37" t="s">
        <v>236</v>
      </c>
      <c r="C4218" s="37" t="s">
        <v>177</v>
      </c>
      <c r="D4218" s="65">
        <v>42584</v>
      </c>
      <c r="E4218" s="61" t="s">
        <v>76</v>
      </c>
      <c r="F4218" s="37" t="s">
        <v>113</v>
      </c>
      <c r="G4218" s="61" t="s">
        <v>57</v>
      </c>
      <c r="H4218" s="79">
        <v>23478</v>
      </c>
      <c r="I4218"/>
    </row>
    <row r="4219" spans="1:11" x14ac:dyDescent="0.25">
      <c r="A4219" s="69">
        <v>42583</v>
      </c>
      <c r="B4219" s="37" t="s">
        <v>236</v>
      </c>
      <c r="C4219" s="37" t="s">
        <v>172</v>
      </c>
      <c r="D4219" s="65">
        <v>42591</v>
      </c>
      <c r="E4219" s="61" t="s">
        <v>76</v>
      </c>
      <c r="F4219" s="37" t="s">
        <v>114</v>
      </c>
      <c r="G4219" s="61" t="s">
        <v>57</v>
      </c>
      <c r="H4219" s="79">
        <v>27500</v>
      </c>
      <c r="I4219"/>
    </row>
    <row r="4220" spans="1:11" x14ac:dyDescent="0.25">
      <c r="A4220" s="69">
        <v>42583</v>
      </c>
      <c r="B4220" s="37" t="s">
        <v>236</v>
      </c>
      <c r="C4220" s="37" t="s">
        <v>179</v>
      </c>
      <c r="D4220" s="65">
        <v>42584</v>
      </c>
      <c r="E4220" s="61" t="s">
        <v>76</v>
      </c>
      <c r="F4220" s="37" t="s">
        <v>115</v>
      </c>
      <c r="G4220" s="61" t="s">
        <v>57</v>
      </c>
      <c r="H4220" s="79">
        <v>70000</v>
      </c>
      <c r="I4220"/>
    </row>
    <row r="4221" spans="1:11" x14ac:dyDescent="0.25">
      <c r="A4221" s="69">
        <v>42583</v>
      </c>
      <c r="B4221" s="37" t="s">
        <v>236</v>
      </c>
      <c r="C4221" s="37" t="s">
        <v>180</v>
      </c>
      <c r="D4221" s="65">
        <v>42605</v>
      </c>
      <c r="E4221" s="61" t="s">
        <v>76</v>
      </c>
      <c r="F4221" s="37" t="s">
        <v>116</v>
      </c>
      <c r="G4221" s="61"/>
      <c r="H4221" s="79">
        <v>75120</v>
      </c>
      <c r="I4221"/>
    </row>
    <row r="4222" spans="1:11" x14ac:dyDescent="0.25">
      <c r="A4222" s="69">
        <v>42583</v>
      </c>
      <c r="B4222" s="37" t="s">
        <v>236</v>
      </c>
      <c r="C4222" s="37" t="s">
        <v>177</v>
      </c>
      <c r="D4222" s="65">
        <v>42584</v>
      </c>
      <c r="E4222" s="61" t="s">
        <v>76</v>
      </c>
      <c r="F4222" s="37" t="s">
        <v>117</v>
      </c>
      <c r="G4222" s="61" t="s">
        <v>57</v>
      </c>
      <c r="H4222" s="79">
        <v>79969</v>
      </c>
      <c r="I4222"/>
    </row>
    <row r="4223" spans="1:11" x14ac:dyDescent="0.25">
      <c r="A4223" s="69">
        <v>42583</v>
      </c>
      <c r="B4223" s="37" t="s">
        <v>236</v>
      </c>
      <c r="C4223" s="37" t="s">
        <v>174</v>
      </c>
      <c r="D4223" s="65">
        <v>42584</v>
      </c>
      <c r="E4223" s="61" t="s">
        <v>76</v>
      </c>
      <c r="F4223" s="37" t="s">
        <v>118</v>
      </c>
      <c r="G4223" s="61" t="s">
        <v>57</v>
      </c>
      <c r="H4223" s="79">
        <v>86840</v>
      </c>
      <c r="I4223"/>
    </row>
    <row r="4224" spans="1:11" x14ac:dyDescent="0.25">
      <c r="A4224" s="69">
        <v>42583</v>
      </c>
      <c r="B4224" s="37" t="s">
        <v>236</v>
      </c>
      <c r="C4224" s="37" t="s">
        <v>172</v>
      </c>
      <c r="D4224" s="65">
        <v>42590</v>
      </c>
      <c r="E4224" s="61" t="s">
        <v>76</v>
      </c>
      <c r="F4224" s="37" t="s">
        <v>119</v>
      </c>
      <c r="G4224" s="61" t="s">
        <v>57</v>
      </c>
      <c r="H4224" s="79">
        <v>87400</v>
      </c>
      <c r="I4224"/>
    </row>
    <row r="4225" spans="1:11" x14ac:dyDescent="0.25">
      <c r="A4225" s="69">
        <v>42583</v>
      </c>
      <c r="B4225" s="37" t="s">
        <v>236</v>
      </c>
      <c r="C4225" s="37" t="s">
        <v>172</v>
      </c>
      <c r="D4225" s="65">
        <v>42584</v>
      </c>
      <c r="E4225" s="61" t="s">
        <v>76</v>
      </c>
      <c r="F4225" s="37" t="s">
        <v>120</v>
      </c>
      <c r="G4225" s="61" t="s">
        <v>57</v>
      </c>
      <c r="H4225" s="79">
        <v>100000</v>
      </c>
      <c r="I4225"/>
    </row>
    <row r="4226" spans="1:11" x14ac:dyDescent="0.25">
      <c r="A4226" s="160">
        <v>42583</v>
      </c>
      <c r="B4226" s="161" t="s">
        <v>236</v>
      </c>
      <c r="C4226" s="161" t="s">
        <v>175</v>
      </c>
      <c r="D4226" s="162">
        <v>42598</v>
      </c>
      <c r="E4226" s="163" t="s">
        <v>76</v>
      </c>
      <c r="F4226" s="161" t="s">
        <v>121</v>
      </c>
      <c r="G4226" s="163" t="s">
        <v>57</v>
      </c>
      <c r="H4226" s="164">
        <v>120000</v>
      </c>
      <c r="I4226" s="164"/>
      <c r="J4226" s="161"/>
      <c r="K4226" s="161"/>
    </row>
    <row r="4227" spans="1:11" x14ac:dyDescent="0.25">
      <c r="A4227" s="69">
        <v>42614</v>
      </c>
      <c r="B4227" s="37" t="s">
        <v>236</v>
      </c>
      <c r="C4227" s="37" t="s">
        <v>173</v>
      </c>
      <c r="D4227" s="65">
        <v>42584</v>
      </c>
      <c r="E4227" s="61" t="s">
        <v>76</v>
      </c>
      <c r="F4227" s="37" t="s">
        <v>122</v>
      </c>
      <c r="G4227" s="61" t="s">
        <v>57</v>
      </c>
      <c r="H4227" s="79">
        <v>250000</v>
      </c>
      <c r="I4227"/>
    </row>
    <row r="4228" spans="1:11" x14ac:dyDescent="0.25">
      <c r="A4228" s="69">
        <v>42614</v>
      </c>
      <c r="B4228" s="37" t="s">
        <v>236</v>
      </c>
      <c r="C4228" s="37" t="s">
        <v>176</v>
      </c>
      <c r="D4228" s="65">
        <v>42614</v>
      </c>
      <c r="E4228" s="61" t="s">
        <v>76</v>
      </c>
      <c r="F4228" s="37" t="s">
        <v>150</v>
      </c>
      <c r="G4228" s="61" t="s">
        <v>57</v>
      </c>
      <c r="H4228" s="79">
        <v>6990</v>
      </c>
      <c r="I4228"/>
    </row>
    <row r="4229" spans="1:11" x14ac:dyDescent="0.25">
      <c r="A4229" s="69">
        <v>42614</v>
      </c>
      <c r="B4229" s="37" t="s">
        <v>236</v>
      </c>
      <c r="C4229" s="37" t="s">
        <v>177</v>
      </c>
      <c r="D4229" s="65">
        <v>42614</v>
      </c>
      <c r="E4229" s="61" t="s">
        <v>76</v>
      </c>
      <c r="F4229" s="37" t="s">
        <v>151</v>
      </c>
      <c r="G4229" s="61" t="s">
        <v>57</v>
      </c>
      <c r="H4229" s="79">
        <v>34885</v>
      </c>
      <c r="I4229"/>
    </row>
    <row r="4230" spans="1:11" x14ac:dyDescent="0.25">
      <c r="A4230" s="69">
        <v>42614</v>
      </c>
      <c r="B4230" s="37" t="s">
        <v>236</v>
      </c>
      <c r="C4230" s="37" t="s">
        <v>174</v>
      </c>
      <c r="D4230" s="65">
        <v>42614</v>
      </c>
      <c r="E4230" s="61" t="s">
        <v>76</v>
      </c>
      <c r="F4230" s="37" t="s">
        <v>118</v>
      </c>
      <c r="G4230" s="61" t="s">
        <v>57</v>
      </c>
      <c r="H4230" s="79">
        <v>86840</v>
      </c>
      <c r="I4230"/>
    </row>
    <row r="4231" spans="1:11" x14ac:dyDescent="0.25">
      <c r="A4231" s="69">
        <v>42614</v>
      </c>
      <c r="B4231" s="37" t="s">
        <v>236</v>
      </c>
      <c r="C4231" s="37" t="s">
        <v>177</v>
      </c>
      <c r="D4231" s="65">
        <v>42614</v>
      </c>
      <c r="E4231" s="61" t="s">
        <v>76</v>
      </c>
      <c r="F4231" s="37" t="s">
        <v>152</v>
      </c>
      <c r="G4231" s="61" t="s">
        <v>57</v>
      </c>
      <c r="H4231" s="79">
        <v>89150</v>
      </c>
      <c r="I4231"/>
    </row>
    <row r="4232" spans="1:11" x14ac:dyDescent="0.25">
      <c r="A4232" s="69">
        <v>42614</v>
      </c>
      <c r="B4232" s="37" t="s">
        <v>236</v>
      </c>
      <c r="C4232" s="37" t="s">
        <v>172</v>
      </c>
      <c r="D4232" s="65">
        <v>42614</v>
      </c>
      <c r="E4232" s="61" t="s">
        <v>76</v>
      </c>
      <c r="F4232" s="37" t="s">
        <v>153</v>
      </c>
      <c r="G4232" s="61" t="s">
        <v>57</v>
      </c>
      <c r="H4232" s="79">
        <v>100000</v>
      </c>
      <c r="I4232"/>
    </row>
    <row r="4233" spans="1:11" x14ac:dyDescent="0.25">
      <c r="A4233" s="69">
        <v>42614</v>
      </c>
      <c r="B4233" s="37" t="s">
        <v>236</v>
      </c>
      <c r="C4233" s="37" t="s">
        <v>175</v>
      </c>
      <c r="D4233" s="65">
        <v>42614</v>
      </c>
      <c r="E4233" s="61" t="s">
        <v>76</v>
      </c>
      <c r="F4233" s="37" t="s">
        <v>154</v>
      </c>
      <c r="G4233" s="61" t="s">
        <v>57</v>
      </c>
      <c r="H4233" s="79">
        <v>178153</v>
      </c>
      <c r="I4233"/>
    </row>
    <row r="4234" spans="1:11" x14ac:dyDescent="0.25">
      <c r="A4234" s="69">
        <v>42614</v>
      </c>
      <c r="B4234" s="37" t="s">
        <v>236</v>
      </c>
      <c r="C4234" s="37" t="s">
        <v>173</v>
      </c>
      <c r="D4234" s="65">
        <v>42614</v>
      </c>
      <c r="E4234" s="61" t="s">
        <v>76</v>
      </c>
      <c r="F4234" s="37" t="s">
        <v>155</v>
      </c>
      <c r="G4234" s="61" t="s">
        <v>57</v>
      </c>
      <c r="H4234" s="79">
        <v>250000</v>
      </c>
      <c r="I4234"/>
    </row>
    <row r="4235" spans="1:11" x14ac:dyDescent="0.25">
      <c r="A4235" s="69">
        <v>42614</v>
      </c>
      <c r="B4235" s="37" t="s">
        <v>236</v>
      </c>
      <c r="C4235" s="37" t="s">
        <v>172</v>
      </c>
      <c r="D4235" s="65">
        <v>42622</v>
      </c>
      <c r="E4235" s="61" t="s">
        <v>76</v>
      </c>
      <c r="F4235" s="37" t="s">
        <v>156</v>
      </c>
      <c r="G4235" s="61" t="s">
        <v>57</v>
      </c>
      <c r="H4235" s="79">
        <v>24050</v>
      </c>
      <c r="I4235"/>
    </row>
    <row r="4236" spans="1:11" x14ac:dyDescent="0.25">
      <c r="A4236" s="69">
        <v>42614</v>
      </c>
      <c r="B4236" s="37" t="s">
        <v>236</v>
      </c>
      <c r="C4236" s="37" t="s">
        <v>175</v>
      </c>
      <c r="D4236" s="65">
        <v>42628</v>
      </c>
      <c r="E4236" s="61" t="s">
        <v>76</v>
      </c>
      <c r="F4236" s="37" t="s">
        <v>157</v>
      </c>
      <c r="G4236" s="61" t="s">
        <v>57</v>
      </c>
      <c r="H4236" s="79">
        <v>60000</v>
      </c>
      <c r="I4236"/>
    </row>
    <row r="4237" spans="1:11" x14ac:dyDescent="0.25">
      <c r="A4237" s="69">
        <v>42614</v>
      </c>
      <c r="B4237" s="37" t="s">
        <v>236</v>
      </c>
      <c r="C4237" s="37" t="s">
        <v>175</v>
      </c>
      <c r="D4237" s="65">
        <v>42628</v>
      </c>
      <c r="E4237" s="61" t="s">
        <v>76</v>
      </c>
      <c r="F4237" s="37" t="s">
        <v>158</v>
      </c>
      <c r="G4237" s="61" t="s">
        <v>57</v>
      </c>
      <c r="H4237" s="79">
        <v>120000</v>
      </c>
      <c r="I4237"/>
    </row>
    <row r="4238" spans="1:11" x14ac:dyDescent="0.25">
      <c r="A4238" s="69">
        <v>42614</v>
      </c>
      <c r="B4238" s="37" t="s">
        <v>236</v>
      </c>
      <c r="C4238" s="37" t="s">
        <v>172</v>
      </c>
      <c r="D4238" s="65">
        <v>42629</v>
      </c>
      <c r="E4238" s="61" t="s">
        <v>76</v>
      </c>
      <c r="F4238" s="37" t="s">
        <v>159</v>
      </c>
      <c r="G4238" s="61" t="s">
        <v>57</v>
      </c>
      <c r="H4238" s="79">
        <v>100000</v>
      </c>
      <c r="I4238"/>
    </row>
    <row r="4239" spans="1:11" x14ac:dyDescent="0.25">
      <c r="A4239" s="69">
        <v>42614</v>
      </c>
      <c r="B4239" s="37" t="s">
        <v>236</v>
      </c>
      <c r="C4239" s="37" t="s">
        <v>178</v>
      </c>
      <c r="D4239" s="65">
        <v>42641</v>
      </c>
      <c r="E4239" s="61" t="s">
        <v>76</v>
      </c>
      <c r="F4239" s="37" t="s">
        <v>160</v>
      </c>
      <c r="G4239" s="61" t="s">
        <v>57</v>
      </c>
      <c r="H4239" s="79">
        <v>40000</v>
      </c>
      <c r="I4239"/>
    </row>
    <row r="4240" spans="1:11" x14ac:dyDescent="0.25">
      <c r="A4240" s="160">
        <v>42614</v>
      </c>
      <c r="B4240" s="161" t="s">
        <v>236</v>
      </c>
      <c r="C4240" s="161" t="s">
        <v>172</v>
      </c>
      <c r="D4240" s="162">
        <v>42643</v>
      </c>
      <c r="E4240" s="163"/>
      <c r="F4240" s="161" t="s">
        <v>161</v>
      </c>
      <c r="G4240" s="163"/>
      <c r="H4240" s="164">
        <v>25500</v>
      </c>
      <c r="I4240" s="164"/>
      <c r="J4240" s="161"/>
      <c r="K4240" s="161"/>
    </row>
    <row r="4241" spans="1:11" x14ac:dyDescent="0.25">
      <c r="A4241" s="69">
        <v>42644</v>
      </c>
      <c r="B4241" s="37" t="s">
        <v>236</v>
      </c>
      <c r="C4241" s="37" t="s">
        <v>175</v>
      </c>
      <c r="D4241" s="65">
        <v>42646</v>
      </c>
      <c r="E4241" s="61" t="s">
        <v>76</v>
      </c>
      <c r="F4241" s="37" t="s">
        <v>210</v>
      </c>
      <c r="G4241" s="61" t="s">
        <v>57</v>
      </c>
      <c r="H4241" s="79">
        <v>178189</v>
      </c>
      <c r="I4241"/>
    </row>
    <row r="4242" spans="1:11" x14ac:dyDescent="0.25">
      <c r="A4242" s="69">
        <v>42644</v>
      </c>
      <c r="B4242" s="37" t="s">
        <v>236</v>
      </c>
      <c r="C4242" s="37" t="s">
        <v>174</v>
      </c>
      <c r="D4242" s="65">
        <v>42646</v>
      </c>
      <c r="E4242" s="61" t="s">
        <v>76</v>
      </c>
      <c r="F4242" s="37" t="s">
        <v>118</v>
      </c>
      <c r="G4242" s="61" t="s">
        <v>57</v>
      </c>
      <c r="H4242" s="79">
        <v>104326</v>
      </c>
      <c r="I4242"/>
    </row>
    <row r="4243" spans="1:11" x14ac:dyDescent="0.25">
      <c r="A4243" s="69">
        <v>42644</v>
      </c>
      <c r="B4243" s="37" t="s">
        <v>236</v>
      </c>
      <c r="C4243" s="37" t="s">
        <v>177</v>
      </c>
      <c r="D4243" s="65">
        <v>42646</v>
      </c>
      <c r="E4243" s="61" t="s">
        <v>76</v>
      </c>
      <c r="F4243" s="37" t="s">
        <v>211</v>
      </c>
      <c r="G4243" s="61" t="s">
        <v>57</v>
      </c>
      <c r="H4243" s="79">
        <v>78113</v>
      </c>
      <c r="I4243"/>
    </row>
    <row r="4244" spans="1:11" x14ac:dyDescent="0.25">
      <c r="A4244" s="69">
        <v>42644</v>
      </c>
      <c r="B4244" s="37" t="s">
        <v>236</v>
      </c>
      <c r="C4244" s="37" t="s">
        <v>177</v>
      </c>
      <c r="D4244" s="65">
        <v>42646</v>
      </c>
      <c r="E4244" s="61" t="s">
        <v>76</v>
      </c>
      <c r="F4244" s="37" t="s">
        <v>211</v>
      </c>
      <c r="G4244" s="61" t="s">
        <v>57</v>
      </c>
      <c r="H4244" s="79">
        <v>21485</v>
      </c>
      <c r="I4244"/>
    </row>
    <row r="4245" spans="1:11" x14ac:dyDescent="0.25">
      <c r="A4245" s="69">
        <v>42644</v>
      </c>
      <c r="B4245" s="37" t="s">
        <v>236</v>
      </c>
      <c r="C4245" s="37" t="s">
        <v>176</v>
      </c>
      <c r="D4245" s="65">
        <v>42646</v>
      </c>
      <c r="E4245" s="61" t="s">
        <v>76</v>
      </c>
      <c r="F4245" s="37" t="s">
        <v>212</v>
      </c>
      <c r="G4245" s="61" t="s">
        <v>57</v>
      </c>
      <c r="H4245" s="79">
        <v>6990</v>
      </c>
      <c r="I4245"/>
    </row>
    <row r="4246" spans="1:11" x14ac:dyDescent="0.25">
      <c r="A4246" s="69">
        <v>42644</v>
      </c>
      <c r="B4246" s="37" t="s">
        <v>236</v>
      </c>
      <c r="C4246" s="37" t="s">
        <v>172</v>
      </c>
      <c r="D4246" s="65">
        <v>42646</v>
      </c>
      <c r="E4246" s="61" t="s">
        <v>76</v>
      </c>
      <c r="F4246" s="37" t="s">
        <v>213</v>
      </c>
      <c r="G4246" s="61" t="s">
        <v>57</v>
      </c>
      <c r="H4246" s="79">
        <v>100000</v>
      </c>
      <c r="I4246"/>
    </row>
    <row r="4247" spans="1:11" x14ac:dyDescent="0.25">
      <c r="A4247" s="69">
        <v>42644</v>
      </c>
      <c r="B4247" s="37" t="s">
        <v>236</v>
      </c>
      <c r="C4247" s="37" t="s">
        <v>173</v>
      </c>
      <c r="D4247" s="65">
        <v>42646</v>
      </c>
      <c r="E4247" s="61" t="s">
        <v>76</v>
      </c>
      <c r="F4247" s="37" t="s">
        <v>214</v>
      </c>
      <c r="G4247" s="61" t="s">
        <v>57</v>
      </c>
      <c r="H4247" s="79">
        <v>250000</v>
      </c>
      <c r="I4247"/>
    </row>
    <row r="4248" spans="1:11" x14ac:dyDescent="0.25">
      <c r="A4248" s="69">
        <v>42644</v>
      </c>
      <c r="B4248" s="37" t="s">
        <v>236</v>
      </c>
      <c r="C4248" s="37" t="s">
        <v>178</v>
      </c>
      <c r="D4248" s="65">
        <v>42649</v>
      </c>
      <c r="E4248" s="61" t="s">
        <v>76</v>
      </c>
      <c r="F4248" s="37" t="s">
        <v>215</v>
      </c>
      <c r="G4248" s="61"/>
      <c r="H4248" s="79">
        <v>274140</v>
      </c>
      <c r="I4248"/>
    </row>
    <row r="4249" spans="1:11" x14ac:dyDescent="0.25">
      <c r="A4249" s="69">
        <v>42644</v>
      </c>
      <c r="B4249" s="37" t="s">
        <v>236</v>
      </c>
      <c r="C4249" s="37" t="s">
        <v>172</v>
      </c>
      <c r="D4249" s="65">
        <v>42657</v>
      </c>
      <c r="E4249" s="61" t="s">
        <v>76</v>
      </c>
      <c r="F4249" s="37" t="s">
        <v>216</v>
      </c>
      <c r="G4249" s="61" t="s">
        <v>57</v>
      </c>
      <c r="H4249" s="79">
        <v>149504</v>
      </c>
      <c r="I4249"/>
    </row>
    <row r="4250" spans="1:11" x14ac:dyDescent="0.25">
      <c r="A4250" s="69">
        <v>42644</v>
      </c>
      <c r="B4250" s="37" t="s">
        <v>236</v>
      </c>
      <c r="C4250" s="37" t="s">
        <v>172</v>
      </c>
      <c r="D4250" s="65">
        <v>42658</v>
      </c>
      <c r="E4250" s="61" t="s">
        <v>76</v>
      </c>
      <c r="F4250" s="37" t="s">
        <v>217</v>
      </c>
      <c r="G4250" s="61">
        <v>159523</v>
      </c>
      <c r="H4250" s="79">
        <v>23650</v>
      </c>
      <c r="I4250"/>
    </row>
    <row r="4251" spans="1:11" x14ac:dyDescent="0.25">
      <c r="A4251" s="160">
        <v>42644</v>
      </c>
      <c r="B4251" s="161" t="s">
        <v>236</v>
      </c>
      <c r="C4251" s="161" t="s">
        <v>175</v>
      </c>
      <c r="D4251" s="162">
        <v>42658</v>
      </c>
      <c r="E4251" s="163" t="s">
        <v>76</v>
      </c>
      <c r="F4251" s="161" t="s">
        <v>218</v>
      </c>
      <c r="G4251" s="163" t="s">
        <v>57</v>
      </c>
      <c r="H4251" s="164">
        <v>120000</v>
      </c>
      <c r="I4251" s="164"/>
      <c r="J4251" s="161"/>
      <c r="K4251" s="161"/>
    </row>
    <row r="4252" spans="1:11" x14ac:dyDescent="0.25">
      <c r="A4252" s="33">
        <v>42675</v>
      </c>
      <c r="B4252" s="37" t="s">
        <v>236</v>
      </c>
      <c r="C4252" t="s">
        <v>172</v>
      </c>
      <c r="D4252" s="9">
        <v>42703</v>
      </c>
      <c r="E4252" s="44" t="s">
        <v>264</v>
      </c>
      <c r="F4252" t="s">
        <v>265</v>
      </c>
      <c r="G4252" s="252"/>
      <c r="H4252" s="1">
        <v>4543</v>
      </c>
      <c r="I4252"/>
    </row>
    <row r="4253" spans="1:11" x14ac:dyDescent="0.25">
      <c r="A4253" s="33">
        <v>42675</v>
      </c>
      <c r="B4253" s="37" t="s">
        <v>236</v>
      </c>
      <c r="C4253" t="s">
        <v>176</v>
      </c>
      <c r="D4253" s="9">
        <v>42681</v>
      </c>
      <c r="E4253" s="44" t="s">
        <v>76</v>
      </c>
      <c r="F4253" t="s">
        <v>266</v>
      </c>
      <c r="G4253" s="252" t="s">
        <v>57</v>
      </c>
      <c r="H4253" s="1">
        <v>6990</v>
      </c>
      <c r="I4253"/>
    </row>
    <row r="4254" spans="1:11" x14ac:dyDescent="0.25">
      <c r="A4254" s="33">
        <v>42675</v>
      </c>
      <c r="B4254" s="37" t="s">
        <v>236</v>
      </c>
      <c r="C4254" t="s">
        <v>177</v>
      </c>
      <c r="D4254" s="9">
        <v>42682</v>
      </c>
      <c r="E4254" s="44" t="s">
        <v>76</v>
      </c>
      <c r="F4254" t="s">
        <v>267</v>
      </c>
      <c r="G4254" s="252" t="s">
        <v>57</v>
      </c>
      <c r="H4254" s="1">
        <v>23068</v>
      </c>
      <c r="I4254"/>
    </row>
    <row r="4255" spans="1:11" x14ac:dyDescent="0.25">
      <c r="A4255" s="33">
        <v>42675</v>
      </c>
      <c r="B4255" s="37" t="s">
        <v>236</v>
      </c>
      <c r="C4255" t="s">
        <v>179</v>
      </c>
      <c r="D4255" s="9">
        <v>42688</v>
      </c>
      <c r="E4255" s="44">
        <v>819</v>
      </c>
      <c r="F4255" t="s">
        <v>268</v>
      </c>
      <c r="G4255" s="252"/>
      <c r="H4255" s="1">
        <v>50000</v>
      </c>
      <c r="I4255"/>
    </row>
    <row r="4256" spans="1:11" x14ac:dyDescent="0.25">
      <c r="A4256" s="33">
        <v>42675</v>
      </c>
      <c r="B4256" s="37" t="s">
        <v>236</v>
      </c>
      <c r="C4256" t="s">
        <v>177</v>
      </c>
      <c r="D4256" s="9">
        <v>42682</v>
      </c>
      <c r="E4256" s="44" t="s">
        <v>76</v>
      </c>
      <c r="F4256" t="s">
        <v>269</v>
      </c>
      <c r="G4256" s="252"/>
      <c r="H4256" s="1">
        <v>60859</v>
      </c>
      <c r="I4256"/>
    </row>
    <row r="4257" spans="1:9" x14ac:dyDescent="0.25">
      <c r="A4257" s="33">
        <v>42675</v>
      </c>
      <c r="B4257" s="37" t="s">
        <v>236</v>
      </c>
      <c r="C4257" t="s">
        <v>172</v>
      </c>
      <c r="D4257" s="9">
        <v>42691</v>
      </c>
      <c r="E4257" s="44" t="s">
        <v>76</v>
      </c>
      <c r="F4257" t="s">
        <v>270</v>
      </c>
      <c r="G4257" s="252"/>
      <c r="H4257" s="1">
        <v>70000</v>
      </c>
      <c r="I4257"/>
    </row>
    <row r="4258" spans="1:9" x14ac:dyDescent="0.25">
      <c r="A4258" s="33">
        <v>42675</v>
      </c>
      <c r="B4258" s="37" t="s">
        <v>236</v>
      </c>
      <c r="C4258" t="s">
        <v>174</v>
      </c>
      <c r="D4258" s="9">
        <v>42682</v>
      </c>
      <c r="E4258" s="44" t="s">
        <v>76</v>
      </c>
      <c r="F4258" t="s">
        <v>118</v>
      </c>
      <c r="G4258" s="252" t="s">
        <v>57</v>
      </c>
      <c r="H4258" s="1">
        <v>86840</v>
      </c>
      <c r="I4258"/>
    </row>
    <row r="4259" spans="1:9" x14ac:dyDescent="0.25">
      <c r="A4259" s="33">
        <v>42675</v>
      </c>
      <c r="B4259" s="37" t="s">
        <v>236</v>
      </c>
      <c r="C4259" t="s">
        <v>172</v>
      </c>
      <c r="D4259" s="9">
        <v>42681</v>
      </c>
      <c r="E4259" s="44" t="s">
        <v>76</v>
      </c>
      <c r="F4259" t="s">
        <v>271</v>
      </c>
      <c r="G4259" s="252"/>
      <c r="H4259" s="1">
        <v>100000</v>
      </c>
      <c r="I4259"/>
    </row>
    <row r="4260" spans="1:9" x14ac:dyDescent="0.25">
      <c r="A4260" s="33">
        <v>42675</v>
      </c>
      <c r="B4260" s="37" t="s">
        <v>236</v>
      </c>
      <c r="C4260" t="s">
        <v>172</v>
      </c>
      <c r="D4260" s="9">
        <v>42698</v>
      </c>
      <c r="E4260" s="44" t="s">
        <v>76</v>
      </c>
      <c r="F4260" t="s">
        <v>272</v>
      </c>
      <c r="G4260" s="252"/>
      <c r="H4260" s="1">
        <v>105000</v>
      </c>
      <c r="I4260"/>
    </row>
    <row r="4261" spans="1:9" x14ac:dyDescent="0.25">
      <c r="A4261" s="33">
        <v>42675</v>
      </c>
      <c r="B4261" s="37" t="s">
        <v>236</v>
      </c>
      <c r="C4261" t="s">
        <v>175</v>
      </c>
      <c r="D4261" s="9">
        <v>42689</v>
      </c>
      <c r="E4261" s="44" t="s">
        <v>76</v>
      </c>
      <c r="F4261" t="s">
        <v>273</v>
      </c>
      <c r="G4261" s="252"/>
      <c r="H4261" s="1">
        <v>120000</v>
      </c>
      <c r="I4261"/>
    </row>
    <row r="4262" spans="1:9" x14ac:dyDescent="0.25">
      <c r="A4262" s="33">
        <v>42675</v>
      </c>
      <c r="B4262" s="37" t="s">
        <v>236</v>
      </c>
      <c r="C4262" t="s">
        <v>175</v>
      </c>
      <c r="D4262" s="9">
        <v>42704</v>
      </c>
      <c r="E4262" s="44" t="s">
        <v>76</v>
      </c>
      <c r="F4262" t="s">
        <v>274</v>
      </c>
      <c r="G4262" s="252"/>
      <c r="H4262" s="1">
        <v>150000</v>
      </c>
      <c r="I4262"/>
    </row>
    <row r="4263" spans="1:9" x14ac:dyDescent="0.25">
      <c r="A4263" s="33">
        <v>42675</v>
      </c>
      <c r="B4263" s="37" t="s">
        <v>236</v>
      </c>
      <c r="C4263" t="s">
        <v>178</v>
      </c>
      <c r="D4263" s="9">
        <v>42685</v>
      </c>
      <c r="E4263" s="44" t="s">
        <v>76</v>
      </c>
      <c r="F4263" t="s">
        <v>275</v>
      </c>
      <c r="G4263" s="252">
        <v>978758</v>
      </c>
      <c r="H4263" s="1">
        <v>169980</v>
      </c>
      <c r="I4263"/>
    </row>
    <row r="4264" spans="1:9" x14ac:dyDescent="0.25">
      <c r="A4264" s="33">
        <v>42675</v>
      </c>
      <c r="B4264" s="37" t="s">
        <v>236</v>
      </c>
      <c r="C4264" t="s">
        <v>175</v>
      </c>
      <c r="D4264" s="9">
        <v>42676</v>
      </c>
      <c r="E4264" s="44" t="s">
        <v>76</v>
      </c>
      <c r="F4264" t="s">
        <v>276</v>
      </c>
      <c r="G4264" s="252" t="s">
        <v>57</v>
      </c>
      <c r="H4264" s="1">
        <v>178153</v>
      </c>
      <c r="I4264"/>
    </row>
    <row r="4265" spans="1:9" x14ac:dyDescent="0.25">
      <c r="A4265" s="33">
        <v>42675</v>
      </c>
      <c r="B4265" s="37" t="s">
        <v>236</v>
      </c>
      <c r="C4265" t="s">
        <v>173</v>
      </c>
      <c r="D4265" s="9">
        <v>42682</v>
      </c>
      <c r="E4265" s="44" t="s">
        <v>76</v>
      </c>
      <c r="F4265" t="s">
        <v>277</v>
      </c>
      <c r="G4265" s="252" t="s">
        <v>57</v>
      </c>
      <c r="H4265" s="1">
        <v>250000</v>
      </c>
      <c r="I4265"/>
    </row>
    <row r="4266" spans="1:9" x14ac:dyDescent="0.25">
      <c r="A4266" s="33">
        <v>42675</v>
      </c>
      <c r="B4266" s="37" t="s">
        <v>236</v>
      </c>
      <c r="C4266" t="s">
        <v>172</v>
      </c>
      <c r="D4266" s="9">
        <v>42690</v>
      </c>
      <c r="E4266" s="44" t="s">
        <v>76</v>
      </c>
      <c r="F4266" t="s">
        <v>278</v>
      </c>
      <c r="G4266" s="252">
        <v>51492</v>
      </c>
      <c r="H4266" s="1">
        <v>358085</v>
      </c>
      <c r="I4266"/>
    </row>
    <row r="4267" spans="1:9" x14ac:dyDescent="0.25">
      <c r="A4267" s="33">
        <v>42705</v>
      </c>
      <c r="B4267" s="37" t="s">
        <v>236</v>
      </c>
      <c r="C4267" t="s">
        <v>176</v>
      </c>
      <c r="D4267" s="9">
        <v>42709</v>
      </c>
      <c r="E4267" s="44" t="s">
        <v>76</v>
      </c>
      <c r="F4267" t="s">
        <v>299</v>
      </c>
      <c r="G4267" s="44"/>
      <c r="H4267" s="1">
        <v>6990</v>
      </c>
      <c r="I4267"/>
    </row>
    <row r="4268" spans="1:9" x14ac:dyDescent="0.25">
      <c r="A4268" s="33">
        <v>42705</v>
      </c>
      <c r="B4268" s="37" t="s">
        <v>236</v>
      </c>
      <c r="C4268" t="s">
        <v>179</v>
      </c>
      <c r="D4268" s="9">
        <v>42711</v>
      </c>
      <c r="E4268" s="44" t="s">
        <v>76</v>
      </c>
      <c r="F4268" t="s">
        <v>302</v>
      </c>
      <c r="G4268" s="44"/>
      <c r="H4268" s="1">
        <v>9740</v>
      </c>
      <c r="I4268"/>
    </row>
    <row r="4269" spans="1:9" x14ac:dyDescent="0.25">
      <c r="A4269" s="33">
        <v>42705</v>
      </c>
      <c r="B4269" s="37" t="s">
        <v>236</v>
      </c>
      <c r="C4269" t="s">
        <v>323</v>
      </c>
      <c r="D4269" s="9">
        <v>42709</v>
      </c>
      <c r="E4269" s="44" t="s">
        <v>76</v>
      </c>
      <c r="F4269" t="s">
        <v>296</v>
      </c>
      <c r="G4269" s="44"/>
      <c r="H4269" s="1">
        <v>14357</v>
      </c>
      <c r="I4269"/>
    </row>
    <row r="4270" spans="1:9" x14ac:dyDescent="0.25">
      <c r="A4270" s="33">
        <v>42705</v>
      </c>
      <c r="B4270" s="37" t="s">
        <v>236</v>
      </c>
      <c r="C4270" t="s">
        <v>178</v>
      </c>
      <c r="D4270" s="9">
        <v>42731</v>
      </c>
      <c r="E4270" s="44" t="s">
        <v>76</v>
      </c>
      <c r="F4270" t="s">
        <v>317</v>
      </c>
      <c r="G4270" s="44"/>
      <c r="H4270" s="1">
        <v>15150</v>
      </c>
      <c r="I4270"/>
    </row>
    <row r="4271" spans="1:9" x14ac:dyDescent="0.25">
      <c r="A4271" s="33">
        <v>42705</v>
      </c>
      <c r="B4271" s="37" t="s">
        <v>236</v>
      </c>
      <c r="C4271" t="s">
        <v>178</v>
      </c>
      <c r="D4271" s="9">
        <v>42734</v>
      </c>
      <c r="E4271" s="44" t="s">
        <v>76</v>
      </c>
      <c r="F4271" t="s">
        <v>320</v>
      </c>
      <c r="G4271" s="44"/>
      <c r="H4271" s="1">
        <v>15150</v>
      </c>
      <c r="I4271"/>
    </row>
    <row r="4272" spans="1:9" x14ac:dyDescent="0.25">
      <c r="A4272" s="33">
        <v>42705</v>
      </c>
      <c r="B4272" s="37" t="s">
        <v>236</v>
      </c>
      <c r="C4272" t="s">
        <v>172</v>
      </c>
      <c r="D4272" s="9">
        <v>42719</v>
      </c>
      <c r="E4272" s="44" t="s">
        <v>76</v>
      </c>
      <c r="F4272" t="s">
        <v>305</v>
      </c>
      <c r="G4272" s="44"/>
      <c r="H4272" s="1">
        <v>35000</v>
      </c>
      <c r="I4272"/>
    </row>
    <row r="4273" spans="1:12" x14ac:dyDescent="0.25">
      <c r="A4273" s="33">
        <v>42705</v>
      </c>
      <c r="B4273" s="37" t="s">
        <v>236</v>
      </c>
      <c r="C4273" t="s">
        <v>172</v>
      </c>
      <c r="D4273" s="9">
        <v>42726</v>
      </c>
      <c r="E4273" s="44" t="s">
        <v>76</v>
      </c>
      <c r="F4273" t="s">
        <v>316</v>
      </c>
      <c r="G4273" s="44"/>
      <c r="H4273" s="1">
        <v>35000</v>
      </c>
      <c r="I4273"/>
    </row>
    <row r="4274" spans="1:12" x14ac:dyDescent="0.25">
      <c r="A4274" s="33">
        <v>42705</v>
      </c>
      <c r="B4274" s="37" t="s">
        <v>236</v>
      </c>
      <c r="C4274" t="s">
        <v>172</v>
      </c>
      <c r="D4274" s="9">
        <v>42733</v>
      </c>
      <c r="E4274" s="44" t="s">
        <v>76</v>
      </c>
      <c r="F4274" t="s">
        <v>318</v>
      </c>
      <c r="G4274" s="44"/>
      <c r="H4274" s="1">
        <v>35000</v>
      </c>
      <c r="I4274"/>
    </row>
    <row r="4275" spans="1:12" x14ac:dyDescent="0.25">
      <c r="A4275" s="33">
        <v>42705</v>
      </c>
      <c r="B4275" s="37" t="s">
        <v>236</v>
      </c>
      <c r="C4275" t="s">
        <v>172</v>
      </c>
      <c r="D4275" s="9">
        <v>42706</v>
      </c>
      <c r="E4275" s="44" t="s">
        <v>76</v>
      </c>
      <c r="F4275" t="s">
        <v>295</v>
      </c>
      <c r="G4275" s="44"/>
      <c r="H4275" s="1">
        <v>50000</v>
      </c>
      <c r="I4275"/>
    </row>
    <row r="4276" spans="1:12" x14ac:dyDescent="0.25">
      <c r="A4276" s="33">
        <v>42705</v>
      </c>
      <c r="B4276" s="37" t="s">
        <v>236</v>
      </c>
      <c r="C4276" t="s">
        <v>177</v>
      </c>
      <c r="D4276" s="9">
        <v>42709</v>
      </c>
      <c r="E4276" s="44" t="s">
        <v>76</v>
      </c>
      <c r="F4276" t="s">
        <v>297</v>
      </c>
      <c r="G4276" s="44"/>
      <c r="H4276" s="1">
        <v>66814</v>
      </c>
      <c r="I4276"/>
    </row>
    <row r="4277" spans="1:12" x14ac:dyDescent="0.25">
      <c r="A4277" s="33">
        <v>42705</v>
      </c>
      <c r="B4277" s="37" t="s">
        <v>236</v>
      </c>
      <c r="C4277" t="s">
        <v>172</v>
      </c>
      <c r="D4277" s="9">
        <v>42719</v>
      </c>
      <c r="E4277" s="44" t="s">
        <v>76</v>
      </c>
      <c r="F4277" t="s">
        <v>303</v>
      </c>
      <c r="G4277" s="44"/>
      <c r="H4277" s="1">
        <v>70000</v>
      </c>
      <c r="I4277"/>
    </row>
    <row r="4278" spans="1:12" x14ac:dyDescent="0.25">
      <c r="A4278" s="33">
        <v>42705</v>
      </c>
      <c r="B4278" s="37" t="s">
        <v>236</v>
      </c>
      <c r="C4278" t="s">
        <v>175</v>
      </c>
      <c r="D4278" s="9">
        <v>42723</v>
      </c>
      <c r="E4278" s="44" t="s">
        <v>76</v>
      </c>
      <c r="F4278" t="s">
        <v>306</v>
      </c>
      <c r="G4278" s="44"/>
      <c r="H4278" s="1">
        <v>70000</v>
      </c>
      <c r="I4278"/>
    </row>
    <row r="4279" spans="1:12" x14ac:dyDescent="0.25">
      <c r="A4279" s="33">
        <v>42705</v>
      </c>
      <c r="B4279" s="37" t="s">
        <v>236</v>
      </c>
      <c r="C4279" t="s">
        <v>175</v>
      </c>
      <c r="D4279" s="9">
        <v>42719</v>
      </c>
      <c r="E4279" s="44" t="s">
        <v>76</v>
      </c>
      <c r="F4279" t="s">
        <v>304</v>
      </c>
      <c r="G4279" s="44"/>
      <c r="H4279" s="1">
        <v>120000</v>
      </c>
      <c r="I4279"/>
    </row>
    <row r="4280" spans="1:12" x14ac:dyDescent="0.25">
      <c r="A4280" s="33">
        <v>42705</v>
      </c>
      <c r="B4280" s="37" t="s">
        <v>236</v>
      </c>
      <c r="C4280" t="s">
        <v>174</v>
      </c>
      <c r="D4280" s="9">
        <v>42709</v>
      </c>
      <c r="E4280" s="44" t="s">
        <v>76</v>
      </c>
      <c r="F4280" t="s">
        <v>300</v>
      </c>
      <c r="G4280" s="44"/>
      <c r="H4280" s="1">
        <v>148661</v>
      </c>
      <c r="I4280"/>
    </row>
    <row r="4281" spans="1:12" x14ac:dyDescent="0.25">
      <c r="A4281" s="33">
        <v>42705</v>
      </c>
      <c r="B4281" s="37" t="s">
        <v>236</v>
      </c>
      <c r="C4281" t="s">
        <v>175</v>
      </c>
      <c r="D4281" s="9">
        <v>42734</v>
      </c>
      <c r="E4281" s="44" t="s">
        <v>76</v>
      </c>
      <c r="F4281" t="s">
        <v>321</v>
      </c>
      <c r="G4281" s="44"/>
      <c r="H4281" s="1">
        <v>178155</v>
      </c>
      <c r="I4281"/>
    </row>
    <row r="4282" spans="1:12" x14ac:dyDescent="0.25">
      <c r="A4282" s="33">
        <v>42705</v>
      </c>
      <c r="B4282" s="37" t="s">
        <v>236</v>
      </c>
      <c r="C4282" t="s">
        <v>175</v>
      </c>
      <c r="D4282" s="9">
        <v>42705</v>
      </c>
      <c r="E4282" s="44" t="s">
        <v>76</v>
      </c>
      <c r="F4282" t="s">
        <v>294</v>
      </c>
      <c r="G4282" s="44"/>
      <c r="H4282" s="1">
        <v>238189</v>
      </c>
      <c r="I4282"/>
    </row>
    <row r="4283" spans="1:12" x14ac:dyDescent="0.25">
      <c r="A4283" s="167">
        <v>42705</v>
      </c>
      <c r="B4283" s="168" t="s">
        <v>236</v>
      </c>
      <c r="C4283" s="168" t="s">
        <v>173</v>
      </c>
      <c r="D4283" s="169">
        <v>42709</v>
      </c>
      <c r="E4283" s="266" t="s">
        <v>76</v>
      </c>
      <c r="F4283" s="168" t="s">
        <v>301</v>
      </c>
      <c r="G4283" s="266"/>
      <c r="H4283" s="170">
        <v>250000</v>
      </c>
      <c r="I4283" s="268">
        <f>SUM(H4198:H4283)</f>
        <v>8019350</v>
      </c>
      <c r="J4283" s="168"/>
      <c r="K4283" s="168"/>
      <c r="L4283" s="168"/>
    </row>
    <row r="4284" spans="1:12" x14ac:dyDescent="0.25">
      <c r="A4284" s="33">
        <v>42736</v>
      </c>
      <c r="B4284" s="37" t="s">
        <v>236</v>
      </c>
      <c r="C4284" t="s">
        <v>176</v>
      </c>
      <c r="D4284" s="9">
        <v>42738</v>
      </c>
      <c r="E4284" s="44" t="s">
        <v>76</v>
      </c>
      <c r="F4284" t="s">
        <v>357</v>
      </c>
      <c r="G4284" s="44" t="s">
        <v>57</v>
      </c>
      <c r="H4284" s="1">
        <v>6990</v>
      </c>
      <c r="I4284"/>
    </row>
    <row r="4285" spans="1:12" x14ac:dyDescent="0.25">
      <c r="A4285" s="33">
        <v>42736</v>
      </c>
      <c r="B4285" s="37" t="s">
        <v>236</v>
      </c>
      <c r="C4285" t="s">
        <v>179</v>
      </c>
      <c r="D4285" s="9">
        <v>42741</v>
      </c>
      <c r="E4285" s="44" t="s">
        <v>76</v>
      </c>
      <c r="F4285" t="s">
        <v>358</v>
      </c>
      <c r="G4285" s="44" t="s">
        <v>57</v>
      </c>
      <c r="H4285" s="1">
        <v>9751</v>
      </c>
      <c r="I4285"/>
    </row>
    <row r="4286" spans="1:12" x14ac:dyDescent="0.25">
      <c r="A4286" s="33">
        <v>42736</v>
      </c>
      <c r="B4286" s="37" t="s">
        <v>236</v>
      </c>
      <c r="C4286" t="s">
        <v>323</v>
      </c>
      <c r="D4286" s="9">
        <v>42738</v>
      </c>
      <c r="E4286" s="44" t="s">
        <v>76</v>
      </c>
      <c r="F4286" t="s">
        <v>267</v>
      </c>
      <c r="G4286" s="44" t="s">
        <v>57</v>
      </c>
      <c r="H4286" s="1">
        <v>19145</v>
      </c>
      <c r="I4286"/>
    </row>
    <row r="4287" spans="1:12" x14ac:dyDescent="0.25">
      <c r="A4287" s="33">
        <v>42736</v>
      </c>
      <c r="B4287" s="37" t="s">
        <v>236</v>
      </c>
      <c r="C4287" t="s">
        <v>179</v>
      </c>
      <c r="D4287" s="9">
        <v>42744</v>
      </c>
      <c r="E4287" s="44" t="s">
        <v>76</v>
      </c>
      <c r="F4287" t="s">
        <v>359</v>
      </c>
      <c r="G4287" s="44"/>
      <c r="H4287" s="1">
        <v>25000</v>
      </c>
      <c r="I4287"/>
    </row>
    <row r="4288" spans="1:12" x14ac:dyDescent="0.25">
      <c r="A4288" s="33">
        <v>42736</v>
      </c>
      <c r="B4288" s="37" t="s">
        <v>236</v>
      </c>
      <c r="C4288" t="s">
        <v>179</v>
      </c>
      <c r="D4288" s="9">
        <v>42748</v>
      </c>
      <c r="E4288" s="44" t="s">
        <v>76</v>
      </c>
      <c r="F4288" t="s">
        <v>360</v>
      </c>
      <c r="G4288" s="44"/>
      <c r="H4288" s="1">
        <v>30000</v>
      </c>
      <c r="I4288"/>
    </row>
    <row r="4289" spans="1:9" x14ac:dyDescent="0.25">
      <c r="A4289" s="33">
        <v>42736</v>
      </c>
      <c r="B4289" s="37" t="s">
        <v>236</v>
      </c>
      <c r="C4289" t="s">
        <v>388</v>
      </c>
      <c r="D4289" s="9">
        <v>42748</v>
      </c>
      <c r="E4289" s="44" t="s">
        <v>76</v>
      </c>
      <c r="F4289" t="s">
        <v>361</v>
      </c>
      <c r="G4289" s="44"/>
      <c r="H4289" s="1">
        <v>35000</v>
      </c>
      <c r="I4289"/>
    </row>
    <row r="4290" spans="1:9" x14ac:dyDescent="0.25">
      <c r="A4290" s="33">
        <v>42736</v>
      </c>
      <c r="B4290" s="37" t="s">
        <v>236</v>
      </c>
      <c r="C4290" t="s">
        <v>172</v>
      </c>
      <c r="D4290" s="9">
        <v>42738</v>
      </c>
      <c r="E4290" s="44" t="s">
        <v>76</v>
      </c>
      <c r="F4290" t="s">
        <v>362</v>
      </c>
      <c r="G4290" s="44" t="s">
        <v>57</v>
      </c>
      <c r="H4290" s="1">
        <v>50000</v>
      </c>
      <c r="I4290"/>
    </row>
    <row r="4291" spans="1:9" x14ac:dyDescent="0.25">
      <c r="A4291" s="33">
        <v>42736</v>
      </c>
      <c r="B4291" s="37" t="s">
        <v>236</v>
      </c>
      <c r="C4291" t="s">
        <v>172</v>
      </c>
      <c r="D4291" s="9">
        <v>42751</v>
      </c>
      <c r="E4291" s="44" t="s">
        <v>76</v>
      </c>
      <c r="F4291" t="s">
        <v>363</v>
      </c>
      <c r="G4291" s="44"/>
      <c r="H4291" s="1">
        <v>50000</v>
      </c>
      <c r="I4291"/>
    </row>
    <row r="4292" spans="1:9" x14ac:dyDescent="0.25">
      <c r="A4292" s="33">
        <v>42736</v>
      </c>
      <c r="B4292" s="37" t="s">
        <v>236</v>
      </c>
      <c r="C4292" t="s">
        <v>323</v>
      </c>
      <c r="D4292" s="9">
        <v>42738</v>
      </c>
      <c r="E4292" s="44" t="s">
        <v>76</v>
      </c>
      <c r="F4292" t="s">
        <v>269</v>
      </c>
      <c r="G4292" s="44" t="s">
        <v>57</v>
      </c>
      <c r="H4292" s="1">
        <v>58532</v>
      </c>
      <c r="I4292"/>
    </row>
    <row r="4293" spans="1:9" x14ac:dyDescent="0.25">
      <c r="A4293" s="33">
        <v>42736</v>
      </c>
      <c r="B4293" s="37" t="s">
        <v>236</v>
      </c>
      <c r="C4293" t="s">
        <v>388</v>
      </c>
      <c r="D4293" s="9">
        <v>42744</v>
      </c>
      <c r="E4293" s="44" t="s">
        <v>76</v>
      </c>
      <c r="F4293" t="s">
        <v>364</v>
      </c>
      <c r="G4293" s="44" t="s">
        <v>57</v>
      </c>
      <c r="H4293" s="1">
        <v>70000</v>
      </c>
      <c r="I4293"/>
    </row>
    <row r="4294" spans="1:9" x14ac:dyDescent="0.25">
      <c r="A4294" s="33">
        <v>42736</v>
      </c>
      <c r="B4294" s="37" t="s">
        <v>236</v>
      </c>
      <c r="C4294" t="s">
        <v>388</v>
      </c>
      <c r="D4294" s="9">
        <v>42755</v>
      </c>
      <c r="E4294" s="44" t="s">
        <v>76</v>
      </c>
      <c r="F4294" t="s">
        <v>364</v>
      </c>
      <c r="G4294" s="44"/>
      <c r="H4294" s="1">
        <v>70000</v>
      </c>
      <c r="I4294"/>
    </row>
    <row r="4295" spans="1:9" x14ac:dyDescent="0.25">
      <c r="A4295" s="33">
        <v>42736</v>
      </c>
      <c r="B4295" s="37" t="s">
        <v>236</v>
      </c>
      <c r="C4295" t="s">
        <v>388</v>
      </c>
      <c r="D4295" s="9">
        <v>42762</v>
      </c>
      <c r="E4295" s="44" t="s">
        <v>76</v>
      </c>
      <c r="F4295" t="s">
        <v>365</v>
      </c>
      <c r="G4295" s="44"/>
      <c r="H4295" s="1">
        <v>70000</v>
      </c>
      <c r="I4295"/>
    </row>
    <row r="4296" spans="1:9" x14ac:dyDescent="0.25">
      <c r="A4296" s="33">
        <v>42736</v>
      </c>
      <c r="B4296" s="37" t="s">
        <v>236</v>
      </c>
      <c r="C4296" t="s">
        <v>172</v>
      </c>
      <c r="D4296" s="9">
        <v>42738</v>
      </c>
      <c r="E4296" s="44" t="s">
        <v>76</v>
      </c>
      <c r="F4296" t="s">
        <v>366</v>
      </c>
      <c r="G4296" s="44" t="s">
        <v>57</v>
      </c>
      <c r="H4296" s="1">
        <v>100000</v>
      </c>
      <c r="I4296"/>
    </row>
    <row r="4297" spans="1:9" x14ac:dyDescent="0.25">
      <c r="A4297" s="33">
        <v>42736</v>
      </c>
      <c r="B4297" s="37" t="s">
        <v>236</v>
      </c>
      <c r="C4297" t="s">
        <v>174</v>
      </c>
      <c r="D4297" s="9">
        <v>42738</v>
      </c>
      <c r="E4297" s="44" t="s">
        <v>76</v>
      </c>
      <c r="F4297" t="s">
        <v>367</v>
      </c>
      <c r="G4297" s="44" t="s">
        <v>57</v>
      </c>
      <c r="H4297" s="1">
        <v>107230</v>
      </c>
      <c r="I4297"/>
    </row>
    <row r="4298" spans="1:9" x14ac:dyDescent="0.25">
      <c r="A4298" s="33">
        <v>42736</v>
      </c>
      <c r="B4298" s="37" t="s">
        <v>236</v>
      </c>
      <c r="C4298" t="s">
        <v>175</v>
      </c>
      <c r="D4298" s="9">
        <v>42751</v>
      </c>
      <c r="E4298" s="44" t="s">
        <v>76</v>
      </c>
      <c r="F4298" t="s">
        <v>368</v>
      </c>
      <c r="G4298" s="44"/>
      <c r="H4298" s="1">
        <v>120000</v>
      </c>
      <c r="I4298"/>
    </row>
    <row r="4299" spans="1:9" x14ac:dyDescent="0.25">
      <c r="A4299" s="111">
        <v>42736</v>
      </c>
      <c r="B4299" s="112" t="s">
        <v>236</v>
      </c>
      <c r="C4299" s="112" t="s">
        <v>173</v>
      </c>
      <c r="D4299" s="113">
        <v>42738</v>
      </c>
      <c r="E4299" s="115" t="s">
        <v>76</v>
      </c>
      <c r="F4299" s="112" t="s">
        <v>369</v>
      </c>
      <c r="G4299" s="115" t="s">
        <v>57</v>
      </c>
      <c r="H4299" s="114">
        <v>225000</v>
      </c>
      <c r="I4299"/>
    </row>
    <row r="4300" spans="1:9" x14ac:dyDescent="0.25">
      <c r="A4300" s="33">
        <v>42767</v>
      </c>
      <c r="B4300" s="37" t="s">
        <v>236</v>
      </c>
      <c r="C4300" t="s">
        <v>176</v>
      </c>
      <c r="D4300" s="9">
        <v>42772</v>
      </c>
      <c r="E4300" s="44" t="s">
        <v>76</v>
      </c>
      <c r="F4300" t="s">
        <v>212</v>
      </c>
      <c r="G4300" s="44"/>
      <c r="H4300" s="1">
        <v>6990</v>
      </c>
      <c r="I4300"/>
    </row>
    <row r="4301" spans="1:9" x14ac:dyDescent="0.25">
      <c r="A4301" s="33">
        <v>42767</v>
      </c>
      <c r="B4301" s="37" t="s">
        <v>236</v>
      </c>
      <c r="C4301" t="s">
        <v>179</v>
      </c>
      <c r="D4301" s="9">
        <v>42767</v>
      </c>
      <c r="E4301" s="44" t="s">
        <v>389</v>
      </c>
      <c r="F4301" t="s">
        <v>390</v>
      </c>
      <c r="G4301" s="44" t="s">
        <v>57</v>
      </c>
      <c r="H4301" s="1">
        <v>9734</v>
      </c>
      <c r="I4301"/>
    </row>
    <row r="4302" spans="1:9" x14ac:dyDescent="0.25">
      <c r="A4302" s="33">
        <v>42767</v>
      </c>
      <c r="B4302" s="37" t="s">
        <v>236</v>
      </c>
      <c r="C4302" t="s">
        <v>172</v>
      </c>
      <c r="D4302" s="9">
        <v>42780</v>
      </c>
      <c r="E4302" s="44" t="s">
        <v>76</v>
      </c>
      <c r="F4302" t="s">
        <v>391</v>
      </c>
      <c r="G4302" s="44"/>
      <c r="H4302" s="1">
        <v>10000</v>
      </c>
      <c r="I4302"/>
    </row>
    <row r="4303" spans="1:9" x14ac:dyDescent="0.25">
      <c r="A4303" s="33">
        <v>42767</v>
      </c>
      <c r="B4303" s="37" t="s">
        <v>236</v>
      </c>
      <c r="C4303" t="s">
        <v>388</v>
      </c>
      <c r="D4303" s="9">
        <v>42780</v>
      </c>
      <c r="E4303" s="44" t="s">
        <v>76</v>
      </c>
      <c r="F4303" t="s">
        <v>392</v>
      </c>
      <c r="G4303" s="44"/>
      <c r="H4303" s="1">
        <v>17000</v>
      </c>
      <c r="I4303"/>
    </row>
    <row r="4304" spans="1:9" x14ac:dyDescent="0.25">
      <c r="A4304" s="33">
        <v>42767</v>
      </c>
      <c r="B4304" s="37" t="s">
        <v>236</v>
      </c>
      <c r="C4304" t="s">
        <v>172</v>
      </c>
      <c r="D4304" s="9">
        <v>42779</v>
      </c>
      <c r="E4304" s="44" t="s">
        <v>76</v>
      </c>
      <c r="F4304" t="s">
        <v>391</v>
      </c>
      <c r="G4304" s="44"/>
      <c r="H4304" s="1">
        <v>20000</v>
      </c>
      <c r="I4304"/>
    </row>
    <row r="4305" spans="1:9" x14ac:dyDescent="0.25">
      <c r="A4305" s="33">
        <v>42767</v>
      </c>
      <c r="B4305" s="37" t="s">
        <v>236</v>
      </c>
      <c r="C4305" t="s">
        <v>177</v>
      </c>
      <c r="D4305" s="9">
        <v>42772</v>
      </c>
      <c r="E4305" s="44" t="s">
        <v>76</v>
      </c>
      <c r="F4305" t="s">
        <v>269</v>
      </c>
      <c r="G4305" s="44"/>
      <c r="H4305" s="1">
        <v>20167</v>
      </c>
      <c r="I4305"/>
    </row>
    <row r="4306" spans="1:9" x14ac:dyDescent="0.25">
      <c r="A4306" s="33">
        <v>42767</v>
      </c>
      <c r="B4306" s="37" t="s">
        <v>236</v>
      </c>
      <c r="C4306" t="s">
        <v>172</v>
      </c>
      <c r="D4306" s="9">
        <v>42786</v>
      </c>
      <c r="E4306" s="44" t="s">
        <v>76</v>
      </c>
      <c r="F4306" t="s">
        <v>393</v>
      </c>
      <c r="G4306" s="44"/>
      <c r="H4306" s="1">
        <v>38500</v>
      </c>
      <c r="I4306"/>
    </row>
    <row r="4307" spans="1:9" x14ac:dyDescent="0.25">
      <c r="A4307" s="33">
        <v>42767</v>
      </c>
      <c r="B4307" s="37" t="s">
        <v>236</v>
      </c>
      <c r="C4307" t="s">
        <v>175</v>
      </c>
      <c r="D4307" s="9">
        <v>42786</v>
      </c>
      <c r="E4307" s="44" t="s">
        <v>76</v>
      </c>
      <c r="F4307" t="s">
        <v>394</v>
      </c>
      <c r="G4307" s="44"/>
      <c r="H4307" s="1">
        <v>50000</v>
      </c>
      <c r="I4307"/>
    </row>
    <row r="4308" spans="1:9" x14ac:dyDescent="0.25">
      <c r="A4308" s="33">
        <v>42767</v>
      </c>
      <c r="B4308" s="37" t="s">
        <v>236</v>
      </c>
      <c r="C4308" t="s">
        <v>177</v>
      </c>
      <c r="D4308" s="9">
        <v>42772</v>
      </c>
      <c r="E4308" s="44" t="s">
        <v>76</v>
      </c>
      <c r="F4308" t="s">
        <v>267</v>
      </c>
      <c r="G4308" s="44"/>
      <c r="H4308" s="1">
        <v>61170</v>
      </c>
      <c r="I4308"/>
    </row>
    <row r="4309" spans="1:9" x14ac:dyDescent="0.25">
      <c r="A4309" s="33">
        <v>42767</v>
      </c>
      <c r="B4309" s="37" t="s">
        <v>236</v>
      </c>
      <c r="C4309" t="s">
        <v>388</v>
      </c>
      <c r="D4309" s="9">
        <v>42767</v>
      </c>
      <c r="E4309" s="44" t="s">
        <v>76</v>
      </c>
      <c r="F4309" t="s">
        <v>395</v>
      </c>
      <c r="G4309" s="44" t="s">
        <v>57</v>
      </c>
      <c r="H4309" s="1">
        <v>70000</v>
      </c>
      <c r="I4309"/>
    </row>
    <row r="4310" spans="1:9" x14ac:dyDescent="0.25">
      <c r="A4310" s="33">
        <v>42767</v>
      </c>
      <c r="B4310" s="37" t="s">
        <v>236</v>
      </c>
      <c r="C4310" t="s">
        <v>388</v>
      </c>
      <c r="D4310" s="9">
        <v>42776</v>
      </c>
      <c r="E4310" s="44" t="s">
        <v>76</v>
      </c>
      <c r="F4310" t="s">
        <v>395</v>
      </c>
      <c r="G4310" s="44"/>
      <c r="H4310" s="1">
        <v>70000</v>
      </c>
      <c r="I4310"/>
    </row>
    <row r="4311" spans="1:9" x14ac:dyDescent="0.25">
      <c r="A4311" s="33">
        <v>42767</v>
      </c>
      <c r="B4311" s="37" t="s">
        <v>236</v>
      </c>
      <c r="C4311" t="s">
        <v>388</v>
      </c>
      <c r="D4311" s="9">
        <v>42790</v>
      </c>
      <c r="E4311" s="44" t="s">
        <v>76</v>
      </c>
      <c r="F4311" t="s">
        <v>395</v>
      </c>
      <c r="G4311" s="44"/>
      <c r="H4311" s="1">
        <v>70000</v>
      </c>
      <c r="I4311"/>
    </row>
    <row r="4312" spans="1:9" x14ac:dyDescent="0.25">
      <c r="A4312" s="33">
        <v>42767</v>
      </c>
      <c r="B4312" s="37" t="s">
        <v>236</v>
      </c>
      <c r="C4312" t="s">
        <v>172</v>
      </c>
      <c r="D4312" s="9">
        <v>42767</v>
      </c>
      <c r="E4312" s="44" t="s">
        <v>76</v>
      </c>
      <c r="F4312" t="s">
        <v>396</v>
      </c>
      <c r="G4312" s="44" t="s">
        <v>57</v>
      </c>
      <c r="H4312" s="1">
        <v>100000</v>
      </c>
      <c r="I4312"/>
    </row>
    <row r="4313" spans="1:9" x14ac:dyDescent="0.25">
      <c r="A4313" s="33">
        <v>42767</v>
      </c>
      <c r="B4313" s="37" t="s">
        <v>236</v>
      </c>
      <c r="C4313" t="s">
        <v>388</v>
      </c>
      <c r="D4313" s="9">
        <v>42783</v>
      </c>
      <c r="E4313" s="44" t="s">
        <v>76</v>
      </c>
      <c r="F4313" t="s">
        <v>397</v>
      </c>
      <c r="G4313" s="44"/>
      <c r="H4313" s="1">
        <v>105000</v>
      </c>
      <c r="I4313"/>
    </row>
    <row r="4314" spans="1:9" x14ac:dyDescent="0.25">
      <c r="A4314" s="33">
        <v>42767</v>
      </c>
      <c r="B4314" s="37" t="s">
        <v>236</v>
      </c>
      <c r="C4314" t="s">
        <v>174</v>
      </c>
      <c r="D4314" s="9">
        <v>42772</v>
      </c>
      <c r="E4314" s="44" t="s">
        <v>76</v>
      </c>
      <c r="F4314" t="s">
        <v>398</v>
      </c>
      <c r="G4314" s="44"/>
      <c r="H4314" s="1">
        <v>109839</v>
      </c>
      <c r="I4314"/>
    </row>
    <row r="4315" spans="1:9" x14ac:dyDescent="0.25">
      <c r="A4315" s="33">
        <v>42767</v>
      </c>
      <c r="B4315" s="37" t="s">
        <v>236</v>
      </c>
      <c r="C4315" t="s">
        <v>175</v>
      </c>
      <c r="D4315" s="9">
        <v>42781</v>
      </c>
      <c r="E4315" s="44" t="s">
        <v>76</v>
      </c>
      <c r="F4315" t="s">
        <v>399</v>
      </c>
      <c r="G4315" s="44"/>
      <c r="H4315" s="1">
        <v>120000</v>
      </c>
      <c r="I4315"/>
    </row>
    <row r="4316" spans="1:9" x14ac:dyDescent="0.25">
      <c r="A4316" s="33">
        <v>42767</v>
      </c>
      <c r="B4316" s="37" t="s">
        <v>236</v>
      </c>
      <c r="C4316" t="s">
        <v>172</v>
      </c>
      <c r="D4316" s="9">
        <v>42767</v>
      </c>
      <c r="E4316" s="44" t="s">
        <v>76</v>
      </c>
      <c r="F4316" t="s">
        <v>400</v>
      </c>
      <c r="G4316" s="44" t="s">
        <v>57</v>
      </c>
      <c r="H4316" s="1">
        <v>130932</v>
      </c>
      <c r="I4316"/>
    </row>
    <row r="4317" spans="1:9" x14ac:dyDescent="0.25">
      <c r="A4317" s="33">
        <v>42767</v>
      </c>
      <c r="B4317" s="37" t="s">
        <v>236</v>
      </c>
      <c r="C4317" t="s">
        <v>172</v>
      </c>
      <c r="D4317" s="9">
        <v>42776</v>
      </c>
      <c r="E4317" s="44" t="s">
        <v>76</v>
      </c>
      <c r="F4317" t="s">
        <v>401</v>
      </c>
      <c r="G4317" s="44"/>
      <c r="H4317" s="1">
        <v>250000</v>
      </c>
      <c r="I4317"/>
    </row>
    <row r="4318" spans="1:9" x14ac:dyDescent="0.25">
      <c r="A4318" s="33">
        <v>42767</v>
      </c>
      <c r="B4318" s="37" t="s">
        <v>236</v>
      </c>
      <c r="C4318" t="s">
        <v>175</v>
      </c>
      <c r="D4318" s="9">
        <v>42767</v>
      </c>
      <c r="E4318" s="44" t="s">
        <v>76</v>
      </c>
      <c r="F4318" t="s">
        <v>402</v>
      </c>
      <c r="G4318" s="44" t="s">
        <v>57</v>
      </c>
      <c r="H4318" s="1">
        <v>257112</v>
      </c>
      <c r="I4318"/>
    </row>
    <row r="4319" spans="1:9" x14ac:dyDescent="0.25">
      <c r="A4319" s="33">
        <v>42767</v>
      </c>
      <c r="B4319" s="37" t="s">
        <v>236</v>
      </c>
      <c r="C4319" t="s">
        <v>173</v>
      </c>
      <c r="D4319" s="9">
        <v>42767</v>
      </c>
      <c r="E4319" s="44" t="s">
        <v>76</v>
      </c>
      <c r="F4319" t="s">
        <v>403</v>
      </c>
      <c r="G4319" s="44" t="s">
        <v>57</v>
      </c>
      <c r="H4319" s="1">
        <v>700000</v>
      </c>
      <c r="I4319"/>
    </row>
    <row r="4320" spans="1:9" x14ac:dyDescent="0.25">
      <c r="A4320" s="33">
        <v>42795</v>
      </c>
      <c r="B4320" s="37" t="s">
        <v>236</v>
      </c>
      <c r="C4320" t="s">
        <v>172</v>
      </c>
      <c r="D4320" s="9">
        <v>42821</v>
      </c>
      <c r="E4320" s="44" t="s">
        <v>76</v>
      </c>
      <c r="F4320" t="s">
        <v>433</v>
      </c>
      <c r="G4320" s="252"/>
      <c r="H4320" s="92">
        <v>5600</v>
      </c>
      <c r="I4320"/>
    </row>
    <row r="4321" spans="1:9" x14ac:dyDescent="0.25">
      <c r="A4321" s="33">
        <v>42795</v>
      </c>
      <c r="B4321" s="37" t="s">
        <v>236</v>
      </c>
      <c r="C4321" t="s">
        <v>176</v>
      </c>
      <c r="D4321" s="9">
        <v>42800</v>
      </c>
      <c r="E4321" s="44" t="s">
        <v>76</v>
      </c>
      <c r="F4321" t="s">
        <v>266</v>
      </c>
      <c r="G4321" s="252"/>
      <c r="H4321" s="92">
        <v>6990</v>
      </c>
      <c r="I4321"/>
    </row>
    <row r="4322" spans="1:9" x14ac:dyDescent="0.25">
      <c r="A4322" s="33">
        <v>42795</v>
      </c>
      <c r="B4322" s="37" t="s">
        <v>236</v>
      </c>
      <c r="C4322" t="s">
        <v>179</v>
      </c>
      <c r="D4322" s="9">
        <v>42797</v>
      </c>
      <c r="E4322" s="44" t="s">
        <v>389</v>
      </c>
      <c r="F4322" t="s">
        <v>434</v>
      </c>
      <c r="G4322" s="252" t="s">
        <v>57</v>
      </c>
      <c r="H4322" s="92">
        <v>9776</v>
      </c>
      <c r="I4322"/>
    </row>
    <row r="4323" spans="1:9" x14ac:dyDescent="0.25">
      <c r="A4323" s="33">
        <v>42795</v>
      </c>
      <c r="B4323" s="37" t="s">
        <v>236</v>
      </c>
      <c r="C4323" t="s">
        <v>388</v>
      </c>
      <c r="D4323" s="9">
        <v>42825</v>
      </c>
      <c r="E4323" s="44" t="s">
        <v>76</v>
      </c>
      <c r="F4323" t="s">
        <v>435</v>
      </c>
      <c r="G4323" s="252"/>
      <c r="H4323" s="92">
        <v>12000</v>
      </c>
      <c r="I4323"/>
    </row>
    <row r="4324" spans="1:9" x14ac:dyDescent="0.25">
      <c r="A4324" s="33">
        <v>42795</v>
      </c>
      <c r="B4324" s="37" t="s">
        <v>236</v>
      </c>
      <c r="C4324" t="s">
        <v>323</v>
      </c>
      <c r="D4324" s="9">
        <v>42800</v>
      </c>
      <c r="E4324" s="44" t="s">
        <v>76</v>
      </c>
      <c r="F4324" t="s">
        <v>436</v>
      </c>
      <c r="G4324" s="252"/>
      <c r="H4324" s="92">
        <v>18218</v>
      </c>
      <c r="I4324"/>
    </row>
    <row r="4325" spans="1:9" x14ac:dyDescent="0.25">
      <c r="A4325" s="33">
        <v>42795</v>
      </c>
      <c r="B4325" s="37" t="s">
        <v>236</v>
      </c>
      <c r="C4325" t="s">
        <v>388</v>
      </c>
      <c r="D4325" s="9">
        <v>42811</v>
      </c>
      <c r="E4325" s="44" t="s">
        <v>76</v>
      </c>
      <c r="F4325" t="s">
        <v>437</v>
      </c>
      <c r="G4325" s="252"/>
      <c r="H4325" s="92">
        <v>35000</v>
      </c>
      <c r="I4325"/>
    </row>
    <row r="4326" spans="1:9" x14ac:dyDescent="0.25">
      <c r="A4326" s="33">
        <v>42795</v>
      </c>
      <c r="B4326" s="37" t="s">
        <v>236</v>
      </c>
      <c r="C4326" t="s">
        <v>172</v>
      </c>
      <c r="D4326" s="9">
        <v>42817</v>
      </c>
      <c r="E4326" s="44" t="s">
        <v>76</v>
      </c>
      <c r="F4326" t="s">
        <v>438</v>
      </c>
      <c r="G4326" s="252"/>
      <c r="H4326" s="92">
        <v>50000</v>
      </c>
      <c r="I4326"/>
    </row>
    <row r="4327" spans="1:9" x14ac:dyDescent="0.25">
      <c r="A4327" s="33">
        <v>42795</v>
      </c>
      <c r="B4327" s="37" t="s">
        <v>236</v>
      </c>
      <c r="C4327" t="s">
        <v>172</v>
      </c>
      <c r="D4327" s="9">
        <v>42825</v>
      </c>
      <c r="E4327" s="44" t="s">
        <v>76</v>
      </c>
      <c r="F4327" t="s">
        <v>439</v>
      </c>
      <c r="G4327" s="252"/>
      <c r="H4327" s="92">
        <v>60000</v>
      </c>
      <c r="I4327"/>
    </row>
    <row r="4328" spans="1:9" x14ac:dyDescent="0.25">
      <c r="A4328" s="33">
        <v>42795</v>
      </c>
      <c r="B4328" s="37" t="s">
        <v>236</v>
      </c>
      <c r="C4328" t="s">
        <v>388</v>
      </c>
      <c r="D4328" s="9">
        <v>42797</v>
      </c>
      <c r="E4328" s="44" t="s">
        <v>76</v>
      </c>
      <c r="F4328" t="s">
        <v>440</v>
      </c>
      <c r="G4328" s="252" t="s">
        <v>57</v>
      </c>
      <c r="H4328" s="92">
        <v>70000</v>
      </c>
      <c r="I4328"/>
    </row>
    <row r="4329" spans="1:9" x14ac:dyDescent="0.25">
      <c r="A4329" s="33">
        <v>42795</v>
      </c>
      <c r="B4329" s="37" t="s">
        <v>236</v>
      </c>
      <c r="C4329" t="s">
        <v>388</v>
      </c>
      <c r="D4329" s="9">
        <v>42818</v>
      </c>
      <c r="E4329" s="44" t="s">
        <v>76</v>
      </c>
      <c r="F4329" t="s">
        <v>441</v>
      </c>
      <c r="G4329" s="252"/>
      <c r="H4329" s="92">
        <v>70000</v>
      </c>
      <c r="I4329"/>
    </row>
    <row r="4330" spans="1:9" x14ac:dyDescent="0.25">
      <c r="A4330" s="33">
        <v>42795</v>
      </c>
      <c r="B4330" s="37" t="s">
        <v>236</v>
      </c>
      <c r="C4330" t="s">
        <v>388</v>
      </c>
      <c r="D4330" s="9">
        <v>42825</v>
      </c>
      <c r="E4330" s="44" t="s">
        <v>76</v>
      </c>
      <c r="F4330" t="s">
        <v>440</v>
      </c>
      <c r="G4330" s="252"/>
      <c r="H4330" s="92">
        <v>70000</v>
      </c>
      <c r="I4330"/>
    </row>
    <row r="4331" spans="1:9" x14ac:dyDescent="0.25">
      <c r="A4331" s="33">
        <v>42795</v>
      </c>
      <c r="B4331" s="37" t="s">
        <v>236</v>
      </c>
      <c r="C4331" t="s">
        <v>323</v>
      </c>
      <c r="D4331" s="9">
        <v>42800</v>
      </c>
      <c r="E4331" s="44" t="s">
        <v>76</v>
      </c>
      <c r="F4331" t="s">
        <v>442</v>
      </c>
      <c r="G4331" s="252"/>
      <c r="H4331" s="92">
        <v>83999</v>
      </c>
      <c r="I4331"/>
    </row>
    <row r="4332" spans="1:9" x14ac:dyDescent="0.25">
      <c r="A4332" s="33">
        <v>42795</v>
      </c>
      <c r="B4332" s="37" t="s">
        <v>236</v>
      </c>
      <c r="C4332" t="s">
        <v>172</v>
      </c>
      <c r="D4332" s="9">
        <v>42800</v>
      </c>
      <c r="E4332" s="44" t="s">
        <v>76</v>
      </c>
      <c r="F4332" t="s">
        <v>443</v>
      </c>
      <c r="G4332" s="252"/>
      <c r="H4332" s="92">
        <v>100000</v>
      </c>
      <c r="I4332"/>
    </row>
    <row r="4333" spans="1:9" x14ac:dyDescent="0.25">
      <c r="A4333" s="33">
        <v>42795</v>
      </c>
      <c r="B4333" s="37" t="s">
        <v>236</v>
      </c>
      <c r="C4333" t="s">
        <v>174</v>
      </c>
      <c r="D4333" s="9">
        <v>42800</v>
      </c>
      <c r="E4333" s="44" t="s">
        <v>76</v>
      </c>
      <c r="F4333" t="s">
        <v>367</v>
      </c>
      <c r="G4333" s="252"/>
      <c r="H4333" s="92">
        <v>112747</v>
      </c>
      <c r="I4333"/>
    </row>
    <row r="4334" spans="1:9" x14ac:dyDescent="0.25">
      <c r="A4334" s="33">
        <v>42795</v>
      </c>
      <c r="B4334" s="37" t="s">
        <v>236</v>
      </c>
      <c r="C4334" t="s">
        <v>175</v>
      </c>
      <c r="D4334" s="9">
        <v>42809</v>
      </c>
      <c r="E4334" s="44" t="s">
        <v>76</v>
      </c>
      <c r="F4334" t="s">
        <v>444</v>
      </c>
      <c r="G4334" s="252"/>
      <c r="H4334" s="92">
        <v>120000</v>
      </c>
      <c r="I4334"/>
    </row>
    <row r="4335" spans="1:9" x14ac:dyDescent="0.25">
      <c r="A4335" s="33">
        <v>42795</v>
      </c>
      <c r="B4335" s="37" t="s">
        <v>236</v>
      </c>
      <c r="C4335" t="s">
        <v>172</v>
      </c>
      <c r="D4335" s="9">
        <v>42811</v>
      </c>
      <c r="E4335" s="44" t="s">
        <v>76</v>
      </c>
      <c r="F4335" t="s">
        <v>445</v>
      </c>
      <c r="G4335" s="252"/>
      <c r="H4335" s="92">
        <v>140000</v>
      </c>
      <c r="I4335"/>
    </row>
    <row r="4336" spans="1:9" x14ac:dyDescent="0.25">
      <c r="A4336" s="33">
        <v>42795</v>
      </c>
      <c r="B4336" s="37" t="s">
        <v>236</v>
      </c>
      <c r="C4336" t="s">
        <v>173</v>
      </c>
      <c r="D4336" s="9">
        <v>42800</v>
      </c>
      <c r="E4336" s="44" t="s">
        <v>76</v>
      </c>
      <c r="F4336" t="s">
        <v>446</v>
      </c>
      <c r="G4336" s="252" t="s">
        <v>57</v>
      </c>
      <c r="H4336" s="92">
        <v>250000</v>
      </c>
      <c r="I4336"/>
    </row>
    <row r="4337" spans="1:9" x14ac:dyDescent="0.25">
      <c r="A4337" s="33">
        <v>42795</v>
      </c>
      <c r="B4337" s="37" t="s">
        <v>236</v>
      </c>
      <c r="C4337" t="s">
        <v>175</v>
      </c>
      <c r="D4337" s="9">
        <v>42795</v>
      </c>
      <c r="E4337" s="44" t="s">
        <v>76</v>
      </c>
      <c r="F4337" t="s">
        <v>447</v>
      </c>
      <c r="G4337" s="252" t="s">
        <v>57</v>
      </c>
      <c r="H4337" s="92">
        <v>267097</v>
      </c>
      <c r="I4337"/>
    </row>
    <row r="4338" spans="1:9" x14ac:dyDescent="0.25">
      <c r="A4338" s="33">
        <v>42795</v>
      </c>
      <c r="B4338" s="37" t="s">
        <v>236</v>
      </c>
      <c r="C4338" t="s">
        <v>172</v>
      </c>
      <c r="D4338" s="9">
        <v>42817</v>
      </c>
      <c r="E4338" s="44" t="s">
        <v>76</v>
      </c>
      <c r="F4338" t="s">
        <v>448</v>
      </c>
      <c r="G4338" s="252"/>
      <c r="H4338" s="92">
        <v>320000</v>
      </c>
      <c r="I4338"/>
    </row>
    <row r="4339" spans="1:9" x14ac:dyDescent="0.25">
      <c r="A4339" s="33">
        <v>42795</v>
      </c>
      <c r="B4339" s="37" t="s">
        <v>236</v>
      </c>
      <c r="C4339" t="s">
        <v>172</v>
      </c>
      <c r="D4339" s="9">
        <v>42817</v>
      </c>
      <c r="E4339" s="44" t="s">
        <v>76</v>
      </c>
      <c r="F4339" t="s">
        <v>445</v>
      </c>
      <c r="G4339" s="252"/>
      <c r="H4339" s="92">
        <v>380000</v>
      </c>
      <c r="I4339"/>
    </row>
    <row r="4340" spans="1:9" x14ac:dyDescent="0.25">
      <c r="A4340" s="33">
        <v>42795</v>
      </c>
      <c r="B4340" s="37" t="s">
        <v>236</v>
      </c>
      <c r="C4340" t="s">
        <v>173</v>
      </c>
      <c r="D4340" s="9">
        <v>42800</v>
      </c>
      <c r="E4340" s="44" t="s">
        <v>76</v>
      </c>
      <c r="F4340" t="s">
        <v>449</v>
      </c>
      <c r="G4340" s="252"/>
      <c r="H4340" s="92">
        <v>450000</v>
      </c>
      <c r="I4340"/>
    </row>
    <row r="4341" spans="1:9" x14ac:dyDescent="0.25">
      <c r="A4341" s="69">
        <v>42795</v>
      </c>
      <c r="B4341" s="37" t="s">
        <v>236</v>
      </c>
      <c r="C4341" s="33" t="s">
        <v>1635</v>
      </c>
      <c r="D4341" s="65">
        <v>42811</v>
      </c>
      <c r="E4341" s="61" t="s">
        <v>76</v>
      </c>
      <c r="F4341" s="37" t="s">
        <v>450</v>
      </c>
      <c r="G4341" s="253"/>
      <c r="H4341" s="94">
        <v>11000000</v>
      </c>
      <c r="I4341"/>
    </row>
    <row r="4342" spans="1:9" x14ac:dyDescent="0.25">
      <c r="A4342" s="33">
        <v>42826</v>
      </c>
      <c r="B4342" s="37" t="s">
        <v>236</v>
      </c>
      <c r="C4342" t="s">
        <v>172</v>
      </c>
      <c r="D4342" s="9">
        <v>42835</v>
      </c>
      <c r="E4342" s="44" t="s">
        <v>76</v>
      </c>
      <c r="F4342" t="s">
        <v>472</v>
      </c>
      <c r="G4342" s="252"/>
      <c r="H4342" s="92">
        <v>5250</v>
      </c>
      <c r="I4342"/>
    </row>
    <row r="4343" spans="1:9" x14ac:dyDescent="0.25">
      <c r="A4343" s="33">
        <v>42826</v>
      </c>
      <c r="B4343" s="37" t="s">
        <v>236</v>
      </c>
      <c r="C4343" t="s">
        <v>176</v>
      </c>
      <c r="D4343" s="9">
        <v>42828</v>
      </c>
      <c r="E4343" s="44" t="s">
        <v>76</v>
      </c>
      <c r="F4343" t="s">
        <v>212</v>
      </c>
      <c r="G4343" s="252" t="s">
        <v>57</v>
      </c>
      <c r="H4343" s="92">
        <v>6990</v>
      </c>
      <c r="I4343"/>
    </row>
    <row r="4344" spans="1:9" x14ac:dyDescent="0.25">
      <c r="A4344" s="33">
        <v>42826</v>
      </c>
      <c r="B4344" s="37" t="s">
        <v>236</v>
      </c>
      <c r="C4344" t="s">
        <v>179</v>
      </c>
      <c r="D4344" s="9">
        <v>42830</v>
      </c>
      <c r="E4344" s="44" t="s">
        <v>76</v>
      </c>
      <c r="F4344" t="s">
        <v>473</v>
      </c>
      <c r="G4344" s="252" t="s">
        <v>57</v>
      </c>
      <c r="H4344" s="92">
        <v>9798</v>
      </c>
      <c r="I4344"/>
    </row>
    <row r="4345" spans="1:9" x14ac:dyDescent="0.25">
      <c r="A4345" s="33">
        <v>42826</v>
      </c>
      <c r="B4345" s="37" t="s">
        <v>236</v>
      </c>
      <c r="C4345" t="s">
        <v>172</v>
      </c>
      <c r="D4345" s="9">
        <v>42830</v>
      </c>
      <c r="E4345" s="44" t="s">
        <v>239</v>
      </c>
      <c r="F4345" t="s">
        <v>474</v>
      </c>
      <c r="G4345" s="252" t="s">
        <v>57</v>
      </c>
      <c r="H4345" s="92">
        <v>12500</v>
      </c>
      <c r="I4345"/>
    </row>
    <row r="4346" spans="1:9" x14ac:dyDescent="0.25">
      <c r="A4346" s="33">
        <v>42826</v>
      </c>
      <c r="B4346" s="37" t="s">
        <v>236</v>
      </c>
      <c r="C4346" t="s">
        <v>172</v>
      </c>
      <c r="D4346" s="9">
        <v>42849</v>
      </c>
      <c r="E4346" s="44" t="s">
        <v>76</v>
      </c>
      <c r="F4346" t="s">
        <v>475</v>
      </c>
      <c r="G4346" s="252"/>
      <c r="H4346" s="92">
        <v>15000</v>
      </c>
      <c r="I4346"/>
    </row>
    <row r="4347" spans="1:9" x14ac:dyDescent="0.25">
      <c r="A4347" s="33">
        <v>42826</v>
      </c>
      <c r="B4347" s="37" t="s">
        <v>236</v>
      </c>
      <c r="C4347" t="s">
        <v>323</v>
      </c>
      <c r="D4347" s="9">
        <v>42828</v>
      </c>
      <c r="E4347" s="44" t="s">
        <v>76</v>
      </c>
      <c r="F4347" t="s">
        <v>476</v>
      </c>
      <c r="G4347" s="252" t="s">
        <v>57</v>
      </c>
      <c r="H4347" s="92">
        <v>19658</v>
      </c>
      <c r="I4347"/>
    </row>
    <row r="4348" spans="1:9" x14ac:dyDescent="0.25">
      <c r="A4348" s="33">
        <v>42826</v>
      </c>
      <c r="B4348" s="37" t="s">
        <v>236</v>
      </c>
      <c r="C4348" t="s">
        <v>172</v>
      </c>
      <c r="D4348" s="9">
        <v>42835</v>
      </c>
      <c r="E4348" s="44" t="s">
        <v>76</v>
      </c>
      <c r="F4348" t="s">
        <v>472</v>
      </c>
      <c r="G4348" s="252" t="s">
        <v>57</v>
      </c>
      <c r="H4348" s="92">
        <v>22450</v>
      </c>
      <c r="I4348"/>
    </row>
    <row r="4349" spans="1:9" x14ac:dyDescent="0.25">
      <c r="A4349" s="33">
        <v>42826</v>
      </c>
      <c r="B4349" s="37" t="s">
        <v>236</v>
      </c>
      <c r="C4349" t="s">
        <v>388</v>
      </c>
      <c r="D4349" s="9">
        <v>42832</v>
      </c>
      <c r="E4349" s="44" t="s">
        <v>76</v>
      </c>
      <c r="F4349" t="s">
        <v>477</v>
      </c>
      <c r="G4349" s="252" t="s">
        <v>57</v>
      </c>
      <c r="H4349" s="92">
        <v>35000</v>
      </c>
      <c r="I4349"/>
    </row>
    <row r="4350" spans="1:9" x14ac:dyDescent="0.25">
      <c r="A4350" s="33">
        <v>42826</v>
      </c>
      <c r="B4350" s="37" t="s">
        <v>236</v>
      </c>
      <c r="C4350" t="s">
        <v>388</v>
      </c>
      <c r="D4350" s="9">
        <v>42852</v>
      </c>
      <c r="E4350" s="44" t="s">
        <v>76</v>
      </c>
      <c r="F4350" t="s">
        <v>477</v>
      </c>
      <c r="G4350" s="252"/>
      <c r="H4350" s="92">
        <v>35000</v>
      </c>
      <c r="I4350"/>
    </row>
    <row r="4351" spans="1:9" x14ac:dyDescent="0.25">
      <c r="A4351" s="33">
        <v>42826</v>
      </c>
      <c r="B4351" s="37" t="s">
        <v>236</v>
      </c>
      <c r="C4351" t="s">
        <v>388</v>
      </c>
      <c r="D4351" s="9">
        <v>42846</v>
      </c>
      <c r="E4351" s="44" t="s">
        <v>76</v>
      </c>
      <c r="F4351" t="s">
        <v>478</v>
      </c>
      <c r="G4351" s="252"/>
      <c r="H4351" s="92">
        <v>70000</v>
      </c>
      <c r="I4351"/>
    </row>
    <row r="4352" spans="1:9" x14ac:dyDescent="0.25">
      <c r="A4352" s="33">
        <v>42826</v>
      </c>
      <c r="B4352" s="37" t="s">
        <v>236</v>
      </c>
      <c r="C4352" t="s">
        <v>323</v>
      </c>
      <c r="D4352" s="9">
        <v>42828</v>
      </c>
      <c r="E4352" s="44" t="s">
        <v>76</v>
      </c>
      <c r="F4352" t="s">
        <v>436</v>
      </c>
      <c r="G4352" s="252" t="s">
        <v>57</v>
      </c>
      <c r="H4352" s="92">
        <v>72499</v>
      </c>
      <c r="I4352"/>
    </row>
    <row r="4353" spans="1:9" x14ac:dyDescent="0.25">
      <c r="A4353" s="33">
        <v>42826</v>
      </c>
      <c r="B4353" s="37" t="s">
        <v>236</v>
      </c>
      <c r="C4353" t="s">
        <v>172</v>
      </c>
      <c r="D4353" s="9">
        <v>42835</v>
      </c>
      <c r="E4353" s="44" t="s">
        <v>76</v>
      </c>
      <c r="F4353" t="s">
        <v>479</v>
      </c>
      <c r="G4353" s="252"/>
      <c r="H4353" s="92">
        <v>81310</v>
      </c>
      <c r="I4353"/>
    </row>
    <row r="4354" spans="1:9" x14ac:dyDescent="0.25">
      <c r="A4354" s="33">
        <v>42826</v>
      </c>
      <c r="B4354" s="37" t="s">
        <v>236</v>
      </c>
      <c r="C4354" t="s">
        <v>492</v>
      </c>
      <c r="D4354" s="9">
        <v>42828</v>
      </c>
      <c r="E4354" s="44" t="s">
        <v>76</v>
      </c>
      <c r="F4354" t="s">
        <v>118</v>
      </c>
      <c r="G4354" s="252" t="s">
        <v>57</v>
      </c>
      <c r="H4354" s="92">
        <v>89446</v>
      </c>
      <c r="I4354"/>
    </row>
    <row r="4355" spans="1:9" x14ac:dyDescent="0.25">
      <c r="A4355" s="33">
        <v>42826</v>
      </c>
      <c r="B4355" s="37" t="s">
        <v>236</v>
      </c>
      <c r="C4355" t="s">
        <v>172</v>
      </c>
      <c r="D4355" s="9">
        <v>42828</v>
      </c>
      <c r="E4355" s="44" t="s">
        <v>76</v>
      </c>
      <c r="F4355" t="s">
        <v>480</v>
      </c>
      <c r="G4355" s="252" t="s">
        <v>57</v>
      </c>
      <c r="H4355" s="92">
        <v>100000</v>
      </c>
      <c r="I4355"/>
    </row>
    <row r="4356" spans="1:9" x14ac:dyDescent="0.25">
      <c r="A4356" s="33">
        <v>42826</v>
      </c>
      <c r="B4356" s="37" t="s">
        <v>236</v>
      </c>
      <c r="C4356" t="s">
        <v>388</v>
      </c>
      <c r="D4356" s="9">
        <v>42838</v>
      </c>
      <c r="E4356" s="44" t="s">
        <v>76</v>
      </c>
      <c r="F4356" t="s">
        <v>481</v>
      </c>
      <c r="G4356" s="252"/>
      <c r="H4356" s="92">
        <v>105000</v>
      </c>
      <c r="I4356"/>
    </row>
    <row r="4357" spans="1:9" x14ac:dyDescent="0.25">
      <c r="A4357" s="33">
        <v>42826</v>
      </c>
      <c r="B4357" s="37" t="s">
        <v>236</v>
      </c>
      <c r="C4357" t="s">
        <v>172</v>
      </c>
      <c r="D4357" s="9">
        <v>42842</v>
      </c>
      <c r="E4357" s="44" t="s">
        <v>76</v>
      </c>
      <c r="F4357" t="s">
        <v>472</v>
      </c>
      <c r="G4357" s="252"/>
      <c r="H4357" s="92">
        <v>105470</v>
      </c>
      <c r="I4357"/>
    </row>
    <row r="4358" spans="1:9" x14ac:dyDescent="0.25">
      <c r="A4358" s="33">
        <v>42826</v>
      </c>
      <c r="B4358" s="37" t="s">
        <v>236</v>
      </c>
      <c r="C4358" t="s">
        <v>175</v>
      </c>
      <c r="D4358" s="9">
        <v>42838</v>
      </c>
      <c r="E4358" s="44" t="s">
        <v>76</v>
      </c>
      <c r="F4358" t="s">
        <v>482</v>
      </c>
      <c r="G4358" s="252"/>
      <c r="H4358" s="92">
        <v>120000</v>
      </c>
      <c r="I4358"/>
    </row>
    <row r="4359" spans="1:9" x14ac:dyDescent="0.25">
      <c r="A4359" s="33">
        <v>42826</v>
      </c>
      <c r="B4359" s="37" t="s">
        <v>236</v>
      </c>
      <c r="C4359" t="s">
        <v>175</v>
      </c>
      <c r="D4359" s="9">
        <v>42826</v>
      </c>
      <c r="E4359" s="44" t="s">
        <v>76</v>
      </c>
      <c r="F4359" t="s">
        <v>483</v>
      </c>
      <c r="G4359" s="252"/>
      <c r="H4359" s="92">
        <v>187097</v>
      </c>
      <c r="I4359"/>
    </row>
    <row r="4360" spans="1:9" x14ac:dyDescent="0.25">
      <c r="A4360" s="33">
        <v>42826</v>
      </c>
      <c r="B4360" s="37" t="s">
        <v>236</v>
      </c>
      <c r="C4360" t="s">
        <v>173</v>
      </c>
      <c r="D4360" s="9">
        <v>42828</v>
      </c>
      <c r="E4360" s="44" t="s">
        <v>76</v>
      </c>
      <c r="F4360" t="s">
        <v>484</v>
      </c>
      <c r="G4360" s="252" t="s">
        <v>57</v>
      </c>
      <c r="H4360" s="92">
        <v>250000</v>
      </c>
      <c r="I4360"/>
    </row>
    <row r="4361" spans="1:9" x14ac:dyDescent="0.25">
      <c r="A4361" s="33">
        <v>42826</v>
      </c>
      <c r="B4361" s="37" t="s">
        <v>236</v>
      </c>
      <c r="C4361" t="s">
        <v>172</v>
      </c>
      <c r="D4361" s="9">
        <v>42829</v>
      </c>
      <c r="E4361" s="44" t="s">
        <v>76</v>
      </c>
      <c r="F4361" t="s">
        <v>485</v>
      </c>
      <c r="G4361" s="252" t="s">
        <v>57</v>
      </c>
      <c r="H4361" s="92">
        <v>270000</v>
      </c>
      <c r="I4361"/>
    </row>
    <row r="4362" spans="1:9" x14ac:dyDescent="0.25">
      <c r="A4362" s="111">
        <v>42826</v>
      </c>
      <c r="B4362" s="112" t="s">
        <v>236</v>
      </c>
      <c r="C4362" s="112" t="s">
        <v>172</v>
      </c>
      <c r="D4362" s="113">
        <v>42849</v>
      </c>
      <c r="E4362" s="115" t="s">
        <v>76</v>
      </c>
      <c r="F4362" s="112" t="s">
        <v>486</v>
      </c>
      <c r="G4362" s="254"/>
      <c r="H4362" s="117">
        <v>340000</v>
      </c>
      <c r="I4362" s="114"/>
    </row>
    <row r="4363" spans="1:9" x14ac:dyDescent="0.25">
      <c r="A4363" s="33">
        <v>42856</v>
      </c>
      <c r="B4363" s="37" t="s">
        <v>236</v>
      </c>
      <c r="C4363" t="s">
        <v>175</v>
      </c>
      <c r="D4363" s="9">
        <v>42857</v>
      </c>
      <c r="E4363" s="44" t="s">
        <v>76</v>
      </c>
      <c r="F4363" t="s">
        <v>512</v>
      </c>
      <c r="G4363" s="44" t="s">
        <v>57</v>
      </c>
      <c r="H4363" s="92">
        <v>187097</v>
      </c>
      <c r="I4363"/>
    </row>
    <row r="4364" spans="1:9" x14ac:dyDescent="0.25">
      <c r="A4364" s="33">
        <v>42856</v>
      </c>
      <c r="B4364" s="37" t="s">
        <v>236</v>
      </c>
      <c r="C4364" t="s">
        <v>177</v>
      </c>
      <c r="D4364" s="9">
        <v>42857</v>
      </c>
      <c r="E4364" s="44" t="s">
        <v>76</v>
      </c>
      <c r="F4364" t="s">
        <v>476</v>
      </c>
      <c r="G4364" s="44" t="s">
        <v>57</v>
      </c>
      <c r="H4364" s="92">
        <v>17821</v>
      </c>
      <c r="I4364"/>
    </row>
    <row r="4365" spans="1:9" x14ac:dyDescent="0.25">
      <c r="A4365" s="33">
        <v>42856</v>
      </c>
      <c r="B4365" s="37" t="s">
        <v>236</v>
      </c>
      <c r="C4365" t="s">
        <v>177</v>
      </c>
      <c r="D4365" s="9">
        <v>42857</v>
      </c>
      <c r="E4365" s="44" t="s">
        <v>76</v>
      </c>
      <c r="F4365" t="s">
        <v>436</v>
      </c>
      <c r="G4365" s="44" t="s">
        <v>57</v>
      </c>
      <c r="H4365" s="92">
        <v>90499</v>
      </c>
      <c r="I4365"/>
    </row>
    <row r="4366" spans="1:9" x14ac:dyDescent="0.25">
      <c r="A4366" s="33">
        <v>42856</v>
      </c>
      <c r="B4366" s="37" t="s">
        <v>236</v>
      </c>
      <c r="C4366" t="s">
        <v>176</v>
      </c>
      <c r="D4366" s="9">
        <v>42857</v>
      </c>
      <c r="E4366" s="44" t="s">
        <v>76</v>
      </c>
      <c r="F4366" t="s">
        <v>513</v>
      </c>
      <c r="G4366" s="44" t="s">
        <v>57</v>
      </c>
      <c r="H4366" s="92">
        <v>6990</v>
      </c>
      <c r="I4366"/>
    </row>
    <row r="4367" spans="1:9" x14ac:dyDescent="0.25">
      <c r="A4367" s="33">
        <v>42856</v>
      </c>
      <c r="B4367" s="37" t="s">
        <v>236</v>
      </c>
      <c r="C4367" t="s">
        <v>432</v>
      </c>
      <c r="D4367" s="9">
        <v>42857</v>
      </c>
      <c r="E4367" s="44" t="s">
        <v>76</v>
      </c>
      <c r="F4367" t="s">
        <v>514</v>
      </c>
      <c r="G4367" s="44" t="s">
        <v>57</v>
      </c>
      <c r="H4367" s="92">
        <v>100000</v>
      </c>
      <c r="I4367"/>
    </row>
    <row r="4368" spans="1:9" x14ac:dyDescent="0.25">
      <c r="A4368" s="33">
        <v>42856</v>
      </c>
      <c r="B4368" s="37" t="s">
        <v>236</v>
      </c>
      <c r="C4368" t="s">
        <v>172</v>
      </c>
      <c r="D4368" s="9">
        <v>42857</v>
      </c>
      <c r="E4368" s="44" t="s">
        <v>76</v>
      </c>
      <c r="F4368" t="s">
        <v>515</v>
      </c>
      <c r="G4368" s="44" t="s">
        <v>57</v>
      </c>
      <c r="H4368" s="92">
        <v>250000</v>
      </c>
      <c r="I4368"/>
    </row>
    <row r="4369" spans="1:9" x14ac:dyDescent="0.25">
      <c r="A4369" s="33">
        <v>42856</v>
      </c>
      <c r="B4369" s="37" t="s">
        <v>236</v>
      </c>
      <c r="C4369" t="s">
        <v>174</v>
      </c>
      <c r="D4369" s="9">
        <v>42857</v>
      </c>
      <c r="E4369" s="44" t="s">
        <v>76</v>
      </c>
      <c r="F4369" t="s">
        <v>367</v>
      </c>
      <c r="G4369" s="44" t="s">
        <v>57</v>
      </c>
      <c r="H4369" s="92">
        <v>89446</v>
      </c>
      <c r="I4369"/>
    </row>
    <row r="4370" spans="1:9" x14ac:dyDescent="0.25">
      <c r="A4370" s="33">
        <v>42856</v>
      </c>
      <c r="B4370" s="37" t="s">
        <v>236</v>
      </c>
      <c r="C4370" t="s">
        <v>179</v>
      </c>
      <c r="D4370" s="9">
        <v>42859</v>
      </c>
      <c r="E4370" s="44" t="s">
        <v>76</v>
      </c>
      <c r="F4370" t="s">
        <v>516</v>
      </c>
      <c r="G4370" s="44" t="s">
        <v>57</v>
      </c>
      <c r="H4370" s="92">
        <v>1000000</v>
      </c>
      <c r="I4370"/>
    </row>
    <row r="4371" spans="1:9" x14ac:dyDescent="0.25">
      <c r="A4371" s="33">
        <v>42856</v>
      </c>
      <c r="B4371" s="37" t="s">
        <v>236</v>
      </c>
      <c r="C4371" t="s">
        <v>179</v>
      </c>
      <c r="D4371" s="9">
        <v>42863</v>
      </c>
      <c r="E4371" s="44" t="s">
        <v>389</v>
      </c>
      <c r="F4371" t="s">
        <v>517</v>
      </c>
      <c r="G4371" s="44"/>
      <c r="H4371" s="92">
        <v>9836</v>
      </c>
      <c r="I4371"/>
    </row>
    <row r="4372" spans="1:9" x14ac:dyDescent="0.25">
      <c r="A4372" s="33">
        <v>42856</v>
      </c>
      <c r="B4372" s="37" t="s">
        <v>236</v>
      </c>
      <c r="C4372" t="s">
        <v>175</v>
      </c>
      <c r="D4372" s="9">
        <v>42870</v>
      </c>
      <c r="E4372" s="44" t="s">
        <v>76</v>
      </c>
      <c r="F4372" t="s">
        <v>518</v>
      </c>
      <c r="G4372" s="44"/>
      <c r="H4372" s="92">
        <v>120000</v>
      </c>
      <c r="I4372"/>
    </row>
    <row r="4373" spans="1:9" x14ac:dyDescent="0.25">
      <c r="A4373" s="33">
        <v>42856</v>
      </c>
      <c r="B4373" s="37" t="s">
        <v>236</v>
      </c>
      <c r="C4373" t="s">
        <v>172</v>
      </c>
      <c r="D4373" s="9">
        <v>42885</v>
      </c>
      <c r="E4373" s="44" t="s">
        <v>76</v>
      </c>
      <c r="F4373" t="s">
        <v>519</v>
      </c>
      <c r="G4373" s="44"/>
      <c r="H4373" s="92">
        <v>230000</v>
      </c>
      <c r="I4373"/>
    </row>
    <row r="4374" spans="1:9" x14ac:dyDescent="0.25">
      <c r="A4374" s="111">
        <v>42856</v>
      </c>
      <c r="B4374" s="112" t="s">
        <v>236</v>
      </c>
      <c r="C4374" s="112" t="s">
        <v>175</v>
      </c>
      <c r="D4374" s="113">
        <v>42886</v>
      </c>
      <c r="E4374" s="115" t="s">
        <v>76</v>
      </c>
      <c r="F4374" s="112" t="s">
        <v>520</v>
      </c>
      <c r="G4374" s="115"/>
      <c r="H4374" s="117">
        <v>187098</v>
      </c>
      <c r="I4374" s="114"/>
    </row>
    <row r="4375" spans="1:9" x14ac:dyDescent="0.25">
      <c r="A4375" s="33">
        <v>42887</v>
      </c>
      <c r="B4375" t="s">
        <v>236</v>
      </c>
      <c r="C4375" t="s">
        <v>323</v>
      </c>
      <c r="D4375" s="9">
        <v>42892</v>
      </c>
      <c r="E4375" s="44" t="s">
        <v>76</v>
      </c>
      <c r="F4375" t="s">
        <v>529</v>
      </c>
      <c r="G4375" s="44"/>
      <c r="H4375" s="92">
        <v>2</v>
      </c>
      <c r="I4375"/>
    </row>
    <row r="4376" spans="1:9" x14ac:dyDescent="0.25">
      <c r="A4376" s="33">
        <v>42887</v>
      </c>
      <c r="B4376" s="37" t="s">
        <v>236</v>
      </c>
      <c r="C4376" t="s">
        <v>176</v>
      </c>
      <c r="D4376" s="9">
        <v>42892</v>
      </c>
      <c r="E4376" s="44" t="s">
        <v>76</v>
      </c>
      <c r="F4376" t="s">
        <v>530</v>
      </c>
      <c r="G4376" s="44"/>
      <c r="H4376" s="92">
        <v>6990</v>
      </c>
      <c r="I4376"/>
    </row>
    <row r="4377" spans="1:9" x14ac:dyDescent="0.25">
      <c r="A4377" s="33">
        <v>42887</v>
      </c>
      <c r="B4377" s="37" t="s">
        <v>236</v>
      </c>
      <c r="C4377" t="s">
        <v>179</v>
      </c>
      <c r="D4377" s="9">
        <v>42892</v>
      </c>
      <c r="E4377" s="44" t="s">
        <v>531</v>
      </c>
      <c r="F4377" t="s">
        <v>517</v>
      </c>
      <c r="G4377" s="44"/>
      <c r="H4377" s="92">
        <v>9857</v>
      </c>
      <c r="I4377"/>
    </row>
    <row r="4378" spans="1:9" x14ac:dyDescent="0.25">
      <c r="A4378" s="33">
        <v>42887</v>
      </c>
      <c r="B4378" s="37" t="s">
        <v>236</v>
      </c>
      <c r="C4378" t="s">
        <v>323</v>
      </c>
      <c r="D4378" s="9">
        <v>42892</v>
      </c>
      <c r="E4378" s="44" t="s">
        <v>76</v>
      </c>
      <c r="F4378" t="s">
        <v>476</v>
      </c>
      <c r="G4378" s="44"/>
      <c r="H4378" s="92">
        <v>19553</v>
      </c>
      <c r="I4378"/>
    </row>
    <row r="4379" spans="1:9" x14ac:dyDescent="0.25">
      <c r="A4379" s="33">
        <v>42887</v>
      </c>
      <c r="B4379" s="37" t="s">
        <v>236</v>
      </c>
      <c r="C4379" t="s">
        <v>172</v>
      </c>
      <c r="D4379" s="9">
        <v>42893</v>
      </c>
      <c r="E4379" s="44" t="s">
        <v>76</v>
      </c>
      <c r="F4379" t="s">
        <v>532</v>
      </c>
      <c r="G4379" s="44"/>
      <c r="H4379" s="92">
        <v>30000</v>
      </c>
      <c r="I4379"/>
    </row>
    <row r="4380" spans="1:9" x14ac:dyDescent="0.25">
      <c r="A4380" s="33">
        <v>42887</v>
      </c>
      <c r="B4380" s="37" t="s">
        <v>236</v>
      </c>
      <c r="C4380" t="s">
        <v>388</v>
      </c>
      <c r="D4380" s="9">
        <v>42902</v>
      </c>
      <c r="E4380" s="44" t="s">
        <v>76</v>
      </c>
      <c r="F4380" t="s">
        <v>533</v>
      </c>
      <c r="G4380" s="44"/>
      <c r="H4380" s="92">
        <v>35000</v>
      </c>
      <c r="I4380"/>
    </row>
    <row r="4381" spans="1:9" x14ac:dyDescent="0.25">
      <c r="A4381" s="33">
        <v>42887</v>
      </c>
      <c r="B4381" s="37" t="s">
        <v>236</v>
      </c>
      <c r="C4381" t="s">
        <v>172</v>
      </c>
      <c r="D4381" s="9">
        <v>42915</v>
      </c>
      <c r="E4381" s="44" t="s">
        <v>76</v>
      </c>
      <c r="F4381" t="s">
        <v>534</v>
      </c>
      <c r="G4381" s="44"/>
      <c r="H4381" s="92">
        <v>40000</v>
      </c>
      <c r="I4381"/>
    </row>
    <row r="4382" spans="1:9" x14ac:dyDescent="0.25">
      <c r="A4382" s="33">
        <v>42887</v>
      </c>
      <c r="B4382" s="37" t="s">
        <v>236</v>
      </c>
      <c r="C4382" t="s">
        <v>323</v>
      </c>
      <c r="D4382" s="9">
        <v>42892</v>
      </c>
      <c r="E4382" s="44" t="s">
        <v>76</v>
      </c>
      <c r="F4382" t="s">
        <v>436</v>
      </c>
      <c r="G4382" s="44"/>
      <c r="H4382" s="92">
        <v>84495</v>
      </c>
      <c r="I4382"/>
    </row>
    <row r="4383" spans="1:9" x14ac:dyDescent="0.25">
      <c r="A4383" s="33">
        <v>42887</v>
      </c>
      <c r="B4383" s="37" t="s">
        <v>236</v>
      </c>
      <c r="C4383" t="s">
        <v>432</v>
      </c>
      <c r="D4383" s="9">
        <v>42891</v>
      </c>
      <c r="E4383" s="44" t="s">
        <v>76</v>
      </c>
      <c r="F4383" t="s">
        <v>535</v>
      </c>
      <c r="G4383" s="44"/>
      <c r="H4383" s="92">
        <v>100000</v>
      </c>
      <c r="I4383"/>
    </row>
    <row r="4384" spans="1:9" x14ac:dyDescent="0.25">
      <c r="A4384" s="33">
        <v>42887</v>
      </c>
      <c r="B4384" s="37" t="s">
        <v>236</v>
      </c>
      <c r="C4384" t="s">
        <v>174</v>
      </c>
      <c r="D4384" s="9">
        <v>42892</v>
      </c>
      <c r="E4384" s="44" t="s">
        <v>76</v>
      </c>
      <c r="F4384" t="s">
        <v>367</v>
      </c>
      <c r="G4384" s="44"/>
      <c r="H4384" s="92">
        <v>101373</v>
      </c>
      <c r="I4384"/>
    </row>
    <row r="4385" spans="1:9" x14ac:dyDescent="0.25">
      <c r="A4385" s="33">
        <v>42887</v>
      </c>
      <c r="B4385" s="37" t="s">
        <v>236</v>
      </c>
      <c r="C4385" t="s">
        <v>175</v>
      </c>
      <c r="D4385" s="9">
        <v>42901</v>
      </c>
      <c r="E4385" s="44" t="s">
        <v>76</v>
      </c>
      <c r="F4385" t="s">
        <v>536</v>
      </c>
      <c r="G4385" s="44"/>
      <c r="H4385" s="92">
        <v>150000</v>
      </c>
      <c r="I4385"/>
    </row>
    <row r="4386" spans="1:9" x14ac:dyDescent="0.25">
      <c r="A4386" s="33">
        <v>42887</v>
      </c>
      <c r="B4386" s="112" t="s">
        <v>236</v>
      </c>
      <c r="C4386" s="112" t="s">
        <v>173</v>
      </c>
      <c r="D4386" s="113">
        <v>42892</v>
      </c>
      <c r="E4386" s="115" t="s">
        <v>76</v>
      </c>
      <c r="F4386" s="112" t="s">
        <v>537</v>
      </c>
      <c r="G4386" s="115"/>
      <c r="H4386" s="117">
        <v>250000</v>
      </c>
      <c r="I4386" s="114"/>
    </row>
    <row r="4387" spans="1:9" x14ac:dyDescent="0.25">
      <c r="A4387" s="33">
        <v>42917</v>
      </c>
      <c r="B4387" s="37" t="s">
        <v>236</v>
      </c>
      <c r="C4387" t="s">
        <v>323</v>
      </c>
      <c r="D4387" s="9">
        <v>42919</v>
      </c>
      <c r="E4387" s="44" t="s">
        <v>76</v>
      </c>
      <c r="F4387" t="s">
        <v>529</v>
      </c>
      <c r="G4387" s="44"/>
      <c r="H4387" s="1">
        <v>225</v>
      </c>
      <c r="I4387"/>
    </row>
    <row r="4388" spans="1:9" x14ac:dyDescent="0.25">
      <c r="A4388" s="33">
        <v>42917</v>
      </c>
      <c r="B4388" s="37" t="s">
        <v>236</v>
      </c>
      <c r="C4388" t="s">
        <v>176</v>
      </c>
      <c r="D4388" s="9">
        <v>42919</v>
      </c>
      <c r="E4388" s="44" t="s">
        <v>76</v>
      </c>
      <c r="F4388" t="s">
        <v>563</v>
      </c>
      <c r="G4388" s="44"/>
      <c r="H4388" s="1">
        <v>6990</v>
      </c>
      <c r="I4388"/>
    </row>
    <row r="4389" spans="1:9" x14ac:dyDescent="0.25">
      <c r="A4389" s="33">
        <v>42917</v>
      </c>
      <c r="B4389" s="37" t="s">
        <v>236</v>
      </c>
      <c r="C4389" t="s">
        <v>172</v>
      </c>
      <c r="D4389" s="9">
        <v>42926</v>
      </c>
      <c r="E4389" s="44" t="s">
        <v>76</v>
      </c>
      <c r="F4389" t="s">
        <v>564</v>
      </c>
      <c r="G4389" s="44"/>
      <c r="H4389" s="1">
        <v>8550</v>
      </c>
      <c r="I4389"/>
    </row>
    <row r="4390" spans="1:9" x14ac:dyDescent="0.25">
      <c r="A4390" s="33">
        <v>42917</v>
      </c>
      <c r="B4390" s="37" t="s">
        <v>236</v>
      </c>
      <c r="C4390" t="s">
        <v>998</v>
      </c>
      <c r="D4390" s="9">
        <v>42935</v>
      </c>
      <c r="E4390" s="44" t="s">
        <v>76</v>
      </c>
      <c r="F4390" t="s">
        <v>565</v>
      </c>
      <c r="G4390" s="44"/>
      <c r="H4390" s="1">
        <v>9000</v>
      </c>
      <c r="I4390"/>
    </row>
    <row r="4391" spans="1:9" x14ac:dyDescent="0.25">
      <c r="A4391" s="33">
        <v>42917</v>
      </c>
      <c r="B4391" s="37" t="s">
        <v>236</v>
      </c>
      <c r="C4391" t="s">
        <v>172</v>
      </c>
      <c r="D4391" s="9">
        <v>42926</v>
      </c>
      <c r="E4391" s="44" t="s">
        <v>76</v>
      </c>
      <c r="F4391" t="s">
        <v>566</v>
      </c>
      <c r="G4391" s="44"/>
      <c r="H4391" s="1">
        <v>9180</v>
      </c>
      <c r="I4391"/>
    </row>
    <row r="4392" spans="1:9" x14ac:dyDescent="0.25">
      <c r="A4392" s="33">
        <v>42917</v>
      </c>
      <c r="B4392" s="37" t="s">
        <v>236</v>
      </c>
      <c r="C4392" t="s">
        <v>179</v>
      </c>
      <c r="D4392" s="9">
        <v>42922</v>
      </c>
      <c r="E4392" s="44" t="s">
        <v>264</v>
      </c>
      <c r="F4392" t="s">
        <v>517</v>
      </c>
      <c r="G4392" s="44"/>
      <c r="H4392" s="1">
        <v>9868</v>
      </c>
      <c r="I4392"/>
    </row>
    <row r="4393" spans="1:9" x14ac:dyDescent="0.25">
      <c r="A4393" s="33">
        <v>42917</v>
      </c>
      <c r="B4393" s="37" t="s">
        <v>236</v>
      </c>
      <c r="C4393" t="s">
        <v>323</v>
      </c>
      <c r="D4393" s="9">
        <v>42919</v>
      </c>
      <c r="E4393" s="44" t="s">
        <v>76</v>
      </c>
      <c r="F4393" t="s">
        <v>476</v>
      </c>
      <c r="G4393" s="44"/>
      <c r="H4393" s="1">
        <v>21405</v>
      </c>
      <c r="I4393"/>
    </row>
    <row r="4394" spans="1:9" x14ac:dyDescent="0.25">
      <c r="A4394" s="33">
        <v>42917</v>
      </c>
      <c r="B4394" s="37" t="s">
        <v>236</v>
      </c>
      <c r="C4394" t="s">
        <v>172</v>
      </c>
      <c r="D4394" s="9">
        <v>42928</v>
      </c>
      <c r="E4394" s="44" t="s">
        <v>76</v>
      </c>
      <c r="F4394" t="s">
        <v>567</v>
      </c>
      <c r="G4394" s="44"/>
      <c r="H4394" s="1">
        <v>40000</v>
      </c>
      <c r="I4394"/>
    </row>
    <row r="4395" spans="1:9" x14ac:dyDescent="0.25">
      <c r="A4395" s="33">
        <v>42917</v>
      </c>
      <c r="B4395" s="37" t="s">
        <v>236</v>
      </c>
      <c r="C4395" t="s">
        <v>172</v>
      </c>
      <c r="D4395" s="9">
        <v>42947</v>
      </c>
      <c r="E4395" s="44" t="s">
        <v>76</v>
      </c>
      <c r="F4395" t="s">
        <v>568</v>
      </c>
      <c r="G4395" s="44"/>
      <c r="H4395" s="1">
        <v>60000</v>
      </c>
      <c r="I4395"/>
    </row>
    <row r="4396" spans="1:9" x14ac:dyDescent="0.25">
      <c r="A4396" s="33">
        <v>42917</v>
      </c>
      <c r="B4396" s="37" t="s">
        <v>236</v>
      </c>
      <c r="C4396" t="s">
        <v>172</v>
      </c>
      <c r="D4396" s="9">
        <v>42926</v>
      </c>
      <c r="E4396" s="44" t="s">
        <v>76</v>
      </c>
      <c r="F4396" t="s">
        <v>569</v>
      </c>
      <c r="G4396" s="44"/>
      <c r="H4396" s="1">
        <v>60800</v>
      </c>
      <c r="I4396"/>
    </row>
    <row r="4397" spans="1:9" x14ac:dyDescent="0.25">
      <c r="A4397" s="33">
        <v>42917</v>
      </c>
      <c r="B4397" s="37" t="s">
        <v>236</v>
      </c>
      <c r="C4397" t="s">
        <v>174</v>
      </c>
      <c r="D4397" s="9">
        <v>42919</v>
      </c>
      <c r="E4397" s="44" t="s">
        <v>76</v>
      </c>
      <c r="F4397" t="s">
        <v>367</v>
      </c>
      <c r="G4397" s="44"/>
      <c r="H4397" s="1">
        <v>89446</v>
      </c>
      <c r="I4397"/>
    </row>
    <row r="4398" spans="1:9" x14ac:dyDescent="0.25">
      <c r="A4398" s="33">
        <v>42917</v>
      </c>
      <c r="B4398" s="37" t="s">
        <v>236</v>
      </c>
      <c r="C4398" t="s">
        <v>323</v>
      </c>
      <c r="D4398" s="9">
        <v>42919</v>
      </c>
      <c r="E4398" s="44" t="s">
        <v>76</v>
      </c>
      <c r="F4398" t="s">
        <v>436</v>
      </c>
      <c r="G4398" s="44"/>
      <c r="H4398" s="1">
        <v>91814</v>
      </c>
      <c r="I4398"/>
    </row>
    <row r="4399" spans="1:9" x14ac:dyDescent="0.25">
      <c r="A4399" s="33">
        <v>42917</v>
      </c>
      <c r="B4399" s="37" t="s">
        <v>236</v>
      </c>
      <c r="C4399" t="s">
        <v>172</v>
      </c>
      <c r="D4399" s="9">
        <v>42935</v>
      </c>
      <c r="E4399" s="44" t="s">
        <v>76</v>
      </c>
      <c r="F4399" t="s">
        <v>570</v>
      </c>
      <c r="G4399" s="44"/>
      <c r="H4399" s="1">
        <v>96275</v>
      </c>
      <c r="I4399"/>
    </row>
    <row r="4400" spans="1:9" x14ac:dyDescent="0.25">
      <c r="A4400" s="33">
        <v>42917</v>
      </c>
      <c r="B4400" s="37" t="s">
        <v>236</v>
      </c>
      <c r="C4400" t="s">
        <v>432</v>
      </c>
      <c r="D4400" s="9">
        <v>42919</v>
      </c>
      <c r="E4400" s="44" t="s">
        <v>76</v>
      </c>
      <c r="F4400" t="s">
        <v>571</v>
      </c>
      <c r="G4400" s="44"/>
      <c r="H4400" s="1">
        <v>100000</v>
      </c>
      <c r="I4400"/>
    </row>
    <row r="4401" spans="1:60" x14ac:dyDescent="0.25">
      <c r="A4401" s="33">
        <v>42917</v>
      </c>
      <c r="B4401" s="37" t="s">
        <v>236</v>
      </c>
      <c r="C4401" t="s">
        <v>175</v>
      </c>
      <c r="D4401" s="9">
        <v>42931</v>
      </c>
      <c r="E4401" s="44" t="s">
        <v>76</v>
      </c>
      <c r="F4401" t="s">
        <v>572</v>
      </c>
      <c r="G4401" s="44"/>
      <c r="H4401" s="1">
        <v>120000</v>
      </c>
      <c r="I4401"/>
    </row>
    <row r="4402" spans="1:60" x14ac:dyDescent="0.25">
      <c r="A4402" s="33">
        <v>42917</v>
      </c>
      <c r="B4402" s="37" t="s">
        <v>236</v>
      </c>
      <c r="C4402" t="s">
        <v>175</v>
      </c>
      <c r="D4402" s="9">
        <v>42919</v>
      </c>
      <c r="E4402" s="44" t="s">
        <v>76</v>
      </c>
      <c r="F4402" t="s">
        <v>573</v>
      </c>
      <c r="G4402" s="44"/>
      <c r="H4402" s="1">
        <v>157097</v>
      </c>
      <c r="I4402"/>
    </row>
    <row r="4403" spans="1:60" x14ac:dyDescent="0.25">
      <c r="A4403" s="33">
        <v>42917</v>
      </c>
      <c r="B4403" s="37" t="s">
        <v>236</v>
      </c>
      <c r="C4403" t="s">
        <v>173</v>
      </c>
      <c r="D4403" s="9">
        <v>42919</v>
      </c>
      <c r="E4403" s="44" t="s">
        <v>76</v>
      </c>
      <c r="F4403" t="s">
        <v>574</v>
      </c>
      <c r="G4403" s="44"/>
      <c r="H4403" s="1">
        <v>250000</v>
      </c>
      <c r="I4403"/>
    </row>
    <row r="4404" spans="1:60" s="128" customFormat="1" x14ac:dyDescent="0.25">
      <c r="A4404" s="127">
        <v>42917</v>
      </c>
      <c r="B4404" s="128" t="s">
        <v>236</v>
      </c>
      <c r="C4404" s="128" t="s">
        <v>179</v>
      </c>
      <c r="D4404" s="129">
        <v>42947</v>
      </c>
      <c r="E4404" s="130" t="s">
        <v>76</v>
      </c>
      <c r="F4404" s="128" t="s">
        <v>575</v>
      </c>
      <c r="G4404" s="130"/>
      <c r="H4404" s="131">
        <v>500000</v>
      </c>
      <c r="I4404" s="131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/>
      <c r="BE4404"/>
      <c r="BF4404"/>
      <c r="BG4404"/>
      <c r="BH4404"/>
    </row>
    <row r="4405" spans="1:60" x14ac:dyDescent="0.25">
      <c r="A4405" s="33">
        <v>42948</v>
      </c>
      <c r="B4405" t="s">
        <v>236</v>
      </c>
      <c r="C4405" t="s">
        <v>323</v>
      </c>
      <c r="D4405" s="9">
        <v>42948</v>
      </c>
      <c r="E4405" s="44" t="s">
        <v>76</v>
      </c>
      <c r="F4405" t="s">
        <v>529</v>
      </c>
      <c r="G4405" s="44" t="s">
        <v>57</v>
      </c>
      <c r="H4405" s="1">
        <v>225</v>
      </c>
      <c r="I4405"/>
    </row>
    <row r="4406" spans="1:60" x14ac:dyDescent="0.25">
      <c r="A4406" s="33">
        <v>42948</v>
      </c>
      <c r="B4406" s="37" t="s">
        <v>236</v>
      </c>
      <c r="C4406" t="s">
        <v>176</v>
      </c>
      <c r="D4406" s="9">
        <v>42948</v>
      </c>
      <c r="E4406" s="44" t="s">
        <v>76</v>
      </c>
      <c r="F4406" t="s">
        <v>590</v>
      </c>
      <c r="G4406" s="44" t="s">
        <v>57</v>
      </c>
      <c r="H4406" s="1">
        <v>6990</v>
      </c>
      <c r="I4406"/>
    </row>
    <row r="4407" spans="1:60" x14ac:dyDescent="0.25">
      <c r="A4407" s="33">
        <v>42948</v>
      </c>
      <c r="B4407" s="37" t="s">
        <v>236</v>
      </c>
      <c r="C4407" t="s">
        <v>323</v>
      </c>
      <c r="D4407" s="9">
        <v>42948</v>
      </c>
      <c r="E4407" s="44" t="s">
        <v>76</v>
      </c>
      <c r="F4407" t="s">
        <v>476</v>
      </c>
      <c r="G4407" s="44" t="s">
        <v>57</v>
      </c>
      <c r="H4407" s="1">
        <v>19253</v>
      </c>
      <c r="I4407"/>
    </row>
    <row r="4408" spans="1:60" x14ac:dyDescent="0.25">
      <c r="A4408" s="33">
        <v>42948</v>
      </c>
      <c r="B4408" s="37" t="s">
        <v>236</v>
      </c>
      <c r="C4408" t="s">
        <v>323</v>
      </c>
      <c r="D4408" s="9">
        <v>42948</v>
      </c>
      <c r="E4408" s="44" t="s">
        <v>76</v>
      </c>
      <c r="F4408" t="s">
        <v>436</v>
      </c>
      <c r="G4408" s="44" t="s">
        <v>57</v>
      </c>
      <c r="H4408" s="1">
        <v>74727</v>
      </c>
      <c r="I4408"/>
    </row>
    <row r="4409" spans="1:60" x14ac:dyDescent="0.25">
      <c r="A4409" s="33">
        <v>42948</v>
      </c>
      <c r="B4409" s="37" t="s">
        <v>236</v>
      </c>
      <c r="C4409" t="s">
        <v>174</v>
      </c>
      <c r="D4409" s="9">
        <v>42948</v>
      </c>
      <c r="E4409" s="44" t="s">
        <v>76</v>
      </c>
      <c r="F4409" t="s">
        <v>118</v>
      </c>
      <c r="G4409" s="44" t="s">
        <v>57</v>
      </c>
      <c r="H4409" s="1">
        <v>89446</v>
      </c>
      <c r="I4409"/>
    </row>
    <row r="4410" spans="1:60" x14ac:dyDescent="0.25">
      <c r="A4410" s="33">
        <v>42948</v>
      </c>
      <c r="B4410" s="37" t="s">
        <v>236</v>
      </c>
      <c r="C4410" t="s">
        <v>432</v>
      </c>
      <c r="D4410" s="9">
        <v>42948</v>
      </c>
      <c r="E4410" s="44" t="s">
        <v>76</v>
      </c>
      <c r="F4410" t="s">
        <v>596</v>
      </c>
      <c r="G4410" s="44" t="s">
        <v>57</v>
      </c>
      <c r="H4410" s="1">
        <v>100000</v>
      </c>
      <c r="I4410"/>
    </row>
    <row r="4411" spans="1:60" x14ac:dyDescent="0.25">
      <c r="A4411" s="33">
        <v>42948</v>
      </c>
      <c r="B4411" s="37" t="s">
        <v>236</v>
      </c>
      <c r="C4411" t="s">
        <v>175</v>
      </c>
      <c r="D4411" s="9">
        <v>42948</v>
      </c>
      <c r="E4411" s="44" t="s">
        <v>76</v>
      </c>
      <c r="F4411" t="s">
        <v>599</v>
      </c>
      <c r="G4411" s="44" t="s">
        <v>57</v>
      </c>
      <c r="H4411" s="1">
        <v>187097</v>
      </c>
      <c r="I4411"/>
    </row>
    <row r="4412" spans="1:60" x14ac:dyDescent="0.25">
      <c r="A4412" s="33">
        <v>42948</v>
      </c>
      <c r="B4412" s="37" t="s">
        <v>236</v>
      </c>
      <c r="C4412" t="s">
        <v>173</v>
      </c>
      <c r="D4412" s="9">
        <v>42948</v>
      </c>
      <c r="E4412" s="44" t="s">
        <v>76</v>
      </c>
      <c r="F4412" t="s">
        <v>600</v>
      </c>
      <c r="G4412" s="44" t="s">
        <v>57</v>
      </c>
      <c r="H4412" s="1">
        <v>250000</v>
      </c>
      <c r="I4412"/>
    </row>
    <row r="4413" spans="1:60" x14ac:dyDescent="0.25">
      <c r="A4413" s="33">
        <v>42948</v>
      </c>
      <c r="B4413" s="37" t="s">
        <v>236</v>
      </c>
      <c r="C4413" t="s">
        <v>179</v>
      </c>
      <c r="D4413" s="9">
        <v>42954</v>
      </c>
      <c r="E4413" s="44" t="s">
        <v>389</v>
      </c>
      <c r="F4413" t="s">
        <v>517</v>
      </c>
      <c r="G4413" s="44" t="s">
        <v>57</v>
      </c>
      <c r="H4413" s="1">
        <v>9833</v>
      </c>
      <c r="I4413"/>
    </row>
    <row r="4414" spans="1:60" x14ac:dyDescent="0.25">
      <c r="A4414" s="33">
        <v>42948</v>
      </c>
      <c r="B4414" s="37" t="s">
        <v>236</v>
      </c>
      <c r="C4414" t="s">
        <v>432</v>
      </c>
      <c r="D4414" s="9">
        <v>42954</v>
      </c>
      <c r="E4414" s="44" t="s">
        <v>76</v>
      </c>
      <c r="F4414" t="s">
        <v>594</v>
      </c>
      <c r="G4414" s="44"/>
      <c r="H4414" s="1">
        <v>80000</v>
      </c>
      <c r="I4414"/>
    </row>
    <row r="4415" spans="1:60" x14ac:dyDescent="0.25">
      <c r="A4415" s="33">
        <v>42948</v>
      </c>
      <c r="B4415" s="37" t="s">
        <v>236</v>
      </c>
      <c r="C4415" t="s">
        <v>175</v>
      </c>
      <c r="D4415" s="9">
        <v>42961</v>
      </c>
      <c r="E4415" s="44" t="s">
        <v>76</v>
      </c>
      <c r="F4415" t="s">
        <v>597</v>
      </c>
      <c r="G4415" s="44"/>
      <c r="H4415" s="1">
        <v>120000</v>
      </c>
      <c r="I4415"/>
    </row>
    <row r="4416" spans="1:60" x14ac:dyDescent="0.25">
      <c r="A4416" s="33">
        <v>42948</v>
      </c>
      <c r="B4416" s="37" t="s">
        <v>236</v>
      </c>
      <c r="C4416" t="s">
        <v>432</v>
      </c>
      <c r="D4416" s="9">
        <v>42964</v>
      </c>
      <c r="E4416" s="44" t="s">
        <v>76</v>
      </c>
      <c r="F4416" t="s">
        <v>598</v>
      </c>
      <c r="G4416" s="44"/>
      <c r="H4416" s="1">
        <v>150000</v>
      </c>
      <c r="I4416"/>
    </row>
    <row r="4417" spans="1:60" x14ac:dyDescent="0.25">
      <c r="A4417" s="33">
        <v>42948</v>
      </c>
      <c r="B4417" s="37" t="s">
        <v>236</v>
      </c>
      <c r="C4417" t="s">
        <v>998</v>
      </c>
      <c r="D4417" s="9">
        <v>42964</v>
      </c>
      <c r="E4417" s="44">
        <v>6820</v>
      </c>
      <c r="F4417" t="s">
        <v>601</v>
      </c>
      <c r="G4417" s="44"/>
      <c r="H4417" s="1">
        <v>1362750</v>
      </c>
      <c r="I4417"/>
    </row>
    <row r="4418" spans="1:60" x14ac:dyDescent="0.25">
      <c r="A4418" s="33">
        <v>42948</v>
      </c>
      <c r="B4418" s="37" t="s">
        <v>236</v>
      </c>
      <c r="C4418" t="s">
        <v>172</v>
      </c>
      <c r="D4418" s="9">
        <v>42970</v>
      </c>
      <c r="E4418" s="44" t="s">
        <v>76</v>
      </c>
      <c r="F4418" t="s">
        <v>592</v>
      </c>
      <c r="G4418" s="44"/>
      <c r="H4418" s="1">
        <v>45000</v>
      </c>
      <c r="I4418"/>
    </row>
    <row r="4419" spans="1:60" x14ac:dyDescent="0.25">
      <c r="A4419" s="33">
        <v>42948</v>
      </c>
      <c r="B4419" s="37" t="s">
        <v>236</v>
      </c>
      <c r="C4419" t="s">
        <v>179</v>
      </c>
      <c r="D4419" s="9">
        <v>42970</v>
      </c>
      <c r="E4419" s="44" t="s">
        <v>76</v>
      </c>
      <c r="F4419" t="s">
        <v>592</v>
      </c>
      <c r="G4419" s="44"/>
      <c r="H4419" s="1">
        <v>45000</v>
      </c>
      <c r="I4419"/>
    </row>
    <row r="4420" spans="1:60" x14ac:dyDescent="0.25">
      <c r="A4420" s="33">
        <v>42948</v>
      </c>
      <c r="B4420" s="37" t="s">
        <v>236</v>
      </c>
      <c r="C4420" t="s">
        <v>998</v>
      </c>
      <c r="D4420" s="9">
        <v>42971</v>
      </c>
      <c r="E4420" s="44" t="s">
        <v>76</v>
      </c>
      <c r="F4420" t="s">
        <v>595</v>
      </c>
      <c r="G4420" s="44"/>
      <c r="H4420" s="1">
        <v>95075</v>
      </c>
      <c r="I4420"/>
    </row>
    <row r="4421" spans="1:60" x14ac:dyDescent="0.25">
      <c r="A4421" s="33">
        <v>42948</v>
      </c>
      <c r="B4421" s="37" t="s">
        <v>236</v>
      </c>
      <c r="C4421" t="s">
        <v>175</v>
      </c>
      <c r="D4421" s="9">
        <v>42972</v>
      </c>
      <c r="E4421" s="44" t="s">
        <v>76</v>
      </c>
      <c r="F4421" t="s">
        <v>591</v>
      </c>
      <c r="G4421" s="44"/>
      <c r="H4421" s="1">
        <v>30000</v>
      </c>
      <c r="I4421"/>
    </row>
    <row r="4422" spans="1:60" x14ac:dyDescent="0.25">
      <c r="A4422" s="111">
        <v>42948</v>
      </c>
      <c r="B4422" s="112" t="s">
        <v>236</v>
      </c>
      <c r="C4422" s="112" t="s">
        <v>172</v>
      </c>
      <c r="D4422" s="113">
        <v>42972</v>
      </c>
      <c r="E4422" s="115" t="s">
        <v>76</v>
      </c>
      <c r="F4422" s="112" t="s">
        <v>593</v>
      </c>
      <c r="G4422" s="115"/>
      <c r="H4422" s="114">
        <v>60000</v>
      </c>
      <c r="I4422" s="114"/>
    </row>
    <row r="4423" spans="1:60" s="128" customFormat="1" x14ac:dyDescent="0.25">
      <c r="A4423" s="111">
        <v>42948</v>
      </c>
      <c r="B4423" s="128" t="s">
        <v>236</v>
      </c>
      <c r="C4423" t="s">
        <v>998</v>
      </c>
      <c r="D4423" s="129">
        <v>42976</v>
      </c>
      <c r="E4423" s="130" t="s">
        <v>76</v>
      </c>
      <c r="F4423" s="128" t="s">
        <v>589</v>
      </c>
      <c r="G4423" s="130"/>
      <c r="H4423" s="128">
        <v>4900</v>
      </c>
      <c r="I4423" s="131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/>
      <c r="BE4423"/>
      <c r="BF4423"/>
      <c r="BG4423"/>
      <c r="BH4423"/>
    </row>
    <row r="4424" spans="1:60" x14ac:dyDescent="0.25">
      <c r="A4424" s="33">
        <v>42979</v>
      </c>
      <c r="B4424" s="37" t="s">
        <v>236</v>
      </c>
      <c r="C4424" t="s">
        <v>175</v>
      </c>
      <c r="D4424" s="9">
        <v>42979</v>
      </c>
      <c r="E4424" s="44" t="s">
        <v>76</v>
      </c>
      <c r="F4424" t="s">
        <v>627</v>
      </c>
      <c r="G4424" s="44" t="s">
        <v>57</v>
      </c>
      <c r="H4424">
        <v>157097</v>
      </c>
      <c r="I4424"/>
    </row>
    <row r="4425" spans="1:60" x14ac:dyDescent="0.25">
      <c r="A4425" s="33">
        <v>42979</v>
      </c>
      <c r="B4425" s="37" t="s">
        <v>236</v>
      </c>
      <c r="C4425" t="s">
        <v>179</v>
      </c>
      <c r="D4425" s="9">
        <v>42981</v>
      </c>
      <c r="E4425" s="44">
        <v>6822</v>
      </c>
      <c r="F4425" t="s">
        <v>629</v>
      </c>
      <c r="G4425" s="44"/>
      <c r="H4425" s="31">
        <v>50000</v>
      </c>
      <c r="I4425"/>
    </row>
    <row r="4426" spans="1:60" x14ac:dyDescent="0.25">
      <c r="A4426" s="33">
        <v>42979</v>
      </c>
      <c r="B4426" s="37" t="s">
        <v>236</v>
      </c>
      <c r="C4426" t="s">
        <v>179</v>
      </c>
      <c r="D4426" s="9">
        <v>42982</v>
      </c>
      <c r="E4426" s="44" t="s">
        <v>76</v>
      </c>
      <c r="F4426" t="s">
        <v>630</v>
      </c>
      <c r="G4426" s="44" t="s">
        <v>57</v>
      </c>
      <c r="H4426" s="31">
        <v>350000</v>
      </c>
      <c r="I4426"/>
    </row>
    <row r="4427" spans="1:60" x14ac:dyDescent="0.25">
      <c r="A4427" s="33">
        <v>42979</v>
      </c>
      <c r="B4427" s="37" t="s">
        <v>236</v>
      </c>
      <c r="C4427" t="s">
        <v>998</v>
      </c>
      <c r="D4427" s="9">
        <v>42982</v>
      </c>
      <c r="E4427" s="44" t="s">
        <v>76</v>
      </c>
      <c r="F4427" t="s">
        <v>631</v>
      </c>
      <c r="G4427" s="44" t="s">
        <v>57</v>
      </c>
      <c r="H4427">
        <v>4200000</v>
      </c>
      <c r="I4427"/>
    </row>
    <row r="4428" spans="1:60" x14ac:dyDescent="0.25">
      <c r="A4428" s="33">
        <v>42979</v>
      </c>
      <c r="B4428" s="37" t="s">
        <v>236</v>
      </c>
      <c r="C4428" t="s">
        <v>323</v>
      </c>
      <c r="D4428" s="9">
        <v>42982</v>
      </c>
      <c r="E4428" s="44" t="s">
        <v>76</v>
      </c>
      <c r="F4428" t="s">
        <v>529</v>
      </c>
      <c r="G4428" s="44" t="s">
        <v>57</v>
      </c>
      <c r="H4428">
        <v>225</v>
      </c>
      <c r="I4428"/>
    </row>
    <row r="4429" spans="1:60" x14ac:dyDescent="0.25">
      <c r="A4429" s="33">
        <v>42979</v>
      </c>
      <c r="B4429" s="37" t="s">
        <v>236</v>
      </c>
      <c r="C4429" t="s">
        <v>323</v>
      </c>
      <c r="D4429" s="9">
        <v>42982</v>
      </c>
      <c r="E4429" s="44" t="s">
        <v>76</v>
      </c>
      <c r="F4429" t="s">
        <v>436</v>
      </c>
      <c r="G4429" s="44"/>
      <c r="H4429">
        <v>110312</v>
      </c>
      <c r="I4429"/>
    </row>
    <row r="4430" spans="1:60" x14ac:dyDescent="0.25">
      <c r="A4430" s="33">
        <v>42979</v>
      </c>
      <c r="B4430" s="37" t="s">
        <v>236</v>
      </c>
      <c r="C4430" t="s">
        <v>323</v>
      </c>
      <c r="D4430" s="9">
        <v>42982</v>
      </c>
      <c r="E4430" s="44" t="s">
        <v>76</v>
      </c>
      <c r="F4430" t="s">
        <v>476</v>
      </c>
      <c r="G4430" s="44"/>
      <c r="H4430">
        <v>19177</v>
      </c>
      <c r="I4430"/>
    </row>
    <row r="4431" spans="1:60" x14ac:dyDescent="0.25">
      <c r="A4431" s="33">
        <v>42979</v>
      </c>
      <c r="B4431" s="37" t="s">
        <v>236</v>
      </c>
      <c r="C4431" t="s">
        <v>176</v>
      </c>
      <c r="D4431" s="9">
        <v>42982</v>
      </c>
      <c r="E4431" s="44" t="s">
        <v>76</v>
      </c>
      <c r="F4431" t="s">
        <v>632</v>
      </c>
      <c r="G4431" s="44"/>
      <c r="H4431">
        <v>6990</v>
      </c>
      <c r="I4431"/>
    </row>
    <row r="4432" spans="1:60" x14ac:dyDescent="0.25">
      <c r="A4432" s="33">
        <v>42979</v>
      </c>
      <c r="B4432" s="37" t="s">
        <v>236</v>
      </c>
      <c r="C4432" t="s">
        <v>432</v>
      </c>
      <c r="D4432" s="9">
        <v>42982</v>
      </c>
      <c r="E4432" s="44" t="s">
        <v>76</v>
      </c>
      <c r="F4432" t="s">
        <v>633</v>
      </c>
      <c r="G4432" s="44" t="s">
        <v>57</v>
      </c>
      <c r="H4432">
        <v>100000</v>
      </c>
      <c r="I4432"/>
    </row>
    <row r="4433" spans="1:60" x14ac:dyDescent="0.25">
      <c r="A4433" s="33">
        <v>42979</v>
      </c>
      <c r="B4433" s="37" t="s">
        <v>236</v>
      </c>
      <c r="C4433" t="s">
        <v>173</v>
      </c>
      <c r="D4433" s="9">
        <v>42982</v>
      </c>
      <c r="E4433" s="44" t="s">
        <v>76</v>
      </c>
      <c r="F4433" t="s">
        <v>634</v>
      </c>
      <c r="G4433" s="44"/>
      <c r="H4433">
        <v>250000</v>
      </c>
      <c r="I4433"/>
    </row>
    <row r="4434" spans="1:60" x14ac:dyDescent="0.25">
      <c r="A4434" s="33">
        <v>42979</v>
      </c>
      <c r="B4434" s="37" t="s">
        <v>236</v>
      </c>
      <c r="C4434" t="s">
        <v>174</v>
      </c>
      <c r="D4434" s="9">
        <v>42982</v>
      </c>
      <c r="E4434" s="44" t="s">
        <v>76</v>
      </c>
      <c r="F4434" t="s">
        <v>367</v>
      </c>
      <c r="G4434" s="44" t="s">
        <v>57</v>
      </c>
      <c r="H4434">
        <v>89446</v>
      </c>
      <c r="I4434"/>
    </row>
    <row r="4435" spans="1:60" x14ac:dyDescent="0.25">
      <c r="A4435" s="33">
        <v>42979</v>
      </c>
      <c r="B4435" s="37" t="s">
        <v>236</v>
      </c>
      <c r="C4435" t="s">
        <v>179</v>
      </c>
      <c r="D4435" s="9">
        <v>42984</v>
      </c>
      <c r="E4435" s="44" t="s">
        <v>264</v>
      </c>
      <c r="F4435" t="s">
        <v>517</v>
      </c>
      <c r="G4435" s="44"/>
      <c r="H4435" s="31">
        <v>9847</v>
      </c>
      <c r="I4435"/>
    </row>
    <row r="4436" spans="1:60" x14ac:dyDescent="0.25">
      <c r="A4436" s="33">
        <v>42979</v>
      </c>
      <c r="B4436" s="37" t="s">
        <v>236</v>
      </c>
      <c r="C4436" t="s">
        <v>172</v>
      </c>
      <c r="D4436" s="9">
        <v>42986</v>
      </c>
      <c r="E4436" s="44" t="s">
        <v>76</v>
      </c>
      <c r="F4436" t="s">
        <v>642</v>
      </c>
      <c r="G4436" s="44" t="s">
        <v>57</v>
      </c>
      <c r="H4436">
        <v>500000</v>
      </c>
      <c r="I4436"/>
    </row>
    <row r="4437" spans="1:60" x14ac:dyDescent="0.25">
      <c r="A4437" s="33">
        <v>42979</v>
      </c>
      <c r="B4437" s="37" t="s">
        <v>236</v>
      </c>
      <c r="C4437" t="s">
        <v>998</v>
      </c>
      <c r="D4437" s="9">
        <v>42989</v>
      </c>
      <c r="E4437" s="44" t="s">
        <v>76</v>
      </c>
      <c r="F4437" t="s">
        <v>643</v>
      </c>
      <c r="G4437" s="44"/>
      <c r="H4437">
        <v>4700</v>
      </c>
      <c r="I4437"/>
    </row>
    <row r="4438" spans="1:60" x14ac:dyDescent="0.25">
      <c r="A4438" s="33">
        <v>42979</v>
      </c>
      <c r="B4438" s="37" t="s">
        <v>236</v>
      </c>
      <c r="C4438" t="s">
        <v>175</v>
      </c>
      <c r="D4438" s="9">
        <v>42993</v>
      </c>
      <c r="E4438" s="44" t="s">
        <v>76</v>
      </c>
      <c r="F4438" t="s">
        <v>644</v>
      </c>
      <c r="G4438" s="44"/>
      <c r="H4438">
        <v>120000</v>
      </c>
      <c r="I4438"/>
    </row>
    <row r="4439" spans="1:60" x14ac:dyDescent="0.25">
      <c r="A4439" s="33">
        <v>42979</v>
      </c>
      <c r="B4439" s="37" t="s">
        <v>236</v>
      </c>
      <c r="C4439" t="s">
        <v>175</v>
      </c>
      <c r="D4439" s="9">
        <v>42993</v>
      </c>
      <c r="E4439" s="44" t="s">
        <v>76</v>
      </c>
      <c r="F4439" t="s">
        <v>645</v>
      </c>
      <c r="G4439" s="44" t="s">
        <v>57</v>
      </c>
      <c r="H4439">
        <v>70000</v>
      </c>
      <c r="I4439"/>
    </row>
    <row r="4440" spans="1:60" x14ac:dyDescent="0.25">
      <c r="A4440" s="33">
        <v>42979</v>
      </c>
      <c r="B4440" s="37" t="s">
        <v>236</v>
      </c>
      <c r="C4440" t="s">
        <v>998</v>
      </c>
      <c r="D4440" s="9">
        <v>43003</v>
      </c>
      <c r="E4440" s="44" t="s">
        <v>76</v>
      </c>
      <c r="F4440" t="s">
        <v>647</v>
      </c>
      <c r="G4440" s="44" t="s">
        <v>57</v>
      </c>
      <c r="H4440">
        <v>9000</v>
      </c>
      <c r="I4440"/>
    </row>
    <row r="4441" spans="1:60" x14ac:dyDescent="0.25">
      <c r="A4441" s="33">
        <v>42979</v>
      </c>
      <c r="B4441" s="37" t="s">
        <v>236</v>
      </c>
      <c r="C4441" t="s">
        <v>998</v>
      </c>
      <c r="D4441" s="9">
        <v>43004</v>
      </c>
      <c r="E4441" s="44" t="s">
        <v>76</v>
      </c>
      <c r="F4441" t="s">
        <v>649</v>
      </c>
      <c r="G4441" s="44"/>
      <c r="H4441">
        <v>10000</v>
      </c>
      <c r="I4441" s="131"/>
    </row>
    <row r="4442" spans="1:60" s="128" customFormat="1" x14ac:dyDescent="0.25">
      <c r="A4442" s="127">
        <v>42979</v>
      </c>
      <c r="B4442" s="128" t="s">
        <v>236</v>
      </c>
      <c r="C4442" s="128" t="s">
        <v>179</v>
      </c>
      <c r="D4442" s="129">
        <v>43007</v>
      </c>
      <c r="E4442" s="130" t="s">
        <v>76</v>
      </c>
      <c r="F4442" s="128" t="s">
        <v>650</v>
      </c>
      <c r="G4442" s="130"/>
      <c r="H4442" s="180">
        <v>35343</v>
      </c>
      <c r="I4442" s="131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/>
      <c r="BE4442"/>
      <c r="BF4442"/>
      <c r="BG4442"/>
      <c r="BH4442"/>
    </row>
    <row r="4443" spans="1:60" x14ac:dyDescent="0.25">
      <c r="A4443" s="33">
        <v>43009</v>
      </c>
      <c r="B4443" s="37" t="s">
        <v>236</v>
      </c>
      <c r="C4443" t="s">
        <v>175</v>
      </c>
      <c r="D4443" s="9">
        <v>43010</v>
      </c>
      <c r="E4443" s="44" t="s">
        <v>76</v>
      </c>
      <c r="F4443" t="s">
        <v>661</v>
      </c>
      <c r="G4443" s="44"/>
      <c r="H4443">
        <v>187104</v>
      </c>
      <c r="I4443"/>
    </row>
    <row r="4444" spans="1:60" x14ac:dyDescent="0.25">
      <c r="A4444" s="33">
        <v>43009</v>
      </c>
      <c r="B4444" s="37" t="s">
        <v>236</v>
      </c>
      <c r="C4444" t="s">
        <v>323</v>
      </c>
      <c r="D4444" s="9">
        <v>43011</v>
      </c>
      <c r="E4444" s="44" t="s">
        <v>76</v>
      </c>
      <c r="F4444" t="s">
        <v>476</v>
      </c>
      <c r="G4444" s="44"/>
      <c r="H4444">
        <v>19293</v>
      </c>
      <c r="I4444"/>
    </row>
    <row r="4445" spans="1:60" x14ac:dyDescent="0.25">
      <c r="A4445" s="33">
        <v>43009</v>
      </c>
      <c r="B4445" s="37" t="s">
        <v>236</v>
      </c>
      <c r="C4445" t="s">
        <v>323</v>
      </c>
      <c r="D4445" s="9">
        <v>43011</v>
      </c>
      <c r="E4445" s="44" t="s">
        <v>76</v>
      </c>
      <c r="F4445" t="s">
        <v>436</v>
      </c>
      <c r="G4445" s="44"/>
      <c r="H4445">
        <v>82173</v>
      </c>
      <c r="I4445"/>
    </row>
    <row r="4446" spans="1:60" x14ac:dyDescent="0.25">
      <c r="A4446" s="33">
        <v>43009</v>
      </c>
      <c r="B4446" s="37" t="s">
        <v>236</v>
      </c>
      <c r="C4446" t="s">
        <v>323</v>
      </c>
      <c r="D4446" s="9">
        <v>43011</v>
      </c>
      <c r="E4446" s="44" t="s">
        <v>76</v>
      </c>
      <c r="F4446" t="s">
        <v>529</v>
      </c>
      <c r="G4446" s="44"/>
      <c r="H4446">
        <v>225</v>
      </c>
      <c r="I4446"/>
    </row>
    <row r="4447" spans="1:60" x14ac:dyDescent="0.25">
      <c r="A4447" s="33">
        <v>43009</v>
      </c>
      <c r="B4447" s="37" t="s">
        <v>236</v>
      </c>
      <c r="C4447" t="s">
        <v>176</v>
      </c>
      <c r="D4447" s="9">
        <v>43011</v>
      </c>
      <c r="E4447" s="44" t="s">
        <v>76</v>
      </c>
      <c r="F4447" t="s">
        <v>662</v>
      </c>
      <c r="G4447" s="44"/>
      <c r="H4447">
        <v>6990</v>
      </c>
      <c r="I4447"/>
    </row>
    <row r="4448" spans="1:60" x14ac:dyDescent="0.25">
      <c r="A4448" s="33">
        <v>43009</v>
      </c>
      <c r="B4448" s="37" t="s">
        <v>236</v>
      </c>
      <c r="C4448" t="s">
        <v>173</v>
      </c>
      <c r="D4448" s="9">
        <v>43011</v>
      </c>
      <c r="E4448" s="44" t="s">
        <v>76</v>
      </c>
      <c r="F4448" t="s">
        <v>663</v>
      </c>
      <c r="G4448" s="44"/>
      <c r="H4448">
        <v>250000</v>
      </c>
      <c r="I4448"/>
    </row>
    <row r="4449" spans="1:60" x14ac:dyDescent="0.25">
      <c r="A4449" s="33">
        <v>43009</v>
      </c>
      <c r="B4449" s="37" t="s">
        <v>236</v>
      </c>
      <c r="C4449" t="s">
        <v>432</v>
      </c>
      <c r="D4449" s="9">
        <v>43011</v>
      </c>
      <c r="E4449" s="44" t="s">
        <v>76</v>
      </c>
      <c r="F4449" t="s">
        <v>664</v>
      </c>
      <c r="G4449" s="44"/>
      <c r="H4449">
        <v>100000</v>
      </c>
      <c r="I4449"/>
    </row>
    <row r="4450" spans="1:60" x14ac:dyDescent="0.25">
      <c r="A4450" s="33">
        <v>43009</v>
      </c>
      <c r="B4450" s="37" t="s">
        <v>236</v>
      </c>
      <c r="C4450" t="s">
        <v>174</v>
      </c>
      <c r="D4450" s="9">
        <v>43011</v>
      </c>
      <c r="E4450" s="44" t="s">
        <v>76</v>
      </c>
      <c r="F4450" t="s">
        <v>367</v>
      </c>
      <c r="G4450" s="44"/>
      <c r="H4450">
        <v>109837</v>
      </c>
      <c r="I4450"/>
    </row>
    <row r="4451" spans="1:60" x14ac:dyDescent="0.25">
      <c r="A4451" s="33">
        <v>43009</v>
      </c>
      <c r="B4451" s="37" t="s">
        <v>236</v>
      </c>
      <c r="C4451" t="s">
        <v>179</v>
      </c>
      <c r="D4451" s="9">
        <v>43013</v>
      </c>
      <c r="E4451" s="44" t="s">
        <v>76</v>
      </c>
      <c r="F4451" t="s">
        <v>665</v>
      </c>
      <c r="G4451" s="44"/>
      <c r="H4451" s="31">
        <v>9867</v>
      </c>
      <c r="I4451"/>
    </row>
    <row r="4452" spans="1:60" x14ac:dyDescent="0.25">
      <c r="A4452" s="33">
        <v>43009</v>
      </c>
      <c r="B4452" s="37" t="s">
        <v>236</v>
      </c>
      <c r="C4452" t="s">
        <v>172</v>
      </c>
      <c r="D4452" s="9">
        <v>43014</v>
      </c>
      <c r="E4452" s="44" t="s">
        <v>76</v>
      </c>
      <c r="F4452" t="s">
        <v>666</v>
      </c>
      <c r="G4452" s="44"/>
      <c r="H4452">
        <v>20000</v>
      </c>
      <c r="I4452"/>
    </row>
    <row r="4453" spans="1:60" x14ac:dyDescent="0.25">
      <c r="A4453" s="33">
        <v>43009</v>
      </c>
      <c r="B4453" s="37" t="s">
        <v>236</v>
      </c>
      <c r="C4453" t="s">
        <v>172</v>
      </c>
      <c r="D4453" s="9">
        <v>43024</v>
      </c>
      <c r="E4453" s="44" t="s">
        <v>76</v>
      </c>
      <c r="F4453" t="s">
        <v>667</v>
      </c>
      <c r="G4453" s="44"/>
      <c r="H4453">
        <v>13500</v>
      </c>
      <c r="I4453"/>
    </row>
    <row r="4454" spans="1:60" x14ac:dyDescent="0.25">
      <c r="A4454" s="33">
        <v>43009</v>
      </c>
      <c r="B4454" s="37" t="s">
        <v>236</v>
      </c>
      <c r="C4454" t="s">
        <v>172</v>
      </c>
      <c r="D4454" s="9">
        <v>43024</v>
      </c>
      <c r="E4454" s="44" t="s">
        <v>76</v>
      </c>
      <c r="F4454" t="s">
        <v>668</v>
      </c>
      <c r="G4454" s="44"/>
      <c r="H4454">
        <v>42900</v>
      </c>
      <c r="I4454"/>
    </row>
    <row r="4455" spans="1:60" x14ac:dyDescent="0.25">
      <c r="A4455" s="33">
        <v>43009</v>
      </c>
      <c r="B4455" s="37" t="s">
        <v>236</v>
      </c>
      <c r="C4455" t="s">
        <v>175</v>
      </c>
      <c r="D4455" s="9">
        <v>43024</v>
      </c>
      <c r="E4455" s="44" t="s">
        <v>76</v>
      </c>
      <c r="F4455" t="s">
        <v>669</v>
      </c>
      <c r="G4455" s="44"/>
      <c r="H4455">
        <v>120000</v>
      </c>
      <c r="I4455"/>
    </row>
    <row r="4456" spans="1:60" x14ac:dyDescent="0.25">
      <c r="A4456" s="33">
        <v>43009</v>
      </c>
      <c r="B4456" s="37" t="s">
        <v>236</v>
      </c>
      <c r="C4456" t="s">
        <v>172</v>
      </c>
      <c r="D4456" s="9">
        <v>43027</v>
      </c>
      <c r="E4456" s="44" t="s">
        <v>76</v>
      </c>
      <c r="F4456" t="s">
        <v>670</v>
      </c>
      <c r="G4456" s="44"/>
      <c r="H4456">
        <v>97908</v>
      </c>
      <c r="I4456"/>
    </row>
    <row r="4457" spans="1:60" s="128" customFormat="1" x14ac:dyDescent="0.25">
      <c r="A4457" s="127">
        <v>43009</v>
      </c>
      <c r="B4457" s="128" t="s">
        <v>236</v>
      </c>
      <c r="C4457" s="128" t="s">
        <v>172</v>
      </c>
      <c r="D4457" s="129">
        <v>43038</v>
      </c>
      <c r="E4457" s="130" t="s">
        <v>76</v>
      </c>
      <c r="F4457" s="128" t="s">
        <v>671</v>
      </c>
      <c r="G4457" s="130"/>
      <c r="H4457" s="128">
        <v>13800</v>
      </c>
      <c r="I4457" s="131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/>
      <c r="BE4457"/>
      <c r="BF4457"/>
      <c r="BG4457"/>
      <c r="BH4457"/>
    </row>
    <row r="4458" spans="1:60" x14ac:dyDescent="0.25">
      <c r="A4458" s="33">
        <v>43040</v>
      </c>
      <c r="B4458" s="37" t="s">
        <v>236</v>
      </c>
      <c r="C4458" t="s">
        <v>175</v>
      </c>
      <c r="D4458" s="9">
        <v>43041</v>
      </c>
      <c r="E4458" s="44" t="s">
        <v>76</v>
      </c>
      <c r="F4458" t="s">
        <v>675</v>
      </c>
      <c r="G4458" s="44"/>
      <c r="H4458">
        <v>187097</v>
      </c>
      <c r="I4458"/>
    </row>
    <row r="4459" spans="1:60" x14ac:dyDescent="0.25">
      <c r="A4459" s="33">
        <v>43040</v>
      </c>
      <c r="B4459" s="37" t="s">
        <v>236</v>
      </c>
      <c r="C4459" t="s">
        <v>323</v>
      </c>
      <c r="D4459" s="9">
        <v>43041</v>
      </c>
      <c r="E4459" s="44" t="s">
        <v>76</v>
      </c>
      <c r="F4459" t="s">
        <v>436</v>
      </c>
      <c r="G4459" s="44"/>
      <c r="H4459">
        <v>67378</v>
      </c>
      <c r="I4459"/>
    </row>
    <row r="4460" spans="1:60" x14ac:dyDescent="0.25">
      <c r="A4460" s="33">
        <v>43040</v>
      </c>
      <c r="B4460" s="37" t="s">
        <v>236</v>
      </c>
      <c r="C4460" t="s">
        <v>323</v>
      </c>
      <c r="D4460" s="9">
        <v>43041</v>
      </c>
      <c r="E4460" s="44" t="s">
        <v>76</v>
      </c>
      <c r="F4460" t="s">
        <v>529</v>
      </c>
      <c r="G4460" s="44"/>
      <c r="H4460">
        <v>225</v>
      </c>
      <c r="I4460"/>
    </row>
    <row r="4461" spans="1:60" x14ac:dyDescent="0.25">
      <c r="A4461" s="33">
        <v>43040</v>
      </c>
      <c r="B4461" s="37" t="s">
        <v>236</v>
      </c>
      <c r="C4461" t="s">
        <v>176</v>
      </c>
      <c r="D4461" s="9">
        <v>43041</v>
      </c>
      <c r="E4461" s="44" t="s">
        <v>76</v>
      </c>
      <c r="F4461" t="s">
        <v>513</v>
      </c>
      <c r="G4461" s="44"/>
      <c r="H4461">
        <v>6990</v>
      </c>
      <c r="I4461"/>
    </row>
    <row r="4462" spans="1:60" x14ac:dyDescent="0.25">
      <c r="A4462" s="33">
        <v>43040</v>
      </c>
      <c r="B4462" s="37" t="s">
        <v>236</v>
      </c>
      <c r="C4462" t="s">
        <v>432</v>
      </c>
      <c r="D4462" s="9">
        <v>43041</v>
      </c>
      <c r="E4462" s="44" t="s">
        <v>76</v>
      </c>
      <c r="F4462" t="s">
        <v>676</v>
      </c>
      <c r="G4462" s="44"/>
      <c r="H4462">
        <v>100000</v>
      </c>
      <c r="I4462"/>
    </row>
    <row r="4463" spans="1:60" x14ac:dyDescent="0.25">
      <c r="A4463" s="33">
        <v>43040</v>
      </c>
      <c r="B4463" s="37" t="s">
        <v>236</v>
      </c>
      <c r="C4463" t="s">
        <v>173</v>
      </c>
      <c r="D4463" s="9">
        <v>43041</v>
      </c>
      <c r="E4463" s="44" t="s">
        <v>76</v>
      </c>
      <c r="F4463" t="s">
        <v>677</v>
      </c>
      <c r="G4463" s="44"/>
      <c r="H4463">
        <v>250000</v>
      </c>
      <c r="I4463"/>
    </row>
    <row r="4464" spans="1:60" x14ac:dyDescent="0.25">
      <c r="A4464" s="33">
        <v>43040</v>
      </c>
      <c r="B4464" s="37" t="s">
        <v>236</v>
      </c>
      <c r="C4464" t="s">
        <v>174</v>
      </c>
      <c r="D4464" s="9">
        <v>43041</v>
      </c>
      <c r="E4464" s="44" t="s">
        <v>76</v>
      </c>
      <c r="F4464" t="s">
        <v>367</v>
      </c>
      <c r="G4464" s="44"/>
      <c r="H4464">
        <v>89446</v>
      </c>
      <c r="I4464"/>
    </row>
    <row r="4465" spans="1:60" x14ac:dyDescent="0.25">
      <c r="A4465" s="33">
        <v>43040</v>
      </c>
      <c r="B4465" s="37" t="s">
        <v>236</v>
      </c>
      <c r="C4465" t="s">
        <v>172</v>
      </c>
      <c r="D4465" s="9">
        <v>43042</v>
      </c>
      <c r="E4465" s="44" t="s">
        <v>76</v>
      </c>
      <c r="F4465" t="s">
        <v>678</v>
      </c>
      <c r="G4465" s="44"/>
      <c r="H4465">
        <v>47580</v>
      </c>
      <c r="I4465"/>
    </row>
    <row r="4466" spans="1:60" x14ac:dyDescent="0.25">
      <c r="A4466" s="33">
        <v>43040</v>
      </c>
      <c r="B4466" s="37" t="s">
        <v>236</v>
      </c>
      <c r="C4466" t="s">
        <v>172</v>
      </c>
      <c r="D4466" s="9">
        <v>43045</v>
      </c>
      <c r="E4466" s="44" t="s">
        <v>76</v>
      </c>
      <c r="F4466" t="s">
        <v>517</v>
      </c>
      <c r="G4466" s="44"/>
      <c r="H4466">
        <v>9851</v>
      </c>
      <c r="I4466"/>
    </row>
    <row r="4467" spans="1:60" x14ac:dyDescent="0.25">
      <c r="A4467" s="33">
        <v>43040</v>
      </c>
      <c r="B4467" s="37" t="s">
        <v>236</v>
      </c>
      <c r="C4467" t="s">
        <v>323</v>
      </c>
      <c r="D4467" s="9">
        <v>43045</v>
      </c>
      <c r="E4467" s="44" t="s">
        <v>76</v>
      </c>
      <c r="F4467" t="s">
        <v>476</v>
      </c>
      <c r="G4467" s="44"/>
      <c r="H4467">
        <v>150457</v>
      </c>
      <c r="I4467"/>
    </row>
    <row r="4468" spans="1:60" x14ac:dyDescent="0.25">
      <c r="A4468" s="33">
        <v>43040</v>
      </c>
      <c r="B4468" s="37" t="s">
        <v>236</v>
      </c>
      <c r="C4468" t="s">
        <v>179</v>
      </c>
      <c r="D4468" s="9">
        <v>43046</v>
      </c>
      <c r="E4468" s="44" t="s">
        <v>679</v>
      </c>
      <c r="F4468" t="s">
        <v>680</v>
      </c>
      <c r="G4468" s="44"/>
      <c r="H4468" s="31">
        <v>40000</v>
      </c>
      <c r="I4468"/>
    </row>
    <row r="4469" spans="1:60" x14ac:dyDescent="0.25">
      <c r="A4469" s="33">
        <v>43040</v>
      </c>
      <c r="B4469" s="37" t="s">
        <v>236</v>
      </c>
      <c r="C4469" t="s">
        <v>432</v>
      </c>
      <c r="D4469" s="9">
        <v>43053</v>
      </c>
      <c r="E4469" s="44" t="s">
        <v>76</v>
      </c>
      <c r="F4469" t="s">
        <v>681</v>
      </c>
      <c r="G4469" s="44"/>
      <c r="H4469">
        <v>50000</v>
      </c>
      <c r="I4469"/>
    </row>
    <row r="4470" spans="1:60" x14ac:dyDescent="0.25">
      <c r="A4470" s="33">
        <v>43040</v>
      </c>
      <c r="B4470" s="37" t="s">
        <v>236</v>
      </c>
      <c r="C4470" t="s">
        <v>175</v>
      </c>
      <c r="D4470" s="9">
        <v>43053</v>
      </c>
      <c r="E4470" s="44" t="s">
        <v>76</v>
      </c>
      <c r="F4470" t="s">
        <v>682</v>
      </c>
      <c r="G4470" s="44"/>
      <c r="H4470">
        <v>120000</v>
      </c>
      <c r="I4470"/>
    </row>
    <row r="4471" spans="1:60" x14ac:dyDescent="0.25">
      <c r="A4471" s="33">
        <v>43040</v>
      </c>
      <c r="B4471" s="37" t="s">
        <v>236</v>
      </c>
      <c r="C4471" t="s">
        <v>175</v>
      </c>
      <c r="D4471" s="9">
        <v>43055</v>
      </c>
      <c r="E4471" s="44" t="s">
        <v>76</v>
      </c>
      <c r="F4471" t="s">
        <v>683</v>
      </c>
      <c r="G4471" s="44"/>
      <c r="H4471">
        <v>201880</v>
      </c>
      <c r="I4471"/>
    </row>
    <row r="4472" spans="1:60" x14ac:dyDescent="0.25">
      <c r="A4472" s="33">
        <v>43040</v>
      </c>
      <c r="B4472" s="37" t="s">
        <v>236</v>
      </c>
      <c r="C4472" t="s">
        <v>179</v>
      </c>
      <c r="D4472" s="9">
        <v>43056</v>
      </c>
      <c r="E4472" s="44" t="s">
        <v>76</v>
      </c>
      <c r="F4472" t="s">
        <v>684</v>
      </c>
      <c r="G4472" s="44"/>
      <c r="H4472" s="31">
        <v>25000</v>
      </c>
      <c r="I4472"/>
    </row>
    <row r="4473" spans="1:60" x14ac:dyDescent="0.25">
      <c r="A4473" s="33">
        <v>43040</v>
      </c>
      <c r="B4473" s="37" t="s">
        <v>236</v>
      </c>
      <c r="C4473" t="s">
        <v>172</v>
      </c>
      <c r="D4473" s="9">
        <v>43060</v>
      </c>
      <c r="E4473" s="44" t="s">
        <v>76</v>
      </c>
      <c r="F4473" t="s">
        <v>685</v>
      </c>
      <c r="G4473" s="44"/>
      <c r="H4473">
        <v>196408</v>
      </c>
      <c r="I4473"/>
    </row>
    <row r="4474" spans="1:60" s="128" customFormat="1" x14ac:dyDescent="0.25">
      <c r="A4474" s="127">
        <v>43040</v>
      </c>
      <c r="B4474" s="128" t="s">
        <v>236</v>
      </c>
      <c r="C4474" s="128" t="s">
        <v>172</v>
      </c>
      <c r="D4474" s="129">
        <v>43063</v>
      </c>
      <c r="E4474" s="130" t="s">
        <v>76</v>
      </c>
      <c r="F4474" s="128" t="s">
        <v>686</v>
      </c>
      <c r="G4474" s="130"/>
      <c r="H4474" s="128">
        <v>58400</v>
      </c>
      <c r="I4474" s="131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/>
      <c r="BE4474"/>
      <c r="BF4474"/>
      <c r="BG4474"/>
      <c r="BH4474"/>
    </row>
    <row r="4475" spans="1:60" x14ac:dyDescent="0.25">
      <c r="A4475" s="33">
        <v>43070</v>
      </c>
      <c r="B4475" s="37" t="s">
        <v>236</v>
      </c>
      <c r="C4475" t="s">
        <v>175</v>
      </c>
      <c r="D4475" s="9">
        <v>43070</v>
      </c>
      <c r="E4475" s="44" t="s">
        <v>76</v>
      </c>
      <c r="F4475" t="s">
        <v>688</v>
      </c>
      <c r="G4475" s="44" t="s">
        <v>57</v>
      </c>
      <c r="H4475">
        <v>187097</v>
      </c>
      <c r="I4475"/>
    </row>
    <row r="4476" spans="1:60" x14ac:dyDescent="0.25">
      <c r="A4476" s="33">
        <v>43070</v>
      </c>
      <c r="B4476" s="37" t="s">
        <v>236</v>
      </c>
      <c r="C4476" t="s">
        <v>172</v>
      </c>
      <c r="D4476" s="9">
        <v>43073</v>
      </c>
      <c r="E4476" s="44" t="s">
        <v>76</v>
      </c>
      <c r="F4476" t="s">
        <v>689</v>
      </c>
      <c r="G4476" s="44"/>
      <c r="H4476">
        <v>40000</v>
      </c>
      <c r="I4476"/>
    </row>
    <row r="4477" spans="1:60" x14ac:dyDescent="0.25">
      <c r="A4477" s="33">
        <v>43070</v>
      </c>
      <c r="B4477" s="37" t="s">
        <v>236</v>
      </c>
      <c r="C4477" t="s">
        <v>323</v>
      </c>
      <c r="D4477" s="9">
        <v>43074</v>
      </c>
      <c r="E4477" s="44" t="s">
        <v>76</v>
      </c>
      <c r="F4477" t="s">
        <v>476</v>
      </c>
      <c r="G4477" s="44" t="s">
        <v>57</v>
      </c>
      <c r="H4477">
        <v>43816</v>
      </c>
      <c r="I4477"/>
    </row>
    <row r="4478" spans="1:60" x14ac:dyDescent="0.25">
      <c r="A4478" s="33">
        <v>43070</v>
      </c>
      <c r="B4478" s="37" t="s">
        <v>236</v>
      </c>
      <c r="C4478" t="s">
        <v>323</v>
      </c>
      <c r="D4478" s="9">
        <v>43074</v>
      </c>
      <c r="E4478" s="44" t="s">
        <v>76</v>
      </c>
      <c r="F4478" t="s">
        <v>436</v>
      </c>
      <c r="G4478" s="44" t="s">
        <v>57</v>
      </c>
      <c r="H4478">
        <v>72315</v>
      </c>
      <c r="I4478"/>
    </row>
    <row r="4479" spans="1:60" x14ac:dyDescent="0.25">
      <c r="A4479" s="33">
        <v>43070</v>
      </c>
      <c r="B4479" s="37" t="s">
        <v>236</v>
      </c>
      <c r="C4479" t="s">
        <v>323</v>
      </c>
      <c r="D4479" s="9">
        <v>43074</v>
      </c>
      <c r="E4479" s="44" t="s">
        <v>76</v>
      </c>
      <c r="F4479" t="s">
        <v>529</v>
      </c>
      <c r="G4479" s="44" t="s">
        <v>57</v>
      </c>
      <c r="H4479">
        <v>225</v>
      </c>
      <c r="I4479"/>
    </row>
    <row r="4480" spans="1:60" x14ac:dyDescent="0.25">
      <c r="A4480" s="33">
        <v>43070</v>
      </c>
      <c r="B4480" s="37" t="s">
        <v>236</v>
      </c>
      <c r="C4480" t="s">
        <v>176</v>
      </c>
      <c r="D4480" s="9">
        <v>43074</v>
      </c>
      <c r="E4480" s="44" t="s">
        <v>76</v>
      </c>
      <c r="F4480" t="s">
        <v>590</v>
      </c>
      <c r="G4480" s="44"/>
      <c r="H4480">
        <v>6990</v>
      </c>
      <c r="I4480"/>
    </row>
    <row r="4481" spans="1:60" x14ac:dyDescent="0.25">
      <c r="A4481" s="33">
        <v>43070</v>
      </c>
      <c r="B4481" s="37" t="s">
        <v>236</v>
      </c>
      <c r="C4481" t="s">
        <v>432</v>
      </c>
      <c r="D4481" s="9">
        <v>43074</v>
      </c>
      <c r="E4481" s="44" t="s">
        <v>76</v>
      </c>
      <c r="F4481" t="s">
        <v>690</v>
      </c>
      <c r="G4481" s="44"/>
      <c r="H4481">
        <v>100000</v>
      </c>
      <c r="I4481"/>
    </row>
    <row r="4482" spans="1:60" x14ac:dyDescent="0.25">
      <c r="A4482" s="33">
        <v>43070</v>
      </c>
      <c r="B4482" s="37" t="s">
        <v>236</v>
      </c>
      <c r="C4482" t="s">
        <v>173</v>
      </c>
      <c r="D4482" s="9">
        <v>43074</v>
      </c>
      <c r="E4482" s="44" t="s">
        <v>76</v>
      </c>
      <c r="F4482" t="s">
        <v>691</v>
      </c>
      <c r="G4482" s="44"/>
      <c r="H4482">
        <v>250000</v>
      </c>
      <c r="I4482"/>
    </row>
    <row r="4483" spans="1:60" x14ac:dyDescent="0.25">
      <c r="A4483" s="33">
        <v>43070</v>
      </c>
      <c r="B4483" s="37" t="s">
        <v>236</v>
      </c>
      <c r="C4483" t="s">
        <v>174</v>
      </c>
      <c r="D4483" s="9">
        <v>43074</v>
      </c>
      <c r="E4483" s="44" t="s">
        <v>76</v>
      </c>
      <c r="F4483" t="s">
        <v>367</v>
      </c>
      <c r="G4483" s="44" t="s">
        <v>57</v>
      </c>
      <c r="H4483">
        <v>148246</v>
      </c>
      <c r="I4483"/>
    </row>
    <row r="4484" spans="1:60" x14ac:dyDescent="0.25">
      <c r="A4484" s="33">
        <v>43070</v>
      </c>
      <c r="B4484" s="37" t="s">
        <v>236</v>
      </c>
      <c r="C4484" t="s">
        <v>179</v>
      </c>
      <c r="D4484" s="9">
        <v>43075</v>
      </c>
      <c r="E4484" s="44" t="s">
        <v>264</v>
      </c>
      <c r="F4484" t="s">
        <v>517</v>
      </c>
      <c r="G4484" s="44"/>
      <c r="H4484" s="31">
        <v>9902</v>
      </c>
      <c r="I4484"/>
    </row>
    <row r="4485" spans="1:60" x14ac:dyDescent="0.25">
      <c r="A4485" s="33">
        <v>43070</v>
      </c>
      <c r="B4485" s="37" t="s">
        <v>236</v>
      </c>
      <c r="C4485" t="s">
        <v>175</v>
      </c>
      <c r="D4485" s="9">
        <v>43083</v>
      </c>
      <c r="E4485" s="44" t="s">
        <v>76</v>
      </c>
      <c r="F4485" t="s">
        <v>692</v>
      </c>
      <c r="G4485" s="44" t="s">
        <v>57</v>
      </c>
      <c r="H4485">
        <v>63000</v>
      </c>
      <c r="I4485"/>
    </row>
    <row r="4486" spans="1:60" x14ac:dyDescent="0.25">
      <c r="A4486" s="33">
        <v>43070</v>
      </c>
      <c r="B4486" s="37" t="s">
        <v>236</v>
      </c>
      <c r="C4486" t="s">
        <v>175</v>
      </c>
      <c r="D4486" s="9">
        <v>43084</v>
      </c>
      <c r="E4486" s="44" t="s">
        <v>76</v>
      </c>
      <c r="F4486" t="s">
        <v>693</v>
      </c>
      <c r="G4486" s="44"/>
      <c r="H4486">
        <v>120000</v>
      </c>
      <c r="I4486"/>
    </row>
    <row r="4487" spans="1:60" x14ac:dyDescent="0.25">
      <c r="A4487" s="33">
        <v>43070</v>
      </c>
      <c r="B4487" s="37" t="s">
        <v>236</v>
      </c>
      <c r="C4487" t="s">
        <v>172</v>
      </c>
      <c r="D4487" s="9">
        <v>43087</v>
      </c>
      <c r="E4487" s="44" t="s">
        <v>76</v>
      </c>
      <c r="F4487" t="s">
        <v>694</v>
      </c>
      <c r="G4487" s="44" t="s">
        <v>57</v>
      </c>
      <c r="H4487">
        <v>17700</v>
      </c>
      <c r="I4487"/>
    </row>
    <row r="4488" spans="1:60" s="128" customFormat="1" x14ac:dyDescent="0.25">
      <c r="A4488" s="167">
        <v>43070</v>
      </c>
      <c r="B4488" s="168" t="s">
        <v>236</v>
      </c>
      <c r="C4488" s="168" t="s">
        <v>432</v>
      </c>
      <c r="D4488" s="169">
        <v>43088</v>
      </c>
      <c r="E4488" s="266" t="s">
        <v>76</v>
      </c>
      <c r="F4488" s="168" t="s">
        <v>695</v>
      </c>
      <c r="G4488" s="266"/>
      <c r="H4488" s="168">
        <v>95440</v>
      </c>
      <c r="I4488" s="170">
        <f>SUM(H4284:H4488)</f>
        <v>36245167</v>
      </c>
      <c r="J4488" s="168"/>
      <c r="K4488" s="168"/>
      <c r="L4488" s="16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/>
      <c r="BE4488"/>
      <c r="BF4488"/>
      <c r="BG4488"/>
      <c r="BH4488"/>
    </row>
    <row r="4489" spans="1:60" x14ac:dyDescent="0.25">
      <c r="A4489" s="33">
        <v>43101</v>
      </c>
      <c r="B4489" s="37" t="s">
        <v>236</v>
      </c>
      <c r="C4489" t="s">
        <v>175</v>
      </c>
      <c r="D4489" s="9">
        <v>43102</v>
      </c>
      <c r="E4489" s="44" t="s">
        <v>76</v>
      </c>
      <c r="F4489" t="s">
        <v>817</v>
      </c>
      <c r="G4489" s="44"/>
      <c r="H4489" s="1">
        <v>187097</v>
      </c>
      <c r="I4489"/>
    </row>
    <row r="4490" spans="1:60" x14ac:dyDescent="0.25">
      <c r="A4490" s="33">
        <v>43101</v>
      </c>
      <c r="B4490" s="37" t="s">
        <v>236</v>
      </c>
      <c r="C4490" t="s">
        <v>172</v>
      </c>
      <c r="D4490" s="9">
        <v>43102</v>
      </c>
      <c r="E4490" s="44" t="s">
        <v>76</v>
      </c>
      <c r="F4490" t="s">
        <v>771</v>
      </c>
      <c r="G4490" s="44"/>
      <c r="H4490" s="1">
        <v>10900</v>
      </c>
      <c r="I4490"/>
    </row>
    <row r="4491" spans="1:60" x14ac:dyDescent="0.25">
      <c r="A4491" s="33">
        <v>43101</v>
      </c>
      <c r="B4491" s="37" t="s">
        <v>236</v>
      </c>
      <c r="C4491" t="s">
        <v>323</v>
      </c>
      <c r="D4491" s="9">
        <v>43102</v>
      </c>
      <c r="E4491" s="44" t="s">
        <v>76</v>
      </c>
      <c r="F4491" t="s">
        <v>476</v>
      </c>
      <c r="G4491" s="44"/>
      <c r="H4491" s="1">
        <v>45943</v>
      </c>
      <c r="I4491"/>
    </row>
    <row r="4492" spans="1:60" x14ac:dyDescent="0.25">
      <c r="A4492" s="33">
        <v>43101</v>
      </c>
      <c r="B4492" s="37" t="s">
        <v>236</v>
      </c>
      <c r="C4492" t="s">
        <v>323</v>
      </c>
      <c r="D4492" s="9">
        <v>43102</v>
      </c>
      <c r="E4492" s="44" t="s">
        <v>76</v>
      </c>
      <c r="F4492" t="s">
        <v>436</v>
      </c>
      <c r="G4492" s="44"/>
      <c r="H4492" s="1">
        <v>66044</v>
      </c>
      <c r="I4492"/>
    </row>
    <row r="4493" spans="1:60" x14ac:dyDescent="0.25">
      <c r="A4493" s="33">
        <v>43101</v>
      </c>
      <c r="B4493" s="37" t="s">
        <v>236</v>
      </c>
      <c r="C4493" t="s">
        <v>323</v>
      </c>
      <c r="D4493" s="9">
        <v>43102</v>
      </c>
      <c r="E4493" s="44" t="s">
        <v>76</v>
      </c>
      <c r="F4493" t="s">
        <v>529</v>
      </c>
      <c r="G4493" s="44"/>
      <c r="H4493" s="1">
        <v>225</v>
      </c>
      <c r="I4493"/>
    </row>
    <row r="4494" spans="1:60" x14ac:dyDescent="0.25">
      <c r="A4494" s="33">
        <v>43101</v>
      </c>
      <c r="B4494" s="37" t="s">
        <v>236</v>
      </c>
      <c r="C4494" t="s">
        <v>176</v>
      </c>
      <c r="D4494" s="9">
        <v>43102</v>
      </c>
      <c r="E4494" s="44" t="s">
        <v>76</v>
      </c>
      <c r="F4494" t="s">
        <v>772</v>
      </c>
      <c r="G4494" s="44"/>
      <c r="H4494" s="1">
        <v>6956</v>
      </c>
      <c r="I4494"/>
    </row>
    <row r="4495" spans="1:60" x14ac:dyDescent="0.25">
      <c r="A4495" s="33">
        <v>43101</v>
      </c>
      <c r="B4495" s="37" t="s">
        <v>236</v>
      </c>
      <c r="C4495" t="s">
        <v>231</v>
      </c>
      <c r="D4495" s="9">
        <v>43102</v>
      </c>
      <c r="E4495" s="44" t="s">
        <v>76</v>
      </c>
      <c r="F4495" t="s">
        <v>773</v>
      </c>
      <c r="G4495" s="44"/>
      <c r="H4495" s="1">
        <v>100000</v>
      </c>
      <c r="I4495"/>
    </row>
    <row r="4496" spans="1:60" x14ac:dyDescent="0.25">
      <c r="A4496" s="33">
        <v>43101</v>
      </c>
      <c r="B4496" s="37" t="s">
        <v>236</v>
      </c>
      <c r="C4496" t="s">
        <v>173</v>
      </c>
      <c r="D4496" s="9">
        <v>43102</v>
      </c>
      <c r="E4496" s="44" t="s">
        <v>76</v>
      </c>
      <c r="F4496" t="s">
        <v>774</v>
      </c>
      <c r="G4496" s="44"/>
      <c r="H4496" s="1">
        <v>250000</v>
      </c>
      <c r="I4496"/>
    </row>
    <row r="4497" spans="1:11" x14ac:dyDescent="0.25">
      <c r="A4497" s="33">
        <v>43101</v>
      </c>
      <c r="B4497" s="37" t="s">
        <v>236</v>
      </c>
      <c r="C4497" t="s">
        <v>175</v>
      </c>
      <c r="D4497" s="9">
        <v>43102</v>
      </c>
      <c r="E4497" s="44" t="s">
        <v>76</v>
      </c>
      <c r="F4497" t="s">
        <v>367</v>
      </c>
      <c r="G4497" s="44"/>
      <c r="H4497" s="1">
        <v>107795</v>
      </c>
      <c r="I4497"/>
    </row>
    <row r="4498" spans="1:11" x14ac:dyDescent="0.25">
      <c r="A4498" s="33">
        <v>43101</v>
      </c>
      <c r="B4498" s="37" t="s">
        <v>236</v>
      </c>
      <c r="C4498" t="s">
        <v>179</v>
      </c>
      <c r="D4498" s="9">
        <v>43108</v>
      </c>
      <c r="E4498" s="44" t="s">
        <v>531</v>
      </c>
      <c r="F4498" t="s">
        <v>517</v>
      </c>
      <c r="G4498" s="44"/>
      <c r="H4498" s="31">
        <v>9917</v>
      </c>
      <c r="I4498"/>
    </row>
    <row r="4499" spans="1:11" x14ac:dyDescent="0.25">
      <c r="A4499" s="33">
        <v>43101</v>
      </c>
      <c r="B4499" s="37" t="s">
        <v>236</v>
      </c>
      <c r="C4499" t="s">
        <v>175</v>
      </c>
      <c r="D4499" s="9">
        <v>43115</v>
      </c>
      <c r="E4499" s="44" t="s">
        <v>76</v>
      </c>
      <c r="F4499" t="s">
        <v>775</v>
      </c>
      <c r="G4499" s="44"/>
      <c r="H4499" s="1">
        <v>120000</v>
      </c>
      <c r="I4499"/>
    </row>
    <row r="4500" spans="1:11" x14ac:dyDescent="0.25">
      <c r="A4500" s="33">
        <v>43101</v>
      </c>
      <c r="B4500" s="37" t="s">
        <v>236</v>
      </c>
      <c r="C4500" t="s">
        <v>388</v>
      </c>
      <c r="D4500" s="9">
        <v>43115</v>
      </c>
      <c r="E4500" s="44" t="s">
        <v>76</v>
      </c>
      <c r="F4500" t="s">
        <v>776</v>
      </c>
      <c r="G4500" s="44"/>
      <c r="H4500" s="1">
        <v>70000</v>
      </c>
      <c r="I4500"/>
    </row>
    <row r="4501" spans="1:11" x14ac:dyDescent="0.25">
      <c r="A4501" s="33">
        <v>43101</v>
      </c>
      <c r="B4501" s="37" t="s">
        <v>236</v>
      </c>
      <c r="C4501" t="s">
        <v>172</v>
      </c>
      <c r="D4501" s="9">
        <v>43116</v>
      </c>
      <c r="E4501" s="44" t="s">
        <v>76</v>
      </c>
      <c r="F4501" t="s">
        <v>777</v>
      </c>
      <c r="G4501" s="44"/>
      <c r="H4501" s="1">
        <v>70000</v>
      </c>
      <c r="I4501"/>
    </row>
    <row r="4502" spans="1:11" x14ac:dyDescent="0.25">
      <c r="A4502" s="33">
        <v>43101</v>
      </c>
      <c r="B4502" s="37" t="s">
        <v>236</v>
      </c>
      <c r="C4502" t="s">
        <v>388</v>
      </c>
      <c r="D4502" s="9">
        <v>43129</v>
      </c>
      <c r="E4502" s="44" t="s">
        <v>76</v>
      </c>
      <c r="F4502" t="s">
        <v>778</v>
      </c>
      <c r="G4502" s="44"/>
      <c r="H4502" s="1">
        <v>70000</v>
      </c>
      <c r="I4502"/>
    </row>
    <row r="4503" spans="1:11" x14ac:dyDescent="0.25">
      <c r="A4503" s="33">
        <v>43101</v>
      </c>
      <c r="B4503" s="37" t="s">
        <v>236</v>
      </c>
      <c r="C4503" t="s">
        <v>388</v>
      </c>
      <c r="D4503" s="9">
        <v>43119</v>
      </c>
      <c r="E4503" s="44" t="s">
        <v>76</v>
      </c>
      <c r="F4503" t="s">
        <v>776</v>
      </c>
      <c r="G4503" s="44"/>
      <c r="H4503" s="1">
        <v>70000</v>
      </c>
      <c r="I4503"/>
    </row>
    <row r="4504" spans="1:11" x14ac:dyDescent="0.25">
      <c r="A4504" s="33">
        <v>43101</v>
      </c>
      <c r="B4504" s="37" t="s">
        <v>236</v>
      </c>
      <c r="C4504" t="s">
        <v>432</v>
      </c>
      <c r="D4504" s="9">
        <v>43119</v>
      </c>
      <c r="E4504" s="44" t="s">
        <v>76</v>
      </c>
      <c r="F4504" t="s">
        <v>779</v>
      </c>
      <c r="G4504" s="44"/>
      <c r="H4504" s="1">
        <v>100000</v>
      </c>
      <c r="I4504"/>
    </row>
    <row r="4505" spans="1:11" x14ac:dyDescent="0.25">
      <c r="A4505" s="149">
        <v>43101</v>
      </c>
      <c r="B4505" s="150" t="s">
        <v>236</v>
      </c>
      <c r="C4505" t="s">
        <v>998</v>
      </c>
      <c r="D4505" s="152">
        <v>43119</v>
      </c>
      <c r="E4505" s="153" t="s">
        <v>76</v>
      </c>
      <c r="F4505" s="150" t="s">
        <v>780</v>
      </c>
      <c r="G4505" s="153"/>
      <c r="H4505" s="151">
        <v>45000</v>
      </c>
      <c r="I4505" s="151"/>
      <c r="J4505" s="150"/>
      <c r="K4505" s="150"/>
    </row>
    <row r="4506" spans="1:11" x14ac:dyDescent="0.25">
      <c r="A4506" s="33">
        <v>43132</v>
      </c>
      <c r="B4506" s="37" t="s">
        <v>236</v>
      </c>
      <c r="C4506" t="s">
        <v>323</v>
      </c>
      <c r="D4506" s="9">
        <v>43132</v>
      </c>
      <c r="E4506" s="44" t="s">
        <v>76</v>
      </c>
      <c r="F4506" t="s">
        <v>476</v>
      </c>
      <c r="G4506" s="44"/>
      <c r="H4506" s="1">
        <v>67872</v>
      </c>
      <c r="I4506"/>
    </row>
    <row r="4507" spans="1:11" x14ac:dyDescent="0.25">
      <c r="A4507" s="33">
        <v>43132</v>
      </c>
      <c r="B4507" s="37" t="s">
        <v>236</v>
      </c>
      <c r="C4507" t="s">
        <v>323</v>
      </c>
      <c r="D4507" s="9">
        <v>43132</v>
      </c>
      <c r="E4507" s="44" t="s">
        <v>76</v>
      </c>
      <c r="F4507" t="s">
        <v>436</v>
      </c>
      <c r="G4507" s="44"/>
      <c r="H4507" s="1">
        <v>109521</v>
      </c>
      <c r="I4507"/>
    </row>
    <row r="4508" spans="1:11" x14ac:dyDescent="0.25">
      <c r="A4508" s="33">
        <v>43132</v>
      </c>
      <c r="B4508" s="37" t="s">
        <v>236</v>
      </c>
      <c r="C4508" t="s">
        <v>176</v>
      </c>
      <c r="D4508" s="9">
        <v>43132</v>
      </c>
      <c r="E4508" s="44" t="s">
        <v>76</v>
      </c>
      <c r="F4508" t="s">
        <v>807</v>
      </c>
      <c r="G4508" s="44"/>
      <c r="H4508" s="1">
        <v>6990</v>
      </c>
      <c r="I4508"/>
    </row>
    <row r="4509" spans="1:11" x14ac:dyDescent="0.25">
      <c r="A4509" s="33">
        <v>43132</v>
      </c>
      <c r="B4509" s="37" t="s">
        <v>236</v>
      </c>
      <c r="C4509" t="s">
        <v>432</v>
      </c>
      <c r="D4509" s="9">
        <v>43132</v>
      </c>
      <c r="E4509" s="44" t="s">
        <v>76</v>
      </c>
      <c r="F4509" t="s">
        <v>808</v>
      </c>
      <c r="G4509" s="44"/>
      <c r="H4509" s="1">
        <v>100000</v>
      </c>
      <c r="I4509"/>
    </row>
    <row r="4510" spans="1:11" x14ac:dyDescent="0.25">
      <c r="A4510" s="33">
        <v>43132</v>
      </c>
      <c r="B4510" s="37" t="s">
        <v>236</v>
      </c>
      <c r="C4510" t="s">
        <v>173</v>
      </c>
      <c r="D4510" s="9">
        <v>43132</v>
      </c>
      <c r="E4510" s="44" t="s">
        <v>76</v>
      </c>
      <c r="F4510" t="s">
        <v>809</v>
      </c>
      <c r="G4510" s="44"/>
      <c r="H4510" s="1">
        <v>700000</v>
      </c>
      <c r="I4510"/>
    </row>
    <row r="4511" spans="1:11" x14ac:dyDescent="0.25">
      <c r="A4511" s="33">
        <v>43132</v>
      </c>
      <c r="B4511" s="37" t="s">
        <v>236</v>
      </c>
      <c r="C4511" t="s">
        <v>175</v>
      </c>
      <c r="D4511" s="9">
        <v>43132</v>
      </c>
      <c r="E4511" s="44" t="s">
        <v>76</v>
      </c>
      <c r="F4511" t="s">
        <v>810</v>
      </c>
      <c r="G4511" s="44"/>
      <c r="H4511" s="1">
        <v>204520</v>
      </c>
      <c r="I4511"/>
    </row>
    <row r="4512" spans="1:11" x14ac:dyDescent="0.25">
      <c r="A4512" s="33">
        <v>43132</v>
      </c>
      <c r="B4512" s="37" t="s">
        <v>236</v>
      </c>
      <c r="C4512" t="s">
        <v>175</v>
      </c>
      <c r="D4512" s="9">
        <v>43132</v>
      </c>
      <c r="E4512" s="44" t="s">
        <v>76</v>
      </c>
      <c r="F4512" t="s">
        <v>811</v>
      </c>
      <c r="G4512" s="44"/>
      <c r="H4512" s="1">
        <v>94440</v>
      </c>
      <c r="I4512"/>
    </row>
    <row r="4513" spans="1:11" x14ac:dyDescent="0.25">
      <c r="A4513" s="33">
        <v>43132</v>
      </c>
      <c r="B4513" s="37" t="s">
        <v>236</v>
      </c>
      <c r="C4513" t="s">
        <v>323</v>
      </c>
      <c r="D4513" s="9">
        <v>43132</v>
      </c>
      <c r="E4513" s="44" t="s">
        <v>76</v>
      </c>
      <c r="F4513" t="s">
        <v>529</v>
      </c>
      <c r="G4513" s="44"/>
      <c r="H4513" s="1">
        <v>154</v>
      </c>
      <c r="I4513"/>
    </row>
    <row r="4514" spans="1:11" x14ac:dyDescent="0.25">
      <c r="A4514" s="33">
        <v>43132</v>
      </c>
      <c r="B4514" s="37" t="s">
        <v>236</v>
      </c>
      <c r="C4514" t="s">
        <v>388</v>
      </c>
      <c r="D4514" s="9">
        <v>43133</v>
      </c>
      <c r="E4514" s="44" t="s">
        <v>76</v>
      </c>
      <c r="F4514" t="s">
        <v>812</v>
      </c>
      <c r="G4514" s="44"/>
      <c r="H4514" s="1">
        <v>35000</v>
      </c>
      <c r="I4514"/>
    </row>
    <row r="4515" spans="1:11" x14ac:dyDescent="0.25">
      <c r="A4515" s="33">
        <v>43132</v>
      </c>
      <c r="B4515" s="37" t="s">
        <v>236</v>
      </c>
      <c r="C4515" t="s">
        <v>998</v>
      </c>
      <c r="D4515" s="9">
        <v>43136</v>
      </c>
      <c r="E4515" s="44">
        <v>146</v>
      </c>
      <c r="F4515" t="s">
        <v>813</v>
      </c>
      <c r="G4515" s="44"/>
      <c r="H4515" s="1">
        <v>190000</v>
      </c>
      <c r="I4515"/>
    </row>
    <row r="4516" spans="1:11" x14ac:dyDescent="0.25">
      <c r="A4516" s="33">
        <v>43132</v>
      </c>
      <c r="B4516" s="37" t="s">
        <v>236</v>
      </c>
      <c r="C4516" t="s">
        <v>179</v>
      </c>
      <c r="D4516" s="9">
        <v>43136</v>
      </c>
      <c r="E4516" s="44" t="s">
        <v>389</v>
      </c>
      <c r="F4516" t="s">
        <v>814</v>
      </c>
      <c r="G4516" s="44"/>
      <c r="H4516" s="31">
        <v>9927</v>
      </c>
      <c r="I4516"/>
    </row>
    <row r="4517" spans="1:11" x14ac:dyDescent="0.25">
      <c r="A4517" s="33">
        <v>43132</v>
      </c>
      <c r="B4517" s="37" t="s">
        <v>236</v>
      </c>
      <c r="C4517" t="s">
        <v>432</v>
      </c>
      <c r="D4517" s="9">
        <v>43143</v>
      </c>
      <c r="E4517" s="44" t="s">
        <v>76</v>
      </c>
      <c r="F4517" t="s">
        <v>815</v>
      </c>
      <c r="G4517" s="44"/>
      <c r="H4517" s="1">
        <v>200000</v>
      </c>
      <c r="I4517"/>
    </row>
    <row r="4518" spans="1:11" x14ac:dyDescent="0.25">
      <c r="A4518" s="149">
        <v>43132</v>
      </c>
      <c r="B4518" s="150" t="s">
        <v>236</v>
      </c>
      <c r="C4518" s="150" t="s">
        <v>175</v>
      </c>
      <c r="D4518" s="152">
        <v>43146</v>
      </c>
      <c r="E4518" s="153" t="s">
        <v>76</v>
      </c>
      <c r="F4518" s="150" t="s">
        <v>816</v>
      </c>
      <c r="G4518" s="153"/>
      <c r="H4518" s="151">
        <v>120000</v>
      </c>
      <c r="I4518" s="151"/>
      <c r="J4518" s="150"/>
      <c r="K4518" s="150"/>
    </row>
    <row r="4519" spans="1:11" x14ac:dyDescent="0.25">
      <c r="A4519" s="33">
        <v>43160</v>
      </c>
      <c r="B4519" s="37" t="s">
        <v>236</v>
      </c>
      <c r="C4519" t="s">
        <v>175</v>
      </c>
      <c r="D4519" s="9">
        <v>43160</v>
      </c>
      <c r="E4519" s="44" t="s">
        <v>76</v>
      </c>
      <c r="F4519" t="s">
        <v>838</v>
      </c>
      <c r="G4519" s="44"/>
      <c r="H4519" s="1">
        <v>204520</v>
      </c>
      <c r="I4519"/>
    </row>
    <row r="4520" spans="1:11" x14ac:dyDescent="0.25">
      <c r="A4520" s="33">
        <v>43160</v>
      </c>
      <c r="B4520" s="37" t="s">
        <v>236</v>
      </c>
      <c r="C4520" t="s">
        <v>323</v>
      </c>
      <c r="D4520" s="9">
        <v>43160</v>
      </c>
      <c r="E4520" s="44" t="s">
        <v>76</v>
      </c>
      <c r="F4520" t="s">
        <v>436</v>
      </c>
      <c r="G4520" s="44"/>
      <c r="H4520" s="1">
        <v>30377</v>
      </c>
      <c r="I4520"/>
    </row>
    <row r="4521" spans="1:11" x14ac:dyDescent="0.25">
      <c r="A4521" s="33">
        <v>43160</v>
      </c>
      <c r="B4521" s="37" t="s">
        <v>236</v>
      </c>
      <c r="C4521" t="s">
        <v>323</v>
      </c>
      <c r="D4521" s="9">
        <v>43160</v>
      </c>
      <c r="E4521" s="44" t="s">
        <v>76</v>
      </c>
      <c r="F4521" t="s">
        <v>476</v>
      </c>
      <c r="G4521" s="44"/>
      <c r="H4521" s="1">
        <v>68859</v>
      </c>
      <c r="I4521"/>
    </row>
    <row r="4522" spans="1:11" x14ac:dyDescent="0.25">
      <c r="A4522" s="33">
        <v>43160</v>
      </c>
      <c r="B4522" s="37" t="s">
        <v>236</v>
      </c>
      <c r="C4522" t="s">
        <v>323</v>
      </c>
      <c r="D4522" s="9">
        <v>43160</v>
      </c>
      <c r="E4522" s="44" t="s">
        <v>76</v>
      </c>
      <c r="F4522" t="s">
        <v>529</v>
      </c>
      <c r="G4522" s="44"/>
      <c r="H4522" s="1">
        <v>225</v>
      </c>
      <c r="I4522"/>
    </row>
    <row r="4523" spans="1:11" x14ac:dyDescent="0.25">
      <c r="A4523" s="33">
        <v>43160</v>
      </c>
      <c r="B4523" s="37" t="s">
        <v>236</v>
      </c>
      <c r="C4523" t="s">
        <v>176</v>
      </c>
      <c r="D4523" s="9">
        <v>43160</v>
      </c>
      <c r="E4523" s="44" t="s">
        <v>76</v>
      </c>
      <c r="F4523" t="s">
        <v>212</v>
      </c>
      <c r="G4523" s="44"/>
      <c r="H4523" s="1">
        <v>6990</v>
      </c>
      <c r="I4523"/>
    </row>
    <row r="4524" spans="1:11" x14ac:dyDescent="0.25">
      <c r="A4524" s="33">
        <v>43160</v>
      </c>
      <c r="B4524" s="37" t="s">
        <v>236</v>
      </c>
      <c r="C4524" t="s">
        <v>432</v>
      </c>
      <c r="D4524" s="9">
        <v>43160</v>
      </c>
      <c r="E4524" s="44" t="s">
        <v>76</v>
      </c>
      <c r="F4524" t="s">
        <v>839</v>
      </c>
      <c r="G4524" s="44"/>
      <c r="H4524" s="1">
        <v>100000</v>
      </c>
      <c r="I4524"/>
    </row>
    <row r="4525" spans="1:11" x14ac:dyDescent="0.25">
      <c r="A4525" s="33">
        <v>43160</v>
      </c>
      <c r="B4525" s="37" t="s">
        <v>236</v>
      </c>
      <c r="C4525" t="s">
        <v>173</v>
      </c>
      <c r="D4525" s="9">
        <v>43160</v>
      </c>
      <c r="E4525" s="44" t="s">
        <v>76</v>
      </c>
      <c r="F4525" t="s">
        <v>840</v>
      </c>
      <c r="G4525" s="44"/>
      <c r="H4525" s="1">
        <v>700000</v>
      </c>
      <c r="I4525"/>
    </row>
    <row r="4526" spans="1:11" x14ac:dyDescent="0.25">
      <c r="A4526" s="33">
        <v>43160</v>
      </c>
      <c r="B4526" s="37" t="s">
        <v>236</v>
      </c>
      <c r="C4526" t="s">
        <v>175</v>
      </c>
      <c r="D4526" s="9">
        <v>43161</v>
      </c>
      <c r="E4526" s="44" t="s">
        <v>76</v>
      </c>
      <c r="F4526" t="s">
        <v>841</v>
      </c>
      <c r="G4526" s="44"/>
      <c r="H4526" s="1">
        <v>160000</v>
      </c>
      <c r="I4526"/>
    </row>
    <row r="4527" spans="1:11" x14ac:dyDescent="0.25">
      <c r="A4527" s="33">
        <v>43160</v>
      </c>
      <c r="B4527" s="37" t="s">
        <v>236</v>
      </c>
      <c r="C4527" t="s">
        <v>175</v>
      </c>
      <c r="D4527" s="9">
        <v>43164</v>
      </c>
      <c r="E4527" s="44" t="s">
        <v>76</v>
      </c>
      <c r="F4527" t="s">
        <v>842</v>
      </c>
      <c r="G4527" s="44"/>
      <c r="H4527" s="1">
        <v>141002</v>
      </c>
      <c r="I4527"/>
    </row>
    <row r="4528" spans="1:11" x14ac:dyDescent="0.25">
      <c r="A4528" s="33">
        <v>43160</v>
      </c>
      <c r="B4528" s="37" t="s">
        <v>236</v>
      </c>
      <c r="C4528" t="s">
        <v>179</v>
      </c>
      <c r="D4528" s="9">
        <v>43164</v>
      </c>
      <c r="E4528" s="44" t="s">
        <v>389</v>
      </c>
      <c r="F4528" t="s">
        <v>665</v>
      </c>
      <c r="G4528" s="44"/>
      <c r="H4528" s="31">
        <v>9972</v>
      </c>
      <c r="I4528"/>
    </row>
    <row r="4529" spans="1:11" x14ac:dyDescent="0.25">
      <c r="A4529" s="33">
        <v>43160</v>
      </c>
      <c r="B4529" s="37" t="s">
        <v>236</v>
      </c>
      <c r="C4529" t="s">
        <v>172</v>
      </c>
      <c r="D4529" s="9">
        <v>43171</v>
      </c>
      <c r="E4529" s="44" t="s">
        <v>76</v>
      </c>
      <c r="F4529" t="s">
        <v>843</v>
      </c>
      <c r="G4529" s="44"/>
      <c r="H4529" s="1">
        <v>40000</v>
      </c>
      <c r="I4529"/>
    </row>
    <row r="4530" spans="1:11" x14ac:dyDescent="0.25">
      <c r="A4530" s="33">
        <v>43160</v>
      </c>
      <c r="B4530" s="37" t="s">
        <v>236</v>
      </c>
      <c r="C4530" t="s">
        <v>432</v>
      </c>
      <c r="D4530" s="9">
        <v>43171</v>
      </c>
      <c r="E4530" s="44" t="s">
        <v>76</v>
      </c>
      <c r="F4530" t="s">
        <v>844</v>
      </c>
      <c r="G4530" s="44"/>
      <c r="H4530" s="1">
        <v>100000</v>
      </c>
      <c r="I4530"/>
    </row>
    <row r="4531" spans="1:11" x14ac:dyDescent="0.25">
      <c r="A4531" s="33">
        <v>43160</v>
      </c>
      <c r="B4531" s="37" t="s">
        <v>236</v>
      </c>
      <c r="C4531" t="s">
        <v>998</v>
      </c>
      <c r="D4531" s="9">
        <v>43171</v>
      </c>
      <c r="E4531" s="44" t="s">
        <v>76</v>
      </c>
      <c r="F4531" t="s">
        <v>845</v>
      </c>
      <c r="G4531" s="44"/>
      <c r="H4531" s="1">
        <v>24000</v>
      </c>
      <c r="I4531"/>
    </row>
    <row r="4532" spans="1:11" x14ac:dyDescent="0.25">
      <c r="A4532" s="33">
        <v>43160</v>
      </c>
      <c r="B4532" s="37" t="s">
        <v>236</v>
      </c>
      <c r="C4532" t="s">
        <v>998</v>
      </c>
      <c r="D4532" s="9">
        <v>43171</v>
      </c>
      <c r="E4532" s="44" t="s">
        <v>76</v>
      </c>
      <c r="F4532" t="s">
        <v>846</v>
      </c>
      <c r="G4532" s="44"/>
      <c r="H4532" s="1">
        <v>1000000</v>
      </c>
      <c r="I4532"/>
    </row>
    <row r="4533" spans="1:11" x14ac:dyDescent="0.25">
      <c r="A4533" s="33">
        <v>43160</v>
      </c>
      <c r="B4533" s="37" t="s">
        <v>236</v>
      </c>
      <c r="C4533" t="s">
        <v>388</v>
      </c>
      <c r="D4533" s="9">
        <v>43175</v>
      </c>
      <c r="E4533" s="44" t="s">
        <v>76</v>
      </c>
      <c r="F4533" t="s">
        <v>847</v>
      </c>
      <c r="G4533" s="44"/>
      <c r="H4533" s="1">
        <v>35000</v>
      </c>
      <c r="I4533"/>
    </row>
    <row r="4534" spans="1:11" x14ac:dyDescent="0.25">
      <c r="A4534" s="33">
        <v>43160</v>
      </c>
      <c r="B4534" s="37" t="s">
        <v>236</v>
      </c>
      <c r="C4534" t="s">
        <v>175</v>
      </c>
      <c r="D4534" s="9">
        <v>43175</v>
      </c>
      <c r="E4534" s="44" t="s">
        <v>76</v>
      </c>
      <c r="F4534" t="s">
        <v>848</v>
      </c>
      <c r="G4534" s="44"/>
      <c r="H4534" s="1">
        <v>120000</v>
      </c>
      <c r="I4534"/>
    </row>
    <row r="4535" spans="1:11" x14ac:dyDescent="0.25">
      <c r="A4535" s="33">
        <v>43160</v>
      </c>
      <c r="B4535" s="37" t="s">
        <v>236</v>
      </c>
      <c r="C4535" t="s">
        <v>172</v>
      </c>
      <c r="D4535" s="9">
        <v>43175</v>
      </c>
      <c r="E4535" s="44" t="s">
        <v>76</v>
      </c>
      <c r="F4535" t="s">
        <v>849</v>
      </c>
      <c r="G4535" s="44"/>
      <c r="H4535" s="1">
        <v>60000</v>
      </c>
      <c r="I4535"/>
    </row>
    <row r="4536" spans="1:11" x14ac:dyDescent="0.25">
      <c r="A4536" s="33">
        <v>43160</v>
      </c>
      <c r="B4536" s="37" t="s">
        <v>236</v>
      </c>
      <c r="C4536" t="s">
        <v>388</v>
      </c>
      <c r="D4536" s="9">
        <v>43182</v>
      </c>
      <c r="E4536" s="44" t="s">
        <v>76</v>
      </c>
      <c r="F4536" t="s">
        <v>440</v>
      </c>
      <c r="G4536" s="44"/>
      <c r="H4536" s="1">
        <v>70000</v>
      </c>
      <c r="I4536"/>
    </row>
    <row r="4537" spans="1:11" x14ac:dyDescent="0.25">
      <c r="A4537" s="33">
        <v>43160</v>
      </c>
      <c r="B4537" s="37" t="s">
        <v>236</v>
      </c>
      <c r="C4537" t="s">
        <v>998</v>
      </c>
      <c r="D4537" s="9">
        <v>43186</v>
      </c>
      <c r="E4537" s="44">
        <v>6824</v>
      </c>
      <c r="F4537" t="s">
        <v>850</v>
      </c>
      <c r="G4537" s="44"/>
      <c r="H4537" s="1">
        <v>266000</v>
      </c>
      <c r="I4537"/>
    </row>
    <row r="4538" spans="1:11" x14ac:dyDescent="0.25">
      <c r="A4538" s="33">
        <v>43160</v>
      </c>
      <c r="B4538" s="37" t="s">
        <v>236</v>
      </c>
      <c r="C4538" t="s">
        <v>388</v>
      </c>
      <c r="D4538" s="9">
        <v>43188</v>
      </c>
      <c r="E4538" s="44" t="s">
        <v>76</v>
      </c>
      <c r="F4538" t="s">
        <v>440</v>
      </c>
      <c r="G4538" s="44"/>
      <c r="H4538" s="1">
        <v>70000</v>
      </c>
      <c r="I4538"/>
    </row>
    <row r="4539" spans="1:11" x14ac:dyDescent="0.25">
      <c r="A4539" s="149">
        <v>43160</v>
      </c>
      <c r="B4539" s="150" t="s">
        <v>236</v>
      </c>
      <c r="C4539" s="150" t="s">
        <v>172</v>
      </c>
      <c r="D4539" s="152">
        <v>43188</v>
      </c>
      <c r="E4539" s="153" t="s">
        <v>76</v>
      </c>
      <c r="F4539" s="150" t="s">
        <v>851</v>
      </c>
      <c r="G4539" s="153"/>
      <c r="H4539" s="151">
        <v>10000</v>
      </c>
      <c r="I4539" s="151"/>
      <c r="J4539" s="150"/>
      <c r="K4539" s="150"/>
    </row>
    <row r="4540" spans="1:11" x14ac:dyDescent="0.25">
      <c r="A4540" s="33">
        <v>43191</v>
      </c>
      <c r="B4540" s="37" t="s">
        <v>236</v>
      </c>
      <c r="C4540" t="s">
        <v>323</v>
      </c>
      <c r="D4540" s="9">
        <v>43193</v>
      </c>
      <c r="E4540" s="44" t="s">
        <v>76</v>
      </c>
      <c r="F4540" t="s">
        <v>476</v>
      </c>
      <c r="G4540" s="44"/>
      <c r="H4540" s="1">
        <v>44898</v>
      </c>
      <c r="I4540"/>
    </row>
    <row r="4541" spans="1:11" x14ac:dyDescent="0.25">
      <c r="A4541" s="33">
        <v>43191</v>
      </c>
      <c r="B4541" s="37" t="s">
        <v>236</v>
      </c>
      <c r="C4541" t="s">
        <v>323</v>
      </c>
      <c r="D4541" s="9">
        <v>43193</v>
      </c>
      <c r="E4541" s="44" t="s">
        <v>76</v>
      </c>
      <c r="F4541" t="s">
        <v>436</v>
      </c>
      <c r="G4541" s="44"/>
      <c r="H4541" s="1">
        <v>77488</v>
      </c>
      <c r="I4541"/>
    </row>
    <row r="4542" spans="1:11" x14ac:dyDescent="0.25">
      <c r="A4542" s="33">
        <v>43191</v>
      </c>
      <c r="B4542" s="37" t="s">
        <v>236</v>
      </c>
      <c r="C4542" t="s">
        <v>323</v>
      </c>
      <c r="D4542" s="9">
        <v>43193</v>
      </c>
      <c r="E4542" s="44" t="s">
        <v>76</v>
      </c>
      <c r="F4542" t="s">
        <v>529</v>
      </c>
      <c r="G4542" s="44"/>
      <c r="H4542" s="1">
        <v>225</v>
      </c>
      <c r="I4542"/>
    </row>
    <row r="4543" spans="1:11" x14ac:dyDescent="0.25">
      <c r="A4543" s="33">
        <v>43191</v>
      </c>
      <c r="B4543" s="37" t="s">
        <v>236</v>
      </c>
      <c r="C4543" t="s">
        <v>176</v>
      </c>
      <c r="D4543" s="9">
        <v>43193</v>
      </c>
      <c r="E4543" s="44" t="s">
        <v>76</v>
      </c>
      <c r="F4543" t="s">
        <v>212</v>
      </c>
      <c r="G4543" s="44"/>
      <c r="H4543" s="1">
        <v>6990</v>
      </c>
      <c r="I4543"/>
    </row>
    <row r="4544" spans="1:11" x14ac:dyDescent="0.25">
      <c r="A4544" s="33">
        <v>43191</v>
      </c>
      <c r="B4544" s="37" t="s">
        <v>236</v>
      </c>
      <c r="C4544" t="s">
        <v>175</v>
      </c>
      <c r="D4544" s="9">
        <v>43193</v>
      </c>
      <c r="E4544" s="44" t="s">
        <v>76</v>
      </c>
      <c r="F4544" t="s">
        <v>864</v>
      </c>
      <c r="G4544" s="44"/>
      <c r="H4544" s="1">
        <v>204520</v>
      </c>
      <c r="I4544"/>
    </row>
    <row r="4545" spans="1:11" x14ac:dyDescent="0.25">
      <c r="A4545" s="33">
        <v>43191</v>
      </c>
      <c r="B4545" s="37" t="s">
        <v>236</v>
      </c>
      <c r="C4545" t="s">
        <v>432</v>
      </c>
      <c r="D4545" s="9">
        <v>43193</v>
      </c>
      <c r="E4545" s="44" t="s">
        <v>76</v>
      </c>
      <c r="F4545" t="s">
        <v>865</v>
      </c>
      <c r="G4545" s="44"/>
      <c r="H4545" s="1">
        <v>100000</v>
      </c>
      <c r="I4545"/>
    </row>
    <row r="4546" spans="1:11" x14ac:dyDescent="0.25">
      <c r="A4546" s="33">
        <v>43191</v>
      </c>
      <c r="B4546" s="37" t="s">
        <v>236</v>
      </c>
      <c r="C4546" t="s">
        <v>173</v>
      </c>
      <c r="D4546" s="9">
        <v>43193</v>
      </c>
      <c r="E4546" s="44" t="s">
        <v>76</v>
      </c>
      <c r="F4546" t="s">
        <v>866</v>
      </c>
      <c r="G4546" s="44"/>
      <c r="H4546" s="1">
        <v>250000</v>
      </c>
      <c r="I4546"/>
    </row>
    <row r="4547" spans="1:11" x14ac:dyDescent="0.25">
      <c r="A4547" s="33">
        <v>43191</v>
      </c>
      <c r="B4547" s="37" t="s">
        <v>236</v>
      </c>
      <c r="C4547" t="s">
        <v>175</v>
      </c>
      <c r="D4547" s="9">
        <v>43193</v>
      </c>
      <c r="E4547" s="44" t="s">
        <v>76</v>
      </c>
      <c r="F4547" t="s">
        <v>367</v>
      </c>
      <c r="G4547" s="44"/>
      <c r="H4547" s="1">
        <v>94440</v>
      </c>
      <c r="I4547"/>
    </row>
    <row r="4548" spans="1:11" x14ac:dyDescent="0.25">
      <c r="A4548" s="33">
        <v>43191</v>
      </c>
      <c r="B4548" s="37" t="s">
        <v>236</v>
      </c>
      <c r="C4548" t="s">
        <v>179</v>
      </c>
      <c r="D4548" s="9">
        <v>43196</v>
      </c>
      <c r="E4548" s="44" t="s">
        <v>389</v>
      </c>
      <c r="F4548" t="s">
        <v>517</v>
      </c>
      <c r="G4548" s="44"/>
      <c r="H4548" s="31">
        <v>9978</v>
      </c>
      <c r="I4548"/>
    </row>
    <row r="4549" spans="1:11" x14ac:dyDescent="0.25">
      <c r="A4549" s="33">
        <v>43191</v>
      </c>
      <c r="B4549" s="37" t="s">
        <v>236</v>
      </c>
      <c r="C4549" t="s">
        <v>998</v>
      </c>
      <c r="D4549" s="9">
        <v>43203</v>
      </c>
      <c r="E4549" s="44" t="s">
        <v>76</v>
      </c>
      <c r="F4549" t="s">
        <v>867</v>
      </c>
      <c r="G4549" s="44"/>
      <c r="H4549" s="1">
        <v>1300000</v>
      </c>
      <c r="I4549"/>
    </row>
    <row r="4550" spans="1:11" x14ac:dyDescent="0.25">
      <c r="A4550" s="33">
        <v>43191</v>
      </c>
      <c r="B4550" s="37" t="s">
        <v>236</v>
      </c>
      <c r="C4550" t="s">
        <v>998</v>
      </c>
      <c r="D4550" s="9">
        <v>43203</v>
      </c>
      <c r="E4550" s="44" t="s">
        <v>76</v>
      </c>
      <c r="F4550" t="s">
        <v>868</v>
      </c>
      <c r="G4550" s="44"/>
      <c r="H4550" s="1">
        <v>68000</v>
      </c>
      <c r="I4550"/>
    </row>
    <row r="4551" spans="1:11" x14ac:dyDescent="0.25">
      <c r="A4551" s="33">
        <v>43191</v>
      </c>
      <c r="B4551" s="37" t="s">
        <v>236</v>
      </c>
      <c r="C4551" t="s">
        <v>388</v>
      </c>
      <c r="D4551" s="9">
        <v>43203</v>
      </c>
      <c r="E4551" s="44" t="s">
        <v>76</v>
      </c>
      <c r="F4551" t="s">
        <v>477</v>
      </c>
      <c r="G4551" s="44"/>
      <c r="H4551" s="1">
        <v>35000</v>
      </c>
      <c r="I4551"/>
    </row>
    <row r="4552" spans="1:11" x14ac:dyDescent="0.25">
      <c r="A4552" s="33">
        <v>43191</v>
      </c>
      <c r="B4552" s="37" t="s">
        <v>236</v>
      </c>
      <c r="C4552" t="s">
        <v>175</v>
      </c>
      <c r="D4552" s="9">
        <v>43206</v>
      </c>
      <c r="E4552" s="44" t="s">
        <v>76</v>
      </c>
      <c r="F4552" t="s">
        <v>869</v>
      </c>
      <c r="G4552" s="44"/>
      <c r="H4552" s="1">
        <v>120000</v>
      </c>
      <c r="I4552"/>
    </row>
    <row r="4553" spans="1:11" x14ac:dyDescent="0.25">
      <c r="A4553" s="33">
        <v>43191</v>
      </c>
      <c r="B4553" s="37" t="s">
        <v>236</v>
      </c>
      <c r="C4553" t="s">
        <v>388</v>
      </c>
      <c r="D4553" s="9">
        <v>43210</v>
      </c>
      <c r="E4553" s="44" t="s">
        <v>76</v>
      </c>
      <c r="F4553" t="s">
        <v>477</v>
      </c>
      <c r="G4553" s="44"/>
      <c r="H4553" s="1">
        <v>35000</v>
      </c>
      <c r="I4553"/>
    </row>
    <row r="4554" spans="1:11" x14ac:dyDescent="0.25">
      <c r="A4554" s="33">
        <v>43191</v>
      </c>
      <c r="B4554" s="37" t="s">
        <v>236</v>
      </c>
      <c r="C4554" t="s">
        <v>388</v>
      </c>
      <c r="D4554" s="9">
        <v>43216</v>
      </c>
      <c r="E4554" s="44" t="s">
        <v>76</v>
      </c>
      <c r="F4554" t="s">
        <v>477</v>
      </c>
      <c r="G4554" s="44"/>
      <c r="H4554" s="1">
        <v>35000</v>
      </c>
      <c r="I4554"/>
    </row>
    <row r="4555" spans="1:11" x14ac:dyDescent="0.25">
      <c r="A4555" s="33">
        <v>43191</v>
      </c>
      <c r="B4555" s="37" t="s">
        <v>236</v>
      </c>
      <c r="C4555" t="s">
        <v>998</v>
      </c>
      <c r="D4555" s="9">
        <v>43220</v>
      </c>
      <c r="E4555" s="44" t="s">
        <v>76</v>
      </c>
      <c r="F4555" t="s">
        <v>870</v>
      </c>
      <c r="G4555" s="44"/>
      <c r="H4555" s="1">
        <v>350000</v>
      </c>
      <c r="I4555"/>
    </row>
    <row r="4556" spans="1:11" x14ac:dyDescent="0.25">
      <c r="A4556" s="149">
        <v>43191</v>
      </c>
      <c r="B4556" s="150" t="s">
        <v>236</v>
      </c>
      <c r="C4556" s="150" t="s">
        <v>175</v>
      </c>
      <c r="D4556" s="152">
        <v>43220</v>
      </c>
      <c r="E4556" s="153" t="s">
        <v>76</v>
      </c>
      <c r="F4556" s="150" t="s">
        <v>871</v>
      </c>
      <c r="G4556" s="153"/>
      <c r="H4556" s="151">
        <v>204520</v>
      </c>
      <c r="I4556" s="151"/>
      <c r="J4556" s="150"/>
      <c r="K4556" s="150"/>
    </row>
    <row r="4557" spans="1:11" x14ac:dyDescent="0.25">
      <c r="A4557" s="33">
        <v>43221</v>
      </c>
      <c r="B4557" s="37" t="s">
        <v>236</v>
      </c>
      <c r="C4557" t="s">
        <v>432</v>
      </c>
      <c r="D4557" s="9">
        <v>43222</v>
      </c>
      <c r="E4557" s="44" t="s">
        <v>76</v>
      </c>
      <c r="F4557" t="s">
        <v>880</v>
      </c>
      <c r="G4557" s="44"/>
      <c r="H4557" s="1">
        <v>100000</v>
      </c>
      <c r="I4557"/>
    </row>
    <row r="4558" spans="1:11" x14ac:dyDescent="0.25">
      <c r="A4558" s="33">
        <v>43221</v>
      </c>
      <c r="B4558" s="37" t="s">
        <v>236</v>
      </c>
      <c r="C4558" t="s">
        <v>173</v>
      </c>
      <c r="D4558" s="9">
        <v>43222</v>
      </c>
      <c r="E4558" s="44" t="s">
        <v>76</v>
      </c>
      <c r="F4558" t="s">
        <v>881</v>
      </c>
      <c r="G4558" s="44"/>
      <c r="H4558" s="1">
        <v>250000</v>
      </c>
      <c r="I4558"/>
    </row>
    <row r="4559" spans="1:11" x14ac:dyDescent="0.25">
      <c r="A4559" s="33">
        <v>43221</v>
      </c>
      <c r="B4559" s="37" t="s">
        <v>236</v>
      </c>
      <c r="C4559" t="s">
        <v>323</v>
      </c>
      <c r="D4559" s="9">
        <v>43222</v>
      </c>
      <c r="E4559" s="44" t="s">
        <v>76</v>
      </c>
      <c r="F4559" t="s">
        <v>476</v>
      </c>
      <c r="G4559" s="44"/>
      <c r="H4559" s="1">
        <v>21981</v>
      </c>
      <c r="I4559"/>
    </row>
    <row r="4560" spans="1:11" x14ac:dyDescent="0.25">
      <c r="A4560" s="33">
        <v>43221</v>
      </c>
      <c r="B4560" s="37" t="s">
        <v>236</v>
      </c>
      <c r="C4560" t="s">
        <v>323</v>
      </c>
      <c r="D4560" s="9">
        <v>43222</v>
      </c>
      <c r="E4560" s="44" t="s">
        <v>76</v>
      </c>
      <c r="F4560" t="s">
        <v>436</v>
      </c>
      <c r="G4560" s="44"/>
      <c r="H4560" s="1">
        <v>85054</v>
      </c>
      <c r="I4560"/>
    </row>
    <row r="4561" spans="1:9" x14ac:dyDescent="0.25">
      <c r="A4561" s="33">
        <v>43221</v>
      </c>
      <c r="B4561" s="37" t="s">
        <v>236</v>
      </c>
      <c r="C4561" t="s">
        <v>323</v>
      </c>
      <c r="D4561" s="9">
        <v>43222</v>
      </c>
      <c r="E4561" s="44" t="s">
        <v>76</v>
      </c>
      <c r="F4561" t="s">
        <v>529</v>
      </c>
      <c r="G4561" s="44"/>
      <c r="H4561" s="1">
        <v>2963</v>
      </c>
      <c r="I4561"/>
    </row>
    <row r="4562" spans="1:9" x14ac:dyDescent="0.25">
      <c r="A4562" s="33">
        <v>43221</v>
      </c>
      <c r="B4562" s="37" t="s">
        <v>236</v>
      </c>
      <c r="C4562" t="s">
        <v>176</v>
      </c>
      <c r="D4562" s="9">
        <v>43222</v>
      </c>
      <c r="E4562" s="44" t="s">
        <v>76</v>
      </c>
      <c r="F4562" t="s">
        <v>882</v>
      </c>
      <c r="G4562" s="44"/>
      <c r="H4562" s="1">
        <v>6990</v>
      </c>
      <c r="I4562"/>
    </row>
    <row r="4563" spans="1:9" x14ac:dyDescent="0.25">
      <c r="A4563" s="33">
        <v>43221</v>
      </c>
      <c r="B4563" s="37" t="s">
        <v>236</v>
      </c>
      <c r="C4563" t="s">
        <v>175</v>
      </c>
      <c r="D4563" s="9">
        <v>43222</v>
      </c>
      <c r="E4563" s="44" t="s">
        <v>76</v>
      </c>
      <c r="F4563" t="s">
        <v>367</v>
      </c>
      <c r="G4563" s="44"/>
      <c r="H4563" s="1">
        <v>94440</v>
      </c>
      <c r="I4563"/>
    </row>
    <row r="4564" spans="1:9" x14ac:dyDescent="0.25">
      <c r="A4564" s="33">
        <v>43221</v>
      </c>
      <c r="B4564" s="37" t="s">
        <v>236</v>
      </c>
      <c r="C4564" t="s">
        <v>388</v>
      </c>
      <c r="D4564" s="9">
        <v>43222</v>
      </c>
      <c r="E4564" s="44" t="s">
        <v>76</v>
      </c>
      <c r="F4564" t="s">
        <v>437</v>
      </c>
      <c r="G4564" s="44"/>
      <c r="H4564" s="1">
        <v>35000</v>
      </c>
      <c r="I4564"/>
    </row>
    <row r="4565" spans="1:9" x14ac:dyDescent="0.25">
      <c r="A4565" s="33">
        <v>43221</v>
      </c>
      <c r="B4565" s="37" t="s">
        <v>236</v>
      </c>
      <c r="C4565" t="s">
        <v>173</v>
      </c>
      <c r="D4565" s="9">
        <v>43224</v>
      </c>
      <c r="E4565" s="44" t="s">
        <v>76</v>
      </c>
      <c r="F4565" t="s">
        <v>883</v>
      </c>
      <c r="G4565" s="44"/>
      <c r="H4565" s="1">
        <v>75000</v>
      </c>
      <c r="I4565"/>
    </row>
    <row r="4566" spans="1:9" x14ac:dyDescent="0.25">
      <c r="A4566" s="33">
        <v>43221</v>
      </c>
      <c r="B4566" s="37" t="s">
        <v>236</v>
      </c>
      <c r="C4566" t="s">
        <v>998</v>
      </c>
      <c r="D4566" s="9">
        <v>43227</v>
      </c>
      <c r="E4566" s="44">
        <v>6825</v>
      </c>
      <c r="F4566" t="s">
        <v>884</v>
      </c>
      <c r="G4566" s="44"/>
      <c r="H4566" s="1">
        <v>360000</v>
      </c>
      <c r="I4566"/>
    </row>
    <row r="4567" spans="1:9" x14ac:dyDescent="0.25">
      <c r="A4567" s="33">
        <v>43221</v>
      </c>
      <c r="B4567" s="37" t="s">
        <v>236</v>
      </c>
      <c r="C4567" t="s">
        <v>179</v>
      </c>
      <c r="D4567" s="9">
        <v>43227</v>
      </c>
      <c r="E4567" s="44" t="s">
        <v>531</v>
      </c>
      <c r="F4567" t="s">
        <v>517</v>
      </c>
      <c r="G4567" s="44"/>
      <c r="H4567" s="31">
        <v>9996</v>
      </c>
      <c r="I4567"/>
    </row>
    <row r="4568" spans="1:9" x14ac:dyDescent="0.25">
      <c r="A4568" s="33">
        <v>43221</v>
      </c>
      <c r="B4568" s="37" t="s">
        <v>236</v>
      </c>
      <c r="C4568" t="s">
        <v>998</v>
      </c>
      <c r="D4568" s="9">
        <v>43228</v>
      </c>
      <c r="E4568" s="44" t="s">
        <v>76</v>
      </c>
      <c r="F4568" t="s">
        <v>885</v>
      </c>
      <c r="G4568" s="44"/>
      <c r="H4568" s="1">
        <v>900000</v>
      </c>
      <c r="I4568"/>
    </row>
    <row r="4569" spans="1:9" x14ac:dyDescent="0.25">
      <c r="A4569" s="33">
        <v>43221</v>
      </c>
      <c r="B4569" s="37" t="s">
        <v>236</v>
      </c>
      <c r="C4569" t="s">
        <v>998</v>
      </c>
      <c r="D4569" s="9">
        <v>43228</v>
      </c>
      <c r="E4569" s="44" t="s">
        <v>76</v>
      </c>
      <c r="F4569" t="s">
        <v>886</v>
      </c>
      <c r="G4569" s="44"/>
      <c r="H4569" s="1">
        <v>105000</v>
      </c>
      <c r="I4569"/>
    </row>
    <row r="4570" spans="1:9" x14ac:dyDescent="0.25">
      <c r="A4570" s="33">
        <v>43221</v>
      </c>
      <c r="B4570" s="37" t="s">
        <v>236</v>
      </c>
      <c r="C4570" t="s">
        <v>388</v>
      </c>
      <c r="D4570" s="9">
        <v>43231</v>
      </c>
      <c r="E4570" s="44" t="s">
        <v>76</v>
      </c>
      <c r="F4570" t="s">
        <v>440</v>
      </c>
      <c r="G4570" s="44"/>
      <c r="H4570" s="1">
        <v>70000</v>
      </c>
      <c r="I4570"/>
    </row>
    <row r="4571" spans="1:9" x14ac:dyDescent="0.25">
      <c r="A4571" s="33">
        <v>43221</v>
      </c>
      <c r="B4571" s="37" t="s">
        <v>236</v>
      </c>
      <c r="C4571" t="s">
        <v>175</v>
      </c>
      <c r="D4571" s="9">
        <v>43235</v>
      </c>
      <c r="E4571" s="44" t="s">
        <v>76</v>
      </c>
      <c r="F4571" t="s">
        <v>887</v>
      </c>
      <c r="G4571" s="44"/>
      <c r="H4571" s="1">
        <v>120000</v>
      </c>
      <c r="I4571"/>
    </row>
    <row r="4572" spans="1:9" x14ac:dyDescent="0.25">
      <c r="A4572" s="33">
        <v>43221</v>
      </c>
      <c r="B4572" s="37" t="s">
        <v>236</v>
      </c>
      <c r="C4572" t="s">
        <v>388</v>
      </c>
      <c r="D4572" s="9">
        <v>43238</v>
      </c>
      <c r="E4572" s="44" t="s">
        <v>76</v>
      </c>
      <c r="F4572" t="s">
        <v>364</v>
      </c>
      <c r="G4572" s="44"/>
      <c r="H4572" s="1">
        <v>70000</v>
      </c>
      <c r="I4572"/>
    </row>
    <row r="4573" spans="1:9" x14ac:dyDescent="0.25">
      <c r="A4573" s="33">
        <v>43221</v>
      </c>
      <c r="B4573" s="37" t="s">
        <v>236</v>
      </c>
      <c r="C4573" t="s">
        <v>432</v>
      </c>
      <c r="D4573" s="9">
        <v>43242</v>
      </c>
      <c r="E4573" s="44" t="s">
        <v>76</v>
      </c>
      <c r="F4573" t="s">
        <v>888</v>
      </c>
      <c r="G4573" s="44"/>
      <c r="H4573" s="1">
        <v>100000</v>
      </c>
      <c r="I4573"/>
    </row>
    <row r="4574" spans="1:9" x14ac:dyDescent="0.25">
      <c r="A4574" s="33">
        <v>43221</v>
      </c>
      <c r="B4574" s="37" t="s">
        <v>236</v>
      </c>
      <c r="C4574" t="s">
        <v>175</v>
      </c>
      <c r="D4574" s="9">
        <v>43242</v>
      </c>
      <c r="E4574" s="44" t="s">
        <v>76</v>
      </c>
      <c r="F4574" t="s">
        <v>889</v>
      </c>
      <c r="G4574" s="44"/>
      <c r="H4574" s="1">
        <v>200000</v>
      </c>
      <c r="I4574"/>
    </row>
    <row r="4575" spans="1:9" x14ac:dyDescent="0.25">
      <c r="A4575" s="33">
        <v>43221</v>
      </c>
      <c r="B4575" s="37" t="s">
        <v>236</v>
      </c>
      <c r="C4575" t="s">
        <v>172</v>
      </c>
      <c r="D4575" s="9">
        <v>43245</v>
      </c>
      <c r="E4575" s="44" t="s">
        <v>76</v>
      </c>
      <c r="F4575" t="s">
        <v>890</v>
      </c>
      <c r="G4575" s="44"/>
      <c r="H4575" s="1">
        <v>50000</v>
      </c>
      <c r="I4575"/>
    </row>
    <row r="4576" spans="1:9" x14ac:dyDescent="0.25">
      <c r="A4576" s="33">
        <v>43221</v>
      </c>
      <c r="B4576" s="37" t="s">
        <v>236</v>
      </c>
      <c r="C4576" t="s">
        <v>172</v>
      </c>
      <c r="D4576" s="9">
        <v>43245</v>
      </c>
      <c r="E4576" s="44" t="s">
        <v>76</v>
      </c>
      <c r="F4576" t="s">
        <v>890</v>
      </c>
      <c r="G4576" s="44"/>
      <c r="H4576" s="1">
        <v>50000</v>
      </c>
      <c r="I4576"/>
    </row>
    <row r="4577" spans="1:11" x14ac:dyDescent="0.25">
      <c r="A4577" s="33">
        <v>43221</v>
      </c>
      <c r="B4577" s="37" t="s">
        <v>236</v>
      </c>
      <c r="C4577" t="s">
        <v>173</v>
      </c>
      <c r="D4577" s="9">
        <v>43251</v>
      </c>
      <c r="E4577" s="44" t="s">
        <v>76</v>
      </c>
      <c r="F4577" t="s">
        <v>891</v>
      </c>
      <c r="G4577" s="44"/>
      <c r="H4577" s="1">
        <v>75000</v>
      </c>
      <c r="I4577"/>
    </row>
    <row r="4578" spans="1:11" x14ac:dyDescent="0.25">
      <c r="A4578" s="149">
        <v>43221</v>
      </c>
      <c r="B4578" s="150" t="s">
        <v>236</v>
      </c>
      <c r="C4578" s="150" t="s">
        <v>175</v>
      </c>
      <c r="D4578" s="152">
        <v>43251</v>
      </c>
      <c r="E4578" s="153" t="s">
        <v>76</v>
      </c>
      <c r="F4578" s="150" t="s">
        <v>892</v>
      </c>
      <c r="G4578" s="153"/>
      <c r="H4578" s="151">
        <v>204520</v>
      </c>
      <c r="I4578" s="151"/>
      <c r="J4578" s="150"/>
      <c r="K4578" s="150"/>
    </row>
    <row r="4579" spans="1:11" x14ac:dyDescent="0.25">
      <c r="A4579" s="33">
        <v>43252</v>
      </c>
      <c r="B4579" s="37" t="s">
        <v>236</v>
      </c>
      <c r="C4579" t="s">
        <v>172</v>
      </c>
      <c r="D4579" s="9">
        <v>43255</v>
      </c>
      <c r="E4579" s="44" t="s">
        <v>76</v>
      </c>
      <c r="F4579" t="s">
        <v>899</v>
      </c>
      <c r="G4579" s="44"/>
      <c r="H4579" s="1">
        <v>8200</v>
      </c>
      <c r="I4579"/>
    </row>
    <row r="4580" spans="1:11" x14ac:dyDescent="0.25">
      <c r="A4580" s="33">
        <v>43252</v>
      </c>
      <c r="B4580" s="37" t="s">
        <v>236</v>
      </c>
      <c r="C4580" t="s">
        <v>432</v>
      </c>
      <c r="D4580" s="9">
        <v>43255</v>
      </c>
      <c r="E4580" s="44" t="s">
        <v>76</v>
      </c>
      <c r="F4580" t="s">
        <v>900</v>
      </c>
      <c r="G4580" s="44"/>
      <c r="H4580" s="1">
        <v>100000</v>
      </c>
      <c r="I4580"/>
    </row>
    <row r="4581" spans="1:11" x14ac:dyDescent="0.25">
      <c r="A4581" s="33">
        <v>43252</v>
      </c>
      <c r="B4581" s="37" t="s">
        <v>236</v>
      </c>
      <c r="C4581" t="s">
        <v>176</v>
      </c>
      <c r="D4581" s="9">
        <v>43255</v>
      </c>
      <c r="E4581" s="44" t="s">
        <v>76</v>
      </c>
      <c r="F4581" t="s">
        <v>901</v>
      </c>
      <c r="G4581" s="44"/>
      <c r="H4581" s="1">
        <v>6990</v>
      </c>
      <c r="I4581"/>
    </row>
    <row r="4582" spans="1:11" x14ac:dyDescent="0.25">
      <c r="A4582" s="33">
        <v>43252</v>
      </c>
      <c r="B4582" s="37" t="s">
        <v>236</v>
      </c>
      <c r="C4582" t="s">
        <v>323</v>
      </c>
      <c r="D4582" s="9">
        <v>43255</v>
      </c>
      <c r="E4582" s="44" t="s">
        <v>76</v>
      </c>
      <c r="F4582" t="s">
        <v>529</v>
      </c>
      <c r="G4582" s="44"/>
      <c r="H4582" s="1">
        <v>2903</v>
      </c>
      <c r="I4582"/>
    </row>
    <row r="4583" spans="1:11" x14ac:dyDescent="0.25">
      <c r="A4583" s="33">
        <v>43252</v>
      </c>
      <c r="B4583" s="37" t="s">
        <v>236</v>
      </c>
      <c r="C4583" t="s">
        <v>323</v>
      </c>
      <c r="D4583" s="9">
        <v>43255</v>
      </c>
      <c r="E4583" s="44" t="s">
        <v>76</v>
      </c>
      <c r="F4583" t="s">
        <v>436</v>
      </c>
      <c r="G4583" s="44"/>
      <c r="H4583" s="1">
        <v>99858</v>
      </c>
      <c r="I4583"/>
    </row>
    <row r="4584" spans="1:11" x14ac:dyDescent="0.25">
      <c r="A4584" s="33">
        <v>43252</v>
      </c>
      <c r="B4584" s="37" t="s">
        <v>236</v>
      </c>
      <c r="C4584" t="s">
        <v>323</v>
      </c>
      <c r="D4584" s="9">
        <v>43255</v>
      </c>
      <c r="E4584" s="44" t="s">
        <v>76</v>
      </c>
      <c r="F4584" t="s">
        <v>476</v>
      </c>
      <c r="G4584" s="44"/>
      <c r="H4584" s="1">
        <v>1582</v>
      </c>
      <c r="I4584"/>
    </row>
    <row r="4585" spans="1:11" x14ac:dyDescent="0.25">
      <c r="A4585" s="33">
        <v>43252</v>
      </c>
      <c r="B4585" s="37" t="s">
        <v>236</v>
      </c>
      <c r="C4585" t="s">
        <v>175</v>
      </c>
      <c r="D4585" s="9">
        <v>43255</v>
      </c>
      <c r="E4585" s="44" t="s">
        <v>76</v>
      </c>
      <c r="F4585" t="s">
        <v>367</v>
      </c>
      <c r="G4585" s="44"/>
      <c r="H4585" s="1">
        <v>149949</v>
      </c>
      <c r="I4585"/>
    </row>
    <row r="4586" spans="1:11" x14ac:dyDescent="0.25">
      <c r="A4586" s="33">
        <v>43252</v>
      </c>
      <c r="B4586" s="37" t="s">
        <v>236</v>
      </c>
      <c r="C4586" t="s">
        <v>179</v>
      </c>
      <c r="D4586" s="9">
        <v>43257</v>
      </c>
      <c r="E4586" s="44" t="s">
        <v>264</v>
      </c>
      <c r="F4586" t="s">
        <v>517</v>
      </c>
      <c r="G4586" s="44"/>
      <c r="H4586" s="31">
        <v>10025</v>
      </c>
      <c r="I4586"/>
    </row>
    <row r="4587" spans="1:11" x14ac:dyDescent="0.25">
      <c r="A4587" s="33">
        <v>43252</v>
      </c>
      <c r="B4587" s="37" t="s">
        <v>236</v>
      </c>
      <c r="C4587" t="s">
        <v>172</v>
      </c>
      <c r="D4587" s="9">
        <v>43264</v>
      </c>
      <c r="E4587" s="44" t="s">
        <v>76</v>
      </c>
      <c r="F4587" t="s">
        <v>902</v>
      </c>
      <c r="G4587" s="44"/>
      <c r="H4587" s="1">
        <v>15000</v>
      </c>
      <c r="I4587"/>
    </row>
    <row r="4588" spans="1:11" x14ac:dyDescent="0.25">
      <c r="A4588" s="33">
        <v>43252</v>
      </c>
      <c r="B4588" s="37" t="s">
        <v>236</v>
      </c>
      <c r="C4588" t="s">
        <v>172</v>
      </c>
      <c r="D4588" s="9">
        <v>43266</v>
      </c>
      <c r="E4588" s="44" t="s">
        <v>76</v>
      </c>
      <c r="F4588" t="s">
        <v>903</v>
      </c>
      <c r="G4588" s="44"/>
      <c r="H4588" s="1">
        <v>30000</v>
      </c>
      <c r="I4588"/>
    </row>
    <row r="4589" spans="1:11" x14ac:dyDescent="0.25">
      <c r="A4589" s="33">
        <v>43252</v>
      </c>
      <c r="B4589" s="37" t="s">
        <v>236</v>
      </c>
      <c r="C4589" t="s">
        <v>175</v>
      </c>
      <c r="D4589" s="9">
        <v>43266</v>
      </c>
      <c r="E4589" s="44" t="s">
        <v>76</v>
      </c>
      <c r="F4589" t="s">
        <v>682</v>
      </c>
      <c r="G4589" s="44"/>
      <c r="H4589" s="1">
        <v>120000</v>
      </c>
      <c r="I4589"/>
    </row>
    <row r="4590" spans="1:11" x14ac:dyDescent="0.25">
      <c r="A4590" s="33">
        <v>43252</v>
      </c>
      <c r="B4590" s="37" t="s">
        <v>236</v>
      </c>
      <c r="C4590" t="s">
        <v>172</v>
      </c>
      <c r="D4590" s="9">
        <v>43266</v>
      </c>
      <c r="E4590" s="44" t="s">
        <v>76</v>
      </c>
      <c r="F4590" t="s">
        <v>904</v>
      </c>
      <c r="G4590" s="44"/>
      <c r="H4590" s="1">
        <v>75000</v>
      </c>
      <c r="I4590"/>
    </row>
    <row r="4591" spans="1:11" x14ac:dyDescent="0.25">
      <c r="A4591" s="33">
        <v>43252</v>
      </c>
      <c r="B4591" s="37" t="s">
        <v>236</v>
      </c>
      <c r="C4591" t="s">
        <v>179</v>
      </c>
      <c r="D4591" s="9">
        <v>43270</v>
      </c>
      <c r="E4591" s="44" t="s">
        <v>76</v>
      </c>
      <c r="F4591" t="s">
        <v>905</v>
      </c>
      <c r="G4591" s="44"/>
      <c r="H4591" s="31">
        <v>349990</v>
      </c>
      <c r="I4591"/>
    </row>
    <row r="4592" spans="1:11" x14ac:dyDescent="0.25">
      <c r="A4592" s="33">
        <v>43252</v>
      </c>
      <c r="B4592" s="37" t="s">
        <v>236</v>
      </c>
      <c r="C4592" t="s">
        <v>172</v>
      </c>
      <c r="D4592" s="9">
        <v>43276</v>
      </c>
      <c r="E4592" s="44" t="s">
        <v>76</v>
      </c>
      <c r="F4592" t="s">
        <v>906</v>
      </c>
      <c r="G4592" s="44"/>
      <c r="H4592" s="1">
        <v>25000</v>
      </c>
      <c r="I4592"/>
    </row>
    <row r="4593" spans="1:11" x14ac:dyDescent="0.25">
      <c r="A4593" s="33">
        <v>43252</v>
      </c>
      <c r="B4593" s="37" t="s">
        <v>236</v>
      </c>
      <c r="C4593" t="s">
        <v>172</v>
      </c>
      <c r="D4593" s="9">
        <v>43280</v>
      </c>
      <c r="E4593" s="44" t="s">
        <v>76</v>
      </c>
      <c r="F4593" t="s">
        <v>907</v>
      </c>
      <c r="G4593" s="44"/>
      <c r="H4593" s="1">
        <v>20000</v>
      </c>
      <c r="I4593"/>
    </row>
    <row r="4594" spans="1:11" x14ac:dyDescent="0.25">
      <c r="A4594" s="33">
        <v>43252</v>
      </c>
      <c r="B4594" s="37" t="s">
        <v>236</v>
      </c>
      <c r="C4594" t="s">
        <v>173</v>
      </c>
      <c r="D4594" s="9">
        <v>43280</v>
      </c>
      <c r="E4594" s="44" t="s">
        <v>76</v>
      </c>
      <c r="F4594" t="s">
        <v>908</v>
      </c>
      <c r="G4594" s="44"/>
      <c r="H4594" s="1">
        <v>75000</v>
      </c>
      <c r="I4594"/>
    </row>
    <row r="4595" spans="1:11" x14ac:dyDescent="0.25">
      <c r="A4595" s="33">
        <v>43252</v>
      </c>
      <c r="B4595" s="37" t="s">
        <v>236</v>
      </c>
      <c r="C4595" t="s">
        <v>175</v>
      </c>
      <c r="D4595" s="9">
        <v>43280</v>
      </c>
      <c r="E4595" s="44" t="s">
        <v>76</v>
      </c>
      <c r="F4595" t="s">
        <v>909</v>
      </c>
      <c r="G4595" s="44"/>
      <c r="H4595" s="1">
        <v>204520</v>
      </c>
      <c r="I4595"/>
    </row>
    <row r="4596" spans="1:11" x14ac:dyDescent="0.25">
      <c r="A4596" s="149">
        <v>43252</v>
      </c>
      <c r="B4596" s="150" t="s">
        <v>236</v>
      </c>
      <c r="C4596" s="150" t="s">
        <v>432</v>
      </c>
      <c r="D4596" s="152">
        <v>43276</v>
      </c>
      <c r="E4596" s="153" t="s">
        <v>76</v>
      </c>
      <c r="F4596" s="150" t="s">
        <v>910</v>
      </c>
      <c r="G4596" s="153"/>
      <c r="H4596" s="151">
        <v>50000</v>
      </c>
      <c r="I4596" s="151"/>
      <c r="J4596" s="150"/>
      <c r="K4596" s="150"/>
    </row>
    <row r="4597" spans="1:11" x14ac:dyDescent="0.25">
      <c r="A4597" s="33">
        <v>43282</v>
      </c>
      <c r="B4597" s="37" t="s">
        <v>236</v>
      </c>
      <c r="C4597" t="s">
        <v>432</v>
      </c>
      <c r="D4597" s="9">
        <v>43285</v>
      </c>
      <c r="E4597" s="44" t="s">
        <v>76</v>
      </c>
      <c r="F4597" t="s">
        <v>916</v>
      </c>
      <c r="G4597" s="44"/>
      <c r="H4597" s="1">
        <v>150000</v>
      </c>
      <c r="I4597" s="1"/>
    </row>
    <row r="4598" spans="1:11" x14ac:dyDescent="0.25">
      <c r="A4598" s="33">
        <v>43282</v>
      </c>
      <c r="B4598" s="37" t="s">
        <v>236</v>
      </c>
      <c r="C4598" t="s">
        <v>323</v>
      </c>
      <c r="D4598" s="9">
        <v>43285</v>
      </c>
      <c r="E4598" s="44" t="s">
        <v>917</v>
      </c>
      <c r="F4598" t="s">
        <v>476</v>
      </c>
      <c r="G4598" s="44"/>
      <c r="H4598" s="1">
        <v>39661</v>
      </c>
      <c r="I4598" s="1"/>
    </row>
    <row r="4599" spans="1:11" x14ac:dyDescent="0.25">
      <c r="A4599" s="33">
        <v>43282</v>
      </c>
      <c r="B4599" s="37" t="s">
        <v>236</v>
      </c>
      <c r="C4599" t="s">
        <v>323</v>
      </c>
      <c r="D4599" s="9">
        <v>43285</v>
      </c>
      <c r="E4599" s="44" t="s">
        <v>917</v>
      </c>
      <c r="F4599" t="s">
        <v>436</v>
      </c>
      <c r="G4599" s="44"/>
      <c r="H4599" s="1">
        <v>94862</v>
      </c>
      <c r="I4599" s="1"/>
    </row>
    <row r="4600" spans="1:11" x14ac:dyDescent="0.25">
      <c r="A4600" s="33">
        <v>43282</v>
      </c>
      <c r="B4600" s="37" t="s">
        <v>236</v>
      </c>
      <c r="C4600" t="s">
        <v>323</v>
      </c>
      <c r="D4600" s="9">
        <v>43285</v>
      </c>
      <c r="E4600" s="44" t="s">
        <v>917</v>
      </c>
      <c r="F4600" t="s">
        <v>529</v>
      </c>
      <c r="G4600" s="44"/>
      <c r="H4600" s="1">
        <v>2183</v>
      </c>
      <c r="I4600" s="1"/>
    </row>
    <row r="4601" spans="1:11" x14ac:dyDescent="0.25">
      <c r="A4601" s="33">
        <v>43282</v>
      </c>
      <c r="B4601" s="37" t="s">
        <v>236</v>
      </c>
      <c r="C4601" t="s">
        <v>176</v>
      </c>
      <c r="D4601" s="9">
        <v>43285</v>
      </c>
      <c r="E4601" s="44" t="s">
        <v>917</v>
      </c>
      <c r="F4601" t="s">
        <v>212</v>
      </c>
      <c r="G4601" s="44"/>
      <c r="H4601" s="1">
        <v>6990</v>
      </c>
      <c r="I4601" s="1"/>
    </row>
    <row r="4602" spans="1:11" x14ac:dyDescent="0.25">
      <c r="A4602" s="33">
        <v>43282</v>
      </c>
      <c r="B4602" s="37" t="s">
        <v>236</v>
      </c>
      <c r="C4602" t="s">
        <v>175</v>
      </c>
      <c r="D4602" s="9">
        <v>43285</v>
      </c>
      <c r="E4602" s="44" t="s">
        <v>917</v>
      </c>
      <c r="F4602" t="s">
        <v>367</v>
      </c>
      <c r="G4602" s="44"/>
      <c r="H4602" s="1">
        <v>94440</v>
      </c>
      <c r="I4602" s="1"/>
    </row>
    <row r="4603" spans="1:11" x14ac:dyDescent="0.25">
      <c r="A4603" s="33">
        <v>43282</v>
      </c>
      <c r="B4603" s="37" t="s">
        <v>236</v>
      </c>
      <c r="C4603" t="s">
        <v>179</v>
      </c>
      <c r="D4603" s="9">
        <v>43287</v>
      </c>
      <c r="E4603" s="44" t="s">
        <v>389</v>
      </c>
      <c r="F4603" t="s">
        <v>517</v>
      </c>
      <c r="G4603" s="44"/>
      <c r="H4603" s="31">
        <v>10055</v>
      </c>
      <c r="I4603" s="1"/>
    </row>
    <row r="4604" spans="1:11" x14ac:dyDescent="0.25">
      <c r="A4604" s="33">
        <v>43282</v>
      </c>
      <c r="B4604" s="37" t="s">
        <v>236</v>
      </c>
      <c r="C4604" t="s">
        <v>172</v>
      </c>
      <c r="D4604" s="9">
        <v>43290</v>
      </c>
      <c r="E4604" s="44" t="s">
        <v>76</v>
      </c>
      <c r="F4604" t="s">
        <v>918</v>
      </c>
      <c r="G4604" s="44"/>
      <c r="H4604" s="1">
        <v>75000</v>
      </c>
      <c r="I4604" s="1"/>
    </row>
    <row r="4605" spans="1:11" x14ac:dyDescent="0.25">
      <c r="A4605" s="33">
        <v>43282</v>
      </c>
      <c r="B4605" s="37" t="s">
        <v>236</v>
      </c>
      <c r="C4605" t="s">
        <v>388</v>
      </c>
      <c r="D4605" s="9">
        <v>43291</v>
      </c>
      <c r="E4605" s="44" t="s">
        <v>76</v>
      </c>
      <c r="F4605" t="s">
        <v>477</v>
      </c>
      <c r="G4605" s="44"/>
      <c r="H4605" s="1">
        <v>35000</v>
      </c>
      <c r="I4605" s="1"/>
    </row>
    <row r="4606" spans="1:11" x14ac:dyDescent="0.25">
      <c r="A4606" s="33">
        <v>43282</v>
      </c>
      <c r="B4606" s="37" t="s">
        <v>236</v>
      </c>
      <c r="C4606" t="s">
        <v>172</v>
      </c>
      <c r="D4606" s="9">
        <v>43294</v>
      </c>
      <c r="E4606" s="44" t="s">
        <v>76</v>
      </c>
      <c r="F4606" t="s">
        <v>919</v>
      </c>
      <c r="G4606" s="44"/>
      <c r="H4606" s="1">
        <v>15000</v>
      </c>
      <c r="I4606" s="1"/>
    </row>
    <row r="4607" spans="1:11" x14ac:dyDescent="0.25">
      <c r="A4607" s="33">
        <v>43282</v>
      </c>
      <c r="B4607" s="37" t="s">
        <v>236</v>
      </c>
      <c r="C4607" t="s">
        <v>173</v>
      </c>
      <c r="D4607" s="9">
        <v>43294</v>
      </c>
      <c r="E4607" s="44" t="s">
        <v>76</v>
      </c>
      <c r="F4607" t="s">
        <v>920</v>
      </c>
      <c r="G4607" s="44"/>
      <c r="H4607" s="1">
        <v>75000</v>
      </c>
      <c r="I4607" s="1"/>
    </row>
    <row r="4608" spans="1:11" x14ac:dyDescent="0.25">
      <c r="A4608" s="33">
        <v>43282</v>
      </c>
      <c r="B4608" s="37" t="s">
        <v>236</v>
      </c>
      <c r="C4608" t="s">
        <v>175</v>
      </c>
      <c r="D4608" s="9">
        <v>43298</v>
      </c>
      <c r="E4608" s="44" t="s">
        <v>76</v>
      </c>
      <c r="F4608" t="s">
        <v>682</v>
      </c>
      <c r="G4608" s="44"/>
      <c r="H4608" s="1">
        <v>120000</v>
      </c>
      <c r="I4608" s="1"/>
    </row>
    <row r="4609" spans="1:11" x14ac:dyDescent="0.25">
      <c r="A4609" s="33">
        <v>43282</v>
      </c>
      <c r="B4609" s="37" t="s">
        <v>236</v>
      </c>
      <c r="C4609" t="s">
        <v>172</v>
      </c>
      <c r="D4609" s="9">
        <v>43298</v>
      </c>
      <c r="E4609" s="44" t="s">
        <v>76</v>
      </c>
      <c r="F4609" t="s">
        <v>921</v>
      </c>
      <c r="G4609" s="44"/>
      <c r="H4609" s="1">
        <v>25000</v>
      </c>
      <c r="I4609" s="1"/>
    </row>
    <row r="4610" spans="1:11" x14ac:dyDescent="0.25">
      <c r="A4610" s="33">
        <v>43282</v>
      </c>
      <c r="B4610" s="37" t="s">
        <v>236</v>
      </c>
      <c r="C4610" t="s">
        <v>388</v>
      </c>
      <c r="D4610" s="9">
        <v>43300</v>
      </c>
      <c r="E4610" s="44" t="s">
        <v>76</v>
      </c>
      <c r="F4610" t="s">
        <v>922</v>
      </c>
      <c r="G4610" s="44"/>
      <c r="H4610" s="1">
        <v>70000</v>
      </c>
      <c r="I4610" s="1"/>
    </row>
    <row r="4611" spans="1:11" x14ac:dyDescent="0.25">
      <c r="A4611" s="33">
        <v>43282</v>
      </c>
      <c r="B4611" s="37" t="s">
        <v>236</v>
      </c>
      <c r="C4611" t="s">
        <v>172</v>
      </c>
      <c r="D4611" s="9">
        <v>43304</v>
      </c>
      <c r="E4611" s="44" t="s">
        <v>76</v>
      </c>
      <c r="F4611" t="s">
        <v>923</v>
      </c>
      <c r="G4611" s="44"/>
      <c r="H4611" s="1">
        <v>50000</v>
      </c>
      <c r="I4611" s="1"/>
    </row>
    <row r="4612" spans="1:11" x14ac:dyDescent="0.25">
      <c r="A4612" s="33">
        <v>43282</v>
      </c>
      <c r="B4612" s="37" t="s">
        <v>236</v>
      </c>
      <c r="C4612" t="s">
        <v>388</v>
      </c>
      <c r="D4612" s="9">
        <v>43307</v>
      </c>
      <c r="E4612" s="44" t="s">
        <v>76</v>
      </c>
      <c r="F4612" t="s">
        <v>922</v>
      </c>
      <c r="G4612" s="44"/>
      <c r="H4612" s="1">
        <v>70000</v>
      </c>
      <c r="I4612" s="1"/>
    </row>
    <row r="4613" spans="1:11" x14ac:dyDescent="0.25">
      <c r="A4613" s="33">
        <v>43282</v>
      </c>
      <c r="B4613" s="37" t="s">
        <v>236</v>
      </c>
      <c r="C4613" t="s">
        <v>172</v>
      </c>
      <c r="D4613" s="9">
        <v>43308</v>
      </c>
      <c r="E4613" s="44" t="s">
        <v>76</v>
      </c>
      <c r="F4613" t="s">
        <v>923</v>
      </c>
      <c r="G4613" s="44"/>
      <c r="H4613" s="1">
        <v>50000</v>
      </c>
      <c r="I4613" s="1"/>
    </row>
    <row r="4614" spans="1:11" x14ac:dyDescent="0.25">
      <c r="A4614" s="149">
        <v>43282</v>
      </c>
      <c r="B4614" s="150" t="s">
        <v>236</v>
      </c>
      <c r="C4614" s="150" t="s">
        <v>172</v>
      </c>
      <c r="D4614" s="152">
        <v>43311</v>
      </c>
      <c r="E4614" s="153" t="s">
        <v>76</v>
      </c>
      <c r="F4614" s="150" t="s">
        <v>924</v>
      </c>
      <c r="G4614" s="153"/>
      <c r="H4614" s="151">
        <v>30000</v>
      </c>
      <c r="I4614" s="151"/>
      <c r="J4614" s="150"/>
      <c r="K4614" s="150"/>
    </row>
    <row r="4615" spans="1:11" x14ac:dyDescent="0.25">
      <c r="A4615" s="33">
        <v>43313</v>
      </c>
      <c r="B4615" s="37" t="s">
        <v>236</v>
      </c>
      <c r="C4615" t="s">
        <v>173</v>
      </c>
      <c r="D4615" s="9">
        <v>43313</v>
      </c>
      <c r="E4615" s="44" t="s">
        <v>76</v>
      </c>
      <c r="F4615" t="s">
        <v>934</v>
      </c>
      <c r="G4615" s="44"/>
      <c r="H4615" s="31">
        <v>75000</v>
      </c>
      <c r="I4615" s="1"/>
    </row>
    <row r="4616" spans="1:11" x14ac:dyDescent="0.25">
      <c r="A4616" s="33">
        <v>43313</v>
      </c>
      <c r="B4616" s="37" t="s">
        <v>236</v>
      </c>
      <c r="C4616" t="s">
        <v>175</v>
      </c>
      <c r="D4616" s="9">
        <v>43313</v>
      </c>
      <c r="E4616" s="44" t="s">
        <v>76</v>
      </c>
      <c r="F4616" t="s">
        <v>935</v>
      </c>
      <c r="G4616" s="44"/>
      <c r="H4616" s="31">
        <v>204520</v>
      </c>
      <c r="I4616" s="1"/>
    </row>
    <row r="4617" spans="1:11" x14ac:dyDescent="0.25">
      <c r="A4617" s="33">
        <v>43313</v>
      </c>
      <c r="B4617" s="37" t="s">
        <v>236</v>
      </c>
      <c r="C4617" t="s">
        <v>432</v>
      </c>
      <c r="D4617" s="9">
        <v>43313</v>
      </c>
      <c r="E4617" s="44" t="s">
        <v>76</v>
      </c>
      <c r="F4617" t="s">
        <v>936</v>
      </c>
      <c r="G4617" s="44"/>
      <c r="H4617" s="31">
        <v>100000</v>
      </c>
      <c r="I4617" s="1"/>
    </row>
    <row r="4618" spans="1:11" x14ac:dyDescent="0.25">
      <c r="A4618" s="33">
        <v>43313</v>
      </c>
      <c r="B4618" s="37" t="s">
        <v>236</v>
      </c>
      <c r="C4618" t="s">
        <v>176</v>
      </c>
      <c r="D4618" s="9">
        <v>43313</v>
      </c>
      <c r="E4618" s="44" t="s">
        <v>76</v>
      </c>
      <c r="F4618" t="s">
        <v>937</v>
      </c>
      <c r="G4618" s="44"/>
      <c r="H4618" s="31">
        <v>6990</v>
      </c>
      <c r="I4618" s="1"/>
    </row>
    <row r="4619" spans="1:11" x14ac:dyDescent="0.25">
      <c r="A4619" s="33">
        <v>43313</v>
      </c>
      <c r="B4619" s="37" t="s">
        <v>236</v>
      </c>
      <c r="C4619" t="s">
        <v>175</v>
      </c>
      <c r="D4619" s="9">
        <v>43313</v>
      </c>
      <c r="E4619" s="44" t="s">
        <v>76</v>
      </c>
      <c r="F4619" t="s">
        <v>367</v>
      </c>
      <c r="G4619" s="44"/>
      <c r="H4619" s="31">
        <v>94920</v>
      </c>
      <c r="I4619" s="1"/>
    </row>
    <row r="4620" spans="1:11" x14ac:dyDescent="0.25">
      <c r="A4620" s="33">
        <v>43313</v>
      </c>
      <c r="B4620" s="37" t="s">
        <v>236</v>
      </c>
      <c r="C4620" t="s">
        <v>323</v>
      </c>
      <c r="D4620" s="9">
        <v>43313</v>
      </c>
      <c r="E4620" s="44" t="s">
        <v>76</v>
      </c>
      <c r="F4620" t="s">
        <v>476</v>
      </c>
      <c r="G4620" s="44"/>
      <c r="H4620" s="31">
        <v>87023</v>
      </c>
      <c r="I4620" s="1"/>
    </row>
    <row r="4621" spans="1:11" x14ac:dyDescent="0.25">
      <c r="A4621" s="33">
        <v>43313</v>
      </c>
      <c r="B4621" s="37" t="s">
        <v>236</v>
      </c>
      <c r="C4621" t="s">
        <v>323</v>
      </c>
      <c r="D4621" s="9">
        <v>43313</v>
      </c>
      <c r="E4621" s="44" t="s">
        <v>76</v>
      </c>
      <c r="F4621" t="s">
        <v>436</v>
      </c>
      <c r="G4621" s="44"/>
      <c r="H4621" s="31">
        <v>2219</v>
      </c>
      <c r="I4621"/>
    </row>
    <row r="4622" spans="1:11" x14ac:dyDescent="0.25">
      <c r="A4622" s="33">
        <v>43313</v>
      </c>
      <c r="B4622" s="37" t="s">
        <v>236</v>
      </c>
      <c r="C4622" t="s">
        <v>388</v>
      </c>
      <c r="D4622" s="9">
        <v>43314</v>
      </c>
      <c r="E4622" s="44" t="s">
        <v>76</v>
      </c>
      <c r="F4622" t="s">
        <v>938</v>
      </c>
      <c r="G4622" s="44"/>
      <c r="H4622" s="31">
        <v>70000</v>
      </c>
      <c r="I4622"/>
    </row>
    <row r="4623" spans="1:11" x14ac:dyDescent="0.25">
      <c r="A4623" s="33">
        <v>43313</v>
      </c>
      <c r="B4623" s="37" t="s">
        <v>236</v>
      </c>
      <c r="C4623" t="s">
        <v>172</v>
      </c>
      <c r="D4623" s="9">
        <v>43318</v>
      </c>
      <c r="E4623" s="44" t="s">
        <v>76</v>
      </c>
      <c r="F4623" t="s">
        <v>939</v>
      </c>
      <c r="G4623" s="44"/>
      <c r="H4623" s="31">
        <v>35000</v>
      </c>
      <c r="I4623"/>
    </row>
    <row r="4624" spans="1:11" x14ac:dyDescent="0.25">
      <c r="A4624" s="33">
        <v>43313</v>
      </c>
      <c r="B4624" s="37" t="s">
        <v>236</v>
      </c>
      <c r="C4624" t="s">
        <v>179</v>
      </c>
      <c r="D4624" s="9">
        <v>43318</v>
      </c>
      <c r="E4624" s="44" t="s">
        <v>76</v>
      </c>
      <c r="F4624" t="s">
        <v>665</v>
      </c>
      <c r="G4624" s="44"/>
      <c r="H4624" s="31">
        <v>10067</v>
      </c>
      <c r="I4624"/>
    </row>
    <row r="4625" spans="1:9" x14ac:dyDescent="0.25">
      <c r="A4625" s="33">
        <v>43313</v>
      </c>
      <c r="B4625" s="37" t="s">
        <v>236</v>
      </c>
      <c r="C4625" t="s">
        <v>179</v>
      </c>
      <c r="D4625" s="9">
        <v>43318</v>
      </c>
      <c r="E4625" s="44" t="s">
        <v>76</v>
      </c>
      <c r="F4625" t="s">
        <v>940</v>
      </c>
      <c r="G4625" s="44"/>
      <c r="H4625" s="31">
        <v>200000</v>
      </c>
      <c r="I4625"/>
    </row>
    <row r="4626" spans="1:9" x14ac:dyDescent="0.25">
      <c r="A4626" s="33">
        <v>43313</v>
      </c>
      <c r="B4626" s="37" t="s">
        <v>236</v>
      </c>
      <c r="C4626" t="s">
        <v>172</v>
      </c>
      <c r="D4626" s="9">
        <v>43320</v>
      </c>
      <c r="E4626" s="44" t="s">
        <v>76</v>
      </c>
      <c r="F4626" t="s">
        <v>941</v>
      </c>
      <c r="G4626" s="44"/>
      <c r="H4626" s="31">
        <v>250000</v>
      </c>
      <c r="I4626"/>
    </row>
    <row r="4627" spans="1:9" x14ac:dyDescent="0.25">
      <c r="A4627" s="33">
        <v>43313</v>
      </c>
      <c r="B4627" s="37" t="s">
        <v>236</v>
      </c>
      <c r="C4627" t="s">
        <v>388</v>
      </c>
      <c r="D4627" s="9">
        <v>43321</v>
      </c>
      <c r="E4627" s="44" t="s">
        <v>76</v>
      </c>
      <c r="F4627" t="s">
        <v>942</v>
      </c>
      <c r="G4627" s="44"/>
      <c r="H4627" s="31">
        <v>35000</v>
      </c>
      <c r="I4627"/>
    </row>
    <row r="4628" spans="1:9" x14ac:dyDescent="0.25">
      <c r="A4628" s="33">
        <v>43313</v>
      </c>
      <c r="B4628" s="37" t="s">
        <v>236</v>
      </c>
      <c r="C4628" t="s">
        <v>175</v>
      </c>
      <c r="D4628" s="9">
        <v>43328</v>
      </c>
      <c r="E4628" s="44" t="s">
        <v>76</v>
      </c>
      <c r="F4628" t="s">
        <v>682</v>
      </c>
      <c r="G4628" s="44"/>
      <c r="H4628" s="31">
        <v>120000</v>
      </c>
      <c r="I4628"/>
    </row>
    <row r="4629" spans="1:9" x14ac:dyDescent="0.25">
      <c r="A4629" s="33">
        <v>43313</v>
      </c>
      <c r="B4629" s="37" t="s">
        <v>236</v>
      </c>
      <c r="C4629" t="s">
        <v>173</v>
      </c>
      <c r="D4629" s="9">
        <v>43328</v>
      </c>
      <c r="E4629" s="44" t="s">
        <v>76</v>
      </c>
      <c r="F4629" t="s">
        <v>943</v>
      </c>
      <c r="G4629" s="44"/>
      <c r="H4629" s="31">
        <v>75000</v>
      </c>
      <c r="I4629"/>
    </row>
    <row r="4630" spans="1:9" x14ac:dyDescent="0.25">
      <c r="A4630" s="33">
        <v>43313</v>
      </c>
      <c r="B4630" s="37" t="s">
        <v>236</v>
      </c>
      <c r="C4630" t="s">
        <v>179</v>
      </c>
      <c r="D4630" s="9">
        <v>43328</v>
      </c>
      <c r="E4630" s="44" t="s">
        <v>76</v>
      </c>
      <c r="F4630" t="s">
        <v>944</v>
      </c>
      <c r="G4630" s="44"/>
      <c r="H4630" s="31">
        <v>35343</v>
      </c>
      <c r="I4630"/>
    </row>
    <row r="4631" spans="1:9" x14ac:dyDescent="0.25">
      <c r="A4631" s="33">
        <v>43313</v>
      </c>
      <c r="B4631" s="37" t="s">
        <v>236</v>
      </c>
      <c r="C4631" t="s">
        <v>172</v>
      </c>
      <c r="D4631" s="9">
        <v>43332</v>
      </c>
      <c r="E4631" s="44" t="s">
        <v>76</v>
      </c>
      <c r="F4631" t="s">
        <v>941</v>
      </c>
      <c r="G4631" s="44"/>
      <c r="H4631" s="31">
        <v>100000</v>
      </c>
      <c r="I4631"/>
    </row>
    <row r="4632" spans="1:9" x14ac:dyDescent="0.25">
      <c r="A4632" s="33">
        <v>43313</v>
      </c>
      <c r="B4632" s="37" t="s">
        <v>236</v>
      </c>
      <c r="C4632" t="s">
        <v>172</v>
      </c>
      <c r="D4632" s="9">
        <v>43332</v>
      </c>
      <c r="E4632" s="44" t="s">
        <v>76</v>
      </c>
      <c r="F4632" t="s">
        <v>945</v>
      </c>
      <c r="G4632" s="44"/>
      <c r="H4632" s="31">
        <v>55440</v>
      </c>
      <c r="I4632"/>
    </row>
    <row r="4633" spans="1:9" x14ac:dyDescent="0.25">
      <c r="A4633" s="33">
        <v>43313</v>
      </c>
      <c r="B4633" s="37" t="s">
        <v>236</v>
      </c>
      <c r="C4633" t="s">
        <v>998</v>
      </c>
      <c r="D4633" s="9">
        <v>43332</v>
      </c>
      <c r="E4633" s="44" t="s">
        <v>76</v>
      </c>
      <c r="F4633" t="s">
        <v>946</v>
      </c>
      <c r="G4633" s="44"/>
      <c r="H4633" s="31">
        <v>400000</v>
      </c>
      <c r="I4633"/>
    </row>
    <row r="4634" spans="1:9" x14ac:dyDescent="0.25">
      <c r="A4634" s="33">
        <v>43313</v>
      </c>
      <c r="B4634" s="37" t="s">
        <v>236</v>
      </c>
      <c r="C4634" t="s">
        <v>172</v>
      </c>
      <c r="D4634" s="9">
        <v>43332</v>
      </c>
      <c r="E4634" s="44" t="s">
        <v>76</v>
      </c>
      <c r="F4634" t="s">
        <v>947</v>
      </c>
      <c r="G4634" s="44"/>
      <c r="H4634" s="31">
        <v>150000</v>
      </c>
      <c r="I4634"/>
    </row>
    <row r="4635" spans="1:9" x14ac:dyDescent="0.25">
      <c r="A4635" s="33">
        <v>43313</v>
      </c>
      <c r="B4635" s="37" t="s">
        <v>236</v>
      </c>
      <c r="C4635" t="s">
        <v>172</v>
      </c>
      <c r="D4635" s="9">
        <v>43332</v>
      </c>
      <c r="E4635" s="44" t="s">
        <v>76</v>
      </c>
      <c r="F4635" t="s">
        <v>948</v>
      </c>
      <c r="G4635" s="44"/>
      <c r="H4635" s="31">
        <v>40000</v>
      </c>
      <c r="I4635"/>
    </row>
    <row r="4636" spans="1:9" x14ac:dyDescent="0.25">
      <c r="A4636" s="33">
        <v>43313</v>
      </c>
      <c r="B4636" s="37" t="s">
        <v>236</v>
      </c>
      <c r="C4636" t="s">
        <v>323</v>
      </c>
      <c r="D4636" s="9">
        <v>43332</v>
      </c>
      <c r="E4636" s="44" t="s">
        <v>76</v>
      </c>
      <c r="F4636" t="s">
        <v>949</v>
      </c>
      <c r="G4636" s="44"/>
      <c r="H4636" s="31">
        <v>333318</v>
      </c>
      <c r="I4636"/>
    </row>
    <row r="4637" spans="1:9" x14ac:dyDescent="0.25">
      <c r="A4637" s="33">
        <v>43313</v>
      </c>
      <c r="B4637" s="37" t="s">
        <v>236</v>
      </c>
      <c r="C4637" t="s">
        <v>388</v>
      </c>
      <c r="D4637" s="9">
        <v>43339</v>
      </c>
      <c r="E4637" s="44" t="s">
        <v>76</v>
      </c>
      <c r="F4637" t="s">
        <v>938</v>
      </c>
      <c r="G4637" s="44"/>
      <c r="H4637" s="31">
        <v>70000</v>
      </c>
      <c r="I4637"/>
    </row>
    <row r="4638" spans="1:9" x14ac:dyDescent="0.25">
      <c r="A4638" s="33">
        <v>43313</v>
      </c>
      <c r="B4638" s="37" t="s">
        <v>236</v>
      </c>
      <c r="C4638" t="s">
        <v>172</v>
      </c>
      <c r="D4638" s="9">
        <v>43339</v>
      </c>
      <c r="E4638" s="44" t="s">
        <v>76</v>
      </c>
      <c r="F4638" t="s">
        <v>950</v>
      </c>
      <c r="G4638" s="44"/>
      <c r="H4638" s="31">
        <v>15000</v>
      </c>
      <c r="I4638"/>
    </row>
    <row r="4639" spans="1:9" x14ac:dyDescent="0.25">
      <c r="A4639" s="33">
        <v>43313</v>
      </c>
      <c r="B4639" s="37" t="s">
        <v>236</v>
      </c>
      <c r="C4639" t="s">
        <v>388</v>
      </c>
      <c r="D4639" s="9">
        <v>43342</v>
      </c>
      <c r="E4639" s="44" t="s">
        <v>76</v>
      </c>
      <c r="F4639" t="s">
        <v>942</v>
      </c>
      <c r="G4639" s="44"/>
      <c r="H4639" s="31">
        <v>35000</v>
      </c>
      <c r="I4639"/>
    </row>
    <row r="4640" spans="1:9" x14ac:dyDescent="0.25">
      <c r="A4640" s="33">
        <v>43313</v>
      </c>
      <c r="B4640" s="37" t="s">
        <v>236</v>
      </c>
      <c r="C4640" t="s">
        <v>175</v>
      </c>
      <c r="D4640" s="9">
        <v>43343</v>
      </c>
      <c r="E4640" s="44" t="s">
        <v>76</v>
      </c>
      <c r="F4640" t="s">
        <v>951</v>
      </c>
      <c r="G4640" s="44"/>
      <c r="H4640" s="31">
        <v>164520</v>
      </c>
      <c r="I4640"/>
    </row>
    <row r="4641" spans="1:11" x14ac:dyDescent="0.25">
      <c r="A4641" s="33">
        <v>43313</v>
      </c>
      <c r="B4641" s="37" t="s">
        <v>236</v>
      </c>
      <c r="C4641" t="s">
        <v>172</v>
      </c>
      <c r="D4641" s="9">
        <v>43343</v>
      </c>
      <c r="E4641" s="44" t="s">
        <v>76</v>
      </c>
      <c r="F4641" t="s">
        <v>952</v>
      </c>
      <c r="G4641" s="44"/>
      <c r="H4641" s="31">
        <v>7700</v>
      </c>
      <c r="I4641"/>
    </row>
    <row r="4642" spans="1:11" x14ac:dyDescent="0.25">
      <c r="A4642" s="149">
        <v>43313</v>
      </c>
      <c r="B4642" s="150" t="s">
        <v>236</v>
      </c>
      <c r="C4642" s="150" t="s">
        <v>173</v>
      </c>
      <c r="D4642" s="152">
        <v>43343</v>
      </c>
      <c r="E4642" s="153" t="s">
        <v>76</v>
      </c>
      <c r="F4642" s="150" t="s">
        <v>934</v>
      </c>
      <c r="G4642" s="153"/>
      <c r="H4642" s="171">
        <v>75000</v>
      </c>
      <c r="I4642" s="151"/>
      <c r="J4642" s="150"/>
      <c r="K4642" s="150"/>
    </row>
    <row r="4643" spans="1:11" x14ac:dyDescent="0.25">
      <c r="A4643" s="33">
        <v>43344</v>
      </c>
      <c r="B4643" s="37" t="s">
        <v>236</v>
      </c>
      <c r="C4643" t="s">
        <v>323</v>
      </c>
      <c r="D4643" s="9">
        <v>43347</v>
      </c>
      <c r="E4643" s="44" t="s">
        <v>76</v>
      </c>
      <c r="F4643" t="s">
        <v>476</v>
      </c>
      <c r="G4643" s="44"/>
      <c r="H4643" s="1">
        <v>48303</v>
      </c>
      <c r="I4643" s="1"/>
    </row>
    <row r="4644" spans="1:11" x14ac:dyDescent="0.25">
      <c r="A4644" s="33">
        <v>43344</v>
      </c>
      <c r="B4644" s="37" t="s">
        <v>236</v>
      </c>
      <c r="C4644" t="s">
        <v>323</v>
      </c>
      <c r="D4644" s="9">
        <v>43347</v>
      </c>
      <c r="E4644" s="44" t="s">
        <v>76</v>
      </c>
      <c r="F4644" t="s">
        <v>436</v>
      </c>
      <c r="G4644" s="44"/>
      <c r="H4644" s="1">
        <v>93619</v>
      </c>
      <c r="I4644" s="1"/>
    </row>
    <row r="4645" spans="1:11" x14ac:dyDescent="0.25">
      <c r="A4645" s="33">
        <v>43344</v>
      </c>
      <c r="B4645" s="37" t="s">
        <v>236</v>
      </c>
      <c r="C4645" t="s">
        <v>323</v>
      </c>
      <c r="D4645" s="9">
        <v>43347</v>
      </c>
      <c r="E4645" s="44" t="s">
        <v>76</v>
      </c>
      <c r="F4645" t="s">
        <v>529</v>
      </c>
      <c r="G4645" s="44"/>
      <c r="H4645" s="1">
        <v>3112</v>
      </c>
      <c r="I4645" s="1"/>
    </row>
    <row r="4646" spans="1:11" x14ac:dyDescent="0.25">
      <c r="A4646" s="33">
        <v>43344</v>
      </c>
      <c r="B4646" s="37" t="s">
        <v>236</v>
      </c>
      <c r="C4646" t="s">
        <v>176</v>
      </c>
      <c r="D4646" s="9">
        <v>43347</v>
      </c>
      <c r="E4646" s="44" t="s">
        <v>76</v>
      </c>
      <c r="F4646" t="s">
        <v>957</v>
      </c>
      <c r="G4646" s="44"/>
      <c r="H4646" s="1">
        <v>6990</v>
      </c>
      <c r="I4646" s="1"/>
    </row>
    <row r="4647" spans="1:11" x14ac:dyDescent="0.25">
      <c r="A4647" s="33">
        <v>43344</v>
      </c>
      <c r="B4647" s="37" t="s">
        <v>236</v>
      </c>
      <c r="C4647" t="s">
        <v>432</v>
      </c>
      <c r="D4647" s="9">
        <v>43347</v>
      </c>
      <c r="E4647" s="44" t="s">
        <v>76</v>
      </c>
      <c r="F4647" t="s">
        <v>958</v>
      </c>
      <c r="G4647" s="44"/>
      <c r="H4647" s="1">
        <v>100000</v>
      </c>
      <c r="I4647" s="1"/>
    </row>
    <row r="4648" spans="1:11" x14ac:dyDescent="0.25">
      <c r="A4648" s="33">
        <v>43344</v>
      </c>
      <c r="B4648" s="37" t="s">
        <v>236</v>
      </c>
      <c r="C4648" t="s">
        <v>175</v>
      </c>
      <c r="D4648" s="9">
        <v>43347</v>
      </c>
      <c r="E4648" s="44" t="s">
        <v>76</v>
      </c>
      <c r="F4648" t="s">
        <v>367</v>
      </c>
      <c r="G4648" s="44"/>
      <c r="H4648" s="1">
        <v>94920</v>
      </c>
      <c r="I4648" s="1"/>
    </row>
    <row r="4649" spans="1:11" x14ac:dyDescent="0.25">
      <c r="A4649" s="33">
        <v>43344</v>
      </c>
      <c r="B4649" s="37" t="s">
        <v>236</v>
      </c>
      <c r="C4649" t="s">
        <v>179</v>
      </c>
      <c r="D4649" s="9">
        <v>43349</v>
      </c>
      <c r="E4649" s="44" t="s">
        <v>389</v>
      </c>
      <c r="F4649" t="s">
        <v>665</v>
      </c>
      <c r="G4649" s="44"/>
      <c r="H4649" s="31">
        <v>10104</v>
      </c>
      <c r="I4649" s="1"/>
    </row>
    <row r="4650" spans="1:11" x14ac:dyDescent="0.25">
      <c r="A4650" s="33">
        <v>43344</v>
      </c>
      <c r="B4650" s="37" t="s">
        <v>236</v>
      </c>
      <c r="C4650" t="s">
        <v>388</v>
      </c>
      <c r="D4650" s="9">
        <v>43349</v>
      </c>
      <c r="E4650" s="44" t="s">
        <v>76</v>
      </c>
      <c r="F4650" t="s">
        <v>959</v>
      </c>
      <c r="G4650" s="44"/>
      <c r="H4650" s="1">
        <v>70000</v>
      </c>
      <c r="I4650" s="1"/>
    </row>
    <row r="4651" spans="1:11" x14ac:dyDescent="0.25">
      <c r="A4651" s="33">
        <v>43344</v>
      </c>
      <c r="B4651" s="37" t="s">
        <v>236</v>
      </c>
      <c r="C4651" t="s">
        <v>172</v>
      </c>
      <c r="D4651" s="9">
        <v>43350</v>
      </c>
      <c r="E4651" s="44" t="s">
        <v>76</v>
      </c>
      <c r="F4651" t="s">
        <v>960</v>
      </c>
      <c r="G4651" s="44"/>
      <c r="H4651" s="1">
        <v>50000</v>
      </c>
      <c r="I4651" s="1"/>
    </row>
    <row r="4652" spans="1:11" x14ac:dyDescent="0.25">
      <c r="A4652" s="33">
        <v>43344</v>
      </c>
      <c r="B4652" s="37" t="s">
        <v>236</v>
      </c>
      <c r="C4652" t="s">
        <v>388</v>
      </c>
      <c r="D4652" s="9">
        <v>43357</v>
      </c>
      <c r="E4652" s="44" t="s">
        <v>76</v>
      </c>
      <c r="F4652" t="s">
        <v>961</v>
      </c>
      <c r="G4652" s="44"/>
      <c r="H4652" s="1">
        <v>70000</v>
      </c>
      <c r="I4652" s="1"/>
    </row>
    <row r="4653" spans="1:11" x14ac:dyDescent="0.25">
      <c r="A4653" s="33">
        <v>43344</v>
      </c>
      <c r="B4653" s="37" t="s">
        <v>236</v>
      </c>
      <c r="C4653" t="s">
        <v>175</v>
      </c>
      <c r="D4653" s="9">
        <v>43357</v>
      </c>
      <c r="E4653" s="44" t="s">
        <v>76</v>
      </c>
      <c r="F4653" t="s">
        <v>962</v>
      </c>
      <c r="G4653" s="44"/>
      <c r="H4653" s="1">
        <v>120000</v>
      </c>
      <c r="I4653" s="1"/>
    </row>
    <row r="4654" spans="1:11" x14ac:dyDescent="0.25">
      <c r="A4654" s="33">
        <v>43344</v>
      </c>
      <c r="B4654" s="37" t="s">
        <v>236</v>
      </c>
      <c r="C4654" t="s">
        <v>175</v>
      </c>
      <c r="D4654" s="9">
        <v>43357</v>
      </c>
      <c r="E4654" s="44" t="s">
        <v>76</v>
      </c>
      <c r="F4654" t="s">
        <v>963</v>
      </c>
      <c r="G4654" s="44"/>
      <c r="H4654" s="1">
        <v>80000</v>
      </c>
      <c r="I4654" s="1"/>
    </row>
    <row r="4655" spans="1:11" x14ac:dyDescent="0.25">
      <c r="A4655" s="33">
        <v>43344</v>
      </c>
      <c r="B4655" s="37" t="s">
        <v>236</v>
      </c>
      <c r="C4655" t="s">
        <v>173</v>
      </c>
      <c r="D4655" s="9">
        <v>43357</v>
      </c>
      <c r="E4655" s="44" t="s">
        <v>76</v>
      </c>
      <c r="F4655" t="s">
        <v>964</v>
      </c>
      <c r="G4655" s="44"/>
      <c r="H4655" s="1">
        <v>75000</v>
      </c>
      <c r="I4655" s="1"/>
    </row>
    <row r="4656" spans="1:11" x14ac:dyDescent="0.25">
      <c r="A4656" s="33">
        <v>43344</v>
      </c>
      <c r="B4656" s="37" t="s">
        <v>236</v>
      </c>
      <c r="C4656" t="s">
        <v>173</v>
      </c>
      <c r="D4656" s="9">
        <v>43357</v>
      </c>
      <c r="E4656" s="44" t="s">
        <v>76</v>
      </c>
      <c r="F4656" t="s">
        <v>965</v>
      </c>
      <c r="G4656" s="44"/>
      <c r="H4656" s="1">
        <v>50000</v>
      </c>
      <c r="I4656" s="1"/>
    </row>
    <row r="4657" spans="1:11" x14ac:dyDescent="0.25">
      <c r="A4657" s="33">
        <v>43344</v>
      </c>
      <c r="B4657" s="37" t="s">
        <v>236</v>
      </c>
      <c r="C4657" t="s">
        <v>172</v>
      </c>
      <c r="D4657" s="9">
        <v>43363</v>
      </c>
      <c r="E4657" s="44" t="s">
        <v>76</v>
      </c>
      <c r="F4657" t="s">
        <v>966</v>
      </c>
      <c r="G4657" s="44"/>
      <c r="H4657" s="1">
        <v>6950</v>
      </c>
      <c r="I4657" s="1"/>
    </row>
    <row r="4658" spans="1:11" x14ac:dyDescent="0.25">
      <c r="A4658" s="33">
        <v>43344</v>
      </c>
      <c r="B4658" s="37" t="s">
        <v>236</v>
      </c>
      <c r="C4658" t="s">
        <v>172</v>
      </c>
      <c r="D4658" s="9">
        <v>43363</v>
      </c>
      <c r="E4658" s="44" t="s">
        <v>76</v>
      </c>
      <c r="F4658" t="s">
        <v>967</v>
      </c>
      <c r="G4658" s="44"/>
      <c r="H4658" s="1">
        <v>20000</v>
      </c>
      <c r="I4658" s="1"/>
    </row>
    <row r="4659" spans="1:11" x14ac:dyDescent="0.25">
      <c r="A4659" s="33">
        <v>43344</v>
      </c>
      <c r="B4659" s="37" t="s">
        <v>236</v>
      </c>
      <c r="C4659" t="s">
        <v>179</v>
      </c>
      <c r="D4659" s="9">
        <v>43364</v>
      </c>
      <c r="E4659" s="44" t="s">
        <v>76</v>
      </c>
      <c r="F4659" t="s">
        <v>968</v>
      </c>
      <c r="G4659" s="44"/>
      <c r="H4659" s="31">
        <v>9950</v>
      </c>
      <c r="I4659" s="1"/>
    </row>
    <row r="4660" spans="1:11" x14ac:dyDescent="0.25">
      <c r="A4660" s="33">
        <v>43344</v>
      </c>
      <c r="B4660" s="37" t="s">
        <v>236</v>
      </c>
      <c r="C4660" t="s">
        <v>172</v>
      </c>
      <c r="D4660" s="9">
        <v>43364</v>
      </c>
      <c r="E4660" s="44" t="s">
        <v>76</v>
      </c>
      <c r="F4660" t="s">
        <v>969</v>
      </c>
      <c r="G4660" s="44"/>
      <c r="H4660" s="1">
        <v>200000</v>
      </c>
      <c r="I4660" s="1"/>
    </row>
    <row r="4661" spans="1:11" x14ac:dyDescent="0.25">
      <c r="A4661" s="33">
        <v>43344</v>
      </c>
      <c r="B4661" s="37" t="s">
        <v>236</v>
      </c>
      <c r="C4661" t="s">
        <v>172</v>
      </c>
      <c r="D4661" s="9">
        <v>43369</v>
      </c>
      <c r="E4661" s="44" t="s">
        <v>76</v>
      </c>
      <c r="F4661" t="s">
        <v>970</v>
      </c>
      <c r="G4661" s="44"/>
      <c r="H4661" s="1">
        <v>15000</v>
      </c>
      <c r="I4661" s="1"/>
    </row>
    <row r="4662" spans="1:11" x14ac:dyDescent="0.25">
      <c r="A4662" s="33">
        <v>43344</v>
      </c>
      <c r="B4662" s="37" t="s">
        <v>236</v>
      </c>
      <c r="C4662" t="s">
        <v>388</v>
      </c>
      <c r="D4662" s="9">
        <v>43369</v>
      </c>
      <c r="E4662" s="44" t="s">
        <v>76</v>
      </c>
      <c r="F4662" t="s">
        <v>971</v>
      </c>
      <c r="G4662" s="44"/>
      <c r="H4662" s="1">
        <v>35000</v>
      </c>
      <c r="I4662" s="1"/>
    </row>
    <row r="4663" spans="1:11" x14ac:dyDescent="0.25">
      <c r="A4663" s="33">
        <v>43344</v>
      </c>
      <c r="B4663" s="37" t="s">
        <v>236</v>
      </c>
      <c r="C4663" t="s">
        <v>998</v>
      </c>
      <c r="D4663" s="9">
        <v>43371</v>
      </c>
      <c r="E4663" s="44" t="s">
        <v>76</v>
      </c>
      <c r="F4663" t="s">
        <v>972</v>
      </c>
      <c r="G4663" s="44"/>
      <c r="H4663" s="1">
        <v>500000</v>
      </c>
      <c r="I4663" s="1"/>
    </row>
    <row r="4664" spans="1:11" x14ac:dyDescent="0.25">
      <c r="A4664" s="33">
        <v>43344</v>
      </c>
      <c r="B4664" s="37" t="s">
        <v>236</v>
      </c>
      <c r="C4664" t="s">
        <v>172</v>
      </c>
      <c r="D4664" s="9">
        <v>43371</v>
      </c>
      <c r="E4664" s="44" t="s">
        <v>76</v>
      </c>
      <c r="F4664" t="s">
        <v>973</v>
      </c>
      <c r="G4664" s="44"/>
      <c r="H4664" s="1">
        <v>15000</v>
      </c>
      <c r="I4664" s="1"/>
    </row>
    <row r="4665" spans="1:11" x14ac:dyDescent="0.25">
      <c r="A4665" s="149">
        <v>43344</v>
      </c>
      <c r="B4665" s="150" t="s">
        <v>236</v>
      </c>
      <c r="C4665" s="150" t="s">
        <v>175</v>
      </c>
      <c r="D4665" s="152">
        <v>43371</v>
      </c>
      <c r="E4665" s="153" t="s">
        <v>76</v>
      </c>
      <c r="F4665" s="150" t="s">
        <v>974</v>
      </c>
      <c r="G4665" s="153"/>
      <c r="H4665" s="151">
        <v>164520</v>
      </c>
      <c r="I4665" s="151"/>
      <c r="J4665" s="150"/>
      <c r="K4665" s="150"/>
    </row>
    <row r="4666" spans="1:11" x14ac:dyDescent="0.25">
      <c r="A4666" s="123">
        <v>43374</v>
      </c>
      <c r="B4666" s="37" t="s">
        <v>236</v>
      </c>
      <c r="C4666" t="s">
        <v>173</v>
      </c>
      <c r="D4666" s="9">
        <v>43374</v>
      </c>
      <c r="E4666" s="44" t="s">
        <v>76</v>
      </c>
      <c r="F4666" t="s">
        <v>987</v>
      </c>
      <c r="G4666" s="44"/>
      <c r="H4666" s="1">
        <v>75000</v>
      </c>
      <c r="I4666"/>
    </row>
    <row r="4667" spans="1:11" x14ac:dyDescent="0.25">
      <c r="A4667" s="123">
        <v>43374</v>
      </c>
      <c r="B4667" s="37" t="s">
        <v>236</v>
      </c>
      <c r="C4667" t="s">
        <v>323</v>
      </c>
      <c r="D4667" s="9">
        <v>43376</v>
      </c>
      <c r="E4667" s="44" t="s">
        <v>76</v>
      </c>
      <c r="F4667" t="s">
        <v>476</v>
      </c>
      <c r="G4667" s="44"/>
      <c r="H4667" s="1">
        <v>23792</v>
      </c>
      <c r="I4667"/>
    </row>
    <row r="4668" spans="1:11" x14ac:dyDescent="0.25">
      <c r="A4668" s="123">
        <v>43374</v>
      </c>
      <c r="B4668" s="37" t="s">
        <v>236</v>
      </c>
      <c r="C4668" t="s">
        <v>323</v>
      </c>
      <c r="D4668" s="9">
        <v>43376</v>
      </c>
      <c r="E4668" s="44" t="s">
        <v>76</v>
      </c>
      <c r="F4668" t="s">
        <v>436</v>
      </c>
      <c r="G4668" s="44"/>
      <c r="H4668" s="1">
        <v>85549</v>
      </c>
      <c r="I4668"/>
    </row>
    <row r="4669" spans="1:11" x14ac:dyDescent="0.25">
      <c r="A4669" s="123">
        <v>43374</v>
      </c>
      <c r="B4669" s="37" t="s">
        <v>236</v>
      </c>
      <c r="C4669" t="s">
        <v>323</v>
      </c>
      <c r="D4669" s="9">
        <v>43376</v>
      </c>
      <c r="E4669" s="44" t="s">
        <v>76</v>
      </c>
      <c r="F4669" t="s">
        <v>529</v>
      </c>
      <c r="G4669" s="44"/>
      <c r="H4669" s="1">
        <v>2085</v>
      </c>
      <c r="I4669"/>
    </row>
    <row r="4670" spans="1:11" x14ac:dyDescent="0.25">
      <c r="A4670" s="123">
        <v>43374</v>
      </c>
      <c r="B4670" s="37" t="s">
        <v>236</v>
      </c>
      <c r="C4670" t="s">
        <v>997</v>
      </c>
      <c r="D4670" s="9">
        <v>43376</v>
      </c>
      <c r="E4670" s="44" t="s">
        <v>76</v>
      </c>
      <c r="F4670" t="s">
        <v>988</v>
      </c>
      <c r="G4670" s="44"/>
      <c r="H4670" s="1">
        <v>6990</v>
      </c>
      <c r="I4670"/>
    </row>
    <row r="4671" spans="1:11" x14ac:dyDescent="0.25">
      <c r="A4671" s="123">
        <v>43374</v>
      </c>
      <c r="B4671" s="37" t="s">
        <v>236</v>
      </c>
      <c r="C4671" t="s">
        <v>432</v>
      </c>
      <c r="D4671" s="9">
        <v>43376</v>
      </c>
      <c r="E4671" s="44" t="s">
        <v>76</v>
      </c>
      <c r="F4671" t="s">
        <v>989</v>
      </c>
      <c r="G4671" s="44"/>
      <c r="H4671" s="1">
        <v>100000</v>
      </c>
      <c r="I4671"/>
    </row>
    <row r="4672" spans="1:11" x14ac:dyDescent="0.25">
      <c r="A4672" s="123">
        <v>43374</v>
      </c>
      <c r="B4672" s="37" t="s">
        <v>236</v>
      </c>
      <c r="C4672" t="s">
        <v>175</v>
      </c>
      <c r="D4672" s="9">
        <v>43376</v>
      </c>
      <c r="E4672" s="44" t="s">
        <v>76</v>
      </c>
      <c r="F4672" t="s">
        <v>367</v>
      </c>
      <c r="G4672" s="44"/>
      <c r="H4672" s="1">
        <v>118321</v>
      </c>
      <c r="I4672"/>
    </row>
    <row r="4673" spans="1:9" x14ac:dyDescent="0.25">
      <c r="A4673" s="123">
        <v>43374</v>
      </c>
      <c r="B4673" s="37" t="s">
        <v>236</v>
      </c>
      <c r="C4673" t="s">
        <v>388</v>
      </c>
      <c r="D4673" s="9">
        <v>43381</v>
      </c>
      <c r="E4673" s="44" t="s">
        <v>76</v>
      </c>
      <c r="F4673" t="s">
        <v>437</v>
      </c>
      <c r="G4673" s="44"/>
      <c r="H4673" s="1">
        <v>35000</v>
      </c>
      <c r="I4673"/>
    </row>
    <row r="4674" spans="1:9" x14ac:dyDescent="0.25">
      <c r="A4674" s="123">
        <v>43374</v>
      </c>
      <c r="B4674" s="37" t="s">
        <v>236</v>
      </c>
      <c r="C4674" t="s">
        <v>179</v>
      </c>
      <c r="D4674" s="9">
        <v>43381</v>
      </c>
      <c r="E4674" s="44" t="s">
        <v>531</v>
      </c>
      <c r="F4674" t="s">
        <v>665</v>
      </c>
      <c r="G4674" s="44"/>
      <c r="H4674" s="31">
        <v>10126</v>
      </c>
      <c r="I4674"/>
    </row>
    <row r="4675" spans="1:9" x14ac:dyDescent="0.25">
      <c r="A4675" s="123">
        <v>43374</v>
      </c>
      <c r="B4675" s="37" t="s">
        <v>236</v>
      </c>
      <c r="C4675" t="s">
        <v>175</v>
      </c>
      <c r="D4675" s="9">
        <v>43385</v>
      </c>
      <c r="E4675" s="44" t="s">
        <v>76</v>
      </c>
      <c r="F4675" t="s">
        <v>682</v>
      </c>
      <c r="G4675" s="44"/>
      <c r="H4675" s="1">
        <v>120000</v>
      </c>
      <c r="I4675"/>
    </row>
    <row r="4676" spans="1:9" x14ac:dyDescent="0.25">
      <c r="A4676" s="123">
        <v>43374</v>
      </c>
      <c r="B4676" s="37" t="s">
        <v>236</v>
      </c>
      <c r="C4676" t="s">
        <v>173</v>
      </c>
      <c r="D4676" s="9">
        <v>43385</v>
      </c>
      <c r="E4676" s="44" t="s">
        <v>76</v>
      </c>
      <c r="F4676" t="s">
        <v>990</v>
      </c>
      <c r="G4676" s="44"/>
      <c r="H4676" s="1">
        <v>85000</v>
      </c>
      <c r="I4676"/>
    </row>
    <row r="4677" spans="1:9" x14ac:dyDescent="0.25">
      <c r="A4677" s="123">
        <v>43374</v>
      </c>
      <c r="B4677" s="37" t="s">
        <v>236</v>
      </c>
      <c r="C4677" t="s">
        <v>388</v>
      </c>
      <c r="D4677" s="9">
        <v>43392</v>
      </c>
      <c r="E4677" s="44" t="s">
        <v>76</v>
      </c>
      <c r="F4677" t="s">
        <v>441</v>
      </c>
      <c r="G4677" s="44"/>
      <c r="H4677" s="1">
        <v>70000</v>
      </c>
      <c r="I4677"/>
    </row>
    <row r="4678" spans="1:9" x14ac:dyDescent="0.25">
      <c r="A4678" s="123">
        <v>43374</v>
      </c>
      <c r="B4678" s="37" t="s">
        <v>236</v>
      </c>
      <c r="C4678" t="s">
        <v>179</v>
      </c>
      <c r="D4678" s="9">
        <v>43396</v>
      </c>
      <c r="E4678" s="44" t="s">
        <v>76</v>
      </c>
      <c r="F4678" t="s">
        <v>991</v>
      </c>
      <c r="G4678" s="44"/>
      <c r="H4678" s="31">
        <v>30000</v>
      </c>
      <c r="I4678"/>
    </row>
    <row r="4679" spans="1:9" x14ac:dyDescent="0.25">
      <c r="A4679" s="123">
        <v>43374</v>
      </c>
      <c r="B4679" s="37" t="s">
        <v>236</v>
      </c>
      <c r="C4679" t="s">
        <v>998</v>
      </c>
      <c r="D4679" s="9">
        <v>43399</v>
      </c>
      <c r="E4679" s="44">
        <v>56826</v>
      </c>
      <c r="F4679" t="s">
        <v>992</v>
      </c>
      <c r="G4679" s="44"/>
      <c r="H4679" s="1">
        <v>120000</v>
      </c>
      <c r="I4679"/>
    </row>
    <row r="4680" spans="1:9" x14ac:dyDescent="0.25">
      <c r="A4680" s="123">
        <v>43374</v>
      </c>
      <c r="B4680" s="37" t="s">
        <v>236</v>
      </c>
      <c r="C4680" t="s">
        <v>173</v>
      </c>
      <c r="D4680" s="9">
        <v>43403</v>
      </c>
      <c r="E4680" s="44" t="s">
        <v>76</v>
      </c>
      <c r="F4680" t="s">
        <v>993</v>
      </c>
      <c r="G4680" s="44"/>
      <c r="H4680" s="1">
        <v>45000</v>
      </c>
      <c r="I4680"/>
    </row>
    <row r="4681" spans="1:9" x14ac:dyDescent="0.25">
      <c r="A4681" s="123">
        <v>43374</v>
      </c>
      <c r="B4681" s="37" t="s">
        <v>236</v>
      </c>
      <c r="C4681" t="s">
        <v>175</v>
      </c>
      <c r="D4681" s="9">
        <v>43404</v>
      </c>
      <c r="E4681" s="44" t="s">
        <v>76</v>
      </c>
      <c r="F4681" t="s">
        <v>994</v>
      </c>
      <c r="G4681" s="44"/>
      <c r="H4681" s="1">
        <v>164520</v>
      </c>
      <c r="I4681"/>
    </row>
    <row r="4682" spans="1:9" x14ac:dyDescent="0.25">
      <c r="A4682" s="123">
        <v>43374</v>
      </c>
      <c r="B4682" s="37" t="s">
        <v>236</v>
      </c>
      <c r="C4682" t="s">
        <v>175</v>
      </c>
      <c r="D4682" s="9">
        <v>43404</v>
      </c>
      <c r="E4682" s="44" t="s">
        <v>76</v>
      </c>
      <c r="F4682" t="s">
        <v>995</v>
      </c>
      <c r="G4682" s="44"/>
      <c r="H4682" s="1">
        <v>133333</v>
      </c>
      <c r="I4682" s="1"/>
    </row>
    <row r="4683" spans="1:9" x14ac:dyDescent="0.25">
      <c r="A4683" s="123">
        <v>43405</v>
      </c>
      <c r="B4683" s="37" t="s">
        <v>236</v>
      </c>
      <c r="C4683" t="s">
        <v>175</v>
      </c>
      <c r="D4683" s="9">
        <v>43409</v>
      </c>
      <c r="E4683" s="44" t="s">
        <v>76</v>
      </c>
      <c r="F4683" t="s">
        <v>1087</v>
      </c>
      <c r="G4683" s="44"/>
      <c r="H4683" s="201">
        <v>35000</v>
      </c>
      <c r="I4683" s="201"/>
    </row>
    <row r="4684" spans="1:9" x14ac:dyDescent="0.25">
      <c r="A4684" s="123">
        <v>43405</v>
      </c>
      <c r="B4684" s="37" t="s">
        <v>236</v>
      </c>
      <c r="C4684" t="s">
        <v>432</v>
      </c>
      <c r="D4684" s="9">
        <v>43409</v>
      </c>
      <c r="E4684" s="44" t="s">
        <v>76</v>
      </c>
      <c r="F4684" t="s">
        <v>1088</v>
      </c>
      <c r="G4684" s="44"/>
      <c r="H4684" s="201">
        <v>150000</v>
      </c>
      <c r="I4684" s="201"/>
    </row>
    <row r="4685" spans="1:9" x14ac:dyDescent="0.25">
      <c r="A4685" s="123">
        <v>43405</v>
      </c>
      <c r="B4685" s="37" t="s">
        <v>236</v>
      </c>
      <c r="C4685" t="s">
        <v>172</v>
      </c>
      <c r="D4685" s="9">
        <v>43409</v>
      </c>
      <c r="E4685" s="44" t="s">
        <v>76</v>
      </c>
      <c r="F4685" t="s">
        <v>1089</v>
      </c>
      <c r="G4685" s="44"/>
      <c r="H4685" s="201">
        <v>94130</v>
      </c>
      <c r="I4685" s="201"/>
    </row>
    <row r="4686" spans="1:9" x14ac:dyDescent="0.25">
      <c r="A4686" s="123">
        <v>43405</v>
      </c>
      <c r="B4686" s="37" t="s">
        <v>236</v>
      </c>
      <c r="C4686" t="s">
        <v>179</v>
      </c>
      <c r="D4686" s="9">
        <v>43410</v>
      </c>
      <c r="E4686" s="44" t="s">
        <v>76</v>
      </c>
      <c r="F4686" s="179" t="s">
        <v>1090</v>
      </c>
      <c r="G4686" s="44"/>
      <c r="H4686" s="201">
        <v>30000</v>
      </c>
      <c r="I4686" s="201"/>
    </row>
    <row r="4687" spans="1:9" x14ac:dyDescent="0.25">
      <c r="A4687" s="123">
        <v>43405</v>
      </c>
      <c r="B4687" s="37" t="s">
        <v>236</v>
      </c>
      <c r="C4687" t="s">
        <v>176</v>
      </c>
      <c r="D4687" s="9">
        <v>43410</v>
      </c>
      <c r="E4687" s="44" t="s">
        <v>76</v>
      </c>
      <c r="F4687" t="s">
        <v>1091</v>
      </c>
      <c r="G4687" s="44"/>
      <c r="H4687" s="201">
        <v>6990</v>
      </c>
      <c r="I4687" s="201"/>
    </row>
    <row r="4688" spans="1:9" x14ac:dyDescent="0.25">
      <c r="A4688" s="123">
        <v>43405</v>
      </c>
      <c r="B4688" s="37" t="s">
        <v>236</v>
      </c>
      <c r="C4688" t="s">
        <v>323</v>
      </c>
      <c r="D4688" s="9">
        <v>43410</v>
      </c>
      <c r="E4688" s="44" t="s">
        <v>76</v>
      </c>
      <c r="F4688" t="s">
        <v>476</v>
      </c>
      <c r="G4688" s="44"/>
      <c r="H4688" s="201">
        <v>9469</v>
      </c>
      <c r="I4688" s="201"/>
    </row>
    <row r="4689" spans="1:9" x14ac:dyDescent="0.25">
      <c r="A4689" s="123">
        <v>43405</v>
      </c>
      <c r="B4689" s="37" t="s">
        <v>236</v>
      </c>
      <c r="C4689" t="s">
        <v>323</v>
      </c>
      <c r="D4689" s="9">
        <v>43410</v>
      </c>
      <c r="E4689" s="44" t="s">
        <v>76</v>
      </c>
      <c r="F4689" t="s">
        <v>436</v>
      </c>
      <c r="G4689" s="44"/>
      <c r="H4689" s="201">
        <v>37484</v>
      </c>
      <c r="I4689" s="201"/>
    </row>
    <row r="4690" spans="1:9" x14ac:dyDescent="0.25">
      <c r="A4690" s="123">
        <v>43405</v>
      </c>
      <c r="B4690" s="37" t="s">
        <v>236</v>
      </c>
      <c r="C4690" t="s">
        <v>323</v>
      </c>
      <c r="D4690" s="9">
        <v>43410</v>
      </c>
      <c r="E4690" s="44" t="s">
        <v>76</v>
      </c>
      <c r="F4690" t="s">
        <v>529</v>
      </c>
      <c r="G4690" s="44"/>
      <c r="H4690" s="201">
        <v>404</v>
      </c>
      <c r="I4690" s="201"/>
    </row>
    <row r="4691" spans="1:9" x14ac:dyDescent="0.25">
      <c r="A4691" s="123">
        <v>43405</v>
      </c>
      <c r="B4691" s="37" t="s">
        <v>236</v>
      </c>
      <c r="C4691" t="s">
        <v>175</v>
      </c>
      <c r="D4691" s="9">
        <v>43410</v>
      </c>
      <c r="E4691" s="44" t="s">
        <v>76</v>
      </c>
      <c r="F4691" t="s">
        <v>118</v>
      </c>
      <c r="G4691" s="44"/>
      <c r="H4691" s="201">
        <v>96485</v>
      </c>
      <c r="I4691" s="201"/>
    </row>
    <row r="4692" spans="1:9" x14ac:dyDescent="0.25">
      <c r="A4692" s="123">
        <v>43405</v>
      </c>
      <c r="B4692" s="37" t="s">
        <v>236</v>
      </c>
      <c r="C4692" t="s">
        <v>179</v>
      </c>
      <c r="D4692" s="9">
        <v>43410</v>
      </c>
      <c r="E4692" s="44" t="s">
        <v>76</v>
      </c>
      <c r="F4692" t="s">
        <v>665</v>
      </c>
      <c r="G4692" s="44"/>
      <c r="H4692" s="201">
        <v>10156</v>
      </c>
      <c r="I4692" s="201"/>
    </row>
    <row r="4693" spans="1:9" x14ac:dyDescent="0.25">
      <c r="A4693" s="123">
        <v>43405</v>
      </c>
      <c r="B4693" s="37" t="s">
        <v>236</v>
      </c>
      <c r="C4693" t="s">
        <v>388</v>
      </c>
      <c r="D4693" s="9">
        <v>43412</v>
      </c>
      <c r="E4693" s="44" t="s">
        <v>76</v>
      </c>
      <c r="F4693" t="s">
        <v>1092</v>
      </c>
      <c r="G4693" s="44"/>
      <c r="H4693" s="201">
        <v>35000</v>
      </c>
      <c r="I4693" s="201"/>
    </row>
    <row r="4694" spans="1:9" x14ac:dyDescent="0.25">
      <c r="A4694" s="123">
        <v>43405</v>
      </c>
      <c r="B4694" s="37" t="s">
        <v>236</v>
      </c>
      <c r="C4694" t="s">
        <v>172</v>
      </c>
      <c r="D4694" s="9">
        <v>43413</v>
      </c>
      <c r="E4694" s="44" t="s">
        <v>76</v>
      </c>
      <c r="F4694" t="s">
        <v>1093</v>
      </c>
      <c r="G4694" s="44"/>
      <c r="H4694" s="201">
        <v>50000</v>
      </c>
      <c r="I4694" s="201"/>
    </row>
    <row r="4695" spans="1:9" x14ac:dyDescent="0.25">
      <c r="A4695" s="123">
        <v>43405</v>
      </c>
      <c r="B4695" s="37" t="s">
        <v>236</v>
      </c>
      <c r="C4695" t="s">
        <v>172</v>
      </c>
      <c r="D4695" s="9">
        <v>43416</v>
      </c>
      <c r="E4695" s="44" t="s">
        <v>76</v>
      </c>
      <c r="F4695" t="s">
        <v>1093</v>
      </c>
      <c r="G4695" s="44"/>
      <c r="H4695" s="201">
        <v>30000</v>
      </c>
      <c r="I4695" s="201"/>
    </row>
    <row r="4696" spans="1:9" x14ac:dyDescent="0.25">
      <c r="A4696" s="123">
        <v>43405</v>
      </c>
      <c r="B4696" s="37" t="s">
        <v>236</v>
      </c>
      <c r="C4696" t="s">
        <v>179</v>
      </c>
      <c r="D4696" s="9">
        <v>43417</v>
      </c>
      <c r="E4696" s="44" t="s">
        <v>76</v>
      </c>
      <c r="F4696" t="s">
        <v>1094</v>
      </c>
      <c r="G4696" s="44"/>
      <c r="H4696" s="201">
        <v>40000</v>
      </c>
      <c r="I4696" s="201"/>
    </row>
    <row r="4697" spans="1:9" x14ac:dyDescent="0.25">
      <c r="A4697" s="123">
        <v>43405</v>
      </c>
      <c r="B4697" s="37" t="s">
        <v>236</v>
      </c>
      <c r="C4697" t="s">
        <v>179</v>
      </c>
      <c r="D4697" s="9">
        <v>43417</v>
      </c>
      <c r="E4697" s="44" t="s">
        <v>76</v>
      </c>
      <c r="F4697" t="s">
        <v>1095</v>
      </c>
      <c r="G4697" s="44"/>
      <c r="H4697" s="201">
        <v>100000</v>
      </c>
      <c r="I4697" s="201"/>
    </row>
    <row r="4698" spans="1:9" x14ac:dyDescent="0.25">
      <c r="A4698" s="123">
        <v>43405</v>
      </c>
      <c r="B4698" s="37" t="s">
        <v>236</v>
      </c>
      <c r="C4698" t="s">
        <v>172</v>
      </c>
      <c r="D4698" s="9">
        <v>43419</v>
      </c>
      <c r="E4698" s="44" t="s">
        <v>76</v>
      </c>
      <c r="F4698" t="s">
        <v>1096</v>
      </c>
      <c r="G4698" s="44"/>
      <c r="H4698" s="201">
        <v>165000</v>
      </c>
      <c r="I4698" s="201"/>
    </row>
    <row r="4699" spans="1:9" x14ac:dyDescent="0.25">
      <c r="A4699" s="123">
        <v>43405</v>
      </c>
      <c r="B4699" s="37" t="s">
        <v>236</v>
      </c>
      <c r="C4699" t="s">
        <v>175</v>
      </c>
      <c r="D4699" s="9">
        <v>43419</v>
      </c>
      <c r="E4699" s="44" t="s">
        <v>76</v>
      </c>
      <c r="F4699" t="s">
        <v>682</v>
      </c>
      <c r="G4699" s="44"/>
      <c r="H4699" s="201">
        <v>120000</v>
      </c>
      <c r="I4699" s="201"/>
    </row>
    <row r="4700" spans="1:9" x14ac:dyDescent="0.25">
      <c r="A4700" s="123">
        <v>43405</v>
      </c>
      <c r="B4700" s="37" t="s">
        <v>236</v>
      </c>
      <c r="C4700" t="s">
        <v>388</v>
      </c>
      <c r="D4700" s="9">
        <v>43420</v>
      </c>
      <c r="E4700" s="44" t="s">
        <v>76</v>
      </c>
      <c r="F4700" t="s">
        <v>364</v>
      </c>
      <c r="G4700" s="44"/>
      <c r="H4700" s="201">
        <v>70000</v>
      </c>
      <c r="I4700" s="201"/>
    </row>
    <row r="4701" spans="1:9" x14ac:dyDescent="0.25">
      <c r="A4701" s="123">
        <v>43405</v>
      </c>
      <c r="B4701" s="37" t="s">
        <v>236</v>
      </c>
      <c r="C4701" t="s">
        <v>179</v>
      </c>
      <c r="D4701" s="9">
        <v>43423</v>
      </c>
      <c r="E4701" s="44" t="s">
        <v>76</v>
      </c>
      <c r="F4701" t="s">
        <v>1097</v>
      </c>
      <c r="G4701" s="44"/>
      <c r="H4701" s="201">
        <v>35000</v>
      </c>
      <c r="I4701" s="201"/>
    </row>
    <row r="4702" spans="1:9" x14ac:dyDescent="0.25">
      <c r="A4702" s="123">
        <v>43405</v>
      </c>
      <c r="B4702" s="37" t="s">
        <v>236</v>
      </c>
      <c r="C4702" t="s">
        <v>172</v>
      </c>
      <c r="D4702" s="9">
        <v>43423</v>
      </c>
      <c r="E4702" s="44" t="s">
        <v>76</v>
      </c>
      <c r="F4702" t="s">
        <v>1098</v>
      </c>
      <c r="G4702" s="44"/>
      <c r="H4702" s="201">
        <v>33250</v>
      </c>
      <c r="I4702" s="201"/>
    </row>
    <row r="4703" spans="1:9" x14ac:dyDescent="0.25">
      <c r="A4703" s="123">
        <v>43405</v>
      </c>
      <c r="B4703" s="37" t="s">
        <v>236</v>
      </c>
      <c r="C4703" t="s">
        <v>998</v>
      </c>
      <c r="D4703" s="9">
        <v>43425</v>
      </c>
      <c r="E4703" s="44">
        <v>6827</v>
      </c>
      <c r="F4703" t="s">
        <v>1099</v>
      </c>
      <c r="G4703" s="44"/>
      <c r="H4703" s="201">
        <v>40000</v>
      </c>
      <c r="I4703" s="201"/>
    </row>
    <row r="4704" spans="1:9" x14ac:dyDescent="0.25">
      <c r="A4704" s="123">
        <v>43405</v>
      </c>
      <c r="B4704" s="37" t="s">
        <v>236</v>
      </c>
      <c r="C4704" t="s">
        <v>432</v>
      </c>
      <c r="D4704" s="9">
        <v>43426</v>
      </c>
      <c r="E4704" s="44" t="s">
        <v>76</v>
      </c>
      <c r="F4704" t="s">
        <v>1100</v>
      </c>
      <c r="G4704" s="44"/>
      <c r="H4704" s="201">
        <v>100000</v>
      </c>
      <c r="I4704" s="201"/>
    </row>
    <row r="4705" spans="1:11" x14ac:dyDescent="0.25">
      <c r="A4705" s="123">
        <v>43405</v>
      </c>
      <c r="B4705" s="37" t="s">
        <v>236</v>
      </c>
      <c r="C4705" t="s">
        <v>388</v>
      </c>
      <c r="D4705" s="9">
        <v>43427</v>
      </c>
      <c r="E4705" s="44" t="s">
        <v>76</v>
      </c>
      <c r="F4705" t="s">
        <v>1092</v>
      </c>
      <c r="G4705" s="44"/>
      <c r="H4705" s="201">
        <v>35000</v>
      </c>
      <c r="I4705" s="201"/>
    </row>
    <row r="4706" spans="1:11" x14ac:dyDescent="0.25">
      <c r="A4706" s="123">
        <v>43405</v>
      </c>
      <c r="B4706" s="37" t="s">
        <v>236</v>
      </c>
      <c r="C4706" t="s">
        <v>173</v>
      </c>
      <c r="D4706" s="9">
        <v>43418</v>
      </c>
      <c r="E4706" s="44" t="s">
        <v>76</v>
      </c>
      <c r="F4706" t="s">
        <v>934</v>
      </c>
      <c r="G4706" s="44"/>
      <c r="H4706" s="201">
        <v>75000</v>
      </c>
      <c r="I4706" s="201"/>
    </row>
    <row r="4707" spans="1:11" x14ac:dyDescent="0.25">
      <c r="A4707" s="123">
        <v>43405</v>
      </c>
      <c r="B4707" s="37" t="s">
        <v>236</v>
      </c>
      <c r="C4707" t="s">
        <v>172</v>
      </c>
      <c r="D4707" s="9">
        <v>43430</v>
      </c>
      <c r="E4707" s="44" t="s">
        <v>76</v>
      </c>
      <c r="F4707" t="s">
        <v>1101</v>
      </c>
      <c r="G4707" s="44"/>
      <c r="H4707" s="201">
        <v>30000</v>
      </c>
      <c r="I4707" s="201"/>
    </row>
    <row r="4708" spans="1:11" x14ac:dyDescent="0.25">
      <c r="A4708" s="123">
        <v>43405</v>
      </c>
      <c r="B4708" s="37" t="s">
        <v>236</v>
      </c>
      <c r="C4708" t="s">
        <v>172</v>
      </c>
      <c r="D4708" s="9">
        <v>43431</v>
      </c>
      <c r="E4708" s="44" t="s">
        <v>76</v>
      </c>
      <c r="F4708" t="s">
        <v>1102</v>
      </c>
      <c r="G4708" s="44"/>
      <c r="H4708" s="201">
        <v>15000</v>
      </c>
      <c r="I4708" s="201"/>
    </row>
    <row r="4709" spans="1:11" x14ac:dyDescent="0.25">
      <c r="A4709" s="123">
        <v>43405</v>
      </c>
      <c r="B4709" s="37" t="s">
        <v>236</v>
      </c>
      <c r="C4709" t="s">
        <v>998</v>
      </c>
      <c r="D4709" s="9">
        <v>43434</v>
      </c>
      <c r="E4709" s="44" t="s">
        <v>1073</v>
      </c>
      <c r="F4709" t="s">
        <v>992</v>
      </c>
      <c r="G4709" s="44"/>
      <c r="H4709" s="201">
        <v>80000</v>
      </c>
      <c r="I4709" s="201"/>
    </row>
    <row r="4710" spans="1:11" x14ac:dyDescent="0.25">
      <c r="A4710" s="123">
        <v>43405</v>
      </c>
      <c r="B4710" s="37" t="s">
        <v>236</v>
      </c>
      <c r="C4710" t="s">
        <v>388</v>
      </c>
      <c r="D4710" s="9">
        <v>43434</v>
      </c>
      <c r="E4710" s="44" t="s">
        <v>1073</v>
      </c>
      <c r="F4710" t="s">
        <v>847</v>
      </c>
      <c r="G4710" s="44"/>
      <c r="H4710" s="201">
        <v>35000</v>
      </c>
      <c r="I4710" s="201"/>
    </row>
    <row r="4711" spans="1:11" x14ac:dyDescent="0.25">
      <c r="A4711" s="149">
        <v>43405</v>
      </c>
      <c r="B4711" s="37" t="s">
        <v>236</v>
      </c>
      <c r="C4711" s="150" t="s">
        <v>173</v>
      </c>
      <c r="D4711" s="152">
        <v>43434</v>
      </c>
      <c r="E4711" s="153" t="s">
        <v>1073</v>
      </c>
      <c r="F4711" s="150" t="s">
        <v>987</v>
      </c>
      <c r="G4711" s="153"/>
      <c r="H4711" s="202">
        <v>75000</v>
      </c>
      <c r="I4711" s="202"/>
      <c r="J4711" s="150"/>
      <c r="K4711" s="150"/>
    </row>
    <row r="4712" spans="1:11" x14ac:dyDescent="0.25">
      <c r="A4712" s="149">
        <v>43435</v>
      </c>
      <c r="B4712" s="37" t="s">
        <v>236</v>
      </c>
      <c r="C4712" t="s">
        <v>175</v>
      </c>
      <c r="D4712" s="9">
        <v>43437</v>
      </c>
      <c r="E4712" s="44" t="s">
        <v>76</v>
      </c>
      <c r="F4712" t="s">
        <v>1103</v>
      </c>
      <c r="G4712" s="44"/>
      <c r="H4712" s="201">
        <v>194538</v>
      </c>
      <c r="I4712" s="201"/>
    </row>
    <row r="4713" spans="1:11" x14ac:dyDescent="0.25">
      <c r="A4713" s="149">
        <v>43435</v>
      </c>
      <c r="B4713" s="37" t="s">
        <v>236</v>
      </c>
      <c r="C4713" t="s">
        <v>175</v>
      </c>
      <c r="D4713" s="9">
        <v>43437</v>
      </c>
      <c r="E4713" s="44" t="s">
        <v>76</v>
      </c>
      <c r="F4713" t="s">
        <v>1104</v>
      </c>
      <c r="G4713" s="44"/>
      <c r="H4713" s="201">
        <v>103700</v>
      </c>
      <c r="I4713" s="201"/>
    </row>
    <row r="4714" spans="1:11" x14ac:dyDescent="0.25">
      <c r="A4714" s="149">
        <v>43435</v>
      </c>
      <c r="B4714" s="37" t="s">
        <v>236</v>
      </c>
      <c r="C4714" t="s">
        <v>323</v>
      </c>
      <c r="D4714" s="9">
        <v>43437</v>
      </c>
      <c r="E4714" s="44" t="s">
        <v>76</v>
      </c>
      <c r="F4714" t="s">
        <v>476</v>
      </c>
      <c r="G4714" s="44"/>
      <c r="H4714" s="201">
        <v>27404</v>
      </c>
      <c r="I4714" s="201"/>
    </row>
    <row r="4715" spans="1:11" x14ac:dyDescent="0.25">
      <c r="A4715" s="149">
        <v>43435</v>
      </c>
      <c r="B4715" s="37" t="s">
        <v>236</v>
      </c>
      <c r="C4715" t="s">
        <v>323</v>
      </c>
      <c r="D4715" s="9">
        <v>43437</v>
      </c>
      <c r="E4715" s="44" t="s">
        <v>76</v>
      </c>
      <c r="F4715" t="s">
        <v>436</v>
      </c>
      <c r="G4715" s="44"/>
      <c r="H4715" s="201">
        <v>61294</v>
      </c>
      <c r="I4715" s="201"/>
    </row>
    <row r="4716" spans="1:11" x14ac:dyDescent="0.25">
      <c r="A4716" s="149">
        <v>43435</v>
      </c>
      <c r="B4716" s="37" t="s">
        <v>236</v>
      </c>
      <c r="C4716" t="s">
        <v>323</v>
      </c>
      <c r="D4716" s="9">
        <v>43437</v>
      </c>
      <c r="E4716" s="44" t="s">
        <v>76</v>
      </c>
      <c r="F4716" t="s">
        <v>529</v>
      </c>
      <c r="G4716" s="44"/>
      <c r="H4716" s="201">
        <v>2310</v>
      </c>
      <c r="I4716" s="201"/>
    </row>
    <row r="4717" spans="1:11" x14ac:dyDescent="0.25">
      <c r="A4717" s="149">
        <v>43435</v>
      </c>
      <c r="B4717" s="37" t="s">
        <v>236</v>
      </c>
      <c r="C4717" t="s">
        <v>176</v>
      </c>
      <c r="D4717" s="9">
        <v>43437</v>
      </c>
      <c r="E4717" s="44" t="s">
        <v>76</v>
      </c>
      <c r="F4717" t="s">
        <v>1105</v>
      </c>
      <c r="G4717" s="44"/>
      <c r="H4717" s="201">
        <v>6990</v>
      </c>
      <c r="I4717" s="201"/>
    </row>
    <row r="4718" spans="1:11" x14ac:dyDescent="0.25">
      <c r="A4718" s="149">
        <v>43435</v>
      </c>
      <c r="B4718" s="37" t="s">
        <v>236</v>
      </c>
      <c r="C4718" t="s">
        <v>432</v>
      </c>
      <c r="D4718" s="9">
        <v>43437</v>
      </c>
      <c r="E4718" s="44" t="s">
        <v>76</v>
      </c>
      <c r="F4718" t="s">
        <v>1106</v>
      </c>
      <c r="G4718" s="44"/>
      <c r="H4718" s="201">
        <v>100000</v>
      </c>
      <c r="I4718" s="201"/>
    </row>
    <row r="4719" spans="1:11" x14ac:dyDescent="0.25">
      <c r="A4719" s="149">
        <v>43435</v>
      </c>
      <c r="B4719" s="37" t="s">
        <v>236</v>
      </c>
      <c r="C4719" t="s">
        <v>179</v>
      </c>
      <c r="D4719" s="9">
        <v>43437</v>
      </c>
      <c r="E4719" s="44" t="s">
        <v>76</v>
      </c>
      <c r="F4719" t="s">
        <v>1107</v>
      </c>
      <c r="G4719" s="44"/>
      <c r="H4719" s="201">
        <v>386000</v>
      </c>
      <c r="I4719" s="201"/>
    </row>
    <row r="4720" spans="1:11" x14ac:dyDescent="0.25">
      <c r="A4720" s="149">
        <v>43435</v>
      </c>
      <c r="B4720" s="37" t="s">
        <v>236</v>
      </c>
      <c r="C4720" t="s">
        <v>998</v>
      </c>
      <c r="D4720" s="9">
        <v>43439</v>
      </c>
      <c r="E4720" s="44" t="s">
        <v>76</v>
      </c>
      <c r="F4720" t="s">
        <v>1108</v>
      </c>
      <c r="G4720" s="44"/>
      <c r="H4720" s="201">
        <v>1020000</v>
      </c>
      <c r="I4720" s="201"/>
    </row>
    <row r="4721" spans="1:9" x14ac:dyDescent="0.25">
      <c r="A4721" s="149">
        <v>43435</v>
      </c>
      <c r="B4721" s="37" t="s">
        <v>236</v>
      </c>
      <c r="C4721" t="s">
        <v>179</v>
      </c>
      <c r="D4721" s="9">
        <v>43440</v>
      </c>
      <c r="E4721" s="44" t="s">
        <v>389</v>
      </c>
      <c r="F4721" t="s">
        <v>517</v>
      </c>
      <c r="G4721" s="44"/>
      <c r="H4721" s="201">
        <v>10195</v>
      </c>
      <c r="I4721" s="201"/>
    </row>
    <row r="4722" spans="1:9" x14ac:dyDescent="0.25">
      <c r="A4722" s="149">
        <v>43435</v>
      </c>
      <c r="B4722" s="37" t="s">
        <v>236</v>
      </c>
      <c r="C4722" t="s">
        <v>388</v>
      </c>
      <c r="D4722" s="9">
        <v>43440</v>
      </c>
      <c r="E4722" s="44" t="s">
        <v>76</v>
      </c>
      <c r="F4722" t="s">
        <v>1109</v>
      </c>
      <c r="G4722" s="44"/>
      <c r="H4722" s="201">
        <v>35000</v>
      </c>
      <c r="I4722" s="201"/>
    </row>
    <row r="4723" spans="1:9" x14ac:dyDescent="0.25">
      <c r="A4723" s="149">
        <v>43435</v>
      </c>
      <c r="B4723" s="37" t="s">
        <v>236</v>
      </c>
      <c r="C4723" t="s">
        <v>172</v>
      </c>
      <c r="D4723" s="9">
        <v>43444</v>
      </c>
      <c r="E4723" s="44" t="s">
        <v>76</v>
      </c>
      <c r="F4723" t="s">
        <v>1101</v>
      </c>
      <c r="G4723" s="44"/>
      <c r="H4723" s="201">
        <v>20000</v>
      </c>
      <c r="I4723" s="201"/>
    </row>
    <row r="4724" spans="1:9" x14ac:dyDescent="0.25">
      <c r="A4724" s="149">
        <v>43435</v>
      </c>
      <c r="B4724" s="37" t="s">
        <v>236</v>
      </c>
      <c r="C4724" t="s">
        <v>998</v>
      </c>
      <c r="D4724" s="9">
        <v>43445</v>
      </c>
      <c r="E4724" s="44">
        <v>6828</v>
      </c>
      <c r="F4724" t="s">
        <v>1110</v>
      </c>
      <c r="G4724" s="44"/>
      <c r="H4724" s="201">
        <v>160000</v>
      </c>
      <c r="I4724" s="201"/>
    </row>
    <row r="4725" spans="1:9" x14ac:dyDescent="0.25">
      <c r="A4725" s="149">
        <v>43435</v>
      </c>
      <c r="B4725" s="37" t="s">
        <v>236</v>
      </c>
      <c r="C4725" t="s">
        <v>388</v>
      </c>
      <c r="D4725" s="9">
        <v>43447</v>
      </c>
      <c r="E4725" s="44" t="s">
        <v>76</v>
      </c>
      <c r="F4725" t="s">
        <v>1109</v>
      </c>
      <c r="G4725" s="44"/>
      <c r="H4725" s="201">
        <v>35000</v>
      </c>
      <c r="I4725" s="201"/>
    </row>
    <row r="4726" spans="1:9" x14ac:dyDescent="0.25">
      <c r="A4726" s="149">
        <v>43435</v>
      </c>
      <c r="B4726" s="37" t="s">
        <v>236</v>
      </c>
      <c r="C4726" t="s">
        <v>175</v>
      </c>
      <c r="D4726" s="9">
        <v>43448</v>
      </c>
      <c r="E4726" s="44" t="s">
        <v>76</v>
      </c>
      <c r="F4726" t="s">
        <v>682</v>
      </c>
      <c r="G4726" s="44"/>
      <c r="H4726" s="201">
        <v>120000</v>
      </c>
      <c r="I4726" s="201"/>
    </row>
    <row r="4727" spans="1:9" x14ac:dyDescent="0.25">
      <c r="A4727" s="149">
        <v>43435</v>
      </c>
      <c r="B4727" s="37" t="s">
        <v>236</v>
      </c>
      <c r="C4727" t="s">
        <v>172</v>
      </c>
      <c r="D4727" s="9">
        <v>43448</v>
      </c>
      <c r="E4727" s="44" t="s">
        <v>76</v>
      </c>
      <c r="F4727" t="s">
        <v>1111</v>
      </c>
      <c r="G4727" s="44"/>
      <c r="H4727" s="201">
        <v>20520</v>
      </c>
      <c r="I4727" s="201"/>
    </row>
    <row r="4728" spans="1:9" x14ac:dyDescent="0.25">
      <c r="A4728" s="149">
        <v>43435</v>
      </c>
      <c r="B4728" s="37" t="s">
        <v>236</v>
      </c>
      <c r="C4728" t="s">
        <v>172</v>
      </c>
      <c r="D4728" s="9">
        <v>43448</v>
      </c>
      <c r="E4728" s="44" t="s">
        <v>76</v>
      </c>
      <c r="F4728" t="s">
        <v>1112</v>
      </c>
      <c r="G4728" s="44"/>
      <c r="H4728" s="201">
        <v>17050</v>
      </c>
      <c r="I4728" s="201"/>
    </row>
    <row r="4729" spans="1:9" x14ac:dyDescent="0.25">
      <c r="A4729" s="149">
        <v>43435</v>
      </c>
      <c r="B4729" s="37" t="s">
        <v>236</v>
      </c>
      <c r="C4729" t="s">
        <v>173</v>
      </c>
      <c r="D4729" s="9">
        <v>43451</v>
      </c>
      <c r="E4729" s="44" t="s">
        <v>76</v>
      </c>
      <c r="F4729" t="s">
        <v>964</v>
      </c>
      <c r="G4729" s="44"/>
      <c r="H4729" s="201">
        <v>75000</v>
      </c>
      <c r="I4729" s="201"/>
    </row>
    <row r="4730" spans="1:9" x14ac:dyDescent="0.25">
      <c r="A4730" s="149">
        <v>43435</v>
      </c>
      <c r="B4730" s="37" t="s">
        <v>236</v>
      </c>
      <c r="C4730" t="s">
        <v>175</v>
      </c>
      <c r="D4730" s="9">
        <v>43453</v>
      </c>
      <c r="E4730" s="44" t="s">
        <v>76</v>
      </c>
      <c r="F4730" t="s">
        <v>1113</v>
      </c>
      <c r="G4730" s="44"/>
      <c r="H4730" s="201">
        <v>68000</v>
      </c>
      <c r="I4730" s="201"/>
    </row>
    <row r="4731" spans="1:9" x14ac:dyDescent="0.25">
      <c r="A4731" s="149">
        <v>43435</v>
      </c>
      <c r="B4731" s="37" t="s">
        <v>236</v>
      </c>
      <c r="C4731" t="s">
        <v>388</v>
      </c>
      <c r="D4731" s="9">
        <v>43455</v>
      </c>
      <c r="E4731" s="44" t="s">
        <v>76</v>
      </c>
      <c r="F4731" t="s">
        <v>1114</v>
      </c>
      <c r="G4731" s="44"/>
      <c r="H4731" s="201">
        <v>70000</v>
      </c>
      <c r="I4731" s="201"/>
    </row>
    <row r="4732" spans="1:9" x14ac:dyDescent="0.25">
      <c r="A4732" s="149">
        <v>43435</v>
      </c>
      <c r="B4732" s="37" t="s">
        <v>236</v>
      </c>
      <c r="C4732" t="s">
        <v>432</v>
      </c>
      <c r="D4732" s="9">
        <v>43458</v>
      </c>
      <c r="E4732" s="44" t="s">
        <v>76</v>
      </c>
      <c r="F4732" t="s">
        <v>1115</v>
      </c>
      <c r="G4732" s="44"/>
      <c r="H4732" s="201">
        <v>50000</v>
      </c>
      <c r="I4732" s="201"/>
    </row>
    <row r="4733" spans="1:9" x14ac:dyDescent="0.25">
      <c r="A4733" s="149">
        <v>43435</v>
      </c>
      <c r="B4733" s="37" t="s">
        <v>236</v>
      </c>
      <c r="C4733" t="s">
        <v>172</v>
      </c>
      <c r="D4733" s="9">
        <v>43458</v>
      </c>
      <c r="E4733" s="44" t="s">
        <v>76</v>
      </c>
      <c r="F4733" t="s">
        <v>1116</v>
      </c>
      <c r="G4733" s="44"/>
      <c r="H4733" s="201">
        <v>66800</v>
      </c>
      <c r="I4733" s="201"/>
    </row>
    <row r="4734" spans="1:9" x14ac:dyDescent="0.25">
      <c r="A4734" s="149">
        <v>43435</v>
      </c>
      <c r="B4734" s="37" t="s">
        <v>236</v>
      </c>
      <c r="C4734" t="s">
        <v>172</v>
      </c>
      <c r="D4734" s="9">
        <v>43458</v>
      </c>
      <c r="E4734" s="44" t="s">
        <v>76</v>
      </c>
      <c r="F4734" t="s">
        <v>1117</v>
      </c>
      <c r="G4734" s="44"/>
      <c r="H4734" s="201">
        <v>100000</v>
      </c>
      <c r="I4734" s="201"/>
    </row>
    <row r="4735" spans="1:9" x14ac:dyDescent="0.25">
      <c r="A4735" s="149">
        <v>43435</v>
      </c>
      <c r="B4735" s="37" t="s">
        <v>236</v>
      </c>
      <c r="C4735" t="s">
        <v>179</v>
      </c>
      <c r="D4735" s="9">
        <v>43460</v>
      </c>
      <c r="E4735" s="44" t="s">
        <v>76</v>
      </c>
      <c r="F4735" t="s">
        <v>1118</v>
      </c>
      <c r="G4735" s="44"/>
      <c r="H4735" s="201">
        <v>87390</v>
      </c>
      <c r="I4735" s="201"/>
    </row>
    <row r="4736" spans="1:9" x14ac:dyDescent="0.25">
      <c r="A4736" s="149">
        <v>43435</v>
      </c>
      <c r="B4736" s="37" t="s">
        <v>236</v>
      </c>
      <c r="C4736" t="s">
        <v>388</v>
      </c>
      <c r="D4736" s="9">
        <v>43462</v>
      </c>
      <c r="E4736" s="44" t="s">
        <v>76</v>
      </c>
      <c r="F4736" t="s">
        <v>1119</v>
      </c>
      <c r="G4736" s="44"/>
      <c r="H4736" s="201">
        <v>70000</v>
      </c>
      <c r="I4736" s="201"/>
    </row>
    <row r="4737" spans="1:12" x14ac:dyDescent="0.25">
      <c r="A4737" s="167">
        <v>43435</v>
      </c>
      <c r="B4737" s="168" t="s">
        <v>236</v>
      </c>
      <c r="C4737" s="168" t="s">
        <v>172</v>
      </c>
      <c r="D4737" s="169">
        <v>43462</v>
      </c>
      <c r="E4737" s="266" t="s">
        <v>76</v>
      </c>
      <c r="F4737" s="168" t="s">
        <v>1120</v>
      </c>
      <c r="G4737" s="266"/>
      <c r="H4737" s="280">
        <v>20000</v>
      </c>
      <c r="I4737" s="280">
        <f>SUM(H4489:H4737)</f>
        <v>25135260</v>
      </c>
      <c r="J4737" s="168"/>
      <c r="K4737" s="168"/>
      <c r="L4737" s="168"/>
    </row>
    <row r="4738" spans="1:12" x14ac:dyDescent="0.25">
      <c r="A4738" s="33">
        <v>43466</v>
      </c>
      <c r="B4738" s="37" t="s">
        <v>236</v>
      </c>
      <c r="C4738" t="s">
        <v>172</v>
      </c>
      <c r="D4738" s="9">
        <v>43467</v>
      </c>
      <c r="E4738" s="44" t="s">
        <v>76</v>
      </c>
      <c r="F4738" t="s">
        <v>1141</v>
      </c>
      <c r="G4738" s="44"/>
      <c r="H4738" s="201">
        <v>35000</v>
      </c>
      <c r="I4738" s="201"/>
    </row>
    <row r="4739" spans="1:12" x14ac:dyDescent="0.25">
      <c r="A4739" s="33">
        <v>43466</v>
      </c>
      <c r="B4739" s="37" t="s">
        <v>236</v>
      </c>
      <c r="C4739" t="s">
        <v>172</v>
      </c>
      <c r="D4739" s="9">
        <v>43467</v>
      </c>
      <c r="E4739" s="44" t="s">
        <v>76</v>
      </c>
      <c r="F4739" t="s">
        <v>1142</v>
      </c>
      <c r="G4739" s="44" t="s">
        <v>57</v>
      </c>
      <c r="H4739" s="201">
        <v>120000</v>
      </c>
      <c r="I4739" s="201"/>
    </row>
    <row r="4740" spans="1:12" x14ac:dyDescent="0.25">
      <c r="A4740" s="33">
        <v>43466</v>
      </c>
      <c r="B4740" s="37" t="s">
        <v>236</v>
      </c>
      <c r="C4740" t="s">
        <v>175</v>
      </c>
      <c r="D4740" s="9">
        <v>43467</v>
      </c>
      <c r="E4740" s="44" t="s">
        <v>76</v>
      </c>
      <c r="F4740" t="s">
        <v>1143</v>
      </c>
      <c r="G4740" s="44" t="s">
        <v>57</v>
      </c>
      <c r="H4740" s="201">
        <v>196541</v>
      </c>
      <c r="I4740" s="201"/>
    </row>
    <row r="4741" spans="1:12" x14ac:dyDescent="0.25">
      <c r="A4741" s="33">
        <v>43466</v>
      </c>
      <c r="B4741" s="37" t="s">
        <v>236</v>
      </c>
      <c r="C4741" t="s">
        <v>173</v>
      </c>
      <c r="D4741" s="9">
        <v>43467</v>
      </c>
      <c r="E4741" s="44" t="s">
        <v>76</v>
      </c>
      <c r="F4741" t="s">
        <v>1144</v>
      </c>
      <c r="G4741" s="44" t="s">
        <v>57</v>
      </c>
      <c r="H4741" s="201">
        <v>75000</v>
      </c>
      <c r="I4741" s="201"/>
    </row>
    <row r="4742" spans="1:12" x14ac:dyDescent="0.25">
      <c r="A4742" s="33">
        <v>43466</v>
      </c>
      <c r="B4742" s="37" t="s">
        <v>236</v>
      </c>
      <c r="C4742" t="s">
        <v>172</v>
      </c>
      <c r="D4742" s="9">
        <v>43467</v>
      </c>
      <c r="E4742" s="44" t="s">
        <v>76</v>
      </c>
      <c r="F4742" t="s">
        <v>1145</v>
      </c>
      <c r="G4742" s="44" t="s">
        <v>57</v>
      </c>
      <c r="H4742" s="201">
        <v>32000</v>
      </c>
      <c r="I4742" s="201"/>
    </row>
    <row r="4743" spans="1:12" x14ac:dyDescent="0.25">
      <c r="A4743" s="33">
        <v>43466</v>
      </c>
      <c r="B4743" s="37" t="s">
        <v>236</v>
      </c>
      <c r="C4743" t="s">
        <v>173</v>
      </c>
      <c r="D4743" s="9">
        <v>43467</v>
      </c>
      <c r="E4743" s="44" t="s">
        <v>76</v>
      </c>
      <c r="F4743" t="s">
        <v>1146</v>
      </c>
      <c r="G4743" s="44" t="s">
        <v>57</v>
      </c>
      <c r="H4743" s="201">
        <v>295000</v>
      </c>
      <c r="I4743" s="201"/>
    </row>
    <row r="4744" spans="1:12" x14ac:dyDescent="0.25">
      <c r="A4744" s="33">
        <v>43466</v>
      </c>
      <c r="B4744" s="37" t="s">
        <v>236</v>
      </c>
      <c r="C4744" t="s">
        <v>172</v>
      </c>
      <c r="D4744" s="9">
        <v>43468</v>
      </c>
      <c r="E4744" s="44" t="s">
        <v>76</v>
      </c>
      <c r="F4744" t="s">
        <v>1147</v>
      </c>
      <c r="G4744" s="44"/>
      <c r="H4744" s="201">
        <v>35000</v>
      </c>
      <c r="I4744" s="201"/>
    </row>
    <row r="4745" spans="1:12" x14ac:dyDescent="0.25">
      <c r="A4745" s="33">
        <v>43466</v>
      </c>
      <c r="B4745" s="37" t="s">
        <v>236</v>
      </c>
      <c r="C4745" t="s">
        <v>388</v>
      </c>
      <c r="D4745" s="9">
        <v>43468</v>
      </c>
      <c r="E4745" s="44" t="s">
        <v>76</v>
      </c>
      <c r="F4745" t="s">
        <v>364</v>
      </c>
      <c r="G4745" s="44"/>
      <c r="H4745" s="201">
        <v>70000</v>
      </c>
      <c r="I4745" s="201"/>
    </row>
    <row r="4746" spans="1:12" x14ac:dyDescent="0.25">
      <c r="A4746" s="33">
        <v>43466</v>
      </c>
      <c r="B4746" s="37" t="s">
        <v>236</v>
      </c>
      <c r="C4746" t="s">
        <v>179</v>
      </c>
      <c r="D4746" s="9">
        <v>43472</v>
      </c>
      <c r="E4746" s="44" t="s">
        <v>389</v>
      </c>
      <c r="F4746" t="s">
        <v>517</v>
      </c>
      <c r="G4746" s="44"/>
      <c r="H4746" s="201">
        <v>10199</v>
      </c>
      <c r="I4746" s="201"/>
    </row>
    <row r="4747" spans="1:12" x14ac:dyDescent="0.25">
      <c r="A4747" s="33">
        <v>43466</v>
      </c>
      <c r="B4747" s="37" t="s">
        <v>236</v>
      </c>
      <c r="C4747" t="s">
        <v>323</v>
      </c>
      <c r="D4747" s="9">
        <v>43472</v>
      </c>
      <c r="E4747" s="44" t="s">
        <v>76</v>
      </c>
      <c r="F4747" t="s">
        <v>1148</v>
      </c>
      <c r="G4747" s="44"/>
      <c r="H4747" s="201">
        <v>21811</v>
      </c>
      <c r="I4747" s="201"/>
    </row>
    <row r="4748" spans="1:12" x14ac:dyDescent="0.25">
      <c r="A4748" s="33">
        <v>43466</v>
      </c>
      <c r="B4748" s="37" t="s">
        <v>236</v>
      </c>
      <c r="C4748" t="s">
        <v>323</v>
      </c>
      <c r="D4748" s="9">
        <v>43472</v>
      </c>
      <c r="E4748" s="44" t="s">
        <v>76</v>
      </c>
      <c r="F4748" t="s">
        <v>436</v>
      </c>
      <c r="G4748" s="44"/>
      <c r="H4748" s="201">
        <v>54295</v>
      </c>
      <c r="I4748" s="201"/>
    </row>
    <row r="4749" spans="1:12" x14ac:dyDescent="0.25">
      <c r="A4749" s="33">
        <v>43466</v>
      </c>
      <c r="B4749" s="37" t="s">
        <v>236</v>
      </c>
      <c r="C4749" t="s">
        <v>323</v>
      </c>
      <c r="D4749" s="9">
        <v>43472</v>
      </c>
      <c r="E4749" s="44" t="s">
        <v>76</v>
      </c>
      <c r="F4749" t="s">
        <v>529</v>
      </c>
      <c r="G4749" s="44"/>
      <c r="H4749" s="201">
        <v>2166</v>
      </c>
      <c r="I4749" s="201"/>
    </row>
    <row r="4750" spans="1:12" x14ac:dyDescent="0.25">
      <c r="A4750" s="33">
        <v>43466</v>
      </c>
      <c r="B4750" s="37" t="s">
        <v>236</v>
      </c>
      <c r="C4750" t="s">
        <v>176</v>
      </c>
      <c r="D4750" s="9">
        <v>43472</v>
      </c>
      <c r="E4750" s="44" t="s">
        <v>76</v>
      </c>
      <c r="F4750" t="s">
        <v>1149</v>
      </c>
      <c r="G4750" s="44"/>
      <c r="H4750" s="201">
        <v>6990</v>
      </c>
      <c r="I4750" s="201"/>
    </row>
    <row r="4751" spans="1:12" x14ac:dyDescent="0.25">
      <c r="A4751" s="33">
        <v>43466</v>
      </c>
      <c r="B4751" s="37" t="s">
        <v>236</v>
      </c>
      <c r="C4751" t="s">
        <v>432</v>
      </c>
      <c r="D4751" s="9">
        <v>43472</v>
      </c>
      <c r="E4751" s="44" t="s">
        <v>76</v>
      </c>
      <c r="F4751" t="s">
        <v>1150</v>
      </c>
      <c r="G4751" s="44"/>
      <c r="H4751" s="201">
        <v>100000</v>
      </c>
      <c r="I4751" s="201"/>
    </row>
    <row r="4752" spans="1:12" x14ac:dyDescent="0.25">
      <c r="A4752" s="33">
        <v>43466</v>
      </c>
      <c r="B4752" s="37" t="s">
        <v>236</v>
      </c>
      <c r="C4752" t="s">
        <v>175</v>
      </c>
      <c r="D4752" s="9">
        <v>43472</v>
      </c>
      <c r="E4752" s="44" t="s">
        <v>76</v>
      </c>
      <c r="F4752" t="s">
        <v>1151</v>
      </c>
      <c r="G4752" s="44"/>
      <c r="H4752" s="201">
        <v>124176</v>
      </c>
      <c r="I4752" s="201"/>
    </row>
    <row r="4753" spans="1:11" x14ac:dyDescent="0.25">
      <c r="A4753" s="33">
        <v>43466</v>
      </c>
      <c r="B4753" s="37" t="s">
        <v>236</v>
      </c>
      <c r="C4753" t="s">
        <v>173</v>
      </c>
      <c r="D4753" s="9">
        <v>43473</v>
      </c>
      <c r="E4753" s="44" t="s">
        <v>76</v>
      </c>
      <c r="F4753" t="s">
        <v>1152</v>
      </c>
      <c r="G4753" s="44"/>
      <c r="H4753" s="201">
        <v>295000</v>
      </c>
      <c r="I4753" s="201"/>
    </row>
    <row r="4754" spans="1:11" x14ac:dyDescent="0.25">
      <c r="A4754" s="33">
        <v>43466</v>
      </c>
      <c r="B4754" s="37" t="s">
        <v>236</v>
      </c>
      <c r="C4754" t="s">
        <v>179</v>
      </c>
      <c r="D4754" s="9">
        <v>43472</v>
      </c>
      <c r="E4754" s="44" t="s">
        <v>76</v>
      </c>
      <c r="F4754" t="s">
        <v>1153</v>
      </c>
      <c r="G4754" s="44"/>
      <c r="H4754" s="201">
        <v>75000</v>
      </c>
      <c r="I4754" s="201"/>
    </row>
    <row r="4755" spans="1:11" x14ac:dyDescent="0.25">
      <c r="A4755" s="33">
        <v>43466</v>
      </c>
      <c r="B4755" s="37" t="s">
        <v>236</v>
      </c>
      <c r="C4755" t="s">
        <v>388</v>
      </c>
      <c r="D4755" s="9">
        <v>43476</v>
      </c>
      <c r="E4755" s="44" t="s">
        <v>76</v>
      </c>
      <c r="F4755" t="s">
        <v>364</v>
      </c>
      <c r="G4755" s="44"/>
      <c r="H4755" s="201">
        <v>70000</v>
      </c>
      <c r="I4755" s="201"/>
    </row>
    <row r="4756" spans="1:11" x14ac:dyDescent="0.25">
      <c r="A4756" s="33">
        <v>43466</v>
      </c>
      <c r="B4756" s="37" t="s">
        <v>236</v>
      </c>
      <c r="C4756" t="s">
        <v>173</v>
      </c>
      <c r="D4756" s="9">
        <v>43480</v>
      </c>
      <c r="E4756" s="44" t="s">
        <v>76</v>
      </c>
      <c r="F4756" t="s">
        <v>1154</v>
      </c>
      <c r="G4756" s="44"/>
      <c r="H4756" s="201">
        <v>295000</v>
      </c>
      <c r="I4756" s="201"/>
    </row>
    <row r="4757" spans="1:11" x14ac:dyDescent="0.25">
      <c r="A4757" s="33">
        <v>43466</v>
      </c>
      <c r="B4757" s="37" t="s">
        <v>236</v>
      </c>
      <c r="C4757" t="s">
        <v>175</v>
      </c>
      <c r="D4757" s="9">
        <v>43480</v>
      </c>
      <c r="E4757" s="44" t="s">
        <v>76</v>
      </c>
      <c r="F4757" t="s">
        <v>1155</v>
      </c>
      <c r="G4757" s="44"/>
      <c r="H4757" s="201">
        <v>120000</v>
      </c>
      <c r="I4757" s="201"/>
    </row>
    <row r="4758" spans="1:11" x14ac:dyDescent="0.25">
      <c r="A4758" s="33">
        <v>43466</v>
      </c>
      <c r="B4758" s="37" t="s">
        <v>236</v>
      </c>
      <c r="C4758" t="s">
        <v>998</v>
      </c>
      <c r="D4758" s="9">
        <v>43480</v>
      </c>
      <c r="E4758" s="44">
        <v>6829</v>
      </c>
      <c r="F4758" t="s">
        <v>1110</v>
      </c>
      <c r="G4758" s="44"/>
      <c r="H4758" s="201">
        <v>240000</v>
      </c>
      <c r="I4758" s="201"/>
    </row>
    <row r="4759" spans="1:11" x14ac:dyDescent="0.25">
      <c r="A4759" s="33">
        <v>43466</v>
      </c>
      <c r="B4759" s="37" t="s">
        <v>236</v>
      </c>
      <c r="C4759" t="s">
        <v>388</v>
      </c>
      <c r="D4759" s="9">
        <v>43486</v>
      </c>
      <c r="E4759" s="44" t="s">
        <v>76</v>
      </c>
      <c r="F4759" t="s">
        <v>1156</v>
      </c>
      <c r="G4759" s="44"/>
      <c r="H4759" s="201">
        <v>35000</v>
      </c>
      <c r="I4759" s="201"/>
    </row>
    <row r="4760" spans="1:11" x14ac:dyDescent="0.25">
      <c r="A4760" s="33">
        <v>43466</v>
      </c>
      <c r="B4760" s="37" t="s">
        <v>236</v>
      </c>
      <c r="C4760" t="s">
        <v>179</v>
      </c>
      <c r="D4760" s="9">
        <v>43486</v>
      </c>
      <c r="E4760" s="44" t="s">
        <v>76</v>
      </c>
      <c r="F4760" t="s">
        <v>360</v>
      </c>
      <c r="G4760" s="44"/>
      <c r="H4760" s="201">
        <v>40000</v>
      </c>
      <c r="I4760" s="201"/>
    </row>
    <row r="4761" spans="1:11" x14ac:dyDescent="0.25">
      <c r="A4761" s="33">
        <v>43466</v>
      </c>
      <c r="B4761" s="37" t="s">
        <v>236</v>
      </c>
      <c r="C4761" t="s">
        <v>173</v>
      </c>
      <c r="D4761" s="9">
        <v>43487</v>
      </c>
      <c r="E4761" s="44" t="s">
        <v>76</v>
      </c>
      <c r="F4761" t="s">
        <v>1157</v>
      </c>
      <c r="G4761" s="44"/>
      <c r="H4761" s="201">
        <v>295000</v>
      </c>
      <c r="I4761" s="201"/>
    </row>
    <row r="4762" spans="1:11" x14ac:dyDescent="0.25">
      <c r="A4762" s="33">
        <v>43466</v>
      </c>
      <c r="B4762" s="37" t="s">
        <v>236</v>
      </c>
      <c r="C4762" t="s">
        <v>388</v>
      </c>
      <c r="D4762" s="9">
        <v>43490</v>
      </c>
      <c r="E4762" s="44" t="s">
        <v>76</v>
      </c>
      <c r="F4762" t="s">
        <v>364</v>
      </c>
      <c r="G4762" s="44"/>
      <c r="H4762" s="201">
        <v>70000</v>
      </c>
      <c r="I4762" s="201"/>
    </row>
    <row r="4763" spans="1:11" x14ac:dyDescent="0.25">
      <c r="A4763" s="33">
        <v>43466</v>
      </c>
      <c r="B4763" s="37" t="s">
        <v>236</v>
      </c>
      <c r="C4763" t="s">
        <v>388</v>
      </c>
      <c r="D4763" s="9">
        <v>43495</v>
      </c>
      <c r="E4763" s="44" t="s">
        <v>76</v>
      </c>
      <c r="F4763" t="s">
        <v>364</v>
      </c>
      <c r="G4763" s="44"/>
      <c r="H4763" s="201">
        <v>70000</v>
      </c>
      <c r="I4763" s="201"/>
    </row>
    <row r="4764" spans="1:11" x14ac:dyDescent="0.25">
      <c r="A4764" s="217">
        <v>43466</v>
      </c>
      <c r="B4764" s="218" t="s">
        <v>236</v>
      </c>
      <c r="C4764" s="218" t="s">
        <v>173</v>
      </c>
      <c r="D4764" s="219">
        <v>43493</v>
      </c>
      <c r="E4764" s="220" t="s">
        <v>76</v>
      </c>
      <c r="F4764" s="218" t="s">
        <v>1158</v>
      </c>
      <c r="G4764" s="220"/>
      <c r="H4764" s="225">
        <v>295000</v>
      </c>
      <c r="I4764" s="225"/>
      <c r="J4764" s="218"/>
      <c r="K4764" s="218"/>
    </row>
    <row r="4765" spans="1:11" x14ac:dyDescent="0.25">
      <c r="A4765" s="33">
        <v>43497</v>
      </c>
      <c r="B4765" s="37" t="s">
        <v>236</v>
      </c>
      <c r="C4765" t="s">
        <v>175</v>
      </c>
      <c r="D4765" s="9">
        <v>43497</v>
      </c>
      <c r="E4765" s="44" t="s">
        <v>76</v>
      </c>
      <c r="F4765" t="s">
        <v>1171</v>
      </c>
      <c r="G4765" s="44"/>
      <c r="H4765" s="31">
        <v>366780</v>
      </c>
    </row>
    <row r="4766" spans="1:11" x14ac:dyDescent="0.25">
      <c r="A4766" s="33">
        <v>43497</v>
      </c>
      <c r="B4766" s="37" t="s">
        <v>236</v>
      </c>
      <c r="C4766" t="s">
        <v>172</v>
      </c>
      <c r="D4766" s="9">
        <v>43500</v>
      </c>
      <c r="E4766" s="44" t="s">
        <v>76</v>
      </c>
      <c r="F4766" t="s">
        <v>1172</v>
      </c>
      <c r="G4766" s="44"/>
      <c r="H4766" s="31">
        <v>120000</v>
      </c>
    </row>
    <row r="4767" spans="1:11" x14ac:dyDescent="0.25">
      <c r="A4767" s="33">
        <v>43497</v>
      </c>
      <c r="B4767" s="37" t="s">
        <v>236</v>
      </c>
      <c r="C4767" t="s">
        <v>173</v>
      </c>
      <c r="D4767" s="9">
        <v>43501</v>
      </c>
      <c r="E4767" s="44" t="s">
        <v>76</v>
      </c>
      <c r="F4767" t="s">
        <v>1173</v>
      </c>
      <c r="G4767" s="44"/>
      <c r="H4767" s="31">
        <v>295000</v>
      </c>
    </row>
    <row r="4768" spans="1:11" x14ac:dyDescent="0.25">
      <c r="A4768" s="33">
        <v>43497</v>
      </c>
      <c r="B4768" s="37" t="s">
        <v>236</v>
      </c>
      <c r="C4768" t="s">
        <v>175</v>
      </c>
      <c r="D4768" s="9">
        <v>43501</v>
      </c>
      <c r="E4768" s="44" t="s">
        <v>76</v>
      </c>
      <c r="F4768" t="s">
        <v>1151</v>
      </c>
      <c r="G4768" s="44"/>
      <c r="H4768" s="31">
        <v>142380</v>
      </c>
    </row>
    <row r="4769" spans="1:8" x14ac:dyDescent="0.25">
      <c r="A4769" s="33">
        <v>43497</v>
      </c>
      <c r="B4769" s="37" t="s">
        <v>236</v>
      </c>
      <c r="C4769" t="s">
        <v>432</v>
      </c>
      <c r="D4769" s="9">
        <v>43501</v>
      </c>
      <c r="E4769" s="44" t="s">
        <v>76</v>
      </c>
      <c r="F4769" t="s">
        <v>1174</v>
      </c>
      <c r="G4769" s="44"/>
      <c r="H4769" s="31">
        <v>100000</v>
      </c>
    </row>
    <row r="4770" spans="1:8" x14ac:dyDescent="0.25">
      <c r="A4770" s="33">
        <v>43497</v>
      </c>
      <c r="B4770" s="37" t="s">
        <v>236</v>
      </c>
      <c r="C4770" t="s">
        <v>323</v>
      </c>
      <c r="D4770" s="9">
        <v>43501</v>
      </c>
      <c r="E4770" s="44" t="s">
        <v>76</v>
      </c>
      <c r="F4770" t="s">
        <v>476</v>
      </c>
      <c r="G4770" s="44"/>
      <c r="H4770" s="31">
        <v>20971</v>
      </c>
    </row>
    <row r="4771" spans="1:8" x14ac:dyDescent="0.25">
      <c r="A4771" s="33">
        <v>43497</v>
      </c>
      <c r="B4771" s="37" t="s">
        <v>236</v>
      </c>
      <c r="C4771" t="s">
        <v>323</v>
      </c>
      <c r="D4771" s="9">
        <v>43501</v>
      </c>
      <c r="E4771" s="44" t="s">
        <v>76</v>
      </c>
      <c r="F4771" t="s">
        <v>436</v>
      </c>
      <c r="G4771" s="44"/>
      <c r="H4771" s="31">
        <v>63639</v>
      </c>
    </row>
    <row r="4772" spans="1:8" x14ac:dyDescent="0.25">
      <c r="A4772" s="33">
        <v>43497</v>
      </c>
      <c r="B4772" s="37" t="s">
        <v>236</v>
      </c>
      <c r="C4772" t="s">
        <v>323</v>
      </c>
      <c r="D4772" s="9">
        <v>43501</v>
      </c>
      <c r="E4772" s="44" t="s">
        <v>76</v>
      </c>
      <c r="F4772" t="s">
        <v>529</v>
      </c>
      <c r="G4772" s="44"/>
      <c r="H4772" s="31">
        <v>2036</v>
      </c>
    </row>
    <row r="4773" spans="1:8" x14ac:dyDescent="0.25">
      <c r="A4773" s="33">
        <v>43497</v>
      </c>
      <c r="B4773" s="37" t="s">
        <v>236</v>
      </c>
      <c r="C4773" t="s">
        <v>176</v>
      </c>
      <c r="D4773" s="9">
        <v>43501</v>
      </c>
      <c r="E4773" s="44" t="s">
        <v>76</v>
      </c>
      <c r="F4773" t="s">
        <v>1149</v>
      </c>
      <c r="G4773" s="44"/>
      <c r="H4773" s="31">
        <v>6990</v>
      </c>
    </row>
    <row r="4774" spans="1:8" x14ac:dyDescent="0.25">
      <c r="A4774" s="33">
        <v>43497</v>
      </c>
      <c r="B4774" s="37" t="s">
        <v>236</v>
      </c>
      <c r="C4774" t="s">
        <v>179</v>
      </c>
      <c r="D4774" s="9">
        <v>43502</v>
      </c>
      <c r="E4774" s="44" t="s">
        <v>264</v>
      </c>
      <c r="F4774" t="s">
        <v>517</v>
      </c>
      <c r="G4774" s="44"/>
      <c r="H4774" s="31">
        <v>10190</v>
      </c>
    </row>
    <row r="4775" spans="1:8" x14ac:dyDescent="0.25">
      <c r="A4775" s="33">
        <v>43497</v>
      </c>
      <c r="B4775" s="37" t="s">
        <v>236</v>
      </c>
      <c r="C4775" t="s">
        <v>388</v>
      </c>
      <c r="D4775" s="9">
        <v>43503</v>
      </c>
      <c r="E4775" s="44" t="s">
        <v>76</v>
      </c>
      <c r="F4775" t="s">
        <v>961</v>
      </c>
      <c r="G4775" s="44"/>
      <c r="H4775" s="31">
        <v>70000</v>
      </c>
    </row>
    <row r="4776" spans="1:8" x14ac:dyDescent="0.25">
      <c r="A4776" s="33">
        <v>43497</v>
      </c>
      <c r="B4776" s="37" t="s">
        <v>236</v>
      </c>
      <c r="C4776" t="s">
        <v>175</v>
      </c>
      <c r="D4776" s="9">
        <v>43507</v>
      </c>
      <c r="E4776" s="44" t="s">
        <v>76</v>
      </c>
      <c r="F4776" t="s">
        <v>1175</v>
      </c>
      <c r="G4776" s="44"/>
      <c r="H4776" s="31">
        <v>100000</v>
      </c>
    </row>
    <row r="4777" spans="1:8" x14ac:dyDescent="0.25">
      <c r="A4777" s="33">
        <v>43497</v>
      </c>
      <c r="B4777" s="37" t="s">
        <v>236</v>
      </c>
      <c r="C4777" t="s">
        <v>173</v>
      </c>
      <c r="D4777" s="9">
        <v>43507</v>
      </c>
      <c r="E4777" s="44" t="s">
        <v>76</v>
      </c>
      <c r="F4777" t="s">
        <v>1176</v>
      </c>
      <c r="G4777" s="44"/>
      <c r="H4777" s="31">
        <v>295000</v>
      </c>
    </row>
    <row r="4778" spans="1:8" x14ac:dyDescent="0.25">
      <c r="A4778" s="33">
        <v>43497</v>
      </c>
      <c r="B4778" s="37" t="s">
        <v>236</v>
      </c>
      <c r="C4778" t="s">
        <v>388</v>
      </c>
      <c r="D4778" s="9">
        <v>43507</v>
      </c>
      <c r="E4778" s="44" t="s">
        <v>76</v>
      </c>
      <c r="F4778" t="s">
        <v>364</v>
      </c>
      <c r="G4778" s="44"/>
      <c r="H4778" s="31">
        <v>70000</v>
      </c>
    </row>
    <row r="4779" spans="1:8" x14ac:dyDescent="0.25">
      <c r="A4779" s="33">
        <v>43497</v>
      </c>
      <c r="B4779" s="37" t="s">
        <v>236</v>
      </c>
      <c r="C4779" t="s">
        <v>175</v>
      </c>
      <c r="D4779" s="9">
        <v>43507</v>
      </c>
      <c r="E4779" s="44" t="s">
        <v>76</v>
      </c>
      <c r="F4779" t="s">
        <v>1177</v>
      </c>
      <c r="G4779" s="44"/>
      <c r="H4779" s="31">
        <v>120000</v>
      </c>
    </row>
    <row r="4780" spans="1:8" x14ac:dyDescent="0.25">
      <c r="A4780" s="33">
        <v>43497</v>
      </c>
      <c r="B4780" s="37" t="s">
        <v>236</v>
      </c>
      <c r="C4780" t="s">
        <v>173</v>
      </c>
      <c r="D4780" s="9">
        <v>43515</v>
      </c>
      <c r="E4780" s="44" t="s">
        <v>76</v>
      </c>
      <c r="F4780" t="s">
        <v>1178</v>
      </c>
      <c r="G4780" s="44"/>
      <c r="H4780" s="31">
        <v>295000</v>
      </c>
    </row>
    <row r="4781" spans="1:8" x14ac:dyDescent="0.25">
      <c r="A4781" s="33">
        <v>43497</v>
      </c>
      <c r="B4781" s="37" t="s">
        <v>236</v>
      </c>
      <c r="C4781" t="s">
        <v>179</v>
      </c>
      <c r="D4781" s="9">
        <v>43517</v>
      </c>
      <c r="E4781" s="44" t="s">
        <v>76</v>
      </c>
      <c r="F4781" t="s">
        <v>1179</v>
      </c>
      <c r="G4781" s="44"/>
      <c r="H4781" s="31">
        <v>174510</v>
      </c>
    </row>
    <row r="4782" spans="1:8" x14ac:dyDescent="0.25">
      <c r="A4782" s="33">
        <v>43497</v>
      </c>
      <c r="B4782" s="37" t="s">
        <v>236</v>
      </c>
      <c r="C4782" t="s">
        <v>388</v>
      </c>
      <c r="D4782" s="9">
        <v>43518</v>
      </c>
      <c r="E4782" s="44" t="s">
        <v>76</v>
      </c>
      <c r="F4782" t="s">
        <v>1180</v>
      </c>
      <c r="G4782" s="44"/>
      <c r="H4782" s="31">
        <v>70000</v>
      </c>
    </row>
    <row r="4783" spans="1:8" x14ac:dyDescent="0.25">
      <c r="A4783" s="33">
        <v>43497</v>
      </c>
      <c r="B4783" s="37" t="s">
        <v>236</v>
      </c>
      <c r="C4783" t="s">
        <v>172</v>
      </c>
      <c r="D4783" s="9">
        <v>43518</v>
      </c>
      <c r="E4783" s="44" t="s">
        <v>76</v>
      </c>
      <c r="F4783" t="s">
        <v>1181</v>
      </c>
      <c r="G4783" s="44"/>
      <c r="H4783" s="31">
        <v>15000</v>
      </c>
    </row>
    <row r="4784" spans="1:8" x14ac:dyDescent="0.25">
      <c r="A4784" s="33">
        <v>43497</v>
      </c>
      <c r="B4784" s="37" t="s">
        <v>236</v>
      </c>
      <c r="C4784" t="s">
        <v>172</v>
      </c>
      <c r="D4784" s="9">
        <v>43518</v>
      </c>
      <c r="E4784" s="44" t="s">
        <v>76</v>
      </c>
      <c r="F4784" t="s">
        <v>1182</v>
      </c>
      <c r="G4784" s="44"/>
      <c r="H4784" s="31">
        <v>35000</v>
      </c>
    </row>
    <row r="4785" spans="1:11" x14ac:dyDescent="0.25">
      <c r="A4785" s="217">
        <v>43497</v>
      </c>
      <c r="B4785" s="218" t="s">
        <v>236</v>
      </c>
      <c r="C4785" s="218" t="s">
        <v>173</v>
      </c>
      <c r="D4785" s="219">
        <v>43521</v>
      </c>
      <c r="E4785" s="220" t="s">
        <v>76</v>
      </c>
      <c r="F4785" s="218" t="s">
        <v>1183</v>
      </c>
      <c r="G4785" s="220"/>
      <c r="H4785" s="227">
        <v>295000</v>
      </c>
      <c r="I4785" s="227"/>
      <c r="J4785" s="218"/>
      <c r="K4785" s="218"/>
    </row>
    <row r="4786" spans="1:11" x14ac:dyDescent="0.25">
      <c r="A4786" s="33">
        <v>43525</v>
      </c>
      <c r="B4786" s="37" t="s">
        <v>236</v>
      </c>
      <c r="C4786" t="s">
        <v>175</v>
      </c>
      <c r="D4786" s="9">
        <v>43525</v>
      </c>
      <c r="E4786" s="44" t="s">
        <v>76</v>
      </c>
      <c r="F4786" t="s">
        <v>1171</v>
      </c>
      <c r="G4786" s="44"/>
      <c r="H4786" s="31">
        <v>366780</v>
      </c>
    </row>
    <row r="4787" spans="1:11" x14ac:dyDescent="0.25">
      <c r="A4787" s="33">
        <v>43525</v>
      </c>
      <c r="B4787" s="37" t="s">
        <v>236</v>
      </c>
      <c r="C4787" t="s">
        <v>388</v>
      </c>
      <c r="D4787" s="9">
        <v>43525</v>
      </c>
      <c r="E4787" s="44" t="s">
        <v>76</v>
      </c>
      <c r="F4787" t="s">
        <v>364</v>
      </c>
      <c r="G4787" s="44"/>
      <c r="H4787" s="31">
        <v>70000</v>
      </c>
    </row>
    <row r="4788" spans="1:11" x14ac:dyDescent="0.25">
      <c r="A4788" s="33">
        <v>43525</v>
      </c>
      <c r="B4788" s="37" t="s">
        <v>236</v>
      </c>
      <c r="C4788" t="s">
        <v>323</v>
      </c>
      <c r="D4788" s="9">
        <v>43528</v>
      </c>
      <c r="E4788" s="44" t="s">
        <v>76</v>
      </c>
      <c r="F4788" t="s">
        <v>476</v>
      </c>
      <c r="G4788" s="44"/>
      <c r="H4788" s="31">
        <v>19943</v>
      </c>
    </row>
    <row r="4789" spans="1:11" x14ac:dyDescent="0.25">
      <c r="A4789" s="33">
        <v>43525</v>
      </c>
      <c r="B4789" s="37" t="s">
        <v>236</v>
      </c>
      <c r="C4789" t="s">
        <v>323</v>
      </c>
      <c r="D4789" s="9">
        <v>43528</v>
      </c>
      <c r="E4789" s="44" t="s">
        <v>76</v>
      </c>
      <c r="F4789" t="s">
        <v>436</v>
      </c>
      <c r="G4789" s="44"/>
      <c r="H4789" s="31">
        <v>56960</v>
      </c>
    </row>
    <row r="4790" spans="1:11" x14ac:dyDescent="0.25">
      <c r="A4790" s="33">
        <v>43525</v>
      </c>
      <c r="B4790" s="37" t="s">
        <v>236</v>
      </c>
      <c r="C4790" t="s">
        <v>323</v>
      </c>
      <c r="D4790" s="9">
        <v>43528</v>
      </c>
      <c r="E4790" s="44" t="s">
        <v>76</v>
      </c>
      <c r="F4790" t="s">
        <v>529</v>
      </c>
      <c r="G4790" s="44"/>
      <c r="H4790" s="31">
        <v>1747</v>
      </c>
    </row>
    <row r="4791" spans="1:11" x14ac:dyDescent="0.25">
      <c r="A4791" s="33">
        <v>43525</v>
      </c>
      <c r="B4791" s="37" t="s">
        <v>236</v>
      </c>
      <c r="C4791" t="s">
        <v>176</v>
      </c>
      <c r="D4791" s="9">
        <v>43528</v>
      </c>
      <c r="E4791" s="44" t="s">
        <v>76</v>
      </c>
      <c r="F4791" t="s">
        <v>1149</v>
      </c>
      <c r="G4791" s="44"/>
      <c r="H4791" s="31">
        <v>6990</v>
      </c>
    </row>
    <row r="4792" spans="1:11" x14ac:dyDescent="0.25">
      <c r="A4792" s="33">
        <v>43525</v>
      </c>
      <c r="B4792" s="37" t="s">
        <v>236</v>
      </c>
      <c r="C4792" t="s">
        <v>432</v>
      </c>
      <c r="D4792" s="9">
        <v>43528</v>
      </c>
      <c r="E4792" s="44" t="s">
        <v>76</v>
      </c>
      <c r="F4792" t="s">
        <v>1194</v>
      </c>
      <c r="G4792" s="44"/>
      <c r="H4792" s="31">
        <v>100000</v>
      </c>
    </row>
    <row r="4793" spans="1:11" x14ac:dyDescent="0.25">
      <c r="A4793" s="33">
        <v>43525</v>
      </c>
      <c r="B4793" s="37" t="s">
        <v>236</v>
      </c>
      <c r="C4793" t="s">
        <v>175</v>
      </c>
      <c r="D4793" s="9">
        <v>43528</v>
      </c>
      <c r="E4793" s="44" t="s">
        <v>76</v>
      </c>
      <c r="F4793" t="s">
        <v>1151</v>
      </c>
      <c r="G4793" s="44"/>
      <c r="H4793" s="31">
        <v>142380</v>
      </c>
    </row>
    <row r="4794" spans="1:11" x14ac:dyDescent="0.25">
      <c r="A4794" s="33">
        <v>43525</v>
      </c>
      <c r="B4794" s="37" t="s">
        <v>236</v>
      </c>
      <c r="C4794" t="s">
        <v>179</v>
      </c>
      <c r="D4794" s="9">
        <v>43530</v>
      </c>
      <c r="E4794" s="44" t="s">
        <v>389</v>
      </c>
      <c r="F4794" t="s">
        <v>665</v>
      </c>
      <c r="G4794" s="44"/>
      <c r="H4794" s="31">
        <v>10198</v>
      </c>
    </row>
    <row r="4795" spans="1:11" x14ac:dyDescent="0.25">
      <c r="A4795" s="33">
        <v>43525</v>
      </c>
      <c r="B4795" s="37" t="s">
        <v>236</v>
      </c>
      <c r="C4795" t="s">
        <v>172</v>
      </c>
      <c r="D4795" s="9">
        <v>43535</v>
      </c>
      <c r="E4795" s="44" t="s">
        <v>76</v>
      </c>
      <c r="F4795" t="s">
        <v>1195</v>
      </c>
      <c r="G4795" s="44"/>
      <c r="H4795" s="31">
        <v>24508</v>
      </c>
    </row>
    <row r="4796" spans="1:11" x14ac:dyDescent="0.25">
      <c r="A4796" s="33">
        <v>43525</v>
      </c>
      <c r="B4796" s="37" t="s">
        <v>236</v>
      </c>
      <c r="C4796" t="s">
        <v>172</v>
      </c>
      <c r="D4796" s="9">
        <v>43535</v>
      </c>
      <c r="E4796" s="44" t="s">
        <v>76</v>
      </c>
      <c r="F4796" t="s">
        <v>1195</v>
      </c>
      <c r="G4796" s="44"/>
      <c r="H4796" s="31">
        <v>3990</v>
      </c>
    </row>
    <row r="4797" spans="1:11" x14ac:dyDescent="0.25">
      <c r="A4797" s="33">
        <v>43525</v>
      </c>
      <c r="B4797" s="37" t="s">
        <v>236</v>
      </c>
      <c r="C4797" t="s">
        <v>175</v>
      </c>
      <c r="D4797" s="9">
        <v>43539</v>
      </c>
      <c r="E4797" s="44" t="s">
        <v>76</v>
      </c>
      <c r="F4797" t="s">
        <v>682</v>
      </c>
      <c r="G4797" s="44"/>
      <c r="H4797" s="31">
        <v>120000</v>
      </c>
    </row>
    <row r="4798" spans="1:11" x14ac:dyDescent="0.25">
      <c r="A4798" s="33">
        <v>43525</v>
      </c>
      <c r="B4798" s="37" t="s">
        <v>236</v>
      </c>
      <c r="C4798" t="s">
        <v>998</v>
      </c>
      <c r="D4798" s="9">
        <v>43539</v>
      </c>
      <c r="E4798" s="44" t="s">
        <v>76</v>
      </c>
      <c r="F4798" t="s">
        <v>1196</v>
      </c>
      <c r="G4798" s="44"/>
      <c r="H4798" s="31">
        <v>120000</v>
      </c>
    </row>
    <row r="4799" spans="1:11" x14ac:dyDescent="0.25">
      <c r="A4799" s="33">
        <v>43525</v>
      </c>
      <c r="B4799" s="37" t="s">
        <v>236</v>
      </c>
      <c r="C4799" t="s">
        <v>998</v>
      </c>
      <c r="D4799" s="9">
        <v>43544</v>
      </c>
      <c r="E4799" s="44" t="s">
        <v>76</v>
      </c>
      <c r="F4799" t="s">
        <v>1197</v>
      </c>
      <c r="G4799" s="44"/>
      <c r="H4799" s="31">
        <v>1040000</v>
      </c>
    </row>
    <row r="4800" spans="1:11" x14ac:dyDescent="0.25">
      <c r="A4800" s="33">
        <v>43525</v>
      </c>
      <c r="B4800" s="37" t="s">
        <v>236</v>
      </c>
      <c r="C4800" t="s">
        <v>179</v>
      </c>
      <c r="D4800" s="9">
        <v>43552</v>
      </c>
      <c r="E4800" s="44" t="s">
        <v>76</v>
      </c>
      <c r="F4800" t="s">
        <v>1198</v>
      </c>
      <c r="G4800" s="44"/>
      <c r="H4800" s="31">
        <v>25000</v>
      </c>
    </row>
    <row r="4801" spans="1:11" x14ac:dyDescent="0.25">
      <c r="A4801" s="33">
        <v>43525</v>
      </c>
      <c r="B4801" s="37" t="s">
        <v>236</v>
      </c>
      <c r="C4801" t="s">
        <v>172</v>
      </c>
      <c r="D4801" s="9">
        <v>43552</v>
      </c>
      <c r="E4801" s="44" t="s">
        <v>76</v>
      </c>
      <c r="F4801" t="s">
        <v>1199</v>
      </c>
      <c r="G4801" s="44"/>
      <c r="H4801" s="31">
        <v>10000</v>
      </c>
    </row>
    <row r="4802" spans="1:11" x14ac:dyDescent="0.25">
      <c r="A4802" s="33">
        <v>43525</v>
      </c>
      <c r="B4802" s="37" t="s">
        <v>236</v>
      </c>
      <c r="C4802" t="s">
        <v>173</v>
      </c>
      <c r="D4802" s="9">
        <v>43552</v>
      </c>
      <c r="E4802" s="44" t="s">
        <v>76</v>
      </c>
      <c r="F4802" t="s">
        <v>1200</v>
      </c>
      <c r="G4802" s="44"/>
      <c r="H4802" s="31">
        <v>250000</v>
      </c>
    </row>
    <row r="4803" spans="1:11" x14ac:dyDescent="0.25">
      <c r="A4803" s="33">
        <v>43525</v>
      </c>
      <c r="B4803" s="37" t="s">
        <v>236</v>
      </c>
      <c r="C4803" t="s">
        <v>388</v>
      </c>
      <c r="D4803" s="9">
        <v>43553</v>
      </c>
      <c r="E4803" s="44" t="s">
        <v>76</v>
      </c>
      <c r="F4803" t="s">
        <v>1201</v>
      </c>
      <c r="G4803" s="44"/>
      <c r="H4803" s="31">
        <v>10000</v>
      </c>
    </row>
    <row r="4804" spans="1:11" x14ac:dyDescent="0.25">
      <c r="A4804" s="217">
        <v>43525</v>
      </c>
      <c r="B4804" s="218" t="s">
        <v>236</v>
      </c>
      <c r="C4804" s="218" t="s">
        <v>388</v>
      </c>
      <c r="D4804" s="219">
        <v>43553</v>
      </c>
      <c r="E4804" s="220" t="s">
        <v>76</v>
      </c>
      <c r="F4804" s="218" t="s">
        <v>1201</v>
      </c>
      <c r="G4804" s="220"/>
      <c r="H4804" s="227">
        <v>60000</v>
      </c>
      <c r="I4804" s="227"/>
      <c r="J4804" s="218"/>
      <c r="K4804" s="218"/>
    </row>
    <row r="4805" spans="1:11" x14ac:dyDescent="0.25">
      <c r="A4805" s="33">
        <v>43556</v>
      </c>
      <c r="B4805" s="37" t="s">
        <v>236</v>
      </c>
      <c r="C4805" t="s">
        <v>175</v>
      </c>
      <c r="D4805" s="9">
        <v>43556</v>
      </c>
      <c r="E4805" s="44" t="s">
        <v>76</v>
      </c>
      <c r="F4805" t="s">
        <v>1213</v>
      </c>
      <c r="G4805" s="44"/>
      <c r="H4805" s="31">
        <v>285650</v>
      </c>
    </row>
    <row r="4806" spans="1:11" x14ac:dyDescent="0.25">
      <c r="A4806" s="33">
        <v>43556</v>
      </c>
      <c r="B4806" s="37" t="s">
        <v>236</v>
      </c>
      <c r="C4806" t="s">
        <v>388</v>
      </c>
      <c r="D4806" s="9">
        <v>43560</v>
      </c>
      <c r="E4806" s="44" t="s">
        <v>76</v>
      </c>
      <c r="F4806" t="s">
        <v>364</v>
      </c>
      <c r="G4806" s="44"/>
      <c r="H4806" s="31">
        <v>70000</v>
      </c>
    </row>
    <row r="4807" spans="1:11" x14ac:dyDescent="0.25">
      <c r="A4807" s="33">
        <v>43556</v>
      </c>
      <c r="B4807" s="37" t="s">
        <v>236</v>
      </c>
      <c r="C4807" t="s">
        <v>179</v>
      </c>
      <c r="D4807" s="9">
        <v>43563</v>
      </c>
      <c r="E4807" s="44" t="s">
        <v>531</v>
      </c>
      <c r="F4807" t="s">
        <v>517</v>
      </c>
      <c r="G4807" s="44"/>
      <c r="H4807" s="31">
        <v>10199</v>
      </c>
    </row>
    <row r="4808" spans="1:11" x14ac:dyDescent="0.25">
      <c r="A4808" s="33">
        <v>43556</v>
      </c>
      <c r="B4808" s="37" t="s">
        <v>236</v>
      </c>
      <c r="C4808" t="s">
        <v>323</v>
      </c>
      <c r="D4808" s="9">
        <v>43563</v>
      </c>
      <c r="E4808" s="44" t="s">
        <v>76</v>
      </c>
      <c r="F4808" t="s">
        <v>1214</v>
      </c>
      <c r="G4808" s="44"/>
      <c r="H4808" s="31">
        <v>20871</v>
      </c>
    </row>
    <row r="4809" spans="1:11" x14ac:dyDescent="0.25">
      <c r="A4809" s="33">
        <v>43556</v>
      </c>
      <c r="B4809" s="37" t="s">
        <v>236</v>
      </c>
      <c r="C4809" t="s">
        <v>323</v>
      </c>
      <c r="D4809" s="9">
        <v>43563</v>
      </c>
      <c r="E4809" s="44" t="s">
        <v>76</v>
      </c>
      <c r="F4809" t="s">
        <v>1215</v>
      </c>
      <c r="G4809" s="44"/>
      <c r="H4809" s="31">
        <v>58477</v>
      </c>
    </row>
    <row r="4810" spans="1:11" x14ac:dyDescent="0.25">
      <c r="A4810" s="33">
        <v>43556</v>
      </c>
      <c r="B4810" s="37" t="s">
        <v>236</v>
      </c>
      <c r="C4810" t="s">
        <v>323</v>
      </c>
      <c r="D4810" s="9">
        <v>43563</v>
      </c>
      <c r="E4810" s="44" t="s">
        <v>76</v>
      </c>
      <c r="F4810" t="s">
        <v>1215</v>
      </c>
      <c r="G4810" s="44"/>
      <c r="H4810" s="31">
        <v>1602</v>
      </c>
    </row>
    <row r="4811" spans="1:11" x14ac:dyDescent="0.25">
      <c r="A4811" s="33">
        <v>43556</v>
      </c>
      <c r="B4811" s="37" t="s">
        <v>236</v>
      </c>
      <c r="C4811" t="s">
        <v>176</v>
      </c>
      <c r="D4811" s="9">
        <v>43563</v>
      </c>
      <c r="E4811" s="44" t="s">
        <v>76</v>
      </c>
      <c r="F4811" t="s">
        <v>1216</v>
      </c>
      <c r="G4811" s="44"/>
      <c r="H4811" s="31">
        <v>6990</v>
      </c>
    </row>
    <row r="4812" spans="1:11" x14ac:dyDescent="0.25">
      <c r="A4812" s="33">
        <v>43556</v>
      </c>
      <c r="B4812" s="37" t="s">
        <v>236</v>
      </c>
      <c r="C4812" t="s">
        <v>432</v>
      </c>
      <c r="D4812" s="9">
        <v>43563</v>
      </c>
      <c r="E4812" s="44" t="s">
        <v>76</v>
      </c>
      <c r="F4812" t="s">
        <v>1217</v>
      </c>
      <c r="G4812" s="44"/>
      <c r="H4812" s="31">
        <v>100000</v>
      </c>
    </row>
    <row r="4813" spans="1:11" x14ac:dyDescent="0.25">
      <c r="A4813" s="33">
        <v>43556</v>
      </c>
      <c r="B4813" s="37" t="s">
        <v>236</v>
      </c>
      <c r="C4813" t="s">
        <v>175</v>
      </c>
      <c r="D4813" s="9">
        <v>43563</v>
      </c>
      <c r="E4813" s="44" t="s">
        <v>76</v>
      </c>
      <c r="F4813" t="s">
        <v>1151</v>
      </c>
      <c r="G4813" s="44"/>
      <c r="H4813" s="31">
        <v>118650</v>
      </c>
    </row>
    <row r="4814" spans="1:11" x14ac:dyDescent="0.25">
      <c r="A4814" s="33">
        <v>43556</v>
      </c>
      <c r="B4814" s="37" t="s">
        <v>236</v>
      </c>
      <c r="C4814" t="s">
        <v>175</v>
      </c>
      <c r="D4814" s="9">
        <v>43573</v>
      </c>
      <c r="E4814" s="44" t="s">
        <v>76</v>
      </c>
      <c r="F4814" t="s">
        <v>682</v>
      </c>
      <c r="G4814" s="44"/>
      <c r="H4814" s="31">
        <v>120000</v>
      </c>
    </row>
    <row r="4815" spans="1:11" x14ac:dyDescent="0.25">
      <c r="A4815" s="33">
        <v>43556</v>
      </c>
      <c r="B4815" s="37" t="s">
        <v>236</v>
      </c>
      <c r="C4815" t="s">
        <v>388</v>
      </c>
      <c r="D4815" s="9">
        <v>43573</v>
      </c>
      <c r="E4815" s="44" t="s">
        <v>76</v>
      </c>
      <c r="F4815" t="s">
        <v>1218</v>
      </c>
      <c r="G4815" s="44"/>
      <c r="H4815" s="31">
        <v>105000</v>
      </c>
    </row>
    <row r="4816" spans="1:11" x14ac:dyDescent="0.25">
      <c r="A4816" s="33">
        <v>43556</v>
      </c>
      <c r="B4816" s="37" t="s">
        <v>236</v>
      </c>
      <c r="C4816" t="s">
        <v>179</v>
      </c>
      <c r="D4816" s="9">
        <v>43580</v>
      </c>
      <c r="E4816" s="44" t="s">
        <v>76</v>
      </c>
      <c r="F4816" t="s">
        <v>1219</v>
      </c>
      <c r="G4816" s="44"/>
      <c r="H4816" s="31">
        <v>250000</v>
      </c>
    </row>
    <row r="4817" spans="1:11" x14ac:dyDescent="0.25">
      <c r="A4817" s="33">
        <v>43556</v>
      </c>
      <c r="B4817" s="37" t="s">
        <v>236</v>
      </c>
      <c r="C4817" t="s">
        <v>388</v>
      </c>
      <c r="D4817" s="9">
        <v>43580</v>
      </c>
      <c r="E4817" s="44" t="s">
        <v>76</v>
      </c>
      <c r="F4817" t="s">
        <v>364</v>
      </c>
      <c r="G4817" s="44"/>
      <c r="H4817" s="31">
        <v>70000</v>
      </c>
    </row>
    <row r="4818" spans="1:11" x14ac:dyDescent="0.25">
      <c r="A4818" s="33">
        <v>43556</v>
      </c>
      <c r="B4818" s="37" t="s">
        <v>236</v>
      </c>
      <c r="C4818" t="s">
        <v>172</v>
      </c>
      <c r="D4818" s="9">
        <v>43580</v>
      </c>
      <c r="E4818" s="44" t="s">
        <v>76</v>
      </c>
      <c r="F4818" t="s">
        <v>1220</v>
      </c>
      <c r="G4818" s="44"/>
      <c r="H4818" s="31">
        <v>17530</v>
      </c>
    </row>
    <row r="4819" spans="1:11" x14ac:dyDescent="0.25">
      <c r="A4819" s="217">
        <v>43556</v>
      </c>
      <c r="B4819" s="218" t="s">
        <v>236</v>
      </c>
      <c r="C4819" s="218" t="s">
        <v>173</v>
      </c>
      <c r="D4819" s="219">
        <v>43581</v>
      </c>
      <c r="E4819" s="220" t="s">
        <v>76</v>
      </c>
      <c r="F4819" s="218" t="s">
        <v>1221</v>
      </c>
      <c r="G4819" s="220"/>
      <c r="H4819" s="227">
        <v>310000</v>
      </c>
      <c r="I4819" s="227"/>
      <c r="J4819" s="218"/>
      <c r="K4819" s="218"/>
    </row>
    <row r="4820" spans="1:11" x14ac:dyDescent="0.25">
      <c r="A4820" s="33">
        <v>43586</v>
      </c>
      <c r="B4820" s="37" t="s">
        <v>236</v>
      </c>
      <c r="C4820" t="s">
        <v>175</v>
      </c>
      <c r="D4820" s="9">
        <v>43587</v>
      </c>
      <c r="E4820" s="44" t="s">
        <v>76</v>
      </c>
      <c r="F4820" t="s">
        <v>1222</v>
      </c>
      <c r="G4820" s="44"/>
      <c r="H4820" s="31">
        <v>205650</v>
      </c>
    </row>
    <row r="4821" spans="1:11" x14ac:dyDescent="0.25">
      <c r="A4821" s="33">
        <v>43586</v>
      </c>
      <c r="B4821" s="37" t="s">
        <v>236</v>
      </c>
      <c r="C4821" t="s">
        <v>432</v>
      </c>
      <c r="D4821" s="9">
        <v>43587</v>
      </c>
      <c r="E4821" s="44" t="s">
        <v>76</v>
      </c>
      <c r="F4821" t="s">
        <v>1223</v>
      </c>
      <c r="G4821" s="44"/>
      <c r="H4821" s="31">
        <v>100000</v>
      </c>
    </row>
    <row r="4822" spans="1:11" x14ac:dyDescent="0.25">
      <c r="A4822" s="33">
        <v>43586</v>
      </c>
      <c r="B4822" s="37" t="s">
        <v>236</v>
      </c>
      <c r="C4822" t="s">
        <v>323</v>
      </c>
      <c r="D4822" s="9">
        <v>43587</v>
      </c>
      <c r="E4822" s="44" t="s">
        <v>239</v>
      </c>
      <c r="F4822" t="s">
        <v>1215</v>
      </c>
      <c r="G4822" s="44"/>
      <c r="H4822" s="31">
        <v>19580</v>
      </c>
    </row>
    <row r="4823" spans="1:11" x14ac:dyDescent="0.25">
      <c r="A4823" s="33">
        <v>43586</v>
      </c>
      <c r="B4823" s="37" t="s">
        <v>236</v>
      </c>
      <c r="C4823" t="s">
        <v>323</v>
      </c>
      <c r="D4823" s="9">
        <v>43587</v>
      </c>
      <c r="E4823" s="44" t="s">
        <v>76</v>
      </c>
      <c r="F4823" t="s">
        <v>436</v>
      </c>
      <c r="G4823" s="44"/>
      <c r="H4823" s="31">
        <v>81132</v>
      </c>
    </row>
    <row r="4824" spans="1:11" x14ac:dyDescent="0.25">
      <c r="A4824" s="33">
        <v>43586</v>
      </c>
      <c r="B4824" s="37" t="s">
        <v>236</v>
      </c>
      <c r="C4824" t="s">
        <v>323</v>
      </c>
      <c r="D4824" s="9">
        <v>43587</v>
      </c>
      <c r="E4824" s="44" t="s">
        <v>76</v>
      </c>
      <c r="F4824" t="s">
        <v>529</v>
      </c>
      <c r="G4824" s="44"/>
      <c r="H4824" s="31">
        <v>1885</v>
      </c>
    </row>
    <row r="4825" spans="1:11" x14ac:dyDescent="0.25">
      <c r="A4825" s="33">
        <v>43586</v>
      </c>
      <c r="B4825" s="37" t="s">
        <v>236</v>
      </c>
      <c r="C4825" t="s">
        <v>176</v>
      </c>
      <c r="D4825" s="9">
        <v>43587</v>
      </c>
      <c r="E4825" s="44" t="s">
        <v>76</v>
      </c>
      <c r="F4825" t="s">
        <v>937</v>
      </c>
      <c r="G4825" s="44"/>
      <c r="H4825" s="31">
        <v>6990</v>
      </c>
    </row>
    <row r="4826" spans="1:11" x14ac:dyDescent="0.25">
      <c r="A4826" s="33">
        <v>43586</v>
      </c>
      <c r="B4826" s="37" t="s">
        <v>236</v>
      </c>
      <c r="C4826" t="s">
        <v>175</v>
      </c>
      <c r="D4826" s="9">
        <v>43588</v>
      </c>
      <c r="E4826" s="44" t="s">
        <v>76</v>
      </c>
      <c r="F4826" t="s">
        <v>1224</v>
      </c>
      <c r="G4826" s="44"/>
      <c r="H4826" s="31">
        <v>80000</v>
      </c>
    </row>
    <row r="4827" spans="1:11" x14ac:dyDescent="0.25">
      <c r="A4827" s="33">
        <v>43586</v>
      </c>
      <c r="B4827" s="37" t="s">
        <v>236</v>
      </c>
      <c r="C4827" t="s">
        <v>179</v>
      </c>
      <c r="D4827" s="9">
        <v>43591</v>
      </c>
      <c r="E4827" s="44" t="s">
        <v>76</v>
      </c>
      <c r="F4827" t="s">
        <v>517</v>
      </c>
      <c r="G4827" s="44"/>
      <c r="H4827" s="31">
        <v>10245</v>
      </c>
    </row>
    <row r="4828" spans="1:11" x14ac:dyDescent="0.25">
      <c r="A4828" s="33">
        <v>43586</v>
      </c>
      <c r="B4828" s="37" t="s">
        <v>236</v>
      </c>
      <c r="C4828" t="s">
        <v>175</v>
      </c>
      <c r="D4828" s="9">
        <v>43592</v>
      </c>
      <c r="E4828" s="44" t="s">
        <v>76</v>
      </c>
      <c r="F4828" t="s">
        <v>367</v>
      </c>
      <c r="G4828" s="44"/>
      <c r="H4828" s="31">
        <v>118650</v>
      </c>
    </row>
    <row r="4829" spans="1:11" x14ac:dyDescent="0.25">
      <c r="A4829" s="33">
        <v>43586</v>
      </c>
      <c r="B4829" s="37" t="s">
        <v>236</v>
      </c>
      <c r="C4829" t="s">
        <v>388</v>
      </c>
      <c r="D4829" s="9">
        <v>43595</v>
      </c>
      <c r="E4829" s="44" t="s">
        <v>76</v>
      </c>
      <c r="F4829" t="s">
        <v>1114</v>
      </c>
      <c r="G4829" s="44"/>
      <c r="H4829" s="31">
        <v>70000</v>
      </c>
    </row>
    <row r="4830" spans="1:11" x14ac:dyDescent="0.25">
      <c r="A4830" s="33">
        <v>43586</v>
      </c>
      <c r="B4830" s="37" t="s">
        <v>236</v>
      </c>
      <c r="C4830" t="s">
        <v>172</v>
      </c>
      <c r="D4830" s="9">
        <v>43601</v>
      </c>
      <c r="E4830" s="44" t="s">
        <v>76</v>
      </c>
      <c r="F4830" t="s">
        <v>1225</v>
      </c>
      <c r="G4830" s="44"/>
      <c r="H4830" s="31">
        <v>14310</v>
      </c>
    </row>
    <row r="4831" spans="1:11" x14ac:dyDescent="0.25">
      <c r="A4831" s="33">
        <v>43586</v>
      </c>
      <c r="B4831" s="37" t="s">
        <v>236</v>
      </c>
      <c r="C4831" t="s">
        <v>388</v>
      </c>
      <c r="D4831" s="9">
        <v>43601</v>
      </c>
      <c r="E4831" s="44" t="s">
        <v>76</v>
      </c>
      <c r="F4831" t="s">
        <v>1114</v>
      </c>
      <c r="G4831" s="44"/>
      <c r="H4831" s="31">
        <v>70000</v>
      </c>
    </row>
    <row r="4832" spans="1:11" x14ac:dyDescent="0.25">
      <c r="A4832" s="33">
        <v>43586</v>
      </c>
      <c r="B4832" s="37" t="s">
        <v>236</v>
      </c>
      <c r="C4832" t="s">
        <v>175</v>
      </c>
      <c r="D4832" s="9">
        <v>43601</v>
      </c>
      <c r="E4832" s="44" t="s">
        <v>76</v>
      </c>
      <c r="F4832" t="s">
        <v>1226</v>
      </c>
      <c r="G4832" s="44"/>
      <c r="H4832" s="31">
        <v>120000</v>
      </c>
    </row>
    <row r="4833" spans="1:11" x14ac:dyDescent="0.25">
      <c r="A4833" s="33">
        <v>43586</v>
      </c>
      <c r="B4833" s="37" t="s">
        <v>236</v>
      </c>
      <c r="C4833" t="s">
        <v>388</v>
      </c>
      <c r="D4833" s="9">
        <v>43609</v>
      </c>
      <c r="E4833" s="44" t="s">
        <v>76</v>
      </c>
      <c r="F4833" t="s">
        <v>1227</v>
      </c>
      <c r="G4833" s="44"/>
      <c r="H4833" s="31">
        <v>35000</v>
      </c>
    </row>
    <row r="4834" spans="1:11" x14ac:dyDescent="0.25">
      <c r="A4834" s="33">
        <v>43586</v>
      </c>
      <c r="B4834" s="37" t="s">
        <v>236</v>
      </c>
      <c r="C4834" t="s">
        <v>173</v>
      </c>
      <c r="D4834" s="9">
        <v>43612</v>
      </c>
      <c r="E4834" s="44" t="s">
        <v>76</v>
      </c>
      <c r="F4834" t="s">
        <v>1228</v>
      </c>
      <c r="G4834" s="44"/>
      <c r="H4834" s="31">
        <v>250000</v>
      </c>
    </row>
    <row r="4835" spans="1:11" x14ac:dyDescent="0.25">
      <c r="A4835" s="33">
        <v>43586</v>
      </c>
      <c r="B4835" s="37" t="s">
        <v>236</v>
      </c>
      <c r="C4835" t="s">
        <v>388</v>
      </c>
      <c r="D4835" s="9">
        <v>43615</v>
      </c>
      <c r="E4835" s="44" t="s">
        <v>76</v>
      </c>
      <c r="F4835" t="s">
        <v>1114</v>
      </c>
      <c r="G4835" s="44"/>
      <c r="H4835" s="31">
        <v>70000</v>
      </c>
    </row>
    <row r="4836" spans="1:11" x14ac:dyDescent="0.25">
      <c r="A4836" s="33">
        <v>43586</v>
      </c>
      <c r="B4836" s="37" t="s">
        <v>236</v>
      </c>
      <c r="C4836" t="s">
        <v>175</v>
      </c>
      <c r="D4836" s="9">
        <v>43616</v>
      </c>
      <c r="E4836" s="44" t="s">
        <v>76</v>
      </c>
      <c r="F4836" t="s">
        <v>1229</v>
      </c>
      <c r="G4836" s="44"/>
      <c r="H4836" s="31">
        <v>285650</v>
      </c>
    </row>
    <row r="4837" spans="1:11" x14ac:dyDescent="0.25">
      <c r="A4837" s="33">
        <v>43586</v>
      </c>
      <c r="B4837" s="37" t="s">
        <v>236</v>
      </c>
      <c r="C4837" t="s">
        <v>323</v>
      </c>
      <c r="D4837" s="9">
        <v>43616</v>
      </c>
      <c r="E4837" s="44" t="s">
        <v>76</v>
      </c>
      <c r="F4837" t="s">
        <v>476</v>
      </c>
      <c r="G4837" s="44"/>
      <c r="H4837" s="31">
        <v>19143</v>
      </c>
    </row>
    <row r="4838" spans="1:11" x14ac:dyDescent="0.25">
      <c r="A4838" s="33">
        <v>43586</v>
      </c>
      <c r="B4838" s="37" t="s">
        <v>236</v>
      </c>
      <c r="C4838" t="s">
        <v>323</v>
      </c>
      <c r="D4838" s="9">
        <v>43616</v>
      </c>
      <c r="E4838" s="44" t="s">
        <v>76</v>
      </c>
      <c r="F4838" t="s">
        <v>436</v>
      </c>
      <c r="G4838" s="44"/>
      <c r="H4838" s="31">
        <v>98963</v>
      </c>
    </row>
    <row r="4839" spans="1:11" x14ac:dyDescent="0.25">
      <c r="A4839" s="33">
        <v>43586</v>
      </c>
      <c r="B4839" s="37" t="s">
        <v>236</v>
      </c>
      <c r="C4839" t="s">
        <v>323</v>
      </c>
      <c r="D4839" s="9">
        <v>43616</v>
      </c>
      <c r="E4839" s="44" t="s">
        <v>76</v>
      </c>
      <c r="F4839" t="s">
        <v>529</v>
      </c>
      <c r="G4839" s="44"/>
      <c r="H4839" s="31">
        <v>1628</v>
      </c>
    </row>
    <row r="4840" spans="1:11" x14ac:dyDescent="0.25">
      <c r="A4840" s="33">
        <v>43586</v>
      </c>
      <c r="B4840" s="37" t="s">
        <v>236</v>
      </c>
      <c r="C4840" t="s">
        <v>176</v>
      </c>
      <c r="D4840" s="9">
        <v>43616</v>
      </c>
      <c r="E4840" s="44" t="s">
        <v>76</v>
      </c>
      <c r="F4840" t="s">
        <v>1230</v>
      </c>
      <c r="G4840" s="44"/>
      <c r="H4840" s="31">
        <v>6990</v>
      </c>
    </row>
    <row r="4841" spans="1:11" x14ac:dyDescent="0.25">
      <c r="A4841" s="33">
        <v>43586</v>
      </c>
      <c r="B4841" s="37" t="s">
        <v>236</v>
      </c>
      <c r="C4841" t="s">
        <v>432</v>
      </c>
      <c r="D4841" s="9">
        <v>43616</v>
      </c>
      <c r="E4841" s="44" t="s">
        <v>76</v>
      </c>
      <c r="F4841" t="s">
        <v>900</v>
      </c>
      <c r="G4841" s="44"/>
      <c r="H4841" s="31">
        <v>100000</v>
      </c>
    </row>
    <row r="4842" spans="1:11" x14ac:dyDescent="0.25">
      <c r="A4842" s="217">
        <v>43586</v>
      </c>
      <c r="B4842" s="218" t="s">
        <v>236</v>
      </c>
      <c r="C4842" s="218" t="s">
        <v>175</v>
      </c>
      <c r="D4842" s="219">
        <v>43616</v>
      </c>
      <c r="E4842" s="220" t="s">
        <v>76</v>
      </c>
      <c r="F4842" s="218" t="s">
        <v>367</v>
      </c>
      <c r="G4842" s="220"/>
      <c r="H4842" s="227">
        <v>118650</v>
      </c>
      <c r="I4842" s="227"/>
      <c r="J4842" s="218"/>
      <c r="K4842" s="218"/>
    </row>
    <row r="4843" spans="1:11" x14ac:dyDescent="0.25">
      <c r="A4843" s="33">
        <v>43617</v>
      </c>
      <c r="B4843" s="37" t="s">
        <v>236</v>
      </c>
      <c r="C4843" t="s">
        <v>172</v>
      </c>
      <c r="D4843" s="9">
        <v>43619</v>
      </c>
      <c r="E4843" s="44" t="s">
        <v>76</v>
      </c>
      <c r="F4843" t="s">
        <v>1252</v>
      </c>
      <c r="G4843" s="44"/>
      <c r="H4843" s="31">
        <v>6000</v>
      </c>
    </row>
    <row r="4844" spans="1:11" x14ac:dyDescent="0.25">
      <c r="A4844" s="33">
        <v>43617</v>
      </c>
      <c r="B4844" s="37" t="s">
        <v>236</v>
      </c>
      <c r="C4844" t="s">
        <v>172</v>
      </c>
      <c r="D4844" s="9">
        <v>43619</v>
      </c>
      <c r="E4844" s="44" t="s">
        <v>76</v>
      </c>
      <c r="F4844" t="s">
        <v>1252</v>
      </c>
      <c r="G4844" s="44"/>
      <c r="H4844" s="31">
        <v>11275</v>
      </c>
    </row>
    <row r="4845" spans="1:11" x14ac:dyDescent="0.25">
      <c r="A4845" s="33">
        <v>43617</v>
      </c>
      <c r="B4845" s="37" t="s">
        <v>236</v>
      </c>
      <c r="C4845" t="s">
        <v>172</v>
      </c>
      <c r="D4845" s="9">
        <v>43622</v>
      </c>
      <c r="E4845" s="44" t="s">
        <v>389</v>
      </c>
      <c r="F4845" t="s">
        <v>517</v>
      </c>
      <c r="G4845" s="44"/>
      <c r="H4845" s="31">
        <v>10278</v>
      </c>
    </row>
    <row r="4846" spans="1:11" x14ac:dyDescent="0.25">
      <c r="A4846" s="33">
        <v>43617</v>
      </c>
      <c r="B4846" s="37" t="s">
        <v>236</v>
      </c>
      <c r="C4846" t="s">
        <v>388</v>
      </c>
      <c r="D4846" s="9">
        <v>43622</v>
      </c>
      <c r="E4846" s="44" t="s">
        <v>76</v>
      </c>
      <c r="F4846" t="s">
        <v>1253</v>
      </c>
      <c r="G4846" s="44"/>
      <c r="H4846" s="31">
        <v>70000</v>
      </c>
    </row>
    <row r="4847" spans="1:11" x14ac:dyDescent="0.25">
      <c r="A4847" s="33">
        <v>43617</v>
      </c>
      <c r="B4847" s="37" t="s">
        <v>236</v>
      </c>
      <c r="C4847" t="s">
        <v>388</v>
      </c>
      <c r="D4847" s="9">
        <v>43629</v>
      </c>
      <c r="E4847" s="44" t="s">
        <v>76</v>
      </c>
      <c r="F4847" t="s">
        <v>1253</v>
      </c>
      <c r="G4847" s="44"/>
      <c r="H4847" s="31">
        <v>70000</v>
      </c>
    </row>
    <row r="4848" spans="1:11" x14ac:dyDescent="0.25">
      <c r="A4848" s="33">
        <v>43617</v>
      </c>
      <c r="B4848" s="37" t="s">
        <v>236</v>
      </c>
      <c r="C4848" t="s">
        <v>432</v>
      </c>
      <c r="D4848" s="9">
        <v>43629</v>
      </c>
      <c r="E4848" s="44" t="s">
        <v>76</v>
      </c>
      <c r="F4848" t="s">
        <v>1254</v>
      </c>
      <c r="G4848" s="44"/>
      <c r="H4848" s="31">
        <v>50000</v>
      </c>
    </row>
    <row r="4849" spans="1:11" x14ac:dyDescent="0.25">
      <c r="A4849" s="33">
        <v>43617</v>
      </c>
      <c r="B4849" s="37" t="s">
        <v>236</v>
      </c>
      <c r="C4849" t="s">
        <v>175</v>
      </c>
      <c r="D4849" s="9">
        <v>43633</v>
      </c>
      <c r="E4849" s="44" t="s">
        <v>76</v>
      </c>
      <c r="F4849" t="s">
        <v>682</v>
      </c>
      <c r="G4849" s="44"/>
      <c r="H4849" s="31">
        <v>120000</v>
      </c>
    </row>
    <row r="4850" spans="1:11" x14ac:dyDescent="0.25">
      <c r="A4850" s="33">
        <v>43617</v>
      </c>
      <c r="B4850" s="37" t="s">
        <v>236</v>
      </c>
      <c r="C4850" t="s">
        <v>388</v>
      </c>
      <c r="D4850" s="9">
        <v>43637</v>
      </c>
      <c r="E4850" s="44" t="s">
        <v>76</v>
      </c>
      <c r="F4850" t="s">
        <v>847</v>
      </c>
      <c r="G4850" s="44"/>
      <c r="H4850" s="31">
        <v>35000</v>
      </c>
    </row>
    <row r="4851" spans="1:11" x14ac:dyDescent="0.25">
      <c r="A4851" s="217">
        <v>43617</v>
      </c>
      <c r="B4851" s="218" t="s">
        <v>236</v>
      </c>
      <c r="C4851" s="218" t="s">
        <v>388</v>
      </c>
      <c r="D4851" s="219">
        <v>43644</v>
      </c>
      <c r="E4851" s="220" t="s">
        <v>76</v>
      </c>
      <c r="F4851" s="218" t="s">
        <v>847</v>
      </c>
      <c r="G4851" s="220"/>
      <c r="H4851" s="227">
        <v>35000</v>
      </c>
      <c r="I4851" s="227"/>
      <c r="J4851" s="218"/>
      <c r="K4851" s="218"/>
    </row>
    <row r="4852" spans="1:11" x14ac:dyDescent="0.25">
      <c r="A4852" s="33">
        <v>43647</v>
      </c>
      <c r="B4852" s="37" t="s">
        <v>236</v>
      </c>
      <c r="C4852" t="s">
        <v>175</v>
      </c>
      <c r="D4852" s="9">
        <v>43647</v>
      </c>
      <c r="E4852" s="44" t="s">
        <v>76</v>
      </c>
      <c r="F4852" t="s">
        <v>1265</v>
      </c>
      <c r="G4852" s="44"/>
      <c r="H4852" s="31">
        <v>285650</v>
      </c>
    </row>
    <row r="4853" spans="1:11" x14ac:dyDescent="0.25">
      <c r="A4853" s="33">
        <v>43647</v>
      </c>
      <c r="B4853" s="37" t="s">
        <v>236</v>
      </c>
      <c r="C4853" t="s">
        <v>172</v>
      </c>
      <c r="D4853" s="9">
        <v>43647</v>
      </c>
      <c r="E4853" s="44" t="s">
        <v>76</v>
      </c>
      <c r="F4853" t="s">
        <v>1266</v>
      </c>
      <c r="G4853" s="44"/>
      <c r="H4853" s="31">
        <v>3800</v>
      </c>
    </row>
    <row r="4854" spans="1:11" x14ac:dyDescent="0.25">
      <c r="A4854" s="33">
        <v>43647</v>
      </c>
      <c r="B4854" s="37" t="s">
        <v>236</v>
      </c>
      <c r="C4854" t="s">
        <v>173</v>
      </c>
      <c r="D4854" s="9">
        <v>43647</v>
      </c>
      <c r="E4854" s="44" t="s">
        <v>76</v>
      </c>
      <c r="F4854" t="s">
        <v>1267</v>
      </c>
      <c r="G4854" s="44"/>
      <c r="H4854" s="31">
        <v>250000</v>
      </c>
    </row>
    <row r="4855" spans="1:11" x14ac:dyDescent="0.25">
      <c r="A4855" s="33">
        <v>43647</v>
      </c>
      <c r="B4855" s="37" t="s">
        <v>236</v>
      </c>
      <c r="C4855" t="s">
        <v>323</v>
      </c>
      <c r="D4855" s="9">
        <v>43647</v>
      </c>
      <c r="E4855" s="44" t="s">
        <v>76</v>
      </c>
      <c r="F4855" t="s">
        <v>476</v>
      </c>
      <c r="G4855" s="44"/>
      <c r="H4855" s="31">
        <v>20777</v>
      </c>
    </row>
    <row r="4856" spans="1:11" x14ac:dyDescent="0.25">
      <c r="A4856" s="33">
        <v>43647</v>
      </c>
      <c r="B4856" s="37" t="s">
        <v>236</v>
      </c>
      <c r="C4856" t="s">
        <v>323</v>
      </c>
      <c r="D4856" s="9">
        <v>43647</v>
      </c>
      <c r="E4856" s="44" t="s">
        <v>76</v>
      </c>
      <c r="F4856" t="s">
        <v>436</v>
      </c>
      <c r="G4856" s="44"/>
      <c r="H4856" s="31">
        <v>121139</v>
      </c>
    </row>
    <row r="4857" spans="1:11" x14ac:dyDescent="0.25">
      <c r="A4857" s="33">
        <v>43647</v>
      </c>
      <c r="B4857" s="37" t="s">
        <v>236</v>
      </c>
      <c r="C4857" t="s">
        <v>323</v>
      </c>
      <c r="D4857" s="9">
        <v>43647</v>
      </c>
      <c r="E4857" s="44" t="s">
        <v>76</v>
      </c>
      <c r="F4857" t="s">
        <v>529</v>
      </c>
      <c r="G4857" s="44"/>
      <c r="H4857" s="31">
        <v>1793</v>
      </c>
    </row>
    <row r="4858" spans="1:11" x14ac:dyDescent="0.25">
      <c r="A4858" s="33">
        <v>43647</v>
      </c>
      <c r="B4858" s="37" t="s">
        <v>236</v>
      </c>
      <c r="C4858" t="s">
        <v>176</v>
      </c>
      <c r="D4858" s="9">
        <v>43647</v>
      </c>
      <c r="E4858" s="44" t="s">
        <v>76</v>
      </c>
      <c r="F4858" t="s">
        <v>1149</v>
      </c>
      <c r="G4858" s="44"/>
      <c r="H4858" s="31">
        <v>6990</v>
      </c>
    </row>
    <row r="4859" spans="1:11" x14ac:dyDescent="0.25">
      <c r="A4859" s="33">
        <v>43647</v>
      </c>
      <c r="B4859" s="37" t="s">
        <v>236</v>
      </c>
      <c r="C4859" t="s">
        <v>432</v>
      </c>
      <c r="D4859" s="9">
        <v>43647</v>
      </c>
      <c r="E4859" s="44" t="s">
        <v>76</v>
      </c>
      <c r="F4859" t="s">
        <v>1268</v>
      </c>
      <c r="G4859" s="44"/>
      <c r="H4859" s="31">
        <v>100000</v>
      </c>
    </row>
    <row r="4860" spans="1:11" x14ac:dyDescent="0.25">
      <c r="A4860" s="33">
        <v>43647</v>
      </c>
      <c r="B4860" s="37" t="s">
        <v>236</v>
      </c>
      <c r="C4860" t="s">
        <v>175</v>
      </c>
      <c r="D4860" s="9">
        <v>43647</v>
      </c>
      <c r="E4860" s="44" t="s">
        <v>76</v>
      </c>
      <c r="F4860" t="s">
        <v>1151</v>
      </c>
      <c r="G4860" s="44"/>
      <c r="H4860" s="31">
        <v>118650</v>
      </c>
    </row>
    <row r="4861" spans="1:11" x14ac:dyDescent="0.25">
      <c r="A4861" s="33">
        <v>43647</v>
      </c>
      <c r="B4861" s="37" t="s">
        <v>236</v>
      </c>
      <c r="C4861" t="s">
        <v>388</v>
      </c>
      <c r="D4861" s="9">
        <v>43651</v>
      </c>
      <c r="E4861" s="44" t="s">
        <v>76</v>
      </c>
      <c r="F4861" t="s">
        <v>1269</v>
      </c>
      <c r="G4861" s="44"/>
      <c r="H4861" s="31">
        <v>35000</v>
      </c>
    </row>
    <row r="4862" spans="1:11" x14ac:dyDescent="0.25">
      <c r="A4862" s="33">
        <v>43647</v>
      </c>
      <c r="B4862" s="37" t="s">
        <v>236</v>
      </c>
      <c r="C4862" t="s">
        <v>179</v>
      </c>
      <c r="D4862" s="9">
        <v>43654</v>
      </c>
      <c r="E4862" s="44" t="s">
        <v>264</v>
      </c>
      <c r="F4862" t="s">
        <v>665</v>
      </c>
      <c r="G4862" s="44"/>
      <c r="H4862" s="31">
        <v>10337</v>
      </c>
    </row>
    <row r="4863" spans="1:11" x14ac:dyDescent="0.25">
      <c r="A4863" s="33">
        <v>43647</v>
      </c>
      <c r="B4863" s="37" t="s">
        <v>236</v>
      </c>
      <c r="C4863" t="s">
        <v>388</v>
      </c>
      <c r="D4863" s="9">
        <v>43657</v>
      </c>
      <c r="E4863" s="44" t="s">
        <v>76</v>
      </c>
      <c r="F4863" t="s">
        <v>364</v>
      </c>
      <c r="G4863" s="44"/>
      <c r="H4863" s="31">
        <v>70000</v>
      </c>
    </row>
    <row r="4864" spans="1:11" x14ac:dyDescent="0.25">
      <c r="A4864" s="33">
        <v>43647</v>
      </c>
      <c r="B4864" s="37" t="s">
        <v>236</v>
      </c>
      <c r="C4864" t="s">
        <v>175</v>
      </c>
      <c r="D4864" s="9">
        <v>43661</v>
      </c>
      <c r="E4864" s="44" t="s">
        <v>76</v>
      </c>
      <c r="F4864" t="s">
        <v>1155</v>
      </c>
      <c r="G4864" s="44"/>
      <c r="H4864" s="31">
        <v>120000</v>
      </c>
    </row>
    <row r="4865" spans="1:11" x14ac:dyDescent="0.25">
      <c r="A4865" s="33">
        <v>43647</v>
      </c>
      <c r="B4865" s="37" t="s">
        <v>236</v>
      </c>
      <c r="C4865" t="s">
        <v>388</v>
      </c>
      <c r="D4865" s="9">
        <v>43664</v>
      </c>
      <c r="E4865" s="44" t="s">
        <v>76</v>
      </c>
      <c r="F4865" t="s">
        <v>364</v>
      </c>
      <c r="G4865" s="44"/>
      <c r="H4865" s="31">
        <v>70000</v>
      </c>
    </row>
    <row r="4866" spans="1:11" x14ac:dyDescent="0.25">
      <c r="A4866" s="33">
        <v>43647</v>
      </c>
      <c r="B4866" s="37" t="s">
        <v>236</v>
      </c>
      <c r="C4866" t="s">
        <v>388</v>
      </c>
      <c r="D4866" s="9">
        <v>43672</v>
      </c>
      <c r="E4866" s="44" t="s">
        <v>76</v>
      </c>
      <c r="F4866" t="s">
        <v>364</v>
      </c>
      <c r="G4866" s="44"/>
      <c r="H4866" s="31">
        <v>70000</v>
      </c>
    </row>
    <row r="4867" spans="1:11" x14ac:dyDescent="0.25">
      <c r="A4867" s="33">
        <v>43647</v>
      </c>
      <c r="B4867" s="37" t="s">
        <v>236</v>
      </c>
      <c r="C4867" t="s">
        <v>388</v>
      </c>
      <c r="D4867" s="9">
        <v>43677</v>
      </c>
      <c r="E4867" s="44" t="s">
        <v>76</v>
      </c>
      <c r="F4867" t="s">
        <v>364</v>
      </c>
      <c r="G4867" s="44"/>
      <c r="H4867" s="31">
        <v>70000</v>
      </c>
    </row>
    <row r="4868" spans="1:11" x14ac:dyDescent="0.25">
      <c r="A4868" s="217">
        <v>43647</v>
      </c>
      <c r="B4868" s="218" t="s">
        <v>236</v>
      </c>
      <c r="C4868" s="218" t="s">
        <v>173</v>
      </c>
      <c r="D4868" s="219">
        <v>43677</v>
      </c>
      <c r="E4868" s="220" t="s">
        <v>76</v>
      </c>
      <c r="F4868" s="218" t="s">
        <v>1270</v>
      </c>
      <c r="G4868" s="220"/>
      <c r="H4868" s="227">
        <v>330000</v>
      </c>
      <c r="I4868" s="227"/>
      <c r="J4868" s="218"/>
      <c r="K4868" s="218"/>
    </row>
    <row r="4869" spans="1:11" x14ac:dyDescent="0.25">
      <c r="A4869" s="33">
        <v>43678</v>
      </c>
      <c r="B4869" s="37" t="s">
        <v>236</v>
      </c>
      <c r="C4869" t="s">
        <v>175</v>
      </c>
      <c r="D4869" s="9">
        <v>43679</v>
      </c>
      <c r="E4869" s="44" t="s">
        <v>76</v>
      </c>
      <c r="F4869" t="s">
        <v>1277</v>
      </c>
      <c r="G4869" s="44"/>
      <c r="H4869" s="31">
        <v>285650</v>
      </c>
    </row>
    <row r="4870" spans="1:11" x14ac:dyDescent="0.25">
      <c r="A4870" s="33">
        <v>43678</v>
      </c>
      <c r="B4870" s="37" t="s">
        <v>236</v>
      </c>
      <c r="C4870" t="s">
        <v>179</v>
      </c>
      <c r="D4870" s="9">
        <v>43679</v>
      </c>
      <c r="E4870" s="44" t="s">
        <v>76</v>
      </c>
      <c r="F4870" t="s">
        <v>1278</v>
      </c>
      <c r="G4870" s="44"/>
      <c r="H4870" s="31">
        <v>36405</v>
      </c>
    </row>
    <row r="4871" spans="1:11" x14ac:dyDescent="0.25">
      <c r="A4871" s="33">
        <v>43678</v>
      </c>
      <c r="B4871" s="37" t="s">
        <v>236</v>
      </c>
      <c r="C4871" t="s">
        <v>175</v>
      </c>
      <c r="D4871" s="9">
        <v>43682</v>
      </c>
      <c r="E4871" s="44" t="s">
        <v>76</v>
      </c>
      <c r="F4871" t="s">
        <v>1151</v>
      </c>
      <c r="G4871" s="44"/>
      <c r="H4871" s="31">
        <v>118650</v>
      </c>
    </row>
    <row r="4872" spans="1:11" x14ac:dyDescent="0.25">
      <c r="A4872" s="33">
        <v>43678</v>
      </c>
      <c r="B4872" s="37" t="s">
        <v>236</v>
      </c>
      <c r="C4872" t="s">
        <v>323</v>
      </c>
      <c r="D4872" s="9">
        <v>43682</v>
      </c>
      <c r="E4872" s="44" t="s">
        <v>76</v>
      </c>
      <c r="F4872" t="s">
        <v>476</v>
      </c>
      <c r="G4872" s="44"/>
      <c r="H4872" s="31">
        <v>17953</v>
      </c>
    </row>
    <row r="4873" spans="1:11" x14ac:dyDescent="0.25">
      <c r="A4873" s="33">
        <v>43678</v>
      </c>
      <c r="B4873" s="37" t="s">
        <v>236</v>
      </c>
      <c r="C4873" t="s">
        <v>323</v>
      </c>
      <c r="D4873" s="9">
        <v>43682</v>
      </c>
      <c r="E4873" s="44" t="s">
        <v>76</v>
      </c>
      <c r="F4873" t="s">
        <v>436</v>
      </c>
      <c r="G4873" s="44"/>
      <c r="H4873" s="31">
        <v>82475</v>
      </c>
    </row>
    <row r="4874" spans="1:11" x14ac:dyDescent="0.25">
      <c r="A4874" s="33">
        <v>43678</v>
      </c>
      <c r="B4874" s="37" t="s">
        <v>236</v>
      </c>
      <c r="C4874" t="s">
        <v>323</v>
      </c>
      <c r="D4874" s="9">
        <v>43682</v>
      </c>
      <c r="E4874" s="44" t="s">
        <v>76</v>
      </c>
      <c r="F4874" t="s">
        <v>529</v>
      </c>
      <c r="G4874" s="44"/>
      <c r="H4874" s="31">
        <v>1968</v>
      </c>
    </row>
    <row r="4875" spans="1:11" x14ac:dyDescent="0.25">
      <c r="A4875" s="33">
        <v>43678</v>
      </c>
      <c r="B4875" s="37" t="s">
        <v>236</v>
      </c>
      <c r="C4875" t="s">
        <v>432</v>
      </c>
      <c r="D4875" s="9">
        <v>43682</v>
      </c>
      <c r="E4875" s="44" t="s">
        <v>76</v>
      </c>
      <c r="F4875" t="s">
        <v>1279</v>
      </c>
      <c r="G4875" s="44"/>
      <c r="H4875" s="31">
        <v>100000</v>
      </c>
    </row>
    <row r="4876" spans="1:11" x14ac:dyDescent="0.25">
      <c r="A4876" s="33">
        <v>43678</v>
      </c>
      <c r="B4876" s="37" t="s">
        <v>236</v>
      </c>
      <c r="C4876" t="s">
        <v>176</v>
      </c>
      <c r="D4876" s="9">
        <v>43682</v>
      </c>
      <c r="E4876" s="44" t="s">
        <v>76</v>
      </c>
      <c r="F4876" t="s">
        <v>1280</v>
      </c>
      <c r="G4876" s="44"/>
      <c r="H4876" s="31">
        <v>6990</v>
      </c>
    </row>
    <row r="4877" spans="1:11" x14ac:dyDescent="0.25">
      <c r="A4877" s="33">
        <v>43678</v>
      </c>
      <c r="B4877" s="37" t="s">
        <v>236</v>
      </c>
      <c r="C4877" t="s">
        <v>179</v>
      </c>
      <c r="D4877" s="9">
        <v>43683</v>
      </c>
      <c r="E4877" s="44" t="s">
        <v>264</v>
      </c>
      <c r="F4877" t="s">
        <v>665</v>
      </c>
      <c r="G4877" s="44"/>
      <c r="H4877" s="31">
        <v>10343</v>
      </c>
    </row>
    <row r="4878" spans="1:11" x14ac:dyDescent="0.25">
      <c r="A4878" s="33">
        <v>43678</v>
      </c>
      <c r="B4878" s="37" t="s">
        <v>236</v>
      </c>
      <c r="C4878" t="s">
        <v>175</v>
      </c>
      <c r="D4878" s="9">
        <v>43689</v>
      </c>
      <c r="E4878" s="44" t="s">
        <v>76</v>
      </c>
      <c r="F4878" t="s">
        <v>1281</v>
      </c>
      <c r="G4878" s="44"/>
      <c r="H4878" s="31">
        <v>202825</v>
      </c>
    </row>
    <row r="4879" spans="1:11" x14ac:dyDescent="0.25">
      <c r="A4879" s="33">
        <v>43678</v>
      </c>
      <c r="B4879" s="37" t="s">
        <v>236</v>
      </c>
      <c r="C4879" t="s">
        <v>388</v>
      </c>
      <c r="D4879" s="9">
        <v>43690</v>
      </c>
      <c r="E4879" s="44" t="s">
        <v>76</v>
      </c>
      <c r="F4879" t="s">
        <v>364</v>
      </c>
      <c r="G4879" s="44"/>
      <c r="H4879" s="31">
        <v>70000</v>
      </c>
    </row>
    <row r="4880" spans="1:11" x14ac:dyDescent="0.25">
      <c r="A4880" s="33">
        <v>43678</v>
      </c>
      <c r="B4880" s="37" t="s">
        <v>236</v>
      </c>
      <c r="C4880" t="s">
        <v>175</v>
      </c>
      <c r="D4880" s="9">
        <v>43691</v>
      </c>
      <c r="E4880" s="44" t="s">
        <v>76</v>
      </c>
      <c r="F4880" t="s">
        <v>1282</v>
      </c>
      <c r="G4880" s="44"/>
      <c r="H4880" s="31">
        <v>120000</v>
      </c>
    </row>
    <row r="4881" spans="1:8" x14ac:dyDescent="0.25">
      <c r="A4881" s="33">
        <v>43678</v>
      </c>
      <c r="B4881" s="37" t="s">
        <v>236</v>
      </c>
      <c r="C4881" t="s">
        <v>1336</v>
      </c>
      <c r="D4881" s="9">
        <v>43696</v>
      </c>
      <c r="E4881" s="44" t="s">
        <v>319</v>
      </c>
      <c r="F4881" t="s">
        <v>1283</v>
      </c>
      <c r="G4881" s="44"/>
      <c r="H4881" s="31">
        <v>352911</v>
      </c>
    </row>
    <row r="4882" spans="1:8" x14ac:dyDescent="0.25">
      <c r="A4882" s="33">
        <v>43678</v>
      </c>
      <c r="B4882" s="37" t="s">
        <v>236</v>
      </c>
      <c r="C4882" t="s">
        <v>1336</v>
      </c>
      <c r="D4882" s="9">
        <v>43696</v>
      </c>
      <c r="E4882" s="44" t="s">
        <v>319</v>
      </c>
      <c r="F4882" t="s">
        <v>1284</v>
      </c>
      <c r="G4882" s="44"/>
      <c r="H4882" s="31">
        <v>202695</v>
      </c>
    </row>
    <row r="4883" spans="1:8" x14ac:dyDescent="0.25">
      <c r="A4883" s="33">
        <v>43678</v>
      </c>
      <c r="B4883" s="37" t="s">
        <v>236</v>
      </c>
      <c r="C4883" t="s">
        <v>1336</v>
      </c>
      <c r="D4883" s="9">
        <v>43696</v>
      </c>
      <c r="E4883" s="44" t="s">
        <v>319</v>
      </c>
      <c r="F4883" t="s">
        <v>1285</v>
      </c>
      <c r="G4883" s="44"/>
      <c r="H4883" s="31">
        <v>457221</v>
      </c>
    </row>
    <row r="4884" spans="1:8" x14ac:dyDescent="0.25">
      <c r="A4884" s="33">
        <v>43678</v>
      </c>
      <c r="B4884" s="37" t="s">
        <v>236</v>
      </c>
      <c r="C4884" t="s">
        <v>1336</v>
      </c>
      <c r="D4884" s="9">
        <v>43696</v>
      </c>
      <c r="E4884" s="44" t="s">
        <v>319</v>
      </c>
      <c r="F4884" t="s">
        <v>1286</v>
      </c>
      <c r="G4884" s="44"/>
      <c r="H4884" s="31">
        <v>66051</v>
      </c>
    </row>
    <row r="4885" spans="1:8" x14ac:dyDescent="0.25">
      <c r="A4885" s="33">
        <v>43678</v>
      </c>
      <c r="B4885" s="37" t="s">
        <v>236</v>
      </c>
      <c r="C4885" t="s">
        <v>1336</v>
      </c>
      <c r="D4885" s="9">
        <v>43696</v>
      </c>
      <c r="E4885" s="44" t="s">
        <v>319</v>
      </c>
      <c r="F4885" t="s">
        <v>1287</v>
      </c>
      <c r="G4885" s="44"/>
      <c r="H4885" s="31">
        <v>188714</v>
      </c>
    </row>
    <row r="4886" spans="1:8" x14ac:dyDescent="0.25">
      <c r="A4886" s="33">
        <v>43678</v>
      </c>
      <c r="B4886" s="37" t="s">
        <v>236</v>
      </c>
      <c r="C4886" t="s">
        <v>1336</v>
      </c>
      <c r="D4886" s="9">
        <v>43696</v>
      </c>
      <c r="E4886" s="44" t="s">
        <v>319</v>
      </c>
      <c r="F4886" t="s">
        <v>1288</v>
      </c>
      <c r="G4886" s="44"/>
      <c r="H4886" s="31">
        <v>188714</v>
      </c>
    </row>
    <row r="4887" spans="1:8" x14ac:dyDescent="0.25">
      <c r="A4887" s="33">
        <v>43678</v>
      </c>
      <c r="B4887" s="37" t="s">
        <v>236</v>
      </c>
      <c r="C4887" t="s">
        <v>1336</v>
      </c>
      <c r="D4887" s="9">
        <v>43696</v>
      </c>
      <c r="E4887" s="44" t="s">
        <v>319</v>
      </c>
      <c r="F4887" t="s">
        <v>1289</v>
      </c>
      <c r="G4887" s="44"/>
      <c r="H4887" s="31">
        <v>188714</v>
      </c>
    </row>
    <row r="4888" spans="1:8" x14ac:dyDescent="0.25">
      <c r="A4888" s="33">
        <v>43678</v>
      </c>
      <c r="B4888" s="37" t="s">
        <v>236</v>
      </c>
      <c r="C4888" t="s">
        <v>1336</v>
      </c>
      <c r="D4888" s="9">
        <v>43696</v>
      </c>
      <c r="E4888" s="44" t="s">
        <v>319</v>
      </c>
      <c r="F4888" t="s">
        <v>1290</v>
      </c>
      <c r="G4888" s="44"/>
      <c r="H4888" s="31">
        <v>284681</v>
      </c>
    </row>
    <row r="4889" spans="1:8" x14ac:dyDescent="0.25">
      <c r="A4889" s="33">
        <v>43678</v>
      </c>
      <c r="B4889" s="37" t="s">
        <v>236</v>
      </c>
      <c r="C4889" t="s">
        <v>179</v>
      </c>
      <c r="D4889" s="9">
        <v>43698</v>
      </c>
      <c r="E4889" s="44" t="s">
        <v>76</v>
      </c>
      <c r="F4889" t="s">
        <v>1278</v>
      </c>
      <c r="G4889" s="44"/>
      <c r="H4889" s="31">
        <v>35343</v>
      </c>
    </row>
    <row r="4890" spans="1:8" x14ac:dyDescent="0.25">
      <c r="A4890" s="33">
        <v>43678</v>
      </c>
      <c r="B4890" s="37" t="s">
        <v>236</v>
      </c>
      <c r="C4890" t="s">
        <v>388</v>
      </c>
      <c r="D4890" s="9">
        <v>43700</v>
      </c>
      <c r="E4890" s="44" t="s">
        <v>76</v>
      </c>
      <c r="F4890" t="s">
        <v>364</v>
      </c>
      <c r="G4890" s="44"/>
      <c r="H4890" s="31">
        <v>70000</v>
      </c>
    </row>
    <row r="4891" spans="1:8" x14ac:dyDescent="0.25">
      <c r="A4891" s="33">
        <v>43678</v>
      </c>
      <c r="B4891" s="37" t="s">
        <v>236</v>
      </c>
      <c r="C4891" t="s">
        <v>998</v>
      </c>
      <c r="D4891" s="9">
        <v>43704</v>
      </c>
      <c r="E4891" s="44" t="s">
        <v>76</v>
      </c>
      <c r="F4891" t="s">
        <v>1291</v>
      </c>
      <c r="G4891" s="44"/>
      <c r="H4891" s="31">
        <v>400000</v>
      </c>
    </row>
    <row r="4892" spans="1:8" x14ac:dyDescent="0.25">
      <c r="A4892" s="33">
        <v>43678</v>
      </c>
      <c r="B4892" s="37" t="s">
        <v>236</v>
      </c>
      <c r="C4892" t="s">
        <v>388</v>
      </c>
      <c r="D4892" s="9">
        <v>43706</v>
      </c>
      <c r="E4892" s="44" t="s">
        <v>76</v>
      </c>
      <c r="F4892" t="s">
        <v>364</v>
      </c>
      <c r="G4892" s="44"/>
      <c r="H4892" s="31">
        <v>70000</v>
      </c>
    </row>
    <row r="4893" spans="1:8" x14ac:dyDescent="0.25">
      <c r="A4893" s="33">
        <v>43678</v>
      </c>
      <c r="B4893" s="37" t="s">
        <v>236</v>
      </c>
      <c r="C4893" t="s">
        <v>172</v>
      </c>
      <c r="D4893" s="9">
        <v>43706</v>
      </c>
      <c r="E4893" s="44" t="s">
        <v>76</v>
      </c>
      <c r="F4893" t="s">
        <v>1292</v>
      </c>
      <c r="G4893" s="44"/>
      <c r="H4893" s="31">
        <v>40000</v>
      </c>
    </row>
    <row r="4894" spans="1:8" x14ac:dyDescent="0.25">
      <c r="A4894" s="33">
        <v>43678</v>
      </c>
      <c r="B4894" s="37" t="s">
        <v>236</v>
      </c>
      <c r="C4894" t="s">
        <v>1336</v>
      </c>
      <c r="D4894" s="9">
        <v>43706</v>
      </c>
      <c r="E4894" s="44" t="s">
        <v>76</v>
      </c>
      <c r="F4894" t="s">
        <v>1293</v>
      </c>
      <c r="G4894" s="44"/>
      <c r="H4894" s="31">
        <v>562622</v>
      </c>
    </row>
    <row r="4895" spans="1:8" x14ac:dyDescent="0.25">
      <c r="A4895" s="33">
        <v>43678</v>
      </c>
      <c r="B4895" s="37" t="s">
        <v>236</v>
      </c>
      <c r="C4895" t="s">
        <v>1336</v>
      </c>
      <c r="D4895" s="9">
        <v>43706</v>
      </c>
      <c r="E4895" s="44" t="s">
        <v>76</v>
      </c>
      <c r="F4895" t="s">
        <v>1293</v>
      </c>
      <c r="G4895" s="44"/>
      <c r="H4895" s="31">
        <v>1151484</v>
      </c>
    </row>
    <row r="4896" spans="1:8" x14ac:dyDescent="0.25">
      <c r="A4896" s="33">
        <v>43678</v>
      </c>
      <c r="B4896" s="37" t="s">
        <v>236</v>
      </c>
      <c r="C4896" t="s">
        <v>175</v>
      </c>
      <c r="D4896" s="9">
        <v>43707</v>
      </c>
      <c r="E4896" s="44" t="s">
        <v>76</v>
      </c>
      <c r="F4896" t="s">
        <v>1294</v>
      </c>
      <c r="G4896" s="44"/>
      <c r="H4896" s="31">
        <v>285650</v>
      </c>
    </row>
    <row r="4897" spans="1:11" x14ac:dyDescent="0.25">
      <c r="A4897" s="217">
        <v>43678</v>
      </c>
      <c r="B4897" s="218" t="s">
        <v>236</v>
      </c>
      <c r="C4897" s="218" t="s">
        <v>172</v>
      </c>
      <c r="D4897" s="219">
        <v>43707</v>
      </c>
      <c r="E4897" s="220" t="s">
        <v>76</v>
      </c>
      <c r="F4897" s="218" t="s">
        <v>1295</v>
      </c>
      <c r="G4897" s="220"/>
      <c r="H4897" s="227">
        <v>77220</v>
      </c>
      <c r="I4897" s="227"/>
      <c r="J4897" s="218"/>
      <c r="K4897" s="218"/>
    </row>
    <row r="4898" spans="1:11" x14ac:dyDescent="0.25">
      <c r="A4898" s="33">
        <v>43709</v>
      </c>
      <c r="B4898" s="37" t="s">
        <v>236</v>
      </c>
      <c r="C4898" t="s">
        <v>173</v>
      </c>
      <c r="D4898" s="9">
        <v>43712</v>
      </c>
      <c r="E4898" s="44" t="s">
        <v>76</v>
      </c>
      <c r="F4898" t="s">
        <v>1307</v>
      </c>
      <c r="G4898" s="44"/>
      <c r="H4898" s="31">
        <v>250000</v>
      </c>
    </row>
    <row r="4899" spans="1:11" x14ac:dyDescent="0.25">
      <c r="A4899" s="33">
        <v>43709</v>
      </c>
      <c r="B4899" s="37" t="s">
        <v>236</v>
      </c>
      <c r="C4899" t="s">
        <v>432</v>
      </c>
      <c r="D4899" s="9">
        <v>43712</v>
      </c>
      <c r="E4899" s="44" t="s">
        <v>76</v>
      </c>
      <c r="F4899" t="s">
        <v>1308</v>
      </c>
      <c r="G4899" s="44"/>
      <c r="H4899" s="31">
        <v>100000</v>
      </c>
    </row>
    <row r="4900" spans="1:11" x14ac:dyDescent="0.25">
      <c r="A4900" s="33">
        <v>43709</v>
      </c>
      <c r="B4900" s="37" t="s">
        <v>236</v>
      </c>
      <c r="C4900" t="s">
        <v>323</v>
      </c>
      <c r="D4900" s="9">
        <v>43712</v>
      </c>
      <c r="E4900" s="44" t="s">
        <v>76</v>
      </c>
      <c r="F4900" t="s">
        <v>476</v>
      </c>
      <c r="G4900" s="44"/>
      <c r="H4900" s="31">
        <v>17839</v>
      </c>
    </row>
    <row r="4901" spans="1:11" x14ac:dyDescent="0.25">
      <c r="A4901" s="33">
        <v>43709</v>
      </c>
      <c r="B4901" s="37" t="s">
        <v>236</v>
      </c>
      <c r="C4901" t="s">
        <v>323</v>
      </c>
      <c r="D4901" s="9">
        <v>43712</v>
      </c>
      <c r="E4901" s="44" t="s">
        <v>76</v>
      </c>
      <c r="F4901" t="s">
        <v>436</v>
      </c>
      <c r="G4901" s="44"/>
      <c r="H4901" s="31">
        <v>80125</v>
      </c>
    </row>
    <row r="4902" spans="1:11" x14ac:dyDescent="0.25">
      <c r="A4902" s="33">
        <v>43709</v>
      </c>
      <c r="B4902" s="37" t="s">
        <v>236</v>
      </c>
      <c r="C4902" t="s">
        <v>323</v>
      </c>
      <c r="D4902" s="9">
        <v>43712</v>
      </c>
      <c r="E4902" s="44" t="s">
        <v>76</v>
      </c>
      <c r="F4902" t="s">
        <v>529</v>
      </c>
      <c r="G4902" s="44"/>
      <c r="H4902" s="31">
        <v>1643</v>
      </c>
    </row>
    <row r="4903" spans="1:11" x14ac:dyDescent="0.25">
      <c r="A4903" s="33">
        <v>43709</v>
      </c>
      <c r="B4903" s="37" t="s">
        <v>236</v>
      </c>
      <c r="C4903" t="s">
        <v>176</v>
      </c>
      <c r="D4903" s="9">
        <v>43712</v>
      </c>
      <c r="E4903" s="44" t="s">
        <v>76</v>
      </c>
      <c r="F4903" t="s">
        <v>1149</v>
      </c>
      <c r="G4903" s="44"/>
      <c r="H4903" s="31">
        <v>6990</v>
      </c>
    </row>
    <row r="4904" spans="1:11" x14ac:dyDescent="0.25">
      <c r="A4904" s="33">
        <v>43709</v>
      </c>
      <c r="B4904" s="37" t="s">
        <v>236</v>
      </c>
      <c r="C4904" t="s">
        <v>175</v>
      </c>
      <c r="D4904" s="9">
        <v>43712</v>
      </c>
      <c r="E4904" s="44" t="s">
        <v>76</v>
      </c>
      <c r="F4904" t="s">
        <v>1151</v>
      </c>
      <c r="G4904" s="44"/>
      <c r="H4904" s="31">
        <v>148314</v>
      </c>
    </row>
    <row r="4905" spans="1:11" x14ac:dyDescent="0.25">
      <c r="A4905" s="33">
        <v>43709</v>
      </c>
      <c r="B4905" s="37" t="s">
        <v>236</v>
      </c>
      <c r="C4905" t="s">
        <v>388</v>
      </c>
      <c r="D4905" s="9">
        <v>43712</v>
      </c>
      <c r="E4905" s="44" t="s">
        <v>76</v>
      </c>
      <c r="F4905" t="s">
        <v>364</v>
      </c>
      <c r="G4905" s="44"/>
      <c r="H4905" s="31">
        <v>70000</v>
      </c>
    </row>
    <row r="4906" spans="1:11" x14ac:dyDescent="0.25">
      <c r="A4906" s="33">
        <v>43709</v>
      </c>
      <c r="B4906" s="37" t="s">
        <v>236</v>
      </c>
      <c r="C4906" t="s">
        <v>179</v>
      </c>
      <c r="D4906" s="9">
        <v>43714</v>
      </c>
      <c r="E4906" s="44" t="s">
        <v>264</v>
      </c>
      <c r="F4906" t="s">
        <v>665</v>
      </c>
      <c r="G4906" s="44"/>
      <c r="H4906" s="31">
        <v>10361</v>
      </c>
    </row>
    <row r="4907" spans="1:11" x14ac:dyDescent="0.25">
      <c r="A4907" s="33">
        <v>43709</v>
      </c>
      <c r="B4907" s="37" t="s">
        <v>236</v>
      </c>
      <c r="C4907" t="s">
        <v>172</v>
      </c>
      <c r="D4907" s="9">
        <v>43714</v>
      </c>
      <c r="E4907" s="44" t="s">
        <v>76</v>
      </c>
      <c r="F4907" t="s">
        <v>1309</v>
      </c>
      <c r="G4907" s="44"/>
      <c r="H4907" s="31">
        <v>15000</v>
      </c>
    </row>
    <row r="4908" spans="1:11" x14ac:dyDescent="0.25">
      <c r="A4908" s="33">
        <v>43709</v>
      </c>
      <c r="B4908" s="37" t="s">
        <v>236</v>
      </c>
      <c r="C4908" t="s">
        <v>388</v>
      </c>
      <c r="D4908" s="9">
        <v>43718</v>
      </c>
      <c r="E4908" s="44" t="s">
        <v>76</v>
      </c>
      <c r="F4908" t="s">
        <v>364</v>
      </c>
      <c r="G4908" s="44"/>
      <c r="H4908" s="31">
        <v>70000</v>
      </c>
    </row>
    <row r="4909" spans="1:11" x14ac:dyDescent="0.25">
      <c r="A4909" s="33">
        <v>43709</v>
      </c>
      <c r="B4909" s="37" t="s">
        <v>236</v>
      </c>
      <c r="C4909" t="s">
        <v>172</v>
      </c>
      <c r="D4909" s="9">
        <v>43719</v>
      </c>
      <c r="E4909" s="44" t="s">
        <v>76</v>
      </c>
      <c r="F4909" t="s">
        <v>1310</v>
      </c>
      <c r="G4909" s="44"/>
      <c r="H4909" s="31">
        <v>90000</v>
      </c>
    </row>
    <row r="4910" spans="1:11" x14ac:dyDescent="0.25">
      <c r="A4910" s="33">
        <v>43709</v>
      </c>
      <c r="B4910" s="37" t="s">
        <v>236</v>
      </c>
      <c r="C4910" t="s">
        <v>175</v>
      </c>
      <c r="D4910" s="9">
        <v>43724</v>
      </c>
      <c r="E4910" s="44" t="s">
        <v>76</v>
      </c>
      <c r="F4910" t="s">
        <v>1311</v>
      </c>
      <c r="G4910" s="44"/>
      <c r="H4910" s="31">
        <v>120000</v>
      </c>
    </row>
    <row r="4911" spans="1:11" x14ac:dyDescent="0.25">
      <c r="A4911" s="33">
        <v>43709</v>
      </c>
      <c r="B4911" s="37" t="s">
        <v>236</v>
      </c>
      <c r="C4911" t="s">
        <v>175</v>
      </c>
      <c r="D4911" s="9">
        <v>43724</v>
      </c>
      <c r="E4911" s="44" t="s">
        <v>76</v>
      </c>
      <c r="F4911" t="s">
        <v>1312</v>
      </c>
      <c r="G4911" s="44"/>
      <c r="H4911" s="31">
        <v>70000</v>
      </c>
    </row>
    <row r="4912" spans="1:11" x14ac:dyDescent="0.25">
      <c r="A4912" s="33">
        <v>43709</v>
      </c>
      <c r="B4912" s="37" t="s">
        <v>236</v>
      </c>
      <c r="C4912" t="s">
        <v>172</v>
      </c>
      <c r="D4912" s="9">
        <v>43724</v>
      </c>
      <c r="E4912" s="44" t="s">
        <v>76</v>
      </c>
      <c r="F4912" t="s">
        <v>1313</v>
      </c>
      <c r="G4912" s="44"/>
      <c r="H4912" s="31">
        <v>40000</v>
      </c>
    </row>
    <row r="4913" spans="1:11" x14ac:dyDescent="0.25">
      <c r="A4913" s="33">
        <v>43709</v>
      </c>
      <c r="B4913" s="37" t="s">
        <v>236</v>
      </c>
      <c r="C4913" t="s">
        <v>388</v>
      </c>
      <c r="D4913" s="9">
        <v>43731</v>
      </c>
      <c r="E4913" s="44" t="s">
        <v>76</v>
      </c>
      <c r="F4913" t="s">
        <v>1314</v>
      </c>
      <c r="G4913" s="44"/>
      <c r="H4913" s="31">
        <v>140000</v>
      </c>
    </row>
    <row r="4914" spans="1:11" x14ac:dyDescent="0.25">
      <c r="A4914" s="33">
        <v>43709</v>
      </c>
      <c r="B4914" s="37" t="s">
        <v>236</v>
      </c>
      <c r="C4914" t="s">
        <v>173</v>
      </c>
      <c r="D4914" s="9">
        <v>43735</v>
      </c>
      <c r="E4914" s="44" t="s">
        <v>76</v>
      </c>
      <c r="F4914" t="s">
        <v>1315</v>
      </c>
      <c r="G4914" s="44"/>
      <c r="H4914" s="31">
        <v>310000</v>
      </c>
    </row>
    <row r="4915" spans="1:11" x14ac:dyDescent="0.25">
      <c r="A4915" s="33">
        <v>43709</v>
      </c>
      <c r="B4915" s="37" t="s">
        <v>236</v>
      </c>
      <c r="C4915" t="s">
        <v>172</v>
      </c>
      <c r="D4915" s="9">
        <v>43738</v>
      </c>
      <c r="E4915" s="44" t="s">
        <v>76</v>
      </c>
      <c r="F4915" t="s">
        <v>1316</v>
      </c>
      <c r="G4915" s="44"/>
      <c r="H4915" s="31">
        <v>9150</v>
      </c>
    </row>
    <row r="4916" spans="1:11" x14ac:dyDescent="0.25">
      <c r="A4916" s="33">
        <v>43709</v>
      </c>
      <c r="B4916" s="37" t="s">
        <v>236</v>
      </c>
      <c r="C4916" t="s">
        <v>172</v>
      </c>
      <c r="D4916" s="9">
        <v>43738</v>
      </c>
      <c r="E4916" s="44" t="s">
        <v>76</v>
      </c>
      <c r="F4916" t="s">
        <v>1317</v>
      </c>
      <c r="G4916" s="44"/>
      <c r="H4916" s="31">
        <v>67000</v>
      </c>
    </row>
    <row r="4917" spans="1:11" x14ac:dyDescent="0.25">
      <c r="A4917" s="33">
        <v>43709</v>
      </c>
      <c r="B4917" s="37" t="s">
        <v>236</v>
      </c>
      <c r="C4917" t="s">
        <v>172</v>
      </c>
      <c r="D4917" s="9">
        <v>43738</v>
      </c>
      <c r="E4917" s="44" t="s">
        <v>76</v>
      </c>
      <c r="F4917" t="s">
        <v>1318</v>
      </c>
      <c r="G4917" s="44"/>
      <c r="H4917" s="31">
        <v>9150</v>
      </c>
    </row>
    <row r="4918" spans="1:11" x14ac:dyDescent="0.25">
      <c r="A4918" s="217">
        <v>43709</v>
      </c>
      <c r="B4918" s="218" t="s">
        <v>236</v>
      </c>
      <c r="C4918" s="218" t="s">
        <v>175</v>
      </c>
      <c r="D4918" s="219">
        <v>43738</v>
      </c>
      <c r="E4918" s="220" t="s">
        <v>76</v>
      </c>
      <c r="F4918" s="218" t="s">
        <v>1319</v>
      </c>
      <c r="G4918" s="220"/>
      <c r="H4918" s="227">
        <v>285650</v>
      </c>
      <c r="I4918" s="227"/>
      <c r="J4918" s="218"/>
      <c r="K4918" s="218"/>
    </row>
    <row r="4919" spans="1:11" x14ac:dyDescent="0.25">
      <c r="A4919" s="33">
        <v>43739</v>
      </c>
      <c r="B4919" s="37" t="s">
        <v>236</v>
      </c>
      <c r="C4919" t="s">
        <v>176</v>
      </c>
      <c r="D4919" s="9">
        <v>43739</v>
      </c>
      <c r="E4919" s="44" t="s">
        <v>76</v>
      </c>
      <c r="F4919" t="s">
        <v>1329</v>
      </c>
      <c r="G4919" s="44"/>
      <c r="H4919" s="31">
        <v>6990</v>
      </c>
    </row>
    <row r="4920" spans="1:11" x14ac:dyDescent="0.25">
      <c r="A4920" s="33">
        <v>43739</v>
      </c>
      <c r="B4920" s="37" t="s">
        <v>236</v>
      </c>
      <c r="C4920" t="s">
        <v>432</v>
      </c>
      <c r="D4920" s="9">
        <v>43739</v>
      </c>
      <c r="E4920" s="44" t="s">
        <v>76</v>
      </c>
      <c r="F4920" t="s">
        <v>1330</v>
      </c>
      <c r="G4920" s="44"/>
      <c r="H4920" s="31">
        <v>100000</v>
      </c>
    </row>
    <row r="4921" spans="1:11" x14ac:dyDescent="0.25">
      <c r="A4921" s="33">
        <v>43739</v>
      </c>
      <c r="B4921" s="37" t="s">
        <v>236</v>
      </c>
      <c r="C4921" t="s">
        <v>323</v>
      </c>
      <c r="D4921" s="9">
        <v>43739</v>
      </c>
      <c r="E4921" s="44" t="s">
        <v>76</v>
      </c>
      <c r="F4921" t="s">
        <v>529</v>
      </c>
      <c r="G4921" s="44"/>
      <c r="H4921" s="31">
        <v>1601</v>
      </c>
    </row>
    <row r="4922" spans="1:11" x14ac:dyDescent="0.25">
      <c r="A4922" s="33">
        <v>43739</v>
      </c>
      <c r="B4922" s="37" t="s">
        <v>236</v>
      </c>
      <c r="C4922" t="s">
        <v>323</v>
      </c>
      <c r="D4922" s="9">
        <v>43739</v>
      </c>
      <c r="E4922" s="44" t="s">
        <v>76</v>
      </c>
      <c r="F4922" t="s">
        <v>436</v>
      </c>
      <c r="G4922" s="44"/>
      <c r="H4922" s="31">
        <v>68644</v>
      </c>
    </row>
    <row r="4923" spans="1:11" x14ac:dyDescent="0.25">
      <c r="A4923" s="33">
        <v>43739</v>
      </c>
      <c r="B4923" s="37" t="s">
        <v>236</v>
      </c>
      <c r="C4923" t="s">
        <v>323</v>
      </c>
      <c r="D4923" s="9">
        <v>43739</v>
      </c>
      <c r="E4923" s="44" t="s">
        <v>76</v>
      </c>
      <c r="F4923" t="s">
        <v>476</v>
      </c>
      <c r="G4923" s="44"/>
      <c r="H4923" s="31">
        <v>15048</v>
      </c>
    </row>
    <row r="4924" spans="1:11" x14ac:dyDescent="0.25">
      <c r="A4924" s="33">
        <v>43739</v>
      </c>
      <c r="B4924" s="37" t="s">
        <v>236</v>
      </c>
      <c r="C4924" t="s">
        <v>175</v>
      </c>
      <c r="D4924" s="9">
        <v>43739</v>
      </c>
      <c r="E4924" s="44" t="s">
        <v>76</v>
      </c>
      <c r="F4924" t="s">
        <v>1151</v>
      </c>
      <c r="G4924" s="44"/>
      <c r="H4924" s="31">
        <v>157093</v>
      </c>
    </row>
    <row r="4925" spans="1:11" x14ac:dyDescent="0.25">
      <c r="A4925" s="33">
        <v>43739</v>
      </c>
      <c r="B4925" s="37" t="s">
        <v>236</v>
      </c>
      <c r="C4925" t="s">
        <v>388</v>
      </c>
      <c r="D4925" s="9">
        <v>43741</v>
      </c>
      <c r="E4925" s="44" t="s">
        <v>76</v>
      </c>
      <c r="F4925" t="s">
        <v>1331</v>
      </c>
      <c r="G4925" s="44"/>
      <c r="H4925" s="31">
        <v>70000</v>
      </c>
    </row>
    <row r="4926" spans="1:11" x14ac:dyDescent="0.25">
      <c r="A4926" s="33">
        <v>43739</v>
      </c>
      <c r="B4926" s="37" t="s">
        <v>236</v>
      </c>
      <c r="C4926" t="s">
        <v>179</v>
      </c>
      <c r="D4926" s="9">
        <v>43745</v>
      </c>
      <c r="E4926" s="44" t="s">
        <v>264</v>
      </c>
      <c r="F4926" t="s">
        <v>517</v>
      </c>
      <c r="G4926" s="44"/>
      <c r="H4926" s="31">
        <v>10382</v>
      </c>
    </row>
    <row r="4927" spans="1:11" x14ac:dyDescent="0.25">
      <c r="A4927" s="33">
        <v>43739</v>
      </c>
      <c r="B4927" s="37" t="s">
        <v>236</v>
      </c>
      <c r="C4927" t="s">
        <v>179</v>
      </c>
      <c r="D4927" s="9">
        <v>43747</v>
      </c>
      <c r="E4927" s="44" t="s">
        <v>76</v>
      </c>
      <c r="F4927" t="s">
        <v>1332</v>
      </c>
      <c r="G4927" s="44"/>
      <c r="H4927" s="31">
        <v>250000</v>
      </c>
    </row>
    <row r="4928" spans="1:11" x14ac:dyDescent="0.25">
      <c r="A4928" s="33">
        <v>43739</v>
      </c>
      <c r="B4928" s="37" t="s">
        <v>236</v>
      </c>
      <c r="C4928" t="s">
        <v>172</v>
      </c>
      <c r="D4928" s="9">
        <v>43747</v>
      </c>
      <c r="E4928" s="44" t="s">
        <v>76</v>
      </c>
      <c r="F4928" t="s">
        <v>1333</v>
      </c>
      <c r="G4928" s="44"/>
      <c r="H4928" s="31">
        <v>80000</v>
      </c>
    </row>
    <row r="4929" spans="1:11" x14ac:dyDescent="0.25">
      <c r="A4929" s="33">
        <v>43739</v>
      </c>
      <c r="B4929" s="37" t="s">
        <v>236</v>
      </c>
      <c r="C4929" t="s">
        <v>179</v>
      </c>
      <c r="D4929" s="9">
        <v>43748</v>
      </c>
      <c r="E4929" s="44" t="s">
        <v>76</v>
      </c>
      <c r="F4929" t="s">
        <v>1334</v>
      </c>
      <c r="G4929" s="44"/>
      <c r="H4929" s="31">
        <v>250000</v>
      </c>
    </row>
    <row r="4930" spans="1:11" x14ac:dyDescent="0.25">
      <c r="A4930" s="33">
        <v>43739</v>
      </c>
      <c r="B4930" s="37" t="s">
        <v>236</v>
      </c>
      <c r="C4930" t="s">
        <v>388</v>
      </c>
      <c r="D4930" s="9">
        <v>43748</v>
      </c>
      <c r="E4930" s="44" t="s">
        <v>76</v>
      </c>
      <c r="F4930" t="s">
        <v>1331</v>
      </c>
      <c r="G4930" s="44"/>
      <c r="H4930" s="31">
        <v>80000</v>
      </c>
    </row>
    <row r="4931" spans="1:11" x14ac:dyDescent="0.25">
      <c r="A4931" s="33">
        <v>43739</v>
      </c>
      <c r="B4931" s="37" t="s">
        <v>236</v>
      </c>
      <c r="C4931" t="s">
        <v>175</v>
      </c>
      <c r="D4931" s="9">
        <v>43753</v>
      </c>
      <c r="E4931" s="44" t="s">
        <v>76</v>
      </c>
      <c r="F4931" t="s">
        <v>682</v>
      </c>
      <c r="G4931" s="44"/>
      <c r="H4931" s="31">
        <v>120000</v>
      </c>
    </row>
    <row r="4932" spans="1:11" x14ac:dyDescent="0.25">
      <c r="A4932" s="33">
        <v>43739</v>
      </c>
      <c r="B4932" s="37" t="s">
        <v>236</v>
      </c>
      <c r="C4932" t="s">
        <v>388</v>
      </c>
      <c r="D4932" s="9">
        <v>43755</v>
      </c>
      <c r="E4932" s="44" t="s">
        <v>76</v>
      </c>
      <c r="F4932" t="s">
        <v>1331</v>
      </c>
      <c r="G4932" s="44"/>
      <c r="H4932" s="31">
        <v>80000</v>
      </c>
    </row>
    <row r="4933" spans="1:11" x14ac:dyDescent="0.25">
      <c r="A4933" s="33">
        <v>43739</v>
      </c>
      <c r="B4933" s="37" t="s">
        <v>236</v>
      </c>
      <c r="C4933" t="s">
        <v>388</v>
      </c>
      <c r="D4933" s="9">
        <v>43762</v>
      </c>
      <c r="E4933" s="44" t="s">
        <v>76</v>
      </c>
      <c r="F4933" t="s">
        <v>1331</v>
      </c>
      <c r="G4933" s="44"/>
      <c r="H4933" s="31">
        <v>80000</v>
      </c>
    </row>
    <row r="4934" spans="1:11" x14ac:dyDescent="0.25">
      <c r="A4934" s="33">
        <v>43739</v>
      </c>
      <c r="B4934" s="37" t="s">
        <v>236</v>
      </c>
      <c r="C4934" t="s">
        <v>173</v>
      </c>
      <c r="D4934" s="9">
        <v>43766</v>
      </c>
      <c r="E4934" s="44" t="s">
        <v>76</v>
      </c>
      <c r="F4934" t="s">
        <v>1335</v>
      </c>
      <c r="G4934" s="44"/>
      <c r="H4934" s="31">
        <v>250000</v>
      </c>
    </row>
    <row r="4935" spans="1:11" x14ac:dyDescent="0.25">
      <c r="A4935" s="33">
        <v>43739</v>
      </c>
      <c r="B4935" s="37" t="s">
        <v>236</v>
      </c>
      <c r="C4935" t="s">
        <v>388</v>
      </c>
      <c r="D4935" s="9">
        <v>43767</v>
      </c>
      <c r="E4935" s="44" t="s">
        <v>76</v>
      </c>
      <c r="F4935" t="s">
        <v>1314</v>
      </c>
      <c r="G4935" s="44"/>
      <c r="H4935" s="31">
        <v>80000</v>
      </c>
    </row>
    <row r="4936" spans="1:11" x14ac:dyDescent="0.25">
      <c r="A4936" s="217">
        <v>43739</v>
      </c>
      <c r="B4936" s="218" t="s">
        <v>236</v>
      </c>
      <c r="C4936" s="218" t="s">
        <v>175</v>
      </c>
      <c r="D4936" s="219">
        <v>43768</v>
      </c>
      <c r="E4936" s="220" t="s">
        <v>76</v>
      </c>
      <c r="F4936" s="218" t="s">
        <v>1103</v>
      </c>
      <c r="G4936" s="220"/>
      <c r="H4936" s="227">
        <v>285650</v>
      </c>
      <c r="I4936" s="227"/>
      <c r="J4936" s="218"/>
      <c r="K4936" s="218"/>
    </row>
    <row r="4937" spans="1:11" x14ac:dyDescent="0.25">
      <c r="A4937" s="184">
        <v>43770</v>
      </c>
      <c r="B4937" s="37" t="s">
        <v>236</v>
      </c>
      <c r="C4937" t="s">
        <v>179</v>
      </c>
      <c r="D4937" s="9">
        <v>43775</v>
      </c>
      <c r="E4937" s="44" t="s">
        <v>389</v>
      </c>
      <c r="F4937" t="s">
        <v>517</v>
      </c>
      <c r="G4937" s="44"/>
      <c r="H4937" s="1">
        <v>10384</v>
      </c>
      <c r="I4937"/>
    </row>
    <row r="4938" spans="1:11" x14ac:dyDescent="0.25">
      <c r="A4938" s="184">
        <v>43770</v>
      </c>
      <c r="B4938" s="37" t="s">
        <v>236</v>
      </c>
      <c r="C4938" t="s">
        <v>432</v>
      </c>
      <c r="D4938" s="9">
        <v>43775</v>
      </c>
      <c r="E4938" s="44" t="s">
        <v>76</v>
      </c>
      <c r="F4938" t="s">
        <v>1357</v>
      </c>
      <c r="G4938" s="44"/>
      <c r="H4938" s="1">
        <v>100000</v>
      </c>
      <c r="I4938"/>
    </row>
    <row r="4939" spans="1:11" x14ac:dyDescent="0.25">
      <c r="A4939" s="184">
        <v>43770</v>
      </c>
      <c r="B4939" s="37" t="s">
        <v>236</v>
      </c>
      <c r="C4939" t="s">
        <v>323</v>
      </c>
      <c r="D4939" s="9">
        <v>43775</v>
      </c>
      <c r="E4939" s="44" t="s">
        <v>76</v>
      </c>
      <c r="F4939" t="s">
        <v>476</v>
      </c>
      <c r="G4939" s="44"/>
      <c r="H4939" s="1">
        <v>15902</v>
      </c>
      <c r="I4939"/>
    </row>
    <row r="4940" spans="1:11" x14ac:dyDescent="0.25">
      <c r="A4940" s="184">
        <v>43770</v>
      </c>
      <c r="B4940" s="37" t="s">
        <v>236</v>
      </c>
      <c r="C4940" t="s">
        <v>323</v>
      </c>
      <c r="D4940" s="9">
        <v>43775</v>
      </c>
      <c r="E4940" s="44" t="s">
        <v>76</v>
      </c>
      <c r="F4940" t="s">
        <v>436</v>
      </c>
      <c r="G4940" s="44"/>
      <c r="H4940" s="1">
        <v>79641</v>
      </c>
      <c r="I4940"/>
    </row>
    <row r="4941" spans="1:11" x14ac:dyDescent="0.25">
      <c r="A4941" s="184">
        <v>43770</v>
      </c>
      <c r="B4941" s="37" t="s">
        <v>236</v>
      </c>
      <c r="C4941" t="s">
        <v>323</v>
      </c>
      <c r="D4941" s="9">
        <v>43775</v>
      </c>
      <c r="E4941" s="44" t="s">
        <v>76</v>
      </c>
      <c r="F4941" t="s">
        <v>529</v>
      </c>
      <c r="G4941" s="44"/>
      <c r="H4941" s="1">
        <v>1486</v>
      </c>
      <c r="I4941"/>
    </row>
    <row r="4942" spans="1:11" x14ac:dyDescent="0.25">
      <c r="A4942" s="184">
        <v>43770</v>
      </c>
      <c r="B4942" s="37" t="s">
        <v>236</v>
      </c>
      <c r="C4942" t="s">
        <v>175</v>
      </c>
      <c r="D4942" s="9">
        <v>43775</v>
      </c>
      <c r="E4942" s="44" t="s">
        <v>76</v>
      </c>
      <c r="F4942" t="s">
        <v>1151</v>
      </c>
      <c r="G4942" s="44"/>
      <c r="H4942" s="1">
        <v>127430</v>
      </c>
      <c r="I4942"/>
    </row>
    <row r="4943" spans="1:11" x14ac:dyDescent="0.25">
      <c r="A4943" s="184">
        <v>43770</v>
      </c>
      <c r="B4943" s="37" t="s">
        <v>236</v>
      </c>
      <c r="C4943" t="s">
        <v>176</v>
      </c>
      <c r="D4943" s="9">
        <v>43776</v>
      </c>
      <c r="E4943" s="44" t="s">
        <v>76</v>
      </c>
      <c r="F4943" t="s">
        <v>1358</v>
      </c>
      <c r="G4943" s="44"/>
      <c r="H4943" s="1">
        <v>6990</v>
      </c>
      <c r="I4943"/>
    </row>
    <row r="4944" spans="1:11" x14ac:dyDescent="0.25">
      <c r="A4944" s="184">
        <v>43770</v>
      </c>
      <c r="B4944" s="37" t="s">
        <v>236</v>
      </c>
      <c r="C4944" t="s">
        <v>388</v>
      </c>
      <c r="D4944" s="9">
        <v>43776</v>
      </c>
      <c r="E4944" s="44" t="s">
        <v>76</v>
      </c>
      <c r="F4944" t="s">
        <v>1359</v>
      </c>
      <c r="G4944" s="44"/>
      <c r="H4944" s="1">
        <v>80000</v>
      </c>
      <c r="I4944"/>
    </row>
    <row r="4945" spans="1:11" x14ac:dyDescent="0.25">
      <c r="A4945" s="184">
        <v>43770</v>
      </c>
      <c r="B4945" s="37" t="s">
        <v>236</v>
      </c>
      <c r="C4945" t="s">
        <v>179</v>
      </c>
      <c r="D4945" s="9">
        <v>43777</v>
      </c>
      <c r="E4945" s="44" t="s">
        <v>76</v>
      </c>
      <c r="F4945" t="s">
        <v>1360</v>
      </c>
      <c r="G4945" s="44"/>
      <c r="H4945" s="1">
        <v>59300</v>
      </c>
      <c r="I4945"/>
    </row>
    <row r="4946" spans="1:11" x14ac:dyDescent="0.25">
      <c r="A4946" s="184">
        <v>43770</v>
      </c>
      <c r="B4946" s="37" t="s">
        <v>236</v>
      </c>
      <c r="C4946" t="s">
        <v>388</v>
      </c>
      <c r="D4946" s="9">
        <v>43782</v>
      </c>
      <c r="E4946" s="44" t="s">
        <v>76</v>
      </c>
      <c r="F4946" t="s">
        <v>1359</v>
      </c>
      <c r="G4946" s="44"/>
      <c r="H4946" s="1">
        <v>80000</v>
      </c>
      <c r="I4946"/>
    </row>
    <row r="4947" spans="1:11" x14ac:dyDescent="0.25">
      <c r="A4947" s="184">
        <v>43770</v>
      </c>
      <c r="B4947" s="37" t="s">
        <v>236</v>
      </c>
      <c r="C4947" t="s">
        <v>175</v>
      </c>
      <c r="D4947" s="9">
        <v>43784</v>
      </c>
      <c r="E4947" s="44" t="s">
        <v>76</v>
      </c>
      <c r="F4947" t="s">
        <v>1177</v>
      </c>
      <c r="G4947" s="44"/>
      <c r="H4947" s="1">
        <v>120000</v>
      </c>
      <c r="I4947"/>
    </row>
    <row r="4948" spans="1:11" x14ac:dyDescent="0.25">
      <c r="A4948" s="184">
        <v>43770</v>
      </c>
      <c r="B4948" s="37" t="s">
        <v>236</v>
      </c>
      <c r="C4948" t="s">
        <v>172</v>
      </c>
      <c r="D4948" s="9">
        <v>43787</v>
      </c>
      <c r="E4948" s="44" t="s">
        <v>76</v>
      </c>
      <c r="F4948" t="s">
        <v>1361</v>
      </c>
      <c r="G4948" s="44"/>
      <c r="H4948" s="1">
        <v>5000</v>
      </c>
      <c r="I4948"/>
    </row>
    <row r="4949" spans="1:11" x14ac:dyDescent="0.25">
      <c r="A4949" s="184">
        <v>43770</v>
      </c>
      <c r="B4949" s="37" t="s">
        <v>236</v>
      </c>
      <c r="C4949" t="s">
        <v>172</v>
      </c>
      <c r="D4949" s="9">
        <v>43787</v>
      </c>
      <c r="E4949" s="44" t="s">
        <v>76</v>
      </c>
      <c r="F4949" t="s">
        <v>1362</v>
      </c>
      <c r="G4949" s="44"/>
      <c r="H4949" s="1">
        <v>250000</v>
      </c>
      <c r="I4949"/>
    </row>
    <row r="4950" spans="1:11" x14ac:dyDescent="0.25">
      <c r="A4950" s="184">
        <v>43770</v>
      </c>
      <c r="B4950" s="37" t="s">
        <v>236</v>
      </c>
      <c r="C4950" t="s">
        <v>172</v>
      </c>
      <c r="D4950" s="9">
        <v>43787</v>
      </c>
      <c r="E4950" s="44" t="s">
        <v>76</v>
      </c>
      <c r="F4950" t="s">
        <v>1363</v>
      </c>
      <c r="G4950" s="44"/>
      <c r="H4950" s="1">
        <v>33000</v>
      </c>
      <c r="I4950"/>
    </row>
    <row r="4951" spans="1:11" x14ac:dyDescent="0.25">
      <c r="A4951" s="184">
        <v>43770</v>
      </c>
      <c r="B4951" s="37" t="s">
        <v>236</v>
      </c>
      <c r="C4951" t="s">
        <v>172</v>
      </c>
      <c r="D4951" s="9">
        <v>43787</v>
      </c>
      <c r="E4951" s="44" t="s">
        <v>76</v>
      </c>
      <c r="F4951" t="s">
        <v>1364</v>
      </c>
      <c r="G4951" s="44"/>
      <c r="H4951" s="1">
        <v>549000</v>
      </c>
      <c r="I4951"/>
    </row>
    <row r="4952" spans="1:11" x14ac:dyDescent="0.25">
      <c r="A4952" s="184">
        <v>43770</v>
      </c>
      <c r="B4952" s="37" t="s">
        <v>236</v>
      </c>
      <c r="C4952" t="s">
        <v>388</v>
      </c>
      <c r="D4952" s="9">
        <v>43787</v>
      </c>
      <c r="E4952" s="44" t="s">
        <v>76</v>
      </c>
      <c r="F4952" t="s">
        <v>1359</v>
      </c>
      <c r="G4952" s="44"/>
      <c r="H4952" s="1">
        <v>80000</v>
      </c>
      <c r="I4952"/>
    </row>
    <row r="4953" spans="1:11" x14ac:dyDescent="0.25">
      <c r="A4953" s="184">
        <v>43770</v>
      </c>
      <c r="B4953" s="37" t="s">
        <v>236</v>
      </c>
      <c r="C4953" t="s">
        <v>1336</v>
      </c>
      <c r="D4953" s="9">
        <v>43790</v>
      </c>
      <c r="E4953" s="44" t="s">
        <v>76</v>
      </c>
      <c r="F4953" t="s">
        <v>1365</v>
      </c>
      <c r="G4953" s="44"/>
      <c r="H4953" s="1">
        <v>525078</v>
      </c>
      <c r="I4953"/>
    </row>
    <row r="4954" spans="1:11" x14ac:dyDescent="0.25">
      <c r="A4954" s="184">
        <v>43770</v>
      </c>
      <c r="B4954" s="37" t="s">
        <v>236</v>
      </c>
      <c r="C4954" t="s">
        <v>172</v>
      </c>
      <c r="D4954" s="9">
        <v>43790</v>
      </c>
      <c r="E4954" s="44" t="s">
        <v>76</v>
      </c>
      <c r="F4954" t="s">
        <v>1366</v>
      </c>
      <c r="G4954" s="44"/>
      <c r="H4954" s="1">
        <v>41650</v>
      </c>
      <c r="I4954"/>
    </row>
    <row r="4955" spans="1:11" x14ac:dyDescent="0.25">
      <c r="A4955" s="184">
        <v>43770</v>
      </c>
      <c r="B4955" s="37" t="s">
        <v>236</v>
      </c>
      <c r="C4955" t="s">
        <v>172</v>
      </c>
      <c r="D4955" s="9">
        <v>43790</v>
      </c>
      <c r="E4955" s="44" t="s">
        <v>76</v>
      </c>
      <c r="F4955" t="s">
        <v>1367</v>
      </c>
      <c r="G4955" s="44"/>
      <c r="H4955" s="1">
        <v>95090</v>
      </c>
      <c r="I4955"/>
    </row>
    <row r="4956" spans="1:11" x14ac:dyDescent="0.25">
      <c r="A4956" s="184">
        <v>43770</v>
      </c>
      <c r="B4956" s="37" t="s">
        <v>236</v>
      </c>
      <c r="C4956" t="s">
        <v>1391</v>
      </c>
      <c r="D4956" s="9">
        <v>43795</v>
      </c>
      <c r="E4956" s="44" t="s">
        <v>76</v>
      </c>
      <c r="F4956" t="s">
        <v>1368</v>
      </c>
      <c r="G4956" s="44"/>
      <c r="H4956" s="1">
        <v>250000</v>
      </c>
      <c r="I4956"/>
    </row>
    <row r="4957" spans="1:11" x14ac:dyDescent="0.25">
      <c r="A4957" s="242">
        <v>43770</v>
      </c>
      <c r="B4957" s="37" t="s">
        <v>236</v>
      </c>
      <c r="C4957" s="218" t="s">
        <v>388</v>
      </c>
      <c r="D4957" s="219">
        <v>43797</v>
      </c>
      <c r="E4957" s="220" t="s">
        <v>76</v>
      </c>
      <c r="F4957" s="218" t="s">
        <v>1359</v>
      </c>
      <c r="G4957" s="220"/>
      <c r="H4957" s="229">
        <v>80000</v>
      </c>
      <c r="I4957" s="229"/>
      <c r="J4957" s="218"/>
      <c r="K4957" s="218"/>
    </row>
    <row r="4958" spans="1:11" x14ac:dyDescent="0.25">
      <c r="A4958" s="184">
        <v>43800</v>
      </c>
      <c r="B4958" s="37" t="s">
        <v>236</v>
      </c>
      <c r="C4958" t="s">
        <v>175</v>
      </c>
      <c r="D4958" s="9">
        <v>43801</v>
      </c>
      <c r="E4958" s="44" t="s">
        <v>76</v>
      </c>
      <c r="F4958" t="s">
        <v>1378</v>
      </c>
      <c r="G4958" s="44"/>
      <c r="H4958" s="1">
        <v>285650</v>
      </c>
      <c r="I4958"/>
    </row>
    <row r="4959" spans="1:11" x14ac:dyDescent="0.25">
      <c r="A4959" s="184">
        <v>43800</v>
      </c>
      <c r="B4959" s="37" t="s">
        <v>236</v>
      </c>
      <c r="C4959" t="s">
        <v>179</v>
      </c>
      <c r="D4959" s="9">
        <v>43804</v>
      </c>
      <c r="E4959" s="44" t="s">
        <v>76</v>
      </c>
      <c r="F4959" t="s">
        <v>1379</v>
      </c>
      <c r="G4959" s="44"/>
      <c r="H4959" s="1">
        <v>29980</v>
      </c>
      <c r="I4959"/>
    </row>
    <row r="4960" spans="1:11" x14ac:dyDescent="0.25">
      <c r="A4960" s="184">
        <v>43800</v>
      </c>
      <c r="B4960" s="37" t="s">
        <v>236</v>
      </c>
      <c r="C4960" t="s">
        <v>388</v>
      </c>
      <c r="D4960" s="9">
        <v>43804</v>
      </c>
      <c r="E4960" s="44" t="s">
        <v>76</v>
      </c>
      <c r="F4960" t="s">
        <v>1380</v>
      </c>
      <c r="G4960" s="44"/>
      <c r="H4960" s="1">
        <v>80000</v>
      </c>
      <c r="I4960"/>
    </row>
    <row r="4961" spans="1:9" x14ac:dyDescent="0.25">
      <c r="A4961" s="184">
        <v>43800</v>
      </c>
      <c r="B4961" s="37" t="s">
        <v>236</v>
      </c>
      <c r="C4961" t="s">
        <v>172</v>
      </c>
      <c r="D4961" s="9">
        <v>43804</v>
      </c>
      <c r="E4961" s="44" t="s">
        <v>76</v>
      </c>
      <c r="F4961" t="s">
        <v>1381</v>
      </c>
      <c r="G4961" s="44"/>
      <c r="H4961" s="1">
        <v>5900</v>
      </c>
      <c r="I4961"/>
    </row>
    <row r="4962" spans="1:9" x14ac:dyDescent="0.25">
      <c r="A4962" s="184">
        <v>43800</v>
      </c>
      <c r="B4962" s="37" t="s">
        <v>236</v>
      </c>
      <c r="C4962" t="s">
        <v>172</v>
      </c>
      <c r="D4962" s="9">
        <v>43804</v>
      </c>
      <c r="E4962" s="44" t="s">
        <v>76</v>
      </c>
      <c r="F4962" t="s">
        <v>1381</v>
      </c>
      <c r="G4962" s="44"/>
      <c r="H4962" s="1">
        <v>35800</v>
      </c>
      <c r="I4962"/>
    </row>
    <row r="4963" spans="1:9" x14ac:dyDescent="0.25">
      <c r="A4963" s="184">
        <v>43800</v>
      </c>
      <c r="B4963" s="37" t="s">
        <v>236</v>
      </c>
      <c r="C4963" t="s">
        <v>323</v>
      </c>
      <c r="D4963" s="9">
        <v>43804</v>
      </c>
      <c r="E4963" s="44" t="s">
        <v>76</v>
      </c>
      <c r="F4963" t="s">
        <v>476</v>
      </c>
      <c r="G4963" s="44"/>
      <c r="H4963" s="1">
        <v>14669</v>
      </c>
      <c r="I4963"/>
    </row>
    <row r="4964" spans="1:9" x14ac:dyDescent="0.25">
      <c r="A4964" s="184">
        <v>43800</v>
      </c>
      <c r="B4964" s="37" t="s">
        <v>236</v>
      </c>
      <c r="C4964" t="s">
        <v>323</v>
      </c>
      <c r="D4964" s="9">
        <v>43804</v>
      </c>
      <c r="E4964" s="44" t="s">
        <v>76</v>
      </c>
      <c r="F4964" t="s">
        <v>436</v>
      </c>
      <c r="G4964" s="44"/>
      <c r="H4964" s="1">
        <v>71611</v>
      </c>
      <c r="I4964"/>
    </row>
    <row r="4965" spans="1:9" x14ac:dyDescent="0.25">
      <c r="A4965" s="184">
        <v>43800</v>
      </c>
      <c r="B4965" s="37" t="s">
        <v>236</v>
      </c>
      <c r="C4965" t="s">
        <v>323</v>
      </c>
      <c r="D4965" s="9">
        <v>43804</v>
      </c>
      <c r="E4965" s="44" t="s">
        <v>76</v>
      </c>
      <c r="F4965" t="s">
        <v>529</v>
      </c>
      <c r="G4965" s="44"/>
      <c r="H4965" s="1">
        <v>2135</v>
      </c>
      <c r="I4965"/>
    </row>
    <row r="4966" spans="1:9" x14ac:dyDescent="0.25">
      <c r="A4966" s="184">
        <v>43800</v>
      </c>
      <c r="B4966" s="37" t="s">
        <v>236</v>
      </c>
      <c r="C4966" t="s">
        <v>176</v>
      </c>
      <c r="D4966" s="9">
        <v>43804</v>
      </c>
      <c r="E4966" s="44" t="s">
        <v>76</v>
      </c>
      <c r="F4966" t="s">
        <v>1149</v>
      </c>
      <c r="G4966" s="44"/>
      <c r="H4966" s="1">
        <v>6990</v>
      </c>
      <c r="I4966"/>
    </row>
    <row r="4967" spans="1:9" x14ac:dyDescent="0.25">
      <c r="A4967" s="184">
        <v>43800</v>
      </c>
      <c r="B4967" s="37" t="s">
        <v>236</v>
      </c>
      <c r="C4967" t="s">
        <v>432</v>
      </c>
      <c r="D4967" s="9">
        <v>43804</v>
      </c>
      <c r="E4967" s="44" t="s">
        <v>76</v>
      </c>
      <c r="F4967" t="s">
        <v>1382</v>
      </c>
      <c r="G4967" s="44"/>
      <c r="H4967" s="1">
        <v>100000</v>
      </c>
      <c r="I4967"/>
    </row>
    <row r="4968" spans="1:9" x14ac:dyDescent="0.25">
      <c r="A4968" s="184">
        <v>43800</v>
      </c>
      <c r="B4968" s="37" t="s">
        <v>236</v>
      </c>
      <c r="C4968" t="s">
        <v>175</v>
      </c>
      <c r="D4968" s="9">
        <v>43804</v>
      </c>
      <c r="E4968" s="44" t="s">
        <v>76</v>
      </c>
      <c r="F4968" t="s">
        <v>1151</v>
      </c>
      <c r="G4968" s="44"/>
      <c r="H4968" s="1">
        <v>127430</v>
      </c>
      <c r="I4968"/>
    </row>
    <row r="4969" spans="1:9" x14ac:dyDescent="0.25">
      <c r="A4969" s="184">
        <v>43800</v>
      </c>
      <c r="B4969" s="37" t="s">
        <v>236</v>
      </c>
      <c r="C4969" t="s">
        <v>179</v>
      </c>
      <c r="D4969" s="9">
        <v>43805</v>
      </c>
      <c r="E4969" s="44" t="s">
        <v>389</v>
      </c>
      <c r="F4969" t="s">
        <v>517</v>
      </c>
      <c r="G4969" s="44"/>
      <c r="H4969" s="1">
        <v>10459</v>
      </c>
      <c r="I4969"/>
    </row>
    <row r="4970" spans="1:9" x14ac:dyDescent="0.25">
      <c r="A4970" s="184">
        <v>43800</v>
      </c>
      <c r="B4970" s="37" t="s">
        <v>236</v>
      </c>
      <c r="C4970" t="s">
        <v>388</v>
      </c>
      <c r="D4970" s="9">
        <v>43811</v>
      </c>
      <c r="E4970" s="44" t="s">
        <v>76</v>
      </c>
      <c r="F4970" t="s">
        <v>1380</v>
      </c>
      <c r="G4970" s="44"/>
      <c r="H4970" s="1">
        <v>80000</v>
      </c>
      <c r="I4970"/>
    </row>
    <row r="4971" spans="1:9" x14ac:dyDescent="0.25">
      <c r="A4971" s="184">
        <v>43800</v>
      </c>
      <c r="B4971" s="37" t="s">
        <v>236</v>
      </c>
      <c r="C4971" t="s">
        <v>172</v>
      </c>
      <c r="D4971" s="9">
        <v>43812</v>
      </c>
      <c r="E4971" s="44" t="s">
        <v>76</v>
      </c>
      <c r="F4971" t="s">
        <v>1383</v>
      </c>
      <c r="G4971" s="44"/>
      <c r="H4971" s="1">
        <v>25990</v>
      </c>
      <c r="I4971"/>
    </row>
    <row r="4972" spans="1:9" x14ac:dyDescent="0.25">
      <c r="A4972" s="184">
        <v>43800</v>
      </c>
      <c r="B4972" s="37" t="s">
        <v>236</v>
      </c>
      <c r="C4972" t="s">
        <v>172</v>
      </c>
      <c r="D4972" s="9">
        <v>43812</v>
      </c>
      <c r="E4972" s="44" t="s">
        <v>76</v>
      </c>
      <c r="F4972" t="s">
        <v>1111</v>
      </c>
      <c r="G4972" s="44"/>
      <c r="H4972" s="1">
        <v>19550</v>
      </c>
      <c r="I4972"/>
    </row>
    <row r="4973" spans="1:9" x14ac:dyDescent="0.25">
      <c r="A4973" s="184">
        <v>43800</v>
      </c>
      <c r="B4973" s="37" t="s">
        <v>236</v>
      </c>
      <c r="C4973" t="s">
        <v>172</v>
      </c>
      <c r="D4973" s="9">
        <v>43812</v>
      </c>
      <c r="E4973" s="44" t="s">
        <v>76</v>
      </c>
      <c r="F4973" t="s">
        <v>1384</v>
      </c>
      <c r="G4973" s="44"/>
      <c r="H4973" s="1">
        <v>35000</v>
      </c>
      <c r="I4973"/>
    </row>
    <row r="4974" spans="1:9" x14ac:dyDescent="0.25">
      <c r="A4974" s="184">
        <v>43800</v>
      </c>
      <c r="B4974" s="37" t="s">
        <v>236</v>
      </c>
      <c r="C4974" t="s">
        <v>175</v>
      </c>
      <c r="D4974" s="9">
        <v>43812</v>
      </c>
      <c r="E4974" s="44" t="s">
        <v>76</v>
      </c>
      <c r="F4974" t="s">
        <v>1385</v>
      </c>
      <c r="G4974" s="44"/>
      <c r="H4974" s="1">
        <v>120000</v>
      </c>
      <c r="I4974"/>
    </row>
    <row r="4975" spans="1:9" x14ac:dyDescent="0.25">
      <c r="A4975" s="184">
        <v>43800</v>
      </c>
      <c r="B4975" s="37" t="s">
        <v>236</v>
      </c>
      <c r="C4975" t="s">
        <v>175</v>
      </c>
      <c r="D4975" s="9">
        <v>43812</v>
      </c>
      <c r="E4975" s="44" t="s">
        <v>76</v>
      </c>
      <c r="F4975" t="s">
        <v>306</v>
      </c>
      <c r="G4975" s="44"/>
      <c r="H4975" s="1">
        <v>70000</v>
      </c>
      <c r="I4975"/>
    </row>
    <row r="4976" spans="1:9" x14ac:dyDescent="0.25">
      <c r="A4976" s="184">
        <v>43800</v>
      </c>
      <c r="B4976" s="37" t="s">
        <v>236</v>
      </c>
      <c r="C4976" t="s">
        <v>998</v>
      </c>
      <c r="D4976" s="9">
        <v>43815</v>
      </c>
      <c r="E4976" s="44" t="s">
        <v>76</v>
      </c>
      <c r="F4976" t="s">
        <v>1386</v>
      </c>
      <c r="G4976" s="44"/>
      <c r="H4976" s="1">
        <v>3500000</v>
      </c>
      <c r="I4976"/>
    </row>
    <row r="4977" spans="1:12" x14ac:dyDescent="0.25">
      <c r="A4977" s="184">
        <v>43800</v>
      </c>
      <c r="B4977" s="37" t="s">
        <v>236</v>
      </c>
      <c r="C4977" t="s">
        <v>388</v>
      </c>
      <c r="D4977" s="9">
        <v>43819</v>
      </c>
      <c r="E4977" s="44" t="s">
        <v>76</v>
      </c>
      <c r="F4977" t="s">
        <v>961</v>
      </c>
      <c r="G4977" s="44"/>
      <c r="H4977" s="1">
        <v>80000</v>
      </c>
      <c r="I4977"/>
    </row>
    <row r="4978" spans="1:12" x14ac:dyDescent="0.25">
      <c r="A4978" s="184">
        <v>43800</v>
      </c>
      <c r="B4978" s="37" t="s">
        <v>236</v>
      </c>
      <c r="C4978" t="s">
        <v>172</v>
      </c>
      <c r="D4978" s="9">
        <v>43822</v>
      </c>
      <c r="E4978" s="44" t="s">
        <v>76</v>
      </c>
      <c r="F4978" t="s">
        <v>1387</v>
      </c>
      <c r="G4978" s="44"/>
      <c r="H4978" s="1">
        <v>200000</v>
      </c>
      <c r="I4978"/>
    </row>
    <row r="4979" spans="1:12" x14ac:dyDescent="0.25">
      <c r="A4979" s="184">
        <v>43800</v>
      </c>
      <c r="B4979" s="37" t="s">
        <v>236</v>
      </c>
      <c r="C4979" t="s">
        <v>388</v>
      </c>
      <c r="D4979" s="9">
        <v>43829</v>
      </c>
      <c r="E4979" s="44" t="s">
        <v>76</v>
      </c>
      <c r="F4979" t="s">
        <v>364</v>
      </c>
      <c r="G4979" s="44"/>
      <c r="H4979" s="1">
        <v>80000</v>
      </c>
      <c r="I4979"/>
    </row>
    <row r="4980" spans="1:12" x14ac:dyDescent="0.25">
      <c r="A4980" s="184">
        <v>43800</v>
      </c>
      <c r="B4980" s="37" t="s">
        <v>236</v>
      </c>
      <c r="C4980" t="s">
        <v>175</v>
      </c>
      <c r="D4980" s="9">
        <v>43829</v>
      </c>
      <c r="E4980" s="44" t="s">
        <v>76</v>
      </c>
      <c r="F4980" t="s">
        <v>1388</v>
      </c>
      <c r="G4980" s="44"/>
      <c r="H4980" s="1">
        <v>285650</v>
      </c>
      <c r="I4980"/>
    </row>
    <row r="4981" spans="1:12" x14ac:dyDescent="0.25">
      <c r="A4981" s="281">
        <v>43800</v>
      </c>
      <c r="B4981" s="168" t="s">
        <v>236</v>
      </c>
      <c r="C4981" s="168" t="s">
        <v>173</v>
      </c>
      <c r="D4981" s="169">
        <v>43829</v>
      </c>
      <c r="E4981" s="266" t="s">
        <v>76</v>
      </c>
      <c r="F4981" s="168" t="s">
        <v>1389</v>
      </c>
      <c r="G4981" s="266"/>
      <c r="H4981" s="170">
        <v>250000</v>
      </c>
      <c r="I4981" s="170">
        <f>SUM(H4738:H4981)</f>
        <v>31383968</v>
      </c>
      <c r="J4981" s="168"/>
      <c r="K4981" s="168"/>
      <c r="L4981" s="168"/>
    </row>
    <row r="4982" spans="1:12" x14ac:dyDescent="0.25">
      <c r="A4982" s="184">
        <v>43831</v>
      </c>
      <c r="B4982" s="37" t="s">
        <v>236</v>
      </c>
      <c r="C4982" t="s">
        <v>388</v>
      </c>
      <c r="D4982" s="9">
        <v>43833</v>
      </c>
      <c r="E4982" s="44" t="s">
        <v>76</v>
      </c>
      <c r="F4982" t="s">
        <v>1218</v>
      </c>
      <c r="G4982" s="44"/>
      <c r="H4982" s="31">
        <v>120000</v>
      </c>
    </row>
    <row r="4983" spans="1:12" x14ac:dyDescent="0.25">
      <c r="A4983" s="184">
        <v>43831</v>
      </c>
      <c r="B4983" s="37" t="s">
        <v>236</v>
      </c>
      <c r="C4983" t="s">
        <v>173</v>
      </c>
      <c r="D4983" s="9">
        <v>43833</v>
      </c>
      <c r="E4983" s="44" t="s">
        <v>76</v>
      </c>
      <c r="F4983" t="s">
        <v>1464</v>
      </c>
      <c r="G4983" s="44"/>
      <c r="H4983" s="31">
        <v>125000</v>
      </c>
    </row>
    <row r="4984" spans="1:12" x14ac:dyDescent="0.25">
      <c r="A4984" s="184">
        <v>43831</v>
      </c>
      <c r="B4984" s="37" t="s">
        <v>236</v>
      </c>
      <c r="C4984" t="s">
        <v>179</v>
      </c>
      <c r="D4984" s="9">
        <v>43833</v>
      </c>
      <c r="E4984" s="44" t="s">
        <v>76</v>
      </c>
      <c r="F4984" t="s">
        <v>360</v>
      </c>
      <c r="G4984" s="44"/>
      <c r="H4984" s="31">
        <v>60000</v>
      </c>
    </row>
    <row r="4985" spans="1:12" x14ac:dyDescent="0.25">
      <c r="A4985" s="184">
        <v>43831</v>
      </c>
      <c r="B4985" s="37" t="s">
        <v>236</v>
      </c>
      <c r="C4985" t="s">
        <v>179</v>
      </c>
      <c r="D4985" s="9">
        <v>43836</v>
      </c>
      <c r="E4985" s="44" t="s">
        <v>76</v>
      </c>
      <c r="F4985" t="s">
        <v>517</v>
      </c>
      <c r="G4985" s="44"/>
      <c r="H4985" s="31">
        <v>10477</v>
      </c>
    </row>
    <row r="4986" spans="1:12" x14ac:dyDescent="0.25">
      <c r="A4986" s="184">
        <v>43831</v>
      </c>
      <c r="B4986" s="37" t="s">
        <v>236</v>
      </c>
      <c r="C4986" t="s">
        <v>323</v>
      </c>
      <c r="D4986" s="9">
        <v>43837</v>
      </c>
      <c r="E4986" s="44" t="s">
        <v>76</v>
      </c>
      <c r="F4986" t="s">
        <v>476</v>
      </c>
      <c r="G4986" s="44"/>
      <c r="H4986" s="31">
        <v>12924</v>
      </c>
    </row>
    <row r="4987" spans="1:12" x14ac:dyDescent="0.25">
      <c r="A4987" s="184">
        <v>43831</v>
      </c>
      <c r="B4987" s="37" t="s">
        <v>236</v>
      </c>
      <c r="C4987" t="s">
        <v>323</v>
      </c>
      <c r="D4987" s="9">
        <v>43837</v>
      </c>
      <c r="E4987" s="44" t="s">
        <v>76</v>
      </c>
      <c r="F4987" t="s">
        <v>529</v>
      </c>
      <c r="G4987" s="44"/>
      <c r="H4987" s="31">
        <v>3118</v>
      </c>
    </row>
    <row r="4988" spans="1:12" x14ac:dyDescent="0.25">
      <c r="A4988" s="184">
        <v>43831</v>
      </c>
      <c r="B4988" s="37" t="s">
        <v>236</v>
      </c>
      <c r="C4988" t="s">
        <v>176</v>
      </c>
      <c r="D4988" s="9">
        <v>43837</v>
      </c>
      <c r="E4988" s="44" t="s">
        <v>76</v>
      </c>
      <c r="F4988" t="s">
        <v>1149</v>
      </c>
      <c r="G4988" s="44"/>
      <c r="H4988" s="31">
        <v>6990</v>
      </c>
    </row>
    <row r="4989" spans="1:12" x14ac:dyDescent="0.25">
      <c r="A4989" s="184">
        <v>43831</v>
      </c>
      <c r="B4989" s="37" t="s">
        <v>236</v>
      </c>
      <c r="C4989" t="s">
        <v>323</v>
      </c>
      <c r="D4989" s="9">
        <v>43837</v>
      </c>
      <c r="E4989" s="44" t="s">
        <v>76</v>
      </c>
      <c r="F4989" t="s">
        <v>436</v>
      </c>
      <c r="G4989" s="44"/>
      <c r="H4989" s="31">
        <v>95253</v>
      </c>
    </row>
    <row r="4990" spans="1:12" x14ac:dyDescent="0.25">
      <c r="A4990" s="184">
        <v>43831</v>
      </c>
      <c r="B4990" s="37" t="s">
        <v>236</v>
      </c>
      <c r="C4990" t="s">
        <v>432</v>
      </c>
      <c r="D4990" s="9">
        <v>43837</v>
      </c>
      <c r="E4990" s="44" t="s">
        <v>76</v>
      </c>
      <c r="F4990" t="s">
        <v>989</v>
      </c>
      <c r="G4990" s="44"/>
      <c r="H4990" s="31">
        <v>100000</v>
      </c>
    </row>
    <row r="4991" spans="1:12" x14ac:dyDescent="0.25">
      <c r="A4991" s="184">
        <v>43831</v>
      </c>
      <c r="B4991" s="37" t="s">
        <v>236</v>
      </c>
      <c r="C4991" t="s">
        <v>175</v>
      </c>
      <c r="D4991" s="9">
        <v>43837</v>
      </c>
      <c r="E4991" s="44" t="s">
        <v>76</v>
      </c>
      <c r="F4991" t="s">
        <v>1151</v>
      </c>
      <c r="G4991" s="44"/>
      <c r="H4991" s="31">
        <v>139125</v>
      </c>
    </row>
    <row r="4992" spans="1:12" x14ac:dyDescent="0.25">
      <c r="A4992" s="184">
        <v>43831</v>
      </c>
      <c r="B4992" s="37" t="s">
        <v>236</v>
      </c>
      <c r="C4992" t="s">
        <v>172</v>
      </c>
      <c r="D4992" s="9">
        <v>43837</v>
      </c>
      <c r="E4992" s="44" t="s">
        <v>76</v>
      </c>
      <c r="F4992" t="s">
        <v>1465</v>
      </c>
      <c r="G4992" s="44"/>
      <c r="H4992" s="31">
        <v>20000</v>
      </c>
    </row>
    <row r="4993" spans="1:8" x14ac:dyDescent="0.25">
      <c r="A4993" s="184">
        <v>43831</v>
      </c>
      <c r="B4993" s="37" t="s">
        <v>236</v>
      </c>
      <c r="C4993" t="s">
        <v>388</v>
      </c>
      <c r="D4993" s="9">
        <v>43840</v>
      </c>
      <c r="E4993" s="44" t="s">
        <v>76</v>
      </c>
      <c r="F4993" t="s">
        <v>1218</v>
      </c>
      <c r="G4993" s="44"/>
      <c r="H4993" s="31">
        <v>120000</v>
      </c>
    </row>
    <row r="4994" spans="1:8" x14ac:dyDescent="0.25">
      <c r="A4994" s="184">
        <v>43831</v>
      </c>
      <c r="B4994" s="37" t="s">
        <v>236</v>
      </c>
      <c r="C4994" t="s">
        <v>172</v>
      </c>
      <c r="D4994" s="9">
        <v>43843</v>
      </c>
      <c r="E4994" s="44" t="s">
        <v>76</v>
      </c>
      <c r="F4994" t="s">
        <v>1466</v>
      </c>
      <c r="G4994" s="44"/>
      <c r="H4994" s="31">
        <v>215303</v>
      </c>
    </row>
    <row r="4995" spans="1:8" x14ac:dyDescent="0.25">
      <c r="A4995" s="184">
        <v>43831</v>
      </c>
      <c r="B4995" s="37" t="s">
        <v>236</v>
      </c>
      <c r="C4995" t="s">
        <v>172</v>
      </c>
      <c r="D4995" s="9">
        <v>43843</v>
      </c>
      <c r="E4995" s="44" t="s">
        <v>76</v>
      </c>
      <c r="F4995" t="s">
        <v>1467</v>
      </c>
      <c r="G4995" s="44"/>
      <c r="H4995" s="31">
        <v>3140</v>
      </c>
    </row>
    <row r="4996" spans="1:8" x14ac:dyDescent="0.25">
      <c r="A4996" s="184">
        <v>43831</v>
      </c>
      <c r="B4996" s="37" t="s">
        <v>236</v>
      </c>
      <c r="C4996" t="s">
        <v>1391</v>
      </c>
      <c r="D4996" s="9">
        <v>43843</v>
      </c>
      <c r="E4996" s="44" t="s">
        <v>76</v>
      </c>
      <c r="F4996" t="s">
        <v>1468</v>
      </c>
      <c r="G4996" s="44"/>
      <c r="H4996" s="31">
        <v>250000</v>
      </c>
    </row>
    <row r="4997" spans="1:8" x14ac:dyDescent="0.25">
      <c r="A4997" s="184">
        <v>43831</v>
      </c>
      <c r="B4997" s="37" t="s">
        <v>236</v>
      </c>
      <c r="C4997" t="s">
        <v>172</v>
      </c>
      <c r="D4997" s="9">
        <v>43843</v>
      </c>
      <c r="E4997" s="44" t="s">
        <v>76</v>
      </c>
      <c r="F4997" t="s">
        <v>1467</v>
      </c>
      <c r="G4997" s="44"/>
      <c r="H4997" s="31">
        <v>25830</v>
      </c>
    </row>
    <row r="4998" spans="1:8" x14ac:dyDescent="0.25">
      <c r="A4998" s="184">
        <v>43831</v>
      </c>
      <c r="B4998" s="37" t="s">
        <v>236</v>
      </c>
      <c r="C4998" t="s">
        <v>172</v>
      </c>
      <c r="D4998" s="9">
        <v>43843</v>
      </c>
      <c r="E4998" s="44" t="s">
        <v>76</v>
      </c>
      <c r="F4998" t="s">
        <v>1469</v>
      </c>
      <c r="G4998" s="44"/>
      <c r="H4998" s="31">
        <v>250000</v>
      </c>
    </row>
    <row r="4999" spans="1:8" x14ac:dyDescent="0.25">
      <c r="A4999" s="184">
        <v>43831</v>
      </c>
      <c r="B4999" s="37" t="s">
        <v>236</v>
      </c>
      <c r="C4999" t="s">
        <v>172</v>
      </c>
      <c r="D4999" s="9">
        <v>43844</v>
      </c>
      <c r="E4999" s="44" t="s">
        <v>76</v>
      </c>
      <c r="F4999" t="s">
        <v>1470</v>
      </c>
      <c r="G4999" s="44"/>
      <c r="H4999" s="31">
        <v>10000</v>
      </c>
    </row>
    <row r="5000" spans="1:8" x14ac:dyDescent="0.25">
      <c r="A5000" s="184">
        <v>43831</v>
      </c>
      <c r="B5000" s="37" t="s">
        <v>236</v>
      </c>
      <c r="C5000" t="s">
        <v>175</v>
      </c>
      <c r="D5000" s="9">
        <v>43844</v>
      </c>
      <c r="E5000" s="44" t="s">
        <v>76</v>
      </c>
      <c r="F5000" t="s">
        <v>682</v>
      </c>
      <c r="G5000" s="44"/>
      <c r="H5000" s="31">
        <v>120000</v>
      </c>
    </row>
    <row r="5001" spans="1:8" x14ac:dyDescent="0.25">
      <c r="A5001" s="184">
        <v>43831</v>
      </c>
      <c r="B5001" s="37" t="s">
        <v>236</v>
      </c>
      <c r="C5001" t="s">
        <v>388</v>
      </c>
      <c r="D5001" s="9">
        <v>43846</v>
      </c>
      <c r="E5001" s="44" t="s">
        <v>76</v>
      </c>
      <c r="F5001" t="s">
        <v>1471</v>
      </c>
      <c r="G5001" s="44"/>
      <c r="H5001" s="31">
        <v>120000</v>
      </c>
    </row>
    <row r="5002" spans="1:8" x14ac:dyDescent="0.25">
      <c r="A5002" s="184">
        <v>43831</v>
      </c>
      <c r="B5002" s="37" t="s">
        <v>236</v>
      </c>
      <c r="C5002" t="s">
        <v>1391</v>
      </c>
      <c r="D5002" s="9">
        <v>43850</v>
      </c>
      <c r="E5002" s="44" t="s">
        <v>76</v>
      </c>
      <c r="F5002" t="s">
        <v>1472</v>
      </c>
      <c r="G5002" s="44"/>
      <c r="H5002" s="31">
        <v>250000</v>
      </c>
    </row>
    <row r="5003" spans="1:8" x14ac:dyDescent="0.25">
      <c r="A5003" s="184">
        <v>43831</v>
      </c>
      <c r="B5003" s="37" t="s">
        <v>236</v>
      </c>
      <c r="C5003" t="s">
        <v>172</v>
      </c>
      <c r="D5003" s="9">
        <v>43850</v>
      </c>
      <c r="E5003" s="44" t="s">
        <v>76</v>
      </c>
      <c r="F5003" t="s">
        <v>1473</v>
      </c>
      <c r="G5003" s="44"/>
      <c r="H5003" s="31">
        <v>60000</v>
      </c>
    </row>
    <row r="5004" spans="1:8" x14ac:dyDescent="0.25">
      <c r="A5004" s="184">
        <v>43831</v>
      </c>
      <c r="B5004" s="37" t="s">
        <v>236</v>
      </c>
      <c r="C5004" t="s">
        <v>388</v>
      </c>
      <c r="D5004" s="9">
        <v>43854</v>
      </c>
      <c r="E5004" s="44" t="s">
        <v>76</v>
      </c>
      <c r="F5004" t="s">
        <v>364</v>
      </c>
      <c r="G5004" s="44"/>
      <c r="H5004" s="31">
        <v>80000</v>
      </c>
    </row>
    <row r="5005" spans="1:8" x14ac:dyDescent="0.25">
      <c r="A5005" s="184">
        <v>43831</v>
      </c>
      <c r="B5005" s="37" t="s">
        <v>236</v>
      </c>
      <c r="C5005" t="s">
        <v>1391</v>
      </c>
      <c r="D5005" s="9">
        <v>43857</v>
      </c>
      <c r="E5005" s="44" t="s">
        <v>76</v>
      </c>
      <c r="F5005" t="s">
        <v>1474</v>
      </c>
      <c r="G5005" s="44"/>
      <c r="H5005" s="31">
        <v>250000</v>
      </c>
    </row>
    <row r="5006" spans="1:8" x14ac:dyDescent="0.25">
      <c r="A5006" s="184">
        <v>43831</v>
      </c>
      <c r="B5006" s="37" t="s">
        <v>236</v>
      </c>
      <c r="C5006" t="s">
        <v>172</v>
      </c>
      <c r="D5006" s="9">
        <v>43860</v>
      </c>
      <c r="E5006" s="44" t="s">
        <v>76</v>
      </c>
      <c r="F5006" t="s">
        <v>1475</v>
      </c>
      <c r="G5006" s="44"/>
      <c r="H5006" s="31">
        <v>40000</v>
      </c>
    </row>
    <row r="5007" spans="1:8" x14ac:dyDescent="0.25">
      <c r="A5007" s="184">
        <v>43831</v>
      </c>
      <c r="B5007" s="37" t="s">
        <v>236</v>
      </c>
      <c r="C5007" t="s">
        <v>175</v>
      </c>
      <c r="D5007" s="9">
        <v>43860</v>
      </c>
      <c r="E5007" s="44" t="s">
        <v>76</v>
      </c>
      <c r="F5007" t="s">
        <v>1476</v>
      </c>
      <c r="G5007" s="44"/>
      <c r="H5007" s="31">
        <v>385650</v>
      </c>
    </row>
    <row r="5008" spans="1:8" x14ac:dyDescent="0.25">
      <c r="A5008" s="184">
        <v>43831</v>
      </c>
      <c r="B5008" s="37" t="s">
        <v>236</v>
      </c>
      <c r="C5008" t="s">
        <v>388</v>
      </c>
      <c r="D5008" s="9">
        <v>43861</v>
      </c>
      <c r="E5008" s="44" t="s">
        <v>76</v>
      </c>
      <c r="F5008" t="s">
        <v>364</v>
      </c>
      <c r="G5008" s="44"/>
      <c r="H5008" s="31">
        <v>80000</v>
      </c>
    </row>
    <row r="5009" spans="1:10" x14ac:dyDescent="0.25">
      <c r="A5009" s="184">
        <v>43831</v>
      </c>
      <c r="B5009" s="37" t="s">
        <v>236</v>
      </c>
      <c r="C5009" s="37" t="s">
        <v>173</v>
      </c>
      <c r="D5009" s="65">
        <v>43861</v>
      </c>
      <c r="E5009" s="61" t="s">
        <v>76</v>
      </c>
      <c r="F5009" s="37" t="s">
        <v>1477</v>
      </c>
      <c r="G5009" s="61"/>
      <c r="H5009" s="208">
        <v>250000</v>
      </c>
      <c r="I5009" s="208"/>
      <c r="J5009" s="37"/>
    </row>
    <row r="5010" spans="1:10" x14ac:dyDescent="0.25">
      <c r="A5010" s="184">
        <v>43862</v>
      </c>
      <c r="B5010" s="37" t="s">
        <v>236</v>
      </c>
      <c r="C5010" t="s">
        <v>172</v>
      </c>
      <c r="D5010" s="9">
        <v>43864</v>
      </c>
      <c r="E5010" s="44" t="s">
        <v>76</v>
      </c>
      <c r="F5010" t="s">
        <v>1478</v>
      </c>
      <c r="G5010" s="44"/>
      <c r="H5010" s="31">
        <v>15000</v>
      </c>
    </row>
    <row r="5011" spans="1:10" x14ac:dyDescent="0.25">
      <c r="A5011" s="184">
        <v>43862</v>
      </c>
      <c r="B5011" s="37" t="s">
        <v>236</v>
      </c>
      <c r="C5011" t="s">
        <v>432</v>
      </c>
      <c r="D5011" s="9">
        <v>43864</v>
      </c>
      <c r="E5011" s="44" t="s">
        <v>76</v>
      </c>
      <c r="F5011" t="s">
        <v>1479</v>
      </c>
      <c r="G5011" s="44"/>
      <c r="H5011" s="31">
        <v>100000</v>
      </c>
    </row>
    <row r="5012" spans="1:10" x14ac:dyDescent="0.25">
      <c r="A5012" s="184">
        <v>43862</v>
      </c>
      <c r="B5012" s="37" t="s">
        <v>236</v>
      </c>
      <c r="C5012" t="s">
        <v>388</v>
      </c>
      <c r="D5012" s="9">
        <v>43867</v>
      </c>
      <c r="E5012" s="44" t="s">
        <v>76</v>
      </c>
      <c r="F5012" t="s">
        <v>1480</v>
      </c>
      <c r="G5012" s="44"/>
      <c r="H5012" s="31">
        <v>80000</v>
      </c>
    </row>
    <row r="5013" spans="1:10" x14ac:dyDescent="0.25">
      <c r="A5013" s="184">
        <v>43862</v>
      </c>
      <c r="B5013" s="37" t="s">
        <v>236</v>
      </c>
      <c r="C5013" t="s">
        <v>179</v>
      </c>
      <c r="D5013" s="9">
        <v>43868</v>
      </c>
      <c r="E5013" s="44" t="s">
        <v>531</v>
      </c>
      <c r="F5013" t="s">
        <v>517</v>
      </c>
      <c r="G5013" s="44"/>
      <c r="H5013" s="31">
        <v>10487</v>
      </c>
    </row>
    <row r="5014" spans="1:10" x14ac:dyDescent="0.25">
      <c r="A5014" s="184">
        <v>43862</v>
      </c>
      <c r="B5014" s="37" t="s">
        <v>236</v>
      </c>
      <c r="C5014" t="s">
        <v>173</v>
      </c>
      <c r="D5014" s="9">
        <v>43871</v>
      </c>
      <c r="E5014" s="44" t="s">
        <v>76</v>
      </c>
      <c r="F5014" t="s">
        <v>1481</v>
      </c>
      <c r="G5014" s="44"/>
      <c r="H5014" s="31">
        <v>180000</v>
      </c>
    </row>
    <row r="5015" spans="1:10" x14ac:dyDescent="0.25">
      <c r="A5015" s="184">
        <v>43862</v>
      </c>
      <c r="B5015" s="37" t="s">
        <v>236</v>
      </c>
      <c r="C5015" t="s">
        <v>179</v>
      </c>
      <c r="D5015" s="9">
        <v>43871</v>
      </c>
      <c r="E5015" s="44" t="s">
        <v>76</v>
      </c>
      <c r="F5015" t="s">
        <v>1482</v>
      </c>
      <c r="G5015" s="44"/>
      <c r="H5015" s="31">
        <v>45000</v>
      </c>
    </row>
    <row r="5016" spans="1:10" x14ac:dyDescent="0.25">
      <c r="A5016" s="184">
        <v>43862</v>
      </c>
      <c r="B5016" s="37" t="s">
        <v>236</v>
      </c>
      <c r="C5016" t="s">
        <v>175</v>
      </c>
      <c r="D5016" s="9">
        <v>43871</v>
      </c>
      <c r="E5016" s="44" t="s">
        <v>76</v>
      </c>
      <c r="F5016" t="s">
        <v>367</v>
      </c>
      <c r="G5016" s="44"/>
      <c r="H5016" s="31">
        <v>147899</v>
      </c>
    </row>
    <row r="5017" spans="1:10" x14ac:dyDescent="0.25">
      <c r="A5017" s="184">
        <v>43862</v>
      </c>
      <c r="B5017" s="37" t="s">
        <v>236</v>
      </c>
      <c r="C5017" t="s">
        <v>323</v>
      </c>
      <c r="D5017" s="9">
        <v>43871</v>
      </c>
      <c r="E5017" s="44" t="s">
        <v>76</v>
      </c>
      <c r="F5017" t="s">
        <v>476</v>
      </c>
      <c r="G5017" s="44"/>
      <c r="H5017" s="31">
        <v>8893</v>
      </c>
    </row>
    <row r="5018" spans="1:10" x14ac:dyDescent="0.25">
      <c r="A5018" s="184">
        <v>43862</v>
      </c>
      <c r="B5018" s="37" t="s">
        <v>236</v>
      </c>
      <c r="C5018" t="s">
        <v>323</v>
      </c>
      <c r="D5018" s="9">
        <v>43871</v>
      </c>
      <c r="E5018" s="44" t="s">
        <v>76</v>
      </c>
      <c r="F5018" t="s">
        <v>436</v>
      </c>
      <c r="G5018" s="44"/>
      <c r="H5018" s="31">
        <v>73438</v>
      </c>
    </row>
    <row r="5019" spans="1:10" x14ac:dyDescent="0.25">
      <c r="A5019" s="184">
        <v>43862</v>
      </c>
      <c r="B5019" s="37" t="s">
        <v>236</v>
      </c>
      <c r="C5019" t="s">
        <v>323</v>
      </c>
      <c r="D5019" s="9">
        <v>43871</v>
      </c>
      <c r="E5019" s="44" t="s">
        <v>76</v>
      </c>
      <c r="F5019" t="s">
        <v>529</v>
      </c>
      <c r="G5019" s="44"/>
      <c r="H5019" s="31">
        <v>3070</v>
      </c>
    </row>
    <row r="5020" spans="1:10" x14ac:dyDescent="0.25">
      <c r="A5020" s="184">
        <v>43862</v>
      </c>
      <c r="B5020" s="37" t="s">
        <v>236</v>
      </c>
      <c r="C5020" t="s">
        <v>176</v>
      </c>
      <c r="D5020" s="9">
        <v>43871</v>
      </c>
      <c r="E5020" s="44" t="s">
        <v>76</v>
      </c>
      <c r="F5020" t="s">
        <v>1483</v>
      </c>
      <c r="G5020" s="44"/>
      <c r="H5020" s="31">
        <v>6990</v>
      </c>
    </row>
    <row r="5021" spans="1:10" x14ac:dyDescent="0.25">
      <c r="A5021" s="184">
        <v>43862</v>
      </c>
      <c r="B5021" s="37" t="s">
        <v>236</v>
      </c>
      <c r="C5021" t="s">
        <v>432</v>
      </c>
      <c r="D5021" s="9">
        <v>43871</v>
      </c>
      <c r="E5021" s="44" t="s">
        <v>76</v>
      </c>
      <c r="F5021" t="s">
        <v>1484</v>
      </c>
      <c r="G5021" s="44"/>
      <c r="H5021" s="31">
        <v>100000</v>
      </c>
    </row>
    <row r="5022" spans="1:10" x14ac:dyDescent="0.25">
      <c r="A5022" s="184">
        <v>43862</v>
      </c>
      <c r="B5022" s="37" t="s">
        <v>236</v>
      </c>
      <c r="C5022" t="s">
        <v>998</v>
      </c>
      <c r="D5022" s="9">
        <v>43871</v>
      </c>
      <c r="E5022" s="44">
        <v>830</v>
      </c>
      <c r="F5022" t="s">
        <v>1485</v>
      </c>
      <c r="G5022" s="44"/>
      <c r="H5022" s="31">
        <v>43000</v>
      </c>
    </row>
    <row r="5023" spans="1:10" x14ac:dyDescent="0.25">
      <c r="A5023" s="184">
        <v>43862</v>
      </c>
      <c r="B5023" s="37" t="s">
        <v>236</v>
      </c>
      <c r="C5023" t="s">
        <v>172</v>
      </c>
      <c r="D5023" s="9">
        <v>43871</v>
      </c>
      <c r="E5023" s="44" t="s">
        <v>76</v>
      </c>
      <c r="F5023" t="s">
        <v>1486</v>
      </c>
      <c r="G5023" s="44"/>
      <c r="H5023" s="31">
        <v>86000</v>
      </c>
    </row>
    <row r="5024" spans="1:10" x14ac:dyDescent="0.25">
      <c r="A5024" s="184">
        <v>43862</v>
      </c>
      <c r="B5024" s="37" t="s">
        <v>236</v>
      </c>
      <c r="C5024" t="s">
        <v>388</v>
      </c>
      <c r="D5024" s="9">
        <v>43875</v>
      </c>
      <c r="E5024" s="44" t="s">
        <v>76</v>
      </c>
      <c r="F5024" t="s">
        <v>1487</v>
      </c>
      <c r="G5024" s="44"/>
      <c r="H5024" s="31">
        <v>120000</v>
      </c>
    </row>
    <row r="5025" spans="1:9" x14ac:dyDescent="0.25">
      <c r="A5025" s="184">
        <v>43862</v>
      </c>
      <c r="B5025" s="37" t="s">
        <v>236</v>
      </c>
      <c r="C5025" t="s">
        <v>175</v>
      </c>
      <c r="D5025" s="9">
        <v>43875</v>
      </c>
      <c r="E5025" s="44" t="s">
        <v>76</v>
      </c>
      <c r="F5025" t="s">
        <v>682</v>
      </c>
      <c r="G5025" s="44"/>
      <c r="H5025" s="31">
        <v>120000</v>
      </c>
    </row>
    <row r="5026" spans="1:9" x14ac:dyDescent="0.25">
      <c r="A5026" s="184">
        <v>43862</v>
      </c>
      <c r="B5026" s="37" t="s">
        <v>236</v>
      </c>
      <c r="C5026" t="s">
        <v>173</v>
      </c>
      <c r="D5026" s="9">
        <v>43875</v>
      </c>
      <c r="E5026" s="44" t="s">
        <v>76</v>
      </c>
      <c r="F5026" t="s">
        <v>1488</v>
      </c>
      <c r="G5026" s="44"/>
      <c r="H5026" s="31">
        <v>250000</v>
      </c>
    </row>
    <row r="5027" spans="1:9" x14ac:dyDescent="0.25">
      <c r="A5027" s="184">
        <v>43862</v>
      </c>
      <c r="B5027" s="37" t="s">
        <v>236</v>
      </c>
      <c r="C5027" t="s">
        <v>388</v>
      </c>
      <c r="D5027" s="9">
        <v>43882</v>
      </c>
      <c r="E5027" s="44" t="s">
        <v>76</v>
      </c>
      <c r="F5027" t="s">
        <v>1218</v>
      </c>
      <c r="G5027" s="44"/>
      <c r="H5027" s="31">
        <v>120000</v>
      </c>
    </row>
    <row r="5028" spans="1:9" x14ac:dyDescent="0.25">
      <c r="A5028" s="184">
        <v>43862</v>
      </c>
      <c r="B5028" s="37" t="s">
        <v>236</v>
      </c>
      <c r="C5028" t="s">
        <v>173</v>
      </c>
      <c r="D5028" s="9">
        <v>43885</v>
      </c>
      <c r="E5028" s="44" t="s">
        <v>76</v>
      </c>
      <c r="F5028" t="s">
        <v>1489</v>
      </c>
      <c r="G5028" s="44"/>
      <c r="H5028" s="31">
        <v>250000</v>
      </c>
    </row>
    <row r="5029" spans="1:9" x14ac:dyDescent="0.25">
      <c r="A5029" s="184">
        <v>43862</v>
      </c>
      <c r="B5029" s="37" t="s">
        <v>236</v>
      </c>
      <c r="C5029" s="37" t="s">
        <v>388</v>
      </c>
      <c r="D5029" s="65">
        <v>43889</v>
      </c>
      <c r="E5029" s="61" t="s">
        <v>76</v>
      </c>
      <c r="F5029" s="37" t="s">
        <v>364</v>
      </c>
      <c r="G5029" s="61"/>
      <c r="H5029" s="208">
        <v>80000</v>
      </c>
      <c r="I5029" s="208"/>
    </row>
    <row r="5030" spans="1:9" x14ac:dyDescent="0.25">
      <c r="A5030" s="184">
        <v>43891</v>
      </c>
      <c r="B5030" s="37" t="s">
        <v>236</v>
      </c>
      <c r="C5030" t="s">
        <v>173</v>
      </c>
      <c r="D5030" s="9">
        <v>43892</v>
      </c>
      <c r="E5030" s="44" t="s">
        <v>76</v>
      </c>
      <c r="F5030" t="s">
        <v>1490</v>
      </c>
      <c r="G5030" s="44"/>
      <c r="H5030" s="31">
        <v>250000</v>
      </c>
    </row>
    <row r="5031" spans="1:9" x14ac:dyDescent="0.25">
      <c r="A5031" s="184">
        <v>43891</v>
      </c>
      <c r="B5031" s="37" t="s">
        <v>236</v>
      </c>
      <c r="C5031" t="s">
        <v>175</v>
      </c>
      <c r="D5031" s="9">
        <v>43892</v>
      </c>
      <c r="E5031" s="44" t="s">
        <v>76</v>
      </c>
      <c r="F5031" t="s">
        <v>1491</v>
      </c>
      <c r="G5031" s="44"/>
      <c r="H5031" s="31">
        <v>385650</v>
      </c>
    </row>
    <row r="5032" spans="1:9" x14ac:dyDescent="0.25">
      <c r="A5032" s="184">
        <v>43891</v>
      </c>
      <c r="B5032" s="37" t="s">
        <v>236</v>
      </c>
      <c r="C5032" t="s">
        <v>323</v>
      </c>
      <c r="D5032" s="9">
        <v>43894</v>
      </c>
      <c r="E5032" s="44" t="s">
        <v>76</v>
      </c>
      <c r="F5032" t="s">
        <v>529</v>
      </c>
      <c r="G5032" s="44"/>
      <c r="H5032" s="31">
        <v>2798</v>
      </c>
    </row>
    <row r="5033" spans="1:9" x14ac:dyDescent="0.25">
      <c r="A5033" s="184">
        <v>43891</v>
      </c>
      <c r="B5033" s="37" t="s">
        <v>236</v>
      </c>
      <c r="C5033" t="s">
        <v>175</v>
      </c>
      <c r="D5033" s="9">
        <v>43894</v>
      </c>
      <c r="E5033" s="44" t="s">
        <v>76</v>
      </c>
      <c r="F5033" t="s">
        <v>1151</v>
      </c>
      <c r="G5033" s="44"/>
      <c r="H5033" s="31">
        <v>147899</v>
      </c>
    </row>
    <row r="5034" spans="1:9" x14ac:dyDescent="0.25">
      <c r="A5034" s="184">
        <v>43891</v>
      </c>
      <c r="B5034" s="37" t="s">
        <v>236</v>
      </c>
      <c r="C5034" t="s">
        <v>176</v>
      </c>
      <c r="D5034" s="9">
        <v>43894</v>
      </c>
      <c r="E5034" s="44" t="s">
        <v>76</v>
      </c>
      <c r="F5034" t="s">
        <v>1149</v>
      </c>
      <c r="G5034" s="44"/>
      <c r="H5034" s="31">
        <v>6990</v>
      </c>
    </row>
    <row r="5035" spans="1:9" x14ac:dyDescent="0.25">
      <c r="A5035" s="184">
        <v>43891</v>
      </c>
      <c r="B5035" s="37" t="s">
        <v>236</v>
      </c>
      <c r="C5035" t="s">
        <v>432</v>
      </c>
      <c r="D5035" s="9">
        <v>43894</v>
      </c>
      <c r="E5035" s="44" t="s">
        <v>76</v>
      </c>
      <c r="F5035" t="s">
        <v>1492</v>
      </c>
      <c r="G5035" s="44"/>
      <c r="H5035" s="31">
        <v>100000</v>
      </c>
    </row>
    <row r="5036" spans="1:9" x14ac:dyDescent="0.25">
      <c r="A5036" s="184">
        <v>43891</v>
      </c>
      <c r="B5036" s="37" t="s">
        <v>236</v>
      </c>
      <c r="C5036" t="s">
        <v>323</v>
      </c>
      <c r="D5036" s="9">
        <v>43894</v>
      </c>
      <c r="E5036" s="44" t="s">
        <v>76</v>
      </c>
      <c r="F5036" t="s">
        <v>476</v>
      </c>
      <c r="G5036" s="44"/>
      <c r="H5036" s="31">
        <v>13516</v>
      </c>
    </row>
    <row r="5037" spans="1:9" x14ac:dyDescent="0.25">
      <c r="A5037" s="184">
        <v>43891</v>
      </c>
      <c r="B5037" s="37" t="s">
        <v>236</v>
      </c>
      <c r="C5037" t="s">
        <v>323</v>
      </c>
      <c r="D5037" s="9">
        <v>43894</v>
      </c>
      <c r="E5037" s="44" t="s">
        <v>76</v>
      </c>
      <c r="F5037" t="s">
        <v>436</v>
      </c>
      <c r="G5037" s="44"/>
      <c r="H5037" s="31">
        <v>97378</v>
      </c>
    </row>
    <row r="5038" spans="1:9" x14ac:dyDescent="0.25">
      <c r="A5038" s="184">
        <v>43891</v>
      </c>
      <c r="B5038" s="37" t="s">
        <v>236</v>
      </c>
      <c r="C5038" t="s">
        <v>1391</v>
      </c>
      <c r="D5038" s="9">
        <v>43895</v>
      </c>
      <c r="E5038" s="44" t="s">
        <v>76</v>
      </c>
      <c r="F5038" t="s">
        <v>1493</v>
      </c>
      <c r="G5038" s="44"/>
      <c r="H5038" s="31">
        <v>125000</v>
      </c>
    </row>
    <row r="5039" spans="1:9" x14ac:dyDescent="0.25">
      <c r="A5039" s="184">
        <v>43891</v>
      </c>
      <c r="B5039" s="37" t="s">
        <v>236</v>
      </c>
      <c r="C5039" t="s">
        <v>388</v>
      </c>
      <c r="D5039" s="9">
        <v>43895</v>
      </c>
      <c r="E5039" s="44" t="s">
        <v>76</v>
      </c>
      <c r="F5039" t="s">
        <v>1359</v>
      </c>
      <c r="G5039" s="44"/>
      <c r="H5039" s="31">
        <v>80000</v>
      </c>
    </row>
    <row r="5040" spans="1:9" x14ac:dyDescent="0.25">
      <c r="A5040" s="184">
        <v>43891</v>
      </c>
      <c r="B5040" s="37" t="s">
        <v>236</v>
      </c>
      <c r="C5040" t="s">
        <v>179</v>
      </c>
      <c r="D5040" s="9">
        <v>43895</v>
      </c>
      <c r="E5040" s="44" t="s">
        <v>76</v>
      </c>
      <c r="F5040" t="s">
        <v>1494</v>
      </c>
      <c r="G5040" s="44"/>
      <c r="H5040" s="31">
        <v>50000</v>
      </c>
    </row>
    <row r="5041" spans="1:8" x14ac:dyDescent="0.25">
      <c r="A5041" s="184">
        <v>43891</v>
      </c>
      <c r="B5041" s="37" t="s">
        <v>236</v>
      </c>
      <c r="C5041" t="s">
        <v>179</v>
      </c>
      <c r="D5041" s="9">
        <v>43899</v>
      </c>
      <c r="E5041" s="44" t="s">
        <v>264</v>
      </c>
      <c r="F5041" t="s">
        <v>665</v>
      </c>
      <c r="G5041" s="44"/>
      <c r="H5041" s="31">
        <v>10545</v>
      </c>
    </row>
    <row r="5042" spans="1:8" x14ac:dyDescent="0.25">
      <c r="A5042" s="184">
        <v>43891</v>
      </c>
      <c r="B5042" s="37" t="s">
        <v>236</v>
      </c>
      <c r="C5042" t="s">
        <v>998</v>
      </c>
      <c r="D5042" s="9">
        <v>43900</v>
      </c>
      <c r="E5042" s="44" t="s">
        <v>76</v>
      </c>
      <c r="F5042" t="s">
        <v>1495</v>
      </c>
      <c r="G5042" s="44"/>
      <c r="H5042" s="31">
        <v>300000</v>
      </c>
    </row>
    <row r="5043" spans="1:8" x14ac:dyDescent="0.25">
      <c r="A5043" s="184">
        <v>43891</v>
      </c>
      <c r="B5043" s="37" t="s">
        <v>236</v>
      </c>
      <c r="C5043" t="s">
        <v>1391</v>
      </c>
      <c r="D5043" s="9">
        <v>43903</v>
      </c>
      <c r="E5043" s="44" t="s">
        <v>76</v>
      </c>
      <c r="F5043" t="s">
        <v>1496</v>
      </c>
      <c r="G5043" s="44"/>
      <c r="H5043" s="31">
        <v>125000</v>
      </c>
    </row>
    <row r="5044" spans="1:8" x14ac:dyDescent="0.25">
      <c r="A5044" s="184">
        <v>43891</v>
      </c>
      <c r="B5044" s="37" t="s">
        <v>236</v>
      </c>
      <c r="C5044" t="s">
        <v>388</v>
      </c>
      <c r="D5044" s="9">
        <v>43903</v>
      </c>
      <c r="E5044" s="44" t="s">
        <v>76</v>
      </c>
      <c r="F5044" t="s">
        <v>1359</v>
      </c>
      <c r="G5044" s="44"/>
      <c r="H5044" s="31">
        <v>80000</v>
      </c>
    </row>
    <row r="5045" spans="1:8" x14ac:dyDescent="0.25">
      <c r="A5045" s="184">
        <v>43891</v>
      </c>
      <c r="B5045" s="37" t="s">
        <v>236</v>
      </c>
      <c r="C5045" t="s">
        <v>175</v>
      </c>
      <c r="D5045" s="9">
        <v>43903</v>
      </c>
      <c r="E5045" s="44" t="s">
        <v>76</v>
      </c>
      <c r="F5045" t="s">
        <v>1497</v>
      </c>
      <c r="G5045" s="44"/>
      <c r="H5045" s="31">
        <v>120000</v>
      </c>
    </row>
    <row r="5046" spans="1:8" x14ac:dyDescent="0.25">
      <c r="A5046" s="184">
        <v>43891</v>
      </c>
      <c r="B5046" s="37" t="s">
        <v>236</v>
      </c>
      <c r="C5046" t="s">
        <v>172</v>
      </c>
      <c r="D5046" s="9">
        <v>43909</v>
      </c>
      <c r="E5046" s="44" t="s">
        <v>76</v>
      </c>
      <c r="F5046" t="s">
        <v>1498</v>
      </c>
      <c r="G5046" s="44"/>
      <c r="H5046" s="31">
        <v>15500</v>
      </c>
    </row>
    <row r="5047" spans="1:8" x14ac:dyDescent="0.25">
      <c r="A5047" s="184">
        <v>43891</v>
      </c>
      <c r="B5047" s="37" t="s">
        <v>236</v>
      </c>
      <c r="C5047" t="s">
        <v>388</v>
      </c>
      <c r="D5047" s="9">
        <v>43909</v>
      </c>
      <c r="E5047" s="44" t="s">
        <v>76</v>
      </c>
      <c r="F5047" t="s">
        <v>1218</v>
      </c>
      <c r="G5047" s="44"/>
      <c r="H5047" s="31">
        <v>120000</v>
      </c>
    </row>
    <row r="5048" spans="1:8" x14ac:dyDescent="0.25">
      <c r="A5048" s="184">
        <v>43891</v>
      </c>
      <c r="B5048" s="37" t="s">
        <v>236</v>
      </c>
      <c r="C5048" t="s">
        <v>172</v>
      </c>
      <c r="D5048" s="9">
        <v>43909</v>
      </c>
      <c r="E5048" s="44" t="s">
        <v>76</v>
      </c>
      <c r="F5048" t="s">
        <v>1499</v>
      </c>
      <c r="G5048" s="44"/>
      <c r="H5048" s="31">
        <v>30380</v>
      </c>
    </row>
    <row r="5049" spans="1:8" x14ac:dyDescent="0.25">
      <c r="A5049" s="184">
        <v>43891</v>
      </c>
      <c r="B5049" s="37" t="s">
        <v>236</v>
      </c>
      <c r="C5049" t="s">
        <v>1391</v>
      </c>
      <c r="D5049" s="9">
        <v>43910</v>
      </c>
      <c r="E5049" s="44" t="s">
        <v>76</v>
      </c>
      <c r="F5049" t="s">
        <v>1500</v>
      </c>
      <c r="G5049" s="44"/>
      <c r="H5049" s="31">
        <v>125000</v>
      </c>
    </row>
    <row r="5050" spans="1:8" x14ac:dyDescent="0.25">
      <c r="A5050" s="184">
        <v>43891</v>
      </c>
      <c r="B5050" s="37" t="s">
        <v>236</v>
      </c>
      <c r="C5050" t="s">
        <v>172</v>
      </c>
      <c r="D5050" s="9">
        <v>43914</v>
      </c>
      <c r="E5050" s="44" t="s">
        <v>76</v>
      </c>
      <c r="F5050" t="s">
        <v>1501</v>
      </c>
      <c r="G5050" s="44"/>
      <c r="H5050" s="31">
        <v>25000</v>
      </c>
    </row>
    <row r="5051" spans="1:8" x14ac:dyDescent="0.25">
      <c r="A5051" s="184">
        <v>43891</v>
      </c>
      <c r="B5051" s="37" t="s">
        <v>236</v>
      </c>
      <c r="C5051" t="s">
        <v>175</v>
      </c>
      <c r="D5051" s="9">
        <v>43914</v>
      </c>
      <c r="E5051" s="44" t="s">
        <v>76</v>
      </c>
      <c r="F5051" t="s">
        <v>1151</v>
      </c>
      <c r="G5051" s="44"/>
      <c r="H5051" s="31">
        <v>118650</v>
      </c>
    </row>
    <row r="5052" spans="1:8" x14ac:dyDescent="0.25">
      <c r="A5052" s="184">
        <v>43891</v>
      </c>
      <c r="B5052" s="37" t="s">
        <v>236</v>
      </c>
      <c r="C5052" t="s">
        <v>388</v>
      </c>
      <c r="D5052" s="9">
        <v>43916</v>
      </c>
      <c r="E5052" s="44" t="s">
        <v>76</v>
      </c>
      <c r="F5052" t="s">
        <v>1359</v>
      </c>
      <c r="G5052" s="44"/>
      <c r="H5052" s="31">
        <v>80000</v>
      </c>
    </row>
    <row r="5053" spans="1:8" x14ac:dyDescent="0.25">
      <c r="A5053" s="184">
        <v>43891</v>
      </c>
      <c r="B5053" s="37" t="s">
        <v>236</v>
      </c>
      <c r="C5053" t="s">
        <v>1391</v>
      </c>
      <c r="D5053" s="9">
        <v>43917</v>
      </c>
      <c r="E5053" s="44" t="s">
        <v>76</v>
      </c>
      <c r="F5053" t="s">
        <v>1502</v>
      </c>
      <c r="G5053" s="44"/>
      <c r="H5053" s="31">
        <v>125000</v>
      </c>
    </row>
    <row r="5054" spans="1:8" x14ac:dyDescent="0.25">
      <c r="A5054" s="184">
        <v>43891</v>
      </c>
      <c r="B5054" s="37" t="s">
        <v>236</v>
      </c>
      <c r="C5054" t="s">
        <v>175</v>
      </c>
      <c r="D5054" s="9">
        <v>43921</v>
      </c>
      <c r="E5054" s="44" t="s">
        <v>76</v>
      </c>
      <c r="F5054" t="s">
        <v>1503</v>
      </c>
      <c r="G5054" s="44"/>
      <c r="H5054" s="31">
        <v>285650</v>
      </c>
    </row>
    <row r="5055" spans="1:8" x14ac:dyDescent="0.25">
      <c r="A5055" s="184">
        <v>43891</v>
      </c>
      <c r="B5055" s="37" t="s">
        <v>236</v>
      </c>
      <c r="C5055" t="s">
        <v>432</v>
      </c>
      <c r="D5055" s="9">
        <v>43921</v>
      </c>
      <c r="E5055" s="44" t="s">
        <v>76</v>
      </c>
      <c r="F5055" t="s">
        <v>1217</v>
      </c>
      <c r="G5055" s="44"/>
      <c r="H5055" s="31">
        <v>100000</v>
      </c>
    </row>
    <row r="5056" spans="1:8" x14ac:dyDescent="0.25">
      <c r="A5056" s="184">
        <v>43891</v>
      </c>
      <c r="B5056" s="37" t="s">
        <v>236</v>
      </c>
      <c r="C5056" t="s">
        <v>323</v>
      </c>
      <c r="D5056" s="9">
        <v>43921</v>
      </c>
      <c r="E5056" s="44" t="s">
        <v>76</v>
      </c>
      <c r="F5056" t="s">
        <v>476</v>
      </c>
      <c r="G5056" s="44"/>
      <c r="H5056" s="31">
        <v>13888</v>
      </c>
    </row>
    <row r="5057" spans="1:12" x14ac:dyDescent="0.25">
      <c r="A5057" s="184">
        <v>43891</v>
      </c>
      <c r="B5057" s="37" t="s">
        <v>236</v>
      </c>
      <c r="C5057" t="s">
        <v>323</v>
      </c>
      <c r="D5057" s="9">
        <v>43921</v>
      </c>
      <c r="E5057" s="44" t="s">
        <v>76</v>
      </c>
      <c r="F5057" t="s">
        <v>436</v>
      </c>
      <c r="G5057" s="44"/>
      <c r="H5057" s="31">
        <v>81595</v>
      </c>
    </row>
    <row r="5058" spans="1:12" x14ac:dyDescent="0.25">
      <c r="A5058" s="184">
        <v>43891</v>
      </c>
      <c r="B5058" s="37" t="s">
        <v>236</v>
      </c>
      <c r="C5058" t="s">
        <v>323</v>
      </c>
      <c r="D5058" s="9">
        <v>43921</v>
      </c>
      <c r="E5058" s="44" t="s">
        <v>76</v>
      </c>
      <c r="F5058" t="s">
        <v>529</v>
      </c>
      <c r="G5058" s="44"/>
      <c r="H5058" s="31">
        <v>2359</v>
      </c>
    </row>
    <row r="5059" spans="1:12" x14ac:dyDescent="0.25">
      <c r="A5059" s="184">
        <v>43891</v>
      </c>
      <c r="B5059" s="37" t="s">
        <v>236</v>
      </c>
      <c r="C5059" s="37" t="s">
        <v>176</v>
      </c>
      <c r="D5059" s="65">
        <v>43921</v>
      </c>
      <c r="E5059" s="61" t="s">
        <v>76</v>
      </c>
      <c r="F5059" s="37" t="s">
        <v>590</v>
      </c>
      <c r="G5059" s="61"/>
      <c r="H5059" s="208">
        <v>6990</v>
      </c>
      <c r="I5059" s="208"/>
      <c r="J5059" s="37"/>
      <c r="K5059" s="37"/>
      <c r="L5059" s="37"/>
    </row>
    <row r="5060" spans="1:12" x14ac:dyDescent="0.25">
      <c r="A5060" s="184">
        <v>43922</v>
      </c>
      <c r="B5060" s="37" t="s">
        <v>236</v>
      </c>
      <c r="C5060" t="s">
        <v>172</v>
      </c>
      <c r="D5060" s="9">
        <v>43922</v>
      </c>
      <c r="E5060" s="44" t="s">
        <v>76</v>
      </c>
      <c r="F5060" t="s">
        <v>1504</v>
      </c>
      <c r="G5060" s="44"/>
      <c r="H5060" s="31">
        <v>563000</v>
      </c>
    </row>
    <row r="5061" spans="1:12" x14ac:dyDescent="0.25">
      <c r="A5061" s="184">
        <v>43922</v>
      </c>
      <c r="B5061" s="37" t="s">
        <v>236</v>
      </c>
      <c r="C5061" t="s">
        <v>173</v>
      </c>
      <c r="D5061" s="9">
        <v>43924</v>
      </c>
      <c r="E5061" s="44" t="s">
        <v>76</v>
      </c>
      <c r="F5061" t="s">
        <v>1505</v>
      </c>
      <c r="G5061" s="44"/>
      <c r="H5061" s="31">
        <v>125000</v>
      </c>
    </row>
    <row r="5062" spans="1:12" x14ac:dyDescent="0.25">
      <c r="A5062" s="184">
        <v>43922</v>
      </c>
      <c r="B5062" s="37" t="s">
        <v>236</v>
      </c>
      <c r="C5062" t="s">
        <v>388</v>
      </c>
      <c r="D5062" s="9">
        <v>43924</v>
      </c>
      <c r="E5062" s="44" t="s">
        <v>76</v>
      </c>
      <c r="F5062" t="s">
        <v>364</v>
      </c>
      <c r="G5062" s="44"/>
      <c r="H5062" s="31">
        <v>80000</v>
      </c>
    </row>
    <row r="5063" spans="1:12" x14ac:dyDescent="0.25">
      <c r="A5063" s="184">
        <v>43922</v>
      </c>
      <c r="B5063" s="37" t="s">
        <v>236</v>
      </c>
      <c r="C5063" t="s">
        <v>179</v>
      </c>
      <c r="D5063" s="9">
        <v>43927</v>
      </c>
      <c r="E5063" s="44" t="s">
        <v>76</v>
      </c>
      <c r="F5063" t="s">
        <v>517</v>
      </c>
      <c r="G5063" s="44"/>
      <c r="H5063" s="31">
        <v>10589</v>
      </c>
    </row>
    <row r="5064" spans="1:12" x14ac:dyDescent="0.25">
      <c r="A5064" s="184">
        <v>43922</v>
      </c>
      <c r="B5064" s="37" t="s">
        <v>236</v>
      </c>
      <c r="C5064" t="s">
        <v>173</v>
      </c>
      <c r="D5064" s="9">
        <v>43928</v>
      </c>
      <c r="E5064" s="44" t="s">
        <v>76</v>
      </c>
      <c r="F5064" t="s">
        <v>1506</v>
      </c>
      <c r="G5064" s="44"/>
      <c r="H5064" s="31">
        <v>110000</v>
      </c>
    </row>
    <row r="5065" spans="1:12" x14ac:dyDescent="0.25">
      <c r="A5065" s="184">
        <v>43922</v>
      </c>
      <c r="B5065" s="37" t="s">
        <v>236</v>
      </c>
      <c r="C5065" t="s">
        <v>388</v>
      </c>
      <c r="D5065" s="9">
        <v>43929</v>
      </c>
      <c r="E5065" s="44" t="s">
        <v>76</v>
      </c>
      <c r="F5065" t="s">
        <v>364</v>
      </c>
      <c r="G5065" s="44"/>
      <c r="H5065" s="31">
        <v>80000</v>
      </c>
    </row>
    <row r="5066" spans="1:12" x14ac:dyDescent="0.25">
      <c r="A5066" s="184">
        <v>43922</v>
      </c>
      <c r="B5066" s="37" t="s">
        <v>236</v>
      </c>
      <c r="C5066" t="s">
        <v>172</v>
      </c>
      <c r="D5066" s="9">
        <v>43930</v>
      </c>
      <c r="E5066" s="44" t="s">
        <v>76</v>
      </c>
      <c r="F5066" t="s">
        <v>1507</v>
      </c>
      <c r="G5066" s="44"/>
      <c r="H5066" s="31">
        <v>310000</v>
      </c>
    </row>
    <row r="5067" spans="1:12" x14ac:dyDescent="0.25">
      <c r="A5067" s="184">
        <v>43922</v>
      </c>
      <c r="B5067" s="37" t="s">
        <v>236</v>
      </c>
      <c r="C5067" t="s">
        <v>172</v>
      </c>
      <c r="D5067" s="9">
        <v>43934</v>
      </c>
      <c r="E5067" s="44" t="s">
        <v>76</v>
      </c>
      <c r="F5067" t="s">
        <v>1508</v>
      </c>
      <c r="G5067" s="44"/>
      <c r="H5067" s="31">
        <v>14600</v>
      </c>
    </row>
    <row r="5068" spans="1:12" x14ac:dyDescent="0.25">
      <c r="A5068" s="184">
        <v>43922</v>
      </c>
      <c r="B5068" s="37" t="s">
        <v>236</v>
      </c>
      <c r="C5068" t="s">
        <v>172</v>
      </c>
      <c r="D5068" s="9">
        <v>43936</v>
      </c>
      <c r="E5068" s="44" t="s">
        <v>76</v>
      </c>
      <c r="F5068" t="s">
        <v>1220</v>
      </c>
      <c r="G5068" s="44"/>
      <c r="H5068" s="31">
        <v>12070</v>
      </c>
    </row>
    <row r="5069" spans="1:12" x14ac:dyDescent="0.25">
      <c r="A5069" s="184">
        <v>43922</v>
      </c>
      <c r="B5069" s="37" t="s">
        <v>236</v>
      </c>
      <c r="C5069" t="s">
        <v>173</v>
      </c>
      <c r="D5069" s="9">
        <v>43936</v>
      </c>
      <c r="E5069" s="44" t="s">
        <v>76</v>
      </c>
      <c r="F5069" t="s">
        <v>1509</v>
      </c>
      <c r="G5069" s="44"/>
      <c r="H5069" s="31">
        <v>110000</v>
      </c>
    </row>
    <row r="5070" spans="1:12" x14ac:dyDescent="0.25">
      <c r="A5070" s="184">
        <v>43922</v>
      </c>
      <c r="B5070" s="37" t="s">
        <v>236</v>
      </c>
      <c r="C5070" t="s">
        <v>175</v>
      </c>
      <c r="D5070" s="9">
        <v>43936</v>
      </c>
      <c r="E5070" s="44" t="s">
        <v>76</v>
      </c>
      <c r="F5070" t="s">
        <v>1155</v>
      </c>
      <c r="G5070" s="44"/>
      <c r="H5070" s="31">
        <v>120000</v>
      </c>
    </row>
    <row r="5071" spans="1:12" x14ac:dyDescent="0.25">
      <c r="A5071" s="184">
        <v>43922</v>
      </c>
      <c r="B5071" s="37" t="s">
        <v>236</v>
      </c>
      <c r="C5071" t="s">
        <v>172</v>
      </c>
      <c r="D5071" s="9">
        <v>43938</v>
      </c>
      <c r="E5071" s="44" t="s">
        <v>76</v>
      </c>
      <c r="F5071" t="s">
        <v>1510</v>
      </c>
      <c r="G5071" s="44"/>
      <c r="H5071" s="31">
        <v>80000</v>
      </c>
    </row>
    <row r="5072" spans="1:12" x14ac:dyDescent="0.25">
      <c r="A5072" s="184">
        <v>43922</v>
      </c>
      <c r="B5072" s="37" t="s">
        <v>236</v>
      </c>
      <c r="C5072" t="s">
        <v>388</v>
      </c>
      <c r="D5072" s="9">
        <v>43938</v>
      </c>
      <c r="E5072" s="44" t="s">
        <v>76</v>
      </c>
      <c r="F5072" t="s">
        <v>1114</v>
      </c>
      <c r="G5072" s="44"/>
      <c r="H5072" s="31">
        <v>80000</v>
      </c>
    </row>
    <row r="5073" spans="1:12" x14ac:dyDescent="0.25">
      <c r="A5073" s="184">
        <v>43922</v>
      </c>
      <c r="B5073" s="37" t="s">
        <v>236</v>
      </c>
      <c r="C5073" t="s">
        <v>173</v>
      </c>
      <c r="D5073" s="9">
        <v>43943</v>
      </c>
      <c r="E5073" s="44" t="s">
        <v>76</v>
      </c>
      <c r="F5073" t="s">
        <v>1511</v>
      </c>
      <c r="G5073" s="44"/>
      <c r="H5073" s="31">
        <v>110000</v>
      </c>
    </row>
    <row r="5074" spans="1:12" x14ac:dyDescent="0.25">
      <c r="A5074" s="184">
        <v>43922</v>
      </c>
      <c r="B5074" s="37" t="s">
        <v>236</v>
      </c>
      <c r="C5074" t="s">
        <v>388</v>
      </c>
      <c r="D5074" s="9">
        <v>43945</v>
      </c>
      <c r="E5074" s="44" t="s">
        <v>76</v>
      </c>
      <c r="F5074" t="s">
        <v>364</v>
      </c>
      <c r="G5074" s="44"/>
      <c r="H5074" s="31">
        <v>80000</v>
      </c>
    </row>
    <row r="5075" spans="1:12" x14ac:dyDescent="0.25">
      <c r="A5075" s="184">
        <v>43922</v>
      </c>
      <c r="B5075" s="37" t="s">
        <v>236</v>
      </c>
      <c r="C5075" t="s">
        <v>172</v>
      </c>
      <c r="D5075" s="9">
        <v>43945</v>
      </c>
      <c r="E5075" s="44" t="s">
        <v>76</v>
      </c>
      <c r="F5075" t="s">
        <v>1512</v>
      </c>
      <c r="G5075" s="44"/>
      <c r="H5075" s="31">
        <v>12300</v>
      </c>
    </row>
    <row r="5076" spans="1:12" x14ac:dyDescent="0.25">
      <c r="A5076" s="184">
        <v>43922</v>
      </c>
      <c r="B5076" s="37" t="s">
        <v>236</v>
      </c>
      <c r="C5076" t="s">
        <v>173</v>
      </c>
      <c r="D5076" s="9">
        <v>43950</v>
      </c>
      <c r="E5076" s="44" t="s">
        <v>76</v>
      </c>
      <c r="F5076" t="s">
        <v>1513</v>
      </c>
      <c r="G5076" s="44"/>
      <c r="H5076" s="31">
        <v>110000</v>
      </c>
    </row>
    <row r="5077" spans="1:12" x14ac:dyDescent="0.25">
      <c r="A5077" s="184">
        <v>43922</v>
      </c>
      <c r="B5077" s="37" t="s">
        <v>236</v>
      </c>
      <c r="C5077" s="37" t="s">
        <v>175</v>
      </c>
      <c r="D5077" s="65">
        <v>43950</v>
      </c>
      <c r="E5077" s="61" t="s">
        <v>76</v>
      </c>
      <c r="F5077" s="37" t="s">
        <v>1514</v>
      </c>
      <c r="G5077" s="61"/>
      <c r="H5077" s="208">
        <v>285650</v>
      </c>
      <c r="I5077" s="208"/>
      <c r="J5077" s="37"/>
      <c r="K5077" s="37"/>
      <c r="L5077" s="37"/>
    </row>
    <row r="5078" spans="1:12" x14ac:dyDescent="0.25">
      <c r="A5078" s="184">
        <v>43952</v>
      </c>
      <c r="B5078" s="37" t="s">
        <v>236</v>
      </c>
      <c r="C5078" t="s">
        <v>388</v>
      </c>
      <c r="D5078" s="9">
        <v>43955</v>
      </c>
      <c r="E5078" s="44" t="s">
        <v>76</v>
      </c>
      <c r="F5078" t="s">
        <v>364</v>
      </c>
      <c r="G5078" s="44"/>
      <c r="H5078" s="31">
        <v>80000</v>
      </c>
    </row>
    <row r="5079" spans="1:12" x14ac:dyDescent="0.25">
      <c r="A5079" s="184">
        <v>43952</v>
      </c>
      <c r="B5079" s="37" t="s">
        <v>236</v>
      </c>
      <c r="C5079" t="s">
        <v>172</v>
      </c>
      <c r="D5079" s="9">
        <v>43955</v>
      </c>
      <c r="E5079" s="44" t="s">
        <v>76</v>
      </c>
      <c r="F5079" t="s">
        <v>1515</v>
      </c>
      <c r="G5079" s="44"/>
      <c r="H5079" s="31">
        <v>197170</v>
      </c>
    </row>
    <row r="5080" spans="1:12" x14ac:dyDescent="0.25">
      <c r="A5080" s="184">
        <v>43952</v>
      </c>
      <c r="B5080" s="37" t="s">
        <v>236</v>
      </c>
      <c r="C5080" t="s">
        <v>432</v>
      </c>
      <c r="D5080" s="9">
        <v>43955</v>
      </c>
      <c r="E5080" s="44" t="s">
        <v>76</v>
      </c>
      <c r="F5080" t="s">
        <v>1516</v>
      </c>
      <c r="G5080" s="44"/>
      <c r="H5080" s="31">
        <v>150000</v>
      </c>
    </row>
    <row r="5081" spans="1:12" x14ac:dyDescent="0.25">
      <c r="A5081" s="184">
        <v>43952</v>
      </c>
      <c r="B5081" s="37" t="s">
        <v>236</v>
      </c>
      <c r="C5081" t="s">
        <v>323</v>
      </c>
      <c r="D5081" s="9">
        <v>43955</v>
      </c>
      <c r="E5081" s="44" t="s">
        <v>76</v>
      </c>
      <c r="F5081" t="s">
        <v>476</v>
      </c>
      <c r="G5081" s="44"/>
      <c r="H5081" s="31">
        <v>8340</v>
      </c>
    </row>
    <row r="5082" spans="1:12" x14ac:dyDescent="0.25">
      <c r="A5082" s="184">
        <v>43952</v>
      </c>
      <c r="B5082" s="37" t="s">
        <v>236</v>
      </c>
      <c r="C5082" t="s">
        <v>323</v>
      </c>
      <c r="D5082" s="9">
        <v>43955</v>
      </c>
      <c r="E5082" s="44" t="s">
        <v>76</v>
      </c>
      <c r="F5082" t="s">
        <v>436</v>
      </c>
      <c r="G5082" s="44"/>
      <c r="H5082" s="31">
        <v>135166</v>
      </c>
    </row>
    <row r="5083" spans="1:12" x14ac:dyDescent="0.25">
      <c r="A5083" s="184">
        <v>43952</v>
      </c>
      <c r="B5083" s="37" t="s">
        <v>236</v>
      </c>
      <c r="C5083" t="s">
        <v>323</v>
      </c>
      <c r="D5083" s="9">
        <v>43955</v>
      </c>
      <c r="E5083" s="44" t="s">
        <v>76</v>
      </c>
      <c r="F5083" t="s">
        <v>529</v>
      </c>
      <c r="G5083" s="44"/>
      <c r="H5083" s="31">
        <v>3549</v>
      </c>
    </row>
    <row r="5084" spans="1:12" x14ac:dyDescent="0.25">
      <c r="A5084" s="184">
        <v>43952</v>
      </c>
      <c r="B5084" s="37" t="s">
        <v>236</v>
      </c>
      <c r="C5084" t="s">
        <v>176</v>
      </c>
      <c r="D5084" s="9">
        <v>43955</v>
      </c>
      <c r="E5084" s="44" t="s">
        <v>76</v>
      </c>
      <c r="F5084" t="s">
        <v>1149</v>
      </c>
      <c r="G5084" s="44"/>
      <c r="H5084" s="31">
        <v>6990</v>
      </c>
    </row>
    <row r="5085" spans="1:12" x14ac:dyDescent="0.25">
      <c r="A5085" s="184">
        <v>43952</v>
      </c>
      <c r="B5085" s="37" t="s">
        <v>236</v>
      </c>
      <c r="C5085" t="s">
        <v>179</v>
      </c>
      <c r="D5085" s="9">
        <v>43956</v>
      </c>
      <c r="E5085" s="44" t="s">
        <v>76</v>
      </c>
      <c r="F5085" t="s">
        <v>1517</v>
      </c>
      <c r="G5085" s="44"/>
      <c r="H5085" s="31">
        <v>100000</v>
      </c>
    </row>
    <row r="5086" spans="1:12" x14ac:dyDescent="0.25">
      <c r="A5086" s="184">
        <v>43952</v>
      </c>
      <c r="B5086" s="37" t="s">
        <v>236</v>
      </c>
      <c r="C5086" t="s">
        <v>175</v>
      </c>
      <c r="D5086" s="9">
        <v>43956</v>
      </c>
      <c r="E5086" s="44" t="s">
        <v>76</v>
      </c>
      <c r="F5086" t="s">
        <v>1518</v>
      </c>
      <c r="G5086" s="44"/>
      <c r="H5086" s="31">
        <v>118650</v>
      </c>
    </row>
    <row r="5087" spans="1:12" x14ac:dyDescent="0.25">
      <c r="A5087" s="184">
        <v>43952</v>
      </c>
      <c r="B5087" s="37" t="s">
        <v>236</v>
      </c>
      <c r="C5087" t="s">
        <v>179</v>
      </c>
      <c r="D5087" s="9">
        <v>43957</v>
      </c>
      <c r="E5087" s="44" t="s">
        <v>389</v>
      </c>
      <c r="F5087" t="s">
        <v>517</v>
      </c>
      <c r="G5087" s="44"/>
      <c r="H5087" s="31">
        <v>10622</v>
      </c>
    </row>
    <row r="5088" spans="1:12" x14ac:dyDescent="0.25">
      <c r="A5088" s="184">
        <v>43952</v>
      </c>
      <c r="B5088" s="37" t="s">
        <v>236</v>
      </c>
      <c r="C5088" t="s">
        <v>1391</v>
      </c>
      <c r="D5088" s="9">
        <v>43958</v>
      </c>
      <c r="E5088" s="44" t="s">
        <v>76</v>
      </c>
      <c r="F5088" t="s">
        <v>1519</v>
      </c>
      <c r="G5088" s="44"/>
      <c r="H5088" s="31">
        <v>110000</v>
      </c>
    </row>
    <row r="5089" spans="1:8" x14ac:dyDescent="0.25">
      <c r="A5089" s="184">
        <v>43952</v>
      </c>
      <c r="B5089" s="37" t="s">
        <v>236</v>
      </c>
      <c r="C5089" t="s">
        <v>388</v>
      </c>
      <c r="D5089" s="9">
        <v>43959</v>
      </c>
      <c r="E5089" s="44" t="s">
        <v>76</v>
      </c>
      <c r="F5089" t="s">
        <v>364</v>
      </c>
      <c r="G5089" s="44"/>
      <c r="H5089" s="31">
        <v>80000</v>
      </c>
    </row>
    <row r="5090" spans="1:8" x14ac:dyDescent="0.25">
      <c r="A5090" s="184">
        <v>43952</v>
      </c>
      <c r="B5090" s="37" t="s">
        <v>236</v>
      </c>
      <c r="C5090" t="s">
        <v>172</v>
      </c>
      <c r="D5090" s="9">
        <v>43962</v>
      </c>
      <c r="E5090" s="44" t="s">
        <v>76</v>
      </c>
      <c r="F5090" t="s">
        <v>1520</v>
      </c>
      <c r="G5090" s="44"/>
      <c r="H5090" s="31">
        <v>250000</v>
      </c>
    </row>
    <row r="5091" spans="1:8" x14ac:dyDescent="0.25">
      <c r="A5091" s="184">
        <v>43952</v>
      </c>
      <c r="B5091" s="37" t="s">
        <v>236</v>
      </c>
      <c r="C5091" t="s">
        <v>172</v>
      </c>
      <c r="D5091" s="9">
        <v>43962</v>
      </c>
      <c r="E5091" s="44" t="s">
        <v>76</v>
      </c>
      <c r="F5091" t="s">
        <v>1521</v>
      </c>
      <c r="G5091" s="44"/>
      <c r="H5091" s="31">
        <v>222250</v>
      </c>
    </row>
    <row r="5092" spans="1:8" x14ac:dyDescent="0.25">
      <c r="A5092" s="184">
        <v>43952</v>
      </c>
      <c r="B5092" s="37" t="s">
        <v>236</v>
      </c>
      <c r="C5092" t="s">
        <v>172</v>
      </c>
      <c r="D5092" s="9">
        <v>43962</v>
      </c>
      <c r="E5092" s="44" t="s">
        <v>76</v>
      </c>
      <c r="F5092" t="s">
        <v>1522</v>
      </c>
      <c r="G5092" s="44"/>
      <c r="H5092" s="31">
        <v>150000</v>
      </c>
    </row>
    <row r="5093" spans="1:8" x14ac:dyDescent="0.25">
      <c r="A5093" s="184">
        <v>43952</v>
      </c>
      <c r="B5093" s="37" t="s">
        <v>236</v>
      </c>
      <c r="C5093" t="s">
        <v>172</v>
      </c>
      <c r="D5093" s="9">
        <v>43965</v>
      </c>
      <c r="E5093" s="44" t="s">
        <v>76</v>
      </c>
      <c r="F5093" t="s">
        <v>1523</v>
      </c>
      <c r="G5093" s="44"/>
      <c r="H5093" s="31">
        <v>16780</v>
      </c>
    </row>
    <row r="5094" spans="1:8" x14ac:dyDescent="0.25">
      <c r="A5094" s="184">
        <v>43952</v>
      </c>
      <c r="B5094" s="37" t="s">
        <v>236</v>
      </c>
      <c r="C5094" t="s">
        <v>388</v>
      </c>
      <c r="D5094" s="9">
        <v>43965</v>
      </c>
      <c r="E5094" s="44" t="s">
        <v>76</v>
      </c>
      <c r="F5094" t="s">
        <v>364</v>
      </c>
      <c r="G5094" s="44"/>
      <c r="H5094" s="31">
        <v>80000</v>
      </c>
    </row>
    <row r="5095" spans="1:8" x14ac:dyDescent="0.25">
      <c r="A5095" s="184">
        <v>43952</v>
      </c>
      <c r="B5095" s="37" t="s">
        <v>236</v>
      </c>
      <c r="C5095" t="s">
        <v>1391</v>
      </c>
      <c r="D5095" s="9">
        <v>43965</v>
      </c>
      <c r="E5095" s="44" t="s">
        <v>76</v>
      </c>
      <c r="F5095" t="s">
        <v>1524</v>
      </c>
      <c r="G5095" s="44"/>
      <c r="H5095" s="31">
        <v>110000</v>
      </c>
    </row>
    <row r="5096" spans="1:8" x14ac:dyDescent="0.25">
      <c r="A5096" s="184">
        <v>43952</v>
      </c>
      <c r="B5096" s="37" t="s">
        <v>236</v>
      </c>
      <c r="C5096" t="s">
        <v>175</v>
      </c>
      <c r="D5096" s="9">
        <v>43966</v>
      </c>
      <c r="E5096" s="44" t="s">
        <v>76</v>
      </c>
      <c r="F5096" t="s">
        <v>682</v>
      </c>
      <c r="G5096" s="44"/>
      <c r="H5096" s="31">
        <v>120000</v>
      </c>
    </row>
    <row r="5097" spans="1:8" x14ac:dyDescent="0.25">
      <c r="A5097" s="184">
        <v>43952</v>
      </c>
      <c r="B5097" s="37" t="s">
        <v>236</v>
      </c>
      <c r="C5097" t="s">
        <v>172</v>
      </c>
      <c r="D5097" s="9">
        <v>43969</v>
      </c>
      <c r="E5097" s="44" t="s">
        <v>76</v>
      </c>
      <c r="F5097" t="s">
        <v>1525</v>
      </c>
      <c r="G5097" s="44"/>
      <c r="H5097" s="31">
        <v>140000</v>
      </c>
    </row>
    <row r="5098" spans="1:8" x14ac:dyDescent="0.25">
      <c r="A5098" s="184">
        <v>43952</v>
      </c>
      <c r="B5098" s="37" t="s">
        <v>236</v>
      </c>
      <c r="C5098" t="s">
        <v>1391</v>
      </c>
      <c r="D5098" s="9">
        <v>43971</v>
      </c>
      <c r="E5098" s="44" t="s">
        <v>76</v>
      </c>
      <c r="F5098" t="s">
        <v>1526</v>
      </c>
      <c r="G5098" s="44"/>
      <c r="H5098" s="31">
        <v>110000</v>
      </c>
    </row>
    <row r="5099" spans="1:8" x14ac:dyDescent="0.25">
      <c r="A5099" s="184">
        <v>43952</v>
      </c>
      <c r="B5099" s="37" t="s">
        <v>236</v>
      </c>
      <c r="C5099" t="s">
        <v>388</v>
      </c>
      <c r="D5099" s="9">
        <v>43973</v>
      </c>
      <c r="E5099" s="44" t="s">
        <v>76</v>
      </c>
      <c r="F5099" t="s">
        <v>364</v>
      </c>
      <c r="G5099" s="44"/>
      <c r="H5099" s="31">
        <v>80000</v>
      </c>
    </row>
    <row r="5100" spans="1:8" x14ac:dyDescent="0.25">
      <c r="A5100" s="184">
        <v>43952</v>
      </c>
      <c r="B5100" s="37" t="s">
        <v>236</v>
      </c>
      <c r="C5100" t="s">
        <v>172</v>
      </c>
      <c r="D5100" s="9">
        <v>43973</v>
      </c>
      <c r="E5100" s="44" t="s">
        <v>76</v>
      </c>
      <c r="F5100" t="s">
        <v>1527</v>
      </c>
      <c r="G5100" s="44"/>
      <c r="H5100" s="31">
        <v>48000</v>
      </c>
    </row>
    <row r="5101" spans="1:8" x14ac:dyDescent="0.25">
      <c r="A5101" s="184">
        <v>43952</v>
      </c>
      <c r="B5101" s="37" t="s">
        <v>236</v>
      </c>
      <c r="C5101" t="s">
        <v>1391</v>
      </c>
      <c r="D5101" s="9">
        <v>43978</v>
      </c>
      <c r="E5101" s="44" t="s">
        <v>76</v>
      </c>
      <c r="F5101" t="s">
        <v>1526</v>
      </c>
      <c r="G5101" s="44"/>
      <c r="H5101" s="31">
        <v>110000</v>
      </c>
    </row>
    <row r="5102" spans="1:8" x14ac:dyDescent="0.25">
      <c r="A5102" s="184">
        <v>43952</v>
      </c>
      <c r="B5102" s="37" t="s">
        <v>236</v>
      </c>
      <c r="C5102" t="s">
        <v>388</v>
      </c>
      <c r="D5102" s="9">
        <v>43979</v>
      </c>
      <c r="E5102" s="44" t="s">
        <v>76</v>
      </c>
      <c r="F5102" t="s">
        <v>364</v>
      </c>
      <c r="G5102" s="44"/>
      <c r="H5102" s="31">
        <v>80000</v>
      </c>
    </row>
    <row r="5103" spans="1:8" x14ac:dyDescent="0.25">
      <c r="A5103" s="184">
        <v>43952</v>
      </c>
      <c r="B5103" s="37" t="s">
        <v>236</v>
      </c>
      <c r="C5103" t="s">
        <v>172</v>
      </c>
      <c r="D5103" s="9">
        <v>43979</v>
      </c>
      <c r="E5103" s="44" t="s">
        <v>76</v>
      </c>
      <c r="F5103" t="s">
        <v>1528</v>
      </c>
      <c r="G5103" s="44"/>
      <c r="H5103" s="31">
        <v>18000</v>
      </c>
    </row>
    <row r="5104" spans="1:8" x14ac:dyDescent="0.25">
      <c r="A5104" s="184">
        <v>43952</v>
      </c>
      <c r="B5104" s="37" t="s">
        <v>236</v>
      </c>
      <c r="C5104" t="s">
        <v>172</v>
      </c>
      <c r="D5104" s="9">
        <v>43979</v>
      </c>
      <c r="E5104" s="44" t="s">
        <v>76</v>
      </c>
      <c r="F5104" t="s">
        <v>1529</v>
      </c>
      <c r="G5104" s="44"/>
      <c r="H5104" s="31">
        <v>223994</v>
      </c>
    </row>
    <row r="5105" spans="1:9" x14ac:dyDescent="0.25">
      <c r="A5105" s="184">
        <v>43952</v>
      </c>
      <c r="B5105" s="37" t="s">
        <v>236</v>
      </c>
      <c r="C5105" t="s">
        <v>175</v>
      </c>
      <c r="D5105" s="9">
        <v>43980</v>
      </c>
      <c r="E5105" s="44" t="s">
        <v>76</v>
      </c>
      <c r="F5105" t="s">
        <v>1530</v>
      </c>
      <c r="G5105" s="44"/>
      <c r="H5105" s="31">
        <v>285650</v>
      </c>
    </row>
    <row r="5106" spans="1:9" x14ac:dyDescent="0.25">
      <c r="A5106" s="184">
        <v>43952</v>
      </c>
      <c r="B5106" s="37" t="s">
        <v>236</v>
      </c>
      <c r="C5106" t="s">
        <v>432</v>
      </c>
      <c r="D5106" s="9">
        <v>43980</v>
      </c>
      <c r="E5106" s="44" t="s">
        <v>76</v>
      </c>
      <c r="F5106" t="s">
        <v>1330</v>
      </c>
      <c r="G5106" s="44"/>
      <c r="H5106" s="31">
        <v>100000</v>
      </c>
    </row>
    <row r="5107" spans="1:9" x14ac:dyDescent="0.25">
      <c r="A5107" s="184">
        <v>43952</v>
      </c>
      <c r="B5107" s="37" t="s">
        <v>236</v>
      </c>
      <c r="C5107" t="s">
        <v>323</v>
      </c>
      <c r="D5107" s="9">
        <v>43980</v>
      </c>
      <c r="E5107" s="44" t="s">
        <v>76</v>
      </c>
      <c r="F5107" t="s">
        <v>476</v>
      </c>
      <c r="G5107" s="44"/>
      <c r="H5107" s="31">
        <v>8145</v>
      </c>
    </row>
    <row r="5108" spans="1:9" x14ac:dyDescent="0.25">
      <c r="A5108" s="184">
        <v>43952</v>
      </c>
      <c r="B5108" s="37" t="s">
        <v>236</v>
      </c>
      <c r="C5108" t="s">
        <v>323</v>
      </c>
      <c r="D5108" s="9">
        <v>43980</v>
      </c>
      <c r="E5108" s="44" t="s">
        <v>76</v>
      </c>
      <c r="F5108" t="s">
        <v>436</v>
      </c>
      <c r="G5108" s="44"/>
      <c r="H5108" s="31">
        <v>111080</v>
      </c>
    </row>
    <row r="5109" spans="1:9" x14ac:dyDescent="0.25">
      <c r="A5109" s="184">
        <v>43952</v>
      </c>
      <c r="B5109" s="37" t="s">
        <v>236</v>
      </c>
      <c r="C5109" t="s">
        <v>323</v>
      </c>
      <c r="D5109" s="9">
        <v>43980</v>
      </c>
      <c r="E5109" s="44" t="s">
        <v>76</v>
      </c>
      <c r="F5109" t="s">
        <v>529</v>
      </c>
      <c r="G5109" s="44"/>
      <c r="H5109" s="31">
        <v>3241</v>
      </c>
    </row>
    <row r="5110" spans="1:9" x14ac:dyDescent="0.25">
      <c r="A5110" s="184">
        <v>43952</v>
      </c>
      <c r="B5110" s="37" t="s">
        <v>236</v>
      </c>
      <c r="C5110" t="s">
        <v>176</v>
      </c>
      <c r="D5110" s="9">
        <v>43980</v>
      </c>
      <c r="E5110" s="44" t="s">
        <v>76</v>
      </c>
      <c r="F5110" t="s">
        <v>1149</v>
      </c>
      <c r="G5110" s="44"/>
      <c r="H5110" s="31">
        <v>6990</v>
      </c>
    </row>
    <row r="5111" spans="1:9" x14ac:dyDescent="0.25">
      <c r="A5111" s="184">
        <v>43983</v>
      </c>
      <c r="B5111" s="37" t="s">
        <v>236</v>
      </c>
      <c r="C5111" s="37" t="s">
        <v>175</v>
      </c>
      <c r="D5111" s="65">
        <v>43980</v>
      </c>
      <c r="E5111" s="61" t="s">
        <v>76</v>
      </c>
      <c r="F5111" s="37" t="s">
        <v>1518</v>
      </c>
      <c r="G5111" s="61"/>
      <c r="H5111" s="208">
        <v>118650</v>
      </c>
      <c r="I5111" s="208"/>
    </row>
    <row r="5112" spans="1:9" x14ac:dyDescent="0.25">
      <c r="A5112" s="184">
        <v>43983</v>
      </c>
      <c r="B5112" s="37" t="s">
        <v>236</v>
      </c>
      <c r="C5112" t="s">
        <v>172</v>
      </c>
      <c r="D5112" s="9">
        <v>43983</v>
      </c>
      <c r="E5112" s="44" t="s">
        <v>76</v>
      </c>
      <c r="F5112" t="s">
        <v>1531</v>
      </c>
      <c r="G5112" s="44"/>
      <c r="H5112" s="31">
        <v>200000</v>
      </c>
    </row>
    <row r="5113" spans="1:9" x14ac:dyDescent="0.25">
      <c r="A5113" s="184">
        <v>43983</v>
      </c>
      <c r="B5113" s="37" t="s">
        <v>236</v>
      </c>
      <c r="C5113" t="s">
        <v>173</v>
      </c>
      <c r="D5113" s="9">
        <v>43985</v>
      </c>
      <c r="E5113" s="44" t="s">
        <v>76</v>
      </c>
      <c r="F5113" t="s">
        <v>1532</v>
      </c>
      <c r="G5113" s="44"/>
      <c r="H5113" s="31">
        <v>110000</v>
      </c>
    </row>
    <row r="5114" spans="1:9" x14ac:dyDescent="0.25">
      <c r="A5114" s="184">
        <v>43983</v>
      </c>
      <c r="B5114" s="37" t="s">
        <v>236</v>
      </c>
      <c r="C5114" t="s">
        <v>1336</v>
      </c>
      <c r="D5114" s="9">
        <v>43986</v>
      </c>
      <c r="E5114" s="44" t="s">
        <v>76</v>
      </c>
      <c r="F5114" t="s">
        <v>1533</v>
      </c>
      <c r="G5114" s="44"/>
      <c r="H5114" s="31">
        <v>548327</v>
      </c>
    </row>
    <row r="5115" spans="1:9" x14ac:dyDescent="0.25">
      <c r="A5115" s="184">
        <v>43983</v>
      </c>
      <c r="B5115" s="37" t="s">
        <v>236</v>
      </c>
      <c r="C5115" t="s">
        <v>388</v>
      </c>
      <c r="D5115" s="9">
        <v>43986</v>
      </c>
      <c r="E5115" s="44" t="s">
        <v>76</v>
      </c>
      <c r="F5115" t="s">
        <v>364</v>
      </c>
      <c r="G5115" s="44"/>
      <c r="H5115" s="31">
        <v>80000</v>
      </c>
    </row>
    <row r="5116" spans="1:9" x14ac:dyDescent="0.25">
      <c r="A5116" s="184">
        <v>43983</v>
      </c>
      <c r="B5116" s="37" t="s">
        <v>236</v>
      </c>
      <c r="C5116" t="s">
        <v>172</v>
      </c>
      <c r="D5116" s="9">
        <v>43986</v>
      </c>
      <c r="E5116" s="44" t="s">
        <v>76</v>
      </c>
      <c r="F5116" t="s">
        <v>1534</v>
      </c>
      <c r="G5116" s="44"/>
      <c r="H5116" s="31">
        <v>12000</v>
      </c>
    </row>
    <row r="5117" spans="1:9" x14ac:dyDescent="0.25">
      <c r="A5117" s="184">
        <v>43983</v>
      </c>
      <c r="B5117" s="37" t="s">
        <v>236</v>
      </c>
      <c r="C5117" t="s">
        <v>172</v>
      </c>
      <c r="D5117" s="9">
        <v>43990</v>
      </c>
      <c r="E5117" s="44" t="s">
        <v>76</v>
      </c>
      <c r="F5117" t="s">
        <v>1535</v>
      </c>
      <c r="G5117" s="44"/>
      <c r="H5117" s="31">
        <v>30000</v>
      </c>
    </row>
    <row r="5118" spans="1:9" x14ac:dyDescent="0.25">
      <c r="A5118" s="184">
        <v>43983</v>
      </c>
      <c r="B5118" s="37" t="s">
        <v>236</v>
      </c>
      <c r="C5118" t="s">
        <v>1633</v>
      </c>
      <c r="D5118" s="9">
        <v>43991</v>
      </c>
      <c r="E5118" s="44" t="s">
        <v>76</v>
      </c>
      <c r="F5118" t="s">
        <v>1536</v>
      </c>
      <c r="G5118" s="44"/>
      <c r="H5118" s="31">
        <v>100000</v>
      </c>
    </row>
    <row r="5119" spans="1:9" x14ac:dyDescent="0.25">
      <c r="A5119" s="184">
        <v>43983</v>
      </c>
      <c r="B5119" s="37" t="s">
        <v>236</v>
      </c>
      <c r="C5119" t="s">
        <v>173</v>
      </c>
      <c r="D5119" s="9">
        <v>43993</v>
      </c>
      <c r="E5119" s="44" t="s">
        <v>76</v>
      </c>
      <c r="F5119" t="s">
        <v>1537</v>
      </c>
      <c r="G5119" s="44"/>
      <c r="H5119" s="31">
        <v>110000</v>
      </c>
    </row>
    <row r="5120" spans="1:9" x14ac:dyDescent="0.25">
      <c r="A5120" s="184">
        <v>43983</v>
      </c>
      <c r="B5120" s="37" t="s">
        <v>236</v>
      </c>
      <c r="C5120" t="s">
        <v>388</v>
      </c>
      <c r="D5120" s="9">
        <v>43994</v>
      </c>
      <c r="E5120" s="44" t="s">
        <v>76</v>
      </c>
      <c r="F5120" t="s">
        <v>364</v>
      </c>
      <c r="G5120" s="44"/>
      <c r="H5120" s="31">
        <v>80000</v>
      </c>
    </row>
    <row r="5121" spans="1:9" x14ac:dyDescent="0.25">
      <c r="A5121" s="184">
        <v>43983</v>
      </c>
      <c r="B5121" s="37" t="s">
        <v>236</v>
      </c>
      <c r="C5121" t="s">
        <v>175</v>
      </c>
      <c r="D5121" s="9">
        <v>43997</v>
      </c>
      <c r="E5121" s="44" t="s">
        <v>76</v>
      </c>
      <c r="F5121" t="s">
        <v>962</v>
      </c>
      <c r="G5121" s="44"/>
      <c r="H5121" s="31">
        <v>120000</v>
      </c>
    </row>
    <row r="5122" spans="1:9" x14ac:dyDescent="0.25">
      <c r="A5122" s="184">
        <v>43983</v>
      </c>
      <c r="B5122" s="37" t="s">
        <v>236</v>
      </c>
      <c r="C5122" t="s">
        <v>173</v>
      </c>
      <c r="D5122" s="9">
        <v>43999</v>
      </c>
      <c r="E5122" s="44" t="s">
        <v>76</v>
      </c>
      <c r="F5122" t="s">
        <v>1538</v>
      </c>
      <c r="G5122" s="44"/>
      <c r="H5122" s="31">
        <v>110000</v>
      </c>
    </row>
    <row r="5123" spans="1:9" x14ac:dyDescent="0.25">
      <c r="A5123" s="184">
        <v>43983</v>
      </c>
      <c r="B5123" s="37" t="s">
        <v>236</v>
      </c>
      <c r="C5123" t="s">
        <v>388</v>
      </c>
      <c r="D5123" s="9">
        <v>44001</v>
      </c>
      <c r="E5123" s="44" t="s">
        <v>76</v>
      </c>
      <c r="F5123" t="s">
        <v>1539</v>
      </c>
      <c r="G5123" s="44"/>
      <c r="H5123" s="31">
        <v>40000</v>
      </c>
    </row>
    <row r="5124" spans="1:9" x14ac:dyDescent="0.25">
      <c r="A5124" s="184">
        <v>43983</v>
      </c>
      <c r="B5124" s="37" t="s">
        <v>236</v>
      </c>
      <c r="C5124" t="s">
        <v>179</v>
      </c>
      <c r="D5124" s="9">
        <v>44004</v>
      </c>
      <c r="E5124" s="44" t="s">
        <v>76</v>
      </c>
      <c r="F5124" t="s">
        <v>517</v>
      </c>
      <c r="G5124" s="44"/>
      <c r="H5124" s="31">
        <v>6442</v>
      </c>
    </row>
    <row r="5125" spans="1:9" x14ac:dyDescent="0.25">
      <c r="A5125" s="184">
        <v>43983</v>
      </c>
      <c r="B5125" s="37" t="s">
        <v>236</v>
      </c>
      <c r="C5125" t="s">
        <v>173</v>
      </c>
      <c r="D5125" s="9">
        <v>44005</v>
      </c>
      <c r="E5125" s="44" t="s">
        <v>76</v>
      </c>
      <c r="F5125" t="s">
        <v>1540</v>
      </c>
      <c r="G5125" s="44"/>
      <c r="H5125" s="31">
        <v>110000</v>
      </c>
    </row>
    <row r="5126" spans="1:9" x14ac:dyDescent="0.25">
      <c r="A5126" s="184">
        <v>43983</v>
      </c>
      <c r="B5126" s="37" t="s">
        <v>236</v>
      </c>
      <c r="C5126" t="s">
        <v>175</v>
      </c>
      <c r="D5126" s="9">
        <v>44012</v>
      </c>
      <c r="E5126" s="44" t="s">
        <v>76</v>
      </c>
      <c r="F5126" t="s">
        <v>1213</v>
      </c>
      <c r="G5126" s="44"/>
      <c r="H5126" s="31">
        <v>285650</v>
      </c>
    </row>
    <row r="5127" spans="1:9" x14ac:dyDescent="0.25">
      <c r="A5127" s="184">
        <v>43983</v>
      </c>
      <c r="B5127" s="37" t="s">
        <v>236</v>
      </c>
      <c r="C5127" s="37" t="s">
        <v>1391</v>
      </c>
      <c r="D5127" s="65">
        <v>44012</v>
      </c>
      <c r="E5127" s="61" t="s">
        <v>76</v>
      </c>
      <c r="F5127" s="37" t="s">
        <v>1541</v>
      </c>
      <c r="G5127" s="61"/>
      <c r="H5127" s="208">
        <v>110000</v>
      </c>
      <c r="I5127" s="208"/>
    </row>
    <row r="5128" spans="1:9" x14ac:dyDescent="0.25">
      <c r="A5128" s="184">
        <v>44013</v>
      </c>
      <c r="B5128" s="37" t="s">
        <v>236</v>
      </c>
      <c r="C5128" t="s">
        <v>323</v>
      </c>
      <c r="D5128" s="9">
        <v>44014</v>
      </c>
      <c r="E5128" s="44" t="s">
        <v>76</v>
      </c>
      <c r="F5128" t="s">
        <v>476</v>
      </c>
      <c r="G5128" s="44"/>
      <c r="H5128" s="31">
        <v>10750</v>
      </c>
    </row>
    <row r="5129" spans="1:9" x14ac:dyDescent="0.25">
      <c r="A5129" s="184">
        <v>44013</v>
      </c>
      <c r="B5129" s="37" t="s">
        <v>236</v>
      </c>
      <c r="C5129" t="s">
        <v>323</v>
      </c>
      <c r="D5129" s="9">
        <v>44014</v>
      </c>
      <c r="E5129" s="44" t="s">
        <v>76</v>
      </c>
      <c r="F5129" t="s">
        <v>436</v>
      </c>
      <c r="G5129" s="44"/>
      <c r="H5129" s="31">
        <v>114828</v>
      </c>
    </row>
    <row r="5130" spans="1:9" x14ac:dyDescent="0.25">
      <c r="A5130" s="184">
        <v>44013</v>
      </c>
      <c r="B5130" s="37" t="s">
        <v>236</v>
      </c>
      <c r="C5130" t="s">
        <v>323</v>
      </c>
      <c r="D5130" s="9">
        <v>44014</v>
      </c>
      <c r="E5130" s="44" t="s">
        <v>76</v>
      </c>
      <c r="F5130" t="s">
        <v>529</v>
      </c>
      <c r="G5130" s="44"/>
      <c r="H5130" s="31">
        <v>4172</v>
      </c>
    </row>
    <row r="5131" spans="1:9" x14ac:dyDescent="0.25">
      <c r="A5131" s="184">
        <v>44013</v>
      </c>
      <c r="B5131" s="37" t="s">
        <v>236</v>
      </c>
      <c r="C5131" t="s">
        <v>176</v>
      </c>
      <c r="D5131" s="9">
        <v>44014</v>
      </c>
      <c r="E5131" s="44" t="s">
        <v>76</v>
      </c>
      <c r="F5131" t="s">
        <v>1149</v>
      </c>
      <c r="G5131" s="44"/>
      <c r="H5131" s="31">
        <v>6990</v>
      </c>
    </row>
    <row r="5132" spans="1:9" x14ac:dyDescent="0.25">
      <c r="A5132" s="184">
        <v>44013</v>
      </c>
      <c r="B5132" s="37" t="s">
        <v>236</v>
      </c>
      <c r="C5132" t="s">
        <v>432</v>
      </c>
      <c r="D5132" s="9">
        <v>44014</v>
      </c>
      <c r="E5132" s="44" t="s">
        <v>76</v>
      </c>
      <c r="F5132" t="s">
        <v>1542</v>
      </c>
      <c r="G5132" s="44"/>
      <c r="H5132" s="31">
        <v>100000</v>
      </c>
    </row>
    <row r="5133" spans="1:9" x14ac:dyDescent="0.25">
      <c r="A5133" s="184">
        <v>44013</v>
      </c>
      <c r="B5133" s="37" t="s">
        <v>236</v>
      </c>
      <c r="C5133" t="s">
        <v>175</v>
      </c>
      <c r="D5133" s="9">
        <v>44014</v>
      </c>
      <c r="E5133" s="44" t="s">
        <v>76</v>
      </c>
      <c r="F5133" t="s">
        <v>1151</v>
      </c>
      <c r="G5133" s="44"/>
      <c r="H5133" s="31">
        <v>118650</v>
      </c>
    </row>
    <row r="5134" spans="1:9" x14ac:dyDescent="0.25">
      <c r="A5134" s="184">
        <v>44013</v>
      </c>
      <c r="B5134" s="37" t="s">
        <v>236</v>
      </c>
      <c r="C5134" t="s">
        <v>179</v>
      </c>
      <c r="D5134" s="9">
        <v>44018</v>
      </c>
      <c r="E5134" s="44" t="s">
        <v>264</v>
      </c>
      <c r="F5134" t="s">
        <v>1543</v>
      </c>
      <c r="G5134" s="44"/>
      <c r="H5134" s="31">
        <v>4022</v>
      </c>
    </row>
    <row r="5135" spans="1:9" x14ac:dyDescent="0.25">
      <c r="A5135" s="184">
        <v>44013</v>
      </c>
      <c r="B5135" s="37" t="s">
        <v>236</v>
      </c>
      <c r="C5135" t="s">
        <v>1391</v>
      </c>
      <c r="D5135" s="9">
        <v>44019</v>
      </c>
      <c r="E5135" s="44" t="s">
        <v>76</v>
      </c>
      <c r="F5135" t="s">
        <v>1544</v>
      </c>
      <c r="G5135" s="44"/>
      <c r="H5135" s="31">
        <v>110000</v>
      </c>
    </row>
    <row r="5136" spans="1:9" x14ac:dyDescent="0.25">
      <c r="A5136" s="184">
        <v>44013</v>
      </c>
      <c r="B5136" s="37" t="s">
        <v>236</v>
      </c>
      <c r="C5136" t="s">
        <v>172</v>
      </c>
      <c r="D5136" s="9">
        <v>44025</v>
      </c>
      <c r="E5136" s="44" t="s">
        <v>76</v>
      </c>
      <c r="F5136" t="s">
        <v>1545</v>
      </c>
      <c r="G5136" s="44"/>
      <c r="H5136" s="31">
        <v>50000</v>
      </c>
    </row>
    <row r="5137" spans="1:8" x14ac:dyDescent="0.25">
      <c r="A5137" s="184">
        <v>44013</v>
      </c>
      <c r="B5137" s="37" t="s">
        <v>236</v>
      </c>
      <c r="C5137" t="s">
        <v>172</v>
      </c>
      <c r="D5137" s="9">
        <v>44025</v>
      </c>
      <c r="E5137" s="44" t="s">
        <v>76</v>
      </c>
      <c r="F5137" t="s">
        <v>1546</v>
      </c>
      <c r="G5137" s="44"/>
      <c r="H5137" s="31">
        <v>10000</v>
      </c>
    </row>
    <row r="5138" spans="1:8" x14ac:dyDescent="0.25">
      <c r="A5138" s="184">
        <v>44013</v>
      </c>
      <c r="B5138" s="37" t="s">
        <v>236</v>
      </c>
      <c r="C5138" t="s">
        <v>172</v>
      </c>
      <c r="D5138" s="9">
        <v>44025</v>
      </c>
      <c r="E5138" s="44" t="s">
        <v>76</v>
      </c>
      <c r="F5138" t="s">
        <v>1547</v>
      </c>
      <c r="G5138" s="44"/>
      <c r="H5138" s="31">
        <v>100000</v>
      </c>
    </row>
    <row r="5139" spans="1:8" x14ac:dyDescent="0.25">
      <c r="A5139" s="184">
        <v>44013</v>
      </c>
      <c r="B5139" s="37" t="s">
        <v>236</v>
      </c>
      <c r="C5139" t="s">
        <v>1633</v>
      </c>
      <c r="D5139" s="9">
        <v>44025</v>
      </c>
      <c r="E5139" s="44" t="s">
        <v>76</v>
      </c>
      <c r="F5139" t="s">
        <v>1536</v>
      </c>
      <c r="G5139" s="44"/>
      <c r="H5139" s="31">
        <v>100000</v>
      </c>
    </row>
    <row r="5140" spans="1:8" x14ac:dyDescent="0.25">
      <c r="A5140" s="184">
        <v>44013</v>
      </c>
      <c r="B5140" s="37" t="s">
        <v>236</v>
      </c>
      <c r="C5140" t="s">
        <v>172</v>
      </c>
      <c r="D5140" s="9">
        <v>44025</v>
      </c>
      <c r="E5140" s="44" t="s">
        <v>76</v>
      </c>
      <c r="F5140" t="s">
        <v>1548</v>
      </c>
      <c r="G5140" s="44"/>
      <c r="H5140" s="31">
        <v>136000</v>
      </c>
    </row>
    <row r="5141" spans="1:8" x14ac:dyDescent="0.25">
      <c r="A5141" s="184">
        <v>44013</v>
      </c>
      <c r="B5141" s="37" t="s">
        <v>236</v>
      </c>
      <c r="C5141" t="s">
        <v>172</v>
      </c>
      <c r="D5141" s="9">
        <v>44025</v>
      </c>
      <c r="E5141" s="44" t="s">
        <v>76</v>
      </c>
      <c r="F5141" t="s">
        <v>1549</v>
      </c>
      <c r="G5141" s="44"/>
      <c r="H5141" s="31">
        <v>100000</v>
      </c>
    </row>
    <row r="5142" spans="1:8" x14ac:dyDescent="0.25">
      <c r="A5142" s="184">
        <v>44013</v>
      </c>
      <c r="B5142" s="37" t="s">
        <v>236</v>
      </c>
      <c r="C5142" t="s">
        <v>172</v>
      </c>
      <c r="D5142" s="9">
        <v>44026</v>
      </c>
      <c r="E5142" s="44" t="s">
        <v>76</v>
      </c>
      <c r="F5142" t="s">
        <v>1550</v>
      </c>
      <c r="G5142" s="44"/>
      <c r="H5142" s="31">
        <v>4500</v>
      </c>
    </row>
    <row r="5143" spans="1:8" x14ac:dyDescent="0.25">
      <c r="A5143" s="184">
        <v>44013</v>
      </c>
      <c r="B5143" s="37" t="s">
        <v>236</v>
      </c>
      <c r="C5143" t="s">
        <v>172</v>
      </c>
      <c r="D5143" s="9">
        <v>44026</v>
      </c>
      <c r="E5143" s="44" t="s">
        <v>76</v>
      </c>
      <c r="F5143" t="s">
        <v>1551</v>
      </c>
      <c r="G5143" s="44"/>
      <c r="H5143" s="31">
        <v>15900</v>
      </c>
    </row>
    <row r="5144" spans="1:8" x14ac:dyDescent="0.25">
      <c r="A5144" s="184">
        <v>44013</v>
      </c>
      <c r="B5144" s="37" t="s">
        <v>236</v>
      </c>
      <c r="C5144" t="s">
        <v>172</v>
      </c>
      <c r="D5144" s="9">
        <v>44026</v>
      </c>
      <c r="E5144" s="44" t="s">
        <v>76</v>
      </c>
      <c r="F5144" t="s">
        <v>1220</v>
      </c>
      <c r="G5144" s="44"/>
      <c r="H5144" s="31">
        <v>5970</v>
      </c>
    </row>
    <row r="5145" spans="1:8" x14ac:dyDescent="0.25">
      <c r="A5145" s="184">
        <v>44013</v>
      </c>
      <c r="B5145" s="37" t="s">
        <v>236</v>
      </c>
      <c r="C5145" t="s">
        <v>172</v>
      </c>
      <c r="D5145" s="9">
        <v>44026</v>
      </c>
      <c r="E5145" s="44" t="s">
        <v>76</v>
      </c>
      <c r="F5145" t="s">
        <v>1552</v>
      </c>
      <c r="G5145" s="44"/>
      <c r="H5145" s="31">
        <v>250000</v>
      </c>
    </row>
    <row r="5146" spans="1:8" x14ac:dyDescent="0.25">
      <c r="A5146" s="184">
        <v>44013</v>
      </c>
      <c r="B5146" s="37" t="s">
        <v>236</v>
      </c>
      <c r="C5146" t="s">
        <v>175</v>
      </c>
      <c r="D5146" s="9">
        <v>44027</v>
      </c>
      <c r="E5146" s="44" t="s">
        <v>76</v>
      </c>
      <c r="F5146" t="s">
        <v>1553</v>
      </c>
      <c r="G5146" s="44"/>
      <c r="H5146" s="31">
        <v>120000</v>
      </c>
    </row>
    <row r="5147" spans="1:8" x14ac:dyDescent="0.25">
      <c r="A5147" s="184">
        <v>44013</v>
      </c>
      <c r="B5147" s="37" t="s">
        <v>236</v>
      </c>
      <c r="C5147" t="s">
        <v>1391</v>
      </c>
      <c r="D5147" s="9">
        <v>44027</v>
      </c>
      <c r="E5147" s="44" t="s">
        <v>76</v>
      </c>
      <c r="F5147" t="s">
        <v>1554</v>
      </c>
      <c r="G5147" s="44"/>
      <c r="H5147" s="31">
        <v>110000</v>
      </c>
    </row>
    <row r="5148" spans="1:8" x14ac:dyDescent="0.25">
      <c r="A5148" s="184">
        <v>44013</v>
      </c>
      <c r="B5148" s="37" t="s">
        <v>236</v>
      </c>
      <c r="C5148" t="s">
        <v>172</v>
      </c>
      <c r="D5148" s="9">
        <v>44027</v>
      </c>
      <c r="E5148" s="44" t="s">
        <v>76</v>
      </c>
      <c r="F5148" t="s">
        <v>1555</v>
      </c>
      <c r="G5148" s="44"/>
      <c r="H5148" s="31">
        <v>8660</v>
      </c>
    </row>
    <row r="5149" spans="1:8" x14ac:dyDescent="0.25">
      <c r="A5149" s="184">
        <v>44013</v>
      </c>
      <c r="B5149" s="37" t="s">
        <v>236</v>
      </c>
      <c r="C5149" t="s">
        <v>1391</v>
      </c>
      <c r="D5149" s="9">
        <v>44034</v>
      </c>
      <c r="E5149" s="44" t="s">
        <v>76</v>
      </c>
      <c r="F5149" t="s">
        <v>1556</v>
      </c>
      <c r="G5149" s="44"/>
      <c r="H5149" s="31">
        <v>110000</v>
      </c>
    </row>
    <row r="5150" spans="1:8" x14ac:dyDescent="0.25">
      <c r="A5150" s="184">
        <v>44013</v>
      </c>
      <c r="B5150" s="37" t="s">
        <v>236</v>
      </c>
      <c r="C5150" t="s">
        <v>172</v>
      </c>
      <c r="D5150" s="9">
        <v>44036</v>
      </c>
      <c r="E5150" s="44" t="s">
        <v>76</v>
      </c>
      <c r="F5150" t="s">
        <v>1557</v>
      </c>
      <c r="G5150" s="44"/>
      <c r="H5150" s="31">
        <v>30000</v>
      </c>
    </row>
    <row r="5151" spans="1:8" x14ac:dyDescent="0.25">
      <c r="A5151" s="184">
        <v>44013</v>
      </c>
      <c r="B5151" s="37" t="s">
        <v>236</v>
      </c>
      <c r="C5151" t="s">
        <v>172</v>
      </c>
      <c r="D5151" s="9">
        <v>44039</v>
      </c>
      <c r="E5151" s="44" t="s">
        <v>76</v>
      </c>
      <c r="F5151" t="s">
        <v>1558</v>
      </c>
      <c r="G5151" s="44"/>
      <c r="H5151" s="31">
        <v>6400</v>
      </c>
    </row>
    <row r="5152" spans="1:8" x14ac:dyDescent="0.25">
      <c r="A5152" s="184">
        <v>44013</v>
      </c>
      <c r="B5152" s="37" t="s">
        <v>236</v>
      </c>
      <c r="C5152" t="s">
        <v>172</v>
      </c>
      <c r="D5152" s="9">
        <v>44039</v>
      </c>
      <c r="E5152" s="44" t="s">
        <v>76</v>
      </c>
      <c r="F5152" t="s">
        <v>1559</v>
      </c>
      <c r="G5152" s="44"/>
      <c r="H5152" s="31">
        <v>42850</v>
      </c>
    </row>
    <row r="5153" spans="1:9" x14ac:dyDescent="0.25">
      <c r="A5153" s="184">
        <v>44013</v>
      </c>
      <c r="B5153" s="37" t="s">
        <v>236</v>
      </c>
      <c r="C5153" t="s">
        <v>173</v>
      </c>
      <c r="D5153" s="9">
        <v>44040</v>
      </c>
      <c r="E5153" s="44" t="s">
        <v>76</v>
      </c>
      <c r="F5153" t="s">
        <v>1560</v>
      </c>
      <c r="G5153" s="44"/>
      <c r="H5153" s="31">
        <v>110000</v>
      </c>
    </row>
    <row r="5154" spans="1:9" x14ac:dyDescent="0.25">
      <c r="A5154" s="184">
        <v>44013</v>
      </c>
      <c r="B5154" s="37" t="s">
        <v>236</v>
      </c>
      <c r="C5154" s="37" t="s">
        <v>175</v>
      </c>
      <c r="D5154" s="65">
        <v>44042</v>
      </c>
      <c r="E5154" s="61" t="s">
        <v>76</v>
      </c>
      <c r="F5154" s="37" t="s">
        <v>1561</v>
      </c>
      <c r="G5154" s="61"/>
      <c r="H5154" s="208">
        <v>285650</v>
      </c>
      <c r="I5154" s="208"/>
    </row>
    <row r="5155" spans="1:9" x14ac:dyDescent="0.25">
      <c r="A5155" s="184">
        <v>44044</v>
      </c>
      <c r="B5155" s="37" t="s">
        <v>236</v>
      </c>
      <c r="C5155" t="s">
        <v>179</v>
      </c>
      <c r="D5155" s="9">
        <v>44047</v>
      </c>
      <c r="E5155" s="44" t="s">
        <v>76</v>
      </c>
      <c r="F5155" t="s">
        <v>1562</v>
      </c>
      <c r="G5155" s="44"/>
      <c r="H5155" s="31">
        <v>38556</v>
      </c>
    </row>
    <row r="5156" spans="1:9" x14ac:dyDescent="0.25">
      <c r="A5156" s="184">
        <v>44044</v>
      </c>
      <c r="B5156" s="37" t="s">
        <v>236</v>
      </c>
      <c r="C5156" t="s">
        <v>323</v>
      </c>
      <c r="D5156" s="9">
        <v>44047</v>
      </c>
      <c r="E5156" s="44" t="s">
        <v>76</v>
      </c>
      <c r="F5156" t="s">
        <v>476</v>
      </c>
      <c r="G5156" s="44"/>
      <c r="H5156" s="31">
        <v>14817</v>
      </c>
    </row>
    <row r="5157" spans="1:9" x14ac:dyDescent="0.25">
      <c r="A5157" s="184">
        <v>44044</v>
      </c>
      <c r="B5157" s="37" t="s">
        <v>236</v>
      </c>
      <c r="C5157" t="s">
        <v>323</v>
      </c>
      <c r="D5157" s="9">
        <v>44047</v>
      </c>
      <c r="E5157" s="44" t="s">
        <v>76</v>
      </c>
      <c r="F5157" t="s">
        <v>436</v>
      </c>
      <c r="G5157" s="44"/>
      <c r="H5157" s="31">
        <v>130674</v>
      </c>
    </row>
    <row r="5158" spans="1:9" x14ac:dyDescent="0.25">
      <c r="A5158" s="184">
        <v>44044</v>
      </c>
      <c r="B5158" s="37" t="s">
        <v>236</v>
      </c>
      <c r="C5158" t="s">
        <v>323</v>
      </c>
      <c r="D5158" s="9">
        <v>44047</v>
      </c>
      <c r="E5158" s="44" t="s">
        <v>76</v>
      </c>
      <c r="F5158" t="s">
        <v>529</v>
      </c>
      <c r="G5158" s="44"/>
      <c r="H5158" s="31">
        <v>9415</v>
      </c>
    </row>
    <row r="5159" spans="1:9" x14ac:dyDescent="0.25">
      <c r="A5159" s="184">
        <v>44044</v>
      </c>
      <c r="B5159" s="37" t="s">
        <v>236</v>
      </c>
      <c r="C5159" t="s">
        <v>176</v>
      </c>
      <c r="D5159" s="9">
        <v>44047</v>
      </c>
      <c r="E5159" s="44" t="s">
        <v>76</v>
      </c>
      <c r="F5159" t="s">
        <v>1149</v>
      </c>
      <c r="G5159" s="44"/>
      <c r="H5159" s="31">
        <v>6990</v>
      </c>
    </row>
    <row r="5160" spans="1:9" x14ac:dyDescent="0.25">
      <c r="A5160" s="184">
        <v>44044</v>
      </c>
      <c r="B5160" s="37" t="s">
        <v>236</v>
      </c>
      <c r="C5160" t="s">
        <v>432</v>
      </c>
      <c r="D5160" s="9">
        <v>44047</v>
      </c>
      <c r="E5160" s="44" t="s">
        <v>76</v>
      </c>
      <c r="F5160" t="s">
        <v>1563</v>
      </c>
      <c r="G5160" s="44"/>
      <c r="H5160" s="31">
        <v>100000</v>
      </c>
    </row>
    <row r="5161" spans="1:9" x14ac:dyDescent="0.25">
      <c r="A5161" s="184">
        <v>44044</v>
      </c>
      <c r="B5161" s="37" t="s">
        <v>236</v>
      </c>
      <c r="C5161" t="s">
        <v>179</v>
      </c>
      <c r="D5161" s="9">
        <v>44047</v>
      </c>
      <c r="E5161" s="44" t="s">
        <v>76</v>
      </c>
      <c r="F5161" t="s">
        <v>1564</v>
      </c>
      <c r="G5161" s="44"/>
      <c r="H5161" s="31">
        <v>45000</v>
      </c>
    </row>
    <row r="5162" spans="1:9" x14ac:dyDescent="0.25">
      <c r="A5162" s="184">
        <v>44044</v>
      </c>
      <c r="B5162" s="37" t="s">
        <v>236</v>
      </c>
      <c r="C5162" t="s">
        <v>173</v>
      </c>
      <c r="D5162" s="9">
        <v>44047</v>
      </c>
      <c r="E5162" s="44" t="s">
        <v>76</v>
      </c>
      <c r="F5162" t="s">
        <v>1565</v>
      </c>
      <c r="G5162" s="44"/>
      <c r="H5162" s="31">
        <v>110000</v>
      </c>
    </row>
    <row r="5163" spans="1:9" x14ac:dyDescent="0.25">
      <c r="A5163" s="184">
        <v>44044</v>
      </c>
      <c r="B5163" s="37" t="s">
        <v>236</v>
      </c>
      <c r="C5163" t="s">
        <v>175</v>
      </c>
      <c r="D5163" s="9">
        <v>44047</v>
      </c>
      <c r="E5163" s="44" t="s">
        <v>76</v>
      </c>
      <c r="F5163" t="s">
        <v>1151</v>
      </c>
      <c r="G5163" s="44"/>
      <c r="H5163" s="31">
        <v>120950</v>
      </c>
    </row>
    <row r="5164" spans="1:9" x14ac:dyDescent="0.25">
      <c r="A5164" s="184">
        <v>44044</v>
      </c>
      <c r="B5164" s="37" t="s">
        <v>236</v>
      </c>
      <c r="C5164" t="s">
        <v>179</v>
      </c>
      <c r="D5164" s="9">
        <v>44047</v>
      </c>
      <c r="E5164" s="44" t="s">
        <v>389</v>
      </c>
      <c r="F5164" t="s">
        <v>517</v>
      </c>
      <c r="G5164" s="44"/>
      <c r="H5164" s="31">
        <v>4018</v>
      </c>
    </row>
    <row r="5165" spans="1:9" x14ac:dyDescent="0.25">
      <c r="A5165" s="184">
        <v>44044</v>
      </c>
      <c r="B5165" s="37" t="s">
        <v>236</v>
      </c>
      <c r="C5165" t="s">
        <v>173</v>
      </c>
      <c r="D5165" s="9">
        <v>44054</v>
      </c>
      <c r="E5165" s="44" t="s">
        <v>76</v>
      </c>
      <c r="F5165" t="s">
        <v>1566</v>
      </c>
      <c r="G5165" s="44"/>
      <c r="H5165" s="31">
        <v>110000</v>
      </c>
    </row>
    <row r="5166" spans="1:9" x14ac:dyDescent="0.25">
      <c r="A5166" s="184">
        <v>44044</v>
      </c>
      <c r="B5166" s="37" t="s">
        <v>236</v>
      </c>
      <c r="C5166" t="s">
        <v>175</v>
      </c>
      <c r="D5166" s="9">
        <v>44057</v>
      </c>
      <c r="E5166" s="44" t="s">
        <v>76</v>
      </c>
      <c r="F5166" t="s">
        <v>1567</v>
      </c>
      <c r="G5166" s="44"/>
      <c r="H5166" s="31">
        <v>120000</v>
      </c>
    </row>
    <row r="5167" spans="1:9" x14ac:dyDescent="0.25">
      <c r="A5167" s="184">
        <v>44044</v>
      </c>
      <c r="B5167" s="37" t="s">
        <v>236</v>
      </c>
      <c r="C5167" t="s">
        <v>173</v>
      </c>
      <c r="D5167" s="9">
        <v>44060</v>
      </c>
      <c r="E5167" s="44" t="s">
        <v>76</v>
      </c>
      <c r="F5167" t="s">
        <v>1568</v>
      </c>
      <c r="G5167" s="44"/>
      <c r="H5167" s="31">
        <v>110000</v>
      </c>
    </row>
    <row r="5168" spans="1:9" x14ac:dyDescent="0.25">
      <c r="A5168" s="184">
        <v>44044</v>
      </c>
      <c r="B5168" s="37" t="s">
        <v>236</v>
      </c>
      <c r="C5168" t="s">
        <v>388</v>
      </c>
      <c r="D5168" s="9">
        <v>44063</v>
      </c>
      <c r="E5168" s="44" t="s">
        <v>76</v>
      </c>
      <c r="F5168" t="s">
        <v>1227</v>
      </c>
      <c r="G5168" s="44"/>
      <c r="H5168" s="31">
        <v>40000</v>
      </c>
    </row>
    <row r="5169" spans="1:12" x14ac:dyDescent="0.25">
      <c r="A5169" s="184">
        <v>44044</v>
      </c>
      <c r="B5169" s="37" t="s">
        <v>236</v>
      </c>
      <c r="C5169" t="s">
        <v>1634</v>
      </c>
      <c r="D5169" s="9">
        <v>44064</v>
      </c>
      <c r="E5169" s="44" t="s">
        <v>76</v>
      </c>
      <c r="F5169" t="s">
        <v>1569</v>
      </c>
      <c r="G5169" s="44"/>
      <c r="H5169" s="31">
        <v>5000</v>
      </c>
    </row>
    <row r="5170" spans="1:12" x14ac:dyDescent="0.25">
      <c r="A5170" s="184">
        <v>44044</v>
      </c>
      <c r="B5170" s="37" t="s">
        <v>236</v>
      </c>
      <c r="C5170" t="s">
        <v>1634</v>
      </c>
      <c r="D5170" s="9">
        <v>44068</v>
      </c>
      <c r="E5170" s="44" t="s">
        <v>76</v>
      </c>
      <c r="F5170" t="s">
        <v>1570</v>
      </c>
      <c r="G5170" s="44"/>
      <c r="H5170" s="31">
        <v>10000</v>
      </c>
    </row>
    <row r="5171" spans="1:12" x14ac:dyDescent="0.25">
      <c r="A5171" s="184">
        <v>44044</v>
      </c>
      <c r="B5171" s="37" t="s">
        <v>236</v>
      </c>
      <c r="C5171" t="s">
        <v>172</v>
      </c>
      <c r="D5171" s="9">
        <v>44068</v>
      </c>
      <c r="E5171" s="44" t="s">
        <v>76</v>
      </c>
      <c r="F5171" t="s">
        <v>1571</v>
      </c>
      <c r="G5171" s="44"/>
      <c r="H5171" s="31">
        <v>74000</v>
      </c>
    </row>
    <row r="5172" spans="1:12" x14ac:dyDescent="0.25">
      <c r="A5172" s="184">
        <v>44044</v>
      </c>
      <c r="B5172" s="37" t="s">
        <v>236</v>
      </c>
      <c r="C5172" t="s">
        <v>172</v>
      </c>
      <c r="D5172" s="9">
        <v>44069</v>
      </c>
      <c r="E5172" s="44" t="s">
        <v>76</v>
      </c>
      <c r="F5172" t="s">
        <v>1572</v>
      </c>
      <c r="G5172" s="44"/>
      <c r="H5172" s="31">
        <v>250000</v>
      </c>
    </row>
    <row r="5173" spans="1:12" x14ac:dyDescent="0.25">
      <c r="A5173" s="184">
        <v>44044</v>
      </c>
      <c r="B5173" s="37" t="s">
        <v>236</v>
      </c>
      <c r="C5173" t="s">
        <v>173</v>
      </c>
      <c r="D5173" s="9">
        <v>44070</v>
      </c>
      <c r="E5173" s="44" t="s">
        <v>76</v>
      </c>
      <c r="F5173" t="s">
        <v>1573</v>
      </c>
      <c r="G5173" s="44"/>
      <c r="H5173" s="31">
        <v>110000</v>
      </c>
    </row>
    <row r="5174" spans="1:12" x14ac:dyDescent="0.25">
      <c r="A5174" s="184">
        <v>44044</v>
      </c>
      <c r="B5174" s="37" t="s">
        <v>236</v>
      </c>
      <c r="C5174" t="s">
        <v>172</v>
      </c>
      <c r="D5174" s="9">
        <v>44071</v>
      </c>
      <c r="E5174" s="44" t="s">
        <v>76</v>
      </c>
      <c r="F5174" t="s">
        <v>1572</v>
      </c>
      <c r="G5174" s="44"/>
      <c r="H5174" s="31">
        <v>110000</v>
      </c>
    </row>
    <row r="5175" spans="1:12" x14ac:dyDescent="0.25">
      <c r="A5175" s="184">
        <v>44044</v>
      </c>
      <c r="B5175" s="37" t="s">
        <v>236</v>
      </c>
      <c r="C5175" t="s">
        <v>175</v>
      </c>
      <c r="D5175" s="9">
        <v>44071</v>
      </c>
      <c r="E5175" s="44" t="s">
        <v>76</v>
      </c>
      <c r="F5175" t="s">
        <v>1574</v>
      </c>
      <c r="G5175" s="44"/>
      <c r="H5175" s="31">
        <v>285650</v>
      </c>
    </row>
    <row r="5176" spans="1:12" x14ac:dyDescent="0.25">
      <c r="A5176" s="184">
        <v>44044</v>
      </c>
      <c r="B5176" s="37" t="s">
        <v>236</v>
      </c>
      <c r="C5176" s="37" t="s">
        <v>175</v>
      </c>
      <c r="D5176" s="65">
        <v>44071</v>
      </c>
      <c r="E5176" s="61" t="s">
        <v>76</v>
      </c>
      <c r="F5176" s="37" t="s">
        <v>1575</v>
      </c>
      <c r="G5176" s="61"/>
      <c r="H5176" s="208">
        <v>256916</v>
      </c>
      <c r="I5176" s="208"/>
      <c r="J5176" s="37"/>
      <c r="K5176" s="37"/>
      <c r="L5176" s="37"/>
    </row>
    <row r="5177" spans="1:12" x14ac:dyDescent="0.25">
      <c r="A5177" s="184">
        <v>44075</v>
      </c>
      <c r="B5177" s="37" t="s">
        <v>236</v>
      </c>
      <c r="C5177" t="s">
        <v>323</v>
      </c>
      <c r="D5177" s="9">
        <v>44076</v>
      </c>
      <c r="E5177" s="44" t="s">
        <v>76</v>
      </c>
      <c r="F5177" t="s">
        <v>529</v>
      </c>
      <c r="G5177" s="44"/>
      <c r="H5177" s="31">
        <v>10914</v>
      </c>
    </row>
    <row r="5178" spans="1:12" x14ac:dyDescent="0.25">
      <c r="A5178" s="184">
        <v>44075</v>
      </c>
      <c r="B5178" s="37" t="s">
        <v>236</v>
      </c>
      <c r="C5178" t="s">
        <v>323</v>
      </c>
      <c r="D5178" s="9">
        <v>44076</v>
      </c>
      <c r="E5178" s="44" t="s">
        <v>76</v>
      </c>
      <c r="F5178" t="s">
        <v>436</v>
      </c>
      <c r="G5178" s="44"/>
      <c r="H5178" s="31">
        <v>120478</v>
      </c>
    </row>
    <row r="5179" spans="1:12" x14ac:dyDescent="0.25">
      <c r="A5179" s="184">
        <v>44075</v>
      </c>
      <c r="B5179" s="37" t="s">
        <v>236</v>
      </c>
      <c r="C5179" t="s">
        <v>323</v>
      </c>
      <c r="D5179" s="9">
        <v>44076</v>
      </c>
      <c r="E5179" s="44" t="s">
        <v>76</v>
      </c>
      <c r="F5179" t="s">
        <v>476</v>
      </c>
      <c r="G5179" s="44"/>
      <c r="H5179" s="31">
        <v>5577</v>
      </c>
    </row>
    <row r="5180" spans="1:12" x14ac:dyDescent="0.25">
      <c r="A5180" s="184">
        <v>44075</v>
      </c>
      <c r="B5180" s="37" t="s">
        <v>236</v>
      </c>
      <c r="C5180" t="s">
        <v>176</v>
      </c>
      <c r="D5180" s="9">
        <v>44076</v>
      </c>
      <c r="E5180" s="44" t="s">
        <v>76</v>
      </c>
      <c r="F5180" t="s">
        <v>1576</v>
      </c>
      <c r="G5180" s="44"/>
      <c r="H5180" s="31">
        <v>6990</v>
      </c>
    </row>
    <row r="5181" spans="1:12" x14ac:dyDescent="0.25">
      <c r="A5181" s="184">
        <v>44075</v>
      </c>
      <c r="B5181" s="37" t="s">
        <v>236</v>
      </c>
      <c r="C5181" t="s">
        <v>1391</v>
      </c>
      <c r="D5181" s="9">
        <v>44076</v>
      </c>
      <c r="E5181" s="44" t="s">
        <v>76</v>
      </c>
      <c r="F5181" t="s">
        <v>1577</v>
      </c>
      <c r="G5181" s="44"/>
      <c r="H5181" s="31">
        <v>120000</v>
      </c>
    </row>
    <row r="5182" spans="1:12" x14ac:dyDescent="0.25">
      <c r="A5182" s="184">
        <v>44075</v>
      </c>
      <c r="B5182" s="37" t="s">
        <v>236</v>
      </c>
      <c r="C5182" t="s">
        <v>432</v>
      </c>
      <c r="D5182" s="9">
        <v>44076</v>
      </c>
      <c r="E5182" s="44" t="s">
        <v>76</v>
      </c>
      <c r="F5182" t="s">
        <v>1578</v>
      </c>
      <c r="G5182" s="44"/>
      <c r="H5182" s="31">
        <v>100000</v>
      </c>
    </row>
    <row r="5183" spans="1:12" x14ac:dyDescent="0.25">
      <c r="A5183" s="184">
        <v>44075</v>
      </c>
      <c r="B5183" s="37" t="s">
        <v>236</v>
      </c>
      <c r="C5183" t="s">
        <v>175</v>
      </c>
      <c r="D5183" s="9">
        <v>44076</v>
      </c>
      <c r="E5183" s="44" t="s">
        <v>76</v>
      </c>
      <c r="F5183" t="s">
        <v>1151</v>
      </c>
      <c r="G5183" s="44"/>
      <c r="H5183" s="31">
        <v>161268</v>
      </c>
    </row>
    <row r="5184" spans="1:12" x14ac:dyDescent="0.25">
      <c r="A5184" s="184">
        <v>44075</v>
      </c>
      <c r="B5184" s="37" t="s">
        <v>236</v>
      </c>
      <c r="C5184" t="s">
        <v>172</v>
      </c>
      <c r="D5184" s="9">
        <v>44077</v>
      </c>
      <c r="E5184" s="44" t="s">
        <v>76</v>
      </c>
      <c r="F5184" t="s">
        <v>1579</v>
      </c>
      <c r="G5184" s="44"/>
      <c r="H5184" s="31">
        <v>120000</v>
      </c>
    </row>
    <row r="5185" spans="1:8" x14ac:dyDescent="0.25">
      <c r="A5185" s="184">
        <v>44075</v>
      </c>
      <c r="B5185" s="37" t="s">
        <v>236</v>
      </c>
      <c r="C5185" t="s">
        <v>388</v>
      </c>
      <c r="D5185" s="9">
        <v>44077</v>
      </c>
      <c r="E5185" s="44" t="s">
        <v>76</v>
      </c>
      <c r="F5185" t="s">
        <v>1580</v>
      </c>
      <c r="G5185" s="44"/>
      <c r="H5185" s="31">
        <v>80000</v>
      </c>
    </row>
    <row r="5186" spans="1:8" x14ac:dyDescent="0.25">
      <c r="A5186" s="184">
        <v>44075</v>
      </c>
      <c r="B5186" s="37" t="s">
        <v>236</v>
      </c>
      <c r="C5186" t="s">
        <v>179</v>
      </c>
      <c r="D5186" s="9">
        <v>44082</v>
      </c>
      <c r="E5186" s="44" t="s">
        <v>76</v>
      </c>
      <c r="F5186" t="s">
        <v>1581</v>
      </c>
      <c r="G5186" s="44"/>
      <c r="H5186" s="31">
        <v>4022</v>
      </c>
    </row>
    <row r="5187" spans="1:8" x14ac:dyDescent="0.25">
      <c r="A5187" s="184">
        <v>44075</v>
      </c>
      <c r="B5187" s="37" t="s">
        <v>236</v>
      </c>
      <c r="C5187" t="s">
        <v>1391</v>
      </c>
      <c r="D5187" s="9">
        <v>44083</v>
      </c>
      <c r="E5187" s="44" t="s">
        <v>76</v>
      </c>
      <c r="F5187" t="s">
        <v>1582</v>
      </c>
      <c r="G5187" s="44"/>
      <c r="H5187" s="31">
        <v>120000</v>
      </c>
    </row>
    <row r="5188" spans="1:8" x14ac:dyDescent="0.25">
      <c r="A5188" s="184">
        <v>44075</v>
      </c>
      <c r="B5188" s="37" t="s">
        <v>236</v>
      </c>
      <c r="C5188" t="s">
        <v>1336</v>
      </c>
      <c r="D5188" s="9">
        <v>44083</v>
      </c>
      <c r="E5188" s="44" t="s">
        <v>76</v>
      </c>
      <c r="F5188" t="s">
        <v>1583</v>
      </c>
      <c r="G5188" s="44"/>
      <c r="H5188" s="31">
        <v>554076</v>
      </c>
    </row>
    <row r="5189" spans="1:8" x14ac:dyDescent="0.25">
      <c r="A5189" s="184">
        <v>44075</v>
      </c>
      <c r="B5189" s="37" t="s">
        <v>236</v>
      </c>
      <c r="C5189" t="s">
        <v>172</v>
      </c>
      <c r="D5189" s="9">
        <v>44083</v>
      </c>
      <c r="E5189" s="44" t="s">
        <v>76</v>
      </c>
      <c r="F5189" t="s">
        <v>1584</v>
      </c>
      <c r="G5189" s="44"/>
      <c r="H5189" s="31">
        <v>7250</v>
      </c>
    </row>
    <row r="5190" spans="1:8" x14ac:dyDescent="0.25">
      <c r="A5190" s="184">
        <v>44075</v>
      </c>
      <c r="B5190" s="37" t="s">
        <v>236</v>
      </c>
      <c r="C5190" t="s">
        <v>388</v>
      </c>
      <c r="D5190" s="9">
        <v>44085</v>
      </c>
      <c r="E5190" s="44" t="s">
        <v>76</v>
      </c>
      <c r="F5190" t="s">
        <v>1580</v>
      </c>
      <c r="G5190" s="44"/>
      <c r="H5190" s="31">
        <v>80000</v>
      </c>
    </row>
    <row r="5191" spans="1:8" x14ac:dyDescent="0.25">
      <c r="A5191" s="184">
        <v>44075</v>
      </c>
      <c r="B5191" s="37" t="s">
        <v>236</v>
      </c>
      <c r="C5191" t="s">
        <v>172</v>
      </c>
      <c r="D5191" s="9">
        <v>44085</v>
      </c>
      <c r="E5191" s="44" t="s">
        <v>76</v>
      </c>
      <c r="F5191" t="s">
        <v>1585</v>
      </c>
      <c r="G5191" s="44"/>
      <c r="H5191" s="31">
        <v>22900</v>
      </c>
    </row>
    <row r="5192" spans="1:8" x14ac:dyDescent="0.25">
      <c r="A5192" s="184">
        <v>44075</v>
      </c>
      <c r="B5192" s="37" t="s">
        <v>236</v>
      </c>
      <c r="C5192" t="s">
        <v>175</v>
      </c>
      <c r="D5192" s="9">
        <v>44089</v>
      </c>
      <c r="E5192" s="44" t="s">
        <v>76</v>
      </c>
      <c r="F5192" t="s">
        <v>682</v>
      </c>
      <c r="G5192" s="44"/>
      <c r="H5192" s="31">
        <v>120000</v>
      </c>
    </row>
    <row r="5193" spans="1:8" x14ac:dyDescent="0.25">
      <c r="A5193" s="184">
        <v>44075</v>
      </c>
      <c r="B5193" s="37" t="s">
        <v>236</v>
      </c>
      <c r="C5193" t="s">
        <v>175</v>
      </c>
      <c r="D5193" s="9">
        <v>44089</v>
      </c>
      <c r="E5193" s="44" t="s">
        <v>76</v>
      </c>
      <c r="F5193" t="s">
        <v>1586</v>
      </c>
      <c r="G5193" s="44"/>
      <c r="H5193" s="31">
        <v>70000</v>
      </c>
    </row>
    <row r="5194" spans="1:8" x14ac:dyDescent="0.25">
      <c r="A5194" s="184">
        <v>44075</v>
      </c>
      <c r="B5194" s="37" t="s">
        <v>236</v>
      </c>
      <c r="C5194" t="s">
        <v>388</v>
      </c>
      <c r="D5194" s="9">
        <v>44090</v>
      </c>
      <c r="E5194" s="44" t="s">
        <v>76</v>
      </c>
      <c r="F5194" t="s">
        <v>1580</v>
      </c>
      <c r="G5194" s="44"/>
      <c r="H5194" s="31">
        <v>80000</v>
      </c>
    </row>
    <row r="5195" spans="1:8" x14ac:dyDescent="0.25">
      <c r="A5195" s="184">
        <v>44075</v>
      </c>
      <c r="B5195" s="37" t="s">
        <v>236</v>
      </c>
      <c r="C5195" t="s">
        <v>1391</v>
      </c>
      <c r="D5195" s="9">
        <v>44091</v>
      </c>
      <c r="E5195" s="44" t="s">
        <v>76</v>
      </c>
      <c r="F5195" t="s">
        <v>1587</v>
      </c>
      <c r="G5195" s="44"/>
      <c r="H5195" s="31">
        <v>120000</v>
      </c>
    </row>
    <row r="5196" spans="1:8" x14ac:dyDescent="0.25">
      <c r="A5196" s="184">
        <v>44075</v>
      </c>
      <c r="B5196" s="37" t="s">
        <v>236</v>
      </c>
      <c r="C5196" t="s">
        <v>1391</v>
      </c>
      <c r="D5196" s="9">
        <v>44096</v>
      </c>
      <c r="E5196" s="44" t="s">
        <v>76</v>
      </c>
      <c r="F5196" t="s">
        <v>1588</v>
      </c>
      <c r="G5196" s="44"/>
      <c r="H5196" s="31">
        <v>120000</v>
      </c>
    </row>
    <row r="5197" spans="1:8" x14ac:dyDescent="0.25">
      <c r="A5197" s="184">
        <v>44075</v>
      </c>
      <c r="B5197" s="37" t="s">
        <v>236</v>
      </c>
      <c r="C5197" t="s">
        <v>388</v>
      </c>
      <c r="D5197" s="9">
        <v>44098</v>
      </c>
      <c r="E5197" s="44" t="s">
        <v>76</v>
      </c>
      <c r="F5197" t="s">
        <v>1589</v>
      </c>
      <c r="G5197" s="44"/>
      <c r="H5197" s="31">
        <v>80000</v>
      </c>
    </row>
    <row r="5198" spans="1:8" x14ac:dyDescent="0.25">
      <c r="A5198" s="184">
        <v>44075</v>
      </c>
      <c r="B5198" s="37" t="s">
        <v>236</v>
      </c>
      <c r="C5198" t="s">
        <v>172</v>
      </c>
      <c r="D5198" s="9">
        <v>44102</v>
      </c>
      <c r="E5198" s="44" t="s">
        <v>76</v>
      </c>
      <c r="F5198" t="s">
        <v>1590</v>
      </c>
      <c r="G5198" s="44"/>
      <c r="H5198" s="31">
        <v>120000</v>
      </c>
    </row>
    <row r="5199" spans="1:8" x14ac:dyDescent="0.25">
      <c r="A5199" s="184">
        <v>44075</v>
      </c>
      <c r="B5199" s="37" t="s">
        <v>236</v>
      </c>
      <c r="C5199" t="s">
        <v>1391</v>
      </c>
      <c r="D5199" s="9">
        <v>44104</v>
      </c>
      <c r="E5199" s="44" t="s">
        <v>76</v>
      </c>
      <c r="F5199" t="s">
        <v>1591</v>
      </c>
      <c r="G5199" s="44"/>
      <c r="H5199" s="31">
        <v>120000</v>
      </c>
    </row>
    <row r="5200" spans="1:8" x14ac:dyDescent="0.25">
      <c r="A5200" s="184">
        <v>44075</v>
      </c>
      <c r="B5200" s="37" t="s">
        <v>236</v>
      </c>
      <c r="C5200" t="s">
        <v>175</v>
      </c>
      <c r="D5200" s="9">
        <v>44104</v>
      </c>
      <c r="E5200" s="44" t="s">
        <v>76</v>
      </c>
      <c r="F5200" t="s">
        <v>1592</v>
      </c>
      <c r="G5200" s="44"/>
      <c r="H5200" s="31">
        <v>285650</v>
      </c>
    </row>
    <row r="5201" spans="1:12" x14ac:dyDescent="0.25">
      <c r="A5201" s="184">
        <v>44075</v>
      </c>
      <c r="B5201" s="37" t="s">
        <v>236</v>
      </c>
      <c r="C5201" s="37" t="s">
        <v>388</v>
      </c>
      <c r="D5201" s="65">
        <v>44104</v>
      </c>
      <c r="E5201" s="61" t="s">
        <v>76</v>
      </c>
      <c r="F5201" s="37" t="s">
        <v>1593</v>
      </c>
      <c r="G5201" s="61"/>
      <c r="H5201" s="208">
        <v>80000</v>
      </c>
      <c r="I5201" s="208"/>
      <c r="J5201" s="37"/>
      <c r="K5201" s="37"/>
      <c r="L5201" s="37"/>
    </row>
    <row r="5202" spans="1:12" x14ac:dyDescent="0.25">
      <c r="A5202" s="184">
        <v>44105</v>
      </c>
      <c r="B5202" s="37" t="s">
        <v>236</v>
      </c>
      <c r="C5202" t="s">
        <v>323</v>
      </c>
      <c r="D5202" s="9">
        <v>44105</v>
      </c>
      <c r="E5202" s="44" t="s">
        <v>76</v>
      </c>
      <c r="F5202" t="s">
        <v>529</v>
      </c>
      <c r="G5202" s="44"/>
      <c r="H5202" s="31">
        <v>8959</v>
      </c>
    </row>
    <row r="5203" spans="1:12" x14ac:dyDescent="0.25">
      <c r="A5203" s="184">
        <v>44105</v>
      </c>
      <c r="B5203" s="37" t="s">
        <v>236</v>
      </c>
      <c r="C5203" t="s">
        <v>323</v>
      </c>
      <c r="D5203" s="9">
        <v>44105</v>
      </c>
      <c r="E5203" s="44" t="s">
        <v>76</v>
      </c>
      <c r="F5203" t="s">
        <v>436</v>
      </c>
      <c r="G5203" s="44"/>
      <c r="H5203" s="31">
        <v>108633</v>
      </c>
    </row>
    <row r="5204" spans="1:12" x14ac:dyDescent="0.25">
      <c r="A5204" s="184">
        <v>44105</v>
      </c>
      <c r="B5204" s="37" t="s">
        <v>236</v>
      </c>
      <c r="C5204" t="s">
        <v>323</v>
      </c>
      <c r="D5204" s="9">
        <v>44105</v>
      </c>
      <c r="E5204" s="44" t="s">
        <v>76</v>
      </c>
      <c r="F5204" t="s">
        <v>476</v>
      </c>
      <c r="G5204" s="44"/>
      <c r="H5204" s="31">
        <v>2393</v>
      </c>
    </row>
    <row r="5205" spans="1:12" x14ac:dyDescent="0.25">
      <c r="A5205" s="184">
        <v>44105</v>
      </c>
      <c r="B5205" s="37" t="s">
        <v>236</v>
      </c>
      <c r="C5205" t="s">
        <v>176</v>
      </c>
      <c r="D5205" s="9">
        <v>44105</v>
      </c>
      <c r="E5205" s="44" t="s">
        <v>76</v>
      </c>
      <c r="F5205" t="s">
        <v>1149</v>
      </c>
      <c r="G5205" s="44"/>
      <c r="H5205" s="31">
        <v>6990</v>
      </c>
    </row>
    <row r="5206" spans="1:12" x14ac:dyDescent="0.25">
      <c r="A5206" s="184">
        <v>44105</v>
      </c>
      <c r="B5206" s="37" t="s">
        <v>236</v>
      </c>
      <c r="C5206" t="s">
        <v>175</v>
      </c>
      <c r="D5206" s="9">
        <v>44105</v>
      </c>
      <c r="E5206" s="44" t="s">
        <v>76</v>
      </c>
      <c r="F5206" t="s">
        <v>1151</v>
      </c>
      <c r="G5206" s="44"/>
      <c r="H5206" s="31">
        <v>157235</v>
      </c>
    </row>
    <row r="5207" spans="1:12" x14ac:dyDescent="0.25">
      <c r="A5207" s="184">
        <v>44105</v>
      </c>
      <c r="B5207" s="37" t="s">
        <v>236</v>
      </c>
      <c r="C5207" t="s">
        <v>172</v>
      </c>
      <c r="D5207" s="9">
        <v>44109</v>
      </c>
      <c r="E5207" s="44" t="s">
        <v>76</v>
      </c>
      <c r="F5207" t="s">
        <v>1594</v>
      </c>
      <c r="G5207" s="44"/>
      <c r="H5207" s="31">
        <v>44780</v>
      </c>
    </row>
    <row r="5208" spans="1:12" x14ac:dyDescent="0.25">
      <c r="A5208" s="184">
        <v>44105</v>
      </c>
      <c r="B5208" s="37" t="s">
        <v>236</v>
      </c>
      <c r="C5208" t="s">
        <v>172</v>
      </c>
      <c r="D5208" s="9">
        <v>44109</v>
      </c>
      <c r="E5208" s="44" t="s">
        <v>76</v>
      </c>
      <c r="F5208" t="s">
        <v>1595</v>
      </c>
      <c r="G5208" s="44"/>
      <c r="H5208" s="31">
        <v>40000</v>
      </c>
    </row>
    <row r="5209" spans="1:12" x14ac:dyDescent="0.25">
      <c r="A5209" s="184">
        <v>44105</v>
      </c>
      <c r="B5209" s="37" t="s">
        <v>236</v>
      </c>
      <c r="C5209" t="s">
        <v>172</v>
      </c>
      <c r="D5209" s="9">
        <v>44110</v>
      </c>
      <c r="E5209" s="44" t="s">
        <v>76</v>
      </c>
      <c r="F5209" t="s">
        <v>1596</v>
      </c>
      <c r="G5209" s="44"/>
      <c r="H5209" s="31">
        <v>30000</v>
      </c>
    </row>
    <row r="5210" spans="1:12" x14ac:dyDescent="0.25">
      <c r="A5210" s="184">
        <v>44105</v>
      </c>
      <c r="B5210" s="37" t="s">
        <v>236</v>
      </c>
      <c r="C5210" t="s">
        <v>179</v>
      </c>
      <c r="D5210" s="9">
        <v>44110</v>
      </c>
      <c r="E5210" s="44" t="s">
        <v>1597</v>
      </c>
      <c r="F5210" t="s">
        <v>1581</v>
      </c>
      <c r="G5210" s="44"/>
      <c r="H5210" s="31">
        <v>4026</v>
      </c>
    </row>
    <row r="5211" spans="1:12" x14ac:dyDescent="0.25">
      <c r="A5211" s="184">
        <v>44105</v>
      </c>
      <c r="B5211" s="37" t="s">
        <v>236</v>
      </c>
      <c r="C5211" t="s">
        <v>388</v>
      </c>
      <c r="D5211" s="9">
        <v>44112</v>
      </c>
      <c r="E5211" s="44" t="s">
        <v>76</v>
      </c>
      <c r="F5211" t="s">
        <v>364</v>
      </c>
      <c r="G5211" s="44"/>
      <c r="H5211" s="31">
        <v>80000</v>
      </c>
    </row>
    <row r="5212" spans="1:12" x14ac:dyDescent="0.25">
      <c r="A5212" s="184">
        <v>44105</v>
      </c>
      <c r="B5212" s="37" t="s">
        <v>236</v>
      </c>
      <c r="C5212" t="s">
        <v>173</v>
      </c>
      <c r="D5212" s="9">
        <v>44112</v>
      </c>
      <c r="E5212" s="44" t="s">
        <v>76</v>
      </c>
      <c r="F5212" t="s">
        <v>1598</v>
      </c>
      <c r="G5212" s="44"/>
      <c r="H5212" s="31">
        <v>120000</v>
      </c>
    </row>
    <row r="5213" spans="1:12" x14ac:dyDescent="0.25">
      <c r="A5213" s="184">
        <v>44105</v>
      </c>
      <c r="B5213" s="37" t="s">
        <v>236</v>
      </c>
      <c r="C5213" t="s">
        <v>173</v>
      </c>
      <c r="D5213" s="9">
        <v>44118</v>
      </c>
      <c r="E5213" s="44" t="s">
        <v>76</v>
      </c>
      <c r="F5213" t="s">
        <v>1599</v>
      </c>
      <c r="G5213" s="44"/>
      <c r="H5213" s="31">
        <v>120000</v>
      </c>
    </row>
    <row r="5214" spans="1:12" x14ac:dyDescent="0.25">
      <c r="A5214" s="184">
        <v>44105</v>
      </c>
      <c r="B5214" s="37" t="s">
        <v>236</v>
      </c>
      <c r="C5214" t="s">
        <v>175</v>
      </c>
      <c r="D5214" s="9">
        <v>44119</v>
      </c>
      <c r="E5214" s="44" t="s">
        <v>76</v>
      </c>
      <c r="F5214" t="s">
        <v>1553</v>
      </c>
      <c r="G5214" s="44"/>
      <c r="H5214" s="31">
        <v>120000</v>
      </c>
    </row>
    <row r="5215" spans="1:12" x14ac:dyDescent="0.25">
      <c r="A5215" s="184">
        <v>44105</v>
      </c>
      <c r="B5215" s="37" t="s">
        <v>236</v>
      </c>
      <c r="C5215" t="s">
        <v>388</v>
      </c>
      <c r="D5215" s="9">
        <v>44120</v>
      </c>
      <c r="E5215" s="44" t="s">
        <v>76</v>
      </c>
      <c r="F5215" t="s">
        <v>364</v>
      </c>
      <c r="G5215" s="44"/>
      <c r="H5215" s="31">
        <v>80000</v>
      </c>
    </row>
    <row r="5216" spans="1:12" x14ac:dyDescent="0.25">
      <c r="A5216" s="184">
        <v>44105</v>
      </c>
      <c r="B5216" s="37" t="s">
        <v>236</v>
      </c>
      <c r="C5216" t="s">
        <v>172</v>
      </c>
      <c r="D5216" s="9">
        <v>44123</v>
      </c>
      <c r="E5216" s="44" t="s">
        <v>76</v>
      </c>
      <c r="F5216" t="s">
        <v>1600</v>
      </c>
      <c r="G5216" s="44"/>
      <c r="H5216" s="31">
        <v>15000</v>
      </c>
    </row>
    <row r="5217" spans="1:9" x14ac:dyDescent="0.25">
      <c r="A5217" s="184">
        <v>44105</v>
      </c>
      <c r="B5217" s="37" t="s">
        <v>236</v>
      </c>
      <c r="C5217" t="s">
        <v>173</v>
      </c>
      <c r="D5217" s="9">
        <v>44125</v>
      </c>
      <c r="E5217" s="44" t="s">
        <v>76</v>
      </c>
      <c r="F5217" t="s">
        <v>1601</v>
      </c>
      <c r="G5217" s="44"/>
      <c r="H5217" s="31">
        <v>120000</v>
      </c>
    </row>
    <row r="5218" spans="1:9" x14ac:dyDescent="0.25">
      <c r="A5218" s="184">
        <v>44105</v>
      </c>
      <c r="B5218" s="37" t="s">
        <v>236</v>
      </c>
      <c r="C5218" t="s">
        <v>388</v>
      </c>
      <c r="D5218" s="9">
        <v>44126</v>
      </c>
      <c r="E5218" s="44" t="s">
        <v>76</v>
      </c>
      <c r="F5218" t="s">
        <v>364</v>
      </c>
      <c r="G5218" s="44"/>
      <c r="H5218" s="31">
        <v>80000</v>
      </c>
    </row>
    <row r="5219" spans="1:9" x14ac:dyDescent="0.25">
      <c r="A5219" s="184">
        <v>44105</v>
      </c>
      <c r="B5219" s="37" t="s">
        <v>236</v>
      </c>
      <c r="C5219" t="s">
        <v>172</v>
      </c>
      <c r="D5219" s="9">
        <v>44127</v>
      </c>
      <c r="E5219" s="44" t="s">
        <v>76</v>
      </c>
      <c r="F5219" t="s">
        <v>1602</v>
      </c>
      <c r="G5219" s="44"/>
      <c r="H5219" s="31">
        <v>20650</v>
      </c>
    </row>
    <row r="5220" spans="1:9" x14ac:dyDescent="0.25">
      <c r="A5220" s="184">
        <v>44105</v>
      </c>
      <c r="B5220" s="37" t="s">
        <v>236</v>
      </c>
      <c r="C5220" t="s">
        <v>432</v>
      </c>
      <c r="D5220" s="9">
        <v>44130</v>
      </c>
      <c r="E5220" s="44" t="s">
        <v>76</v>
      </c>
      <c r="F5220" t="s">
        <v>1603</v>
      </c>
      <c r="G5220" s="44"/>
      <c r="H5220" s="31">
        <v>100000</v>
      </c>
    </row>
    <row r="5221" spans="1:9" x14ac:dyDescent="0.25">
      <c r="A5221" s="184">
        <v>44105</v>
      </c>
      <c r="B5221" s="37" t="s">
        <v>236</v>
      </c>
      <c r="C5221" t="s">
        <v>173</v>
      </c>
      <c r="D5221" s="9">
        <v>44132</v>
      </c>
      <c r="E5221" s="44" t="s">
        <v>76</v>
      </c>
      <c r="F5221" t="s">
        <v>1604</v>
      </c>
      <c r="G5221" s="44"/>
      <c r="H5221" s="31">
        <v>120000</v>
      </c>
    </row>
    <row r="5222" spans="1:9" x14ac:dyDescent="0.25">
      <c r="A5222" s="184">
        <v>44105</v>
      </c>
      <c r="B5222" s="37" t="s">
        <v>236</v>
      </c>
      <c r="C5222" t="s">
        <v>175</v>
      </c>
      <c r="D5222" s="9">
        <v>44132</v>
      </c>
      <c r="E5222" s="44" t="s">
        <v>76</v>
      </c>
      <c r="F5222" t="s">
        <v>1605</v>
      </c>
      <c r="G5222" s="44"/>
      <c r="H5222" s="31">
        <v>285650</v>
      </c>
    </row>
    <row r="5223" spans="1:9" x14ac:dyDescent="0.25">
      <c r="A5223" s="184">
        <v>44105</v>
      </c>
      <c r="B5223" s="37" t="s">
        <v>236</v>
      </c>
      <c r="C5223" s="37" t="s">
        <v>388</v>
      </c>
      <c r="D5223" s="65">
        <v>44132</v>
      </c>
      <c r="E5223" s="61" t="s">
        <v>76</v>
      </c>
      <c r="F5223" s="37" t="s">
        <v>364</v>
      </c>
      <c r="G5223" s="61"/>
      <c r="H5223" s="208">
        <v>80000</v>
      </c>
      <c r="I5223" s="208"/>
    </row>
    <row r="5224" spans="1:9" x14ac:dyDescent="0.25">
      <c r="A5224" s="184">
        <v>44136</v>
      </c>
      <c r="B5224" s="37" t="s">
        <v>236</v>
      </c>
      <c r="C5224" t="s">
        <v>323</v>
      </c>
      <c r="D5224" s="9">
        <v>44137</v>
      </c>
      <c r="E5224" s="44" t="s">
        <v>76</v>
      </c>
      <c r="F5224" t="s">
        <v>529</v>
      </c>
      <c r="G5224" s="44"/>
      <c r="H5224" s="31">
        <v>32764</v>
      </c>
    </row>
    <row r="5225" spans="1:9" x14ac:dyDescent="0.25">
      <c r="A5225" s="184">
        <v>44136</v>
      </c>
      <c r="B5225" s="37" t="s">
        <v>236</v>
      </c>
      <c r="C5225" t="s">
        <v>323</v>
      </c>
      <c r="D5225" s="9">
        <v>44137</v>
      </c>
      <c r="E5225" s="44" t="s">
        <v>76</v>
      </c>
      <c r="F5225" t="s">
        <v>476</v>
      </c>
      <c r="G5225" s="44"/>
      <c r="H5225" s="31">
        <v>179475</v>
      </c>
    </row>
    <row r="5226" spans="1:9" x14ac:dyDescent="0.25">
      <c r="A5226" s="184">
        <v>44136</v>
      </c>
      <c r="B5226" s="37" t="s">
        <v>236</v>
      </c>
      <c r="C5226" t="s">
        <v>323</v>
      </c>
      <c r="D5226" s="9">
        <v>44137</v>
      </c>
      <c r="E5226" s="44" t="s">
        <v>76</v>
      </c>
      <c r="F5226" t="s">
        <v>1215</v>
      </c>
      <c r="G5226" s="44"/>
      <c r="H5226" s="31">
        <v>2970</v>
      </c>
    </row>
    <row r="5227" spans="1:9" x14ac:dyDescent="0.25">
      <c r="A5227" s="184">
        <v>44136</v>
      </c>
      <c r="B5227" s="37" t="s">
        <v>236</v>
      </c>
      <c r="C5227" t="s">
        <v>1634</v>
      </c>
      <c r="D5227" s="9">
        <v>44137</v>
      </c>
      <c r="E5227" s="44" t="s">
        <v>76</v>
      </c>
      <c r="F5227" t="s">
        <v>1606</v>
      </c>
      <c r="G5227" s="44"/>
      <c r="H5227" s="31">
        <v>6990</v>
      </c>
    </row>
    <row r="5228" spans="1:9" x14ac:dyDescent="0.25">
      <c r="A5228" s="184">
        <v>44136</v>
      </c>
      <c r="B5228" s="37" t="s">
        <v>236</v>
      </c>
      <c r="C5228" t="s">
        <v>432</v>
      </c>
      <c r="D5228" s="9">
        <v>44137</v>
      </c>
      <c r="E5228" s="44" t="s">
        <v>76</v>
      </c>
      <c r="F5228" t="s">
        <v>1607</v>
      </c>
      <c r="G5228" s="44"/>
      <c r="H5228" s="31">
        <v>100000</v>
      </c>
    </row>
    <row r="5229" spans="1:9" x14ac:dyDescent="0.25">
      <c r="A5229" s="184">
        <v>44136</v>
      </c>
      <c r="B5229" s="37" t="s">
        <v>236</v>
      </c>
      <c r="C5229" t="s">
        <v>175</v>
      </c>
      <c r="D5229" s="9">
        <v>44138</v>
      </c>
      <c r="E5229" s="44" t="s">
        <v>76</v>
      </c>
      <c r="F5229" t="s">
        <v>1151</v>
      </c>
      <c r="G5229" s="44"/>
      <c r="H5229" s="31">
        <v>141822</v>
      </c>
    </row>
    <row r="5230" spans="1:9" x14ac:dyDescent="0.25">
      <c r="A5230" s="184">
        <v>44136</v>
      </c>
      <c r="B5230" s="37" t="s">
        <v>236</v>
      </c>
      <c r="C5230" t="s">
        <v>173</v>
      </c>
      <c r="D5230" s="9">
        <v>44139</v>
      </c>
      <c r="E5230" s="44" t="s">
        <v>76</v>
      </c>
      <c r="F5230" t="s">
        <v>1608</v>
      </c>
      <c r="G5230" s="44"/>
      <c r="H5230" s="31">
        <v>120000</v>
      </c>
    </row>
    <row r="5231" spans="1:9" x14ac:dyDescent="0.25">
      <c r="A5231" s="184">
        <v>44136</v>
      </c>
      <c r="B5231" s="37" t="s">
        <v>236</v>
      </c>
      <c r="C5231" t="s">
        <v>388</v>
      </c>
      <c r="D5231" s="9">
        <v>44139</v>
      </c>
      <c r="E5231" s="44" t="s">
        <v>76</v>
      </c>
      <c r="F5231" t="s">
        <v>364</v>
      </c>
      <c r="G5231" s="44"/>
      <c r="H5231" s="31">
        <v>80000</v>
      </c>
    </row>
    <row r="5232" spans="1:9" x14ac:dyDescent="0.25">
      <c r="A5232" s="184">
        <v>44136</v>
      </c>
      <c r="B5232" s="37" t="s">
        <v>236</v>
      </c>
      <c r="C5232" t="s">
        <v>179</v>
      </c>
      <c r="D5232" s="9">
        <v>44141</v>
      </c>
      <c r="E5232" s="44" t="s">
        <v>264</v>
      </c>
      <c r="F5232" t="s">
        <v>1581</v>
      </c>
      <c r="G5232" s="44"/>
      <c r="H5232" s="31">
        <v>4048</v>
      </c>
    </row>
    <row r="5233" spans="1:9" x14ac:dyDescent="0.25">
      <c r="A5233" s="184">
        <v>44136</v>
      </c>
      <c r="B5233" s="37" t="s">
        <v>236</v>
      </c>
      <c r="C5233" t="s">
        <v>172</v>
      </c>
      <c r="D5233" s="9">
        <v>44144</v>
      </c>
      <c r="E5233" s="44" t="s">
        <v>76</v>
      </c>
      <c r="F5233" t="s">
        <v>1609</v>
      </c>
      <c r="G5233" s="44"/>
      <c r="H5233" s="31">
        <v>15000</v>
      </c>
    </row>
    <row r="5234" spans="1:9" x14ac:dyDescent="0.25">
      <c r="A5234" s="184">
        <v>44136</v>
      </c>
      <c r="B5234" s="37" t="s">
        <v>236</v>
      </c>
      <c r="C5234" t="s">
        <v>173</v>
      </c>
      <c r="D5234" s="9">
        <v>44144</v>
      </c>
      <c r="E5234" s="44" t="s">
        <v>76</v>
      </c>
      <c r="F5234" t="s">
        <v>1610</v>
      </c>
      <c r="G5234" s="44"/>
      <c r="H5234" s="31">
        <v>120000</v>
      </c>
    </row>
    <row r="5235" spans="1:9" x14ac:dyDescent="0.25">
      <c r="A5235" s="184">
        <v>44136</v>
      </c>
      <c r="B5235" s="37" t="s">
        <v>236</v>
      </c>
      <c r="C5235" t="s">
        <v>388</v>
      </c>
      <c r="D5235" s="9">
        <v>44148</v>
      </c>
      <c r="E5235" s="44" t="s">
        <v>76</v>
      </c>
      <c r="F5235" t="s">
        <v>364</v>
      </c>
      <c r="G5235" s="44"/>
      <c r="H5235" s="31">
        <v>80000</v>
      </c>
    </row>
    <row r="5236" spans="1:9" x14ac:dyDescent="0.25">
      <c r="A5236" s="184">
        <v>44136</v>
      </c>
      <c r="B5236" s="37" t="s">
        <v>236</v>
      </c>
      <c r="C5236" t="s">
        <v>175</v>
      </c>
      <c r="D5236" s="9">
        <v>44151</v>
      </c>
      <c r="E5236" s="44" t="s">
        <v>76</v>
      </c>
      <c r="F5236" t="s">
        <v>1611</v>
      </c>
      <c r="G5236" s="44"/>
      <c r="H5236" s="31">
        <v>120000</v>
      </c>
    </row>
    <row r="5237" spans="1:9" x14ac:dyDescent="0.25">
      <c r="A5237" s="184">
        <v>44136</v>
      </c>
      <c r="B5237" s="37" t="s">
        <v>236</v>
      </c>
      <c r="C5237" t="s">
        <v>1635</v>
      </c>
      <c r="D5237" s="9">
        <v>44152</v>
      </c>
      <c r="E5237" s="44" t="s">
        <v>76</v>
      </c>
      <c r="F5237" t="s">
        <v>1612</v>
      </c>
      <c r="G5237" s="44"/>
      <c r="H5237" s="31">
        <v>30000000</v>
      </c>
    </row>
    <row r="5238" spans="1:9" x14ac:dyDescent="0.25">
      <c r="A5238" s="184">
        <v>44136</v>
      </c>
      <c r="B5238" s="37" t="s">
        <v>236</v>
      </c>
      <c r="C5238" t="s">
        <v>173</v>
      </c>
      <c r="D5238" s="9">
        <v>44154</v>
      </c>
      <c r="E5238" s="44" t="s">
        <v>76</v>
      </c>
      <c r="F5238" t="s">
        <v>1613</v>
      </c>
      <c r="G5238" s="44"/>
      <c r="H5238" s="31">
        <v>120000</v>
      </c>
    </row>
    <row r="5239" spans="1:9" x14ac:dyDescent="0.25">
      <c r="A5239" s="184">
        <v>44136</v>
      </c>
      <c r="B5239" s="37" t="s">
        <v>236</v>
      </c>
      <c r="C5239" t="s">
        <v>388</v>
      </c>
      <c r="D5239" s="9">
        <v>44155</v>
      </c>
      <c r="E5239" s="44" t="s">
        <v>76</v>
      </c>
      <c r="F5239" t="s">
        <v>364</v>
      </c>
      <c r="G5239" s="44"/>
      <c r="H5239" s="31">
        <v>80000</v>
      </c>
    </row>
    <row r="5240" spans="1:9" x14ac:dyDescent="0.25">
      <c r="A5240" s="184">
        <v>44136</v>
      </c>
      <c r="B5240" s="37" t="s">
        <v>236</v>
      </c>
      <c r="C5240" t="s">
        <v>172</v>
      </c>
      <c r="D5240" s="9">
        <v>44159</v>
      </c>
      <c r="E5240" s="44" t="s">
        <v>76</v>
      </c>
      <c r="F5240" t="s">
        <v>1609</v>
      </c>
      <c r="G5240" s="44"/>
      <c r="H5240" s="31">
        <v>25000</v>
      </c>
    </row>
    <row r="5241" spans="1:9" x14ac:dyDescent="0.25">
      <c r="A5241" s="184">
        <v>44136</v>
      </c>
      <c r="B5241" s="37" t="s">
        <v>236</v>
      </c>
      <c r="C5241" t="s">
        <v>173</v>
      </c>
      <c r="D5241" s="9">
        <v>44160</v>
      </c>
      <c r="E5241" s="44" t="s">
        <v>76</v>
      </c>
      <c r="F5241" t="s">
        <v>1614</v>
      </c>
      <c r="G5241" s="44"/>
      <c r="H5241" s="31">
        <v>120000</v>
      </c>
    </row>
    <row r="5242" spans="1:9" x14ac:dyDescent="0.25">
      <c r="A5242" s="184">
        <v>44136</v>
      </c>
      <c r="B5242" s="37" t="s">
        <v>236</v>
      </c>
      <c r="C5242" t="s">
        <v>172</v>
      </c>
      <c r="D5242" s="9">
        <v>44161</v>
      </c>
      <c r="E5242" s="44" t="s">
        <v>76</v>
      </c>
      <c r="F5242" t="s">
        <v>1615</v>
      </c>
      <c r="G5242" s="44"/>
      <c r="H5242" s="31">
        <v>16300</v>
      </c>
    </row>
    <row r="5243" spans="1:9" x14ac:dyDescent="0.25">
      <c r="A5243" s="184">
        <v>44136</v>
      </c>
      <c r="B5243" s="37" t="s">
        <v>236</v>
      </c>
      <c r="C5243" t="s">
        <v>388</v>
      </c>
      <c r="D5243" s="9">
        <v>44161</v>
      </c>
      <c r="E5243" s="44" t="s">
        <v>76</v>
      </c>
      <c r="F5243" t="s">
        <v>364</v>
      </c>
      <c r="G5243" s="44"/>
      <c r="H5243" s="31">
        <v>80000</v>
      </c>
    </row>
    <row r="5244" spans="1:9" x14ac:dyDescent="0.25">
      <c r="A5244" s="184">
        <v>44136</v>
      </c>
      <c r="B5244" s="37" t="s">
        <v>236</v>
      </c>
      <c r="C5244" s="37" t="s">
        <v>175</v>
      </c>
      <c r="D5244" s="65">
        <v>44165</v>
      </c>
      <c r="E5244" s="61" t="s">
        <v>76</v>
      </c>
      <c r="F5244" s="37" t="s">
        <v>1616</v>
      </c>
      <c r="G5244" s="61"/>
      <c r="H5244" s="208">
        <v>285650</v>
      </c>
      <c r="I5244" s="208"/>
    </row>
    <row r="5245" spans="1:9" x14ac:dyDescent="0.25">
      <c r="A5245" s="184">
        <v>44166</v>
      </c>
      <c r="B5245" s="37" t="s">
        <v>236</v>
      </c>
      <c r="C5245" t="s">
        <v>173</v>
      </c>
      <c r="D5245" s="9">
        <v>44166</v>
      </c>
      <c r="E5245" s="44" t="s">
        <v>76</v>
      </c>
      <c r="F5245" t="s">
        <v>1617</v>
      </c>
      <c r="G5245" s="44"/>
      <c r="H5245" s="31">
        <v>120000</v>
      </c>
    </row>
    <row r="5246" spans="1:9" x14ac:dyDescent="0.25">
      <c r="A5246" s="184">
        <v>44166</v>
      </c>
      <c r="B5246" s="37" t="s">
        <v>236</v>
      </c>
      <c r="C5246" t="s">
        <v>323</v>
      </c>
      <c r="D5246" s="9">
        <v>44167</v>
      </c>
      <c r="E5246" s="44" t="s">
        <v>76</v>
      </c>
      <c r="F5246" t="s">
        <v>1618</v>
      </c>
      <c r="G5246" s="44"/>
      <c r="H5246" s="31">
        <v>171493</v>
      </c>
    </row>
    <row r="5247" spans="1:9" x14ac:dyDescent="0.25">
      <c r="A5247" s="184">
        <v>44166</v>
      </c>
      <c r="B5247" s="37" t="s">
        <v>236</v>
      </c>
      <c r="C5247" t="s">
        <v>323</v>
      </c>
      <c r="D5247" s="9">
        <v>44167</v>
      </c>
      <c r="E5247" s="44" t="s">
        <v>76</v>
      </c>
      <c r="F5247" t="s">
        <v>1618</v>
      </c>
      <c r="G5247" s="44"/>
      <c r="H5247" s="31">
        <v>36940</v>
      </c>
    </row>
    <row r="5248" spans="1:9" x14ac:dyDescent="0.25">
      <c r="A5248" s="184">
        <v>44166</v>
      </c>
      <c r="B5248" s="37" t="s">
        <v>236</v>
      </c>
      <c r="C5248" t="s">
        <v>323</v>
      </c>
      <c r="D5248" s="9">
        <v>44167</v>
      </c>
      <c r="E5248" s="44" t="s">
        <v>76</v>
      </c>
      <c r="F5248" t="s">
        <v>1618</v>
      </c>
      <c r="G5248" s="44"/>
      <c r="H5248" s="31">
        <v>3019</v>
      </c>
    </row>
    <row r="5249" spans="1:8" x14ac:dyDescent="0.25">
      <c r="A5249" s="184">
        <v>44166</v>
      </c>
      <c r="B5249" s="37" t="s">
        <v>236</v>
      </c>
      <c r="C5249" t="s">
        <v>176</v>
      </c>
      <c r="D5249" s="9">
        <v>44167</v>
      </c>
      <c r="E5249" s="44" t="s">
        <v>76</v>
      </c>
      <c r="F5249" t="s">
        <v>1149</v>
      </c>
      <c r="G5249" s="44"/>
      <c r="H5249" s="31">
        <v>6990</v>
      </c>
    </row>
    <row r="5250" spans="1:8" x14ac:dyDescent="0.25">
      <c r="A5250" s="184">
        <v>44166</v>
      </c>
      <c r="B5250" s="37" t="s">
        <v>236</v>
      </c>
      <c r="C5250" t="s">
        <v>432</v>
      </c>
      <c r="D5250" s="9">
        <v>44167</v>
      </c>
      <c r="E5250" s="44" t="s">
        <v>76</v>
      </c>
      <c r="F5250" t="s">
        <v>1578</v>
      </c>
      <c r="G5250" s="44"/>
      <c r="H5250" s="31">
        <v>100000</v>
      </c>
    </row>
    <row r="5251" spans="1:8" x14ac:dyDescent="0.25">
      <c r="A5251" s="184">
        <v>44166</v>
      </c>
      <c r="B5251" s="37" t="s">
        <v>236</v>
      </c>
      <c r="C5251" t="s">
        <v>175</v>
      </c>
      <c r="D5251" s="9">
        <v>44167</v>
      </c>
      <c r="E5251" s="44" t="s">
        <v>76</v>
      </c>
      <c r="F5251" t="s">
        <v>1151</v>
      </c>
      <c r="G5251" s="44"/>
      <c r="H5251" s="31">
        <v>120950</v>
      </c>
    </row>
    <row r="5252" spans="1:8" x14ac:dyDescent="0.25">
      <c r="A5252" s="184">
        <v>44166</v>
      </c>
      <c r="B5252" s="37" t="s">
        <v>236</v>
      </c>
      <c r="C5252" t="s">
        <v>388</v>
      </c>
      <c r="D5252" s="9">
        <v>44168</v>
      </c>
      <c r="E5252" s="44" t="s">
        <v>76</v>
      </c>
      <c r="F5252" t="s">
        <v>364</v>
      </c>
      <c r="G5252" s="44"/>
      <c r="H5252" s="31">
        <v>80000</v>
      </c>
    </row>
    <row r="5253" spans="1:8" x14ac:dyDescent="0.25">
      <c r="A5253" s="184">
        <v>44166</v>
      </c>
      <c r="B5253" s="37" t="s">
        <v>236</v>
      </c>
      <c r="C5253" t="s">
        <v>179</v>
      </c>
      <c r="D5253" s="9">
        <v>44172</v>
      </c>
      <c r="E5253" s="44" t="s">
        <v>76</v>
      </c>
      <c r="F5253" t="s">
        <v>1619</v>
      </c>
      <c r="G5253" s="44"/>
      <c r="H5253" s="31">
        <v>4076</v>
      </c>
    </row>
    <row r="5254" spans="1:8" x14ac:dyDescent="0.25">
      <c r="A5254" s="184">
        <v>44166</v>
      </c>
      <c r="B5254" s="37" t="s">
        <v>236</v>
      </c>
      <c r="C5254" t="s">
        <v>173</v>
      </c>
      <c r="D5254" s="9">
        <v>44175</v>
      </c>
      <c r="E5254" s="44" t="s">
        <v>76</v>
      </c>
      <c r="F5254" t="s">
        <v>1620</v>
      </c>
      <c r="G5254" s="44"/>
      <c r="H5254" s="31">
        <v>120000</v>
      </c>
    </row>
    <row r="5255" spans="1:8" x14ac:dyDescent="0.25">
      <c r="A5255" s="184">
        <v>44166</v>
      </c>
      <c r="B5255" s="37" t="s">
        <v>236</v>
      </c>
      <c r="C5255" t="s">
        <v>388</v>
      </c>
      <c r="D5255" s="9">
        <v>44176</v>
      </c>
      <c r="E5255" s="44" t="s">
        <v>76</v>
      </c>
      <c r="F5255" t="s">
        <v>1218</v>
      </c>
      <c r="G5255" s="44"/>
      <c r="H5255" s="31">
        <v>120000</v>
      </c>
    </row>
    <row r="5256" spans="1:8" x14ac:dyDescent="0.25">
      <c r="A5256" s="184">
        <v>44166</v>
      </c>
      <c r="B5256" s="37" t="s">
        <v>236</v>
      </c>
      <c r="C5256" t="s">
        <v>172</v>
      </c>
      <c r="D5256" s="9">
        <v>44179</v>
      </c>
      <c r="E5256" s="44" t="s">
        <v>76</v>
      </c>
      <c r="F5256" t="s">
        <v>1621</v>
      </c>
      <c r="G5256" s="44"/>
      <c r="H5256" s="31">
        <v>60000</v>
      </c>
    </row>
    <row r="5257" spans="1:8" x14ac:dyDescent="0.25">
      <c r="A5257" s="184">
        <v>44166</v>
      </c>
      <c r="B5257" s="37" t="s">
        <v>236</v>
      </c>
      <c r="C5257" t="s">
        <v>175</v>
      </c>
      <c r="D5257" s="9">
        <v>44180</v>
      </c>
      <c r="E5257" s="44" t="s">
        <v>76</v>
      </c>
      <c r="F5257" t="s">
        <v>962</v>
      </c>
      <c r="G5257" s="44"/>
      <c r="H5257" s="31">
        <v>120000</v>
      </c>
    </row>
    <row r="5258" spans="1:8" x14ac:dyDescent="0.25">
      <c r="A5258" s="184">
        <v>44166</v>
      </c>
      <c r="B5258" s="37" t="s">
        <v>236</v>
      </c>
      <c r="C5258" t="s">
        <v>175</v>
      </c>
      <c r="D5258" s="9">
        <v>44180</v>
      </c>
      <c r="E5258" s="44" t="s">
        <v>76</v>
      </c>
      <c r="F5258" t="s">
        <v>1622</v>
      </c>
      <c r="G5258" s="44"/>
      <c r="H5258" s="31">
        <v>62000</v>
      </c>
    </row>
    <row r="5259" spans="1:8" x14ac:dyDescent="0.25">
      <c r="A5259" s="184">
        <v>44166</v>
      </c>
      <c r="B5259" s="37" t="s">
        <v>236</v>
      </c>
      <c r="C5259" t="s">
        <v>172</v>
      </c>
      <c r="D5259" s="9">
        <v>44180</v>
      </c>
      <c r="E5259" s="44" t="s">
        <v>76</v>
      </c>
      <c r="F5259" t="s">
        <v>1623</v>
      </c>
      <c r="G5259" s="44"/>
      <c r="H5259" s="31">
        <v>17800</v>
      </c>
    </row>
    <row r="5260" spans="1:8" x14ac:dyDescent="0.25">
      <c r="A5260" s="184">
        <v>44166</v>
      </c>
      <c r="B5260" s="37" t="s">
        <v>236</v>
      </c>
      <c r="C5260" t="s">
        <v>173</v>
      </c>
      <c r="D5260" s="9">
        <v>44181</v>
      </c>
      <c r="E5260" s="44" t="s">
        <v>76</v>
      </c>
      <c r="F5260" t="s">
        <v>1624</v>
      </c>
      <c r="G5260" s="44"/>
      <c r="H5260" s="31">
        <v>120000</v>
      </c>
    </row>
    <row r="5261" spans="1:8" x14ac:dyDescent="0.25">
      <c r="A5261" s="184">
        <v>44166</v>
      </c>
      <c r="B5261" s="37" t="s">
        <v>236</v>
      </c>
      <c r="C5261" t="s">
        <v>388</v>
      </c>
      <c r="D5261" s="9">
        <v>44186</v>
      </c>
      <c r="E5261" s="44" t="s">
        <v>76</v>
      </c>
      <c r="F5261" t="s">
        <v>364</v>
      </c>
      <c r="G5261" s="44"/>
      <c r="H5261" s="31">
        <v>80000</v>
      </c>
    </row>
    <row r="5262" spans="1:8" x14ac:dyDescent="0.25">
      <c r="A5262" s="184">
        <v>44166</v>
      </c>
      <c r="B5262" s="37" t="s">
        <v>236</v>
      </c>
      <c r="C5262" t="s">
        <v>173</v>
      </c>
      <c r="D5262" s="9">
        <v>44188</v>
      </c>
      <c r="E5262" s="44" t="s">
        <v>76</v>
      </c>
      <c r="F5262" t="s">
        <v>1625</v>
      </c>
      <c r="G5262" s="44"/>
      <c r="H5262" s="31">
        <v>120000</v>
      </c>
    </row>
    <row r="5263" spans="1:8" x14ac:dyDescent="0.25">
      <c r="A5263" s="184">
        <v>44166</v>
      </c>
      <c r="B5263" s="37" t="s">
        <v>236</v>
      </c>
      <c r="C5263" t="s">
        <v>388</v>
      </c>
      <c r="D5263" s="9">
        <v>44188</v>
      </c>
      <c r="E5263" s="44" t="s">
        <v>76</v>
      </c>
      <c r="F5263" t="s">
        <v>364</v>
      </c>
      <c r="G5263" s="44"/>
      <c r="H5263" s="31">
        <v>80000</v>
      </c>
    </row>
    <row r="5264" spans="1:8" x14ac:dyDescent="0.25">
      <c r="A5264" s="184">
        <v>44166</v>
      </c>
      <c r="B5264" s="37" t="s">
        <v>236</v>
      </c>
      <c r="C5264" t="s">
        <v>173</v>
      </c>
      <c r="D5264" s="9">
        <v>44193</v>
      </c>
      <c r="E5264" s="44" t="s">
        <v>76</v>
      </c>
      <c r="F5264" t="s">
        <v>1626</v>
      </c>
      <c r="G5264" s="44"/>
      <c r="H5264" s="31">
        <v>120000</v>
      </c>
    </row>
    <row r="5265" spans="1:12" x14ac:dyDescent="0.25">
      <c r="A5265" s="184">
        <v>44166</v>
      </c>
      <c r="B5265" s="37" t="s">
        <v>236</v>
      </c>
      <c r="C5265" t="s">
        <v>172</v>
      </c>
      <c r="D5265" s="9">
        <v>44193</v>
      </c>
      <c r="E5265" s="44" t="s">
        <v>76</v>
      </c>
      <c r="F5265" t="s">
        <v>1627</v>
      </c>
      <c r="G5265" s="44"/>
      <c r="H5265" s="31">
        <v>18180</v>
      </c>
    </row>
    <row r="5266" spans="1:12" x14ac:dyDescent="0.25">
      <c r="A5266" s="184">
        <v>44166</v>
      </c>
      <c r="B5266" s="37" t="s">
        <v>236</v>
      </c>
      <c r="C5266" t="s">
        <v>388</v>
      </c>
      <c r="D5266" s="9">
        <v>44195</v>
      </c>
      <c r="E5266" s="44" t="s">
        <v>76</v>
      </c>
      <c r="F5266" t="s">
        <v>364</v>
      </c>
      <c r="G5266" s="44"/>
      <c r="H5266" s="31">
        <v>80000</v>
      </c>
    </row>
    <row r="5267" spans="1:12" x14ac:dyDescent="0.25">
      <c r="A5267" s="184">
        <v>44166</v>
      </c>
      <c r="B5267" s="37" t="s">
        <v>236</v>
      </c>
      <c r="C5267" t="s">
        <v>173</v>
      </c>
      <c r="D5267" s="9">
        <v>44195</v>
      </c>
      <c r="E5267" s="44" t="s">
        <v>76</v>
      </c>
      <c r="F5267" t="s">
        <v>1628</v>
      </c>
      <c r="G5267" s="44"/>
      <c r="H5267" s="31">
        <v>120000</v>
      </c>
    </row>
    <row r="5268" spans="1:12" x14ac:dyDescent="0.25">
      <c r="A5268" s="278">
        <v>44166</v>
      </c>
      <c r="B5268" s="168" t="s">
        <v>236</v>
      </c>
      <c r="C5268" s="168" t="s">
        <v>175</v>
      </c>
      <c r="D5268" s="169">
        <v>44195</v>
      </c>
      <c r="E5268" s="266" t="s">
        <v>76</v>
      </c>
      <c r="F5268" s="168" t="s">
        <v>1629</v>
      </c>
      <c r="G5268" s="266"/>
      <c r="H5268" s="268">
        <v>285650</v>
      </c>
      <c r="I5268" s="268">
        <f>SUM(H4982:H5268)</f>
        <v>58284156</v>
      </c>
      <c r="J5268" s="168"/>
      <c r="K5268" s="168"/>
      <c r="L5268" s="168">
        <f>SUBTOTAL(109,L2:L5267)</f>
        <v>114074418</v>
      </c>
    </row>
    <row r="5269" spans="1:12" x14ac:dyDescent="0.25">
      <c r="A5269" s="33">
        <v>44197</v>
      </c>
      <c r="B5269" s="37" t="s">
        <v>236</v>
      </c>
      <c r="C5269" t="s">
        <v>173</v>
      </c>
      <c r="D5269" s="9">
        <v>44200</v>
      </c>
      <c r="E5269" s="44" t="s">
        <v>76</v>
      </c>
      <c r="F5269" t="s">
        <v>1762</v>
      </c>
      <c r="H5269" s="31">
        <v>120000</v>
      </c>
    </row>
    <row r="5270" spans="1:12" x14ac:dyDescent="0.25">
      <c r="A5270" s="33">
        <v>44197</v>
      </c>
      <c r="B5270" s="37" t="s">
        <v>236</v>
      </c>
      <c r="C5270" t="s">
        <v>172</v>
      </c>
      <c r="D5270" s="9">
        <v>44200</v>
      </c>
      <c r="E5270" s="44" t="s">
        <v>76</v>
      </c>
      <c r="F5270" t="s">
        <v>1763</v>
      </c>
      <c r="H5270" s="31">
        <v>6200</v>
      </c>
    </row>
    <row r="5271" spans="1:12" x14ac:dyDescent="0.25">
      <c r="A5271" s="33">
        <v>44197</v>
      </c>
      <c r="B5271" s="37" t="s">
        <v>236</v>
      </c>
      <c r="C5271" t="s">
        <v>323</v>
      </c>
      <c r="D5271" s="9">
        <v>44200</v>
      </c>
      <c r="E5271" s="44" t="s">
        <v>76</v>
      </c>
      <c r="F5271" t="s">
        <v>436</v>
      </c>
      <c r="H5271" s="31">
        <v>167687</v>
      </c>
    </row>
    <row r="5272" spans="1:12" x14ac:dyDescent="0.25">
      <c r="A5272" s="33">
        <v>44197</v>
      </c>
      <c r="B5272" s="37" t="s">
        <v>236</v>
      </c>
      <c r="C5272" t="s">
        <v>323</v>
      </c>
      <c r="D5272" s="9">
        <v>44200</v>
      </c>
      <c r="E5272" s="44" t="s">
        <v>76</v>
      </c>
      <c r="F5272" t="s">
        <v>476</v>
      </c>
      <c r="H5272" s="31">
        <v>51273</v>
      </c>
    </row>
    <row r="5273" spans="1:12" x14ac:dyDescent="0.25">
      <c r="A5273" s="33">
        <v>44197</v>
      </c>
      <c r="B5273" s="37" t="s">
        <v>236</v>
      </c>
      <c r="C5273" t="s">
        <v>323</v>
      </c>
      <c r="D5273" s="9">
        <v>44200</v>
      </c>
      <c r="E5273" s="44" t="s">
        <v>76</v>
      </c>
      <c r="F5273" t="s">
        <v>529</v>
      </c>
      <c r="H5273" s="31">
        <v>3105</v>
      </c>
    </row>
    <row r="5274" spans="1:12" x14ac:dyDescent="0.25">
      <c r="A5274" s="33">
        <v>44197</v>
      </c>
      <c r="B5274" s="37" t="s">
        <v>236</v>
      </c>
      <c r="C5274" t="s">
        <v>176</v>
      </c>
      <c r="D5274" s="9">
        <v>44200</v>
      </c>
      <c r="E5274" s="44" t="s">
        <v>76</v>
      </c>
      <c r="F5274" t="s">
        <v>1764</v>
      </c>
      <c r="H5274" s="31">
        <v>6990</v>
      </c>
    </row>
    <row r="5275" spans="1:12" x14ac:dyDescent="0.25">
      <c r="A5275" s="33">
        <v>44197</v>
      </c>
      <c r="B5275" s="37" t="s">
        <v>236</v>
      </c>
      <c r="C5275" t="s">
        <v>432</v>
      </c>
      <c r="D5275" s="9">
        <v>44200</v>
      </c>
      <c r="E5275" s="44" t="s">
        <v>76</v>
      </c>
      <c r="F5275" t="s">
        <v>1765</v>
      </c>
      <c r="H5275" s="31">
        <v>100000</v>
      </c>
    </row>
    <row r="5276" spans="1:12" x14ac:dyDescent="0.25">
      <c r="A5276" s="33">
        <v>44197</v>
      </c>
      <c r="B5276" s="37" t="s">
        <v>236</v>
      </c>
      <c r="C5276" t="s">
        <v>174</v>
      </c>
      <c r="D5276" s="9">
        <v>44200</v>
      </c>
      <c r="E5276" s="44" t="s">
        <v>76</v>
      </c>
      <c r="F5276" t="s">
        <v>1151</v>
      </c>
      <c r="H5276" s="31">
        <v>139437</v>
      </c>
    </row>
    <row r="5277" spans="1:12" x14ac:dyDescent="0.25">
      <c r="A5277" s="33">
        <v>44197</v>
      </c>
      <c r="B5277" s="37" t="s">
        <v>236</v>
      </c>
      <c r="C5277" t="s">
        <v>172</v>
      </c>
      <c r="D5277" s="9">
        <v>44200</v>
      </c>
      <c r="E5277" s="44" t="s">
        <v>76</v>
      </c>
      <c r="F5277" t="s">
        <v>1766</v>
      </c>
      <c r="H5277" s="31">
        <v>40000</v>
      </c>
    </row>
    <row r="5278" spans="1:12" x14ac:dyDescent="0.25">
      <c r="A5278" s="33">
        <v>44197</v>
      </c>
      <c r="B5278" s="37" t="s">
        <v>236</v>
      </c>
      <c r="C5278" t="s">
        <v>173</v>
      </c>
      <c r="D5278" s="9">
        <v>44201</v>
      </c>
      <c r="E5278" s="44" t="s">
        <v>76</v>
      </c>
      <c r="F5278" t="s">
        <v>1767</v>
      </c>
      <c r="H5278" s="31">
        <v>120000</v>
      </c>
    </row>
    <row r="5279" spans="1:12" x14ac:dyDescent="0.25">
      <c r="A5279" s="33">
        <v>44197</v>
      </c>
      <c r="B5279" s="37" t="s">
        <v>236</v>
      </c>
      <c r="C5279" t="s">
        <v>179</v>
      </c>
      <c r="D5279" s="9">
        <v>44201</v>
      </c>
      <c r="E5279" s="44" t="s">
        <v>76</v>
      </c>
      <c r="F5279" t="s">
        <v>517</v>
      </c>
      <c r="H5279" s="31">
        <v>4075</v>
      </c>
    </row>
    <row r="5280" spans="1:12" x14ac:dyDescent="0.25">
      <c r="A5280" s="33">
        <v>44197</v>
      </c>
      <c r="B5280" s="37" t="s">
        <v>236</v>
      </c>
      <c r="C5280" t="s">
        <v>388</v>
      </c>
      <c r="D5280" s="9">
        <v>44201</v>
      </c>
      <c r="E5280" s="44" t="s">
        <v>76</v>
      </c>
      <c r="F5280" t="s">
        <v>364</v>
      </c>
      <c r="H5280" s="31">
        <v>80000</v>
      </c>
    </row>
    <row r="5281" spans="1:12" x14ac:dyDescent="0.25">
      <c r="A5281" s="33">
        <v>44197</v>
      </c>
      <c r="B5281" s="37" t="s">
        <v>236</v>
      </c>
      <c r="C5281" t="s">
        <v>173</v>
      </c>
      <c r="D5281" s="9">
        <v>44204</v>
      </c>
      <c r="E5281" s="44" t="s">
        <v>76</v>
      </c>
      <c r="F5281" t="s">
        <v>1768</v>
      </c>
      <c r="H5281" s="31">
        <v>120000</v>
      </c>
    </row>
    <row r="5282" spans="1:12" x14ac:dyDescent="0.25">
      <c r="A5282" s="33">
        <v>44197</v>
      </c>
      <c r="B5282" s="37" t="s">
        <v>236</v>
      </c>
      <c r="C5282" t="s">
        <v>173</v>
      </c>
      <c r="D5282" s="9">
        <v>44208</v>
      </c>
      <c r="E5282" s="44" t="s">
        <v>76</v>
      </c>
      <c r="F5282" t="s">
        <v>1769</v>
      </c>
      <c r="H5282" s="31">
        <v>120000</v>
      </c>
    </row>
    <row r="5283" spans="1:12" x14ac:dyDescent="0.25">
      <c r="A5283" s="33">
        <v>44197</v>
      </c>
      <c r="B5283" s="37" t="s">
        <v>236</v>
      </c>
      <c r="C5283" t="s">
        <v>388</v>
      </c>
      <c r="D5283" s="9">
        <v>44209</v>
      </c>
      <c r="E5283" s="44" t="s">
        <v>76</v>
      </c>
      <c r="F5283" t="s">
        <v>364</v>
      </c>
      <c r="H5283" s="31">
        <v>80000</v>
      </c>
    </row>
    <row r="5284" spans="1:12" x14ac:dyDescent="0.25">
      <c r="A5284" s="33">
        <v>44197</v>
      </c>
      <c r="B5284" s="37" t="s">
        <v>236</v>
      </c>
      <c r="C5284" t="s">
        <v>175</v>
      </c>
      <c r="D5284" s="9">
        <v>44211</v>
      </c>
      <c r="E5284" s="44" t="s">
        <v>76</v>
      </c>
      <c r="F5284" t="s">
        <v>1553</v>
      </c>
      <c r="H5284" s="31">
        <v>120000</v>
      </c>
    </row>
    <row r="5285" spans="1:12" x14ac:dyDescent="0.25">
      <c r="A5285" s="33">
        <v>44197</v>
      </c>
      <c r="B5285" s="37" t="s">
        <v>236</v>
      </c>
      <c r="C5285" t="s">
        <v>175</v>
      </c>
      <c r="D5285" s="9">
        <v>44211</v>
      </c>
      <c r="E5285" s="44" t="s">
        <v>76</v>
      </c>
      <c r="F5285" t="s">
        <v>1770</v>
      </c>
      <c r="H5285" s="31">
        <v>120000</v>
      </c>
    </row>
    <row r="5286" spans="1:12" x14ac:dyDescent="0.25">
      <c r="A5286" s="33">
        <v>44197</v>
      </c>
      <c r="B5286" s="37" t="s">
        <v>236</v>
      </c>
      <c r="C5286" t="s">
        <v>388</v>
      </c>
      <c r="D5286" s="9">
        <v>44211</v>
      </c>
      <c r="E5286" s="44" t="s">
        <v>76</v>
      </c>
      <c r="F5286" t="s">
        <v>1771</v>
      </c>
      <c r="H5286" s="31">
        <v>12000</v>
      </c>
    </row>
    <row r="5287" spans="1:12" x14ac:dyDescent="0.25">
      <c r="A5287" s="33">
        <v>44197</v>
      </c>
      <c r="B5287" s="37" t="s">
        <v>236</v>
      </c>
      <c r="C5287" t="s">
        <v>388</v>
      </c>
      <c r="D5287" s="9">
        <v>44211</v>
      </c>
      <c r="E5287" s="44" t="s">
        <v>76</v>
      </c>
      <c r="F5287" t="s">
        <v>1772</v>
      </c>
      <c r="H5287" s="31">
        <v>500000</v>
      </c>
    </row>
    <row r="5288" spans="1:12" x14ac:dyDescent="0.25">
      <c r="A5288" s="33">
        <v>44197</v>
      </c>
      <c r="B5288" s="37" t="s">
        <v>236</v>
      </c>
      <c r="C5288" t="s">
        <v>173</v>
      </c>
      <c r="D5288" s="9">
        <v>44216</v>
      </c>
      <c r="E5288" s="44" t="s">
        <v>76</v>
      </c>
      <c r="F5288" t="s">
        <v>1773</v>
      </c>
      <c r="H5288" s="31">
        <v>120000</v>
      </c>
    </row>
    <row r="5289" spans="1:12" x14ac:dyDescent="0.25">
      <c r="A5289" s="33">
        <v>44197</v>
      </c>
      <c r="B5289" s="37" t="s">
        <v>236</v>
      </c>
      <c r="C5289" t="s">
        <v>1946</v>
      </c>
      <c r="D5289" s="9">
        <v>44217</v>
      </c>
      <c r="E5289" s="44" t="s">
        <v>76</v>
      </c>
      <c r="F5289" t="s">
        <v>1774</v>
      </c>
      <c r="H5289" s="31">
        <v>226000</v>
      </c>
    </row>
    <row r="5290" spans="1:12" x14ac:dyDescent="0.25">
      <c r="A5290" s="33">
        <v>44197</v>
      </c>
      <c r="B5290" s="37" t="s">
        <v>236</v>
      </c>
      <c r="C5290" t="s">
        <v>388</v>
      </c>
      <c r="D5290" s="9">
        <v>44217</v>
      </c>
      <c r="E5290" s="44" t="s">
        <v>76</v>
      </c>
      <c r="F5290" t="s">
        <v>364</v>
      </c>
      <c r="H5290" s="31">
        <v>80000</v>
      </c>
    </row>
    <row r="5291" spans="1:12" x14ac:dyDescent="0.25">
      <c r="A5291" s="33">
        <v>44197</v>
      </c>
      <c r="B5291" s="37" t="s">
        <v>236</v>
      </c>
      <c r="C5291" t="s">
        <v>172</v>
      </c>
      <c r="D5291" s="9">
        <v>44217</v>
      </c>
      <c r="E5291" s="44" t="s">
        <v>76</v>
      </c>
      <c r="F5291" t="s">
        <v>1775</v>
      </c>
      <c r="H5291" s="31">
        <v>21700</v>
      </c>
    </row>
    <row r="5292" spans="1:12" x14ac:dyDescent="0.25">
      <c r="A5292" s="33">
        <v>44197</v>
      </c>
      <c r="B5292" s="37" t="s">
        <v>236</v>
      </c>
      <c r="C5292" t="s">
        <v>1946</v>
      </c>
      <c r="D5292" s="9">
        <v>44217</v>
      </c>
      <c r="E5292" s="44" t="s">
        <v>76</v>
      </c>
      <c r="F5292" t="s">
        <v>1776</v>
      </c>
      <c r="H5292" s="31">
        <v>100000</v>
      </c>
    </row>
    <row r="5293" spans="1:12" x14ac:dyDescent="0.25">
      <c r="A5293" s="33">
        <v>44197</v>
      </c>
      <c r="B5293" s="37" t="s">
        <v>236</v>
      </c>
      <c r="C5293" t="s">
        <v>173</v>
      </c>
      <c r="D5293" s="9">
        <v>44221</v>
      </c>
      <c r="E5293" s="44" t="s">
        <v>76</v>
      </c>
      <c r="F5293" t="s">
        <v>1777</v>
      </c>
      <c r="H5293" s="31">
        <v>120000</v>
      </c>
    </row>
    <row r="5294" spans="1:12" x14ac:dyDescent="0.25">
      <c r="A5294" s="33">
        <v>44197</v>
      </c>
      <c r="B5294" s="37" t="s">
        <v>236</v>
      </c>
      <c r="C5294" t="s">
        <v>173</v>
      </c>
      <c r="D5294" s="9">
        <v>44223</v>
      </c>
      <c r="E5294" s="44" t="s">
        <v>76</v>
      </c>
      <c r="F5294" t="s">
        <v>1933</v>
      </c>
      <c r="H5294" s="31">
        <v>120000</v>
      </c>
    </row>
    <row r="5295" spans="1:12" x14ac:dyDescent="0.25">
      <c r="A5295" s="33">
        <v>44197</v>
      </c>
      <c r="B5295" s="37" t="s">
        <v>236</v>
      </c>
      <c r="C5295" t="s">
        <v>388</v>
      </c>
      <c r="D5295" s="169">
        <v>44224</v>
      </c>
      <c r="E5295" s="266" t="s">
        <v>76</v>
      </c>
      <c r="F5295" s="168" t="s">
        <v>364</v>
      </c>
      <c r="G5295" s="168"/>
      <c r="H5295" s="268">
        <v>80000</v>
      </c>
      <c r="I5295" s="268"/>
      <c r="J5295" s="168"/>
      <c r="K5295" s="168"/>
      <c r="L5295" s="168"/>
    </row>
    <row r="5296" spans="1:12" x14ac:dyDescent="0.25">
      <c r="A5296" s="33">
        <v>44228</v>
      </c>
      <c r="B5296" s="37" t="s">
        <v>236</v>
      </c>
      <c r="C5296" t="s">
        <v>1391</v>
      </c>
      <c r="D5296" s="9">
        <v>44228</v>
      </c>
      <c r="E5296" s="44" t="s">
        <v>76</v>
      </c>
      <c r="F5296" t="s">
        <v>1778</v>
      </c>
      <c r="H5296" s="31">
        <v>120000</v>
      </c>
    </row>
    <row r="5297" spans="1:8" x14ac:dyDescent="0.25">
      <c r="A5297" s="33">
        <v>44228</v>
      </c>
      <c r="B5297" s="37" t="s">
        <v>236</v>
      </c>
      <c r="C5297" t="s">
        <v>175</v>
      </c>
      <c r="D5297" s="9">
        <v>44228</v>
      </c>
      <c r="E5297" s="44" t="s">
        <v>76</v>
      </c>
      <c r="F5297" t="s">
        <v>1779</v>
      </c>
      <c r="H5297" s="31">
        <v>385650</v>
      </c>
    </row>
    <row r="5298" spans="1:8" x14ac:dyDescent="0.25">
      <c r="A5298" s="33">
        <v>44228</v>
      </c>
      <c r="B5298" s="37" t="s">
        <v>236</v>
      </c>
      <c r="C5298" t="s">
        <v>323</v>
      </c>
      <c r="D5298" s="9">
        <v>44228</v>
      </c>
      <c r="E5298" s="44" t="s">
        <v>76</v>
      </c>
      <c r="F5298" t="s">
        <v>476</v>
      </c>
      <c r="H5298" s="31">
        <v>34985</v>
      </c>
    </row>
    <row r="5299" spans="1:8" x14ac:dyDescent="0.25">
      <c r="A5299" s="33">
        <v>44228</v>
      </c>
      <c r="B5299" s="37" t="s">
        <v>236</v>
      </c>
      <c r="C5299" t="s">
        <v>323</v>
      </c>
      <c r="D5299" s="9">
        <v>44228</v>
      </c>
      <c r="E5299" s="44" t="s">
        <v>76</v>
      </c>
      <c r="F5299" t="s">
        <v>436</v>
      </c>
      <c r="H5299" s="31">
        <v>83190</v>
      </c>
    </row>
    <row r="5300" spans="1:8" x14ac:dyDescent="0.25">
      <c r="A5300" s="33">
        <v>44228</v>
      </c>
      <c r="B5300" s="37" t="s">
        <v>236</v>
      </c>
      <c r="C5300" t="s">
        <v>323</v>
      </c>
      <c r="D5300" s="9">
        <v>44228</v>
      </c>
      <c r="E5300" s="44" t="s">
        <v>76</v>
      </c>
      <c r="F5300" t="s">
        <v>529</v>
      </c>
      <c r="H5300" s="31">
        <v>2909</v>
      </c>
    </row>
    <row r="5301" spans="1:8" x14ac:dyDescent="0.25">
      <c r="A5301" s="33">
        <v>44228</v>
      </c>
      <c r="B5301" s="37" t="s">
        <v>236</v>
      </c>
      <c r="C5301" t="s">
        <v>176</v>
      </c>
      <c r="D5301" s="9">
        <v>44228</v>
      </c>
      <c r="E5301" s="44" t="s">
        <v>76</v>
      </c>
      <c r="F5301" t="s">
        <v>1780</v>
      </c>
      <c r="H5301" s="31">
        <v>6990</v>
      </c>
    </row>
    <row r="5302" spans="1:8" x14ac:dyDescent="0.25">
      <c r="A5302" s="33">
        <v>44228</v>
      </c>
      <c r="B5302" s="37" t="s">
        <v>236</v>
      </c>
      <c r="C5302" t="s">
        <v>432</v>
      </c>
      <c r="D5302" s="9">
        <v>44228</v>
      </c>
      <c r="E5302" s="44" t="s">
        <v>76</v>
      </c>
      <c r="F5302" t="s">
        <v>1781</v>
      </c>
      <c r="H5302" s="31">
        <v>100000</v>
      </c>
    </row>
    <row r="5303" spans="1:8" x14ac:dyDescent="0.25">
      <c r="A5303" s="33">
        <v>44228</v>
      </c>
      <c r="B5303" s="37" t="s">
        <v>236</v>
      </c>
      <c r="C5303" t="s">
        <v>174</v>
      </c>
      <c r="D5303" s="9">
        <v>44228</v>
      </c>
      <c r="E5303" s="44" t="s">
        <v>76</v>
      </c>
      <c r="F5303" t="s">
        <v>1151</v>
      </c>
      <c r="H5303" s="31">
        <v>152698</v>
      </c>
    </row>
    <row r="5304" spans="1:8" x14ac:dyDescent="0.25">
      <c r="A5304" s="33">
        <v>44228</v>
      </c>
      <c r="B5304" s="37" t="s">
        <v>236</v>
      </c>
      <c r="C5304" t="s">
        <v>998</v>
      </c>
      <c r="D5304" s="9">
        <v>44229</v>
      </c>
      <c r="E5304" s="44" t="s">
        <v>76</v>
      </c>
      <c r="F5304" t="s">
        <v>1934</v>
      </c>
      <c r="H5304" s="31">
        <v>100000</v>
      </c>
    </row>
    <row r="5305" spans="1:8" x14ac:dyDescent="0.25">
      <c r="A5305" s="33">
        <v>44228</v>
      </c>
      <c r="B5305" s="37" t="s">
        <v>236</v>
      </c>
      <c r="C5305" t="s">
        <v>998</v>
      </c>
      <c r="D5305" s="9">
        <v>44230</v>
      </c>
      <c r="E5305" s="44" t="s">
        <v>76</v>
      </c>
      <c r="F5305" t="s">
        <v>1782</v>
      </c>
      <c r="H5305" s="31">
        <v>100000</v>
      </c>
    </row>
    <row r="5306" spans="1:8" x14ac:dyDescent="0.25">
      <c r="A5306" s="33">
        <v>44228</v>
      </c>
      <c r="B5306" s="37" t="s">
        <v>236</v>
      </c>
      <c r="C5306" t="s">
        <v>1391</v>
      </c>
      <c r="D5306" s="9">
        <v>44230</v>
      </c>
      <c r="E5306" s="44" t="s">
        <v>76</v>
      </c>
      <c r="F5306" t="s">
        <v>1783</v>
      </c>
      <c r="H5306" s="31">
        <v>120000</v>
      </c>
    </row>
    <row r="5307" spans="1:8" x14ac:dyDescent="0.25">
      <c r="A5307" s="33">
        <v>44228</v>
      </c>
      <c r="B5307" s="37" t="s">
        <v>236</v>
      </c>
      <c r="C5307" t="s">
        <v>388</v>
      </c>
      <c r="D5307" s="9">
        <v>44232</v>
      </c>
      <c r="E5307" s="44" t="s">
        <v>76</v>
      </c>
      <c r="F5307" t="s">
        <v>364</v>
      </c>
      <c r="H5307" s="31">
        <v>90000</v>
      </c>
    </row>
    <row r="5308" spans="1:8" x14ac:dyDescent="0.25">
      <c r="A5308" s="33">
        <v>44228</v>
      </c>
      <c r="B5308" s="37" t="s">
        <v>236</v>
      </c>
      <c r="C5308" t="s">
        <v>173</v>
      </c>
      <c r="D5308" s="9">
        <v>44235</v>
      </c>
      <c r="E5308" s="44" t="s">
        <v>76</v>
      </c>
      <c r="F5308" t="s">
        <v>1784</v>
      </c>
      <c r="H5308" s="31">
        <v>120000</v>
      </c>
    </row>
    <row r="5309" spans="1:8" x14ac:dyDescent="0.25">
      <c r="A5309" s="33">
        <v>44228</v>
      </c>
      <c r="B5309" s="37" t="s">
        <v>236</v>
      </c>
      <c r="C5309" t="s">
        <v>179</v>
      </c>
      <c r="D5309" s="9">
        <v>44236</v>
      </c>
      <c r="E5309" s="44" t="s">
        <v>76</v>
      </c>
      <c r="F5309" t="s">
        <v>1581</v>
      </c>
      <c r="H5309" s="31">
        <v>4086</v>
      </c>
    </row>
    <row r="5310" spans="1:8" x14ac:dyDescent="0.25">
      <c r="A5310" s="33">
        <v>44228</v>
      </c>
      <c r="B5310" s="37" t="s">
        <v>236</v>
      </c>
      <c r="C5310" t="s">
        <v>173</v>
      </c>
      <c r="D5310" s="9">
        <v>44236</v>
      </c>
      <c r="E5310" s="44" t="s">
        <v>76</v>
      </c>
      <c r="F5310" t="s">
        <v>1785</v>
      </c>
      <c r="H5310" s="31">
        <v>120000</v>
      </c>
    </row>
    <row r="5311" spans="1:8" x14ac:dyDescent="0.25">
      <c r="A5311" s="33">
        <v>44228</v>
      </c>
      <c r="B5311" s="37" t="s">
        <v>236</v>
      </c>
      <c r="C5311" t="s">
        <v>172</v>
      </c>
      <c r="D5311" s="9">
        <v>44238</v>
      </c>
      <c r="E5311" s="44" t="s">
        <v>76</v>
      </c>
      <c r="F5311" t="s">
        <v>1786</v>
      </c>
      <c r="H5311" s="31">
        <v>55000</v>
      </c>
    </row>
    <row r="5312" spans="1:8" x14ac:dyDescent="0.25">
      <c r="A5312" s="33">
        <v>44228</v>
      </c>
      <c r="B5312" s="37" t="s">
        <v>236</v>
      </c>
      <c r="C5312" t="s">
        <v>172</v>
      </c>
      <c r="D5312" s="9">
        <v>44238</v>
      </c>
      <c r="E5312" s="44" t="s">
        <v>76</v>
      </c>
      <c r="F5312" t="s">
        <v>1787</v>
      </c>
      <c r="H5312" s="31">
        <v>9240</v>
      </c>
    </row>
    <row r="5313" spans="1:12" x14ac:dyDescent="0.25">
      <c r="A5313" s="33">
        <v>44228</v>
      </c>
      <c r="B5313" s="37" t="s">
        <v>236</v>
      </c>
      <c r="C5313" t="s">
        <v>388</v>
      </c>
      <c r="D5313" s="9">
        <v>44239</v>
      </c>
      <c r="E5313" s="44" t="s">
        <v>76</v>
      </c>
      <c r="F5313" t="s">
        <v>364</v>
      </c>
      <c r="H5313" s="31">
        <v>90000</v>
      </c>
    </row>
    <row r="5314" spans="1:12" x14ac:dyDescent="0.25">
      <c r="A5314" s="33">
        <v>44228</v>
      </c>
      <c r="B5314" s="37" t="s">
        <v>236</v>
      </c>
      <c r="C5314" t="s">
        <v>172</v>
      </c>
      <c r="D5314" s="9">
        <v>44239</v>
      </c>
      <c r="E5314" s="44" t="s">
        <v>76</v>
      </c>
      <c r="F5314" t="s">
        <v>1788</v>
      </c>
      <c r="H5314" s="31">
        <v>32000</v>
      </c>
    </row>
    <row r="5315" spans="1:12" x14ac:dyDescent="0.25">
      <c r="A5315" s="33">
        <v>44228</v>
      </c>
      <c r="B5315" s="37" t="s">
        <v>236</v>
      </c>
      <c r="C5315" t="s">
        <v>1391</v>
      </c>
      <c r="D5315" s="9">
        <v>44242</v>
      </c>
      <c r="E5315" s="44" t="s">
        <v>76</v>
      </c>
      <c r="F5315" t="s">
        <v>1789</v>
      </c>
      <c r="H5315" s="31">
        <v>120000</v>
      </c>
    </row>
    <row r="5316" spans="1:12" x14ac:dyDescent="0.25">
      <c r="A5316" s="33">
        <v>44228</v>
      </c>
      <c r="B5316" s="37" t="s">
        <v>236</v>
      </c>
      <c r="C5316" t="s">
        <v>175</v>
      </c>
      <c r="D5316" s="9">
        <v>44242</v>
      </c>
      <c r="E5316" s="44" t="s">
        <v>76</v>
      </c>
      <c r="F5316" t="s">
        <v>1155</v>
      </c>
      <c r="H5316" s="31">
        <v>120000</v>
      </c>
    </row>
    <row r="5317" spans="1:12" x14ac:dyDescent="0.25">
      <c r="A5317" s="33">
        <v>44228</v>
      </c>
      <c r="B5317" s="37" t="s">
        <v>236</v>
      </c>
      <c r="C5317" t="s">
        <v>388</v>
      </c>
      <c r="D5317" s="9">
        <v>44246</v>
      </c>
      <c r="E5317" s="44" t="s">
        <v>76</v>
      </c>
      <c r="F5317" t="s">
        <v>364</v>
      </c>
      <c r="H5317" s="31">
        <v>90000</v>
      </c>
    </row>
    <row r="5318" spans="1:12" x14ac:dyDescent="0.25">
      <c r="A5318" s="33">
        <v>44228</v>
      </c>
      <c r="B5318" s="37" t="s">
        <v>236</v>
      </c>
      <c r="C5318" t="s">
        <v>173</v>
      </c>
      <c r="D5318" s="9">
        <v>44249</v>
      </c>
      <c r="E5318" s="44" t="s">
        <v>76</v>
      </c>
      <c r="F5318" t="s">
        <v>1790</v>
      </c>
      <c r="H5318" s="31">
        <v>120000</v>
      </c>
    </row>
    <row r="5319" spans="1:12" x14ac:dyDescent="0.25">
      <c r="A5319" s="33">
        <v>44228</v>
      </c>
      <c r="B5319" s="37" t="s">
        <v>236</v>
      </c>
      <c r="C5319" t="s">
        <v>172</v>
      </c>
      <c r="D5319" s="9">
        <v>44249</v>
      </c>
      <c r="E5319" s="44" t="s">
        <v>76</v>
      </c>
      <c r="F5319" t="s">
        <v>1791</v>
      </c>
      <c r="H5319" s="31">
        <v>300000</v>
      </c>
    </row>
    <row r="5320" spans="1:12" x14ac:dyDescent="0.25">
      <c r="A5320" s="33">
        <v>44228</v>
      </c>
      <c r="B5320" s="37" t="s">
        <v>236</v>
      </c>
      <c r="C5320" t="s">
        <v>172</v>
      </c>
      <c r="D5320" s="9">
        <v>44250</v>
      </c>
      <c r="E5320" s="44" t="s">
        <v>76</v>
      </c>
      <c r="F5320" t="s">
        <v>1792</v>
      </c>
      <c r="H5320" s="31">
        <v>19800</v>
      </c>
    </row>
    <row r="5321" spans="1:12" x14ac:dyDescent="0.25">
      <c r="A5321" s="33">
        <v>44228</v>
      </c>
      <c r="B5321" s="37" t="s">
        <v>236</v>
      </c>
      <c r="C5321" t="s">
        <v>172</v>
      </c>
      <c r="D5321" s="9">
        <v>44250</v>
      </c>
      <c r="E5321" s="44" t="s">
        <v>76</v>
      </c>
      <c r="F5321" t="s">
        <v>1793</v>
      </c>
      <c r="H5321" s="31">
        <v>30000</v>
      </c>
    </row>
    <row r="5322" spans="1:12" x14ac:dyDescent="0.25">
      <c r="A5322" s="33">
        <v>44228</v>
      </c>
      <c r="B5322" s="37" t="s">
        <v>236</v>
      </c>
      <c r="C5322" t="s">
        <v>388</v>
      </c>
      <c r="D5322" s="169">
        <v>44253</v>
      </c>
      <c r="E5322" s="266" t="s">
        <v>76</v>
      </c>
      <c r="F5322" s="168" t="s">
        <v>364</v>
      </c>
      <c r="G5322" s="168"/>
      <c r="H5322" s="268">
        <v>90000</v>
      </c>
      <c r="I5322" s="268"/>
      <c r="J5322" s="168"/>
      <c r="K5322" s="168"/>
      <c r="L5322" s="168"/>
    </row>
    <row r="5323" spans="1:12" x14ac:dyDescent="0.25">
      <c r="A5323" s="33">
        <v>44256</v>
      </c>
      <c r="B5323" s="37" t="s">
        <v>236</v>
      </c>
      <c r="C5323" t="s">
        <v>175</v>
      </c>
      <c r="D5323" s="9">
        <v>44256</v>
      </c>
      <c r="E5323" s="44" t="s">
        <v>76</v>
      </c>
      <c r="F5323" t="s">
        <v>1794</v>
      </c>
      <c r="H5323" s="31">
        <v>405650</v>
      </c>
    </row>
    <row r="5324" spans="1:12" x14ac:dyDescent="0.25">
      <c r="A5324" s="33">
        <v>44256</v>
      </c>
      <c r="B5324" s="37" t="s">
        <v>236</v>
      </c>
      <c r="C5324" t="s">
        <v>173</v>
      </c>
      <c r="D5324" s="9">
        <v>44256</v>
      </c>
      <c r="E5324" s="44" t="s">
        <v>76</v>
      </c>
      <c r="F5324" t="s">
        <v>1935</v>
      </c>
      <c r="H5324" s="31">
        <v>120000</v>
      </c>
    </row>
    <row r="5325" spans="1:12" x14ac:dyDescent="0.25">
      <c r="A5325" s="33">
        <v>44256</v>
      </c>
      <c r="B5325" s="37" t="s">
        <v>236</v>
      </c>
      <c r="C5325" t="s">
        <v>172</v>
      </c>
      <c r="D5325" s="9">
        <v>44258</v>
      </c>
      <c r="E5325" s="44" t="s">
        <v>76</v>
      </c>
      <c r="F5325" t="s">
        <v>1795</v>
      </c>
      <c r="H5325" s="31">
        <v>9200</v>
      </c>
    </row>
    <row r="5326" spans="1:12" x14ac:dyDescent="0.25">
      <c r="A5326" s="33">
        <v>44256</v>
      </c>
      <c r="B5326" s="37" t="s">
        <v>236</v>
      </c>
      <c r="C5326" t="s">
        <v>173</v>
      </c>
      <c r="D5326" s="9">
        <v>44258</v>
      </c>
      <c r="E5326" s="44" t="s">
        <v>76</v>
      </c>
      <c r="F5326" t="s">
        <v>1796</v>
      </c>
      <c r="H5326" s="31">
        <v>120000</v>
      </c>
    </row>
    <row r="5327" spans="1:12" x14ac:dyDescent="0.25">
      <c r="A5327" s="33">
        <v>44256</v>
      </c>
      <c r="B5327" s="37" t="s">
        <v>236</v>
      </c>
      <c r="C5327" t="s">
        <v>323</v>
      </c>
      <c r="D5327" s="9">
        <v>44258</v>
      </c>
      <c r="E5327" s="44" t="s">
        <v>76</v>
      </c>
      <c r="F5327" t="s">
        <v>476</v>
      </c>
      <c r="H5327" s="31">
        <v>64267</v>
      </c>
    </row>
    <row r="5328" spans="1:12" x14ac:dyDescent="0.25">
      <c r="A5328" s="33">
        <v>44256</v>
      </c>
      <c r="B5328" s="37" t="s">
        <v>236</v>
      </c>
      <c r="C5328" t="s">
        <v>323</v>
      </c>
      <c r="D5328" s="9">
        <v>44258</v>
      </c>
      <c r="E5328" s="44" t="s">
        <v>76</v>
      </c>
      <c r="F5328" t="s">
        <v>436</v>
      </c>
      <c r="H5328" s="31">
        <v>82213</v>
      </c>
    </row>
    <row r="5329" spans="1:8" x14ac:dyDescent="0.25">
      <c r="A5329" s="33">
        <v>44256</v>
      </c>
      <c r="B5329" s="37" t="s">
        <v>236</v>
      </c>
      <c r="C5329" t="s">
        <v>323</v>
      </c>
      <c r="D5329" s="9">
        <v>44258</v>
      </c>
      <c r="E5329" s="44" t="s">
        <v>76</v>
      </c>
      <c r="F5329" t="s">
        <v>529</v>
      </c>
      <c r="H5329" s="31">
        <v>2962</v>
      </c>
    </row>
    <row r="5330" spans="1:8" x14ac:dyDescent="0.25">
      <c r="A5330" s="33">
        <v>44256</v>
      </c>
      <c r="B5330" s="37" t="s">
        <v>236</v>
      </c>
      <c r="C5330" t="s">
        <v>997</v>
      </c>
      <c r="D5330" s="9">
        <v>44258</v>
      </c>
      <c r="E5330" s="44" t="s">
        <v>76</v>
      </c>
      <c r="F5330" t="s">
        <v>1797</v>
      </c>
      <c r="H5330" s="31">
        <v>6990</v>
      </c>
    </row>
    <row r="5331" spans="1:8" x14ac:dyDescent="0.25">
      <c r="A5331" s="33">
        <v>44256</v>
      </c>
      <c r="B5331" s="37" t="s">
        <v>236</v>
      </c>
      <c r="C5331" t="s">
        <v>432</v>
      </c>
      <c r="D5331" s="9">
        <v>44258</v>
      </c>
      <c r="E5331" s="44" t="s">
        <v>76</v>
      </c>
      <c r="F5331" t="s">
        <v>1798</v>
      </c>
      <c r="H5331" s="31">
        <v>100000</v>
      </c>
    </row>
    <row r="5332" spans="1:8" x14ac:dyDescent="0.25">
      <c r="A5332" s="33">
        <v>44256</v>
      </c>
      <c r="B5332" s="37" t="s">
        <v>236</v>
      </c>
      <c r="C5332" t="s">
        <v>174</v>
      </c>
      <c r="D5332" s="9">
        <v>44258</v>
      </c>
      <c r="E5332" s="44" t="s">
        <v>76</v>
      </c>
      <c r="F5332" t="s">
        <v>1151</v>
      </c>
      <c r="H5332" s="31">
        <v>158738</v>
      </c>
    </row>
    <row r="5333" spans="1:8" x14ac:dyDescent="0.25">
      <c r="A5333" s="33">
        <v>44256</v>
      </c>
      <c r="B5333" s="37" t="s">
        <v>236</v>
      </c>
      <c r="C5333" t="s">
        <v>1936</v>
      </c>
      <c r="D5333" s="9">
        <v>44259</v>
      </c>
      <c r="E5333" s="44" t="s">
        <v>76</v>
      </c>
      <c r="F5333" t="s">
        <v>1359</v>
      </c>
      <c r="H5333" s="31">
        <v>90000</v>
      </c>
    </row>
    <row r="5334" spans="1:8" x14ac:dyDescent="0.25">
      <c r="A5334" s="33">
        <v>44256</v>
      </c>
      <c r="B5334" s="37" t="s">
        <v>236</v>
      </c>
      <c r="C5334" t="s">
        <v>172</v>
      </c>
      <c r="D5334" s="9">
        <v>44263</v>
      </c>
      <c r="E5334" s="44" t="s">
        <v>76</v>
      </c>
      <c r="F5334" t="s">
        <v>1799</v>
      </c>
      <c r="H5334" s="31">
        <v>70000</v>
      </c>
    </row>
    <row r="5335" spans="1:8" x14ac:dyDescent="0.25">
      <c r="A5335" s="33">
        <v>44256</v>
      </c>
      <c r="B5335" s="37" t="s">
        <v>236</v>
      </c>
      <c r="C5335" t="s">
        <v>179</v>
      </c>
      <c r="D5335" s="9">
        <v>44263</v>
      </c>
      <c r="E5335" s="44" t="s">
        <v>76</v>
      </c>
      <c r="F5335" t="s">
        <v>665</v>
      </c>
      <c r="H5335" s="31">
        <v>4112</v>
      </c>
    </row>
    <row r="5336" spans="1:8" x14ac:dyDescent="0.25">
      <c r="A5336" s="33">
        <v>44256</v>
      </c>
      <c r="B5336" s="37" t="s">
        <v>236</v>
      </c>
      <c r="C5336" t="s">
        <v>1391</v>
      </c>
      <c r="D5336" s="9">
        <v>44264</v>
      </c>
      <c r="E5336" s="44" t="s">
        <v>76</v>
      </c>
      <c r="F5336" t="s">
        <v>1800</v>
      </c>
      <c r="H5336" s="31">
        <v>120000</v>
      </c>
    </row>
    <row r="5337" spans="1:8" x14ac:dyDescent="0.25">
      <c r="A5337" s="33">
        <v>44256</v>
      </c>
      <c r="B5337" s="37" t="s">
        <v>236</v>
      </c>
      <c r="C5337" t="s">
        <v>173</v>
      </c>
      <c r="D5337" s="9">
        <v>44264</v>
      </c>
      <c r="E5337" s="44" t="s">
        <v>76</v>
      </c>
      <c r="F5337" t="s">
        <v>1801</v>
      </c>
      <c r="H5337" s="31">
        <v>120000</v>
      </c>
    </row>
    <row r="5338" spans="1:8" x14ac:dyDescent="0.25">
      <c r="A5338" s="33">
        <v>44256</v>
      </c>
      <c r="B5338" s="37" t="s">
        <v>236</v>
      </c>
      <c r="C5338" t="s">
        <v>173</v>
      </c>
      <c r="D5338" s="9">
        <v>44264</v>
      </c>
      <c r="E5338" s="44" t="s">
        <v>76</v>
      </c>
      <c r="F5338" t="s">
        <v>1802</v>
      </c>
      <c r="H5338" s="31">
        <v>120000</v>
      </c>
    </row>
    <row r="5339" spans="1:8" x14ac:dyDescent="0.25">
      <c r="A5339" s="33">
        <v>44256</v>
      </c>
      <c r="B5339" s="37" t="s">
        <v>236</v>
      </c>
      <c r="C5339" t="s">
        <v>173</v>
      </c>
      <c r="D5339" s="9">
        <v>44264</v>
      </c>
      <c r="E5339" s="44" t="s">
        <v>76</v>
      </c>
      <c r="F5339" t="s">
        <v>1803</v>
      </c>
      <c r="H5339" s="31">
        <v>120000</v>
      </c>
    </row>
    <row r="5340" spans="1:8" x14ac:dyDescent="0.25">
      <c r="A5340" s="33">
        <v>44256</v>
      </c>
      <c r="B5340" s="37" t="s">
        <v>236</v>
      </c>
      <c r="C5340" t="s">
        <v>1936</v>
      </c>
      <c r="D5340" s="9">
        <v>44267</v>
      </c>
      <c r="E5340" s="44" t="s">
        <v>76</v>
      </c>
      <c r="F5340" t="s">
        <v>1359</v>
      </c>
      <c r="H5340" s="31">
        <v>90000</v>
      </c>
    </row>
    <row r="5341" spans="1:8" x14ac:dyDescent="0.25">
      <c r="A5341" s="33">
        <v>44256</v>
      </c>
      <c r="B5341" s="37" t="s">
        <v>236</v>
      </c>
      <c r="C5341" t="s">
        <v>173</v>
      </c>
      <c r="D5341" s="9">
        <v>44267</v>
      </c>
      <c r="E5341" s="44" t="s">
        <v>76</v>
      </c>
      <c r="F5341" t="s">
        <v>1804</v>
      </c>
      <c r="H5341" s="31">
        <v>120000</v>
      </c>
    </row>
    <row r="5342" spans="1:8" x14ac:dyDescent="0.25">
      <c r="A5342" s="33">
        <v>44256</v>
      </c>
      <c r="B5342" s="37" t="s">
        <v>236</v>
      </c>
      <c r="C5342" t="s">
        <v>175</v>
      </c>
      <c r="D5342" s="9">
        <v>44270</v>
      </c>
      <c r="E5342" s="44" t="s">
        <v>76</v>
      </c>
      <c r="F5342" t="s">
        <v>1567</v>
      </c>
      <c r="H5342" s="31">
        <v>120000</v>
      </c>
    </row>
    <row r="5343" spans="1:8" x14ac:dyDescent="0.25">
      <c r="A5343" s="33">
        <v>44256</v>
      </c>
      <c r="B5343" s="37" t="s">
        <v>236</v>
      </c>
      <c r="C5343" t="s">
        <v>172</v>
      </c>
      <c r="D5343" s="9">
        <v>44271</v>
      </c>
      <c r="E5343" s="44" t="s">
        <v>76</v>
      </c>
      <c r="F5343" t="s">
        <v>1252</v>
      </c>
      <c r="H5343" s="31">
        <v>15600</v>
      </c>
    </row>
    <row r="5344" spans="1:8" x14ac:dyDescent="0.25">
      <c r="A5344" s="33">
        <v>44256</v>
      </c>
      <c r="B5344" s="37" t="s">
        <v>236</v>
      </c>
      <c r="C5344" t="s">
        <v>172</v>
      </c>
      <c r="D5344" s="9">
        <v>44271</v>
      </c>
      <c r="E5344" s="44" t="s">
        <v>76</v>
      </c>
      <c r="F5344" t="s">
        <v>1805</v>
      </c>
      <c r="H5344" s="31">
        <v>150000</v>
      </c>
    </row>
    <row r="5345" spans="1:12" x14ac:dyDescent="0.25">
      <c r="A5345" s="33">
        <v>44256</v>
      </c>
      <c r="B5345" s="37" t="s">
        <v>236</v>
      </c>
      <c r="C5345" t="s">
        <v>173</v>
      </c>
      <c r="D5345" s="9">
        <v>44271</v>
      </c>
      <c r="E5345" s="44" t="s">
        <v>76</v>
      </c>
      <c r="F5345" t="s">
        <v>1806</v>
      </c>
      <c r="H5345" s="31">
        <v>120000</v>
      </c>
    </row>
    <row r="5346" spans="1:12" x14ac:dyDescent="0.25">
      <c r="A5346" s="33">
        <v>44256</v>
      </c>
      <c r="B5346" s="37" t="s">
        <v>236</v>
      </c>
      <c r="C5346" t="s">
        <v>1946</v>
      </c>
      <c r="D5346" s="9">
        <v>44272</v>
      </c>
      <c r="E5346" s="44" t="s">
        <v>76</v>
      </c>
      <c r="F5346" t="s">
        <v>1807</v>
      </c>
      <c r="H5346" s="31">
        <v>182000</v>
      </c>
    </row>
    <row r="5347" spans="1:12" x14ac:dyDescent="0.25">
      <c r="A5347" s="33">
        <v>44256</v>
      </c>
      <c r="B5347" s="37" t="s">
        <v>236</v>
      </c>
      <c r="C5347" t="s">
        <v>1936</v>
      </c>
      <c r="D5347" s="9">
        <v>44273</v>
      </c>
      <c r="E5347" s="44" t="s">
        <v>76</v>
      </c>
      <c r="F5347" t="s">
        <v>1359</v>
      </c>
      <c r="H5347" s="31">
        <v>90000</v>
      </c>
    </row>
    <row r="5348" spans="1:12" x14ac:dyDescent="0.25">
      <c r="A5348" s="33">
        <v>44256</v>
      </c>
      <c r="B5348" s="37" t="s">
        <v>236</v>
      </c>
      <c r="C5348" t="s">
        <v>173</v>
      </c>
      <c r="D5348" s="9">
        <v>44279</v>
      </c>
      <c r="E5348" s="44" t="s">
        <v>76</v>
      </c>
      <c r="F5348" t="s">
        <v>1808</v>
      </c>
      <c r="H5348" s="31">
        <v>120000</v>
      </c>
    </row>
    <row r="5349" spans="1:12" x14ac:dyDescent="0.25">
      <c r="A5349" s="33">
        <v>44256</v>
      </c>
      <c r="B5349" s="37" t="s">
        <v>236</v>
      </c>
      <c r="C5349" t="s">
        <v>1936</v>
      </c>
      <c r="D5349" s="9">
        <v>44280</v>
      </c>
      <c r="E5349" s="44" t="s">
        <v>76</v>
      </c>
      <c r="F5349" t="s">
        <v>1359</v>
      </c>
      <c r="H5349" s="31">
        <v>90000</v>
      </c>
    </row>
    <row r="5350" spans="1:12" x14ac:dyDescent="0.25">
      <c r="A5350" s="33">
        <v>44256</v>
      </c>
      <c r="B5350" s="37" t="s">
        <v>236</v>
      </c>
      <c r="C5350" t="s">
        <v>172</v>
      </c>
      <c r="D5350" s="9">
        <v>44280</v>
      </c>
      <c r="E5350" s="44" t="s">
        <v>76</v>
      </c>
      <c r="F5350" t="s">
        <v>1809</v>
      </c>
      <c r="H5350" s="31">
        <v>41750</v>
      </c>
    </row>
    <row r="5351" spans="1:12" x14ac:dyDescent="0.25">
      <c r="A5351" s="33">
        <v>44256</v>
      </c>
      <c r="B5351" s="37" t="s">
        <v>236</v>
      </c>
      <c r="C5351" t="s">
        <v>172</v>
      </c>
      <c r="D5351" s="9">
        <v>44280</v>
      </c>
      <c r="E5351" s="44" t="s">
        <v>76</v>
      </c>
      <c r="F5351" t="s">
        <v>1810</v>
      </c>
      <c r="H5351" s="31">
        <v>20000</v>
      </c>
    </row>
    <row r="5352" spans="1:12" x14ac:dyDescent="0.25">
      <c r="A5352" s="33">
        <v>44256</v>
      </c>
      <c r="B5352" s="37" t="s">
        <v>236</v>
      </c>
      <c r="C5352" t="s">
        <v>1936</v>
      </c>
      <c r="D5352" s="9">
        <v>44281</v>
      </c>
      <c r="E5352" s="44" t="s">
        <v>76</v>
      </c>
      <c r="F5352" t="s">
        <v>1811</v>
      </c>
      <c r="H5352" s="31">
        <v>250000</v>
      </c>
    </row>
    <row r="5353" spans="1:12" x14ac:dyDescent="0.25">
      <c r="A5353" s="33">
        <v>44256</v>
      </c>
      <c r="B5353" s="37" t="s">
        <v>236</v>
      </c>
      <c r="C5353" t="s">
        <v>1936</v>
      </c>
      <c r="D5353" s="9">
        <v>44284</v>
      </c>
      <c r="E5353" s="44" t="s">
        <v>76</v>
      </c>
      <c r="F5353" t="s">
        <v>1812</v>
      </c>
      <c r="H5353" s="31">
        <v>200000</v>
      </c>
    </row>
    <row r="5354" spans="1:12" x14ac:dyDescent="0.25">
      <c r="A5354" s="33">
        <v>44256</v>
      </c>
      <c r="B5354" s="37" t="s">
        <v>236</v>
      </c>
      <c r="C5354" t="s">
        <v>1391</v>
      </c>
      <c r="D5354" s="9">
        <v>44286</v>
      </c>
      <c r="E5354" s="44" t="s">
        <v>76</v>
      </c>
      <c r="F5354" t="s">
        <v>1813</v>
      </c>
      <c r="H5354" s="31">
        <v>120000</v>
      </c>
    </row>
    <row r="5355" spans="1:12" x14ac:dyDescent="0.25">
      <c r="A5355" s="33">
        <v>44256</v>
      </c>
      <c r="B5355" s="37" t="s">
        <v>236</v>
      </c>
      <c r="C5355" t="s">
        <v>175</v>
      </c>
      <c r="D5355" s="169">
        <v>44286</v>
      </c>
      <c r="E5355" s="266" t="s">
        <v>76</v>
      </c>
      <c r="F5355" s="168" t="s">
        <v>1814</v>
      </c>
      <c r="G5355" s="168"/>
      <c r="H5355" s="268">
        <v>285650</v>
      </c>
      <c r="I5355" s="268"/>
      <c r="J5355" s="168"/>
      <c r="K5355" s="168"/>
      <c r="L5355" s="168"/>
    </row>
    <row r="5356" spans="1:12" x14ac:dyDescent="0.25">
      <c r="A5356" s="33">
        <v>44287</v>
      </c>
      <c r="B5356" s="37" t="s">
        <v>236</v>
      </c>
      <c r="C5356" t="s">
        <v>323</v>
      </c>
      <c r="D5356" s="9">
        <v>44287</v>
      </c>
      <c r="E5356" s="44" t="s">
        <v>76</v>
      </c>
      <c r="F5356" t="s">
        <v>476</v>
      </c>
      <c r="H5356" s="31">
        <v>38727</v>
      </c>
    </row>
    <row r="5357" spans="1:12" x14ac:dyDescent="0.25">
      <c r="A5357" s="33">
        <v>44287</v>
      </c>
      <c r="B5357" s="37" t="s">
        <v>236</v>
      </c>
      <c r="C5357" t="s">
        <v>323</v>
      </c>
      <c r="D5357" s="9">
        <v>44287</v>
      </c>
      <c r="E5357" s="44" t="s">
        <v>76</v>
      </c>
      <c r="F5357" t="s">
        <v>436</v>
      </c>
      <c r="H5357" s="31">
        <v>109935</v>
      </c>
    </row>
    <row r="5358" spans="1:12" x14ac:dyDescent="0.25">
      <c r="A5358" s="33">
        <v>44287</v>
      </c>
      <c r="B5358" s="37" t="s">
        <v>236</v>
      </c>
      <c r="C5358" t="s">
        <v>323</v>
      </c>
      <c r="D5358" s="9">
        <v>44287</v>
      </c>
      <c r="E5358" s="44" t="s">
        <v>76</v>
      </c>
      <c r="F5358" t="s">
        <v>529</v>
      </c>
      <c r="H5358" s="31">
        <v>3128</v>
      </c>
    </row>
    <row r="5359" spans="1:12" x14ac:dyDescent="0.25">
      <c r="A5359" s="33">
        <v>44287</v>
      </c>
      <c r="B5359" s="37" t="s">
        <v>236</v>
      </c>
      <c r="C5359" t="s">
        <v>997</v>
      </c>
      <c r="D5359" s="9">
        <v>44287</v>
      </c>
      <c r="E5359" s="44" t="s">
        <v>76</v>
      </c>
      <c r="F5359" t="s">
        <v>1149</v>
      </c>
      <c r="H5359" s="31">
        <v>6990</v>
      </c>
    </row>
    <row r="5360" spans="1:12" x14ac:dyDescent="0.25">
      <c r="A5360" s="33">
        <v>44287</v>
      </c>
      <c r="B5360" s="37" t="s">
        <v>236</v>
      </c>
      <c r="C5360" t="s">
        <v>432</v>
      </c>
      <c r="D5360" s="9">
        <v>44287</v>
      </c>
      <c r="E5360" s="44" t="s">
        <v>76</v>
      </c>
      <c r="F5360" t="s">
        <v>1578</v>
      </c>
      <c r="H5360" s="31">
        <v>100000</v>
      </c>
    </row>
    <row r="5361" spans="1:12" x14ac:dyDescent="0.25">
      <c r="A5361" s="33">
        <v>44287</v>
      </c>
      <c r="B5361" s="37" t="s">
        <v>236</v>
      </c>
      <c r="C5361" t="s">
        <v>174</v>
      </c>
      <c r="D5361" s="9">
        <v>44291</v>
      </c>
      <c r="E5361" s="44" t="s">
        <v>76</v>
      </c>
      <c r="F5361" t="s">
        <v>1815</v>
      </c>
      <c r="H5361" s="31">
        <v>122500</v>
      </c>
    </row>
    <row r="5362" spans="1:12" x14ac:dyDescent="0.25">
      <c r="A5362" s="33">
        <v>44287</v>
      </c>
      <c r="B5362" s="37" t="s">
        <v>236</v>
      </c>
      <c r="C5362" t="s">
        <v>388</v>
      </c>
      <c r="D5362" s="9">
        <v>44291</v>
      </c>
      <c r="E5362" s="44" t="s">
        <v>76</v>
      </c>
      <c r="F5362" t="s">
        <v>364</v>
      </c>
      <c r="H5362" s="31">
        <v>90000</v>
      </c>
    </row>
    <row r="5363" spans="1:12" x14ac:dyDescent="0.25">
      <c r="A5363" s="33">
        <v>44287</v>
      </c>
      <c r="B5363" s="37" t="s">
        <v>236</v>
      </c>
      <c r="C5363" t="s">
        <v>1336</v>
      </c>
      <c r="D5363" s="9">
        <v>44292</v>
      </c>
      <c r="E5363" s="44" t="s">
        <v>76</v>
      </c>
      <c r="F5363" t="s">
        <v>1816</v>
      </c>
      <c r="H5363" s="31">
        <v>804370</v>
      </c>
    </row>
    <row r="5364" spans="1:12" x14ac:dyDescent="0.25">
      <c r="A5364" s="33">
        <v>44287</v>
      </c>
      <c r="B5364" s="37" t="s">
        <v>236</v>
      </c>
      <c r="C5364" t="s">
        <v>388</v>
      </c>
      <c r="D5364" s="9">
        <v>44292</v>
      </c>
      <c r="E5364" s="44" t="s">
        <v>76</v>
      </c>
      <c r="F5364" t="s">
        <v>364</v>
      </c>
      <c r="H5364" s="31">
        <v>90000</v>
      </c>
    </row>
    <row r="5365" spans="1:12" x14ac:dyDescent="0.25">
      <c r="A5365" s="33">
        <v>44287</v>
      </c>
      <c r="B5365" s="37" t="s">
        <v>236</v>
      </c>
      <c r="C5365" t="s">
        <v>173</v>
      </c>
      <c r="D5365" s="9">
        <v>44293</v>
      </c>
      <c r="E5365" s="44" t="s">
        <v>76</v>
      </c>
      <c r="F5365" t="s">
        <v>1817</v>
      </c>
      <c r="H5365" s="31">
        <v>120000</v>
      </c>
    </row>
    <row r="5366" spans="1:12" x14ac:dyDescent="0.25">
      <c r="A5366" s="33">
        <v>44287</v>
      </c>
      <c r="B5366" s="37" t="s">
        <v>236</v>
      </c>
      <c r="C5366" t="s">
        <v>179</v>
      </c>
      <c r="D5366" s="9">
        <v>44293</v>
      </c>
      <c r="E5366" s="44" t="s">
        <v>76</v>
      </c>
      <c r="F5366" t="s">
        <v>1581</v>
      </c>
      <c r="H5366" s="31">
        <v>4123</v>
      </c>
    </row>
    <row r="5367" spans="1:12" x14ac:dyDescent="0.25">
      <c r="A5367" s="33">
        <v>44287</v>
      </c>
      <c r="B5367" s="37" t="s">
        <v>236</v>
      </c>
      <c r="C5367" t="s">
        <v>172</v>
      </c>
      <c r="D5367" s="9">
        <v>44295</v>
      </c>
      <c r="E5367" s="44" t="s">
        <v>76</v>
      </c>
      <c r="F5367" t="s">
        <v>1818</v>
      </c>
      <c r="H5367" s="31">
        <v>482129</v>
      </c>
    </row>
    <row r="5368" spans="1:12" x14ac:dyDescent="0.25">
      <c r="A5368" s="33">
        <v>44287</v>
      </c>
      <c r="B5368" s="37" t="s">
        <v>236</v>
      </c>
      <c r="C5368" t="s">
        <v>388</v>
      </c>
      <c r="D5368" s="9">
        <v>44299</v>
      </c>
      <c r="E5368" s="44" t="s">
        <v>76</v>
      </c>
      <c r="F5368" t="s">
        <v>364</v>
      </c>
      <c r="H5368" s="31">
        <v>90000</v>
      </c>
    </row>
    <row r="5369" spans="1:12" x14ac:dyDescent="0.25">
      <c r="A5369" s="33">
        <v>44287</v>
      </c>
      <c r="B5369" s="37" t="s">
        <v>236</v>
      </c>
      <c r="C5369" t="s">
        <v>173</v>
      </c>
      <c r="D5369" s="9">
        <v>44301</v>
      </c>
      <c r="E5369" s="44" t="s">
        <v>76</v>
      </c>
      <c r="F5369" t="s">
        <v>1819</v>
      </c>
      <c r="H5369" s="31">
        <v>120000</v>
      </c>
    </row>
    <row r="5370" spans="1:12" x14ac:dyDescent="0.25">
      <c r="A5370" s="33">
        <v>44287</v>
      </c>
      <c r="B5370" s="37" t="s">
        <v>236</v>
      </c>
      <c r="C5370" t="s">
        <v>172</v>
      </c>
      <c r="D5370" s="9">
        <v>44301</v>
      </c>
      <c r="E5370" s="44" t="s">
        <v>76</v>
      </c>
      <c r="F5370" t="s">
        <v>1820</v>
      </c>
      <c r="H5370" s="31">
        <v>20000</v>
      </c>
    </row>
    <row r="5371" spans="1:12" x14ac:dyDescent="0.25">
      <c r="A5371" s="33">
        <v>44287</v>
      </c>
      <c r="B5371" s="37" t="s">
        <v>236</v>
      </c>
      <c r="C5371" t="s">
        <v>175</v>
      </c>
      <c r="D5371" s="9">
        <v>44301</v>
      </c>
      <c r="E5371" s="44" t="s">
        <v>76</v>
      </c>
      <c r="F5371" t="s">
        <v>1821</v>
      </c>
      <c r="H5371" s="31">
        <v>120000</v>
      </c>
    </row>
    <row r="5372" spans="1:12" x14ac:dyDescent="0.25">
      <c r="A5372" s="33">
        <v>44287</v>
      </c>
      <c r="B5372" s="37" t="s">
        <v>236</v>
      </c>
      <c r="C5372" t="s">
        <v>1391</v>
      </c>
      <c r="D5372" s="9">
        <v>44307</v>
      </c>
      <c r="E5372" s="44" t="s">
        <v>76</v>
      </c>
      <c r="F5372" t="s">
        <v>1822</v>
      </c>
      <c r="H5372" s="31">
        <v>120000</v>
      </c>
    </row>
    <row r="5373" spans="1:12" x14ac:dyDescent="0.25">
      <c r="A5373" s="33">
        <v>44287</v>
      </c>
      <c r="B5373" s="37" t="s">
        <v>236</v>
      </c>
      <c r="C5373" t="s">
        <v>388</v>
      </c>
      <c r="D5373" s="9">
        <v>44312</v>
      </c>
      <c r="E5373" s="44" t="s">
        <v>76</v>
      </c>
      <c r="F5373" t="s">
        <v>364</v>
      </c>
      <c r="H5373" s="31">
        <v>90000</v>
      </c>
    </row>
    <row r="5374" spans="1:12" x14ac:dyDescent="0.25">
      <c r="A5374" s="33">
        <v>44287</v>
      </c>
      <c r="B5374" s="37" t="s">
        <v>236</v>
      </c>
      <c r="C5374" t="s">
        <v>173</v>
      </c>
      <c r="D5374" s="9">
        <v>44314</v>
      </c>
      <c r="E5374" s="44" t="s">
        <v>76</v>
      </c>
      <c r="F5374" t="s">
        <v>1823</v>
      </c>
      <c r="H5374" s="31">
        <v>120000</v>
      </c>
    </row>
    <row r="5375" spans="1:12" x14ac:dyDescent="0.25">
      <c r="A5375" s="33">
        <v>44287</v>
      </c>
      <c r="B5375" s="37" t="s">
        <v>236</v>
      </c>
      <c r="C5375" t="s">
        <v>388</v>
      </c>
      <c r="D5375" s="9">
        <v>44316</v>
      </c>
      <c r="E5375" s="44" t="s">
        <v>76</v>
      </c>
      <c r="F5375" t="s">
        <v>364</v>
      </c>
      <c r="H5375" s="31">
        <v>90000</v>
      </c>
    </row>
    <row r="5376" spans="1:12" x14ac:dyDescent="0.25">
      <c r="A5376" s="33">
        <v>44287</v>
      </c>
      <c r="B5376" s="37" t="s">
        <v>236</v>
      </c>
      <c r="C5376" t="s">
        <v>175</v>
      </c>
      <c r="D5376" s="169">
        <v>44316</v>
      </c>
      <c r="E5376" s="266" t="s">
        <v>76</v>
      </c>
      <c r="F5376" s="168" t="s">
        <v>1605</v>
      </c>
      <c r="G5376" s="168"/>
      <c r="H5376" s="268">
        <v>285650</v>
      </c>
      <c r="I5376" s="268"/>
      <c r="J5376" s="168"/>
      <c r="K5376" s="168"/>
      <c r="L5376" s="168"/>
    </row>
    <row r="5377" spans="1:8" x14ac:dyDescent="0.25">
      <c r="A5377" s="33">
        <v>44317</v>
      </c>
      <c r="B5377" s="37" t="s">
        <v>236</v>
      </c>
      <c r="C5377" t="s">
        <v>1634</v>
      </c>
      <c r="D5377" s="9">
        <v>44319</v>
      </c>
      <c r="E5377" s="44" t="s">
        <v>76</v>
      </c>
      <c r="F5377" t="s">
        <v>1824</v>
      </c>
      <c r="H5377" s="31">
        <v>10000</v>
      </c>
    </row>
    <row r="5378" spans="1:8" x14ac:dyDescent="0.25">
      <c r="A5378" s="33">
        <v>44317</v>
      </c>
      <c r="B5378" s="37" t="s">
        <v>236</v>
      </c>
      <c r="C5378" t="s">
        <v>323</v>
      </c>
      <c r="D5378" s="9">
        <v>44319</v>
      </c>
      <c r="E5378" s="44" t="s">
        <v>76</v>
      </c>
      <c r="F5378" t="s">
        <v>476</v>
      </c>
      <c r="H5378" s="31">
        <v>45236</v>
      </c>
    </row>
    <row r="5379" spans="1:8" x14ac:dyDescent="0.25">
      <c r="A5379" s="33">
        <v>44317</v>
      </c>
      <c r="B5379" s="37" t="s">
        <v>236</v>
      </c>
      <c r="C5379" t="s">
        <v>323</v>
      </c>
      <c r="D5379" s="9">
        <v>44319</v>
      </c>
      <c r="E5379" s="44" t="s">
        <v>76</v>
      </c>
      <c r="F5379" t="s">
        <v>436</v>
      </c>
      <c r="H5379" s="31">
        <v>116457</v>
      </c>
    </row>
    <row r="5380" spans="1:8" x14ac:dyDescent="0.25">
      <c r="A5380" s="33">
        <v>44317</v>
      </c>
      <c r="B5380" s="37" t="s">
        <v>236</v>
      </c>
      <c r="C5380" t="s">
        <v>323</v>
      </c>
      <c r="D5380" s="9">
        <v>44319</v>
      </c>
      <c r="E5380" s="44" t="s">
        <v>76</v>
      </c>
      <c r="F5380" t="s">
        <v>529</v>
      </c>
      <c r="H5380" s="31">
        <v>2965</v>
      </c>
    </row>
    <row r="5381" spans="1:8" x14ac:dyDescent="0.25">
      <c r="A5381" s="33">
        <v>44317</v>
      </c>
      <c r="B5381" s="37" t="s">
        <v>236</v>
      </c>
      <c r="C5381" t="s">
        <v>997</v>
      </c>
      <c r="D5381" s="9">
        <v>44319</v>
      </c>
      <c r="E5381" s="44" t="s">
        <v>76</v>
      </c>
      <c r="F5381" t="s">
        <v>1825</v>
      </c>
      <c r="H5381" s="31">
        <v>6990</v>
      </c>
    </row>
    <row r="5382" spans="1:8" x14ac:dyDescent="0.25">
      <c r="A5382" s="33">
        <v>44317</v>
      </c>
      <c r="B5382" s="37" t="s">
        <v>236</v>
      </c>
      <c r="C5382" t="s">
        <v>432</v>
      </c>
      <c r="D5382" s="9">
        <v>44319</v>
      </c>
      <c r="E5382" s="44" t="s">
        <v>76</v>
      </c>
      <c r="F5382" t="s">
        <v>1826</v>
      </c>
      <c r="H5382" s="31">
        <v>100000</v>
      </c>
    </row>
    <row r="5383" spans="1:8" x14ac:dyDescent="0.25">
      <c r="A5383" s="33">
        <v>44317</v>
      </c>
      <c r="B5383" s="37" t="s">
        <v>236</v>
      </c>
      <c r="C5383" t="s">
        <v>174</v>
      </c>
      <c r="D5383" s="9">
        <v>44319</v>
      </c>
      <c r="E5383" s="44" t="s">
        <v>76</v>
      </c>
      <c r="F5383" t="s">
        <v>1151</v>
      </c>
      <c r="H5383" s="31">
        <v>120700</v>
      </c>
    </row>
    <row r="5384" spans="1:8" x14ac:dyDescent="0.25">
      <c r="A5384" s="33">
        <v>44317</v>
      </c>
      <c r="B5384" s="37" t="s">
        <v>236</v>
      </c>
      <c r="C5384" t="s">
        <v>172</v>
      </c>
      <c r="D5384" s="9">
        <v>44320</v>
      </c>
      <c r="E5384" s="44" t="s">
        <v>76</v>
      </c>
      <c r="F5384" t="s">
        <v>1827</v>
      </c>
      <c r="H5384" s="31">
        <v>43630</v>
      </c>
    </row>
    <row r="5385" spans="1:8" x14ac:dyDescent="0.25">
      <c r="A5385" s="33">
        <v>44317</v>
      </c>
      <c r="B5385" s="37" t="s">
        <v>236</v>
      </c>
      <c r="C5385" t="s">
        <v>173</v>
      </c>
      <c r="D5385" s="9">
        <v>44320</v>
      </c>
      <c r="E5385" s="44" t="s">
        <v>76</v>
      </c>
      <c r="F5385" t="s">
        <v>1828</v>
      </c>
      <c r="H5385" s="31">
        <v>120000</v>
      </c>
    </row>
    <row r="5386" spans="1:8" x14ac:dyDescent="0.25">
      <c r="A5386" s="33">
        <v>44317</v>
      </c>
      <c r="B5386" s="37" t="s">
        <v>236</v>
      </c>
      <c r="C5386" t="s">
        <v>179</v>
      </c>
      <c r="D5386" s="9">
        <v>44321</v>
      </c>
      <c r="E5386" s="44" t="s">
        <v>76</v>
      </c>
      <c r="F5386" t="s">
        <v>1581</v>
      </c>
      <c r="H5386" s="31">
        <v>4138</v>
      </c>
    </row>
    <row r="5387" spans="1:8" x14ac:dyDescent="0.25">
      <c r="A5387" s="33">
        <v>44317</v>
      </c>
      <c r="B5387" s="37" t="s">
        <v>236</v>
      </c>
      <c r="C5387" t="s">
        <v>388</v>
      </c>
      <c r="D5387" s="9">
        <v>44322</v>
      </c>
      <c r="E5387" s="44" t="s">
        <v>76</v>
      </c>
      <c r="F5387" t="s">
        <v>364</v>
      </c>
      <c r="H5387" s="31">
        <v>90000</v>
      </c>
    </row>
    <row r="5388" spans="1:8" x14ac:dyDescent="0.25">
      <c r="A5388" s="33">
        <v>44317</v>
      </c>
      <c r="B5388" s="37" t="s">
        <v>236</v>
      </c>
      <c r="C5388" t="s">
        <v>173</v>
      </c>
      <c r="D5388" s="9">
        <v>44327</v>
      </c>
      <c r="E5388" s="44" t="s">
        <v>76</v>
      </c>
      <c r="F5388" t="s">
        <v>1829</v>
      </c>
      <c r="H5388" s="31">
        <v>120000</v>
      </c>
    </row>
    <row r="5389" spans="1:8" x14ac:dyDescent="0.25">
      <c r="A5389" s="33">
        <v>44317</v>
      </c>
      <c r="B5389" s="37" t="s">
        <v>236</v>
      </c>
      <c r="C5389" t="s">
        <v>388</v>
      </c>
      <c r="D5389" s="9">
        <v>44328</v>
      </c>
      <c r="E5389" s="44" t="s">
        <v>76</v>
      </c>
      <c r="F5389" t="s">
        <v>364</v>
      </c>
      <c r="H5389" s="31">
        <v>90000</v>
      </c>
    </row>
    <row r="5390" spans="1:8" x14ac:dyDescent="0.25">
      <c r="A5390" s="33">
        <v>44317</v>
      </c>
      <c r="B5390" s="37" t="s">
        <v>236</v>
      </c>
      <c r="C5390" t="s">
        <v>175</v>
      </c>
      <c r="D5390" s="9">
        <v>44333</v>
      </c>
      <c r="E5390" s="44" t="s">
        <v>76</v>
      </c>
      <c r="F5390" t="s">
        <v>1830</v>
      </c>
      <c r="H5390" s="31">
        <v>120000</v>
      </c>
    </row>
    <row r="5391" spans="1:8" x14ac:dyDescent="0.25">
      <c r="A5391" s="33">
        <v>44317</v>
      </c>
      <c r="B5391" s="37" t="s">
        <v>236</v>
      </c>
      <c r="C5391" t="s">
        <v>1391</v>
      </c>
      <c r="D5391" s="9">
        <v>44334</v>
      </c>
      <c r="E5391" s="44" t="s">
        <v>76</v>
      </c>
      <c r="F5391" t="s">
        <v>1831</v>
      </c>
      <c r="H5391" s="31">
        <v>120000</v>
      </c>
    </row>
    <row r="5392" spans="1:8" x14ac:dyDescent="0.25">
      <c r="A5392" s="33">
        <v>44317</v>
      </c>
      <c r="B5392" s="37" t="s">
        <v>236</v>
      </c>
      <c r="C5392" t="s">
        <v>172</v>
      </c>
      <c r="D5392" s="9">
        <v>44335</v>
      </c>
      <c r="E5392" s="44" t="s">
        <v>76</v>
      </c>
      <c r="F5392" t="s">
        <v>1832</v>
      </c>
      <c r="H5392" s="31">
        <v>7314</v>
      </c>
    </row>
    <row r="5393" spans="1:12" x14ac:dyDescent="0.25">
      <c r="A5393" s="33">
        <v>44317</v>
      </c>
      <c r="B5393" s="37" t="s">
        <v>236</v>
      </c>
      <c r="C5393" t="s">
        <v>388</v>
      </c>
      <c r="D5393" s="9">
        <v>44335</v>
      </c>
      <c r="E5393" s="44" t="s">
        <v>76</v>
      </c>
      <c r="F5393" t="s">
        <v>364</v>
      </c>
      <c r="H5393" s="31">
        <v>90000</v>
      </c>
    </row>
    <row r="5394" spans="1:12" x14ac:dyDescent="0.25">
      <c r="A5394" s="33">
        <v>44317</v>
      </c>
      <c r="B5394" s="37" t="s">
        <v>236</v>
      </c>
      <c r="C5394" t="s">
        <v>1634</v>
      </c>
      <c r="D5394" s="9">
        <v>44340</v>
      </c>
      <c r="E5394" s="44" t="s">
        <v>76</v>
      </c>
      <c r="F5394" t="s">
        <v>1824</v>
      </c>
      <c r="H5394" s="31">
        <v>10000</v>
      </c>
    </row>
    <row r="5395" spans="1:12" x14ac:dyDescent="0.25">
      <c r="A5395" s="33">
        <v>44317</v>
      </c>
      <c r="B5395" s="37" t="s">
        <v>236</v>
      </c>
      <c r="C5395" t="s">
        <v>1391</v>
      </c>
      <c r="D5395" s="9">
        <v>44342</v>
      </c>
      <c r="E5395" s="44" t="s">
        <v>76</v>
      </c>
      <c r="F5395" t="s">
        <v>1833</v>
      </c>
      <c r="H5395" s="31">
        <v>120000</v>
      </c>
    </row>
    <row r="5396" spans="1:12" x14ac:dyDescent="0.25">
      <c r="A5396" s="33">
        <v>44317</v>
      </c>
      <c r="B5396" s="37" t="s">
        <v>236</v>
      </c>
      <c r="C5396" t="s">
        <v>1942</v>
      </c>
      <c r="D5396" s="9">
        <v>44343</v>
      </c>
      <c r="E5396" s="44" t="s">
        <v>76</v>
      </c>
      <c r="F5396" t="s">
        <v>1834</v>
      </c>
      <c r="H5396" s="31">
        <v>19990</v>
      </c>
    </row>
    <row r="5397" spans="1:12" x14ac:dyDescent="0.25">
      <c r="A5397" s="33">
        <v>44317</v>
      </c>
      <c r="B5397" s="37" t="s">
        <v>236</v>
      </c>
      <c r="C5397" t="s">
        <v>388</v>
      </c>
      <c r="D5397" s="9">
        <v>44343</v>
      </c>
      <c r="E5397" s="44" t="s">
        <v>76</v>
      </c>
      <c r="F5397" t="s">
        <v>364</v>
      </c>
      <c r="H5397" s="31">
        <v>90000</v>
      </c>
    </row>
    <row r="5398" spans="1:12" x14ac:dyDescent="0.25">
      <c r="A5398" s="33">
        <v>44317</v>
      </c>
      <c r="B5398" s="37" t="s">
        <v>236</v>
      </c>
      <c r="C5398" t="s">
        <v>172</v>
      </c>
      <c r="D5398" s="9">
        <v>44347</v>
      </c>
      <c r="E5398" s="44" t="s">
        <v>76</v>
      </c>
      <c r="F5398" t="s">
        <v>1835</v>
      </c>
      <c r="H5398" s="31">
        <v>70000</v>
      </c>
    </row>
    <row r="5399" spans="1:12" x14ac:dyDescent="0.25">
      <c r="A5399" s="33">
        <v>44317</v>
      </c>
      <c r="B5399" s="37" t="s">
        <v>236</v>
      </c>
      <c r="C5399" t="s">
        <v>175</v>
      </c>
      <c r="D5399" s="169">
        <v>44347</v>
      </c>
      <c r="E5399" s="266" t="s">
        <v>76</v>
      </c>
      <c r="F5399" s="168" t="s">
        <v>1836</v>
      </c>
      <c r="G5399" s="168"/>
      <c r="H5399" s="268">
        <v>285650</v>
      </c>
      <c r="I5399" s="268"/>
      <c r="J5399" s="168"/>
      <c r="K5399" s="168"/>
      <c r="L5399" s="168"/>
    </row>
    <row r="5400" spans="1:12" x14ac:dyDescent="0.25">
      <c r="A5400" s="33">
        <v>44348</v>
      </c>
      <c r="B5400" s="37" t="s">
        <v>236</v>
      </c>
      <c r="C5400" t="s">
        <v>998</v>
      </c>
      <c r="D5400" s="9">
        <v>44348</v>
      </c>
      <c r="E5400" s="44" t="s">
        <v>76</v>
      </c>
      <c r="F5400" t="s">
        <v>1837</v>
      </c>
      <c r="H5400" s="31">
        <v>40000</v>
      </c>
    </row>
    <row r="5401" spans="1:12" x14ac:dyDescent="0.25">
      <c r="A5401" s="33">
        <v>44348</v>
      </c>
      <c r="B5401" s="37" t="s">
        <v>236</v>
      </c>
      <c r="C5401" t="s">
        <v>323</v>
      </c>
      <c r="D5401" s="9">
        <v>44348</v>
      </c>
      <c r="E5401" s="44" t="s">
        <v>76</v>
      </c>
      <c r="F5401" t="s">
        <v>476</v>
      </c>
      <c r="H5401" s="31">
        <v>41332</v>
      </c>
    </row>
    <row r="5402" spans="1:12" x14ac:dyDescent="0.25">
      <c r="A5402" s="33">
        <v>44348</v>
      </c>
      <c r="B5402" s="37" t="s">
        <v>236</v>
      </c>
      <c r="C5402" t="s">
        <v>323</v>
      </c>
      <c r="D5402" s="9">
        <v>44348</v>
      </c>
      <c r="E5402" s="44" t="s">
        <v>76</v>
      </c>
      <c r="F5402" t="s">
        <v>436</v>
      </c>
      <c r="H5402" s="31">
        <v>109773</v>
      </c>
    </row>
    <row r="5403" spans="1:12" x14ac:dyDescent="0.25">
      <c r="A5403" s="33">
        <v>44348</v>
      </c>
      <c r="B5403" s="37" t="s">
        <v>236</v>
      </c>
      <c r="C5403" t="s">
        <v>323</v>
      </c>
      <c r="D5403" s="9">
        <v>44348</v>
      </c>
      <c r="E5403" s="44" t="s">
        <v>76</v>
      </c>
      <c r="F5403" t="s">
        <v>529</v>
      </c>
      <c r="H5403" s="31">
        <v>2803</v>
      </c>
    </row>
    <row r="5404" spans="1:12" x14ac:dyDescent="0.25">
      <c r="A5404" s="33">
        <v>44348</v>
      </c>
      <c r="B5404" s="37" t="s">
        <v>236</v>
      </c>
      <c r="C5404" t="s">
        <v>997</v>
      </c>
      <c r="D5404" s="9">
        <v>44348</v>
      </c>
      <c r="E5404" s="44" t="s">
        <v>76</v>
      </c>
      <c r="F5404" t="s">
        <v>1838</v>
      </c>
      <c r="H5404" s="31">
        <v>6990</v>
      </c>
    </row>
    <row r="5405" spans="1:12" x14ac:dyDescent="0.25">
      <c r="A5405" s="33">
        <v>44348</v>
      </c>
      <c r="B5405" s="37" t="s">
        <v>236</v>
      </c>
      <c r="C5405" t="s">
        <v>432</v>
      </c>
      <c r="D5405" s="9">
        <v>44348</v>
      </c>
      <c r="E5405" s="44" t="s">
        <v>76</v>
      </c>
      <c r="F5405" t="s">
        <v>1765</v>
      </c>
      <c r="H5405" s="31">
        <v>100000</v>
      </c>
    </row>
    <row r="5406" spans="1:12" x14ac:dyDescent="0.25">
      <c r="A5406" s="33">
        <v>44348</v>
      </c>
      <c r="B5406" s="37" t="s">
        <v>236</v>
      </c>
      <c r="C5406" t="s">
        <v>174</v>
      </c>
      <c r="D5406" s="9">
        <v>44348</v>
      </c>
      <c r="E5406" s="44" t="s">
        <v>76</v>
      </c>
      <c r="F5406" t="s">
        <v>1151</v>
      </c>
      <c r="H5406" s="31">
        <v>120700</v>
      </c>
    </row>
    <row r="5407" spans="1:12" x14ac:dyDescent="0.25">
      <c r="A5407" s="33">
        <v>44348</v>
      </c>
      <c r="B5407" s="37" t="s">
        <v>236</v>
      </c>
      <c r="C5407" t="s">
        <v>1391</v>
      </c>
      <c r="D5407" s="9">
        <v>44348</v>
      </c>
      <c r="E5407" s="44" t="s">
        <v>76</v>
      </c>
      <c r="F5407" t="s">
        <v>1839</v>
      </c>
      <c r="H5407" s="31">
        <v>120000</v>
      </c>
    </row>
    <row r="5408" spans="1:12" x14ac:dyDescent="0.25">
      <c r="A5408" s="33">
        <v>44348</v>
      </c>
      <c r="B5408" s="37" t="s">
        <v>236</v>
      </c>
      <c r="C5408" t="s">
        <v>1936</v>
      </c>
      <c r="D5408" s="9">
        <v>44351</v>
      </c>
      <c r="E5408" s="44" t="s">
        <v>76</v>
      </c>
      <c r="F5408" t="s">
        <v>440</v>
      </c>
      <c r="H5408" s="31">
        <v>90000</v>
      </c>
    </row>
    <row r="5409" spans="1:12" x14ac:dyDescent="0.25">
      <c r="A5409" s="33">
        <v>44348</v>
      </c>
      <c r="B5409" s="37" t="s">
        <v>236</v>
      </c>
      <c r="C5409" t="s">
        <v>179</v>
      </c>
      <c r="D5409" s="9">
        <v>44354</v>
      </c>
      <c r="E5409" s="44" t="s">
        <v>76</v>
      </c>
      <c r="F5409" t="s">
        <v>1840</v>
      </c>
      <c r="H5409" s="31">
        <v>4155</v>
      </c>
    </row>
    <row r="5410" spans="1:12" x14ac:dyDescent="0.25">
      <c r="A5410" s="33">
        <v>44348</v>
      </c>
      <c r="B5410" s="37" t="s">
        <v>236</v>
      </c>
      <c r="C5410" t="s">
        <v>432</v>
      </c>
      <c r="D5410" s="9">
        <v>44355</v>
      </c>
      <c r="E5410" s="44" t="s">
        <v>76</v>
      </c>
      <c r="F5410" t="s">
        <v>1841</v>
      </c>
      <c r="H5410" s="31">
        <v>7420</v>
      </c>
    </row>
    <row r="5411" spans="1:12" x14ac:dyDescent="0.25">
      <c r="A5411" s="33">
        <v>44348</v>
      </c>
      <c r="B5411" s="37" t="s">
        <v>236</v>
      </c>
      <c r="C5411" t="s">
        <v>1391</v>
      </c>
      <c r="D5411" s="9">
        <v>44355</v>
      </c>
      <c r="E5411" s="44" t="s">
        <v>76</v>
      </c>
      <c r="F5411" t="s">
        <v>1842</v>
      </c>
      <c r="H5411" s="31">
        <v>120000</v>
      </c>
    </row>
    <row r="5412" spans="1:12" x14ac:dyDescent="0.25">
      <c r="A5412" s="33">
        <v>44348</v>
      </c>
      <c r="B5412" s="37" t="s">
        <v>236</v>
      </c>
      <c r="C5412" t="s">
        <v>172</v>
      </c>
      <c r="D5412" s="9">
        <v>44355</v>
      </c>
      <c r="E5412" s="44" t="s">
        <v>76</v>
      </c>
      <c r="F5412" t="s">
        <v>1843</v>
      </c>
      <c r="H5412" s="31">
        <v>18350</v>
      </c>
    </row>
    <row r="5413" spans="1:12" x14ac:dyDescent="0.25">
      <c r="A5413" s="33">
        <v>44348</v>
      </c>
      <c r="B5413" s="37" t="s">
        <v>236</v>
      </c>
      <c r="C5413" t="s">
        <v>1634</v>
      </c>
      <c r="D5413" s="9">
        <v>44357</v>
      </c>
      <c r="E5413" s="44" t="s">
        <v>76</v>
      </c>
      <c r="F5413" t="s">
        <v>1844</v>
      </c>
      <c r="H5413" s="31">
        <v>10000</v>
      </c>
    </row>
    <row r="5414" spans="1:12" x14ac:dyDescent="0.25">
      <c r="A5414" s="33">
        <v>44348</v>
      </c>
      <c r="B5414" s="37" t="s">
        <v>236</v>
      </c>
      <c r="C5414" t="s">
        <v>1936</v>
      </c>
      <c r="D5414" s="9">
        <v>44357</v>
      </c>
      <c r="E5414" s="44" t="s">
        <v>76</v>
      </c>
      <c r="F5414" t="s">
        <v>440</v>
      </c>
      <c r="H5414" s="31">
        <v>90000</v>
      </c>
    </row>
    <row r="5415" spans="1:12" x14ac:dyDescent="0.25">
      <c r="A5415" s="33">
        <v>44348</v>
      </c>
      <c r="B5415" s="37" t="s">
        <v>236</v>
      </c>
      <c r="C5415" t="s">
        <v>172</v>
      </c>
      <c r="D5415" s="9">
        <v>44362</v>
      </c>
      <c r="E5415" s="44" t="s">
        <v>76</v>
      </c>
      <c r="F5415" t="s">
        <v>1845</v>
      </c>
      <c r="H5415" s="31">
        <v>40200</v>
      </c>
    </row>
    <row r="5416" spans="1:12" x14ac:dyDescent="0.25">
      <c r="A5416" s="33">
        <v>44348</v>
      </c>
      <c r="B5416" s="37" t="s">
        <v>236</v>
      </c>
      <c r="C5416" t="s">
        <v>175</v>
      </c>
      <c r="D5416" s="9">
        <v>44362</v>
      </c>
      <c r="E5416" s="44" t="s">
        <v>76</v>
      </c>
      <c r="F5416" t="s">
        <v>1553</v>
      </c>
      <c r="H5416" s="31">
        <v>120000</v>
      </c>
    </row>
    <row r="5417" spans="1:12" x14ac:dyDescent="0.25">
      <c r="A5417" s="33">
        <v>44348</v>
      </c>
      <c r="B5417" s="37" t="s">
        <v>236</v>
      </c>
      <c r="C5417" t="s">
        <v>1391</v>
      </c>
      <c r="D5417" s="9">
        <v>44363</v>
      </c>
      <c r="E5417" s="44" t="s">
        <v>76</v>
      </c>
      <c r="F5417" t="s">
        <v>1846</v>
      </c>
      <c r="H5417" s="31">
        <v>120000</v>
      </c>
    </row>
    <row r="5418" spans="1:12" x14ac:dyDescent="0.25">
      <c r="A5418" s="33">
        <v>44348</v>
      </c>
      <c r="B5418" s="37" t="s">
        <v>236</v>
      </c>
      <c r="C5418" t="s">
        <v>1936</v>
      </c>
      <c r="D5418" s="9">
        <v>44365</v>
      </c>
      <c r="E5418" s="44" t="s">
        <v>76</v>
      </c>
      <c r="F5418" t="s">
        <v>440</v>
      </c>
      <c r="H5418" s="31">
        <v>90000</v>
      </c>
    </row>
    <row r="5419" spans="1:12" x14ac:dyDescent="0.25">
      <c r="A5419" s="33">
        <v>44348</v>
      </c>
      <c r="B5419" s="37" t="s">
        <v>236</v>
      </c>
      <c r="C5419" t="s">
        <v>1391</v>
      </c>
      <c r="D5419" s="9">
        <v>44370</v>
      </c>
      <c r="E5419" s="44" t="s">
        <v>76</v>
      </c>
      <c r="F5419" t="s">
        <v>1847</v>
      </c>
      <c r="H5419" s="31">
        <v>120000</v>
      </c>
    </row>
    <row r="5420" spans="1:12" x14ac:dyDescent="0.25">
      <c r="A5420" s="33">
        <v>44348</v>
      </c>
      <c r="B5420" s="37" t="s">
        <v>236</v>
      </c>
      <c r="C5420" t="s">
        <v>1936</v>
      </c>
      <c r="D5420" s="9">
        <v>44371</v>
      </c>
      <c r="E5420" s="44" t="s">
        <v>76</v>
      </c>
      <c r="F5420" t="s">
        <v>440</v>
      </c>
      <c r="H5420" s="31">
        <v>90000</v>
      </c>
    </row>
    <row r="5421" spans="1:12" x14ac:dyDescent="0.25">
      <c r="A5421" s="33">
        <v>44348</v>
      </c>
      <c r="B5421" s="37" t="s">
        <v>236</v>
      </c>
      <c r="C5421" t="s">
        <v>172</v>
      </c>
      <c r="D5421" s="9">
        <v>44371</v>
      </c>
      <c r="E5421" s="44" t="s">
        <v>76</v>
      </c>
      <c r="F5421" t="s">
        <v>1848</v>
      </c>
      <c r="H5421" s="31">
        <v>4450</v>
      </c>
    </row>
    <row r="5422" spans="1:12" x14ac:dyDescent="0.25">
      <c r="A5422" s="33">
        <v>44348</v>
      </c>
      <c r="B5422" s="37" t="s">
        <v>236</v>
      </c>
      <c r="C5422" t="s">
        <v>1634</v>
      </c>
      <c r="D5422" s="9">
        <v>44376</v>
      </c>
      <c r="E5422" s="44" t="s">
        <v>76</v>
      </c>
      <c r="F5422" t="s">
        <v>1844</v>
      </c>
      <c r="H5422" s="31">
        <v>10000</v>
      </c>
    </row>
    <row r="5423" spans="1:12" x14ac:dyDescent="0.25">
      <c r="A5423" s="33">
        <v>44348</v>
      </c>
      <c r="B5423" s="37" t="s">
        <v>236</v>
      </c>
      <c r="C5423" t="s">
        <v>1391</v>
      </c>
      <c r="D5423" s="169">
        <v>44377</v>
      </c>
      <c r="E5423" s="266" t="s">
        <v>76</v>
      </c>
      <c r="F5423" s="168" t="s">
        <v>1849</v>
      </c>
      <c r="G5423" s="168"/>
      <c r="H5423" s="268">
        <v>120000</v>
      </c>
      <c r="I5423" s="268"/>
      <c r="J5423" s="168"/>
      <c r="K5423" s="168"/>
      <c r="L5423" s="168"/>
    </row>
    <row r="5424" spans="1:12" x14ac:dyDescent="0.25">
      <c r="A5424" s="33">
        <v>44378</v>
      </c>
      <c r="B5424" s="37" t="s">
        <v>236</v>
      </c>
      <c r="C5424" t="s">
        <v>175</v>
      </c>
      <c r="D5424" s="9">
        <v>44378</v>
      </c>
      <c r="E5424" s="44" t="s">
        <v>76</v>
      </c>
      <c r="F5424" t="s">
        <v>1850</v>
      </c>
      <c r="H5424" s="31">
        <v>285650</v>
      </c>
    </row>
    <row r="5425" spans="1:8" x14ac:dyDescent="0.25">
      <c r="A5425" s="33">
        <v>44378</v>
      </c>
      <c r="B5425" s="37" t="s">
        <v>236</v>
      </c>
      <c r="C5425" t="s">
        <v>323</v>
      </c>
      <c r="D5425" s="9">
        <v>44378</v>
      </c>
      <c r="E5425" s="44" t="s">
        <v>76</v>
      </c>
      <c r="F5425" t="s">
        <v>476</v>
      </c>
      <c r="H5425" s="31">
        <v>52229</v>
      </c>
    </row>
    <row r="5426" spans="1:8" x14ac:dyDescent="0.25">
      <c r="A5426" s="33">
        <v>44378</v>
      </c>
      <c r="B5426" s="37" t="s">
        <v>236</v>
      </c>
      <c r="C5426" t="s">
        <v>323</v>
      </c>
      <c r="D5426" s="9">
        <v>44378</v>
      </c>
      <c r="E5426" s="44" t="s">
        <v>76</v>
      </c>
      <c r="F5426" t="s">
        <v>436</v>
      </c>
      <c r="H5426" s="31">
        <v>164372</v>
      </c>
    </row>
    <row r="5427" spans="1:8" x14ac:dyDescent="0.25">
      <c r="A5427" s="33">
        <v>44378</v>
      </c>
      <c r="B5427" s="37" t="s">
        <v>236</v>
      </c>
      <c r="C5427" t="s">
        <v>323</v>
      </c>
      <c r="D5427" s="9">
        <v>44378</v>
      </c>
      <c r="E5427" s="44" t="s">
        <v>76</v>
      </c>
      <c r="F5427" t="s">
        <v>529</v>
      </c>
      <c r="H5427" s="31">
        <v>2804</v>
      </c>
    </row>
    <row r="5428" spans="1:8" x14ac:dyDescent="0.25">
      <c r="A5428" s="33">
        <v>44378</v>
      </c>
      <c r="B5428" s="37" t="s">
        <v>236</v>
      </c>
      <c r="C5428" t="s">
        <v>997</v>
      </c>
      <c r="D5428" s="9">
        <v>44378</v>
      </c>
      <c r="E5428" s="44" t="s">
        <v>76</v>
      </c>
      <c r="F5428" t="s">
        <v>1851</v>
      </c>
      <c r="H5428" s="31">
        <v>13617</v>
      </c>
    </row>
    <row r="5429" spans="1:8" x14ac:dyDescent="0.25">
      <c r="A5429" s="33">
        <v>44378</v>
      </c>
      <c r="B5429" s="37" t="s">
        <v>236</v>
      </c>
      <c r="C5429" t="s">
        <v>1936</v>
      </c>
      <c r="D5429" s="9">
        <v>44378</v>
      </c>
      <c r="E5429" s="44" t="s">
        <v>76</v>
      </c>
      <c r="F5429" t="s">
        <v>1852</v>
      </c>
      <c r="H5429" s="31">
        <v>90000</v>
      </c>
    </row>
    <row r="5430" spans="1:8" x14ac:dyDescent="0.25">
      <c r="A5430" s="33">
        <v>44378</v>
      </c>
      <c r="B5430" s="37" t="s">
        <v>236</v>
      </c>
      <c r="C5430" t="s">
        <v>432</v>
      </c>
      <c r="D5430" s="9">
        <v>44378</v>
      </c>
      <c r="E5430" s="44" t="s">
        <v>76</v>
      </c>
      <c r="F5430" t="s">
        <v>1853</v>
      </c>
      <c r="H5430" s="31">
        <v>100000</v>
      </c>
    </row>
    <row r="5431" spans="1:8" x14ac:dyDescent="0.25">
      <c r="A5431" s="33">
        <v>44378</v>
      </c>
      <c r="B5431" s="37" t="s">
        <v>236</v>
      </c>
      <c r="C5431" t="s">
        <v>1936</v>
      </c>
      <c r="D5431" s="9">
        <v>44382</v>
      </c>
      <c r="E5431" s="44" t="s">
        <v>76</v>
      </c>
      <c r="F5431" t="s">
        <v>1854</v>
      </c>
      <c r="H5431" s="31">
        <v>12000</v>
      </c>
    </row>
    <row r="5432" spans="1:8" x14ac:dyDescent="0.25">
      <c r="A5432" s="33">
        <v>44378</v>
      </c>
      <c r="B5432" s="37" t="s">
        <v>236</v>
      </c>
      <c r="C5432" t="s">
        <v>174</v>
      </c>
      <c r="D5432" s="9">
        <v>44382</v>
      </c>
      <c r="E5432" s="44" t="s">
        <v>76</v>
      </c>
      <c r="F5432" t="s">
        <v>1151</v>
      </c>
      <c r="H5432" s="31">
        <v>120700</v>
      </c>
    </row>
    <row r="5433" spans="1:8" x14ac:dyDescent="0.25">
      <c r="A5433" s="33">
        <v>44378</v>
      </c>
      <c r="B5433" s="37" t="s">
        <v>236</v>
      </c>
      <c r="C5433" t="s">
        <v>179</v>
      </c>
      <c r="D5433" s="9">
        <v>44382</v>
      </c>
      <c r="E5433" s="44" t="s">
        <v>76</v>
      </c>
      <c r="F5433" t="s">
        <v>1581</v>
      </c>
      <c r="H5433" s="31">
        <v>4168</v>
      </c>
    </row>
    <row r="5434" spans="1:8" x14ac:dyDescent="0.25">
      <c r="A5434" s="33">
        <v>44378</v>
      </c>
      <c r="B5434" s="37" t="s">
        <v>236</v>
      </c>
      <c r="C5434" t="s">
        <v>1391</v>
      </c>
      <c r="D5434" s="9">
        <v>44383</v>
      </c>
      <c r="E5434" s="44" t="s">
        <v>76</v>
      </c>
      <c r="F5434" t="s">
        <v>1855</v>
      </c>
      <c r="H5434" s="31">
        <v>120000</v>
      </c>
    </row>
    <row r="5435" spans="1:8" x14ac:dyDescent="0.25">
      <c r="A5435" s="33">
        <v>44378</v>
      </c>
      <c r="B5435" s="37" t="s">
        <v>236</v>
      </c>
      <c r="C5435" t="s">
        <v>1936</v>
      </c>
      <c r="D5435" s="9">
        <v>44384</v>
      </c>
      <c r="E5435" s="44" t="s">
        <v>76</v>
      </c>
      <c r="F5435" t="s">
        <v>1852</v>
      </c>
      <c r="H5435" s="31">
        <v>90000</v>
      </c>
    </row>
    <row r="5436" spans="1:8" x14ac:dyDescent="0.25">
      <c r="A5436" s="33">
        <v>44378</v>
      </c>
      <c r="B5436" s="37" t="s">
        <v>236</v>
      </c>
      <c r="C5436" t="s">
        <v>172</v>
      </c>
      <c r="D5436" s="9">
        <v>44390</v>
      </c>
      <c r="E5436" s="44" t="s">
        <v>76</v>
      </c>
      <c r="F5436" t="s">
        <v>1252</v>
      </c>
      <c r="H5436" s="31">
        <v>13700</v>
      </c>
    </row>
    <row r="5437" spans="1:8" x14ac:dyDescent="0.25">
      <c r="A5437" s="33">
        <v>44378</v>
      </c>
      <c r="B5437" s="37" t="s">
        <v>236</v>
      </c>
      <c r="C5437" t="s">
        <v>1391</v>
      </c>
      <c r="D5437" s="9">
        <v>44390</v>
      </c>
      <c r="E5437" s="44" t="s">
        <v>76</v>
      </c>
      <c r="F5437" t="s">
        <v>1856</v>
      </c>
      <c r="H5437" s="31">
        <v>120000</v>
      </c>
    </row>
    <row r="5438" spans="1:8" x14ac:dyDescent="0.25">
      <c r="A5438" s="33">
        <v>44378</v>
      </c>
      <c r="B5438" s="37" t="s">
        <v>236</v>
      </c>
      <c r="C5438" t="s">
        <v>1936</v>
      </c>
      <c r="D5438" s="9">
        <v>44392</v>
      </c>
      <c r="E5438" s="44" t="s">
        <v>76</v>
      </c>
      <c r="F5438" t="s">
        <v>1852</v>
      </c>
      <c r="H5438" s="31">
        <v>90000</v>
      </c>
    </row>
    <row r="5439" spans="1:8" x14ac:dyDescent="0.25">
      <c r="A5439" s="33">
        <v>44378</v>
      </c>
      <c r="B5439" s="37" t="s">
        <v>236</v>
      </c>
      <c r="C5439" t="s">
        <v>175</v>
      </c>
      <c r="D5439" s="9">
        <v>44392</v>
      </c>
      <c r="E5439" s="44" t="s">
        <v>76</v>
      </c>
      <c r="F5439" t="s">
        <v>1857</v>
      </c>
      <c r="H5439" s="31">
        <v>120000</v>
      </c>
    </row>
    <row r="5440" spans="1:8" x14ac:dyDescent="0.25">
      <c r="A5440" s="33">
        <v>44378</v>
      </c>
      <c r="B5440" s="37" t="s">
        <v>236</v>
      </c>
      <c r="C5440" t="s">
        <v>172</v>
      </c>
      <c r="D5440" s="9">
        <v>44396</v>
      </c>
      <c r="E5440" s="44" t="s">
        <v>76</v>
      </c>
      <c r="F5440" t="s">
        <v>1858</v>
      </c>
      <c r="H5440" s="31">
        <v>8000</v>
      </c>
    </row>
    <row r="5441" spans="1:12" x14ac:dyDescent="0.25">
      <c r="A5441" s="33">
        <v>44378</v>
      </c>
      <c r="B5441" s="37" t="s">
        <v>236</v>
      </c>
      <c r="C5441" t="s">
        <v>1634</v>
      </c>
      <c r="D5441" s="9">
        <v>44397</v>
      </c>
      <c r="E5441" s="44" t="s">
        <v>76</v>
      </c>
      <c r="F5441" t="s">
        <v>1844</v>
      </c>
      <c r="H5441" s="31">
        <v>10000</v>
      </c>
    </row>
    <row r="5442" spans="1:12" x14ac:dyDescent="0.25">
      <c r="A5442" s="33">
        <v>44378</v>
      </c>
      <c r="B5442" s="37" t="s">
        <v>236</v>
      </c>
      <c r="C5442" t="s">
        <v>1391</v>
      </c>
      <c r="D5442" s="9">
        <v>44397</v>
      </c>
      <c r="E5442" s="44" t="s">
        <v>239</v>
      </c>
      <c r="F5442" t="s">
        <v>1859</v>
      </c>
      <c r="H5442" s="31">
        <v>120000</v>
      </c>
    </row>
    <row r="5443" spans="1:12" x14ac:dyDescent="0.25">
      <c r="A5443" s="33">
        <v>44378</v>
      </c>
      <c r="B5443" s="37" t="s">
        <v>236</v>
      </c>
      <c r="C5443" t="s">
        <v>998</v>
      </c>
      <c r="D5443" s="9">
        <v>44398</v>
      </c>
      <c r="E5443" s="44" t="s">
        <v>76</v>
      </c>
      <c r="F5443" t="s">
        <v>1860</v>
      </c>
      <c r="H5443" s="31">
        <v>100000</v>
      </c>
    </row>
    <row r="5444" spans="1:12" x14ac:dyDescent="0.25">
      <c r="A5444" s="33">
        <v>44378</v>
      </c>
      <c r="B5444" s="37" t="s">
        <v>236</v>
      </c>
      <c r="C5444" t="s">
        <v>179</v>
      </c>
      <c r="D5444" s="9">
        <v>44398</v>
      </c>
      <c r="E5444" s="44" t="s">
        <v>76</v>
      </c>
      <c r="F5444" t="s">
        <v>1861</v>
      </c>
      <c r="H5444" s="31">
        <v>100000</v>
      </c>
    </row>
    <row r="5445" spans="1:12" x14ac:dyDescent="0.25">
      <c r="A5445" s="33">
        <v>44378</v>
      </c>
      <c r="B5445" s="37" t="s">
        <v>236</v>
      </c>
      <c r="C5445" t="s">
        <v>1936</v>
      </c>
      <c r="D5445" s="9">
        <v>44399</v>
      </c>
      <c r="E5445" s="44" t="s">
        <v>76</v>
      </c>
      <c r="F5445" t="s">
        <v>1852</v>
      </c>
      <c r="H5445" s="31">
        <v>90000</v>
      </c>
    </row>
    <row r="5446" spans="1:12" x14ac:dyDescent="0.25">
      <c r="A5446" s="33">
        <v>44378</v>
      </c>
      <c r="B5446" s="37" t="s">
        <v>236</v>
      </c>
      <c r="C5446" t="s">
        <v>1391</v>
      </c>
      <c r="D5446" s="9">
        <v>44404</v>
      </c>
      <c r="E5446" s="44" t="s">
        <v>76</v>
      </c>
      <c r="F5446" t="s">
        <v>1862</v>
      </c>
      <c r="H5446" s="31">
        <v>120000</v>
      </c>
    </row>
    <row r="5447" spans="1:12" x14ac:dyDescent="0.25">
      <c r="A5447" s="33">
        <v>44378</v>
      </c>
      <c r="B5447" s="37" t="s">
        <v>236</v>
      </c>
      <c r="C5447" t="s">
        <v>172</v>
      </c>
      <c r="D5447" s="9">
        <v>44406</v>
      </c>
      <c r="E5447" s="44" t="s">
        <v>76</v>
      </c>
      <c r="F5447" t="s">
        <v>1863</v>
      </c>
      <c r="H5447" s="31">
        <v>12900</v>
      </c>
    </row>
    <row r="5448" spans="1:12" x14ac:dyDescent="0.25">
      <c r="A5448" s="33">
        <v>44378</v>
      </c>
      <c r="B5448" s="37" t="s">
        <v>236</v>
      </c>
      <c r="C5448" t="s">
        <v>1936</v>
      </c>
      <c r="D5448" s="169">
        <v>44406</v>
      </c>
      <c r="E5448" s="266" t="s">
        <v>76</v>
      </c>
      <c r="F5448" s="168" t="s">
        <v>1852</v>
      </c>
      <c r="G5448" s="168"/>
      <c r="H5448" s="268">
        <v>90000</v>
      </c>
      <c r="I5448" s="268"/>
      <c r="J5448" s="168"/>
      <c r="K5448" s="168"/>
      <c r="L5448" s="168"/>
    </row>
    <row r="5449" spans="1:12" x14ac:dyDescent="0.25">
      <c r="A5449" s="33">
        <v>44409</v>
      </c>
      <c r="B5449" s="37" t="s">
        <v>236</v>
      </c>
      <c r="C5449" t="s">
        <v>175</v>
      </c>
      <c r="D5449" s="9">
        <v>44410</v>
      </c>
      <c r="E5449" s="44" t="s">
        <v>76</v>
      </c>
      <c r="F5449" t="s">
        <v>1864</v>
      </c>
      <c r="H5449" s="31">
        <v>285650</v>
      </c>
    </row>
    <row r="5450" spans="1:12" x14ac:dyDescent="0.25">
      <c r="A5450" s="33">
        <v>44409</v>
      </c>
      <c r="B5450" s="37" t="s">
        <v>236</v>
      </c>
      <c r="C5450" t="s">
        <v>323</v>
      </c>
      <c r="D5450" s="9">
        <v>44410</v>
      </c>
      <c r="E5450" s="44" t="s">
        <v>76</v>
      </c>
      <c r="F5450" t="s">
        <v>476</v>
      </c>
      <c r="H5450" s="31">
        <v>40028</v>
      </c>
    </row>
    <row r="5451" spans="1:12" x14ac:dyDescent="0.25">
      <c r="A5451" s="33">
        <v>44409</v>
      </c>
      <c r="B5451" s="37" t="s">
        <v>236</v>
      </c>
      <c r="C5451" t="s">
        <v>323</v>
      </c>
      <c r="D5451" s="9">
        <v>44410</v>
      </c>
      <c r="E5451" s="44" t="s">
        <v>76</v>
      </c>
      <c r="F5451" t="s">
        <v>436</v>
      </c>
      <c r="H5451" s="31">
        <v>125878</v>
      </c>
    </row>
    <row r="5452" spans="1:12" x14ac:dyDescent="0.25">
      <c r="A5452" s="33">
        <v>44409</v>
      </c>
      <c r="B5452" s="37" t="s">
        <v>236</v>
      </c>
      <c r="C5452" t="s">
        <v>323</v>
      </c>
      <c r="D5452" s="9">
        <v>44410</v>
      </c>
      <c r="E5452" s="44" t="s">
        <v>76</v>
      </c>
      <c r="F5452" t="s">
        <v>529</v>
      </c>
      <c r="H5452" s="31">
        <v>2641</v>
      </c>
    </row>
    <row r="5453" spans="1:12" x14ac:dyDescent="0.25">
      <c r="A5453" s="33">
        <v>44409</v>
      </c>
      <c r="B5453" s="37" t="s">
        <v>236</v>
      </c>
      <c r="C5453" t="s">
        <v>997</v>
      </c>
      <c r="D5453" s="9">
        <v>44410</v>
      </c>
      <c r="E5453" s="44" t="s">
        <v>76</v>
      </c>
      <c r="F5453" t="s">
        <v>1865</v>
      </c>
      <c r="H5453" s="31">
        <v>16970</v>
      </c>
    </row>
    <row r="5454" spans="1:12" x14ac:dyDescent="0.25">
      <c r="A5454" s="33">
        <v>44409</v>
      </c>
      <c r="B5454" s="37" t="s">
        <v>236</v>
      </c>
      <c r="C5454" t="s">
        <v>1936</v>
      </c>
      <c r="D5454" s="9">
        <v>44410</v>
      </c>
      <c r="E5454" s="44" t="s">
        <v>76</v>
      </c>
      <c r="F5454" t="s">
        <v>1866</v>
      </c>
      <c r="H5454" s="31">
        <v>450000</v>
      </c>
    </row>
    <row r="5455" spans="1:12" x14ac:dyDescent="0.25">
      <c r="A5455" s="33">
        <v>44409</v>
      </c>
      <c r="B5455" s="37" t="s">
        <v>236</v>
      </c>
      <c r="C5455" t="s">
        <v>432</v>
      </c>
      <c r="D5455" s="9">
        <v>44410</v>
      </c>
      <c r="E5455" s="44" t="s">
        <v>76</v>
      </c>
      <c r="F5455" t="s">
        <v>1867</v>
      </c>
      <c r="H5455" s="31">
        <v>100000</v>
      </c>
    </row>
    <row r="5456" spans="1:12" x14ac:dyDescent="0.25">
      <c r="A5456" s="33">
        <v>44409</v>
      </c>
      <c r="B5456" s="37" t="s">
        <v>236</v>
      </c>
      <c r="C5456" t="s">
        <v>174</v>
      </c>
      <c r="D5456" s="9">
        <v>44410</v>
      </c>
      <c r="E5456" s="44" t="s">
        <v>76</v>
      </c>
      <c r="F5456" t="s">
        <v>118</v>
      </c>
      <c r="H5456" s="31">
        <v>122050</v>
      </c>
    </row>
    <row r="5457" spans="1:8" x14ac:dyDescent="0.25">
      <c r="A5457" s="33">
        <v>44409</v>
      </c>
      <c r="B5457" s="37" t="s">
        <v>236</v>
      </c>
      <c r="C5457" t="s">
        <v>173</v>
      </c>
      <c r="D5457" s="9">
        <v>44412</v>
      </c>
      <c r="E5457" s="44" t="s">
        <v>76</v>
      </c>
      <c r="F5457" t="s">
        <v>1868</v>
      </c>
      <c r="H5457" s="31">
        <v>120000</v>
      </c>
    </row>
    <row r="5458" spans="1:8" x14ac:dyDescent="0.25">
      <c r="A5458" s="33">
        <v>44409</v>
      </c>
      <c r="B5458" s="37" t="s">
        <v>236</v>
      </c>
      <c r="C5458" t="s">
        <v>388</v>
      </c>
      <c r="D5458" s="9">
        <v>44412</v>
      </c>
      <c r="E5458" s="44" t="s">
        <v>76</v>
      </c>
      <c r="F5458" t="s">
        <v>364</v>
      </c>
      <c r="H5458" s="31">
        <v>90000</v>
      </c>
    </row>
    <row r="5459" spans="1:8" x14ac:dyDescent="0.25">
      <c r="A5459" s="33">
        <v>44409</v>
      </c>
      <c r="B5459" s="37" t="s">
        <v>236</v>
      </c>
      <c r="C5459" t="s">
        <v>179</v>
      </c>
      <c r="D5459" s="9">
        <v>44414</v>
      </c>
      <c r="E5459" s="44" t="s">
        <v>76</v>
      </c>
      <c r="F5459" t="s">
        <v>517</v>
      </c>
      <c r="H5459" s="31">
        <v>4173</v>
      </c>
    </row>
    <row r="5460" spans="1:8" x14ac:dyDescent="0.25">
      <c r="A5460" s="33">
        <v>44409</v>
      </c>
      <c r="B5460" s="37" t="s">
        <v>236</v>
      </c>
      <c r="C5460" t="s">
        <v>172</v>
      </c>
      <c r="D5460" s="9">
        <v>44417</v>
      </c>
      <c r="E5460" s="44" t="s">
        <v>76</v>
      </c>
      <c r="F5460" t="s">
        <v>1499</v>
      </c>
      <c r="H5460" s="31">
        <v>19250</v>
      </c>
    </row>
    <row r="5461" spans="1:8" x14ac:dyDescent="0.25">
      <c r="A5461" s="33">
        <v>44409</v>
      </c>
      <c r="B5461" s="37" t="s">
        <v>236</v>
      </c>
      <c r="C5461" t="s">
        <v>172</v>
      </c>
      <c r="D5461" s="9">
        <v>44417</v>
      </c>
      <c r="E5461" s="44" t="s">
        <v>76</v>
      </c>
      <c r="F5461" t="s">
        <v>1499</v>
      </c>
      <c r="H5461" s="31">
        <v>7000</v>
      </c>
    </row>
    <row r="5462" spans="1:8" x14ac:dyDescent="0.25">
      <c r="A5462" s="33">
        <v>44409</v>
      </c>
      <c r="B5462" s="37" t="s">
        <v>236</v>
      </c>
      <c r="C5462" t="s">
        <v>176</v>
      </c>
      <c r="D5462" s="9">
        <v>44417</v>
      </c>
      <c r="E5462" s="44" t="s">
        <v>76</v>
      </c>
      <c r="F5462" t="s">
        <v>1869</v>
      </c>
      <c r="H5462" s="31">
        <v>10000</v>
      </c>
    </row>
    <row r="5463" spans="1:8" x14ac:dyDescent="0.25">
      <c r="A5463" s="33">
        <v>44409</v>
      </c>
      <c r="B5463" s="37" t="s">
        <v>236</v>
      </c>
      <c r="C5463" t="s">
        <v>173</v>
      </c>
      <c r="D5463" s="9">
        <v>44417</v>
      </c>
      <c r="E5463" s="44" t="s">
        <v>76</v>
      </c>
      <c r="F5463" t="s">
        <v>1870</v>
      </c>
      <c r="H5463" s="31">
        <v>120000</v>
      </c>
    </row>
    <row r="5464" spans="1:8" x14ac:dyDescent="0.25">
      <c r="A5464" s="33">
        <v>44409</v>
      </c>
      <c r="B5464" s="37" t="s">
        <v>236</v>
      </c>
      <c r="C5464" t="s">
        <v>172</v>
      </c>
      <c r="D5464" s="9">
        <v>44420</v>
      </c>
      <c r="E5464" s="44" t="s">
        <v>76</v>
      </c>
      <c r="F5464" t="s">
        <v>1499</v>
      </c>
      <c r="H5464" s="31">
        <v>105950</v>
      </c>
    </row>
    <row r="5465" spans="1:8" x14ac:dyDescent="0.25">
      <c r="A5465" s="33">
        <v>44409</v>
      </c>
      <c r="B5465" s="37" t="s">
        <v>236</v>
      </c>
      <c r="C5465" t="s">
        <v>388</v>
      </c>
      <c r="D5465" s="9">
        <v>44421</v>
      </c>
      <c r="E5465" s="44" t="s">
        <v>76</v>
      </c>
      <c r="F5465" t="s">
        <v>364</v>
      </c>
      <c r="H5465" s="31">
        <v>90000</v>
      </c>
    </row>
    <row r="5466" spans="1:8" x14ac:dyDescent="0.25">
      <c r="A5466" s="33">
        <v>44409</v>
      </c>
      <c r="B5466" s="37" t="s">
        <v>236</v>
      </c>
      <c r="C5466" t="s">
        <v>175</v>
      </c>
      <c r="D5466" s="9">
        <v>44424</v>
      </c>
      <c r="E5466" s="44" t="s">
        <v>76</v>
      </c>
      <c r="F5466" t="s">
        <v>1871</v>
      </c>
      <c r="H5466" s="31">
        <v>120000</v>
      </c>
    </row>
    <row r="5467" spans="1:8" x14ac:dyDescent="0.25">
      <c r="A5467" s="33">
        <v>44409</v>
      </c>
      <c r="B5467" s="37" t="s">
        <v>236</v>
      </c>
      <c r="C5467" t="s">
        <v>175</v>
      </c>
      <c r="D5467" s="9">
        <v>44424</v>
      </c>
      <c r="E5467" s="44" t="s">
        <v>76</v>
      </c>
      <c r="F5467" t="s">
        <v>1872</v>
      </c>
      <c r="H5467" s="31">
        <v>94652</v>
      </c>
    </row>
    <row r="5468" spans="1:8" x14ac:dyDescent="0.25">
      <c r="A5468" s="33">
        <v>44409</v>
      </c>
      <c r="B5468" s="37" t="s">
        <v>236</v>
      </c>
      <c r="C5468" t="s">
        <v>1391</v>
      </c>
      <c r="D5468" s="9">
        <v>44426</v>
      </c>
      <c r="E5468" s="44" t="s">
        <v>76</v>
      </c>
      <c r="F5468" t="s">
        <v>1873</v>
      </c>
      <c r="H5468" s="31">
        <v>120000</v>
      </c>
    </row>
    <row r="5469" spans="1:8" x14ac:dyDescent="0.25">
      <c r="A5469" s="33">
        <v>44409</v>
      </c>
      <c r="B5469" s="37" t="s">
        <v>236</v>
      </c>
      <c r="C5469" t="s">
        <v>388</v>
      </c>
      <c r="D5469" s="9">
        <v>44426</v>
      </c>
      <c r="E5469" s="44" t="s">
        <v>76</v>
      </c>
      <c r="F5469" t="s">
        <v>364</v>
      </c>
      <c r="H5469" s="31">
        <v>90000</v>
      </c>
    </row>
    <row r="5470" spans="1:8" x14ac:dyDescent="0.25">
      <c r="A5470" s="33">
        <v>44409</v>
      </c>
      <c r="B5470" s="37" t="s">
        <v>236</v>
      </c>
      <c r="C5470" t="s">
        <v>1634</v>
      </c>
      <c r="D5470" s="9">
        <v>44426</v>
      </c>
      <c r="E5470" s="44" t="s">
        <v>76</v>
      </c>
      <c r="F5470" t="s">
        <v>1874</v>
      </c>
      <c r="H5470" s="31">
        <v>38556</v>
      </c>
    </row>
    <row r="5471" spans="1:8" x14ac:dyDescent="0.25">
      <c r="A5471" s="33">
        <v>44409</v>
      </c>
      <c r="B5471" s="37" t="s">
        <v>236</v>
      </c>
      <c r="C5471" t="s">
        <v>172</v>
      </c>
      <c r="D5471" s="9">
        <v>44427</v>
      </c>
      <c r="E5471" s="44" t="s">
        <v>76</v>
      </c>
      <c r="F5471" t="s">
        <v>1875</v>
      </c>
      <c r="H5471" s="31">
        <v>11050</v>
      </c>
    </row>
    <row r="5472" spans="1:8" x14ac:dyDescent="0.25">
      <c r="A5472" s="33">
        <v>44409</v>
      </c>
      <c r="B5472" s="37" t="s">
        <v>236</v>
      </c>
      <c r="C5472" t="s">
        <v>172</v>
      </c>
      <c r="D5472" s="9">
        <v>44427</v>
      </c>
      <c r="E5472" s="44" t="s">
        <v>76</v>
      </c>
      <c r="F5472" t="s">
        <v>1876</v>
      </c>
      <c r="H5472" s="31">
        <v>120000</v>
      </c>
    </row>
    <row r="5473" spans="1:12" x14ac:dyDescent="0.25">
      <c r="A5473" s="33">
        <v>44409</v>
      </c>
      <c r="B5473" s="37" t="s">
        <v>236</v>
      </c>
      <c r="C5473" t="s">
        <v>172</v>
      </c>
      <c r="D5473" s="9">
        <v>44431</v>
      </c>
      <c r="E5473" s="44" t="s">
        <v>76</v>
      </c>
      <c r="F5473" t="s">
        <v>1877</v>
      </c>
      <c r="H5473" s="31">
        <v>25000</v>
      </c>
    </row>
    <row r="5474" spans="1:12" x14ac:dyDescent="0.25">
      <c r="A5474" s="33">
        <v>44409</v>
      </c>
      <c r="B5474" s="37" t="s">
        <v>236</v>
      </c>
      <c r="C5474" t="s">
        <v>1635</v>
      </c>
      <c r="D5474" s="9">
        <v>44431</v>
      </c>
      <c r="E5474" s="44" t="s">
        <v>76</v>
      </c>
      <c r="F5474" t="s">
        <v>1878</v>
      </c>
      <c r="H5474" s="31">
        <v>5000000</v>
      </c>
    </row>
    <row r="5475" spans="1:12" x14ac:dyDescent="0.25">
      <c r="A5475" s="33">
        <v>44409</v>
      </c>
      <c r="B5475" s="37" t="s">
        <v>236</v>
      </c>
      <c r="C5475" t="s">
        <v>1391</v>
      </c>
      <c r="D5475" s="9">
        <v>44432</v>
      </c>
      <c r="E5475" s="44" t="s">
        <v>76</v>
      </c>
      <c r="F5475" t="s">
        <v>1879</v>
      </c>
      <c r="H5475" s="31">
        <v>120000</v>
      </c>
    </row>
    <row r="5476" spans="1:12" x14ac:dyDescent="0.25">
      <c r="A5476" s="33">
        <v>44409</v>
      </c>
      <c r="B5476" s="37" t="s">
        <v>236</v>
      </c>
      <c r="C5476" t="s">
        <v>1634</v>
      </c>
      <c r="D5476" s="9">
        <v>44435</v>
      </c>
      <c r="E5476" s="44" t="s">
        <v>76</v>
      </c>
      <c r="F5476" t="s">
        <v>1569</v>
      </c>
      <c r="H5476" s="31">
        <v>10000</v>
      </c>
    </row>
    <row r="5477" spans="1:12" x14ac:dyDescent="0.25">
      <c r="A5477" s="33">
        <v>44409</v>
      </c>
      <c r="B5477" s="37" t="s">
        <v>236</v>
      </c>
      <c r="C5477" t="s">
        <v>388</v>
      </c>
      <c r="D5477" s="9">
        <v>44438</v>
      </c>
      <c r="E5477" s="44" t="s">
        <v>76</v>
      </c>
      <c r="F5477" t="s">
        <v>364</v>
      </c>
      <c r="H5477" s="31">
        <v>90000</v>
      </c>
    </row>
    <row r="5478" spans="1:12" x14ac:dyDescent="0.25">
      <c r="A5478" s="33">
        <v>44409</v>
      </c>
      <c r="B5478" s="37" t="s">
        <v>236</v>
      </c>
      <c r="C5478" t="s">
        <v>175</v>
      </c>
      <c r="D5478" s="169">
        <v>44438</v>
      </c>
      <c r="E5478" s="266" t="s">
        <v>76</v>
      </c>
      <c r="F5478" s="168" t="s">
        <v>1880</v>
      </c>
      <c r="G5478" s="168"/>
      <c r="H5478" s="268">
        <v>100000</v>
      </c>
      <c r="I5478" s="268"/>
      <c r="J5478" s="168"/>
      <c r="K5478" s="168"/>
      <c r="L5478" s="168"/>
    </row>
    <row r="5479" spans="1:12" x14ac:dyDescent="0.25">
      <c r="A5479" s="33">
        <v>44440</v>
      </c>
      <c r="B5479" s="37" t="s">
        <v>236</v>
      </c>
      <c r="C5479" t="s">
        <v>1391</v>
      </c>
      <c r="D5479" s="9">
        <v>44440</v>
      </c>
      <c r="E5479" s="44" t="s">
        <v>76</v>
      </c>
      <c r="F5479" t="s">
        <v>1881</v>
      </c>
      <c r="H5479" s="31">
        <v>120000</v>
      </c>
    </row>
    <row r="5480" spans="1:12" x14ac:dyDescent="0.25">
      <c r="A5480" s="33">
        <v>44440</v>
      </c>
      <c r="B5480" s="37" t="s">
        <v>236</v>
      </c>
      <c r="C5480" t="s">
        <v>175</v>
      </c>
      <c r="D5480" s="9">
        <v>44440</v>
      </c>
      <c r="E5480" s="44" t="s">
        <v>76</v>
      </c>
      <c r="F5480" t="s">
        <v>1882</v>
      </c>
      <c r="H5480" s="31">
        <v>285650</v>
      </c>
    </row>
    <row r="5481" spans="1:12" x14ac:dyDescent="0.25">
      <c r="A5481" s="33">
        <v>44440</v>
      </c>
      <c r="B5481" s="37" t="s">
        <v>236</v>
      </c>
      <c r="C5481" t="s">
        <v>323</v>
      </c>
      <c r="D5481" s="9">
        <v>44440</v>
      </c>
      <c r="E5481" s="44" t="s">
        <v>76</v>
      </c>
      <c r="F5481" t="s">
        <v>476</v>
      </c>
      <c r="H5481" s="31">
        <v>39379</v>
      </c>
    </row>
    <row r="5482" spans="1:12" x14ac:dyDescent="0.25">
      <c r="A5482" s="33">
        <v>44440</v>
      </c>
      <c r="B5482" s="37" t="s">
        <v>236</v>
      </c>
      <c r="C5482" t="s">
        <v>323</v>
      </c>
      <c r="D5482" s="9">
        <v>44440</v>
      </c>
      <c r="E5482" s="44" t="s">
        <v>76</v>
      </c>
      <c r="F5482" t="s">
        <v>436</v>
      </c>
      <c r="H5482" s="31">
        <v>113361</v>
      </c>
    </row>
    <row r="5483" spans="1:12" x14ac:dyDescent="0.25">
      <c r="A5483" s="33">
        <v>44440</v>
      </c>
      <c r="B5483" s="37" t="s">
        <v>236</v>
      </c>
      <c r="C5483" t="s">
        <v>323</v>
      </c>
      <c r="D5483" s="9">
        <v>44440</v>
      </c>
      <c r="E5483" s="44" t="s">
        <v>76</v>
      </c>
      <c r="F5483" t="s">
        <v>529</v>
      </c>
      <c r="H5483" s="31">
        <v>2641</v>
      </c>
    </row>
    <row r="5484" spans="1:12" x14ac:dyDescent="0.25">
      <c r="A5484" s="33">
        <v>44440</v>
      </c>
      <c r="B5484" s="37" t="s">
        <v>236</v>
      </c>
      <c r="C5484" t="s">
        <v>997</v>
      </c>
      <c r="D5484" s="9">
        <v>44440</v>
      </c>
      <c r="E5484" s="44" t="s">
        <v>76</v>
      </c>
      <c r="F5484" t="s">
        <v>1883</v>
      </c>
      <c r="H5484" s="31">
        <v>16970</v>
      </c>
    </row>
    <row r="5485" spans="1:12" x14ac:dyDescent="0.25">
      <c r="A5485" s="33">
        <v>44440</v>
      </c>
      <c r="B5485" s="37" t="s">
        <v>236</v>
      </c>
      <c r="C5485" t="s">
        <v>432</v>
      </c>
      <c r="D5485" s="9">
        <v>44440</v>
      </c>
      <c r="E5485" s="44" t="s">
        <v>76</v>
      </c>
      <c r="F5485" t="s">
        <v>1884</v>
      </c>
      <c r="H5485" s="31">
        <v>100000</v>
      </c>
    </row>
    <row r="5486" spans="1:12" x14ac:dyDescent="0.25">
      <c r="A5486" s="33">
        <v>44440</v>
      </c>
      <c r="B5486" s="37" t="s">
        <v>236</v>
      </c>
      <c r="C5486" t="s">
        <v>1939</v>
      </c>
      <c r="D5486" s="9">
        <v>44441</v>
      </c>
      <c r="E5486" s="44" t="s">
        <v>76</v>
      </c>
      <c r="F5486" t="s">
        <v>1885</v>
      </c>
      <c r="H5486" s="31">
        <v>820448</v>
      </c>
    </row>
    <row r="5487" spans="1:12" x14ac:dyDescent="0.25">
      <c r="A5487" s="33">
        <v>44440</v>
      </c>
      <c r="B5487" s="37" t="s">
        <v>236</v>
      </c>
      <c r="C5487" t="s">
        <v>174</v>
      </c>
      <c r="D5487" s="9">
        <v>44441</v>
      </c>
      <c r="E5487" s="44" t="s">
        <v>76</v>
      </c>
      <c r="F5487" t="s">
        <v>1151</v>
      </c>
      <c r="H5487" s="31">
        <v>150528</v>
      </c>
    </row>
    <row r="5488" spans="1:12" x14ac:dyDescent="0.25">
      <c r="A5488" s="33">
        <v>44440</v>
      </c>
      <c r="B5488" s="37" t="s">
        <v>236</v>
      </c>
      <c r="C5488" t="s">
        <v>388</v>
      </c>
      <c r="D5488" s="9">
        <v>44442</v>
      </c>
      <c r="E5488" s="44" t="s">
        <v>76</v>
      </c>
      <c r="F5488" t="s">
        <v>440</v>
      </c>
      <c r="H5488" s="31">
        <v>90000</v>
      </c>
    </row>
    <row r="5489" spans="1:12" x14ac:dyDescent="0.25">
      <c r="A5489" s="33">
        <v>44440</v>
      </c>
      <c r="B5489" s="37" t="s">
        <v>236</v>
      </c>
      <c r="C5489" t="s">
        <v>172</v>
      </c>
      <c r="D5489" s="9">
        <v>44442</v>
      </c>
      <c r="E5489" s="44" t="s">
        <v>76</v>
      </c>
      <c r="F5489" t="s">
        <v>1886</v>
      </c>
      <c r="H5489" s="31">
        <v>73550</v>
      </c>
    </row>
    <row r="5490" spans="1:12" x14ac:dyDescent="0.25">
      <c r="A5490" s="33">
        <v>44440</v>
      </c>
      <c r="B5490" s="37" t="s">
        <v>236</v>
      </c>
      <c r="C5490" t="s">
        <v>172</v>
      </c>
      <c r="D5490" s="9">
        <v>44445</v>
      </c>
      <c r="E5490" s="44" t="s">
        <v>76</v>
      </c>
      <c r="F5490" t="s">
        <v>1887</v>
      </c>
      <c r="H5490" s="31">
        <v>20000</v>
      </c>
    </row>
    <row r="5491" spans="1:12" x14ac:dyDescent="0.25">
      <c r="A5491" s="33">
        <v>44440</v>
      </c>
      <c r="B5491" s="37" t="s">
        <v>236</v>
      </c>
      <c r="C5491" t="s">
        <v>172</v>
      </c>
      <c r="D5491" s="9">
        <v>44445</v>
      </c>
      <c r="E5491" s="44" t="s">
        <v>76</v>
      </c>
      <c r="F5491" t="s">
        <v>1888</v>
      </c>
      <c r="H5491" s="31">
        <v>7000</v>
      </c>
    </row>
    <row r="5492" spans="1:12" x14ac:dyDescent="0.25">
      <c r="A5492" s="33">
        <v>44440</v>
      </c>
      <c r="B5492" s="37" t="s">
        <v>236</v>
      </c>
      <c r="C5492" t="s">
        <v>179</v>
      </c>
      <c r="D5492" s="9">
        <v>44445</v>
      </c>
      <c r="E5492" s="44" t="s">
        <v>76</v>
      </c>
      <c r="F5492" t="s">
        <v>517</v>
      </c>
      <c r="H5492" s="31">
        <v>4203</v>
      </c>
    </row>
    <row r="5493" spans="1:12" x14ac:dyDescent="0.25">
      <c r="A5493" s="33">
        <v>44440</v>
      </c>
      <c r="B5493" s="37" t="s">
        <v>236</v>
      </c>
      <c r="C5493" t="s">
        <v>1391</v>
      </c>
      <c r="D5493" s="9">
        <v>44447</v>
      </c>
      <c r="E5493" s="44" t="s">
        <v>76</v>
      </c>
      <c r="F5493" t="s">
        <v>1889</v>
      </c>
      <c r="H5493" s="31">
        <v>120000</v>
      </c>
    </row>
    <row r="5494" spans="1:12" x14ac:dyDescent="0.25">
      <c r="A5494" s="33">
        <v>44440</v>
      </c>
      <c r="B5494" s="37" t="s">
        <v>236</v>
      </c>
      <c r="C5494" t="s">
        <v>388</v>
      </c>
      <c r="D5494" s="9">
        <v>44449</v>
      </c>
      <c r="E5494" s="44" t="s">
        <v>76</v>
      </c>
      <c r="F5494" t="s">
        <v>1218</v>
      </c>
      <c r="H5494" s="31">
        <v>135000</v>
      </c>
    </row>
    <row r="5495" spans="1:12" x14ac:dyDescent="0.25">
      <c r="A5495" s="33">
        <v>44440</v>
      </c>
      <c r="B5495" s="37" t="s">
        <v>236</v>
      </c>
      <c r="C5495" t="s">
        <v>1391</v>
      </c>
      <c r="D5495" s="9">
        <v>44454</v>
      </c>
      <c r="E5495" s="44" t="s">
        <v>76</v>
      </c>
      <c r="F5495" t="s">
        <v>1890</v>
      </c>
      <c r="H5495" s="31">
        <v>120000</v>
      </c>
    </row>
    <row r="5496" spans="1:12" x14ac:dyDescent="0.25">
      <c r="A5496" s="33">
        <v>44440</v>
      </c>
      <c r="B5496" s="37" t="s">
        <v>236</v>
      </c>
      <c r="C5496" t="s">
        <v>175</v>
      </c>
      <c r="D5496" s="9">
        <v>44454</v>
      </c>
      <c r="E5496" s="44" t="s">
        <v>76</v>
      </c>
      <c r="F5496" t="s">
        <v>1567</v>
      </c>
      <c r="H5496" s="31">
        <v>120000</v>
      </c>
    </row>
    <row r="5497" spans="1:12" x14ac:dyDescent="0.25">
      <c r="A5497" s="33">
        <v>44440</v>
      </c>
      <c r="B5497" s="37" t="s">
        <v>236</v>
      </c>
      <c r="C5497" t="s">
        <v>175</v>
      </c>
      <c r="D5497" s="9">
        <v>44454</v>
      </c>
      <c r="E5497" s="44" t="s">
        <v>76</v>
      </c>
      <c r="F5497" t="s">
        <v>1891</v>
      </c>
      <c r="H5497" s="31">
        <v>75000</v>
      </c>
    </row>
    <row r="5498" spans="1:12" x14ac:dyDescent="0.25">
      <c r="A5498" s="33">
        <v>44440</v>
      </c>
      <c r="B5498" s="37" t="s">
        <v>236</v>
      </c>
      <c r="C5498" t="s">
        <v>388</v>
      </c>
      <c r="D5498" s="9">
        <v>44454</v>
      </c>
      <c r="E5498" s="44" t="s">
        <v>76</v>
      </c>
      <c r="F5498" t="s">
        <v>1218</v>
      </c>
      <c r="H5498" s="31">
        <v>135000</v>
      </c>
    </row>
    <row r="5499" spans="1:12" x14ac:dyDescent="0.25">
      <c r="A5499" s="33">
        <v>44440</v>
      </c>
      <c r="B5499" s="37" t="s">
        <v>236</v>
      </c>
      <c r="C5499" t="s">
        <v>1634</v>
      </c>
      <c r="D5499" s="9">
        <v>44455</v>
      </c>
      <c r="E5499" s="44" t="s">
        <v>76</v>
      </c>
      <c r="F5499" t="s">
        <v>1569</v>
      </c>
      <c r="H5499" s="31">
        <v>10000</v>
      </c>
    </row>
    <row r="5500" spans="1:12" x14ac:dyDescent="0.25">
      <c r="A5500" s="33">
        <v>44440</v>
      </c>
      <c r="B5500" s="37" t="s">
        <v>236</v>
      </c>
      <c r="C5500" t="s">
        <v>1391</v>
      </c>
      <c r="D5500" s="9">
        <v>44461</v>
      </c>
      <c r="E5500" s="44" t="s">
        <v>76</v>
      </c>
      <c r="F5500" t="s">
        <v>1892</v>
      </c>
      <c r="H5500" s="31">
        <v>120000</v>
      </c>
    </row>
    <row r="5501" spans="1:12" x14ac:dyDescent="0.25">
      <c r="A5501" s="33">
        <v>44440</v>
      </c>
      <c r="B5501" s="37" t="s">
        <v>236</v>
      </c>
      <c r="C5501" t="s">
        <v>388</v>
      </c>
      <c r="D5501" s="9">
        <v>44461</v>
      </c>
      <c r="E5501" s="44" t="s">
        <v>76</v>
      </c>
      <c r="F5501" t="s">
        <v>440</v>
      </c>
      <c r="H5501" s="31">
        <v>90000</v>
      </c>
    </row>
    <row r="5502" spans="1:12" x14ac:dyDescent="0.25">
      <c r="A5502" s="33">
        <v>44440</v>
      </c>
      <c r="B5502" s="37" t="s">
        <v>236</v>
      </c>
      <c r="C5502" t="s">
        <v>432</v>
      </c>
      <c r="D5502" s="9">
        <v>44466</v>
      </c>
      <c r="E5502" s="44" t="s">
        <v>76</v>
      </c>
      <c r="F5502" t="s">
        <v>1893</v>
      </c>
      <c r="H5502" s="31">
        <v>50000</v>
      </c>
    </row>
    <row r="5503" spans="1:12" x14ac:dyDescent="0.25">
      <c r="A5503" s="33">
        <v>44440</v>
      </c>
      <c r="B5503" s="37" t="s">
        <v>236</v>
      </c>
      <c r="C5503" t="s">
        <v>1391</v>
      </c>
      <c r="D5503" s="9">
        <v>44468</v>
      </c>
      <c r="E5503" s="44" t="s">
        <v>76</v>
      </c>
      <c r="F5503" t="s">
        <v>1894</v>
      </c>
      <c r="H5503" s="31">
        <v>120000</v>
      </c>
    </row>
    <row r="5504" spans="1:12" x14ac:dyDescent="0.25">
      <c r="A5504" s="33">
        <v>44440</v>
      </c>
      <c r="B5504" s="37" t="s">
        <v>236</v>
      </c>
      <c r="C5504" t="s">
        <v>388</v>
      </c>
      <c r="D5504" s="169">
        <v>44469</v>
      </c>
      <c r="E5504" s="266" t="s">
        <v>76</v>
      </c>
      <c r="F5504" s="168" t="s">
        <v>440</v>
      </c>
      <c r="G5504" s="168"/>
      <c r="H5504" s="268">
        <v>90000</v>
      </c>
      <c r="I5504" s="268"/>
      <c r="J5504" s="168"/>
      <c r="K5504" s="168"/>
      <c r="L5504" s="168"/>
    </row>
    <row r="5505" spans="1:8" x14ac:dyDescent="0.25">
      <c r="A5505" s="33">
        <v>44470</v>
      </c>
      <c r="B5505" s="37" t="s">
        <v>236</v>
      </c>
      <c r="C5505" t="s">
        <v>175</v>
      </c>
      <c r="D5505" s="9">
        <v>44470</v>
      </c>
      <c r="E5505" s="44" t="s">
        <v>76</v>
      </c>
      <c r="F5505" t="s">
        <v>1895</v>
      </c>
      <c r="H5505" s="31">
        <v>285650</v>
      </c>
    </row>
    <row r="5506" spans="1:8" x14ac:dyDescent="0.25">
      <c r="A5506" s="33">
        <v>44470</v>
      </c>
      <c r="B5506" s="37" t="s">
        <v>236</v>
      </c>
      <c r="C5506" t="s">
        <v>323</v>
      </c>
      <c r="D5506" s="9">
        <v>44470</v>
      </c>
      <c r="E5506" s="44" t="s">
        <v>76</v>
      </c>
      <c r="F5506" t="s">
        <v>436</v>
      </c>
      <c r="H5506" s="31">
        <v>129831</v>
      </c>
    </row>
    <row r="5507" spans="1:8" x14ac:dyDescent="0.25">
      <c r="A5507" s="33">
        <v>44470</v>
      </c>
      <c r="B5507" s="37" t="s">
        <v>236</v>
      </c>
      <c r="C5507" t="s">
        <v>323</v>
      </c>
      <c r="D5507" s="9">
        <v>44470</v>
      </c>
      <c r="E5507" s="44" t="s">
        <v>76</v>
      </c>
      <c r="F5507" t="s">
        <v>476</v>
      </c>
      <c r="H5507" s="31">
        <v>40679</v>
      </c>
    </row>
    <row r="5508" spans="1:8" x14ac:dyDescent="0.25">
      <c r="A5508" s="33">
        <v>44470</v>
      </c>
      <c r="B5508" s="37" t="s">
        <v>236</v>
      </c>
      <c r="C5508" t="s">
        <v>323</v>
      </c>
      <c r="D5508" s="9">
        <v>44470</v>
      </c>
      <c r="E5508" s="44" t="s">
        <v>76</v>
      </c>
      <c r="F5508" t="s">
        <v>529</v>
      </c>
      <c r="H5508" s="31">
        <v>2642</v>
      </c>
    </row>
    <row r="5509" spans="1:8" x14ac:dyDescent="0.25">
      <c r="A5509" s="33">
        <v>44470</v>
      </c>
      <c r="B5509" s="37" t="s">
        <v>236</v>
      </c>
      <c r="C5509" t="s">
        <v>176</v>
      </c>
      <c r="D5509" s="9">
        <v>44470</v>
      </c>
      <c r="E5509" s="44" t="s">
        <v>76</v>
      </c>
      <c r="F5509" t="s">
        <v>1896</v>
      </c>
      <c r="H5509" s="31">
        <v>16970</v>
      </c>
    </row>
    <row r="5510" spans="1:8" x14ac:dyDescent="0.25">
      <c r="A5510" s="33">
        <v>44470</v>
      </c>
      <c r="B5510" s="37" t="s">
        <v>236</v>
      </c>
      <c r="C5510" t="s">
        <v>432</v>
      </c>
      <c r="D5510" s="9">
        <v>44470</v>
      </c>
      <c r="E5510" s="44" t="s">
        <v>76</v>
      </c>
      <c r="F5510" t="s">
        <v>1897</v>
      </c>
      <c r="H5510" s="31">
        <v>100000</v>
      </c>
    </row>
    <row r="5511" spans="1:8" x14ac:dyDescent="0.25">
      <c r="A5511" s="33">
        <v>44470</v>
      </c>
      <c r="B5511" s="37" t="s">
        <v>236</v>
      </c>
      <c r="C5511" t="s">
        <v>174</v>
      </c>
      <c r="D5511" s="9">
        <v>44470</v>
      </c>
      <c r="E5511" s="44" t="s">
        <v>76</v>
      </c>
      <c r="F5511" t="s">
        <v>1898</v>
      </c>
      <c r="H5511" s="31">
        <v>122050</v>
      </c>
    </row>
    <row r="5512" spans="1:8" x14ac:dyDescent="0.25">
      <c r="A5512" s="33">
        <v>44470</v>
      </c>
      <c r="B5512" s="37" t="s">
        <v>236</v>
      </c>
      <c r="C5512" t="s">
        <v>172</v>
      </c>
      <c r="D5512" s="9">
        <v>44474</v>
      </c>
      <c r="E5512" s="44" t="s">
        <v>76</v>
      </c>
      <c r="F5512" t="s">
        <v>1899</v>
      </c>
      <c r="H5512" s="31">
        <v>20000</v>
      </c>
    </row>
    <row r="5513" spans="1:8" x14ac:dyDescent="0.25">
      <c r="A5513" s="33">
        <v>44470</v>
      </c>
      <c r="B5513" s="37" t="s">
        <v>236</v>
      </c>
      <c r="C5513" t="s">
        <v>1391</v>
      </c>
      <c r="D5513" s="9">
        <v>44474</v>
      </c>
      <c r="E5513" s="44" t="s">
        <v>76</v>
      </c>
      <c r="F5513" t="s">
        <v>1900</v>
      </c>
      <c r="H5513" s="31">
        <v>120000</v>
      </c>
    </row>
    <row r="5514" spans="1:8" x14ac:dyDescent="0.25">
      <c r="A5514" s="33">
        <v>44470</v>
      </c>
      <c r="B5514" s="37" t="s">
        <v>236</v>
      </c>
      <c r="C5514" t="s">
        <v>1634</v>
      </c>
      <c r="D5514" s="9">
        <v>44474</v>
      </c>
      <c r="E5514" s="44" t="s">
        <v>76</v>
      </c>
      <c r="F5514" t="s">
        <v>1901</v>
      </c>
      <c r="H5514" s="31">
        <v>10000</v>
      </c>
    </row>
    <row r="5515" spans="1:8" x14ac:dyDescent="0.25">
      <c r="A5515" s="33">
        <v>44470</v>
      </c>
      <c r="B5515" s="37" t="s">
        <v>236</v>
      </c>
      <c r="C5515" t="s">
        <v>179</v>
      </c>
      <c r="D5515" s="9">
        <v>44475</v>
      </c>
      <c r="E5515" s="44" t="s">
        <v>76</v>
      </c>
      <c r="F5515" t="s">
        <v>517</v>
      </c>
      <c r="H5515" s="31">
        <v>4222</v>
      </c>
    </row>
    <row r="5516" spans="1:8" x14ac:dyDescent="0.25">
      <c r="A5516" s="33">
        <v>44470</v>
      </c>
      <c r="B5516" s="37" t="s">
        <v>236</v>
      </c>
      <c r="C5516" t="s">
        <v>1936</v>
      </c>
      <c r="D5516" s="9">
        <v>44476</v>
      </c>
      <c r="E5516" s="44" t="s">
        <v>76</v>
      </c>
      <c r="F5516" t="s">
        <v>1902</v>
      </c>
      <c r="H5516" s="31">
        <v>135000</v>
      </c>
    </row>
    <row r="5517" spans="1:8" x14ac:dyDescent="0.25">
      <c r="A5517" s="33">
        <v>44470</v>
      </c>
      <c r="B5517" s="37" t="s">
        <v>236</v>
      </c>
      <c r="C5517" t="s">
        <v>172</v>
      </c>
      <c r="D5517" s="9">
        <v>44477</v>
      </c>
      <c r="E5517" s="44" t="s">
        <v>76</v>
      </c>
      <c r="F5517" t="s">
        <v>1551</v>
      </c>
      <c r="H5517" s="31">
        <v>12300</v>
      </c>
    </row>
    <row r="5518" spans="1:8" x14ac:dyDescent="0.25">
      <c r="A5518" s="33">
        <v>44470</v>
      </c>
      <c r="B5518" s="37" t="s">
        <v>236</v>
      </c>
      <c r="C5518" t="s">
        <v>1936</v>
      </c>
      <c r="D5518" s="9">
        <v>44481</v>
      </c>
      <c r="E5518" s="44" t="s">
        <v>76</v>
      </c>
      <c r="F5518" t="s">
        <v>1903</v>
      </c>
      <c r="H5518" s="31">
        <v>14000</v>
      </c>
    </row>
    <row r="5519" spans="1:8" x14ac:dyDescent="0.25">
      <c r="A5519" s="33">
        <v>44470</v>
      </c>
      <c r="B5519" s="37" t="s">
        <v>236</v>
      </c>
      <c r="C5519" t="s">
        <v>1391</v>
      </c>
      <c r="D5519" s="9">
        <v>44482</v>
      </c>
      <c r="E5519" s="44" t="s">
        <v>76</v>
      </c>
      <c r="F5519" t="s">
        <v>1904</v>
      </c>
      <c r="H5519" s="31">
        <v>120000</v>
      </c>
    </row>
    <row r="5520" spans="1:8" x14ac:dyDescent="0.25">
      <c r="A5520" s="33">
        <v>44470</v>
      </c>
      <c r="B5520" s="37" t="s">
        <v>236</v>
      </c>
      <c r="C5520" t="s">
        <v>388</v>
      </c>
      <c r="D5520" s="9">
        <v>44483</v>
      </c>
      <c r="E5520" s="44" t="s">
        <v>76</v>
      </c>
      <c r="F5520" t="s">
        <v>364</v>
      </c>
      <c r="H5520" s="31">
        <v>90000</v>
      </c>
    </row>
    <row r="5521" spans="1:12" x14ac:dyDescent="0.25">
      <c r="A5521" s="33">
        <v>44470</v>
      </c>
      <c r="B5521" s="37" t="s">
        <v>236</v>
      </c>
      <c r="C5521" t="s">
        <v>175</v>
      </c>
      <c r="D5521" s="9">
        <v>44484</v>
      </c>
      <c r="E5521" s="44" t="s">
        <v>76</v>
      </c>
      <c r="F5521" t="s">
        <v>1553</v>
      </c>
      <c r="H5521" s="31">
        <v>120000</v>
      </c>
    </row>
    <row r="5522" spans="1:12" x14ac:dyDescent="0.25">
      <c r="A5522" s="33">
        <v>44470</v>
      </c>
      <c r="B5522" s="37" t="s">
        <v>236</v>
      </c>
      <c r="C5522" t="s">
        <v>1391</v>
      </c>
      <c r="D5522" s="9">
        <v>44488</v>
      </c>
      <c r="E5522" s="44" t="s">
        <v>76</v>
      </c>
      <c r="F5522" t="s">
        <v>1905</v>
      </c>
      <c r="H5522" s="31">
        <v>120000</v>
      </c>
    </row>
    <row r="5523" spans="1:12" x14ac:dyDescent="0.25">
      <c r="A5523" s="33">
        <v>44470</v>
      </c>
      <c r="B5523" s="37" t="s">
        <v>236</v>
      </c>
      <c r="C5523" t="s">
        <v>388</v>
      </c>
      <c r="D5523" s="9">
        <v>44490</v>
      </c>
      <c r="E5523" s="44" t="s">
        <v>76</v>
      </c>
      <c r="F5523" t="s">
        <v>364</v>
      </c>
      <c r="H5523" s="31">
        <v>90000</v>
      </c>
    </row>
    <row r="5524" spans="1:12" x14ac:dyDescent="0.25">
      <c r="A5524" s="33">
        <v>44470</v>
      </c>
      <c r="B5524" s="37" t="s">
        <v>236</v>
      </c>
      <c r="C5524" t="s">
        <v>1634</v>
      </c>
      <c r="D5524" s="9">
        <v>44495</v>
      </c>
      <c r="E5524" s="44" t="s">
        <v>76</v>
      </c>
      <c r="F5524" t="s">
        <v>1901</v>
      </c>
      <c r="H5524" s="31">
        <v>10000</v>
      </c>
    </row>
    <row r="5525" spans="1:12" x14ac:dyDescent="0.25">
      <c r="A5525" s="33">
        <v>44470</v>
      </c>
      <c r="B5525" s="37" t="s">
        <v>236</v>
      </c>
      <c r="C5525" t="s">
        <v>1391</v>
      </c>
      <c r="D5525" s="9">
        <v>44496</v>
      </c>
      <c r="E5525" s="44" t="s">
        <v>76</v>
      </c>
      <c r="F5525" t="s">
        <v>1906</v>
      </c>
      <c r="H5525" s="31">
        <v>120000</v>
      </c>
    </row>
    <row r="5526" spans="1:12" x14ac:dyDescent="0.25">
      <c r="A5526" s="33">
        <v>44470</v>
      </c>
      <c r="B5526" s="37" t="s">
        <v>236</v>
      </c>
      <c r="C5526" t="s">
        <v>1936</v>
      </c>
      <c r="D5526" s="169">
        <v>44498</v>
      </c>
      <c r="E5526" s="266" t="s">
        <v>76</v>
      </c>
      <c r="F5526" s="168" t="s">
        <v>1902</v>
      </c>
      <c r="G5526" s="168"/>
      <c r="H5526" s="268">
        <v>135000</v>
      </c>
      <c r="I5526" s="268"/>
      <c r="J5526" s="168"/>
      <c r="K5526" s="168"/>
      <c r="L5526" s="168"/>
    </row>
    <row r="5527" spans="1:12" x14ac:dyDescent="0.25">
      <c r="A5527" s="33">
        <v>44501</v>
      </c>
      <c r="B5527" s="37" t="s">
        <v>236</v>
      </c>
      <c r="C5527" t="s">
        <v>175</v>
      </c>
      <c r="D5527" s="9">
        <v>44502</v>
      </c>
      <c r="E5527" s="44" t="s">
        <v>76</v>
      </c>
      <c r="F5527" t="s">
        <v>1907</v>
      </c>
      <c r="H5527" s="31">
        <v>285650</v>
      </c>
    </row>
    <row r="5528" spans="1:12" x14ac:dyDescent="0.25">
      <c r="A5528" s="33">
        <v>44501</v>
      </c>
      <c r="B5528" s="37" t="s">
        <v>236</v>
      </c>
      <c r="C5528" t="s">
        <v>172</v>
      </c>
      <c r="D5528" s="9">
        <v>44502</v>
      </c>
      <c r="E5528" s="44" t="s">
        <v>76</v>
      </c>
      <c r="F5528" t="s">
        <v>1499</v>
      </c>
      <c r="H5528" s="31">
        <v>42700</v>
      </c>
    </row>
    <row r="5529" spans="1:12" x14ac:dyDescent="0.25">
      <c r="A5529" s="33">
        <v>44501</v>
      </c>
      <c r="B5529" s="37" t="s">
        <v>236</v>
      </c>
      <c r="C5529" t="s">
        <v>323</v>
      </c>
      <c r="D5529" s="9">
        <v>44502</v>
      </c>
      <c r="E5529" s="44" t="s">
        <v>76</v>
      </c>
      <c r="F5529" t="s">
        <v>476</v>
      </c>
      <c r="H5529" s="31">
        <v>42958</v>
      </c>
    </row>
    <row r="5530" spans="1:12" x14ac:dyDescent="0.25">
      <c r="A5530" s="33">
        <v>44501</v>
      </c>
      <c r="B5530" s="37" t="s">
        <v>236</v>
      </c>
      <c r="C5530" t="s">
        <v>323</v>
      </c>
      <c r="D5530" s="9">
        <v>44502</v>
      </c>
      <c r="E5530" s="44" t="s">
        <v>76</v>
      </c>
      <c r="F5530" t="s">
        <v>436</v>
      </c>
      <c r="H5530" s="31">
        <v>111081</v>
      </c>
    </row>
    <row r="5531" spans="1:12" x14ac:dyDescent="0.25">
      <c r="A5531" s="33">
        <v>44501</v>
      </c>
      <c r="B5531" s="37" t="s">
        <v>236</v>
      </c>
      <c r="C5531" t="s">
        <v>323</v>
      </c>
      <c r="D5531" s="9">
        <v>44502</v>
      </c>
      <c r="E5531" s="44" t="s">
        <v>76</v>
      </c>
      <c r="F5531" t="s">
        <v>529</v>
      </c>
      <c r="H5531" s="31">
        <v>2806</v>
      </c>
    </row>
    <row r="5532" spans="1:12" x14ac:dyDescent="0.25">
      <c r="A5532" s="33">
        <v>44501</v>
      </c>
      <c r="B5532" s="37" t="s">
        <v>236</v>
      </c>
      <c r="C5532" t="s">
        <v>997</v>
      </c>
      <c r="D5532" s="9">
        <v>44502</v>
      </c>
      <c r="E5532" s="44" t="s">
        <v>76</v>
      </c>
      <c r="F5532" t="s">
        <v>1908</v>
      </c>
      <c r="H5532" s="31">
        <v>16970</v>
      </c>
    </row>
    <row r="5533" spans="1:12" x14ac:dyDescent="0.25">
      <c r="A5533" s="33">
        <v>44501</v>
      </c>
      <c r="B5533" s="37" t="s">
        <v>236</v>
      </c>
      <c r="C5533" t="s">
        <v>432</v>
      </c>
      <c r="D5533" s="9">
        <v>44502</v>
      </c>
      <c r="E5533" s="44" t="s">
        <v>76</v>
      </c>
      <c r="F5533" t="s">
        <v>1909</v>
      </c>
      <c r="H5533" s="31">
        <v>100000</v>
      </c>
    </row>
    <row r="5534" spans="1:12" x14ac:dyDescent="0.25">
      <c r="A5534" s="33">
        <v>44501</v>
      </c>
      <c r="B5534" s="37" t="s">
        <v>236</v>
      </c>
      <c r="C5534" t="s">
        <v>173</v>
      </c>
      <c r="D5534" s="9">
        <v>44503</v>
      </c>
      <c r="E5534" s="44" t="s">
        <v>76</v>
      </c>
      <c r="F5534" t="s">
        <v>1910</v>
      </c>
      <c r="H5534" s="31">
        <v>120000</v>
      </c>
    </row>
    <row r="5535" spans="1:12" x14ac:dyDescent="0.25">
      <c r="A5535" s="33">
        <v>44501</v>
      </c>
      <c r="B5535" s="37" t="s">
        <v>236</v>
      </c>
      <c r="C5535" t="s">
        <v>388</v>
      </c>
      <c r="D5535" s="9">
        <v>44505</v>
      </c>
      <c r="E5535" s="44" t="s">
        <v>76</v>
      </c>
      <c r="F5535" t="s">
        <v>440</v>
      </c>
      <c r="H5535" s="31">
        <v>90000</v>
      </c>
    </row>
    <row r="5536" spans="1:12" x14ac:dyDescent="0.25">
      <c r="A5536" s="33">
        <v>44501</v>
      </c>
      <c r="B5536" s="37" t="s">
        <v>236</v>
      </c>
      <c r="C5536" t="s">
        <v>179</v>
      </c>
      <c r="D5536" s="9">
        <v>44508</v>
      </c>
      <c r="E5536" s="44" t="s">
        <v>76</v>
      </c>
      <c r="F5536" t="s">
        <v>1911</v>
      </c>
      <c r="H5536" s="31">
        <v>4269</v>
      </c>
    </row>
    <row r="5537" spans="1:12" x14ac:dyDescent="0.25">
      <c r="A5537" s="33">
        <v>44501</v>
      </c>
      <c r="B5537" s="37" t="s">
        <v>236</v>
      </c>
      <c r="C5537" t="s">
        <v>173</v>
      </c>
      <c r="D5537" s="9">
        <v>44510</v>
      </c>
      <c r="E5537" s="44" t="s">
        <v>76</v>
      </c>
      <c r="F5537" t="s">
        <v>1912</v>
      </c>
      <c r="H5537" s="31">
        <v>120000</v>
      </c>
    </row>
    <row r="5538" spans="1:12" x14ac:dyDescent="0.25">
      <c r="A5538" s="33">
        <v>44501</v>
      </c>
      <c r="B5538" s="37" t="s">
        <v>236</v>
      </c>
      <c r="C5538" t="s">
        <v>388</v>
      </c>
      <c r="D5538" s="9">
        <v>44511</v>
      </c>
      <c r="E5538" s="44" t="s">
        <v>76</v>
      </c>
      <c r="F5538" t="s">
        <v>440</v>
      </c>
      <c r="H5538" s="31">
        <v>90000</v>
      </c>
    </row>
    <row r="5539" spans="1:12" x14ac:dyDescent="0.25">
      <c r="A5539" s="33">
        <v>44501</v>
      </c>
      <c r="B5539" s="37" t="s">
        <v>236</v>
      </c>
      <c r="C5539" t="s">
        <v>1634</v>
      </c>
      <c r="D5539" s="9">
        <v>44515</v>
      </c>
      <c r="E5539" s="44" t="s">
        <v>76</v>
      </c>
      <c r="F5539" t="s">
        <v>1824</v>
      </c>
      <c r="H5539" s="31">
        <v>10000</v>
      </c>
    </row>
    <row r="5540" spans="1:12" x14ac:dyDescent="0.25">
      <c r="A5540" s="33">
        <v>44501</v>
      </c>
      <c r="B5540" s="37" t="s">
        <v>236</v>
      </c>
      <c r="C5540" t="s">
        <v>175</v>
      </c>
      <c r="D5540" s="9">
        <v>44515</v>
      </c>
      <c r="E5540" s="44" t="s">
        <v>76</v>
      </c>
      <c r="F5540" t="s">
        <v>1830</v>
      </c>
      <c r="H5540" s="31">
        <v>120000</v>
      </c>
    </row>
    <row r="5541" spans="1:12" x14ac:dyDescent="0.25">
      <c r="A5541" s="33">
        <v>44501</v>
      </c>
      <c r="B5541" s="37" t="s">
        <v>236</v>
      </c>
      <c r="C5541" t="s">
        <v>1391</v>
      </c>
      <c r="D5541" s="9">
        <v>44517</v>
      </c>
      <c r="E5541" s="44" t="s">
        <v>76</v>
      </c>
      <c r="F5541" t="s">
        <v>1913</v>
      </c>
      <c r="H5541" s="31">
        <v>120000</v>
      </c>
    </row>
    <row r="5542" spans="1:12" x14ac:dyDescent="0.25">
      <c r="A5542" s="33">
        <v>44501</v>
      </c>
      <c r="B5542" s="37" t="s">
        <v>236</v>
      </c>
      <c r="C5542" t="s">
        <v>388</v>
      </c>
      <c r="D5542" s="9">
        <v>44519</v>
      </c>
      <c r="E5542" s="44" t="s">
        <v>76</v>
      </c>
      <c r="F5542" t="s">
        <v>440</v>
      </c>
      <c r="H5542" s="31">
        <v>90000</v>
      </c>
    </row>
    <row r="5543" spans="1:12" x14ac:dyDescent="0.25">
      <c r="A5543" s="33">
        <v>44501</v>
      </c>
      <c r="B5543" s="37" t="s">
        <v>236</v>
      </c>
      <c r="C5543" t="s">
        <v>172</v>
      </c>
      <c r="D5543" s="9">
        <v>44519</v>
      </c>
      <c r="E5543" s="44" t="s">
        <v>76</v>
      </c>
      <c r="F5543" t="s">
        <v>1499</v>
      </c>
      <c r="H5543" s="31">
        <v>76990</v>
      </c>
    </row>
    <row r="5544" spans="1:12" x14ac:dyDescent="0.25">
      <c r="A5544" s="33">
        <v>44501</v>
      </c>
      <c r="B5544" s="37" t="s">
        <v>236</v>
      </c>
      <c r="C5544" t="s">
        <v>1936</v>
      </c>
      <c r="D5544" s="9">
        <v>44523</v>
      </c>
      <c r="E5544" s="44" t="s">
        <v>76</v>
      </c>
      <c r="F5544" t="s">
        <v>1914</v>
      </c>
      <c r="H5544" s="31">
        <v>450000</v>
      </c>
    </row>
    <row r="5545" spans="1:12" x14ac:dyDescent="0.25">
      <c r="A5545" s="33">
        <v>44501</v>
      </c>
      <c r="B5545" s="37" t="s">
        <v>236</v>
      </c>
      <c r="C5545" t="s">
        <v>1391</v>
      </c>
      <c r="D5545" s="9">
        <v>44523</v>
      </c>
      <c r="E5545" s="44" t="s">
        <v>76</v>
      </c>
      <c r="F5545" t="s">
        <v>1915</v>
      </c>
      <c r="H5545" s="31">
        <v>120000</v>
      </c>
    </row>
    <row r="5546" spans="1:12" x14ac:dyDescent="0.25">
      <c r="A5546" s="33">
        <v>44501</v>
      </c>
      <c r="B5546" s="37" t="s">
        <v>236</v>
      </c>
      <c r="C5546" t="s">
        <v>1942</v>
      </c>
      <c r="D5546" s="9">
        <v>44525</v>
      </c>
      <c r="E5546" s="44" t="s">
        <v>76</v>
      </c>
      <c r="F5546" t="s">
        <v>1916</v>
      </c>
      <c r="H5546" s="31">
        <v>27380</v>
      </c>
    </row>
    <row r="5547" spans="1:12" x14ac:dyDescent="0.25">
      <c r="A5547" s="33">
        <v>44501</v>
      </c>
      <c r="B5547" s="37" t="s">
        <v>236</v>
      </c>
      <c r="C5547" t="s">
        <v>388</v>
      </c>
      <c r="D5547" s="9">
        <v>44525</v>
      </c>
      <c r="E5547" s="44" t="s">
        <v>76</v>
      </c>
      <c r="F5547" t="s">
        <v>440</v>
      </c>
      <c r="H5547" s="31">
        <v>90000</v>
      </c>
    </row>
    <row r="5548" spans="1:12" x14ac:dyDescent="0.25">
      <c r="A5548" s="33">
        <v>44501</v>
      </c>
      <c r="B5548" s="37" t="s">
        <v>236</v>
      </c>
      <c r="C5548" t="s">
        <v>175</v>
      </c>
      <c r="D5548" s="169">
        <v>44530</v>
      </c>
      <c r="E5548" s="266" t="s">
        <v>76</v>
      </c>
      <c r="F5548" s="168" t="s">
        <v>1917</v>
      </c>
      <c r="G5548" s="168"/>
      <c r="H5548" s="268">
        <v>285650</v>
      </c>
      <c r="I5548" s="268"/>
      <c r="J5548" s="168"/>
      <c r="K5548" s="168"/>
      <c r="L5548" s="168"/>
    </row>
    <row r="5549" spans="1:12" x14ac:dyDescent="0.25">
      <c r="A5549" s="33">
        <v>44531</v>
      </c>
      <c r="B5549" s="37" t="s">
        <v>236</v>
      </c>
      <c r="C5549" t="s">
        <v>1391</v>
      </c>
      <c r="D5549" s="9">
        <v>44532</v>
      </c>
      <c r="E5549" s="44" t="s">
        <v>76</v>
      </c>
      <c r="F5549" t="s">
        <v>1918</v>
      </c>
      <c r="H5549" s="31">
        <v>120000</v>
      </c>
    </row>
    <row r="5550" spans="1:12" x14ac:dyDescent="0.25">
      <c r="A5550" s="33">
        <v>44531</v>
      </c>
      <c r="B5550" s="37" t="s">
        <v>236</v>
      </c>
      <c r="C5550" t="s">
        <v>172</v>
      </c>
      <c r="D5550" s="9">
        <v>44533</v>
      </c>
      <c r="E5550" s="44" t="s">
        <v>76</v>
      </c>
      <c r="F5550" t="s">
        <v>1919</v>
      </c>
      <c r="H5550" s="31">
        <v>20000</v>
      </c>
    </row>
    <row r="5551" spans="1:12" x14ac:dyDescent="0.25">
      <c r="A5551" s="33">
        <v>44531</v>
      </c>
      <c r="B5551" s="37" t="s">
        <v>236</v>
      </c>
      <c r="C5551" t="s">
        <v>388</v>
      </c>
      <c r="D5551" s="9">
        <v>44533</v>
      </c>
      <c r="E5551" s="44" t="s">
        <v>76</v>
      </c>
      <c r="F5551" t="s">
        <v>397</v>
      </c>
      <c r="H5551" s="31">
        <v>135000</v>
      </c>
    </row>
    <row r="5552" spans="1:12" x14ac:dyDescent="0.25">
      <c r="A5552" s="33">
        <v>44531</v>
      </c>
      <c r="B5552" s="37" t="s">
        <v>236</v>
      </c>
      <c r="C5552" t="s">
        <v>323</v>
      </c>
      <c r="D5552" s="9">
        <v>44536</v>
      </c>
      <c r="E5552" s="44" t="s">
        <v>76</v>
      </c>
      <c r="F5552" t="s">
        <v>436</v>
      </c>
      <c r="H5552" s="31">
        <v>38079</v>
      </c>
    </row>
    <row r="5553" spans="1:8" x14ac:dyDescent="0.25">
      <c r="A5553" s="33">
        <v>44531</v>
      </c>
      <c r="B5553" s="37" t="s">
        <v>236</v>
      </c>
      <c r="C5553" t="s">
        <v>323</v>
      </c>
      <c r="D5553" s="9">
        <v>44536</v>
      </c>
      <c r="E5553" s="44" t="s">
        <v>76</v>
      </c>
      <c r="F5553" t="s">
        <v>476</v>
      </c>
      <c r="H5553" s="31">
        <v>25639</v>
      </c>
    </row>
    <row r="5554" spans="1:8" x14ac:dyDescent="0.25">
      <c r="A5554" s="33">
        <v>44531</v>
      </c>
      <c r="B5554" s="37" t="s">
        <v>236</v>
      </c>
      <c r="C5554" t="s">
        <v>323</v>
      </c>
      <c r="D5554" s="9">
        <v>44536</v>
      </c>
      <c r="E5554" s="44" t="s">
        <v>76</v>
      </c>
      <c r="F5554" t="s">
        <v>529</v>
      </c>
      <c r="H5554" s="31">
        <v>2319</v>
      </c>
    </row>
    <row r="5555" spans="1:8" x14ac:dyDescent="0.25">
      <c r="A5555" s="33">
        <v>44531</v>
      </c>
      <c r="B5555" s="37" t="s">
        <v>236</v>
      </c>
      <c r="C5555" t="s">
        <v>997</v>
      </c>
      <c r="D5555" s="9">
        <v>44536</v>
      </c>
      <c r="E5555" s="44" t="s">
        <v>76</v>
      </c>
      <c r="F5555" t="s">
        <v>1920</v>
      </c>
      <c r="H5555" s="31">
        <v>16970</v>
      </c>
    </row>
    <row r="5556" spans="1:8" x14ac:dyDescent="0.25">
      <c r="A5556" s="33">
        <v>44531</v>
      </c>
      <c r="B5556" s="37" t="s">
        <v>236</v>
      </c>
      <c r="C5556" t="s">
        <v>432</v>
      </c>
      <c r="D5556" s="9">
        <v>44536</v>
      </c>
      <c r="E5556" s="44" t="s">
        <v>76</v>
      </c>
      <c r="F5556" t="s">
        <v>1578</v>
      </c>
      <c r="H5556" s="31">
        <v>100000</v>
      </c>
    </row>
    <row r="5557" spans="1:8" x14ac:dyDescent="0.25">
      <c r="A5557" s="33">
        <v>44531</v>
      </c>
      <c r="B5557" s="37" t="s">
        <v>236</v>
      </c>
      <c r="C5557" t="s">
        <v>174</v>
      </c>
      <c r="D5557" s="9">
        <v>44536</v>
      </c>
      <c r="E5557" s="44" t="s">
        <v>76</v>
      </c>
      <c r="F5557" t="s">
        <v>1151</v>
      </c>
      <c r="H5557" s="31">
        <v>120250</v>
      </c>
    </row>
    <row r="5558" spans="1:8" x14ac:dyDescent="0.25">
      <c r="A5558" s="33">
        <v>44531</v>
      </c>
      <c r="B5558" s="37" t="s">
        <v>236</v>
      </c>
      <c r="C5558" t="s">
        <v>179</v>
      </c>
      <c r="D5558" s="9">
        <v>44536</v>
      </c>
      <c r="E5558" s="44" t="s">
        <v>76</v>
      </c>
      <c r="F5558" t="s">
        <v>1921</v>
      </c>
      <c r="H5558" s="31">
        <v>4324</v>
      </c>
    </row>
    <row r="5559" spans="1:8" x14ac:dyDescent="0.25">
      <c r="A5559" s="33">
        <v>44531</v>
      </c>
      <c r="B5559" s="37" t="s">
        <v>236</v>
      </c>
      <c r="C5559" t="s">
        <v>1634</v>
      </c>
      <c r="D5559" s="9">
        <v>44536</v>
      </c>
      <c r="E5559" s="44" t="s">
        <v>76</v>
      </c>
      <c r="F5559" t="s">
        <v>1569</v>
      </c>
      <c r="H5559" s="31">
        <v>10000</v>
      </c>
    </row>
    <row r="5560" spans="1:8" x14ac:dyDescent="0.25">
      <c r="A5560" s="33">
        <v>44531</v>
      </c>
      <c r="B5560" s="37" t="s">
        <v>236</v>
      </c>
      <c r="C5560" t="s">
        <v>173</v>
      </c>
      <c r="D5560" s="9">
        <v>44537</v>
      </c>
      <c r="E5560" s="44" t="s">
        <v>76</v>
      </c>
      <c r="F5560" t="s">
        <v>1922</v>
      </c>
      <c r="H5560" s="31">
        <v>120000</v>
      </c>
    </row>
    <row r="5561" spans="1:8" x14ac:dyDescent="0.25">
      <c r="A5561" s="33">
        <v>44531</v>
      </c>
      <c r="B5561" s="37" t="s">
        <v>236</v>
      </c>
      <c r="C5561" t="s">
        <v>388</v>
      </c>
      <c r="D5561" s="9">
        <v>44537</v>
      </c>
      <c r="E5561" s="44" t="s">
        <v>76</v>
      </c>
      <c r="F5561" t="s">
        <v>1923</v>
      </c>
      <c r="H5561" s="31">
        <v>90000</v>
      </c>
    </row>
    <row r="5562" spans="1:8" x14ac:dyDescent="0.25">
      <c r="A5562" s="33">
        <v>44531</v>
      </c>
      <c r="B5562" s="37" t="s">
        <v>236</v>
      </c>
      <c r="C5562" t="s">
        <v>1391</v>
      </c>
      <c r="D5562" s="9">
        <v>44545</v>
      </c>
      <c r="E5562" s="44" t="s">
        <v>76</v>
      </c>
      <c r="F5562" t="s">
        <v>1924</v>
      </c>
      <c r="H5562" s="31">
        <v>120000</v>
      </c>
    </row>
    <row r="5563" spans="1:8" x14ac:dyDescent="0.25">
      <c r="A5563" s="33">
        <v>44531</v>
      </c>
      <c r="B5563" s="37" t="s">
        <v>236</v>
      </c>
      <c r="C5563" t="s">
        <v>175</v>
      </c>
      <c r="D5563" s="9">
        <v>44545</v>
      </c>
      <c r="E5563" s="44" t="s">
        <v>76</v>
      </c>
      <c r="F5563" t="s">
        <v>1925</v>
      </c>
      <c r="H5563" s="31">
        <v>120000</v>
      </c>
    </row>
    <row r="5564" spans="1:8" x14ac:dyDescent="0.25">
      <c r="A5564" s="33">
        <v>44531</v>
      </c>
      <c r="B5564" s="37" t="s">
        <v>236</v>
      </c>
      <c r="C5564" t="s">
        <v>388</v>
      </c>
      <c r="D5564" s="9">
        <v>44546</v>
      </c>
      <c r="E5564" s="44" t="s">
        <v>76</v>
      </c>
      <c r="F5564" t="s">
        <v>1923</v>
      </c>
      <c r="H5564" s="31">
        <v>135000</v>
      </c>
    </row>
    <row r="5565" spans="1:8" x14ac:dyDescent="0.25">
      <c r="A5565" s="33">
        <v>44531</v>
      </c>
      <c r="B5565" s="37" t="s">
        <v>236</v>
      </c>
      <c r="C5565" t="s">
        <v>172</v>
      </c>
      <c r="D5565" s="9">
        <v>44546</v>
      </c>
      <c r="E5565" s="44" t="s">
        <v>76</v>
      </c>
      <c r="F5565" t="s">
        <v>1220</v>
      </c>
      <c r="H5565" s="31">
        <v>41050</v>
      </c>
    </row>
    <row r="5566" spans="1:8" x14ac:dyDescent="0.25">
      <c r="A5566" s="33">
        <v>44531</v>
      </c>
      <c r="B5566" s="37" t="s">
        <v>236</v>
      </c>
      <c r="C5566" t="s">
        <v>173</v>
      </c>
      <c r="D5566" s="9">
        <v>44552</v>
      </c>
      <c r="E5566" s="44" t="s">
        <v>76</v>
      </c>
      <c r="F5566" t="s">
        <v>1926</v>
      </c>
      <c r="H5566" s="31">
        <v>120000</v>
      </c>
    </row>
    <row r="5567" spans="1:8" x14ac:dyDescent="0.25">
      <c r="A5567" s="33">
        <v>44531</v>
      </c>
      <c r="B5567" s="37" t="s">
        <v>236</v>
      </c>
      <c r="C5567" t="s">
        <v>175</v>
      </c>
      <c r="D5567" s="9">
        <v>44552</v>
      </c>
      <c r="E5567" s="44" t="s">
        <v>76</v>
      </c>
      <c r="F5567" t="s">
        <v>1927</v>
      </c>
      <c r="H5567" s="31">
        <v>65000</v>
      </c>
    </row>
    <row r="5568" spans="1:8" x14ac:dyDescent="0.25">
      <c r="A5568" s="33">
        <v>44531</v>
      </c>
      <c r="B5568" s="37" t="s">
        <v>236</v>
      </c>
      <c r="C5568" t="s">
        <v>388</v>
      </c>
      <c r="D5568" s="9">
        <v>44552</v>
      </c>
      <c r="E5568" s="44" t="s">
        <v>76</v>
      </c>
      <c r="F5568" t="s">
        <v>1923</v>
      </c>
      <c r="H5568" s="31">
        <v>90000</v>
      </c>
    </row>
    <row r="5569" spans="1:12" x14ac:dyDescent="0.25">
      <c r="A5569" s="33">
        <v>44531</v>
      </c>
      <c r="B5569" s="37" t="s">
        <v>236</v>
      </c>
      <c r="C5569" t="s">
        <v>172</v>
      </c>
      <c r="D5569" s="9">
        <v>44557</v>
      </c>
      <c r="E5569" s="44" t="s">
        <v>76</v>
      </c>
      <c r="F5569" t="s">
        <v>1928</v>
      </c>
      <c r="H5569" s="31">
        <v>50000</v>
      </c>
    </row>
    <row r="5570" spans="1:12" x14ac:dyDescent="0.25">
      <c r="A5570" s="33">
        <v>44531</v>
      </c>
      <c r="B5570" s="37" t="s">
        <v>236</v>
      </c>
      <c r="C5570" t="s">
        <v>172</v>
      </c>
      <c r="D5570" s="9">
        <v>44557</v>
      </c>
      <c r="E5570" s="44" t="s">
        <v>76</v>
      </c>
      <c r="F5570" t="s">
        <v>1929</v>
      </c>
      <c r="H5570" s="31">
        <v>60000</v>
      </c>
    </row>
    <row r="5571" spans="1:12" x14ac:dyDescent="0.25">
      <c r="A5571" s="33">
        <v>44531</v>
      </c>
      <c r="B5571" s="37" t="s">
        <v>236</v>
      </c>
      <c r="C5571" t="s">
        <v>172</v>
      </c>
      <c r="D5571" s="9">
        <v>44557</v>
      </c>
      <c r="E5571" s="44" t="s">
        <v>76</v>
      </c>
      <c r="F5571" t="s">
        <v>1930</v>
      </c>
      <c r="H5571" s="31">
        <v>10000</v>
      </c>
    </row>
    <row r="5572" spans="1:12" x14ac:dyDescent="0.25">
      <c r="A5572" s="33">
        <v>44531</v>
      </c>
      <c r="B5572" s="37" t="s">
        <v>236</v>
      </c>
      <c r="C5572" t="s">
        <v>1391</v>
      </c>
      <c r="D5572" s="9">
        <v>44559</v>
      </c>
      <c r="E5572" s="44" t="s">
        <v>76</v>
      </c>
      <c r="F5572" t="s">
        <v>1931</v>
      </c>
      <c r="H5572" s="31">
        <v>120000</v>
      </c>
    </row>
    <row r="5573" spans="1:12" x14ac:dyDescent="0.25">
      <c r="A5573" s="33">
        <v>44531</v>
      </c>
      <c r="B5573" s="37" t="s">
        <v>236</v>
      </c>
      <c r="C5573" t="s">
        <v>175</v>
      </c>
      <c r="D5573" s="9">
        <v>44560</v>
      </c>
      <c r="E5573" s="44" t="s">
        <v>76</v>
      </c>
      <c r="F5573" t="s">
        <v>1932</v>
      </c>
      <c r="H5573" s="31">
        <v>285651</v>
      </c>
    </row>
    <row r="5574" spans="1:12" x14ac:dyDescent="0.25">
      <c r="A5574" s="33">
        <v>44531</v>
      </c>
      <c r="B5574" s="37" t="s">
        <v>236</v>
      </c>
      <c r="C5574" t="s">
        <v>388</v>
      </c>
      <c r="D5574" s="169">
        <v>44560</v>
      </c>
      <c r="E5574" s="266" t="s">
        <v>76</v>
      </c>
      <c r="F5574" s="168" t="s">
        <v>397</v>
      </c>
      <c r="G5574" s="168"/>
      <c r="H5574" s="268">
        <v>135000</v>
      </c>
      <c r="I5574" s="268">
        <f>SUM(H5269:H5574)</f>
        <v>34667740</v>
      </c>
      <c r="J5574" s="168"/>
      <c r="K5574" s="168"/>
      <c r="L5574" s="268"/>
    </row>
    <row r="5575" spans="1:12" x14ac:dyDescent="0.25">
      <c r="A5575" s="33">
        <v>44562</v>
      </c>
      <c r="B5575" s="37" t="s">
        <v>236</v>
      </c>
      <c r="C5575" t="s">
        <v>997</v>
      </c>
      <c r="D5575" s="9">
        <v>44564</v>
      </c>
      <c r="E5575" t="s">
        <v>76</v>
      </c>
      <c r="F5575" t="s">
        <v>2020</v>
      </c>
      <c r="H5575" s="201">
        <v>16970</v>
      </c>
    </row>
    <row r="5576" spans="1:12" x14ac:dyDescent="0.25">
      <c r="A5576" s="33">
        <v>44562</v>
      </c>
      <c r="B5576" s="37" t="s">
        <v>236</v>
      </c>
      <c r="C5576" t="s">
        <v>432</v>
      </c>
      <c r="D5576" s="9">
        <v>44564</v>
      </c>
      <c r="E5576" t="s">
        <v>76</v>
      </c>
      <c r="F5576" t="s">
        <v>2021</v>
      </c>
      <c r="H5576" s="201">
        <v>100000</v>
      </c>
    </row>
    <row r="5577" spans="1:12" x14ac:dyDescent="0.25">
      <c r="A5577" s="33">
        <v>44562</v>
      </c>
      <c r="B5577" s="37" t="s">
        <v>236</v>
      </c>
      <c r="C5577" t="s">
        <v>174</v>
      </c>
      <c r="D5577" s="9">
        <v>44564</v>
      </c>
      <c r="E5577" t="s">
        <v>76</v>
      </c>
      <c r="F5577" t="s">
        <v>2022</v>
      </c>
      <c r="H5577" s="201">
        <v>139519</v>
      </c>
    </row>
    <row r="5578" spans="1:12" x14ac:dyDescent="0.25">
      <c r="A5578" s="33">
        <v>44562</v>
      </c>
      <c r="B5578" s="37" t="s">
        <v>236</v>
      </c>
      <c r="C5578" t="s">
        <v>323</v>
      </c>
      <c r="D5578" s="9">
        <v>44565</v>
      </c>
      <c r="E5578" t="s">
        <v>76</v>
      </c>
      <c r="F5578" t="s">
        <v>529</v>
      </c>
      <c r="H5578" s="201">
        <v>2647</v>
      </c>
    </row>
    <row r="5579" spans="1:12" x14ac:dyDescent="0.25">
      <c r="A5579" s="33">
        <v>44562</v>
      </c>
      <c r="B5579" s="37" t="s">
        <v>236</v>
      </c>
      <c r="C5579" t="s">
        <v>323</v>
      </c>
      <c r="D5579" s="9">
        <v>44565</v>
      </c>
      <c r="E5579" t="s">
        <v>76</v>
      </c>
      <c r="F5579" t="s">
        <v>476</v>
      </c>
      <c r="H5579" s="201">
        <v>37430</v>
      </c>
    </row>
    <row r="5580" spans="1:12" x14ac:dyDescent="0.25">
      <c r="A5580" s="33">
        <v>44562</v>
      </c>
      <c r="B5580" s="37" t="s">
        <v>236</v>
      </c>
      <c r="C5580" t="s">
        <v>174</v>
      </c>
      <c r="D5580" s="9">
        <v>44565</v>
      </c>
      <c r="E5580" t="s">
        <v>76</v>
      </c>
      <c r="F5580" t="s">
        <v>2023</v>
      </c>
      <c r="H5580" s="201">
        <v>149685</v>
      </c>
    </row>
    <row r="5581" spans="1:12" x14ac:dyDescent="0.25">
      <c r="A5581" s="33">
        <v>44562</v>
      </c>
      <c r="B5581" s="37" t="s">
        <v>236</v>
      </c>
      <c r="C5581" t="s">
        <v>323</v>
      </c>
      <c r="D5581" s="9">
        <v>44565</v>
      </c>
      <c r="E5581" t="s">
        <v>76</v>
      </c>
      <c r="F5581" t="s">
        <v>436</v>
      </c>
      <c r="H5581" s="201">
        <v>160827</v>
      </c>
    </row>
    <row r="5582" spans="1:12" x14ac:dyDescent="0.25">
      <c r="A5582" s="33">
        <v>44562</v>
      </c>
      <c r="B5582" s="37" t="s">
        <v>236</v>
      </c>
      <c r="C5582" t="s">
        <v>179</v>
      </c>
      <c r="D5582" s="9">
        <v>44567</v>
      </c>
      <c r="E5582" t="s">
        <v>76</v>
      </c>
      <c r="F5582" t="s">
        <v>1581</v>
      </c>
      <c r="H5582" s="201">
        <v>4349</v>
      </c>
    </row>
    <row r="5583" spans="1:12" x14ac:dyDescent="0.25">
      <c r="A5583" s="33">
        <v>44562</v>
      </c>
      <c r="B5583" s="37" t="s">
        <v>236</v>
      </c>
      <c r="C5583" t="s">
        <v>173</v>
      </c>
      <c r="D5583" s="9">
        <v>44567</v>
      </c>
      <c r="E5583" t="s">
        <v>76</v>
      </c>
      <c r="F5583" t="s">
        <v>2024</v>
      </c>
      <c r="H5583" s="201">
        <v>150000</v>
      </c>
    </row>
    <row r="5584" spans="1:12" x14ac:dyDescent="0.25">
      <c r="A5584" s="33">
        <v>44562</v>
      </c>
      <c r="B5584" s="37" t="s">
        <v>236</v>
      </c>
      <c r="C5584" t="s">
        <v>388</v>
      </c>
      <c r="D5584" s="9">
        <v>44568</v>
      </c>
      <c r="E5584" t="s">
        <v>76</v>
      </c>
      <c r="F5584" t="s">
        <v>1218</v>
      </c>
      <c r="H5584" s="201">
        <v>135000</v>
      </c>
    </row>
    <row r="5585" spans="1:12" x14ac:dyDescent="0.25">
      <c r="A5585" s="33">
        <v>44562</v>
      </c>
      <c r="B5585" s="37" t="s">
        <v>236</v>
      </c>
      <c r="C5585" t="s">
        <v>173</v>
      </c>
      <c r="D5585" s="9">
        <v>44571</v>
      </c>
      <c r="E5585" t="s">
        <v>76</v>
      </c>
      <c r="F5585" t="s">
        <v>2025</v>
      </c>
      <c r="H5585" s="201">
        <v>150000</v>
      </c>
    </row>
    <row r="5586" spans="1:12" x14ac:dyDescent="0.25">
      <c r="A5586" s="33">
        <v>44562</v>
      </c>
      <c r="B5586" s="37" t="s">
        <v>236</v>
      </c>
      <c r="C5586" t="s">
        <v>173</v>
      </c>
      <c r="D5586" s="9">
        <v>44571</v>
      </c>
      <c r="E5586" t="s">
        <v>76</v>
      </c>
      <c r="F5586" t="s">
        <v>2026</v>
      </c>
      <c r="H5586" s="201">
        <v>150000</v>
      </c>
    </row>
    <row r="5587" spans="1:12" x14ac:dyDescent="0.25">
      <c r="A5587" s="33">
        <v>44562</v>
      </c>
      <c r="B5587" s="37" t="s">
        <v>236</v>
      </c>
      <c r="C5587" t="s">
        <v>388</v>
      </c>
      <c r="D5587" s="9">
        <v>44575</v>
      </c>
      <c r="E5587" t="s">
        <v>76</v>
      </c>
      <c r="F5587" t="s">
        <v>1218</v>
      </c>
      <c r="H5587" s="201">
        <v>135000</v>
      </c>
    </row>
    <row r="5588" spans="1:12" x14ac:dyDescent="0.25">
      <c r="A5588" s="33">
        <v>44562</v>
      </c>
      <c r="B5588" s="37" t="s">
        <v>236</v>
      </c>
      <c r="C5588" t="s">
        <v>1391</v>
      </c>
      <c r="D5588" s="9">
        <v>44575</v>
      </c>
      <c r="E5588" t="s">
        <v>76</v>
      </c>
      <c r="F5588" t="s">
        <v>2027</v>
      </c>
      <c r="H5588" s="201">
        <v>150000</v>
      </c>
    </row>
    <row r="5589" spans="1:12" x14ac:dyDescent="0.25">
      <c r="A5589" s="33">
        <v>44562</v>
      </c>
      <c r="B5589" s="37" t="s">
        <v>236</v>
      </c>
      <c r="C5589" t="s">
        <v>175</v>
      </c>
      <c r="D5589" s="9">
        <v>44578</v>
      </c>
      <c r="E5589" t="s">
        <v>76</v>
      </c>
      <c r="F5589" t="s">
        <v>1567</v>
      </c>
      <c r="H5589" s="201">
        <v>120000</v>
      </c>
    </row>
    <row r="5590" spans="1:12" x14ac:dyDescent="0.25">
      <c r="A5590" s="33">
        <v>44562</v>
      </c>
      <c r="B5590" s="37" t="s">
        <v>236</v>
      </c>
      <c r="C5590" t="s">
        <v>1391</v>
      </c>
      <c r="D5590" s="9">
        <v>44580</v>
      </c>
      <c r="E5590" t="s">
        <v>76</v>
      </c>
      <c r="F5590" t="s">
        <v>2028</v>
      </c>
      <c r="H5590" s="201">
        <v>120000</v>
      </c>
    </row>
    <row r="5591" spans="1:12" x14ac:dyDescent="0.25">
      <c r="A5591" s="33">
        <v>44562</v>
      </c>
      <c r="B5591" s="37" t="s">
        <v>236</v>
      </c>
      <c r="C5591" t="s">
        <v>1391</v>
      </c>
      <c r="D5591" s="9">
        <v>44582</v>
      </c>
      <c r="E5591" t="s">
        <v>239</v>
      </c>
      <c r="F5591" t="s">
        <v>2029</v>
      </c>
      <c r="H5591" s="201">
        <v>30000</v>
      </c>
    </row>
    <row r="5592" spans="1:12" x14ac:dyDescent="0.25">
      <c r="A5592" s="33">
        <v>44562</v>
      </c>
      <c r="B5592" s="37" t="s">
        <v>236</v>
      </c>
      <c r="C5592" t="s">
        <v>388</v>
      </c>
      <c r="D5592" s="9">
        <v>44582</v>
      </c>
      <c r="E5592" t="s">
        <v>76</v>
      </c>
      <c r="F5592" t="s">
        <v>364</v>
      </c>
      <c r="H5592" s="201">
        <v>135000</v>
      </c>
    </row>
    <row r="5593" spans="1:12" x14ac:dyDescent="0.25">
      <c r="A5593" s="33">
        <v>44562</v>
      </c>
      <c r="B5593" s="37" t="s">
        <v>236</v>
      </c>
      <c r="C5593" t="s">
        <v>173</v>
      </c>
      <c r="D5593" s="9">
        <v>44582</v>
      </c>
      <c r="E5593" t="s">
        <v>239</v>
      </c>
      <c r="F5593" t="s">
        <v>2030</v>
      </c>
      <c r="H5593" s="201">
        <v>150000</v>
      </c>
    </row>
    <row r="5594" spans="1:12" x14ac:dyDescent="0.25">
      <c r="A5594" s="33">
        <v>44562</v>
      </c>
      <c r="B5594" s="37" t="s">
        <v>236</v>
      </c>
      <c r="C5594" t="s">
        <v>432</v>
      </c>
      <c r="D5594" s="9">
        <v>44586</v>
      </c>
      <c r="E5594" t="s">
        <v>76</v>
      </c>
      <c r="F5594" t="s">
        <v>2031</v>
      </c>
      <c r="H5594" s="201">
        <v>20000</v>
      </c>
    </row>
    <row r="5595" spans="1:12" x14ac:dyDescent="0.25">
      <c r="A5595" s="33">
        <v>44562</v>
      </c>
      <c r="B5595" s="37" t="s">
        <v>236</v>
      </c>
      <c r="C5595" t="s">
        <v>173</v>
      </c>
      <c r="D5595" s="9">
        <v>44586</v>
      </c>
      <c r="E5595" t="s">
        <v>76</v>
      </c>
      <c r="F5595" t="s">
        <v>2032</v>
      </c>
      <c r="H5595" s="201">
        <v>150000</v>
      </c>
    </row>
    <row r="5596" spans="1:12" x14ac:dyDescent="0.25">
      <c r="A5596" s="33">
        <v>44562</v>
      </c>
      <c r="B5596" s="37" t="s">
        <v>236</v>
      </c>
      <c r="C5596" t="s">
        <v>172</v>
      </c>
      <c r="D5596" s="9">
        <v>44588</v>
      </c>
      <c r="E5596" t="s">
        <v>76</v>
      </c>
      <c r="F5596" t="s">
        <v>2033</v>
      </c>
      <c r="H5596" s="201">
        <v>30000</v>
      </c>
    </row>
    <row r="5597" spans="1:12" x14ac:dyDescent="0.25">
      <c r="A5597" s="33">
        <v>44562</v>
      </c>
      <c r="B5597" s="37" t="s">
        <v>236</v>
      </c>
      <c r="C5597" t="s">
        <v>388</v>
      </c>
      <c r="D5597" s="9">
        <v>44589</v>
      </c>
      <c r="E5597" t="s">
        <v>76</v>
      </c>
      <c r="F5597" t="s">
        <v>1218</v>
      </c>
      <c r="H5597" s="201">
        <v>150000</v>
      </c>
    </row>
    <row r="5598" spans="1:12" x14ac:dyDescent="0.25">
      <c r="A5598" s="33">
        <v>44562</v>
      </c>
      <c r="B5598" s="37" t="s">
        <v>236</v>
      </c>
      <c r="C5598" t="s">
        <v>175</v>
      </c>
      <c r="D5598" s="9">
        <v>44592</v>
      </c>
      <c r="E5598" t="s">
        <v>76</v>
      </c>
      <c r="F5598" t="s">
        <v>2034</v>
      </c>
      <c r="H5598" s="201">
        <v>100000</v>
      </c>
    </row>
    <row r="5599" spans="1:12" x14ac:dyDescent="0.25">
      <c r="A5599" s="33">
        <v>44562</v>
      </c>
      <c r="B5599" s="37" t="s">
        <v>236</v>
      </c>
      <c r="C5599" t="s">
        <v>173</v>
      </c>
      <c r="D5599" s="9">
        <v>44592</v>
      </c>
      <c r="E5599" t="s">
        <v>76</v>
      </c>
      <c r="F5599" t="s">
        <v>2035</v>
      </c>
      <c r="H5599" s="201">
        <v>150000</v>
      </c>
    </row>
    <row r="5600" spans="1:12" x14ac:dyDescent="0.25">
      <c r="A5600" s="217">
        <v>44562</v>
      </c>
      <c r="B5600" s="37" t="s">
        <v>236</v>
      </c>
      <c r="C5600" t="s">
        <v>175</v>
      </c>
      <c r="D5600" s="219">
        <v>44592</v>
      </c>
      <c r="E5600" s="218" t="s">
        <v>76</v>
      </c>
      <c r="F5600" s="218" t="s">
        <v>2036</v>
      </c>
      <c r="G5600" s="218"/>
      <c r="H5600" s="225">
        <v>285650</v>
      </c>
      <c r="I5600" s="227"/>
      <c r="J5600" s="218"/>
      <c r="K5600" s="218"/>
      <c r="L5600" s="218"/>
    </row>
    <row r="5601" spans="1:8" x14ac:dyDescent="0.25">
      <c r="A5601" s="33">
        <v>44593</v>
      </c>
      <c r="B5601" s="37" t="s">
        <v>236</v>
      </c>
      <c r="C5601" t="s">
        <v>323</v>
      </c>
      <c r="D5601" s="9">
        <v>44593</v>
      </c>
      <c r="E5601" t="s">
        <v>76</v>
      </c>
      <c r="F5601" t="s">
        <v>529</v>
      </c>
      <c r="H5601" s="201">
        <v>2810</v>
      </c>
    </row>
    <row r="5602" spans="1:8" x14ac:dyDescent="0.25">
      <c r="A5602" s="33">
        <v>44593</v>
      </c>
      <c r="B5602" s="37" t="s">
        <v>236</v>
      </c>
      <c r="C5602" t="s">
        <v>997</v>
      </c>
      <c r="D5602" s="9">
        <v>44593</v>
      </c>
      <c r="E5602" t="s">
        <v>76</v>
      </c>
      <c r="F5602" t="s">
        <v>1358</v>
      </c>
      <c r="H5602" s="201">
        <v>16970</v>
      </c>
    </row>
    <row r="5603" spans="1:8" x14ac:dyDescent="0.25">
      <c r="A5603" s="33">
        <v>44593</v>
      </c>
      <c r="B5603" s="37" t="s">
        <v>236</v>
      </c>
      <c r="C5603" t="s">
        <v>323</v>
      </c>
      <c r="D5603" s="9">
        <v>44593</v>
      </c>
      <c r="E5603" t="s">
        <v>76</v>
      </c>
      <c r="F5603" t="s">
        <v>476</v>
      </c>
      <c r="H5603" s="201">
        <v>44853</v>
      </c>
    </row>
    <row r="5604" spans="1:8" x14ac:dyDescent="0.25">
      <c r="A5604" s="33">
        <v>44593</v>
      </c>
      <c r="B5604" s="37" t="s">
        <v>236</v>
      </c>
      <c r="C5604" t="s">
        <v>323</v>
      </c>
      <c r="D5604" s="9">
        <v>44593</v>
      </c>
      <c r="E5604" t="s">
        <v>76</v>
      </c>
      <c r="F5604" t="s">
        <v>436</v>
      </c>
      <c r="H5604" s="201">
        <v>84354</v>
      </c>
    </row>
    <row r="5605" spans="1:8" x14ac:dyDescent="0.25">
      <c r="A5605" s="33">
        <v>44593</v>
      </c>
      <c r="B5605" s="37" t="s">
        <v>236</v>
      </c>
      <c r="C5605" t="s">
        <v>432</v>
      </c>
      <c r="D5605" s="9">
        <v>44593</v>
      </c>
      <c r="E5605" t="s">
        <v>76</v>
      </c>
      <c r="F5605" t="s">
        <v>2037</v>
      </c>
      <c r="H5605" s="201">
        <v>100000</v>
      </c>
    </row>
    <row r="5606" spans="1:8" x14ac:dyDescent="0.25">
      <c r="A5606" s="33">
        <v>44593</v>
      </c>
      <c r="B5606" s="37" t="s">
        <v>236</v>
      </c>
      <c r="C5606" t="s">
        <v>173</v>
      </c>
      <c r="D5606" s="9">
        <v>44593</v>
      </c>
      <c r="E5606" t="s">
        <v>76</v>
      </c>
      <c r="F5606" t="s">
        <v>2038</v>
      </c>
      <c r="H5606" s="201">
        <v>150000</v>
      </c>
    </row>
    <row r="5607" spans="1:8" x14ac:dyDescent="0.25">
      <c r="A5607" s="33">
        <v>44593</v>
      </c>
      <c r="B5607" s="37" t="s">
        <v>236</v>
      </c>
      <c r="C5607" t="s">
        <v>179</v>
      </c>
      <c r="D5607" s="9">
        <v>44595</v>
      </c>
      <c r="E5607" t="s">
        <v>76</v>
      </c>
      <c r="F5607" t="s">
        <v>2039</v>
      </c>
      <c r="H5607" s="201">
        <v>16800</v>
      </c>
    </row>
    <row r="5608" spans="1:8" x14ac:dyDescent="0.25">
      <c r="A5608" s="33">
        <v>44593</v>
      </c>
      <c r="B5608" s="37" t="s">
        <v>236</v>
      </c>
      <c r="C5608" t="s">
        <v>174</v>
      </c>
      <c r="D5608" s="9">
        <v>44595</v>
      </c>
      <c r="E5608" t="s">
        <v>76</v>
      </c>
      <c r="F5608" t="s">
        <v>1151</v>
      </c>
      <c r="H5608" s="201">
        <v>149893</v>
      </c>
    </row>
    <row r="5609" spans="1:8" x14ac:dyDescent="0.25">
      <c r="A5609" s="33">
        <v>44593</v>
      </c>
      <c r="B5609" s="37" t="s">
        <v>236</v>
      </c>
      <c r="C5609" t="s">
        <v>388</v>
      </c>
      <c r="D5609" s="9">
        <v>44596</v>
      </c>
      <c r="E5609" t="s">
        <v>76</v>
      </c>
      <c r="F5609" t="s">
        <v>2040</v>
      </c>
      <c r="H5609" s="201">
        <v>150000</v>
      </c>
    </row>
    <row r="5610" spans="1:8" x14ac:dyDescent="0.25">
      <c r="A5610" s="33">
        <v>44593</v>
      </c>
      <c r="B5610" s="37" t="s">
        <v>236</v>
      </c>
      <c r="C5610" t="s">
        <v>179</v>
      </c>
      <c r="D5610" s="9">
        <v>44599</v>
      </c>
      <c r="E5610" t="s">
        <v>76</v>
      </c>
      <c r="F5610" t="s">
        <v>517</v>
      </c>
      <c r="H5610" s="201">
        <v>4383</v>
      </c>
    </row>
    <row r="5611" spans="1:8" x14ac:dyDescent="0.25">
      <c r="A5611" s="33">
        <v>44593</v>
      </c>
      <c r="B5611" s="37" t="s">
        <v>236</v>
      </c>
      <c r="C5611" t="s">
        <v>1391</v>
      </c>
      <c r="D5611" s="9">
        <v>44599</v>
      </c>
      <c r="E5611" t="s">
        <v>76</v>
      </c>
      <c r="F5611" t="s">
        <v>2041</v>
      </c>
      <c r="H5611" s="201">
        <v>150000</v>
      </c>
    </row>
    <row r="5612" spans="1:8" x14ac:dyDescent="0.25">
      <c r="A5612" s="33">
        <v>44593</v>
      </c>
      <c r="B5612" s="37" t="s">
        <v>236</v>
      </c>
      <c r="C5612" t="s">
        <v>1391</v>
      </c>
      <c r="D5612" s="9">
        <v>44600</v>
      </c>
      <c r="E5612" t="s">
        <v>76</v>
      </c>
      <c r="F5612" t="s">
        <v>2042</v>
      </c>
      <c r="H5612" s="201">
        <v>150000</v>
      </c>
    </row>
    <row r="5613" spans="1:8" x14ac:dyDescent="0.25">
      <c r="A5613" s="33">
        <v>44593</v>
      </c>
      <c r="B5613" s="37" t="s">
        <v>236</v>
      </c>
      <c r="C5613" t="s">
        <v>388</v>
      </c>
      <c r="D5613" s="9">
        <v>44603</v>
      </c>
      <c r="E5613" t="s">
        <v>76</v>
      </c>
      <c r="F5613" t="s">
        <v>2043</v>
      </c>
      <c r="H5613" s="201">
        <v>100000</v>
      </c>
    </row>
    <row r="5614" spans="1:8" x14ac:dyDescent="0.25">
      <c r="A5614" s="33">
        <v>44593</v>
      </c>
      <c r="B5614" s="37" t="s">
        <v>236</v>
      </c>
      <c r="C5614" t="s">
        <v>388</v>
      </c>
      <c r="D5614" s="9">
        <v>44606</v>
      </c>
      <c r="E5614" t="s">
        <v>76</v>
      </c>
      <c r="F5614" t="s">
        <v>2044</v>
      </c>
      <c r="H5614" s="201">
        <v>20000</v>
      </c>
    </row>
    <row r="5615" spans="1:8" x14ac:dyDescent="0.25">
      <c r="A5615" s="33">
        <v>44593</v>
      </c>
      <c r="B5615" s="37" t="s">
        <v>236</v>
      </c>
      <c r="C5615" t="s">
        <v>173</v>
      </c>
      <c r="D5615" s="9">
        <v>44606</v>
      </c>
      <c r="E5615" t="s">
        <v>76</v>
      </c>
      <c r="F5615" t="s">
        <v>2045</v>
      </c>
      <c r="H5615" s="201">
        <v>150000</v>
      </c>
    </row>
    <row r="5616" spans="1:8" x14ac:dyDescent="0.25">
      <c r="A5616" s="33">
        <v>44593</v>
      </c>
      <c r="B5616" s="37" t="s">
        <v>236</v>
      </c>
      <c r="C5616" t="s">
        <v>175</v>
      </c>
      <c r="D5616" s="9">
        <v>44607</v>
      </c>
      <c r="E5616" t="s">
        <v>76</v>
      </c>
      <c r="F5616" t="s">
        <v>2046</v>
      </c>
      <c r="H5616" s="201">
        <v>120000</v>
      </c>
    </row>
    <row r="5617" spans="1:12" x14ac:dyDescent="0.25">
      <c r="A5617" s="33">
        <v>44593</v>
      </c>
      <c r="B5617" s="37" t="s">
        <v>236</v>
      </c>
      <c r="C5617" t="s">
        <v>388</v>
      </c>
      <c r="D5617" s="9">
        <v>44608</v>
      </c>
      <c r="E5617" t="s">
        <v>76</v>
      </c>
      <c r="F5617" t="s">
        <v>2047</v>
      </c>
      <c r="H5617" s="201">
        <v>20000</v>
      </c>
    </row>
    <row r="5618" spans="1:12" x14ac:dyDescent="0.25">
      <c r="A5618" s="33">
        <v>44593</v>
      </c>
      <c r="B5618" s="37" t="s">
        <v>236</v>
      </c>
      <c r="C5618" t="s">
        <v>1391</v>
      </c>
      <c r="D5618" s="9">
        <v>44608</v>
      </c>
      <c r="E5618" t="s">
        <v>76</v>
      </c>
      <c r="F5618" t="s">
        <v>2048</v>
      </c>
      <c r="H5618" s="201">
        <v>150000</v>
      </c>
    </row>
    <row r="5619" spans="1:12" x14ac:dyDescent="0.25">
      <c r="A5619" s="33">
        <v>44593</v>
      </c>
      <c r="B5619" s="37" t="s">
        <v>236</v>
      </c>
      <c r="C5619" t="s">
        <v>388</v>
      </c>
      <c r="D5619" s="9">
        <v>44610</v>
      </c>
      <c r="E5619" t="s">
        <v>76</v>
      </c>
      <c r="F5619" t="s">
        <v>2049</v>
      </c>
      <c r="H5619" s="201">
        <v>200000</v>
      </c>
    </row>
    <row r="5620" spans="1:12" x14ac:dyDescent="0.25">
      <c r="A5620" s="33">
        <v>44593</v>
      </c>
      <c r="B5620" s="37" t="s">
        <v>236</v>
      </c>
      <c r="C5620" t="s">
        <v>1391</v>
      </c>
      <c r="D5620" s="9">
        <v>44614</v>
      </c>
      <c r="E5620" t="s">
        <v>76</v>
      </c>
      <c r="F5620" t="s">
        <v>2050</v>
      </c>
      <c r="H5620" s="201">
        <v>150000</v>
      </c>
    </row>
    <row r="5621" spans="1:12" x14ac:dyDescent="0.25">
      <c r="A5621" s="33">
        <v>44593</v>
      </c>
      <c r="B5621" s="37" t="s">
        <v>236</v>
      </c>
      <c r="C5621" t="s">
        <v>1391</v>
      </c>
      <c r="D5621" s="9">
        <v>44614</v>
      </c>
      <c r="E5621" t="s">
        <v>76</v>
      </c>
      <c r="F5621" t="s">
        <v>2051</v>
      </c>
      <c r="H5621" s="201">
        <v>150000</v>
      </c>
    </row>
    <row r="5622" spans="1:12" x14ac:dyDescent="0.25">
      <c r="A5622" s="33">
        <v>44593</v>
      </c>
      <c r="B5622" s="37" t="s">
        <v>236</v>
      </c>
      <c r="C5622" t="s">
        <v>432</v>
      </c>
      <c r="D5622" s="9">
        <v>44615</v>
      </c>
      <c r="E5622" t="s">
        <v>76</v>
      </c>
      <c r="F5622" t="s">
        <v>2052</v>
      </c>
      <c r="H5622" s="201">
        <v>80000</v>
      </c>
    </row>
    <row r="5623" spans="1:12" x14ac:dyDescent="0.25">
      <c r="A5623" s="33">
        <v>44593</v>
      </c>
      <c r="B5623" s="37" t="s">
        <v>236</v>
      </c>
      <c r="C5623" t="s">
        <v>388</v>
      </c>
      <c r="D5623" s="9">
        <v>44617</v>
      </c>
      <c r="E5623" t="s">
        <v>76</v>
      </c>
      <c r="F5623" t="s">
        <v>2049</v>
      </c>
      <c r="H5623" s="201">
        <v>200000</v>
      </c>
    </row>
    <row r="5624" spans="1:12" x14ac:dyDescent="0.25">
      <c r="A5624" s="217">
        <v>44228</v>
      </c>
      <c r="B5624" s="37" t="s">
        <v>236</v>
      </c>
      <c r="C5624" t="s">
        <v>173</v>
      </c>
      <c r="D5624" s="219">
        <v>44620</v>
      </c>
      <c r="E5624" s="218" t="s">
        <v>76</v>
      </c>
      <c r="F5624" s="218" t="s">
        <v>2053</v>
      </c>
      <c r="G5624" s="218"/>
      <c r="H5624" s="225">
        <v>150000</v>
      </c>
      <c r="I5624" s="227"/>
      <c r="J5624" s="218"/>
      <c r="K5624" s="218"/>
      <c r="L5624" s="218"/>
    </row>
    <row r="5625" spans="1:12" x14ac:dyDescent="0.25">
      <c r="A5625" s="33">
        <v>44621</v>
      </c>
      <c r="B5625" s="37" t="s">
        <v>236</v>
      </c>
      <c r="C5625" t="s">
        <v>323</v>
      </c>
      <c r="D5625" s="9">
        <v>44621</v>
      </c>
      <c r="E5625" t="s">
        <v>76</v>
      </c>
      <c r="F5625" t="s">
        <v>529</v>
      </c>
      <c r="H5625" s="201">
        <v>2980</v>
      </c>
    </row>
    <row r="5626" spans="1:12" x14ac:dyDescent="0.25">
      <c r="A5626" s="33">
        <v>44621</v>
      </c>
      <c r="B5626" s="37" t="s">
        <v>236</v>
      </c>
      <c r="C5626" t="s">
        <v>997</v>
      </c>
      <c r="D5626" s="9">
        <v>44621</v>
      </c>
      <c r="E5626" t="s">
        <v>76</v>
      </c>
      <c r="F5626" t="s">
        <v>2054</v>
      </c>
      <c r="H5626" s="201">
        <v>16970</v>
      </c>
    </row>
    <row r="5627" spans="1:12" x14ac:dyDescent="0.25">
      <c r="A5627" s="33">
        <v>44621</v>
      </c>
      <c r="B5627" s="37" t="s">
        <v>236</v>
      </c>
      <c r="C5627" t="s">
        <v>323</v>
      </c>
      <c r="D5627" s="9">
        <v>44621</v>
      </c>
      <c r="E5627" t="s">
        <v>76</v>
      </c>
      <c r="F5627" t="s">
        <v>476</v>
      </c>
      <c r="H5627" s="201">
        <v>39714</v>
      </c>
    </row>
    <row r="5628" spans="1:12" x14ac:dyDescent="0.25">
      <c r="A5628" s="33">
        <v>44621</v>
      </c>
      <c r="B5628" s="37" t="s">
        <v>236</v>
      </c>
      <c r="C5628" t="s">
        <v>175</v>
      </c>
      <c r="D5628" s="9">
        <v>44621</v>
      </c>
      <c r="E5628" t="s">
        <v>76</v>
      </c>
      <c r="F5628" t="s">
        <v>2055</v>
      </c>
      <c r="H5628" s="201">
        <v>100000</v>
      </c>
    </row>
    <row r="5629" spans="1:12" x14ac:dyDescent="0.25">
      <c r="A5629" s="33">
        <v>44621</v>
      </c>
      <c r="B5629" s="37" t="s">
        <v>236</v>
      </c>
      <c r="C5629" t="s">
        <v>432</v>
      </c>
      <c r="D5629" s="9">
        <v>44621</v>
      </c>
      <c r="E5629" t="s">
        <v>76</v>
      </c>
      <c r="F5629" t="s">
        <v>2056</v>
      </c>
      <c r="H5629" s="201">
        <v>100000</v>
      </c>
    </row>
    <row r="5630" spans="1:12" x14ac:dyDescent="0.25">
      <c r="A5630" s="33">
        <v>44621</v>
      </c>
      <c r="B5630" s="37" t="s">
        <v>236</v>
      </c>
      <c r="C5630" t="s">
        <v>323</v>
      </c>
      <c r="D5630" s="9">
        <v>44621</v>
      </c>
      <c r="E5630" t="s">
        <v>76</v>
      </c>
      <c r="F5630" t="s">
        <v>436</v>
      </c>
      <c r="H5630" s="201">
        <v>101776</v>
      </c>
    </row>
    <row r="5631" spans="1:12" x14ac:dyDescent="0.25">
      <c r="A5631" s="33">
        <v>44621</v>
      </c>
      <c r="B5631" s="37" t="s">
        <v>236</v>
      </c>
      <c r="C5631" t="s">
        <v>175</v>
      </c>
      <c r="D5631" s="9">
        <v>44621</v>
      </c>
      <c r="E5631" t="s">
        <v>76</v>
      </c>
      <c r="F5631" t="s">
        <v>2057</v>
      </c>
      <c r="H5631" s="201">
        <v>285650</v>
      </c>
    </row>
    <row r="5632" spans="1:12" x14ac:dyDescent="0.25">
      <c r="A5632" s="33">
        <v>44621</v>
      </c>
      <c r="B5632" s="37" t="s">
        <v>236</v>
      </c>
      <c r="C5632" t="s">
        <v>173</v>
      </c>
      <c r="D5632" s="9">
        <v>44622</v>
      </c>
      <c r="E5632" t="s">
        <v>76</v>
      </c>
      <c r="F5632" t="s">
        <v>2058</v>
      </c>
      <c r="H5632" s="201">
        <v>150000</v>
      </c>
    </row>
    <row r="5633" spans="1:8" x14ac:dyDescent="0.25">
      <c r="A5633" s="33">
        <v>44621</v>
      </c>
      <c r="B5633" s="37" t="s">
        <v>236</v>
      </c>
      <c r="C5633" t="s">
        <v>174</v>
      </c>
      <c r="D5633" s="9">
        <v>44623</v>
      </c>
      <c r="E5633" t="s">
        <v>76</v>
      </c>
      <c r="F5633" t="s">
        <v>1151</v>
      </c>
      <c r="H5633" s="201">
        <v>149893</v>
      </c>
    </row>
    <row r="5634" spans="1:8" x14ac:dyDescent="0.25">
      <c r="A5634" s="33">
        <v>44621</v>
      </c>
      <c r="B5634" s="37" t="s">
        <v>236</v>
      </c>
      <c r="C5634" t="s">
        <v>1936</v>
      </c>
      <c r="D5634" s="9">
        <v>44623</v>
      </c>
      <c r="E5634" t="s">
        <v>76</v>
      </c>
      <c r="F5634" t="s">
        <v>1218</v>
      </c>
      <c r="H5634" s="201">
        <v>150000</v>
      </c>
    </row>
    <row r="5635" spans="1:8" x14ac:dyDescent="0.25">
      <c r="A5635" s="33">
        <v>44621</v>
      </c>
      <c r="B5635" s="37" t="s">
        <v>236</v>
      </c>
      <c r="C5635" t="s">
        <v>179</v>
      </c>
      <c r="D5635" s="9">
        <v>44627</v>
      </c>
      <c r="E5635" t="s">
        <v>76</v>
      </c>
      <c r="F5635" t="s">
        <v>2059</v>
      </c>
      <c r="H5635" s="201">
        <v>4433</v>
      </c>
    </row>
    <row r="5636" spans="1:8" x14ac:dyDescent="0.25">
      <c r="A5636" s="33">
        <v>44621</v>
      </c>
      <c r="B5636" s="37" t="s">
        <v>236</v>
      </c>
      <c r="C5636" t="s">
        <v>173</v>
      </c>
      <c r="D5636" s="9">
        <v>44629</v>
      </c>
      <c r="E5636" t="s">
        <v>76</v>
      </c>
      <c r="F5636" t="s">
        <v>2060</v>
      </c>
      <c r="H5636" s="201">
        <v>150000</v>
      </c>
    </row>
    <row r="5637" spans="1:8" x14ac:dyDescent="0.25">
      <c r="A5637" s="33">
        <v>44621</v>
      </c>
      <c r="B5637" s="37" t="s">
        <v>236</v>
      </c>
      <c r="C5637" t="s">
        <v>1936</v>
      </c>
      <c r="D5637" s="9">
        <v>44634</v>
      </c>
      <c r="E5637" t="s">
        <v>76</v>
      </c>
      <c r="F5637" t="s">
        <v>1218</v>
      </c>
      <c r="H5637" s="201">
        <v>150000</v>
      </c>
    </row>
    <row r="5638" spans="1:8" x14ac:dyDescent="0.25">
      <c r="A5638" s="33">
        <v>44621</v>
      </c>
      <c r="B5638" s="37" t="s">
        <v>236</v>
      </c>
      <c r="C5638" t="s">
        <v>175</v>
      </c>
      <c r="D5638" s="9">
        <v>44635</v>
      </c>
      <c r="E5638" t="s">
        <v>76</v>
      </c>
      <c r="F5638" t="s">
        <v>2061</v>
      </c>
      <c r="H5638" s="201">
        <v>120000</v>
      </c>
    </row>
    <row r="5639" spans="1:8" x14ac:dyDescent="0.25">
      <c r="A5639" s="33">
        <v>44621</v>
      </c>
      <c r="B5639" s="37" t="s">
        <v>236</v>
      </c>
      <c r="C5639" t="s">
        <v>1391</v>
      </c>
      <c r="D5639" s="9">
        <v>44635</v>
      </c>
      <c r="E5639" t="s">
        <v>76</v>
      </c>
      <c r="F5639" t="s">
        <v>2062</v>
      </c>
      <c r="H5639" s="201">
        <v>150000</v>
      </c>
    </row>
    <row r="5640" spans="1:8" x14ac:dyDescent="0.25">
      <c r="A5640" s="33">
        <v>44621</v>
      </c>
      <c r="B5640" s="37" t="s">
        <v>236</v>
      </c>
      <c r="C5640" t="s">
        <v>172</v>
      </c>
      <c r="D5640" s="9">
        <v>44638</v>
      </c>
      <c r="E5640" t="s">
        <v>76</v>
      </c>
      <c r="F5640" t="s">
        <v>2063</v>
      </c>
      <c r="H5640" s="201">
        <v>100000</v>
      </c>
    </row>
    <row r="5641" spans="1:8" x14ac:dyDescent="0.25">
      <c r="A5641" s="33">
        <v>44621</v>
      </c>
      <c r="B5641" s="37" t="s">
        <v>236</v>
      </c>
      <c r="C5641" t="s">
        <v>388</v>
      </c>
      <c r="D5641" s="9">
        <v>44638</v>
      </c>
      <c r="E5641" t="s">
        <v>76</v>
      </c>
      <c r="F5641" t="s">
        <v>1218</v>
      </c>
      <c r="H5641" s="201">
        <v>150000</v>
      </c>
    </row>
    <row r="5642" spans="1:8" x14ac:dyDescent="0.25">
      <c r="A5642" s="33">
        <v>44621</v>
      </c>
      <c r="B5642" s="37" t="s">
        <v>236</v>
      </c>
      <c r="C5642" t="s">
        <v>173</v>
      </c>
      <c r="D5642" s="9">
        <v>44643</v>
      </c>
      <c r="E5642" t="s">
        <v>76</v>
      </c>
      <c r="F5642" t="s">
        <v>2064</v>
      </c>
      <c r="H5642" s="201">
        <v>150000</v>
      </c>
    </row>
    <row r="5643" spans="1:8" x14ac:dyDescent="0.25">
      <c r="A5643" s="33">
        <v>44621</v>
      </c>
      <c r="B5643" s="37" t="s">
        <v>236</v>
      </c>
      <c r="C5643" t="s">
        <v>174</v>
      </c>
      <c r="D5643" s="9">
        <v>44645</v>
      </c>
      <c r="E5643" t="s">
        <v>76</v>
      </c>
      <c r="F5643" t="s">
        <v>1151</v>
      </c>
      <c r="H5643" s="201">
        <v>120250</v>
      </c>
    </row>
    <row r="5644" spans="1:8" x14ac:dyDescent="0.25">
      <c r="A5644" s="33">
        <v>44621</v>
      </c>
      <c r="B5644" s="37" t="s">
        <v>236</v>
      </c>
      <c r="C5644" t="s">
        <v>388</v>
      </c>
      <c r="D5644" s="9">
        <v>44645</v>
      </c>
      <c r="E5644" t="s">
        <v>76</v>
      </c>
      <c r="F5644" t="s">
        <v>1218</v>
      </c>
      <c r="H5644" s="201">
        <v>150000</v>
      </c>
    </row>
    <row r="5645" spans="1:8" x14ac:dyDescent="0.25">
      <c r="A5645" s="33">
        <v>44621</v>
      </c>
      <c r="B5645" s="37" t="s">
        <v>236</v>
      </c>
      <c r="C5645" t="s">
        <v>173</v>
      </c>
      <c r="D5645" s="9">
        <v>44649</v>
      </c>
      <c r="E5645" t="s">
        <v>239</v>
      </c>
      <c r="F5645" t="s">
        <v>2065</v>
      </c>
      <c r="H5645" s="201">
        <v>150000</v>
      </c>
    </row>
    <row r="5646" spans="1:8" x14ac:dyDescent="0.25">
      <c r="A5646" s="33">
        <v>44621</v>
      </c>
      <c r="B5646" s="37" t="s">
        <v>236</v>
      </c>
      <c r="C5646" t="s">
        <v>172</v>
      </c>
      <c r="D5646" s="9">
        <v>44649</v>
      </c>
      <c r="E5646" t="s">
        <v>76</v>
      </c>
      <c r="F5646" t="s">
        <v>2066</v>
      </c>
      <c r="H5646" s="201">
        <v>244612</v>
      </c>
    </row>
    <row r="5647" spans="1:8" x14ac:dyDescent="0.25">
      <c r="A5647" s="33">
        <v>44621</v>
      </c>
      <c r="B5647" s="37" t="s">
        <v>236</v>
      </c>
      <c r="C5647" t="s">
        <v>388</v>
      </c>
      <c r="D5647" s="9">
        <v>44650</v>
      </c>
      <c r="E5647" t="s">
        <v>76</v>
      </c>
      <c r="F5647" t="s">
        <v>2067</v>
      </c>
      <c r="H5647" s="201">
        <v>500000</v>
      </c>
    </row>
    <row r="5648" spans="1:8" x14ac:dyDescent="0.25">
      <c r="A5648" s="33">
        <v>44621</v>
      </c>
      <c r="B5648" s="37" t="s">
        <v>236</v>
      </c>
      <c r="C5648" t="s">
        <v>432</v>
      </c>
      <c r="D5648" s="9">
        <v>44651</v>
      </c>
      <c r="E5648" t="s">
        <v>76</v>
      </c>
      <c r="F5648" t="s">
        <v>2068</v>
      </c>
      <c r="H5648" s="201">
        <v>8800</v>
      </c>
    </row>
    <row r="5649" spans="1:12" x14ac:dyDescent="0.25">
      <c r="A5649" s="33">
        <v>44621</v>
      </c>
      <c r="B5649" s="37" t="s">
        <v>236</v>
      </c>
      <c r="C5649" t="s">
        <v>172</v>
      </c>
      <c r="D5649" s="9">
        <v>44651</v>
      </c>
      <c r="E5649" t="s">
        <v>76</v>
      </c>
      <c r="F5649" t="s">
        <v>2069</v>
      </c>
      <c r="H5649" s="201">
        <v>17290</v>
      </c>
    </row>
    <row r="5650" spans="1:12" x14ac:dyDescent="0.25">
      <c r="A5650" s="33">
        <v>44621</v>
      </c>
      <c r="B5650" s="37" t="s">
        <v>236</v>
      </c>
      <c r="C5650" t="s">
        <v>172</v>
      </c>
      <c r="D5650" s="9">
        <v>44651</v>
      </c>
      <c r="E5650" t="s">
        <v>76</v>
      </c>
      <c r="F5650" t="s">
        <v>2070</v>
      </c>
      <c r="H5650" s="201">
        <v>60040</v>
      </c>
    </row>
    <row r="5651" spans="1:12" x14ac:dyDescent="0.25">
      <c r="A5651" s="33">
        <v>44621</v>
      </c>
      <c r="B5651" s="37" t="s">
        <v>236</v>
      </c>
      <c r="C5651" t="s">
        <v>175</v>
      </c>
      <c r="D5651" s="9">
        <v>44651</v>
      </c>
      <c r="E5651" t="s">
        <v>76</v>
      </c>
      <c r="F5651" t="s">
        <v>2071</v>
      </c>
      <c r="H5651" s="201">
        <v>150000</v>
      </c>
    </row>
    <row r="5652" spans="1:12" x14ac:dyDescent="0.25">
      <c r="A5652" s="217">
        <v>44621</v>
      </c>
      <c r="B5652" s="37" t="s">
        <v>236</v>
      </c>
      <c r="C5652" t="s">
        <v>175</v>
      </c>
      <c r="D5652" s="219">
        <v>44651</v>
      </c>
      <c r="E5652" s="218" t="s">
        <v>76</v>
      </c>
      <c r="F5652" s="218" t="s">
        <v>2072</v>
      </c>
      <c r="G5652" s="218"/>
      <c r="H5652" s="225">
        <v>285650</v>
      </c>
      <c r="I5652" s="227"/>
      <c r="J5652" s="218"/>
      <c r="K5652" s="218"/>
      <c r="L5652" s="218"/>
    </row>
    <row r="5653" spans="1:12" x14ac:dyDescent="0.25">
      <c r="A5653" s="33">
        <v>44652</v>
      </c>
      <c r="B5653" s="37" t="s">
        <v>236</v>
      </c>
      <c r="C5653" t="s">
        <v>323</v>
      </c>
      <c r="D5653" s="9">
        <v>44652</v>
      </c>
      <c r="E5653" t="s">
        <v>76</v>
      </c>
      <c r="F5653" t="s">
        <v>529</v>
      </c>
      <c r="H5653" s="201">
        <v>1511</v>
      </c>
    </row>
    <row r="5654" spans="1:12" x14ac:dyDescent="0.25">
      <c r="A5654" s="33">
        <v>44652</v>
      </c>
      <c r="B5654" s="37" t="s">
        <v>236</v>
      </c>
      <c r="C5654" t="s">
        <v>323</v>
      </c>
      <c r="D5654" s="9">
        <v>44652</v>
      </c>
      <c r="E5654" t="s">
        <v>76</v>
      </c>
      <c r="F5654" t="s">
        <v>476</v>
      </c>
      <c r="H5654" s="201">
        <v>2654</v>
      </c>
    </row>
    <row r="5655" spans="1:12" x14ac:dyDescent="0.25">
      <c r="A5655" s="33">
        <v>44652</v>
      </c>
      <c r="B5655" s="37" t="s">
        <v>236</v>
      </c>
      <c r="C5655" t="s">
        <v>172</v>
      </c>
      <c r="D5655" s="9">
        <v>44652</v>
      </c>
      <c r="E5655" t="s">
        <v>76</v>
      </c>
      <c r="F5655" t="s">
        <v>2073</v>
      </c>
      <c r="H5655" s="201">
        <v>6800</v>
      </c>
    </row>
    <row r="5656" spans="1:12" x14ac:dyDescent="0.25">
      <c r="A5656" s="33">
        <v>44652</v>
      </c>
      <c r="B5656" s="37" t="s">
        <v>236</v>
      </c>
      <c r="C5656" t="s">
        <v>997</v>
      </c>
      <c r="D5656" s="9">
        <v>44652</v>
      </c>
      <c r="E5656" t="s">
        <v>76</v>
      </c>
      <c r="F5656" t="s">
        <v>2074</v>
      </c>
      <c r="H5656" s="201">
        <v>16970</v>
      </c>
    </row>
    <row r="5657" spans="1:12" x14ac:dyDescent="0.25">
      <c r="A5657" s="33">
        <v>44652</v>
      </c>
      <c r="B5657" s="37" t="s">
        <v>236</v>
      </c>
      <c r="C5657" t="s">
        <v>323</v>
      </c>
      <c r="D5657" s="9">
        <v>44652</v>
      </c>
      <c r="E5657" t="s">
        <v>76</v>
      </c>
      <c r="F5657" t="s">
        <v>436</v>
      </c>
      <c r="H5657" s="201">
        <v>41151</v>
      </c>
    </row>
    <row r="5658" spans="1:12" x14ac:dyDescent="0.25">
      <c r="A5658" s="33">
        <v>44652</v>
      </c>
      <c r="B5658" s="37" t="s">
        <v>236</v>
      </c>
      <c r="C5658" t="s">
        <v>432</v>
      </c>
      <c r="D5658" s="9">
        <v>44652</v>
      </c>
      <c r="E5658" t="s">
        <v>76</v>
      </c>
      <c r="F5658" t="s">
        <v>2075</v>
      </c>
      <c r="H5658" s="201">
        <v>100000</v>
      </c>
    </row>
    <row r="5659" spans="1:12" x14ac:dyDescent="0.25">
      <c r="A5659" s="33">
        <v>44652</v>
      </c>
      <c r="B5659" s="37" t="s">
        <v>236</v>
      </c>
      <c r="C5659" t="s">
        <v>1936</v>
      </c>
      <c r="D5659" s="9">
        <v>44652</v>
      </c>
      <c r="E5659" t="s">
        <v>76</v>
      </c>
      <c r="F5659" t="s">
        <v>1218</v>
      </c>
      <c r="H5659" s="201">
        <v>150000</v>
      </c>
    </row>
    <row r="5660" spans="1:12" x14ac:dyDescent="0.25">
      <c r="A5660" s="33">
        <v>44652</v>
      </c>
      <c r="B5660" s="37" t="s">
        <v>236</v>
      </c>
      <c r="C5660" t="s">
        <v>2216</v>
      </c>
      <c r="D5660" s="9">
        <v>44655</v>
      </c>
      <c r="E5660">
        <v>6831</v>
      </c>
      <c r="F5660" t="s">
        <v>2076</v>
      </c>
      <c r="H5660" s="201">
        <v>2821144</v>
      </c>
    </row>
    <row r="5661" spans="1:12" x14ac:dyDescent="0.25">
      <c r="A5661" s="33">
        <v>44652</v>
      </c>
      <c r="B5661" s="37" t="s">
        <v>236</v>
      </c>
      <c r="C5661" t="s">
        <v>1391</v>
      </c>
      <c r="D5661" s="9">
        <v>44656</v>
      </c>
      <c r="E5661" t="s">
        <v>76</v>
      </c>
      <c r="F5661" t="s">
        <v>2077</v>
      </c>
      <c r="H5661" s="201">
        <v>150000</v>
      </c>
    </row>
    <row r="5662" spans="1:12" x14ac:dyDescent="0.25">
      <c r="A5662" s="33">
        <v>44652</v>
      </c>
      <c r="B5662" s="37" t="s">
        <v>236</v>
      </c>
      <c r="C5662" t="s">
        <v>179</v>
      </c>
      <c r="D5662" s="9">
        <v>44657</v>
      </c>
      <c r="E5662" t="s">
        <v>76</v>
      </c>
      <c r="F5662" t="s">
        <v>2078</v>
      </c>
      <c r="H5662" s="201">
        <v>4451</v>
      </c>
    </row>
    <row r="5663" spans="1:12" x14ac:dyDescent="0.25">
      <c r="A5663" s="33">
        <v>44652</v>
      </c>
      <c r="B5663" s="37" t="s">
        <v>236</v>
      </c>
      <c r="C5663" t="s">
        <v>172</v>
      </c>
      <c r="D5663" s="9">
        <v>44657</v>
      </c>
      <c r="E5663" t="s">
        <v>76</v>
      </c>
      <c r="F5663" t="s">
        <v>952</v>
      </c>
      <c r="H5663" s="201">
        <v>54690</v>
      </c>
    </row>
    <row r="5664" spans="1:12" x14ac:dyDescent="0.25">
      <c r="A5664" s="33">
        <v>44652</v>
      </c>
      <c r="B5664" s="37" t="s">
        <v>236</v>
      </c>
      <c r="C5664" t="s">
        <v>1936</v>
      </c>
      <c r="D5664" s="9">
        <v>44658</v>
      </c>
      <c r="E5664" t="s">
        <v>76</v>
      </c>
      <c r="F5664" t="s">
        <v>1218</v>
      </c>
      <c r="H5664" s="201">
        <v>150000</v>
      </c>
    </row>
    <row r="5665" spans="1:12" x14ac:dyDescent="0.25">
      <c r="A5665" s="33">
        <v>44652</v>
      </c>
      <c r="B5665" s="37" t="s">
        <v>236</v>
      </c>
      <c r="C5665" t="s">
        <v>172</v>
      </c>
      <c r="D5665" s="9">
        <v>44662</v>
      </c>
      <c r="E5665" t="s">
        <v>76</v>
      </c>
      <c r="F5665" t="s">
        <v>952</v>
      </c>
      <c r="H5665" s="201">
        <v>91460</v>
      </c>
    </row>
    <row r="5666" spans="1:12" x14ac:dyDescent="0.25">
      <c r="A5666" s="33">
        <v>44652</v>
      </c>
      <c r="B5666" s="37" t="s">
        <v>236</v>
      </c>
      <c r="C5666" t="s">
        <v>172</v>
      </c>
      <c r="D5666" s="9">
        <v>44663</v>
      </c>
      <c r="E5666" t="s">
        <v>76</v>
      </c>
      <c r="F5666" t="s">
        <v>2079</v>
      </c>
      <c r="H5666" s="201">
        <v>15000</v>
      </c>
    </row>
    <row r="5667" spans="1:12" x14ac:dyDescent="0.25">
      <c r="A5667" s="33">
        <v>44652</v>
      </c>
      <c r="B5667" s="37" t="s">
        <v>236</v>
      </c>
      <c r="C5667" t="s">
        <v>175</v>
      </c>
      <c r="D5667" s="9">
        <v>44663</v>
      </c>
      <c r="E5667" t="s">
        <v>76</v>
      </c>
      <c r="F5667" t="s">
        <v>2080</v>
      </c>
      <c r="H5667" s="201">
        <v>150000</v>
      </c>
    </row>
    <row r="5668" spans="1:12" x14ac:dyDescent="0.25">
      <c r="A5668" s="33">
        <v>44652</v>
      </c>
      <c r="B5668" s="37" t="s">
        <v>236</v>
      </c>
      <c r="C5668" t="s">
        <v>1936</v>
      </c>
      <c r="D5668" s="9">
        <v>44664</v>
      </c>
      <c r="E5668" t="s">
        <v>76</v>
      </c>
      <c r="F5668" t="s">
        <v>1218</v>
      </c>
      <c r="H5668" s="201">
        <v>150000</v>
      </c>
    </row>
    <row r="5669" spans="1:12" x14ac:dyDescent="0.25">
      <c r="A5669" s="33">
        <v>44652</v>
      </c>
      <c r="B5669" s="37" t="s">
        <v>236</v>
      </c>
      <c r="C5669" t="s">
        <v>1939</v>
      </c>
      <c r="D5669" s="9">
        <v>44664</v>
      </c>
      <c r="E5669" t="s">
        <v>76</v>
      </c>
      <c r="F5669" t="s">
        <v>2081</v>
      </c>
      <c r="H5669" s="201">
        <v>673731</v>
      </c>
    </row>
    <row r="5670" spans="1:12" x14ac:dyDescent="0.25">
      <c r="A5670" s="33">
        <v>44652</v>
      </c>
      <c r="B5670" s="37" t="s">
        <v>236</v>
      </c>
      <c r="C5670" t="s">
        <v>1939</v>
      </c>
      <c r="D5670" s="9">
        <v>44664</v>
      </c>
      <c r="E5670" t="s">
        <v>76</v>
      </c>
      <c r="F5670" t="s">
        <v>2082</v>
      </c>
      <c r="H5670" s="201">
        <v>673731</v>
      </c>
    </row>
    <row r="5671" spans="1:12" x14ac:dyDescent="0.25">
      <c r="A5671" s="33">
        <v>44652</v>
      </c>
      <c r="B5671" s="37" t="s">
        <v>236</v>
      </c>
      <c r="C5671" t="s">
        <v>175</v>
      </c>
      <c r="D5671" s="9">
        <v>44665</v>
      </c>
      <c r="E5671" t="s">
        <v>76</v>
      </c>
      <c r="F5671" t="s">
        <v>2080</v>
      </c>
      <c r="H5671" s="201">
        <v>25000</v>
      </c>
    </row>
    <row r="5672" spans="1:12" x14ac:dyDescent="0.25">
      <c r="A5672" s="33">
        <v>44652</v>
      </c>
      <c r="B5672" s="37" t="s">
        <v>236</v>
      </c>
      <c r="C5672" t="s">
        <v>173</v>
      </c>
      <c r="D5672" s="9">
        <v>44671</v>
      </c>
      <c r="E5672" t="s">
        <v>76</v>
      </c>
      <c r="F5672" t="s">
        <v>2083</v>
      </c>
      <c r="H5672" s="201">
        <v>150000</v>
      </c>
    </row>
    <row r="5673" spans="1:12" x14ac:dyDescent="0.25">
      <c r="A5673" s="33">
        <v>44652</v>
      </c>
      <c r="B5673" s="37" t="s">
        <v>236</v>
      </c>
      <c r="C5673" t="s">
        <v>1936</v>
      </c>
      <c r="D5673" s="9">
        <v>44672</v>
      </c>
      <c r="E5673" t="s">
        <v>76</v>
      </c>
      <c r="F5673" t="s">
        <v>1218</v>
      </c>
      <c r="H5673" s="201">
        <v>150000</v>
      </c>
    </row>
    <row r="5674" spans="1:12" x14ac:dyDescent="0.25">
      <c r="A5674" s="33">
        <v>44652</v>
      </c>
      <c r="B5674" s="37" t="s">
        <v>236</v>
      </c>
      <c r="C5674" t="s">
        <v>998</v>
      </c>
      <c r="D5674" s="9">
        <v>44672</v>
      </c>
      <c r="E5674" t="s">
        <v>76</v>
      </c>
      <c r="F5674" t="s">
        <v>2084</v>
      </c>
      <c r="H5674" s="201">
        <v>200000</v>
      </c>
    </row>
    <row r="5675" spans="1:12" x14ac:dyDescent="0.25">
      <c r="A5675" s="33">
        <v>44652</v>
      </c>
      <c r="B5675" s="37" t="s">
        <v>236</v>
      </c>
      <c r="C5675" t="s">
        <v>432</v>
      </c>
      <c r="D5675" s="9">
        <v>44673</v>
      </c>
      <c r="E5675" t="s">
        <v>76</v>
      </c>
      <c r="F5675" t="s">
        <v>2085</v>
      </c>
      <c r="H5675" s="201">
        <v>20000</v>
      </c>
    </row>
    <row r="5676" spans="1:12" x14ac:dyDescent="0.25">
      <c r="A5676" s="33">
        <v>44652</v>
      </c>
      <c r="B5676" s="37" t="s">
        <v>236</v>
      </c>
      <c r="C5676" t="s">
        <v>173</v>
      </c>
      <c r="D5676" s="9">
        <v>44678</v>
      </c>
      <c r="E5676" t="s">
        <v>76</v>
      </c>
      <c r="F5676" t="s">
        <v>2086</v>
      </c>
      <c r="H5676" s="201">
        <v>150000</v>
      </c>
    </row>
    <row r="5677" spans="1:12" x14ac:dyDescent="0.25">
      <c r="A5677" s="33">
        <v>44652</v>
      </c>
      <c r="B5677" s="37" t="s">
        <v>236</v>
      </c>
      <c r="C5677" t="s">
        <v>172</v>
      </c>
      <c r="D5677" s="9">
        <v>44679</v>
      </c>
      <c r="E5677" t="s">
        <v>76</v>
      </c>
      <c r="F5677" t="s">
        <v>2087</v>
      </c>
      <c r="H5677" s="201">
        <v>15000</v>
      </c>
    </row>
    <row r="5678" spans="1:12" x14ac:dyDescent="0.25">
      <c r="A5678" s="33">
        <v>44652</v>
      </c>
      <c r="B5678" s="37" t="s">
        <v>236</v>
      </c>
      <c r="C5678" t="s">
        <v>1936</v>
      </c>
      <c r="D5678" s="9">
        <v>44679</v>
      </c>
      <c r="E5678" t="s">
        <v>76</v>
      </c>
      <c r="F5678" t="s">
        <v>1218</v>
      </c>
      <c r="H5678" s="201">
        <v>150000</v>
      </c>
    </row>
    <row r="5679" spans="1:12" x14ac:dyDescent="0.25">
      <c r="A5679" s="217">
        <v>44652</v>
      </c>
      <c r="B5679" s="37" t="s">
        <v>236</v>
      </c>
      <c r="C5679" t="s">
        <v>175</v>
      </c>
      <c r="D5679" s="219">
        <v>44680</v>
      </c>
      <c r="E5679" s="218" t="s">
        <v>76</v>
      </c>
      <c r="F5679" s="218" t="s">
        <v>2088</v>
      </c>
      <c r="G5679" s="218"/>
      <c r="H5679" s="225">
        <v>400000</v>
      </c>
      <c r="I5679" s="227"/>
      <c r="J5679" s="218"/>
      <c r="K5679" s="218"/>
      <c r="L5679" s="218"/>
    </row>
    <row r="5680" spans="1:12" x14ac:dyDescent="0.25">
      <c r="A5680" s="33">
        <v>44682</v>
      </c>
      <c r="B5680" s="37" t="s">
        <v>236</v>
      </c>
      <c r="C5680" t="s">
        <v>323</v>
      </c>
      <c r="D5680" s="9">
        <v>44684</v>
      </c>
      <c r="E5680" t="s">
        <v>76</v>
      </c>
      <c r="F5680" t="s">
        <v>529</v>
      </c>
      <c r="H5680" s="201">
        <v>2330</v>
      </c>
    </row>
    <row r="5681" spans="1:8" x14ac:dyDescent="0.25">
      <c r="A5681" s="33">
        <v>44682</v>
      </c>
      <c r="B5681" s="37" t="s">
        <v>236</v>
      </c>
      <c r="C5681" t="s">
        <v>997</v>
      </c>
      <c r="D5681" s="9">
        <v>44684</v>
      </c>
      <c r="E5681" t="s">
        <v>76</v>
      </c>
      <c r="F5681" t="s">
        <v>2089</v>
      </c>
      <c r="H5681" s="201">
        <v>16970</v>
      </c>
    </row>
    <row r="5682" spans="1:8" x14ac:dyDescent="0.25">
      <c r="A5682" s="33">
        <v>44682</v>
      </c>
      <c r="B5682" s="37" t="s">
        <v>236</v>
      </c>
      <c r="C5682" t="s">
        <v>323</v>
      </c>
      <c r="D5682" s="9">
        <v>44684</v>
      </c>
      <c r="E5682" t="s">
        <v>76</v>
      </c>
      <c r="F5682" t="s">
        <v>476</v>
      </c>
      <c r="H5682" s="201">
        <v>41055</v>
      </c>
    </row>
    <row r="5683" spans="1:8" x14ac:dyDescent="0.25">
      <c r="A5683" s="33">
        <v>44682</v>
      </c>
      <c r="B5683" s="37" t="s">
        <v>236</v>
      </c>
      <c r="C5683" t="s">
        <v>323</v>
      </c>
      <c r="D5683" s="9">
        <v>44684</v>
      </c>
      <c r="E5683" t="s">
        <v>76</v>
      </c>
      <c r="F5683" t="s">
        <v>436</v>
      </c>
      <c r="H5683" s="201">
        <v>81532</v>
      </c>
    </row>
    <row r="5684" spans="1:8" x14ac:dyDescent="0.25">
      <c r="A5684" s="33">
        <v>44682</v>
      </c>
      <c r="B5684" s="37" t="s">
        <v>236</v>
      </c>
      <c r="C5684" t="s">
        <v>432</v>
      </c>
      <c r="D5684" s="9">
        <v>44684</v>
      </c>
      <c r="E5684" t="s">
        <v>76</v>
      </c>
      <c r="F5684" t="s">
        <v>1578</v>
      </c>
      <c r="H5684" s="201">
        <v>100000</v>
      </c>
    </row>
    <row r="5685" spans="1:8" x14ac:dyDescent="0.25">
      <c r="A5685" s="33">
        <v>44682</v>
      </c>
      <c r="B5685" s="37" t="s">
        <v>236</v>
      </c>
      <c r="C5685" t="s">
        <v>1936</v>
      </c>
      <c r="D5685" s="9">
        <v>44685</v>
      </c>
      <c r="E5685" t="s">
        <v>76</v>
      </c>
      <c r="F5685" t="s">
        <v>2090</v>
      </c>
      <c r="H5685" s="201">
        <v>50000</v>
      </c>
    </row>
    <row r="5686" spans="1:8" x14ac:dyDescent="0.25">
      <c r="A5686" s="33">
        <v>44682</v>
      </c>
      <c r="B5686" s="37" t="s">
        <v>236</v>
      </c>
      <c r="C5686" t="s">
        <v>173</v>
      </c>
      <c r="D5686" s="9">
        <v>44685</v>
      </c>
      <c r="E5686" t="s">
        <v>76</v>
      </c>
      <c r="F5686" t="s">
        <v>2091</v>
      </c>
      <c r="H5686" s="201">
        <v>150000</v>
      </c>
    </row>
    <row r="5687" spans="1:8" x14ac:dyDescent="0.25">
      <c r="A5687" s="33">
        <v>44682</v>
      </c>
      <c r="B5687" s="37" t="s">
        <v>236</v>
      </c>
      <c r="C5687" t="s">
        <v>179</v>
      </c>
      <c r="D5687" s="9">
        <v>44687</v>
      </c>
      <c r="E5687" t="s">
        <v>76</v>
      </c>
      <c r="F5687" t="s">
        <v>2092</v>
      </c>
      <c r="H5687" s="201">
        <v>4528</v>
      </c>
    </row>
    <row r="5688" spans="1:8" x14ac:dyDescent="0.25">
      <c r="A5688" s="33">
        <v>44682</v>
      </c>
      <c r="B5688" s="37" t="s">
        <v>236</v>
      </c>
      <c r="C5688" t="s">
        <v>388</v>
      </c>
      <c r="D5688" s="9">
        <v>44687</v>
      </c>
      <c r="E5688" t="s">
        <v>76</v>
      </c>
      <c r="F5688" t="s">
        <v>1218</v>
      </c>
      <c r="H5688" s="201">
        <v>150000</v>
      </c>
    </row>
    <row r="5689" spans="1:8" x14ac:dyDescent="0.25">
      <c r="A5689" s="33">
        <v>44682</v>
      </c>
      <c r="B5689" s="37" t="s">
        <v>236</v>
      </c>
      <c r="C5689" t="s">
        <v>1391</v>
      </c>
      <c r="D5689" s="9">
        <v>44691</v>
      </c>
      <c r="E5689" t="s">
        <v>76</v>
      </c>
      <c r="F5689" t="s">
        <v>2093</v>
      </c>
      <c r="H5689" s="201">
        <v>150000</v>
      </c>
    </row>
    <row r="5690" spans="1:8" x14ac:dyDescent="0.25">
      <c r="A5690" s="33">
        <v>44682</v>
      </c>
      <c r="B5690" s="37" t="s">
        <v>236</v>
      </c>
      <c r="C5690" t="s">
        <v>172</v>
      </c>
      <c r="D5690" s="9">
        <v>44691</v>
      </c>
      <c r="E5690" t="s">
        <v>76</v>
      </c>
      <c r="F5690" t="s">
        <v>2094</v>
      </c>
      <c r="H5690" s="201">
        <v>250000</v>
      </c>
    </row>
    <row r="5691" spans="1:8" x14ac:dyDescent="0.25">
      <c r="A5691" s="33">
        <v>44682</v>
      </c>
      <c r="B5691" s="37" t="s">
        <v>236</v>
      </c>
      <c r="C5691" t="s">
        <v>1936</v>
      </c>
      <c r="D5691" s="9">
        <v>44692</v>
      </c>
      <c r="E5691" t="s">
        <v>76</v>
      </c>
      <c r="F5691" t="s">
        <v>364</v>
      </c>
      <c r="H5691" s="201">
        <v>100000</v>
      </c>
    </row>
    <row r="5692" spans="1:8" x14ac:dyDescent="0.25">
      <c r="A5692" s="33">
        <v>44682</v>
      </c>
      <c r="B5692" s="37" t="s">
        <v>236</v>
      </c>
      <c r="C5692" t="s">
        <v>172</v>
      </c>
      <c r="D5692" s="9">
        <v>44693</v>
      </c>
      <c r="E5692" t="s">
        <v>76</v>
      </c>
      <c r="F5692" t="s">
        <v>2095</v>
      </c>
      <c r="H5692" s="201">
        <v>150000</v>
      </c>
    </row>
    <row r="5693" spans="1:8" x14ac:dyDescent="0.25">
      <c r="A5693" s="33">
        <v>44682</v>
      </c>
      <c r="B5693" s="37" t="s">
        <v>236</v>
      </c>
      <c r="C5693" t="s">
        <v>173</v>
      </c>
      <c r="D5693" s="9">
        <v>44697</v>
      </c>
      <c r="E5693" t="s">
        <v>76</v>
      </c>
      <c r="F5693" t="s">
        <v>2096</v>
      </c>
      <c r="H5693" s="201">
        <v>30000</v>
      </c>
    </row>
    <row r="5694" spans="1:8" x14ac:dyDescent="0.25">
      <c r="A5694" s="33">
        <v>44682</v>
      </c>
      <c r="B5694" s="37" t="s">
        <v>236</v>
      </c>
      <c r="C5694" t="s">
        <v>173</v>
      </c>
      <c r="D5694" s="9">
        <v>44697</v>
      </c>
      <c r="E5694" t="s">
        <v>76</v>
      </c>
      <c r="F5694" t="s">
        <v>2097</v>
      </c>
      <c r="H5694" s="201">
        <v>120000</v>
      </c>
    </row>
    <row r="5695" spans="1:8" x14ac:dyDescent="0.25">
      <c r="A5695" s="33">
        <v>44682</v>
      </c>
      <c r="B5695" s="37" t="s">
        <v>236</v>
      </c>
      <c r="C5695" t="s">
        <v>172</v>
      </c>
      <c r="D5695" s="9">
        <v>44698</v>
      </c>
      <c r="E5695" t="s">
        <v>76</v>
      </c>
      <c r="F5695" t="s">
        <v>2098</v>
      </c>
      <c r="H5695" s="201">
        <v>19250</v>
      </c>
    </row>
    <row r="5696" spans="1:8" x14ac:dyDescent="0.25">
      <c r="A5696" s="33">
        <v>44682</v>
      </c>
      <c r="B5696" s="37" t="s">
        <v>236</v>
      </c>
      <c r="C5696" t="s">
        <v>1942</v>
      </c>
      <c r="D5696" s="9">
        <v>44698</v>
      </c>
      <c r="E5696" t="s">
        <v>76</v>
      </c>
      <c r="F5696" t="s">
        <v>2099</v>
      </c>
      <c r="H5696" s="201">
        <v>42000</v>
      </c>
    </row>
    <row r="5697" spans="1:12" x14ac:dyDescent="0.25">
      <c r="A5697" s="33">
        <v>44682</v>
      </c>
      <c r="B5697" s="37" t="s">
        <v>236</v>
      </c>
      <c r="C5697" t="s">
        <v>172</v>
      </c>
      <c r="D5697" s="9">
        <v>44698</v>
      </c>
      <c r="E5697" t="s">
        <v>76</v>
      </c>
      <c r="F5697" t="s">
        <v>2100</v>
      </c>
      <c r="H5697" s="201">
        <v>75000</v>
      </c>
    </row>
    <row r="5698" spans="1:12" x14ac:dyDescent="0.25">
      <c r="A5698" s="33">
        <v>44682</v>
      </c>
      <c r="B5698" s="37" t="s">
        <v>236</v>
      </c>
      <c r="C5698" t="s">
        <v>179</v>
      </c>
      <c r="D5698" s="9">
        <v>44700</v>
      </c>
      <c r="E5698" t="s">
        <v>76</v>
      </c>
      <c r="F5698" t="s">
        <v>2101</v>
      </c>
      <c r="H5698" s="201">
        <v>19990</v>
      </c>
    </row>
    <row r="5699" spans="1:12" x14ac:dyDescent="0.25">
      <c r="A5699" s="33">
        <v>44682</v>
      </c>
      <c r="B5699" s="37" t="s">
        <v>236</v>
      </c>
      <c r="C5699" t="s">
        <v>1936</v>
      </c>
      <c r="D5699" s="9">
        <v>44700</v>
      </c>
      <c r="E5699" t="s">
        <v>76</v>
      </c>
      <c r="F5699" t="s">
        <v>1218</v>
      </c>
      <c r="H5699" s="201">
        <v>150000</v>
      </c>
    </row>
    <row r="5700" spans="1:12" x14ac:dyDescent="0.25">
      <c r="A5700" s="33">
        <v>44682</v>
      </c>
      <c r="B5700" s="37" t="s">
        <v>236</v>
      </c>
      <c r="C5700" t="s">
        <v>432</v>
      </c>
      <c r="D5700" s="9">
        <v>44701</v>
      </c>
      <c r="E5700" t="s">
        <v>76</v>
      </c>
      <c r="F5700" t="s">
        <v>2102</v>
      </c>
      <c r="H5700" s="201">
        <v>100000</v>
      </c>
    </row>
    <row r="5701" spans="1:12" x14ac:dyDescent="0.25">
      <c r="A5701" s="33">
        <v>44682</v>
      </c>
      <c r="B5701" s="37" t="s">
        <v>236</v>
      </c>
      <c r="C5701" t="s">
        <v>179</v>
      </c>
      <c r="D5701" s="9">
        <v>44704</v>
      </c>
      <c r="E5701" t="s">
        <v>76</v>
      </c>
      <c r="F5701" t="s">
        <v>2103</v>
      </c>
      <c r="H5701" s="201">
        <v>29392</v>
      </c>
    </row>
    <row r="5702" spans="1:12" x14ac:dyDescent="0.25">
      <c r="A5702" s="33">
        <v>44682</v>
      </c>
      <c r="B5702" s="37" t="s">
        <v>236</v>
      </c>
      <c r="C5702" t="s">
        <v>172</v>
      </c>
      <c r="D5702" s="9">
        <v>44705</v>
      </c>
      <c r="E5702" t="s">
        <v>76</v>
      </c>
      <c r="F5702" t="s">
        <v>2104</v>
      </c>
      <c r="H5702" s="201">
        <v>39500</v>
      </c>
    </row>
    <row r="5703" spans="1:12" x14ac:dyDescent="0.25">
      <c r="A5703" s="33">
        <v>44682</v>
      </c>
      <c r="B5703" s="37" t="s">
        <v>236</v>
      </c>
      <c r="C5703" t="s">
        <v>1936</v>
      </c>
      <c r="D5703" s="9">
        <v>44707</v>
      </c>
      <c r="E5703" t="s">
        <v>76</v>
      </c>
      <c r="F5703" t="s">
        <v>364</v>
      </c>
      <c r="H5703" s="201">
        <v>100000</v>
      </c>
    </row>
    <row r="5704" spans="1:12" x14ac:dyDescent="0.25">
      <c r="A5704" s="33">
        <v>44682</v>
      </c>
      <c r="B5704" s="37" t="s">
        <v>236</v>
      </c>
      <c r="C5704" t="s">
        <v>1391</v>
      </c>
      <c r="D5704" s="9">
        <v>44707</v>
      </c>
      <c r="E5704" t="s">
        <v>76</v>
      </c>
      <c r="F5704" t="s">
        <v>2105</v>
      </c>
      <c r="H5704" s="201">
        <v>150000</v>
      </c>
    </row>
    <row r="5705" spans="1:12" x14ac:dyDescent="0.25">
      <c r="A5705" s="33">
        <v>44682</v>
      </c>
      <c r="B5705" s="37" t="s">
        <v>236</v>
      </c>
      <c r="C5705" t="s">
        <v>175</v>
      </c>
      <c r="D5705" s="9">
        <v>44711</v>
      </c>
      <c r="E5705" t="s">
        <v>76</v>
      </c>
      <c r="F5705" t="s">
        <v>2106</v>
      </c>
      <c r="H5705" s="201">
        <v>133333</v>
      </c>
    </row>
    <row r="5706" spans="1:12" x14ac:dyDescent="0.25">
      <c r="A5706" s="217">
        <v>44682</v>
      </c>
      <c r="B5706" s="37" t="s">
        <v>236</v>
      </c>
      <c r="C5706" t="s">
        <v>175</v>
      </c>
      <c r="D5706" s="219">
        <v>44711</v>
      </c>
      <c r="E5706" s="218" t="s">
        <v>76</v>
      </c>
      <c r="F5706" s="218" t="s">
        <v>2107</v>
      </c>
      <c r="G5706" s="218"/>
      <c r="H5706" s="225">
        <v>296817</v>
      </c>
      <c r="I5706" s="227"/>
      <c r="J5706" s="218"/>
      <c r="K5706" s="218"/>
      <c r="L5706" s="218"/>
    </row>
    <row r="5707" spans="1:12" x14ac:dyDescent="0.25">
      <c r="A5707" s="33">
        <v>44713</v>
      </c>
      <c r="B5707" s="37" t="s">
        <v>236</v>
      </c>
      <c r="C5707" t="s">
        <v>323</v>
      </c>
      <c r="D5707" s="9">
        <v>44714</v>
      </c>
      <c r="E5707" t="s">
        <v>76</v>
      </c>
      <c r="F5707" t="s">
        <v>529</v>
      </c>
      <c r="H5707" s="201">
        <v>2494</v>
      </c>
    </row>
    <row r="5708" spans="1:12" x14ac:dyDescent="0.25">
      <c r="A5708" s="33">
        <v>44713</v>
      </c>
      <c r="B5708" s="37" t="s">
        <v>236</v>
      </c>
      <c r="C5708" t="s">
        <v>997</v>
      </c>
      <c r="D5708" s="9">
        <v>44714</v>
      </c>
      <c r="E5708" t="s">
        <v>76</v>
      </c>
      <c r="F5708" t="s">
        <v>2108</v>
      </c>
      <c r="H5708" s="201">
        <v>16970</v>
      </c>
    </row>
    <row r="5709" spans="1:12" x14ac:dyDescent="0.25">
      <c r="A5709" s="33">
        <v>44713</v>
      </c>
      <c r="B5709" s="37" t="s">
        <v>236</v>
      </c>
      <c r="C5709" t="s">
        <v>323</v>
      </c>
      <c r="D5709" s="9">
        <v>44714</v>
      </c>
      <c r="E5709" t="s">
        <v>76</v>
      </c>
      <c r="F5709" t="s">
        <v>476</v>
      </c>
      <c r="H5709" s="201">
        <v>46358</v>
      </c>
    </row>
    <row r="5710" spans="1:12" x14ac:dyDescent="0.25">
      <c r="A5710" s="33">
        <v>44713</v>
      </c>
      <c r="B5710" s="37" t="s">
        <v>236</v>
      </c>
      <c r="C5710" t="s">
        <v>323</v>
      </c>
      <c r="D5710" s="9">
        <v>44714</v>
      </c>
      <c r="E5710" t="s">
        <v>76</v>
      </c>
      <c r="F5710" t="s">
        <v>436</v>
      </c>
      <c r="H5710" s="201">
        <v>73694</v>
      </c>
    </row>
    <row r="5711" spans="1:12" x14ac:dyDescent="0.25">
      <c r="A5711" s="33">
        <v>44713</v>
      </c>
      <c r="B5711" s="37" t="s">
        <v>236</v>
      </c>
      <c r="C5711" t="s">
        <v>174</v>
      </c>
      <c r="D5711" s="9">
        <v>44714</v>
      </c>
      <c r="E5711" t="s">
        <v>76</v>
      </c>
      <c r="F5711" t="s">
        <v>2109</v>
      </c>
      <c r="H5711" s="201">
        <v>88880</v>
      </c>
    </row>
    <row r="5712" spans="1:12" x14ac:dyDescent="0.25">
      <c r="A5712" s="33">
        <v>44713</v>
      </c>
      <c r="B5712" s="37" t="s">
        <v>236</v>
      </c>
      <c r="C5712" t="s">
        <v>432</v>
      </c>
      <c r="D5712" s="9">
        <v>44714</v>
      </c>
      <c r="E5712" t="s">
        <v>76</v>
      </c>
      <c r="F5712" t="s">
        <v>2110</v>
      </c>
      <c r="H5712" s="201">
        <v>100000</v>
      </c>
    </row>
    <row r="5713" spans="1:8" x14ac:dyDescent="0.25">
      <c r="A5713" s="33">
        <v>44713</v>
      </c>
      <c r="B5713" s="37" t="s">
        <v>236</v>
      </c>
      <c r="C5713" t="s">
        <v>173</v>
      </c>
      <c r="D5713" s="9">
        <v>44714</v>
      </c>
      <c r="E5713" t="s">
        <v>76</v>
      </c>
      <c r="F5713" t="s">
        <v>2111</v>
      </c>
      <c r="H5713" s="201">
        <v>150000</v>
      </c>
    </row>
    <row r="5714" spans="1:8" x14ac:dyDescent="0.25">
      <c r="A5714" s="33">
        <v>44713</v>
      </c>
      <c r="B5714" s="37" t="s">
        <v>236</v>
      </c>
      <c r="C5714" t="s">
        <v>1942</v>
      </c>
      <c r="D5714" s="9">
        <v>44715</v>
      </c>
      <c r="E5714" t="s">
        <v>76</v>
      </c>
      <c r="F5714" t="s">
        <v>2112</v>
      </c>
      <c r="H5714" s="201">
        <v>85180</v>
      </c>
    </row>
    <row r="5715" spans="1:8" x14ac:dyDescent="0.25">
      <c r="A5715" s="33">
        <v>44713</v>
      </c>
      <c r="B5715" s="37" t="s">
        <v>236</v>
      </c>
      <c r="C5715" t="s">
        <v>1936</v>
      </c>
      <c r="D5715" s="9">
        <v>44715</v>
      </c>
      <c r="E5715" t="s">
        <v>76</v>
      </c>
      <c r="F5715" t="s">
        <v>364</v>
      </c>
      <c r="H5715" s="201">
        <v>100000</v>
      </c>
    </row>
    <row r="5716" spans="1:8" x14ac:dyDescent="0.25">
      <c r="A5716" s="33">
        <v>44713</v>
      </c>
      <c r="B5716" s="37" t="s">
        <v>236</v>
      </c>
      <c r="C5716" t="s">
        <v>179</v>
      </c>
      <c r="D5716" s="9">
        <v>44718</v>
      </c>
      <c r="E5716" t="s">
        <v>76</v>
      </c>
      <c r="F5716" t="s">
        <v>517</v>
      </c>
      <c r="H5716" s="201">
        <v>4594</v>
      </c>
    </row>
    <row r="5717" spans="1:8" x14ac:dyDescent="0.25">
      <c r="A5717" s="33">
        <v>44713</v>
      </c>
      <c r="B5717" s="37" t="s">
        <v>236</v>
      </c>
      <c r="C5717" t="s">
        <v>173</v>
      </c>
      <c r="D5717" s="9">
        <v>44719</v>
      </c>
      <c r="E5717" t="s">
        <v>76</v>
      </c>
      <c r="F5717" t="s">
        <v>2113</v>
      </c>
      <c r="H5717" s="201">
        <v>150000</v>
      </c>
    </row>
    <row r="5718" spans="1:8" x14ac:dyDescent="0.25">
      <c r="A5718" s="33">
        <v>44713</v>
      </c>
      <c r="B5718" s="37" t="s">
        <v>236</v>
      </c>
      <c r="C5718" t="s">
        <v>1936</v>
      </c>
      <c r="D5718" s="9">
        <v>44720</v>
      </c>
      <c r="E5718" t="s">
        <v>76</v>
      </c>
      <c r="F5718" t="s">
        <v>2114</v>
      </c>
      <c r="H5718" s="201">
        <v>150000</v>
      </c>
    </row>
    <row r="5719" spans="1:8" x14ac:dyDescent="0.25">
      <c r="A5719" s="33">
        <v>44713</v>
      </c>
      <c r="B5719" s="37" t="s">
        <v>236</v>
      </c>
      <c r="C5719" t="s">
        <v>172</v>
      </c>
      <c r="D5719" s="9">
        <v>44720</v>
      </c>
      <c r="E5719" t="s">
        <v>76</v>
      </c>
      <c r="F5719" t="s">
        <v>2115</v>
      </c>
      <c r="H5719" s="201">
        <v>212315</v>
      </c>
    </row>
    <row r="5720" spans="1:8" x14ac:dyDescent="0.25">
      <c r="A5720" s="33">
        <v>44713</v>
      </c>
      <c r="B5720" s="37" t="s">
        <v>236</v>
      </c>
      <c r="C5720" t="s">
        <v>172</v>
      </c>
      <c r="D5720" s="9">
        <v>44720</v>
      </c>
      <c r="E5720" t="s">
        <v>76</v>
      </c>
      <c r="F5720" t="s">
        <v>2116</v>
      </c>
      <c r="H5720" s="201">
        <v>250000</v>
      </c>
    </row>
    <row r="5721" spans="1:8" x14ac:dyDescent="0.25">
      <c r="A5721" s="33">
        <v>44713</v>
      </c>
      <c r="B5721" s="37" t="s">
        <v>236</v>
      </c>
      <c r="C5721" t="s">
        <v>175</v>
      </c>
      <c r="D5721" s="9">
        <v>44725</v>
      </c>
      <c r="E5721" t="s">
        <v>76</v>
      </c>
      <c r="F5721" t="s">
        <v>2117</v>
      </c>
      <c r="H5721" s="201">
        <v>10000</v>
      </c>
    </row>
    <row r="5722" spans="1:8" x14ac:dyDescent="0.25">
      <c r="A5722" s="33">
        <v>44713</v>
      </c>
      <c r="B5722" s="37" t="s">
        <v>236</v>
      </c>
      <c r="C5722" t="s">
        <v>1936</v>
      </c>
      <c r="D5722" s="9">
        <v>44727</v>
      </c>
      <c r="E5722" t="s">
        <v>76</v>
      </c>
      <c r="F5722" t="s">
        <v>2114</v>
      </c>
      <c r="H5722" s="201">
        <v>150000</v>
      </c>
    </row>
    <row r="5723" spans="1:8" x14ac:dyDescent="0.25">
      <c r="A5723" s="33">
        <v>44713</v>
      </c>
      <c r="B5723" s="37" t="s">
        <v>236</v>
      </c>
      <c r="C5723" t="s">
        <v>173</v>
      </c>
      <c r="D5723" s="9">
        <v>44727</v>
      </c>
      <c r="E5723" t="s">
        <v>76</v>
      </c>
      <c r="F5723" t="s">
        <v>2118</v>
      </c>
      <c r="H5723" s="201">
        <v>150000</v>
      </c>
    </row>
    <row r="5724" spans="1:8" x14ac:dyDescent="0.25">
      <c r="A5724" s="33">
        <v>44713</v>
      </c>
      <c r="B5724" s="37" t="s">
        <v>236</v>
      </c>
      <c r="C5724" t="s">
        <v>172</v>
      </c>
      <c r="D5724" s="9">
        <v>44728</v>
      </c>
      <c r="E5724" t="s">
        <v>76</v>
      </c>
      <c r="F5724" t="s">
        <v>2119</v>
      </c>
      <c r="H5724" s="201">
        <v>16450</v>
      </c>
    </row>
    <row r="5725" spans="1:8" x14ac:dyDescent="0.25">
      <c r="A5725" s="33">
        <v>44713</v>
      </c>
      <c r="B5725" s="37" t="s">
        <v>236</v>
      </c>
      <c r="C5725" t="s">
        <v>1942</v>
      </c>
      <c r="D5725" s="9">
        <v>44732</v>
      </c>
      <c r="E5725" t="s">
        <v>76</v>
      </c>
      <c r="F5725" t="s">
        <v>2120</v>
      </c>
      <c r="H5725" s="201">
        <v>43480</v>
      </c>
    </row>
    <row r="5726" spans="1:8" x14ac:dyDescent="0.25">
      <c r="A5726" s="33">
        <v>44713</v>
      </c>
      <c r="B5726" s="37" t="s">
        <v>236</v>
      </c>
      <c r="C5726" t="s">
        <v>173</v>
      </c>
      <c r="D5726" s="9">
        <v>44734</v>
      </c>
      <c r="E5726" t="s">
        <v>76</v>
      </c>
      <c r="F5726" t="s">
        <v>2121</v>
      </c>
      <c r="H5726" s="201">
        <v>150000</v>
      </c>
    </row>
    <row r="5727" spans="1:8" x14ac:dyDescent="0.25">
      <c r="A5727" s="33">
        <v>44713</v>
      </c>
      <c r="B5727" s="37" t="s">
        <v>236</v>
      </c>
      <c r="C5727" t="s">
        <v>1936</v>
      </c>
      <c r="D5727" s="9">
        <v>44735</v>
      </c>
      <c r="E5727" t="s">
        <v>76</v>
      </c>
      <c r="F5727" t="s">
        <v>2114</v>
      </c>
      <c r="H5727" s="201">
        <v>150000</v>
      </c>
    </row>
    <row r="5728" spans="1:8" x14ac:dyDescent="0.25">
      <c r="A5728" s="33">
        <v>44713</v>
      </c>
      <c r="B5728" s="37" t="s">
        <v>236</v>
      </c>
      <c r="C5728" t="s">
        <v>432</v>
      </c>
      <c r="D5728" s="9">
        <v>44736</v>
      </c>
      <c r="E5728" t="s">
        <v>76</v>
      </c>
      <c r="F5728" t="s">
        <v>2122</v>
      </c>
      <c r="H5728" s="201">
        <v>50000</v>
      </c>
    </row>
    <row r="5729" spans="1:12" x14ac:dyDescent="0.25">
      <c r="A5729" s="33">
        <v>44713</v>
      </c>
      <c r="B5729" s="37" t="s">
        <v>236</v>
      </c>
      <c r="C5729" t="s">
        <v>172</v>
      </c>
      <c r="D5729" s="9">
        <v>44740</v>
      </c>
      <c r="E5729" t="s">
        <v>76</v>
      </c>
      <c r="F5729" t="s">
        <v>2123</v>
      </c>
      <c r="H5729" s="201">
        <v>35000</v>
      </c>
    </row>
    <row r="5730" spans="1:12" x14ac:dyDescent="0.25">
      <c r="A5730" s="33">
        <v>44713</v>
      </c>
      <c r="B5730" s="37" t="s">
        <v>236</v>
      </c>
      <c r="C5730" t="s">
        <v>173</v>
      </c>
      <c r="D5730" s="9">
        <v>44740</v>
      </c>
      <c r="E5730" t="s">
        <v>76</v>
      </c>
      <c r="F5730" t="s">
        <v>2124</v>
      </c>
      <c r="H5730" s="201">
        <v>150000</v>
      </c>
    </row>
    <row r="5731" spans="1:12" x14ac:dyDescent="0.25">
      <c r="A5731" s="217">
        <v>44713</v>
      </c>
      <c r="B5731" s="37" t="s">
        <v>236</v>
      </c>
      <c r="C5731" t="s">
        <v>175</v>
      </c>
      <c r="D5731" s="219">
        <v>44742</v>
      </c>
      <c r="E5731" s="218"/>
      <c r="F5731" s="218" t="s">
        <v>2125</v>
      </c>
      <c r="G5731" s="218"/>
      <c r="H5731" s="225">
        <v>484750</v>
      </c>
      <c r="I5731" s="227"/>
      <c r="J5731" s="218"/>
      <c r="K5731" s="218"/>
      <c r="L5731" s="218"/>
    </row>
    <row r="5732" spans="1:12" x14ac:dyDescent="0.25">
      <c r="A5732" s="33">
        <v>44743</v>
      </c>
      <c r="B5732" s="37" t="s">
        <v>236</v>
      </c>
      <c r="C5732" t="s">
        <v>323</v>
      </c>
      <c r="D5732" s="9">
        <v>44743</v>
      </c>
      <c r="E5732" t="s">
        <v>76</v>
      </c>
      <c r="F5732" t="s">
        <v>1215</v>
      </c>
      <c r="H5732" s="201">
        <v>2351</v>
      </c>
    </row>
    <row r="5733" spans="1:12" x14ac:dyDescent="0.25">
      <c r="A5733" s="33">
        <v>44743</v>
      </c>
      <c r="B5733" s="37" t="s">
        <v>236</v>
      </c>
      <c r="C5733" t="s">
        <v>997</v>
      </c>
      <c r="D5733" s="9">
        <v>44743</v>
      </c>
      <c r="E5733" t="s">
        <v>76</v>
      </c>
      <c r="F5733" t="s">
        <v>2126</v>
      </c>
      <c r="H5733" s="201">
        <v>10990</v>
      </c>
    </row>
    <row r="5734" spans="1:12" x14ac:dyDescent="0.25">
      <c r="A5734" s="33">
        <v>44743</v>
      </c>
      <c r="B5734" s="37" t="s">
        <v>236</v>
      </c>
      <c r="C5734" t="s">
        <v>323</v>
      </c>
      <c r="D5734" s="9">
        <v>44743</v>
      </c>
      <c r="E5734" t="s">
        <v>76</v>
      </c>
      <c r="F5734" t="s">
        <v>1215</v>
      </c>
      <c r="H5734" s="201">
        <v>39612</v>
      </c>
    </row>
    <row r="5735" spans="1:12" x14ac:dyDescent="0.25">
      <c r="A5735" s="33">
        <v>44743</v>
      </c>
      <c r="B5735" s="37" t="s">
        <v>236</v>
      </c>
      <c r="C5735" t="s">
        <v>432</v>
      </c>
      <c r="D5735" s="9">
        <v>44743</v>
      </c>
      <c r="E5735" t="s">
        <v>76</v>
      </c>
      <c r="F5735" t="s">
        <v>2127</v>
      </c>
      <c r="H5735" s="201">
        <v>100000</v>
      </c>
    </row>
    <row r="5736" spans="1:12" x14ac:dyDescent="0.25">
      <c r="A5736" s="33">
        <v>44743</v>
      </c>
      <c r="B5736" s="37" t="s">
        <v>236</v>
      </c>
      <c r="C5736" t="s">
        <v>1936</v>
      </c>
      <c r="D5736" s="9">
        <v>44743</v>
      </c>
      <c r="E5736" t="s">
        <v>76</v>
      </c>
      <c r="F5736" t="s">
        <v>364</v>
      </c>
      <c r="H5736" s="201">
        <v>100000</v>
      </c>
    </row>
    <row r="5737" spans="1:12" x14ac:dyDescent="0.25">
      <c r="A5737" s="33">
        <v>44743</v>
      </c>
      <c r="B5737" s="37" t="s">
        <v>236</v>
      </c>
      <c r="C5737" t="s">
        <v>323</v>
      </c>
      <c r="D5737" s="9">
        <v>44743</v>
      </c>
      <c r="E5737" t="s">
        <v>76</v>
      </c>
      <c r="F5737" t="s">
        <v>1215</v>
      </c>
      <c r="H5737" s="201">
        <v>293178</v>
      </c>
    </row>
    <row r="5738" spans="1:12" x14ac:dyDescent="0.25">
      <c r="A5738" s="33">
        <v>44743</v>
      </c>
      <c r="B5738" s="37" t="s">
        <v>236</v>
      </c>
      <c r="C5738" t="s">
        <v>2217</v>
      </c>
      <c r="D5738" s="9">
        <v>44743</v>
      </c>
      <c r="E5738" t="s">
        <v>76</v>
      </c>
      <c r="F5738" t="s">
        <v>2128</v>
      </c>
      <c r="H5738" s="201">
        <v>569801</v>
      </c>
    </row>
    <row r="5739" spans="1:12" x14ac:dyDescent="0.25">
      <c r="A5739" s="33">
        <v>44743</v>
      </c>
      <c r="B5739" s="37" t="s">
        <v>236</v>
      </c>
      <c r="C5739" t="s">
        <v>174</v>
      </c>
      <c r="D5739" s="9">
        <v>44746</v>
      </c>
      <c r="E5739" t="s">
        <v>76</v>
      </c>
      <c r="F5739" t="s">
        <v>2129</v>
      </c>
      <c r="H5739" s="201">
        <v>150456</v>
      </c>
    </row>
    <row r="5740" spans="1:12" x14ac:dyDescent="0.25">
      <c r="A5740" s="33">
        <v>44743</v>
      </c>
      <c r="B5740" s="37" t="s">
        <v>236</v>
      </c>
      <c r="C5740" t="s">
        <v>173</v>
      </c>
      <c r="D5740" s="9">
        <v>44747</v>
      </c>
      <c r="E5740" t="s">
        <v>76</v>
      </c>
      <c r="F5740" t="s">
        <v>2130</v>
      </c>
      <c r="H5740" s="201">
        <v>150000</v>
      </c>
    </row>
    <row r="5741" spans="1:12" x14ac:dyDescent="0.25">
      <c r="A5741" s="33">
        <v>44743</v>
      </c>
      <c r="B5741" s="37" t="s">
        <v>236</v>
      </c>
      <c r="C5741" t="s">
        <v>179</v>
      </c>
      <c r="D5741" s="9">
        <v>44748</v>
      </c>
      <c r="E5741" t="s">
        <v>76</v>
      </c>
      <c r="F5741" t="s">
        <v>517</v>
      </c>
      <c r="H5741" s="201">
        <v>4650</v>
      </c>
    </row>
    <row r="5742" spans="1:12" x14ac:dyDescent="0.25">
      <c r="A5742" s="33">
        <v>44743</v>
      </c>
      <c r="B5742" s="37" t="s">
        <v>236</v>
      </c>
      <c r="C5742" t="s">
        <v>1936</v>
      </c>
      <c r="D5742" s="9">
        <v>44750</v>
      </c>
      <c r="E5742" t="s">
        <v>76</v>
      </c>
      <c r="F5742" t="s">
        <v>364</v>
      </c>
      <c r="H5742" s="201">
        <v>100000</v>
      </c>
    </row>
    <row r="5743" spans="1:12" x14ac:dyDescent="0.25">
      <c r="A5743" s="33">
        <v>44743</v>
      </c>
      <c r="B5743" s="37" t="s">
        <v>236</v>
      </c>
      <c r="C5743" t="s">
        <v>175</v>
      </c>
      <c r="D5743" s="9">
        <v>44755</v>
      </c>
      <c r="E5743" t="s">
        <v>76</v>
      </c>
      <c r="F5743" t="s">
        <v>2131</v>
      </c>
      <c r="H5743" s="201">
        <v>25000</v>
      </c>
    </row>
    <row r="5744" spans="1:12" x14ac:dyDescent="0.25">
      <c r="A5744" s="33">
        <v>44743</v>
      </c>
      <c r="B5744" s="37" t="s">
        <v>236</v>
      </c>
      <c r="C5744" t="s">
        <v>1936</v>
      </c>
      <c r="D5744" s="9">
        <v>44755</v>
      </c>
      <c r="E5744" t="s">
        <v>76</v>
      </c>
      <c r="F5744" t="s">
        <v>364</v>
      </c>
      <c r="H5744" s="201">
        <v>100000</v>
      </c>
    </row>
    <row r="5745" spans="1:12" x14ac:dyDescent="0.25">
      <c r="A5745" s="33">
        <v>44743</v>
      </c>
      <c r="B5745" s="37" t="s">
        <v>236</v>
      </c>
      <c r="C5745" t="s">
        <v>1391</v>
      </c>
      <c r="D5745" s="9">
        <v>44755</v>
      </c>
      <c r="E5745" t="s">
        <v>76</v>
      </c>
      <c r="F5745" t="s">
        <v>2132</v>
      </c>
      <c r="H5745" s="201">
        <v>150000</v>
      </c>
    </row>
    <row r="5746" spans="1:12" x14ac:dyDescent="0.25">
      <c r="A5746" s="33">
        <v>44743</v>
      </c>
      <c r="B5746" s="37" t="s">
        <v>236</v>
      </c>
      <c r="C5746" t="s">
        <v>172</v>
      </c>
      <c r="D5746" s="9">
        <v>44760</v>
      </c>
      <c r="E5746" t="s">
        <v>76</v>
      </c>
      <c r="F5746" t="s">
        <v>2133</v>
      </c>
      <c r="H5746" s="201">
        <v>26200</v>
      </c>
    </row>
    <row r="5747" spans="1:12" x14ac:dyDescent="0.25">
      <c r="A5747" s="33">
        <v>44743</v>
      </c>
      <c r="B5747" s="37" t="s">
        <v>236</v>
      </c>
      <c r="C5747" t="s">
        <v>1391</v>
      </c>
      <c r="D5747" s="9">
        <v>44761</v>
      </c>
      <c r="E5747" t="s">
        <v>76</v>
      </c>
      <c r="F5747" t="s">
        <v>2134</v>
      </c>
      <c r="H5747" s="201">
        <v>150000</v>
      </c>
    </row>
    <row r="5748" spans="1:12" x14ac:dyDescent="0.25">
      <c r="A5748" s="33">
        <v>44743</v>
      </c>
      <c r="B5748" s="37" t="s">
        <v>236</v>
      </c>
      <c r="C5748" t="s">
        <v>175</v>
      </c>
      <c r="D5748" s="9">
        <v>44762</v>
      </c>
      <c r="E5748" t="s">
        <v>76</v>
      </c>
      <c r="F5748" t="s">
        <v>2135</v>
      </c>
      <c r="H5748" s="201">
        <v>100000</v>
      </c>
    </row>
    <row r="5749" spans="1:12" x14ac:dyDescent="0.25">
      <c r="A5749" s="33">
        <v>44743</v>
      </c>
      <c r="B5749" s="37" t="s">
        <v>236</v>
      </c>
      <c r="C5749" t="s">
        <v>1391</v>
      </c>
      <c r="D5749" s="9">
        <v>44768</v>
      </c>
      <c r="E5749" t="s">
        <v>76</v>
      </c>
      <c r="F5749" t="s">
        <v>2136</v>
      </c>
      <c r="H5749" s="201">
        <v>150000</v>
      </c>
    </row>
    <row r="5750" spans="1:12" x14ac:dyDescent="0.25">
      <c r="A5750" s="217">
        <v>44743</v>
      </c>
      <c r="B5750" s="37" t="s">
        <v>236</v>
      </c>
      <c r="C5750" t="s">
        <v>2217</v>
      </c>
      <c r="D5750" s="219">
        <v>44771</v>
      </c>
      <c r="E5750" s="218" t="s">
        <v>76</v>
      </c>
      <c r="F5750" s="218" t="s">
        <v>2137</v>
      </c>
      <c r="G5750" s="218"/>
      <c r="H5750" s="225">
        <v>569801</v>
      </c>
      <c r="I5750" s="227"/>
      <c r="J5750" s="218"/>
      <c r="K5750" s="218"/>
      <c r="L5750" s="218"/>
    </row>
    <row r="5751" spans="1:12" x14ac:dyDescent="0.25">
      <c r="A5751" s="33">
        <v>44774</v>
      </c>
      <c r="B5751" s="37" t="s">
        <v>236</v>
      </c>
      <c r="C5751" t="s">
        <v>323</v>
      </c>
      <c r="D5751" s="9">
        <v>44774</v>
      </c>
      <c r="E5751" t="s">
        <v>76</v>
      </c>
      <c r="F5751" t="s">
        <v>529</v>
      </c>
      <c r="H5751" s="201">
        <v>4363</v>
      </c>
    </row>
    <row r="5752" spans="1:12" x14ac:dyDescent="0.25">
      <c r="A5752" s="33">
        <v>44774</v>
      </c>
      <c r="B5752" s="37" t="s">
        <v>236</v>
      </c>
      <c r="C5752" t="s">
        <v>175</v>
      </c>
      <c r="D5752" s="9">
        <v>44774</v>
      </c>
      <c r="E5752" t="s">
        <v>76</v>
      </c>
      <c r="F5752" t="s">
        <v>2138</v>
      </c>
      <c r="H5752" s="201">
        <v>10000</v>
      </c>
    </row>
    <row r="5753" spans="1:12" x14ac:dyDescent="0.25">
      <c r="A5753" s="33">
        <v>44774</v>
      </c>
      <c r="B5753" s="37" t="s">
        <v>236</v>
      </c>
      <c r="C5753" t="s">
        <v>997</v>
      </c>
      <c r="D5753" s="9">
        <v>44774</v>
      </c>
      <c r="E5753" t="s">
        <v>76</v>
      </c>
      <c r="F5753" t="s">
        <v>2139</v>
      </c>
      <c r="H5753" s="201">
        <v>10990</v>
      </c>
    </row>
    <row r="5754" spans="1:12" x14ac:dyDescent="0.25">
      <c r="A5754" s="33">
        <v>44774</v>
      </c>
      <c r="B5754" s="37" t="s">
        <v>236</v>
      </c>
      <c r="C5754" t="s">
        <v>179</v>
      </c>
      <c r="D5754" s="9">
        <v>44774</v>
      </c>
      <c r="E5754" t="s">
        <v>76</v>
      </c>
      <c r="F5754" t="s">
        <v>2140</v>
      </c>
      <c r="H5754" s="201">
        <v>38556</v>
      </c>
    </row>
    <row r="5755" spans="1:12" x14ac:dyDescent="0.25">
      <c r="A5755" s="33">
        <v>44774</v>
      </c>
      <c r="B5755" s="37" t="s">
        <v>236</v>
      </c>
      <c r="C5755" t="s">
        <v>323</v>
      </c>
      <c r="D5755" s="9">
        <v>44774</v>
      </c>
      <c r="E5755" t="s">
        <v>76</v>
      </c>
      <c r="F5755" t="s">
        <v>476</v>
      </c>
      <c r="H5755" s="201">
        <v>55502</v>
      </c>
    </row>
    <row r="5756" spans="1:12" x14ac:dyDescent="0.25">
      <c r="A5756" s="33">
        <v>44774</v>
      </c>
      <c r="B5756" s="37" t="s">
        <v>236</v>
      </c>
      <c r="C5756" t="s">
        <v>432</v>
      </c>
      <c r="D5756" s="9">
        <v>44774</v>
      </c>
      <c r="E5756" t="s">
        <v>76</v>
      </c>
      <c r="F5756" t="s">
        <v>1578</v>
      </c>
      <c r="H5756" s="201">
        <v>100000</v>
      </c>
    </row>
    <row r="5757" spans="1:12" x14ac:dyDescent="0.25">
      <c r="A5757" s="33">
        <v>44774</v>
      </c>
      <c r="B5757" s="37" t="s">
        <v>236</v>
      </c>
      <c r="C5757" t="s">
        <v>323</v>
      </c>
      <c r="D5757" s="9">
        <v>44774</v>
      </c>
      <c r="E5757" t="s">
        <v>76</v>
      </c>
      <c r="F5757" t="s">
        <v>436</v>
      </c>
      <c r="H5757" s="201">
        <v>152725</v>
      </c>
    </row>
    <row r="5758" spans="1:12" x14ac:dyDescent="0.25">
      <c r="A5758" s="33">
        <v>44774</v>
      </c>
      <c r="B5758" s="37" t="s">
        <v>236</v>
      </c>
      <c r="C5758" t="s">
        <v>175</v>
      </c>
      <c r="D5758" s="9">
        <v>44774</v>
      </c>
      <c r="E5758" t="s">
        <v>76</v>
      </c>
      <c r="F5758" t="s">
        <v>2141</v>
      </c>
      <c r="H5758" s="201">
        <v>304750</v>
      </c>
    </row>
    <row r="5759" spans="1:12" x14ac:dyDescent="0.25">
      <c r="A5759" s="33">
        <v>44774</v>
      </c>
      <c r="B5759" s="37" t="s">
        <v>236</v>
      </c>
      <c r="C5759" t="s">
        <v>175</v>
      </c>
      <c r="D5759" s="9">
        <v>44774</v>
      </c>
      <c r="E5759" t="s">
        <v>76</v>
      </c>
      <c r="F5759" t="s">
        <v>2142</v>
      </c>
      <c r="H5759" s="201">
        <v>800000</v>
      </c>
    </row>
    <row r="5760" spans="1:12" x14ac:dyDescent="0.25">
      <c r="A5760" s="33">
        <v>44774</v>
      </c>
      <c r="B5760" s="37" t="s">
        <v>236</v>
      </c>
      <c r="C5760" t="s">
        <v>174</v>
      </c>
      <c r="D5760" s="9">
        <v>44775</v>
      </c>
      <c r="E5760" t="s">
        <v>239</v>
      </c>
      <c r="F5760" t="s">
        <v>2143</v>
      </c>
      <c r="H5760" s="201">
        <v>121100</v>
      </c>
    </row>
    <row r="5761" spans="1:12" x14ac:dyDescent="0.25">
      <c r="A5761" s="33">
        <v>44774</v>
      </c>
      <c r="B5761" s="37" t="s">
        <v>236</v>
      </c>
      <c r="C5761" t="s">
        <v>173</v>
      </c>
      <c r="D5761" s="9">
        <v>44775</v>
      </c>
      <c r="E5761" t="s">
        <v>239</v>
      </c>
      <c r="F5761" t="s">
        <v>2144</v>
      </c>
      <c r="H5761" s="201">
        <v>150000</v>
      </c>
    </row>
    <row r="5762" spans="1:12" x14ac:dyDescent="0.25">
      <c r="A5762" s="33">
        <v>44774</v>
      </c>
      <c r="B5762" s="37" t="s">
        <v>236</v>
      </c>
      <c r="C5762" t="s">
        <v>172</v>
      </c>
      <c r="D5762" s="9">
        <v>44776</v>
      </c>
      <c r="E5762" t="s">
        <v>76</v>
      </c>
      <c r="F5762" t="s">
        <v>2145</v>
      </c>
      <c r="H5762" s="201">
        <v>25942</v>
      </c>
    </row>
    <row r="5763" spans="1:12" x14ac:dyDescent="0.25">
      <c r="A5763" s="33">
        <v>44774</v>
      </c>
      <c r="B5763" s="37" t="s">
        <v>236</v>
      </c>
      <c r="C5763" t="s">
        <v>172</v>
      </c>
      <c r="D5763" s="9">
        <v>44777</v>
      </c>
      <c r="E5763" t="s">
        <v>76</v>
      </c>
      <c r="F5763" t="s">
        <v>2146</v>
      </c>
      <c r="H5763" s="201">
        <v>15800</v>
      </c>
    </row>
    <row r="5764" spans="1:12" x14ac:dyDescent="0.25">
      <c r="A5764" s="33">
        <v>44774</v>
      </c>
      <c r="B5764" s="37" t="s">
        <v>236</v>
      </c>
      <c r="C5764" t="s">
        <v>172</v>
      </c>
      <c r="D5764" s="9">
        <v>44778</v>
      </c>
      <c r="E5764" t="s">
        <v>76</v>
      </c>
      <c r="F5764" t="s">
        <v>2147</v>
      </c>
      <c r="H5764" s="201">
        <v>10000</v>
      </c>
    </row>
    <row r="5765" spans="1:12" x14ac:dyDescent="0.25">
      <c r="A5765" s="33">
        <v>44774</v>
      </c>
      <c r="B5765" s="37" t="s">
        <v>236</v>
      </c>
      <c r="C5765" t="s">
        <v>179</v>
      </c>
      <c r="D5765" s="9">
        <v>44781</v>
      </c>
      <c r="E5765" t="s">
        <v>76</v>
      </c>
      <c r="F5765" t="s">
        <v>1911</v>
      </c>
      <c r="H5765" s="201">
        <v>4693</v>
      </c>
    </row>
    <row r="5766" spans="1:12" x14ac:dyDescent="0.25">
      <c r="A5766" s="33">
        <v>44774</v>
      </c>
      <c r="B5766" s="37" t="s">
        <v>236</v>
      </c>
      <c r="C5766" t="s">
        <v>1391</v>
      </c>
      <c r="D5766" s="9">
        <v>44782</v>
      </c>
      <c r="E5766" t="s">
        <v>76</v>
      </c>
      <c r="F5766" t="s">
        <v>2148</v>
      </c>
      <c r="H5766" s="201">
        <v>150000</v>
      </c>
    </row>
    <row r="5767" spans="1:12" x14ac:dyDescent="0.25">
      <c r="A5767" s="33">
        <v>44774</v>
      </c>
      <c r="B5767" s="37" t="s">
        <v>236</v>
      </c>
      <c r="C5767" t="s">
        <v>432</v>
      </c>
      <c r="D5767" s="9">
        <v>44789</v>
      </c>
      <c r="E5767" t="s">
        <v>76</v>
      </c>
      <c r="F5767" t="s">
        <v>2149</v>
      </c>
      <c r="H5767" s="201">
        <v>100000</v>
      </c>
    </row>
    <row r="5768" spans="1:12" x14ac:dyDescent="0.25">
      <c r="A5768" s="33">
        <v>44774</v>
      </c>
      <c r="B5768" s="37" t="s">
        <v>236</v>
      </c>
      <c r="C5768" t="s">
        <v>173</v>
      </c>
      <c r="D5768" s="9">
        <v>44789</v>
      </c>
      <c r="E5768" t="s">
        <v>76</v>
      </c>
      <c r="F5768" t="s">
        <v>2150</v>
      </c>
      <c r="H5768" s="201">
        <v>150000</v>
      </c>
    </row>
    <row r="5769" spans="1:12" x14ac:dyDescent="0.25">
      <c r="A5769" s="33">
        <v>44774</v>
      </c>
      <c r="B5769" s="37" t="s">
        <v>236</v>
      </c>
      <c r="C5769" t="s">
        <v>172</v>
      </c>
      <c r="D5769" s="9">
        <v>44792</v>
      </c>
      <c r="E5769" t="s">
        <v>76</v>
      </c>
      <c r="F5769" t="s">
        <v>2151</v>
      </c>
      <c r="H5769" s="201">
        <v>15150</v>
      </c>
    </row>
    <row r="5770" spans="1:12" x14ac:dyDescent="0.25">
      <c r="A5770" s="33">
        <v>44774</v>
      </c>
      <c r="B5770" s="37" t="s">
        <v>236</v>
      </c>
      <c r="C5770" t="s">
        <v>2218</v>
      </c>
      <c r="D5770" s="9">
        <v>44792</v>
      </c>
      <c r="E5770" t="s">
        <v>76</v>
      </c>
      <c r="F5770" t="s">
        <v>2152</v>
      </c>
      <c r="H5770" s="201">
        <v>300000</v>
      </c>
    </row>
    <row r="5771" spans="1:12" x14ac:dyDescent="0.25">
      <c r="A5771" s="33">
        <v>44774</v>
      </c>
      <c r="B5771" s="37" t="s">
        <v>236</v>
      </c>
      <c r="C5771" t="s">
        <v>323</v>
      </c>
      <c r="D5771" s="9">
        <v>44797</v>
      </c>
      <c r="E5771" t="s">
        <v>76</v>
      </c>
      <c r="F5771" t="s">
        <v>2153</v>
      </c>
      <c r="H5771" s="201">
        <v>25000</v>
      </c>
    </row>
    <row r="5772" spans="1:12" x14ac:dyDescent="0.25">
      <c r="A5772" s="33">
        <v>44774</v>
      </c>
      <c r="B5772" s="37" t="s">
        <v>236</v>
      </c>
      <c r="C5772" t="s">
        <v>173</v>
      </c>
      <c r="D5772" s="9">
        <v>44798</v>
      </c>
      <c r="E5772" t="s">
        <v>76</v>
      </c>
      <c r="F5772" t="s">
        <v>2154</v>
      </c>
      <c r="H5772" s="201">
        <v>150000</v>
      </c>
    </row>
    <row r="5773" spans="1:12" x14ac:dyDescent="0.25">
      <c r="A5773" s="33">
        <v>44774</v>
      </c>
      <c r="B5773" s="37" t="s">
        <v>236</v>
      </c>
      <c r="C5773" t="s">
        <v>2218</v>
      </c>
      <c r="D5773" s="9">
        <v>44799</v>
      </c>
      <c r="E5773" t="s">
        <v>76</v>
      </c>
      <c r="F5773" t="s">
        <v>2152</v>
      </c>
      <c r="H5773" s="201">
        <v>500000</v>
      </c>
    </row>
    <row r="5774" spans="1:12" x14ac:dyDescent="0.25">
      <c r="A5774" s="33">
        <v>44774</v>
      </c>
      <c r="B5774" s="37" t="s">
        <v>236</v>
      </c>
      <c r="C5774" t="s">
        <v>173</v>
      </c>
      <c r="D5774" s="9">
        <v>44803</v>
      </c>
      <c r="E5774" t="s">
        <v>76</v>
      </c>
      <c r="F5774" t="s">
        <v>2155</v>
      </c>
      <c r="H5774" s="201">
        <v>150000</v>
      </c>
    </row>
    <row r="5775" spans="1:12" x14ac:dyDescent="0.25">
      <c r="A5775" s="33">
        <v>44774</v>
      </c>
      <c r="B5775" s="37" t="s">
        <v>236</v>
      </c>
      <c r="C5775" t="s">
        <v>175</v>
      </c>
      <c r="D5775" s="9">
        <v>44804</v>
      </c>
      <c r="E5775" t="s">
        <v>76</v>
      </c>
      <c r="F5775" t="s">
        <v>2156</v>
      </c>
      <c r="H5775" s="201">
        <v>4750</v>
      </c>
    </row>
    <row r="5776" spans="1:12" x14ac:dyDescent="0.25">
      <c r="A5776" s="217">
        <v>44774</v>
      </c>
      <c r="B5776" s="37" t="s">
        <v>236</v>
      </c>
      <c r="C5776" s="218" t="s">
        <v>2217</v>
      </c>
      <c r="D5776" s="219">
        <v>44804</v>
      </c>
      <c r="E5776" s="218" t="s">
        <v>76</v>
      </c>
      <c r="F5776" s="218" t="s">
        <v>2157</v>
      </c>
      <c r="G5776" s="218"/>
      <c r="H5776" s="225">
        <v>569801</v>
      </c>
      <c r="I5776" s="227"/>
      <c r="J5776" s="218"/>
      <c r="K5776" s="218"/>
      <c r="L5776" s="218"/>
    </row>
    <row r="5777" spans="1:8" x14ac:dyDescent="0.25">
      <c r="A5777" s="33">
        <v>44805</v>
      </c>
      <c r="B5777" s="37" t="s">
        <v>236</v>
      </c>
      <c r="C5777" t="s">
        <v>323</v>
      </c>
      <c r="D5777" s="9">
        <v>44805</v>
      </c>
      <c r="E5777" t="s">
        <v>76</v>
      </c>
      <c r="F5777" t="s">
        <v>529</v>
      </c>
      <c r="H5777" s="201">
        <v>6712</v>
      </c>
    </row>
    <row r="5778" spans="1:8" x14ac:dyDescent="0.25">
      <c r="A5778" s="33">
        <v>44805</v>
      </c>
      <c r="B5778" s="37" t="s">
        <v>236</v>
      </c>
      <c r="C5778" t="s">
        <v>997</v>
      </c>
      <c r="D5778" s="9">
        <v>44805</v>
      </c>
      <c r="E5778" t="s">
        <v>76</v>
      </c>
      <c r="F5778" t="s">
        <v>266</v>
      </c>
      <c r="H5778" s="201">
        <v>10990</v>
      </c>
    </row>
    <row r="5779" spans="1:8" x14ac:dyDescent="0.25">
      <c r="A5779" s="33">
        <v>44805</v>
      </c>
      <c r="B5779" s="37" t="s">
        <v>236</v>
      </c>
      <c r="C5779" t="s">
        <v>323</v>
      </c>
      <c r="D5779" s="9">
        <v>44805</v>
      </c>
      <c r="E5779" t="s">
        <v>76</v>
      </c>
      <c r="F5779" t="s">
        <v>476</v>
      </c>
      <c r="H5779" s="201">
        <v>48007</v>
      </c>
    </row>
    <row r="5780" spans="1:8" x14ac:dyDescent="0.25">
      <c r="A5780" s="33">
        <v>44805</v>
      </c>
      <c r="B5780" s="37" t="s">
        <v>236</v>
      </c>
      <c r="C5780" t="s">
        <v>323</v>
      </c>
      <c r="D5780" s="9">
        <v>44805</v>
      </c>
      <c r="E5780" t="s">
        <v>76</v>
      </c>
      <c r="F5780" t="s">
        <v>436</v>
      </c>
      <c r="H5780" s="201">
        <v>92023</v>
      </c>
    </row>
    <row r="5781" spans="1:8" x14ac:dyDescent="0.25">
      <c r="A5781" s="33">
        <v>44805</v>
      </c>
      <c r="B5781" s="37" t="s">
        <v>236</v>
      </c>
      <c r="C5781" t="s">
        <v>432</v>
      </c>
      <c r="D5781" s="9">
        <v>44805</v>
      </c>
      <c r="E5781" t="s">
        <v>76</v>
      </c>
      <c r="F5781" t="s">
        <v>2158</v>
      </c>
      <c r="H5781" s="201">
        <v>100000</v>
      </c>
    </row>
    <row r="5782" spans="1:8" x14ac:dyDescent="0.25">
      <c r="A5782" s="33">
        <v>44805</v>
      </c>
      <c r="B5782" s="37" t="s">
        <v>236</v>
      </c>
      <c r="C5782" t="s">
        <v>174</v>
      </c>
      <c r="D5782" s="9">
        <v>44805</v>
      </c>
      <c r="E5782" t="s">
        <v>76</v>
      </c>
      <c r="F5782" t="s">
        <v>2129</v>
      </c>
      <c r="H5782" s="201">
        <v>121100</v>
      </c>
    </row>
    <row r="5783" spans="1:8" x14ac:dyDescent="0.25">
      <c r="A5783" s="33">
        <v>44805</v>
      </c>
      <c r="B5783" s="37" t="s">
        <v>236</v>
      </c>
      <c r="C5783" t="s">
        <v>172</v>
      </c>
      <c r="D5783" s="9">
        <v>44806</v>
      </c>
      <c r="E5783" t="s">
        <v>76</v>
      </c>
      <c r="F5783" t="s">
        <v>2159</v>
      </c>
      <c r="H5783" s="201">
        <v>10450</v>
      </c>
    </row>
    <row r="5784" spans="1:8" x14ac:dyDescent="0.25">
      <c r="A5784" s="33">
        <v>44805</v>
      </c>
      <c r="B5784" s="37" t="s">
        <v>236</v>
      </c>
      <c r="C5784" t="s">
        <v>179</v>
      </c>
      <c r="D5784" s="9">
        <v>44809</v>
      </c>
      <c r="E5784" t="s">
        <v>76</v>
      </c>
      <c r="F5784" t="s">
        <v>2160</v>
      </c>
      <c r="H5784" s="201">
        <v>88546</v>
      </c>
    </row>
    <row r="5785" spans="1:8" x14ac:dyDescent="0.25">
      <c r="A5785" s="33">
        <v>44805</v>
      </c>
      <c r="B5785" s="37" t="s">
        <v>236</v>
      </c>
      <c r="C5785" t="s">
        <v>179</v>
      </c>
      <c r="D5785" s="9">
        <v>44810</v>
      </c>
      <c r="E5785" t="s">
        <v>76</v>
      </c>
      <c r="F5785" t="s">
        <v>517</v>
      </c>
      <c r="H5785" s="201">
        <v>4757</v>
      </c>
    </row>
    <row r="5786" spans="1:8" x14ac:dyDescent="0.25">
      <c r="A5786" s="33">
        <v>44805</v>
      </c>
      <c r="B5786" s="37" t="s">
        <v>236</v>
      </c>
      <c r="C5786" t="s">
        <v>1936</v>
      </c>
      <c r="D5786" s="9">
        <v>44811</v>
      </c>
      <c r="E5786" t="s">
        <v>76</v>
      </c>
      <c r="F5786" t="s">
        <v>364</v>
      </c>
      <c r="H5786" s="201">
        <v>100000</v>
      </c>
    </row>
    <row r="5787" spans="1:8" x14ac:dyDescent="0.25">
      <c r="A5787" s="33">
        <v>44805</v>
      </c>
      <c r="B5787" s="37" t="s">
        <v>236</v>
      </c>
      <c r="C5787" t="s">
        <v>173</v>
      </c>
      <c r="D5787" s="9">
        <v>44811</v>
      </c>
      <c r="E5787" t="s">
        <v>76</v>
      </c>
      <c r="F5787" t="s">
        <v>2161</v>
      </c>
      <c r="H5787" s="201">
        <v>150000</v>
      </c>
    </row>
    <row r="5788" spans="1:8" x14ac:dyDescent="0.25">
      <c r="A5788" s="33">
        <v>44805</v>
      </c>
      <c r="B5788" s="37" t="s">
        <v>236</v>
      </c>
      <c r="C5788" t="s">
        <v>172</v>
      </c>
      <c r="D5788" s="9">
        <v>44812</v>
      </c>
      <c r="E5788" t="s">
        <v>76</v>
      </c>
      <c r="F5788" t="s">
        <v>2162</v>
      </c>
      <c r="H5788" s="201">
        <v>7900</v>
      </c>
    </row>
    <row r="5789" spans="1:8" x14ac:dyDescent="0.25">
      <c r="A5789" s="33">
        <v>44805</v>
      </c>
      <c r="B5789" s="37" t="s">
        <v>236</v>
      </c>
      <c r="C5789" t="s">
        <v>2218</v>
      </c>
      <c r="D5789" s="9">
        <v>44812</v>
      </c>
      <c r="E5789" t="s">
        <v>76</v>
      </c>
      <c r="F5789" t="s">
        <v>2152</v>
      </c>
      <c r="H5789" s="201">
        <v>500000</v>
      </c>
    </row>
    <row r="5790" spans="1:8" x14ac:dyDescent="0.25">
      <c r="A5790" s="33">
        <v>44805</v>
      </c>
      <c r="B5790" s="37" t="s">
        <v>236</v>
      </c>
      <c r="C5790" t="s">
        <v>175</v>
      </c>
      <c r="D5790" s="9">
        <v>44816</v>
      </c>
      <c r="E5790" t="s">
        <v>76</v>
      </c>
      <c r="F5790" t="s">
        <v>2163</v>
      </c>
      <c r="H5790" s="201">
        <v>30000</v>
      </c>
    </row>
    <row r="5791" spans="1:8" x14ac:dyDescent="0.25">
      <c r="A5791" s="33">
        <v>44805</v>
      </c>
      <c r="B5791" s="37" t="s">
        <v>236</v>
      </c>
      <c r="C5791" t="s">
        <v>432</v>
      </c>
      <c r="D5791" s="9">
        <v>44816</v>
      </c>
      <c r="E5791" t="s">
        <v>76</v>
      </c>
      <c r="F5791" t="s">
        <v>2164</v>
      </c>
      <c r="H5791" s="201">
        <v>50000</v>
      </c>
    </row>
    <row r="5792" spans="1:8" x14ac:dyDescent="0.25">
      <c r="A5792" s="33">
        <v>44805</v>
      </c>
      <c r="B5792" s="37" t="s">
        <v>236</v>
      </c>
      <c r="C5792" t="s">
        <v>175</v>
      </c>
      <c r="D5792" s="9">
        <v>44816</v>
      </c>
      <c r="E5792" t="s">
        <v>76</v>
      </c>
      <c r="F5792" t="s">
        <v>2165</v>
      </c>
      <c r="H5792" s="201">
        <v>70000</v>
      </c>
    </row>
    <row r="5793" spans="1:12" x14ac:dyDescent="0.25">
      <c r="A5793" s="33">
        <v>44805</v>
      </c>
      <c r="B5793" s="37" t="s">
        <v>236</v>
      </c>
      <c r="C5793" t="s">
        <v>172</v>
      </c>
      <c r="D5793" s="9">
        <v>44817</v>
      </c>
      <c r="E5793" t="s">
        <v>76</v>
      </c>
      <c r="F5793" t="s">
        <v>1111</v>
      </c>
      <c r="H5793" s="201">
        <v>75880</v>
      </c>
    </row>
    <row r="5794" spans="1:12" x14ac:dyDescent="0.25">
      <c r="A5794" s="33">
        <v>44805</v>
      </c>
      <c r="B5794" s="37" t="s">
        <v>236</v>
      </c>
      <c r="C5794" t="s">
        <v>1936</v>
      </c>
      <c r="D5794" s="9">
        <v>44818</v>
      </c>
      <c r="E5794" t="s">
        <v>76</v>
      </c>
      <c r="F5794" t="s">
        <v>2166</v>
      </c>
      <c r="H5794" s="201">
        <v>150000</v>
      </c>
    </row>
    <row r="5795" spans="1:12" x14ac:dyDescent="0.25">
      <c r="A5795" s="33">
        <v>44805</v>
      </c>
      <c r="B5795" s="37" t="s">
        <v>236</v>
      </c>
      <c r="C5795" t="s">
        <v>1391</v>
      </c>
      <c r="D5795" s="9">
        <v>44818</v>
      </c>
      <c r="E5795" t="s">
        <v>76</v>
      </c>
      <c r="F5795" t="s">
        <v>2167</v>
      </c>
      <c r="H5795" s="201">
        <v>150000</v>
      </c>
    </row>
    <row r="5796" spans="1:12" x14ac:dyDescent="0.25">
      <c r="A5796" s="33">
        <v>44805</v>
      </c>
      <c r="B5796" s="37" t="s">
        <v>236</v>
      </c>
      <c r="C5796" t="s">
        <v>172</v>
      </c>
      <c r="D5796" s="9">
        <v>44824</v>
      </c>
      <c r="E5796" t="s">
        <v>76</v>
      </c>
      <c r="F5796" t="s">
        <v>2168</v>
      </c>
      <c r="H5796" s="201">
        <v>100000</v>
      </c>
    </row>
    <row r="5797" spans="1:12" x14ac:dyDescent="0.25">
      <c r="A5797" s="33">
        <v>44805</v>
      </c>
      <c r="B5797" s="37" t="s">
        <v>236</v>
      </c>
      <c r="C5797" t="s">
        <v>1391</v>
      </c>
      <c r="D5797" s="9">
        <v>44824</v>
      </c>
      <c r="E5797" t="s">
        <v>76</v>
      </c>
      <c r="F5797" t="s">
        <v>2169</v>
      </c>
      <c r="H5797" s="201">
        <v>150000</v>
      </c>
    </row>
    <row r="5798" spans="1:12" x14ac:dyDescent="0.25">
      <c r="A5798" s="33">
        <v>44805</v>
      </c>
      <c r="B5798" s="37" t="s">
        <v>236</v>
      </c>
      <c r="C5798" t="s">
        <v>1936</v>
      </c>
      <c r="D5798" s="9">
        <v>44826</v>
      </c>
      <c r="E5798" t="s">
        <v>76</v>
      </c>
      <c r="F5798" t="s">
        <v>364</v>
      </c>
      <c r="H5798" s="201">
        <v>100000</v>
      </c>
    </row>
    <row r="5799" spans="1:12" x14ac:dyDescent="0.25">
      <c r="A5799" s="33">
        <v>44805</v>
      </c>
      <c r="B5799" s="37" t="s">
        <v>236</v>
      </c>
      <c r="C5799" t="s">
        <v>1391</v>
      </c>
      <c r="D5799" s="9">
        <v>44831</v>
      </c>
      <c r="E5799" t="s">
        <v>76</v>
      </c>
      <c r="F5799" t="s">
        <v>2170</v>
      </c>
      <c r="H5799" s="201">
        <v>150000</v>
      </c>
    </row>
    <row r="5800" spans="1:12" x14ac:dyDescent="0.25">
      <c r="A5800" s="33">
        <v>44805</v>
      </c>
      <c r="B5800" s="37" t="s">
        <v>236</v>
      </c>
      <c r="C5800" t="s">
        <v>1939</v>
      </c>
      <c r="D5800" s="9">
        <v>44831</v>
      </c>
      <c r="E5800" t="s">
        <v>76</v>
      </c>
      <c r="F5800" t="s">
        <v>2171</v>
      </c>
      <c r="H5800" s="201">
        <v>1750602</v>
      </c>
    </row>
    <row r="5801" spans="1:12" x14ac:dyDescent="0.25">
      <c r="A5801" s="33">
        <v>44805</v>
      </c>
      <c r="B5801" s="37" t="s">
        <v>236</v>
      </c>
      <c r="C5801" t="s">
        <v>998</v>
      </c>
      <c r="D5801" s="9">
        <v>44833</v>
      </c>
      <c r="E5801" t="s">
        <v>76</v>
      </c>
      <c r="F5801" t="s">
        <v>2172</v>
      </c>
      <c r="H5801" s="201">
        <v>60000</v>
      </c>
    </row>
    <row r="5802" spans="1:12" x14ac:dyDescent="0.25">
      <c r="A5802" s="33">
        <v>44805</v>
      </c>
      <c r="B5802" s="37" t="s">
        <v>236</v>
      </c>
      <c r="C5802" t="s">
        <v>998</v>
      </c>
      <c r="D5802" s="9">
        <v>44833</v>
      </c>
      <c r="E5802" t="s">
        <v>76</v>
      </c>
      <c r="F5802" t="s">
        <v>2173</v>
      </c>
      <c r="H5802" s="201">
        <v>90000</v>
      </c>
    </row>
    <row r="5803" spans="1:12" x14ac:dyDescent="0.25">
      <c r="A5803" s="33">
        <v>44805</v>
      </c>
      <c r="B5803" s="37" t="s">
        <v>236</v>
      </c>
      <c r="C5803" t="s">
        <v>1936</v>
      </c>
      <c r="D5803" s="9">
        <v>44834</v>
      </c>
      <c r="E5803" t="s">
        <v>76</v>
      </c>
      <c r="F5803" t="s">
        <v>364</v>
      </c>
      <c r="H5803" s="201">
        <v>100000</v>
      </c>
    </row>
    <row r="5804" spans="1:12" x14ac:dyDescent="0.25">
      <c r="A5804" s="33">
        <v>44805</v>
      </c>
      <c r="B5804" s="37" t="s">
        <v>236</v>
      </c>
      <c r="C5804" t="s">
        <v>432</v>
      </c>
      <c r="D5804" s="9">
        <v>44834</v>
      </c>
      <c r="E5804" t="s">
        <v>76</v>
      </c>
      <c r="F5804" t="s">
        <v>2174</v>
      </c>
      <c r="H5804" s="201">
        <v>165000</v>
      </c>
    </row>
    <row r="5805" spans="1:12" x14ac:dyDescent="0.25">
      <c r="A5805" s="33">
        <v>44805</v>
      </c>
      <c r="B5805" s="37" t="s">
        <v>236</v>
      </c>
      <c r="C5805" t="s">
        <v>175</v>
      </c>
      <c r="D5805" s="9">
        <v>44834</v>
      </c>
      <c r="E5805" t="s">
        <v>76</v>
      </c>
      <c r="F5805" t="s">
        <v>2175</v>
      </c>
      <c r="H5805" s="201">
        <v>204751</v>
      </c>
    </row>
    <row r="5806" spans="1:12" x14ac:dyDescent="0.25">
      <c r="A5806" s="217">
        <v>44805</v>
      </c>
      <c r="B5806" s="37" t="s">
        <v>236</v>
      </c>
      <c r="C5806" t="s">
        <v>2217</v>
      </c>
      <c r="D5806" s="219">
        <v>44834</v>
      </c>
      <c r="E5806" s="218" t="s">
        <v>76</v>
      </c>
      <c r="F5806" s="218" t="s">
        <v>2176</v>
      </c>
      <c r="G5806" s="218"/>
      <c r="H5806" s="225">
        <v>569801</v>
      </c>
      <c r="I5806" s="227"/>
      <c r="J5806" s="218"/>
      <c r="K5806" s="218"/>
      <c r="L5806" s="218"/>
    </row>
    <row r="5807" spans="1:12" x14ac:dyDescent="0.25">
      <c r="A5807" s="33">
        <v>44835</v>
      </c>
      <c r="B5807" s="37" t="s">
        <v>236</v>
      </c>
      <c r="C5807" t="s">
        <v>323</v>
      </c>
      <c r="D5807" s="9">
        <v>44837</v>
      </c>
      <c r="E5807" t="s">
        <v>76</v>
      </c>
      <c r="F5807" t="s">
        <v>529</v>
      </c>
      <c r="H5807" s="201">
        <v>4728</v>
      </c>
    </row>
    <row r="5808" spans="1:12" x14ac:dyDescent="0.25">
      <c r="A5808" s="33">
        <v>44835</v>
      </c>
      <c r="B5808" s="37" t="s">
        <v>236</v>
      </c>
      <c r="C5808" t="s">
        <v>997</v>
      </c>
      <c r="D5808" s="9">
        <v>44837</v>
      </c>
      <c r="E5808" t="s">
        <v>76</v>
      </c>
      <c r="F5808" t="s">
        <v>2177</v>
      </c>
      <c r="H5808" s="201">
        <v>10990</v>
      </c>
    </row>
    <row r="5809" spans="1:8" x14ac:dyDescent="0.25">
      <c r="A5809" s="33">
        <v>44835</v>
      </c>
      <c r="B5809" s="37" t="s">
        <v>236</v>
      </c>
      <c r="C5809" t="s">
        <v>323</v>
      </c>
      <c r="D5809" s="9">
        <v>44837</v>
      </c>
      <c r="E5809" t="s">
        <v>76</v>
      </c>
      <c r="F5809" t="s">
        <v>476</v>
      </c>
      <c r="H5809" s="201">
        <v>43620</v>
      </c>
    </row>
    <row r="5810" spans="1:8" x14ac:dyDescent="0.25">
      <c r="A5810" s="33">
        <v>44835</v>
      </c>
      <c r="B5810" s="37" t="s">
        <v>236</v>
      </c>
      <c r="C5810" t="s">
        <v>323</v>
      </c>
      <c r="D5810" s="9">
        <v>44837</v>
      </c>
      <c r="E5810" t="s">
        <v>76</v>
      </c>
      <c r="F5810" t="s">
        <v>436</v>
      </c>
      <c r="H5810" s="201">
        <v>87643</v>
      </c>
    </row>
    <row r="5811" spans="1:8" x14ac:dyDescent="0.25">
      <c r="A5811" s="33">
        <v>44835</v>
      </c>
      <c r="B5811" s="37" t="s">
        <v>236</v>
      </c>
      <c r="C5811" t="s">
        <v>174</v>
      </c>
      <c r="D5811" s="9">
        <v>44837</v>
      </c>
      <c r="E5811" t="s">
        <v>239</v>
      </c>
      <c r="F5811" t="s">
        <v>2109</v>
      </c>
      <c r="H5811" s="201">
        <v>151020</v>
      </c>
    </row>
    <row r="5812" spans="1:8" x14ac:dyDescent="0.25">
      <c r="A5812" s="33">
        <v>44835</v>
      </c>
      <c r="B5812" s="37" t="s">
        <v>236</v>
      </c>
      <c r="C5812" t="s">
        <v>2218</v>
      </c>
      <c r="D5812" s="9">
        <v>44838</v>
      </c>
      <c r="E5812" t="s">
        <v>76</v>
      </c>
      <c r="F5812" t="s">
        <v>2178</v>
      </c>
      <c r="H5812" s="201">
        <v>17700</v>
      </c>
    </row>
    <row r="5813" spans="1:8" x14ac:dyDescent="0.25">
      <c r="A5813" s="33">
        <v>44835</v>
      </c>
      <c r="B5813" s="37" t="s">
        <v>236</v>
      </c>
      <c r="C5813" t="s">
        <v>1391</v>
      </c>
      <c r="D5813" s="9">
        <v>44838</v>
      </c>
      <c r="E5813" t="s">
        <v>76</v>
      </c>
      <c r="F5813" t="s">
        <v>2179</v>
      </c>
      <c r="H5813" s="201">
        <v>150000</v>
      </c>
    </row>
    <row r="5814" spans="1:8" x14ac:dyDescent="0.25">
      <c r="A5814" s="33">
        <v>44835</v>
      </c>
      <c r="B5814" s="37" t="s">
        <v>236</v>
      </c>
      <c r="C5814" t="s">
        <v>179</v>
      </c>
      <c r="D5814" s="9">
        <v>44840</v>
      </c>
      <c r="E5814" t="s">
        <v>76</v>
      </c>
      <c r="F5814" t="s">
        <v>517</v>
      </c>
      <c r="H5814" s="201">
        <v>4814</v>
      </c>
    </row>
    <row r="5815" spans="1:8" x14ac:dyDescent="0.25">
      <c r="A5815" s="33">
        <v>44835</v>
      </c>
      <c r="B5815" s="37" t="s">
        <v>236</v>
      </c>
      <c r="C5815" t="s">
        <v>1936</v>
      </c>
      <c r="D5815" s="9">
        <v>44840</v>
      </c>
      <c r="E5815" t="s">
        <v>76</v>
      </c>
      <c r="F5815" t="s">
        <v>364</v>
      </c>
      <c r="H5815" s="201">
        <v>100000</v>
      </c>
    </row>
    <row r="5816" spans="1:8" x14ac:dyDescent="0.25">
      <c r="A5816" s="33">
        <v>44835</v>
      </c>
      <c r="B5816" s="37" t="s">
        <v>236</v>
      </c>
      <c r="C5816" t="s">
        <v>1391</v>
      </c>
      <c r="D5816" s="9">
        <v>44846</v>
      </c>
      <c r="E5816" t="s">
        <v>239</v>
      </c>
      <c r="F5816" t="s">
        <v>2180</v>
      </c>
      <c r="H5816" s="201">
        <v>150000</v>
      </c>
    </row>
    <row r="5817" spans="1:8" x14ac:dyDescent="0.25">
      <c r="A5817" s="33">
        <v>44835</v>
      </c>
      <c r="B5817" s="37" t="s">
        <v>236</v>
      </c>
      <c r="C5817" t="s">
        <v>1936</v>
      </c>
      <c r="D5817" s="9">
        <v>44847</v>
      </c>
      <c r="E5817" t="s">
        <v>76</v>
      </c>
      <c r="F5817" t="s">
        <v>364</v>
      </c>
      <c r="H5817" s="201">
        <v>100000</v>
      </c>
    </row>
    <row r="5818" spans="1:8" x14ac:dyDescent="0.25">
      <c r="A5818" s="33">
        <v>44835</v>
      </c>
      <c r="B5818" s="37" t="s">
        <v>236</v>
      </c>
      <c r="C5818" t="s">
        <v>172</v>
      </c>
      <c r="D5818" s="9">
        <v>44848</v>
      </c>
      <c r="E5818" t="s">
        <v>76</v>
      </c>
      <c r="F5818" t="s">
        <v>2181</v>
      </c>
      <c r="H5818" s="201">
        <v>10000</v>
      </c>
    </row>
    <row r="5819" spans="1:8" x14ac:dyDescent="0.25">
      <c r="A5819" s="33">
        <v>44835</v>
      </c>
      <c r="B5819" s="37" t="s">
        <v>236</v>
      </c>
      <c r="C5819" t="s">
        <v>2218</v>
      </c>
      <c r="D5819" s="9">
        <v>44848</v>
      </c>
      <c r="E5819" t="s">
        <v>76</v>
      </c>
      <c r="F5819" t="s">
        <v>2152</v>
      </c>
      <c r="H5819" s="201">
        <v>500000</v>
      </c>
    </row>
    <row r="5820" spans="1:8" x14ac:dyDescent="0.25">
      <c r="A5820" s="33">
        <v>44835</v>
      </c>
      <c r="B5820" s="37" t="s">
        <v>236</v>
      </c>
      <c r="C5820" t="s">
        <v>173</v>
      </c>
      <c r="D5820" s="9">
        <v>44852</v>
      </c>
      <c r="E5820" t="s">
        <v>76</v>
      </c>
      <c r="F5820" t="s">
        <v>2182</v>
      </c>
      <c r="H5820" s="201">
        <v>150000</v>
      </c>
    </row>
    <row r="5821" spans="1:8" x14ac:dyDescent="0.25">
      <c r="A5821" s="33">
        <v>44835</v>
      </c>
      <c r="B5821" s="37" t="s">
        <v>236</v>
      </c>
      <c r="C5821" t="s">
        <v>1936</v>
      </c>
      <c r="D5821" s="9">
        <v>44854</v>
      </c>
      <c r="E5821" t="s">
        <v>76</v>
      </c>
      <c r="F5821" t="s">
        <v>364</v>
      </c>
      <c r="H5821" s="201">
        <v>100000</v>
      </c>
    </row>
    <row r="5822" spans="1:8" x14ac:dyDescent="0.25">
      <c r="A5822" s="33">
        <v>44835</v>
      </c>
      <c r="B5822" s="37" t="s">
        <v>236</v>
      </c>
      <c r="C5822" t="s">
        <v>2218</v>
      </c>
      <c r="D5822" s="9">
        <v>44858</v>
      </c>
      <c r="E5822" t="s">
        <v>76</v>
      </c>
      <c r="F5822" t="s">
        <v>2152</v>
      </c>
      <c r="H5822" s="201">
        <v>500000</v>
      </c>
    </row>
    <row r="5823" spans="1:8" x14ac:dyDescent="0.25">
      <c r="A5823" s="33">
        <v>44835</v>
      </c>
      <c r="B5823" s="37" t="s">
        <v>236</v>
      </c>
      <c r="C5823" t="s">
        <v>173</v>
      </c>
      <c r="D5823" s="9">
        <v>44859</v>
      </c>
      <c r="E5823" t="s">
        <v>76</v>
      </c>
      <c r="F5823" t="s">
        <v>2183</v>
      </c>
      <c r="H5823" s="201">
        <v>150000</v>
      </c>
    </row>
    <row r="5824" spans="1:8" x14ac:dyDescent="0.25">
      <c r="A5824" s="33">
        <v>44835</v>
      </c>
      <c r="B5824" s="37" t="s">
        <v>236</v>
      </c>
      <c r="C5824" t="s">
        <v>2218</v>
      </c>
      <c r="D5824" s="9">
        <v>44860</v>
      </c>
      <c r="E5824" t="s">
        <v>76</v>
      </c>
      <c r="F5824" t="s">
        <v>2184</v>
      </c>
      <c r="H5824" s="201">
        <v>900000</v>
      </c>
    </row>
    <row r="5825" spans="1:12" x14ac:dyDescent="0.25">
      <c r="A5825" s="33">
        <v>44835</v>
      </c>
      <c r="B5825" s="37" t="s">
        <v>236</v>
      </c>
      <c r="C5825" t="s">
        <v>1936</v>
      </c>
      <c r="D5825" s="9">
        <v>44861</v>
      </c>
      <c r="E5825" t="s">
        <v>76</v>
      </c>
      <c r="F5825" t="s">
        <v>1218</v>
      </c>
      <c r="H5825" s="201">
        <v>150000</v>
      </c>
    </row>
    <row r="5826" spans="1:12" x14ac:dyDescent="0.25">
      <c r="A5826" s="217">
        <v>44835</v>
      </c>
      <c r="B5826" s="37" t="s">
        <v>236</v>
      </c>
      <c r="C5826" t="s">
        <v>172</v>
      </c>
      <c r="D5826" s="219">
        <v>44862</v>
      </c>
      <c r="E5826" s="218" t="s">
        <v>76</v>
      </c>
      <c r="F5826" s="218" t="s">
        <v>2185</v>
      </c>
      <c r="G5826" s="218"/>
      <c r="H5826" s="225">
        <v>30000</v>
      </c>
      <c r="I5826" s="227"/>
      <c r="J5826" s="218"/>
      <c r="K5826" s="218"/>
      <c r="L5826" s="218"/>
    </row>
    <row r="5827" spans="1:12" x14ac:dyDescent="0.25">
      <c r="A5827" s="33">
        <v>44866</v>
      </c>
      <c r="B5827" s="37" t="s">
        <v>236</v>
      </c>
      <c r="C5827" t="s">
        <v>323</v>
      </c>
      <c r="D5827" s="9">
        <v>44867</v>
      </c>
      <c r="E5827" t="s">
        <v>76</v>
      </c>
      <c r="F5827" t="s">
        <v>529</v>
      </c>
      <c r="H5827" s="201">
        <v>2873</v>
      </c>
    </row>
    <row r="5828" spans="1:12" x14ac:dyDescent="0.25">
      <c r="A5828" s="33">
        <v>44866</v>
      </c>
      <c r="B5828" s="37" t="s">
        <v>236</v>
      </c>
      <c r="C5828" t="s">
        <v>997</v>
      </c>
      <c r="D5828" s="9">
        <v>44867</v>
      </c>
      <c r="E5828" t="s">
        <v>76</v>
      </c>
      <c r="F5828" t="s">
        <v>2186</v>
      </c>
      <c r="H5828" s="201">
        <v>10990</v>
      </c>
    </row>
    <row r="5829" spans="1:12" x14ac:dyDescent="0.25">
      <c r="A5829" s="33">
        <v>44866</v>
      </c>
      <c r="B5829" s="37" t="s">
        <v>236</v>
      </c>
      <c r="C5829" t="s">
        <v>323</v>
      </c>
      <c r="D5829" s="9">
        <v>44867</v>
      </c>
      <c r="E5829" t="s">
        <v>76</v>
      </c>
      <c r="F5829" t="s">
        <v>476</v>
      </c>
      <c r="H5829" s="201">
        <v>44296</v>
      </c>
    </row>
    <row r="5830" spans="1:12" x14ac:dyDescent="0.25">
      <c r="A5830" s="33">
        <v>44866</v>
      </c>
      <c r="B5830" s="37" t="s">
        <v>236</v>
      </c>
      <c r="C5830" t="s">
        <v>432</v>
      </c>
      <c r="D5830" s="9">
        <v>44867</v>
      </c>
      <c r="E5830" t="s">
        <v>239</v>
      </c>
      <c r="F5830" t="s">
        <v>2187</v>
      </c>
      <c r="H5830" s="201">
        <v>100000</v>
      </c>
    </row>
    <row r="5831" spans="1:12" x14ac:dyDescent="0.25">
      <c r="A5831" s="33">
        <v>44866</v>
      </c>
      <c r="B5831" s="37" t="s">
        <v>236</v>
      </c>
      <c r="C5831" t="s">
        <v>323</v>
      </c>
      <c r="D5831" s="9">
        <v>44867</v>
      </c>
      <c r="E5831" t="s">
        <v>76</v>
      </c>
      <c r="F5831" t="s">
        <v>436</v>
      </c>
      <c r="H5831" s="201">
        <v>105411</v>
      </c>
    </row>
    <row r="5832" spans="1:12" x14ac:dyDescent="0.25">
      <c r="A5832" s="33">
        <v>44866</v>
      </c>
      <c r="B5832" s="37" t="s">
        <v>236</v>
      </c>
      <c r="C5832" t="s">
        <v>174</v>
      </c>
      <c r="D5832" s="9">
        <v>44867</v>
      </c>
      <c r="E5832" t="s">
        <v>76</v>
      </c>
      <c r="F5832" t="s">
        <v>2129</v>
      </c>
      <c r="H5832" s="201">
        <v>119600</v>
      </c>
    </row>
    <row r="5833" spans="1:12" x14ac:dyDescent="0.25">
      <c r="A5833" s="33">
        <v>44866</v>
      </c>
      <c r="B5833" s="37" t="s">
        <v>236</v>
      </c>
      <c r="C5833" t="s">
        <v>173</v>
      </c>
      <c r="D5833" s="9">
        <v>44867</v>
      </c>
      <c r="E5833" t="s">
        <v>76</v>
      </c>
      <c r="F5833" t="s">
        <v>2188</v>
      </c>
      <c r="H5833" s="201">
        <v>150000</v>
      </c>
    </row>
    <row r="5834" spans="1:12" x14ac:dyDescent="0.25">
      <c r="A5834" s="33">
        <v>44866</v>
      </c>
      <c r="B5834" s="37" t="s">
        <v>236</v>
      </c>
      <c r="C5834" t="s">
        <v>175</v>
      </c>
      <c r="D5834" s="9">
        <v>44867</v>
      </c>
      <c r="E5834" t="s">
        <v>76</v>
      </c>
      <c r="F5834" t="s">
        <v>2189</v>
      </c>
      <c r="H5834" s="201">
        <v>204750</v>
      </c>
    </row>
    <row r="5835" spans="1:12" x14ac:dyDescent="0.25">
      <c r="A5835" s="33">
        <v>44866</v>
      </c>
      <c r="B5835" s="37" t="s">
        <v>236</v>
      </c>
      <c r="C5835" t="s">
        <v>2217</v>
      </c>
      <c r="D5835" s="9">
        <v>44867</v>
      </c>
      <c r="E5835" t="s">
        <v>76</v>
      </c>
      <c r="F5835" t="s">
        <v>2190</v>
      </c>
      <c r="H5835" s="201">
        <v>569801</v>
      </c>
    </row>
    <row r="5836" spans="1:12" x14ac:dyDescent="0.25">
      <c r="A5836" s="33">
        <v>44866</v>
      </c>
      <c r="B5836" s="37" t="s">
        <v>236</v>
      </c>
      <c r="C5836" t="s">
        <v>179</v>
      </c>
      <c r="D5836" s="9">
        <v>44872</v>
      </c>
      <c r="E5836" t="s">
        <v>76</v>
      </c>
      <c r="F5836" t="s">
        <v>1911</v>
      </c>
      <c r="H5836" s="201">
        <v>4859</v>
      </c>
    </row>
    <row r="5837" spans="1:12" x14ac:dyDescent="0.25">
      <c r="A5837" s="33">
        <v>44866</v>
      </c>
      <c r="B5837" s="37" t="s">
        <v>236</v>
      </c>
      <c r="C5837" t="s">
        <v>1936</v>
      </c>
      <c r="D5837" s="9">
        <v>44872</v>
      </c>
      <c r="E5837" t="s">
        <v>76</v>
      </c>
      <c r="F5837" t="s">
        <v>1852</v>
      </c>
      <c r="H5837" s="201">
        <v>100000</v>
      </c>
    </row>
    <row r="5838" spans="1:12" x14ac:dyDescent="0.25">
      <c r="A5838" s="33">
        <v>44866</v>
      </c>
      <c r="B5838" s="37" t="s">
        <v>236</v>
      </c>
      <c r="C5838" t="s">
        <v>173</v>
      </c>
      <c r="D5838" s="9">
        <v>44874</v>
      </c>
      <c r="E5838" t="s">
        <v>76</v>
      </c>
      <c r="F5838" t="s">
        <v>2191</v>
      </c>
      <c r="H5838" s="201">
        <v>150000</v>
      </c>
    </row>
    <row r="5839" spans="1:12" x14ac:dyDescent="0.25">
      <c r="A5839" s="33">
        <v>44866</v>
      </c>
      <c r="B5839" s="37" t="s">
        <v>236</v>
      </c>
      <c r="C5839" t="s">
        <v>1936</v>
      </c>
      <c r="D5839" s="9">
        <v>44875</v>
      </c>
      <c r="E5839" t="s">
        <v>76</v>
      </c>
      <c r="F5839" t="s">
        <v>1852</v>
      </c>
      <c r="H5839" s="201">
        <v>100000</v>
      </c>
    </row>
    <row r="5840" spans="1:12" x14ac:dyDescent="0.25">
      <c r="A5840" s="33">
        <v>44866</v>
      </c>
      <c r="B5840" s="37" t="s">
        <v>236</v>
      </c>
      <c r="C5840" t="s">
        <v>173</v>
      </c>
      <c r="D5840" s="9">
        <v>44880</v>
      </c>
      <c r="E5840" t="s">
        <v>76</v>
      </c>
      <c r="F5840" t="s">
        <v>2192</v>
      </c>
      <c r="H5840" s="201">
        <v>150000</v>
      </c>
    </row>
    <row r="5841" spans="1:12" x14ac:dyDescent="0.25">
      <c r="A5841" s="33">
        <v>44866</v>
      </c>
      <c r="B5841" s="37" t="s">
        <v>236</v>
      </c>
      <c r="C5841" t="s">
        <v>1936</v>
      </c>
      <c r="D5841" s="9">
        <v>44882</v>
      </c>
      <c r="E5841" t="s">
        <v>76</v>
      </c>
      <c r="F5841" t="s">
        <v>1852</v>
      </c>
      <c r="H5841" s="201">
        <v>100000</v>
      </c>
    </row>
    <row r="5842" spans="1:12" x14ac:dyDescent="0.25">
      <c r="A5842" s="33">
        <v>44866</v>
      </c>
      <c r="B5842" s="37" t="s">
        <v>236</v>
      </c>
      <c r="C5842" t="s">
        <v>175</v>
      </c>
      <c r="D5842" s="9">
        <v>44886</v>
      </c>
      <c r="E5842" t="s">
        <v>76</v>
      </c>
      <c r="F5842" t="s">
        <v>2193</v>
      </c>
      <c r="H5842" s="201">
        <v>200000</v>
      </c>
    </row>
    <row r="5843" spans="1:12" x14ac:dyDescent="0.25">
      <c r="A5843" s="33">
        <v>44866</v>
      </c>
      <c r="B5843" s="37" t="s">
        <v>236</v>
      </c>
      <c r="C5843" t="s">
        <v>173</v>
      </c>
      <c r="D5843" s="9">
        <v>44887</v>
      </c>
      <c r="E5843" t="s">
        <v>76</v>
      </c>
      <c r="F5843" t="s">
        <v>2194</v>
      </c>
      <c r="H5843" s="201">
        <v>150000</v>
      </c>
    </row>
    <row r="5844" spans="1:12" x14ac:dyDescent="0.25">
      <c r="A5844" s="33">
        <v>44866</v>
      </c>
      <c r="B5844" s="37" t="s">
        <v>236</v>
      </c>
      <c r="C5844" t="s">
        <v>175</v>
      </c>
      <c r="D5844" s="9">
        <v>44889</v>
      </c>
      <c r="E5844" t="s">
        <v>76</v>
      </c>
      <c r="F5844" t="s">
        <v>2195</v>
      </c>
      <c r="H5844" s="201">
        <v>15000</v>
      </c>
    </row>
    <row r="5845" spans="1:12" x14ac:dyDescent="0.25">
      <c r="A5845" s="33">
        <v>44866</v>
      </c>
      <c r="B5845" s="37" t="s">
        <v>236</v>
      </c>
      <c r="C5845" t="s">
        <v>1936</v>
      </c>
      <c r="D5845" s="9">
        <v>44889</v>
      </c>
      <c r="E5845" t="s">
        <v>76</v>
      </c>
      <c r="F5845" t="s">
        <v>1852</v>
      </c>
      <c r="H5845" s="201">
        <v>100000</v>
      </c>
    </row>
    <row r="5846" spans="1:12" x14ac:dyDescent="0.25">
      <c r="A5846" s="33">
        <v>44866</v>
      </c>
      <c r="B5846" s="37" t="s">
        <v>236</v>
      </c>
      <c r="C5846" t="s">
        <v>173</v>
      </c>
      <c r="D5846" s="9">
        <v>44894</v>
      </c>
      <c r="E5846" t="s">
        <v>76</v>
      </c>
      <c r="F5846" t="s">
        <v>2196</v>
      </c>
      <c r="H5846" s="201">
        <v>150000</v>
      </c>
    </row>
    <row r="5847" spans="1:12" x14ac:dyDescent="0.25">
      <c r="A5847" s="33">
        <v>44866</v>
      </c>
      <c r="B5847" s="37" t="s">
        <v>236</v>
      </c>
      <c r="C5847" t="s">
        <v>175</v>
      </c>
      <c r="D5847" s="9">
        <v>44895</v>
      </c>
      <c r="E5847" t="s">
        <v>76</v>
      </c>
      <c r="F5847" t="s">
        <v>2197</v>
      </c>
      <c r="H5847" s="201">
        <v>204750</v>
      </c>
    </row>
    <row r="5848" spans="1:12" x14ac:dyDescent="0.25">
      <c r="A5848" s="217">
        <v>44866</v>
      </c>
      <c r="B5848" s="37" t="s">
        <v>236</v>
      </c>
      <c r="C5848" t="s">
        <v>2217</v>
      </c>
      <c r="D5848" s="219">
        <v>44895</v>
      </c>
      <c r="E5848" s="218" t="s">
        <v>76</v>
      </c>
      <c r="F5848" s="218" t="s">
        <v>2198</v>
      </c>
      <c r="G5848" s="218"/>
      <c r="H5848" s="225">
        <v>569801</v>
      </c>
      <c r="I5848" s="227"/>
      <c r="J5848" s="218"/>
      <c r="K5848" s="218"/>
      <c r="L5848" s="218"/>
    </row>
    <row r="5849" spans="1:12" x14ac:dyDescent="0.25">
      <c r="A5849" s="33">
        <v>44896</v>
      </c>
      <c r="B5849" s="37" t="s">
        <v>236</v>
      </c>
      <c r="C5849" t="s">
        <v>1936</v>
      </c>
      <c r="D5849" s="9">
        <v>44896</v>
      </c>
      <c r="E5849" t="s">
        <v>76</v>
      </c>
      <c r="F5849" t="s">
        <v>364</v>
      </c>
      <c r="H5849" s="201">
        <v>100000</v>
      </c>
    </row>
    <row r="5850" spans="1:12" x14ac:dyDescent="0.25">
      <c r="A5850" s="33">
        <v>44896</v>
      </c>
      <c r="B5850" s="37" t="s">
        <v>236</v>
      </c>
      <c r="C5850" t="s">
        <v>997</v>
      </c>
      <c r="D5850" s="9">
        <v>44897</v>
      </c>
      <c r="E5850" t="s">
        <v>76</v>
      </c>
      <c r="F5850" t="s">
        <v>2199</v>
      </c>
      <c r="H5850" s="201">
        <v>10990</v>
      </c>
    </row>
    <row r="5851" spans="1:12" x14ac:dyDescent="0.25">
      <c r="A5851" s="33">
        <v>44896</v>
      </c>
      <c r="B5851" s="37" t="s">
        <v>236</v>
      </c>
      <c r="C5851" t="s">
        <v>432</v>
      </c>
      <c r="D5851" s="9">
        <v>44897</v>
      </c>
      <c r="E5851" t="s">
        <v>76</v>
      </c>
      <c r="F5851" t="s">
        <v>2200</v>
      </c>
      <c r="H5851" s="201">
        <v>100000</v>
      </c>
    </row>
    <row r="5852" spans="1:12" x14ac:dyDescent="0.25">
      <c r="A5852" s="33">
        <v>44896</v>
      </c>
      <c r="B5852" s="37" t="s">
        <v>236</v>
      </c>
      <c r="C5852" t="s">
        <v>174</v>
      </c>
      <c r="D5852" s="9">
        <v>44897</v>
      </c>
      <c r="E5852" t="s">
        <v>76</v>
      </c>
      <c r="F5852" t="s">
        <v>2109</v>
      </c>
      <c r="H5852" s="201">
        <v>119600</v>
      </c>
    </row>
    <row r="5853" spans="1:12" x14ac:dyDescent="0.25">
      <c r="A5853" s="33">
        <v>44896</v>
      </c>
      <c r="B5853" s="37" t="s">
        <v>236</v>
      </c>
      <c r="C5853" t="s">
        <v>179</v>
      </c>
      <c r="D5853" s="9">
        <v>44901</v>
      </c>
      <c r="E5853" t="s">
        <v>389</v>
      </c>
      <c r="F5853" t="s">
        <v>517</v>
      </c>
      <c r="H5853" s="201">
        <v>4885</v>
      </c>
    </row>
    <row r="5854" spans="1:12" x14ac:dyDescent="0.25">
      <c r="A5854" s="33">
        <v>44896</v>
      </c>
      <c r="B5854" s="37" t="s">
        <v>236</v>
      </c>
      <c r="C5854" t="s">
        <v>173</v>
      </c>
      <c r="D5854" s="9">
        <v>44901</v>
      </c>
      <c r="E5854" t="s">
        <v>76</v>
      </c>
      <c r="F5854" t="s">
        <v>2201</v>
      </c>
      <c r="H5854" s="201">
        <v>150000</v>
      </c>
    </row>
    <row r="5855" spans="1:12" x14ac:dyDescent="0.25">
      <c r="A5855" s="33">
        <v>44896</v>
      </c>
      <c r="B5855" s="37" t="s">
        <v>236</v>
      </c>
      <c r="C5855" t="s">
        <v>323</v>
      </c>
      <c r="D5855" s="9">
        <v>44904</v>
      </c>
      <c r="E5855" t="s">
        <v>76</v>
      </c>
      <c r="F5855" t="s">
        <v>529</v>
      </c>
      <c r="H5855" s="201">
        <v>2538</v>
      </c>
    </row>
    <row r="5856" spans="1:12" x14ac:dyDescent="0.25">
      <c r="A5856" s="33">
        <v>44896</v>
      </c>
      <c r="B5856" s="37" t="s">
        <v>236</v>
      </c>
      <c r="C5856" t="s">
        <v>323</v>
      </c>
      <c r="D5856" s="9">
        <v>44904</v>
      </c>
      <c r="E5856" t="s">
        <v>76</v>
      </c>
      <c r="F5856" t="s">
        <v>476</v>
      </c>
      <c r="H5856" s="201">
        <v>37528</v>
      </c>
    </row>
    <row r="5857" spans="1:8" x14ac:dyDescent="0.25">
      <c r="A5857" s="33">
        <v>44896</v>
      </c>
      <c r="B5857" s="37" t="s">
        <v>236</v>
      </c>
      <c r="C5857" t="s">
        <v>323</v>
      </c>
      <c r="D5857" s="9">
        <v>44904</v>
      </c>
      <c r="E5857" t="s">
        <v>76</v>
      </c>
      <c r="F5857" t="s">
        <v>436</v>
      </c>
      <c r="H5857" s="201">
        <v>109981</v>
      </c>
    </row>
    <row r="5858" spans="1:8" x14ac:dyDescent="0.25">
      <c r="A5858" s="33">
        <v>44896</v>
      </c>
      <c r="B5858" s="37" t="s">
        <v>236</v>
      </c>
      <c r="C5858" t="s">
        <v>1936</v>
      </c>
      <c r="D5858" s="9">
        <v>44904</v>
      </c>
      <c r="E5858" t="s">
        <v>76</v>
      </c>
      <c r="F5858" t="s">
        <v>1218</v>
      </c>
      <c r="H5858" s="201">
        <v>150000</v>
      </c>
    </row>
    <row r="5859" spans="1:8" x14ac:dyDescent="0.25">
      <c r="A5859" s="33">
        <v>44896</v>
      </c>
      <c r="B5859" s="37" t="s">
        <v>236</v>
      </c>
      <c r="C5859" t="s">
        <v>172</v>
      </c>
      <c r="D5859" s="9">
        <v>44907</v>
      </c>
      <c r="E5859" t="s">
        <v>76</v>
      </c>
      <c r="F5859" t="s">
        <v>2202</v>
      </c>
      <c r="H5859" s="201">
        <v>34510</v>
      </c>
    </row>
    <row r="5860" spans="1:8" x14ac:dyDescent="0.25">
      <c r="A5860" s="33">
        <v>44896</v>
      </c>
      <c r="B5860" s="37" t="s">
        <v>236</v>
      </c>
      <c r="C5860" t="s">
        <v>173</v>
      </c>
      <c r="D5860" s="9">
        <v>44909</v>
      </c>
      <c r="E5860" t="s">
        <v>76</v>
      </c>
      <c r="F5860" t="s">
        <v>2203</v>
      </c>
      <c r="H5860" s="201">
        <v>150000</v>
      </c>
    </row>
    <row r="5861" spans="1:8" x14ac:dyDescent="0.25">
      <c r="A5861" s="33">
        <v>44896</v>
      </c>
      <c r="B5861" s="37" t="s">
        <v>236</v>
      </c>
      <c r="C5861" t="s">
        <v>172</v>
      </c>
      <c r="D5861" s="9">
        <v>44910</v>
      </c>
      <c r="E5861" t="s">
        <v>76</v>
      </c>
      <c r="F5861" t="s">
        <v>2204</v>
      </c>
      <c r="H5861" s="201">
        <v>27500</v>
      </c>
    </row>
    <row r="5862" spans="1:8" x14ac:dyDescent="0.25">
      <c r="A5862" s="33">
        <v>44896</v>
      </c>
      <c r="B5862" s="37" t="s">
        <v>236</v>
      </c>
      <c r="C5862" t="s">
        <v>172</v>
      </c>
      <c r="D5862" s="9">
        <v>44910</v>
      </c>
      <c r="E5862" t="s">
        <v>76</v>
      </c>
      <c r="F5862" t="s">
        <v>2205</v>
      </c>
      <c r="H5862" s="201">
        <v>50000</v>
      </c>
    </row>
    <row r="5863" spans="1:8" x14ac:dyDescent="0.25">
      <c r="A5863" s="33">
        <v>44896</v>
      </c>
      <c r="B5863" s="37" t="s">
        <v>236</v>
      </c>
      <c r="C5863" t="s">
        <v>1936</v>
      </c>
      <c r="D5863" s="9">
        <v>44910</v>
      </c>
      <c r="E5863" t="s">
        <v>76</v>
      </c>
      <c r="F5863" t="s">
        <v>364</v>
      </c>
      <c r="H5863" s="201">
        <v>100000</v>
      </c>
    </row>
    <row r="5864" spans="1:8" x14ac:dyDescent="0.25">
      <c r="A5864" s="33">
        <v>44896</v>
      </c>
      <c r="B5864" s="37" t="s">
        <v>236</v>
      </c>
      <c r="C5864" t="s">
        <v>172</v>
      </c>
      <c r="D5864" s="9">
        <v>44915</v>
      </c>
      <c r="E5864" t="s">
        <v>76</v>
      </c>
      <c r="F5864" t="s">
        <v>2206</v>
      </c>
      <c r="H5864" s="201">
        <v>71400</v>
      </c>
    </row>
    <row r="5865" spans="1:8" x14ac:dyDescent="0.25">
      <c r="A5865" s="33">
        <v>44896</v>
      </c>
      <c r="B5865" s="37" t="s">
        <v>236</v>
      </c>
      <c r="C5865" t="s">
        <v>172</v>
      </c>
      <c r="D5865" s="9">
        <v>44915</v>
      </c>
      <c r="E5865" t="s">
        <v>76</v>
      </c>
      <c r="F5865" t="s">
        <v>2033</v>
      </c>
      <c r="H5865" s="201">
        <v>100000</v>
      </c>
    </row>
    <row r="5866" spans="1:8" x14ac:dyDescent="0.25">
      <c r="A5866" s="33">
        <v>44896</v>
      </c>
      <c r="B5866" s="37" t="s">
        <v>236</v>
      </c>
      <c r="C5866" t="s">
        <v>432</v>
      </c>
      <c r="D5866" s="9">
        <v>44916</v>
      </c>
      <c r="E5866" t="s">
        <v>76</v>
      </c>
      <c r="F5866" t="s">
        <v>2207</v>
      </c>
      <c r="H5866" s="201">
        <v>60000</v>
      </c>
    </row>
    <row r="5867" spans="1:8" x14ac:dyDescent="0.25">
      <c r="A5867" s="33">
        <v>44896</v>
      </c>
      <c r="B5867" s="37" t="s">
        <v>236</v>
      </c>
      <c r="C5867" t="s">
        <v>175</v>
      </c>
      <c r="D5867" s="9">
        <v>44916</v>
      </c>
      <c r="E5867" t="s">
        <v>76</v>
      </c>
      <c r="F5867" t="s">
        <v>2208</v>
      </c>
      <c r="H5867" s="201">
        <v>70000</v>
      </c>
    </row>
    <row r="5868" spans="1:8" x14ac:dyDescent="0.25">
      <c r="A5868" s="33">
        <v>44896</v>
      </c>
      <c r="B5868" s="37" t="s">
        <v>236</v>
      </c>
      <c r="C5868" t="s">
        <v>173</v>
      </c>
      <c r="D5868" s="9">
        <v>44916</v>
      </c>
      <c r="E5868" t="s">
        <v>76</v>
      </c>
      <c r="F5868" t="s">
        <v>2209</v>
      </c>
      <c r="H5868" s="201">
        <v>150000</v>
      </c>
    </row>
    <row r="5869" spans="1:8" x14ac:dyDescent="0.25">
      <c r="A5869" s="33">
        <v>44896</v>
      </c>
      <c r="B5869" s="37" t="s">
        <v>236</v>
      </c>
      <c r="C5869" t="s">
        <v>1936</v>
      </c>
      <c r="D5869" s="9">
        <v>44916</v>
      </c>
      <c r="E5869" t="s">
        <v>76</v>
      </c>
      <c r="F5869" t="s">
        <v>1218</v>
      </c>
      <c r="H5869" s="201">
        <v>150000</v>
      </c>
    </row>
    <row r="5870" spans="1:8" x14ac:dyDescent="0.25">
      <c r="A5870" s="33">
        <v>44896</v>
      </c>
      <c r="B5870" s="37" t="s">
        <v>236</v>
      </c>
      <c r="C5870" t="s">
        <v>2218</v>
      </c>
      <c r="D5870" s="9">
        <v>44917</v>
      </c>
      <c r="E5870" t="s">
        <v>76</v>
      </c>
      <c r="F5870" t="s">
        <v>2210</v>
      </c>
      <c r="H5870" s="201">
        <v>18980</v>
      </c>
    </row>
    <row r="5871" spans="1:8" x14ac:dyDescent="0.25">
      <c r="A5871" s="33">
        <v>44896</v>
      </c>
      <c r="B5871" s="37" t="s">
        <v>236</v>
      </c>
      <c r="C5871" t="s">
        <v>173</v>
      </c>
      <c r="D5871" s="9">
        <v>44918</v>
      </c>
      <c r="E5871" t="s">
        <v>76</v>
      </c>
      <c r="F5871" t="s">
        <v>2211</v>
      </c>
      <c r="H5871" s="201">
        <v>87500</v>
      </c>
    </row>
    <row r="5872" spans="1:8" x14ac:dyDescent="0.25">
      <c r="A5872" s="33">
        <v>44896</v>
      </c>
      <c r="B5872" s="37" t="s">
        <v>236</v>
      </c>
      <c r="C5872" t="s">
        <v>175</v>
      </c>
      <c r="D5872" s="9">
        <v>44918</v>
      </c>
      <c r="E5872" t="s">
        <v>76</v>
      </c>
      <c r="F5872" t="s">
        <v>2212</v>
      </c>
      <c r="H5872" s="201">
        <v>100000</v>
      </c>
    </row>
    <row r="5873" spans="1:12" x14ac:dyDescent="0.25">
      <c r="A5873" s="33">
        <v>44896</v>
      </c>
      <c r="B5873" s="37" t="s">
        <v>236</v>
      </c>
      <c r="C5873" t="s">
        <v>1936</v>
      </c>
      <c r="D5873" s="9">
        <v>44922</v>
      </c>
      <c r="E5873" t="s">
        <v>76</v>
      </c>
      <c r="F5873" t="s">
        <v>364</v>
      </c>
      <c r="H5873" s="201">
        <v>100000</v>
      </c>
    </row>
    <row r="5874" spans="1:12" x14ac:dyDescent="0.25">
      <c r="A5874" s="33">
        <v>44896</v>
      </c>
      <c r="B5874" s="37" t="s">
        <v>236</v>
      </c>
      <c r="C5874" t="s">
        <v>173</v>
      </c>
      <c r="D5874" s="9">
        <v>44923</v>
      </c>
      <c r="E5874" t="s">
        <v>76</v>
      </c>
      <c r="F5874" t="s">
        <v>2213</v>
      </c>
      <c r="H5874" s="201">
        <v>175000</v>
      </c>
    </row>
    <row r="5875" spans="1:12" x14ac:dyDescent="0.25">
      <c r="A5875" s="33">
        <v>44896</v>
      </c>
      <c r="B5875" s="37" t="s">
        <v>236</v>
      </c>
      <c r="C5875" t="s">
        <v>173</v>
      </c>
      <c r="D5875" s="9">
        <v>44925</v>
      </c>
      <c r="E5875" t="s">
        <v>76</v>
      </c>
      <c r="F5875" t="s">
        <v>2214</v>
      </c>
      <c r="H5875" s="201">
        <v>175000</v>
      </c>
    </row>
    <row r="5876" spans="1:12" x14ac:dyDescent="0.25">
      <c r="A5876" s="33">
        <v>44896</v>
      </c>
      <c r="B5876" s="37" t="s">
        <v>236</v>
      </c>
      <c r="C5876" t="s">
        <v>175</v>
      </c>
      <c r="D5876" s="219">
        <v>44925</v>
      </c>
      <c r="E5876" s="218" t="s">
        <v>76</v>
      </c>
      <c r="F5876" s="218" t="s">
        <v>2215</v>
      </c>
      <c r="G5876" s="218"/>
      <c r="H5876" s="225">
        <v>304755</v>
      </c>
      <c r="I5876" s="227">
        <f>SUM(H5575:H5876)</f>
        <v>42315846</v>
      </c>
      <c r="J5876" s="218"/>
      <c r="K5876" s="218"/>
      <c r="L5876" s="218"/>
    </row>
    <row r="5877" spans="1:12" x14ac:dyDescent="0.25">
      <c r="A5877" s="290">
        <f>+Tabla1[[#This Row],[Fecha]]</f>
        <v>44929</v>
      </c>
      <c r="B5877" s="291" t="s">
        <v>236</v>
      </c>
      <c r="C5877" s="291" t="s">
        <v>2217</v>
      </c>
      <c r="D5877" s="297">
        <v>44929</v>
      </c>
      <c r="E5877" s="298" t="s">
        <v>76</v>
      </c>
      <c r="F5877" s="299" t="s">
        <v>2434</v>
      </c>
      <c r="G5877" s="291"/>
      <c r="H5877" s="296">
        <v>569801</v>
      </c>
      <c r="I5877" s="296"/>
      <c r="J5877" s="291"/>
      <c r="K5877" s="291"/>
      <c r="L5877" s="291"/>
    </row>
    <row r="5878" spans="1:12" x14ac:dyDescent="0.25">
      <c r="A5878" s="33">
        <f>+Tabla1[[#This Row],[Fecha]]</f>
        <v>44929</v>
      </c>
      <c r="B5878" s="37" t="s">
        <v>236</v>
      </c>
      <c r="C5878" t="s">
        <v>323</v>
      </c>
      <c r="D5878" s="300">
        <v>44929</v>
      </c>
      <c r="E5878" s="301" t="s">
        <v>76</v>
      </c>
      <c r="F5878" s="302" t="s">
        <v>529</v>
      </c>
      <c r="H5878" s="31">
        <v>2201</v>
      </c>
    </row>
    <row r="5879" spans="1:12" x14ac:dyDescent="0.25">
      <c r="A5879" s="33">
        <f>+Tabla1[[#This Row],[Fecha]]</f>
        <v>44929</v>
      </c>
      <c r="B5879" s="37" t="s">
        <v>236</v>
      </c>
      <c r="C5879" t="s">
        <v>323</v>
      </c>
      <c r="D5879" s="300">
        <v>44929</v>
      </c>
      <c r="E5879" s="301" t="s">
        <v>76</v>
      </c>
      <c r="F5879" s="302" t="s">
        <v>436</v>
      </c>
      <c r="H5879" s="31">
        <v>51818</v>
      </c>
    </row>
    <row r="5880" spans="1:12" x14ac:dyDescent="0.25">
      <c r="A5880" s="33">
        <f>+Tabla1[[#This Row],[Fecha]]</f>
        <v>44929</v>
      </c>
      <c r="B5880" s="37" t="s">
        <v>236</v>
      </c>
      <c r="C5880" t="s">
        <v>323</v>
      </c>
      <c r="D5880" s="300">
        <v>44929</v>
      </c>
      <c r="E5880" s="301" t="s">
        <v>76</v>
      </c>
      <c r="F5880" s="302" t="s">
        <v>476</v>
      </c>
      <c r="H5880" s="31">
        <v>36033</v>
      </c>
    </row>
    <row r="5881" spans="1:12" x14ac:dyDescent="0.25">
      <c r="A5881" s="33">
        <f>+Tabla1[[#This Row],[Fecha]]</f>
        <v>44929</v>
      </c>
      <c r="B5881" s="37" t="s">
        <v>236</v>
      </c>
      <c r="C5881" t="s">
        <v>997</v>
      </c>
      <c r="D5881" s="300">
        <v>44929</v>
      </c>
      <c r="E5881" s="301" t="s">
        <v>76</v>
      </c>
      <c r="F5881" s="302" t="s">
        <v>513</v>
      </c>
      <c r="H5881" s="31">
        <v>17204</v>
      </c>
    </row>
    <row r="5882" spans="1:12" x14ac:dyDescent="0.25">
      <c r="A5882" s="33">
        <f>+Tabla1[[#This Row],[Fecha]]</f>
        <v>44929</v>
      </c>
      <c r="B5882" s="37" t="s">
        <v>236</v>
      </c>
      <c r="C5882" t="s">
        <v>432</v>
      </c>
      <c r="D5882" s="300">
        <v>44929</v>
      </c>
      <c r="E5882" s="301" t="s">
        <v>76</v>
      </c>
      <c r="F5882" t="s">
        <v>2435</v>
      </c>
      <c r="H5882" s="31">
        <v>100000</v>
      </c>
    </row>
    <row r="5883" spans="1:12" x14ac:dyDescent="0.25">
      <c r="A5883" s="33">
        <f>+Tabla1[[#This Row],[Fecha]]</f>
        <v>44929</v>
      </c>
      <c r="B5883" s="37" t="s">
        <v>236</v>
      </c>
      <c r="C5883" t="s">
        <v>174</v>
      </c>
      <c r="D5883" s="300">
        <v>44929</v>
      </c>
      <c r="E5883" s="301" t="s">
        <v>76</v>
      </c>
      <c r="F5883" t="s">
        <v>2143</v>
      </c>
      <c r="H5883" s="31">
        <v>140287</v>
      </c>
    </row>
    <row r="5884" spans="1:12" x14ac:dyDescent="0.25">
      <c r="A5884" s="33">
        <f>+Tabla1[[#This Row],[Fecha]]</f>
        <v>44930</v>
      </c>
      <c r="B5884" s="37" t="s">
        <v>236</v>
      </c>
      <c r="C5884" t="s">
        <v>173</v>
      </c>
      <c r="D5884" s="300">
        <v>44930</v>
      </c>
      <c r="E5884" s="301" t="s">
        <v>76</v>
      </c>
      <c r="F5884" s="302" t="s">
        <v>2436</v>
      </c>
      <c r="H5884" s="31">
        <v>175000</v>
      </c>
    </row>
    <row r="5885" spans="1:12" x14ac:dyDescent="0.25">
      <c r="A5885" s="33">
        <f>+Tabla1[[#This Row],[Fecha]]</f>
        <v>44931</v>
      </c>
      <c r="B5885" s="37" t="s">
        <v>236</v>
      </c>
      <c r="C5885" t="s">
        <v>1936</v>
      </c>
      <c r="D5885" s="300">
        <v>44931</v>
      </c>
      <c r="E5885" s="301" t="s">
        <v>76</v>
      </c>
      <c r="F5885" s="302" t="s">
        <v>2437</v>
      </c>
      <c r="H5885" s="31">
        <v>150000</v>
      </c>
    </row>
    <row r="5886" spans="1:12" x14ac:dyDescent="0.25">
      <c r="A5886" s="33">
        <f>+Tabla1[[#This Row],[Fecha]]</f>
        <v>44932</v>
      </c>
      <c r="B5886" s="37" t="s">
        <v>236</v>
      </c>
      <c r="C5886" t="s">
        <v>179</v>
      </c>
      <c r="D5886" s="300">
        <v>44932</v>
      </c>
      <c r="E5886" s="301" t="s">
        <v>76</v>
      </c>
      <c r="F5886" t="s">
        <v>517</v>
      </c>
      <c r="H5886" s="31">
        <v>4932</v>
      </c>
    </row>
    <row r="5887" spans="1:12" x14ac:dyDescent="0.25">
      <c r="A5887" s="33">
        <f>+Tabla1[[#This Row],[Fecha]]</f>
        <v>44935</v>
      </c>
      <c r="B5887" s="37" t="s">
        <v>236</v>
      </c>
      <c r="C5887" t="s">
        <v>173</v>
      </c>
      <c r="D5887" s="300">
        <v>44935</v>
      </c>
      <c r="E5887" s="301" t="s">
        <v>76</v>
      </c>
      <c r="F5887" t="s">
        <v>2438</v>
      </c>
      <c r="H5887" s="31">
        <v>175000</v>
      </c>
    </row>
    <row r="5888" spans="1:12" x14ac:dyDescent="0.25">
      <c r="A5888" s="33">
        <f>+Tabla1[[#This Row],[Fecha]]</f>
        <v>44935</v>
      </c>
      <c r="B5888" s="37" t="s">
        <v>236</v>
      </c>
      <c r="C5888" t="s">
        <v>172</v>
      </c>
      <c r="D5888" s="300">
        <v>44935</v>
      </c>
      <c r="E5888" s="301" t="s">
        <v>76</v>
      </c>
      <c r="F5888" t="s">
        <v>2070</v>
      </c>
      <c r="H5888" s="31">
        <v>22950</v>
      </c>
    </row>
    <row r="5889" spans="1:8" x14ac:dyDescent="0.25">
      <c r="A5889" s="33">
        <f>+Tabla1[[#This Row],[Fecha]]</f>
        <v>44936</v>
      </c>
      <c r="B5889" s="37" t="s">
        <v>236</v>
      </c>
      <c r="C5889" t="s">
        <v>173</v>
      </c>
      <c r="D5889" s="300">
        <v>44936</v>
      </c>
      <c r="E5889" s="301" t="s">
        <v>76</v>
      </c>
      <c r="F5889" s="302" t="s">
        <v>2439</v>
      </c>
      <c r="H5889" s="31">
        <v>175000</v>
      </c>
    </row>
    <row r="5890" spans="1:8" x14ac:dyDescent="0.25">
      <c r="A5890" s="33">
        <f>+Tabla1[[#This Row],[Fecha]]</f>
        <v>44937</v>
      </c>
      <c r="B5890" s="37" t="s">
        <v>236</v>
      </c>
      <c r="C5890" t="s">
        <v>1936</v>
      </c>
      <c r="D5890" s="300">
        <v>44937</v>
      </c>
      <c r="E5890" s="301" t="s">
        <v>1342</v>
      </c>
      <c r="F5890" t="s">
        <v>364</v>
      </c>
      <c r="H5890" s="31">
        <v>100000</v>
      </c>
    </row>
    <row r="5891" spans="1:8" x14ac:dyDescent="0.25">
      <c r="A5891" s="33">
        <f>+Tabla1[[#This Row],[Fecha]]</f>
        <v>44938</v>
      </c>
      <c r="B5891" s="37" t="s">
        <v>236</v>
      </c>
      <c r="C5891" t="s">
        <v>179</v>
      </c>
      <c r="D5891" s="300">
        <v>44938</v>
      </c>
      <c r="E5891" s="301" t="s">
        <v>76</v>
      </c>
      <c r="F5891" s="302" t="s">
        <v>2440</v>
      </c>
      <c r="H5891" s="31">
        <v>20000</v>
      </c>
    </row>
    <row r="5892" spans="1:8" x14ac:dyDescent="0.25">
      <c r="A5892" s="33">
        <f>+Tabla1[[#This Row],[Fecha]]</f>
        <v>44939</v>
      </c>
      <c r="B5892" s="37" t="s">
        <v>236</v>
      </c>
      <c r="C5892" t="s">
        <v>173</v>
      </c>
      <c r="D5892" s="300">
        <v>44939</v>
      </c>
      <c r="E5892" s="301" t="s">
        <v>76</v>
      </c>
      <c r="F5892" s="302" t="s">
        <v>2441</v>
      </c>
      <c r="H5892" s="31">
        <v>175000</v>
      </c>
    </row>
    <row r="5893" spans="1:8" x14ac:dyDescent="0.25">
      <c r="A5893" s="33">
        <f>+Tabla1[[#This Row],[Fecha]]</f>
        <v>44939</v>
      </c>
      <c r="B5893" s="37" t="s">
        <v>236</v>
      </c>
      <c r="C5893" t="s">
        <v>175</v>
      </c>
      <c r="D5893" s="300">
        <v>44939</v>
      </c>
      <c r="E5893" s="301" t="s">
        <v>76</v>
      </c>
      <c r="F5893" s="302" t="s">
        <v>2193</v>
      </c>
      <c r="H5893" s="31">
        <v>200000</v>
      </c>
    </row>
    <row r="5894" spans="1:8" x14ac:dyDescent="0.25">
      <c r="A5894" s="33">
        <f>+Tabla1[[#This Row],[Fecha]]</f>
        <v>44943</v>
      </c>
      <c r="B5894" s="37" t="s">
        <v>236</v>
      </c>
      <c r="C5894" t="s">
        <v>173</v>
      </c>
      <c r="D5894" s="300">
        <v>44943</v>
      </c>
      <c r="E5894" s="301" t="s">
        <v>76</v>
      </c>
      <c r="F5894" t="s">
        <v>2442</v>
      </c>
      <c r="H5894" s="31">
        <v>175000</v>
      </c>
    </row>
    <row r="5895" spans="1:8" x14ac:dyDescent="0.25">
      <c r="A5895" s="33">
        <f>+Tabla1[[#This Row],[Fecha]]</f>
        <v>44944</v>
      </c>
      <c r="B5895" s="37" t="s">
        <v>236</v>
      </c>
      <c r="C5895" t="s">
        <v>172</v>
      </c>
      <c r="D5895" s="300">
        <v>44944</v>
      </c>
      <c r="E5895" s="301" t="s">
        <v>76</v>
      </c>
      <c r="F5895" t="s">
        <v>2443</v>
      </c>
      <c r="H5895" s="31">
        <v>7000</v>
      </c>
    </row>
    <row r="5896" spans="1:8" x14ac:dyDescent="0.25">
      <c r="A5896" s="33">
        <f>+Tabla1[[#This Row],[Fecha]]</f>
        <v>44944</v>
      </c>
      <c r="B5896" s="37" t="s">
        <v>236</v>
      </c>
      <c r="C5896" t="s">
        <v>172</v>
      </c>
      <c r="D5896" s="300">
        <v>44944</v>
      </c>
      <c r="E5896" s="301" t="s">
        <v>76</v>
      </c>
      <c r="F5896" t="s">
        <v>2443</v>
      </c>
      <c r="H5896" s="31">
        <v>10500</v>
      </c>
    </row>
    <row r="5897" spans="1:8" x14ac:dyDescent="0.25">
      <c r="A5897" s="33">
        <f>+Tabla1[[#This Row],[Fecha]]</f>
        <v>44945</v>
      </c>
      <c r="B5897" s="37" t="s">
        <v>236</v>
      </c>
      <c r="C5897" t="s">
        <v>1936</v>
      </c>
      <c r="D5897" s="300">
        <v>44945</v>
      </c>
      <c r="E5897" s="301" t="s">
        <v>1342</v>
      </c>
      <c r="F5897" t="s">
        <v>2437</v>
      </c>
      <c r="H5897" s="31">
        <v>150000</v>
      </c>
    </row>
    <row r="5898" spans="1:8" x14ac:dyDescent="0.25">
      <c r="A5898" s="33">
        <f>+Tabla1[[#This Row],[Fecha]]</f>
        <v>44946</v>
      </c>
      <c r="B5898" s="37" t="s">
        <v>236</v>
      </c>
      <c r="C5898" t="s">
        <v>173</v>
      </c>
      <c r="D5898" s="300">
        <v>44946</v>
      </c>
      <c r="E5898" s="301" t="s">
        <v>76</v>
      </c>
      <c r="F5898" s="302" t="s">
        <v>2444</v>
      </c>
      <c r="H5898" s="31">
        <v>175000</v>
      </c>
    </row>
    <row r="5899" spans="1:8" x14ac:dyDescent="0.25">
      <c r="A5899" s="33">
        <f>+Tabla1[[#This Row],[Fecha]]</f>
        <v>44949</v>
      </c>
      <c r="B5899" s="37" t="s">
        <v>236</v>
      </c>
      <c r="C5899" t="s">
        <v>998</v>
      </c>
      <c r="D5899" s="300">
        <v>44949</v>
      </c>
      <c r="E5899" s="301" t="s">
        <v>76</v>
      </c>
      <c r="F5899" t="s">
        <v>2445</v>
      </c>
      <c r="H5899" s="31">
        <v>100000</v>
      </c>
    </row>
    <row r="5900" spans="1:8" x14ac:dyDescent="0.25">
      <c r="A5900" s="33">
        <f>+Tabla1[[#This Row],[Fecha]]</f>
        <v>44950</v>
      </c>
      <c r="B5900" s="37" t="s">
        <v>236</v>
      </c>
      <c r="C5900" t="s">
        <v>998</v>
      </c>
      <c r="D5900" s="300">
        <v>44950</v>
      </c>
      <c r="E5900" s="301" t="s">
        <v>76</v>
      </c>
      <c r="F5900" t="s">
        <v>2446</v>
      </c>
      <c r="H5900" s="31">
        <v>200000</v>
      </c>
    </row>
    <row r="5901" spans="1:8" x14ac:dyDescent="0.25">
      <c r="A5901" s="33">
        <f>+Tabla1[[#This Row],[Fecha]]</f>
        <v>44950</v>
      </c>
      <c r="B5901" s="37" t="s">
        <v>236</v>
      </c>
      <c r="C5901" t="s">
        <v>173</v>
      </c>
      <c r="D5901" s="300">
        <v>44950</v>
      </c>
      <c r="E5901" s="301" t="s">
        <v>76</v>
      </c>
      <c r="F5901" s="302" t="s">
        <v>2447</v>
      </c>
      <c r="H5901" s="31">
        <v>175000</v>
      </c>
    </row>
    <row r="5902" spans="1:8" x14ac:dyDescent="0.25">
      <c r="A5902" s="33">
        <f>+Tabla1[[#This Row],[Fecha]]</f>
        <v>44951</v>
      </c>
      <c r="B5902" s="37" t="s">
        <v>236</v>
      </c>
      <c r="C5902" t="s">
        <v>1936</v>
      </c>
      <c r="D5902" s="300">
        <v>44951</v>
      </c>
      <c r="E5902" s="301" t="s">
        <v>76</v>
      </c>
      <c r="F5902" s="302" t="s">
        <v>2437</v>
      </c>
      <c r="H5902" s="31">
        <v>150000</v>
      </c>
    </row>
    <row r="5903" spans="1:8" x14ac:dyDescent="0.25">
      <c r="A5903" s="33">
        <f>+Tabla1[[#This Row],[Fecha]]</f>
        <v>44953</v>
      </c>
      <c r="B5903" s="37" t="s">
        <v>236</v>
      </c>
      <c r="C5903" t="s">
        <v>173</v>
      </c>
      <c r="D5903" s="300">
        <v>44953</v>
      </c>
      <c r="E5903" s="301" t="s">
        <v>76</v>
      </c>
      <c r="F5903" s="302" t="s">
        <v>2448</v>
      </c>
      <c r="H5903" s="31">
        <v>175000</v>
      </c>
    </row>
    <row r="5904" spans="1:8" x14ac:dyDescent="0.25">
      <c r="A5904" s="33">
        <f>+Tabla1[[#This Row],[Fecha]]</f>
        <v>44956</v>
      </c>
      <c r="B5904" s="37" t="s">
        <v>236</v>
      </c>
      <c r="C5904" t="s">
        <v>172</v>
      </c>
      <c r="D5904" s="300">
        <v>44956</v>
      </c>
      <c r="E5904" s="301" t="s">
        <v>76</v>
      </c>
      <c r="F5904" s="302" t="s">
        <v>2449</v>
      </c>
      <c r="H5904" s="31">
        <v>111681</v>
      </c>
    </row>
    <row r="5905" spans="1:12" x14ac:dyDescent="0.25">
      <c r="A5905" s="33">
        <f>+Tabla1[[#This Row],[Fecha]]</f>
        <v>44956</v>
      </c>
      <c r="B5905" s="37" t="s">
        <v>236</v>
      </c>
      <c r="C5905" t="s">
        <v>998</v>
      </c>
      <c r="D5905" s="300">
        <v>44956</v>
      </c>
      <c r="E5905" s="301" t="s">
        <v>76</v>
      </c>
      <c r="F5905" t="s">
        <v>2450</v>
      </c>
      <c r="H5905" s="31">
        <v>80000</v>
      </c>
    </row>
    <row r="5906" spans="1:12" x14ac:dyDescent="0.25">
      <c r="A5906" s="33">
        <f>+Tabla1[[#This Row],[Fecha]]</f>
        <v>44957</v>
      </c>
      <c r="B5906" s="37" t="s">
        <v>236</v>
      </c>
      <c r="C5906" t="s">
        <v>1937</v>
      </c>
      <c r="D5906" s="300">
        <v>44957</v>
      </c>
      <c r="E5906" s="301" t="s">
        <v>76</v>
      </c>
      <c r="F5906" s="302" t="s">
        <v>2451</v>
      </c>
      <c r="H5906" s="31">
        <v>304752</v>
      </c>
    </row>
    <row r="5907" spans="1:12" x14ac:dyDescent="0.25">
      <c r="A5907" s="33">
        <f>+Tabla1[[#This Row],[Fecha]]</f>
        <v>44957</v>
      </c>
      <c r="B5907" s="37" t="s">
        <v>236</v>
      </c>
      <c r="C5907" t="s">
        <v>2217</v>
      </c>
      <c r="D5907" s="300">
        <v>44957</v>
      </c>
      <c r="E5907" s="301" t="s">
        <v>76</v>
      </c>
      <c r="F5907" s="302" t="s">
        <v>2452</v>
      </c>
      <c r="H5907" s="31">
        <v>574713</v>
      </c>
    </row>
    <row r="5908" spans="1:12" x14ac:dyDescent="0.25">
      <c r="A5908" s="290">
        <f>+Tabla1[[#This Row],[Fecha]]</f>
        <v>44957</v>
      </c>
      <c r="B5908" s="291" t="s">
        <v>236</v>
      </c>
      <c r="C5908" s="291" t="s">
        <v>173</v>
      </c>
      <c r="D5908" s="297">
        <v>44957</v>
      </c>
      <c r="E5908" s="298" t="s">
        <v>76</v>
      </c>
      <c r="F5908" s="299" t="s">
        <v>2453</v>
      </c>
      <c r="G5908" s="291"/>
      <c r="H5908" s="296">
        <v>175000</v>
      </c>
      <c r="I5908" s="296"/>
      <c r="J5908" s="291"/>
      <c r="K5908" s="291"/>
      <c r="L5908" s="291"/>
    </row>
    <row r="5909" spans="1:12" x14ac:dyDescent="0.25">
      <c r="A5909" s="33">
        <f>+Tabla1[[#This Row],[Fecha]]</f>
        <v>44958</v>
      </c>
      <c r="B5909" s="37" t="s">
        <v>236</v>
      </c>
      <c r="C5909" t="s">
        <v>323</v>
      </c>
      <c r="D5909" s="300">
        <v>44958</v>
      </c>
      <c r="E5909" s="301" t="s">
        <v>76</v>
      </c>
      <c r="F5909" t="s">
        <v>529</v>
      </c>
      <c r="H5909" s="31">
        <v>2491</v>
      </c>
    </row>
    <row r="5910" spans="1:12" x14ac:dyDescent="0.25">
      <c r="A5910" s="33">
        <f>+Tabla1[[#This Row],[Fecha]]</f>
        <v>44958</v>
      </c>
      <c r="B5910" s="37" t="s">
        <v>236</v>
      </c>
      <c r="C5910" t="s">
        <v>323</v>
      </c>
      <c r="D5910" s="300">
        <v>44958</v>
      </c>
      <c r="E5910" s="301" t="s">
        <v>76</v>
      </c>
      <c r="F5910" t="s">
        <v>436</v>
      </c>
      <c r="H5910" s="31">
        <v>98935</v>
      </c>
    </row>
    <row r="5911" spans="1:12" x14ac:dyDescent="0.25">
      <c r="A5911" s="33">
        <f>+Tabla1[[#This Row],[Fecha]]</f>
        <v>44958</v>
      </c>
      <c r="B5911" s="37" t="s">
        <v>236</v>
      </c>
      <c r="C5911" t="s">
        <v>323</v>
      </c>
      <c r="D5911" s="300">
        <v>44958</v>
      </c>
      <c r="E5911" s="301" t="s">
        <v>76</v>
      </c>
      <c r="F5911" t="s">
        <v>476</v>
      </c>
      <c r="H5911" s="31">
        <v>38518</v>
      </c>
    </row>
    <row r="5912" spans="1:12" x14ac:dyDescent="0.25">
      <c r="A5912" s="33">
        <f>+Tabla1[[#This Row],[Fecha]]</f>
        <v>44958</v>
      </c>
      <c r="B5912" s="37" t="s">
        <v>236</v>
      </c>
      <c r="C5912" t="s">
        <v>997</v>
      </c>
      <c r="D5912" s="300">
        <v>44958</v>
      </c>
      <c r="E5912" s="301" t="s">
        <v>76</v>
      </c>
      <c r="F5912" t="s">
        <v>513</v>
      </c>
      <c r="H5912" s="31">
        <v>16970</v>
      </c>
    </row>
    <row r="5913" spans="1:12" x14ac:dyDescent="0.25">
      <c r="A5913" s="33">
        <f>+Tabla1[[#This Row],[Fecha]]</f>
        <v>44958</v>
      </c>
      <c r="B5913" s="37" t="s">
        <v>236</v>
      </c>
      <c r="C5913" t="s">
        <v>432</v>
      </c>
      <c r="D5913" s="300">
        <v>44958</v>
      </c>
      <c r="E5913" s="301" t="s">
        <v>76</v>
      </c>
      <c r="F5913" t="s">
        <v>2454</v>
      </c>
      <c r="H5913" s="31">
        <v>100000</v>
      </c>
    </row>
    <row r="5914" spans="1:12" x14ac:dyDescent="0.25">
      <c r="A5914" s="33">
        <f>+Tabla1[[#This Row],[Fecha]]</f>
        <v>44958</v>
      </c>
      <c r="B5914" s="37" t="s">
        <v>236</v>
      </c>
      <c r="C5914" t="s">
        <v>174</v>
      </c>
      <c r="D5914" s="300">
        <v>44958</v>
      </c>
      <c r="E5914" s="301" t="s">
        <v>76</v>
      </c>
      <c r="F5914" s="302" t="s">
        <v>2109</v>
      </c>
      <c r="H5914" s="31">
        <v>149212</v>
      </c>
    </row>
    <row r="5915" spans="1:12" x14ac:dyDescent="0.25">
      <c r="A5915" s="33">
        <f>+Tabla1[[#This Row],[Fecha]]</f>
        <v>44958</v>
      </c>
      <c r="B5915" s="37" t="s">
        <v>236</v>
      </c>
      <c r="C5915" t="s">
        <v>1936</v>
      </c>
      <c r="D5915" s="300">
        <v>44958</v>
      </c>
      <c r="E5915" s="301" t="s">
        <v>76</v>
      </c>
      <c r="F5915" t="s">
        <v>2455</v>
      </c>
      <c r="H5915" s="31">
        <v>100000</v>
      </c>
    </row>
    <row r="5916" spans="1:12" x14ac:dyDescent="0.25">
      <c r="A5916" s="33">
        <f>+Tabla1[[#This Row],[Fecha]]</f>
        <v>44959</v>
      </c>
      <c r="B5916" s="37" t="s">
        <v>236</v>
      </c>
      <c r="C5916" t="s">
        <v>1936</v>
      </c>
      <c r="D5916" s="300">
        <v>44959</v>
      </c>
      <c r="E5916" s="301" t="s">
        <v>76</v>
      </c>
      <c r="F5916" t="s">
        <v>2456</v>
      </c>
      <c r="H5916" s="31">
        <v>25000</v>
      </c>
    </row>
    <row r="5917" spans="1:12" x14ac:dyDescent="0.25">
      <c r="A5917" s="33">
        <f>+Tabla1[[#This Row],[Fecha]]</f>
        <v>44960</v>
      </c>
      <c r="B5917" s="37" t="s">
        <v>236</v>
      </c>
      <c r="C5917" t="s">
        <v>173</v>
      </c>
      <c r="D5917" s="300">
        <v>44960</v>
      </c>
      <c r="E5917" s="301" t="s">
        <v>76</v>
      </c>
      <c r="F5917" s="302" t="s">
        <v>2457</v>
      </c>
      <c r="H5917" s="31">
        <v>175000</v>
      </c>
    </row>
    <row r="5918" spans="1:12" x14ac:dyDescent="0.25">
      <c r="A5918" s="33">
        <f>+Tabla1[[#This Row],[Fecha]]</f>
        <v>44963</v>
      </c>
      <c r="B5918" s="37" t="s">
        <v>236</v>
      </c>
      <c r="C5918" t="s">
        <v>179</v>
      </c>
      <c r="D5918" s="300">
        <v>44963</v>
      </c>
      <c r="E5918" s="301" t="s">
        <v>76</v>
      </c>
      <c r="F5918" s="302" t="s">
        <v>2458</v>
      </c>
      <c r="H5918" s="31">
        <v>4950</v>
      </c>
    </row>
    <row r="5919" spans="1:12" x14ac:dyDescent="0.25">
      <c r="A5919" s="33">
        <f>+Tabla1[[#This Row],[Fecha]]</f>
        <v>44964</v>
      </c>
      <c r="B5919" s="37" t="s">
        <v>236</v>
      </c>
      <c r="C5919" t="s">
        <v>173</v>
      </c>
      <c r="D5919" s="300">
        <v>44964</v>
      </c>
      <c r="E5919" s="301" t="s">
        <v>76</v>
      </c>
      <c r="F5919" s="302" t="s">
        <v>2459</v>
      </c>
      <c r="H5919" s="31">
        <v>175000</v>
      </c>
    </row>
    <row r="5920" spans="1:12" x14ac:dyDescent="0.25">
      <c r="A5920" s="33">
        <f>+Tabla1[[#This Row],[Fecha]]</f>
        <v>44966</v>
      </c>
      <c r="B5920" s="37" t="s">
        <v>236</v>
      </c>
      <c r="C5920" t="s">
        <v>1936</v>
      </c>
      <c r="D5920" s="300">
        <v>44966</v>
      </c>
      <c r="E5920" s="301" t="s">
        <v>76</v>
      </c>
      <c r="F5920" s="303" t="s">
        <v>1218</v>
      </c>
      <c r="H5920" s="31">
        <v>150000</v>
      </c>
    </row>
    <row r="5921" spans="1:8" x14ac:dyDescent="0.25">
      <c r="A5921" s="33">
        <f>+Tabla1[[#This Row],[Fecha]]</f>
        <v>44970</v>
      </c>
      <c r="B5921" s="37" t="s">
        <v>236</v>
      </c>
      <c r="C5921" t="s">
        <v>173</v>
      </c>
      <c r="D5921" s="300">
        <v>44970</v>
      </c>
      <c r="E5921" s="301" t="s">
        <v>76</v>
      </c>
      <c r="F5921" s="302" t="s">
        <v>2460</v>
      </c>
      <c r="H5921" s="31">
        <v>175000</v>
      </c>
    </row>
    <row r="5922" spans="1:8" x14ac:dyDescent="0.25">
      <c r="A5922" s="33">
        <f>+Tabla1[[#This Row],[Fecha]]</f>
        <v>44971</v>
      </c>
      <c r="B5922" s="37" t="s">
        <v>236</v>
      </c>
      <c r="C5922" t="s">
        <v>2631</v>
      </c>
      <c r="D5922" s="300">
        <v>44971</v>
      </c>
      <c r="E5922" s="301" t="s">
        <v>76</v>
      </c>
      <c r="F5922" s="302" t="s">
        <v>2461</v>
      </c>
      <c r="H5922" s="31">
        <v>150000</v>
      </c>
    </row>
    <row r="5923" spans="1:8" x14ac:dyDescent="0.25">
      <c r="A5923" s="33">
        <f>+Tabla1[[#This Row],[Fecha]]</f>
        <v>44971</v>
      </c>
      <c r="B5923" s="37" t="s">
        <v>236</v>
      </c>
      <c r="C5923" t="s">
        <v>2631</v>
      </c>
      <c r="D5923" s="300">
        <v>44971</v>
      </c>
      <c r="E5923" s="301" t="s">
        <v>76</v>
      </c>
      <c r="F5923" s="302" t="s">
        <v>2462</v>
      </c>
      <c r="H5923" s="31">
        <v>175000</v>
      </c>
    </row>
    <row r="5924" spans="1:8" x14ac:dyDescent="0.25">
      <c r="A5924" s="33">
        <f>+Tabla1[[#This Row],[Fecha]]</f>
        <v>44972</v>
      </c>
      <c r="B5924" s="37" t="s">
        <v>236</v>
      </c>
      <c r="C5924" t="s">
        <v>1937</v>
      </c>
      <c r="D5924" s="300">
        <v>44972</v>
      </c>
      <c r="E5924" s="301" t="s">
        <v>76</v>
      </c>
      <c r="F5924" t="s">
        <v>2463</v>
      </c>
      <c r="H5924" s="31">
        <v>100000</v>
      </c>
    </row>
    <row r="5925" spans="1:8" x14ac:dyDescent="0.25">
      <c r="A5925" s="33">
        <f>+Tabla1[[#This Row],[Fecha]]</f>
        <v>44973</v>
      </c>
      <c r="B5925" s="37" t="s">
        <v>236</v>
      </c>
      <c r="C5925" t="s">
        <v>998</v>
      </c>
      <c r="D5925" s="300">
        <v>44973</v>
      </c>
      <c r="E5925" s="301" t="s">
        <v>76</v>
      </c>
      <c r="F5925" t="s">
        <v>2464</v>
      </c>
      <c r="H5925" s="31">
        <v>7000</v>
      </c>
    </row>
    <row r="5926" spans="1:8" x14ac:dyDescent="0.25">
      <c r="A5926" s="33">
        <f>+Tabla1[[#This Row],[Fecha]]</f>
        <v>44973</v>
      </c>
      <c r="B5926" s="37" t="s">
        <v>236</v>
      </c>
      <c r="C5926" t="s">
        <v>2631</v>
      </c>
      <c r="D5926" s="300">
        <v>44973</v>
      </c>
      <c r="E5926" s="301" t="s">
        <v>76</v>
      </c>
      <c r="F5926" s="302" t="s">
        <v>2465</v>
      </c>
      <c r="H5926" s="31">
        <v>27720</v>
      </c>
    </row>
    <row r="5927" spans="1:8" x14ac:dyDescent="0.25">
      <c r="A5927" s="33">
        <f>+Tabla1[[#This Row],[Fecha]]</f>
        <v>44973</v>
      </c>
      <c r="B5927" s="37" t="s">
        <v>236</v>
      </c>
      <c r="C5927" t="s">
        <v>1936</v>
      </c>
      <c r="D5927" s="300">
        <v>44973</v>
      </c>
      <c r="E5927" s="301" t="s">
        <v>76</v>
      </c>
      <c r="F5927" t="s">
        <v>1218</v>
      </c>
      <c r="H5927" s="31">
        <v>150000</v>
      </c>
    </row>
    <row r="5928" spans="1:8" x14ac:dyDescent="0.25">
      <c r="A5928" s="33">
        <f>+Tabla1[[#This Row],[Fecha]]</f>
        <v>44977</v>
      </c>
      <c r="B5928" s="37" t="s">
        <v>236</v>
      </c>
      <c r="C5928" t="s">
        <v>173</v>
      </c>
      <c r="D5928" s="300">
        <v>44977</v>
      </c>
      <c r="E5928" s="301" t="s">
        <v>76</v>
      </c>
      <c r="F5928" t="s">
        <v>2466</v>
      </c>
      <c r="H5928" s="31">
        <v>175000</v>
      </c>
    </row>
    <row r="5929" spans="1:8" x14ac:dyDescent="0.25">
      <c r="A5929" s="33">
        <f>+Tabla1[[#This Row],[Fecha]]</f>
        <v>44977</v>
      </c>
      <c r="B5929" s="37" t="s">
        <v>236</v>
      </c>
      <c r="C5929" t="s">
        <v>172</v>
      </c>
      <c r="D5929" s="300">
        <v>44977</v>
      </c>
      <c r="E5929" s="301" t="s">
        <v>76</v>
      </c>
      <c r="F5929" t="s">
        <v>2467</v>
      </c>
      <c r="H5929" s="31">
        <v>20000</v>
      </c>
    </row>
    <row r="5930" spans="1:8" x14ac:dyDescent="0.25">
      <c r="A5930" s="33">
        <f>+Tabla1[[#This Row],[Fecha]]</f>
        <v>44977</v>
      </c>
      <c r="B5930" s="37" t="s">
        <v>236</v>
      </c>
      <c r="C5930" t="s">
        <v>179</v>
      </c>
      <c r="D5930" s="300">
        <v>44977</v>
      </c>
      <c r="E5930" s="301" t="s">
        <v>76</v>
      </c>
      <c r="F5930" t="s">
        <v>360</v>
      </c>
      <c r="H5930" s="31">
        <v>35000</v>
      </c>
    </row>
    <row r="5931" spans="1:8" x14ac:dyDescent="0.25">
      <c r="A5931" s="33">
        <f>+Tabla1[[#This Row],[Fecha]]</f>
        <v>44977</v>
      </c>
      <c r="B5931" s="37" t="s">
        <v>236</v>
      </c>
      <c r="C5931" t="s">
        <v>179</v>
      </c>
      <c r="D5931" s="300">
        <v>44977</v>
      </c>
      <c r="E5931" s="301" t="s">
        <v>76</v>
      </c>
      <c r="F5931" s="302" t="s">
        <v>2468</v>
      </c>
      <c r="H5931" s="31">
        <v>20000</v>
      </c>
    </row>
    <row r="5932" spans="1:8" x14ac:dyDescent="0.25">
      <c r="A5932" s="33">
        <f>+Tabla1[[#This Row],[Fecha]]</f>
        <v>44978</v>
      </c>
      <c r="B5932" s="37" t="s">
        <v>236</v>
      </c>
      <c r="C5932" t="s">
        <v>173</v>
      </c>
      <c r="D5932" s="300">
        <v>44978</v>
      </c>
      <c r="E5932" s="301" t="s">
        <v>76</v>
      </c>
      <c r="F5932" s="302" t="s">
        <v>2469</v>
      </c>
      <c r="H5932" s="31">
        <v>175000</v>
      </c>
    </row>
    <row r="5933" spans="1:8" x14ac:dyDescent="0.25">
      <c r="A5933" s="33">
        <f>+Tabla1[[#This Row],[Fecha]]</f>
        <v>44980</v>
      </c>
      <c r="B5933" s="37" t="s">
        <v>236</v>
      </c>
      <c r="C5933" t="s">
        <v>432</v>
      </c>
      <c r="D5933" s="300">
        <v>44980</v>
      </c>
      <c r="E5933" s="301" t="s">
        <v>76</v>
      </c>
      <c r="F5933" s="302" t="s">
        <v>2470</v>
      </c>
      <c r="H5933" s="31">
        <v>30000</v>
      </c>
    </row>
    <row r="5934" spans="1:8" x14ac:dyDescent="0.25">
      <c r="A5934" s="33">
        <f>+Tabla1[[#This Row],[Fecha]]</f>
        <v>44981</v>
      </c>
      <c r="B5934" s="37" t="s">
        <v>236</v>
      </c>
      <c r="C5934" t="s">
        <v>1936</v>
      </c>
      <c r="D5934" s="300">
        <v>44981</v>
      </c>
      <c r="E5934" s="301" t="s">
        <v>76</v>
      </c>
      <c r="F5934" s="302" t="s">
        <v>1218</v>
      </c>
      <c r="H5934" s="31">
        <v>150000</v>
      </c>
    </row>
    <row r="5935" spans="1:8" x14ac:dyDescent="0.25">
      <c r="A5935" s="33">
        <f>+Tabla1[[#This Row],[Fecha]]</f>
        <v>44981</v>
      </c>
      <c r="B5935" s="37" t="s">
        <v>236</v>
      </c>
      <c r="C5935" t="s">
        <v>173</v>
      </c>
      <c r="D5935" s="300">
        <v>44981</v>
      </c>
      <c r="E5935" s="301" t="s">
        <v>76</v>
      </c>
      <c r="F5935" s="302" t="s">
        <v>2471</v>
      </c>
      <c r="H5935" s="31">
        <v>175000</v>
      </c>
    </row>
    <row r="5936" spans="1:8" x14ac:dyDescent="0.25">
      <c r="A5936" s="33">
        <f>+Tabla1[[#This Row],[Fecha]]</f>
        <v>44985</v>
      </c>
      <c r="B5936" s="37" t="s">
        <v>236</v>
      </c>
      <c r="C5936" t="s">
        <v>1937</v>
      </c>
      <c r="D5936" s="300">
        <v>44985</v>
      </c>
      <c r="E5936" s="301" t="s">
        <v>76</v>
      </c>
      <c r="F5936" t="s">
        <v>2472</v>
      </c>
      <c r="H5936" s="31">
        <v>404752</v>
      </c>
    </row>
    <row r="5937" spans="1:12" x14ac:dyDescent="0.25">
      <c r="A5937" s="33">
        <f>+Tabla1[[#This Row],[Fecha]]</f>
        <v>44985</v>
      </c>
      <c r="B5937" s="37" t="s">
        <v>236</v>
      </c>
      <c r="C5937" t="s">
        <v>2217</v>
      </c>
      <c r="D5937" s="300">
        <v>44985</v>
      </c>
      <c r="E5937" s="301" t="s">
        <v>76</v>
      </c>
      <c r="F5937" t="s">
        <v>2473</v>
      </c>
      <c r="H5937" s="31">
        <v>574713</v>
      </c>
    </row>
    <row r="5938" spans="1:12" x14ac:dyDescent="0.25">
      <c r="A5938" s="290">
        <f>+Tabla1[[#This Row],[Fecha]]</f>
        <v>44985</v>
      </c>
      <c r="B5938" s="291" t="s">
        <v>236</v>
      </c>
      <c r="C5938" s="291" t="s">
        <v>173</v>
      </c>
      <c r="D5938" s="297">
        <v>44985</v>
      </c>
      <c r="E5938" s="298" t="s">
        <v>76</v>
      </c>
      <c r="F5938" s="291" t="s">
        <v>2474</v>
      </c>
      <c r="G5938" s="291"/>
      <c r="H5938" s="296">
        <v>175000</v>
      </c>
      <c r="I5938" s="296"/>
      <c r="J5938" s="291"/>
      <c r="K5938" s="291"/>
      <c r="L5938" s="291"/>
    </row>
    <row r="5939" spans="1:12" x14ac:dyDescent="0.25">
      <c r="A5939" s="33">
        <f>+Tabla1[[#This Row],[Fecha]]</f>
        <v>44986</v>
      </c>
      <c r="B5939" s="37" t="s">
        <v>236</v>
      </c>
      <c r="C5939" t="s">
        <v>323</v>
      </c>
      <c r="D5939" s="300">
        <v>44986</v>
      </c>
      <c r="E5939" s="301" t="s">
        <v>76</v>
      </c>
      <c r="F5939" t="s">
        <v>2475</v>
      </c>
      <c r="H5939" s="31">
        <v>2156</v>
      </c>
    </row>
    <row r="5940" spans="1:12" x14ac:dyDescent="0.25">
      <c r="A5940" s="33">
        <f>+Tabla1[[#This Row],[Fecha]]</f>
        <v>44986</v>
      </c>
      <c r="B5940" s="37" t="s">
        <v>236</v>
      </c>
      <c r="C5940" t="s">
        <v>323</v>
      </c>
      <c r="D5940" s="300">
        <v>44986</v>
      </c>
      <c r="E5940" s="301" t="s">
        <v>76</v>
      </c>
      <c r="F5940" t="s">
        <v>2476</v>
      </c>
      <c r="H5940" s="31">
        <v>78599</v>
      </c>
    </row>
    <row r="5941" spans="1:12" x14ac:dyDescent="0.25">
      <c r="A5941" s="33">
        <f>+Tabla1[[#This Row],[Fecha]]</f>
        <v>44986</v>
      </c>
      <c r="B5941" s="37" t="s">
        <v>236</v>
      </c>
      <c r="C5941" t="s">
        <v>323</v>
      </c>
      <c r="D5941" s="300">
        <v>44986</v>
      </c>
      <c r="E5941" s="301" t="s">
        <v>76</v>
      </c>
      <c r="F5941" t="s">
        <v>2477</v>
      </c>
      <c r="H5941" s="31">
        <v>31225</v>
      </c>
    </row>
    <row r="5942" spans="1:12" x14ac:dyDescent="0.25">
      <c r="A5942" s="33">
        <f>+Tabla1[[#This Row],[Fecha]]</f>
        <v>44986</v>
      </c>
      <c r="B5942" s="37" t="s">
        <v>236</v>
      </c>
      <c r="C5942" t="s">
        <v>997</v>
      </c>
      <c r="D5942" s="300">
        <v>44986</v>
      </c>
      <c r="E5942" s="301" t="s">
        <v>76</v>
      </c>
      <c r="F5942" t="s">
        <v>2478</v>
      </c>
      <c r="H5942" s="31">
        <v>17970</v>
      </c>
    </row>
    <row r="5943" spans="1:12" x14ac:dyDescent="0.25">
      <c r="A5943" s="33">
        <f>+Tabla1[[#This Row],[Fecha]]</f>
        <v>44986</v>
      </c>
      <c r="B5943" s="37" t="s">
        <v>236</v>
      </c>
      <c r="C5943" t="s">
        <v>432</v>
      </c>
      <c r="D5943" s="300">
        <v>44986</v>
      </c>
      <c r="E5943" s="301" t="s">
        <v>76</v>
      </c>
      <c r="F5943" t="s">
        <v>2479</v>
      </c>
      <c r="H5943" s="31">
        <v>100000</v>
      </c>
    </row>
    <row r="5944" spans="1:12" x14ac:dyDescent="0.25">
      <c r="A5944" s="33">
        <f>+Tabla1[[#This Row],[Fecha]]</f>
        <v>44986</v>
      </c>
      <c r="B5944" s="37" t="s">
        <v>236</v>
      </c>
      <c r="C5944" t="s">
        <v>174</v>
      </c>
      <c r="D5944" s="300">
        <v>44986</v>
      </c>
      <c r="E5944" s="301" t="s">
        <v>76</v>
      </c>
      <c r="F5944" s="302" t="s">
        <v>2480</v>
      </c>
      <c r="H5944" s="31">
        <v>149212</v>
      </c>
    </row>
    <row r="5945" spans="1:12" x14ac:dyDescent="0.25">
      <c r="A5945" s="33">
        <f>+Tabla1[[#This Row],[Fecha]]</f>
        <v>44987</v>
      </c>
      <c r="B5945" s="37" t="s">
        <v>236</v>
      </c>
      <c r="C5945" t="s">
        <v>2631</v>
      </c>
      <c r="D5945" s="300">
        <v>44987</v>
      </c>
      <c r="E5945" s="301" t="s">
        <v>76</v>
      </c>
      <c r="F5945" t="s">
        <v>2481</v>
      </c>
      <c r="H5945" s="31">
        <v>150000</v>
      </c>
    </row>
    <row r="5946" spans="1:12" x14ac:dyDescent="0.25">
      <c r="A5946" s="33">
        <f>+Tabla1[[#This Row],[Fecha]]</f>
        <v>44987</v>
      </c>
      <c r="B5946" s="37" t="s">
        <v>236</v>
      </c>
      <c r="C5946" t="s">
        <v>1936</v>
      </c>
      <c r="D5946" s="300">
        <v>44987</v>
      </c>
      <c r="E5946" s="301" t="s">
        <v>76</v>
      </c>
      <c r="F5946" t="s">
        <v>2482</v>
      </c>
      <c r="H5946" s="31">
        <v>165000</v>
      </c>
    </row>
    <row r="5947" spans="1:12" x14ac:dyDescent="0.25">
      <c r="A5947" s="33">
        <f>+Tabla1[[#This Row],[Fecha]]</f>
        <v>44988</v>
      </c>
      <c r="B5947" s="37" t="s">
        <v>236</v>
      </c>
      <c r="C5947" t="s">
        <v>172</v>
      </c>
      <c r="D5947" s="300">
        <v>44988</v>
      </c>
      <c r="E5947" s="301" t="s">
        <v>76</v>
      </c>
      <c r="F5947" s="302" t="s">
        <v>2483</v>
      </c>
      <c r="H5947" s="31">
        <v>344230</v>
      </c>
    </row>
    <row r="5948" spans="1:12" x14ac:dyDescent="0.25">
      <c r="A5948" s="33">
        <f>+Tabla1[[#This Row],[Fecha]]</f>
        <v>44988</v>
      </c>
      <c r="B5948" s="37" t="s">
        <v>236</v>
      </c>
      <c r="C5948" t="s">
        <v>173</v>
      </c>
      <c r="D5948" s="300">
        <v>44988</v>
      </c>
      <c r="E5948" s="301" t="s">
        <v>76</v>
      </c>
      <c r="F5948" s="302" t="s">
        <v>2484</v>
      </c>
      <c r="H5948" s="31">
        <v>75000</v>
      </c>
    </row>
    <row r="5949" spans="1:12" x14ac:dyDescent="0.25">
      <c r="A5949" s="33">
        <f>+Tabla1[[#This Row],[Fecha]]</f>
        <v>44988</v>
      </c>
      <c r="B5949" s="37" t="s">
        <v>236</v>
      </c>
      <c r="C5949" t="s">
        <v>173</v>
      </c>
      <c r="D5949" s="300">
        <v>44988</v>
      </c>
      <c r="E5949" s="301" t="s">
        <v>76</v>
      </c>
      <c r="F5949" s="302" t="s">
        <v>2485</v>
      </c>
      <c r="H5949" s="31">
        <v>25000</v>
      </c>
    </row>
    <row r="5950" spans="1:12" x14ac:dyDescent="0.25">
      <c r="A5950" s="33">
        <f>+Tabla1[[#This Row],[Fecha]]</f>
        <v>44988</v>
      </c>
      <c r="B5950" s="37" t="s">
        <v>236</v>
      </c>
      <c r="C5950" t="s">
        <v>172</v>
      </c>
      <c r="D5950" s="300">
        <v>44988</v>
      </c>
      <c r="E5950" s="301" t="s">
        <v>76</v>
      </c>
      <c r="F5950" s="302" t="s">
        <v>2486</v>
      </c>
      <c r="H5950" s="31">
        <v>15000</v>
      </c>
    </row>
    <row r="5951" spans="1:12" x14ac:dyDescent="0.25">
      <c r="A5951" s="33">
        <f>+Tabla1[[#This Row],[Fecha]]</f>
        <v>44991</v>
      </c>
      <c r="B5951" s="37" t="s">
        <v>236</v>
      </c>
      <c r="C5951" t="s">
        <v>179</v>
      </c>
      <c r="D5951" s="300">
        <v>44991</v>
      </c>
      <c r="E5951" s="301" t="s">
        <v>76</v>
      </c>
      <c r="F5951" t="s">
        <v>2487</v>
      </c>
      <c r="H5951" s="31">
        <v>4987</v>
      </c>
    </row>
    <row r="5952" spans="1:12" x14ac:dyDescent="0.25">
      <c r="A5952" s="33">
        <f>+Tabla1[[#This Row],[Fecha]]</f>
        <v>44993</v>
      </c>
      <c r="B5952" s="37" t="s">
        <v>236</v>
      </c>
      <c r="C5952" t="s">
        <v>173</v>
      </c>
      <c r="D5952" s="300">
        <v>44993</v>
      </c>
      <c r="E5952" s="301" t="s">
        <v>76</v>
      </c>
      <c r="F5952" s="303" t="s">
        <v>2488</v>
      </c>
      <c r="H5952" s="31">
        <v>170000</v>
      </c>
    </row>
    <row r="5953" spans="1:8" x14ac:dyDescent="0.25">
      <c r="A5953" s="33">
        <f>+Tabla1[[#This Row],[Fecha]]</f>
        <v>44993</v>
      </c>
      <c r="B5953" s="37" t="s">
        <v>236</v>
      </c>
      <c r="C5953" t="s">
        <v>2631</v>
      </c>
      <c r="D5953" s="300">
        <v>44993</v>
      </c>
      <c r="E5953" s="301" t="s">
        <v>76</v>
      </c>
      <c r="F5953" s="303" t="s">
        <v>2489</v>
      </c>
      <c r="H5953" s="31">
        <v>84000</v>
      </c>
    </row>
    <row r="5954" spans="1:8" x14ac:dyDescent="0.25">
      <c r="A5954" s="33">
        <f>+Tabla1[[#This Row],[Fecha]]</f>
        <v>44994</v>
      </c>
      <c r="B5954" s="37" t="s">
        <v>236</v>
      </c>
      <c r="C5954" t="s">
        <v>2631</v>
      </c>
      <c r="D5954" s="300">
        <v>44994</v>
      </c>
      <c r="E5954" s="301" t="s">
        <v>76</v>
      </c>
      <c r="F5954" s="302" t="s">
        <v>2490</v>
      </c>
      <c r="H5954" s="31">
        <v>100000</v>
      </c>
    </row>
    <row r="5955" spans="1:8" x14ac:dyDescent="0.25">
      <c r="A5955" s="33">
        <f>+Tabla1[[#This Row],[Fecha]]</f>
        <v>44995</v>
      </c>
      <c r="B5955" s="37" t="s">
        <v>236</v>
      </c>
      <c r="C5955" t="s">
        <v>1936</v>
      </c>
      <c r="D5955" s="300">
        <v>44995</v>
      </c>
      <c r="E5955" s="301" t="s">
        <v>76</v>
      </c>
      <c r="F5955" s="302" t="s">
        <v>2491</v>
      </c>
      <c r="H5955" s="31">
        <v>165000</v>
      </c>
    </row>
    <row r="5956" spans="1:8" x14ac:dyDescent="0.25">
      <c r="A5956" s="33">
        <f>+Tabla1[[#This Row],[Fecha]]</f>
        <v>44995</v>
      </c>
      <c r="B5956" s="37" t="s">
        <v>236</v>
      </c>
      <c r="C5956" t="s">
        <v>172</v>
      </c>
      <c r="D5956" s="300">
        <v>44995</v>
      </c>
      <c r="E5956" s="301" t="s">
        <v>76</v>
      </c>
      <c r="F5956" s="302" t="s">
        <v>2492</v>
      </c>
      <c r="H5956" s="31">
        <v>120540</v>
      </c>
    </row>
    <row r="5957" spans="1:8" x14ac:dyDescent="0.25">
      <c r="A5957" s="33">
        <f>+Tabla1[[#This Row],[Fecha]]</f>
        <v>45000</v>
      </c>
      <c r="B5957" s="37" t="s">
        <v>236</v>
      </c>
      <c r="C5957" t="s">
        <v>173</v>
      </c>
      <c r="D5957" s="300">
        <v>45000</v>
      </c>
      <c r="E5957" s="301" t="s">
        <v>76</v>
      </c>
      <c r="F5957" t="s">
        <v>2493</v>
      </c>
      <c r="H5957" s="31">
        <v>170000</v>
      </c>
    </row>
    <row r="5958" spans="1:8" x14ac:dyDescent="0.25">
      <c r="A5958" s="33">
        <f>+Tabla1[[#This Row],[Fecha]]</f>
        <v>45000</v>
      </c>
      <c r="B5958" s="37" t="s">
        <v>236</v>
      </c>
      <c r="C5958" t="s">
        <v>1937</v>
      </c>
      <c r="D5958" s="300">
        <v>45000</v>
      </c>
      <c r="E5958" s="301" t="s">
        <v>76</v>
      </c>
      <c r="F5958" t="s">
        <v>2494</v>
      </c>
      <c r="H5958" s="31">
        <v>200000</v>
      </c>
    </row>
    <row r="5959" spans="1:8" x14ac:dyDescent="0.25">
      <c r="A5959" s="33">
        <f>+Tabla1[[#This Row],[Fecha]]</f>
        <v>45002</v>
      </c>
      <c r="B5959" s="37" t="s">
        <v>236</v>
      </c>
      <c r="C5959" t="s">
        <v>2631</v>
      </c>
      <c r="D5959" s="300">
        <v>45002</v>
      </c>
      <c r="E5959" s="301" t="s">
        <v>76</v>
      </c>
      <c r="F5959" t="s">
        <v>2495</v>
      </c>
      <c r="H5959" s="31">
        <v>20000</v>
      </c>
    </row>
    <row r="5960" spans="1:8" x14ac:dyDescent="0.25">
      <c r="A5960" s="33">
        <f>+Tabla1[[#This Row],[Fecha]]</f>
        <v>45002</v>
      </c>
      <c r="B5960" s="37" t="s">
        <v>236</v>
      </c>
      <c r="C5960" t="s">
        <v>2631</v>
      </c>
      <c r="D5960" s="300">
        <v>45002</v>
      </c>
      <c r="E5960" s="301" t="s">
        <v>76</v>
      </c>
      <c r="F5960" t="s">
        <v>2490</v>
      </c>
      <c r="H5960" s="31">
        <v>100000</v>
      </c>
    </row>
    <row r="5961" spans="1:8" x14ac:dyDescent="0.25">
      <c r="A5961" s="33">
        <f>+Tabla1[[#This Row],[Fecha]]</f>
        <v>45002</v>
      </c>
      <c r="B5961" s="37" t="s">
        <v>236</v>
      </c>
      <c r="C5961" t="s">
        <v>2631</v>
      </c>
      <c r="D5961" s="300">
        <v>45002</v>
      </c>
      <c r="E5961" s="301" t="s">
        <v>76</v>
      </c>
      <c r="F5961" s="302" t="s">
        <v>2496</v>
      </c>
      <c r="H5961" s="31">
        <v>34000</v>
      </c>
    </row>
    <row r="5962" spans="1:8" x14ac:dyDescent="0.25">
      <c r="A5962" s="33">
        <f>+Tabla1[[#This Row],[Fecha]]</f>
        <v>45002</v>
      </c>
      <c r="B5962" s="37" t="s">
        <v>236</v>
      </c>
      <c r="C5962" t="s">
        <v>1936</v>
      </c>
      <c r="D5962" s="300">
        <v>45002</v>
      </c>
      <c r="E5962" s="301" t="s">
        <v>76</v>
      </c>
      <c r="F5962" t="s">
        <v>2491</v>
      </c>
      <c r="H5962" s="31">
        <v>165000</v>
      </c>
    </row>
    <row r="5963" spans="1:8" x14ac:dyDescent="0.25">
      <c r="A5963" s="33">
        <f>+Tabla1[[#This Row],[Fecha]]</f>
        <v>45007</v>
      </c>
      <c r="B5963" s="37" t="s">
        <v>236</v>
      </c>
      <c r="C5963" t="s">
        <v>173</v>
      </c>
      <c r="D5963" s="300">
        <v>45007</v>
      </c>
      <c r="E5963" s="301" t="s">
        <v>76</v>
      </c>
      <c r="F5963" t="s">
        <v>2497</v>
      </c>
      <c r="H5963" s="31">
        <v>170000</v>
      </c>
    </row>
    <row r="5964" spans="1:8" x14ac:dyDescent="0.25">
      <c r="A5964" s="33">
        <f>+Tabla1[[#This Row],[Fecha]]</f>
        <v>45007</v>
      </c>
      <c r="B5964" s="37" t="s">
        <v>236</v>
      </c>
      <c r="C5964" t="s">
        <v>1936</v>
      </c>
      <c r="D5964" s="300">
        <v>45007</v>
      </c>
      <c r="E5964" s="301" t="s">
        <v>76</v>
      </c>
      <c r="F5964" t="s">
        <v>2491</v>
      </c>
      <c r="H5964" s="31">
        <v>165000</v>
      </c>
    </row>
    <row r="5965" spans="1:8" x14ac:dyDescent="0.25">
      <c r="A5965" s="33">
        <f>+Tabla1[[#This Row],[Fecha]]</f>
        <v>45012</v>
      </c>
      <c r="B5965" s="37" t="s">
        <v>236</v>
      </c>
      <c r="C5965" t="s">
        <v>2631</v>
      </c>
      <c r="D5965" s="300">
        <v>45012</v>
      </c>
      <c r="E5965" s="301" t="s">
        <v>76</v>
      </c>
      <c r="F5965" t="s">
        <v>2498</v>
      </c>
      <c r="H5965" s="31">
        <v>120000</v>
      </c>
    </row>
    <row r="5966" spans="1:8" x14ac:dyDescent="0.25">
      <c r="A5966" s="33">
        <f>+Tabla1[[#This Row],[Fecha]]</f>
        <v>45012</v>
      </c>
      <c r="B5966" s="37" t="s">
        <v>236</v>
      </c>
      <c r="C5966" t="s">
        <v>2631</v>
      </c>
      <c r="D5966" s="300">
        <v>45012</v>
      </c>
      <c r="E5966" s="301" t="s">
        <v>76</v>
      </c>
      <c r="F5966" s="302" t="s">
        <v>2499</v>
      </c>
      <c r="H5966" s="31">
        <v>348200</v>
      </c>
    </row>
    <row r="5967" spans="1:8" x14ac:dyDescent="0.25">
      <c r="A5967" s="33">
        <f>+Tabla1[[#This Row],[Fecha]]</f>
        <v>45013</v>
      </c>
      <c r="B5967" s="37" t="s">
        <v>236</v>
      </c>
      <c r="C5967" t="s">
        <v>2632</v>
      </c>
      <c r="D5967" s="300">
        <v>45013</v>
      </c>
      <c r="E5967" s="301" t="s">
        <v>76</v>
      </c>
      <c r="F5967" s="302" t="s">
        <v>2500</v>
      </c>
      <c r="H5967" s="31">
        <v>170000</v>
      </c>
    </row>
    <row r="5968" spans="1:8" x14ac:dyDescent="0.25">
      <c r="A5968" s="33">
        <f>+Tabla1[[#This Row],[Fecha]]</f>
        <v>45013</v>
      </c>
      <c r="B5968" s="37" t="s">
        <v>236</v>
      </c>
      <c r="C5968" t="s">
        <v>2631</v>
      </c>
      <c r="D5968" s="300">
        <v>45013</v>
      </c>
      <c r="E5968" s="301" t="s">
        <v>76</v>
      </c>
      <c r="F5968" s="302" t="s">
        <v>2501</v>
      </c>
      <c r="H5968" s="31">
        <v>30000</v>
      </c>
    </row>
    <row r="5969" spans="1:12" x14ac:dyDescent="0.25">
      <c r="A5969" s="33">
        <f>+Tabla1[[#This Row],[Fecha]]</f>
        <v>45013</v>
      </c>
      <c r="B5969" s="37" t="s">
        <v>236</v>
      </c>
      <c r="C5969" t="s">
        <v>2631</v>
      </c>
      <c r="D5969" s="300">
        <v>45013</v>
      </c>
      <c r="E5969" s="301" t="s">
        <v>1342</v>
      </c>
      <c r="F5969" t="s">
        <v>2502</v>
      </c>
      <c r="H5969" s="31">
        <v>60540</v>
      </c>
    </row>
    <row r="5970" spans="1:12" x14ac:dyDescent="0.25">
      <c r="A5970" s="33">
        <f>+Tabla1[[#This Row],[Fecha]]</f>
        <v>45013</v>
      </c>
      <c r="B5970" s="37" t="s">
        <v>236</v>
      </c>
      <c r="C5970" t="s">
        <v>1936</v>
      </c>
      <c r="D5970" s="300">
        <v>45013</v>
      </c>
      <c r="E5970" s="301" t="s">
        <v>1342</v>
      </c>
      <c r="F5970" s="302" t="s">
        <v>2491</v>
      </c>
      <c r="H5970" s="31">
        <v>165000</v>
      </c>
    </row>
    <row r="5971" spans="1:12" x14ac:dyDescent="0.25">
      <c r="A5971" s="33">
        <f>+Tabla1[[#This Row],[Fecha]]</f>
        <v>45015</v>
      </c>
      <c r="B5971" s="37" t="s">
        <v>236</v>
      </c>
      <c r="C5971" t="s">
        <v>432</v>
      </c>
      <c r="D5971" s="300">
        <v>45015</v>
      </c>
      <c r="E5971" s="301" t="s">
        <v>76</v>
      </c>
      <c r="F5971" s="302" t="s">
        <v>2503</v>
      </c>
      <c r="H5971" s="31">
        <v>20000</v>
      </c>
    </row>
    <row r="5972" spans="1:12" x14ac:dyDescent="0.25">
      <c r="A5972" s="33">
        <f>+Tabla1[[#This Row],[Fecha]]</f>
        <v>45016</v>
      </c>
      <c r="B5972" s="37" t="s">
        <v>236</v>
      </c>
      <c r="C5972" t="s">
        <v>1937</v>
      </c>
      <c r="D5972" s="300">
        <v>45016</v>
      </c>
      <c r="E5972" s="301" t="s">
        <v>76</v>
      </c>
      <c r="F5972" s="302" t="s">
        <v>2504</v>
      </c>
      <c r="H5972" s="31">
        <v>204750</v>
      </c>
    </row>
    <row r="5973" spans="1:12" x14ac:dyDescent="0.25">
      <c r="A5973" s="290">
        <f>+Tabla1[[#This Row],[Fecha]]</f>
        <v>45016</v>
      </c>
      <c r="B5973" s="291" t="s">
        <v>236</v>
      </c>
      <c r="C5973" t="s">
        <v>2217</v>
      </c>
      <c r="D5973" s="297">
        <v>45016</v>
      </c>
      <c r="E5973" s="298" t="s">
        <v>76</v>
      </c>
      <c r="F5973" s="299" t="s">
        <v>2505</v>
      </c>
      <c r="G5973" s="291"/>
      <c r="H5973" s="296">
        <v>574713</v>
      </c>
      <c r="I5973" s="296"/>
      <c r="J5973" s="291"/>
      <c r="K5973" s="291"/>
      <c r="L5973" s="291"/>
    </row>
    <row r="5974" spans="1:12" x14ac:dyDescent="0.25">
      <c r="A5974" s="33">
        <f>+Tabla1[[#This Row],[Fecha]]</f>
        <v>45019</v>
      </c>
      <c r="B5974" s="37" t="s">
        <v>236</v>
      </c>
      <c r="C5974" t="s">
        <v>2631</v>
      </c>
      <c r="D5974" s="300">
        <v>45019</v>
      </c>
      <c r="E5974" s="301" t="s">
        <v>76</v>
      </c>
      <c r="F5974" t="s">
        <v>2502</v>
      </c>
      <c r="H5974" s="31">
        <v>33030</v>
      </c>
    </row>
    <row r="5975" spans="1:12" x14ac:dyDescent="0.25">
      <c r="A5975" s="33">
        <f>+Tabla1[[#This Row],[Fecha]]</f>
        <v>45019</v>
      </c>
      <c r="B5975" s="37" t="s">
        <v>236</v>
      </c>
      <c r="C5975" t="s">
        <v>323</v>
      </c>
      <c r="D5975" s="300">
        <v>45019</v>
      </c>
      <c r="E5975" s="301" t="s">
        <v>76</v>
      </c>
      <c r="F5975" t="s">
        <v>2506</v>
      </c>
      <c r="H5975" s="31">
        <v>2471</v>
      </c>
    </row>
    <row r="5976" spans="1:12" x14ac:dyDescent="0.25">
      <c r="A5976" s="33">
        <f>+Tabla1[[#This Row],[Fecha]]</f>
        <v>45019</v>
      </c>
      <c r="B5976" s="37" t="s">
        <v>236</v>
      </c>
      <c r="C5976" t="s">
        <v>323</v>
      </c>
      <c r="D5976" s="300">
        <v>45019</v>
      </c>
      <c r="E5976" s="301" t="s">
        <v>76</v>
      </c>
      <c r="F5976" t="s">
        <v>2476</v>
      </c>
      <c r="H5976" s="31">
        <v>90242</v>
      </c>
    </row>
    <row r="5977" spans="1:12" x14ac:dyDescent="0.25">
      <c r="A5977" s="33">
        <f>+Tabla1[[#This Row],[Fecha]]</f>
        <v>45019</v>
      </c>
      <c r="B5977" s="37" t="s">
        <v>236</v>
      </c>
      <c r="C5977" t="s">
        <v>323</v>
      </c>
      <c r="D5977" s="300">
        <v>45019</v>
      </c>
      <c r="E5977" s="301" t="s">
        <v>76</v>
      </c>
      <c r="F5977" t="s">
        <v>2477</v>
      </c>
      <c r="H5977" s="31">
        <v>37206</v>
      </c>
    </row>
    <row r="5978" spans="1:12" x14ac:dyDescent="0.25">
      <c r="A5978" s="33">
        <f>+Tabla1[[#This Row],[Fecha]]</f>
        <v>45019</v>
      </c>
      <c r="B5978" s="37" t="s">
        <v>236</v>
      </c>
      <c r="C5978" t="s">
        <v>432</v>
      </c>
      <c r="D5978" s="300">
        <v>45019</v>
      </c>
      <c r="E5978" s="301" t="s">
        <v>76</v>
      </c>
      <c r="F5978" t="s">
        <v>2507</v>
      </c>
      <c r="H5978" s="31">
        <v>100000</v>
      </c>
    </row>
    <row r="5979" spans="1:12" x14ac:dyDescent="0.25">
      <c r="A5979" s="33">
        <f>+Tabla1[[#This Row],[Fecha]]</f>
        <v>45019</v>
      </c>
      <c r="B5979" s="37" t="s">
        <v>236</v>
      </c>
      <c r="C5979" t="s">
        <v>2631</v>
      </c>
      <c r="D5979" s="300">
        <v>45019</v>
      </c>
      <c r="E5979" s="301" t="s">
        <v>76</v>
      </c>
      <c r="F5979" t="s">
        <v>2508</v>
      </c>
      <c r="H5979" s="31">
        <v>150000</v>
      </c>
    </row>
    <row r="5980" spans="1:12" x14ac:dyDescent="0.25">
      <c r="A5980" s="33">
        <f>+Tabla1[[#This Row],[Fecha]]</f>
        <v>45019</v>
      </c>
      <c r="B5980" s="37" t="s">
        <v>236</v>
      </c>
      <c r="C5980" t="s">
        <v>997</v>
      </c>
      <c r="D5980" s="300">
        <v>45019</v>
      </c>
      <c r="E5980" s="301" t="s">
        <v>76</v>
      </c>
      <c r="F5980" s="302" t="s">
        <v>2509</v>
      </c>
      <c r="H5980" s="31">
        <v>17970</v>
      </c>
    </row>
    <row r="5981" spans="1:12" x14ac:dyDescent="0.25">
      <c r="A5981" s="33">
        <f>+Tabla1[[#This Row],[Fecha]]</f>
        <v>45020</v>
      </c>
      <c r="B5981" s="37" t="s">
        <v>236</v>
      </c>
      <c r="C5981" t="s">
        <v>173</v>
      </c>
      <c r="D5981" s="300">
        <v>45020</v>
      </c>
      <c r="E5981" s="301" t="s">
        <v>76</v>
      </c>
      <c r="F5981" s="302" t="s">
        <v>2510</v>
      </c>
      <c r="H5981" s="31">
        <v>170000</v>
      </c>
    </row>
    <row r="5982" spans="1:12" x14ac:dyDescent="0.25">
      <c r="A5982" s="33">
        <f>+Tabla1[[#This Row],[Fecha]]</f>
        <v>45020</v>
      </c>
      <c r="B5982" s="37" t="s">
        <v>236</v>
      </c>
      <c r="C5982" t="s">
        <v>174</v>
      </c>
      <c r="D5982" s="300">
        <v>45020</v>
      </c>
      <c r="E5982" s="301" t="s">
        <v>76</v>
      </c>
      <c r="F5982" s="302" t="s">
        <v>2511</v>
      </c>
      <c r="H5982" s="31">
        <v>119650</v>
      </c>
    </row>
    <row r="5983" spans="1:12" x14ac:dyDescent="0.25">
      <c r="A5983" s="33">
        <f>+Tabla1[[#This Row],[Fecha]]</f>
        <v>45021</v>
      </c>
      <c r="B5983" s="37" t="s">
        <v>236</v>
      </c>
      <c r="C5983" t="s">
        <v>2631</v>
      </c>
      <c r="D5983" s="300">
        <v>45021</v>
      </c>
      <c r="E5983" s="301" t="s">
        <v>76</v>
      </c>
      <c r="F5983" t="s">
        <v>2512</v>
      </c>
      <c r="H5983" s="31">
        <v>100000</v>
      </c>
    </row>
    <row r="5984" spans="1:12" x14ac:dyDescent="0.25">
      <c r="A5984" s="33">
        <f>+Tabla1[[#This Row],[Fecha]]</f>
        <v>45021</v>
      </c>
      <c r="B5984" s="37" t="s">
        <v>236</v>
      </c>
      <c r="C5984" t="s">
        <v>1936</v>
      </c>
      <c r="D5984" s="300">
        <v>45021</v>
      </c>
      <c r="E5984" s="301" t="s">
        <v>76</v>
      </c>
      <c r="F5984" t="s">
        <v>2513</v>
      </c>
      <c r="H5984" s="31">
        <v>165000</v>
      </c>
    </row>
    <row r="5985" spans="1:12" x14ac:dyDescent="0.25">
      <c r="A5985" s="33">
        <f>+Tabla1[[#This Row],[Fecha]]</f>
        <v>45021</v>
      </c>
      <c r="B5985" s="37" t="s">
        <v>236</v>
      </c>
      <c r="C5985" t="s">
        <v>179</v>
      </c>
      <c r="D5985" s="300">
        <v>45021</v>
      </c>
      <c r="E5985" s="301" t="s">
        <v>76</v>
      </c>
      <c r="F5985" s="302" t="s">
        <v>2487</v>
      </c>
      <c r="H5985" s="31">
        <v>4987</v>
      </c>
    </row>
    <row r="5986" spans="1:12" x14ac:dyDescent="0.25">
      <c r="A5986" s="33">
        <f>+Tabla1[[#This Row],[Fecha]]</f>
        <v>45027</v>
      </c>
      <c r="B5986" s="37" t="s">
        <v>236</v>
      </c>
      <c r="C5986" t="s">
        <v>173</v>
      </c>
      <c r="D5986" s="300">
        <v>45027</v>
      </c>
      <c r="E5986" s="301" t="s">
        <v>239</v>
      </c>
      <c r="F5986" s="302" t="s">
        <v>2514</v>
      </c>
      <c r="H5986" s="31">
        <v>170000</v>
      </c>
    </row>
    <row r="5987" spans="1:12" x14ac:dyDescent="0.25">
      <c r="A5987" s="33">
        <f>+Tabla1[[#This Row],[Fecha]]</f>
        <v>45030</v>
      </c>
      <c r="B5987" s="37" t="s">
        <v>236</v>
      </c>
      <c r="C5987" t="s">
        <v>1936</v>
      </c>
      <c r="D5987" s="300">
        <v>45030</v>
      </c>
      <c r="E5987" s="301" t="s">
        <v>76</v>
      </c>
      <c r="F5987" s="302" t="s">
        <v>2515</v>
      </c>
      <c r="H5987" s="31">
        <v>110000</v>
      </c>
    </row>
    <row r="5988" spans="1:12" x14ac:dyDescent="0.25">
      <c r="A5988" s="33">
        <f>+Tabla1[[#This Row],[Fecha]]</f>
        <v>45030</v>
      </c>
      <c r="B5988" s="37" t="s">
        <v>236</v>
      </c>
      <c r="C5988" t="s">
        <v>1937</v>
      </c>
      <c r="D5988" s="300">
        <v>45030</v>
      </c>
      <c r="E5988" s="301" t="s">
        <v>76</v>
      </c>
      <c r="F5988" s="302" t="s">
        <v>2516</v>
      </c>
      <c r="H5988" s="31">
        <v>100000</v>
      </c>
    </row>
    <row r="5989" spans="1:12" x14ac:dyDescent="0.25">
      <c r="A5989" s="33">
        <f>+Tabla1[[#This Row],[Fecha]]</f>
        <v>45033</v>
      </c>
      <c r="B5989" s="37" t="s">
        <v>236</v>
      </c>
      <c r="C5989" t="s">
        <v>1939</v>
      </c>
      <c r="D5989" s="300">
        <v>45033</v>
      </c>
      <c r="E5989" s="301" t="s">
        <v>76</v>
      </c>
      <c r="F5989" s="303" t="s">
        <v>2517</v>
      </c>
      <c r="H5989" s="31">
        <v>1012588</v>
      </c>
    </row>
    <row r="5990" spans="1:12" x14ac:dyDescent="0.25">
      <c r="A5990" s="33">
        <f>+Tabla1[[#This Row],[Fecha]]</f>
        <v>45035</v>
      </c>
      <c r="B5990" s="37" t="s">
        <v>236</v>
      </c>
      <c r="C5990" t="s">
        <v>173</v>
      </c>
      <c r="D5990" s="300">
        <v>45035</v>
      </c>
      <c r="E5990" s="301" t="s">
        <v>76</v>
      </c>
      <c r="F5990" t="s">
        <v>2518</v>
      </c>
      <c r="H5990" s="31">
        <v>170000</v>
      </c>
    </row>
    <row r="5991" spans="1:12" x14ac:dyDescent="0.25">
      <c r="A5991" s="33">
        <f>+Tabla1[[#This Row],[Fecha]]</f>
        <v>45035</v>
      </c>
      <c r="B5991" s="37" t="s">
        <v>236</v>
      </c>
      <c r="C5991" t="s">
        <v>1936</v>
      </c>
      <c r="D5991" s="300">
        <v>45035</v>
      </c>
      <c r="E5991" s="301" t="s">
        <v>76</v>
      </c>
      <c r="F5991" t="s">
        <v>2515</v>
      </c>
      <c r="H5991" s="31">
        <v>110000</v>
      </c>
    </row>
    <row r="5992" spans="1:12" x14ac:dyDescent="0.25">
      <c r="A5992" s="33">
        <f>+Tabla1[[#This Row],[Fecha]]</f>
        <v>45040</v>
      </c>
      <c r="B5992" s="37" t="s">
        <v>236</v>
      </c>
      <c r="C5992" t="s">
        <v>2633</v>
      </c>
      <c r="D5992" s="300">
        <v>45040</v>
      </c>
      <c r="E5992" s="301" t="s">
        <v>76</v>
      </c>
      <c r="F5992" s="302" t="s">
        <v>2519</v>
      </c>
      <c r="H5992" s="31">
        <v>60000</v>
      </c>
    </row>
    <row r="5993" spans="1:12" x14ac:dyDescent="0.25">
      <c r="A5993" s="33">
        <f>+Tabla1[[#This Row],[Fecha]]</f>
        <v>45041</v>
      </c>
      <c r="B5993" s="37" t="s">
        <v>236</v>
      </c>
      <c r="C5993" t="s">
        <v>173</v>
      </c>
      <c r="D5993" s="300">
        <v>45041</v>
      </c>
      <c r="E5993" s="301" t="s">
        <v>76</v>
      </c>
      <c r="F5993" t="s">
        <v>2520</v>
      </c>
      <c r="H5993" s="31">
        <v>170000</v>
      </c>
    </row>
    <row r="5994" spans="1:12" x14ac:dyDescent="0.25">
      <c r="A5994" s="33">
        <f>+Tabla1[[#This Row],[Fecha]]</f>
        <v>45042</v>
      </c>
      <c r="B5994" s="37" t="s">
        <v>236</v>
      </c>
      <c r="C5994" t="s">
        <v>1936</v>
      </c>
      <c r="D5994" s="300">
        <v>45042</v>
      </c>
      <c r="E5994" s="301" t="s">
        <v>76</v>
      </c>
      <c r="F5994" s="302" t="s">
        <v>2513</v>
      </c>
      <c r="H5994" s="31">
        <v>165000</v>
      </c>
    </row>
    <row r="5995" spans="1:12" x14ac:dyDescent="0.25">
      <c r="A5995" s="33">
        <f>+Tabla1[[#This Row],[Fecha]]</f>
        <v>45043</v>
      </c>
      <c r="B5995" s="37" t="s">
        <v>236</v>
      </c>
      <c r="C5995" t="s">
        <v>1937</v>
      </c>
      <c r="D5995" s="300">
        <v>45043</v>
      </c>
      <c r="E5995" s="301" t="s">
        <v>76</v>
      </c>
      <c r="F5995" t="s">
        <v>2521</v>
      </c>
      <c r="H5995" s="31">
        <v>304750</v>
      </c>
    </row>
    <row r="5996" spans="1:12" x14ac:dyDescent="0.25">
      <c r="A5996" s="290">
        <f>+Tabla1[[#This Row],[Fecha]]</f>
        <v>45043</v>
      </c>
      <c r="B5996" s="291" t="s">
        <v>236</v>
      </c>
      <c r="C5996" t="s">
        <v>2217</v>
      </c>
      <c r="D5996" s="297">
        <v>45043</v>
      </c>
      <c r="E5996" s="298" t="s">
        <v>76</v>
      </c>
      <c r="F5996" s="291" t="s">
        <v>2522</v>
      </c>
      <c r="G5996" s="291"/>
      <c r="H5996" s="296">
        <v>574713</v>
      </c>
      <c r="I5996" s="296"/>
      <c r="J5996" s="291"/>
      <c r="K5996" s="291"/>
      <c r="L5996" s="291"/>
    </row>
    <row r="5997" spans="1:12" x14ac:dyDescent="0.25">
      <c r="A5997" s="33">
        <f>+Tabla1[[#This Row],[Fecha]]</f>
        <v>45048</v>
      </c>
      <c r="B5997" s="37" t="s">
        <v>236</v>
      </c>
      <c r="C5997" t="s">
        <v>323</v>
      </c>
      <c r="D5997" s="300">
        <v>45048</v>
      </c>
      <c r="E5997" s="301" t="s">
        <v>76</v>
      </c>
      <c r="F5997" s="302" t="s">
        <v>2475</v>
      </c>
      <c r="H5997" s="31">
        <v>2334</v>
      </c>
    </row>
    <row r="5998" spans="1:12" x14ac:dyDescent="0.25">
      <c r="A5998" s="33">
        <f>+Tabla1[[#This Row],[Fecha]]</f>
        <v>45048</v>
      </c>
      <c r="B5998" s="37" t="s">
        <v>236</v>
      </c>
      <c r="C5998" t="s">
        <v>323</v>
      </c>
      <c r="D5998" s="300">
        <v>45048</v>
      </c>
      <c r="E5998" s="301" t="s">
        <v>76</v>
      </c>
      <c r="F5998" s="302" t="s">
        <v>2476</v>
      </c>
      <c r="H5998" s="31">
        <v>139856</v>
      </c>
    </row>
    <row r="5999" spans="1:12" x14ac:dyDescent="0.25">
      <c r="A5999" s="33">
        <f>+Tabla1[[#This Row],[Fecha]]</f>
        <v>45048</v>
      </c>
      <c r="B5999" s="37" t="s">
        <v>236</v>
      </c>
      <c r="C5999" t="s">
        <v>323</v>
      </c>
      <c r="D5999" s="300">
        <v>45048</v>
      </c>
      <c r="E5999" s="301" t="s">
        <v>76</v>
      </c>
      <c r="F5999" s="302" t="s">
        <v>2477</v>
      </c>
      <c r="H5999" s="31">
        <v>41552</v>
      </c>
    </row>
    <row r="6000" spans="1:12" x14ac:dyDescent="0.25">
      <c r="A6000" s="33">
        <f>+Tabla1[[#This Row],[Fecha]]</f>
        <v>45048</v>
      </c>
      <c r="B6000" s="37" t="s">
        <v>236</v>
      </c>
      <c r="C6000" t="s">
        <v>997</v>
      </c>
      <c r="D6000" s="300">
        <v>45048</v>
      </c>
      <c r="E6000" s="301" t="s">
        <v>76</v>
      </c>
      <c r="F6000" s="302" t="s">
        <v>2523</v>
      </c>
      <c r="H6000" s="31">
        <v>17970</v>
      </c>
    </row>
    <row r="6001" spans="1:8" x14ac:dyDescent="0.25">
      <c r="A6001" s="33">
        <f>+Tabla1[[#This Row],[Fecha]]</f>
        <v>45048</v>
      </c>
      <c r="B6001" s="37" t="s">
        <v>236</v>
      </c>
      <c r="C6001" t="s">
        <v>432</v>
      </c>
      <c r="D6001" s="300">
        <v>45048</v>
      </c>
      <c r="E6001" s="301" t="s">
        <v>76</v>
      </c>
      <c r="F6001" s="302" t="s">
        <v>2524</v>
      </c>
      <c r="H6001" s="31">
        <v>100000</v>
      </c>
    </row>
    <row r="6002" spans="1:8" x14ac:dyDescent="0.25">
      <c r="A6002" s="33">
        <f>+Tabla1[[#This Row],[Fecha]]</f>
        <v>45048</v>
      </c>
      <c r="B6002" s="37" t="s">
        <v>236</v>
      </c>
      <c r="C6002" t="s">
        <v>174</v>
      </c>
      <c r="D6002" s="300">
        <v>45048</v>
      </c>
      <c r="E6002" s="301" t="s">
        <v>76</v>
      </c>
      <c r="F6002" s="302" t="s">
        <v>2525</v>
      </c>
      <c r="H6002" s="31">
        <v>119950</v>
      </c>
    </row>
    <row r="6003" spans="1:8" x14ac:dyDescent="0.25">
      <c r="A6003" s="33">
        <f>+Tabla1[[#This Row],[Fecha]]</f>
        <v>45048</v>
      </c>
      <c r="B6003" s="37" t="s">
        <v>236</v>
      </c>
      <c r="C6003" t="s">
        <v>173</v>
      </c>
      <c r="D6003" s="300">
        <v>45048</v>
      </c>
      <c r="E6003" s="301" t="s">
        <v>76</v>
      </c>
      <c r="F6003" s="302" t="s">
        <v>2526</v>
      </c>
      <c r="H6003" s="31">
        <v>170000</v>
      </c>
    </row>
    <row r="6004" spans="1:8" x14ac:dyDescent="0.25">
      <c r="A6004" s="33">
        <f>+Tabla1[[#This Row],[Fecha]]</f>
        <v>45049</v>
      </c>
      <c r="B6004" s="37" t="s">
        <v>236</v>
      </c>
      <c r="C6004" t="s">
        <v>1936</v>
      </c>
      <c r="D6004" s="300">
        <v>45049</v>
      </c>
      <c r="E6004" s="301" t="s">
        <v>76</v>
      </c>
      <c r="F6004" t="s">
        <v>2527</v>
      </c>
      <c r="H6004" s="31">
        <v>30000</v>
      </c>
    </row>
    <row r="6005" spans="1:8" x14ac:dyDescent="0.25">
      <c r="A6005" s="33">
        <f>+Tabla1[[#This Row],[Fecha]]</f>
        <v>45050</v>
      </c>
      <c r="B6005" s="37" t="s">
        <v>236</v>
      </c>
      <c r="C6005" t="s">
        <v>1936</v>
      </c>
      <c r="D6005" s="300">
        <v>45050</v>
      </c>
      <c r="E6005" s="301" t="s">
        <v>76</v>
      </c>
      <c r="F6005" s="302" t="s">
        <v>2528</v>
      </c>
      <c r="H6005" s="31">
        <v>55000</v>
      </c>
    </row>
    <row r="6006" spans="1:8" x14ac:dyDescent="0.25">
      <c r="A6006" s="33">
        <f>+Tabla1[[#This Row],[Fecha]]</f>
        <v>45051</v>
      </c>
      <c r="B6006" s="37" t="s">
        <v>236</v>
      </c>
      <c r="C6006" t="s">
        <v>179</v>
      </c>
      <c r="D6006" s="300">
        <v>45051</v>
      </c>
      <c r="E6006" s="301" t="s">
        <v>76</v>
      </c>
      <c r="F6006" s="302" t="s">
        <v>2529</v>
      </c>
      <c r="H6006" s="31">
        <v>5036</v>
      </c>
    </row>
    <row r="6007" spans="1:8" x14ac:dyDescent="0.25">
      <c r="A6007" s="33">
        <f>+Tabla1[[#This Row],[Fecha]]</f>
        <v>45056</v>
      </c>
      <c r="B6007" s="37" t="s">
        <v>236</v>
      </c>
      <c r="C6007" t="s">
        <v>173</v>
      </c>
      <c r="D6007" s="300">
        <v>45056</v>
      </c>
      <c r="E6007" s="301" t="s">
        <v>76</v>
      </c>
      <c r="F6007" s="302" t="s">
        <v>2530</v>
      </c>
      <c r="H6007" s="31">
        <v>170000</v>
      </c>
    </row>
    <row r="6008" spans="1:8" x14ac:dyDescent="0.25">
      <c r="A6008" s="33">
        <f>+Tabla1[[#This Row],[Fecha]]</f>
        <v>45056</v>
      </c>
      <c r="B6008" s="37" t="s">
        <v>236</v>
      </c>
      <c r="C6008" t="s">
        <v>1936</v>
      </c>
      <c r="D6008" s="300">
        <v>45056</v>
      </c>
      <c r="E6008" s="301" t="s">
        <v>76</v>
      </c>
      <c r="F6008" t="s">
        <v>2491</v>
      </c>
      <c r="H6008" s="31">
        <v>165000</v>
      </c>
    </row>
    <row r="6009" spans="1:8" x14ac:dyDescent="0.25">
      <c r="A6009" s="33">
        <f>+Tabla1[[#This Row],[Fecha]]</f>
        <v>45061</v>
      </c>
      <c r="B6009" s="37" t="s">
        <v>236</v>
      </c>
      <c r="C6009" t="s">
        <v>1937</v>
      </c>
      <c r="D6009" s="300">
        <v>45061</v>
      </c>
      <c r="E6009" s="301" t="s">
        <v>76</v>
      </c>
      <c r="F6009" s="302" t="s">
        <v>2531</v>
      </c>
      <c r="H6009" s="31">
        <v>100000</v>
      </c>
    </row>
    <row r="6010" spans="1:8" x14ac:dyDescent="0.25">
      <c r="A6010" s="33">
        <f>+Tabla1[[#This Row],[Fecha]]</f>
        <v>45062</v>
      </c>
      <c r="B6010" s="37" t="s">
        <v>236</v>
      </c>
      <c r="C6010" t="s">
        <v>173</v>
      </c>
      <c r="D6010" s="300">
        <v>45062</v>
      </c>
      <c r="E6010" s="301" t="s">
        <v>76</v>
      </c>
      <c r="F6010" s="302" t="s">
        <v>2532</v>
      </c>
      <c r="H6010" s="31">
        <v>170000</v>
      </c>
    </row>
    <row r="6011" spans="1:8" x14ac:dyDescent="0.25">
      <c r="A6011" s="33">
        <f>+Tabla1[[#This Row],[Fecha]]</f>
        <v>45064</v>
      </c>
      <c r="B6011" s="37" t="s">
        <v>236</v>
      </c>
      <c r="C6011" t="s">
        <v>1936</v>
      </c>
      <c r="D6011" s="300">
        <v>45064</v>
      </c>
      <c r="E6011" s="301" t="s">
        <v>76</v>
      </c>
      <c r="F6011" s="302" t="s">
        <v>2515</v>
      </c>
      <c r="H6011" s="31">
        <v>110000</v>
      </c>
    </row>
    <row r="6012" spans="1:8" x14ac:dyDescent="0.25">
      <c r="A6012" s="33">
        <f>+Tabla1[[#This Row],[Fecha]]</f>
        <v>45070</v>
      </c>
      <c r="B6012" s="37" t="s">
        <v>236</v>
      </c>
      <c r="C6012" t="s">
        <v>173</v>
      </c>
      <c r="D6012" s="300">
        <v>45070</v>
      </c>
      <c r="E6012" s="301" t="s">
        <v>76</v>
      </c>
      <c r="F6012" t="s">
        <v>2533</v>
      </c>
      <c r="H6012" s="31">
        <v>170000</v>
      </c>
    </row>
    <row r="6013" spans="1:8" x14ac:dyDescent="0.25">
      <c r="A6013" s="33">
        <f>+Tabla1[[#This Row],[Fecha]]</f>
        <v>45070</v>
      </c>
      <c r="B6013" s="37" t="s">
        <v>236</v>
      </c>
      <c r="C6013" t="s">
        <v>172</v>
      </c>
      <c r="D6013" s="300">
        <v>45070</v>
      </c>
      <c r="E6013" s="301" t="s">
        <v>76</v>
      </c>
      <c r="F6013" s="302" t="s">
        <v>2534</v>
      </c>
      <c r="H6013" s="31">
        <v>40000</v>
      </c>
    </row>
    <row r="6014" spans="1:8" x14ac:dyDescent="0.25">
      <c r="A6014" s="33">
        <f>+Tabla1[[#This Row],[Fecha]]</f>
        <v>45071</v>
      </c>
      <c r="B6014" s="37" t="s">
        <v>236</v>
      </c>
      <c r="C6014" t="s">
        <v>1936</v>
      </c>
      <c r="D6014" s="300">
        <v>45071</v>
      </c>
      <c r="E6014" s="301" t="s">
        <v>76</v>
      </c>
      <c r="F6014" t="s">
        <v>2491</v>
      </c>
      <c r="H6014" s="31">
        <v>165000</v>
      </c>
    </row>
    <row r="6015" spans="1:8" x14ac:dyDescent="0.25">
      <c r="A6015" s="33">
        <f>+Tabla1[[#This Row],[Fecha]]</f>
        <v>45077</v>
      </c>
      <c r="B6015" s="37" t="s">
        <v>236</v>
      </c>
      <c r="C6015" t="s">
        <v>1937</v>
      </c>
      <c r="D6015" s="300">
        <v>45077</v>
      </c>
      <c r="E6015" s="301" t="s">
        <v>76</v>
      </c>
      <c r="F6015" t="s">
        <v>2535</v>
      </c>
      <c r="H6015" s="31">
        <v>345225</v>
      </c>
    </row>
    <row r="6016" spans="1:8" x14ac:dyDescent="0.25">
      <c r="A6016" s="33">
        <f>+Tabla1[[#This Row],[Fecha]]</f>
        <v>45077</v>
      </c>
      <c r="B6016" s="37" t="s">
        <v>236</v>
      </c>
      <c r="C6016" t="s">
        <v>2217</v>
      </c>
      <c r="D6016" s="300">
        <v>45077</v>
      </c>
      <c r="E6016" s="301" t="s">
        <v>76</v>
      </c>
      <c r="F6016" t="s">
        <v>2536</v>
      </c>
      <c r="H6016" s="31">
        <v>574713</v>
      </c>
    </row>
    <row r="6017" spans="1:12" x14ac:dyDescent="0.25">
      <c r="A6017" s="33">
        <f>+Tabla1[[#This Row],[Fecha]]</f>
        <v>45077</v>
      </c>
      <c r="B6017" s="37" t="s">
        <v>236</v>
      </c>
      <c r="C6017" t="s">
        <v>998</v>
      </c>
      <c r="D6017" s="300">
        <v>45077</v>
      </c>
      <c r="E6017" s="301" t="s">
        <v>76</v>
      </c>
      <c r="F6017" t="s">
        <v>2537</v>
      </c>
      <c r="H6017" s="31">
        <v>20000</v>
      </c>
    </row>
    <row r="6018" spans="1:12" x14ac:dyDescent="0.25">
      <c r="A6018" s="290">
        <f>+Tabla1[[#This Row],[Fecha]]</f>
        <v>45077</v>
      </c>
      <c r="B6018" s="291" t="s">
        <v>236</v>
      </c>
      <c r="C6018" t="s">
        <v>1391</v>
      </c>
      <c r="D6018" s="297">
        <v>45077</v>
      </c>
      <c r="E6018" s="298" t="s">
        <v>76</v>
      </c>
      <c r="F6018" s="291" t="s">
        <v>2538</v>
      </c>
      <c r="G6018" s="291"/>
      <c r="H6018" s="296">
        <v>100000</v>
      </c>
      <c r="I6018" s="296"/>
      <c r="J6018" s="291"/>
      <c r="K6018" s="291"/>
      <c r="L6018" s="291"/>
    </row>
    <row r="6019" spans="1:12" x14ac:dyDescent="0.25">
      <c r="A6019" s="33">
        <f>+Tabla1[[#This Row],[Fecha]]</f>
        <v>45078</v>
      </c>
      <c r="B6019" s="37" t="s">
        <v>236</v>
      </c>
      <c r="C6019" t="s">
        <v>323</v>
      </c>
      <c r="D6019" s="300">
        <v>45078</v>
      </c>
      <c r="E6019" s="301" t="s">
        <v>76</v>
      </c>
      <c r="F6019" s="302" t="s">
        <v>2475</v>
      </c>
      <c r="H6019" s="31">
        <v>2013</v>
      </c>
    </row>
    <row r="6020" spans="1:12" x14ac:dyDescent="0.25">
      <c r="A6020" s="33">
        <f>+Tabla1[[#This Row],[Fecha]]</f>
        <v>45078</v>
      </c>
      <c r="B6020" s="37" t="s">
        <v>236</v>
      </c>
      <c r="C6020" t="s">
        <v>323</v>
      </c>
      <c r="D6020" s="300">
        <v>45078</v>
      </c>
      <c r="E6020" s="301" t="s">
        <v>76</v>
      </c>
      <c r="F6020" t="s">
        <v>2476</v>
      </c>
      <c r="H6020" s="31">
        <v>111749</v>
      </c>
    </row>
    <row r="6021" spans="1:12" x14ac:dyDescent="0.25">
      <c r="A6021" s="33">
        <f>+Tabla1[[#This Row],[Fecha]]</f>
        <v>45078</v>
      </c>
      <c r="B6021" s="37" t="s">
        <v>236</v>
      </c>
      <c r="C6021" t="s">
        <v>323</v>
      </c>
      <c r="D6021" s="300">
        <v>45078</v>
      </c>
      <c r="E6021" s="301" t="s">
        <v>76</v>
      </c>
      <c r="F6021" t="s">
        <v>2477</v>
      </c>
      <c r="H6021" s="31">
        <v>41714</v>
      </c>
    </row>
    <row r="6022" spans="1:12" x14ac:dyDescent="0.25">
      <c r="A6022" s="33">
        <f>+Tabla1[[#This Row],[Fecha]]</f>
        <v>45078</v>
      </c>
      <c r="B6022" s="37" t="s">
        <v>236</v>
      </c>
      <c r="C6022" t="s">
        <v>997</v>
      </c>
      <c r="D6022" s="300">
        <v>45078</v>
      </c>
      <c r="E6022" s="301" t="s">
        <v>76</v>
      </c>
      <c r="F6022" t="s">
        <v>2539</v>
      </c>
      <c r="H6022" s="31">
        <v>17598</v>
      </c>
    </row>
    <row r="6023" spans="1:12" x14ac:dyDescent="0.25">
      <c r="A6023" s="33">
        <f>+Tabla1[[#This Row],[Fecha]]</f>
        <v>45078</v>
      </c>
      <c r="B6023" s="37" t="s">
        <v>236</v>
      </c>
      <c r="C6023" t="s">
        <v>432</v>
      </c>
      <c r="D6023" s="300">
        <v>45078</v>
      </c>
      <c r="E6023" s="301" t="s">
        <v>76</v>
      </c>
      <c r="F6023" t="s">
        <v>2540</v>
      </c>
      <c r="H6023" s="31">
        <v>100000</v>
      </c>
    </row>
    <row r="6024" spans="1:12" x14ac:dyDescent="0.25">
      <c r="A6024" s="33">
        <f>+Tabla1[[#This Row],[Fecha]]</f>
        <v>45078</v>
      </c>
      <c r="B6024" s="37" t="s">
        <v>236</v>
      </c>
      <c r="C6024" t="s">
        <v>174</v>
      </c>
      <c r="D6024" s="300">
        <v>45078</v>
      </c>
      <c r="E6024" s="301" t="s">
        <v>76</v>
      </c>
      <c r="F6024" s="302" t="s">
        <v>2511</v>
      </c>
      <c r="H6024" s="31">
        <v>131945</v>
      </c>
    </row>
    <row r="6025" spans="1:12" x14ac:dyDescent="0.25">
      <c r="A6025" s="33">
        <f>+Tabla1[[#This Row],[Fecha]]</f>
        <v>45078</v>
      </c>
      <c r="B6025" s="37" t="s">
        <v>236</v>
      </c>
      <c r="C6025" t="s">
        <v>1936</v>
      </c>
      <c r="D6025" s="300">
        <v>45078</v>
      </c>
      <c r="E6025" s="301" t="s">
        <v>76</v>
      </c>
      <c r="F6025" s="302" t="s">
        <v>2515</v>
      </c>
      <c r="H6025" s="31">
        <v>110000</v>
      </c>
    </row>
    <row r="6026" spans="1:12" x14ac:dyDescent="0.25">
      <c r="A6026" s="33">
        <f>+Tabla1[[#This Row],[Fecha]]</f>
        <v>45083</v>
      </c>
      <c r="B6026" s="37" t="s">
        <v>236</v>
      </c>
      <c r="C6026" t="s">
        <v>179</v>
      </c>
      <c r="D6026" s="304">
        <v>45083</v>
      </c>
      <c r="E6026" s="305" t="s">
        <v>76</v>
      </c>
      <c r="F6026" s="302" t="s">
        <v>2529</v>
      </c>
      <c r="H6026" s="31">
        <v>5055</v>
      </c>
    </row>
    <row r="6027" spans="1:12" x14ac:dyDescent="0.25">
      <c r="A6027" s="33">
        <f>+Tabla1[[#This Row],[Fecha]]</f>
        <v>45084</v>
      </c>
      <c r="B6027" s="37" t="s">
        <v>236</v>
      </c>
      <c r="C6027" t="s">
        <v>173</v>
      </c>
      <c r="D6027" s="304">
        <v>45084</v>
      </c>
      <c r="E6027" s="305" t="s">
        <v>76</v>
      </c>
      <c r="F6027" s="302" t="s">
        <v>2541</v>
      </c>
      <c r="H6027" s="31">
        <v>170000</v>
      </c>
    </row>
    <row r="6028" spans="1:12" x14ac:dyDescent="0.25">
      <c r="A6028" s="33">
        <f>+Tabla1[[#This Row],[Fecha]]</f>
        <v>45085</v>
      </c>
      <c r="B6028" s="37" t="s">
        <v>236</v>
      </c>
      <c r="C6028" t="s">
        <v>1936</v>
      </c>
      <c r="D6028" s="304">
        <v>45085</v>
      </c>
      <c r="E6028" s="305" t="s">
        <v>76</v>
      </c>
      <c r="F6028" s="302" t="s">
        <v>2515</v>
      </c>
      <c r="H6028" s="31">
        <v>110000</v>
      </c>
    </row>
    <row r="6029" spans="1:12" x14ac:dyDescent="0.25">
      <c r="A6029" s="33">
        <f>+Tabla1[[#This Row],[Fecha]]</f>
        <v>45090</v>
      </c>
      <c r="B6029" s="37" t="s">
        <v>236</v>
      </c>
      <c r="C6029" t="s">
        <v>1937</v>
      </c>
      <c r="D6029" s="304">
        <v>45090</v>
      </c>
      <c r="E6029" s="305" t="s">
        <v>76</v>
      </c>
      <c r="F6029" s="302" t="s">
        <v>2542</v>
      </c>
      <c r="H6029" s="31">
        <v>385039</v>
      </c>
    </row>
    <row r="6030" spans="1:12" x14ac:dyDescent="0.25">
      <c r="A6030" s="33">
        <f>+Tabla1[[#This Row],[Fecha]]</f>
        <v>45090</v>
      </c>
      <c r="B6030" s="37" t="s">
        <v>236</v>
      </c>
      <c r="C6030" t="s">
        <v>173</v>
      </c>
      <c r="D6030" s="304">
        <v>45090</v>
      </c>
      <c r="E6030" s="301" t="s">
        <v>76</v>
      </c>
      <c r="F6030" s="302" t="s">
        <v>2543</v>
      </c>
      <c r="H6030" s="31">
        <v>170000</v>
      </c>
    </row>
    <row r="6031" spans="1:12" x14ac:dyDescent="0.25">
      <c r="A6031" s="33">
        <f>+Tabla1[[#This Row],[Fecha]]</f>
        <v>45092</v>
      </c>
      <c r="B6031" s="37" t="s">
        <v>236</v>
      </c>
      <c r="C6031" t="s">
        <v>1936</v>
      </c>
      <c r="D6031" s="304">
        <v>45092</v>
      </c>
      <c r="E6031" s="301" t="s">
        <v>76</v>
      </c>
      <c r="F6031" s="303" t="s">
        <v>2515</v>
      </c>
      <c r="H6031" s="31">
        <v>110000</v>
      </c>
    </row>
    <row r="6032" spans="1:12" x14ac:dyDescent="0.25">
      <c r="A6032" s="33">
        <f>+Tabla1[[#This Row],[Fecha]]</f>
        <v>45092</v>
      </c>
      <c r="B6032" s="37" t="s">
        <v>236</v>
      </c>
      <c r="C6032" t="s">
        <v>1937</v>
      </c>
      <c r="D6032" s="304">
        <v>45092</v>
      </c>
      <c r="E6032" s="301" t="s">
        <v>76</v>
      </c>
      <c r="F6032" s="303" t="s">
        <v>2544</v>
      </c>
      <c r="H6032" s="31">
        <v>150000</v>
      </c>
    </row>
    <row r="6033" spans="1:12" x14ac:dyDescent="0.25">
      <c r="A6033" s="33">
        <f>+Tabla1[[#This Row],[Fecha]]</f>
        <v>45093</v>
      </c>
      <c r="B6033" s="37" t="s">
        <v>236</v>
      </c>
      <c r="C6033" t="s">
        <v>1939</v>
      </c>
      <c r="D6033" s="304">
        <v>45093</v>
      </c>
      <c r="E6033" s="301" t="s">
        <v>76</v>
      </c>
      <c r="F6033" s="302" t="s">
        <v>2545</v>
      </c>
      <c r="H6033" s="31">
        <v>1012588</v>
      </c>
    </row>
    <row r="6034" spans="1:12" x14ac:dyDescent="0.25">
      <c r="A6034" s="33">
        <f>+Tabla1[[#This Row],[Fecha]]</f>
        <v>45097</v>
      </c>
      <c r="B6034" s="37" t="s">
        <v>236</v>
      </c>
      <c r="C6034" t="s">
        <v>173</v>
      </c>
      <c r="D6034" s="304">
        <v>45097</v>
      </c>
      <c r="E6034" s="301" t="s">
        <v>76</v>
      </c>
      <c r="F6034" t="s">
        <v>2546</v>
      </c>
      <c r="H6034" s="31">
        <v>170000</v>
      </c>
    </row>
    <row r="6035" spans="1:12" x14ac:dyDescent="0.25">
      <c r="A6035" s="33">
        <f>+Tabla1[[#This Row],[Fecha]]</f>
        <v>45100</v>
      </c>
      <c r="B6035" s="37" t="s">
        <v>236</v>
      </c>
      <c r="C6035" t="s">
        <v>1936</v>
      </c>
      <c r="D6035" s="304">
        <v>45100</v>
      </c>
      <c r="E6035" s="301" t="s">
        <v>76</v>
      </c>
      <c r="F6035" t="s">
        <v>2547</v>
      </c>
      <c r="H6035" s="31">
        <v>165000</v>
      </c>
    </row>
    <row r="6036" spans="1:12" x14ac:dyDescent="0.25">
      <c r="A6036" s="33">
        <f>+Tabla1[[#This Row],[Fecha]]</f>
        <v>45104</v>
      </c>
      <c r="B6036" s="37" t="s">
        <v>236</v>
      </c>
      <c r="C6036" t="s">
        <v>173</v>
      </c>
      <c r="D6036" s="304">
        <v>45104</v>
      </c>
      <c r="E6036" s="301" t="s">
        <v>76</v>
      </c>
      <c r="F6036" t="s">
        <v>2548</v>
      </c>
      <c r="H6036" s="31">
        <v>170000</v>
      </c>
    </row>
    <row r="6037" spans="1:12" x14ac:dyDescent="0.25">
      <c r="A6037" s="33">
        <f>+Tabla1[[#This Row],[Fecha]]</f>
        <v>45107</v>
      </c>
      <c r="B6037" s="37" t="s">
        <v>236</v>
      </c>
      <c r="C6037" t="s">
        <v>1936</v>
      </c>
      <c r="D6037" s="304">
        <v>45107</v>
      </c>
      <c r="E6037" s="301" t="s">
        <v>76</v>
      </c>
      <c r="F6037" t="s">
        <v>2547</v>
      </c>
      <c r="H6037" s="31">
        <v>165000</v>
      </c>
    </row>
    <row r="6038" spans="1:12" x14ac:dyDescent="0.25">
      <c r="A6038" s="33">
        <f>+Tabla1[[#This Row],[Fecha]]</f>
        <v>45107</v>
      </c>
      <c r="B6038" s="37" t="s">
        <v>236</v>
      </c>
      <c r="C6038" t="s">
        <v>1937</v>
      </c>
      <c r="D6038" s="304">
        <v>45107</v>
      </c>
      <c r="E6038" s="301" t="s">
        <v>76</v>
      </c>
      <c r="F6038" s="302" t="s">
        <v>2549</v>
      </c>
      <c r="H6038" s="31">
        <v>295226</v>
      </c>
    </row>
    <row r="6039" spans="1:12" x14ac:dyDescent="0.25">
      <c r="A6039" s="290">
        <f>+Tabla1[[#This Row],[Fecha]]</f>
        <v>45107</v>
      </c>
      <c r="B6039" s="291" t="s">
        <v>236</v>
      </c>
      <c r="C6039" t="s">
        <v>2217</v>
      </c>
      <c r="D6039" s="306">
        <v>45107</v>
      </c>
      <c r="E6039" s="298" t="s">
        <v>76</v>
      </c>
      <c r="F6039" s="299" t="s">
        <v>2550</v>
      </c>
      <c r="G6039" s="291"/>
      <c r="H6039" s="296">
        <v>574713</v>
      </c>
      <c r="I6039" s="296"/>
      <c r="J6039" s="291"/>
      <c r="K6039" s="291"/>
      <c r="L6039" s="291"/>
    </row>
    <row r="6040" spans="1:12" x14ac:dyDescent="0.25">
      <c r="A6040" s="33">
        <f>+Tabla1[[#This Row],[Fecha]]</f>
        <v>45110</v>
      </c>
      <c r="B6040" s="37" t="s">
        <v>236</v>
      </c>
      <c r="C6040" t="s">
        <v>323</v>
      </c>
      <c r="D6040" s="300">
        <v>45110</v>
      </c>
      <c r="E6040" s="301" t="s">
        <v>76</v>
      </c>
      <c r="F6040" s="302" t="s">
        <v>2551</v>
      </c>
      <c r="H6040" s="31">
        <v>1852</v>
      </c>
    </row>
    <row r="6041" spans="1:12" x14ac:dyDescent="0.25">
      <c r="A6041" s="33">
        <f>+Tabla1[[#This Row],[Fecha]]</f>
        <v>45110</v>
      </c>
      <c r="B6041" s="37" t="s">
        <v>236</v>
      </c>
      <c r="C6041" t="s">
        <v>323</v>
      </c>
      <c r="D6041" s="300">
        <v>45110</v>
      </c>
      <c r="E6041" s="301" t="s">
        <v>76</v>
      </c>
      <c r="F6041" t="s">
        <v>2476</v>
      </c>
      <c r="H6041" s="31">
        <v>108206</v>
      </c>
    </row>
    <row r="6042" spans="1:12" x14ac:dyDescent="0.25">
      <c r="A6042" s="33">
        <f>+Tabla1[[#This Row],[Fecha]]</f>
        <v>45110</v>
      </c>
      <c r="B6042" s="37" t="s">
        <v>236</v>
      </c>
      <c r="C6042" t="s">
        <v>323</v>
      </c>
      <c r="D6042" s="300">
        <v>45110</v>
      </c>
      <c r="E6042" s="301" t="s">
        <v>76</v>
      </c>
      <c r="F6042" t="s">
        <v>2477</v>
      </c>
      <c r="H6042" s="31">
        <v>39756</v>
      </c>
    </row>
    <row r="6043" spans="1:12" x14ac:dyDescent="0.25">
      <c r="A6043" s="33">
        <f>+Tabla1[[#This Row],[Fecha]]</f>
        <v>45110</v>
      </c>
      <c r="B6043" s="37" t="s">
        <v>236</v>
      </c>
      <c r="C6043" t="s">
        <v>997</v>
      </c>
      <c r="D6043" s="300">
        <v>45110</v>
      </c>
      <c r="E6043" s="301" t="s">
        <v>76</v>
      </c>
      <c r="F6043" t="s">
        <v>2539</v>
      </c>
      <c r="H6043" s="31">
        <v>17970</v>
      </c>
    </row>
    <row r="6044" spans="1:12" x14ac:dyDescent="0.25">
      <c r="A6044" s="33">
        <f>+Tabla1[[#This Row],[Fecha]]</f>
        <v>45110</v>
      </c>
      <c r="B6044" s="37" t="s">
        <v>236</v>
      </c>
      <c r="C6044" t="s">
        <v>432</v>
      </c>
      <c r="D6044" s="300">
        <v>45110</v>
      </c>
      <c r="E6044" s="301" t="s">
        <v>76</v>
      </c>
      <c r="F6044" t="s">
        <v>2552</v>
      </c>
      <c r="H6044" s="31">
        <v>150000</v>
      </c>
    </row>
    <row r="6045" spans="1:12" x14ac:dyDescent="0.25">
      <c r="A6045" s="33">
        <f>+Tabla1[[#This Row],[Fecha]]</f>
        <v>45111</v>
      </c>
      <c r="B6045" s="37" t="s">
        <v>236</v>
      </c>
      <c r="C6045" t="s">
        <v>173</v>
      </c>
      <c r="D6045" s="300">
        <v>45111</v>
      </c>
      <c r="E6045" s="301" t="s">
        <v>76</v>
      </c>
      <c r="F6045" s="302" t="s">
        <v>2553</v>
      </c>
      <c r="H6045" s="31">
        <v>170000</v>
      </c>
    </row>
    <row r="6046" spans="1:12" x14ac:dyDescent="0.25">
      <c r="A6046" s="33">
        <f>+Tabla1[[#This Row],[Fecha]]</f>
        <v>45112</v>
      </c>
      <c r="B6046" s="37" t="s">
        <v>236</v>
      </c>
      <c r="C6046" t="s">
        <v>174</v>
      </c>
      <c r="D6046" s="300">
        <v>45112</v>
      </c>
      <c r="E6046" s="301" t="s">
        <v>76</v>
      </c>
      <c r="F6046" t="s">
        <v>2525</v>
      </c>
      <c r="H6046" s="31">
        <v>131945</v>
      </c>
    </row>
    <row r="6047" spans="1:12" x14ac:dyDescent="0.25">
      <c r="A6047" s="33">
        <f>+Tabla1[[#This Row],[Fecha]]</f>
        <v>45113</v>
      </c>
      <c r="B6047" s="37" t="s">
        <v>236</v>
      </c>
      <c r="C6047" t="s">
        <v>179</v>
      </c>
      <c r="D6047" s="300">
        <v>45113</v>
      </c>
      <c r="E6047" s="305" t="s">
        <v>76</v>
      </c>
      <c r="F6047" s="302" t="s">
        <v>2487</v>
      </c>
      <c r="H6047" s="31">
        <v>5061</v>
      </c>
    </row>
    <row r="6048" spans="1:12" x14ac:dyDescent="0.25">
      <c r="A6048" s="33">
        <f>+Tabla1[[#This Row],[Fecha]]</f>
        <v>45114</v>
      </c>
      <c r="B6048" s="37" t="s">
        <v>236</v>
      </c>
      <c r="C6048" t="s">
        <v>1936</v>
      </c>
      <c r="D6048" s="300">
        <v>45114</v>
      </c>
      <c r="E6048" s="305" t="s">
        <v>76</v>
      </c>
      <c r="F6048" s="302" t="s">
        <v>2515</v>
      </c>
      <c r="H6048" s="31">
        <v>110000</v>
      </c>
    </row>
    <row r="6049" spans="1:12" x14ac:dyDescent="0.25">
      <c r="A6049" s="33">
        <f>+Tabla1[[#This Row],[Fecha]]</f>
        <v>45118</v>
      </c>
      <c r="B6049" s="37" t="s">
        <v>236</v>
      </c>
      <c r="C6049" t="s">
        <v>173</v>
      </c>
      <c r="D6049" s="300">
        <v>45118</v>
      </c>
      <c r="E6049" s="305" t="s">
        <v>76</v>
      </c>
      <c r="F6049" t="s">
        <v>2554</v>
      </c>
      <c r="H6049" s="31">
        <v>170000</v>
      </c>
    </row>
    <row r="6050" spans="1:12" x14ac:dyDescent="0.25">
      <c r="A6050" s="33">
        <f>+Tabla1[[#This Row],[Fecha]]</f>
        <v>45121</v>
      </c>
      <c r="B6050" s="37" t="s">
        <v>236</v>
      </c>
      <c r="C6050" t="s">
        <v>1936</v>
      </c>
      <c r="D6050" s="300">
        <v>45121</v>
      </c>
      <c r="E6050" s="305" t="s">
        <v>76</v>
      </c>
      <c r="F6050" s="302" t="s">
        <v>2515</v>
      </c>
      <c r="H6050" s="31">
        <v>110000</v>
      </c>
    </row>
    <row r="6051" spans="1:12" x14ac:dyDescent="0.25">
      <c r="A6051" s="33">
        <f>+Tabla1[[#This Row],[Fecha]]</f>
        <v>45121</v>
      </c>
      <c r="B6051" s="37" t="s">
        <v>236</v>
      </c>
      <c r="C6051" t="s">
        <v>1937</v>
      </c>
      <c r="D6051" s="300">
        <v>45121</v>
      </c>
      <c r="E6051" s="305" t="s">
        <v>76</v>
      </c>
      <c r="F6051" s="302" t="s">
        <v>2544</v>
      </c>
      <c r="H6051" s="31">
        <v>150000</v>
      </c>
    </row>
    <row r="6052" spans="1:12" x14ac:dyDescent="0.25">
      <c r="A6052" s="33">
        <f>+Tabla1[[#This Row],[Fecha]]</f>
        <v>45124</v>
      </c>
      <c r="B6052" s="37" t="s">
        <v>236</v>
      </c>
      <c r="C6052" t="s">
        <v>172</v>
      </c>
      <c r="D6052" s="300">
        <v>45124</v>
      </c>
      <c r="E6052" s="301" t="s">
        <v>76</v>
      </c>
      <c r="F6052" s="302" t="s">
        <v>2555</v>
      </c>
      <c r="H6052" s="31">
        <v>28000</v>
      </c>
    </row>
    <row r="6053" spans="1:12" x14ac:dyDescent="0.25">
      <c r="A6053" s="33">
        <f>+Tabla1[[#This Row],[Fecha]]</f>
        <v>45124</v>
      </c>
      <c r="B6053" s="37" t="s">
        <v>236</v>
      </c>
      <c r="C6053" t="s">
        <v>2217</v>
      </c>
      <c r="D6053" s="300">
        <v>45124</v>
      </c>
      <c r="E6053" s="301" t="s">
        <v>76</v>
      </c>
      <c r="F6053" s="303" t="s">
        <v>2556</v>
      </c>
      <c r="H6053" s="31">
        <v>30000</v>
      </c>
    </row>
    <row r="6054" spans="1:12" x14ac:dyDescent="0.25">
      <c r="A6054" s="33">
        <f>+Tabla1[[#This Row],[Fecha]]</f>
        <v>45125</v>
      </c>
      <c r="B6054" s="37" t="s">
        <v>236</v>
      </c>
      <c r="C6054" t="s">
        <v>179</v>
      </c>
      <c r="D6054" s="300">
        <v>45125</v>
      </c>
      <c r="E6054" s="301" t="s">
        <v>76</v>
      </c>
      <c r="F6054" s="302" t="s">
        <v>2557</v>
      </c>
      <c r="H6054" s="31">
        <v>20000</v>
      </c>
    </row>
    <row r="6055" spans="1:12" x14ac:dyDescent="0.25">
      <c r="A6055" s="33">
        <f>+Tabla1[[#This Row],[Fecha]]</f>
        <v>45125</v>
      </c>
      <c r="B6055" s="37" t="s">
        <v>236</v>
      </c>
      <c r="C6055" t="s">
        <v>173</v>
      </c>
      <c r="D6055" s="300">
        <v>45125</v>
      </c>
      <c r="E6055" s="301" t="s">
        <v>76</v>
      </c>
      <c r="F6055" s="302" t="s">
        <v>2558</v>
      </c>
      <c r="H6055" s="31">
        <v>170000</v>
      </c>
    </row>
    <row r="6056" spans="1:12" x14ac:dyDescent="0.25">
      <c r="A6056" s="33">
        <f>+Tabla1[[#This Row],[Fecha]]</f>
        <v>45127</v>
      </c>
      <c r="B6056" s="37" t="s">
        <v>236</v>
      </c>
      <c r="C6056" t="s">
        <v>1936</v>
      </c>
      <c r="D6056" s="300">
        <v>45127</v>
      </c>
      <c r="E6056" s="301" t="s">
        <v>76</v>
      </c>
      <c r="F6056" t="s">
        <v>2515</v>
      </c>
      <c r="H6056" s="31">
        <v>110000</v>
      </c>
    </row>
    <row r="6057" spans="1:12" x14ac:dyDescent="0.25">
      <c r="A6057" s="33">
        <f>+Tabla1[[#This Row],[Fecha]]</f>
        <v>45132</v>
      </c>
      <c r="B6057" s="37" t="s">
        <v>236</v>
      </c>
      <c r="C6057" t="s">
        <v>2631</v>
      </c>
      <c r="D6057" s="300">
        <v>45132</v>
      </c>
      <c r="E6057" s="301" t="s">
        <v>76</v>
      </c>
      <c r="F6057" s="302" t="s">
        <v>2559</v>
      </c>
      <c r="H6057" s="31">
        <v>60900</v>
      </c>
    </row>
    <row r="6058" spans="1:12" x14ac:dyDescent="0.25">
      <c r="A6058" s="33">
        <f>+Tabla1[[#This Row],[Fecha]]</f>
        <v>45132</v>
      </c>
      <c r="B6058" s="37" t="s">
        <v>236</v>
      </c>
      <c r="C6058" t="s">
        <v>173</v>
      </c>
      <c r="D6058" s="300">
        <v>45132</v>
      </c>
      <c r="E6058" s="301" t="s">
        <v>76</v>
      </c>
      <c r="F6058" s="302" t="s">
        <v>2560</v>
      </c>
      <c r="H6058" s="31">
        <v>170000</v>
      </c>
    </row>
    <row r="6059" spans="1:12" x14ac:dyDescent="0.25">
      <c r="A6059" s="33">
        <f>+Tabla1[[#This Row],[Fecha]]</f>
        <v>45135</v>
      </c>
      <c r="B6059" s="37" t="s">
        <v>236</v>
      </c>
      <c r="C6059" t="s">
        <v>1936</v>
      </c>
      <c r="D6059" s="300">
        <v>45135</v>
      </c>
      <c r="E6059" s="301" t="s">
        <v>76</v>
      </c>
      <c r="F6059" t="s">
        <v>2515</v>
      </c>
      <c r="H6059" s="31">
        <v>110000</v>
      </c>
    </row>
    <row r="6060" spans="1:12" x14ac:dyDescent="0.25">
      <c r="A6060" s="33">
        <f>+Tabla1[[#This Row],[Fecha]]</f>
        <v>45138</v>
      </c>
      <c r="B6060" s="37" t="s">
        <v>236</v>
      </c>
      <c r="C6060" t="s">
        <v>172</v>
      </c>
      <c r="D6060" s="300">
        <v>45138</v>
      </c>
      <c r="E6060" s="301" t="s">
        <v>76</v>
      </c>
      <c r="F6060" s="302" t="s">
        <v>2561</v>
      </c>
      <c r="H6060" s="31">
        <v>60000</v>
      </c>
    </row>
    <row r="6061" spans="1:12" x14ac:dyDescent="0.25">
      <c r="A6061" s="33">
        <f>+Tabla1[[#This Row],[Fecha]]</f>
        <v>45138</v>
      </c>
      <c r="B6061" s="37" t="s">
        <v>236</v>
      </c>
      <c r="C6061" t="s">
        <v>2217</v>
      </c>
      <c r="D6061" s="300">
        <v>45138</v>
      </c>
      <c r="E6061" s="301" t="s">
        <v>76</v>
      </c>
      <c r="F6061" s="302" t="s">
        <v>2562</v>
      </c>
      <c r="H6061" s="31">
        <v>574713</v>
      </c>
    </row>
    <row r="6062" spans="1:12" x14ac:dyDescent="0.25">
      <c r="A6062" s="290">
        <f>+Tabla1[[#This Row],[Fecha]]</f>
        <v>45138</v>
      </c>
      <c r="B6062" s="291" t="s">
        <v>236</v>
      </c>
      <c r="C6062" t="s">
        <v>1937</v>
      </c>
      <c r="D6062" s="297">
        <v>45138</v>
      </c>
      <c r="E6062" s="298" t="s">
        <v>76</v>
      </c>
      <c r="F6062" s="291" t="s">
        <v>2563</v>
      </c>
      <c r="G6062" s="291"/>
      <c r="H6062" s="296">
        <v>295226</v>
      </c>
      <c r="I6062" s="296"/>
      <c r="J6062" s="291"/>
      <c r="K6062" s="291"/>
      <c r="L6062" s="291"/>
    </row>
    <row r="6063" spans="1:12" x14ac:dyDescent="0.25">
      <c r="A6063" s="33">
        <f>+Tabla1[[#This Row],[Fecha]]</f>
        <v>45139</v>
      </c>
      <c r="B6063" s="37" t="s">
        <v>236</v>
      </c>
      <c r="C6063" t="s">
        <v>172</v>
      </c>
      <c r="D6063" s="300">
        <v>45139</v>
      </c>
      <c r="E6063" s="44" t="s">
        <v>76</v>
      </c>
      <c r="F6063" t="s">
        <v>2564</v>
      </c>
      <c r="H6063" s="31">
        <v>34510</v>
      </c>
    </row>
    <row r="6064" spans="1:12" x14ac:dyDescent="0.25">
      <c r="A6064" s="33">
        <f>+Tabla1[[#This Row],[Fecha]]</f>
        <v>45139</v>
      </c>
      <c r="B6064" s="37" t="s">
        <v>236</v>
      </c>
      <c r="C6064" t="s">
        <v>173</v>
      </c>
      <c r="D6064" s="300">
        <v>45139</v>
      </c>
      <c r="E6064" s="44" t="s">
        <v>76</v>
      </c>
      <c r="F6064" t="s">
        <v>2565</v>
      </c>
      <c r="H6064" s="31">
        <v>170000</v>
      </c>
    </row>
    <row r="6065" spans="1:8" x14ac:dyDescent="0.25">
      <c r="A6065" s="33">
        <f>+Tabla1[[#This Row],[Fecha]]</f>
        <v>45139</v>
      </c>
      <c r="B6065" s="37" t="s">
        <v>236</v>
      </c>
      <c r="C6065" t="s">
        <v>323</v>
      </c>
      <c r="D6065" s="300">
        <v>45139</v>
      </c>
      <c r="E6065" s="44" t="s">
        <v>76</v>
      </c>
      <c r="F6065" s="302" t="s">
        <v>2475</v>
      </c>
      <c r="H6065" s="31">
        <v>2002</v>
      </c>
    </row>
    <row r="6066" spans="1:8" x14ac:dyDescent="0.25">
      <c r="A6066" s="33">
        <f>+Tabla1[[#This Row],[Fecha]]</f>
        <v>45139</v>
      </c>
      <c r="B6066" s="37" t="s">
        <v>236</v>
      </c>
      <c r="C6066" t="s">
        <v>323</v>
      </c>
      <c r="D6066" s="300">
        <v>45139</v>
      </c>
      <c r="E6066" s="44" t="s">
        <v>76</v>
      </c>
      <c r="F6066" s="302" t="s">
        <v>2476</v>
      </c>
      <c r="H6066" s="31">
        <v>154448</v>
      </c>
    </row>
    <row r="6067" spans="1:8" x14ac:dyDescent="0.25">
      <c r="A6067" s="33">
        <f>+Tabla1[[#This Row],[Fecha]]</f>
        <v>45139</v>
      </c>
      <c r="B6067" s="37" t="s">
        <v>236</v>
      </c>
      <c r="C6067" t="s">
        <v>323</v>
      </c>
      <c r="D6067" s="300">
        <v>45139</v>
      </c>
      <c r="E6067" s="44" t="s">
        <v>76</v>
      </c>
      <c r="F6067" s="302" t="s">
        <v>2477</v>
      </c>
      <c r="H6067" s="31">
        <v>49854</v>
      </c>
    </row>
    <row r="6068" spans="1:8" x14ac:dyDescent="0.25">
      <c r="A6068" s="33">
        <f>+Tabla1[[#This Row],[Fecha]]</f>
        <v>45139</v>
      </c>
      <c r="B6068" s="37" t="s">
        <v>236</v>
      </c>
      <c r="C6068" t="s">
        <v>997</v>
      </c>
      <c r="D6068" s="300">
        <v>45139</v>
      </c>
      <c r="E6068" s="44" t="s">
        <v>76</v>
      </c>
      <c r="F6068" s="302" t="s">
        <v>2566</v>
      </c>
      <c r="H6068" s="31">
        <v>17970</v>
      </c>
    </row>
    <row r="6069" spans="1:8" x14ac:dyDescent="0.25">
      <c r="A6069" s="33">
        <f>+Tabla1[[#This Row],[Fecha]]</f>
        <v>45139</v>
      </c>
      <c r="B6069" s="37" t="s">
        <v>236</v>
      </c>
      <c r="C6069" t="s">
        <v>432</v>
      </c>
      <c r="D6069" s="300">
        <v>45139</v>
      </c>
      <c r="E6069" s="44" t="s">
        <v>76</v>
      </c>
      <c r="F6069" s="302" t="s">
        <v>2567</v>
      </c>
      <c r="H6069" s="31">
        <v>100000</v>
      </c>
    </row>
    <row r="6070" spans="1:8" x14ac:dyDescent="0.25">
      <c r="A6070" s="33">
        <f>+Tabla1[[#This Row],[Fecha]]</f>
        <v>45139</v>
      </c>
      <c r="B6070" s="37" t="s">
        <v>236</v>
      </c>
      <c r="C6070" t="s">
        <v>174</v>
      </c>
      <c r="D6070" s="300">
        <v>45139</v>
      </c>
      <c r="E6070" s="44" t="s">
        <v>76</v>
      </c>
      <c r="F6070" s="302" t="s">
        <v>2480</v>
      </c>
      <c r="H6070" s="31">
        <v>171895</v>
      </c>
    </row>
    <row r="6071" spans="1:8" x14ac:dyDescent="0.25">
      <c r="A6071" s="33">
        <f>+Tabla1[[#This Row],[Fecha]]</f>
        <v>45141</v>
      </c>
      <c r="B6071" s="37" t="s">
        <v>236</v>
      </c>
      <c r="C6071" t="s">
        <v>998</v>
      </c>
      <c r="D6071" s="300">
        <v>45141</v>
      </c>
      <c r="E6071" s="301" t="s">
        <v>76</v>
      </c>
      <c r="F6071" s="302" t="s">
        <v>2568</v>
      </c>
      <c r="H6071" s="31">
        <v>1200000</v>
      </c>
    </row>
    <row r="6072" spans="1:8" x14ac:dyDescent="0.25">
      <c r="A6072" s="33">
        <f>+Tabla1[[#This Row],[Fecha]]</f>
        <v>45142</v>
      </c>
      <c r="B6072" s="37" t="s">
        <v>236</v>
      </c>
      <c r="C6072" t="s">
        <v>1936</v>
      </c>
      <c r="D6072" s="300">
        <v>45142</v>
      </c>
      <c r="E6072" s="301" t="s">
        <v>76</v>
      </c>
      <c r="F6072" s="302" t="s">
        <v>2515</v>
      </c>
      <c r="H6072" s="31">
        <v>110000</v>
      </c>
    </row>
    <row r="6073" spans="1:8" x14ac:dyDescent="0.25">
      <c r="A6073" s="33">
        <f>+Tabla1[[#This Row],[Fecha]]</f>
        <v>45145</v>
      </c>
      <c r="B6073" s="37" t="s">
        <v>236</v>
      </c>
      <c r="C6073" t="s">
        <v>179</v>
      </c>
      <c r="D6073" s="300">
        <v>45145</v>
      </c>
      <c r="E6073" s="301" t="s">
        <v>76</v>
      </c>
      <c r="F6073" s="302" t="s">
        <v>2529</v>
      </c>
      <c r="H6073" s="31">
        <v>5052</v>
      </c>
    </row>
    <row r="6074" spans="1:8" x14ac:dyDescent="0.25">
      <c r="A6074" s="33">
        <f>+Tabla1[[#This Row],[Fecha]]</f>
        <v>45145</v>
      </c>
      <c r="B6074" s="37" t="s">
        <v>236</v>
      </c>
      <c r="C6074" t="s">
        <v>172</v>
      </c>
      <c r="D6074" s="300">
        <v>45145</v>
      </c>
      <c r="E6074" s="301" t="s">
        <v>76</v>
      </c>
      <c r="F6074" t="s">
        <v>2569</v>
      </c>
      <c r="H6074" s="31">
        <v>9800</v>
      </c>
    </row>
    <row r="6075" spans="1:8" x14ac:dyDescent="0.25">
      <c r="A6075" s="33">
        <f>+Tabla1[[#This Row],[Fecha]]</f>
        <v>45146</v>
      </c>
      <c r="B6075" s="37" t="s">
        <v>236</v>
      </c>
      <c r="C6075" t="s">
        <v>173</v>
      </c>
      <c r="D6075" s="300">
        <v>45146</v>
      </c>
      <c r="E6075" s="305" t="s">
        <v>76</v>
      </c>
      <c r="F6075" s="302" t="s">
        <v>2570</v>
      </c>
      <c r="H6075" s="31">
        <v>170000</v>
      </c>
    </row>
    <row r="6076" spans="1:8" x14ac:dyDescent="0.25">
      <c r="A6076" s="33">
        <f>+Tabla1[[#This Row],[Fecha]]</f>
        <v>45148</v>
      </c>
      <c r="B6076" s="37" t="s">
        <v>236</v>
      </c>
      <c r="C6076" t="s">
        <v>1936</v>
      </c>
      <c r="D6076" s="300">
        <v>45148</v>
      </c>
      <c r="E6076" s="305" t="s">
        <v>76</v>
      </c>
      <c r="F6076" s="303" t="s">
        <v>2515</v>
      </c>
      <c r="H6076" s="31">
        <v>110000</v>
      </c>
    </row>
    <row r="6077" spans="1:8" x14ac:dyDescent="0.25">
      <c r="A6077" s="33">
        <f>+Tabla1[[#This Row],[Fecha]]</f>
        <v>45152</v>
      </c>
      <c r="B6077" s="37" t="s">
        <v>236</v>
      </c>
      <c r="C6077" t="s">
        <v>1937</v>
      </c>
      <c r="D6077" s="300">
        <v>45152</v>
      </c>
      <c r="E6077" s="301" t="s">
        <v>76</v>
      </c>
      <c r="F6077" s="302" t="s">
        <v>2571</v>
      </c>
      <c r="H6077" s="31">
        <v>300000</v>
      </c>
    </row>
    <row r="6078" spans="1:8" x14ac:dyDescent="0.25">
      <c r="A6078" s="33">
        <f>+Tabla1[[#This Row],[Fecha]]</f>
        <v>45152</v>
      </c>
      <c r="B6078" s="37" t="s">
        <v>236</v>
      </c>
      <c r="C6078" t="s">
        <v>2635</v>
      </c>
      <c r="D6078" s="300">
        <v>45152</v>
      </c>
      <c r="E6078" s="301" t="s">
        <v>76</v>
      </c>
      <c r="F6078" s="302" t="s">
        <v>2572</v>
      </c>
      <c r="H6078" s="31">
        <v>38556</v>
      </c>
    </row>
    <row r="6079" spans="1:8" x14ac:dyDescent="0.25">
      <c r="A6079" s="33">
        <f>+Tabla1[[#This Row],[Fecha]]</f>
        <v>45152</v>
      </c>
      <c r="B6079" s="37" t="s">
        <v>236</v>
      </c>
      <c r="C6079" t="s">
        <v>1937</v>
      </c>
      <c r="D6079" s="300">
        <v>45152</v>
      </c>
      <c r="E6079" s="301" t="s">
        <v>76</v>
      </c>
      <c r="F6079" s="302" t="s">
        <v>2544</v>
      </c>
      <c r="H6079" s="31">
        <v>150000</v>
      </c>
    </row>
    <row r="6080" spans="1:8" x14ac:dyDescent="0.25">
      <c r="A6080" s="33">
        <f>+Tabla1[[#This Row],[Fecha]]</f>
        <v>45154</v>
      </c>
      <c r="B6080" s="37" t="s">
        <v>236</v>
      </c>
      <c r="C6080" t="s">
        <v>173</v>
      </c>
      <c r="D6080" s="300">
        <v>45154</v>
      </c>
      <c r="E6080" s="301" t="s">
        <v>76</v>
      </c>
      <c r="F6080" t="s">
        <v>2573</v>
      </c>
      <c r="H6080" s="31">
        <v>170000</v>
      </c>
    </row>
    <row r="6081" spans="1:12" x14ac:dyDescent="0.25">
      <c r="A6081" s="33">
        <f>+Tabla1[[#This Row],[Fecha]]</f>
        <v>45156</v>
      </c>
      <c r="B6081" s="37" t="s">
        <v>236</v>
      </c>
      <c r="C6081" t="s">
        <v>1936</v>
      </c>
      <c r="D6081" s="300">
        <v>45156</v>
      </c>
      <c r="E6081" s="301" t="s">
        <v>76</v>
      </c>
      <c r="F6081" t="s">
        <v>2515</v>
      </c>
      <c r="H6081" s="31">
        <v>110000</v>
      </c>
    </row>
    <row r="6082" spans="1:12" x14ac:dyDescent="0.25">
      <c r="A6082" s="33">
        <f>+Tabla1[[#This Row],[Fecha]]</f>
        <v>45162</v>
      </c>
      <c r="B6082" s="37" t="s">
        <v>236</v>
      </c>
      <c r="C6082" t="s">
        <v>173</v>
      </c>
      <c r="D6082" s="300">
        <v>45162</v>
      </c>
      <c r="E6082" s="301" t="s">
        <v>76</v>
      </c>
      <c r="F6082" t="s">
        <v>2574</v>
      </c>
      <c r="H6082" s="31">
        <v>170000</v>
      </c>
    </row>
    <row r="6083" spans="1:12" x14ac:dyDescent="0.25">
      <c r="A6083" s="33">
        <f>+Tabla1[[#This Row],[Fecha]]</f>
        <v>45162</v>
      </c>
      <c r="B6083" s="37" t="s">
        <v>236</v>
      </c>
      <c r="C6083" t="s">
        <v>1936</v>
      </c>
      <c r="D6083" s="300">
        <v>45162</v>
      </c>
      <c r="E6083" s="301" t="s">
        <v>76</v>
      </c>
      <c r="F6083" t="s">
        <v>2515</v>
      </c>
      <c r="H6083" s="31">
        <v>110000</v>
      </c>
    </row>
    <row r="6084" spans="1:12" x14ac:dyDescent="0.25">
      <c r="A6084" s="33">
        <f>+Tabla1[[#This Row],[Fecha]]</f>
        <v>45163</v>
      </c>
      <c r="B6084" s="37" t="s">
        <v>236</v>
      </c>
      <c r="C6084" t="s">
        <v>2634</v>
      </c>
      <c r="D6084" s="300">
        <v>45163</v>
      </c>
      <c r="E6084" s="301" t="s">
        <v>76</v>
      </c>
      <c r="F6084" t="s">
        <v>2575</v>
      </c>
      <c r="H6084" s="31">
        <v>43800</v>
      </c>
    </row>
    <row r="6085" spans="1:12" x14ac:dyDescent="0.25">
      <c r="A6085" s="33">
        <f>+Tabla1[[#This Row],[Fecha]]</f>
        <v>45167</v>
      </c>
      <c r="B6085" s="37" t="s">
        <v>236</v>
      </c>
      <c r="C6085" t="s">
        <v>1391</v>
      </c>
      <c r="D6085" s="300">
        <v>45167</v>
      </c>
      <c r="E6085" s="301" t="s">
        <v>76</v>
      </c>
      <c r="F6085" t="s">
        <v>2576</v>
      </c>
      <c r="H6085" s="31">
        <v>170000</v>
      </c>
    </row>
    <row r="6086" spans="1:12" x14ac:dyDescent="0.25">
      <c r="A6086" s="33">
        <f>+Tabla1[[#This Row],[Fecha]]</f>
        <v>45169</v>
      </c>
      <c r="B6086" s="37" t="s">
        <v>236</v>
      </c>
      <c r="C6086" t="s">
        <v>1937</v>
      </c>
      <c r="D6086" s="300">
        <v>45169</v>
      </c>
      <c r="E6086" s="301" t="s">
        <v>76</v>
      </c>
      <c r="F6086" s="302" t="s">
        <v>2577</v>
      </c>
      <c r="H6086" s="31">
        <v>295225</v>
      </c>
    </row>
    <row r="6087" spans="1:12" x14ac:dyDescent="0.25">
      <c r="A6087" s="33">
        <f>+Tabla1[[#This Row],[Fecha]]</f>
        <v>45169</v>
      </c>
      <c r="B6087" s="37" t="s">
        <v>236</v>
      </c>
      <c r="C6087" t="s">
        <v>2217</v>
      </c>
      <c r="D6087" s="300">
        <v>45169</v>
      </c>
      <c r="E6087" s="301" t="s">
        <v>76</v>
      </c>
      <c r="F6087" s="302" t="s">
        <v>2578</v>
      </c>
      <c r="H6087" s="31">
        <v>574713</v>
      </c>
    </row>
    <row r="6088" spans="1:12" x14ac:dyDescent="0.25">
      <c r="A6088" s="290">
        <f>+Tabla1[[#This Row],[Fecha]]</f>
        <v>45169</v>
      </c>
      <c r="B6088" s="291" t="s">
        <v>236</v>
      </c>
      <c r="C6088" t="s">
        <v>1936</v>
      </c>
      <c r="D6088" s="297">
        <v>45169</v>
      </c>
      <c r="E6088" s="298" t="s">
        <v>76</v>
      </c>
      <c r="F6088" s="291" t="s">
        <v>2528</v>
      </c>
      <c r="G6088" s="291"/>
      <c r="H6088" s="296">
        <v>55000</v>
      </c>
      <c r="I6088" s="296"/>
      <c r="J6088" s="291"/>
      <c r="K6088" s="291"/>
      <c r="L6088" s="291"/>
    </row>
    <row r="6089" spans="1:12" x14ac:dyDescent="0.25">
      <c r="A6089" s="33">
        <f>+Tabla1[[#This Row],[Fecha]]</f>
        <v>45170</v>
      </c>
      <c r="B6089" s="37" t="s">
        <v>236</v>
      </c>
      <c r="C6089" t="s">
        <v>172</v>
      </c>
      <c r="D6089" s="300">
        <v>45170</v>
      </c>
      <c r="E6089" s="44" t="s">
        <v>76</v>
      </c>
      <c r="F6089" t="s">
        <v>2579</v>
      </c>
      <c r="H6089" s="31">
        <v>93480</v>
      </c>
    </row>
    <row r="6090" spans="1:12" x14ac:dyDescent="0.25">
      <c r="A6090" s="33">
        <f>+Tabla1[[#This Row],[Fecha]]</f>
        <v>45170</v>
      </c>
      <c r="B6090" s="37" t="s">
        <v>236</v>
      </c>
      <c r="C6090" t="s">
        <v>323</v>
      </c>
      <c r="D6090" s="300">
        <v>45170</v>
      </c>
      <c r="E6090" s="44" t="s">
        <v>76</v>
      </c>
      <c r="F6090" s="302" t="s">
        <v>2477</v>
      </c>
      <c r="H6090" s="31">
        <v>41394</v>
      </c>
    </row>
    <row r="6091" spans="1:12" x14ac:dyDescent="0.25">
      <c r="A6091" s="33">
        <f>+Tabla1[[#This Row],[Fecha]]</f>
        <v>45170</v>
      </c>
      <c r="B6091" s="37" t="s">
        <v>236</v>
      </c>
      <c r="C6091" t="s">
        <v>323</v>
      </c>
      <c r="D6091" s="300">
        <v>45170</v>
      </c>
      <c r="E6091" s="44" t="s">
        <v>76</v>
      </c>
      <c r="F6091" s="302" t="s">
        <v>2476</v>
      </c>
      <c r="H6091" s="31">
        <v>116032</v>
      </c>
    </row>
    <row r="6092" spans="1:12" x14ac:dyDescent="0.25">
      <c r="A6092" s="33">
        <f>+Tabla1[[#This Row],[Fecha]]</f>
        <v>45170</v>
      </c>
      <c r="B6092" s="37" t="s">
        <v>236</v>
      </c>
      <c r="C6092" t="s">
        <v>323</v>
      </c>
      <c r="D6092" s="300">
        <v>45170</v>
      </c>
      <c r="E6092" s="44" t="s">
        <v>76</v>
      </c>
      <c r="F6092" s="302" t="s">
        <v>2475</v>
      </c>
      <c r="H6092" s="31">
        <v>1999</v>
      </c>
    </row>
    <row r="6093" spans="1:12" x14ac:dyDescent="0.25">
      <c r="A6093" s="33">
        <f>+Tabla1[[#This Row],[Fecha]]</f>
        <v>45170</v>
      </c>
      <c r="B6093" s="37" t="s">
        <v>236</v>
      </c>
      <c r="C6093" t="s">
        <v>997</v>
      </c>
      <c r="D6093" s="300">
        <v>45170</v>
      </c>
      <c r="E6093" s="44" t="s">
        <v>76</v>
      </c>
      <c r="F6093" s="302" t="s">
        <v>2523</v>
      </c>
      <c r="H6093" s="31">
        <v>17970</v>
      </c>
    </row>
    <row r="6094" spans="1:12" x14ac:dyDescent="0.25">
      <c r="A6094" s="33">
        <f>+Tabla1[[#This Row],[Fecha]]</f>
        <v>45170</v>
      </c>
      <c r="B6094" s="37" t="s">
        <v>236</v>
      </c>
      <c r="C6094" t="s">
        <v>432</v>
      </c>
      <c r="D6094" s="300">
        <v>45170</v>
      </c>
      <c r="E6094" s="44" t="s">
        <v>76</v>
      </c>
      <c r="F6094" t="s">
        <v>2580</v>
      </c>
      <c r="H6094" s="31">
        <v>100000</v>
      </c>
    </row>
    <row r="6095" spans="1:12" x14ac:dyDescent="0.25">
      <c r="A6095" s="33">
        <f>+Tabla1[[#This Row],[Fecha]]</f>
        <v>45170</v>
      </c>
      <c r="B6095" s="37" t="s">
        <v>236</v>
      </c>
      <c r="C6095" t="s">
        <v>174</v>
      </c>
      <c r="D6095" s="300">
        <v>45170</v>
      </c>
      <c r="E6095" s="44" t="s">
        <v>76</v>
      </c>
      <c r="F6095" s="302" t="s">
        <v>2480</v>
      </c>
      <c r="H6095" s="31">
        <v>133430</v>
      </c>
    </row>
    <row r="6096" spans="1:12" x14ac:dyDescent="0.25">
      <c r="A6096" s="33">
        <f>+Tabla1[[#This Row],[Fecha]]</f>
        <v>45170</v>
      </c>
      <c r="B6096" s="37" t="s">
        <v>236</v>
      </c>
      <c r="C6096" t="s">
        <v>172</v>
      </c>
      <c r="D6096" s="300">
        <v>45170</v>
      </c>
      <c r="E6096" s="44" t="s">
        <v>76</v>
      </c>
      <c r="F6096" s="302" t="s">
        <v>2581</v>
      </c>
      <c r="H6096" s="31">
        <v>25000</v>
      </c>
    </row>
    <row r="6097" spans="1:12" x14ac:dyDescent="0.25">
      <c r="A6097" s="33">
        <f>+Tabla1[[#This Row],[Fecha]]</f>
        <v>45174</v>
      </c>
      <c r="B6097" s="37" t="s">
        <v>236</v>
      </c>
      <c r="C6097" t="s">
        <v>173</v>
      </c>
      <c r="D6097" s="300">
        <v>45174</v>
      </c>
      <c r="E6097" s="301" t="s">
        <v>76</v>
      </c>
      <c r="F6097" s="302" t="s">
        <v>2582</v>
      </c>
      <c r="H6097" s="31">
        <v>170000</v>
      </c>
    </row>
    <row r="6098" spans="1:12" x14ac:dyDescent="0.25">
      <c r="A6098" s="33">
        <f>+Tabla1[[#This Row],[Fecha]]</f>
        <v>45175</v>
      </c>
      <c r="B6098" s="37" t="s">
        <v>236</v>
      </c>
      <c r="C6098" t="s">
        <v>179</v>
      </c>
      <c r="D6098" s="300">
        <v>45175</v>
      </c>
      <c r="E6098" s="301" t="s">
        <v>76</v>
      </c>
      <c r="F6098" s="302" t="s">
        <v>2529</v>
      </c>
      <c r="H6098" s="31">
        <v>5069</v>
      </c>
    </row>
    <row r="6099" spans="1:12" x14ac:dyDescent="0.25">
      <c r="A6099" s="33">
        <f>+Tabla1[[#This Row],[Fecha]]</f>
        <v>45177</v>
      </c>
      <c r="B6099" s="37" t="s">
        <v>236</v>
      </c>
      <c r="C6099" t="s">
        <v>1936</v>
      </c>
      <c r="D6099" s="300">
        <v>45177</v>
      </c>
      <c r="E6099" s="301" t="s">
        <v>76</v>
      </c>
      <c r="F6099" t="s">
        <v>2515</v>
      </c>
      <c r="H6099" s="31">
        <v>110000</v>
      </c>
    </row>
    <row r="6100" spans="1:12" x14ac:dyDescent="0.25">
      <c r="A6100" s="33">
        <f>+Tabla1[[#This Row],[Fecha]]</f>
        <v>45181</v>
      </c>
      <c r="B6100" s="37" t="s">
        <v>236</v>
      </c>
      <c r="C6100" t="s">
        <v>173</v>
      </c>
      <c r="D6100" s="300">
        <v>45181</v>
      </c>
      <c r="E6100" s="305" t="s">
        <v>76</v>
      </c>
      <c r="F6100" t="s">
        <v>2583</v>
      </c>
      <c r="H6100" s="31">
        <v>170000</v>
      </c>
    </row>
    <row r="6101" spans="1:12" x14ac:dyDescent="0.25">
      <c r="A6101" s="33">
        <f>+Tabla1[[#This Row],[Fecha]]</f>
        <v>45183</v>
      </c>
      <c r="B6101" s="37" t="s">
        <v>236</v>
      </c>
      <c r="C6101" t="s">
        <v>1937</v>
      </c>
      <c r="D6101" s="300">
        <v>45183</v>
      </c>
      <c r="E6101" s="305" t="s">
        <v>76</v>
      </c>
      <c r="F6101" s="303" t="s">
        <v>2584</v>
      </c>
      <c r="H6101" s="31">
        <v>70000</v>
      </c>
    </row>
    <row r="6102" spans="1:12" x14ac:dyDescent="0.25">
      <c r="A6102" s="33">
        <f>+Tabla1[[#This Row],[Fecha]]</f>
        <v>45183</v>
      </c>
      <c r="B6102" s="37" t="s">
        <v>236</v>
      </c>
      <c r="C6102" t="s">
        <v>1937</v>
      </c>
      <c r="D6102" s="300">
        <v>45183</v>
      </c>
      <c r="E6102" s="305" t="s">
        <v>76</v>
      </c>
      <c r="F6102" s="303" t="s">
        <v>2544</v>
      </c>
      <c r="H6102" s="31">
        <v>100000</v>
      </c>
    </row>
    <row r="6103" spans="1:12" x14ac:dyDescent="0.25">
      <c r="A6103" s="33">
        <f>+Tabla1[[#This Row],[Fecha]]</f>
        <v>45189</v>
      </c>
      <c r="B6103" s="37" t="s">
        <v>236</v>
      </c>
      <c r="C6103" t="s">
        <v>173</v>
      </c>
      <c r="D6103" s="300">
        <v>45189</v>
      </c>
      <c r="E6103" s="301" t="s">
        <v>76</v>
      </c>
      <c r="F6103" t="s">
        <v>2585</v>
      </c>
      <c r="H6103" s="31">
        <v>170000</v>
      </c>
    </row>
    <row r="6104" spans="1:12" x14ac:dyDescent="0.25">
      <c r="A6104" s="33">
        <f>+Tabla1[[#This Row],[Fecha]]</f>
        <v>45189</v>
      </c>
      <c r="B6104" s="37" t="s">
        <v>236</v>
      </c>
      <c r="C6104" t="s">
        <v>1939</v>
      </c>
      <c r="D6104" s="300">
        <v>45189</v>
      </c>
      <c r="E6104" s="301" t="s">
        <v>76</v>
      </c>
      <c r="F6104" t="s">
        <v>2586</v>
      </c>
      <c r="H6104" s="31">
        <v>1066043</v>
      </c>
    </row>
    <row r="6105" spans="1:12" x14ac:dyDescent="0.25">
      <c r="A6105" s="33">
        <f>+Tabla1[[#This Row],[Fecha]]</f>
        <v>45195</v>
      </c>
      <c r="B6105" s="37" t="s">
        <v>236</v>
      </c>
      <c r="C6105" t="s">
        <v>173</v>
      </c>
      <c r="D6105" s="300">
        <v>45195</v>
      </c>
      <c r="E6105" s="301" t="s">
        <v>76</v>
      </c>
      <c r="F6105" t="s">
        <v>2587</v>
      </c>
      <c r="H6105" s="31">
        <v>170000</v>
      </c>
    </row>
    <row r="6106" spans="1:12" x14ac:dyDescent="0.25">
      <c r="A6106" s="33">
        <f>+Tabla1[[#This Row],[Fecha]]</f>
        <v>45197</v>
      </c>
      <c r="B6106" s="37" t="s">
        <v>236</v>
      </c>
      <c r="C6106" t="s">
        <v>1936</v>
      </c>
      <c r="D6106" s="300">
        <v>45197</v>
      </c>
      <c r="E6106" s="301" t="s">
        <v>76</v>
      </c>
      <c r="F6106" t="s">
        <v>2588</v>
      </c>
      <c r="H6106" s="31">
        <v>55000</v>
      </c>
    </row>
    <row r="6107" spans="1:12" x14ac:dyDescent="0.25">
      <c r="A6107" s="33">
        <f>+Tabla1[[#This Row],[Fecha]]</f>
        <v>45198</v>
      </c>
      <c r="B6107" s="37" t="s">
        <v>236</v>
      </c>
      <c r="C6107" t="s">
        <v>432</v>
      </c>
      <c r="D6107" s="300">
        <v>45198</v>
      </c>
      <c r="E6107" s="301" t="s">
        <v>76</v>
      </c>
      <c r="F6107" t="s">
        <v>2589</v>
      </c>
      <c r="H6107" s="31">
        <v>21359</v>
      </c>
    </row>
    <row r="6108" spans="1:12" x14ac:dyDescent="0.25">
      <c r="A6108" s="33">
        <f>+Tabla1[[#This Row],[Fecha]]</f>
        <v>45198</v>
      </c>
      <c r="B6108" s="37" t="s">
        <v>236</v>
      </c>
      <c r="C6108" t="s">
        <v>2217</v>
      </c>
      <c r="D6108" s="300">
        <v>45198</v>
      </c>
      <c r="E6108" s="301" t="s">
        <v>76</v>
      </c>
      <c r="F6108" s="302" t="s">
        <v>2590</v>
      </c>
      <c r="H6108" s="31">
        <v>574713</v>
      </c>
    </row>
    <row r="6109" spans="1:12" x14ac:dyDescent="0.25">
      <c r="A6109" s="290">
        <f>+Tabla1[[#This Row],[Fecha]]</f>
        <v>45198</v>
      </c>
      <c r="B6109" s="291" t="s">
        <v>236</v>
      </c>
      <c r="C6109" t="s">
        <v>1937</v>
      </c>
      <c r="D6109" s="297">
        <v>45198</v>
      </c>
      <c r="E6109" s="298" t="s">
        <v>76</v>
      </c>
      <c r="F6109" s="299" t="s">
        <v>2591</v>
      </c>
      <c r="G6109" s="291"/>
      <c r="H6109" s="296">
        <v>345239</v>
      </c>
      <c r="I6109" s="296"/>
      <c r="J6109" s="291"/>
      <c r="K6109" s="291"/>
      <c r="L6109" s="291"/>
    </row>
    <row r="6110" spans="1:12" x14ac:dyDescent="0.25">
      <c r="A6110" s="33">
        <f>+Tabla1[[#This Row],[Fecha]]</f>
        <v>45201</v>
      </c>
      <c r="B6110" s="37" t="s">
        <v>236</v>
      </c>
      <c r="C6110" t="s">
        <v>323</v>
      </c>
      <c r="D6110" s="300">
        <v>45201</v>
      </c>
      <c r="E6110" s="44" t="s">
        <v>76</v>
      </c>
      <c r="F6110" s="302" t="s">
        <v>2475</v>
      </c>
      <c r="H6110" s="31">
        <v>2937</v>
      </c>
    </row>
    <row r="6111" spans="1:12" x14ac:dyDescent="0.25">
      <c r="A6111" s="33">
        <f>+Tabla1[[#This Row],[Fecha]]</f>
        <v>45201</v>
      </c>
      <c r="B6111" s="37" t="s">
        <v>236</v>
      </c>
      <c r="C6111" t="s">
        <v>323</v>
      </c>
      <c r="D6111" s="300">
        <v>45201</v>
      </c>
      <c r="E6111" s="44" t="s">
        <v>76</v>
      </c>
      <c r="F6111" s="302" t="s">
        <v>2476</v>
      </c>
      <c r="H6111" s="31">
        <v>103144</v>
      </c>
    </row>
    <row r="6112" spans="1:12" x14ac:dyDescent="0.25">
      <c r="A6112" s="33">
        <f>+Tabla1[[#This Row],[Fecha]]</f>
        <v>45201</v>
      </c>
      <c r="B6112" s="37" t="s">
        <v>236</v>
      </c>
      <c r="C6112" t="s">
        <v>323</v>
      </c>
      <c r="D6112" s="300">
        <v>45201</v>
      </c>
      <c r="E6112" s="44" t="s">
        <v>76</v>
      </c>
      <c r="F6112" s="302" t="s">
        <v>2477</v>
      </c>
      <c r="H6112" s="31">
        <v>33406</v>
      </c>
    </row>
    <row r="6113" spans="1:8" x14ac:dyDescent="0.25">
      <c r="A6113" s="33">
        <f>+Tabla1[[#This Row],[Fecha]]</f>
        <v>45201</v>
      </c>
      <c r="B6113" s="37" t="s">
        <v>236</v>
      </c>
      <c r="C6113" t="s">
        <v>997</v>
      </c>
      <c r="D6113" s="300">
        <v>45201</v>
      </c>
      <c r="E6113" s="44" t="s">
        <v>76</v>
      </c>
      <c r="F6113" s="302" t="s">
        <v>2523</v>
      </c>
      <c r="H6113" s="31">
        <v>17970</v>
      </c>
    </row>
    <row r="6114" spans="1:8" x14ac:dyDescent="0.25">
      <c r="A6114" s="33">
        <f>+Tabla1[[#This Row],[Fecha]]</f>
        <v>45201</v>
      </c>
      <c r="B6114" s="37" t="s">
        <v>236</v>
      </c>
      <c r="C6114" t="s">
        <v>432</v>
      </c>
      <c r="D6114" s="300">
        <v>45201</v>
      </c>
      <c r="E6114" s="44" t="s">
        <v>76</v>
      </c>
      <c r="F6114" s="302" t="s">
        <v>2592</v>
      </c>
      <c r="H6114" s="31">
        <v>100000</v>
      </c>
    </row>
    <row r="6115" spans="1:8" x14ac:dyDescent="0.25">
      <c r="A6115" s="33">
        <f>+Tabla1[[#This Row],[Fecha]]</f>
        <v>45201</v>
      </c>
      <c r="B6115" s="37" t="s">
        <v>236</v>
      </c>
      <c r="C6115" t="s">
        <v>174</v>
      </c>
      <c r="D6115" s="300">
        <v>45201</v>
      </c>
      <c r="E6115" s="44" t="s">
        <v>76</v>
      </c>
      <c r="F6115" s="302" t="s">
        <v>2525</v>
      </c>
      <c r="H6115" s="31">
        <v>169397</v>
      </c>
    </row>
    <row r="6116" spans="1:8" x14ac:dyDescent="0.25">
      <c r="A6116" s="33">
        <f>+Tabla1[[#This Row],[Fecha]]</f>
        <v>45202</v>
      </c>
      <c r="B6116" s="37" t="s">
        <v>236</v>
      </c>
      <c r="C6116" t="s">
        <v>173</v>
      </c>
      <c r="D6116" s="300">
        <v>45202</v>
      </c>
      <c r="E6116" s="44" t="s">
        <v>76</v>
      </c>
      <c r="F6116" t="s">
        <v>2593</v>
      </c>
      <c r="H6116" s="31">
        <v>170000</v>
      </c>
    </row>
    <row r="6117" spans="1:8" x14ac:dyDescent="0.25">
      <c r="A6117" s="33">
        <f>+Tabla1[[#This Row],[Fecha]]</f>
        <v>45205</v>
      </c>
      <c r="B6117" s="37" t="s">
        <v>236</v>
      </c>
      <c r="C6117" t="s">
        <v>1936</v>
      </c>
      <c r="D6117" s="300">
        <v>45205</v>
      </c>
      <c r="E6117" s="301" t="s">
        <v>76</v>
      </c>
      <c r="F6117" s="302" t="s">
        <v>2515</v>
      </c>
      <c r="H6117" s="31">
        <v>110000</v>
      </c>
    </row>
    <row r="6118" spans="1:8" x14ac:dyDescent="0.25">
      <c r="A6118" s="33">
        <f>+Tabla1[[#This Row],[Fecha]]</f>
        <v>45205</v>
      </c>
      <c r="B6118" s="37" t="s">
        <v>236</v>
      </c>
      <c r="C6118" t="s">
        <v>179</v>
      </c>
      <c r="D6118" s="300">
        <v>45205</v>
      </c>
      <c r="E6118" s="301" t="s">
        <v>76</v>
      </c>
      <c r="F6118" s="302" t="s">
        <v>2529</v>
      </c>
      <c r="H6118" s="31">
        <v>5076</v>
      </c>
    </row>
    <row r="6119" spans="1:8" x14ac:dyDescent="0.25">
      <c r="A6119" s="33">
        <f>+Tabla1[[#This Row],[Fecha]]</f>
        <v>45209</v>
      </c>
      <c r="B6119" s="37" t="s">
        <v>236</v>
      </c>
      <c r="C6119" t="s">
        <v>173</v>
      </c>
      <c r="D6119" s="300">
        <v>45209</v>
      </c>
      <c r="E6119" s="305" t="s">
        <v>76</v>
      </c>
      <c r="F6119" s="303" t="s">
        <v>2594</v>
      </c>
      <c r="H6119" s="31">
        <v>170000</v>
      </c>
    </row>
    <row r="6120" spans="1:8" x14ac:dyDescent="0.25">
      <c r="A6120" s="33">
        <f>+Tabla1[[#This Row],[Fecha]]</f>
        <v>45212</v>
      </c>
      <c r="B6120" s="37" t="s">
        <v>236</v>
      </c>
      <c r="C6120" t="s">
        <v>1937</v>
      </c>
      <c r="D6120" s="300">
        <v>45212</v>
      </c>
      <c r="E6120" s="305" t="s">
        <v>76</v>
      </c>
      <c r="F6120" s="302" t="s">
        <v>2595</v>
      </c>
      <c r="H6120" s="31">
        <v>100000</v>
      </c>
    </row>
    <row r="6121" spans="1:8" x14ac:dyDescent="0.25">
      <c r="A6121" s="33">
        <f>+Tabla1[[#This Row],[Fecha]]</f>
        <v>45215</v>
      </c>
      <c r="B6121" s="37" t="s">
        <v>236</v>
      </c>
      <c r="C6121" t="s">
        <v>1936</v>
      </c>
      <c r="D6121" s="300">
        <v>45215</v>
      </c>
      <c r="E6121" s="301" t="s">
        <v>76</v>
      </c>
      <c r="F6121" s="302" t="s">
        <v>2515</v>
      </c>
      <c r="H6121" s="31">
        <v>110000</v>
      </c>
    </row>
    <row r="6122" spans="1:8" x14ac:dyDescent="0.25">
      <c r="A6122" s="33">
        <f>+Tabla1[[#This Row],[Fecha]]</f>
        <v>45216</v>
      </c>
      <c r="B6122" s="37" t="s">
        <v>236</v>
      </c>
      <c r="C6122" t="s">
        <v>173</v>
      </c>
      <c r="D6122" s="300">
        <v>45216</v>
      </c>
      <c r="E6122" s="301" t="s">
        <v>76</v>
      </c>
      <c r="F6122" t="s">
        <v>2596</v>
      </c>
      <c r="H6122" s="31">
        <v>170000</v>
      </c>
    </row>
    <row r="6123" spans="1:8" x14ac:dyDescent="0.25">
      <c r="A6123" s="33">
        <f>+Tabla1[[#This Row],[Fecha]]</f>
        <v>45218</v>
      </c>
      <c r="B6123" s="37" t="s">
        <v>236</v>
      </c>
      <c r="C6123" t="s">
        <v>1936</v>
      </c>
      <c r="D6123" s="300">
        <v>45218</v>
      </c>
      <c r="E6123" s="301" t="s">
        <v>76</v>
      </c>
      <c r="F6123" t="s">
        <v>2515</v>
      </c>
      <c r="H6123" s="31">
        <v>110000</v>
      </c>
    </row>
    <row r="6124" spans="1:8" x14ac:dyDescent="0.25">
      <c r="A6124" s="33">
        <f>+Tabla1[[#This Row],[Fecha]]</f>
        <v>45223</v>
      </c>
      <c r="B6124" s="37" t="s">
        <v>236</v>
      </c>
      <c r="C6124" t="s">
        <v>173</v>
      </c>
      <c r="D6124" s="300">
        <v>45223</v>
      </c>
      <c r="E6124" s="301" t="s">
        <v>76</v>
      </c>
      <c r="F6124" s="302" t="s">
        <v>2597</v>
      </c>
      <c r="H6124" s="31">
        <v>170000</v>
      </c>
    </row>
    <row r="6125" spans="1:8" x14ac:dyDescent="0.25">
      <c r="A6125" s="33">
        <f>+Tabla1[[#This Row],[Fecha]]</f>
        <v>45224</v>
      </c>
      <c r="B6125" s="37" t="s">
        <v>236</v>
      </c>
      <c r="C6125" t="s">
        <v>172</v>
      </c>
      <c r="D6125" s="300">
        <v>45224</v>
      </c>
      <c r="E6125" s="301" t="s">
        <v>76</v>
      </c>
      <c r="F6125" s="302" t="s">
        <v>2598</v>
      </c>
      <c r="H6125" s="31">
        <v>159000</v>
      </c>
    </row>
    <row r="6126" spans="1:8" x14ac:dyDescent="0.25">
      <c r="A6126" s="33">
        <f>+Tabla1[[#This Row],[Fecha]]</f>
        <v>45225</v>
      </c>
      <c r="B6126" s="37" t="s">
        <v>236</v>
      </c>
      <c r="C6126" t="s">
        <v>1936</v>
      </c>
      <c r="D6126" s="300">
        <v>45225</v>
      </c>
      <c r="E6126" s="301" t="s">
        <v>76</v>
      </c>
      <c r="F6126" s="302" t="s">
        <v>2491</v>
      </c>
      <c r="H6126" s="31">
        <v>165000</v>
      </c>
    </row>
    <row r="6127" spans="1:8" x14ac:dyDescent="0.25">
      <c r="A6127" s="33">
        <f>+Tabla1[[#This Row],[Fecha]]</f>
        <v>45229</v>
      </c>
      <c r="B6127" s="37" t="s">
        <v>236</v>
      </c>
      <c r="C6127" t="s">
        <v>172</v>
      </c>
      <c r="D6127" s="300">
        <v>45229</v>
      </c>
      <c r="E6127" s="301" t="s">
        <v>76</v>
      </c>
      <c r="F6127" s="302" t="s">
        <v>2599</v>
      </c>
      <c r="H6127" s="31">
        <v>60000</v>
      </c>
    </row>
    <row r="6128" spans="1:8" x14ac:dyDescent="0.25">
      <c r="A6128" s="33">
        <f>+Tabla1[[#This Row],[Fecha]]</f>
        <v>45229</v>
      </c>
      <c r="B6128" s="37" t="s">
        <v>236</v>
      </c>
      <c r="C6128" t="s">
        <v>173</v>
      </c>
      <c r="D6128" s="300">
        <v>45229</v>
      </c>
      <c r="E6128" s="301" t="s">
        <v>76</v>
      </c>
      <c r="F6128" t="s">
        <v>2600</v>
      </c>
      <c r="H6128" s="31">
        <v>170000</v>
      </c>
    </row>
    <row r="6129" spans="1:12" x14ac:dyDescent="0.25">
      <c r="A6129" s="33">
        <f>+Tabla1[[#This Row],[Fecha]]</f>
        <v>45229</v>
      </c>
      <c r="B6129" s="37" t="s">
        <v>236</v>
      </c>
      <c r="C6129" t="s">
        <v>1937</v>
      </c>
      <c r="D6129" s="300">
        <v>45229</v>
      </c>
      <c r="E6129" s="301" t="s">
        <v>76</v>
      </c>
      <c r="F6129" t="s">
        <v>2601</v>
      </c>
      <c r="H6129" s="31">
        <v>345225</v>
      </c>
    </row>
    <row r="6130" spans="1:12" x14ac:dyDescent="0.25">
      <c r="A6130" s="290">
        <f>+Tabla1[[#This Row],[Fecha]]</f>
        <v>45229</v>
      </c>
      <c r="B6130" s="291" t="s">
        <v>236</v>
      </c>
      <c r="C6130" t="s">
        <v>2217</v>
      </c>
      <c r="D6130" s="297">
        <v>45229</v>
      </c>
      <c r="E6130" s="298" t="s">
        <v>76</v>
      </c>
      <c r="F6130" s="291" t="s">
        <v>2602</v>
      </c>
      <c r="G6130" s="291"/>
      <c r="H6130" s="296">
        <v>574713</v>
      </c>
      <c r="I6130" s="296"/>
      <c r="J6130" s="291"/>
      <c r="K6130" s="291"/>
      <c r="L6130" s="291"/>
    </row>
    <row r="6131" spans="1:12" x14ac:dyDescent="0.25">
      <c r="A6131" s="33">
        <f>+Tabla1[[#This Row],[Fecha]]</f>
        <v>45232</v>
      </c>
      <c r="B6131" s="37" t="s">
        <v>236</v>
      </c>
      <c r="C6131" t="s">
        <v>323</v>
      </c>
      <c r="D6131" s="300">
        <v>45232</v>
      </c>
      <c r="E6131" s="44" t="s">
        <v>76</v>
      </c>
      <c r="F6131" t="s">
        <v>2476</v>
      </c>
      <c r="H6131" s="31">
        <v>85973</v>
      </c>
    </row>
    <row r="6132" spans="1:12" x14ac:dyDescent="0.25">
      <c r="A6132" s="33">
        <f>+Tabla1[[#This Row],[Fecha]]</f>
        <v>45232</v>
      </c>
      <c r="B6132" s="37" t="s">
        <v>236</v>
      </c>
      <c r="C6132" t="s">
        <v>323</v>
      </c>
      <c r="D6132" s="300">
        <v>45232</v>
      </c>
      <c r="E6132" s="44" t="s">
        <v>76</v>
      </c>
      <c r="F6132" t="s">
        <v>2477</v>
      </c>
      <c r="H6132" s="31">
        <v>21349</v>
      </c>
    </row>
    <row r="6133" spans="1:12" x14ac:dyDescent="0.25">
      <c r="A6133" s="33">
        <f>+Tabla1[[#This Row],[Fecha]]</f>
        <v>45232</v>
      </c>
      <c r="B6133" s="37" t="s">
        <v>236</v>
      </c>
      <c r="C6133" t="s">
        <v>997</v>
      </c>
      <c r="D6133" s="300">
        <v>45232</v>
      </c>
      <c r="E6133" s="44" t="s">
        <v>76</v>
      </c>
      <c r="F6133" t="s">
        <v>2509</v>
      </c>
      <c r="H6133" s="31">
        <v>17970</v>
      </c>
    </row>
    <row r="6134" spans="1:12" x14ac:dyDescent="0.25">
      <c r="A6134" s="33">
        <f>+Tabla1[[#This Row],[Fecha]]</f>
        <v>45232</v>
      </c>
      <c r="B6134" s="37" t="s">
        <v>236</v>
      </c>
      <c r="C6134" t="s">
        <v>432</v>
      </c>
      <c r="D6134" s="300">
        <v>45232</v>
      </c>
      <c r="E6134" s="44" t="s">
        <v>76</v>
      </c>
      <c r="F6134" s="302" t="s">
        <v>2603</v>
      </c>
      <c r="H6134" s="31">
        <v>100000</v>
      </c>
    </row>
    <row r="6135" spans="1:12" x14ac:dyDescent="0.25">
      <c r="A6135" s="33">
        <f>+Tabla1[[#This Row],[Fecha]]</f>
        <v>45232</v>
      </c>
      <c r="B6135" s="37" t="s">
        <v>236</v>
      </c>
      <c r="C6135" t="s">
        <v>174</v>
      </c>
      <c r="D6135" s="300">
        <v>45232</v>
      </c>
      <c r="E6135" s="44" t="s">
        <v>76</v>
      </c>
      <c r="F6135" s="302" t="s">
        <v>2511</v>
      </c>
      <c r="H6135" s="31">
        <v>145906</v>
      </c>
    </row>
    <row r="6136" spans="1:12" x14ac:dyDescent="0.25">
      <c r="A6136" s="33">
        <f>+Tabla1[[#This Row],[Fecha]]</f>
        <v>45232</v>
      </c>
      <c r="B6136" s="37" t="s">
        <v>236</v>
      </c>
      <c r="C6136" t="s">
        <v>323</v>
      </c>
      <c r="D6136" s="300">
        <v>45232</v>
      </c>
      <c r="E6136" s="44" t="s">
        <v>76</v>
      </c>
      <c r="F6136" t="s">
        <v>2475</v>
      </c>
      <c r="H6136" s="31">
        <v>2468</v>
      </c>
    </row>
    <row r="6137" spans="1:12" x14ac:dyDescent="0.25">
      <c r="A6137" s="33">
        <f>+Tabla1[[#This Row],[Fecha]]</f>
        <v>45233</v>
      </c>
      <c r="B6137" s="37" t="s">
        <v>236</v>
      </c>
      <c r="C6137" t="s">
        <v>1936</v>
      </c>
      <c r="D6137" s="300">
        <v>45233</v>
      </c>
      <c r="E6137" s="44" t="s">
        <v>76</v>
      </c>
      <c r="F6137" s="302" t="s">
        <v>2515</v>
      </c>
      <c r="H6137" s="31">
        <v>120000</v>
      </c>
    </row>
    <row r="6138" spans="1:12" x14ac:dyDescent="0.25">
      <c r="A6138" s="33">
        <f>+Tabla1[[#This Row],[Fecha]]</f>
        <v>45233</v>
      </c>
      <c r="B6138" s="37" t="s">
        <v>236</v>
      </c>
      <c r="C6138" t="s">
        <v>1939</v>
      </c>
      <c r="D6138" s="300">
        <v>45233</v>
      </c>
      <c r="E6138" s="44" t="s">
        <v>76</v>
      </c>
      <c r="F6138" s="302" t="s">
        <v>2604</v>
      </c>
      <c r="H6138" s="31">
        <v>1066043</v>
      </c>
    </row>
    <row r="6139" spans="1:12" x14ac:dyDescent="0.25">
      <c r="A6139" s="33">
        <f>+Tabla1[[#This Row],[Fecha]]</f>
        <v>45236</v>
      </c>
      <c r="B6139" s="37" t="s">
        <v>236</v>
      </c>
      <c r="C6139" t="s">
        <v>179</v>
      </c>
      <c r="D6139" s="300">
        <v>45236</v>
      </c>
      <c r="E6139" s="44" t="s">
        <v>76</v>
      </c>
      <c r="F6139" s="302" t="s">
        <v>2605</v>
      </c>
      <c r="H6139" s="31">
        <v>5108</v>
      </c>
    </row>
    <row r="6140" spans="1:12" x14ac:dyDescent="0.25">
      <c r="A6140" s="33">
        <f>+Tabla1[[#This Row],[Fecha]]</f>
        <v>45237</v>
      </c>
      <c r="B6140" s="37" t="s">
        <v>236</v>
      </c>
      <c r="C6140" t="s">
        <v>2636</v>
      </c>
      <c r="D6140" s="304">
        <v>45237</v>
      </c>
      <c r="E6140" s="44" t="s">
        <v>76</v>
      </c>
      <c r="F6140" s="302" t="s">
        <v>2606</v>
      </c>
      <c r="H6140" s="31">
        <v>148860</v>
      </c>
    </row>
    <row r="6141" spans="1:12" x14ac:dyDescent="0.25">
      <c r="A6141" s="33">
        <f>+Tabla1[[#This Row],[Fecha]]</f>
        <v>45237</v>
      </c>
      <c r="B6141" s="37" t="s">
        <v>236</v>
      </c>
      <c r="C6141" t="s">
        <v>173</v>
      </c>
      <c r="D6141" s="304">
        <v>45237</v>
      </c>
      <c r="E6141" s="44" t="s">
        <v>76</v>
      </c>
      <c r="F6141" t="s">
        <v>2607</v>
      </c>
      <c r="H6141" s="31">
        <v>170000</v>
      </c>
    </row>
    <row r="6142" spans="1:12" x14ac:dyDescent="0.25">
      <c r="A6142" s="33">
        <f>+Tabla1[[#This Row],[Fecha]]</f>
        <v>45240</v>
      </c>
      <c r="B6142" s="37" t="s">
        <v>236</v>
      </c>
      <c r="C6142" t="s">
        <v>1936</v>
      </c>
      <c r="D6142" s="304">
        <v>45240</v>
      </c>
      <c r="E6142" s="301" t="s">
        <v>76</v>
      </c>
      <c r="F6142" s="302" t="s">
        <v>2515</v>
      </c>
      <c r="H6142" s="31">
        <v>120000</v>
      </c>
    </row>
    <row r="6143" spans="1:12" x14ac:dyDescent="0.25">
      <c r="A6143" s="33">
        <f>+Tabla1[[#This Row],[Fecha]]</f>
        <v>45244</v>
      </c>
      <c r="B6143" s="37" t="s">
        <v>236</v>
      </c>
      <c r="C6143" t="s">
        <v>173</v>
      </c>
      <c r="D6143" s="304">
        <v>45244</v>
      </c>
      <c r="E6143" s="301" t="s">
        <v>76</v>
      </c>
      <c r="F6143" s="302" t="s">
        <v>2608</v>
      </c>
      <c r="H6143" s="31">
        <v>170000</v>
      </c>
    </row>
    <row r="6144" spans="1:12" x14ac:dyDescent="0.25">
      <c r="A6144" s="33">
        <f>+Tabla1[[#This Row],[Fecha]]</f>
        <v>45245</v>
      </c>
      <c r="B6144" s="37" t="s">
        <v>236</v>
      </c>
      <c r="C6144" t="s">
        <v>1937</v>
      </c>
      <c r="D6144" s="304">
        <v>45245</v>
      </c>
      <c r="E6144" s="301" t="s">
        <v>76</v>
      </c>
      <c r="F6144" s="302" t="s">
        <v>2609</v>
      </c>
      <c r="H6144" s="31">
        <v>150000</v>
      </c>
    </row>
    <row r="6145" spans="1:12" x14ac:dyDescent="0.25">
      <c r="A6145" s="33">
        <f>+Tabla1[[#This Row],[Fecha]]</f>
        <v>45245</v>
      </c>
      <c r="B6145" s="37" t="s">
        <v>236</v>
      </c>
      <c r="C6145" t="s">
        <v>1936</v>
      </c>
      <c r="D6145" s="304">
        <v>45245</v>
      </c>
      <c r="E6145" s="301" t="s">
        <v>76</v>
      </c>
      <c r="F6145" t="s">
        <v>2515</v>
      </c>
      <c r="H6145" s="31">
        <v>120000</v>
      </c>
    </row>
    <row r="6146" spans="1:12" x14ac:dyDescent="0.25">
      <c r="A6146" s="33">
        <f>+Tabla1[[#This Row],[Fecha]]</f>
        <v>45251</v>
      </c>
      <c r="B6146" s="37" t="s">
        <v>236</v>
      </c>
      <c r="C6146" t="s">
        <v>173</v>
      </c>
      <c r="D6146" s="304">
        <v>45251</v>
      </c>
      <c r="E6146" s="305" t="s">
        <v>76</v>
      </c>
      <c r="F6146" s="303" t="s">
        <v>2610</v>
      </c>
      <c r="H6146" s="31">
        <v>170000</v>
      </c>
    </row>
    <row r="6147" spans="1:12" x14ac:dyDescent="0.25">
      <c r="A6147" s="33">
        <f>+Tabla1[[#This Row],[Fecha]]</f>
        <v>45253</v>
      </c>
      <c r="B6147" s="37" t="s">
        <v>236</v>
      </c>
      <c r="C6147" t="s">
        <v>1936</v>
      </c>
      <c r="D6147" s="304">
        <v>45253</v>
      </c>
      <c r="E6147" s="301" t="s">
        <v>76</v>
      </c>
      <c r="F6147" t="s">
        <v>2515</v>
      </c>
      <c r="H6147" s="31">
        <v>120000</v>
      </c>
    </row>
    <row r="6148" spans="1:12" x14ac:dyDescent="0.25">
      <c r="A6148" s="33">
        <f>+Tabla1[[#This Row],[Fecha]]</f>
        <v>45258</v>
      </c>
      <c r="B6148" s="37" t="s">
        <v>236</v>
      </c>
      <c r="C6148" t="s">
        <v>173</v>
      </c>
      <c r="D6148" s="304">
        <v>45258</v>
      </c>
      <c r="E6148" s="301" t="s">
        <v>76</v>
      </c>
      <c r="F6148" t="s">
        <v>2611</v>
      </c>
      <c r="H6148" s="31">
        <v>170000</v>
      </c>
    </row>
    <row r="6149" spans="1:12" x14ac:dyDescent="0.25">
      <c r="A6149" s="33">
        <f>+Tabla1[[#This Row],[Fecha]]</f>
        <v>45260</v>
      </c>
      <c r="B6149" s="37" t="s">
        <v>236</v>
      </c>
      <c r="C6149" t="s">
        <v>2217</v>
      </c>
      <c r="D6149" s="304">
        <v>45260</v>
      </c>
      <c r="E6149" s="301" t="s">
        <v>76</v>
      </c>
      <c r="F6149" t="s">
        <v>2612</v>
      </c>
      <c r="H6149" s="31">
        <v>574713</v>
      </c>
    </row>
    <row r="6150" spans="1:12" x14ac:dyDescent="0.25">
      <c r="A6150" s="33">
        <f>+Tabla1[[#This Row],[Fecha]]</f>
        <v>45260</v>
      </c>
      <c r="B6150" s="37" t="s">
        <v>236</v>
      </c>
      <c r="C6150" t="s">
        <v>2637</v>
      </c>
      <c r="D6150" s="304">
        <v>45260</v>
      </c>
      <c r="E6150" s="301" t="s">
        <v>76</v>
      </c>
      <c r="F6150" t="s">
        <v>2613</v>
      </c>
      <c r="H6150" s="31">
        <v>295225</v>
      </c>
    </row>
    <row r="6151" spans="1:12" x14ac:dyDescent="0.25">
      <c r="A6151" s="33">
        <f>+Tabla1[[#This Row],[Fecha]]</f>
        <v>45260</v>
      </c>
      <c r="B6151" s="37" t="s">
        <v>236</v>
      </c>
      <c r="C6151" t="s">
        <v>172</v>
      </c>
      <c r="D6151" s="304">
        <v>45260</v>
      </c>
      <c r="E6151" s="301"/>
      <c r="F6151" t="s">
        <v>2614</v>
      </c>
      <c r="H6151" s="31">
        <v>50000</v>
      </c>
    </row>
    <row r="6152" spans="1:12" x14ac:dyDescent="0.25">
      <c r="A6152" s="33">
        <f>+Tabla1[[#This Row],[Fecha]]</f>
        <v>45260</v>
      </c>
      <c r="B6152" s="37" t="s">
        <v>236</v>
      </c>
      <c r="C6152" t="s">
        <v>172</v>
      </c>
      <c r="D6152" s="304">
        <v>45260</v>
      </c>
      <c r="E6152" s="301"/>
      <c r="F6152" s="302" t="s">
        <v>2615</v>
      </c>
      <c r="H6152" s="31">
        <v>100000</v>
      </c>
    </row>
    <row r="6153" spans="1:12" x14ac:dyDescent="0.25">
      <c r="A6153" s="290">
        <f>+Tabla1[[#This Row],[Fecha]]</f>
        <v>45260</v>
      </c>
      <c r="B6153" s="291" t="s">
        <v>236</v>
      </c>
      <c r="C6153" s="291" t="s">
        <v>172</v>
      </c>
      <c r="D6153" s="306">
        <v>45260</v>
      </c>
      <c r="E6153" s="298"/>
      <c r="F6153" s="291" t="s">
        <v>2616</v>
      </c>
      <c r="G6153" s="291"/>
      <c r="H6153" s="296">
        <v>50000</v>
      </c>
      <c r="I6153" s="296"/>
      <c r="J6153" s="291"/>
      <c r="K6153" s="291"/>
      <c r="L6153" s="291"/>
    </row>
    <row r="6154" spans="1:12" x14ac:dyDescent="0.25">
      <c r="A6154" s="33">
        <f>+Tabla1[[#This Row],[Fecha]]</f>
        <v>45261</v>
      </c>
      <c r="B6154" s="37" t="s">
        <v>236</v>
      </c>
      <c r="C6154" t="s">
        <v>1936</v>
      </c>
      <c r="D6154" s="300">
        <v>45261</v>
      </c>
      <c r="E6154" s="44" t="s">
        <v>76</v>
      </c>
      <c r="F6154" t="s">
        <v>2515</v>
      </c>
      <c r="H6154" s="31">
        <v>120000</v>
      </c>
      <c r="I6154" s="296">
        <f>SUM(H5877:H6176)</f>
        <v>44760554</v>
      </c>
    </row>
    <row r="6155" spans="1:12" x14ac:dyDescent="0.25">
      <c r="A6155" s="33">
        <f>+Tabla1[[#This Row],[Fecha]]</f>
        <v>45264</v>
      </c>
      <c r="B6155" s="37" t="s">
        <v>236</v>
      </c>
      <c r="C6155" t="s">
        <v>323</v>
      </c>
      <c r="D6155" s="300">
        <v>45264</v>
      </c>
      <c r="E6155" s="44" t="s">
        <v>76</v>
      </c>
      <c r="F6155" s="302" t="s">
        <v>2475</v>
      </c>
      <c r="H6155" s="31">
        <v>2000</v>
      </c>
    </row>
    <row r="6156" spans="1:12" x14ac:dyDescent="0.25">
      <c r="A6156" s="33">
        <f>+Tabla1[[#This Row],[Fecha]]</f>
        <v>45264</v>
      </c>
      <c r="B6156" s="37" t="s">
        <v>236</v>
      </c>
      <c r="C6156" t="s">
        <v>323</v>
      </c>
      <c r="D6156" s="300">
        <v>45264</v>
      </c>
      <c r="E6156" s="44" t="s">
        <v>76</v>
      </c>
      <c r="F6156" s="302" t="s">
        <v>2476</v>
      </c>
      <c r="H6156" s="31">
        <v>103691</v>
      </c>
    </row>
    <row r="6157" spans="1:12" x14ac:dyDescent="0.25">
      <c r="A6157" s="33">
        <f>+Tabla1[[#This Row],[Fecha]]</f>
        <v>45264</v>
      </c>
      <c r="B6157" s="37" t="s">
        <v>236</v>
      </c>
      <c r="C6157" t="s">
        <v>323</v>
      </c>
      <c r="D6157" s="300">
        <v>45264</v>
      </c>
      <c r="E6157" s="44" t="s">
        <v>76</v>
      </c>
      <c r="F6157" s="302" t="s">
        <v>2477</v>
      </c>
      <c r="H6157" s="31">
        <v>22135</v>
      </c>
    </row>
    <row r="6158" spans="1:12" x14ac:dyDescent="0.25">
      <c r="A6158" s="33">
        <f>+Tabla1[[#This Row],[Fecha]]</f>
        <v>45264</v>
      </c>
      <c r="B6158" s="37" t="s">
        <v>236</v>
      </c>
      <c r="C6158" t="s">
        <v>432</v>
      </c>
      <c r="D6158" s="300">
        <v>45264</v>
      </c>
      <c r="E6158" s="44" t="s">
        <v>76</v>
      </c>
      <c r="F6158" s="302" t="s">
        <v>2617</v>
      </c>
      <c r="H6158" s="31">
        <v>100000</v>
      </c>
    </row>
    <row r="6159" spans="1:12" x14ac:dyDescent="0.25">
      <c r="A6159" s="33">
        <f>+Tabla1[[#This Row],[Fecha]]</f>
        <v>45264</v>
      </c>
      <c r="B6159" s="37" t="s">
        <v>236</v>
      </c>
      <c r="C6159" t="s">
        <v>174</v>
      </c>
      <c r="D6159" s="300">
        <v>45264</v>
      </c>
      <c r="E6159" s="44" t="s">
        <v>76</v>
      </c>
      <c r="F6159" s="302" t="s">
        <v>2511</v>
      </c>
      <c r="H6159" s="31">
        <v>145906</v>
      </c>
    </row>
    <row r="6160" spans="1:12" x14ac:dyDescent="0.25">
      <c r="A6160" s="33">
        <f>+Tabla1[[#This Row],[Fecha]]</f>
        <v>45265</v>
      </c>
      <c r="B6160" s="37" t="s">
        <v>236</v>
      </c>
      <c r="C6160" t="s">
        <v>997</v>
      </c>
      <c r="D6160" s="300">
        <v>45265</v>
      </c>
      <c r="E6160" s="44" t="s">
        <v>76</v>
      </c>
      <c r="F6160" s="302" t="s">
        <v>2618</v>
      </c>
      <c r="H6160" s="31">
        <v>17970</v>
      </c>
    </row>
    <row r="6161" spans="1:12" x14ac:dyDescent="0.25">
      <c r="A6161" s="33">
        <f>+Tabla1[[#This Row],[Fecha]]</f>
        <v>45266</v>
      </c>
      <c r="B6161" s="37" t="s">
        <v>236</v>
      </c>
      <c r="C6161" t="s">
        <v>173</v>
      </c>
      <c r="D6161" s="300">
        <v>45266</v>
      </c>
      <c r="E6161" s="44" t="s">
        <v>76</v>
      </c>
      <c r="F6161" s="302" t="s">
        <v>2619</v>
      </c>
      <c r="H6161" s="31">
        <v>170000</v>
      </c>
    </row>
    <row r="6162" spans="1:12" x14ac:dyDescent="0.25">
      <c r="A6162" s="33">
        <f>+Tabla1[[#This Row],[Fecha]]</f>
        <v>45266</v>
      </c>
      <c r="B6162" s="37" t="s">
        <v>236</v>
      </c>
      <c r="C6162" t="s">
        <v>179</v>
      </c>
      <c r="D6162" s="300">
        <v>45266</v>
      </c>
      <c r="E6162" s="44" t="s">
        <v>76</v>
      </c>
      <c r="F6162" s="302" t="s">
        <v>2529</v>
      </c>
      <c r="H6162" s="31">
        <v>5130</v>
      </c>
    </row>
    <row r="6163" spans="1:12" x14ac:dyDescent="0.25">
      <c r="A6163" s="33">
        <f>+Tabla1[[#This Row],[Fecha]]</f>
        <v>45266</v>
      </c>
      <c r="B6163" s="37" t="s">
        <v>236</v>
      </c>
      <c r="C6163" t="s">
        <v>1936</v>
      </c>
      <c r="D6163" s="300">
        <v>45266</v>
      </c>
      <c r="E6163" s="44" t="s">
        <v>76</v>
      </c>
      <c r="F6163" t="s">
        <v>2515</v>
      </c>
      <c r="H6163" s="31">
        <v>120000</v>
      </c>
    </row>
    <row r="6164" spans="1:12" x14ac:dyDescent="0.25">
      <c r="A6164" s="33">
        <f>+Tabla1[[#This Row],[Fecha]]</f>
        <v>45273</v>
      </c>
      <c r="B6164" s="37" t="s">
        <v>236</v>
      </c>
      <c r="C6164" t="s">
        <v>173</v>
      </c>
      <c r="D6164" s="300">
        <v>45273</v>
      </c>
      <c r="E6164" s="301" t="s">
        <v>76</v>
      </c>
      <c r="F6164" s="302" t="s">
        <v>2620</v>
      </c>
      <c r="H6164" s="31">
        <v>170000</v>
      </c>
    </row>
    <row r="6165" spans="1:12" x14ac:dyDescent="0.25">
      <c r="A6165" s="33">
        <f>+Tabla1[[#This Row],[Fecha]]</f>
        <v>45275</v>
      </c>
      <c r="B6165" s="37" t="s">
        <v>236</v>
      </c>
      <c r="C6165" t="s">
        <v>1936</v>
      </c>
      <c r="D6165" s="300">
        <v>45275</v>
      </c>
      <c r="E6165" s="301" t="s">
        <v>76</v>
      </c>
      <c r="F6165" s="302" t="s">
        <v>2515</v>
      </c>
      <c r="H6165" s="31">
        <v>120000</v>
      </c>
    </row>
    <row r="6166" spans="1:12" x14ac:dyDescent="0.25">
      <c r="A6166" s="33">
        <f>+Tabla1[[#This Row],[Fecha]]</f>
        <v>45275</v>
      </c>
      <c r="B6166" s="37" t="s">
        <v>236</v>
      </c>
      <c r="C6166" t="s">
        <v>1937</v>
      </c>
      <c r="D6166" s="300">
        <v>45275</v>
      </c>
      <c r="E6166" s="301" t="s">
        <v>76</v>
      </c>
      <c r="F6166" t="s">
        <v>2621</v>
      </c>
      <c r="H6166" s="31">
        <v>150000</v>
      </c>
    </row>
    <row r="6167" spans="1:12" x14ac:dyDescent="0.25">
      <c r="A6167" s="33">
        <f>+Tabla1[[#This Row],[Fecha]]</f>
        <v>45275</v>
      </c>
      <c r="B6167" s="37" t="s">
        <v>236</v>
      </c>
      <c r="C6167" t="s">
        <v>1937</v>
      </c>
      <c r="D6167" s="300">
        <v>45275</v>
      </c>
      <c r="E6167" s="301" t="s">
        <v>76</v>
      </c>
      <c r="F6167" t="s">
        <v>2622</v>
      </c>
      <c r="H6167" s="31">
        <v>70000</v>
      </c>
    </row>
    <row r="6168" spans="1:12" x14ac:dyDescent="0.25">
      <c r="A6168" s="33">
        <f>+Tabla1[[#This Row],[Fecha]]</f>
        <v>45279</v>
      </c>
      <c r="B6168" s="37" t="s">
        <v>236</v>
      </c>
      <c r="C6168" t="s">
        <v>173</v>
      </c>
      <c r="D6168" s="300">
        <v>45279</v>
      </c>
      <c r="E6168" s="305" t="s">
        <v>76</v>
      </c>
      <c r="F6168" s="302" t="s">
        <v>2623</v>
      </c>
      <c r="H6168" s="31">
        <v>170000</v>
      </c>
    </row>
    <row r="6169" spans="1:12" x14ac:dyDescent="0.25">
      <c r="A6169" s="33">
        <f>+Tabla1[[#This Row],[Fecha]]</f>
        <v>45281</v>
      </c>
      <c r="B6169" s="37" t="s">
        <v>236</v>
      </c>
      <c r="C6169" t="s">
        <v>172</v>
      </c>
      <c r="D6169" s="300">
        <v>45281</v>
      </c>
      <c r="E6169" s="305" t="s">
        <v>239</v>
      </c>
      <c r="F6169" s="302" t="s">
        <v>2624</v>
      </c>
      <c r="H6169" s="31">
        <v>7080</v>
      </c>
    </row>
    <row r="6170" spans="1:12" x14ac:dyDescent="0.25">
      <c r="A6170" s="33">
        <f>+Tabla1[[#This Row],[Fecha]]</f>
        <v>45282</v>
      </c>
      <c r="B6170" s="37" t="s">
        <v>236</v>
      </c>
      <c r="C6170" t="s">
        <v>1936</v>
      </c>
      <c r="D6170" s="300">
        <v>45282</v>
      </c>
      <c r="E6170" s="301" t="s">
        <v>76</v>
      </c>
      <c r="F6170" t="s">
        <v>2625</v>
      </c>
      <c r="H6170" s="31">
        <v>180000</v>
      </c>
    </row>
    <row r="6171" spans="1:12" x14ac:dyDescent="0.25">
      <c r="A6171" s="33">
        <f>+Tabla1[[#This Row],[Fecha]]</f>
        <v>45282</v>
      </c>
      <c r="B6171" s="37" t="s">
        <v>236</v>
      </c>
      <c r="C6171" t="s">
        <v>173</v>
      </c>
      <c r="D6171" s="300">
        <v>45282</v>
      </c>
      <c r="E6171" s="301" t="s">
        <v>76</v>
      </c>
      <c r="F6171" t="s">
        <v>2626</v>
      </c>
      <c r="H6171" s="31">
        <v>100000</v>
      </c>
    </row>
    <row r="6172" spans="1:12" x14ac:dyDescent="0.25">
      <c r="A6172" s="33">
        <f>+Tabla1[[#This Row],[Fecha]]</f>
        <v>45287</v>
      </c>
      <c r="B6172" s="37" t="s">
        <v>236</v>
      </c>
      <c r="C6172" t="s">
        <v>173</v>
      </c>
      <c r="D6172" s="300">
        <v>45287</v>
      </c>
      <c r="E6172" s="301" t="s">
        <v>76</v>
      </c>
      <c r="F6172" s="302" t="s">
        <v>2627</v>
      </c>
      <c r="H6172" s="31">
        <v>250000</v>
      </c>
    </row>
    <row r="6173" spans="1:12" x14ac:dyDescent="0.25">
      <c r="A6173" s="33">
        <f>+Tabla1[[#This Row],[Fecha]]</f>
        <v>45287</v>
      </c>
      <c r="B6173" s="37" t="s">
        <v>236</v>
      </c>
      <c r="C6173" t="s">
        <v>172</v>
      </c>
      <c r="D6173" s="300">
        <v>45287</v>
      </c>
      <c r="E6173" s="301" t="s">
        <v>76</v>
      </c>
      <c r="F6173" s="302" t="s">
        <v>2628</v>
      </c>
      <c r="H6173" s="31">
        <v>47900</v>
      </c>
    </row>
    <row r="6174" spans="1:12" x14ac:dyDescent="0.25">
      <c r="A6174" s="33">
        <f>+Tabla1[[#This Row],[Fecha]]</f>
        <v>45288</v>
      </c>
      <c r="B6174" s="37" t="s">
        <v>236</v>
      </c>
      <c r="C6174" t="s">
        <v>1936</v>
      </c>
      <c r="D6174" s="300">
        <v>45288</v>
      </c>
      <c r="E6174" s="301" t="s">
        <v>76</v>
      </c>
      <c r="F6174" t="s">
        <v>2515</v>
      </c>
      <c r="H6174" s="31">
        <v>120000</v>
      </c>
    </row>
    <row r="6175" spans="1:12" x14ac:dyDescent="0.25">
      <c r="A6175" s="33">
        <f>+Tabla1[[#This Row],[Fecha]]</f>
        <v>45289</v>
      </c>
      <c r="B6175" s="37" t="s">
        <v>236</v>
      </c>
      <c r="C6175" t="s">
        <v>1937</v>
      </c>
      <c r="D6175" s="300">
        <v>45289</v>
      </c>
      <c r="E6175" s="301" t="s">
        <v>76</v>
      </c>
      <c r="F6175" t="s">
        <v>2629</v>
      </c>
      <c r="H6175" s="31">
        <v>295226</v>
      </c>
    </row>
    <row r="6176" spans="1:12" x14ac:dyDescent="0.25">
      <c r="A6176" s="290">
        <f>+Tabla1[[#This Row],[Fecha]]</f>
        <v>45289</v>
      </c>
      <c r="B6176" s="291" t="s">
        <v>236</v>
      </c>
      <c r="C6176" t="s">
        <v>2217</v>
      </c>
      <c r="D6176" s="297">
        <v>45289</v>
      </c>
      <c r="E6176" s="298" t="s">
        <v>76</v>
      </c>
      <c r="F6176" s="291" t="s">
        <v>2630</v>
      </c>
      <c r="G6176" s="291"/>
      <c r="H6176" s="296">
        <v>574713</v>
      </c>
      <c r="J6176" s="291"/>
      <c r="K6176" s="291"/>
      <c r="L6176" s="296"/>
    </row>
  </sheetData>
  <phoneticPr fontId="22" type="noConversion"/>
  <pageMargins left="0.7" right="0.7" top="0.75" bottom="0.75" header="0.3" footer="0.3"/>
  <pageSetup orientation="portrait" r:id="rId1"/>
  <ignoredErrors>
    <ignoredError sqref="I237" formulaRange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92"/>
  <sheetViews>
    <sheetView topLeftCell="A55" workbookViewId="0">
      <selection activeCell="K72" sqref="K72"/>
    </sheetView>
  </sheetViews>
  <sheetFormatPr baseColWidth="10" defaultRowHeight="15" x14ac:dyDescent="0.25"/>
  <cols>
    <col min="1" max="1" width="10.7109375" customWidth="1"/>
    <col min="2" max="2" width="8" customWidth="1"/>
    <col min="3" max="3" width="33" bestFit="1" customWidth="1"/>
    <col min="4" max="4" width="13.5703125" bestFit="1" customWidth="1"/>
    <col min="5" max="5" width="6.7109375" customWidth="1"/>
    <col min="6" max="6" width="26.28515625" style="12" customWidth="1"/>
  </cols>
  <sheetData>
    <row r="1" spans="1:8" x14ac:dyDescent="0.25">
      <c r="A1" s="58" t="s">
        <v>0</v>
      </c>
      <c r="B1" s="37"/>
      <c r="C1" s="37"/>
      <c r="D1" s="37"/>
      <c r="E1" s="37"/>
      <c r="F1" s="59">
        <v>32770059</v>
      </c>
    </row>
    <row r="2" spans="1:8" x14ac:dyDescent="0.25">
      <c r="A2" s="2"/>
      <c r="E2" s="4"/>
    </row>
    <row r="3" spans="1:8" ht="18.75" x14ac:dyDescent="0.3">
      <c r="A3" s="53" t="s">
        <v>182</v>
      </c>
      <c r="B3" s="37"/>
      <c r="C3" s="37"/>
      <c r="D3" s="54">
        <v>9641551</v>
      </c>
      <c r="E3" s="37"/>
      <c r="F3" s="57"/>
      <c r="G3" s="3"/>
      <c r="H3" s="3"/>
    </row>
    <row r="5" spans="1:8" ht="18.75" x14ac:dyDescent="0.3">
      <c r="A5" s="307" t="s">
        <v>181</v>
      </c>
      <c r="B5" s="307"/>
      <c r="C5" s="307"/>
      <c r="D5" s="307"/>
      <c r="E5" s="307"/>
      <c r="F5" s="308"/>
    </row>
    <row r="6" spans="1:8" ht="32.65" customHeight="1" x14ac:dyDescent="0.25">
      <c r="A6" s="62" t="s">
        <v>43</v>
      </c>
      <c r="B6" s="62" t="s">
        <v>40</v>
      </c>
      <c r="C6" s="62" t="s">
        <v>1</v>
      </c>
      <c r="D6" s="62"/>
      <c r="E6" s="62"/>
      <c r="F6" s="63" t="s">
        <v>42</v>
      </c>
    </row>
    <row r="7" spans="1:8" x14ac:dyDescent="0.25">
      <c r="A7" s="9">
        <v>42584</v>
      </c>
      <c r="B7" t="s">
        <v>76</v>
      </c>
      <c r="C7" t="s">
        <v>2</v>
      </c>
      <c r="F7" s="14">
        <v>20000</v>
      </c>
    </row>
    <row r="8" spans="1:8" x14ac:dyDescent="0.25">
      <c r="A8" s="9">
        <v>42584</v>
      </c>
      <c r="B8" t="s">
        <v>69</v>
      </c>
      <c r="C8" s="1" t="s">
        <v>19</v>
      </c>
      <c r="F8" s="14">
        <v>20094</v>
      </c>
    </row>
    <row r="9" spans="1:8" x14ac:dyDescent="0.25">
      <c r="A9" s="9">
        <v>42584</v>
      </c>
      <c r="B9" t="s">
        <v>69</v>
      </c>
      <c r="C9" s="1" t="s">
        <v>77</v>
      </c>
      <c r="F9" s="14">
        <v>40043</v>
      </c>
    </row>
    <row r="10" spans="1:8" x14ac:dyDescent="0.25">
      <c r="A10" s="9">
        <v>42586</v>
      </c>
      <c r="B10" t="s">
        <v>76</v>
      </c>
      <c r="C10" s="1" t="s">
        <v>3</v>
      </c>
      <c r="F10" s="14">
        <v>20000</v>
      </c>
    </row>
    <row r="11" spans="1:8" x14ac:dyDescent="0.25">
      <c r="A11" s="9">
        <v>42586</v>
      </c>
      <c r="B11" t="s">
        <v>76</v>
      </c>
      <c r="C11" s="1" t="s">
        <v>12</v>
      </c>
      <c r="F11" s="14">
        <v>20000</v>
      </c>
    </row>
    <row r="12" spans="1:8" x14ac:dyDescent="0.25">
      <c r="A12" s="9">
        <v>42586</v>
      </c>
      <c r="B12" t="s">
        <v>76</v>
      </c>
      <c r="C12" s="1" t="s">
        <v>78</v>
      </c>
      <c r="F12" s="14">
        <v>40000</v>
      </c>
    </row>
    <row r="13" spans="1:8" x14ac:dyDescent="0.25">
      <c r="A13" s="9">
        <v>42590</v>
      </c>
      <c r="B13" t="s">
        <v>76</v>
      </c>
      <c r="C13" s="1" t="s">
        <v>79</v>
      </c>
      <c r="F13" s="14">
        <v>20000</v>
      </c>
    </row>
    <row r="14" spans="1:8" x14ac:dyDescent="0.25">
      <c r="A14" s="9">
        <v>42590</v>
      </c>
      <c r="B14" t="s">
        <v>76</v>
      </c>
      <c r="C14" s="1" t="s">
        <v>80</v>
      </c>
      <c r="F14" s="14">
        <v>20000</v>
      </c>
    </row>
    <row r="15" spans="1:8" x14ac:dyDescent="0.25">
      <c r="A15" s="9">
        <v>42590</v>
      </c>
      <c r="B15" t="s">
        <v>69</v>
      </c>
      <c r="C15" s="1" t="s">
        <v>81</v>
      </c>
      <c r="F15" s="14">
        <v>20100</v>
      </c>
    </row>
    <row r="16" spans="1:8" x14ac:dyDescent="0.25">
      <c r="A16" s="9">
        <v>42590</v>
      </c>
      <c r="B16" t="s">
        <v>69</v>
      </c>
      <c r="C16" s="1" t="s">
        <v>82</v>
      </c>
      <c r="F16" s="14">
        <v>100000</v>
      </c>
    </row>
    <row r="17" spans="1:6" x14ac:dyDescent="0.25">
      <c r="A17" s="9">
        <v>42590</v>
      </c>
      <c r="B17" t="s">
        <v>69</v>
      </c>
      <c r="C17" s="1" t="s">
        <v>83</v>
      </c>
      <c r="F17" s="14">
        <v>100000</v>
      </c>
    </row>
    <row r="18" spans="1:6" x14ac:dyDescent="0.25">
      <c r="A18" s="9">
        <v>42591</v>
      </c>
      <c r="B18" t="s">
        <v>70</v>
      </c>
      <c r="C18" s="1" t="s">
        <v>82</v>
      </c>
      <c r="F18" s="14">
        <v>20000</v>
      </c>
    </row>
    <row r="19" spans="1:6" x14ac:dyDescent="0.25">
      <c r="A19" s="9">
        <v>42591</v>
      </c>
      <c r="B19" t="s">
        <v>84</v>
      </c>
      <c r="C19" s="1" t="s">
        <v>85</v>
      </c>
      <c r="F19" s="14">
        <v>60098</v>
      </c>
    </row>
    <row r="20" spans="1:6" x14ac:dyDescent="0.25">
      <c r="A20" s="9">
        <v>42592</v>
      </c>
      <c r="B20" t="s">
        <v>84</v>
      </c>
      <c r="C20" s="1" t="s">
        <v>86</v>
      </c>
      <c r="F20" s="14">
        <v>75400</v>
      </c>
    </row>
    <row r="21" spans="1:6" x14ac:dyDescent="0.25">
      <c r="A21" s="9">
        <v>42598</v>
      </c>
      <c r="B21" t="s">
        <v>76</v>
      </c>
      <c r="C21" s="1" t="s">
        <v>87</v>
      </c>
      <c r="F21" s="14">
        <v>20000</v>
      </c>
    </row>
    <row r="22" spans="1:6" x14ac:dyDescent="0.25">
      <c r="A22" s="9">
        <v>42598</v>
      </c>
      <c r="B22" t="s">
        <v>70</v>
      </c>
      <c r="C22" s="1" t="s">
        <v>13</v>
      </c>
      <c r="F22" s="14">
        <v>20000</v>
      </c>
    </row>
    <row r="23" spans="1:6" x14ac:dyDescent="0.25">
      <c r="A23" s="9">
        <v>42598</v>
      </c>
      <c r="B23" t="s">
        <v>84</v>
      </c>
      <c r="C23" s="1" t="s">
        <v>88</v>
      </c>
      <c r="F23" s="14">
        <v>60000</v>
      </c>
    </row>
    <row r="24" spans="1:6" x14ac:dyDescent="0.25">
      <c r="A24" s="9">
        <v>42598</v>
      </c>
      <c r="B24" t="s">
        <v>84</v>
      </c>
      <c r="C24" s="1" t="s">
        <v>33</v>
      </c>
      <c r="F24" s="14">
        <v>100000</v>
      </c>
    </row>
    <row r="25" spans="1:6" x14ac:dyDescent="0.25">
      <c r="A25" s="9">
        <v>42598</v>
      </c>
      <c r="B25" t="s">
        <v>76</v>
      </c>
      <c r="C25" s="1" t="s">
        <v>89</v>
      </c>
      <c r="F25" s="14">
        <v>160051</v>
      </c>
    </row>
    <row r="26" spans="1:6" x14ac:dyDescent="0.25">
      <c r="A26" s="9">
        <v>42600</v>
      </c>
      <c r="B26" t="s">
        <v>70</v>
      </c>
      <c r="C26" s="1" t="s">
        <v>90</v>
      </c>
      <c r="F26" s="14">
        <v>32110</v>
      </c>
    </row>
    <row r="27" spans="1:6" x14ac:dyDescent="0.25">
      <c r="A27" s="9">
        <v>42604</v>
      </c>
      <c r="B27" t="s">
        <v>70</v>
      </c>
      <c r="C27" s="1" t="s">
        <v>91</v>
      </c>
      <c r="F27" s="14">
        <v>20028</v>
      </c>
    </row>
    <row r="28" spans="1:6" x14ac:dyDescent="0.25">
      <c r="A28" s="9">
        <v>42604</v>
      </c>
      <c r="B28" t="s">
        <v>70</v>
      </c>
      <c r="C28" s="1" t="s">
        <v>92</v>
      </c>
      <c r="F28" s="14">
        <v>100000</v>
      </c>
    </row>
    <row r="29" spans="1:6" x14ac:dyDescent="0.25">
      <c r="A29" s="9">
        <v>42605</v>
      </c>
      <c r="B29" t="s">
        <v>76</v>
      </c>
      <c r="C29" s="1" t="s">
        <v>11</v>
      </c>
      <c r="F29" s="14">
        <v>20000</v>
      </c>
    </row>
    <row r="30" spans="1:6" x14ac:dyDescent="0.25">
      <c r="A30" s="9">
        <v>42606</v>
      </c>
      <c r="B30" t="s">
        <v>76</v>
      </c>
      <c r="C30" s="1" t="s">
        <v>93</v>
      </c>
      <c r="F30" s="14">
        <v>20000</v>
      </c>
    </row>
    <row r="31" spans="1:6" x14ac:dyDescent="0.25">
      <c r="A31" s="9">
        <v>42606</v>
      </c>
      <c r="B31" t="s">
        <v>70</v>
      </c>
      <c r="C31" s="1" t="s">
        <v>21</v>
      </c>
      <c r="F31" s="14">
        <v>20109</v>
      </c>
    </row>
    <row r="32" spans="1:6" x14ac:dyDescent="0.25">
      <c r="A32" s="9">
        <v>42608</v>
      </c>
      <c r="B32" t="s">
        <v>76</v>
      </c>
      <c r="C32" s="1" t="s">
        <v>94</v>
      </c>
      <c r="F32" s="14">
        <v>20054</v>
      </c>
    </row>
    <row r="33" spans="1:6" x14ac:dyDescent="0.25">
      <c r="A33" s="9">
        <v>42612</v>
      </c>
      <c r="B33" t="s">
        <v>76</v>
      </c>
      <c r="C33" s="1" t="s">
        <v>95</v>
      </c>
      <c r="F33" s="14">
        <v>20037</v>
      </c>
    </row>
    <row r="34" spans="1:6" x14ac:dyDescent="0.25">
      <c r="A34" s="9">
        <v>42612</v>
      </c>
      <c r="B34" t="s">
        <v>76</v>
      </c>
      <c r="C34" s="1" t="s">
        <v>96</v>
      </c>
      <c r="F34" s="14">
        <v>20072</v>
      </c>
    </row>
    <row r="35" spans="1:6" x14ac:dyDescent="0.25">
      <c r="A35" s="9">
        <v>42612</v>
      </c>
      <c r="B35" t="s">
        <v>70</v>
      </c>
      <c r="C35" s="1" t="s">
        <v>18</v>
      </c>
      <c r="F35" s="14">
        <v>20080</v>
      </c>
    </row>
    <row r="36" spans="1:6" x14ac:dyDescent="0.25">
      <c r="A36" s="9">
        <v>42612</v>
      </c>
      <c r="B36" t="s">
        <v>70</v>
      </c>
      <c r="C36" s="1" t="s">
        <v>90</v>
      </c>
      <c r="F36" s="14">
        <v>20110</v>
      </c>
    </row>
    <row r="37" spans="1:6" x14ac:dyDescent="0.25">
      <c r="A37" s="9">
        <v>42613</v>
      </c>
      <c r="B37" t="s">
        <v>70</v>
      </c>
      <c r="C37" s="1" t="s">
        <v>97</v>
      </c>
      <c r="F37" s="14">
        <v>3341</v>
      </c>
    </row>
    <row r="38" spans="1:6" x14ac:dyDescent="0.25">
      <c r="A38" s="9">
        <v>42613</v>
      </c>
      <c r="B38" t="s">
        <v>76</v>
      </c>
      <c r="C38" s="1" t="s">
        <v>98</v>
      </c>
      <c r="F38" s="14">
        <v>20000</v>
      </c>
    </row>
    <row r="39" spans="1:6" x14ac:dyDescent="0.25">
      <c r="A39" s="9">
        <v>42613</v>
      </c>
      <c r="B39" t="s">
        <v>70</v>
      </c>
      <c r="C39" s="1" t="s">
        <v>99</v>
      </c>
      <c r="F39" s="14">
        <v>20094</v>
      </c>
    </row>
    <row r="40" spans="1:6" x14ac:dyDescent="0.25">
      <c r="A40" s="9">
        <v>42613</v>
      </c>
      <c r="B40" t="s">
        <v>70</v>
      </c>
      <c r="C40" s="1" t="s">
        <v>100</v>
      </c>
      <c r="F40" s="14">
        <v>20097</v>
      </c>
    </row>
    <row r="41" spans="1:6" x14ac:dyDescent="0.25">
      <c r="A41" s="9">
        <v>42613</v>
      </c>
      <c r="B41" t="s">
        <v>70</v>
      </c>
      <c r="C41" s="1" t="s">
        <v>101</v>
      </c>
      <c r="F41" s="14">
        <v>33000</v>
      </c>
    </row>
    <row r="42" spans="1:6" x14ac:dyDescent="0.25">
      <c r="A42" s="9">
        <v>42613</v>
      </c>
      <c r="B42" t="s">
        <v>76</v>
      </c>
      <c r="C42" s="1" t="s">
        <v>102</v>
      </c>
      <c r="F42" s="14">
        <v>120006</v>
      </c>
    </row>
    <row r="43" spans="1:6" x14ac:dyDescent="0.25">
      <c r="A43" s="9"/>
      <c r="C43" s="1"/>
      <c r="F43" s="14"/>
    </row>
    <row r="44" spans="1:6" x14ac:dyDescent="0.25">
      <c r="A44" s="9"/>
      <c r="C44" s="1"/>
      <c r="F44" s="14"/>
    </row>
    <row r="45" spans="1:6" x14ac:dyDescent="0.25">
      <c r="A45" s="9"/>
      <c r="F45" s="14"/>
    </row>
    <row r="46" spans="1:6" ht="18.75" x14ac:dyDescent="0.3">
      <c r="A46" s="60"/>
      <c r="B46" s="60"/>
      <c r="C46" s="36" t="s">
        <v>230</v>
      </c>
      <c r="D46" s="37"/>
      <c r="E46" s="37"/>
      <c r="F46" s="38">
        <f>SUM(F7:F45)</f>
        <v>1464924</v>
      </c>
    </row>
    <row r="48" spans="1:6" ht="15.75" thickBot="1" x14ac:dyDescent="0.3">
      <c r="A48" s="18"/>
      <c r="B48" s="18"/>
      <c r="C48" s="18"/>
      <c r="D48" s="18"/>
      <c r="E48" s="18"/>
      <c r="F48" s="19"/>
    </row>
    <row r="49" spans="1:6" ht="15.75" thickTop="1" x14ac:dyDescent="0.25"/>
    <row r="52" spans="1:6" ht="18.75" x14ac:dyDescent="0.3">
      <c r="A52" s="307" t="s">
        <v>183</v>
      </c>
      <c r="B52" s="307"/>
      <c r="C52" s="307"/>
      <c r="D52" s="307"/>
      <c r="E52" s="307"/>
      <c r="F52" s="307"/>
    </row>
    <row r="54" spans="1:6" ht="34.15" customHeight="1" x14ac:dyDescent="0.25">
      <c r="A54" s="55" t="s">
        <v>43</v>
      </c>
      <c r="B54" s="55" t="s">
        <v>40</v>
      </c>
      <c r="C54" s="55" t="s">
        <v>1</v>
      </c>
      <c r="D54" s="55" t="s">
        <v>41</v>
      </c>
      <c r="E54" s="55" t="s">
        <v>68</v>
      </c>
      <c r="F54" s="56" t="s">
        <v>42</v>
      </c>
    </row>
    <row r="55" spans="1:6" x14ac:dyDescent="0.25">
      <c r="A55" s="9">
        <v>42584</v>
      </c>
      <c r="B55" t="s">
        <v>76</v>
      </c>
      <c r="C55" t="s">
        <v>110</v>
      </c>
      <c r="D55" s="10" t="s">
        <v>57</v>
      </c>
      <c r="E55" s="7"/>
      <c r="F55" s="14">
        <v>6990</v>
      </c>
    </row>
    <row r="56" spans="1:6" x14ac:dyDescent="0.25">
      <c r="A56" s="9">
        <v>42586</v>
      </c>
      <c r="B56" t="s">
        <v>76</v>
      </c>
      <c r="C56" t="s">
        <v>111</v>
      </c>
      <c r="D56" s="10" t="s">
        <v>57</v>
      </c>
      <c r="E56" s="7"/>
      <c r="F56" s="14">
        <v>15000</v>
      </c>
    </row>
    <row r="57" spans="1:6" x14ac:dyDescent="0.25">
      <c r="A57" s="9">
        <v>42611</v>
      </c>
      <c r="B57" t="s">
        <v>76</v>
      </c>
      <c r="C57" t="s">
        <v>112</v>
      </c>
      <c r="D57" s="10">
        <v>155748</v>
      </c>
      <c r="E57" s="7"/>
      <c r="F57" s="14">
        <v>15690</v>
      </c>
    </row>
    <row r="58" spans="1:6" x14ac:dyDescent="0.25">
      <c r="A58" s="9">
        <v>42584</v>
      </c>
      <c r="B58" t="s">
        <v>76</v>
      </c>
      <c r="C58" t="s">
        <v>113</v>
      </c>
      <c r="D58" s="10" t="s">
        <v>57</v>
      </c>
      <c r="E58" s="7"/>
      <c r="F58" s="14">
        <v>23478</v>
      </c>
    </row>
    <row r="59" spans="1:6" x14ac:dyDescent="0.25">
      <c r="A59" s="9">
        <v>42591</v>
      </c>
      <c r="B59" t="s">
        <v>76</v>
      </c>
      <c r="C59" t="s">
        <v>114</v>
      </c>
      <c r="D59" s="10" t="s">
        <v>57</v>
      </c>
      <c r="E59" s="7"/>
      <c r="F59" s="14">
        <v>27500</v>
      </c>
    </row>
    <row r="60" spans="1:6" x14ac:dyDescent="0.25">
      <c r="A60" s="9">
        <v>42584</v>
      </c>
      <c r="B60" t="s">
        <v>76</v>
      </c>
      <c r="C60" t="s">
        <v>115</v>
      </c>
      <c r="D60" s="10" t="s">
        <v>57</v>
      </c>
      <c r="E60" s="7"/>
      <c r="F60" s="14">
        <v>70000</v>
      </c>
    </row>
    <row r="61" spans="1:6" x14ac:dyDescent="0.25">
      <c r="A61" s="9">
        <v>42605</v>
      </c>
      <c r="B61" t="s">
        <v>76</v>
      </c>
      <c r="C61" t="s">
        <v>116</v>
      </c>
      <c r="D61" s="10"/>
      <c r="E61" s="7"/>
      <c r="F61" s="14">
        <v>75120</v>
      </c>
    </row>
    <row r="62" spans="1:6" x14ac:dyDescent="0.25">
      <c r="A62" s="9">
        <v>42584</v>
      </c>
      <c r="B62" t="s">
        <v>76</v>
      </c>
      <c r="C62" t="s">
        <v>117</v>
      </c>
      <c r="D62" s="10" t="s">
        <v>57</v>
      </c>
      <c r="E62" s="7"/>
      <c r="F62" s="14">
        <v>79969</v>
      </c>
    </row>
    <row r="63" spans="1:6" x14ac:dyDescent="0.25">
      <c r="A63" s="9">
        <v>42584</v>
      </c>
      <c r="B63" t="s">
        <v>76</v>
      </c>
      <c r="C63" t="s">
        <v>118</v>
      </c>
      <c r="D63" s="10" t="s">
        <v>57</v>
      </c>
      <c r="E63" s="7"/>
      <c r="F63" s="14">
        <v>86840</v>
      </c>
    </row>
    <row r="64" spans="1:6" x14ac:dyDescent="0.25">
      <c r="A64" s="9">
        <v>42590</v>
      </c>
      <c r="B64" t="s">
        <v>76</v>
      </c>
      <c r="C64" t="s">
        <v>119</v>
      </c>
      <c r="D64" s="10" t="s">
        <v>57</v>
      </c>
      <c r="E64" s="7"/>
      <c r="F64" s="14">
        <v>87400</v>
      </c>
    </row>
    <row r="65" spans="1:6" x14ac:dyDescent="0.25">
      <c r="A65" s="9">
        <v>42584</v>
      </c>
      <c r="B65" t="s">
        <v>76</v>
      </c>
      <c r="C65" t="s">
        <v>120</v>
      </c>
      <c r="D65" s="10" t="s">
        <v>57</v>
      </c>
      <c r="E65" s="7"/>
      <c r="F65" s="14">
        <v>100000</v>
      </c>
    </row>
    <row r="66" spans="1:6" x14ac:dyDescent="0.25">
      <c r="A66" s="9">
        <v>42598</v>
      </c>
      <c r="B66" t="s">
        <v>76</v>
      </c>
      <c r="C66" t="s">
        <v>121</v>
      </c>
      <c r="D66" s="10" t="s">
        <v>57</v>
      </c>
      <c r="E66" s="7"/>
      <c r="F66" s="14">
        <v>120000</v>
      </c>
    </row>
    <row r="67" spans="1:6" x14ac:dyDescent="0.25">
      <c r="A67" s="9">
        <v>42584</v>
      </c>
      <c r="B67" t="s">
        <v>76</v>
      </c>
      <c r="C67" t="s">
        <v>122</v>
      </c>
      <c r="D67" s="10" t="s">
        <v>57</v>
      </c>
      <c r="E67" s="7"/>
      <c r="F67" s="14">
        <v>250000</v>
      </c>
    </row>
    <row r="68" spans="1:6" x14ac:dyDescent="0.25">
      <c r="A68" s="9"/>
      <c r="D68" s="10"/>
      <c r="E68" s="7"/>
      <c r="F68" s="14"/>
    </row>
    <row r="69" spans="1:6" x14ac:dyDescent="0.25">
      <c r="A69" s="9"/>
      <c r="D69" s="10"/>
      <c r="E69" s="7"/>
      <c r="F69" s="14"/>
    </row>
    <row r="70" spans="1:6" x14ac:dyDescent="0.25">
      <c r="A70" s="9"/>
      <c r="D70" s="10"/>
      <c r="E70" s="7"/>
      <c r="F70" s="14"/>
    </row>
    <row r="71" spans="1:6" x14ac:dyDescent="0.25">
      <c r="A71" s="9"/>
      <c r="D71" s="10"/>
      <c r="E71" s="7"/>
      <c r="F71" s="14"/>
    </row>
    <row r="73" spans="1:6" ht="18.75" x14ac:dyDescent="0.3">
      <c r="A73" s="37"/>
      <c r="B73" s="37"/>
      <c r="C73" s="36" t="s">
        <v>184</v>
      </c>
      <c r="D73" s="37"/>
      <c r="E73" s="37"/>
      <c r="F73" s="38">
        <f>SUM(F55:F72)</f>
        <v>957987</v>
      </c>
    </row>
    <row r="76" spans="1:6" x14ac:dyDescent="0.25">
      <c r="C76" s="312" t="s">
        <v>162</v>
      </c>
      <c r="D76" s="312"/>
      <c r="E76" s="312"/>
      <c r="F76" s="312"/>
    </row>
    <row r="77" spans="1:6" x14ac:dyDescent="0.25">
      <c r="C77" s="3" t="s">
        <v>72</v>
      </c>
      <c r="D77" s="20">
        <v>42552</v>
      </c>
      <c r="E77" s="3"/>
      <c r="F77" s="11">
        <f>+'julio 2016'!F82</f>
        <v>10990751</v>
      </c>
    </row>
    <row r="78" spans="1:6" x14ac:dyDescent="0.25">
      <c r="C78" s="3" t="s">
        <v>73</v>
      </c>
      <c r="D78" s="20">
        <v>42583</v>
      </c>
      <c r="E78" s="3"/>
      <c r="F78" s="11">
        <f>+F46</f>
        <v>1464924</v>
      </c>
    </row>
    <row r="79" spans="1:6" x14ac:dyDescent="0.25">
      <c r="C79" s="3" t="s">
        <v>74</v>
      </c>
      <c r="D79" s="3"/>
      <c r="E79" s="3"/>
      <c r="F79" s="13"/>
    </row>
    <row r="80" spans="1:6" x14ac:dyDescent="0.25">
      <c r="C80" s="3" t="s">
        <v>75</v>
      </c>
      <c r="D80" s="20">
        <v>42583</v>
      </c>
      <c r="E80" s="3"/>
      <c r="F80" s="17">
        <f>-F73</f>
        <v>-957987</v>
      </c>
    </row>
    <row r="81" spans="1:6" ht="15.75" thickBot="1" x14ac:dyDescent="0.3"/>
    <row r="82" spans="1:6" ht="20.25" thickTop="1" thickBot="1" x14ac:dyDescent="0.35">
      <c r="C82" s="21" t="s">
        <v>106</v>
      </c>
      <c r="D82" s="22"/>
      <c r="E82" s="22"/>
      <c r="F82" s="23">
        <f>+F77+F78+F80</f>
        <v>11497688</v>
      </c>
    </row>
    <row r="83" spans="1:6" ht="16.5" thickTop="1" thickBot="1" x14ac:dyDescent="0.3"/>
    <row r="84" spans="1:6" ht="20.25" thickTop="1" thickBot="1" x14ac:dyDescent="0.35">
      <c r="C84" s="21" t="s">
        <v>107</v>
      </c>
      <c r="D84" s="22"/>
      <c r="E84" s="22"/>
      <c r="F84" s="23">
        <f>+F1</f>
        <v>32770059</v>
      </c>
    </row>
    <row r="85" spans="1:6" ht="15.75" thickTop="1" x14ac:dyDescent="0.25"/>
    <row r="91" spans="1:6" ht="15.75" thickBot="1" x14ac:dyDescent="0.3">
      <c r="A91" s="18"/>
      <c r="B91" s="18"/>
      <c r="C91" s="18"/>
      <c r="D91" s="18"/>
      <c r="E91" s="18"/>
      <c r="F91" s="19"/>
    </row>
    <row r="92" spans="1:6" ht="15.75" thickTop="1" x14ac:dyDescent="0.25"/>
  </sheetData>
  <mergeCells count="3">
    <mergeCell ref="A5:F5"/>
    <mergeCell ref="A52:F52"/>
    <mergeCell ref="C76:F76"/>
  </mergeCells>
  <pageMargins left="0.70866141732283472" right="0.70866141732283472" top="0.74803149606299213" bottom="0.74803149606299213" header="0.31496062992125984" footer="0.31496062992125984"/>
  <pageSetup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178"/>
  <sheetViews>
    <sheetView zoomScale="106" zoomScaleNormal="106" workbookViewId="0">
      <pane ySplit="1" topLeftCell="A4177" activePane="bottomLeft" state="frozen"/>
      <selection activeCell="A2313" sqref="A2313"/>
      <selection pane="bottomLeft" activeCell="H4197" sqref="H4197"/>
    </sheetView>
  </sheetViews>
  <sheetFormatPr baseColWidth="10" defaultRowHeight="15" x14ac:dyDescent="0.25"/>
  <cols>
    <col min="3" max="3" width="13.7109375" bestFit="1" customWidth="1"/>
    <col min="4" max="4" width="15.42578125" customWidth="1"/>
    <col min="5" max="5" width="13.5703125" bestFit="1" customWidth="1"/>
    <col min="6" max="6" width="33.42578125" bestFit="1" customWidth="1"/>
    <col min="8" max="8" width="13.28515625" style="1" bestFit="1" customWidth="1"/>
    <col min="9" max="9" width="14.85546875" customWidth="1"/>
    <col min="12" max="12" width="13" customWidth="1"/>
  </cols>
  <sheetData>
    <row r="1" spans="1:12" x14ac:dyDescent="0.25">
      <c r="A1" t="s">
        <v>166</v>
      </c>
      <c r="B1" t="s">
        <v>234</v>
      </c>
      <c r="C1" t="s">
        <v>1</v>
      </c>
      <c r="D1" t="s">
        <v>43</v>
      </c>
      <c r="E1" t="s">
        <v>40</v>
      </c>
      <c r="F1" t="s">
        <v>233</v>
      </c>
      <c r="G1" t="s">
        <v>223</v>
      </c>
      <c r="H1" s="1" t="s">
        <v>42</v>
      </c>
      <c r="I1" t="s">
        <v>284</v>
      </c>
      <c r="J1" t="s">
        <v>602</v>
      </c>
      <c r="K1" t="s">
        <v>781</v>
      </c>
      <c r="L1" t="s">
        <v>1463</v>
      </c>
    </row>
    <row r="2" spans="1:12" x14ac:dyDescent="0.25">
      <c r="A2" s="33">
        <v>42552</v>
      </c>
      <c r="B2" t="s">
        <v>235</v>
      </c>
      <c r="C2" t="s">
        <v>224</v>
      </c>
      <c r="D2" s="9">
        <v>42552</v>
      </c>
      <c r="E2" t="s">
        <v>44</v>
      </c>
      <c r="F2" t="s">
        <v>2</v>
      </c>
      <c r="H2" s="1">
        <v>20000</v>
      </c>
    </row>
    <row r="3" spans="1:12" x14ac:dyDescent="0.25">
      <c r="A3" s="33">
        <v>42552</v>
      </c>
      <c r="B3" t="s">
        <v>235</v>
      </c>
      <c r="C3" t="s">
        <v>224</v>
      </c>
      <c r="D3" s="9">
        <v>42552</v>
      </c>
      <c r="E3" t="s">
        <v>69</v>
      </c>
      <c r="F3" t="s">
        <v>19</v>
      </c>
      <c r="H3" s="1">
        <v>20094</v>
      </c>
    </row>
    <row r="4" spans="1:12" x14ac:dyDescent="0.25">
      <c r="A4" s="33">
        <v>42552</v>
      </c>
      <c r="B4" t="s">
        <v>235</v>
      </c>
      <c r="C4" t="s">
        <v>224</v>
      </c>
      <c r="D4" s="9">
        <v>42552</v>
      </c>
      <c r="E4" t="s">
        <v>44</v>
      </c>
      <c r="F4" t="s">
        <v>27</v>
      </c>
      <c r="H4" s="1">
        <v>40000</v>
      </c>
    </row>
    <row r="5" spans="1:12" x14ac:dyDescent="0.25">
      <c r="A5" s="33">
        <v>42552</v>
      </c>
      <c r="B5" t="s">
        <v>235</v>
      </c>
      <c r="C5" t="s">
        <v>224</v>
      </c>
      <c r="D5" s="9">
        <v>42552</v>
      </c>
      <c r="E5" t="s">
        <v>44</v>
      </c>
      <c r="F5" t="s">
        <v>26</v>
      </c>
      <c r="H5" s="1">
        <v>40000</v>
      </c>
    </row>
    <row r="6" spans="1:12" x14ac:dyDescent="0.25">
      <c r="A6" s="33">
        <v>42552</v>
      </c>
      <c r="B6" t="s">
        <v>235</v>
      </c>
      <c r="C6" t="s">
        <v>224</v>
      </c>
      <c r="D6" s="9">
        <v>42555</v>
      </c>
      <c r="E6" t="s">
        <v>44</v>
      </c>
      <c r="F6" t="s">
        <v>29</v>
      </c>
      <c r="H6" s="1">
        <v>40000</v>
      </c>
    </row>
    <row r="7" spans="1:12" x14ac:dyDescent="0.25">
      <c r="A7" s="33">
        <v>42552</v>
      </c>
      <c r="B7" t="s">
        <v>235</v>
      </c>
      <c r="C7" t="s">
        <v>224</v>
      </c>
      <c r="D7" s="9">
        <v>42555</v>
      </c>
      <c r="E7" t="s">
        <v>70</v>
      </c>
      <c r="F7" t="s">
        <v>22</v>
      </c>
      <c r="H7" s="1">
        <v>40000</v>
      </c>
    </row>
    <row r="8" spans="1:12" x14ac:dyDescent="0.25">
      <c r="A8" s="33">
        <v>42552</v>
      </c>
      <c r="B8" t="s">
        <v>235</v>
      </c>
      <c r="C8" t="s">
        <v>224</v>
      </c>
      <c r="D8" s="9">
        <v>42556</v>
      </c>
      <c r="E8" t="s">
        <v>44</v>
      </c>
      <c r="F8" t="s">
        <v>5</v>
      </c>
      <c r="H8" s="1">
        <v>20000</v>
      </c>
    </row>
    <row r="9" spans="1:12" x14ac:dyDescent="0.25">
      <c r="A9" s="33">
        <v>42552</v>
      </c>
      <c r="B9" t="s">
        <v>235</v>
      </c>
      <c r="C9" t="s">
        <v>224</v>
      </c>
      <c r="D9" s="9">
        <v>42556</v>
      </c>
      <c r="E9" t="s">
        <v>44</v>
      </c>
      <c r="F9" t="s">
        <v>24</v>
      </c>
      <c r="H9" s="1">
        <v>40000</v>
      </c>
    </row>
    <row r="10" spans="1:12" x14ac:dyDescent="0.25">
      <c r="A10" s="33">
        <v>42552</v>
      </c>
      <c r="B10" t="s">
        <v>235</v>
      </c>
      <c r="C10" t="s">
        <v>224</v>
      </c>
      <c r="D10" s="9">
        <v>42558</v>
      </c>
      <c r="E10" t="s">
        <v>44</v>
      </c>
      <c r="F10" t="s">
        <v>10</v>
      </c>
      <c r="H10" s="1">
        <v>20000</v>
      </c>
    </row>
    <row r="11" spans="1:12" x14ac:dyDescent="0.25">
      <c r="A11" s="33">
        <v>42552</v>
      </c>
      <c r="B11" t="s">
        <v>235</v>
      </c>
      <c r="C11" t="s">
        <v>224</v>
      </c>
      <c r="D11" s="9">
        <v>42559</v>
      </c>
      <c r="E11" t="s">
        <v>44</v>
      </c>
      <c r="F11" t="s">
        <v>30</v>
      </c>
      <c r="H11" s="1">
        <v>20054</v>
      </c>
    </row>
    <row r="12" spans="1:12" x14ac:dyDescent="0.25">
      <c r="A12" s="33">
        <v>42552</v>
      </c>
      <c r="B12" t="s">
        <v>235</v>
      </c>
      <c r="C12" t="s">
        <v>224</v>
      </c>
      <c r="D12" s="9">
        <v>42559</v>
      </c>
      <c r="E12" t="s">
        <v>69</v>
      </c>
      <c r="F12" t="s">
        <v>31</v>
      </c>
      <c r="H12" s="1">
        <v>80000</v>
      </c>
    </row>
    <row r="13" spans="1:12" x14ac:dyDescent="0.25">
      <c r="A13" s="33">
        <v>42552</v>
      </c>
      <c r="B13" t="s">
        <v>235</v>
      </c>
      <c r="C13" t="s">
        <v>224</v>
      </c>
      <c r="D13" s="9">
        <v>42559</v>
      </c>
      <c r="E13" t="s">
        <v>44</v>
      </c>
      <c r="F13" t="s">
        <v>36</v>
      </c>
      <c r="H13" s="1">
        <v>120000</v>
      </c>
    </row>
    <row r="14" spans="1:12" x14ac:dyDescent="0.25">
      <c r="A14" s="33">
        <v>42552</v>
      </c>
      <c r="B14" t="s">
        <v>235</v>
      </c>
      <c r="C14" t="s">
        <v>224</v>
      </c>
      <c r="D14" s="9">
        <v>42562</v>
      </c>
      <c r="E14" t="s">
        <v>44</v>
      </c>
      <c r="F14" t="s">
        <v>11</v>
      </c>
      <c r="H14" s="1">
        <v>20000</v>
      </c>
    </row>
    <row r="15" spans="1:12" x14ac:dyDescent="0.25">
      <c r="A15" s="33">
        <v>42552</v>
      </c>
      <c r="B15" t="s">
        <v>235</v>
      </c>
      <c r="C15" t="s">
        <v>224</v>
      </c>
      <c r="D15" s="9">
        <v>42562</v>
      </c>
      <c r="E15" t="s">
        <v>44</v>
      </c>
      <c r="F15" t="s">
        <v>6</v>
      </c>
      <c r="H15" s="1">
        <v>20000</v>
      </c>
    </row>
    <row r="16" spans="1:12" x14ac:dyDescent="0.25">
      <c r="A16" s="33">
        <v>42552</v>
      </c>
      <c r="B16" t="s">
        <v>235</v>
      </c>
      <c r="C16" t="s">
        <v>224</v>
      </c>
      <c r="D16" s="9">
        <v>42562</v>
      </c>
      <c r="E16" t="s">
        <v>44</v>
      </c>
      <c r="F16" t="s">
        <v>12</v>
      </c>
      <c r="H16" s="1">
        <v>20000</v>
      </c>
    </row>
    <row r="17" spans="1:8" x14ac:dyDescent="0.25">
      <c r="A17" s="33">
        <v>42552</v>
      </c>
      <c r="B17" t="s">
        <v>235</v>
      </c>
      <c r="C17" t="s">
        <v>224</v>
      </c>
      <c r="D17" s="9">
        <v>42562</v>
      </c>
      <c r="E17" t="s">
        <v>44</v>
      </c>
      <c r="F17" t="s">
        <v>3</v>
      </c>
      <c r="H17" s="1">
        <v>20000</v>
      </c>
    </row>
    <row r="18" spans="1:8" x14ac:dyDescent="0.25">
      <c r="A18" s="33">
        <v>42552</v>
      </c>
      <c r="B18" t="s">
        <v>235</v>
      </c>
      <c r="C18" t="s">
        <v>224</v>
      </c>
      <c r="D18" s="9">
        <v>42562</v>
      </c>
      <c r="E18" t="s">
        <v>44</v>
      </c>
      <c r="F18" t="s">
        <v>20</v>
      </c>
      <c r="H18" s="1">
        <v>20100</v>
      </c>
    </row>
    <row r="19" spans="1:8" x14ac:dyDescent="0.25">
      <c r="A19" s="33">
        <v>42552</v>
      </c>
      <c r="B19" t="s">
        <v>235</v>
      </c>
      <c r="C19" t="s">
        <v>224</v>
      </c>
      <c r="D19" s="9">
        <v>42563</v>
      </c>
      <c r="E19" t="s">
        <v>70</v>
      </c>
      <c r="F19" t="s">
        <v>13</v>
      </c>
      <c r="H19" s="1">
        <v>20000</v>
      </c>
    </row>
    <row r="20" spans="1:8" x14ac:dyDescent="0.25">
      <c r="A20" s="33">
        <v>42552</v>
      </c>
      <c r="B20" t="s">
        <v>235</v>
      </c>
      <c r="C20" t="s">
        <v>224</v>
      </c>
      <c r="D20" s="9">
        <v>42563</v>
      </c>
      <c r="E20" t="s">
        <v>44</v>
      </c>
      <c r="F20" t="s">
        <v>23</v>
      </c>
      <c r="H20" s="1">
        <v>40000</v>
      </c>
    </row>
    <row r="21" spans="1:8" x14ac:dyDescent="0.25">
      <c r="A21" s="33">
        <v>42552</v>
      </c>
      <c r="B21" t="s">
        <v>235</v>
      </c>
      <c r="C21" t="s">
        <v>224</v>
      </c>
      <c r="D21" s="9">
        <v>42564</v>
      </c>
      <c r="E21" t="s">
        <v>44</v>
      </c>
      <c r="F21" t="s">
        <v>34</v>
      </c>
      <c r="H21" s="1">
        <v>100000</v>
      </c>
    </row>
    <row r="22" spans="1:8" x14ac:dyDescent="0.25">
      <c r="A22" s="33">
        <v>42552</v>
      </c>
      <c r="B22" t="s">
        <v>235</v>
      </c>
      <c r="C22" t="s">
        <v>224</v>
      </c>
      <c r="D22" s="9">
        <v>42565</v>
      </c>
      <c r="E22" t="s">
        <v>44</v>
      </c>
      <c r="F22" t="s">
        <v>37</v>
      </c>
      <c r="H22" s="1">
        <v>140000</v>
      </c>
    </row>
    <row r="23" spans="1:8" x14ac:dyDescent="0.25">
      <c r="A23" s="33">
        <v>42552</v>
      </c>
      <c r="B23" t="s">
        <v>235</v>
      </c>
      <c r="C23" t="s">
        <v>224</v>
      </c>
      <c r="D23" s="9">
        <v>42566</v>
      </c>
      <c r="E23" t="s">
        <v>69</v>
      </c>
      <c r="F23" t="s">
        <v>33</v>
      </c>
      <c r="H23" s="1">
        <v>100000</v>
      </c>
    </row>
    <row r="24" spans="1:8" x14ac:dyDescent="0.25">
      <c r="A24" s="33">
        <v>42552</v>
      </c>
      <c r="B24" t="s">
        <v>235</v>
      </c>
      <c r="C24" t="s">
        <v>224</v>
      </c>
      <c r="D24" s="9">
        <v>42571</v>
      </c>
      <c r="E24" t="s">
        <v>44</v>
      </c>
      <c r="F24" t="s">
        <v>25</v>
      </c>
      <c r="H24" s="1">
        <v>40000</v>
      </c>
    </row>
    <row r="25" spans="1:8" x14ac:dyDescent="0.25">
      <c r="A25" s="33">
        <v>42552</v>
      </c>
      <c r="B25" t="s">
        <v>235</v>
      </c>
      <c r="C25" t="s">
        <v>224</v>
      </c>
      <c r="D25" s="9">
        <v>42571</v>
      </c>
      <c r="E25" t="s">
        <v>44</v>
      </c>
      <c r="F25" t="s">
        <v>35</v>
      </c>
      <c r="H25" s="1">
        <v>100000</v>
      </c>
    </row>
    <row r="26" spans="1:8" x14ac:dyDescent="0.25">
      <c r="A26" s="33">
        <v>42552</v>
      </c>
      <c r="B26" t="s">
        <v>235</v>
      </c>
      <c r="C26" t="s">
        <v>232</v>
      </c>
      <c r="D26" s="9">
        <v>42571</v>
      </c>
      <c r="E26" t="s">
        <v>44</v>
      </c>
      <c r="F26" t="s">
        <v>38</v>
      </c>
      <c r="H26" s="1">
        <v>1416156</v>
      </c>
    </row>
    <row r="27" spans="1:8" x14ac:dyDescent="0.25">
      <c r="A27" s="33">
        <v>42552</v>
      </c>
      <c r="B27" t="s">
        <v>235</v>
      </c>
      <c r="C27" t="s">
        <v>224</v>
      </c>
      <c r="D27" s="9">
        <v>42576</v>
      </c>
      <c r="E27" t="s">
        <v>44</v>
      </c>
      <c r="F27" t="s">
        <v>8</v>
      </c>
      <c r="H27" s="1">
        <v>20000</v>
      </c>
    </row>
    <row r="28" spans="1:8" x14ac:dyDescent="0.25">
      <c r="A28" s="33">
        <v>42552</v>
      </c>
      <c r="B28" t="s">
        <v>235</v>
      </c>
      <c r="C28" t="s">
        <v>224</v>
      </c>
      <c r="D28" s="9">
        <v>42577</v>
      </c>
      <c r="E28" t="s">
        <v>70</v>
      </c>
      <c r="F28" t="s">
        <v>15</v>
      </c>
      <c r="H28" s="1">
        <v>20028</v>
      </c>
    </row>
    <row r="29" spans="1:8" x14ac:dyDescent="0.25">
      <c r="A29" s="33">
        <v>42552</v>
      </c>
      <c r="B29" t="s">
        <v>235</v>
      </c>
      <c r="C29" t="s">
        <v>224</v>
      </c>
      <c r="D29" s="9">
        <v>42577</v>
      </c>
      <c r="E29" t="s">
        <v>70</v>
      </c>
      <c r="F29" t="s">
        <v>18</v>
      </c>
      <c r="H29" s="1">
        <v>20080</v>
      </c>
    </row>
    <row r="30" spans="1:8" x14ac:dyDescent="0.25">
      <c r="A30" s="33">
        <v>42552</v>
      </c>
      <c r="B30" t="s">
        <v>235</v>
      </c>
      <c r="C30" t="s">
        <v>224</v>
      </c>
      <c r="D30" s="9">
        <v>42577</v>
      </c>
      <c r="E30" t="s">
        <v>70</v>
      </c>
      <c r="F30" t="s">
        <v>21</v>
      </c>
      <c r="H30" s="1">
        <v>20109</v>
      </c>
    </row>
    <row r="31" spans="1:8" x14ac:dyDescent="0.25">
      <c r="A31" s="33">
        <v>42552</v>
      </c>
      <c r="B31" t="s">
        <v>235</v>
      </c>
      <c r="C31" t="s">
        <v>224</v>
      </c>
      <c r="D31" s="9">
        <v>42577</v>
      </c>
      <c r="E31" t="s">
        <v>44</v>
      </c>
      <c r="F31" t="s">
        <v>28</v>
      </c>
      <c r="H31" s="1">
        <v>40000</v>
      </c>
    </row>
    <row r="32" spans="1:8" x14ac:dyDescent="0.25">
      <c r="A32" s="33">
        <v>42552</v>
      </c>
      <c r="B32" t="s">
        <v>235</v>
      </c>
      <c r="C32" t="s">
        <v>224</v>
      </c>
      <c r="D32" s="9">
        <v>42579</v>
      </c>
      <c r="E32" t="s">
        <v>44</v>
      </c>
      <c r="F32" t="s">
        <v>30</v>
      </c>
      <c r="H32" s="1">
        <v>20054</v>
      </c>
    </row>
    <row r="33" spans="1:8" x14ac:dyDescent="0.25">
      <c r="A33" s="33">
        <v>42552</v>
      </c>
      <c r="B33" t="s">
        <v>235</v>
      </c>
      <c r="C33" t="s">
        <v>224</v>
      </c>
      <c r="D33" s="9">
        <v>42579</v>
      </c>
      <c r="E33" t="s">
        <v>44</v>
      </c>
      <c r="F33" t="s">
        <v>32</v>
      </c>
      <c r="H33" s="1">
        <v>80000</v>
      </c>
    </row>
    <row r="34" spans="1:8" x14ac:dyDescent="0.25">
      <c r="A34" s="33">
        <v>42552</v>
      </c>
      <c r="B34" t="s">
        <v>235</v>
      </c>
      <c r="C34" t="s">
        <v>231</v>
      </c>
      <c r="D34" s="9">
        <v>42580</v>
      </c>
      <c r="E34" t="s">
        <v>44</v>
      </c>
      <c r="F34" t="s">
        <v>71</v>
      </c>
      <c r="H34" s="1">
        <v>90</v>
      </c>
    </row>
    <row r="35" spans="1:8" x14ac:dyDescent="0.25">
      <c r="A35" s="33">
        <v>42552</v>
      </c>
      <c r="B35" t="s">
        <v>235</v>
      </c>
      <c r="C35" t="s">
        <v>224</v>
      </c>
      <c r="D35" s="9">
        <v>42580</v>
      </c>
      <c r="E35" t="s">
        <v>70</v>
      </c>
      <c r="F35" t="s">
        <v>4</v>
      </c>
      <c r="H35" s="1">
        <v>20000</v>
      </c>
    </row>
    <row r="36" spans="1:8" x14ac:dyDescent="0.25">
      <c r="A36" s="33">
        <v>42552</v>
      </c>
      <c r="B36" t="s">
        <v>235</v>
      </c>
      <c r="C36" t="s">
        <v>224</v>
      </c>
      <c r="D36" s="9">
        <v>42580</v>
      </c>
      <c r="E36" t="s">
        <v>44</v>
      </c>
      <c r="F36" t="s">
        <v>9</v>
      </c>
      <c r="H36" s="1">
        <v>20000</v>
      </c>
    </row>
    <row r="37" spans="1:8" x14ac:dyDescent="0.25">
      <c r="A37" s="33">
        <v>42552</v>
      </c>
      <c r="B37" t="s">
        <v>235</v>
      </c>
      <c r="C37" t="s">
        <v>224</v>
      </c>
      <c r="D37" s="9">
        <v>42580</v>
      </c>
      <c r="E37" t="s">
        <v>44</v>
      </c>
      <c r="F37" t="s">
        <v>7</v>
      </c>
      <c r="H37" s="1">
        <v>20000</v>
      </c>
    </row>
    <row r="38" spans="1:8" x14ac:dyDescent="0.25">
      <c r="A38" s="33">
        <v>42552</v>
      </c>
      <c r="B38" t="s">
        <v>235</v>
      </c>
      <c r="C38" t="s">
        <v>224</v>
      </c>
      <c r="D38" s="9">
        <v>42580</v>
      </c>
      <c r="E38" t="s">
        <v>44</v>
      </c>
      <c r="F38" t="s">
        <v>14</v>
      </c>
      <c r="H38" s="1">
        <v>20000</v>
      </c>
    </row>
    <row r="39" spans="1:8" x14ac:dyDescent="0.25">
      <c r="A39" s="33">
        <v>42552</v>
      </c>
      <c r="B39" t="s">
        <v>235</v>
      </c>
      <c r="C39" t="s">
        <v>224</v>
      </c>
      <c r="D39" s="9">
        <v>42580</v>
      </c>
      <c r="E39" t="s">
        <v>44</v>
      </c>
      <c r="F39" t="s">
        <v>16</v>
      </c>
      <c r="H39" s="1">
        <v>20037</v>
      </c>
    </row>
    <row r="40" spans="1:8" x14ac:dyDescent="0.25">
      <c r="A40" s="33">
        <v>42552</v>
      </c>
      <c r="B40" t="s">
        <v>235</v>
      </c>
      <c r="C40" t="s">
        <v>224</v>
      </c>
      <c r="D40" s="9">
        <v>42580</v>
      </c>
      <c r="E40" t="s">
        <v>44</v>
      </c>
      <c r="F40" t="s">
        <v>17</v>
      </c>
      <c r="H40" s="1">
        <v>20072</v>
      </c>
    </row>
    <row r="41" spans="1:8" x14ac:dyDescent="0.25">
      <c r="A41" s="33">
        <v>42583</v>
      </c>
      <c r="B41" t="s">
        <v>235</v>
      </c>
      <c r="C41" t="s">
        <v>224</v>
      </c>
      <c r="D41" s="9">
        <v>42584</v>
      </c>
      <c r="E41" t="s">
        <v>76</v>
      </c>
      <c r="F41" t="s">
        <v>2</v>
      </c>
      <c r="H41" s="1">
        <v>20000</v>
      </c>
    </row>
    <row r="42" spans="1:8" x14ac:dyDescent="0.25">
      <c r="A42" s="33">
        <v>42583</v>
      </c>
      <c r="B42" t="s">
        <v>235</v>
      </c>
      <c r="C42" t="s">
        <v>224</v>
      </c>
      <c r="D42" s="9">
        <v>42584</v>
      </c>
      <c r="E42" t="s">
        <v>69</v>
      </c>
      <c r="F42" t="s">
        <v>19</v>
      </c>
      <c r="H42" s="1">
        <v>20094</v>
      </c>
    </row>
    <row r="43" spans="1:8" x14ac:dyDescent="0.25">
      <c r="A43" s="33">
        <v>42583</v>
      </c>
      <c r="B43" t="s">
        <v>235</v>
      </c>
      <c r="C43" t="s">
        <v>224</v>
      </c>
      <c r="D43" s="9">
        <v>42584</v>
      </c>
      <c r="E43" t="s">
        <v>69</v>
      </c>
      <c r="F43" t="s">
        <v>77</v>
      </c>
      <c r="H43" s="1">
        <v>40043</v>
      </c>
    </row>
    <row r="44" spans="1:8" x14ac:dyDescent="0.25">
      <c r="A44" s="33">
        <v>42583</v>
      </c>
      <c r="B44" t="s">
        <v>235</v>
      </c>
      <c r="C44" t="s">
        <v>224</v>
      </c>
      <c r="D44" s="9">
        <v>42586</v>
      </c>
      <c r="E44" t="s">
        <v>76</v>
      </c>
      <c r="F44" t="s">
        <v>3</v>
      </c>
      <c r="H44" s="1">
        <v>20000</v>
      </c>
    </row>
    <row r="45" spans="1:8" x14ac:dyDescent="0.25">
      <c r="A45" s="33">
        <v>42583</v>
      </c>
      <c r="B45" t="s">
        <v>235</v>
      </c>
      <c r="C45" t="s">
        <v>224</v>
      </c>
      <c r="D45" s="9">
        <v>42586</v>
      </c>
      <c r="E45" t="s">
        <v>76</v>
      </c>
      <c r="F45" t="s">
        <v>12</v>
      </c>
      <c r="H45" s="1">
        <v>20000</v>
      </c>
    </row>
    <row r="46" spans="1:8" x14ac:dyDescent="0.25">
      <c r="A46" s="33">
        <v>42583</v>
      </c>
      <c r="B46" t="s">
        <v>235</v>
      </c>
      <c r="C46" t="s">
        <v>224</v>
      </c>
      <c r="D46" s="9">
        <v>42586</v>
      </c>
      <c r="E46" t="s">
        <v>76</v>
      </c>
      <c r="F46" t="s">
        <v>78</v>
      </c>
      <c r="H46" s="1">
        <v>40000</v>
      </c>
    </row>
    <row r="47" spans="1:8" x14ac:dyDescent="0.25">
      <c r="A47" s="33">
        <v>42583</v>
      </c>
      <c r="B47" t="s">
        <v>235</v>
      </c>
      <c r="C47" t="s">
        <v>224</v>
      </c>
      <c r="D47" s="9">
        <v>42590</v>
      </c>
      <c r="E47" t="s">
        <v>76</v>
      </c>
      <c r="F47" t="s">
        <v>79</v>
      </c>
      <c r="H47" s="1">
        <v>20000</v>
      </c>
    </row>
    <row r="48" spans="1:8" x14ac:dyDescent="0.25">
      <c r="A48" s="33">
        <v>42583</v>
      </c>
      <c r="B48" t="s">
        <v>235</v>
      </c>
      <c r="C48" t="s">
        <v>224</v>
      </c>
      <c r="D48" s="9">
        <v>42590</v>
      </c>
      <c r="E48" t="s">
        <v>76</v>
      </c>
      <c r="F48" t="s">
        <v>80</v>
      </c>
      <c r="H48" s="1">
        <v>20000</v>
      </c>
    </row>
    <row r="49" spans="1:8" x14ac:dyDescent="0.25">
      <c r="A49" s="33">
        <v>42583</v>
      </c>
      <c r="B49" t="s">
        <v>235</v>
      </c>
      <c r="C49" t="s">
        <v>224</v>
      </c>
      <c r="D49" s="9">
        <v>42590</v>
      </c>
      <c r="E49" t="s">
        <v>69</v>
      </c>
      <c r="F49" t="s">
        <v>81</v>
      </c>
      <c r="H49" s="1">
        <v>20100</v>
      </c>
    </row>
    <row r="50" spans="1:8" x14ac:dyDescent="0.25">
      <c r="A50" s="33">
        <v>42583</v>
      </c>
      <c r="B50" t="s">
        <v>235</v>
      </c>
      <c r="C50" t="s">
        <v>224</v>
      </c>
      <c r="D50" s="9">
        <v>42590</v>
      </c>
      <c r="E50" t="s">
        <v>69</v>
      </c>
      <c r="F50" t="s">
        <v>82</v>
      </c>
      <c r="H50" s="1">
        <v>100000</v>
      </c>
    </row>
    <row r="51" spans="1:8" x14ac:dyDescent="0.25">
      <c r="A51" s="33">
        <v>42583</v>
      </c>
      <c r="B51" t="s">
        <v>235</v>
      </c>
      <c r="C51" t="s">
        <v>224</v>
      </c>
      <c r="D51" s="9">
        <v>42590</v>
      </c>
      <c r="E51" t="s">
        <v>69</v>
      </c>
      <c r="F51" t="s">
        <v>83</v>
      </c>
      <c r="H51" s="1">
        <v>100000</v>
      </c>
    </row>
    <row r="52" spans="1:8" x14ac:dyDescent="0.25">
      <c r="A52" s="33">
        <v>42583</v>
      </c>
      <c r="B52" t="s">
        <v>235</v>
      </c>
      <c r="C52" t="s">
        <v>224</v>
      </c>
      <c r="D52" s="9">
        <v>42591</v>
      </c>
      <c r="E52" t="s">
        <v>70</v>
      </c>
      <c r="F52" t="s">
        <v>82</v>
      </c>
      <c r="H52" s="1">
        <v>20000</v>
      </c>
    </row>
    <row r="53" spans="1:8" x14ac:dyDescent="0.25">
      <c r="A53" s="33">
        <v>42583</v>
      </c>
      <c r="B53" t="s">
        <v>235</v>
      </c>
      <c r="C53" t="s">
        <v>224</v>
      </c>
      <c r="D53" s="9">
        <v>42591</v>
      </c>
      <c r="E53" t="s">
        <v>84</v>
      </c>
      <c r="F53" t="s">
        <v>85</v>
      </c>
      <c r="H53" s="1">
        <v>60098</v>
      </c>
    </row>
    <row r="54" spans="1:8" x14ac:dyDescent="0.25">
      <c r="A54" s="33">
        <v>42583</v>
      </c>
      <c r="B54" t="s">
        <v>235</v>
      </c>
      <c r="C54" t="s">
        <v>224</v>
      </c>
      <c r="D54" s="9">
        <v>42592</v>
      </c>
      <c r="E54" t="s">
        <v>84</v>
      </c>
      <c r="F54" t="s">
        <v>86</v>
      </c>
      <c r="H54" s="1">
        <v>75400</v>
      </c>
    </row>
    <row r="55" spans="1:8" x14ac:dyDescent="0.25">
      <c r="A55" s="33">
        <v>42583</v>
      </c>
      <c r="B55" t="s">
        <v>235</v>
      </c>
      <c r="C55" t="s">
        <v>224</v>
      </c>
      <c r="D55" s="9">
        <v>42598</v>
      </c>
      <c r="E55" t="s">
        <v>76</v>
      </c>
      <c r="F55" t="s">
        <v>87</v>
      </c>
      <c r="H55" s="1">
        <v>20000</v>
      </c>
    </row>
    <row r="56" spans="1:8" x14ac:dyDescent="0.25">
      <c r="A56" s="33">
        <v>42583</v>
      </c>
      <c r="B56" t="s">
        <v>235</v>
      </c>
      <c r="C56" t="s">
        <v>224</v>
      </c>
      <c r="D56" s="9">
        <v>42598</v>
      </c>
      <c r="E56" t="s">
        <v>70</v>
      </c>
      <c r="F56" t="s">
        <v>13</v>
      </c>
      <c r="H56" s="1">
        <v>20000</v>
      </c>
    </row>
    <row r="57" spans="1:8" x14ac:dyDescent="0.25">
      <c r="A57" s="33">
        <v>42583</v>
      </c>
      <c r="B57" t="s">
        <v>235</v>
      </c>
      <c r="C57" t="s">
        <v>224</v>
      </c>
      <c r="D57" s="9">
        <v>42598</v>
      </c>
      <c r="E57" t="s">
        <v>84</v>
      </c>
      <c r="F57" t="s">
        <v>88</v>
      </c>
      <c r="H57" s="1">
        <v>60000</v>
      </c>
    </row>
    <row r="58" spans="1:8" x14ac:dyDescent="0.25">
      <c r="A58" s="33">
        <v>42583</v>
      </c>
      <c r="B58" t="s">
        <v>235</v>
      </c>
      <c r="C58" t="s">
        <v>224</v>
      </c>
      <c r="D58" s="9">
        <v>42598</v>
      </c>
      <c r="E58" t="s">
        <v>84</v>
      </c>
      <c r="F58" t="s">
        <v>33</v>
      </c>
      <c r="H58" s="1">
        <v>100000</v>
      </c>
    </row>
    <row r="59" spans="1:8" x14ac:dyDescent="0.25">
      <c r="A59" s="33">
        <v>42583</v>
      </c>
      <c r="B59" t="s">
        <v>235</v>
      </c>
      <c r="C59" t="s">
        <v>224</v>
      </c>
      <c r="D59" s="9">
        <v>42598</v>
      </c>
      <c r="E59" t="s">
        <v>76</v>
      </c>
      <c r="F59" t="s">
        <v>89</v>
      </c>
      <c r="H59" s="1">
        <v>160051</v>
      </c>
    </row>
    <row r="60" spans="1:8" x14ac:dyDescent="0.25">
      <c r="A60" s="33">
        <v>42583</v>
      </c>
      <c r="B60" t="s">
        <v>235</v>
      </c>
      <c r="C60" t="s">
        <v>224</v>
      </c>
      <c r="D60" s="9">
        <v>42600</v>
      </c>
      <c r="E60" t="s">
        <v>70</v>
      </c>
      <c r="F60" t="s">
        <v>90</v>
      </c>
      <c r="H60" s="1">
        <v>32110</v>
      </c>
    </row>
    <row r="61" spans="1:8" x14ac:dyDescent="0.25">
      <c r="A61" s="33">
        <v>42583</v>
      </c>
      <c r="B61" t="s">
        <v>235</v>
      </c>
      <c r="C61" t="s">
        <v>224</v>
      </c>
      <c r="D61" s="9">
        <v>42604</v>
      </c>
      <c r="E61" t="s">
        <v>70</v>
      </c>
      <c r="F61" t="s">
        <v>91</v>
      </c>
      <c r="H61" s="1">
        <v>20028</v>
      </c>
    </row>
    <row r="62" spans="1:8" x14ac:dyDescent="0.25">
      <c r="A62" s="33">
        <v>42583</v>
      </c>
      <c r="B62" t="s">
        <v>235</v>
      </c>
      <c r="C62" t="s">
        <v>224</v>
      </c>
      <c r="D62" s="9">
        <v>42604</v>
      </c>
      <c r="E62" t="s">
        <v>70</v>
      </c>
      <c r="F62" t="s">
        <v>92</v>
      </c>
      <c r="H62" s="1">
        <v>100000</v>
      </c>
    </row>
    <row r="63" spans="1:8" x14ac:dyDescent="0.25">
      <c r="A63" s="33">
        <v>42583</v>
      </c>
      <c r="B63" t="s">
        <v>235</v>
      </c>
      <c r="C63" t="s">
        <v>224</v>
      </c>
      <c r="D63" s="9">
        <v>42605</v>
      </c>
      <c r="E63" t="s">
        <v>76</v>
      </c>
      <c r="F63" t="s">
        <v>11</v>
      </c>
      <c r="H63" s="1">
        <v>20000</v>
      </c>
    </row>
    <row r="64" spans="1:8" x14ac:dyDescent="0.25">
      <c r="A64" s="33">
        <v>42583</v>
      </c>
      <c r="B64" t="s">
        <v>235</v>
      </c>
      <c r="C64" t="s">
        <v>224</v>
      </c>
      <c r="D64" s="9">
        <v>42606</v>
      </c>
      <c r="E64" t="s">
        <v>76</v>
      </c>
      <c r="F64" t="s">
        <v>93</v>
      </c>
      <c r="H64" s="1">
        <v>20000</v>
      </c>
    </row>
    <row r="65" spans="1:8" x14ac:dyDescent="0.25">
      <c r="A65" s="33">
        <v>42583</v>
      </c>
      <c r="B65" t="s">
        <v>235</v>
      </c>
      <c r="C65" t="s">
        <v>224</v>
      </c>
      <c r="D65" s="9">
        <v>42606</v>
      </c>
      <c r="E65" t="s">
        <v>70</v>
      </c>
      <c r="F65" t="s">
        <v>21</v>
      </c>
      <c r="H65" s="1">
        <v>20109</v>
      </c>
    </row>
    <row r="66" spans="1:8" x14ac:dyDescent="0.25">
      <c r="A66" s="33">
        <v>42583</v>
      </c>
      <c r="B66" t="s">
        <v>235</v>
      </c>
      <c r="C66" t="s">
        <v>224</v>
      </c>
      <c r="D66" s="9">
        <v>42608</v>
      </c>
      <c r="E66" t="s">
        <v>76</v>
      </c>
      <c r="F66" t="s">
        <v>94</v>
      </c>
      <c r="H66" s="1">
        <v>20054</v>
      </c>
    </row>
    <row r="67" spans="1:8" x14ac:dyDescent="0.25">
      <c r="A67" s="33">
        <v>42583</v>
      </c>
      <c r="B67" t="s">
        <v>235</v>
      </c>
      <c r="C67" t="s">
        <v>224</v>
      </c>
      <c r="D67" s="9">
        <v>42612</v>
      </c>
      <c r="E67" t="s">
        <v>76</v>
      </c>
      <c r="F67" t="s">
        <v>95</v>
      </c>
      <c r="H67" s="1">
        <v>20037</v>
      </c>
    </row>
    <row r="68" spans="1:8" x14ac:dyDescent="0.25">
      <c r="A68" s="33">
        <v>42583</v>
      </c>
      <c r="B68" t="s">
        <v>235</v>
      </c>
      <c r="C68" t="s">
        <v>224</v>
      </c>
      <c r="D68" s="9">
        <v>42612</v>
      </c>
      <c r="E68" t="s">
        <v>76</v>
      </c>
      <c r="F68" t="s">
        <v>96</v>
      </c>
      <c r="H68" s="1">
        <v>20072</v>
      </c>
    </row>
    <row r="69" spans="1:8" x14ac:dyDescent="0.25">
      <c r="A69" s="33">
        <v>42583</v>
      </c>
      <c r="B69" t="s">
        <v>235</v>
      </c>
      <c r="C69" t="s">
        <v>224</v>
      </c>
      <c r="D69" s="9">
        <v>42612</v>
      </c>
      <c r="E69" t="s">
        <v>70</v>
      </c>
      <c r="F69" t="s">
        <v>18</v>
      </c>
      <c r="H69" s="1">
        <v>20080</v>
      </c>
    </row>
    <row r="70" spans="1:8" x14ac:dyDescent="0.25">
      <c r="A70" s="33">
        <v>42583</v>
      </c>
      <c r="B70" t="s">
        <v>235</v>
      </c>
      <c r="C70" t="s">
        <v>224</v>
      </c>
      <c r="D70" s="9">
        <v>42612</v>
      </c>
      <c r="E70" t="s">
        <v>70</v>
      </c>
      <c r="F70" t="s">
        <v>90</v>
      </c>
      <c r="H70" s="1">
        <v>20110</v>
      </c>
    </row>
    <row r="71" spans="1:8" x14ac:dyDescent="0.25">
      <c r="A71" s="33">
        <v>42583</v>
      </c>
      <c r="B71" t="s">
        <v>235</v>
      </c>
      <c r="C71" t="s">
        <v>224</v>
      </c>
      <c r="D71" s="9">
        <v>42613</v>
      </c>
      <c r="E71" t="s">
        <v>70</v>
      </c>
      <c r="F71" t="s">
        <v>97</v>
      </c>
      <c r="H71" s="1">
        <v>3341</v>
      </c>
    </row>
    <row r="72" spans="1:8" x14ac:dyDescent="0.25">
      <c r="A72" s="33">
        <v>42583</v>
      </c>
      <c r="B72" t="s">
        <v>235</v>
      </c>
      <c r="C72" t="s">
        <v>224</v>
      </c>
      <c r="D72" s="9">
        <v>42613</v>
      </c>
      <c r="E72" t="s">
        <v>76</v>
      </c>
      <c r="F72" t="s">
        <v>98</v>
      </c>
      <c r="H72" s="1">
        <v>20000</v>
      </c>
    </row>
    <row r="73" spans="1:8" x14ac:dyDescent="0.25">
      <c r="A73" s="33">
        <v>42583</v>
      </c>
      <c r="B73" t="s">
        <v>235</v>
      </c>
      <c r="C73" t="s">
        <v>224</v>
      </c>
      <c r="D73" s="9">
        <v>42613</v>
      </c>
      <c r="E73" t="s">
        <v>70</v>
      </c>
      <c r="F73" t="s">
        <v>99</v>
      </c>
      <c r="H73" s="1">
        <v>20094</v>
      </c>
    </row>
    <row r="74" spans="1:8" x14ac:dyDescent="0.25">
      <c r="A74" s="33">
        <v>42583</v>
      </c>
      <c r="B74" t="s">
        <v>235</v>
      </c>
      <c r="C74" t="s">
        <v>224</v>
      </c>
      <c r="D74" s="9">
        <v>42613</v>
      </c>
      <c r="E74" t="s">
        <v>70</v>
      </c>
      <c r="F74" t="s">
        <v>100</v>
      </c>
      <c r="H74" s="1">
        <v>20097</v>
      </c>
    </row>
    <row r="75" spans="1:8" x14ac:dyDescent="0.25">
      <c r="A75" s="33">
        <v>42583</v>
      </c>
      <c r="B75" t="s">
        <v>235</v>
      </c>
      <c r="C75" t="s">
        <v>224</v>
      </c>
      <c r="D75" s="9">
        <v>42613</v>
      </c>
      <c r="E75" t="s">
        <v>70</v>
      </c>
      <c r="F75" t="s">
        <v>101</v>
      </c>
      <c r="H75" s="1">
        <v>33000</v>
      </c>
    </row>
    <row r="76" spans="1:8" x14ac:dyDescent="0.25">
      <c r="A76" s="33">
        <v>42583</v>
      </c>
      <c r="B76" t="s">
        <v>235</v>
      </c>
      <c r="C76" t="s">
        <v>224</v>
      </c>
      <c r="D76" s="9">
        <v>42613</v>
      </c>
      <c r="E76" t="s">
        <v>76</v>
      </c>
      <c r="F76" t="s">
        <v>102</v>
      </c>
      <c r="H76" s="1">
        <v>120006</v>
      </c>
    </row>
    <row r="77" spans="1:8" x14ac:dyDescent="0.25">
      <c r="A77" s="33">
        <v>42614</v>
      </c>
      <c r="B77" t="s">
        <v>235</v>
      </c>
      <c r="C77" t="s">
        <v>224</v>
      </c>
      <c r="D77" s="9">
        <v>42614</v>
      </c>
      <c r="E77" t="s">
        <v>76</v>
      </c>
      <c r="F77" t="s">
        <v>127</v>
      </c>
      <c r="H77" s="1">
        <v>20000</v>
      </c>
    </row>
    <row r="78" spans="1:8" x14ac:dyDescent="0.25">
      <c r="A78" s="33">
        <v>42614</v>
      </c>
      <c r="B78" t="s">
        <v>235</v>
      </c>
      <c r="C78" t="s">
        <v>224</v>
      </c>
      <c r="D78" s="9">
        <v>42614</v>
      </c>
      <c r="E78" t="s">
        <v>76</v>
      </c>
      <c r="F78" t="s">
        <v>2</v>
      </c>
      <c r="H78" s="1">
        <v>20000</v>
      </c>
    </row>
    <row r="79" spans="1:8" x14ac:dyDescent="0.25">
      <c r="A79" s="33">
        <v>42614</v>
      </c>
      <c r="B79" t="s">
        <v>235</v>
      </c>
      <c r="C79" t="s">
        <v>224</v>
      </c>
      <c r="D79" s="9">
        <v>42614</v>
      </c>
      <c r="E79" t="s">
        <v>76</v>
      </c>
      <c r="F79" t="s">
        <v>128</v>
      </c>
      <c r="H79" s="1">
        <v>40000</v>
      </c>
    </row>
    <row r="80" spans="1:8" x14ac:dyDescent="0.25">
      <c r="A80" s="33">
        <v>42614</v>
      </c>
      <c r="B80" t="s">
        <v>235</v>
      </c>
      <c r="C80" t="s">
        <v>224</v>
      </c>
      <c r="D80" s="9">
        <v>42614</v>
      </c>
      <c r="E80" t="s">
        <v>129</v>
      </c>
      <c r="F80" t="s">
        <v>130</v>
      </c>
      <c r="H80" s="1">
        <v>60000</v>
      </c>
    </row>
    <row r="81" spans="1:8" x14ac:dyDescent="0.25">
      <c r="A81" s="33">
        <v>42614</v>
      </c>
      <c r="B81" t="s">
        <v>235</v>
      </c>
      <c r="C81" t="s">
        <v>224</v>
      </c>
      <c r="D81" s="9">
        <v>42615</v>
      </c>
      <c r="E81" t="s">
        <v>76</v>
      </c>
      <c r="F81" t="s">
        <v>131</v>
      </c>
      <c r="H81" s="1">
        <v>20000</v>
      </c>
    </row>
    <row r="82" spans="1:8" x14ac:dyDescent="0.25">
      <c r="A82" s="33">
        <v>42614</v>
      </c>
      <c r="B82" t="s">
        <v>235</v>
      </c>
      <c r="C82" t="s">
        <v>224</v>
      </c>
      <c r="D82" s="9">
        <v>42615</v>
      </c>
      <c r="E82" t="s">
        <v>76</v>
      </c>
      <c r="F82" t="s">
        <v>9</v>
      </c>
      <c r="H82" s="1">
        <v>20000</v>
      </c>
    </row>
    <row r="83" spans="1:8" x14ac:dyDescent="0.25">
      <c r="A83" s="33">
        <v>42614</v>
      </c>
      <c r="B83" t="s">
        <v>235</v>
      </c>
      <c r="C83" t="s">
        <v>224</v>
      </c>
      <c r="D83" s="9">
        <v>42615</v>
      </c>
      <c r="E83" t="s">
        <v>70</v>
      </c>
      <c r="F83" t="s">
        <v>132</v>
      </c>
      <c r="H83" s="1">
        <v>20100</v>
      </c>
    </row>
    <row r="84" spans="1:8" x14ac:dyDescent="0.25">
      <c r="A84" s="33">
        <v>42614</v>
      </c>
      <c r="B84" t="s">
        <v>235</v>
      </c>
      <c r="C84" t="s">
        <v>224</v>
      </c>
      <c r="D84" s="9">
        <v>42615</v>
      </c>
      <c r="E84" t="s">
        <v>76</v>
      </c>
      <c r="F84" t="s">
        <v>133</v>
      </c>
      <c r="H84" s="1">
        <v>120000</v>
      </c>
    </row>
    <row r="85" spans="1:8" x14ac:dyDescent="0.25">
      <c r="A85" s="33">
        <v>42614</v>
      </c>
      <c r="B85" t="s">
        <v>235</v>
      </c>
      <c r="C85" t="s">
        <v>224</v>
      </c>
      <c r="D85" s="9">
        <v>42618</v>
      </c>
      <c r="E85" t="s">
        <v>76</v>
      </c>
      <c r="F85" t="s">
        <v>134</v>
      </c>
      <c r="H85" s="1">
        <v>20000</v>
      </c>
    </row>
    <row r="86" spans="1:8" x14ac:dyDescent="0.25">
      <c r="A86" s="33">
        <v>42614</v>
      </c>
      <c r="B86" t="s">
        <v>235</v>
      </c>
      <c r="C86" t="s">
        <v>224</v>
      </c>
      <c r="D86" s="9">
        <v>42618</v>
      </c>
      <c r="E86" t="s">
        <v>76</v>
      </c>
      <c r="F86" t="s">
        <v>135</v>
      </c>
      <c r="H86" s="1">
        <v>20000</v>
      </c>
    </row>
    <row r="87" spans="1:8" x14ac:dyDescent="0.25">
      <c r="A87" s="33">
        <v>42614</v>
      </c>
      <c r="B87" t="s">
        <v>235</v>
      </c>
      <c r="C87" t="s">
        <v>224</v>
      </c>
      <c r="D87" s="9">
        <v>42618</v>
      </c>
      <c r="E87" t="s">
        <v>76</v>
      </c>
      <c r="F87" t="s">
        <v>24</v>
      </c>
      <c r="H87" s="1">
        <v>40000</v>
      </c>
    </row>
    <row r="88" spans="1:8" x14ac:dyDescent="0.25">
      <c r="A88" s="33">
        <v>42614</v>
      </c>
      <c r="B88" t="s">
        <v>235</v>
      </c>
      <c r="C88" t="s">
        <v>224</v>
      </c>
      <c r="D88" s="9">
        <v>42618</v>
      </c>
      <c r="E88" t="s">
        <v>76</v>
      </c>
      <c r="F88" t="s">
        <v>6</v>
      </c>
      <c r="H88" s="1">
        <v>60030</v>
      </c>
    </row>
    <row r="89" spans="1:8" x14ac:dyDescent="0.25">
      <c r="A89" s="33">
        <v>42614</v>
      </c>
      <c r="B89" t="s">
        <v>235</v>
      </c>
      <c r="C89" t="s">
        <v>224</v>
      </c>
      <c r="D89" s="9">
        <v>42618</v>
      </c>
      <c r="E89" t="s">
        <v>76</v>
      </c>
      <c r="F89" t="s">
        <v>136</v>
      </c>
      <c r="H89" s="1">
        <v>120000</v>
      </c>
    </row>
    <row r="90" spans="1:8" x14ac:dyDescent="0.25">
      <c r="A90" s="33">
        <v>42614</v>
      </c>
      <c r="B90" t="s">
        <v>235</v>
      </c>
      <c r="C90" t="s">
        <v>224</v>
      </c>
      <c r="D90" s="9">
        <v>42620</v>
      </c>
      <c r="E90" t="s">
        <v>70</v>
      </c>
      <c r="F90" t="s">
        <v>137</v>
      </c>
      <c r="H90" s="1">
        <v>60039</v>
      </c>
    </row>
    <row r="91" spans="1:8" x14ac:dyDescent="0.25">
      <c r="A91" s="33">
        <v>42614</v>
      </c>
      <c r="B91" t="s">
        <v>235</v>
      </c>
      <c r="C91" t="s">
        <v>224</v>
      </c>
      <c r="D91" s="9">
        <v>42621</v>
      </c>
      <c r="E91" t="s">
        <v>70</v>
      </c>
      <c r="F91" t="s">
        <v>138</v>
      </c>
      <c r="H91" s="1">
        <v>100021</v>
      </c>
    </row>
    <row r="92" spans="1:8" x14ac:dyDescent="0.25">
      <c r="A92" s="33">
        <v>42614</v>
      </c>
      <c r="B92" t="s">
        <v>235</v>
      </c>
      <c r="C92" t="s">
        <v>224</v>
      </c>
      <c r="D92" s="9">
        <v>42622</v>
      </c>
      <c r="E92" t="s">
        <v>76</v>
      </c>
      <c r="F92" t="s">
        <v>80</v>
      </c>
      <c r="H92" s="1">
        <v>20000</v>
      </c>
    </row>
    <row r="93" spans="1:8" x14ac:dyDescent="0.25">
      <c r="A93" s="33">
        <v>42614</v>
      </c>
      <c r="B93" t="s">
        <v>235</v>
      </c>
      <c r="C93" t="s">
        <v>224</v>
      </c>
      <c r="D93" s="9">
        <v>42622</v>
      </c>
      <c r="E93" t="s">
        <v>76</v>
      </c>
      <c r="F93" t="s">
        <v>139</v>
      </c>
      <c r="H93" s="1">
        <v>40000</v>
      </c>
    </row>
    <row r="94" spans="1:8" x14ac:dyDescent="0.25">
      <c r="A94" s="33">
        <v>42614</v>
      </c>
      <c r="B94" t="s">
        <v>235</v>
      </c>
      <c r="C94" t="s">
        <v>224</v>
      </c>
      <c r="D94" s="9">
        <v>42625</v>
      </c>
      <c r="E94" t="s">
        <v>70</v>
      </c>
      <c r="F94" t="s">
        <v>13</v>
      </c>
      <c r="H94" s="1">
        <v>20000</v>
      </c>
    </row>
    <row r="95" spans="1:8" x14ac:dyDescent="0.25">
      <c r="A95" s="33">
        <v>42614</v>
      </c>
      <c r="B95" t="s">
        <v>235</v>
      </c>
      <c r="C95" t="s">
        <v>224</v>
      </c>
      <c r="D95" s="9">
        <v>42626</v>
      </c>
      <c r="E95" t="s">
        <v>76</v>
      </c>
      <c r="F95" t="s">
        <v>140</v>
      </c>
      <c r="H95" s="1">
        <v>100096</v>
      </c>
    </row>
    <row r="96" spans="1:8" x14ac:dyDescent="0.25">
      <c r="A96" s="33">
        <v>42614</v>
      </c>
      <c r="B96" t="s">
        <v>235</v>
      </c>
      <c r="C96" t="s">
        <v>224</v>
      </c>
      <c r="D96" s="9">
        <v>42633</v>
      </c>
      <c r="E96" t="s">
        <v>129</v>
      </c>
      <c r="F96" t="s">
        <v>141</v>
      </c>
      <c r="H96" s="1">
        <v>70000</v>
      </c>
    </row>
    <row r="97" spans="1:8" x14ac:dyDescent="0.25">
      <c r="A97" s="33">
        <v>42614</v>
      </c>
      <c r="B97" t="s">
        <v>235</v>
      </c>
      <c r="C97" t="s">
        <v>224</v>
      </c>
      <c r="D97" s="9">
        <v>42633</v>
      </c>
      <c r="E97" t="s">
        <v>129</v>
      </c>
      <c r="F97" t="s">
        <v>142</v>
      </c>
      <c r="H97" s="1">
        <v>100000</v>
      </c>
    </row>
    <row r="98" spans="1:8" x14ac:dyDescent="0.25">
      <c r="A98" s="33">
        <v>42614</v>
      </c>
      <c r="B98" t="s">
        <v>235</v>
      </c>
      <c r="C98" t="s">
        <v>224</v>
      </c>
      <c r="D98" s="9">
        <v>42634</v>
      </c>
      <c r="E98" t="s">
        <v>70</v>
      </c>
      <c r="F98" t="s">
        <v>91</v>
      </c>
      <c r="H98" s="1">
        <v>20028</v>
      </c>
    </row>
    <row r="99" spans="1:8" x14ac:dyDescent="0.25">
      <c r="A99" s="33">
        <v>42614</v>
      </c>
      <c r="B99" t="s">
        <v>235</v>
      </c>
      <c r="C99" t="s">
        <v>224</v>
      </c>
      <c r="D99" s="9">
        <v>42635</v>
      </c>
      <c r="E99" t="s">
        <v>76</v>
      </c>
      <c r="F99" t="s">
        <v>87</v>
      </c>
      <c r="H99" s="1">
        <v>20000</v>
      </c>
    </row>
    <row r="100" spans="1:8" x14ac:dyDescent="0.25">
      <c r="A100" s="33">
        <v>42614</v>
      </c>
      <c r="B100" t="s">
        <v>235</v>
      </c>
      <c r="C100" t="s">
        <v>224</v>
      </c>
      <c r="D100" s="9">
        <v>42636</v>
      </c>
      <c r="E100" t="s">
        <v>76</v>
      </c>
      <c r="F100" t="s">
        <v>143</v>
      </c>
      <c r="H100" s="1">
        <v>40000</v>
      </c>
    </row>
    <row r="101" spans="1:8" x14ac:dyDescent="0.25">
      <c r="A101" s="33">
        <v>42614</v>
      </c>
      <c r="B101" t="s">
        <v>235</v>
      </c>
      <c r="C101" t="s">
        <v>224</v>
      </c>
      <c r="D101" s="9">
        <v>42639</v>
      </c>
      <c r="E101" t="s">
        <v>76</v>
      </c>
      <c r="F101" t="s">
        <v>93</v>
      </c>
      <c r="H101" s="1">
        <v>20000</v>
      </c>
    </row>
    <row r="102" spans="1:8" x14ac:dyDescent="0.25">
      <c r="A102" s="33">
        <v>42614</v>
      </c>
      <c r="B102" t="s">
        <v>235</v>
      </c>
      <c r="C102" t="s">
        <v>224</v>
      </c>
      <c r="D102" s="9">
        <v>42639</v>
      </c>
      <c r="E102" t="s">
        <v>70</v>
      </c>
      <c r="F102" t="s">
        <v>144</v>
      </c>
      <c r="H102" s="1">
        <v>40000</v>
      </c>
    </row>
    <row r="103" spans="1:8" x14ac:dyDescent="0.25">
      <c r="A103" s="33">
        <v>42614</v>
      </c>
      <c r="B103" t="s">
        <v>235</v>
      </c>
      <c r="C103" t="s">
        <v>224</v>
      </c>
      <c r="D103" s="9">
        <v>42639</v>
      </c>
      <c r="E103" t="s">
        <v>76</v>
      </c>
      <c r="F103" t="s">
        <v>145</v>
      </c>
      <c r="H103" s="1">
        <v>120104</v>
      </c>
    </row>
    <row r="104" spans="1:8" x14ac:dyDescent="0.25">
      <c r="A104" s="33">
        <v>42614</v>
      </c>
      <c r="B104" t="s">
        <v>235</v>
      </c>
      <c r="C104" t="s">
        <v>224</v>
      </c>
      <c r="D104" s="9">
        <v>42639</v>
      </c>
      <c r="E104" t="s">
        <v>76</v>
      </c>
      <c r="F104" t="s">
        <v>146</v>
      </c>
      <c r="H104" s="1">
        <v>160000</v>
      </c>
    </row>
    <row r="105" spans="1:8" x14ac:dyDescent="0.25">
      <c r="A105" s="33">
        <v>42614</v>
      </c>
      <c r="B105" t="s">
        <v>235</v>
      </c>
      <c r="C105" t="s">
        <v>224</v>
      </c>
      <c r="D105" s="9">
        <v>42640</v>
      </c>
      <c r="E105" t="s">
        <v>76</v>
      </c>
      <c r="F105" t="s">
        <v>127</v>
      </c>
      <c r="H105" s="1">
        <v>20000</v>
      </c>
    </row>
    <row r="106" spans="1:8" x14ac:dyDescent="0.25">
      <c r="A106" s="33">
        <v>42614</v>
      </c>
      <c r="B106" t="s">
        <v>235</v>
      </c>
      <c r="C106" t="s">
        <v>224</v>
      </c>
      <c r="D106" s="9">
        <v>42640</v>
      </c>
      <c r="E106" t="s">
        <v>70</v>
      </c>
      <c r="F106" t="s">
        <v>21</v>
      </c>
      <c r="H106" s="1">
        <v>20109</v>
      </c>
    </row>
    <row r="107" spans="1:8" x14ac:dyDescent="0.25">
      <c r="A107" s="33">
        <v>42614</v>
      </c>
      <c r="B107" t="s">
        <v>235</v>
      </c>
      <c r="C107" t="s">
        <v>224</v>
      </c>
      <c r="D107" s="9">
        <v>42640</v>
      </c>
      <c r="E107" t="s">
        <v>70</v>
      </c>
      <c r="F107" t="s">
        <v>90</v>
      </c>
      <c r="H107" s="1">
        <v>20110</v>
      </c>
    </row>
    <row r="108" spans="1:8" x14ac:dyDescent="0.25">
      <c r="A108" s="33">
        <v>42614</v>
      </c>
      <c r="B108" t="s">
        <v>235</v>
      </c>
      <c r="C108" t="s">
        <v>224</v>
      </c>
      <c r="D108" s="9">
        <v>42640</v>
      </c>
      <c r="E108" t="s">
        <v>70</v>
      </c>
      <c r="F108" t="s">
        <v>77</v>
      </c>
      <c r="H108" s="1">
        <v>40043</v>
      </c>
    </row>
    <row r="109" spans="1:8" x14ac:dyDescent="0.25">
      <c r="A109" s="33">
        <v>42614</v>
      </c>
      <c r="B109" t="s">
        <v>235</v>
      </c>
      <c r="C109" t="s">
        <v>224</v>
      </c>
      <c r="D109" s="9">
        <v>42641</v>
      </c>
      <c r="E109" t="s">
        <v>76</v>
      </c>
      <c r="F109" t="s">
        <v>143</v>
      </c>
      <c r="H109" s="1">
        <v>20000</v>
      </c>
    </row>
    <row r="110" spans="1:8" x14ac:dyDescent="0.25">
      <c r="A110" s="33">
        <v>42614</v>
      </c>
      <c r="B110" t="s">
        <v>235</v>
      </c>
      <c r="C110" t="s">
        <v>224</v>
      </c>
      <c r="D110" s="9">
        <v>42641</v>
      </c>
      <c r="E110" t="s">
        <v>70</v>
      </c>
      <c r="F110" t="s">
        <v>4</v>
      </c>
      <c r="H110" s="1">
        <v>20097</v>
      </c>
    </row>
    <row r="111" spans="1:8" x14ac:dyDescent="0.25">
      <c r="A111" s="33">
        <v>42614</v>
      </c>
      <c r="B111" t="s">
        <v>235</v>
      </c>
      <c r="C111" t="s">
        <v>224</v>
      </c>
      <c r="D111" s="9">
        <v>42642</v>
      </c>
      <c r="E111" t="s">
        <v>76</v>
      </c>
      <c r="F111" t="s">
        <v>16</v>
      </c>
      <c r="H111" s="1">
        <v>20037</v>
      </c>
    </row>
    <row r="112" spans="1:8" x14ac:dyDescent="0.25">
      <c r="A112" s="33">
        <v>42614</v>
      </c>
      <c r="B112" t="s">
        <v>235</v>
      </c>
      <c r="C112" t="s">
        <v>224</v>
      </c>
      <c r="D112" s="9">
        <v>42642</v>
      </c>
      <c r="E112" t="s">
        <v>76</v>
      </c>
      <c r="F112" t="s">
        <v>17</v>
      </c>
      <c r="H112" s="1">
        <v>20072</v>
      </c>
    </row>
    <row r="113" spans="1:8" x14ac:dyDescent="0.25">
      <c r="A113" s="33">
        <v>42614</v>
      </c>
      <c r="B113" t="s">
        <v>235</v>
      </c>
      <c r="C113" t="s">
        <v>224</v>
      </c>
      <c r="D113" s="9">
        <v>42643</v>
      </c>
      <c r="F113" t="s">
        <v>147</v>
      </c>
      <c r="H113" s="1">
        <v>14340</v>
      </c>
    </row>
    <row r="114" spans="1:8" x14ac:dyDescent="0.25">
      <c r="A114" s="33">
        <v>42614</v>
      </c>
      <c r="B114" t="s">
        <v>235</v>
      </c>
      <c r="C114" t="s">
        <v>224</v>
      </c>
      <c r="D114" s="9">
        <v>42643</v>
      </c>
      <c r="F114" t="s">
        <v>14</v>
      </c>
      <c r="H114" s="1">
        <v>20000</v>
      </c>
    </row>
    <row r="115" spans="1:8" x14ac:dyDescent="0.25">
      <c r="A115" s="33">
        <v>42614</v>
      </c>
      <c r="B115" t="s">
        <v>235</v>
      </c>
      <c r="C115" t="s">
        <v>224</v>
      </c>
      <c r="D115" s="9">
        <v>42643</v>
      </c>
      <c r="E115" t="s">
        <v>70</v>
      </c>
      <c r="F115" t="s">
        <v>18</v>
      </c>
      <c r="H115" s="1">
        <v>20080</v>
      </c>
    </row>
    <row r="116" spans="1:8" x14ac:dyDescent="0.25">
      <c r="A116" s="33">
        <v>42644</v>
      </c>
      <c r="B116" t="s">
        <v>235</v>
      </c>
      <c r="C116" t="s">
        <v>224</v>
      </c>
      <c r="D116" s="9">
        <v>42646</v>
      </c>
      <c r="E116" t="s">
        <v>76</v>
      </c>
      <c r="F116" t="s">
        <v>192</v>
      </c>
      <c r="H116" s="1">
        <v>20000</v>
      </c>
    </row>
    <row r="117" spans="1:8" x14ac:dyDescent="0.25">
      <c r="A117" s="33">
        <v>42644</v>
      </c>
      <c r="B117" t="s">
        <v>235</v>
      </c>
      <c r="C117" t="s">
        <v>224</v>
      </c>
      <c r="D117" s="9">
        <v>42646</v>
      </c>
      <c r="E117" t="s">
        <v>70</v>
      </c>
      <c r="F117" t="s">
        <v>193</v>
      </c>
      <c r="H117" s="1">
        <v>50000</v>
      </c>
    </row>
    <row r="118" spans="1:8" x14ac:dyDescent="0.25">
      <c r="A118" s="33">
        <v>42644</v>
      </c>
      <c r="B118" t="s">
        <v>235</v>
      </c>
      <c r="C118" t="s">
        <v>224</v>
      </c>
      <c r="D118" s="9">
        <v>42646</v>
      </c>
      <c r="E118" t="s">
        <v>76</v>
      </c>
      <c r="F118" t="s">
        <v>2</v>
      </c>
      <c r="H118" s="1">
        <v>20000</v>
      </c>
    </row>
    <row r="119" spans="1:8" x14ac:dyDescent="0.25">
      <c r="A119" s="33">
        <v>42644</v>
      </c>
      <c r="B119" t="s">
        <v>235</v>
      </c>
      <c r="C119" t="s">
        <v>224</v>
      </c>
      <c r="D119" s="9">
        <v>42646</v>
      </c>
      <c r="E119" t="s">
        <v>76</v>
      </c>
      <c r="F119" t="s">
        <v>194</v>
      </c>
      <c r="H119" s="1">
        <v>100000</v>
      </c>
    </row>
    <row r="120" spans="1:8" x14ac:dyDescent="0.25">
      <c r="A120" s="33">
        <v>42644</v>
      </c>
      <c r="B120" t="s">
        <v>235</v>
      </c>
      <c r="C120" t="s">
        <v>224</v>
      </c>
      <c r="D120" s="9">
        <v>42646</v>
      </c>
      <c r="E120" t="s">
        <v>70</v>
      </c>
      <c r="F120" t="s">
        <v>99</v>
      </c>
      <c r="H120" s="1">
        <v>20094</v>
      </c>
    </row>
    <row r="121" spans="1:8" x14ac:dyDescent="0.25">
      <c r="A121" s="33">
        <v>42644</v>
      </c>
      <c r="B121" t="s">
        <v>235</v>
      </c>
      <c r="C121" t="s">
        <v>224</v>
      </c>
      <c r="D121" s="9">
        <v>42646</v>
      </c>
      <c r="E121" t="s">
        <v>84</v>
      </c>
      <c r="F121" t="s">
        <v>196</v>
      </c>
      <c r="H121" s="1">
        <v>60000</v>
      </c>
    </row>
    <row r="122" spans="1:8" x14ac:dyDescent="0.25">
      <c r="A122" s="33">
        <v>42644</v>
      </c>
      <c r="B122" t="s">
        <v>235</v>
      </c>
      <c r="C122" t="s">
        <v>224</v>
      </c>
      <c r="D122" s="9">
        <v>42647</v>
      </c>
      <c r="E122" t="s">
        <v>70</v>
      </c>
      <c r="F122" t="s">
        <v>132</v>
      </c>
      <c r="H122" s="1">
        <v>20100</v>
      </c>
    </row>
    <row r="123" spans="1:8" x14ac:dyDescent="0.25">
      <c r="A123" s="33">
        <v>42644</v>
      </c>
      <c r="B123" t="s">
        <v>235</v>
      </c>
      <c r="C123" t="s">
        <v>224</v>
      </c>
      <c r="D123" s="9">
        <v>42648</v>
      </c>
      <c r="E123" t="s">
        <v>76</v>
      </c>
      <c r="F123" t="s">
        <v>198</v>
      </c>
      <c r="H123" s="1">
        <v>40000</v>
      </c>
    </row>
    <row r="124" spans="1:8" x14ac:dyDescent="0.25">
      <c r="A124" s="33">
        <v>42644</v>
      </c>
      <c r="B124" t="s">
        <v>235</v>
      </c>
      <c r="C124" t="s">
        <v>224</v>
      </c>
      <c r="D124" s="9">
        <v>42648</v>
      </c>
      <c r="E124" t="s">
        <v>76</v>
      </c>
      <c r="F124" t="s">
        <v>194</v>
      </c>
      <c r="H124" s="1">
        <v>100000</v>
      </c>
    </row>
    <row r="125" spans="1:8" x14ac:dyDescent="0.25">
      <c r="A125" s="33">
        <v>42644</v>
      </c>
      <c r="B125" t="s">
        <v>235</v>
      </c>
      <c r="C125" t="s">
        <v>224</v>
      </c>
      <c r="D125" s="9">
        <v>42649</v>
      </c>
      <c r="E125" t="s">
        <v>76</v>
      </c>
      <c r="F125" t="s">
        <v>24</v>
      </c>
      <c r="H125" s="1">
        <v>40000</v>
      </c>
    </row>
    <row r="126" spans="1:8" x14ac:dyDescent="0.25">
      <c r="A126" s="33">
        <v>42644</v>
      </c>
      <c r="B126" t="s">
        <v>235</v>
      </c>
      <c r="C126" t="s">
        <v>224</v>
      </c>
      <c r="D126" s="9">
        <v>42650</v>
      </c>
      <c r="E126" t="s">
        <v>76</v>
      </c>
      <c r="F126" t="s">
        <v>9</v>
      </c>
      <c r="H126" s="1">
        <v>20000</v>
      </c>
    </row>
    <row r="127" spans="1:8" x14ac:dyDescent="0.25">
      <c r="A127" s="33">
        <v>42644</v>
      </c>
      <c r="B127" t="s">
        <v>235</v>
      </c>
      <c r="C127" t="s">
        <v>224</v>
      </c>
      <c r="D127" s="9">
        <v>42650</v>
      </c>
      <c r="E127" t="s">
        <v>76</v>
      </c>
      <c r="F127" t="s">
        <v>131</v>
      </c>
      <c r="H127" s="1">
        <v>20000</v>
      </c>
    </row>
    <row r="128" spans="1:8" x14ac:dyDescent="0.25">
      <c r="A128" s="33">
        <v>42644</v>
      </c>
      <c r="B128" t="s">
        <v>235</v>
      </c>
      <c r="C128" t="s">
        <v>224</v>
      </c>
      <c r="D128" s="9">
        <v>42650</v>
      </c>
      <c r="E128" t="s">
        <v>76</v>
      </c>
      <c r="F128" t="s">
        <v>87</v>
      </c>
      <c r="H128" s="1">
        <v>20000</v>
      </c>
    </row>
    <row r="129" spans="1:8" x14ac:dyDescent="0.25">
      <c r="A129" s="33">
        <v>42644</v>
      </c>
      <c r="B129" t="s">
        <v>235</v>
      </c>
      <c r="C129" t="s">
        <v>224</v>
      </c>
      <c r="D129" s="9">
        <v>42654</v>
      </c>
      <c r="E129" t="s">
        <v>76</v>
      </c>
      <c r="F129" t="s">
        <v>11</v>
      </c>
      <c r="H129" s="1">
        <v>20000</v>
      </c>
    </row>
    <row r="130" spans="1:8" x14ac:dyDescent="0.25">
      <c r="A130" s="33">
        <v>42644</v>
      </c>
      <c r="B130" t="s">
        <v>235</v>
      </c>
      <c r="C130" t="s">
        <v>224</v>
      </c>
      <c r="D130" s="9">
        <v>42654</v>
      </c>
      <c r="E130" t="s">
        <v>76</v>
      </c>
      <c r="F130" t="s">
        <v>128</v>
      </c>
      <c r="H130" s="1">
        <v>40000</v>
      </c>
    </row>
    <row r="131" spans="1:8" x14ac:dyDescent="0.25">
      <c r="A131" s="33">
        <v>42644</v>
      </c>
      <c r="B131" t="s">
        <v>235</v>
      </c>
      <c r="C131" t="s">
        <v>224</v>
      </c>
      <c r="D131" s="9">
        <v>42654</v>
      </c>
      <c r="E131" t="s">
        <v>76</v>
      </c>
      <c r="F131" t="s">
        <v>80</v>
      </c>
      <c r="H131" s="1">
        <v>20000</v>
      </c>
    </row>
    <row r="132" spans="1:8" x14ac:dyDescent="0.25">
      <c r="A132" s="33">
        <v>42644</v>
      </c>
      <c r="B132" t="s">
        <v>235</v>
      </c>
      <c r="C132" t="s">
        <v>224</v>
      </c>
      <c r="D132" s="9">
        <v>42655</v>
      </c>
      <c r="E132" t="s">
        <v>70</v>
      </c>
      <c r="F132" t="s">
        <v>209</v>
      </c>
      <c r="H132" s="1">
        <v>20000</v>
      </c>
    </row>
    <row r="133" spans="1:8" x14ac:dyDescent="0.25">
      <c r="A133" s="33">
        <v>42644</v>
      </c>
      <c r="B133" t="s">
        <v>235</v>
      </c>
      <c r="C133" t="s">
        <v>224</v>
      </c>
      <c r="D133" s="9">
        <v>42655</v>
      </c>
      <c r="E133" t="s">
        <v>84</v>
      </c>
      <c r="F133" t="s">
        <v>199</v>
      </c>
      <c r="H133" s="1">
        <v>120000</v>
      </c>
    </row>
    <row r="134" spans="1:8" x14ac:dyDescent="0.25">
      <c r="A134" s="33">
        <v>42644</v>
      </c>
      <c r="B134" t="s">
        <v>235</v>
      </c>
      <c r="C134" t="s">
        <v>224</v>
      </c>
      <c r="D134" s="9">
        <v>42656</v>
      </c>
      <c r="E134" t="s">
        <v>84</v>
      </c>
      <c r="F134" t="s">
        <v>200</v>
      </c>
      <c r="H134" s="1">
        <v>60098</v>
      </c>
    </row>
    <row r="135" spans="1:8" x14ac:dyDescent="0.25">
      <c r="A135" s="33">
        <v>42644</v>
      </c>
      <c r="B135" t="s">
        <v>235</v>
      </c>
      <c r="C135" t="s">
        <v>224</v>
      </c>
      <c r="D135" s="9">
        <v>42658</v>
      </c>
      <c r="E135" t="s">
        <v>76</v>
      </c>
      <c r="F135" t="s">
        <v>201</v>
      </c>
      <c r="H135" s="1">
        <v>20000</v>
      </c>
    </row>
    <row r="136" spans="1:8" x14ac:dyDescent="0.25">
      <c r="A136" s="33">
        <v>42644</v>
      </c>
      <c r="B136" t="s">
        <v>235</v>
      </c>
      <c r="C136" t="s">
        <v>224</v>
      </c>
      <c r="D136" s="9">
        <v>42661</v>
      </c>
      <c r="E136" t="s">
        <v>76</v>
      </c>
      <c r="F136" t="s">
        <v>202</v>
      </c>
      <c r="H136" s="1">
        <v>120049</v>
      </c>
    </row>
    <row r="137" spans="1:8" x14ac:dyDescent="0.25">
      <c r="A137" s="33">
        <v>42644</v>
      </c>
      <c r="B137" t="s">
        <v>235</v>
      </c>
      <c r="C137" t="s">
        <v>224</v>
      </c>
      <c r="D137" s="9">
        <v>42661</v>
      </c>
      <c r="E137" t="s">
        <v>76</v>
      </c>
      <c r="F137" t="s">
        <v>3</v>
      </c>
      <c r="H137" s="1">
        <v>20000</v>
      </c>
    </row>
    <row r="138" spans="1:8" x14ac:dyDescent="0.25">
      <c r="A138" s="33">
        <v>42644</v>
      </c>
      <c r="B138" t="s">
        <v>235</v>
      </c>
      <c r="C138" t="s">
        <v>224</v>
      </c>
      <c r="D138" s="9">
        <v>42661</v>
      </c>
      <c r="E138" t="s">
        <v>76</v>
      </c>
      <c r="F138" t="s">
        <v>203</v>
      </c>
      <c r="H138" s="1">
        <v>20000</v>
      </c>
    </row>
    <row r="139" spans="1:8" x14ac:dyDescent="0.25">
      <c r="A139" s="33">
        <v>42644</v>
      </c>
      <c r="B139" t="s">
        <v>235</v>
      </c>
      <c r="C139" t="s">
        <v>224</v>
      </c>
      <c r="D139" s="9">
        <v>42661</v>
      </c>
      <c r="E139" t="s">
        <v>84</v>
      </c>
      <c r="F139" t="s">
        <v>204</v>
      </c>
      <c r="H139" s="1">
        <v>70000</v>
      </c>
    </row>
    <row r="140" spans="1:8" x14ac:dyDescent="0.25">
      <c r="A140" s="33">
        <v>42644</v>
      </c>
      <c r="B140" t="s">
        <v>235</v>
      </c>
      <c r="C140" t="s">
        <v>224</v>
      </c>
      <c r="D140" s="9">
        <v>42664</v>
      </c>
      <c r="E140" t="s">
        <v>70</v>
      </c>
      <c r="F140" t="s">
        <v>205</v>
      </c>
      <c r="H140" s="1">
        <v>70102</v>
      </c>
    </row>
    <row r="141" spans="1:8" x14ac:dyDescent="0.25">
      <c r="A141" s="33">
        <v>42644</v>
      </c>
      <c r="B141" t="s">
        <v>235</v>
      </c>
      <c r="C141" t="s">
        <v>224</v>
      </c>
      <c r="D141" s="9">
        <v>42667</v>
      </c>
      <c r="E141" t="s">
        <v>76</v>
      </c>
      <c r="F141" t="s">
        <v>27</v>
      </c>
      <c r="H141" s="1">
        <v>80000</v>
      </c>
    </row>
    <row r="142" spans="1:8" x14ac:dyDescent="0.25">
      <c r="A142" s="33">
        <v>42644</v>
      </c>
      <c r="B142" t="s">
        <v>235</v>
      </c>
      <c r="C142" t="s">
        <v>224</v>
      </c>
      <c r="D142" s="9">
        <v>42667</v>
      </c>
      <c r="E142" t="s">
        <v>70</v>
      </c>
      <c r="F142" t="s">
        <v>144</v>
      </c>
      <c r="H142" s="1">
        <v>40000</v>
      </c>
    </row>
    <row r="143" spans="1:8" x14ac:dyDescent="0.25">
      <c r="A143" s="33">
        <v>42644</v>
      </c>
      <c r="B143" t="s">
        <v>235</v>
      </c>
      <c r="C143" t="s">
        <v>224</v>
      </c>
      <c r="D143" s="9">
        <v>42667</v>
      </c>
      <c r="E143" t="s">
        <v>76</v>
      </c>
      <c r="F143" t="s">
        <v>206</v>
      </c>
      <c r="H143" s="1">
        <v>80088</v>
      </c>
    </row>
    <row r="144" spans="1:8" x14ac:dyDescent="0.25">
      <c r="A144" s="33">
        <v>42644</v>
      </c>
      <c r="B144" t="s">
        <v>235</v>
      </c>
      <c r="C144" t="s">
        <v>224</v>
      </c>
      <c r="D144" s="9">
        <v>42667</v>
      </c>
      <c r="E144" t="s">
        <v>76</v>
      </c>
      <c r="F144" t="s">
        <v>206</v>
      </c>
      <c r="H144" s="1">
        <v>60088</v>
      </c>
    </row>
    <row r="145" spans="1:8" x14ac:dyDescent="0.25">
      <c r="A145" s="33">
        <v>42644</v>
      </c>
      <c r="B145" t="s">
        <v>235</v>
      </c>
      <c r="C145" t="s">
        <v>224</v>
      </c>
      <c r="D145" s="9">
        <v>42667</v>
      </c>
      <c r="E145" t="s">
        <v>70</v>
      </c>
      <c r="F145" t="s">
        <v>194</v>
      </c>
      <c r="H145" s="1">
        <v>20000</v>
      </c>
    </row>
    <row r="146" spans="1:8" x14ac:dyDescent="0.25">
      <c r="A146" s="33">
        <v>42644</v>
      </c>
      <c r="B146" t="s">
        <v>235</v>
      </c>
      <c r="C146" t="s">
        <v>224</v>
      </c>
      <c r="D146" s="9">
        <v>42667</v>
      </c>
      <c r="E146" t="s">
        <v>70</v>
      </c>
      <c r="F146" t="s">
        <v>194</v>
      </c>
      <c r="H146" s="1">
        <v>20000</v>
      </c>
    </row>
    <row r="147" spans="1:8" x14ac:dyDescent="0.25">
      <c r="A147" s="33">
        <v>42644</v>
      </c>
      <c r="B147" t="s">
        <v>235</v>
      </c>
      <c r="C147" t="s">
        <v>224</v>
      </c>
      <c r="D147" s="9">
        <v>42667</v>
      </c>
      <c r="E147" t="s">
        <v>76</v>
      </c>
      <c r="F147" t="s">
        <v>93</v>
      </c>
      <c r="H147" s="1">
        <v>20000</v>
      </c>
    </row>
    <row r="148" spans="1:8" x14ac:dyDescent="0.25">
      <c r="A148" s="33">
        <v>42644</v>
      </c>
      <c r="B148" t="s">
        <v>235</v>
      </c>
      <c r="C148" t="s">
        <v>224</v>
      </c>
      <c r="D148" s="9">
        <v>42668</v>
      </c>
      <c r="E148" t="s">
        <v>70</v>
      </c>
      <c r="F148" t="s">
        <v>91</v>
      </c>
      <c r="H148" s="1">
        <v>20028</v>
      </c>
    </row>
    <row r="149" spans="1:8" x14ac:dyDescent="0.25">
      <c r="A149" s="33">
        <v>42644</v>
      </c>
      <c r="B149" t="s">
        <v>235</v>
      </c>
      <c r="C149" t="s">
        <v>224</v>
      </c>
      <c r="D149" s="9">
        <v>42669</v>
      </c>
      <c r="E149" t="s">
        <v>76</v>
      </c>
      <c r="F149" t="s">
        <v>207</v>
      </c>
      <c r="H149" s="1">
        <v>60025</v>
      </c>
    </row>
    <row r="150" spans="1:8" x14ac:dyDescent="0.25">
      <c r="A150" s="33">
        <v>42644</v>
      </c>
      <c r="B150" t="s">
        <v>235</v>
      </c>
      <c r="C150" t="s">
        <v>224</v>
      </c>
      <c r="D150" s="9">
        <v>42669</v>
      </c>
      <c r="E150" t="s">
        <v>76</v>
      </c>
      <c r="F150" t="s">
        <v>140</v>
      </c>
      <c r="H150" s="1">
        <v>20096</v>
      </c>
    </row>
    <row r="151" spans="1:8" x14ac:dyDescent="0.25">
      <c r="A151" s="33">
        <v>42644</v>
      </c>
      <c r="B151" t="s">
        <v>235</v>
      </c>
      <c r="C151" t="s">
        <v>224</v>
      </c>
      <c r="D151" s="9">
        <v>42669</v>
      </c>
      <c r="E151" t="s">
        <v>76</v>
      </c>
      <c r="F151" t="s">
        <v>127</v>
      </c>
      <c r="H151" s="1">
        <v>20000</v>
      </c>
    </row>
    <row r="152" spans="1:8" x14ac:dyDescent="0.25">
      <c r="A152" s="33">
        <v>42644</v>
      </c>
      <c r="B152" t="s">
        <v>235</v>
      </c>
      <c r="C152" t="s">
        <v>224</v>
      </c>
      <c r="D152" s="9">
        <v>42671</v>
      </c>
      <c r="E152" t="s">
        <v>70</v>
      </c>
      <c r="F152" t="s">
        <v>21</v>
      </c>
      <c r="H152" s="1">
        <v>20109</v>
      </c>
    </row>
    <row r="153" spans="1:8" x14ac:dyDescent="0.25">
      <c r="A153" s="33">
        <v>42644</v>
      </c>
      <c r="B153" t="s">
        <v>235</v>
      </c>
      <c r="C153" t="s">
        <v>224</v>
      </c>
      <c r="D153" s="9">
        <v>42671</v>
      </c>
      <c r="E153" t="s">
        <v>76</v>
      </c>
      <c r="F153" t="s">
        <v>14</v>
      </c>
      <c r="H153" s="1">
        <v>20000</v>
      </c>
    </row>
    <row r="154" spans="1:8" x14ac:dyDescent="0.25">
      <c r="A154" s="33">
        <v>42644</v>
      </c>
      <c r="B154" t="s">
        <v>235</v>
      </c>
      <c r="C154" t="s">
        <v>224</v>
      </c>
      <c r="D154" s="9">
        <v>42671</v>
      </c>
      <c r="E154" t="s">
        <v>76</v>
      </c>
      <c r="F154" t="s">
        <v>208</v>
      </c>
      <c r="H154" s="1">
        <v>20037</v>
      </c>
    </row>
    <row r="155" spans="1:8" x14ac:dyDescent="0.25">
      <c r="A155" s="33">
        <v>42644</v>
      </c>
      <c r="B155" t="s">
        <v>235</v>
      </c>
      <c r="C155" t="s">
        <v>224</v>
      </c>
      <c r="D155" s="9">
        <v>42671</v>
      </c>
      <c r="E155" t="s">
        <v>76</v>
      </c>
      <c r="F155" t="s">
        <v>17</v>
      </c>
      <c r="H155" s="1">
        <v>20072</v>
      </c>
    </row>
    <row r="156" spans="1:8" x14ac:dyDescent="0.25">
      <c r="A156" s="33">
        <v>42675</v>
      </c>
      <c r="B156" s="37" t="s">
        <v>282</v>
      </c>
      <c r="C156" s="33" t="s">
        <v>224</v>
      </c>
      <c r="D156" s="9">
        <v>42676</v>
      </c>
      <c r="E156" t="s">
        <v>239</v>
      </c>
      <c r="F156" t="s">
        <v>240</v>
      </c>
      <c r="G156" t="s">
        <v>57</v>
      </c>
      <c r="H156" s="1">
        <v>20000</v>
      </c>
    </row>
    <row r="157" spans="1:8" x14ac:dyDescent="0.25">
      <c r="A157" s="33">
        <v>42675</v>
      </c>
      <c r="B157" s="37" t="s">
        <v>282</v>
      </c>
      <c r="C157" s="33" t="s">
        <v>224</v>
      </c>
      <c r="D157" s="9">
        <v>42676</v>
      </c>
      <c r="E157" t="s">
        <v>76</v>
      </c>
      <c r="F157" t="s">
        <v>2</v>
      </c>
      <c r="G157" t="s">
        <v>57</v>
      </c>
      <c r="H157" s="1">
        <v>20000</v>
      </c>
    </row>
    <row r="158" spans="1:8" x14ac:dyDescent="0.25">
      <c r="A158" s="33">
        <v>42675</v>
      </c>
      <c r="B158" s="37" t="s">
        <v>282</v>
      </c>
      <c r="C158" s="33" t="s">
        <v>224</v>
      </c>
      <c r="D158" s="9">
        <v>42677</v>
      </c>
      <c r="E158" t="s">
        <v>76</v>
      </c>
      <c r="F158" t="s">
        <v>3</v>
      </c>
      <c r="G158" t="s">
        <v>57</v>
      </c>
      <c r="H158" s="1">
        <v>20000</v>
      </c>
    </row>
    <row r="159" spans="1:8" x14ac:dyDescent="0.25">
      <c r="A159" s="33">
        <v>42675</v>
      </c>
      <c r="B159" s="37" t="s">
        <v>282</v>
      </c>
      <c r="C159" s="33" t="s">
        <v>224</v>
      </c>
      <c r="D159" s="9">
        <v>42677</v>
      </c>
      <c r="E159" t="s">
        <v>76</v>
      </c>
      <c r="F159" t="s">
        <v>241</v>
      </c>
      <c r="G159" t="s">
        <v>57</v>
      </c>
      <c r="H159" s="1">
        <v>20000</v>
      </c>
    </row>
    <row r="160" spans="1:8" x14ac:dyDescent="0.25">
      <c r="A160" s="33">
        <v>42675</v>
      </c>
      <c r="B160" s="37" t="s">
        <v>282</v>
      </c>
      <c r="C160" s="33" t="s">
        <v>224</v>
      </c>
      <c r="D160" s="9">
        <v>42681</v>
      </c>
      <c r="E160" t="s">
        <v>239</v>
      </c>
      <c r="F160" t="s">
        <v>13</v>
      </c>
      <c r="G160" t="s">
        <v>57</v>
      </c>
      <c r="H160" s="1">
        <v>20000</v>
      </c>
    </row>
    <row r="161" spans="1:8" x14ac:dyDescent="0.25">
      <c r="A161" s="33">
        <v>42675</v>
      </c>
      <c r="B161" s="37" t="s">
        <v>282</v>
      </c>
      <c r="C161" s="33" t="s">
        <v>224</v>
      </c>
      <c r="D161" s="9">
        <v>42681</v>
      </c>
      <c r="E161" t="s">
        <v>239</v>
      </c>
      <c r="F161" t="s">
        <v>87</v>
      </c>
      <c r="G161" t="s">
        <v>57</v>
      </c>
      <c r="H161" s="1">
        <v>20000</v>
      </c>
    </row>
    <row r="162" spans="1:8" x14ac:dyDescent="0.25">
      <c r="A162" s="33">
        <v>42675</v>
      </c>
      <c r="B162" s="37" t="s">
        <v>282</v>
      </c>
      <c r="C162" s="33" t="s">
        <v>224</v>
      </c>
      <c r="D162" s="9">
        <v>42681</v>
      </c>
      <c r="E162" t="s">
        <v>76</v>
      </c>
      <c r="F162" t="s">
        <v>198</v>
      </c>
      <c r="G162" t="s">
        <v>57</v>
      </c>
      <c r="H162" s="1">
        <v>20000</v>
      </c>
    </row>
    <row r="163" spans="1:8" x14ac:dyDescent="0.25">
      <c r="A163" s="33">
        <v>42675</v>
      </c>
      <c r="B163" s="37" t="s">
        <v>282</v>
      </c>
      <c r="C163" s="33" t="s">
        <v>224</v>
      </c>
      <c r="D163" s="9">
        <v>42683</v>
      </c>
      <c r="E163" t="s">
        <v>76</v>
      </c>
      <c r="F163" t="s">
        <v>6</v>
      </c>
      <c r="G163" t="s">
        <v>57</v>
      </c>
      <c r="H163" s="1">
        <v>20000</v>
      </c>
    </row>
    <row r="164" spans="1:8" x14ac:dyDescent="0.25">
      <c r="A164" s="33">
        <v>42675</v>
      </c>
      <c r="B164" s="37" t="s">
        <v>282</v>
      </c>
      <c r="C164" s="33" t="s">
        <v>224</v>
      </c>
      <c r="D164" s="9">
        <v>42676</v>
      </c>
      <c r="E164" t="s">
        <v>239</v>
      </c>
      <c r="F164" t="s">
        <v>18</v>
      </c>
      <c r="G164" t="s">
        <v>57</v>
      </c>
      <c r="H164" s="1">
        <v>20080</v>
      </c>
    </row>
    <row r="165" spans="1:8" x14ac:dyDescent="0.25">
      <c r="A165" s="33">
        <v>42675</v>
      </c>
      <c r="B165" s="37" t="s">
        <v>282</v>
      </c>
      <c r="C165" s="33" t="s">
        <v>224</v>
      </c>
      <c r="D165" s="9">
        <v>42676</v>
      </c>
      <c r="E165" t="s">
        <v>239</v>
      </c>
      <c r="F165" t="s">
        <v>4</v>
      </c>
      <c r="G165" t="s">
        <v>57</v>
      </c>
      <c r="H165" s="1">
        <v>20097</v>
      </c>
    </row>
    <row r="166" spans="1:8" x14ac:dyDescent="0.25">
      <c r="A166" s="33">
        <v>42675</v>
      </c>
      <c r="B166" s="37" t="s">
        <v>282</v>
      </c>
      <c r="C166" s="33" t="s">
        <v>224</v>
      </c>
      <c r="D166" s="9">
        <v>42684</v>
      </c>
      <c r="E166" t="s">
        <v>239</v>
      </c>
      <c r="F166" t="s">
        <v>132</v>
      </c>
      <c r="G166" t="s">
        <v>57</v>
      </c>
      <c r="H166" s="1">
        <v>20100</v>
      </c>
    </row>
    <row r="167" spans="1:8" x14ac:dyDescent="0.25">
      <c r="A167" s="33">
        <v>42675</v>
      </c>
      <c r="B167" s="37" t="s">
        <v>282</v>
      </c>
      <c r="C167" s="33" t="s">
        <v>224</v>
      </c>
      <c r="D167" s="9">
        <v>42676</v>
      </c>
      <c r="E167" t="s">
        <v>76</v>
      </c>
      <c r="F167" t="s">
        <v>242</v>
      </c>
      <c r="G167" t="s">
        <v>57</v>
      </c>
      <c r="H167" s="1">
        <v>35740</v>
      </c>
    </row>
    <row r="168" spans="1:8" x14ac:dyDescent="0.25">
      <c r="A168" s="33">
        <v>42675</v>
      </c>
      <c r="B168" s="37" t="s">
        <v>282</v>
      </c>
      <c r="C168" s="33" t="s">
        <v>224</v>
      </c>
      <c r="D168" s="9">
        <v>42677</v>
      </c>
      <c r="E168" t="s">
        <v>76</v>
      </c>
      <c r="F168" t="s">
        <v>243</v>
      </c>
      <c r="G168" t="s">
        <v>57</v>
      </c>
      <c r="H168" s="1">
        <v>40000</v>
      </c>
    </row>
    <row r="169" spans="1:8" x14ac:dyDescent="0.25">
      <c r="A169" s="33">
        <v>42675</v>
      </c>
      <c r="B169" s="37" t="s">
        <v>282</v>
      </c>
      <c r="C169" s="33" t="s">
        <v>224</v>
      </c>
      <c r="D169" s="9">
        <v>42684</v>
      </c>
      <c r="E169" t="s">
        <v>76</v>
      </c>
      <c r="F169" t="s">
        <v>24</v>
      </c>
      <c r="G169" t="s">
        <v>57</v>
      </c>
      <c r="H169" s="1">
        <v>40000</v>
      </c>
    </row>
    <row r="170" spans="1:8" x14ac:dyDescent="0.25">
      <c r="A170" s="33">
        <v>42675</v>
      </c>
      <c r="B170" s="37" t="s">
        <v>282</v>
      </c>
      <c r="C170" s="33" t="s">
        <v>224</v>
      </c>
      <c r="D170" s="9">
        <v>42676</v>
      </c>
      <c r="E170" t="s">
        <v>239</v>
      </c>
      <c r="F170" t="s">
        <v>244</v>
      </c>
      <c r="G170" t="s">
        <v>57</v>
      </c>
      <c r="H170" s="1">
        <v>50000</v>
      </c>
    </row>
    <row r="171" spans="1:8" x14ac:dyDescent="0.25">
      <c r="A171" s="33">
        <v>42675</v>
      </c>
      <c r="B171" s="37" t="s">
        <v>282</v>
      </c>
      <c r="C171" s="33" t="s">
        <v>224</v>
      </c>
      <c r="D171" s="9">
        <v>42677</v>
      </c>
      <c r="E171" t="s">
        <v>129</v>
      </c>
      <c r="F171" t="s">
        <v>245</v>
      </c>
      <c r="G171" t="s">
        <v>57</v>
      </c>
      <c r="H171" s="1">
        <v>60000</v>
      </c>
    </row>
    <row r="172" spans="1:8" x14ac:dyDescent="0.25">
      <c r="A172" s="33">
        <v>42675</v>
      </c>
      <c r="B172" s="37" t="s">
        <v>282</v>
      </c>
      <c r="C172" s="33" t="s">
        <v>224</v>
      </c>
      <c r="D172" s="9">
        <v>42676</v>
      </c>
      <c r="E172" t="s">
        <v>239</v>
      </c>
      <c r="F172" t="s">
        <v>246</v>
      </c>
      <c r="G172" t="s">
        <v>57</v>
      </c>
      <c r="H172" s="1">
        <v>80000</v>
      </c>
    </row>
    <row r="173" spans="1:8" x14ac:dyDescent="0.25">
      <c r="A173" s="33">
        <v>42675</v>
      </c>
      <c r="B173" s="37" t="s">
        <v>282</v>
      </c>
      <c r="C173" s="33" t="s">
        <v>224</v>
      </c>
      <c r="D173" s="9">
        <v>42683</v>
      </c>
      <c r="E173" t="s">
        <v>76</v>
      </c>
      <c r="F173" t="s">
        <v>247</v>
      </c>
      <c r="G173" t="s">
        <v>57</v>
      </c>
      <c r="H173" s="1">
        <v>100000</v>
      </c>
    </row>
    <row r="174" spans="1:8" x14ac:dyDescent="0.25">
      <c r="A174" s="33">
        <v>42675</v>
      </c>
      <c r="B174" s="37" t="s">
        <v>282</v>
      </c>
      <c r="C174" s="33" t="s">
        <v>224</v>
      </c>
      <c r="D174" s="9">
        <v>42683</v>
      </c>
      <c r="E174" t="s">
        <v>76</v>
      </c>
      <c r="F174" t="s">
        <v>248</v>
      </c>
      <c r="G174" t="s">
        <v>57</v>
      </c>
      <c r="H174" s="1">
        <v>120000</v>
      </c>
    </row>
    <row r="175" spans="1:8" x14ac:dyDescent="0.25">
      <c r="A175" s="33">
        <v>42675</v>
      </c>
      <c r="B175" s="37" t="s">
        <v>282</v>
      </c>
      <c r="C175" s="33" t="s">
        <v>224</v>
      </c>
      <c r="D175" s="9">
        <v>42676</v>
      </c>
      <c r="E175" t="s">
        <v>129</v>
      </c>
      <c r="F175" t="s">
        <v>249</v>
      </c>
      <c r="G175" t="s">
        <v>57</v>
      </c>
      <c r="H175" s="1">
        <v>140000</v>
      </c>
    </row>
    <row r="176" spans="1:8" x14ac:dyDescent="0.25">
      <c r="A176" s="33">
        <v>42675</v>
      </c>
      <c r="B176" s="37" t="s">
        <v>282</v>
      </c>
      <c r="C176" s="33" t="s">
        <v>224</v>
      </c>
      <c r="D176" s="9">
        <v>42692</v>
      </c>
      <c r="E176" t="s">
        <v>76</v>
      </c>
      <c r="F176" t="s">
        <v>250</v>
      </c>
      <c r="H176" s="1">
        <v>8170</v>
      </c>
    </row>
    <row r="177" spans="1:8" x14ac:dyDescent="0.25">
      <c r="A177" s="33">
        <v>42675</v>
      </c>
      <c r="B177" s="37" t="s">
        <v>282</v>
      </c>
      <c r="C177" s="33" t="s">
        <v>224</v>
      </c>
      <c r="D177" s="9">
        <v>42695</v>
      </c>
      <c r="E177" t="s">
        <v>76</v>
      </c>
      <c r="F177" t="s">
        <v>80</v>
      </c>
      <c r="H177" s="1">
        <v>20000</v>
      </c>
    </row>
    <row r="178" spans="1:8" x14ac:dyDescent="0.25">
      <c r="A178" s="33">
        <v>42675</v>
      </c>
      <c r="B178" s="37" t="s">
        <v>282</v>
      </c>
      <c r="C178" s="33" t="s">
        <v>224</v>
      </c>
      <c r="D178" s="9">
        <v>42697</v>
      </c>
      <c r="E178" t="s">
        <v>76</v>
      </c>
      <c r="F178" t="s">
        <v>93</v>
      </c>
      <c r="H178" s="1">
        <v>20000</v>
      </c>
    </row>
    <row r="179" spans="1:8" x14ac:dyDescent="0.25">
      <c r="A179" s="33">
        <v>42675</v>
      </c>
      <c r="B179" s="37" t="s">
        <v>282</v>
      </c>
      <c r="C179" s="33" t="s">
        <v>224</v>
      </c>
      <c r="D179" s="9">
        <v>42699</v>
      </c>
      <c r="E179" t="s">
        <v>76</v>
      </c>
      <c r="F179" t="s">
        <v>251</v>
      </c>
      <c r="H179" s="1">
        <v>20000</v>
      </c>
    </row>
    <row r="180" spans="1:8" x14ac:dyDescent="0.25">
      <c r="A180" s="33">
        <v>42675</v>
      </c>
      <c r="B180" s="37" t="s">
        <v>282</v>
      </c>
      <c r="C180" s="33" t="s">
        <v>224</v>
      </c>
      <c r="D180" s="9">
        <v>42699</v>
      </c>
      <c r="E180" t="s">
        <v>76</v>
      </c>
      <c r="F180" t="s">
        <v>9</v>
      </c>
      <c r="H180" s="1">
        <v>20000</v>
      </c>
    </row>
    <row r="181" spans="1:8" x14ac:dyDescent="0.25">
      <c r="A181" s="33">
        <v>42675</v>
      </c>
      <c r="B181" s="37" t="s">
        <v>282</v>
      </c>
      <c r="C181" s="33" t="s">
        <v>224</v>
      </c>
      <c r="D181" s="9">
        <v>42699</v>
      </c>
      <c r="E181" t="s">
        <v>76</v>
      </c>
      <c r="F181" t="s">
        <v>131</v>
      </c>
      <c r="H181" s="1">
        <v>20000</v>
      </c>
    </row>
    <row r="182" spans="1:8" x14ac:dyDescent="0.25">
      <c r="A182" s="33">
        <v>42675</v>
      </c>
      <c r="B182" s="37" t="s">
        <v>282</v>
      </c>
      <c r="C182" s="33" t="s">
        <v>224</v>
      </c>
      <c r="D182" s="9">
        <v>42702</v>
      </c>
      <c r="E182" t="s">
        <v>252</v>
      </c>
      <c r="F182" t="s">
        <v>144</v>
      </c>
      <c r="H182" s="1">
        <v>20000</v>
      </c>
    </row>
    <row r="183" spans="1:8" x14ac:dyDescent="0.25">
      <c r="A183" s="33">
        <v>42675</v>
      </c>
      <c r="B183" s="37" t="s">
        <v>282</v>
      </c>
      <c r="C183" s="33" t="s">
        <v>224</v>
      </c>
      <c r="D183" s="9">
        <v>42704</v>
      </c>
      <c r="E183" t="s">
        <v>76</v>
      </c>
      <c r="F183" t="s">
        <v>14</v>
      </c>
      <c r="H183" s="1">
        <v>20000</v>
      </c>
    </row>
    <row r="184" spans="1:8" x14ac:dyDescent="0.25">
      <c r="A184" s="33">
        <v>42675</v>
      </c>
      <c r="B184" s="37" t="s">
        <v>282</v>
      </c>
      <c r="C184" s="33" t="s">
        <v>224</v>
      </c>
      <c r="D184" s="9">
        <v>42702</v>
      </c>
      <c r="E184" t="s">
        <v>76</v>
      </c>
      <c r="F184" t="s">
        <v>16</v>
      </c>
      <c r="H184" s="1">
        <v>20037</v>
      </c>
    </row>
    <row r="185" spans="1:8" x14ac:dyDescent="0.25">
      <c r="A185" s="33">
        <v>42675</v>
      </c>
      <c r="B185" s="37" t="s">
        <v>282</v>
      </c>
      <c r="C185" s="33" t="s">
        <v>224</v>
      </c>
      <c r="D185" s="9">
        <v>42702</v>
      </c>
      <c r="E185" t="s">
        <v>76</v>
      </c>
      <c r="F185" t="s">
        <v>17</v>
      </c>
      <c r="H185" s="1">
        <v>20072</v>
      </c>
    </row>
    <row r="186" spans="1:8" x14ac:dyDescent="0.25">
      <c r="A186" s="33">
        <v>42675</v>
      </c>
      <c r="B186" s="37" t="s">
        <v>282</v>
      </c>
      <c r="C186" s="33" t="s">
        <v>224</v>
      </c>
      <c r="D186" s="9">
        <v>42696</v>
      </c>
      <c r="E186" t="s">
        <v>76</v>
      </c>
      <c r="F186" t="s">
        <v>201</v>
      </c>
      <c r="H186" s="1">
        <v>40000</v>
      </c>
    </row>
    <row r="187" spans="1:8" x14ac:dyDescent="0.25">
      <c r="A187" s="33">
        <v>42675</v>
      </c>
      <c r="B187" s="37" t="s">
        <v>282</v>
      </c>
      <c r="C187" s="33" t="s">
        <v>224</v>
      </c>
      <c r="D187" s="9">
        <v>42695</v>
      </c>
      <c r="E187" t="s">
        <v>239</v>
      </c>
      <c r="F187" t="s">
        <v>77</v>
      </c>
      <c r="H187" s="1">
        <v>40043</v>
      </c>
    </row>
    <row r="188" spans="1:8" x14ac:dyDescent="0.25">
      <c r="A188" s="33">
        <v>42675</v>
      </c>
      <c r="B188" s="37" t="s">
        <v>282</v>
      </c>
      <c r="C188" s="33" t="s">
        <v>224</v>
      </c>
      <c r="D188" s="9">
        <v>42699</v>
      </c>
      <c r="E188" t="s">
        <v>76</v>
      </c>
      <c r="F188" t="s">
        <v>253</v>
      </c>
      <c r="H188" s="1">
        <v>42076</v>
      </c>
    </row>
    <row r="189" spans="1:8" x14ac:dyDescent="0.25">
      <c r="A189" s="33">
        <v>42675</v>
      </c>
      <c r="B189" s="37" t="s">
        <v>282</v>
      </c>
      <c r="C189" s="33" t="s">
        <v>224</v>
      </c>
      <c r="D189" s="9">
        <v>42685</v>
      </c>
      <c r="E189" t="s">
        <v>76</v>
      </c>
      <c r="F189" t="s">
        <v>254</v>
      </c>
      <c r="H189" s="1">
        <v>60000</v>
      </c>
    </row>
    <row r="190" spans="1:8" x14ac:dyDescent="0.25">
      <c r="A190" s="33">
        <v>42675</v>
      </c>
      <c r="B190" s="37" t="s">
        <v>282</v>
      </c>
      <c r="C190" s="33" t="s">
        <v>224</v>
      </c>
      <c r="D190" s="9">
        <v>42685</v>
      </c>
      <c r="E190" t="s">
        <v>76</v>
      </c>
      <c r="F190" t="s">
        <v>254</v>
      </c>
      <c r="H190" s="1">
        <v>60000</v>
      </c>
    </row>
    <row r="191" spans="1:8" x14ac:dyDescent="0.25">
      <c r="A191" s="33">
        <v>42675</v>
      </c>
      <c r="B191" s="37" t="s">
        <v>282</v>
      </c>
      <c r="C191" s="33" t="s">
        <v>224</v>
      </c>
      <c r="D191" s="9">
        <v>42688</v>
      </c>
      <c r="E191" t="s">
        <v>239</v>
      </c>
      <c r="F191" t="s">
        <v>255</v>
      </c>
      <c r="H191" s="1">
        <v>60000</v>
      </c>
    </row>
    <row r="192" spans="1:8" x14ac:dyDescent="0.25">
      <c r="A192" s="33">
        <v>42675</v>
      </c>
      <c r="B192" s="37" t="s">
        <v>282</v>
      </c>
      <c r="C192" s="33" t="s">
        <v>224</v>
      </c>
      <c r="D192" s="9">
        <v>42695</v>
      </c>
      <c r="E192" t="s">
        <v>76</v>
      </c>
      <c r="F192" t="s">
        <v>32</v>
      </c>
      <c r="H192" s="1">
        <v>80000</v>
      </c>
    </row>
    <row r="193" spans="1:9" x14ac:dyDescent="0.25">
      <c r="A193" s="33">
        <v>42675</v>
      </c>
      <c r="B193" s="37" t="s">
        <v>282</v>
      </c>
      <c r="C193" s="33" t="s">
        <v>224</v>
      </c>
      <c r="D193" s="9">
        <v>42688</v>
      </c>
      <c r="E193" t="s">
        <v>76</v>
      </c>
      <c r="F193" t="s">
        <v>256</v>
      </c>
      <c r="H193" s="1">
        <v>100000</v>
      </c>
    </row>
    <row r="194" spans="1:9" x14ac:dyDescent="0.25">
      <c r="A194" s="33">
        <v>42675</v>
      </c>
      <c r="B194" s="37" t="s">
        <v>282</v>
      </c>
      <c r="C194" s="33" t="s">
        <v>224</v>
      </c>
      <c r="D194" s="9">
        <v>42688</v>
      </c>
      <c r="E194" t="s">
        <v>239</v>
      </c>
      <c r="F194" t="s">
        <v>257</v>
      </c>
      <c r="H194" s="1">
        <v>100000</v>
      </c>
    </row>
    <row r="195" spans="1:9" x14ac:dyDescent="0.25">
      <c r="A195" s="33">
        <v>42675</v>
      </c>
      <c r="B195" s="37" t="s">
        <v>282</v>
      </c>
      <c r="C195" s="33" t="s">
        <v>224</v>
      </c>
      <c r="D195" s="9">
        <v>42688</v>
      </c>
      <c r="E195" t="s">
        <v>129</v>
      </c>
      <c r="F195" t="s">
        <v>258</v>
      </c>
      <c r="H195" s="1">
        <v>100000</v>
      </c>
    </row>
    <row r="196" spans="1:9" x14ac:dyDescent="0.25">
      <c r="A196" s="33">
        <v>42675</v>
      </c>
      <c r="B196" s="37" t="s">
        <v>282</v>
      </c>
      <c r="C196" s="33" t="s">
        <v>224</v>
      </c>
      <c r="D196" s="9">
        <v>42695</v>
      </c>
      <c r="E196" t="s">
        <v>239</v>
      </c>
      <c r="F196" t="s">
        <v>82</v>
      </c>
      <c r="H196" s="1">
        <v>100000</v>
      </c>
    </row>
    <row r="197" spans="1:9" x14ac:dyDescent="0.25">
      <c r="A197" s="33">
        <v>42675</v>
      </c>
      <c r="B197" s="37" t="s">
        <v>282</v>
      </c>
      <c r="C197" s="33" t="s">
        <v>224</v>
      </c>
      <c r="D197" s="9">
        <v>42695</v>
      </c>
      <c r="E197" t="s">
        <v>239</v>
      </c>
      <c r="F197" t="s">
        <v>259</v>
      </c>
      <c r="H197" s="1">
        <v>140000</v>
      </c>
    </row>
    <row r="198" spans="1:9" x14ac:dyDescent="0.25">
      <c r="A198" s="33">
        <v>42675</v>
      </c>
      <c r="B198" s="37" t="s">
        <v>282</v>
      </c>
      <c r="C198" s="33" t="s">
        <v>224</v>
      </c>
      <c r="D198" s="9">
        <v>42688</v>
      </c>
      <c r="E198" t="s">
        <v>239</v>
      </c>
      <c r="F198" t="s">
        <v>260</v>
      </c>
      <c r="H198" s="1">
        <v>180000</v>
      </c>
    </row>
    <row r="199" spans="1:9" x14ac:dyDescent="0.25">
      <c r="A199" s="33">
        <v>42675</v>
      </c>
      <c r="B199" s="37" t="s">
        <v>282</v>
      </c>
      <c r="C199" s="33" t="s">
        <v>224</v>
      </c>
      <c r="D199" s="9">
        <v>42688</v>
      </c>
      <c r="E199" t="s">
        <v>76</v>
      </c>
      <c r="F199" t="s">
        <v>261</v>
      </c>
      <c r="H199" s="1">
        <v>300000</v>
      </c>
    </row>
    <row r="200" spans="1:9" x14ac:dyDescent="0.25">
      <c r="A200" s="33">
        <v>42675</v>
      </c>
      <c r="B200" s="37" t="s">
        <v>282</v>
      </c>
      <c r="C200" s="33" t="s">
        <v>224</v>
      </c>
      <c r="D200" s="9">
        <v>42688</v>
      </c>
      <c r="E200" t="s">
        <v>129</v>
      </c>
      <c r="F200" t="s">
        <v>262</v>
      </c>
      <c r="H200" s="1">
        <v>300000</v>
      </c>
    </row>
    <row r="201" spans="1:9" x14ac:dyDescent="0.25">
      <c r="A201" s="33">
        <v>42705</v>
      </c>
      <c r="B201" s="37" t="s">
        <v>282</v>
      </c>
      <c r="C201" s="33" t="s">
        <v>224</v>
      </c>
      <c r="D201" s="9">
        <v>42706</v>
      </c>
      <c r="E201" t="s">
        <v>76</v>
      </c>
      <c r="F201" t="s">
        <v>2</v>
      </c>
      <c r="G201" t="s">
        <v>57</v>
      </c>
      <c r="H201" s="1">
        <v>20000</v>
      </c>
      <c r="I201" s="1"/>
    </row>
    <row r="202" spans="1:9" x14ac:dyDescent="0.25">
      <c r="A202" s="33">
        <v>42705</v>
      </c>
      <c r="B202" s="37" t="s">
        <v>282</v>
      </c>
      <c r="C202" s="33" t="s">
        <v>224</v>
      </c>
      <c r="D202" s="9">
        <v>42706</v>
      </c>
      <c r="E202" t="s">
        <v>76</v>
      </c>
      <c r="F202" t="s">
        <v>91</v>
      </c>
      <c r="G202" t="s">
        <v>57</v>
      </c>
      <c r="H202" s="1">
        <v>20028</v>
      </c>
      <c r="I202" s="1"/>
    </row>
    <row r="203" spans="1:9" x14ac:dyDescent="0.25">
      <c r="A203" s="33">
        <v>42705</v>
      </c>
      <c r="B203" s="37" t="s">
        <v>282</v>
      </c>
      <c r="C203" s="33" t="s">
        <v>224</v>
      </c>
      <c r="D203" s="9">
        <v>42706</v>
      </c>
      <c r="E203" t="s">
        <v>76</v>
      </c>
      <c r="F203" t="s">
        <v>99</v>
      </c>
      <c r="G203" t="s">
        <v>57</v>
      </c>
      <c r="H203" s="1">
        <v>20094</v>
      </c>
      <c r="I203" s="1"/>
    </row>
    <row r="204" spans="1:9" x14ac:dyDescent="0.25">
      <c r="A204" s="33">
        <v>42705</v>
      </c>
      <c r="B204" s="37" t="s">
        <v>282</v>
      </c>
      <c r="C204" s="33" t="s">
        <v>224</v>
      </c>
      <c r="D204" s="9">
        <v>42706</v>
      </c>
      <c r="E204" t="s">
        <v>76</v>
      </c>
      <c r="F204" t="s">
        <v>4</v>
      </c>
      <c r="G204" t="s">
        <v>57</v>
      </c>
      <c r="H204" s="1">
        <v>20097</v>
      </c>
      <c r="I204" s="1"/>
    </row>
    <row r="205" spans="1:9" x14ac:dyDescent="0.25">
      <c r="A205" s="33">
        <v>42705</v>
      </c>
      <c r="B205" s="37" t="s">
        <v>282</v>
      </c>
      <c r="C205" s="33" t="s">
        <v>224</v>
      </c>
      <c r="D205" s="9">
        <v>42706</v>
      </c>
      <c r="E205" t="s">
        <v>76</v>
      </c>
      <c r="F205" t="s">
        <v>311</v>
      </c>
      <c r="G205" t="s">
        <v>57</v>
      </c>
      <c r="H205" s="1">
        <v>20109</v>
      </c>
      <c r="I205" s="1"/>
    </row>
    <row r="206" spans="1:9" x14ac:dyDescent="0.25">
      <c r="A206" s="33">
        <v>42705</v>
      </c>
      <c r="B206" s="37" t="s">
        <v>282</v>
      </c>
      <c r="C206" s="33" t="s">
        <v>224</v>
      </c>
      <c r="D206" s="9">
        <v>42706</v>
      </c>
      <c r="E206" t="s">
        <v>298</v>
      </c>
      <c r="F206" t="s">
        <v>245</v>
      </c>
      <c r="G206" t="s">
        <v>57</v>
      </c>
      <c r="H206" s="1">
        <v>60000</v>
      </c>
      <c r="I206" s="1"/>
    </row>
    <row r="207" spans="1:9" x14ac:dyDescent="0.25">
      <c r="A207" s="33">
        <v>42705</v>
      </c>
      <c r="B207" s="37" t="s">
        <v>282</v>
      </c>
      <c r="C207" s="33" t="s">
        <v>224</v>
      </c>
      <c r="D207" s="9">
        <v>42709</v>
      </c>
      <c r="E207" t="s">
        <v>76</v>
      </c>
      <c r="F207" t="s">
        <v>307</v>
      </c>
      <c r="G207" t="s">
        <v>57</v>
      </c>
      <c r="H207" s="1">
        <v>10000</v>
      </c>
      <c r="I207" s="1"/>
    </row>
    <row r="208" spans="1:9" x14ac:dyDescent="0.25">
      <c r="A208" s="33">
        <v>42705</v>
      </c>
      <c r="B208" s="37" t="s">
        <v>282</v>
      </c>
      <c r="C208" s="33" t="s">
        <v>224</v>
      </c>
      <c r="D208" s="9">
        <v>42710</v>
      </c>
      <c r="E208" t="s">
        <v>76</v>
      </c>
      <c r="F208" t="s">
        <v>12</v>
      </c>
      <c r="G208" t="s">
        <v>57</v>
      </c>
      <c r="H208" s="1">
        <v>20000</v>
      </c>
      <c r="I208" s="1"/>
    </row>
    <row r="209" spans="1:9" x14ac:dyDescent="0.25">
      <c r="A209" s="33">
        <v>42705</v>
      </c>
      <c r="B209" s="37" t="s">
        <v>282</v>
      </c>
      <c r="C209" s="33" t="s">
        <v>224</v>
      </c>
      <c r="D209" s="9">
        <v>42710</v>
      </c>
      <c r="E209" t="s">
        <v>76</v>
      </c>
      <c r="F209" t="s">
        <v>18</v>
      </c>
      <c r="G209" t="s">
        <v>57</v>
      </c>
      <c r="H209" s="1">
        <v>20080</v>
      </c>
      <c r="I209" s="1"/>
    </row>
    <row r="210" spans="1:9" x14ac:dyDescent="0.25">
      <c r="A210" s="33">
        <v>42705</v>
      </c>
      <c r="B210" s="37" t="s">
        <v>282</v>
      </c>
      <c r="C210" s="33" t="s">
        <v>224</v>
      </c>
      <c r="D210" s="9">
        <v>42710</v>
      </c>
      <c r="E210" t="s">
        <v>76</v>
      </c>
      <c r="F210" t="s">
        <v>313</v>
      </c>
      <c r="G210" t="s">
        <v>57</v>
      </c>
      <c r="H210" s="1">
        <v>45000</v>
      </c>
      <c r="I210" s="1"/>
    </row>
    <row r="211" spans="1:9" x14ac:dyDescent="0.25">
      <c r="A211" s="33">
        <v>42705</v>
      </c>
      <c r="B211" s="37" t="s">
        <v>282</v>
      </c>
      <c r="C211" s="33" t="s">
        <v>224</v>
      </c>
      <c r="D211" s="9">
        <v>42711</v>
      </c>
      <c r="E211" t="s">
        <v>76</v>
      </c>
      <c r="F211" t="s">
        <v>134</v>
      </c>
      <c r="H211" s="1">
        <v>20000</v>
      </c>
      <c r="I211" s="1"/>
    </row>
    <row r="212" spans="1:9" x14ac:dyDescent="0.25">
      <c r="A212" s="33">
        <v>42705</v>
      </c>
      <c r="B212" s="37" t="s">
        <v>282</v>
      </c>
      <c r="C212" s="33" t="s">
        <v>224</v>
      </c>
      <c r="D212" s="9">
        <v>42711</v>
      </c>
      <c r="E212" t="s">
        <v>76</v>
      </c>
      <c r="F212" t="s">
        <v>94</v>
      </c>
      <c r="G212" t="s">
        <v>57</v>
      </c>
      <c r="H212" s="1">
        <v>20054</v>
      </c>
      <c r="I212" s="1"/>
    </row>
    <row r="213" spans="1:9" x14ac:dyDescent="0.25">
      <c r="A213" s="33">
        <v>42705</v>
      </c>
      <c r="B213" s="37" t="s">
        <v>282</v>
      </c>
      <c r="C213" s="33" t="s">
        <v>224</v>
      </c>
      <c r="D213" s="9">
        <v>42711</v>
      </c>
      <c r="E213" t="s">
        <v>76</v>
      </c>
      <c r="F213" t="s">
        <v>24</v>
      </c>
      <c r="G213" t="s">
        <v>57</v>
      </c>
      <c r="H213" s="1">
        <v>40000</v>
      </c>
      <c r="I213" s="1"/>
    </row>
    <row r="214" spans="1:9" x14ac:dyDescent="0.25">
      <c r="A214" s="33">
        <v>42705</v>
      </c>
      <c r="B214" s="37" t="s">
        <v>282</v>
      </c>
      <c r="C214" s="33" t="s">
        <v>224</v>
      </c>
      <c r="D214" s="9">
        <v>42719</v>
      </c>
      <c r="E214" t="s">
        <v>239</v>
      </c>
      <c r="F214" t="s">
        <v>80</v>
      </c>
      <c r="G214" t="s">
        <v>57</v>
      </c>
      <c r="H214" s="1">
        <v>20000</v>
      </c>
      <c r="I214" s="1"/>
    </row>
    <row r="215" spans="1:9" x14ac:dyDescent="0.25">
      <c r="A215" s="33">
        <v>42705</v>
      </c>
      <c r="B215" s="37" t="s">
        <v>282</v>
      </c>
      <c r="C215" s="33" t="s">
        <v>224</v>
      </c>
      <c r="D215" s="9">
        <v>42719</v>
      </c>
      <c r="E215" t="s">
        <v>76</v>
      </c>
      <c r="F215" t="s">
        <v>132</v>
      </c>
      <c r="G215" t="s">
        <v>57</v>
      </c>
      <c r="H215" s="1">
        <v>20100</v>
      </c>
      <c r="I215" s="1"/>
    </row>
    <row r="216" spans="1:9" x14ac:dyDescent="0.25">
      <c r="A216" s="33">
        <v>42705</v>
      </c>
      <c r="B216" s="37" t="s">
        <v>282</v>
      </c>
      <c r="C216" s="33" t="s">
        <v>224</v>
      </c>
      <c r="D216" s="9">
        <v>42723</v>
      </c>
      <c r="E216" t="s">
        <v>239</v>
      </c>
      <c r="F216" t="s">
        <v>13</v>
      </c>
      <c r="G216" t="s">
        <v>57</v>
      </c>
      <c r="H216" s="1">
        <v>20000</v>
      </c>
      <c r="I216" s="1"/>
    </row>
    <row r="217" spans="1:9" x14ac:dyDescent="0.25">
      <c r="A217" s="33">
        <v>42705</v>
      </c>
      <c r="B217" s="37" t="s">
        <v>282</v>
      </c>
      <c r="C217" s="33" t="s">
        <v>224</v>
      </c>
      <c r="D217" s="9">
        <v>42723</v>
      </c>
      <c r="E217" t="s">
        <v>76</v>
      </c>
      <c r="F217" t="s">
        <v>312</v>
      </c>
      <c r="H217" s="1">
        <v>20109</v>
      </c>
      <c r="I217" s="1"/>
    </row>
    <row r="218" spans="1:9" x14ac:dyDescent="0.25">
      <c r="A218" s="33">
        <v>42705</v>
      </c>
      <c r="B218" s="37" t="s">
        <v>282</v>
      </c>
      <c r="C218" s="33" t="s">
        <v>224</v>
      </c>
      <c r="D218" s="9">
        <v>42723</v>
      </c>
      <c r="E218" t="s">
        <v>76</v>
      </c>
      <c r="F218" t="s">
        <v>201</v>
      </c>
      <c r="G218" t="s">
        <v>57</v>
      </c>
      <c r="H218" s="1">
        <v>40000</v>
      </c>
      <c r="I218" s="1"/>
    </row>
    <row r="219" spans="1:9" x14ac:dyDescent="0.25">
      <c r="A219" s="33">
        <v>42705</v>
      </c>
      <c r="B219" s="37" t="s">
        <v>282</v>
      </c>
      <c r="C219" s="33" t="s">
        <v>224</v>
      </c>
      <c r="D219" s="9">
        <v>42724</v>
      </c>
      <c r="E219" t="s">
        <v>239</v>
      </c>
      <c r="F219" t="s">
        <v>309</v>
      </c>
      <c r="H219" s="1">
        <v>20000</v>
      </c>
      <c r="I219" s="1"/>
    </row>
    <row r="220" spans="1:9" x14ac:dyDescent="0.25">
      <c r="A220" s="33">
        <v>42705</v>
      </c>
      <c r="B220" s="37" t="s">
        <v>282</v>
      </c>
      <c r="C220" s="33" t="s">
        <v>224</v>
      </c>
      <c r="D220" s="9">
        <v>42725</v>
      </c>
      <c r="E220" t="s">
        <v>76</v>
      </c>
      <c r="F220" t="s">
        <v>93</v>
      </c>
      <c r="H220" s="1">
        <v>20000</v>
      </c>
      <c r="I220" s="1"/>
    </row>
    <row r="221" spans="1:9" x14ac:dyDescent="0.25">
      <c r="A221" s="33">
        <v>42705</v>
      </c>
      <c r="B221" s="37" t="s">
        <v>282</v>
      </c>
      <c r="C221" s="33" t="s">
        <v>224</v>
      </c>
      <c r="D221" s="9">
        <v>42725</v>
      </c>
      <c r="E221" t="s">
        <v>76</v>
      </c>
      <c r="F221" t="s">
        <v>127</v>
      </c>
      <c r="H221" s="1">
        <v>20000</v>
      </c>
      <c r="I221" s="1"/>
    </row>
    <row r="222" spans="1:9" x14ac:dyDescent="0.25">
      <c r="A222" s="33">
        <v>42705</v>
      </c>
      <c r="B222" s="37" t="s">
        <v>282</v>
      </c>
      <c r="C222" s="33" t="s">
        <v>224</v>
      </c>
      <c r="D222" s="9">
        <v>42725</v>
      </c>
      <c r="E222" t="s">
        <v>76</v>
      </c>
      <c r="F222" t="s">
        <v>206</v>
      </c>
      <c r="H222" s="1">
        <v>40000</v>
      </c>
      <c r="I222" s="1"/>
    </row>
    <row r="223" spans="1:9" x14ac:dyDescent="0.25">
      <c r="A223" s="33">
        <v>42705</v>
      </c>
      <c r="B223" s="37" t="s">
        <v>282</v>
      </c>
      <c r="C223" s="33" t="s">
        <v>224</v>
      </c>
      <c r="D223" s="9">
        <v>42725</v>
      </c>
      <c r="E223" t="s">
        <v>76</v>
      </c>
      <c r="F223" t="s">
        <v>90</v>
      </c>
      <c r="H223" s="1">
        <v>40000</v>
      </c>
      <c r="I223" s="1"/>
    </row>
    <row r="224" spans="1:9" x14ac:dyDescent="0.25">
      <c r="A224" s="33">
        <v>42705</v>
      </c>
      <c r="B224" s="37" t="s">
        <v>282</v>
      </c>
      <c r="C224" s="33" t="s">
        <v>224</v>
      </c>
      <c r="D224" s="9">
        <v>42730</v>
      </c>
      <c r="E224" t="s">
        <v>76</v>
      </c>
      <c r="F224" t="s">
        <v>82</v>
      </c>
      <c r="H224" s="1">
        <v>100000</v>
      </c>
      <c r="I224" s="1"/>
    </row>
    <row r="225" spans="1:9" x14ac:dyDescent="0.25">
      <c r="A225" s="33">
        <v>42705</v>
      </c>
      <c r="B225" s="37" t="s">
        <v>282</v>
      </c>
      <c r="C225" s="33" t="s">
        <v>224</v>
      </c>
      <c r="D225" s="9">
        <v>42731</v>
      </c>
      <c r="E225" t="s">
        <v>76</v>
      </c>
      <c r="F225" t="s">
        <v>16</v>
      </c>
      <c r="H225" s="1">
        <v>20037</v>
      </c>
      <c r="I225" s="1"/>
    </row>
    <row r="226" spans="1:9" x14ac:dyDescent="0.25">
      <c r="A226" s="33">
        <v>42705</v>
      </c>
      <c r="B226" s="37" t="s">
        <v>282</v>
      </c>
      <c r="C226" s="33" t="s">
        <v>224</v>
      </c>
      <c r="D226" s="9">
        <v>42731</v>
      </c>
      <c r="E226" t="s">
        <v>76</v>
      </c>
      <c r="F226" t="s">
        <v>96</v>
      </c>
      <c r="H226" s="1">
        <v>20072</v>
      </c>
      <c r="I226" s="1"/>
    </row>
    <row r="227" spans="1:9" x14ac:dyDescent="0.25">
      <c r="A227" s="33">
        <v>42705</v>
      </c>
      <c r="B227" s="37" t="s">
        <v>282</v>
      </c>
      <c r="C227" s="33" t="s">
        <v>224</v>
      </c>
      <c r="D227" s="9">
        <v>42731</v>
      </c>
      <c r="E227" t="s">
        <v>239</v>
      </c>
      <c r="F227" t="s">
        <v>82</v>
      </c>
      <c r="H227" s="1">
        <v>60000</v>
      </c>
      <c r="I227" s="1"/>
    </row>
    <row r="228" spans="1:9" x14ac:dyDescent="0.25">
      <c r="A228" s="33">
        <v>42705</v>
      </c>
      <c r="B228" s="37" t="s">
        <v>282</v>
      </c>
      <c r="C228" s="33" t="s">
        <v>224</v>
      </c>
      <c r="D228" s="9">
        <v>42732</v>
      </c>
      <c r="E228" t="s">
        <v>76</v>
      </c>
      <c r="F228" t="s">
        <v>9</v>
      </c>
      <c r="H228" s="1">
        <v>20000</v>
      </c>
      <c r="I228" s="1"/>
    </row>
    <row r="229" spans="1:9" x14ac:dyDescent="0.25">
      <c r="A229" s="33">
        <v>42705</v>
      </c>
      <c r="B229" s="37" t="s">
        <v>282</v>
      </c>
      <c r="C229" s="33" t="s">
        <v>224</v>
      </c>
      <c r="D229" s="9">
        <v>42732</v>
      </c>
      <c r="E229" t="s">
        <v>76</v>
      </c>
      <c r="F229" t="s">
        <v>131</v>
      </c>
      <c r="H229" s="1">
        <v>20000</v>
      </c>
      <c r="I229" s="1"/>
    </row>
    <row r="230" spans="1:9" x14ac:dyDescent="0.25">
      <c r="A230" s="33">
        <v>42705</v>
      </c>
      <c r="B230" s="37" t="s">
        <v>282</v>
      </c>
      <c r="C230" s="33" t="s">
        <v>224</v>
      </c>
      <c r="D230" s="9">
        <v>42732</v>
      </c>
      <c r="E230" t="s">
        <v>76</v>
      </c>
      <c r="F230" t="s">
        <v>310</v>
      </c>
      <c r="H230" s="1">
        <v>20000</v>
      </c>
      <c r="I230" s="1"/>
    </row>
    <row r="231" spans="1:9" x14ac:dyDescent="0.25">
      <c r="A231" s="33">
        <v>42705</v>
      </c>
      <c r="B231" s="37" t="s">
        <v>282</v>
      </c>
      <c r="C231" s="33" t="s">
        <v>224</v>
      </c>
      <c r="D231" s="9">
        <v>42732</v>
      </c>
      <c r="E231" t="s">
        <v>239</v>
      </c>
      <c r="F231" t="s">
        <v>18</v>
      </c>
      <c r="H231" s="1">
        <v>20080</v>
      </c>
      <c r="I231" s="1"/>
    </row>
    <row r="232" spans="1:9" x14ac:dyDescent="0.25">
      <c r="A232" s="33">
        <v>42705</v>
      </c>
      <c r="B232" s="37" t="s">
        <v>282</v>
      </c>
      <c r="C232" s="33" t="s">
        <v>224</v>
      </c>
      <c r="D232" s="9">
        <v>42732</v>
      </c>
      <c r="E232" t="s">
        <v>239</v>
      </c>
      <c r="F232" t="s">
        <v>4</v>
      </c>
      <c r="H232" s="1">
        <v>20097</v>
      </c>
      <c r="I232" s="1"/>
    </row>
    <row r="233" spans="1:9" x14ac:dyDescent="0.25">
      <c r="A233" s="33">
        <v>42705</v>
      </c>
      <c r="B233" s="37" t="s">
        <v>282</v>
      </c>
      <c r="C233" s="33" t="s">
        <v>224</v>
      </c>
      <c r="D233" s="9">
        <v>42732</v>
      </c>
      <c r="E233" t="s">
        <v>298</v>
      </c>
      <c r="F233" t="s">
        <v>314</v>
      </c>
      <c r="H233" s="1">
        <v>60039</v>
      </c>
      <c r="I233" s="1"/>
    </row>
    <row r="234" spans="1:9" x14ac:dyDescent="0.25">
      <c r="A234" s="33">
        <v>42705</v>
      </c>
      <c r="B234" s="37" t="s">
        <v>282</v>
      </c>
      <c r="C234" s="33" t="s">
        <v>224</v>
      </c>
      <c r="D234" s="9">
        <v>42732</v>
      </c>
      <c r="E234" t="s">
        <v>76</v>
      </c>
      <c r="F234" t="s">
        <v>140</v>
      </c>
      <c r="H234" s="1">
        <v>60096</v>
      </c>
      <c r="I234" s="1"/>
    </row>
    <row r="235" spans="1:9" x14ac:dyDescent="0.25">
      <c r="A235" s="33">
        <v>42705</v>
      </c>
      <c r="B235" s="37" t="s">
        <v>282</v>
      </c>
      <c r="C235" s="33" t="s">
        <v>224</v>
      </c>
      <c r="D235" s="9">
        <v>42733</v>
      </c>
      <c r="E235" t="s">
        <v>76</v>
      </c>
      <c r="F235" t="s">
        <v>94</v>
      </c>
      <c r="H235" s="1">
        <v>20054</v>
      </c>
      <c r="I235" s="1"/>
    </row>
    <row r="236" spans="1:9" x14ac:dyDescent="0.25">
      <c r="A236" s="33">
        <v>42705</v>
      </c>
      <c r="B236" s="37" t="s">
        <v>282</v>
      </c>
      <c r="C236" s="33" t="s">
        <v>224</v>
      </c>
      <c r="D236" s="9">
        <v>42734</v>
      </c>
      <c r="E236" t="s">
        <v>319</v>
      </c>
      <c r="F236" t="s">
        <v>308</v>
      </c>
      <c r="H236" s="1">
        <v>10747</v>
      </c>
      <c r="I236" s="1"/>
    </row>
    <row r="237" spans="1:9" ht="18" customHeight="1" x14ac:dyDescent="0.25">
      <c r="A237" s="167">
        <v>42705</v>
      </c>
      <c r="B237" s="168" t="s">
        <v>282</v>
      </c>
      <c r="C237" s="167" t="s">
        <v>224</v>
      </c>
      <c r="D237" s="169">
        <v>42734</v>
      </c>
      <c r="E237" s="168" t="s">
        <v>76</v>
      </c>
      <c r="F237" s="168" t="s">
        <v>315</v>
      </c>
      <c r="G237" s="168"/>
      <c r="H237" s="170">
        <v>217000</v>
      </c>
      <c r="I237" s="170">
        <v>11798398</v>
      </c>
    </row>
    <row r="238" spans="1:9" x14ac:dyDescent="0.25">
      <c r="A238" s="33">
        <v>42736</v>
      </c>
      <c r="B238" s="37" t="s">
        <v>282</v>
      </c>
      <c r="C238" s="33" t="s">
        <v>495</v>
      </c>
      <c r="D238" s="9">
        <v>42738</v>
      </c>
      <c r="E238" t="s">
        <v>76</v>
      </c>
      <c r="F238" t="s">
        <v>14</v>
      </c>
      <c r="G238" t="s">
        <v>57</v>
      </c>
      <c r="H238" s="1">
        <v>20000</v>
      </c>
      <c r="I238" s="1"/>
    </row>
    <row r="239" spans="1:9" x14ac:dyDescent="0.25">
      <c r="A239" s="33">
        <v>42736</v>
      </c>
      <c r="B239" s="37" t="s">
        <v>282</v>
      </c>
      <c r="C239" s="33" t="s">
        <v>495</v>
      </c>
      <c r="D239" s="9">
        <v>42738</v>
      </c>
      <c r="E239" t="s">
        <v>239</v>
      </c>
      <c r="F239" t="s">
        <v>370</v>
      </c>
      <c r="G239" t="s">
        <v>57</v>
      </c>
      <c r="H239" s="1">
        <v>240000</v>
      </c>
      <c r="I239" s="1"/>
    </row>
    <row r="240" spans="1:9" x14ac:dyDescent="0.25">
      <c r="A240" s="33">
        <v>42736</v>
      </c>
      <c r="B240" s="37" t="s">
        <v>282</v>
      </c>
      <c r="C240" s="33" t="s">
        <v>495</v>
      </c>
      <c r="D240" s="9">
        <v>42738</v>
      </c>
      <c r="E240" t="s">
        <v>76</v>
      </c>
      <c r="F240" t="s">
        <v>371</v>
      </c>
      <c r="G240" t="s">
        <v>57</v>
      </c>
      <c r="H240" s="1">
        <v>8710</v>
      </c>
      <c r="I240" s="1"/>
    </row>
    <row r="241" spans="1:9" x14ac:dyDescent="0.25">
      <c r="A241" s="33">
        <v>42736</v>
      </c>
      <c r="B241" s="37" t="s">
        <v>282</v>
      </c>
      <c r="C241" s="33" t="s">
        <v>495</v>
      </c>
      <c r="D241" s="9">
        <v>42738</v>
      </c>
      <c r="E241" t="s">
        <v>76</v>
      </c>
      <c r="F241" t="s">
        <v>2</v>
      </c>
      <c r="G241" t="s">
        <v>57</v>
      </c>
      <c r="H241" s="1">
        <v>20000</v>
      </c>
      <c r="I241" s="1"/>
    </row>
    <row r="242" spans="1:9" x14ac:dyDescent="0.25">
      <c r="A242" s="33">
        <v>42736</v>
      </c>
      <c r="B242" s="37" t="s">
        <v>282</v>
      </c>
      <c r="C242" s="33" t="s">
        <v>495</v>
      </c>
      <c r="D242" s="9">
        <v>42738</v>
      </c>
      <c r="E242" t="s">
        <v>239</v>
      </c>
      <c r="F242" t="s">
        <v>91</v>
      </c>
      <c r="G242" t="s">
        <v>57</v>
      </c>
      <c r="H242" s="1">
        <v>20028</v>
      </c>
      <c r="I242" s="1"/>
    </row>
    <row r="243" spans="1:9" x14ac:dyDescent="0.25">
      <c r="A243" s="33">
        <v>42736</v>
      </c>
      <c r="B243" s="37" t="s">
        <v>282</v>
      </c>
      <c r="C243" s="33" t="s">
        <v>495</v>
      </c>
      <c r="D243" s="9">
        <v>42739</v>
      </c>
      <c r="E243" t="s">
        <v>239</v>
      </c>
      <c r="F243" t="s">
        <v>372</v>
      </c>
      <c r="G243" t="s">
        <v>57</v>
      </c>
      <c r="H243" s="1">
        <v>20094</v>
      </c>
      <c r="I243" s="1"/>
    </row>
    <row r="244" spans="1:9" x14ac:dyDescent="0.25">
      <c r="A244" s="33">
        <v>42736</v>
      </c>
      <c r="B244" s="37" t="s">
        <v>282</v>
      </c>
      <c r="C244" s="33" t="s">
        <v>495</v>
      </c>
      <c r="D244" s="9">
        <v>42741</v>
      </c>
      <c r="E244" t="s">
        <v>76</v>
      </c>
      <c r="F244" t="s">
        <v>24</v>
      </c>
      <c r="G244" t="s">
        <v>57</v>
      </c>
      <c r="H244" s="1">
        <v>40000</v>
      </c>
      <c r="I244" s="1"/>
    </row>
    <row r="245" spans="1:9" x14ac:dyDescent="0.25">
      <c r="A245" s="33">
        <v>42736</v>
      </c>
      <c r="B245" s="37" t="s">
        <v>282</v>
      </c>
      <c r="C245" s="33" t="s">
        <v>495</v>
      </c>
      <c r="D245" s="9">
        <v>42744</v>
      </c>
      <c r="E245" t="s">
        <v>76</v>
      </c>
      <c r="F245" t="s">
        <v>6</v>
      </c>
      <c r="G245" t="s">
        <v>57</v>
      </c>
      <c r="H245" s="1">
        <v>40030</v>
      </c>
      <c r="I245" s="1"/>
    </row>
    <row r="246" spans="1:9" x14ac:dyDescent="0.25">
      <c r="A246" s="33">
        <v>42736</v>
      </c>
      <c r="B246" s="37" t="s">
        <v>282</v>
      </c>
      <c r="C246" s="33" t="s">
        <v>495</v>
      </c>
      <c r="D246" s="9">
        <v>42744</v>
      </c>
      <c r="E246" t="s">
        <v>76</v>
      </c>
      <c r="F246" t="s">
        <v>3</v>
      </c>
      <c r="H246" s="1">
        <v>20000</v>
      </c>
      <c r="I246" s="1"/>
    </row>
    <row r="247" spans="1:9" x14ac:dyDescent="0.25">
      <c r="A247" s="33">
        <v>42736</v>
      </c>
      <c r="B247" s="37" t="s">
        <v>282</v>
      </c>
      <c r="C247" s="33" t="s">
        <v>495</v>
      </c>
      <c r="D247" s="9">
        <v>42744</v>
      </c>
      <c r="E247" t="s">
        <v>76</v>
      </c>
      <c r="F247" t="s">
        <v>12</v>
      </c>
      <c r="G247" t="s">
        <v>57</v>
      </c>
      <c r="H247" s="1">
        <v>20000</v>
      </c>
      <c r="I247" s="1"/>
    </row>
    <row r="248" spans="1:9" x14ac:dyDescent="0.25">
      <c r="A248" s="33">
        <v>42736</v>
      </c>
      <c r="B248" s="37" t="s">
        <v>282</v>
      </c>
      <c r="C248" s="33" t="s">
        <v>495</v>
      </c>
      <c r="D248" s="9">
        <v>42744</v>
      </c>
      <c r="E248" t="s">
        <v>76</v>
      </c>
      <c r="F248" t="s">
        <v>373</v>
      </c>
      <c r="G248" t="s">
        <v>57</v>
      </c>
      <c r="H248" s="1">
        <v>80000</v>
      </c>
      <c r="I248" s="1"/>
    </row>
    <row r="249" spans="1:9" x14ac:dyDescent="0.25">
      <c r="A249" s="33">
        <v>42736</v>
      </c>
      <c r="B249" s="37" t="s">
        <v>282</v>
      </c>
      <c r="C249" s="33" t="s">
        <v>495</v>
      </c>
      <c r="D249" s="9">
        <v>42744</v>
      </c>
      <c r="E249" t="s">
        <v>129</v>
      </c>
      <c r="F249" t="s">
        <v>374</v>
      </c>
      <c r="H249" s="1">
        <v>200000</v>
      </c>
      <c r="I249" s="1"/>
    </row>
    <row r="250" spans="1:9" x14ac:dyDescent="0.25">
      <c r="A250" s="33">
        <v>42736</v>
      </c>
      <c r="B250" s="37" t="s">
        <v>282</v>
      </c>
      <c r="C250" s="33" t="s">
        <v>495</v>
      </c>
      <c r="D250" s="9">
        <v>42745</v>
      </c>
      <c r="E250" t="s">
        <v>129</v>
      </c>
      <c r="F250" t="s">
        <v>245</v>
      </c>
      <c r="H250" s="1">
        <v>60000</v>
      </c>
      <c r="I250" s="1"/>
    </row>
    <row r="251" spans="1:9" x14ac:dyDescent="0.25">
      <c r="A251" s="33">
        <v>42736</v>
      </c>
      <c r="B251" s="37" t="s">
        <v>282</v>
      </c>
      <c r="C251" s="33" t="s">
        <v>495</v>
      </c>
      <c r="D251" s="9">
        <v>42746</v>
      </c>
      <c r="E251" t="s">
        <v>239</v>
      </c>
      <c r="F251" t="s">
        <v>132</v>
      </c>
      <c r="H251" s="1">
        <v>20100</v>
      </c>
      <c r="I251" s="1"/>
    </row>
    <row r="252" spans="1:9" x14ac:dyDescent="0.25">
      <c r="A252" s="33">
        <v>42736</v>
      </c>
      <c r="B252" s="37" t="s">
        <v>282</v>
      </c>
      <c r="C252" s="33" t="s">
        <v>495</v>
      </c>
      <c r="D252" s="9">
        <v>42746</v>
      </c>
      <c r="E252" t="s">
        <v>129</v>
      </c>
      <c r="F252" t="s">
        <v>375</v>
      </c>
      <c r="H252" s="1">
        <v>480000</v>
      </c>
      <c r="I252" s="1"/>
    </row>
    <row r="253" spans="1:9" x14ac:dyDescent="0.25">
      <c r="A253" s="33">
        <v>42736</v>
      </c>
      <c r="B253" s="37" t="s">
        <v>282</v>
      </c>
      <c r="C253" s="33" t="s">
        <v>495</v>
      </c>
      <c r="D253" s="9">
        <v>42746</v>
      </c>
      <c r="E253" t="s">
        <v>129</v>
      </c>
      <c r="F253" t="s">
        <v>376</v>
      </c>
      <c r="H253" s="1">
        <v>20000</v>
      </c>
      <c r="I253" s="1"/>
    </row>
    <row r="254" spans="1:9" x14ac:dyDescent="0.25">
      <c r="A254" s="33">
        <v>42736</v>
      </c>
      <c r="B254" s="37" t="s">
        <v>282</v>
      </c>
      <c r="C254" s="33" t="s">
        <v>495</v>
      </c>
      <c r="D254" s="9">
        <v>42748</v>
      </c>
      <c r="E254" t="s">
        <v>76</v>
      </c>
      <c r="F254" t="s">
        <v>313</v>
      </c>
      <c r="H254" s="1">
        <v>30000</v>
      </c>
      <c r="I254" s="1"/>
    </row>
    <row r="255" spans="1:9" x14ac:dyDescent="0.25">
      <c r="A255" s="33">
        <v>42736</v>
      </c>
      <c r="B255" s="37" t="s">
        <v>282</v>
      </c>
      <c r="C255" s="33" t="s">
        <v>495</v>
      </c>
      <c r="D255" s="9">
        <v>42751</v>
      </c>
      <c r="E255" t="s">
        <v>239</v>
      </c>
      <c r="F255" t="s">
        <v>377</v>
      </c>
      <c r="H255" s="1">
        <v>200000</v>
      </c>
      <c r="I255" s="1"/>
    </row>
    <row r="256" spans="1:9" x14ac:dyDescent="0.25">
      <c r="A256" s="33">
        <v>42736</v>
      </c>
      <c r="B256" s="37" t="s">
        <v>282</v>
      </c>
      <c r="C256" s="33" t="s">
        <v>495</v>
      </c>
      <c r="D256" s="9">
        <v>42751</v>
      </c>
      <c r="E256" t="s">
        <v>239</v>
      </c>
      <c r="F256" t="s">
        <v>378</v>
      </c>
      <c r="H256" s="1">
        <v>130890</v>
      </c>
      <c r="I256" s="1"/>
    </row>
    <row r="257" spans="1:9" x14ac:dyDescent="0.25">
      <c r="A257" s="33">
        <v>42736</v>
      </c>
      <c r="B257" s="37" t="s">
        <v>282</v>
      </c>
      <c r="C257" s="33" t="s">
        <v>495</v>
      </c>
      <c r="D257" s="9">
        <v>42751</v>
      </c>
      <c r="E257" t="s">
        <v>239</v>
      </c>
      <c r="F257" t="s">
        <v>379</v>
      </c>
      <c r="H257" s="1">
        <v>245000</v>
      </c>
      <c r="I257" s="1"/>
    </row>
    <row r="258" spans="1:9" x14ac:dyDescent="0.25">
      <c r="A258" s="33">
        <v>42736</v>
      </c>
      <c r="B258" s="37" t="s">
        <v>282</v>
      </c>
      <c r="C258" s="33" t="s">
        <v>495</v>
      </c>
      <c r="D258" s="9">
        <v>42751</v>
      </c>
      <c r="E258" t="s">
        <v>239</v>
      </c>
      <c r="F258" t="s">
        <v>380</v>
      </c>
      <c r="H258" s="1">
        <v>115000</v>
      </c>
      <c r="I258" s="1"/>
    </row>
    <row r="259" spans="1:9" x14ac:dyDescent="0.25">
      <c r="A259" s="33">
        <v>42736</v>
      </c>
      <c r="B259" s="37" t="s">
        <v>282</v>
      </c>
      <c r="C259" s="33" t="s">
        <v>495</v>
      </c>
      <c r="D259" s="9">
        <v>42751</v>
      </c>
      <c r="E259" t="s">
        <v>129</v>
      </c>
      <c r="F259" t="s">
        <v>381</v>
      </c>
      <c r="H259" s="1">
        <v>180000</v>
      </c>
      <c r="I259" s="1"/>
    </row>
    <row r="260" spans="1:9" x14ac:dyDescent="0.25">
      <c r="A260" s="33">
        <v>42736</v>
      </c>
      <c r="B260" s="37" t="s">
        <v>282</v>
      </c>
      <c r="C260" s="33" t="s">
        <v>495</v>
      </c>
      <c r="D260" s="9">
        <v>42751</v>
      </c>
      <c r="E260" t="s">
        <v>76</v>
      </c>
      <c r="F260" t="s">
        <v>207</v>
      </c>
      <c r="H260" s="1">
        <v>60025</v>
      </c>
      <c r="I260" s="1"/>
    </row>
    <row r="261" spans="1:9" x14ac:dyDescent="0.25">
      <c r="A261" s="33">
        <v>42736</v>
      </c>
      <c r="B261" s="37" t="s">
        <v>282</v>
      </c>
      <c r="C261" s="33" t="s">
        <v>495</v>
      </c>
      <c r="D261" s="9">
        <v>42755</v>
      </c>
      <c r="E261" t="s">
        <v>76</v>
      </c>
      <c r="F261" t="s">
        <v>382</v>
      </c>
      <c r="H261" s="1">
        <v>40000</v>
      </c>
      <c r="I261" s="1"/>
    </row>
    <row r="262" spans="1:9" x14ac:dyDescent="0.25">
      <c r="A262" s="33">
        <v>42736</v>
      </c>
      <c r="B262" s="37" t="s">
        <v>282</v>
      </c>
      <c r="C262" s="33" t="s">
        <v>495</v>
      </c>
      <c r="D262" s="9">
        <v>42758</v>
      </c>
      <c r="E262" t="s">
        <v>239</v>
      </c>
      <c r="F262" t="s">
        <v>13</v>
      </c>
      <c r="H262" s="1">
        <v>20000</v>
      </c>
      <c r="I262" s="1"/>
    </row>
    <row r="263" spans="1:9" x14ac:dyDescent="0.25">
      <c r="A263" s="33">
        <v>42736</v>
      </c>
      <c r="B263" s="37" t="s">
        <v>282</v>
      </c>
      <c r="C263" s="33" t="s">
        <v>495</v>
      </c>
      <c r="D263" s="9">
        <v>42758</v>
      </c>
      <c r="E263" t="s">
        <v>239</v>
      </c>
      <c r="F263" t="s">
        <v>257</v>
      </c>
      <c r="H263" s="1">
        <v>80000</v>
      </c>
      <c r="I263" s="1"/>
    </row>
    <row r="264" spans="1:9" x14ac:dyDescent="0.25">
      <c r="A264" s="33">
        <v>42736</v>
      </c>
      <c r="B264" s="37" t="s">
        <v>282</v>
      </c>
      <c r="C264" s="33" t="s">
        <v>495</v>
      </c>
      <c r="D264" s="9">
        <v>42758</v>
      </c>
      <c r="E264" t="s">
        <v>76</v>
      </c>
      <c r="F264" t="s">
        <v>383</v>
      </c>
      <c r="H264" s="1">
        <v>200006</v>
      </c>
      <c r="I264" s="1"/>
    </row>
    <row r="265" spans="1:9" x14ac:dyDescent="0.25">
      <c r="A265" s="33">
        <v>42736</v>
      </c>
      <c r="B265" s="37" t="s">
        <v>282</v>
      </c>
      <c r="C265" s="33" t="s">
        <v>495</v>
      </c>
      <c r="D265" s="9">
        <v>42758</v>
      </c>
      <c r="E265" t="s">
        <v>129</v>
      </c>
      <c r="F265" t="s">
        <v>384</v>
      </c>
      <c r="H265" s="1">
        <v>93076</v>
      </c>
      <c r="I265" s="1"/>
    </row>
    <row r="266" spans="1:9" x14ac:dyDescent="0.25">
      <c r="A266" s="33">
        <v>42736</v>
      </c>
      <c r="B266" s="37" t="s">
        <v>282</v>
      </c>
      <c r="C266" s="33" t="s">
        <v>495</v>
      </c>
      <c r="D266" s="9">
        <v>42760</v>
      </c>
      <c r="E266" t="s">
        <v>239</v>
      </c>
      <c r="F266" t="s">
        <v>18</v>
      </c>
      <c r="H266" s="1">
        <v>20080</v>
      </c>
      <c r="I266" s="1"/>
    </row>
    <row r="267" spans="1:9" x14ac:dyDescent="0.25">
      <c r="A267" s="33">
        <v>42736</v>
      </c>
      <c r="B267" s="37" t="s">
        <v>282</v>
      </c>
      <c r="C267" s="33" t="s">
        <v>495</v>
      </c>
      <c r="D267" s="9">
        <v>42761</v>
      </c>
      <c r="E267" t="s">
        <v>76</v>
      </c>
      <c r="F267" t="s">
        <v>313</v>
      </c>
      <c r="H267" s="1">
        <v>310000</v>
      </c>
      <c r="I267" s="1"/>
    </row>
    <row r="268" spans="1:9" x14ac:dyDescent="0.25">
      <c r="A268" s="33">
        <v>42736</v>
      </c>
      <c r="B268" s="37" t="s">
        <v>282</v>
      </c>
      <c r="C268" s="33" t="s">
        <v>495</v>
      </c>
      <c r="D268" s="9">
        <v>42761</v>
      </c>
      <c r="E268" t="s">
        <v>76</v>
      </c>
      <c r="F268" t="s">
        <v>251</v>
      </c>
      <c r="H268" s="1">
        <v>20000</v>
      </c>
      <c r="I268" s="1"/>
    </row>
    <row r="269" spans="1:9" x14ac:dyDescent="0.25">
      <c r="A269" s="33">
        <v>42736</v>
      </c>
      <c r="B269" s="37" t="s">
        <v>282</v>
      </c>
      <c r="C269" s="33" t="s">
        <v>495</v>
      </c>
      <c r="D269" s="9">
        <v>42762</v>
      </c>
      <c r="E269" t="s">
        <v>76</v>
      </c>
      <c r="F269" t="s">
        <v>93</v>
      </c>
      <c r="H269" s="1">
        <v>20000</v>
      </c>
      <c r="I269" s="1"/>
    </row>
    <row r="270" spans="1:9" x14ac:dyDescent="0.25">
      <c r="A270" s="33">
        <v>42736</v>
      </c>
      <c r="B270" s="37" t="s">
        <v>282</v>
      </c>
      <c r="C270" s="33" t="s">
        <v>495</v>
      </c>
      <c r="D270" s="9">
        <v>42765</v>
      </c>
      <c r="E270" t="s">
        <v>239</v>
      </c>
      <c r="F270" t="s">
        <v>385</v>
      </c>
      <c r="H270" s="1">
        <v>200000</v>
      </c>
      <c r="I270" s="1"/>
    </row>
    <row r="271" spans="1:9" x14ac:dyDescent="0.25">
      <c r="A271" s="33">
        <v>42736</v>
      </c>
      <c r="B271" s="37" t="s">
        <v>282</v>
      </c>
      <c r="C271" s="33" t="s">
        <v>495</v>
      </c>
      <c r="D271" s="9">
        <v>42765</v>
      </c>
      <c r="E271" t="s">
        <v>239</v>
      </c>
      <c r="F271" t="s">
        <v>4</v>
      </c>
      <c r="H271" s="1">
        <v>20097</v>
      </c>
      <c r="I271" s="1"/>
    </row>
    <row r="272" spans="1:9" x14ac:dyDescent="0.25">
      <c r="A272" s="33">
        <v>42736</v>
      </c>
      <c r="B272" s="37" t="s">
        <v>282</v>
      </c>
      <c r="C272" s="33" t="s">
        <v>495</v>
      </c>
      <c r="D272" s="9">
        <v>42765</v>
      </c>
      <c r="E272" t="s">
        <v>129</v>
      </c>
      <c r="F272" t="s">
        <v>130</v>
      </c>
      <c r="H272" s="1">
        <v>60000</v>
      </c>
      <c r="I272" s="1"/>
    </row>
    <row r="273" spans="1:9" x14ac:dyDescent="0.25">
      <c r="A273" s="33">
        <v>42736</v>
      </c>
      <c r="B273" s="37" t="s">
        <v>282</v>
      </c>
      <c r="C273" s="33" t="s">
        <v>495</v>
      </c>
      <c r="D273" s="9">
        <v>42766</v>
      </c>
      <c r="E273" t="s">
        <v>76</v>
      </c>
      <c r="F273" t="s">
        <v>206</v>
      </c>
      <c r="H273" s="1">
        <v>40000</v>
      </c>
      <c r="I273" s="1"/>
    </row>
    <row r="274" spans="1:9" x14ac:dyDescent="0.25">
      <c r="A274" s="33">
        <v>42736</v>
      </c>
      <c r="B274" s="37" t="s">
        <v>282</v>
      </c>
      <c r="C274" s="33" t="s">
        <v>495</v>
      </c>
      <c r="D274" s="9">
        <v>42766</v>
      </c>
      <c r="E274" t="s">
        <v>76</v>
      </c>
      <c r="F274" t="s">
        <v>386</v>
      </c>
      <c r="H274" s="1">
        <v>100000</v>
      </c>
      <c r="I274" s="1"/>
    </row>
    <row r="275" spans="1:9" x14ac:dyDescent="0.25">
      <c r="A275" s="33">
        <v>42736</v>
      </c>
      <c r="B275" s="37" t="s">
        <v>282</v>
      </c>
      <c r="C275" s="33" t="s">
        <v>495</v>
      </c>
      <c r="D275" s="9">
        <v>42766</v>
      </c>
      <c r="E275" t="s">
        <v>76</v>
      </c>
      <c r="F275" t="s">
        <v>17</v>
      </c>
      <c r="H275" s="1">
        <v>20072</v>
      </c>
      <c r="I275" s="1"/>
    </row>
    <row r="276" spans="1:9" x14ac:dyDescent="0.25">
      <c r="A276" s="33">
        <v>42736</v>
      </c>
      <c r="B276" s="37" t="s">
        <v>282</v>
      </c>
      <c r="C276" s="33" t="s">
        <v>495</v>
      </c>
      <c r="D276" s="9">
        <v>42766</v>
      </c>
      <c r="E276" t="s">
        <v>76</v>
      </c>
      <c r="F276" t="s">
        <v>16</v>
      </c>
      <c r="H276" s="1">
        <v>20037</v>
      </c>
      <c r="I276" s="1"/>
    </row>
    <row r="277" spans="1:9" x14ac:dyDescent="0.25">
      <c r="A277" s="33">
        <v>42736</v>
      </c>
      <c r="B277" s="37" t="s">
        <v>282</v>
      </c>
      <c r="C277" s="33" t="s">
        <v>495</v>
      </c>
      <c r="D277" s="9">
        <v>42766</v>
      </c>
      <c r="E277" t="s">
        <v>76</v>
      </c>
      <c r="F277" t="s">
        <v>9</v>
      </c>
      <c r="H277" s="1">
        <v>40000</v>
      </c>
      <c r="I277" s="1"/>
    </row>
    <row r="278" spans="1:9" x14ac:dyDescent="0.25">
      <c r="A278" s="33">
        <v>42736</v>
      </c>
      <c r="B278" s="37" t="s">
        <v>282</v>
      </c>
      <c r="C278" s="33" t="s">
        <v>495</v>
      </c>
      <c r="D278" s="9">
        <v>42766</v>
      </c>
      <c r="E278" t="s">
        <v>76</v>
      </c>
      <c r="F278" t="s">
        <v>131</v>
      </c>
      <c r="H278" s="1">
        <v>40000</v>
      </c>
      <c r="I278" s="1"/>
    </row>
    <row r="279" spans="1:9" x14ac:dyDescent="0.25">
      <c r="A279" s="33">
        <v>42736</v>
      </c>
      <c r="B279" s="37" t="s">
        <v>282</v>
      </c>
      <c r="C279" s="33" t="s">
        <v>495</v>
      </c>
      <c r="D279" s="9">
        <v>42766</v>
      </c>
      <c r="E279" t="s">
        <v>76</v>
      </c>
      <c r="F279" t="s">
        <v>94</v>
      </c>
      <c r="H279" s="1">
        <v>20054</v>
      </c>
      <c r="I279" s="1"/>
    </row>
    <row r="280" spans="1:9" x14ac:dyDescent="0.25">
      <c r="A280" s="33">
        <v>42736</v>
      </c>
      <c r="B280" s="37" t="s">
        <v>282</v>
      </c>
      <c r="C280" s="33" t="s">
        <v>495</v>
      </c>
      <c r="D280" s="9">
        <v>42766</v>
      </c>
      <c r="E280" t="s">
        <v>76</v>
      </c>
      <c r="F280" t="s">
        <v>14</v>
      </c>
      <c r="H280" s="1">
        <v>20000</v>
      </c>
      <c r="I280" s="1"/>
    </row>
    <row r="281" spans="1:9" x14ac:dyDescent="0.25">
      <c r="A281" s="33">
        <v>42767</v>
      </c>
      <c r="B281" s="37" t="s">
        <v>282</v>
      </c>
      <c r="C281" s="33" t="s">
        <v>495</v>
      </c>
      <c r="D281" s="9">
        <v>42767</v>
      </c>
      <c r="E281" t="s">
        <v>76</v>
      </c>
      <c r="F281" t="s">
        <v>405</v>
      </c>
      <c r="G281" t="s">
        <v>57</v>
      </c>
      <c r="H281" s="1">
        <v>240000</v>
      </c>
      <c r="I281" s="1"/>
    </row>
    <row r="282" spans="1:9" x14ac:dyDescent="0.25">
      <c r="A282" s="33">
        <v>42767</v>
      </c>
      <c r="B282" s="37" t="s">
        <v>282</v>
      </c>
      <c r="C282" s="33" t="s">
        <v>495</v>
      </c>
      <c r="D282" s="9">
        <v>42767</v>
      </c>
      <c r="E282" t="s">
        <v>76</v>
      </c>
      <c r="F282" t="s">
        <v>254</v>
      </c>
      <c r="G282" t="s">
        <v>57</v>
      </c>
      <c r="H282" s="1">
        <v>60000</v>
      </c>
      <c r="I282" s="1"/>
    </row>
    <row r="283" spans="1:9" x14ac:dyDescent="0.25">
      <c r="A283" s="33">
        <v>42767</v>
      </c>
      <c r="B283" s="37" t="s">
        <v>282</v>
      </c>
      <c r="C283" s="33" t="s">
        <v>495</v>
      </c>
      <c r="D283" s="9">
        <v>42767</v>
      </c>
      <c r="E283" t="s">
        <v>76</v>
      </c>
      <c r="F283" t="s">
        <v>2</v>
      </c>
      <c r="G283" t="s">
        <v>57</v>
      </c>
      <c r="H283" s="1">
        <v>20000</v>
      </c>
      <c r="I283" s="1"/>
    </row>
    <row r="284" spans="1:9" x14ac:dyDescent="0.25">
      <c r="A284" s="33">
        <v>42767</v>
      </c>
      <c r="B284" s="37" t="s">
        <v>282</v>
      </c>
      <c r="C284" s="33" t="s">
        <v>495</v>
      </c>
      <c r="D284" s="9">
        <v>42767</v>
      </c>
      <c r="E284" t="s">
        <v>76</v>
      </c>
      <c r="F284" t="s">
        <v>406</v>
      </c>
      <c r="G284" t="s">
        <v>57</v>
      </c>
      <c r="H284" s="1">
        <v>40000</v>
      </c>
      <c r="I284" s="1"/>
    </row>
    <row r="285" spans="1:9" x14ac:dyDescent="0.25">
      <c r="A285" s="33">
        <v>42767</v>
      </c>
      <c r="B285" s="37" t="s">
        <v>282</v>
      </c>
      <c r="C285" s="33" t="s">
        <v>495</v>
      </c>
      <c r="D285" s="9">
        <v>42767</v>
      </c>
      <c r="E285" t="s">
        <v>239</v>
      </c>
      <c r="F285" t="s">
        <v>99</v>
      </c>
      <c r="G285" t="s">
        <v>57</v>
      </c>
      <c r="H285" s="1">
        <v>20094</v>
      </c>
      <c r="I285" s="1"/>
    </row>
    <row r="286" spans="1:9" x14ac:dyDescent="0.25">
      <c r="A286" s="33">
        <v>42767</v>
      </c>
      <c r="B286" s="37" t="s">
        <v>282</v>
      </c>
      <c r="C286" s="33" t="s">
        <v>495</v>
      </c>
      <c r="D286" s="9">
        <v>42767</v>
      </c>
      <c r="E286" t="s">
        <v>76</v>
      </c>
      <c r="F286" t="s">
        <v>407</v>
      </c>
      <c r="G286" t="s">
        <v>57</v>
      </c>
      <c r="H286" s="1">
        <v>60000</v>
      </c>
      <c r="I286" s="1"/>
    </row>
    <row r="287" spans="1:9" x14ac:dyDescent="0.25">
      <c r="A287" s="33">
        <v>42767</v>
      </c>
      <c r="B287" s="37" t="s">
        <v>282</v>
      </c>
      <c r="C287" s="33" t="s">
        <v>495</v>
      </c>
      <c r="D287" s="9">
        <v>42772</v>
      </c>
      <c r="E287" t="s">
        <v>76</v>
      </c>
      <c r="F287" t="s">
        <v>408</v>
      </c>
      <c r="G287" t="s">
        <v>57</v>
      </c>
      <c r="H287" s="1">
        <v>80000</v>
      </c>
      <c r="I287" s="1"/>
    </row>
    <row r="288" spans="1:9" x14ac:dyDescent="0.25">
      <c r="A288" s="33">
        <v>42767</v>
      </c>
      <c r="B288" s="37" t="s">
        <v>282</v>
      </c>
      <c r="C288" s="33" t="s">
        <v>495</v>
      </c>
      <c r="D288" s="9">
        <v>42772</v>
      </c>
      <c r="E288" t="s">
        <v>76</v>
      </c>
      <c r="F288" t="s">
        <v>133</v>
      </c>
      <c r="G288" t="s">
        <v>57</v>
      </c>
      <c r="H288" s="1">
        <v>100000</v>
      </c>
      <c r="I288" s="1"/>
    </row>
    <row r="289" spans="1:9" x14ac:dyDescent="0.25">
      <c r="A289" s="33">
        <v>42767</v>
      </c>
      <c r="B289" s="37" t="s">
        <v>282</v>
      </c>
      <c r="C289" s="33" t="s">
        <v>495</v>
      </c>
      <c r="D289" s="9">
        <v>42772</v>
      </c>
      <c r="E289" t="s">
        <v>76</v>
      </c>
      <c r="F289" t="s">
        <v>409</v>
      </c>
      <c r="G289" t="s">
        <v>57</v>
      </c>
      <c r="H289" s="1">
        <v>100000</v>
      </c>
      <c r="I289" s="1"/>
    </row>
    <row r="290" spans="1:9" x14ac:dyDescent="0.25">
      <c r="A290" s="33">
        <v>42767</v>
      </c>
      <c r="B290" s="37" t="s">
        <v>282</v>
      </c>
      <c r="C290" s="33" t="s">
        <v>495</v>
      </c>
      <c r="D290" s="9">
        <v>42772</v>
      </c>
      <c r="E290" t="s">
        <v>239</v>
      </c>
      <c r="F290" t="s">
        <v>410</v>
      </c>
      <c r="G290" t="s">
        <v>57</v>
      </c>
      <c r="H290" s="1">
        <v>110000</v>
      </c>
      <c r="I290" s="1"/>
    </row>
    <row r="291" spans="1:9" x14ac:dyDescent="0.25">
      <c r="A291" s="33">
        <v>42767</v>
      </c>
      <c r="B291" s="37" t="s">
        <v>282</v>
      </c>
      <c r="C291" s="33" t="s">
        <v>495</v>
      </c>
      <c r="D291" s="9">
        <v>42772</v>
      </c>
      <c r="E291" t="s">
        <v>239</v>
      </c>
      <c r="F291" t="s">
        <v>90</v>
      </c>
      <c r="G291" t="s">
        <v>57</v>
      </c>
      <c r="H291" s="1">
        <v>40000</v>
      </c>
      <c r="I291" s="1"/>
    </row>
    <row r="292" spans="1:9" x14ac:dyDescent="0.25">
      <c r="A292" s="33">
        <v>42767</v>
      </c>
      <c r="B292" s="37" t="s">
        <v>282</v>
      </c>
      <c r="C292" s="33" t="s">
        <v>495</v>
      </c>
      <c r="D292" s="9">
        <v>42772</v>
      </c>
      <c r="E292" t="s">
        <v>239</v>
      </c>
      <c r="F292" t="s">
        <v>77</v>
      </c>
      <c r="H292" s="1">
        <v>40000</v>
      </c>
      <c r="I292" s="1"/>
    </row>
    <row r="293" spans="1:9" x14ac:dyDescent="0.25">
      <c r="A293" s="33">
        <v>42767</v>
      </c>
      <c r="B293" s="37" t="s">
        <v>282</v>
      </c>
      <c r="C293" s="33" t="s">
        <v>495</v>
      </c>
      <c r="D293" s="9">
        <v>42772</v>
      </c>
      <c r="E293" t="s">
        <v>239</v>
      </c>
      <c r="F293" t="s">
        <v>411</v>
      </c>
      <c r="G293" t="s">
        <v>57</v>
      </c>
      <c r="H293" s="1">
        <v>10000</v>
      </c>
      <c r="I293" s="1"/>
    </row>
    <row r="294" spans="1:9" x14ac:dyDescent="0.25">
      <c r="A294" s="33">
        <v>42767</v>
      </c>
      <c r="B294" s="37" t="s">
        <v>282</v>
      </c>
      <c r="C294" s="33" t="s">
        <v>495</v>
      </c>
      <c r="D294" s="9">
        <v>42772</v>
      </c>
      <c r="E294" t="s">
        <v>239</v>
      </c>
      <c r="F294" t="s">
        <v>412</v>
      </c>
      <c r="G294" t="s">
        <v>57</v>
      </c>
      <c r="H294" s="1">
        <v>60000</v>
      </c>
      <c r="I294" s="1"/>
    </row>
    <row r="295" spans="1:9" x14ac:dyDescent="0.25">
      <c r="A295" s="33">
        <v>42767</v>
      </c>
      <c r="B295" s="37" t="s">
        <v>282</v>
      </c>
      <c r="C295" s="33" t="s">
        <v>495</v>
      </c>
      <c r="D295" s="9">
        <v>42772</v>
      </c>
      <c r="E295" t="s">
        <v>239</v>
      </c>
      <c r="F295" t="s">
        <v>413</v>
      </c>
      <c r="H295" s="1">
        <v>20000</v>
      </c>
      <c r="I295" s="1"/>
    </row>
    <row r="296" spans="1:9" x14ac:dyDescent="0.25">
      <c r="A296" s="33">
        <v>42767</v>
      </c>
      <c r="B296" s="37" t="s">
        <v>282</v>
      </c>
      <c r="C296" s="33" t="s">
        <v>495</v>
      </c>
      <c r="D296" s="9">
        <v>42772</v>
      </c>
      <c r="E296" t="s">
        <v>239</v>
      </c>
      <c r="F296" t="s">
        <v>414</v>
      </c>
      <c r="H296" s="1">
        <v>240000</v>
      </c>
      <c r="I296" s="1"/>
    </row>
    <row r="297" spans="1:9" x14ac:dyDescent="0.25">
      <c r="A297" s="33">
        <v>42767</v>
      </c>
      <c r="B297" s="37" t="s">
        <v>282</v>
      </c>
      <c r="C297" s="33" t="s">
        <v>495</v>
      </c>
      <c r="D297" s="9">
        <v>42772</v>
      </c>
      <c r="E297" t="s">
        <v>239</v>
      </c>
      <c r="F297" t="s">
        <v>205</v>
      </c>
      <c r="H297" s="1">
        <v>50000</v>
      </c>
      <c r="I297" s="1"/>
    </row>
    <row r="298" spans="1:9" x14ac:dyDescent="0.25">
      <c r="A298" s="33">
        <v>42767</v>
      </c>
      <c r="B298" s="37" t="s">
        <v>282</v>
      </c>
      <c r="C298" s="33" t="s">
        <v>495</v>
      </c>
      <c r="D298" s="9">
        <v>42772</v>
      </c>
      <c r="E298" t="s">
        <v>239</v>
      </c>
      <c r="F298" t="s">
        <v>415</v>
      </c>
      <c r="H298" s="1">
        <v>40000</v>
      </c>
      <c r="I298" s="1"/>
    </row>
    <row r="299" spans="1:9" x14ac:dyDescent="0.25">
      <c r="A299" s="33">
        <v>42767</v>
      </c>
      <c r="B299" s="37" t="s">
        <v>282</v>
      </c>
      <c r="C299" s="33" t="s">
        <v>495</v>
      </c>
      <c r="D299" s="9">
        <v>42772</v>
      </c>
      <c r="E299" t="s">
        <v>239</v>
      </c>
      <c r="F299" t="s">
        <v>416</v>
      </c>
      <c r="H299" s="1">
        <v>120000</v>
      </c>
      <c r="I299" s="1"/>
    </row>
    <row r="300" spans="1:9" x14ac:dyDescent="0.25">
      <c r="A300" s="33">
        <v>42767</v>
      </c>
      <c r="B300" s="37" t="s">
        <v>282</v>
      </c>
      <c r="C300" s="33" t="s">
        <v>495</v>
      </c>
      <c r="D300" s="9">
        <v>42772</v>
      </c>
      <c r="E300" t="s">
        <v>239</v>
      </c>
      <c r="F300" t="s">
        <v>32</v>
      </c>
      <c r="H300" s="1">
        <v>20000</v>
      </c>
      <c r="I300" s="1"/>
    </row>
    <row r="301" spans="1:9" x14ac:dyDescent="0.25">
      <c r="A301" s="33">
        <v>42767</v>
      </c>
      <c r="B301" s="37" t="s">
        <v>282</v>
      </c>
      <c r="C301" s="33" t="s">
        <v>495</v>
      </c>
      <c r="D301" s="9">
        <v>42772</v>
      </c>
      <c r="E301" t="s">
        <v>239</v>
      </c>
      <c r="F301" t="s">
        <v>260</v>
      </c>
      <c r="H301" s="1">
        <v>60000</v>
      </c>
      <c r="I301" s="1"/>
    </row>
    <row r="302" spans="1:9" x14ac:dyDescent="0.25">
      <c r="A302" s="33">
        <v>42767</v>
      </c>
      <c r="B302" s="37" t="s">
        <v>282</v>
      </c>
      <c r="C302" s="33" t="s">
        <v>495</v>
      </c>
      <c r="D302" s="9">
        <v>42772</v>
      </c>
      <c r="E302" t="s">
        <v>239</v>
      </c>
      <c r="F302" t="s">
        <v>21</v>
      </c>
      <c r="H302" s="1">
        <v>20000</v>
      </c>
      <c r="I302" s="1"/>
    </row>
    <row r="303" spans="1:9" x14ac:dyDescent="0.25">
      <c r="A303" s="33">
        <v>42767</v>
      </c>
      <c r="B303" s="37" t="s">
        <v>282</v>
      </c>
      <c r="C303" s="33" t="s">
        <v>495</v>
      </c>
      <c r="D303" s="9">
        <v>42772</v>
      </c>
      <c r="E303" t="s">
        <v>239</v>
      </c>
      <c r="F303" t="s">
        <v>417</v>
      </c>
      <c r="H303" s="1">
        <v>60000</v>
      </c>
      <c r="I303" s="1"/>
    </row>
    <row r="304" spans="1:9" x14ac:dyDescent="0.25">
      <c r="A304" s="33">
        <v>42767</v>
      </c>
      <c r="B304" s="37" t="s">
        <v>282</v>
      </c>
      <c r="C304" s="33" t="s">
        <v>495</v>
      </c>
      <c r="D304" s="9">
        <v>42772</v>
      </c>
      <c r="E304" t="s">
        <v>239</v>
      </c>
      <c r="F304" t="s">
        <v>418</v>
      </c>
      <c r="H304" s="1">
        <v>140000</v>
      </c>
      <c r="I304" s="1"/>
    </row>
    <row r="305" spans="1:9" x14ac:dyDescent="0.25">
      <c r="A305" s="33">
        <v>42767</v>
      </c>
      <c r="B305" s="37" t="s">
        <v>282</v>
      </c>
      <c r="C305" s="33" t="s">
        <v>495</v>
      </c>
      <c r="D305" s="9">
        <v>42772</v>
      </c>
      <c r="E305" t="s">
        <v>239</v>
      </c>
      <c r="F305" t="s">
        <v>13</v>
      </c>
      <c r="H305" s="1">
        <v>20000</v>
      </c>
      <c r="I305" s="1"/>
    </row>
    <row r="306" spans="1:9" x14ac:dyDescent="0.25">
      <c r="A306" s="33">
        <v>42767</v>
      </c>
      <c r="B306" s="37" t="s">
        <v>282</v>
      </c>
      <c r="C306" s="33" t="s">
        <v>495</v>
      </c>
      <c r="D306" s="9">
        <v>42772</v>
      </c>
      <c r="E306" t="s">
        <v>239</v>
      </c>
      <c r="F306" t="s">
        <v>6</v>
      </c>
      <c r="H306" s="1">
        <v>20000</v>
      </c>
      <c r="I306" s="1"/>
    </row>
    <row r="307" spans="1:9" x14ac:dyDescent="0.25">
      <c r="A307" s="33">
        <v>42767</v>
      </c>
      <c r="B307" s="37" t="s">
        <v>282</v>
      </c>
      <c r="C307" s="33" t="s">
        <v>495</v>
      </c>
      <c r="D307" s="9">
        <v>42772</v>
      </c>
      <c r="E307" t="s">
        <v>239</v>
      </c>
      <c r="F307" t="s">
        <v>240</v>
      </c>
      <c r="H307" s="1">
        <v>130000</v>
      </c>
      <c r="I307" s="1"/>
    </row>
    <row r="308" spans="1:9" x14ac:dyDescent="0.25">
      <c r="A308" s="33">
        <v>42767</v>
      </c>
      <c r="B308" s="37" t="s">
        <v>282</v>
      </c>
      <c r="C308" s="33" t="s">
        <v>495</v>
      </c>
      <c r="D308" s="9">
        <v>42772</v>
      </c>
      <c r="E308" t="s">
        <v>239</v>
      </c>
      <c r="F308" t="s">
        <v>91</v>
      </c>
      <c r="H308" s="1">
        <v>20028</v>
      </c>
      <c r="I308" s="1"/>
    </row>
    <row r="309" spans="1:9" x14ac:dyDescent="0.25">
      <c r="A309" s="33">
        <v>42767</v>
      </c>
      <c r="B309" s="37" t="s">
        <v>282</v>
      </c>
      <c r="C309" s="33" t="s">
        <v>495</v>
      </c>
      <c r="D309" s="9">
        <v>42772</v>
      </c>
      <c r="E309" t="s">
        <v>129</v>
      </c>
      <c r="F309" t="s">
        <v>80</v>
      </c>
      <c r="H309" s="1">
        <v>40000</v>
      </c>
      <c r="I309" s="1"/>
    </row>
    <row r="310" spans="1:9" x14ac:dyDescent="0.25">
      <c r="A310" s="33">
        <v>42767</v>
      </c>
      <c r="B310" s="37" t="s">
        <v>282</v>
      </c>
      <c r="C310" s="33" t="s">
        <v>495</v>
      </c>
      <c r="D310" s="9">
        <v>42772</v>
      </c>
      <c r="E310" t="s">
        <v>129</v>
      </c>
      <c r="F310" t="s">
        <v>314</v>
      </c>
      <c r="H310" s="1">
        <v>20000</v>
      </c>
      <c r="I310" s="1"/>
    </row>
    <row r="311" spans="1:9" x14ac:dyDescent="0.25">
      <c r="A311" s="33">
        <v>42767</v>
      </c>
      <c r="B311" s="37" t="s">
        <v>282</v>
      </c>
      <c r="C311" s="33" t="s">
        <v>495</v>
      </c>
      <c r="D311" s="9">
        <v>42772</v>
      </c>
      <c r="E311" t="s">
        <v>129</v>
      </c>
      <c r="F311" t="s">
        <v>261</v>
      </c>
      <c r="H311" s="1">
        <v>100000</v>
      </c>
      <c r="I311" s="1"/>
    </row>
    <row r="312" spans="1:9" x14ac:dyDescent="0.25">
      <c r="A312" s="33">
        <v>42767</v>
      </c>
      <c r="B312" s="37" t="s">
        <v>282</v>
      </c>
      <c r="C312" s="33" t="s">
        <v>495</v>
      </c>
      <c r="D312" s="9">
        <v>42772</v>
      </c>
      <c r="E312" t="s">
        <v>129</v>
      </c>
      <c r="F312" t="s">
        <v>255</v>
      </c>
      <c r="H312" s="1">
        <v>60000</v>
      </c>
      <c r="I312" s="1"/>
    </row>
    <row r="313" spans="1:9" x14ac:dyDescent="0.25">
      <c r="A313" s="33">
        <v>42767</v>
      </c>
      <c r="B313" s="37" t="s">
        <v>282</v>
      </c>
      <c r="C313" s="33" t="s">
        <v>495</v>
      </c>
      <c r="D313" s="9">
        <v>42772</v>
      </c>
      <c r="E313" t="s">
        <v>129</v>
      </c>
      <c r="F313" t="s">
        <v>201</v>
      </c>
      <c r="H313" s="1">
        <v>40000</v>
      </c>
      <c r="I313" s="1"/>
    </row>
    <row r="314" spans="1:9" x14ac:dyDescent="0.25">
      <c r="A314" s="33">
        <v>42767</v>
      </c>
      <c r="B314" s="37" t="s">
        <v>282</v>
      </c>
      <c r="C314" s="33" t="s">
        <v>495</v>
      </c>
      <c r="D314" s="9">
        <v>42772</v>
      </c>
      <c r="E314" t="s">
        <v>129</v>
      </c>
      <c r="F314" t="s">
        <v>262</v>
      </c>
      <c r="H314" s="1">
        <v>307195</v>
      </c>
      <c r="I314" s="1"/>
    </row>
    <row r="315" spans="1:9" x14ac:dyDescent="0.25">
      <c r="A315" s="33">
        <v>42767</v>
      </c>
      <c r="B315" s="37" t="s">
        <v>282</v>
      </c>
      <c r="C315" s="33" t="s">
        <v>495</v>
      </c>
      <c r="D315" s="9">
        <v>42772</v>
      </c>
      <c r="E315" t="s">
        <v>129</v>
      </c>
      <c r="F315" t="s">
        <v>249</v>
      </c>
      <c r="H315" s="1">
        <v>80000</v>
      </c>
      <c r="I315" s="1"/>
    </row>
    <row r="316" spans="1:9" x14ac:dyDescent="0.25">
      <c r="A316" s="33">
        <v>42767</v>
      </c>
      <c r="B316" s="37" t="s">
        <v>282</v>
      </c>
      <c r="C316" s="33" t="s">
        <v>495</v>
      </c>
      <c r="D316" s="9">
        <v>42772</v>
      </c>
      <c r="E316" t="s">
        <v>129</v>
      </c>
      <c r="F316" t="s">
        <v>419</v>
      </c>
      <c r="H316" s="1">
        <v>160000</v>
      </c>
      <c r="I316" s="1"/>
    </row>
    <row r="317" spans="1:9" x14ac:dyDescent="0.25">
      <c r="A317" s="33">
        <v>42767</v>
      </c>
      <c r="B317" s="37" t="s">
        <v>282</v>
      </c>
      <c r="C317" s="33" t="s">
        <v>495</v>
      </c>
      <c r="D317" s="9">
        <v>42773</v>
      </c>
      <c r="E317" t="s">
        <v>76</v>
      </c>
      <c r="F317" t="s">
        <v>420</v>
      </c>
      <c r="H317" s="1">
        <v>35000</v>
      </c>
      <c r="I317" s="1"/>
    </row>
    <row r="318" spans="1:9" x14ac:dyDescent="0.25">
      <c r="A318" s="33">
        <v>42767</v>
      </c>
      <c r="B318" s="37" t="s">
        <v>282</v>
      </c>
      <c r="C318" s="33" t="s">
        <v>495</v>
      </c>
      <c r="D318" s="9">
        <v>42775</v>
      </c>
      <c r="E318" t="s">
        <v>76</v>
      </c>
      <c r="F318" t="s">
        <v>421</v>
      </c>
      <c r="H318" s="1">
        <v>289100</v>
      </c>
      <c r="I318" s="1"/>
    </row>
    <row r="319" spans="1:9" x14ac:dyDescent="0.25">
      <c r="A319" s="33">
        <v>42767</v>
      </c>
      <c r="B319" s="37" t="s">
        <v>282</v>
      </c>
      <c r="C319" s="33" t="s">
        <v>495</v>
      </c>
      <c r="D319" s="9">
        <v>42775</v>
      </c>
      <c r="E319" t="s">
        <v>76</v>
      </c>
      <c r="F319" t="s">
        <v>422</v>
      </c>
      <c r="H319" s="1">
        <v>20000</v>
      </c>
      <c r="I319" s="1"/>
    </row>
    <row r="320" spans="1:9" x14ac:dyDescent="0.25">
      <c r="A320" s="33">
        <v>42767</v>
      </c>
      <c r="B320" s="37" t="s">
        <v>282</v>
      </c>
      <c r="C320" s="33" t="s">
        <v>495</v>
      </c>
      <c r="D320" s="9">
        <v>42775</v>
      </c>
      <c r="E320" t="s">
        <v>239</v>
      </c>
      <c r="F320" t="s">
        <v>132</v>
      </c>
      <c r="H320" s="1">
        <v>20100</v>
      </c>
      <c r="I320" s="1"/>
    </row>
    <row r="321" spans="1:9" x14ac:dyDescent="0.25">
      <c r="A321" s="33">
        <v>42767</v>
      </c>
      <c r="B321" s="37" t="s">
        <v>282</v>
      </c>
      <c r="C321" s="33" t="s">
        <v>495</v>
      </c>
      <c r="D321" s="9">
        <v>42776</v>
      </c>
      <c r="E321" t="s">
        <v>76</v>
      </c>
      <c r="F321" t="s">
        <v>27</v>
      </c>
      <c r="H321" s="1">
        <v>60000</v>
      </c>
      <c r="I321" s="1"/>
    </row>
    <row r="322" spans="1:9" x14ac:dyDescent="0.25">
      <c r="A322" s="33">
        <v>42767</v>
      </c>
      <c r="B322" s="37" t="s">
        <v>282</v>
      </c>
      <c r="C322" s="33" t="s">
        <v>495</v>
      </c>
      <c r="D322" s="9">
        <v>42776</v>
      </c>
      <c r="E322" t="s">
        <v>76</v>
      </c>
      <c r="F322" t="s">
        <v>87</v>
      </c>
      <c r="H322" s="1">
        <v>20000</v>
      </c>
      <c r="I322" s="1"/>
    </row>
    <row r="323" spans="1:9" x14ac:dyDescent="0.25">
      <c r="A323" s="33">
        <v>42767</v>
      </c>
      <c r="B323" s="37" t="s">
        <v>282</v>
      </c>
      <c r="C323" s="33" t="s">
        <v>495</v>
      </c>
      <c r="D323" s="9">
        <v>42779</v>
      </c>
      <c r="E323" t="s">
        <v>239</v>
      </c>
      <c r="F323" t="s">
        <v>423</v>
      </c>
      <c r="H323" s="1">
        <v>800000</v>
      </c>
      <c r="I323" s="1"/>
    </row>
    <row r="324" spans="1:9" x14ac:dyDescent="0.25">
      <c r="A324" s="33">
        <v>42767</v>
      </c>
      <c r="B324" s="37" t="s">
        <v>282</v>
      </c>
      <c r="C324" s="33" t="s">
        <v>495</v>
      </c>
      <c r="D324" s="9">
        <v>42779</v>
      </c>
      <c r="E324" t="s">
        <v>239</v>
      </c>
      <c r="F324" t="s">
        <v>412</v>
      </c>
      <c r="H324" s="1">
        <v>40000</v>
      </c>
      <c r="I324" s="1"/>
    </row>
    <row r="325" spans="1:9" x14ac:dyDescent="0.25">
      <c r="A325" s="33">
        <v>42767</v>
      </c>
      <c r="B325" s="37" t="s">
        <v>282</v>
      </c>
      <c r="C325" s="33" t="s">
        <v>495</v>
      </c>
      <c r="D325" s="9">
        <v>42779</v>
      </c>
      <c r="E325" t="s">
        <v>239</v>
      </c>
      <c r="F325" t="s">
        <v>424</v>
      </c>
      <c r="H325" s="1">
        <v>80000</v>
      </c>
      <c r="I325" s="1"/>
    </row>
    <row r="326" spans="1:9" x14ac:dyDescent="0.25">
      <c r="A326" s="33">
        <v>42767</v>
      </c>
      <c r="B326" s="37" t="s">
        <v>282</v>
      </c>
      <c r="C326" s="33" t="s">
        <v>495</v>
      </c>
      <c r="D326" s="9">
        <v>42779</v>
      </c>
      <c r="E326" t="s">
        <v>239</v>
      </c>
      <c r="F326" t="s">
        <v>246</v>
      </c>
      <c r="H326" s="1">
        <v>40000</v>
      </c>
      <c r="I326" s="1"/>
    </row>
    <row r="327" spans="1:9" x14ac:dyDescent="0.25">
      <c r="A327" s="33">
        <v>42767</v>
      </c>
      <c r="B327" s="37" t="s">
        <v>282</v>
      </c>
      <c r="C327" s="33" t="s">
        <v>495</v>
      </c>
      <c r="D327" s="9">
        <v>42779</v>
      </c>
      <c r="E327" t="s">
        <v>239</v>
      </c>
      <c r="F327" t="s">
        <v>424</v>
      </c>
      <c r="H327" s="1">
        <v>60000</v>
      </c>
      <c r="I327" s="1"/>
    </row>
    <row r="328" spans="1:9" x14ac:dyDescent="0.25">
      <c r="A328" s="33">
        <v>42767</v>
      </c>
      <c r="B328" s="37" t="s">
        <v>282</v>
      </c>
      <c r="C328" s="33" t="s">
        <v>495</v>
      </c>
      <c r="D328" s="9">
        <v>42779</v>
      </c>
      <c r="E328" t="s">
        <v>76</v>
      </c>
      <c r="F328" t="s">
        <v>135</v>
      </c>
      <c r="H328" s="1">
        <v>20000</v>
      </c>
      <c r="I328" s="1"/>
    </row>
    <row r="329" spans="1:9" x14ac:dyDescent="0.25">
      <c r="A329" s="33">
        <v>42767</v>
      </c>
      <c r="B329" s="37" t="s">
        <v>282</v>
      </c>
      <c r="C329" s="33" t="s">
        <v>495</v>
      </c>
      <c r="D329" s="9">
        <v>42779</v>
      </c>
      <c r="E329" t="s">
        <v>76</v>
      </c>
      <c r="F329" t="s">
        <v>425</v>
      </c>
      <c r="H329" s="1">
        <v>20000</v>
      </c>
      <c r="I329" s="1"/>
    </row>
    <row r="330" spans="1:9" x14ac:dyDescent="0.25">
      <c r="A330" s="33">
        <v>42767</v>
      </c>
      <c r="B330" s="37" t="s">
        <v>282</v>
      </c>
      <c r="C330" s="33" t="s">
        <v>495</v>
      </c>
      <c r="D330" s="9">
        <v>42779</v>
      </c>
      <c r="E330" t="s">
        <v>129</v>
      </c>
      <c r="F330" t="s">
        <v>199</v>
      </c>
      <c r="H330" s="1">
        <v>120000</v>
      </c>
      <c r="I330" s="1"/>
    </row>
    <row r="331" spans="1:9" x14ac:dyDescent="0.25">
      <c r="A331" s="33">
        <v>42767</v>
      </c>
      <c r="B331" s="37" t="s">
        <v>282</v>
      </c>
      <c r="C331" s="33" t="s">
        <v>495</v>
      </c>
      <c r="D331" s="9">
        <v>42781</v>
      </c>
      <c r="E331" t="s">
        <v>129</v>
      </c>
      <c r="F331" t="s">
        <v>85</v>
      </c>
      <c r="H331" s="1">
        <v>60098</v>
      </c>
      <c r="I331" s="1"/>
    </row>
    <row r="332" spans="1:9" x14ac:dyDescent="0.25">
      <c r="A332" s="33">
        <v>42767</v>
      </c>
      <c r="B332" s="37" t="s">
        <v>282</v>
      </c>
      <c r="C332" s="33" t="s">
        <v>495</v>
      </c>
      <c r="D332" s="9">
        <v>42786</v>
      </c>
      <c r="E332" t="s">
        <v>239</v>
      </c>
      <c r="F332" t="s">
        <v>426</v>
      </c>
      <c r="H332" s="1">
        <v>60117</v>
      </c>
      <c r="I332" s="1"/>
    </row>
    <row r="333" spans="1:9" x14ac:dyDescent="0.25">
      <c r="A333" s="33">
        <v>42767</v>
      </c>
      <c r="B333" s="37" t="s">
        <v>282</v>
      </c>
      <c r="C333" s="33" t="s">
        <v>495</v>
      </c>
      <c r="D333" s="9">
        <v>42786</v>
      </c>
      <c r="E333" t="s">
        <v>239</v>
      </c>
      <c r="F333" t="s">
        <v>427</v>
      </c>
      <c r="H333" s="1">
        <v>20000</v>
      </c>
      <c r="I333" s="1"/>
    </row>
    <row r="334" spans="1:9" x14ac:dyDescent="0.25">
      <c r="A334" s="33">
        <v>42767</v>
      </c>
      <c r="B334" s="37" t="s">
        <v>282</v>
      </c>
      <c r="C334" s="33" t="s">
        <v>495</v>
      </c>
      <c r="D334" s="9">
        <v>42786</v>
      </c>
      <c r="E334" t="s">
        <v>239</v>
      </c>
      <c r="F334" t="s">
        <v>428</v>
      </c>
      <c r="H334" s="1">
        <v>110000</v>
      </c>
      <c r="I334" s="1"/>
    </row>
    <row r="335" spans="1:9" x14ac:dyDescent="0.25">
      <c r="A335" s="33">
        <v>42767</v>
      </c>
      <c r="B335" s="37" t="s">
        <v>282</v>
      </c>
      <c r="C335" s="33" t="s">
        <v>495</v>
      </c>
      <c r="D335" s="9">
        <v>42786</v>
      </c>
      <c r="E335" t="s">
        <v>239</v>
      </c>
      <c r="F335" t="s">
        <v>379</v>
      </c>
      <c r="H335" s="1">
        <v>190710</v>
      </c>
      <c r="I335" s="1"/>
    </row>
    <row r="336" spans="1:9" x14ac:dyDescent="0.25">
      <c r="A336" s="33">
        <v>42767</v>
      </c>
      <c r="B336" s="37" t="s">
        <v>282</v>
      </c>
      <c r="C336" s="33" t="s">
        <v>495</v>
      </c>
      <c r="D336" s="9">
        <v>42788</v>
      </c>
      <c r="E336" t="s">
        <v>239</v>
      </c>
      <c r="F336" t="s">
        <v>91</v>
      </c>
      <c r="H336" s="1">
        <v>20028</v>
      </c>
      <c r="I336" s="1"/>
    </row>
    <row r="337" spans="1:9" x14ac:dyDescent="0.25">
      <c r="A337" s="33">
        <v>42767</v>
      </c>
      <c r="B337" s="37" t="s">
        <v>282</v>
      </c>
      <c r="C337" s="33" t="s">
        <v>495</v>
      </c>
      <c r="D337" s="9">
        <v>42790</v>
      </c>
      <c r="E337" t="s">
        <v>76</v>
      </c>
      <c r="F337" t="s">
        <v>429</v>
      </c>
      <c r="H337" s="1">
        <v>60000</v>
      </c>
      <c r="I337" s="1"/>
    </row>
    <row r="338" spans="1:9" x14ac:dyDescent="0.25">
      <c r="A338" s="33">
        <v>42767</v>
      </c>
      <c r="B338" s="37" t="s">
        <v>282</v>
      </c>
      <c r="C338" s="33" t="s">
        <v>495</v>
      </c>
      <c r="D338" s="9">
        <v>42793</v>
      </c>
      <c r="E338" t="s">
        <v>76</v>
      </c>
      <c r="F338" t="s">
        <v>127</v>
      </c>
      <c r="H338" s="1">
        <v>20000</v>
      </c>
      <c r="I338" s="1"/>
    </row>
    <row r="339" spans="1:9" x14ac:dyDescent="0.25">
      <c r="A339" s="33">
        <v>42767</v>
      </c>
      <c r="B339" s="37" t="s">
        <v>282</v>
      </c>
      <c r="C339" s="33" t="s">
        <v>495</v>
      </c>
      <c r="D339" s="9">
        <v>42793</v>
      </c>
      <c r="E339" t="s">
        <v>76</v>
      </c>
      <c r="F339" t="s">
        <v>413</v>
      </c>
      <c r="H339" s="1">
        <v>40000</v>
      </c>
      <c r="I339" s="1"/>
    </row>
    <row r="340" spans="1:9" x14ac:dyDescent="0.25">
      <c r="A340" s="33">
        <v>42767</v>
      </c>
      <c r="B340" s="37" t="s">
        <v>282</v>
      </c>
      <c r="C340" s="33" t="s">
        <v>495</v>
      </c>
      <c r="D340" s="9">
        <v>42793</v>
      </c>
      <c r="E340" t="s">
        <v>129</v>
      </c>
      <c r="F340" t="s">
        <v>374</v>
      </c>
      <c r="H340" s="1">
        <v>100000</v>
      </c>
      <c r="I340" s="1"/>
    </row>
    <row r="341" spans="1:9" x14ac:dyDescent="0.25">
      <c r="A341" s="33">
        <v>42767</v>
      </c>
      <c r="B341" s="37" t="s">
        <v>282</v>
      </c>
      <c r="C341" s="33" t="s">
        <v>495</v>
      </c>
      <c r="D341" s="9">
        <v>42794</v>
      </c>
      <c r="E341" t="s">
        <v>76</v>
      </c>
      <c r="F341" t="s">
        <v>94</v>
      </c>
      <c r="H341" s="1">
        <v>20054</v>
      </c>
      <c r="I341" s="1"/>
    </row>
    <row r="342" spans="1:9" x14ac:dyDescent="0.25">
      <c r="A342" s="33">
        <v>42767</v>
      </c>
      <c r="B342" s="37" t="s">
        <v>282</v>
      </c>
      <c r="C342" s="33" t="s">
        <v>495</v>
      </c>
      <c r="D342" s="9">
        <v>42794</v>
      </c>
      <c r="E342" t="s">
        <v>76</v>
      </c>
      <c r="F342" t="s">
        <v>430</v>
      </c>
      <c r="H342" s="1">
        <v>20000</v>
      </c>
      <c r="I342" s="1"/>
    </row>
    <row r="343" spans="1:9" x14ac:dyDescent="0.25">
      <c r="A343" s="33">
        <v>42767</v>
      </c>
      <c r="B343" s="37" t="s">
        <v>282</v>
      </c>
      <c r="C343" s="33" t="s">
        <v>495</v>
      </c>
      <c r="D343" s="9">
        <v>42794</v>
      </c>
      <c r="E343" t="s">
        <v>76</v>
      </c>
      <c r="F343" t="s">
        <v>93</v>
      </c>
      <c r="H343" s="1">
        <v>20000</v>
      </c>
      <c r="I343" s="1"/>
    </row>
    <row r="344" spans="1:9" x14ac:dyDescent="0.25">
      <c r="A344" s="33">
        <v>42767</v>
      </c>
      <c r="B344" s="37" t="s">
        <v>282</v>
      </c>
      <c r="C344" s="33" t="s">
        <v>495</v>
      </c>
      <c r="D344" s="9">
        <v>42794</v>
      </c>
      <c r="E344" t="s">
        <v>239</v>
      </c>
      <c r="F344" t="s">
        <v>132</v>
      </c>
      <c r="H344" s="1">
        <v>20100</v>
      </c>
      <c r="I344" s="1"/>
    </row>
    <row r="345" spans="1:9" x14ac:dyDescent="0.25">
      <c r="A345" s="33">
        <v>42767</v>
      </c>
      <c r="B345" s="37" t="s">
        <v>282</v>
      </c>
      <c r="C345" s="33" t="s">
        <v>495</v>
      </c>
      <c r="D345" s="9">
        <v>42794</v>
      </c>
      <c r="E345" t="s">
        <v>239</v>
      </c>
      <c r="F345" t="s">
        <v>18</v>
      </c>
      <c r="H345" s="1">
        <v>20080</v>
      </c>
      <c r="I345" s="1"/>
    </row>
    <row r="346" spans="1:9" x14ac:dyDescent="0.25">
      <c r="A346" s="33">
        <v>42767</v>
      </c>
      <c r="B346" s="37" t="s">
        <v>282</v>
      </c>
      <c r="C346" s="33" t="s">
        <v>432</v>
      </c>
      <c r="D346" s="9">
        <v>42794</v>
      </c>
      <c r="E346" t="s">
        <v>239</v>
      </c>
      <c r="F346" t="s">
        <v>431</v>
      </c>
      <c r="H346" s="1">
        <v>12552</v>
      </c>
      <c r="I346" s="1"/>
    </row>
    <row r="347" spans="1:9" x14ac:dyDescent="0.25">
      <c r="A347" s="33">
        <v>42795</v>
      </c>
      <c r="B347" s="37" t="s">
        <v>282</v>
      </c>
      <c r="C347" s="33" t="s">
        <v>495</v>
      </c>
      <c r="D347" s="9">
        <v>42795</v>
      </c>
      <c r="E347" t="s">
        <v>76</v>
      </c>
      <c r="F347" s="1" t="s">
        <v>451</v>
      </c>
      <c r="G347" s="1" t="s">
        <v>57</v>
      </c>
      <c r="H347" s="1">
        <v>20000</v>
      </c>
      <c r="I347" s="1"/>
    </row>
    <row r="348" spans="1:9" x14ac:dyDescent="0.25">
      <c r="A348" s="33">
        <v>42795</v>
      </c>
      <c r="B348" s="37" t="s">
        <v>282</v>
      </c>
      <c r="C348" s="33" t="s">
        <v>495</v>
      </c>
      <c r="D348" s="9">
        <v>42795</v>
      </c>
      <c r="E348" t="s">
        <v>239</v>
      </c>
      <c r="F348" s="1" t="s">
        <v>99</v>
      </c>
      <c r="G348" s="1" t="s">
        <v>57</v>
      </c>
      <c r="H348" s="1">
        <v>20094</v>
      </c>
      <c r="I348" s="1"/>
    </row>
    <row r="349" spans="1:9" x14ac:dyDescent="0.25">
      <c r="A349" s="33">
        <v>42795</v>
      </c>
      <c r="B349" s="37" t="s">
        <v>282</v>
      </c>
      <c r="C349" s="33" t="s">
        <v>495</v>
      </c>
      <c r="D349" s="9">
        <v>42795</v>
      </c>
      <c r="E349" t="s">
        <v>76</v>
      </c>
      <c r="F349" s="1" t="s">
        <v>2</v>
      </c>
      <c r="G349" s="1" t="s">
        <v>57</v>
      </c>
      <c r="H349" s="1">
        <v>20000</v>
      </c>
      <c r="I349" s="1"/>
    </row>
    <row r="350" spans="1:9" x14ac:dyDescent="0.25">
      <c r="A350" s="33">
        <v>42795</v>
      </c>
      <c r="B350" s="37" t="s">
        <v>282</v>
      </c>
      <c r="C350" s="33" t="s">
        <v>495</v>
      </c>
      <c r="D350" s="9">
        <v>42795</v>
      </c>
      <c r="E350" t="s">
        <v>76</v>
      </c>
      <c r="F350" s="1" t="s">
        <v>16</v>
      </c>
      <c r="G350" s="1" t="s">
        <v>57</v>
      </c>
      <c r="H350" s="1">
        <v>20037</v>
      </c>
      <c r="I350" s="1"/>
    </row>
    <row r="351" spans="1:9" x14ac:dyDescent="0.25">
      <c r="A351" s="33">
        <v>42795</v>
      </c>
      <c r="B351" s="37" t="s">
        <v>282</v>
      </c>
      <c r="C351" s="33" t="s">
        <v>232</v>
      </c>
      <c r="D351" s="9">
        <v>42795</v>
      </c>
      <c r="E351" t="s">
        <v>76</v>
      </c>
      <c r="F351" s="1" t="s">
        <v>452</v>
      </c>
      <c r="G351" s="1" t="s">
        <v>57</v>
      </c>
      <c r="H351" s="1">
        <v>200000</v>
      </c>
      <c r="I351" s="1"/>
    </row>
    <row r="352" spans="1:9" x14ac:dyDescent="0.25">
      <c r="A352" s="33">
        <v>42795</v>
      </c>
      <c r="B352" s="37" t="s">
        <v>282</v>
      </c>
      <c r="C352" s="33" t="s">
        <v>495</v>
      </c>
      <c r="D352" s="9">
        <v>42795</v>
      </c>
      <c r="E352" t="s">
        <v>76</v>
      </c>
      <c r="F352" s="1" t="s">
        <v>17</v>
      </c>
      <c r="G352" s="1" t="s">
        <v>57</v>
      </c>
      <c r="H352" s="1">
        <v>20072</v>
      </c>
      <c r="I352" s="1"/>
    </row>
    <row r="353" spans="1:9" x14ac:dyDescent="0.25">
      <c r="A353" s="33">
        <v>42795</v>
      </c>
      <c r="B353" s="37" t="s">
        <v>282</v>
      </c>
      <c r="C353" s="33" t="s">
        <v>495</v>
      </c>
      <c r="D353" s="9">
        <v>42800</v>
      </c>
      <c r="E353" t="s">
        <v>76</v>
      </c>
      <c r="F353" s="1" t="s">
        <v>453</v>
      </c>
      <c r="G353" s="1" t="s">
        <v>57</v>
      </c>
      <c r="H353" s="1">
        <v>40000</v>
      </c>
      <c r="I353" s="1"/>
    </row>
    <row r="354" spans="1:9" x14ac:dyDescent="0.25">
      <c r="A354" s="33">
        <v>42795</v>
      </c>
      <c r="B354" s="37" t="s">
        <v>282</v>
      </c>
      <c r="C354" s="33" t="s">
        <v>495</v>
      </c>
      <c r="D354" s="9">
        <v>42800</v>
      </c>
      <c r="E354" t="s">
        <v>76</v>
      </c>
      <c r="F354" s="1" t="s">
        <v>454</v>
      </c>
      <c r="G354" s="1" t="s">
        <v>57</v>
      </c>
      <c r="H354" s="1">
        <v>40000</v>
      </c>
      <c r="I354" s="1"/>
    </row>
    <row r="355" spans="1:9" x14ac:dyDescent="0.25">
      <c r="A355" s="33">
        <v>42795</v>
      </c>
      <c r="B355" s="37" t="s">
        <v>282</v>
      </c>
      <c r="C355" s="33" t="s">
        <v>495</v>
      </c>
      <c r="D355" s="9">
        <v>42800</v>
      </c>
      <c r="E355" t="s">
        <v>239</v>
      </c>
      <c r="F355" s="1" t="s">
        <v>455</v>
      </c>
      <c r="G355" s="1" t="s">
        <v>57</v>
      </c>
      <c r="H355" s="1">
        <v>240000</v>
      </c>
      <c r="I355" s="1"/>
    </row>
    <row r="356" spans="1:9" x14ac:dyDescent="0.25">
      <c r="A356" s="33">
        <v>42795</v>
      </c>
      <c r="B356" s="37" t="s">
        <v>282</v>
      </c>
      <c r="C356" s="33" t="s">
        <v>495</v>
      </c>
      <c r="D356" s="9">
        <v>42800</v>
      </c>
      <c r="E356" t="s">
        <v>239</v>
      </c>
      <c r="F356" s="1" t="s">
        <v>456</v>
      </c>
      <c r="G356" s="1" t="s">
        <v>57</v>
      </c>
      <c r="H356" s="1">
        <v>22500</v>
      </c>
      <c r="I356" s="1"/>
    </row>
    <row r="357" spans="1:9" x14ac:dyDescent="0.25">
      <c r="A357" s="33">
        <v>42795</v>
      </c>
      <c r="B357" s="37" t="s">
        <v>282</v>
      </c>
      <c r="C357" s="33" t="s">
        <v>495</v>
      </c>
      <c r="D357" s="9">
        <v>42800</v>
      </c>
      <c r="E357" t="s">
        <v>239</v>
      </c>
      <c r="F357" s="1" t="s">
        <v>457</v>
      </c>
      <c r="G357" s="1" t="s">
        <v>57</v>
      </c>
      <c r="H357" s="1">
        <v>70000</v>
      </c>
      <c r="I357" s="1"/>
    </row>
    <row r="358" spans="1:9" x14ac:dyDescent="0.25">
      <c r="A358" s="33">
        <v>42795</v>
      </c>
      <c r="B358" s="37" t="s">
        <v>282</v>
      </c>
      <c r="C358" s="33" t="s">
        <v>468</v>
      </c>
      <c r="D358" s="9">
        <v>42800</v>
      </c>
      <c r="E358" t="s">
        <v>239</v>
      </c>
      <c r="F358" s="1" t="s">
        <v>458</v>
      </c>
      <c r="G358" s="1" t="s">
        <v>57</v>
      </c>
      <c r="H358" s="1">
        <v>35000</v>
      </c>
      <c r="I358" s="1"/>
    </row>
    <row r="359" spans="1:9" x14ac:dyDescent="0.25">
      <c r="A359" s="33">
        <v>42795</v>
      </c>
      <c r="B359" s="37" t="s">
        <v>282</v>
      </c>
      <c r="C359" s="33" t="s">
        <v>495</v>
      </c>
      <c r="D359" s="9">
        <v>42800</v>
      </c>
      <c r="E359" t="s">
        <v>129</v>
      </c>
      <c r="F359" s="1" t="s">
        <v>204</v>
      </c>
      <c r="G359" s="1" t="s">
        <v>57</v>
      </c>
      <c r="H359" s="1">
        <v>40000</v>
      </c>
      <c r="I359" s="1"/>
    </row>
    <row r="360" spans="1:9" x14ac:dyDescent="0.25">
      <c r="A360" s="33">
        <v>42795</v>
      </c>
      <c r="B360" s="37" t="s">
        <v>282</v>
      </c>
      <c r="C360" s="33" t="s">
        <v>495</v>
      </c>
      <c r="D360" s="9">
        <v>42800</v>
      </c>
      <c r="E360" t="s">
        <v>76</v>
      </c>
      <c r="F360" s="1" t="s">
        <v>459</v>
      </c>
      <c r="G360" s="1" t="s">
        <v>57</v>
      </c>
      <c r="H360" s="1">
        <v>20000</v>
      </c>
      <c r="I360" s="1"/>
    </row>
    <row r="361" spans="1:9" x14ac:dyDescent="0.25">
      <c r="A361" s="33">
        <v>42795</v>
      </c>
      <c r="B361" s="37" t="s">
        <v>282</v>
      </c>
      <c r="C361" s="33" t="s">
        <v>495</v>
      </c>
      <c r="D361" s="9">
        <v>42800</v>
      </c>
      <c r="E361" t="s">
        <v>76</v>
      </c>
      <c r="F361" s="1" t="s">
        <v>3</v>
      </c>
      <c r="G361" s="1"/>
      <c r="H361" s="1">
        <v>20000</v>
      </c>
      <c r="I361" s="1"/>
    </row>
    <row r="362" spans="1:9" x14ac:dyDescent="0.25">
      <c r="A362" s="33">
        <v>42795</v>
      </c>
      <c r="B362" s="37" t="s">
        <v>282</v>
      </c>
      <c r="C362" s="33" t="s">
        <v>495</v>
      </c>
      <c r="D362" s="9">
        <v>42800</v>
      </c>
      <c r="E362" t="s">
        <v>76</v>
      </c>
      <c r="F362" s="1" t="s">
        <v>135</v>
      </c>
      <c r="G362" s="1" t="s">
        <v>57</v>
      </c>
      <c r="H362" s="1">
        <v>20000</v>
      </c>
      <c r="I362" s="1"/>
    </row>
    <row r="363" spans="1:9" x14ac:dyDescent="0.25">
      <c r="A363" s="33">
        <v>42795</v>
      </c>
      <c r="B363" s="37" t="s">
        <v>282</v>
      </c>
      <c r="C363" s="33" t="s">
        <v>495</v>
      </c>
      <c r="D363" s="9">
        <v>42800</v>
      </c>
      <c r="E363" t="s">
        <v>239</v>
      </c>
      <c r="F363" s="1" t="s">
        <v>21</v>
      </c>
      <c r="G363" s="1"/>
      <c r="H363" s="1">
        <v>20109</v>
      </c>
      <c r="I363" s="1"/>
    </row>
    <row r="364" spans="1:9" x14ac:dyDescent="0.25">
      <c r="A364" s="33">
        <v>42795</v>
      </c>
      <c r="B364" s="37" t="s">
        <v>282</v>
      </c>
      <c r="C364" s="33" t="s">
        <v>495</v>
      </c>
      <c r="D364" s="9">
        <v>42803</v>
      </c>
      <c r="E364" t="s">
        <v>129</v>
      </c>
      <c r="F364" s="1" t="s">
        <v>245</v>
      </c>
      <c r="G364" s="1"/>
      <c r="H364" s="1">
        <v>60000</v>
      </c>
      <c r="I364" s="1"/>
    </row>
    <row r="365" spans="1:9" x14ac:dyDescent="0.25">
      <c r="A365" s="33">
        <v>42795</v>
      </c>
      <c r="B365" s="37" t="s">
        <v>282</v>
      </c>
      <c r="C365" s="33" t="s">
        <v>495</v>
      </c>
      <c r="D365" s="9">
        <v>42803</v>
      </c>
      <c r="E365" t="s">
        <v>76</v>
      </c>
      <c r="F365" s="1" t="s">
        <v>6</v>
      </c>
      <c r="G365" s="1"/>
      <c r="H365" s="1">
        <v>40000</v>
      </c>
      <c r="I365" s="1"/>
    </row>
    <row r="366" spans="1:9" x14ac:dyDescent="0.25">
      <c r="A366" s="33">
        <v>42795</v>
      </c>
      <c r="B366" s="37" t="s">
        <v>282</v>
      </c>
      <c r="C366" s="33" t="s">
        <v>495</v>
      </c>
      <c r="D366" s="9">
        <v>42804</v>
      </c>
      <c r="E366" t="s">
        <v>76</v>
      </c>
      <c r="F366" s="1" t="s">
        <v>87</v>
      </c>
      <c r="G366" s="1"/>
      <c r="H366" s="1">
        <v>20000</v>
      </c>
      <c r="I366" s="1"/>
    </row>
    <row r="367" spans="1:9" x14ac:dyDescent="0.25">
      <c r="A367" s="33">
        <v>42795</v>
      </c>
      <c r="B367" s="37" t="s">
        <v>282</v>
      </c>
      <c r="C367" s="33" t="s">
        <v>495</v>
      </c>
      <c r="D367" s="9">
        <v>42807</v>
      </c>
      <c r="E367" t="s">
        <v>76</v>
      </c>
      <c r="F367" s="1" t="s">
        <v>4</v>
      </c>
      <c r="G367" s="1"/>
      <c r="H367" s="1">
        <v>20097</v>
      </c>
      <c r="I367" s="1"/>
    </row>
    <row r="368" spans="1:9" x14ac:dyDescent="0.25">
      <c r="A368" s="33">
        <v>42795</v>
      </c>
      <c r="B368" s="37" t="s">
        <v>282</v>
      </c>
      <c r="C368" s="33" t="s">
        <v>495</v>
      </c>
      <c r="D368" s="9">
        <v>42807</v>
      </c>
      <c r="E368" t="s">
        <v>76</v>
      </c>
      <c r="F368" s="1" t="s">
        <v>206</v>
      </c>
      <c r="G368" s="1"/>
      <c r="H368" s="1">
        <v>20000</v>
      </c>
      <c r="I368" s="1"/>
    </row>
    <row r="369" spans="1:9" x14ac:dyDescent="0.25">
      <c r="A369" s="33">
        <v>42795</v>
      </c>
      <c r="B369" s="37" t="s">
        <v>282</v>
      </c>
      <c r="C369" s="33" t="s">
        <v>495</v>
      </c>
      <c r="D369" s="9">
        <v>42809</v>
      </c>
      <c r="E369" t="s">
        <v>76</v>
      </c>
      <c r="F369" s="1" t="s">
        <v>11</v>
      </c>
      <c r="G369" s="1"/>
      <c r="H369" s="1">
        <v>20000</v>
      </c>
      <c r="I369" s="1"/>
    </row>
    <row r="370" spans="1:9" x14ac:dyDescent="0.25">
      <c r="A370" s="33">
        <v>42795</v>
      </c>
      <c r="B370" s="37" t="s">
        <v>282</v>
      </c>
      <c r="C370" s="33" t="s">
        <v>493</v>
      </c>
      <c r="D370" s="9">
        <v>42810</v>
      </c>
      <c r="E370" t="s">
        <v>76</v>
      </c>
      <c r="F370" s="1" t="s">
        <v>460</v>
      </c>
      <c r="G370" s="1"/>
      <c r="H370" s="1">
        <v>2996667</v>
      </c>
      <c r="I370" s="1"/>
    </row>
    <row r="371" spans="1:9" x14ac:dyDescent="0.25">
      <c r="A371" s="33">
        <v>42795</v>
      </c>
      <c r="B371" s="37" t="s">
        <v>282</v>
      </c>
      <c r="C371" s="33" t="s">
        <v>495</v>
      </c>
      <c r="D371" s="9">
        <v>42811</v>
      </c>
      <c r="E371" t="s">
        <v>76</v>
      </c>
      <c r="F371" s="1" t="s">
        <v>461</v>
      </c>
      <c r="G371" s="1"/>
      <c r="H371" s="1">
        <v>40000</v>
      </c>
      <c r="I371" s="1"/>
    </row>
    <row r="372" spans="1:9" x14ac:dyDescent="0.25">
      <c r="A372" s="33">
        <v>42795</v>
      </c>
      <c r="B372" s="37" t="s">
        <v>282</v>
      </c>
      <c r="C372" s="33" t="s">
        <v>495</v>
      </c>
      <c r="D372" s="9">
        <v>42811</v>
      </c>
      <c r="E372" t="s">
        <v>239</v>
      </c>
      <c r="F372" s="1" t="s">
        <v>4</v>
      </c>
      <c r="G372" s="1"/>
      <c r="H372" s="1">
        <v>20097</v>
      </c>
      <c r="I372" s="1"/>
    </row>
    <row r="373" spans="1:9" x14ac:dyDescent="0.25">
      <c r="A373" s="33">
        <v>42795</v>
      </c>
      <c r="B373" s="37" t="s">
        <v>282</v>
      </c>
      <c r="C373" s="33" t="s">
        <v>495</v>
      </c>
      <c r="D373" s="9">
        <v>42811</v>
      </c>
      <c r="E373" t="s">
        <v>76</v>
      </c>
      <c r="F373" s="1" t="s">
        <v>462</v>
      </c>
      <c r="G373" s="1"/>
      <c r="H373" s="1">
        <v>40000</v>
      </c>
      <c r="I373" s="1"/>
    </row>
    <row r="374" spans="1:9" x14ac:dyDescent="0.25">
      <c r="A374" s="33">
        <v>42795</v>
      </c>
      <c r="B374" s="37" t="s">
        <v>282</v>
      </c>
      <c r="C374" s="33" t="s">
        <v>495</v>
      </c>
      <c r="D374" s="9">
        <v>42814</v>
      </c>
      <c r="E374" t="s">
        <v>76</v>
      </c>
      <c r="F374" s="1" t="s">
        <v>201</v>
      </c>
      <c r="G374" s="1"/>
      <c r="H374" s="1">
        <v>40000</v>
      </c>
      <c r="I374" s="1"/>
    </row>
    <row r="375" spans="1:9" x14ac:dyDescent="0.25">
      <c r="A375" s="33">
        <v>42795</v>
      </c>
      <c r="B375" s="37" t="s">
        <v>282</v>
      </c>
      <c r="C375" s="33" t="s">
        <v>495</v>
      </c>
      <c r="D375" s="9">
        <v>42814</v>
      </c>
      <c r="E375" t="s">
        <v>76</v>
      </c>
      <c r="F375" s="1" t="s">
        <v>463</v>
      </c>
      <c r="G375" s="1"/>
      <c r="H375" s="1">
        <v>20000</v>
      </c>
      <c r="I375" s="1"/>
    </row>
    <row r="376" spans="1:9" x14ac:dyDescent="0.25">
      <c r="A376" s="33">
        <v>42795</v>
      </c>
      <c r="B376" s="37" t="s">
        <v>282</v>
      </c>
      <c r="C376" s="33" t="s">
        <v>495</v>
      </c>
      <c r="D376" s="9">
        <v>42814</v>
      </c>
      <c r="E376" t="s">
        <v>76</v>
      </c>
      <c r="F376" s="1" t="s">
        <v>464</v>
      </c>
      <c r="G376" s="1"/>
      <c r="H376" s="1">
        <v>60000</v>
      </c>
      <c r="I376" s="1"/>
    </row>
    <row r="377" spans="1:9" x14ac:dyDescent="0.25">
      <c r="A377" s="33">
        <v>42795</v>
      </c>
      <c r="B377" s="37" t="s">
        <v>282</v>
      </c>
      <c r="C377" s="33" t="s">
        <v>495</v>
      </c>
      <c r="D377" s="9">
        <v>42814</v>
      </c>
      <c r="E377" t="s">
        <v>239</v>
      </c>
      <c r="F377" s="1" t="s">
        <v>13</v>
      </c>
      <c r="G377" s="1"/>
      <c r="H377" s="1">
        <v>20000</v>
      </c>
      <c r="I377" s="1"/>
    </row>
    <row r="378" spans="1:9" x14ac:dyDescent="0.25">
      <c r="A378" s="33">
        <v>42795</v>
      </c>
      <c r="B378" s="37" t="s">
        <v>282</v>
      </c>
      <c r="C378" s="33" t="s">
        <v>495</v>
      </c>
      <c r="D378" s="9">
        <v>42815</v>
      </c>
      <c r="E378" t="s">
        <v>129</v>
      </c>
      <c r="F378" s="1" t="s">
        <v>314</v>
      </c>
      <c r="G378" s="1"/>
      <c r="H378" s="1">
        <v>40039</v>
      </c>
      <c r="I378" s="1"/>
    </row>
    <row r="379" spans="1:9" x14ac:dyDescent="0.25">
      <c r="A379" s="33">
        <v>42795</v>
      </c>
      <c r="B379" s="37" t="s">
        <v>282</v>
      </c>
      <c r="C379" s="33" t="s">
        <v>495</v>
      </c>
      <c r="D379" s="9">
        <v>42816</v>
      </c>
      <c r="E379" t="s">
        <v>76</v>
      </c>
      <c r="F379" t="s">
        <v>131</v>
      </c>
      <c r="H379" s="1">
        <v>20000</v>
      </c>
      <c r="I379" s="1"/>
    </row>
    <row r="380" spans="1:9" x14ac:dyDescent="0.25">
      <c r="A380" s="33">
        <v>42795</v>
      </c>
      <c r="B380" s="37" t="s">
        <v>282</v>
      </c>
      <c r="C380" s="33" t="s">
        <v>495</v>
      </c>
      <c r="D380" s="9">
        <v>42816</v>
      </c>
      <c r="E380" t="s">
        <v>76</v>
      </c>
      <c r="F380" t="s">
        <v>9</v>
      </c>
      <c r="H380" s="1">
        <v>20000</v>
      </c>
      <c r="I380" s="1"/>
    </row>
    <row r="381" spans="1:9" x14ac:dyDescent="0.25">
      <c r="A381" s="33">
        <v>42795</v>
      </c>
      <c r="B381" s="37" t="s">
        <v>282</v>
      </c>
      <c r="C381" s="33" t="s">
        <v>495</v>
      </c>
      <c r="D381" s="9">
        <v>42817</v>
      </c>
      <c r="E381" t="s">
        <v>76</v>
      </c>
      <c r="F381" s="1" t="s">
        <v>90</v>
      </c>
      <c r="G381" s="1"/>
      <c r="H381" s="1">
        <v>20000</v>
      </c>
      <c r="I381" s="1"/>
    </row>
    <row r="382" spans="1:9" x14ac:dyDescent="0.25">
      <c r="A382" s="33">
        <v>42795</v>
      </c>
      <c r="B382" s="37" t="s">
        <v>282</v>
      </c>
      <c r="C382" s="33" t="s">
        <v>495</v>
      </c>
      <c r="D382" s="9">
        <v>42821</v>
      </c>
      <c r="E382" t="s">
        <v>76</v>
      </c>
      <c r="F382" s="1" t="s">
        <v>465</v>
      </c>
      <c r="G382" s="1"/>
      <c r="H382" s="1">
        <v>20000</v>
      </c>
      <c r="I382" s="1"/>
    </row>
    <row r="383" spans="1:9" x14ac:dyDescent="0.25">
      <c r="A383" s="33">
        <v>42795</v>
      </c>
      <c r="B383" s="37" t="s">
        <v>282</v>
      </c>
      <c r="C383" s="33" t="s">
        <v>495</v>
      </c>
      <c r="D383" s="9">
        <v>42821</v>
      </c>
      <c r="E383" t="s">
        <v>239</v>
      </c>
      <c r="F383" s="1" t="s">
        <v>127</v>
      </c>
      <c r="G383" s="1"/>
      <c r="H383" s="1">
        <v>20000</v>
      </c>
      <c r="I383" s="1"/>
    </row>
    <row r="384" spans="1:9" x14ac:dyDescent="0.25">
      <c r="A384" s="33">
        <v>42795</v>
      </c>
      <c r="B384" s="37" t="s">
        <v>282</v>
      </c>
      <c r="C384" s="33" t="s">
        <v>495</v>
      </c>
      <c r="D384" s="9">
        <v>42821</v>
      </c>
      <c r="E384" t="s">
        <v>239</v>
      </c>
      <c r="F384" s="1" t="s">
        <v>77</v>
      </c>
      <c r="G384" s="1"/>
      <c r="H384" s="1">
        <v>40043</v>
      </c>
      <c r="I384" s="1"/>
    </row>
    <row r="385" spans="1:9" x14ac:dyDescent="0.25">
      <c r="A385" s="33">
        <v>42795</v>
      </c>
      <c r="B385" s="37" t="s">
        <v>282</v>
      </c>
      <c r="C385" s="33" t="s">
        <v>495</v>
      </c>
      <c r="D385" s="9">
        <v>42821</v>
      </c>
      <c r="E385" t="s">
        <v>239</v>
      </c>
      <c r="F385" s="1" t="s">
        <v>91</v>
      </c>
      <c r="G385" s="1"/>
      <c r="H385" s="1">
        <v>20028</v>
      </c>
      <c r="I385" s="1"/>
    </row>
    <row r="386" spans="1:9" x14ac:dyDescent="0.25">
      <c r="A386" s="33">
        <v>42795</v>
      </c>
      <c r="B386" s="37" t="s">
        <v>282</v>
      </c>
      <c r="C386" s="33" t="s">
        <v>495</v>
      </c>
      <c r="D386" s="9">
        <v>42821</v>
      </c>
      <c r="E386" t="s">
        <v>76</v>
      </c>
      <c r="F386" s="1" t="s">
        <v>93</v>
      </c>
      <c r="G386" s="1"/>
      <c r="H386" s="1">
        <v>20000</v>
      </c>
      <c r="I386" s="1"/>
    </row>
    <row r="387" spans="1:9" x14ac:dyDescent="0.25">
      <c r="A387" s="33">
        <v>42795</v>
      </c>
      <c r="B387" s="37" t="s">
        <v>282</v>
      </c>
      <c r="C387" s="33" t="s">
        <v>495</v>
      </c>
      <c r="D387" s="9">
        <v>42821</v>
      </c>
      <c r="E387" t="s">
        <v>239</v>
      </c>
      <c r="F387" s="1" t="s">
        <v>466</v>
      </c>
      <c r="G387" s="1"/>
      <c r="H387" s="1">
        <v>20000</v>
      </c>
      <c r="I387" s="1"/>
    </row>
    <row r="388" spans="1:9" x14ac:dyDescent="0.25">
      <c r="A388" s="33">
        <v>42795</v>
      </c>
      <c r="B388" s="37" t="s">
        <v>282</v>
      </c>
      <c r="C388" s="33" t="s">
        <v>495</v>
      </c>
      <c r="D388" s="9">
        <v>42823</v>
      </c>
      <c r="E388" t="s">
        <v>239</v>
      </c>
      <c r="F388" s="1" t="s">
        <v>18</v>
      </c>
      <c r="G388" s="1"/>
      <c r="H388" s="1">
        <v>20080</v>
      </c>
      <c r="I388" s="1"/>
    </row>
    <row r="389" spans="1:9" x14ac:dyDescent="0.25">
      <c r="A389" s="33">
        <v>42795</v>
      </c>
      <c r="B389" s="37" t="s">
        <v>282</v>
      </c>
      <c r="C389" s="33" t="s">
        <v>495</v>
      </c>
      <c r="D389" s="9">
        <v>42823</v>
      </c>
      <c r="E389" t="s">
        <v>239</v>
      </c>
      <c r="F389" s="1" t="s">
        <v>21</v>
      </c>
      <c r="G389" s="1"/>
      <c r="H389" s="1">
        <v>20109</v>
      </c>
      <c r="I389" s="1"/>
    </row>
    <row r="390" spans="1:9" x14ac:dyDescent="0.25">
      <c r="A390" s="33">
        <v>42795</v>
      </c>
      <c r="B390" s="37" t="s">
        <v>282</v>
      </c>
      <c r="C390" s="33" t="s">
        <v>495</v>
      </c>
      <c r="D390" s="9">
        <v>42822</v>
      </c>
      <c r="E390" t="s">
        <v>76</v>
      </c>
      <c r="F390" s="1" t="s">
        <v>94</v>
      </c>
      <c r="G390" s="1"/>
      <c r="H390" s="1">
        <v>20054</v>
      </c>
      <c r="I390" s="1"/>
    </row>
    <row r="391" spans="1:9" x14ac:dyDescent="0.25">
      <c r="A391" s="33">
        <v>42795</v>
      </c>
      <c r="B391" s="37" t="s">
        <v>282</v>
      </c>
      <c r="C391" s="33" t="s">
        <v>495</v>
      </c>
      <c r="D391" s="9">
        <v>42825</v>
      </c>
      <c r="E391" t="s">
        <v>76</v>
      </c>
      <c r="F391" s="1" t="s">
        <v>14</v>
      </c>
      <c r="G391" s="1"/>
      <c r="H391" s="1">
        <v>20000</v>
      </c>
      <c r="I391" s="1"/>
    </row>
    <row r="392" spans="1:9" x14ac:dyDescent="0.25">
      <c r="A392" s="33">
        <v>42795</v>
      </c>
      <c r="B392" s="37" t="s">
        <v>282</v>
      </c>
      <c r="C392" s="33" t="s">
        <v>495</v>
      </c>
      <c r="D392" s="9">
        <v>42825</v>
      </c>
      <c r="E392" t="s">
        <v>76</v>
      </c>
      <c r="F392" s="1" t="s">
        <v>16</v>
      </c>
      <c r="G392" s="1"/>
      <c r="H392" s="1">
        <v>20037</v>
      </c>
      <c r="I392" s="1"/>
    </row>
    <row r="393" spans="1:9" x14ac:dyDescent="0.25">
      <c r="A393" s="33">
        <v>42795</v>
      </c>
      <c r="B393" s="37" t="s">
        <v>282</v>
      </c>
      <c r="C393" s="33" t="s">
        <v>495</v>
      </c>
      <c r="D393" s="9">
        <v>42825</v>
      </c>
      <c r="E393" t="s">
        <v>76</v>
      </c>
      <c r="F393" s="1" t="s">
        <v>17</v>
      </c>
      <c r="G393" s="1"/>
      <c r="H393" s="1">
        <v>20072</v>
      </c>
      <c r="I393" s="1"/>
    </row>
    <row r="394" spans="1:9" x14ac:dyDescent="0.25">
      <c r="A394" s="33">
        <v>42795</v>
      </c>
      <c r="B394" s="37" t="s">
        <v>282</v>
      </c>
      <c r="C394" s="33" t="s">
        <v>495</v>
      </c>
      <c r="D394" s="9">
        <v>42825</v>
      </c>
      <c r="E394" t="s">
        <v>239</v>
      </c>
      <c r="F394" s="1" t="s">
        <v>99</v>
      </c>
      <c r="G394" s="1"/>
      <c r="H394" s="1">
        <v>20094</v>
      </c>
      <c r="I394" s="1"/>
    </row>
    <row r="395" spans="1:9" x14ac:dyDescent="0.25">
      <c r="A395" s="69">
        <v>42795</v>
      </c>
      <c r="B395" s="37" t="s">
        <v>282</v>
      </c>
      <c r="C395" s="69" t="s">
        <v>432</v>
      </c>
      <c r="D395" s="65">
        <v>42825</v>
      </c>
      <c r="E395" s="37" t="s">
        <v>239</v>
      </c>
      <c r="F395" s="79" t="s">
        <v>467</v>
      </c>
      <c r="G395" s="79"/>
      <c r="H395" s="79">
        <v>5662</v>
      </c>
      <c r="I395" s="1"/>
    </row>
    <row r="396" spans="1:9" x14ac:dyDescent="0.25">
      <c r="A396" s="33">
        <v>42826</v>
      </c>
      <c r="B396" s="37" t="s">
        <v>282</v>
      </c>
      <c r="C396" s="33" t="s">
        <v>495</v>
      </c>
      <c r="D396" s="9">
        <v>42828</v>
      </c>
      <c r="E396" t="s">
        <v>76</v>
      </c>
      <c r="F396" s="34" t="s">
        <v>2</v>
      </c>
      <c r="G396" s="34" t="s">
        <v>57</v>
      </c>
      <c r="H396" s="1">
        <v>20000</v>
      </c>
      <c r="I396" s="1"/>
    </row>
    <row r="397" spans="1:9" x14ac:dyDescent="0.25">
      <c r="A397" s="33">
        <v>42826</v>
      </c>
      <c r="B397" s="37" t="s">
        <v>282</v>
      </c>
      <c r="C397" s="33" t="s">
        <v>495</v>
      </c>
      <c r="D397" s="9">
        <v>42828</v>
      </c>
      <c r="E397" t="s">
        <v>76</v>
      </c>
      <c r="F397" s="1" t="s">
        <v>487</v>
      </c>
      <c r="G397" s="1" t="s">
        <v>57</v>
      </c>
      <c r="H397" s="1">
        <v>200000</v>
      </c>
      <c r="I397" s="1"/>
    </row>
    <row r="398" spans="1:9" x14ac:dyDescent="0.25">
      <c r="A398" s="33">
        <v>42826</v>
      </c>
      <c r="B398" s="37" t="s">
        <v>282</v>
      </c>
      <c r="C398" s="33" t="s">
        <v>495</v>
      </c>
      <c r="D398" s="9">
        <v>42828</v>
      </c>
      <c r="E398" t="s">
        <v>239</v>
      </c>
      <c r="F398" s="1" t="s">
        <v>373</v>
      </c>
      <c r="G398" s="1" t="s">
        <v>57</v>
      </c>
      <c r="H398" s="1">
        <v>100000</v>
      </c>
      <c r="I398" s="1"/>
    </row>
    <row r="399" spans="1:9" x14ac:dyDescent="0.25">
      <c r="A399" s="33">
        <v>42826</v>
      </c>
      <c r="B399" s="37" t="s">
        <v>282</v>
      </c>
      <c r="C399" s="33" t="s">
        <v>495</v>
      </c>
      <c r="D399" s="9">
        <v>42828</v>
      </c>
      <c r="E399" t="s">
        <v>239</v>
      </c>
      <c r="F399" s="1" t="s">
        <v>240</v>
      </c>
      <c r="G399" s="1" t="s">
        <v>57</v>
      </c>
      <c r="H399" s="1">
        <v>70000</v>
      </c>
      <c r="I399" s="1"/>
    </row>
    <row r="400" spans="1:9" x14ac:dyDescent="0.25">
      <c r="A400" s="33">
        <v>42826</v>
      </c>
      <c r="B400" s="37" t="s">
        <v>282</v>
      </c>
      <c r="C400" s="33" t="s">
        <v>495</v>
      </c>
      <c r="D400" s="9">
        <v>42828</v>
      </c>
      <c r="E400" t="s">
        <v>239</v>
      </c>
      <c r="F400" s="1" t="s">
        <v>466</v>
      </c>
      <c r="G400" s="1" t="s">
        <v>57</v>
      </c>
      <c r="H400" s="1">
        <v>20000</v>
      </c>
      <c r="I400" s="1"/>
    </row>
    <row r="401" spans="1:9" x14ac:dyDescent="0.25">
      <c r="A401" s="33">
        <v>42826</v>
      </c>
      <c r="B401" s="37" t="s">
        <v>282</v>
      </c>
      <c r="C401" s="33" t="s">
        <v>495</v>
      </c>
      <c r="D401" s="9">
        <v>42829</v>
      </c>
      <c r="E401" t="s">
        <v>76</v>
      </c>
      <c r="F401" s="1" t="s">
        <v>3</v>
      </c>
      <c r="G401" s="1" t="s">
        <v>57</v>
      </c>
      <c r="H401" s="1">
        <v>20000</v>
      </c>
      <c r="I401" s="1"/>
    </row>
    <row r="402" spans="1:9" x14ac:dyDescent="0.25">
      <c r="A402" s="33">
        <v>42826</v>
      </c>
      <c r="B402" s="37" t="s">
        <v>282</v>
      </c>
      <c r="C402" s="33" t="s">
        <v>495</v>
      </c>
      <c r="D402" s="9">
        <v>42829</v>
      </c>
      <c r="E402" t="s">
        <v>76</v>
      </c>
      <c r="F402" s="1" t="s">
        <v>135</v>
      </c>
      <c r="G402" s="1" t="s">
        <v>57</v>
      </c>
      <c r="H402" s="1">
        <v>20000</v>
      </c>
      <c r="I402" s="1"/>
    </row>
    <row r="403" spans="1:9" x14ac:dyDescent="0.25">
      <c r="A403" s="33">
        <v>42826</v>
      </c>
      <c r="B403" s="37" t="s">
        <v>282</v>
      </c>
      <c r="C403" s="33" t="s">
        <v>495</v>
      </c>
      <c r="D403" s="9">
        <v>42829</v>
      </c>
      <c r="E403" t="s">
        <v>76</v>
      </c>
      <c r="F403" s="1" t="s">
        <v>313</v>
      </c>
      <c r="G403" s="1" t="s">
        <v>57</v>
      </c>
      <c r="H403" s="1">
        <v>20000</v>
      </c>
      <c r="I403" s="1"/>
    </row>
    <row r="404" spans="1:9" x14ac:dyDescent="0.25">
      <c r="A404" s="33">
        <v>42826</v>
      </c>
      <c r="B404" s="37" t="s">
        <v>282</v>
      </c>
      <c r="C404" s="33" t="s">
        <v>495</v>
      </c>
      <c r="D404" s="9">
        <v>42831</v>
      </c>
      <c r="E404" t="s">
        <v>239</v>
      </c>
      <c r="F404" s="1" t="s">
        <v>133</v>
      </c>
      <c r="G404" s="1"/>
      <c r="H404" s="1">
        <v>100000</v>
      </c>
      <c r="I404" s="1"/>
    </row>
    <row r="405" spans="1:9" x14ac:dyDescent="0.25">
      <c r="A405" s="33">
        <v>42826</v>
      </c>
      <c r="B405" s="37" t="s">
        <v>282</v>
      </c>
      <c r="C405" s="33" t="s">
        <v>495</v>
      </c>
      <c r="D405" s="9">
        <v>42835</v>
      </c>
      <c r="E405" t="s">
        <v>76</v>
      </c>
      <c r="F405" s="1" t="s">
        <v>11</v>
      </c>
      <c r="G405" s="1"/>
      <c r="H405" s="1">
        <v>40000</v>
      </c>
      <c r="I405" s="1"/>
    </row>
    <row r="406" spans="1:9" x14ac:dyDescent="0.25">
      <c r="A406" s="33">
        <v>42826</v>
      </c>
      <c r="B406" s="37" t="s">
        <v>282</v>
      </c>
      <c r="C406" s="33" t="s">
        <v>495</v>
      </c>
      <c r="D406" s="9">
        <v>42835</v>
      </c>
      <c r="E406" t="s">
        <v>76</v>
      </c>
      <c r="F406" s="1" t="s">
        <v>87</v>
      </c>
      <c r="G406" s="1"/>
      <c r="H406" s="1">
        <v>20000</v>
      </c>
      <c r="I406" s="1"/>
    </row>
    <row r="407" spans="1:9" x14ac:dyDescent="0.25">
      <c r="A407" s="33">
        <v>42826</v>
      </c>
      <c r="B407" s="37" t="s">
        <v>282</v>
      </c>
      <c r="C407" s="33" t="s">
        <v>495</v>
      </c>
      <c r="D407" s="9">
        <v>42835</v>
      </c>
      <c r="E407" t="s">
        <v>239</v>
      </c>
      <c r="F407" s="1" t="s">
        <v>132</v>
      </c>
      <c r="G407" s="1"/>
      <c r="H407" s="1">
        <v>20100</v>
      </c>
      <c r="I407" s="1"/>
    </row>
    <row r="408" spans="1:9" x14ac:dyDescent="0.25">
      <c r="A408" s="33">
        <v>42826</v>
      </c>
      <c r="B408" s="37" t="s">
        <v>282</v>
      </c>
      <c r="C408" s="33" t="s">
        <v>495</v>
      </c>
      <c r="D408" s="9">
        <v>42835</v>
      </c>
      <c r="E408" t="s">
        <v>76</v>
      </c>
      <c r="F408" s="1" t="s">
        <v>198</v>
      </c>
      <c r="G408" s="1"/>
      <c r="H408" s="1">
        <v>40000</v>
      </c>
      <c r="I408" s="1"/>
    </row>
    <row r="409" spans="1:9" x14ac:dyDescent="0.25">
      <c r="A409" s="33">
        <v>42826</v>
      </c>
      <c r="B409" s="37" t="s">
        <v>282</v>
      </c>
      <c r="C409" s="33" t="s">
        <v>232</v>
      </c>
      <c r="D409" s="9">
        <v>42835</v>
      </c>
      <c r="E409" t="s">
        <v>129</v>
      </c>
      <c r="F409" s="1" t="s">
        <v>488</v>
      </c>
      <c r="G409" s="1"/>
      <c r="H409" s="1">
        <v>1942500</v>
      </c>
      <c r="I409" s="1"/>
    </row>
    <row r="410" spans="1:9" x14ac:dyDescent="0.25">
      <c r="A410" s="33">
        <v>42826</v>
      </c>
      <c r="B410" s="37" t="s">
        <v>282</v>
      </c>
      <c r="C410" s="33" t="s">
        <v>495</v>
      </c>
      <c r="D410" s="9">
        <v>42842</v>
      </c>
      <c r="E410" t="s">
        <v>76</v>
      </c>
      <c r="F410" s="1" t="s">
        <v>430</v>
      </c>
      <c r="G410" s="1"/>
      <c r="H410" s="1">
        <v>20000</v>
      </c>
      <c r="I410" s="1"/>
    </row>
    <row r="411" spans="1:9" x14ac:dyDescent="0.25">
      <c r="A411" s="33">
        <v>42826</v>
      </c>
      <c r="B411" s="37" t="s">
        <v>282</v>
      </c>
      <c r="C411" s="33" t="s">
        <v>495</v>
      </c>
      <c r="D411" s="9">
        <v>42842</v>
      </c>
      <c r="E411" t="s">
        <v>129</v>
      </c>
      <c r="F411" s="1" t="s">
        <v>245</v>
      </c>
      <c r="G411" s="1"/>
      <c r="H411" s="1">
        <v>60000</v>
      </c>
      <c r="I411" s="1"/>
    </row>
    <row r="412" spans="1:9" x14ac:dyDescent="0.25">
      <c r="A412" s="33">
        <v>42826</v>
      </c>
      <c r="B412" s="37" t="s">
        <v>282</v>
      </c>
      <c r="C412" s="33" t="s">
        <v>495</v>
      </c>
      <c r="D412" s="9">
        <v>42843</v>
      </c>
      <c r="E412" t="s">
        <v>239</v>
      </c>
      <c r="F412" s="1" t="s">
        <v>426</v>
      </c>
      <c r="G412" s="1"/>
      <c r="H412" s="1">
        <v>60117</v>
      </c>
      <c r="I412" s="1"/>
    </row>
    <row r="413" spans="1:9" x14ac:dyDescent="0.25">
      <c r="A413" s="33">
        <v>42826</v>
      </c>
      <c r="B413" s="37" t="s">
        <v>282</v>
      </c>
      <c r="C413" s="33" t="s">
        <v>495</v>
      </c>
      <c r="D413" s="9">
        <v>42845</v>
      </c>
      <c r="E413" t="s">
        <v>239</v>
      </c>
      <c r="F413" s="1" t="s">
        <v>91</v>
      </c>
      <c r="G413" s="1"/>
      <c r="H413" s="1">
        <v>20028</v>
      </c>
      <c r="I413" s="1"/>
    </row>
    <row r="414" spans="1:9" x14ac:dyDescent="0.25">
      <c r="A414" s="33">
        <v>42826</v>
      </c>
      <c r="B414" s="37" t="s">
        <v>282</v>
      </c>
      <c r="C414" s="33" t="s">
        <v>495</v>
      </c>
      <c r="D414" s="9">
        <v>42849</v>
      </c>
      <c r="E414" t="s">
        <v>76</v>
      </c>
      <c r="F414" s="1" t="s">
        <v>93</v>
      </c>
      <c r="G414" s="1"/>
      <c r="H414" s="1">
        <v>20000</v>
      </c>
      <c r="I414" s="1"/>
    </row>
    <row r="415" spans="1:9" x14ac:dyDescent="0.25">
      <c r="A415" s="33">
        <v>42826</v>
      </c>
      <c r="B415" s="37" t="s">
        <v>282</v>
      </c>
      <c r="C415" s="33" t="s">
        <v>495</v>
      </c>
      <c r="D415" s="9">
        <v>42850</v>
      </c>
      <c r="E415" t="s">
        <v>76</v>
      </c>
      <c r="F415" s="1" t="s">
        <v>383</v>
      </c>
      <c r="G415" s="1"/>
      <c r="H415" s="1">
        <v>120000</v>
      </c>
      <c r="I415" s="1"/>
    </row>
    <row r="416" spans="1:9" x14ac:dyDescent="0.25">
      <c r="A416" s="33">
        <v>42826</v>
      </c>
      <c r="B416" s="37" t="s">
        <v>282</v>
      </c>
      <c r="C416" s="33" t="s">
        <v>495</v>
      </c>
      <c r="D416" s="9">
        <v>42850</v>
      </c>
      <c r="E416" t="s">
        <v>76</v>
      </c>
      <c r="F416" s="1" t="s">
        <v>127</v>
      </c>
      <c r="G416" s="1"/>
      <c r="H416" s="1">
        <v>20000</v>
      </c>
      <c r="I416" s="1"/>
    </row>
    <row r="417" spans="1:9" x14ac:dyDescent="0.25">
      <c r="A417" s="33">
        <v>42826</v>
      </c>
      <c r="B417" s="37" t="s">
        <v>282</v>
      </c>
      <c r="C417" s="33" t="s">
        <v>495</v>
      </c>
      <c r="D417" s="9">
        <v>42850</v>
      </c>
      <c r="E417" t="s">
        <v>76</v>
      </c>
      <c r="F417" s="1" t="s">
        <v>489</v>
      </c>
      <c r="G417" s="1"/>
      <c r="H417" s="1">
        <v>962500</v>
      </c>
      <c r="I417" s="1"/>
    </row>
    <row r="418" spans="1:9" x14ac:dyDescent="0.25">
      <c r="A418" s="33">
        <v>42826</v>
      </c>
      <c r="B418" s="37" t="s">
        <v>282</v>
      </c>
      <c r="C418" s="33" t="s">
        <v>495</v>
      </c>
      <c r="D418" s="9">
        <v>42852</v>
      </c>
      <c r="E418" t="s">
        <v>76</v>
      </c>
      <c r="F418" t="s">
        <v>430</v>
      </c>
      <c r="H418" s="1">
        <v>20000</v>
      </c>
      <c r="I418" s="1"/>
    </row>
    <row r="419" spans="1:9" x14ac:dyDescent="0.25">
      <c r="A419" s="33">
        <v>42826</v>
      </c>
      <c r="B419" s="37" t="s">
        <v>282</v>
      </c>
      <c r="C419" s="33" t="s">
        <v>495</v>
      </c>
      <c r="D419" s="9">
        <v>42852</v>
      </c>
      <c r="E419" t="s">
        <v>76</v>
      </c>
      <c r="F419" t="s">
        <v>490</v>
      </c>
      <c r="H419" s="1">
        <v>3660</v>
      </c>
      <c r="I419" s="1"/>
    </row>
    <row r="420" spans="1:9" x14ac:dyDescent="0.25">
      <c r="A420" s="33">
        <v>42826</v>
      </c>
      <c r="B420" s="37" t="s">
        <v>282</v>
      </c>
      <c r="C420" s="33" t="s">
        <v>495</v>
      </c>
      <c r="D420" s="9">
        <v>42853</v>
      </c>
      <c r="E420" t="s">
        <v>76</v>
      </c>
      <c r="F420" t="s">
        <v>14</v>
      </c>
      <c r="H420" s="1">
        <v>20000</v>
      </c>
      <c r="I420" s="1"/>
    </row>
    <row r="421" spans="1:9" x14ac:dyDescent="0.25">
      <c r="A421" s="33">
        <v>42826</v>
      </c>
      <c r="B421" s="37" t="s">
        <v>282</v>
      </c>
      <c r="C421" s="33" t="s">
        <v>495</v>
      </c>
      <c r="D421" s="9">
        <v>42853</v>
      </c>
      <c r="E421" t="s">
        <v>76</v>
      </c>
      <c r="F421" t="s">
        <v>9</v>
      </c>
      <c r="H421" s="1">
        <v>20000</v>
      </c>
      <c r="I421" s="1"/>
    </row>
    <row r="422" spans="1:9" x14ac:dyDescent="0.25">
      <c r="A422" s="33">
        <v>42826</v>
      </c>
      <c r="B422" s="37" t="s">
        <v>282</v>
      </c>
      <c r="C422" s="33" t="s">
        <v>495</v>
      </c>
      <c r="D422" s="9">
        <v>42853</v>
      </c>
      <c r="E422" t="s">
        <v>76</v>
      </c>
      <c r="F422" t="s">
        <v>131</v>
      </c>
      <c r="H422" s="1">
        <v>20000</v>
      </c>
      <c r="I422" s="1"/>
    </row>
    <row r="423" spans="1:9" x14ac:dyDescent="0.25">
      <c r="A423" s="33">
        <v>42826</v>
      </c>
      <c r="B423" s="37" t="s">
        <v>282</v>
      </c>
      <c r="C423" s="33" t="s">
        <v>495</v>
      </c>
      <c r="D423" s="9">
        <v>42853</v>
      </c>
      <c r="E423" t="s">
        <v>76</v>
      </c>
      <c r="F423" t="s">
        <v>16</v>
      </c>
      <c r="H423" s="1">
        <v>20037</v>
      </c>
      <c r="I423" s="1"/>
    </row>
    <row r="424" spans="1:9" x14ac:dyDescent="0.25">
      <c r="A424" s="33">
        <v>42826</v>
      </c>
      <c r="B424" s="37" t="s">
        <v>282</v>
      </c>
      <c r="C424" s="33" t="s">
        <v>495</v>
      </c>
      <c r="D424" s="9">
        <v>42853</v>
      </c>
      <c r="E424" t="s">
        <v>76</v>
      </c>
      <c r="F424" t="s">
        <v>17</v>
      </c>
      <c r="H424" s="1">
        <v>20072</v>
      </c>
      <c r="I424" s="1"/>
    </row>
    <row r="425" spans="1:9" x14ac:dyDescent="0.25">
      <c r="A425" s="69">
        <v>42826</v>
      </c>
      <c r="B425" s="37" t="s">
        <v>282</v>
      </c>
      <c r="C425" s="69" t="s">
        <v>495</v>
      </c>
      <c r="D425" s="65">
        <v>42853</v>
      </c>
      <c r="E425" s="37" t="s">
        <v>239</v>
      </c>
      <c r="F425" s="37" t="s">
        <v>491</v>
      </c>
      <c r="G425" s="37"/>
      <c r="H425" s="79">
        <v>20094</v>
      </c>
      <c r="I425" s="1"/>
    </row>
    <row r="426" spans="1:9" x14ac:dyDescent="0.25">
      <c r="A426" s="33">
        <v>42856</v>
      </c>
      <c r="B426" t="s">
        <v>235</v>
      </c>
      <c r="C426" s="33" t="s">
        <v>224</v>
      </c>
      <c r="D426" s="9">
        <v>42857</v>
      </c>
      <c r="E426" t="s">
        <v>76</v>
      </c>
      <c r="F426" t="s">
        <v>504</v>
      </c>
      <c r="H426" s="1">
        <v>20000</v>
      </c>
      <c r="I426" s="1"/>
    </row>
    <row r="427" spans="1:9" x14ac:dyDescent="0.25">
      <c r="A427" s="33">
        <v>42856</v>
      </c>
      <c r="B427" s="37" t="s">
        <v>235</v>
      </c>
      <c r="C427" s="33" t="s">
        <v>224</v>
      </c>
      <c r="D427" s="9">
        <v>42857</v>
      </c>
      <c r="E427" t="s">
        <v>239</v>
      </c>
      <c r="F427" t="s">
        <v>13</v>
      </c>
      <c r="G427" t="s">
        <v>57</v>
      </c>
      <c r="H427" s="1">
        <v>20000</v>
      </c>
      <c r="I427" s="1"/>
    </row>
    <row r="428" spans="1:9" x14ac:dyDescent="0.25">
      <c r="A428" s="33">
        <v>42856</v>
      </c>
      <c r="B428" s="37" t="s">
        <v>235</v>
      </c>
      <c r="C428" s="33" t="s">
        <v>224</v>
      </c>
      <c r="D428" s="9">
        <v>42857</v>
      </c>
      <c r="E428" t="s">
        <v>239</v>
      </c>
      <c r="F428" t="s">
        <v>505</v>
      </c>
      <c r="G428" t="s">
        <v>57</v>
      </c>
      <c r="H428" s="1">
        <v>20000</v>
      </c>
      <c r="I428" s="1"/>
    </row>
    <row r="429" spans="1:9" x14ac:dyDescent="0.25">
      <c r="A429" s="33">
        <v>42856</v>
      </c>
      <c r="B429" s="37" t="s">
        <v>235</v>
      </c>
      <c r="C429" s="33" t="s">
        <v>224</v>
      </c>
      <c r="D429" s="9">
        <v>42857</v>
      </c>
      <c r="E429" t="s">
        <v>239</v>
      </c>
      <c r="F429" t="s">
        <v>11</v>
      </c>
      <c r="G429" t="s">
        <v>57</v>
      </c>
      <c r="H429" s="1">
        <v>20000</v>
      </c>
      <c r="I429" s="1"/>
    </row>
    <row r="430" spans="1:9" x14ac:dyDescent="0.25">
      <c r="A430" s="33">
        <v>42856</v>
      </c>
      <c r="B430" s="37" t="s">
        <v>235</v>
      </c>
      <c r="C430" s="33" t="s">
        <v>224</v>
      </c>
      <c r="D430" s="9">
        <v>42858</v>
      </c>
      <c r="E430" t="s">
        <v>76</v>
      </c>
      <c r="F430" t="s">
        <v>206</v>
      </c>
      <c r="G430" t="s">
        <v>57</v>
      </c>
      <c r="H430" s="1">
        <v>20000</v>
      </c>
      <c r="I430" s="1"/>
    </row>
    <row r="431" spans="1:9" x14ac:dyDescent="0.25">
      <c r="A431" s="33">
        <v>42856</v>
      </c>
      <c r="B431" s="37" t="s">
        <v>235</v>
      </c>
      <c r="C431" s="33" t="s">
        <v>224</v>
      </c>
      <c r="D431" s="9">
        <v>42860</v>
      </c>
      <c r="E431" t="s">
        <v>76</v>
      </c>
      <c r="F431" t="s">
        <v>313</v>
      </c>
      <c r="G431" t="s">
        <v>57</v>
      </c>
      <c r="H431" s="1">
        <v>20000</v>
      </c>
      <c r="I431" s="1"/>
    </row>
    <row r="432" spans="1:9" x14ac:dyDescent="0.25">
      <c r="A432" s="33">
        <v>42856</v>
      </c>
      <c r="B432" s="37" t="s">
        <v>235</v>
      </c>
      <c r="C432" s="33" t="s">
        <v>224</v>
      </c>
      <c r="D432" s="9">
        <v>42863</v>
      </c>
      <c r="E432" t="s">
        <v>76</v>
      </c>
      <c r="F432" t="s">
        <v>3</v>
      </c>
      <c r="H432" s="1">
        <v>20000</v>
      </c>
      <c r="I432" s="1"/>
    </row>
    <row r="433" spans="1:9" x14ac:dyDescent="0.25">
      <c r="A433" s="33">
        <v>42856</v>
      </c>
      <c r="B433" s="37" t="s">
        <v>235</v>
      </c>
      <c r="C433" s="33" t="s">
        <v>224</v>
      </c>
      <c r="D433" s="9">
        <v>42863</v>
      </c>
      <c r="E433" t="s">
        <v>76</v>
      </c>
      <c r="F433" t="s">
        <v>203</v>
      </c>
      <c r="H433" s="1">
        <v>20000</v>
      </c>
      <c r="I433" s="1"/>
    </row>
    <row r="434" spans="1:9" x14ac:dyDescent="0.25">
      <c r="A434" s="33">
        <v>42856</v>
      </c>
      <c r="B434" s="37" t="s">
        <v>235</v>
      </c>
      <c r="C434" s="33" t="s">
        <v>224</v>
      </c>
      <c r="D434" s="9">
        <v>42867</v>
      </c>
      <c r="E434" t="s">
        <v>76</v>
      </c>
      <c r="F434" t="s">
        <v>87</v>
      </c>
      <c r="H434" s="1">
        <v>20000</v>
      </c>
      <c r="I434" s="1"/>
    </row>
    <row r="435" spans="1:9" x14ac:dyDescent="0.25">
      <c r="A435" s="33">
        <v>42856</v>
      </c>
      <c r="B435" s="37" t="s">
        <v>235</v>
      </c>
      <c r="C435" s="33" t="s">
        <v>224</v>
      </c>
      <c r="D435" s="9">
        <v>42870</v>
      </c>
      <c r="E435" t="s">
        <v>239</v>
      </c>
      <c r="F435" t="s">
        <v>466</v>
      </c>
      <c r="H435" s="1">
        <v>20000</v>
      </c>
      <c r="I435" s="1"/>
    </row>
    <row r="436" spans="1:9" x14ac:dyDescent="0.25">
      <c r="A436" s="33">
        <v>42856</v>
      </c>
      <c r="B436" s="37" t="s">
        <v>235</v>
      </c>
      <c r="C436" s="33" t="s">
        <v>224</v>
      </c>
      <c r="D436" s="9">
        <v>42880</v>
      </c>
      <c r="E436" t="s">
        <v>76</v>
      </c>
      <c r="F436" t="s">
        <v>93</v>
      </c>
      <c r="H436" s="1">
        <v>20000</v>
      </c>
      <c r="I436" s="1"/>
    </row>
    <row r="437" spans="1:9" x14ac:dyDescent="0.25">
      <c r="A437" s="33">
        <v>42856</v>
      </c>
      <c r="B437" s="37" t="s">
        <v>235</v>
      </c>
      <c r="C437" s="33" t="s">
        <v>224</v>
      </c>
      <c r="D437" s="9">
        <v>42880</v>
      </c>
      <c r="E437" t="s">
        <v>76</v>
      </c>
      <c r="F437" t="s">
        <v>11</v>
      </c>
      <c r="H437" s="1">
        <v>20000</v>
      </c>
      <c r="I437" s="1"/>
    </row>
    <row r="438" spans="1:9" x14ac:dyDescent="0.25">
      <c r="A438" s="33">
        <v>42856</v>
      </c>
      <c r="B438" s="37" t="s">
        <v>235</v>
      </c>
      <c r="C438" s="33" t="s">
        <v>224</v>
      </c>
      <c r="D438" s="9">
        <v>42881</v>
      </c>
      <c r="E438" t="s">
        <v>76</v>
      </c>
      <c r="F438" t="s">
        <v>3</v>
      </c>
      <c r="H438" s="1">
        <v>20000</v>
      </c>
      <c r="I438" s="1"/>
    </row>
    <row r="439" spans="1:9" x14ac:dyDescent="0.25">
      <c r="A439" s="33">
        <v>42856</v>
      </c>
      <c r="B439" s="37" t="s">
        <v>235</v>
      </c>
      <c r="C439" s="33" t="s">
        <v>224</v>
      </c>
      <c r="D439" s="9">
        <v>42881</v>
      </c>
      <c r="E439" t="s">
        <v>76</v>
      </c>
      <c r="F439" t="s">
        <v>135</v>
      </c>
      <c r="H439" s="1">
        <v>20000</v>
      </c>
      <c r="I439" s="1"/>
    </row>
    <row r="440" spans="1:9" x14ac:dyDescent="0.25">
      <c r="A440" s="33">
        <v>42856</v>
      </c>
      <c r="B440" s="37" t="s">
        <v>235</v>
      </c>
      <c r="C440" s="33" t="s">
        <v>224</v>
      </c>
      <c r="D440" s="9">
        <v>42881</v>
      </c>
      <c r="E440" t="s">
        <v>76</v>
      </c>
      <c r="F440" t="s">
        <v>127</v>
      </c>
      <c r="H440" s="1">
        <v>20000</v>
      </c>
      <c r="I440" s="1"/>
    </row>
    <row r="441" spans="1:9" x14ac:dyDescent="0.25">
      <c r="A441" s="33">
        <v>42856</v>
      </c>
      <c r="B441" s="37" t="s">
        <v>235</v>
      </c>
      <c r="C441" s="33" t="s">
        <v>224</v>
      </c>
      <c r="D441" s="9">
        <v>42881</v>
      </c>
      <c r="E441" t="s">
        <v>76</v>
      </c>
      <c r="F441" t="s">
        <v>131</v>
      </c>
      <c r="H441" s="1">
        <v>20000</v>
      </c>
      <c r="I441" s="1"/>
    </row>
    <row r="442" spans="1:9" x14ac:dyDescent="0.25">
      <c r="A442" s="33">
        <v>42856</v>
      </c>
      <c r="B442" t="s">
        <v>235</v>
      </c>
      <c r="C442" s="33" t="s">
        <v>224</v>
      </c>
      <c r="D442" s="9">
        <v>42881</v>
      </c>
      <c r="E442" t="s">
        <v>76</v>
      </c>
      <c r="F442" t="s">
        <v>9</v>
      </c>
      <c r="H442" s="1">
        <v>20000</v>
      </c>
      <c r="I442" s="1"/>
    </row>
    <row r="443" spans="1:9" x14ac:dyDescent="0.25">
      <c r="A443" s="33">
        <v>42856</v>
      </c>
      <c r="B443" t="s">
        <v>235</v>
      </c>
      <c r="C443" s="33" t="s">
        <v>224</v>
      </c>
      <c r="D443" s="9">
        <v>42884</v>
      </c>
      <c r="E443" t="s">
        <v>239</v>
      </c>
      <c r="F443" t="s">
        <v>505</v>
      </c>
      <c r="H443" s="1">
        <v>20000</v>
      </c>
      <c r="I443" s="1"/>
    </row>
    <row r="444" spans="1:9" x14ac:dyDescent="0.25">
      <c r="A444" s="33">
        <v>42856</v>
      </c>
      <c r="B444" t="s">
        <v>235</v>
      </c>
      <c r="C444" s="33" t="s">
        <v>224</v>
      </c>
      <c r="D444" s="9">
        <v>42885</v>
      </c>
      <c r="E444" t="s">
        <v>76</v>
      </c>
      <c r="F444" t="s">
        <v>466</v>
      </c>
      <c r="H444" s="1">
        <v>20000</v>
      </c>
      <c r="I444" s="1"/>
    </row>
    <row r="445" spans="1:9" x14ac:dyDescent="0.25">
      <c r="A445" s="33">
        <v>42856</v>
      </c>
      <c r="B445" t="s">
        <v>235</v>
      </c>
      <c r="C445" s="33" t="s">
        <v>224</v>
      </c>
      <c r="D445" s="9">
        <v>42886</v>
      </c>
      <c r="E445" t="s">
        <v>76</v>
      </c>
      <c r="F445" t="s">
        <v>14</v>
      </c>
      <c r="H445" s="1">
        <v>20000</v>
      </c>
      <c r="I445" s="1"/>
    </row>
    <row r="446" spans="1:9" x14ac:dyDescent="0.25">
      <c r="A446" s="33">
        <v>42856</v>
      </c>
      <c r="B446" t="s">
        <v>235</v>
      </c>
      <c r="C446" s="33" t="s">
        <v>224</v>
      </c>
      <c r="D446" s="9">
        <v>42874</v>
      </c>
      <c r="E446" t="s">
        <v>239</v>
      </c>
      <c r="F446" t="s">
        <v>91</v>
      </c>
      <c r="H446" s="1">
        <v>20028</v>
      </c>
      <c r="I446" s="1"/>
    </row>
    <row r="447" spans="1:9" x14ac:dyDescent="0.25">
      <c r="A447" s="33">
        <v>42856</v>
      </c>
      <c r="B447" t="s">
        <v>235</v>
      </c>
      <c r="C447" s="33" t="s">
        <v>224</v>
      </c>
      <c r="D447" s="9">
        <v>42886</v>
      </c>
      <c r="E447" t="s">
        <v>76</v>
      </c>
      <c r="F447" t="s">
        <v>16</v>
      </c>
      <c r="H447" s="1">
        <v>20037</v>
      </c>
      <c r="I447" s="1"/>
    </row>
    <row r="448" spans="1:9" x14ac:dyDescent="0.25">
      <c r="A448" s="33">
        <v>42856</v>
      </c>
      <c r="B448" t="s">
        <v>235</v>
      </c>
      <c r="C448" s="33" t="s">
        <v>224</v>
      </c>
      <c r="D448" s="9">
        <v>42857</v>
      </c>
      <c r="E448" t="s">
        <v>76</v>
      </c>
      <c r="F448" t="s">
        <v>94</v>
      </c>
      <c r="G448" t="s">
        <v>57</v>
      </c>
      <c r="H448" s="1">
        <v>20054</v>
      </c>
      <c r="I448" s="1"/>
    </row>
    <row r="449" spans="1:9" x14ac:dyDescent="0.25">
      <c r="A449" s="33">
        <v>42856</v>
      </c>
      <c r="B449" t="s">
        <v>235</v>
      </c>
      <c r="C449" s="33" t="s">
        <v>224</v>
      </c>
      <c r="D449" s="9">
        <v>42884</v>
      </c>
      <c r="E449" t="s">
        <v>76</v>
      </c>
      <c r="F449" t="s">
        <v>94</v>
      </c>
      <c r="H449" s="1">
        <v>20054</v>
      </c>
      <c r="I449" s="1"/>
    </row>
    <row r="450" spans="1:9" x14ac:dyDescent="0.25">
      <c r="A450" s="33">
        <v>42856</v>
      </c>
      <c r="B450" t="s">
        <v>235</v>
      </c>
      <c r="C450" s="33" t="s">
        <v>224</v>
      </c>
      <c r="D450" s="9">
        <v>42886</v>
      </c>
      <c r="E450" t="s">
        <v>76</v>
      </c>
      <c r="F450" t="s">
        <v>17</v>
      </c>
      <c r="H450" s="1">
        <v>20072</v>
      </c>
      <c r="I450" s="1"/>
    </row>
    <row r="451" spans="1:9" x14ac:dyDescent="0.25">
      <c r="A451" s="33">
        <v>42856</v>
      </c>
      <c r="B451" t="s">
        <v>235</v>
      </c>
      <c r="C451" s="33" t="s">
        <v>224</v>
      </c>
      <c r="D451" s="9">
        <v>42873</v>
      </c>
      <c r="E451" t="s">
        <v>239</v>
      </c>
      <c r="F451" t="s">
        <v>18</v>
      </c>
      <c r="H451" s="1">
        <v>20080</v>
      </c>
      <c r="I451" s="1"/>
    </row>
    <row r="452" spans="1:9" x14ac:dyDescent="0.25">
      <c r="A452" s="33">
        <v>42856</v>
      </c>
      <c r="B452" t="s">
        <v>235</v>
      </c>
      <c r="C452" s="33" t="s">
        <v>224</v>
      </c>
      <c r="D452" s="9">
        <v>42884</v>
      </c>
      <c r="E452" t="s">
        <v>239</v>
      </c>
      <c r="F452" t="s">
        <v>18</v>
      </c>
      <c r="H452" s="1">
        <v>20080</v>
      </c>
      <c r="I452" s="1"/>
    </row>
    <row r="453" spans="1:9" x14ac:dyDescent="0.25">
      <c r="A453" s="33">
        <v>42856</v>
      </c>
      <c r="B453" t="s">
        <v>235</v>
      </c>
      <c r="C453" s="33" t="s">
        <v>224</v>
      </c>
      <c r="D453" s="9">
        <v>42886</v>
      </c>
      <c r="E453" t="s">
        <v>239</v>
      </c>
      <c r="F453" t="s">
        <v>491</v>
      </c>
      <c r="H453" s="1">
        <v>20094</v>
      </c>
      <c r="I453" s="1"/>
    </row>
    <row r="454" spans="1:9" x14ac:dyDescent="0.25">
      <c r="A454" s="33">
        <v>42856</v>
      </c>
      <c r="B454" t="s">
        <v>235</v>
      </c>
      <c r="C454" s="33" t="s">
        <v>224</v>
      </c>
      <c r="D454" s="9">
        <v>42870</v>
      </c>
      <c r="E454" t="s">
        <v>239</v>
      </c>
      <c r="F454" t="s">
        <v>4</v>
      </c>
      <c r="H454" s="1">
        <v>20097</v>
      </c>
      <c r="I454" s="1"/>
    </row>
    <row r="455" spans="1:9" x14ac:dyDescent="0.25">
      <c r="A455" s="33">
        <v>42856</v>
      </c>
      <c r="B455" t="s">
        <v>235</v>
      </c>
      <c r="C455" s="33" t="s">
        <v>224</v>
      </c>
      <c r="D455" s="9">
        <v>42863</v>
      </c>
      <c r="E455" t="s">
        <v>239</v>
      </c>
      <c r="F455" t="s">
        <v>132</v>
      </c>
      <c r="H455" s="1">
        <v>20100</v>
      </c>
      <c r="I455" s="1"/>
    </row>
    <row r="456" spans="1:9" x14ac:dyDescent="0.25">
      <c r="A456" s="33">
        <v>42856</v>
      </c>
      <c r="B456" t="s">
        <v>235</v>
      </c>
      <c r="C456" s="33" t="s">
        <v>224</v>
      </c>
      <c r="D456" s="9">
        <v>42858</v>
      </c>
      <c r="E456" t="s">
        <v>239</v>
      </c>
      <c r="F456" t="s">
        <v>21</v>
      </c>
      <c r="G456" t="s">
        <v>57</v>
      </c>
      <c r="H456" s="1">
        <v>20109</v>
      </c>
      <c r="I456" s="1"/>
    </row>
    <row r="457" spans="1:9" x14ac:dyDescent="0.25">
      <c r="A457" s="33">
        <v>42856</v>
      </c>
      <c r="B457" t="s">
        <v>235</v>
      </c>
      <c r="C457" s="33" t="s">
        <v>224</v>
      </c>
      <c r="D457" s="9">
        <v>42878</v>
      </c>
      <c r="E457" t="s">
        <v>76</v>
      </c>
      <c r="F457" t="s">
        <v>201</v>
      </c>
      <c r="H457" s="1">
        <v>40000</v>
      </c>
      <c r="I457" s="1"/>
    </row>
    <row r="458" spans="1:9" x14ac:dyDescent="0.25">
      <c r="A458" s="33">
        <v>42856</v>
      </c>
      <c r="B458" t="s">
        <v>235</v>
      </c>
      <c r="C458" s="33" t="s">
        <v>224</v>
      </c>
      <c r="D458" s="9">
        <v>42877</v>
      </c>
      <c r="E458" t="s">
        <v>129</v>
      </c>
      <c r="F458" t="s">
        <v>506</v>
      </c>
      <c r="H458" s="1">
        <v>40039</v>
      </c>
      <c r="I458" s="1"/>
    </row>
    <row r="459" spans="1:9" x14ac:dyDescent="0.25">
      <c r="A459" s="33">
        <v>42856</v>
      </c>
      <c r="B459" t="s">
        <v>235</v>
      </c>
      <c r="C459" s="33" t="s">
        <v>224</v>
      </c>
      <c r="D459" s="9">
        <v>42870</v>
      </c>
      <c r="E459" t="s">
        <v>239</v>
      </c>
      <c r="F459" t="s">
        <v>77</v>
      </c>
      <c r="H459" s="1">
        <v>40043</v>
      </c>
      <c r="I459" s="1"/>
    </row>
    <row r="460" spans="1:9" x14ac:dyDescent="0.25">
      <c r="A460" s="33">
        <v>42856</v>
      </c>
      <c r="B460" t="s">
        <v>235</v>
      </c>
      <c r="C460" s="33" t="s">
        <v>231</v>
      </c>
      <c r="D460" s="9">
        <v>42885</v>
      </c>
      <c r="E460" t="s">
        <v>239</v>
      </c>
      <c r="F460" t="s">
        <v>507</v>
      </c>
      <c r="H460" s="1">
        <v>41850</v>
      </c>
      <c r="I460" s="1"/>
    </row>
    <row r="461" spans="1:9" x14ac:dyDescent="0.25">
      <c r="A461" s="33">
        <v>42856</v>
      </c>
      <c r="B461" t="s">
        <v>235</v>
      </c>
      <c r="C461" s="33" t="s">
        <v>224</v>
      </c>
      <c r="D461" s="9">
        <v>42858</v>
      </c>
      <c r="E461" t="s">
        <v>129</v>
      </c>
      <c r="F461" t="s">
        <v>245</v>
      </c>
      <c r="G461" t="s">
        <v>57</v>
      </c>
      <c r="H461" s="1">
        <v>60000</v>
      </c>
      <c r="I461" s="1"/>
    </row>
    <row r="462" spans="1:9" x14ac:dyDescent="0.25">
      <c r="A462" s="33">
        <v>42856</v>
      </c>
      <c r="B462" t="s">
        <v>235</v>
      </c>
      <c r="C462" s="33" t="s">
        <v>224</v>
      </c>
      <c r="D462" s="9">
        <v>42859</v>
      </c>
      <c r="E462" t="s">
        <v>76</v>
      </c>
      <c r="F462" t="s">
        <v>80</v>
      </c>
      <c r="H462" s="1">
        <v>60000</v>
      </c>
      <c r="I462" s="1"/>
    </row>
    <row r="463" spans="1:9" x14ac:dyDescent="0.25">
      <c r="A463" s="33">
        <v>42856</v>
      </c>
      <c r="B463" t="s">
        <v>235</v>
      </c>
      <c r="C463" s="33" t="s">
        <v>224</v>
      </c>
      <c r="D463" s="9">
        <v>42863</v>
      </c>
      <c r="E463" t="s">
        <v>76</v>
      </c>
      <c r="F463" t="s">
        <v>133</v>
      </c>
      <c r="H463" s="1">
        <v>60000</v>
      </c>
      <c r="I463" s="1"/>
    </row>
    <row r="464" spans="1:9" x14ac:dyDescent="0.25">
      <c r="A464" s="33">
        <v>42856</v>
      </c>
      <c r="B464" t="s">
        <v>235</v>
      </c>
      <c r="C464" s="33" t="s">
        <v>224</v>
      </c>
      <c r="D464" s="9">
        <v>42872</v>
      </c>
      <c r="E464" t="s">
        <v>76</v>
      </c>
      <c r="F464" t="s">
        <v>207</v>
      </c>
      <c r="H464" s="1">
        <v>60025</v>
      </c>
      <c r="I464" s="1"/>
    </row>
    <row r="465" spans="1:9" x14ac:dyDescent="0.25">
      <c r="A465" s="33">
        <v>42856</v>
      </c>
      <c r="B465" t="s">
        <v>235</v>
      </c>
      <c r="C465" s="33" t="s">
        <v>224</v>
      </c>
      <c r="D465" s="9">
        <v>42864</v>
      </c>
      <c r="E465" t="s">
        <v>129</v>
      </c>
      <c r="F465" t="s">
        <v>85</v>
      </c>
      <c r="H465" s="1">
        <v>60098</v>
      </c>
      <c r="I465" s="1"/>
    </row>
    <row r="466" spans="1:9" x14ac:dyDescent="0.25">
      <c r="A466" s="33">
        <v>42856</v>
      </c>
      <c r="B466" t="s">
        <v>235</v>
      </c>
      <c r="C466" s="33" t="s">
        <v>224</v>
      </c>
      <c r="D466" s="9">
        <v>42867</v>
      </c>
      <c r="E466" t="s">
        <v>76</v>
      </c>
      <c r="F466" t="s">
        <v>508</v>
      </c>
      <c r="H466" s="1">
        <v>80000</v>
      </c>
      <c r="I466" s="1"/>
    </row>
    <row r="467" spans="1:9" x14ac:dyDescent="0.25">
      <c r="A467" s="33">
        <v>42856</v>
      </c>
      <c r="B467" t="s">
        <v>235</v>
      </c>
      <c r="C467" s="33" t="s">
        <v>224</v>
      </c>
      <c r="D467" s="9">
        <v>42874</v>
      </c>
      <c r="E467" t="s">
        <v>76</v>
      </c>
      <c r="F467" t="s">
        <v>408</v>
      </c>
      <c r="H467" s="1">
        <v>80000</v>
      </c>
      <c r="I467" s="1"/>
    </row>
    <row r="468" spans="1:9" x14ac:dyDescent="0.25">
      <c r="A468" s="33">
        <v>42856</v>
      </c>
      <c r="B468" t="s">
        <v>235</v>
      </c>
      <c r="C468" s="33" t="s">
        <v>224</v>
      </c>
      <c r="D468" s="9">
        <v>42879</v>
      </c>
      <c r="E468" t="s">
        <v>76</v>
      </c>
      <c r="F468" t="s">
        <v>24</v>
      </c>
      <c r="H468" s="1">
        <v>80000</v>
      </c>
      <c r="I468" s="1"/>
    </row>
    <row r="469" spans="1:9" x14ac:dyDescent="0.25">
      <c r="A469" s="33">
        <v>42856</v>
      </c>
      <c r="B469" t="s">
        <v>235</v>
      </c>
      <c r="C469" s="33" t="s">
        <v>224</v>
      </c>
      <c r="D469" s="9">
        <v>42857</v>
      </c>
      <c r="E469" t="s">
        <v>239</v>
      </c>
      <c r="F469" t="s">
        <v>418</v>
      </c>
      <c r="G469" t="s">
        <v>57</v>
      </c>
      <c r="H469" s="1">
        <v>100000</v>
      </c>
      <c r="I469" s="1"/>
    </row>
    <row r="470" spans="1:9" x14ac:dyDescent="0.25">
      <c r="A470" s="33">
        <v>42856</v>
      </c>
      <c r="B470" t="s">
        <v>235</v>
      </c>
      <c r="C470" s="33" t="s">
        <v>224</v>
      </c>
      <c r="D470" s="9">
        <v>42863</v>
      </c>
      <c r="E470" t="s">
        <v>76</v>
      </c>
      <c r="F470" t="s">
        <v>509</v>
      </c>
      <c r="H470" s="1">
        <v>120049</v>
      </c>
      <c r="I470" s="1"/>
    </row>
    <row r="471" spans="1:9" x14ac:dyDescent="0.25">
      <c r="A471" s="33">
        <v>42856</v>
      </c>
      <c r="B471" t="s">
        <v>235</v>
      </c>
      <c r="C471" s="33" t="s">
        <v>224</v>
      </c>
      <c r="D471" s="9">
        <v>42857</v>
      </c>
      <c r="E471" t="s">
        <v>76</v>
      </c>
      <c r="F471" t="s">
        <v>510</v>
      </c>
      <c r="G471" t="s">
        <v>57</v>
      </c>
      <c r="H471" s="1">
        <v>200000</v>
      </c>
      <c r="I471" s="1"/>
    </row>
    <row r="472" spans="1:9" x14ac:dyDescent="0.25">
      <c r="A472" s="33">
        <v>42856</v>
      </c>
      <c r="B472" t="s">
        <v>235</v>
      </c>
      <c r="C472" s="33" t="s">
        <v>224</v>
      </c>
      <c r="D472" s="9">
        <v>42858</v>
      </c>
      <c r="E472" t="s">
        <v>76</v>
      </c>
      <c r="F472" t="s">
        <v>511</v>
      </c>
      <c r="G472" t="s">
        <v>57</v>
      </c>
      <c r="H472" s="1">
        <v>1200104</v>
      </c>
      <c r="I472" s="1">
        <f>SUM(H238:H472)</f>
        <v>20491567</v>
      </c>
    </row>
    <row r="473" spans="1:9" x14ac:dyDescent="0.25">
      <c r="A473" s="33">
        <v>42887</v>
      </c>
      <c r="B473" s="37" t="s">
        <v>282</v>
      </c>
      <c r="C473" s="33" t="s">
        <v>224</v>
      </c>
      <c r="D473" s="9">
        <v>42891</v>
      </c>
      <c r="E473" t="s">
        <v>129</v>
      </c>
      <c r="F473" t="s">
        <v>245</v>
      </c>
      <c r="H473" s="1">
        <v>60000</v>
      </c>
      <c r="I473" s="1"/>
    </row>
    <row r="474" spans="1:9" x14ac:dyDescent="0.25">
      <c r="A474" s="33">
        <v>42887</v>
      </c>
      <c r="B474" s="37" t="s">
        <v>282</v>
      </c>
      <c r="C474" s="33" t="s">
        <v>224</v>
      </c>
      <c r="D474" s="9">
        <v>42915</v>
      </c>
      <c r="E474" t="s">
        <v>76</v>
      </c>
      <c r="F474" t="s">
        <v>17</v>
      </c>
      <c r="H474" s="1">
        <v>20072</v>
      </c>
      <c r="I474" s="1"/>
    </row>
    <row r="475" spans="1:9" x14ac:dyDescent="0.25">
      <c r="A475" s="33">
        <v>42887</v>
      </c>
      <c r="B475" s="37" t="s">
        <v>282</v>
      </c>
      <c r="C475" s="33" t="s">
        <v>224</v>
      </c>
      <c r="D475" s="9">
        <v>42891</v>
      </c>
      <c r="E475" t="s">
        <v>76</v>
      </c>
      <c r="F475" t="s">
        <v>24</v>
      </c>
      <c r="H475" s="1">
        <v>40000</v>
      </c>
      <c r="I475" s="1"/>
    </row>
    <row r="476" spans="1:9" x14ac:dyDescent="0.25">
      <c r="A476" s="33">
        <v>42887</v>
      </c>
      <c r="B476" s="37" t="s">
        <v>282</v>
      </c>
      <c r="C476" s="33" t="s">
        <v>224</v>
      </c>
      <c r="D476" s="9">
        <v>42895</v>
      </c>
      <c r="E476" t="s">
        <v>239</v>
      </c>
      <c r="F476" t="s">
        <v>21</v>
      </c>
      <c r="H476" s="1">
        <v>20109</v>
      </c>
      <c r="I476" s="1"/>
    </row>
    <row r="477" spans="1:9" x14ac:dyDescent="0.25">
      <c r="A477" s="33">
        <v>42887</v>
      </c>
      <c r="B477" s="37" t="s">
        <v>282</v>
      </c>
      <c r="C477" s="33" t="s">
        <v>224</v>
      </c>
      <c r="D477" s="9">
        <v>42907</v>
      </c>
      <c r="E477" t="s">
        <v>239</v>
      </c>
      <c r="F477" t="s">
        <v>21</v>
      </c>
      <c r="H477" s="1">
        <v>20109</v>
      </c>
      <c r="I477" s="1"/>
    </row>
    <row r="478" spans="1:9" x14ac:dyDescent="0.25">
      <c r="A478" s="33">
        <v>42887</v>
      </c>
      <c r="B478" s="37" t="s">
        <v>282</v>
      </c>
      <c r="C478" s="33" t="s">
        <v>224</v>
      </c>
      <c r="D478" s="9">
        <v>42913</v>
      </c>
      <c r="E478" t="s">
        <v>76</v>
      </c>
      <c r="F478" t="s">
        <v>127</v>
      </c>
      <c r="H478" s="1">
        <v>20000</v>
      </c>
      <c r="I478" s="1"/>
    </row>
    <row r="479" spans="1:9" x14ac:dyDescent="0.25">
      <c r="A479" s="33">
        <v>42887</v>
      </c>
      <c r="B479" s="37" t="s">
        <v>282</v>
      </c>
      <c r="C479" s="33" t="s">
        <v>224</v>
      </c>
      <c r="D479" s="9">
        <v>42906</v>
      </c>
      <c r="E479" t="s">
        <v>76</v>
      </c>
      <c r="F479" t="s">
        <v>413</v>
      </c>
      <c r="H479" s="1">
        <v>40000</v>
      </c>
      <c r="I479" s="1"/>
    </row>
    <row r="480" spans="1:9" x14ac:dyDescent="0.25">
      <c r="A480" s="33">
        <v>42887</v>
      </c>
      <c r="B480" s="37" t="s">
        <v>282</v>
      </c>
      <c r="C480" s="33" t="s">
        <v>224</v>
      </c>
      <c r="D480" s="9">
        <v>42891</v>
      </c>
      <c r="E480" t="s">
        <v>239</v>
      </c>
      <c r="F480" t="s">
        <v>144</v>
      </c>
      <c r="H480" s="1">
        <v>40000</v>
      </c>
      <c r="I480" s="1"/>
    </row>
    <row r="481" spans="1:9" x14ac:dyDescent="0.25">
      <c r="A481" s="33">
        <v>42887</v>
      </c>
      <c r="B481" s="37" t="s">
        <v>282</v>
      </c>
      <c r="C481" s="33" t="s">
        <v>224</v>
      </c>
      <c r="D481" s="9">
        <v>42888</v>
      </c>
      <c r="E481" t="s">
        <v>76</v>
      </c>
      <c r="F481" t="s">
        <v>206</v>
      </c>
      <c r="H481" s="1">
        <v>20000</v>
      </c>
      <c r="I481" s="1"/>
    </row>
    <row r="482" spans="1:9" x14ac:dyDescent="0.25">
      <c r="A482" s="33">
        <v>42887</v>
      </c>
      <c r="B482" s="37" t="s">
        <v>282</v>
      </c>
      <c r="C482" s="33" t="s">
        <v>224</v>
      </c>
      <c r="D482" s="9">
        <v>42905</v>
      </c>
      <c r="E482" t="s">
        <v>76</v>
      </c>
      <c r="F482" t="s">
        <v>524</v>
      </c>
      <c r="H482" s="1">
        <v>80096</v>
      </c>
      <c r="I482" s="1"/>
    </row>
    <row r="483" spans="1:9" x14ac:dyDescent="0.25">
      <c r="A483" s="33">
        <v>42887</v>
      </c>
      <c r="B483" s="37" t="s">
        <v>282</v>
      </c>
      <c r="C483" s="33" t="s">
        <v>224</v>
      </c>
      <c r="D483" s="9">
        <v>42895</v>
      </c>
      <c r="E483" t="s">
        <v>239</v>
      </c>
      <c r="F483" t="s">
        <v>4</v>
      </c>
      <c r="H483" s="1">
        <v>20097</v>
      </c>
      <c r="I483" s="1"/>
    </row>
    <row r="484" spans="1:9" x14ac:dyDescent="0.25">
      <c r="A484" s="33">
        <v>42887</v>
      </c>
      <c r="B484" s="37" t="s">
        <v>282</v>
      </c>
      <c r="C484" s="33" t="s">
        <v>224</v>
      </c>
      <c r="D484" s="9">
        <v>42891</v>
      </c>
      <c r="E484" t="s">
        <v>239</v>
      </c>
      <c r="F484" t="s">
        <v>525</v>
      </c>
      <c r="H484" s="1">
        <v>100000</v>
      </c>
      <c r="I484" s="1"/>
    </row>
    <row r="485" spans="1:9" x14ac:dyDescent="0.25">
      <c r="A485" s="33">
        <v>42887</v>
      </c>
      <c r="B485" s="37" t="s">
        <v>282</v>
      </c>
      <c r="C485" s="33" t="s">
        <v>224</v>
      </c>
      <c r="D485" s="9">
        <v>42898</v>
      </c>
      <c r="E485" t="s">
        <v>239</v>
      </c>
      <c r="F485" t="s">
        <v>466</v>
      </c>
      <c r="H485" s="1">
        <v>20000</v>
      </c>
      <c r="I485" s="1"/>
    </row>
    <row r="486" spans="1:9" x14ac:dyDescent="0.25">
      <c r="A486" s="33">
        <v>42887</v>
      </c>
      <c r="B486" s="37" t="s">
        <v>282</v>
      </c>
      <c r="C486" s="33" t="s">
        <v>224</v>
      </c>
      <c r="D486" s="9">
        <v>42887</v>
      </c>
      <c r="E486" t="s">
        <v>76</v>
      </c>
      <c r="F486" t="s">
        <v>2</v>
      </c>
      <c r="H486" s="1">
        <v>20000</v>
      </c>
      <c r="I486" s="1"/>
    </row>
    <row r="487" spans="1:9" x14ac:dyDescent="0.25">
      <c r="A487" s="33">
        <v>42887</v>
      </c>
      <c r="B487" s="37" t="s">
        <v>282</v>
      </c>
      <c r="C487" s="33" t="s">
        <v>224</v>
      </c>
      <c r="D487" s="9">
        <v>42887</v>
      </c>
      <c r="E487" t="s">
        <v>76</v>
      </c>
      <c r="F487" t="s">
        <v>526</v>
      </c>
      <c r="H487" s="1">
        <v>200000</v>
      </c>
      <c r="I487" s="1"/>
    </row>
    <row r="488" spans="1:9" x14ac:dyDescent="0.25">
      <c r="A488" s="33">
        <v>42887</v>
      </c>
      <c r="B488" s="37" t="s">
        <v>282</v>
      </c>
      <c r="C488" s="33" t="s">
        <v>224</v>
      </c>
      <c r="D488" s="9">
        <v>42891</v>
      </c>
      <c r="E488" t="s">
        <v>239</v>
      </c>
      <c r="F488" t="s">
        <v>527</v>
      </c>
      <c r="H488" s="1">
        <v>50000</v>
      </c>
      <c r="I488" s="1"/>
    </row>
    <row r="489" spans="1:9" x14ac:dyDescent="0.25">
      <c r="A489" s="33">
        <v>42887</v>
      </c>
      <c r="B489" s="37" t="s">
        <v>282</v>
      </c>
      <c r="C489" s="33" t="s">
        <v>224</v>
      </c>
      <c r="D489" s="9">
        <v>42891</v>
      </c>
      <c r="E489" t="s">
        <v>239</v>
      </c>
      <c r="F489" t="s">
        <v>240</v>
      </c>
      <c r="H489" s="1">
        <v>20000</v>
      </c>
      <c r="I489" s="1"/>
    </row>
    <row r="490" spans="1:9" x14ac:dyDescent="0.25">
      <c r="A490" s="33">
        <v>42887</v>
      </c>
      <c r="B490" s="37" t="s">
        <v>282</v>
      </c>
      <c r="C490" s="33" t="s">
        <v>224</v>
      </c>
      <c r="D490" s="9">
        <v>42913</v>
      </c>
      <c r="E490" t="s">
        <v>239</v>
      </c>
      <c r="F490" t="s">
        <v>91</v>
      </c>
      <c r="H490" s="1">
        <v>20028</v>
      </c>
      <c r="I490" s="1"/>
    </row>
    <row r="491" spans="1:9" x14ac:dyDescent="0.25">
      <c r="A491" s="33">
        <v>42887</v>
      </c>
      <c r="B491" s="37" t="s">
        <v>282</v>
      </c>
      <c r="C491" s="33" t="s">
        <v>224</v>
      </c>
      <c r="D491" s="9">
        <v>42898</v>
      </c>
      <c r="E491" t="s">
        <v>76</v>
      </c>
      <c r="F491" t="s">
        <v>6</v>
      </c>
      <c r="H491" s="1">
        <v>40030</v>
      </c>
      <c r="I491" s="1"/>
    </row>
    <row r="492" spans="1:9" x14ac:dyDescent="0.25">
      <c r="A492" s="33">
        <v>42887</v>
      </c>
      <c r="B492" s="37" t="s">
        <v>282</v>
      </c>
      <c r="C492" s="33" t="s">
        <v>224</v>
      </c>
      <c r="D492" s="9">
        <v>42914</v>
      </c>
      <c r="E492" t="s">
        <v>76</v>
      </c>
      <c r="F492" t="s">
        <v>93</v>
      </c>
      <c r="H492" s="1">
        <v>20000</v>
      </c>
      <c r="I492" s="1"/>
    </row>
    <row r="493" spans="1:9" x14ac:dyDescent="0.25">
      <c r="A493" s="33">
        <v>42887</v>
      </c>
      <c r="B493" s="37" t="s">
        <v>282</v>
      </c>
      <c r="C493" s="33" t="s">
        <v>224</v>
      </c>
      <c r="D493" s="9">
        <v>42915</v>
      </c>
      <c r="E493" t="s">
        <v>76</v>
      </c>
      <c r="F493" t="s">
        <v>16</v>
      </c>
      <c r="H493" s="1">
        <v>20037</v>
      </c>
      <c r="I493" s="1"/>
    </row>
    <row r="494" spans="1:9" x14ac:dyDescent="0.25">
      <c r="A494" s="33">
        <v>42887</v>
      </c>
      <c r="B494" s="37" t="s">
        <v>282</v>
      </c>
      <c r="C494" s="33" t="s">
        <v>224</v>
      </c>
      <c r="D494" s="9">
        <v>42916</v>
      </c>
      <c r="E494" t="s">
        <v>239</v>
      </c>
      <c r="F494" t="s">
        <v>528</v>
      </c>
      <c r="H494" s="1">
        <v>810</v>
      </c>
      <c r="I494" s="1"/>
    </row>
    <row r="495" spans="1:9" x14ac:dyDescent="0.25">
      <c r="A495" s="33">
        <v>42887</v>
      </c>
      <c r="B495" s="37" t="s">
        <v>282</v>
      </c>
      <c r="C495" s="33" t="s">
        <v>224</v>
      </c>
      <c r="D495" s="9">
        <v>42916</v>
      </c>
      <c r="E495" t="s">
        <v>76</v>
      </c>
      <c r="F495" t="s">
        <v>9</v>
      </c>
      <c r="H495" s="1">
        <v>20000</v>
      </c>
      <c r="I495" s="1"/>
    </row>
    <row r="496" spans="1:9" x14ac:dyDescent="0.25">
      <c r="A496" s="33">
        <v>42887</v>
      </c>
      <c r="B496" s="37" t="s">
        <v>282</v>
      </c>
      <c r="C496" s="33" t="s">
        <v>224</v>
      </c>
      <c r="D496" s="9">
        <v>42892</v>
      </c>
      <c r="E496" t="s">
        <v>76</v>
      </c>
      <c r="F496" t="s">
        <v>133</v>
      </c>
      <c r="H496" s="1">
        <v>60000</v>
      </c>
      <c r="I496" s="1"/>
    </row>
    <row r="497" spans="1:9" x14ac:dyDescent="0.25">
      <c r="A497" s="33">
        <v>42887</v>
      </c>
      <c r="B497" s="37" t="s">
        <v>282</v>
      </c>
      <c r="C497" s="33" t="s">
        <v>224</v>
      </c>
      <c r="D497" s="9">
        <v>42909</v>
      </c>
      <c r="E497" t="s">
        <v>76</v>
      </c>
      <c r="F497" t="s">
        <v>87</v>
      </c>
      <c r="H497" s="1">
        <v>20000</v>
      </c>
      <c r="I497" s="1"/>
    </row>
    <row r="498" spans="1:9" x14ac:dyDescent="0.25">
      <c r="A498" s="33">
        <v>42887</v>
      </c>
      <c r="B498" s="37" t="s">
        <v>282</v>
      </c>
      <c r="C498" s="33" t="s">
        <v>224</v>
      </c>
      <c r="D498" s="9">
        <v>42916</v>
      </c>
      <c r="E498" t="s">
        <v>76</v>
      </c>
      <c r="F498" t="s">
        <v>131</v>
      </c>
      <c r="H498" s="1">
        <v>20000</v>
      </c>
      <c r="I498" s="1"/>
    </row>
    <row r="499" spans="1:9" x14ac:dyDescent="0.25">
      <c r="A499" s="33">
        <v>42887</v>
      </c>
      <c r="B499" s="37" t="s">
        <v>282</v>
      </c>
      <c r="C499" s="33" t="s">
        <v>224</v>
      </c>
      <c r="D499" s="9">
        <v>42891</v>
      </c>
      <c r="E499" t="s">
        <v>76</v>
      </c>
      <c r="F499" t="s">
        <v>313</v>
      </c>
      <c r="H499" s="1">
        <v>20000</v>
      </c>
      <c r="I499" s="1"/>
    </row>
    <row r="500" spans="1:9" x14ac:dyDescent="0.25">
      <c r="A500" s="33">
        <v>42887</v>
      </c>
      <c r="B500" s="37" t="s">
        <v>282</v>
      </c>
      <c r="C500" s="33" t="s">
        <v>224</v>
      </c>
      <c r="D500" s="9">
        <v>42894</v>
      </c>
      <c r="E500" t="s">
        <v>239</v>
      </c>
      <c r="F500" t="s">
        <v>132</v>
      </c>
      <c r="H500" s="1">
        <v>20100</v>
      </c>
      <c r="I500" s="1"/>
    </row>
    <row r="501" spans="1:9" x14ac:dyDescent="0.25">
      <c r="A501" s="33">
        <v>42887</v>
      </c>
      <c r="B501" s="37" t="s">
        <v>282</v>
      </c>
      <c r="C501" s="33" t="s">
        <v>224</v>
      </c>
      <c r="D501" s="9">
        <v>42916</v>
      </c>
      <c r="E501" t="s">
        <v>76</v>
      </c>
      <c r="F501" t="s">
        <v>14</v>
      </c>
      <c r="H501" s="1">
        <v>20000</v>
      </c>
      <c r="I501" s="1"/>
    </row>
    <row r="502" spans="1:9" x14ac:dyDescent="0.25">
      <c r="A502" s="33">
        <v>42917</v>
      </c>
      <c r="B502" s="37" t="s">
        <v>282</v>
      </c>
      <c r="C502" s="33" t="s">
        <v>224</v>
      </c>
      <c r="D502" s="9">
        <v>42919</v>
      </c>
      <c r="E502" t="s">
        <v>552</v>
      </c>
      <c r="F502" t="s">
        <v>553</v>
      </c>
      <c r="H502" s="1">
        <v>41000</v>
      </c>
      <c r="I502" s="1"/>
    </row>
    <row r="503" spans="1:9" x14ac:dyDescent="0.25">
      <c r="A503" s="33">
        <v>42917</v>
      </c>
      <c r="B503" s="37" t="s">
        <v>282</v>
      </c>
      <c r="C503" s="33" t="s">
        <v>224</v>
      </c>
      <c r="D503" s="9">
        <v>42926</v>
      </c>
      <c r="E503" t="s">
        <v>552</v>
      </c>
      <c r="F503" t="s">
        <v>249</v>
      </c>
      <c r="H503" s="1">
        <v>80000</v>
      </c>
      <c r="I503" s="1"/>
    </row>
    <row r="504" spans="1:9" x14ac:dyDescent="0.25">
      <c r="A504" s="33">
        <v>42917</v>
      </c>
      <c r="B504" s="37" t="s">
        <v>282</v>
      </c>
      <c r="C504" s="33" t="s">
        <v>224</v>
      </c>
      <c r="D504" s="9">
        <v>42919</v>
      </c>
      <c r="E504" t="s">
        <v>76</v>
      </c>
      <c r="F504" t="s">
        <v>554</v>
      </c>
      <c r="H504" s="1">
        <v>20000</v>
      </c>
      <c r="I504" s="1"/>
    </row>
    <row r="505" spans="1:9" x14ac:dyDescent="0.25">
      <c r="A505" s="33">
        <v>42917</v>
      </c>
      <c r="B505" s="37" t="s">
        <v>282</v>
      </c>
      <c r="C505" s="33" t="s">
        <v>224</v>
      </c>
      <c r="D505" s="9">
        <v>42935</v>
      </c>
      <c r="E505" t="s">
        <v>239</v>
      </c>
      <c r="F505" t="s">
        <v>21</v>
      </c>
      <c r="H505" s="1">
        <v>20109</v>
      </c>
      <c r="I505" s="1"/>
    </row>
    <row r="506" spans="1:9" x14ac:dyDescent="0.25">
      <c r="A506" s="33">
        <v>42917</v>
      </c>
      <c r="B506" s="37" t="s">
        <v>282</v>
      </c>
      <c r="C506" s="33" t="s">
        <v>224</v>
      </c>
      <c r="D506" s="9">
        <v>42919</v>
      </c>
      <c r="E506" t="s">
        <v>239</v>
      </c>
      <c r="F506" t="s">
        <v>18</v>
      </c>
      <c r="H506" s="1">
        <v>20080</v>
      </c>
      <c r="I506" s="1"/>
    </row>
    <row r="507" spans="1:9" x14ac:dyDescent="0.25">
      <c r="A507" s="33">
        <v>42917</v>
      </c>
      <c r="B507" s="37" t="s">
        <v>282</v>
      </c>
      <c r="C507" s="33" t="s">
        <v>224</v>
      </c>
      <c r="D507" s="9">
        <v>42933</v>
      </c>
      <c r="E507" t="s">
        <v>239</v>
      </c>
      <c r="F507" t="s">
        <v>555</v>
      </c>
      <c r="H507" s="1">
        <v>20000</v>
      </c>
      <c r="I507" s="1"/>
    </row>
    <row r="508" spans="1:9" x14ac:dyDescent="0.25">
      <c r="A508" s="33">
        <v>42917</v>
      </c>
      <c r="B508" s="37" t="s">
        <v>282</v>
      </c>
      <c r="C508" s="33" t="s">
        <v>224</v>
      </c>
      <c r="D508" s="9">
        <v>42921</v>
      </c>
      <c r="E508" t="s">
        <v>76</v>
      </c>
      <c r="F508" t="s">
        <v>206</v>
      </c>
      <c r="H508" s="1">
        <v>20000</v>
      </c>
      <c r="I508" s="1"/>
    </row>
    <row r="509" spans="1:9" x14ac:dyDescent="0.25">
      <c r="A509" s="33">
        <v>42917</v>
      </c>
      <c r="B509" s="37" t="s">
        <v>282</v>
      </c>
      <c r="C509" s="33" t="s">
        <v>224</v>
      </c>
      <c r="D509" s="9">
        <v>42919</v>
      </c>
      <c r="E509" t="s">
        <v>239</v>
      </c>
      <c r="F509" t="s">
        <v>372</v>
      </c>
      <c r="H509" s="1">
        <v>20094</v>
      </c>
      <c r="I509" s="1"/>
    </row>
    <row r="510" spans="1:9" x14ac:dyDescent="0.25">
      <c r="A510" s="33">
        <v>42917</v>
      </c>
      <c r="B510" s="37" t="s">
        <v>282</v>
      </c>
      <c r="C510" s="33" t="s">
        <v>224</v>
      </c>
      <c r="D510" s="9">
        <v>42919</v>
      </c>
      <c r="E510" t="s">
        <v>76</v>
      </c>
      <c r="F510" t="s">
        <v>2</v>
      </c>
      <c r="H510" s="1">
        <v>20000</v>
      </c>
      <c r="I510" s="1"/>
    </row>
    <row r="511" spans="1:9" x14ac:dyDescent="0.25">
      <c r="A511" s="33">
        <v>42917</v>
      </c>
      <c r="B511" s="37" t="s">
        <v>282</v>
      </c>
      <c r="C511" s="33" t="s">
        <v>224</v>
      </c>
      <c r="D511" s="9">
        <v>42919</v>
      </c>
      <c r="E511" t="s">
        <v>76</v>
      </c>
      <c r="F511" t="s">
        <v>526</v>
      </c>
      <c r="H511" s="1">
        <v>200000</v>
      </c>
      <c r="I511" s="1"/>
    </row>
    <row r="512" spans="1:9" x14ac:dyDescent="0.25">
      <c r="A512" s="33">
        <v>42917</v>
      </c>
      <c r="B512" s="37" t="s">
        <v>282</v>
      </c>
      <c r="C512" s="33" t="s">
        <v>224</v>
      </c>
      <c r="D512" s="9">
        <v>42919</v>
      </c>
      <c r="E512" t="s">
        <v>239</v>
      </c>
      <c r="F512" t="s">
        <v>556</v>
      </c>
      <c r="H512" s="1">
        <v>40000</v>
      </c>
      <c r="I512" s="1"/>
    </row>
    <row r="513" spans="1:9" x14ac:dyDescent="0.25">
      <c r="A513" s="33">
        <v>42917</v>
      </c>
      <c r="B513" s="37" t="s">
        <v>282</v>
      </c>
      <c r="C513" s="33" t="s">
        <v>224</v>
      </c>
      <c r="D513" s="9">
        <v>42919</v>
      </c>
      <c r="E513" t="s">
        <v>239</v>
      </c>
      <c r="F513" t="s">
        <v>240</v>
      </c>
      <c r="H513" s="1">
        <v>20000</v>
      </c>
      <c r="I513" s="1"/>
    </row>
    <row r="514" spans="1:9" x14ac:dyDescent="0.25">
      <c r="A514" s="33">
        <v>42917</v>
      </c>
      <c r="B514" s="37" t="s">
        <v>282</v>
      </c>
      <c r="C514" s="33" t="s">
        <v>224</v>
      </c>
      <c r="D514" s="9">
        <v>42923</v>
      </c>
      <c r="E514" t="s">
        <v>76</v>
      </c>
      <c r="F514" t="s">
        <v>32</v>
      </c>
      <c r="H514" s="1">
        <v>100000</v>
      </c>
      <c r="I514" s="1"/>
    </row>
    <row r="515" spans="1:9" x14ac:dyDescent="0.25">
      <c r="A515" s="33">
        <v>42917</v>
      </c>
      <c r="B515" s="37" t="s">
        <v>282</v>
      </c>
      <c r="C515" s="33" t="s">
        <v>224</v>
      </c>
      <c r="D515" s="9">
        <v>42920</v>
      </c>
      <c r="E515" t="s">
        <v>76</v>
      </c>
      <c r="F515" t="s">
        <v>557</v>
      </c>
      <c r="H515" s="1">
        <v>20000</v>
      </c>
      <c r="I515" s="1"/>
    </row>
    <row r="516" spans="1:9" x14ac:dyDescent="0.25">
      <c r="A516" s="33">
        <v>42917</v>
      </c>
      <c r="B516" s="37" t="s">
        <v>282</v>
      </c>
      <c r="C516" s="33" t="s">
        <v>224</v>
      </c>
      <c r="D516" s="9">
        <v>42926</v>
      </c>
      <c r="E516" t="s">
        <v>239</v>
      </c>
      <c r="F516" t="s">
        <v>77</v>
      </c>
      <c r="H516" s="1">
        <v>40043</v>
      </c>
      <c r="I516" s="1"/>
    </row>
    <row r="517" spans="1:9" x14ac:dyDescent="0.25">
      <c r="A517" s="33">
        <v>42917</v>
      </c>
      <c r="B517" s="37" t="s">
        <v>282</v>
      </c>
      <c r="C517" s="33" t="s">
        <v>224</v>
      </c>
      <c r="D517" s="9">
        <v>42937</v>
      </c>
      <c r="E517" t="s">
        <v>76</v>
      </c>
      <c r="F517" t="s">
        <v>262</v>
      </c>
      <c r="H517" s="1">
        <v>200000</v>
      </c>
      <c r="I517" s="1"/>
    </row>
    <row r="518" spans="1:9" x14ac:dyDescent="0.25">
      <c r="A518" s="33">
        <v>42917</v>
      </c>
      <c r="B518" s="37" t="s">
        <v>282</v>
      </c>
      <c r="C518" s="33" t="s">
        <v>224</v>
      </c>
      <c r="D518" s="9">
        <v>42933</v>
      </c>
      <c r="E518" t="s">
        <v>239</v>
      </c>
      <c r="F518" t="s">
        <v>558</v>
      </c>
      <c r="H518" s="1">
        <v>240000</v>
      </c>
      <c r="I518" s="1"/>
    </row>
    <row r="519" spans="1:9" x14ac:dyDescent="0.25">
      <c r="A519" s="33">
        <v>42917</v>
      </c>
      <c r="B519" s="37" t="s">
        <v>282</v>
      </c>
      <c r="C519" s="33" t="s">
        <v>224</v>
      </c>
      <c r="D519" s="9">
        <v>42921</v>
      </c>
      <c r="E519" t="s">
        <v>76</v>
      </c>
      <c r="F519" t="s">
        <v>133</v>
      </c>
      <c r="H519" s="1">
        <v>60000</v>
      </c>
      <c r="I519" s="1"/>
    </row>
    <row r="520" spans="1:9" x14ac:dyDescent="0.25">
      <c r="A520" s="33">
        <v>42917</v>
      </c>
      <c r="B520" s="37" t="s">
        <v>282</v>
      </c>
      <c r="C520" s="33" t="s">
        <v>224</v>
      </c>
      <c r="D520" s="9">
        <v>42926</v>
      </c>
      <c r="E520" t="s">
        <v>76</v>
      </c>
      <c r="F520" t="s">
        <v>87</v>
      </c>
      <c r="H520" s="1">
        <v>20000</v>
      </c>
      <c r="I520" s="1"/>
    </row>
    <row r="521" spans="1:9" x14ac:dyDescent="0.25">
      <c r="A521" s="33">
        <v>42917</v>
      </c>
      <c r="B521" s="37" t="s">
        <v>282</v>
      </c>
      <c r="C521" s="33" t="s">
        <v>224</v>
      </c>
      <c r="D521" s="9">
        <v>42933</v>
      </c>
      <c r="E521" t="s">
        <v>239</v>
      </c>
      <c r="F521" t="s">
        <v>13</v>
      </c>
      <c r="H521" s="1">
        <v>20000</v>
      </c>
      <c r="I521" s="1"/>
    </row>
    <row r="522" spans="1:9" x14ac:dyDescent="0.25">
      <c r="A522" s="33">
        <v>42917</v>
      </c>
      <c r="B522" s="37" t="s">
        <v>282</v>
      </c>
      <c r="C522" s="33" t="s">
        <v>224</v>
      </c>
      <c r="D522" s="9">
        <v>42921</v>
      </c>
      <c r="E522" t="s">
        <v>76</v>
      </c>
      <c r="F522" t="s">
        <v>313</v>
      </c>
      <c r="H522" s="1">
        <v>20000</v>
      </c>
      <c r="I522" s="1"/>
    </row>
    <row r="523" spans="1:9" x14ac:dyDescent="0.25">
      <c r="A523" s="33">
        <v>42917</v>
      </c>
      <c r="B523" s="37" t="s">
        <v>282</v>
      </c>
      <c r="C523" s="33" t="s">
        <v>224</v>
      </c>
      <c r="D523" s="9">
        <v>42927</v>
      </c>
      <c r="E523" t="s">
        <v>239</v>
      </c>
      <c r="F523" t="s">
        <v>132</v>
      </c>
      <c r="H523" s="1">
        <v>20100</v>
      </c>
      <c r="I523" s="1"/>
    </row>
    <row r="524" spans="1:9" x14ac:dyDescent="0.25">
      <c r="A524" s="33">
        <v>42917</v>
      </c>
      <c r="B524" s="37" t="s">
        <v>282</v>
      </c>
      <c r="C524" s="33" t="s">
        <v>224</v>
      </c>
      <c r="D524" s="9">
        <v>42926</v>
      </c>
      <c r="E524" t="s">
        <v>76</v>
      </c>
      <c r="F524" t="s">
        <v>90</v>
      </c>
      <c r="H524" s="1">
        <v>40000</v>
      </c>
      <c r="I524" s="1"/>
    </row>
    <row r="525" spans="1:9" x14ac:dyDescent="0.25">
      <c r="A525" s="33">
        <v>42917</v>
      </c>
      <c r="B525" s="37" t="s">
        <v>282</v>
      </c>
      <c r="C525" s="33" t="s">
        <v>224</v>
      </c>
      <c r="D525" s="9">
        <v>42919</v>
      </c>
      <c r="E525" t="s">
        <v>76</v>
      </c>
      <c r="F525" t="s">
        <v>135</v>
      </c>
      <c r="H525" s="1">
        <v>20000</v>
      </c>
      <c r="I525" s="1"/>
    </row>
    <row r="526" spans="1:9" x14ac:dyDescent="0.25">
      <c r="A526" s="33">
        <v>42917</v>
      </c>
      <c r="B526" s="37" t="s">
        <v>282</v>
      </c>
      <c r="C526" s="33" t="s">
        <v>224</v>
      </c>
      <c r="D526" s="9">
        <v>42919</v>
      </c>
      <c r="E526" t="s">
        <v>76</v>
      </c>
      <c r="F526" t="s">
        <v>3</v>
      </c>
      <c r="H526" s="1">
        <v>20000</v>
      </c>
      <c r="I526" s="1"/>
    </row>
    <row r="527" spans="1:9" x14ac:dyDescent="0.25">
      <c r="A527" s="33">
        <v>42917</v>
      </c>
      <c r="B527" s="37" t="s">
        <v>282</v>
      </c>
      <c r="C527" s="33" t="s">
        <v>224</v>
      </c>
      <c r="D527" s="9">
        <v>42944</v>
      </c>
      <c r="E527" t="s">
        <v>76</v>
      </c>
      <c r="F527" t="s">
        <v>17</v>
      </c>
      <c r="H527" s="1">
        <v>20072</v>
      </c>
      <c r="I527" s="1"/>
    </row>
    <row r="528" spans="1:9" x14ac:dyDescent="0.25">
      <c r="A528" s="33">
        <v>42917</v>
      </c>
      <c r="B528" s="37" t="s">
        <v>282</v>
      </c>
      <c r="C528" s="33" t="s">
        <v>224</v>
      </c>
      <c r="D528" s="9">
        <v>42940</v>
      </c>
      <c r="E528" t="s">
        <v>239</v>
      </c>
      <c r="F528" t="s">
        <v>416</v>
      </c>
      <c r="H528" s="1">
        <v>120000</v>
      </c>
      <c r="I528" s="1"/>
    </row>
    <row r="529" spans="1:9" x14ac:dyDescent="0.25">
      <c r="A529" s="33">
        <v>42917</v>
      </c>
      <c r="B529" s="37" t="s">
        <v>282</v>
      </c>
      <c r="C529" s="33" t="s">
        <v>224</v>
      </c>
      <c r="D529" s="9">
        <v>42942</v>
      </c>
      <c r="E529" t="s">
        <v>76</v>
      </c>
      <c r="F529" t="s">
        <v>127</v>
      </c>
      <c r="H529" s="1">
        <v>20000</v>
      </c>
      <c r="I529" s="1"/>
    </row>
    <row r="530" spans="1:9" x14ac:dyDescent="0.25">
      <c r="A530" s="33">
        <v>42917</v>
      </c>
      <c r="B530" s="37" t="s">
        <v>282</v>
      </c>
      <c r="C530" s="33" t="s">
        <v>224</v>
      </c>
      <c r="D530" s="9">
        <v>42940</v>
      </c>
      <c r="E530" t="s">
        <v>76</v>
      </c>
      <c r="F530" t="s">
        <v>201</v>
      </c>
      <c r="H530" s="1">
        <v>40000</v>
      </c>
      <c r="I530" s="1"/>
    </row>
    <row r="531" spans="1:9" x14ac:dyDescent="0.25">
      <c r="A531" s="33">
        <v>42917</v>
      </c>
      <c r="B531" s="37" t="s">
        <v>282</v>
      </c>
      <c r="C531" s="33" t="s">
        <v>224</v>
      </c>
      <c r="D531" s="9">
        <v>42942</v>
      </c>
      <c r="E531" t="s">
        <v>239</v>
      </c>
      <c r="F531" t="s">
        <v>18</v>
      </c>
      <c r="H531" s="1">
        <v>20080</v>
      </c>
      <c r="I531" s="1"/>
    </row>
    <row r="532" spans="1:9" x14ac:dyDescent="0.25">
      <c r="A532" s="33">
        <v>42917</v>
      </c>
      <c r="B532" s="37" t="s">
        <v>282</v>
      </c>
      <c r="C532" s="33" t="s">
        <v>224</v>
      </c>
      <c r="D532" s="9">
        <v>42947</v>
      </c>
      <c r="E532" t="s">
        <v>76</v>
      </c>
      <c r="F532" t="s">
        <v>206</v>
      </c>
      <c r="H532" s="1">
        <v>20000</v>
      </c>
      <c r="I532" s="1"/>
    </row>
    <row r="533" spans="1:9" x14ac:dyDescent="0.25">
      <c r="A533" s="33">
        <v>42917</v>
      </c>
      <c r="B533" s="37" t="s">
        <v>282</v>
      </c>
      <c r="C533" s="33" t="s">
        <v>224</v>
      </c>
      <c r="D533" s="9">
        <v>42940</v>
      </c>
      <c r="E533" t="s">
        <v>552</v>
      </c>
      <c r="F533" t="s">
        <v>4</v>
      </c>
      <c r="H533" s="1">
        <v>20097</v>
      </c>
      <c r="I533" s="1"/>
    </row>
    <row r="534" spans="1:9" x14ac:dyDescent="0.25">
      <c r="A534" s="33">
        <v>42917</v>
      </c>
      <c r="B534" s="37" t="s">
        <v>282</v>
      </c>
      <c r="C534" s="33" t="s">
        <v>224</v>
      </c>
      <c r="D534" s="9">
        <v>42941</v>
      </c>
      <c r="E534" t="s">
        <v>76</v>
      </c>
      <c r="F534" t="s">
        <v>559</v>
      </c>
      <c r="H534" s="1">
        <v>100000</v>
      </c>
      <c r="I534" s="1"/>
    </row>
    <row r="535" spans="1:9" x14ac:dyDescent="0.25">
      <c r="A535" s="33">
        <v>42917</v>
      </c>
      <c r="B535" s="37" t="s">
        <v>282</v>
      </c>
      <c r="C535" s="33" t="s">
        <v>224</v>
      </c>
      <c r="D535" s="9">
        <v>42947</v>
      </c>
      <c r="E535" t="s">
        <v>76</v>
      </c>
      <c r="F535" t="s">
        <v>466</v>
      </c>
      <c r="H535" s="1">
        <v>20000</v>
      </c>
      <c r="I535" s="1"/>
    </row>
    <row r="536" spans="1:9" x14ac:dyDescent="0.25">
      <c r="A536" s="33">
        <v>42917</v>
      </c>
      <c r="B536" s="37" t="s">
        <v>282</v>
      </c>
      <c r="C536" s="33" t="s">
        <v>224</v>
      </c>
      <c r="D536" s="9">
        <v>42937</v>
      </c>
      <c r="E536" t="s">
        <v>239</v>
      </c>
      <c r="F536" t="s">
        <v>91</v>
      </c>
      <c r="H536" s="1">
        <v>20028</v>
      </c>
      <c r="I536" s="1"/>
    </row>
    <row r="537" spans="1:9" x14ac:dyDescent="0.25">
      <c r="A537" s="33">
        <v>42917</v>
      </c>
      <c r="B537" s="37" t="s">
        <v>282</v>
      </c>
      <c r="C537" s="33" t="s">
        <v>224</v>
      </c>
      <c r="D537" s="9">
        <v>42940</v>
      </c>
      <c r="E537" t="s">
        <v>76</v>
      </c>
      <c r="F537" t="s">
        <v>6</v>
      </c>
      <c r="H537" s="1">
        <v>20000</v>
      </c>
      <c r="I537" s="1"/>
    </row>
    <row r="538" spans="1:9" x14ac:dyDescent="0.25">
      <c r="A538" s="33">
        <v>42917</v>
      </c>
      <c r="B538" s="37" t="s">
        <v>282</v>
      </c>
      <c r="C538" s="33" t="s">
        <v>224</v>
      </c>
      <c r="D538" s="9">
        <v>42940</v>
      </c>
      <c r="E538" t="s">
        <v>76</v>
      </c>
      <c r="F538" t="s">
        <v>93</v>
      </c>
      <c r="H538" s="1">
        <v>20000</v>
      </c>
      <c r="I538" s="1"/>
    </row>
    <row r="539" spans="1:9" x14ac:dyDescent="0.25">
      <c r="A539" s="33">
        <v>42917</v>
      </c>
      <c r="B539" s="37" t="s">
        <v>282</v>
      </c>
      <c r="C539" s="33" t="s">
        <v>224</v>
      </c>
      <c r="D539" s="9">
        <v>42944</v>
      </c>
      <c r="E539" t="s">
        <v>76</v>
      </c>
      <c r="F539" t="s">
        <v>16</v>
      </c>
      <c r="H539" s="1">
        <v>20037</v>
      </c>
      <c r="I539" s="1"/>
    </row>
    <row r="540" spans="1:9" x14ac:dyDescent="0.25">
      <c r="A540" s="33">
        <v>42917</v>
      </c>
      <c r="B540" s="37" t="s">
        <v>282</v>
      </c>
      <c r="C540" s="33" t="s">
        <v>224</v>
      </c>
      <c r="D540" s="9">
        <v>42947</v>
      </c>
      <c r="E540" t="s">
        <v>239</v>
      </c>
      <c r="F540" t="s">
        <v>560</v>
      </c>
      <c r="H540" s="1">
        <v>2920</v>
      </c>
      <c r="I540" s="1"/>
    </row>
    <row r="541" spans="1:9" x14ac:dyDescent="0.25">
      <c r="A541" s="33">
        <v>42917</v>
      </c>
      <c r="B541" s="37" t="s">
        <v>282</v>
      </c>
      <c r="C541" s="33" t="s">
        <v>224</v>
      </c>
      <c r="D541" s="9">
        <v>42947</v>
      </c>
      <c r="E541" t="s">
        <v>76</v>
      </c>
      <c r="F541" t="s">
        <v>9</v>
      </c>
      <c r="H541" s="1">
        <v>20000</v>
      </c>
      <c r="I541" s="1"/>
    </row>
    <row r="542" spans="1:9" x14ac:dyDescent="0.25">
      <c r="A542" s="33">
        <v>42917</v>
      </c>
      <c r="B542" s="37" t="s">
        <v>282</v>
      </c>
      <c r="C542" s="33" t="s">
        <v>224</v>
      </c>
      <c r="D542" s="9">
        <v>42944</v>
      </c>
      <c r="E542" t="s">
        <v>76</v>
      </c>
      <c r="F542" t="s">
        <v>94</v>
      </c>
      <c r="H542" s="1">
        <v>20054</v>
      </c>
      <c r="I542" s="1"/>
    </row>
    <row r="543" spans="1:9" x14ac:dyDescent="0.25">
      <c r="A543" s="33">
        <v>42917</v>
      </c>
      <c r="B543" s="37" t="s">
        <v>282</v>
      </c>
      <c r="C543" s="33" t="s">
        <v>224</v>
      </c>
      <c r="D543" s="9">
        <v>42947</v>
      </c>
      <c r="E543" t="s">
        <v>76</v>
      </c>
      <c r="F543" t="s">
        <v>561</v>
      </c>
      <c r="H543" s="1">
        <v>20000</v>
      </c>
      <c r="I543" s="1"/>
    </row>
    <row r="544" spans="1:9" x14ac:dyDescent="0.25">
      <c r="A544" s="33">
        <v>42917</v>
      </c>
      <c r="B544" s="37" t="s">
        <v>282</v>
      </c>
      <c r="C544" s="33" t="s">
        <v>224</v>
      </c>
      <c r="D544" s="9">
        <v>42947</v>
      </c>
      <c r="E544" t="s">
        <v>76</v>
      </c>
      <c r="F544" t="s">
        <v>14</v>
      </c>
      <c r="H544" s="1">
        <v>20000</v>
      </c>
      <c r="I544" s="1"/>
    </row>
    <row r="545" spans="1:9" s="128" customFormat="1" x14ac:dyDescent="0.25">
      <c r="A545" s="127">
        <v>42917</v>
      </c>
      <c r="B545" s="128" t="s">
        <v>282</v>
      </c>
      <c r="C545" s="127" t="s">
        <v>224</v>
      </c>
      <c r="D545" s="129">
        <v>42937</v>
      </c>
      <c r="E545" s="128" t="s">
        <v>552</v>
      </c>
      <c r="F545" s="128" t="s">
        <v>562</v>
      </c>
      <c r="H545" s="131">
        <v>60098</v>
      </c>
      <c r="I545" s="131"/>
    </row>
    <row r="546" spans="1:9" x14ac:dyDescent="0.25">
      <c r="A546" s="33">
        <v>42948</v>
      </c>
      <c r="B546" s="37" t="s">
        <v>282</v>
      </c>
      <c r="C546" s="33" t="s">
        <v>224</v>
      </c>
      <c r="D546" s="9">
        <v>42948</v>
      </c>
      <c r="E546" t="s">
        <v>129</v>
      </c>
      <c r="F546" t="s">
        <v>384</v>
      </c>
      <c r="H546" s="1">
        <v>70000</v>
      </c>
      <c r="I546" s="1"/>
    </row>
    <row r="547" spans="1:9" x14ac:dyDescent="0.25">
      <c r="A547" s="33">
        <v>42948</v>
      </c>
      <c r="B547" s="37" t="s">
        <v>282</v>
      </c>
      <c r="C547" s="33" t="s">
        <v>224</v>
      </c>
      <c r="D547" s="9">
        <v>42948</v>
      </c>
      <c r="E547" t="s">
        <v>239</v>
      </c>
      <c r="F547" t="s">
        <v>491</v>
      </c>
      <c r="G547" t="s">
        <v>57</v>
      </c>
      <c r="H547" s="1">
        <v>20094</v>
      </c>
      <c r="I547" s="1"/>
    </row>
    <row r="548" spans="1:9" x14ac:dyDescent="0.25">
      <c r="A548" s="33">
        <v>42948</v>
      </c>
      <c r="B548" s="37" t="s">
        <v>282</v>
      </c>
      <c r="C548" s="33" t="s">
        <v>224</v>
      </c>
      <c r="D548" s="9">
        <v>42948</v>
      </c>
      <c r="E548" t="s">
        <v>76</v>
      </c>
      <c r="F548" t="s">
        <v>140</v>
      </c>
      <c r="G548" t="s">
        <v>57</v>
      </c>
      <c r="H548" s="1">
        <v>60096</v>
      </c>
      <c r="I548" s="1"/>
    </row>
    <row r="549" spans="1:9" x14ac:dyDescent="0.25">
      <c r="A549" s="33">
        <v>42948</v>
      </c>
      <c r="B549" s="37" t="s">
        <v>282</v>
      </c>
      <c r="C549" s="33" t="s">
        <v>224</v>
      </c>
      <c r="D549" s="9">
        <v>42948</v>
      </c>
      <c r="E549" t="s">
        <v>76</v>
      </c>
      <c r="F549" t="s">
        <v>2</v>
      </c>
      <c r="G549" t="s">
        <v>57</v>
      </c>
      <c r="H549" s="1">
        <v>20000</v>
      </c>
      <c r="I549" s="1"/>
    </row>
    <row r="550" spans="1:9" x14ac:dyDescent="0.25">
      <c r="A550" s="33">
        <v>42948</v>
      </c>
      <c r="B550" s="37" t="s">
        <v>282</v>
      </c>
      <c r="C550" s="33" t="s">
        <v>224</v>
      </c>
      <c r="D550" s="9">
        <v>42948</v>
      </c>
      <c r="E550" t="s">
        <v>76</v>
      </c>
      <c r="F550" t="s">
        <v>135</v>
      </c>
      <c r="G550" t="s">
        <v>57</v>
      </c>
      <c r="H550" s="1">
        <v>20000</v>
      </c>
      <c r="I550" s="1"/>
    </row>
    <row r="551" spans="1:9" x14ac:dyDescent="0.25">
      <c r="A551" s="33">
        <v>42948</v>
      </c>
      <c r="B551" s="37" t="s">
        <v>282</v>
      </c>
      <c r="C551" s="33" t="s">
        <v>224</v>
      </c>
      <c r="D551" s="9">
        <v>42948</v>
      </c>
      <c r="E551" t="s">
        <v>76</v>
      </c>
      <c r="F551" t="s">
        <v>3</v>
      </c>
      <c r="G551" t="s">
        <v>57</v>
      </c>
      <c r="H551" s="1">
        <v>20000</v>
      </c>
      <c r="I551" s="1"/>
    </row>
    <row r="552" spans="1:9" x14ac:dyDescent="0.25">
      <c r="A552" s="33">
        <v>42948</v>
      </c>
      <c r="B552" s="37" t="s">
        <v>282</v>
      </c>
      <c r="C552" s="33" t="s">
        <v>224</v>
      </c>
      <c r="D552" s="9">
        <v>42950</v>
      </c>
      <c r="E552" t="s">
        <v>129</v>
      </c>
      <c r="F552" t="s">
        <v>4</v>
      </c>
      <c r="G552" t="s">
        <v>57</v>
      </c>
      <c r="H552" s="1">
        <v>20097</v>
      </c>
      <c r="I552" s="1"/>
    </row>
    <row r="553" spans="1:9" x14ac:dyDescent="0.25">
      <c r="A553" s="33">
        <v>42948</v>
      </c>
      <c r="B553" s="37" t="s">
        <v>282</v>
      </c>
      <c r="C553" s="33" t="s">
        <v>224</v>
      </c>
      <c r="D553" s="9">
        <v>42950</v>
      </c>
      <c r="E553" t="s">
        <v>76</v>
      </c>
      <c r="F553" t="s">
        <v>407</v>
      </c>
      <c r="G553" t="s">
        <v>57</v>
      </c>
      <c r="H553" s="1">
        <v>80000</v>
      </c>
      <c r="I553" s="1"/>
    </row>
    <row r="554" spans="1:9" x14ac:dyDescent="0.25">
      <c r="A554" s="33">
        <v>42948</v>
      </c>
      <c r="B554" s="37" t="s">
        <v>282</v>
      </c>
      <c r="C554" s="33" t="s">
        <v>224</v>
      </c>
      <c r="D554" s="9">
        <v>42950</v>
      </c>
      <c r="E554" t="s">
        <v>76</v>
      </c>
      <c r="F554" t="s">
        <v>587</v>
      </c>
      <c r="G554" t="s">
        <v>57</v>
      </c>
      <c r="H554" s="1">
        <v>60025</v>
      </c>
      <c r="I554" s="1"/>
    </row>
    <row r="555" spans="1:9" x14ac:dyDescent="0.25">
      <c r="A555" s="33">
        <v>42948</v>
      </c>
      <c r="B555" s="37" t="s">
        <v>282</v>
      </c>
      <c r="C555" s="33" t="s">
        <v>224</v>
      </c>
      <c r="D555" s="9">
        <v>42950</v>
      </c>
      <c r="E555" t="s">
        <v>76</v>
      </c>
      <c r="F555" t="s">
        <v>588</v>
      </c>
      <c r="G555" t="s">
        <v>57</v>
      </c>
      <c r="H555" s="1">
        <v>200000</v>
      </c>
      <c r="I555" s="1"/>
    </row>
    <row r="556" spans="1:9" x14ac:dyDescent="0.25">
      <c r="A556" s="33">
        <v>42948</v>
      </c>
      <c r="B556" s="37" t="s">
        <v>282</v>
      </c>
      <c r="C556" s="33" t="s">
        <v>224</v>
      </c>
      <c r="D556" s="9">
        <v>42951</v>
      </c>
      <c r="E556" t="s">
        <v>239</v>
      </c>
      <c r="F556" t="s">
        <v>132</v>
      </c>
      <c r="H556" s="1">
        <v>20100</v>
      </c>
      <c r="I556" s="1"/>
    </row>
    <row r="557" spans="1:9" x14ac:dyDescent="0.25">
      <c r="A557" s="33">
        <v>42948</v>
      </c>
      <c r="B557" s="37" t="s">
        <v>282</v>
      </c>
      <c r="C557" s="33" t="s">
        <v>224</v>
      </c>
      <c r="D557" s="9">
        <v>42954</v>
      </c>
      <c r="E557" t="s">
        <v>76</v>
      </c>
      <c r="F557" t="s">
        <v>87</v>
      </c>
      <c r="H557" s="1">
        <v>20000</v>
      </c>
      <c r="I557" s="1"/>
    </row>
    <row r="558" spans="1:9" x14ac:dyDescent="0.25">
      <c r="A558" s="33">
        <v>42948</v>
      </c>
      <c r="B558" s="37" t="s">
        <v>282</v>
      </c>
      <c r="C558" s="33" t="s">
        <v>224</v>
      </c>
      <c r="D558" s="9">
        <v>42954</v>
      </c>
      <c r="E558" t="s">
        <v>76</v>
      </c>
      <c r="F558" t="s">
        <v>313</v>
      </c>
      <c r="G558" t="s">
        <v>57</v>
      </c>
      <c r="H558" s="1">
        <v>20000</v>
      </c>
      <c r="I558" s="1"/>
    </row>
    <row r="559" spans="1:9" x14ac:dyDescent="0.25">
      <c r="A559" s="33">
        <v>42948</v>
      </c>
      <c r="B559" s="37" t="s">
        <v>282</v>
      </c>
      <c r="C559" s="33" t="s">
        <v>224</v>
      </c>
      <c r="D559" s="9">
        <v>42955</v>
      </c>
      <c r="E559" t="s">
        <v>76</v>
      </c>
      <c r="F559" t="s">
        <v>413</v>
      </c>
      <c r="H559" s="1">
        <v>40000</v>
      </c>
      <c r="I559" s="1"/>
    </row>
    <row r="560" spans="1:9" x14ac:dyDescent="0.25">
      <c r="A560" s="33">
        <v>42948</v>
      </c>
      <c r="B560" s="37" t="s">
        <v>282</v>
      </c>
      <c r="C560" s="33" t="s">
        <v>224</v>
      </c>
      <c r="D560" s="9">
        <v>42955</v>
      </c>
      <c r="E560" t="s">
        <v>76</v>
      </c>
      <c r="F560" t="s">
        <v>80</v>
      </c>
      <c r="H560" s="1">
        <v>20000</v>
      </c>
      <c r="I560" s="1"/>
    </row>
    <row r="561" spans="1:9" x14ac:dyDescent="0.25">
      <c r="A561" s="33">
        <v>42948</v>
      </c>
      <c r="B561" s="37" t="s">
        <v>282</v>
      </c>
      <c r="C561" s="33" t="s">
        <v>224</v>
      </c>
      <c r="D561" s="9">
        <v>42957</v>
      </c>
      <c r="E561" t="s">
        <v>239</v>
      </c>
      <c r="F561" t="s">
        <v>90</v>
      </c>
      <c r="H561" s="1">
        <v>40000</v>
      </c>
      <c r="I561" s="1"/>
    </row>
    <row r="562" spans="1:9" x14ac:dyDescent="0.25">
      <c r="A562" s="33">
        <v>42948</v>
      </c>
      <c r="B562" s="37" t="s">
        <v>282</v>
      </c>
      <c r="C562" s="33" t="s">
        <v>224</v>
      </c>
      <c r="D562" s="9">
        <v>42961</v>
      </c>
      <c r="E562" t="s">
        <v>239</v>
      </c>
      <c r="F562" t="s">
        <v>586</v>
      </c>
      <c r="H562" s="1">
        <v>340021</v>
      </c>
      <c r="I562" s="1"/>
    </row>
    <row r="563" spans="1:9" x14ac:dyDescent="0.25">
      <c r="A563" s="33">
        <v>42948</v>
      </c>
      <c r="B563" s="37" t="s">
        <v>282</v>
      </c>
      <c r="C563" s="33" t="s">
        <v>224</v>
      </c>
      <c r="D563" s="9">
        <v>42964</v>
      </c>
      <c r="E563" t="s">
        <v>76</v>
      </c>
      <c r="F563" t="s">
        <v>582</v>
      </c>
      <c r="H563" s="1">
        <v>40000</v>
      </c>
      <c r="I563" s="1"/>
    </row>
    <row r="564" spans="1:9" x14ac:dyDescent="0.25">
      <c r="A564" s="33">
        <v>42948</v>
      </c>
      <c r="B564" s="37" t="s">
        <v>282</v>
      </c>
      <c r="C564" s="33" t="s">
        <v>224</v>
      </c>
      <c r="D564" s="9">
        <v>42964</v>
      </c>
      <c r="E564" t="s">
        <v>76</v>
      </c>
      <c r="F564" t="s">
        <v>27</v>
      </c>
      <c r="H564" s="1">
        <v>80000</v>
      </c>
      <c r="I564" s="1"/>
    </row>
    <row r="565" spans="1:9" x14ac:dyDescent="0.25">
      <c r="A565" s="33">
        <v>42948</v>
      </c>
      <c r="B565" s="37" t="s">
        <v>282</v>
      </c>
      <c r="C565" s="33" t="s">
        <v>224</v>
      </c>
      <c r="D565" s="9">
        <v>42964</v>
      </c>
      <c r="E565" t="s">
        <v>76</v>
      </c>
      <c r="F565" t="s">
        <v>11</v>
      </c>
      <c r="H565" s="1">
        <v>40000</v>
      </c>
      <c r="I565" s="1"/>
    </row>
    <row r="566" spans="1:9" x14ac:dyDescent="0.25">
      <c r="A566" s="33">
        <v>42948</v>
      </c>
      <c r="B566" s="37" t="s">
        <v>282</v>
      </c>
      <c r="C566" s="33" t="s">
        <v>224</v>
      </c>
      <c r="D566" s="9">
        <v>42965</v>
      </c>
      <c r="E566" t="s">
        <v>76</v>
      </c>
      <c r="F566" t="s">
        <v>254</v>
      </c>
      <c r="H566" s="1">
        <v>60000</v>
      </c>
      <c r="I566" s="1"/>
    </row>
    <row r="567" spans="1:9" x14ac:dyDescent="0.25">
      <c r="A567" s="33">
        <v>42948</v>
      </c>
      <c r="B567" s="37" t="s">
        <v>282</v>
      </c>
      <c r="C567" s="33" t="s">
        <v>224</v>
      </c>
      <c r="D567" s="9">
        <v>42968</v>
      </c>
      <c r="E567" t="s">
        <v>239</v>
      </c>
      <c r="F567" t="s">
        <v>426</v>
      </c>
      <c r="H567" s="1">
        <v>120117</v>
      </c>
      <c r="I567" s="1"/>
    </row>
    <row r="568" spans="1:9" x14ac:dyDescent="0.25">
      <c r="A568" s="33">
        <v>42948</v>
      </c>
      <c r="B568" s="37" t="s">
        <v>282</v>
      </c>
      <c r="C568" s="33" t="s">
        <v>224</v>
      </c>
      <c r="D568" s="9">
        <v>42968</v>
      </c>
      <c r="E568" t="s">
        <v>239</v>
      </c>
      <c r="F568" t="s">
        <v>255</v>
      </c>
      <c r="H568" s="1">
        <v>100000</v>
      </c>
      <c r="I568" s="1"/>
    </row>
    <row r="569" spans="1:9" x14ac:dyDescent="0.25">
      <c r="A569" s="33">
        <v>42948</v>
      </c>
      <c r="B569" s="37" t="s">
        <v>282</v>
      </c>
      <c r="C569" s="33" t="s">
        <v>224</v>
      </c>
      <c r="D569" s="9">
        <v>42968</v>
      </c>
      <c r="E569" t="s">
        <v>239</v>
      </c>
      <c r="F569" t="s">
        <v>583</v>
      </c>
      <c r="H569" s="1">
        <v>20000</v>
      </c>
      <c r="I569" s="1"/>
    </row>
    <row r="570" spans="1:9" x14ac:dyDescent="0.25">
      <c r="A570" s="33">
        <v>42948</v>
      </c>
      <c r="B570" s="37" t="s">
        <v>282</v>
      </c>
      <c r="C570" s="33" t="s">
        <v>224</v>
      </c>
      <c r="D570" s="9">
        <v>42968</v>
      </c>
      <c r="E570" t="s">
        <v>239</v>
      </c>
      <c r="F570" t="s">
        <v>584</v>
      </c>
      <c r="H570" s="1">
        <v>10000</v>
      </c>
      <c r="I570" s="1"/>
    </row>
    <row r="571" spans="1:9" x14ac:dyDescent="0.25">
      <c r="A571" s="33">
        <v>42948</v>
      </c>
      <c r="B571" s="37" t="s">
        <v>282</v>
      </c>
      <c r="C571" s="33" t="s">
        <v>224</v>
      </c>
      <c r="D571" s="9">
        <v>42968</v>
      </c>
      <c r="E571" t="s">
        <v>76</v>
      </c>
      <c r="F571" t="s">
        <v>254</v>
      </c>
      <c r="H571" s="1">
        <v>60000</v>
      </c>
      <c r="I571" s="1"/>
    </row>
    <row r="572" spans="1:9" x14ac:dyDescent="0.25">
      <c r="A572" s="33">
        <v>42948</v>
      </c>
      <c r="B572" s="37" t="s">
        <v>282</v>
      </c>
      <c r="C572" s="33" t="s">
        <v>224</v>
      </c>
      <c r="D572" s="9">
        <v>42968</v>
      </c>
      <c r="E572" t="s">
        <v>239</v>
      </c>
      <c r="F572" t="s">
        <v>13</v>
      </c>
      <c r="H572" s="1">
        <v>20000</v>
      </c>
      <c r="I572" s="1"/>
    </row>
    <row r="573" spans="1:9" x14ac:dyDescent="0.25">
      <c r="A573" s="33">
        <v>42948</v>
      </c>
      <c r="B573" s="37" t="s">
        <v>282</v>
      </c>
      <c r="C573" s="33" t="s">
        <v>224</v>
      </c>
      <c r="D573" s="9">
        <v>42968</v>
      </c>
      <c r="E573" t="s">
        <v>239</v>
      </c>
      <c r="F573" t="s">
        <v>505</v>
      </c>
      <c r="H573" s="1">
        <v>20000</v>
      </c>
      <c r="I573" s="1"/>
    </row>
    <row r="574" spans="1:9" x14ac:dyDescent="0.25">
      <c r="A574" s="33">
        <v>42948</v>
      </c>
      <c r="B574" s="37" t="s">
        <v>282</v>
      </c>
      <c r="C574" s="33" t="s">
        <v>224</v>
      </c>
      <c r="D574" s="9">
        <v>42970</v>
      </c>
      <c r="E574" t="s">
        <v>239</v>
      </c>
      <c r="F574" t="s">
        <v>21</v>
      </c>
      <c r="H574" s="1">
        <v>20109</v>
      </c>
      <c r="I574" s="1"/>
    </row>
    <row r="575" spans="1:9" x14ac:dyDescent="0.25">
      <c r="A575" s="33">
        <v>42948</v>
      </c>
      <c r="B575" s="37" t="s">
        <v>282</v>
      </c>
      <c r="C575" s="33" t="s">
        <v>224</v>
      </c>
      <c r="D575" s="9">
        <v>42972</v>
      </c>
      <c r="E575" t="s">
        <v>76</v>
      </c>
      <c r="F575" t="s">
        <v>127</v>
      </c>
      <c r="H575" s="1">
        <v>20000</v>
      </c>
      <c r="I575" s="1"/>
    </row>
    <row r="576" spans="1:9" x14ac:dyDescent="0.25">
      <c r="A576" s="33">
        <v>42948</v>
      </c>
      <c r="B576" s="37" t="s">
        <v>282</v>
      </c>
      <c r="C576" s="33" t="s">
        <v>224</v>
      </c>
      <c r="D576" s="9">
        <v>42972</v>
      </c>
      <c r="E576" t="s">
        <v>76</v>
      </c>
      <c r="F576" t="s">
        <v>89</v>
      </c>
      <c r="H576" s="1">
        <v>227751</v>
      </c>
      <c r="I576" s="1"/>
    </row>
    <row r="577" spans="1:9" x14ac:dyDescent="0.25">
      <c r="A577" s="33">
        <v>42948</v>
      </c>
      <c r="B577" s="37" t="s">
        <v>282</v>
      </c>
      <c r="C577" s="33" t="s">
        <v>224</v>
      </c>
      <c r="D577" s="9">
        <v>42972</v>
      </c>
      <c r="E577" t="s">
        <v>76</v>
      </c>
      <c r="F577" t="s">
        <v>407</v>
      </c>
      <c r="H577" s="1">
        <v>60000</v>
      </c>
      <c r="I577" s="1"/>
    </row>
    <row r="578" spans="1:9" x14ac:dyDescent="0.25">
      <c r="A578" s="33">
        <v>42948</v>
      </c>
      <c r="B578" s="37" t="s">
        <v>282</v>
      </c>
      <c r="C578" s="33" t="s">
        <v>224</v>
      </c>
      <c r="D578" s="9">
        <v>42972</v>
      </c>
      <c r="E578" t="s">
        <v>76</v>
      </c>
      <c r="F578" t="s">
        <v>205</v>
      </c>
      <c r="H578" s="1">
        <v>100102</v>
      </c>
      <c r="I578" s="1"/>
    </row>
    <row r="579" spans="1:9" x14ac:dyDescent="0.25">
      <c r="A579" s="33">
        <v>42948</v>
      </c>
      <c r="B579" s="37" t="s">
        <v>282</v>
      </c>
      <c r="C579" s="33" t="s">
        <v>224</v>
      </c>
      <c r="D579" s="9">
        <v>42975</v>
      </c>
      <c r="E579" t="s">
        <v>239</v>
      </c>
      <c r="F579" t="s">
        <v>144</v>
      </c>
      <c r="H579" s="1">
        <v>20000</v>
      </c>
      <c r="I579" s="1"/>
    </row>
    <row r="580" spans="1:9" x14ac:dyDescent="0.25">
      <c r="A580" s="33">
        <v>42948</v>
      </c>
      <c r="B580" s="37" t="s">
        <v>282</v>
      </c>
      <c r="C580" s="33" t="s">
        <v>224</v>
      </c>
      <c r="D580" s="9">
        <v>42975</v>
      </c>
      <c r="E580" t="s">
        <v>76</v>
      </c>
      <c r="F580" t="s">
        <v>6</v>
      </c>
      <c r="H580" s="1">
        <v>20000</v>
      </c>
      <c r="I580" s="1"/>
    </row>
    <row r="581" spans="1:9" x14ac:dyDescent="0.25">
      <c r="A581" s="33">
        <v>42948</v>
      </c>
      <c r="B581" s="37" t="s">
        <v>282</v>
      </c>
      <c r="C581" s="33" t="s">
        <v>224</v>
      </c>
      <c r="D581" s="9">
        <v>42975</v>
      </c>
      <c r="E581" t="s">
        <v>76</v>
      </c>
      <c r="F581" t="s">
        <v>9</v>
      </c>
      <c r="H581" s="1">
        <v>20000</v>
      </c>
      <c r="I581" s="1"/>
    </row>
    <row r="582" spans="1:9" x14ac:dyDescent="0.25">
      <c r="A582" s="33">
        <v>42948</v>
      </c>
      <c r="B582" s="37" t="s">
        <v>282</v>
      </c>
      <c r="C582" s="33" t="s">
        <v>224</v>
      </c>
      <c r="D582" s="9">
        <v>42975</v>
      </c>
      <c r="E582" t="s">
        <v>76</v>
      </c>
      <c r="F582" t="s">
        <v>131</v>
      </c>
      <c r="H582" s="1">
        <v>20000</v>
      </c>
      <c r="I582" s="1"/>
    </row>
    <row r="583" spans="1:9" x14ac:dyDescent="0.25">
      <c r="A583" s="33">
        <v>42948</v>
      </c>
      <c r="B583" s="37" t="s">
        <v>282</v>
      </c>
      <c r="C583" s="33" t="s">
        <v>224</v>
      </c>
      <c r="D583" s="9">
        <v>42976</v>
      </c>
      <c r="E583" t="s">
        <v>76</v>
      </c>
      <c r="F583" t="s">
        <v>17</v>
      </c>
      <c r="H583" s="1">
        <v>20037</v>
      </c>
      <c r="I583" s="1"/>
    </row>
    <row r="584" spans="1:9" x14ac:dyDescent="0.25">
      <c r="A584" s="33">
        <v>42948</v>
      </c>
      <c r="B584" s="37" t="s">
        <v>282</v>
      </c>
      <c r="C584" s="33" t="s">
        <v>224</v>
      </c>
      <c r="D584" s="9">
        <v>42976</v>
      </c>
      <c r="E584" t="s">
        <v>239</v>
      </c>
      <c r="F584" t="s">
        <v>466</v>
      </c>
      <c r="H584" s="1">
        <v>23000</v>
      </c>
      <c r="I584" s="1"/>
    </row>
    <row r="585" spans="1:9" x14ac:dyDescent="0.25">
      <c r="A585" s="33">
        <v>42948</v>
      </c>
      <c r="B585" s="37" t="s">
        <v>282</v>
      </c>
      <c r="C585" s="33" t="s">
        <v>224</v>
      </c>
      <c r="D585" s="9">
        <v>42976</v>
      </c>
      <c r="E585" t="s">
        <v>76</v>
      </c>
      <c r="F585" t="s">
        <v>16</v>
      </c>
      <c r="H585" s="1">
        <v>20072</v>
      </c>
      <c r="I585" s="1"/>
    </row>
    <row r="586" spans="1:9" x14ac:dyDescent="0.25">
      <c r="A586" s="33">
        <v>42948</v>
      </c>
      <c r="B586" s="37" t="s">
        <v>282</v>
      </c>
      <c r="C586" s="33" t="s">
        <v>224</v>
      </c>
      <c r="D586" s="9">
        <v>42976</v>
      </c>
      <c r="E586" t="s">
        <v>239</v>
      </c>
      <c r="F586" t="s">
        <v>585</v>
      </c>
      <c r="H586" s="1">
        <v>5640</v>
      </c>
      <c r="I586" s="1"/>
    </row>
    <row r="587" spans="1:9" x14ac:dyDescent="0.25">
      <c r="A587" s="33">
        <v>42948</v>
      </c>
      <c r="B587" s="37" t="s">
        <v>282</v>
      </c>
      <c r="C587" s="33" t="s">
        <v>224</v>
      </c>
      <c r="D587" s="9">
        <v>42976</v>
      </c>
      <c r="E587" t="s">
        <v>76</v>
      </c>
      <c r="F587" t="s">
        <v>146</v>
      </c>
      <c r="H587" s="1">
        <v>240000</v>
      </c>
      <c r="I587" s="1"/>
    </row>
    <row r="588" spans="1:9" x14ac:dyDescent="0.25">
      <c r="A588" s="33">
        <v>42948</v>
      </c>
      <c r="B588" s="37" t="s">
        <v>282</v>
      </c>
      <c r="C588" s="33" t="s">
        <v>224</v>
      </c>
      <c r="D588" s="9">
        <v>42977</v>
      </c>
      <c r="E588" t="s">
        <v>76</v>
      </c>
      <c r="F588" t="s">
        <v>94</v>
      </c>
      <c r="H588" s="1">
        <v>20054</v>
      </c>
      <c r="I588" s="1"/>
    </row>
    <row r="589" spans="1:9" x14ac:dyDescent="0.25">
      <c r="A589" s="33">
        <v>42948</v>
      </c>
      <c r="B589" s="37" t="s">
        <v>282</v>
      </c>
      <c r="C589" s="33" t="s">
        <v>224</v>
      </c>
      <c r="D589" s="9">
        <v>42977</v>
      </c>
      <c r="E589" t="s">
        <v>76</v>
      </c>
      <c r="F589" t="s">
        <v>421</v>
      </c>
      <c r="H589" s="1">
        <v>200093</v>
      </c>
      <c r="I589" s="1"/>
    </row>
    <row r="590" spans="1:9" x14ac:dyDescent="0.25">
      <c r="A590" s="33">
        <v>42948</v>
      </c>
      <c r="B590" s="37" t="s">
        <v>282</v>
      </c>
      <c r="C590" s="33" t="s">
        <v>224</v>
      </c>
      <c r="D590" s="9">
        <v>42977</v>
      </c>
      <c r="E590" t="s">
        <v>76</v>
      </c>
      <c r="F590" t="s">
        <v>135</v>
      </c>
      <c r="H590" s="1">
        <v>20000</v>
      </c>
      <c r="I590" s="1"/>
    </row>
    <row r="591" spans="1:9" x14ac:dyDescent="0.25">
      <c r="A591" s="33">
        <v>42948</v>
      </c>
      <c r="B591" s="37" t="s">
        <v>282</v>
      </c>
      <c r="C591" s="33" t="s">
        <v>224</v>
      </c>
      <c r="D591" s="9">
        <v>42977</v>
      </c>
      <c r="E591" t="s">
        <v>76</v>
      </c>
      <c r="F591" t="s">
        <v>3</v>
      </c>
      <c r="H591" s="1">
        <v>20000</v>
      </c>
      <c r="I591" s="1"/>
    </row>
    <row r="592" spans="1:9" x14ac:dyDescent="0.25">
      <c r="A592" s="33">
        <v>42948</v>
      </c>
      <c r="B592" s="37" t="s">
        <v>282</v>
      </c>
      <c r="C592" s="33" t="s">
        <v>224</v>
      </c>
      <c r="D592" s="9">
        <v>42977</v>
      </c>
      <c r="E592" t="s">
        <v>76</v>
      </c>
      <c r="F592" t="s">
        <v>466</v>
      </c>
      <c r="H592" s="1">
        <v>20000</v>
      </c>
      <c r="I592" s="1"/>
    </row>
    <row r="593" spans="1:9" x14ac:dyDescent="0.25">
      <c r="A593" s="33">
        <v>42948</v>
      </c>
      <c r="B593" s="37" t="s">
        <v>282</v>
      </c>
      <c r="C593" s="33" t="s">
        <v>224</v>
      </c>
      <c r="D593" s="9">
        <v>42977</v>
      </c>
      <c r="E593" t="s">
        <v>239</v>
      </c>
      <c r="F593" t="s">
        <v>651</v>
      </c>
      <c r="H593" s="1">
        <v>20080</v>
      </c>
      <c r="I593" s="1"/>
    </row>
    <row r="594" spans="1:9" x14ac:dyDescent="0.25">
      <c r="A594" s="33">
        <v>42948</v>
      </c>
      <c r="B594" s="37" t="s">
        <v>282</v>
      </c>
      <c r="C594" s="33" t="s">
        <v>224</v>
      </c>
      <c r="D594" s="9">
        <v>42978</v>
      </c>
      <c r="E594" t="s">
        <v>76</v>
      </c>
      <c r="F594" t="s">
        <v>14</v>
      </c>
      <c r="H594" s="1">
        <v>20000</v>
      </c>
      <c r="I594" s="1"/>
    </row>
    <row r="595" spans="1:9" x14ac:dyDescent="0.25">
      <c r="A595" s="33">
        <v>42948</v>
      </c>
      <c r="B595" s="37" t="s">
        <v>282</v>
      </c>
      <c r="C595" s="33" t="s">
        <v>224</v>
      </c>
      <c r="D595" s="9">
        <v>42978</v>
      </c>
      <c r="E595" t="s">
        <v>76</v>
      </c>
      <c r="F595" t="s">
        <v>82</v>
      </c>
      <c r="H595" s="1">
        <v>80000</v>
      </c>
      <c r="I595" s="1"/>
    </row>
    <row r="596" spans="1:9" s="128" customFormat="1" x14ac:dyDescent="0.25">
      <c r="A596" s="127">
        <v>42948</v>
      </c>
      <c r="B596" s="128" t="s">
        <v>282</v>
      </c>
      <c r="C596" s="127" t="s">
        <v>224</v>
      </c>
      <c r="D596" s="129">
        <v>42978</v>
      </c>
      <c r="E596" s="128" t="s">
        <v>76</v>
      </c>
      <c r="F596" s="128" t="s">
        <v>82</v>
      </c>
      <c r="H596" s="131">
        <v>200000</v>
      </c>
      <c r="I596" s="131"/>
    </row>
    <row r="597" spans="1:9" x14ac:dyDescent="0.25">
      <c r="A597" s="33">
        <v>42979</v>
      </c>
      <c r="B597" s="37" t="s">
        <v>282</v>
      </c>
      <c r="C597" s="33" t="s">
        <v>224</v>
      </c>
      <c r="D597" s="9">
        <v>42979</v>
      </c>
      <c r="E597" t="s">
        <v>76</v>
      </c>
      <c r="F597" t="s">
        <v>628</v>
      </c>
      <c r="H597" s="1">
        <v>40000</v>
      </c>
      <c r="I597" s="1"/>
    </row>
    <row r="598" spans="1:9" x14ac:dyDescent="0.25">
      <c r="A598" s="33">
        <v>42979</v>
      </c>
      <c r="B598" s="37" t="s">
        <v>282</v>
      </c>
      <c r="C598" s="33" t="s">
        <v>224</v>
      </c>
      <c r="D598" s="9">
        <v>42979</v>
      </c>
      <c r="E598" t="s">
        <v>76</v>
      </c>
      <c r="F598" t="s">
        <v>206</v>
      </c>
      <c r="H598" s="1">
        <v>20000</v>
      </c>
      <c r="I598" s="1"/>
    </row>
    <row r="599" spans="1:9" x14ac:dyDescent="0.25">
      <c r="A599" s="33">
        <v>42979</v>
      </c>
      <c r="B599" s="37" t="s">
        <v>282</v>
      </c>
      <c r="C599" s="33" t="s">
        <v>224</v>
      </c>
      <c r="D599" s="9">
        <v>42982</v>
      </c>
      <c r="E599" t="s">
        <v>76</v>
      </c>
      <c r="F599" t="s">
        <v>2</v>
      </c>
      <c r="H599" s="1">
        <v>20000</v>
      </c>
      <c r="I599" s="1"/>
    </row>
    <row r="600" spans="1:9" x14ac:dyDescent="0.25">
      <c r="A600" s="33">
        <v>42979</v>
      </c>
      <c r="B600" s="37" t="s">
        <v>282</v>
      </c>
      <c r="C600" s="33" t="s">
        <v>224</v>
      </c>
      <c r="D600" s="9">
        <v>42982</v>
      </c>
      <c r="E600" t="s">
        <v>239</v>
      </c>
      <c r="F600" t="s">
        <v>466</v>
      </c>
      <c r="H600" s="1">
        <v>20000</v>
      </c>
      <c r="I600" s="1"/>
    </row>
    <row r="601" spans="1:9" x14ac:dyDescent="0.25">
      <c r="A601" s="33">
        <v>42979</v>
      </c>
      <c r="B601" s="37" t="s">
        <v>282</v>
      </c>
      <c r="C601" s="33" t="s">
        <v>224</v>
      </c>
      <c r="D601" s="9">
        <v>42983</v>
      </c>
      <c r="E601" t="s">
        <v>76</v>
      </c>
      <c r="F601" t="s">
        <v>102</v>
      </c>
      <c r="H601" s="1">
        <v>200006</v>
      </c>
      <c r="I601" s="1"/>
    </row>
    <row r="602" spans="1:9" x14ac:dyDescent="0.25">
      <c r="A602" s="33">
        <v>42979</v>
      </c>
      <c r="B602" s="37" t="s">
        <v>282</v>
      </c>
      <c r="C602" s="33" t="s">
        <v>224</v>
      </c>
      <c r="D602" s="9">
        <v>42983</v>
      </c>
      <c r="E602" t="s">
        <v>239</v>
      </c>
      <c r="F602" t="s">
        <v>32</v>
      </c>
      <c r="H602" s="1">
        <v>40000</v>
      </c>
      <c r="I602" s="1"/>
    </row>
    <row r="603" spans="1:9" x14ac:dyDescent="0.25">
      <c r="A603" s="33">
        <v>42979</v>
      </c>
      <c r="B603" s="37" t="s">
        <v>282</v>
      </c>
      <c r="C603" s="33" t="s">
        <v>224</v>
      </c>
      <c r="D603" s="9">
        <v>42983</v>
      </c>
      <c r="E603" t="s">
        <v>239</v>
      </c>
      <c r="F603" t="s">
        <v>93</v>
      </c>
      <c r="H603" s="1">
        <v>40000</v>
      </c>
      <c r="I603" s="1"/>
    </row>
    <row r="604" spans="1:9" x14ac:dyDescent="0.25">
      <c r="A604" s="33">
        <v>42979</v>
      </c>
      <c r="B604" s="37" t="s">
        <v>282</v>
      </c>
      <c r="C604" s="33" t="s">
        <v>224</v>
      </c>
      <c r="D604" s="9">
        <v>42983</v>
      </c>
      <c r="E604" t="s">
        <v>239</v>
      </c>
      <c r="F604" t="s">
        <v>82</v>
      </c>
      <c r="H604" s="1">
        <v>40000</v>
      </c>
      <c r="I604" s="1"/>
    </row>
    <row r="605" spans="1:9" x14ac:dyDescent="0.25">
      <c r="A605" s="33">
        <v>42979</v>
      </c>
      <c r="B605" s="37" t="s">
        <v>282</v>
      </c>
      <c r="C605" s="33" t="s">
        <v>224</v>
      </c>
      <c r="D605" s="9">
        <v>42983</v>
      </c>
      <c r="E605" t="s">
        <v>239</v>
      </c>
      <c r="F605" t="s">
        <v>257</v>
      </c>
      <c r="H605" s="1">
        <v>100000</v>
      </c>
      <c r="I605" s="1"/>
    </row>
    <row r="606" spans="1:9" x14ac:dyDescent="0.25">
      <c r="A606" s="33">
        <v>42979</v>
      </c>
      <c r="B606" s="37" t="s">
        <v>282</v>
      </c>
      <c r="C606" s="33" t="s">
        <v>224</v>
      </c>
      <c r="D606" s="9">
        <v>42983</v>
      </c>
      <c r="E606" t="s">
        <v>239</v>
      </c>
      <c r="F606" t="s">
        <v>86</v>
      </c>
      <c r="H606" s="1">
        <v>40000</v>
      </c>
      <c r="I606" s="1"/>
    </row>
    <row r="607" spans="1:9" x14ac:dyDescent="0.25">
      <c r="A607" s="33">
        <v>42979</v>
      </c>
      <c r="B607" s="37" t="s">
        <v>282</v>
      </c>
      <c r="C607" s="33" t="s">
        <v>224</v>
      </c>
      <c r="D607" s="9">
        <v>42983</v>
      </c>
      <c r="E607" t="s">
        <v>239</v>
      </c>
      <c r="F607" t="s">
        <v>260</v>
      </c>
      <c r="H607" s="1">
        <v>160000</v>
      </c>
      <c r="I607" s="1"/>
    </row>
    <row r="608" spans="1:9" x14ac:dyDescent="0.25">
      <c r="A608" s="33">
        <v>42979</v>
      </c>
      <c r="B608" s="37" t="s">
        <v>282</v>
      </c>
      <c r="C608" s="33" t="s">
        <v>224</v>
      </c>
      <c r="D608" s="9">
        <v>42983</v>
      </c>
      <c r="E608" t="s">
        <v>239</v>
      </c>
      <c r="F608" t="s">
        <v>408</v>
      </c>
      <c r="H608" s="1">
        <v>60000</v>
      </c>
      <c r="I608" s="1"/>
    </row>
    <row r="609" spans="1:9" x14ac:dyDescent="0.25">
      <c r="A609" s="33">
        <v>42979</v>
      </c>
      <c r="B609" s="37" t="s">
        <v>282</v>
      </c>
      <c r="C609" s="33" t="s">
        <v>224</v>
      </c>
      <c r="D609" s="9">
        <v>42983</v>
      </c>
      <c r="E609" t="s">
        <v>239</v>
      </c>
      <c r="F609" t="s">
        <v>410</v>
      </c>
      <c r="H609" s="1">
        <v>150000</v>
      </c>
      <c r="I609" s="1"/>
    </row>
    <row r="610" spans="1:9" x14ac:dyDescent="0.25">
      <c r="A610" s="33">
        <v>42979</v>
      </c>
      <c r="B610" s="37" t="s">
        <v>282</v>
      </c>
      <c r="C610" s="33" t="s">
        <v>224</v>
      </c>
      <c r="D610" s="9">
        <v>42983</v>
      </c>
      <c r="E610" t="s">
        <v>239</v>
      </c>
      <c r="F610" t="s">
        <v>315</v>
      </c>
      <c r="H610" s="1">
        <v>20700</v>
      </c>
      <c r="I610" s="1"/>
    </row>
    <row r="611" spans="1:9" x14ac:dyDescent="0.25">
      <c r="A611" s="33">
        <v>42979</v>
      </c>
      <c r="B611" s="37" t="s">
        <v>282</v>
      </c>
      <c r="C611" s="33" t="s">
        <v>224</v>
      </c>
      <c r="D611" s="9">
        <v>42983</v>
      </c>
      <c r="E611" t="s">
        <v>239</v>
      </c>
      <c r="F611" t="s">
        <v>77</v>
      </c>
      <c r="H611" s="1">
        <v>40000</v>
      </c>
      <c r="I611" s="1"/>
    </row>
    <row r="612" spans="1:9" x14ac:dyDescent="0.25">
      <c r="A612" s="33">
        <v>42979</v>
      </c>
      <c r="B612" s="37" t="s">
        <v>282</v>
      </c>
      <c r="C612" s="33" t="s">
        <v>224</v>
      </c>
      <c r="D612" s="9">
        <v>42983</v>
      </c>
      <c r="E612" t="s">
        <v>239</v>
      </c>
      <c r="F612" t="s">
        <v>635</v>
      </c>
      <c r="H612" s="1">
        <v>160000</v>
      </c>
      <c r="I612" s="1"/>
    </row>
    <row r="613" spans="1:9" x14ac:dyDescent="0.25">
      <c r="A613" s="33">
        <v>42979</v>
      </c>
      <c r="B613" s="37" t="s">
        <v>282</v>
      </c>
      <c r="C613" s="33" t="s">
        <v>224</v>
      </c>
      <c r="D613" s="9">
        <v>42983</v>
      </c>
      <c r="E613" t="s">
        <v>239</v>
      </c>
      <c r="F613" t="s">
        <v>636</v>
      </c>
      <c r="H613" s="1">
        <v>80000</v>
      </c>
      <c r="I613" s="1"/>
    </row>
    <row r="614" spans="1:9" x14ac:dyDescent="0.25">
      <c r="A614" s="33">
        <v>42979</v>
      </c>
      <c r="B614" s="37" t="s">
        <v>282</v>
      </c>
      <c r="C614" s="33" t="s">
        <v>224</v>
      </c>
      <c r="D614" s="9">
        <v>42983</v>
      </c>
      <c r="E614" t="s">
        <v>239</v>
      </c>
      <c r="F614" t="s">
        <v>637</v>
      </c>
      <c r="H614" s="1">
        <v>20000</v>
      </c>
      <c r="I614" s="1"/>
    </row>
    <row r="615" spans="1:9" x14ac:dyDescent="0.25">
      <c r="A615" s="33">
        <v>42979</v>
      </c>
      <c r="B615" s="37" t="s">
        <v>282</v>
      </c>
      <c r="C615" s="33" t="s">
        <v>224</v>
      </c>
      <c r="D615" s="9">
        <v>42983</v>
      </c>
      <c r="E615" t="s">
        <v>239</v>
      </c>
      <c r="F615" t="s">
        <v>205</v>
      </c>
      <c r="H615" s="1">
        <v>200000</v>
      </c>
      <c r="I615" s="1"/>
    </row>
    <row r="616" spans="1:9" x14ac:dyDescent="0.25">
      <c r="A616" s="33">
        <v>42979</v>
      </c>
      <c r="B616" s="37" t="s">
        <v>282</v>
      </c>
      <c r="C616" s="33" t="s">
        <v>224</v>
      </c>
      <c r="D616" s="9">
        <v>42983</v>
      </c>
      <c r="E616" t="s">
        <v>239</v>
      </c>
      <c r="F616" t="s">
        <v>638</v>
      </c>
      <c r="H616" s="1">
        <v>150000</v>
      </c>
      <c r="I616" s="1"/>
    </row>
    <row r="617" spans="1:9" x14ac:dyDescent="0.25">
      <c r="A617" s="33">
        <v>42979</v>
      </c>
      <c r="B617" s="37" t="s">
        <v>282</v>
      </c>
      <c r="C617" s="33" t="s">
        <v>224</v>
      </c>
      <c r="D617" s="9">
        <v>42983</v>
      </c>
      <c r="E617" t="s">
        <v>76</v>
      </c>
      <c r="F617" t="s">
        <v>313</v>
      </c>
      <c r="H617" s="1">
        <v>20000</v>
      </c>
      <c r="I617" s="1"/>
    </row>
    <row r="618" spans="1:9" x14ac:dyDescent="0.25">
      <c r="A618" s="33">
        <v>42979</v>
      </c>
      <c r="B618" s="37" t="s">
        <v>282</v>
      </c>
      <c r="C618" s="33" t="s">
        <v>224</v>
      </c>
      <c r="D618" s="9">
        <v>42983</v>
      </c>
      <c r="E618" t="s">
        <v>76</v>
      </c>
      <c r="F618" t="s">
        <v>639</v>
      </c>
      <c r="H618" s="1">
        <v>40000</v>
      </c>
      <c r="I618" s="1"/>
    </row>
    <row r="619" spans="1:9" x14ac:dyDescent="0.25">
      <c r="A619" s="33">
        <v>42979</v>
      </c>
      <c r="B619" s="37" t="s">
        <v>282</v>
      </c>
      <c r="C619" s="33" t="s">
        <v>224</v>
      </c>
      <c r="D619" s="9">
        <v>42983</v>
      </c>
      <c r="E619" t="s">
        <v>129</v>
      </c>
      <c r="F619" t="s">
        <v>640</v>
      </c>
      <c r="H619" s="1">
        <v>120000</v>
      </c>
      <c r="I619" s="1"/>
    </row>
    <row r="620" spans="1:9" x14ac:dyDescent="0.25">
      <c r="A620" s="33">
        <v>42979</v>
      </c>
      <c r="B620" s="37" t="s">
        <v>282</v>
      </c>
      <c r="C620" s="33" t="s">
        <v>224</v>
      </c>
      <c r="D620" s="9">
        <v>42983</v>
      </c>
      <c r="E620" t="s">
        <v>129</v>
      </c>
      <c r="F620" t="s">
        <v>80</v>
      </c>
      <c r="H620" s="1">
        <v>20000</v>
      </c>
      <c r="I620" s="1"/>
    </row>
    <row r="621" spans="1:9" x14ac:dyDescent="0.25">
      <c r="A621" s="33">
        <v>42979</v>
      </c>
      <c r="B621" s="37" t="s">
        <v>282</v>
      </c>
      <c r="C621" s="33" t="s">
        <v>224</v>
      </c>
      <c r="D621" s="9">
        <v>42983</v>
      </c>
      <c r="E621" t="s">
        <v>129</v>
      </c>
      <c r="F621" t="s">
        <v>641</v>
      </c>
      <c r="H621" s="1">
        <v>240000</v>
      </c>
      <c r="I621" s="1"/>
    </row>
    <row r="622" spans="1:9" x14ac:dyDescent="0.25">
      <c r="A622" s="33">
        <v>42979</v>
      </c>
      <c r="B622" s="37" t="s">
        <v>282</v>
      </c>
      <c r="C622" s="33" t="s">
        <v>224</v>
      </c>
      <c r="D622" s="9">
        <v>42983</v>
      </c>
      <c r="E622" t="s">
        <v>129</v>
      </c>
      <c r="F622" t="s">
        <v>262</v>
      </c>
      <c r="H622" s="1">
        <v>80000</v>
      </c>
      <c r="I622" s="1"/>
    </row>
    <row r="623" spans="1:9" x14ac:dyDescent="0.25">
      <c r="A623" s="33">
        <v>42979</v>
      </c>
      <c r="B623" s="37" t="s">
        <v>282</v>
      </c>
      <c r="C623" s="33" t="s">
        <v>224</v>
      </c>
      <c r="D623" s="9">
        <v>42984</v>
      </c>
      <c r="E623" t="s">
        <v>76</v>
      </c>
      <c r="F623" t="s">
        <v>11</v>
      </c>
      <c r="H623" s="1">
        <v>60000</v>
      </c>
      <c r="I623" s="1"/>
    </row>
    <row r="624" spans="1:9" x14ac:dyDescent="0.25">
      <c r="A624" s="33">
        <v>42979</v>
      </c>
      <c r="B624" s="37" t="s">
        <v>282</v>
      </c>
      <c r="C624" s="33" t="s">
        <v>224</v>
      </c>
      <c r="D624" s="9">
        <v>42986</v>
      </c>
      <c r="E624" t="s">
        <v>239</v>
      </c>
      <c r="F624" t="s">
        <v>132</v>
      </c>
      <c r="H624" s="1">
        <v>20100</v>
      </c>
      <c r="I624" s="1"/>
    </row>
    <row r="625" spans="1:9" x14ac:dyDescent="0.25">
      <c r="A625" s="33">
        <v>42979</v>
      </c>
      <c r="B625" s="37" t="s">
        <v>282</v>
      </c>
      <c r="C625" s="33" t="s">
        <v>224</v>
      </c>
      <c r="D625" s="9">
        <v>42989</v>
      </c>
      <c r="E625" t="s">
        <v>76</v>
      </c>
      <c r="F625" t="s">
        <v>413</v>
      </c>
      <c r="H625" s="1">
        <v>40000</v>
      </c>
      <c r="I625" s="1"/>
    </row>
    <row r="626" spans="1:9" x14ac:dyDescent="0.25">
      <c r="A626" s="33">
        <v>42979</v>
      </c>
      <c r="B626" s="37" t="s">
        <v>282</v>
      </c>
      <c r="C626" s="33" t="s">
        <v>224</v>
      </c>
      <c r="D626" s="9">
        <v>42989</v>
      </c>
      <c r="E626" t="s">
        <v>129</v>
      </c>
      <c r="F626" t="s">
        <v>314</v>
      </c>
      <c r="H626" s="1">
        <v>40039</v>
      </c>
      <c r="I626" s="1"/>
    </row>
    <row r="627" spans="1:9" x14ac:dyDescent="0.25">
      <c r="A627" s="33">
        <v>42979</v>
      </c>
      <c r="B627" s="37" t="s">
        <v>282</v>
      </c>
      <c r="C627" s="33" t="s">
        <v>224</v>
      </c>
      <c r="D627" s="9">
        <v>42989</v>
      </c>
      <c r="E627" t="s">
        <v>76</v>
      </c>
      <c r="F627" t="s">
        <v>384</v>
      </c>
      <c r="H627" s="1">
        <v>17500</v>
      </c>
      <c r="I627" s="1"/>
    </row>
    <row r="628" spans="1:9" x14ac:dyDescent="0.25">
      <c r="A628" s="33">
        <v>42979</v>
      </c>
      <c r="B628" s="37" t="s">
        <v>282</v>
      </c>
      <c r="C628" s="33" t="s">
        <v>224</v>
      </c>
      <c r="D628" s="9">
        <v>42989</v>
      </c>
      <c r="E628" t="s">
        <v>239</v>
      </c>
      <c r="F628" t="s">
        <v>466</v>
      </c>
      <c r="H628" s="1">
        <v>20000</v>
      </c>
      <c r="I628" s="1"/>
    </row>
    <row r="629" spans="1:9" x14ac:dyDescent="0.25">
      <c r="A629" s="33">
        <v>42979</v>
      </c>
      <c r="B629" s="37" t="s">
        <v>282</v>
      </c>
      <c r="C629" s="33" t="s">
        <v>224</v>
      </c>
      <c r="D629" s="9">
        <v>42990</v>
      </c>
      <c r="E629" t="s">
        <v>76</v>
      </c>
      <c r="F629" t="s">
        <v>82</v>
      </c>
      <c r="H629" s="1">
        <v>100000</v>
      </c>
      <c r="I629" s="1"/>
    </row>
    <row r="630" spans="1:9" x14ac:dyDescent="0.25">
      <c r="A630" s="33">
        <v>42979</v>
      </c>
      <c r="B630" s="37" t="s">
        <v>282</v>
      </c>
      <c r="C630" s="33" t="s">
        <v>224</v>
      </c>
      <c r="D630" s="9">
        <v>42993</v>
      </c>
      <c r="E630" t="s">
        <v>76</v>
      </c>
      <c r="F630" t="s">
        <v>628</v>
      </c>
      <c r="H630" s="1">
        <v>40000</v>
      </c>
      <c r="I630" s="1"/>
    </row>
    <row r="631" spans="1:9" x14ac:dyDescent="0.25">
      <c r="A631" s="33">
        <v>42979</v>
      </c>
      <c r="B631" s="37" t="s">
        <v>282</v>
      </c>
      <c r="C631" s="33" t="s">
        <v>224</v>
      </c>
      <c r="D631" s="9">
        <v>42993</v>
      </c>
      <c r="E631" t="s">
        <v>76</v>
      </c>
      <c r="F631" t="s">
        <v>99</v>
      </c>
      <c r="H631" s="1">
        <v>20094</v>
      </c>
      <c r="I631" s="1"/>
    </row>
    <row r="632" spans="1:9" x14ac:dyDescent="0.25">
      <c r="A632" s="33">
        <v>42979</v>
      </c>
      <c r="B632" s="37" t="s">
        <v>282</v>
      </c>
      <c r="C632" s="33" t="s">
        <v>224</v>
      </c>
      <c r="D632" s="9">
        <v>42999</v>
      </c>
      <c r="E632" t="s">
        <v>76</v>
      </c>
      <c r="F632" t="s">
        <v>18</v>
      </c>
      <c r="H632" s="1">
        <v>20080</v>
      </c>
      <c r="I632" s="1"/>
    </row>
    <row r="633" spans="1:9" x14ac:dyDescent="0.25">
      <c r="A633" s="33">
        <v>42979</v>
      </c>
      <c r="B633" s="37" t="s">
        <v>282</v>
      </c>
      <c r="C633" s="33" t="s">
        <v>224</v>
      </c>
      <c r="D633" s="9">
        <v>43000</v>
      </c>
      <c r="E633" t="s">
        <v>76</v>
      </c>
      <c r="F633" t="s">
        <v>9</v>
      </c>
      <c r="H633" s="1">
        <v>20000</v>
      </c>
      <c r="I633" s="1"/>
    </row>
    <row r="634" spans="1:9" x14ac:dyDescent="0.25">
      <c r="A634" s="33">
        <v>42979</v>
      </c>
      <c r="B634" s="37" t="s">
        <v>282</v>
      </c>
      <c r="C634" s="33" t="s">
        <v>224</v>
      </c>
      <c r="D634" s="9">
        <v>43000</v>
      </c>
      <c r="E634" t="s">
        <v>76</v>
      </c>
      <c r="F634" t="s">
        <v>131</v>
      </c>
      <c r="H634" s="1">
        <v>20000</v>
      </c>
      <c r="I634" s="1"/>
    </row>
    <row r="635" spans="1:9" x14ac:dyDescent="0.25">
      <c r="A635" s="33">
        <v>42979</v>
      </c>
      <c r="B635" s="37" t="s">
        <v>282</v>
      </c>
      <c r="C635" s="33" t="s">
        <v>224</v>
      </c>
      <c r="D635" s="9">
        <v>43000</v>
      </c>
      <c r="E635" t="s">
        <v>239</v>
      </c>
      <c r="F635" t="s">
        <v>142</v>
      </c>
      <c r="H635" s="1">
        <v>240000</v>
      </c>
      <c r="I635" s="1"/>
    </row>
    <row r="636" spans="1:9" x14ac:dyDescent="0.25">
      <c r="A636" s="33">
        <v>42979</v>
      </c>
      <c r="B636" s="37" t="s">
        <v>282</v>
      </c>
      <c r="C636" s="33" t="s">
        <v>224</v>
      </c>
      <c r="D636" s="9">
        <v>43000</v>
      </c>
      <c r="E636" t="s">
        <v>239</v>
      </c>
      <c r="F636" t="s">
        <v>646</v>
      </c>
      <c r="H636" s="1">
        <v>140000</v>
      </c>
      <c r="I636" s="1"/>
    </row>
    <row r="637" spans="1:9" x14ac:dyDescent="0.25">
      <c r="A637" s="33">
        <v>42979</v>
      </c>
      <c r="B637" s="37" t="s">
        <v>282</v>
      </c>
      <c r="C637" s="33" t="s">
        <v>224</v>
      </c>
      <c r="D637" s="9">
        <v>43000</v>
      </c>
      <c r="E637" t="s">
        <v>239</v>
      </c>
      <c r="F637" t="s">
        <v>91</v>
      </c>
      <c r="H637" s="1">
        <v>20028</v>
      </c>
      <c r="I637" s="1"/>
    </row>
    <row r="638" spans="1:9" x14ac:dyDescent="0.25">
      <c r="A638" s="33">
        <v>42979</v>
      </c>
      <c r="B638" s="37" t="s">
        <v>282</v>
      </c>
      <c r="C638" s="33" t="s">
        <v>224</v>
      </c>
      <c r="D638" s="9">
        <v>43003</v>
      </c>
      <c r="E638" t="s">
        <v>76</v>
      </c>
      <c r="F638" t="s">
        <v>87</v>
      </c>
      <c r="H638" s="1">
        <v>20000</v>
      </c>
      <c r="I638" s="1"/>
    </row>
    <row r="639" spans="1:9" x14ac:dyDescent="0.25">
      <c r="A639" s="33">
        <v>42979</v>
      </c>
      <c r="B639" s="37" t="s">
        <v>282</v>
      </c>
      <c r="C639" s="33" t="s">
        <v>224</v>
      </c>
      <c r="D639" s="9">
        <v>43003</v>
      </c>
      <c r="E639" t="s">
        <v>239</v>
      </c>
      <c r="F639" t="s">
        <v>466</v>
      </c>
      <c r="H639" s="1">
        <v>20000</v>
      </c>
      <c r="I639" s="1"/>
    </row>
    <row r="640" spans="1:9" x14ac:dyDescent="0.25">
      <c r="A640" s="33">
        <v>42979</v>
      </c>
      <c r="B640" s="37" t="s">
        <v>282</v>
      </c>
      <c r="C640" s="33" t="s">
        <v>224</v>
      </c>
      <c r="D640" s="9">
        <v>43003</v>
      </c>
      <c r="E640" t="s">
        <v>76</v>
      </c>
      <c r="F640" t="s">
        <v>198</v>
      </c>
      <c r="H640" s="1">
        <v>60000</v>
      </c>
      <c r="I640" s="1"/>
    </row>
    <row r="641" spans="1:9" x14ac:dyDescent="0.25">
      <c r="A641" s="33">
        <v>42979</v>
      </c>
      <c r="B641" s="37" t="s">
        <v>282</v>
      </c>
      <c r="C641" s="33" t="s">
        <v>224</v>
      </c>
      <c r="D641" s="9">
        <v>43003</v>
      </c>
      <c r="E641" t="s">
        <v>239</v>
      </c>
      <c r="F641" t="s">
        <v>466</v>
      </c>
      <c r="H641" s="1">
        <v>20000</v>
      </c>
      <c r="I641" s="1"/>
    </row>
    <row r="642" spans="1:9" x14ac:dyDescent="0.25">
      <c r="A642" s="33">
        <v>42979</v>
      </c>
      <c r="B642" s="37" t="s">
        <v>282</v>
      </c>
      <c r="C642" s="33" t="s">
        <v>224</v>
      </c>
      <c r="D642" s="9">
        <v>43003</v>
      </c>
      <c r="E642" t="s">
        <v>239</v>
      </c>
      <c r="F642" t="s">
        <v>466</v>
      </c>
      <c r="H642" s="1">
        <v>20000</v>
      </c>
      <c r="I642" s="1"/>
    </row>
    <row r="643" spans="1:9" x14ac:dyDescent="0.25">
      <c r="A643" s="33">
        <v>42979</v>
      </c>
      <c r="B643" s="37" t="s">
        <v>282</v>
      </c>
      <c r="C643" s="33" t="s">
        <v>224</v>
      </c>
      <c r="D643" s="9">
        <v>43004</v>
      </c>
      <c r="E643" t="s">
        <v>76</v>
      </c>
      <c r="F643" t="s">
        <v>648</v>
      </c>
      <c r="H643" s="1">
        <v>400000</v>
      </c>
      <c r="I643" s="1"/>
    </row>
    <row r="644" spans="1:9" x14ac:dyDescent="0.25">
      <c r="A644" s="33">
        <v>42979</v>
      </c>
      <c r="B644" s="37" t="s">
        <v>282</v>
      </c>
      <c r="C644" s="33" t="s">
        <v>224</v>
      </c>
      <c r="D644" s="9">
        <v>43004</v>
      </c>
      <c r="E644" t="s">
        <v>76</v>
      </c>
      <c r="F644" t="s">
        <v>127</v>
      </c>
      <c r="H644" s="1">
        <v>20000</v>
      </c>
      <c r="I644" s="1"/>
    </row>
    <row r="645" spans="1:9" x14ac:dyDescent="0.25">
      <c r="A645" s="33">
        <v>42979</v>
      </c>
      <c r="B645" s="37" t="s">
        <v>282</v>
      </c>
      <c r="C645" s="33" t="s">
        <v>224</v>
      </c>
      <c r="D645" s="9">
        <v>43004</v>
      </c>
      <c r="E645" t="s">
        <v>239</v>
      </c>
      <c r="F645" t="s">
        <v>21</v>
      </c>
      <c r="H645" s="1">
        <v>20109</v>
      </c>
      <c r="I645" s="1"/>
    </row>
    <row r="646" spans="1:9" x14ac:dyDescent="0.25">
      <c r="A646" s="33">
        <v>42979</v>
      </c>
      <c r="B646" s="37" t="s">
        <v>282</v>
      </c>
      <c r="C646" s="33" t="s">
        <v>224</v>
      </c>
      <c r="D646" s="9">
        <v>43004</v>
      </c>
      <c r="E646" t="s">
        <v>76</v>
      </c>
      <c r="F646" t="s">
        <v>93</v>
      </c>
      <c r="H646" s="1">
        <v>20000</v>
      </c>
      <c r="I646" s="1"/>
    </row>
    <row r="647" spans="1:9" x14ac:dyDescent="0.25">
      <c r="A647" s="33">
        <v>42979</v>
      </c>
      <c r="B647" s="37" t="s">
        <v>282</v>
      </c>
      <c r="C647" s="33" t="s">
        <v>224</v>
      </c>
      <c r="D647" s="9">
        <v>43005</v>
      </c>
      <c r="E647" t="s">
        <v>76</v>
      </c>
      <c r="F647" t="s">
        <v>89</v>
      </c>
      <c r="H647" s="1">
        <v>20051</v>
      </c>
      <c r="I647" s="1"/>
    </row>
    <row r="648" spans="1:9" x14ac:dyDescent="0.25">
      <c r="A648" s="33">
        <v>42979</v>
      </c>
      <c r="B648" s="37" t="s">
        <v>282</v>
      </c>
      <c r="C648" s="33" t="s">
        <v>224</v>
      </c>
      <c r="D648" s="9">
        <v>43005</v>
      </c>
      <c r="E648" t="s">
        <v>76</v>
      </c>
      <c r="F648" t="s">
        <v>14</v>
      </c>
      <c r="H648" s="1">
        <v>20000</v>
      </c>
      <c r="I648" s="1"/>
    </row>
    <row r="649" spans="1:9" x14ac:dyDescent="0.25">
      <c r="A649" s="33">
        <v>42979</v>
      </c>
      <c r="B649" s="37" t="s">
        <v>282</v>
      </c>
      <c r="C649" s="33" t="s">
        <v>224</v>
      </c>
      <c r="D649" s="9">
        <v>43006</v>
      </c>
      <c r="E649" t="s">
        <v>76</v>
      </c>
      <c r="F649" t="s">
        <v>256</v>
      </c>
      <c r="H649" s="1">
        <v>240000</v>
      </c>
      <c r="I649" s="1"/>
    </row>
    <row r="650" spans="1:9" x14ac:dyDescent="0.25">
      <c r="A650" s="33">
        <v>42979</v>
      </c>
      <c r="B650" s="37" t="s">
        <v>282</v>
      </c>
      <c r="C650" s="33" t="s">
        <v>224</v>
      </c>
      <c r="D650" s="9">
        <v>43007</v>
      </c>
      <c r="E650" t="s">
        <v>76</v>
      </c>
      <c r="F650" t="s">
        <v>17</v>
      </c>
      <c r="H650" s="1">
        <v>20072</v>
      </c>
      <c r="I650" s="1"/>
    </row>
    <row r="651" spans="1:9" x14ac:dyDescent="0.25">
      <c r="A651" s="33">
        <v>42979</v>
      </c>
      <c r="B651" s="37" t="s">
        <v>282</v>
      </c>
      <c r="C651" s="33" t="s">
        <v>224</v>
      </c>
      <c r="D651" s="9">
        <v>43007</v>
      </c>
      <c r="E651" t="s">
        <v>76</v>
      </c>
      <c r="F651" t="s">
        <v>16</v>
      </c>
      <c r="H651" s="1">
        <v>20037</v>
      </c>
      <c r="I651" s="1"/>
    </row>
    <row r="652" spans="1:9" s="128" customFormat="1" x14ac:dyDescent="0.25">
      <c r="A652" s="127">
        <v>42979</v>
      </c>
      <c r="B652" s="128" t="s">
        <v>282</v>
      </c>
      <c r="C652" s="127" t="s">
        <v>224</v>
      </c>
      <c r="D652" s="129">
        <v>43007</v>
      </c>
      <c r="E652" s="128" t="s">
        <v>76</v>
      </c>
      <c r="F652" s="128" t="s">
        <v>11</v>
      </c>
      <c r="H652" s="131">
        <v>20000</v>
      </c>
      <c r="I652" s="131"/>
    </row>
    <row r="653" spans="1:9" x14ac:dyDescent="0.25">
      <c r="A653" s="33">
        <v>43009</v>
      </c>
      <c r="B653" s="37" t="s">
        <v>282</v>
      </c>
      <c r="C653" s="33" t="s">
        <v>224</v>
      </c>
      <c r="D653" s="9">
        <v>43010</v>
      </c>
      <c r="E653" t="s">
        <v>76</v>
      </c>
      <c r="F653" t="s">
        <v>3</v>
      </c>
      <c r="H653" s="1">
        <v>20000</v>
      </c>
      <c r="I653" s="1"/>
    </row>
    <row r="654" spans="1:9" x14ac:dyDescent="0.25">
      <c r="A654" s="33">
        <v>43009</v>
      </c>
      <c r="B654" s="37" t="s">
        <v>282</v>
      </c>
      <c r="C654" s="33" t="s">
        <v>224</v>
      </c>
      <c r="D654" s="9">
        <v>43010</v>
      </c>
      <c r="E654" t="s">
        <v>76</v>
      </c>
      <c r="F654" t="s">
        <v>135</v>
      </c>
      <c r="H654" s="1">
        <v>20000</v>
      </c>
      <c r="I654" s="1"/>
    </row>
    <row r="655" spans="1:9" x14ac:dyDescent="0.25">
      <c r="A655" s="33">
        <v>43009</v>
      </c>
      <c r="B655" s="37" t="s">
        <v>282</v>
      </c>
      <c r="C655" s="33" t="s">
        <v>224</v>
      </c>
      <c r="D655" s="9">
        <v>43010</v>
      </c>
      <c r="E655" t="s">
        <v>76</v>
      </c>
      <c r="F655" t="s">
        <v>652</v>
      </c>
      <c r="H655" s="1">
        <v>15270</v>
      </c>
      <c r="I655" s="1"/>
    </row>
    <row r="656" spans="1:9" x14ac:dyDescent="0.25">
      <c r="A656" s="33">
        <v>43009</v>
      </c>
      <c r="B656" s="37" t="s">
        <v>282</v>
      </c>
      <c r="C656" s="33" t="s">
        <v>224</v>
      </c>
      <c r="D656" s="9">
        <v>43010</v>
      </c>
      <c r="E656" t="s">
        <v>76</v>
      </c>
      <c r="F656" t="s">
        <v>628</v>
      </c>
      <c r="H656" s="1">
        <v>20000</v>
      </c>
      <c r="I656" s="1"/>
    </row>
    <row r="657" spans="1:9" x14ac:dyDescent="0.25">
      <c r="A657" s="33">
        <v>43009</v>
      </c>
      <c r="B657" s="37" t="s">
        <v>282</v>
      </c>
      <c r="C657" s="33" t="s">
        <v>224</v>
      </c>
      <c r="D657" s="9">
        <v>43010</v>
      </c>
      <c r="E657" t="s">
        <v>76</v>
      </c>
      <c r="F657" t="s">
        <v>94</v>
      </c>
      <c r="H657" s="1">
        <v>20054</v>
      </c>
      <c r="I657" s="1"/>
    </row>
    <row r="658" spans="1:9" x14ac:dyDescent="0.25">
      <c r="A658" s="33">
        <v>43009</v>
      </c>
      <c r="B658" s="37" t="s">
        <v>282</v>
      </c>
      <c r="C658" s="33" t="s">
        <v>224</v>
      </c>
      <c r="D658" s="9">
        <v>43010</v>
      </c>
      <c r="E658" t="s">
        <v>76</v>
      </c>
      <c r="F658" t="s">
        <v>206</v>
      </c>
      <c r="H658" s="1">
        <v>20000</v>
      </c>
      <c r="I658" s="1"/>
    </row>
    <row r="659" spans="1:9" x14ac:dyDescent="0.25">
      <c r="A659" s="33">
        <v>43009</v>
      </c>
      <c r="B659" s="37" t="s">
        <v>282</v>
      </c>
      <c r="C659" s="33" t="s">
        <v>224</v>
      </c>
      <c r="D659" s="9">
        <v>43010</v>
      </c>
      <c r="E659" t="s">
        <v>76</v>
      </c>
      <c r="F659" t="s">
        <v>653</v>
      </c>
      <c r="H659" s="1">
        <v>20000</v>
      </c>
      <c r="I659" s="1"/>
    </row>
    <row r="660" spans="1:9" x14ac:dyDescent="0.25">
      <c r="A660" s="33">
        <v>43009</v>
      </c>
      <c r="B660" s="37" t="s">
        <v>282</v>
      </c>
      <c r="C660" s="33" t="s">
        <v>224</v>
      </c>
      <c r="D660" s="9">
        <v>43010</v>
      </c>
      <c r="E660" t="s">
        <v>76</v>
      </c>
      <c r="F660" t="s">
        <v>511</v>
      </c>
      <c r="H660" s="1">
        <v>100104</v>
      </c>
      <c r="I660" s="1"/>
    </row>
    <row r="661" spans="1:9" x14ac:dyDescent="0.25">
      <c r="A661" s="33">
        <v>43009</v>
      </c>
      <c r="B661" s="37" t="s">
        <v>282</v>
      </c>
      <c r="C661" s="33" t="s">
        <v>224</v>
      </c>
      <c r="D661" s="9">
        <v>43010</v>
      </c>
      <c r="E661" t="s">
        <v>76</v>
      </c>
      <c r="F661" t="s">
        <v>80</v>
      </c>
      <c r="H661" s="1">
        <v>20000</v>
      </c>
      <c r="I661" s="1"/>
    </row>
    <row r="662" spans="1:9" x14ac:dyDescent="0.25">
      <c r="A662" s="33">
        <v>43009</v>
      </c>
      <c r="B662" s="37" t="s">
        <v>282</v>
      </c>
      <c r="C662" s="33" t="s">
        <v>224</v>
      </c>
      <c r="D662" s="9">
        <v>43010</v>
      </c>
      <c r="E662" t="s">
        <v>76</v>
      </c>
      <c r="F662" t="s">
        <v>654</v>
      </c>
      <c r="H662" s="1">
        <v>20000</v>
      </c>
      <c r="I662" s="1"/>
    </row>
    <row r="663" spans="1:9" x14ac:dyDescent="0.25">
      <c r="A663" s="33">
        <v>43009</v>
      </c>
      <c r="B663" s="37" t="s">
        <v>282</v>
      </c>
      <c r="C663" s="33" t="s">
        <v>224</v>
      </c>
      <c r="D663" s="9">
        <v>43011</v>
      </c>
      <c r="E663" t="s">
        <v>76</v>
      </c>
      <c r="F663" t="s">
        <v>655</v>
      </c>
      <c r="H663" s="1">
        <v>120049</v>
      </c>
      <c r="I663" s="1"/>
    </row>
    <row r="664" spans="1:9" x14ac:dyDescent="0.25">
      <c r="A664" s="33">
        <v>43009</v>
      </c>
      <c r="B664" s="37" t="s">
        <v>282</v>
      </c>
      <c r="C664" s="33" t="s">
        <v>224</v>
      </c>
      <c r="D664" s="9">
        <v>43013</v>
      </c>
      <c r="E664" t="s">
        <v>76</v>
      </c>
      <c r="F664" t="s">
        <v>313</v>
      </c>
      <c r="H664" s="1">
        <v>20000</v>
      </c>
      <c r="I664" s="1"/>
    </row>
    <row r="665" spans="1:9" x14ac:dyDescent="0.25">
      <c r="A665" s="33">
        <v>43009</v>
      </c>
      <c r="B665" s="37" t="s">
        <v>282</v>
      </c>
      <c r="C665" s="33" t="s">
        <v>224</v>
      </c>
      <c r="D665" s="9">
        <v>43013</v>
      </c>
      <c r="E665" t="s">
        <v>239</v>
      </c>
      <c r="F665" t="s">
        <v>376</v>
      </c>
      <c r="H665" s="1">
        <v>20000</v>
      </c>
      <c r="I665" s="1"/>
    </row>
    <row r="666" spans="1:9" x14ac:dyDescent="0.25">
      <c r="A666" s="33">
        <v>43009</v>
      </c>
      <c r="B666" s="37" t="s">
        <v>282</v>
      </c>
      <c r="C666" s="33" t="s">
        <v>224</v>
      </c>
      <c r="D666" s="9">
        <v>43013</v>
      </c>
      <c r="E666" t="s">
        <v>129</v>
      </c>
      <c r="F666" t="s">
        <v>656</v>
      </c>
      <c r="H666" s="1">
        <v>40000</v>
      </c>
      <c r="I666" s="1"/>
    </row>
    <row r="667" spans="1:9" x14ac:dyDescent="0.25">
      <c r="A667" s="33">
        <v>43009</v>
      </c>
      <c r="B667" s="37" t="s">
        <v>282</v>
      </c>
      <c r="C667" s="33" t="s">
        <v>224</v>
      </c>
      <c r="D667" s="9">
        <v>43013</v>
      </c>
      <c r="E667" t="s">
        <v>129</v>
      </c>
      <c r="F667" t="s">
        <v>86</v>
      </c>
      <c r="H667" s="1">
        <v>60000</v>
      </c>
      <c r="I667" s="1"/>
    </row>
    <row r="668" spans="1:9" x14ac:dyDescent="0.25">
      <c r="A668" s="33">
        <v>43009</v>
      </c>
      <c r="B668" s="37" t="s">
        <v>282</v>
      </c>
      <c r="C668" s="33" t="s">
        <v>224</v>
      </c>
      <c r="D668" s="9">
        <v>43014</v>
      </c>
      <c r="E668" t="s">
        <v>239</v>
      </c>
      <c r="F668" t="s">
        <v>91</v>
      </c>
      <c r="H668" s="1">
        <v>20028</v>
      </c>
      <c r="I668" s="1"/>
    </row>
    <row r="669" spans="1:9" x14ac:dyDescent="0.25">
      <c r="A669" s="33">
        <v>43009</v>
      </c>
      <c r="B669" s="37" t="s">
        <v>282</v>
      </c>
      <c r="C669" s="33" t="s">
        <v>224</v>
      </c>
      <c r="D669" s="9">
        <v>43014</v>
      </c>
      <c r="E669" t="s">
        <v>76</v>
      </c>
      <c r="F669" t="s">
        <v>413</v>
      </c>
      <c r="H669" s="1">
        <v>20000</v>
      </c>
      <c r="I669" s="1"/>
    </row>
    <row r="670" spans="1:9" x14ac:dyDescent="0.25">
      <c r="A670" s="33">
        <v>43009</v>
      </c>
      <c r="B670" s="37" t="s">
        <v>282</v>
      </c>
      <c r="C670" s="33" t="s">
        <v>224</v>
      </c>
      <c r="D670" s="9">
        <v>43018</v>
      </c>
      <c r="E670" t="s">
        <v>76</v>
      </c>
      <c r="F670" t="s">
        <v>87</v>
      </c>
      <c r="H670" s="1">
        <v>20000</v>
      </c>
      <c r="I670" s="1"/>
    </row>
    <row r="671" spans="1:9" x14ac:dyDescent="0.25">
      <c r="A671" s="33">
        <v>43009</v>
      </c>
      <c r="B671" s="37" t="s">
        <v>282</v>
      </c>
      <c r="C671" s="33" t="s">
        <v>224</v>
      </c>
      <c r="D671" s="9">
        <v>43018</v>
      </c>
      <c r="E671" t="s">
        <v>239</v>
      </c>
      <c r="F671" t="s">
        <v>466</v>
      </c>
      <c r="H671" s="1">
        <v>20000</v>
      </c>
      <c r="I671" s="1"/>
    </row>
    <row r="672" spans="1:9" x14ac:dyDescent="0.25">
      <c r="A672" s="33">
        <v>43009</v>
      </c>
      <c r="B672" s="37" t="s">
        <v>282</v>
      </c>
      <c r="C672" s="33" t="s">
        <v>224</v>
      </c>
      <c r="D672" s="9">
        <v>43018</v>
      </c>
      <c r="E672" t="s">
        <v>239</v>
      </c>
      <c r="F672" t="s">
        <v>132</v>
      </c>
      <c r="H672" s="1">
        <v>20100</v>
      </c>
      <c r="I672" s="1"/>
    </row>
    <row r="673" spans="1:9" x14ac:dyDescent="0.25">
      <c r="A673" s="33">
        <v>43009</v>
      </c>
      <c r="B673" s="37" t="s">
        <v>282</v>
      </c>
      <c r="C673" s="33" t="s">
        <v>224</v>
      </c>
      <c r="D673" s="9">
        <v>43019</v>
      </c>
      <c r="E673" t="s">
        <v>76</v>
      </c>
      <c r="F673" t="s">
        <v>648</v>
      </c>
      <c r="H673" s="1">
        <v>200000</v>
      </c>
      <c r="I673" s="1"/>
    </row>
    <row r="674" spans="1:9" x14ac:dyDescent="0.25">
      <c r="A674" s="33">
        <v>43009</v>
      </c>
      <c r="B674" s="37" t="s">
        <v>282</v>
      </c>
      <c r="C674" s="33" t="s">
        <v>224</v>
      </c>
      <c r="D674" s="9">
        <v>43019</v>
      </c>
      <c r="E674" t="s">
        <v>239</v>
      </c>
      <c r="F674" t="s">
        <v>376</v>
      </c>
      <c r="H674" s="1">
        <v>20000</v>
      </c>
      <c r="I674" s="1"/>
    </row>
    <row r="675" spans="1:9" x14ac:dyDescent="0.25">
      <c r="A675" s="33">
        <v>43009</v>
      </c>
      <c r="B675" s="37" t="s">
        <v>282</v>
      </c>
      <c r="C675" s="33" t="s">
        <v>224</v>
      </c>
      <c r="D675" s="9">
        <v>43024</v>
      </c>
      <c r="E675" t="s">
        <v>239</v>
      </c>
      <c r="F675" t="s">
        <v>657</v>
      </c>
      <c r="H675" s="1">
        <v>160000</v>
      </c>
      <c r="I675" s="1"/>
    </row>
    <row r="676" spans="1:9" x14ac:dyDescent="0.25">
      <c r="A676" s="33">
        <v>43009</v>
      </c>
      <c r="B676" s="37" t="s">
        <v>282</v>
      </c>
      <c r="C676" s="33" t="s">
        <v>224</v>
      </c>
      <c r="D676" s="9">
        <v>43024</v>
      </c>
      <c r="E676" t="s">
        <v>239</v>
      </c>
      <c r="F676" t="s">
        <v>637</v>
      </c>
      <c r="H676" s="1">
        <v>40000</v>
      </c>
      <c r="I676" s="1"/>
    </row>
    <row r="677" spans="1:9" x14ac:dyDescent="0.25">
      <c r="A677" s="33">
        <v>43009</v>
      </c>
      <c r="B677" s="37" t="s">
        <v>282</v>
      </c>
      <c r="C677" s="33" t="s">
        <v>224</v>
      </c>
      <c r="D677" s="9">
        <v>43025</v>
      </c>
      <c r="E677" t="s">
        <v>239</v>
      </c>
      <c r="F677" t="s">
        <v>372</v>
      </c>
      <c r="H677" s="1">
        <v>40094</v>
      </c>
      <c r="I677" s="1"/>
    </row>
    <row r="678" spans="1:9" x14ac:dyDescent="0.25">
      <c r="A678" s="33">
        <v>43009</v>
      </c>
      <c r="B678" s="37" t="s">
        <v>282</v>
      </c>
      <c r="C678" s="33" t="s">
        <v>224</v>
      </c>
      <c r="D678" s="9">
        <v>43028</v>
      </c>
      <c r="E678" t="s">
        <v>239</v>
      </c>
      <c r="F678" t="s">
        <v>376</v>
      </c>
      <c r="H678" s="1">
        <v>20000</v>
      </c>
      <c r="I678" s="1"/>
    </row>
    <row r="679" spans="1:9" x14ac:dyDescent="0.25">
      <c r="A679" s="33">
        <v>43009</v>
      </c>
      <c r="B679" s="37" t="s">
        <v>282</v>
      </c>
      <c r="C679" s="33" t="s">
        <v>224</v>
      </c>
      <c r="D679" s="9">
        <v>43028</v>
      </c>
      <c r="E679" t="s">
        <v>129</v>
      </c>
      <c r="F679" t="s">
        <v>658</v>
      </c>
      <c r="H679" s="1">
        <v>40039</v>
      </c>
      <c r="I679" s="1"/>
    </row>
    <row r="680" spans="1:9" x14ac:dyDescent="0.25">
      <c r="A680" s="33">
        <v>43009</v>
      </c>
      <c r="B680" s="37" t="s">
        <v>282</v>
      </c>
      <c r="C680" s="33" t="s">
        <v>224</v>
      </c>
      <c r="D680" s="9">
        <v>43031</v>
      </c>
      <c r="E680" t="s">
        <v>76</v>
      </c>
      <c r="F680" t="s">
        <v>93</v>
      </c>
      <c r="H680" s="1">
        <v>20000</v>
      </c>
      <c r="I680" s="1"/>
    </row>
    <row r="681" spans="1:9" x14ac:dyDescent="0.25">
      <c r="A681" s="33">
        <v>43009</v>
      </c>
      <c r="B681" s="37" t="s">
        <v>282</v>
      </c>
      <c r="C681" s="33" t="s">
        <v>224</v>
      </c>
      <c r="D681" s="9">
        <v>43031</v>
      </c>
      <c r="E681" t="s">
        <v>76</v>
      </c>
      <c r="F681" t="s">
        <v>659</v>
      </c>
      <c r="H681" s="1">
        <v>458270</v>
      </c>
      <c r="I681" s="1"/>
    </row>
    <row r="682" spans="1:9" x14ac:dyDescent="0.25">
      <c r="A682" s="33">
        <v>43009</v>
      </c>
      <c r="B682" s="37" t="s">
        <v>282</v>
      </c>
      <c r="C682" s="33" t="s">
        <v>224</v>
      </c>
      <c r="D682" s="9">
        <v>43033</v>
      </c>
      <c r="E682" t="s">
        <v>239</v>
      </c>
      <c r="F682" t="s">
        <v>376</v>
      </c>
      <c r="H682" s="1">
        <v>20000</v>
      </c>
      <c r="I682" s="1"/>
    </row>
    <row r="683" spans="1:9" x14ac:dyDescent="0.25">
      <c r="A683" s="33">
        <v>43009</v>
      </c>
      <c r="B683" s="37" t="s">
        <v>282</v>
      </c>
      <c r="C683" s="33" t="s">
        <v>224</v>
      </c>
      <c r="D683" s="9">
        <v>43034</v>
      </c>
      <c r="E683" t="s">
        <v>76</v>
      </c>
      <c r="F683" t="s">
        <v>407</v>
      </c>
      <c r="H683" s="1">
        <v>40000</v>
      </c>
      <c r="I683" s="1"/>
    </row>
    <row r="684" spans="1:9" x14ac:dyDescent="0.25">
      <c r="A684" s="33">
        <v>43009</v>
      </c>
      <c r="B684" s="37" t="s">
        <v>282</v>
      </c>
      <c r="C684" s="33" t="s">
        <v>224</v>
      </c>
      <c r="D684" s="9">
        <v>43034</v>
      </c>
      <c r="E684" t="s">
        <v>76</v>
      </c>
      <c r="F684" t="s">
        <v>660</v>
      </c>
      <c r="H684" s="1">
        <v>20000</v>
      </c>
      <c r="I684" s="1"/>
    </row>
    <row r="685" spans="1:9" x14ac:dyDescent="0.25">
      <c r="A685" s="33">
        <v>43009</v>
      </c>
      <c r="B685" s="37" t="s">
        <v>282</v>
      </c>
      <c r="C685" s="33" t="s">
        <v>224</v>
      </c>
      <c r="D685" s="9">
        <v>43034</v>
      </c>
      <c r="E685" t="s">
        <v>239</v>
      </c>
      <c r="F685" t="s">
        <v>21</v>
      </c>
      <c r="H685" s="1">
        <v>20109</v>
      </c>
      <c r="I685" s="1"/>
    </row>
    <row r="686" spans="1:9" x14ac:dyDescent="0.25">
      <c r="A686" s="33">
        <v>43009</v>
      </c>
      <c r="B686" s="37" t="s">
        <v>282</v>
      </c>
      <c r="C686" s="33" t="s">
        <v>224</v>
      </c>
      <c r="D686" s="9">
        <v>43038</v>
      </c>
      <c r="E686" t="s">
        <v>76</v>
      </c>
      <c r="F686" t="s">
        <v>94</v>
      </c>
      <c r="H686" s="1">
        <v>20054</v>
      </c>
      <c r="I686" s="1"/>
    </row>
    <row r="687" spans="1:9" x14ac:dyDescent="0.25">
      <c r="A687" s="33">
        <v>43009</v>
      </c>
      <c r="B687" s="37" t="s">
        <v>282</v>
      </c>
      <c r="C687" s="33" t="s">
        <v>224</v>
      </c>
      <c r="D687" s="9">
        <v>43038</v>
      </c>
      <c r="E687" t="s">
        <v>76</v>
      </c>
      <c r="F687" t="s">
        <v>653</v>
      </c>
      <c r="H687" s="1">
        <v>20000</v>
      </c>
      <c r="I687" s="1"/>
    </row>
    <row r="688" spans="1:9" x14ac:dyDescent="0.25">
      <c r="A688" s="33">
        <v>43009</v>
      </c>
      <c r="B688" s="37" t="s">
        <v>282</v>
      </c>
      <c r="C688" s="33" t="s">
        <v>224</v>
      </c>
      <c r="D688" s="9">
        <v>43038</v>
      </c>
      <c r="E688" t="s">
        <v>76</v>
      </c>
      <c r="F688" t="s">
        <v>16</v>
      </c>
      <c r="H688" s="1">
        <v>20037</v>
      </c>
      <c r="I688" s="1"/>
    </row>
    <row r="689" spans="1:9" x14ac:dyDescent="0.25">
      <c r="A689" s="33">
        <v>43009</v>
      </c>
      <c r="B689" s="37" t="s">
        <v>282</v>
      </c>
      <c r="C689" s="33" t="s">
        <v>224</v>
      </c>
      <c r="D689" s="9">
        <v>43038</v>
      </c>
      <c r="E689" t="s">
        <v>76</v>
      </c>
      <c r="F689" t="s">
        <v>17</v>
      </c>
      <c r="H689" s="1">
        <v>20072</v>
      </c>
      <c r="I689" s="1"/>
    </row>
    <row r="690" spans="1:9" x14ac:dyDescent="0.25">
      <c r="A690" s="33">
        <v>43009</v>
      </c>
      <c r="B690" s="37" t="s">
        <v>282</v>
      </c>
      <c r="C690" s="33" t="s">
        <v>224</v>
      </c>
      <c r="D690" s="9">
        <v>43038</v>
      </c>
      <c r="E690" t="s">
        <v>76</v>
      </c>
      <c r="F690" t="s">
        <v>206</v>
      </c>
      <c r="H690" s="1">
        <v>20000</v>
      </c>
      <c r="I690" s="1"/>
    </row>
    <row r="691" spans="1:9" x14ac:dyDescent="0.25">
      <c r="A691" s="33">
        <v>43009</v>
      </c>
      <c r="B691" s="37" t="s">
        <v>282</v>
      </c>
      <c r="C691" s="33" t="s">
        <v>224</v>
      </c>
      <c r="D691" s="9">
        <v>43039</v>
      </c>
      <c r="E691" t="s">
        <v>76</v>
      </c>
      <c r="F691" t="s">
        <v>14</v>
      </c>
      <c r="H691" s="1">
        <v>20000</v>
      </c>
      <c r="I691" s="1"/>
    </row>
    <row r="692" spans="1:9" x14ac:dyDescent="0.25">
      <c r="A692" s="33">
        <v>43009</v>
      </c>
      <c r="B692" s="37" t="s">
        <v>282</v>
      </c>
      <c r="C692" s="33" t="s">
        <v>224</v>
      </c>
      <c r="D692" s="9">
        <v>43039</v>
      </c>
      <c r="E692" t="s">
        <v>76</v>
      </c>
      <c r="F692" t="s">
        <v>9</v>
      </c>
      <c r="H692" s="1">
        <v>20000</v>
      </c>
      <c r="I692" s="1"/>
    </row>
    <row r="693" spans="1:9" s="128" customFormat="1" x14ac:dyDescent="0.25">
      <c r="A693" s="127">
        <v>43009</v>
      </c>
      <c r="B693" s="128" t="s">
        <v>282</v>
      </c>
      <c r="C693" s="127" t="s">
        <v>224</v>
      </c>
      <c r="D693" s="129">
        <v>43039</v>
      </c>
      <c r="E693" s="128" t="s">
        <v>76</v>
      </c>
      <c r="F693" s="128" t="s">
        <v>131</v>
      </c>
      <c r="H693" s="131">
        <v>20000</v>
      </c>
      <c r="I693" s="131"/>
    </row>
    <row r="694" spans="1:9" x14ac:dyDescent="0.25">
      <c r="A694" s="33">
        <v>43040</v>
      </c>
      <c r="B694" s="37" t="s">
        <v>282</v>
      </c>
      <c r="C694" s="33" t="s">
        <v>224</v>
      </c>
      <c r="D694" s="9">
        <v>43041</v>
      </c>
      <c r="E694" t="s">
        <v>239</v>
      </c>
      <c r="F694" t="s">
        <v>376</v>
      </c>
      <c r="H694" s="1">
        <v>20000</v>
      </c>
      <c r="I694" s="1"/>
    </row>
    <row r="695" spans="1:9" x14ac:dyDescent="0.25">
      <c r="A695" s="33">
        <v>43040</v>
      </c>
      <c r="B695" s="37" t="s">
        <v>282</v>
      </c>
      <c r="C695" s="33" t="s">
        <v>224</v>
      </c>
      <c r="D695" s="9">
        <v>43041</v>
      </c>
      <c r="E695" t="s">
        <v>76</v>
      </c>
      <c r="F695" t="s">
        <v>135</v>
      </c>
      <c r="H695" s="1">
        <v>20000</v>
      </c>
      <c r="I695" s="1"/>
    </row>
    <row r="696" spans="1:9" x14ac:dyDescent="0.25">
      <c r="A696" s="33">
        <v>43040</v>
      </c>
      <c r="B696" s="37" t="s">
        <v>282</v>
      </c>
      <c r="C696" s="33" t="s">
        <v>224</v>
      </c>
      <c r="D696" s="9">
        <v>43041</v>
      </c>
      <c r="E696" t="s">
        <v>76</v>
      </c>
      <c r="F696" t="s">
        <v>3</v>
      </c>
      <c r="H696" s="1">
        <v>20000</v>
      </c>
      <c r="I696" s="1"/>
    </row>
    <row r="697" spans="1:9" x14ac:dyDescent="0.25">
      <c r="A697" s="33">
        <v>43040</v>
      </c>
      <c r="B697" s="37" t="s">
        <v>282</v>
      </c>
      <c r="C697" s="33" t="s">
        <v>224</v>
      </c>
      <c r="D697" s="9">
        <v>43041</v>
      </c>
      <c r="E697" t="s">
        <v>76</v>
      </c>
      <c r="F697" t="s">
        <v>652</v>
      </c>
      <c r="H697" s="1">
        <v>100000</v>
      </c>
      <c r="I697" s="1"/>
    </row>
    <row r="698" spans="1:9" x14ac:dyDescent="0.25">
      <c r="A698" s="33">
        <v>43040</v>
      </c>
      <c r="B698" s="37" t="s">
        <v>282</v>
      </c>
      <c r="C698" s="33" t="s">
        <v>224</v>
      </c>
      <c r="D698" s="9">
        <v>43041</v>
      </c>
      <c r="E698" t="s">
        <v>76</v>
      </c>
      <c r="F698" t="s">
        <v>205</v>
      </c>
      <c r="H698" s="1">
        <v>20102</v>
      </c>
      <c r="I698" s="1"/>
    </row>
    <row r="699" spans="1:9" x14ac:dyDescent="0.25">
      <c r="A699" s="33">
        <v>43040</v>
      </c>
      <c r="B699" s="37" t="s">
        <v>282</v>
      </c>
      <c r="C699" s="33" t="s">
        <v>224</v>
      </c>
      <c r="D699" s="9">
        <v>43041</v>
      </c>
      <c r="E699" t="s">
        <v>76</v>
      </c>
      <c r="F699" t="s">
        <v>672</v>
      </c>
      <c r="H699" s="1">
        <v>20000</v>
      </c>
      <c r="I699" s="1"/>
    </row>
    <row r="700" spans="1:9" x14ac:dyDescent="0.25">
      <c r="A700" s="33">
        <v>43040</v>
      </c>
      <c r="B700" s="37" t="s">
        <v>282</v>
      </c>
      <c r="C700" s="33" t="s">
        <v>224</v>
      </c>
      <c r="D700" s="9">
        <v>43042</v>
      </c>
      <c r="E700" t="s">
        <v>76</v>
      </c>
      <c r="F700" t="s">
        <v>11</v>
      </c>
      <c r="H700" s="1">
        <v>20000</v>
      </c>
      <c r="I700" s="1"/>
    </row>
    <row r="701" spans="1:9" x14ac:dyDescent="0.25">
      <c r="A701" s="33">
        <v>43040</v>
      </c>
      <c r="B701" s="37" t="s">
        <v>282</v>
      </c>
      <c r="C701" s="33" t="s">
        <v>224</v>
      </c>
      <c r="D701" s="9">
        <v>43045</v>
      </c>
      <c r="E701" t="s">
        <v>76</v>
      </c>
      <c r="F701" t="s">
        <v>313</v>
      </c>
      <c r="H701" s="1">
        <v>20000</v>
      </c>
      <c r="I701" s="1"/>
    </row>
    <row r="702" spans="1:9" x14ac:dyDescent="0.25">
      <c r="A702" s="33">
        <v>43040</v>
      </c>
      <c r="B702" s="37" t="s">
        <v>282</v>
      </c>
      <c r="C702" s="33" t="s">
        <v>224</v>
      </c>
      <c r="D702" s="9">
        <v>43046</v>
      </c>
      <c r="E702" t="s">
        <v>76</v>
      </c>
      <c r="F702" t="s">
        <v>80</v>
      </c>
      <c r="H702" s="1">
        <v>20000</v>
      </c>
      <c r="I702" s="1"/>
    </row>
    <row r="703" spans="1:9" x14ac:dyDescent="0.25">
      <c r="A703" s="33">
        <v>43040</v>
      </c>
      <c r="B703" s="37" t="s">
        <v>282</v>
      </c>
      <c r="C703" s="33" t="s">
        <v>224</v>
      </c>
      <c r="D703" s="9">
        <v>43046</v>
      </c>
      <c r="E703" t="s">
        <v>129</v>
      </c>
      <c r="F703" t="s">
        <v>204</v>
      </c>
      <c r="H703" s="1">
        <v>40000</v>
      </c>
      <c r="I703" s="1"/>
    </row>
    <row r="704" spans="1:9" x14ac:dyDescent="0.25">
      <c r="A704" s="33">
        <v>43040</v>
      </c>
      <c r="B704" s="37" t="s">
        <v>282</v>
      </c>
      <c r="C704" s="33" t="s">
        <v>224</v>
      </c>
      <c r="D704" s="9">
        <v>43046</v>
      </c>
      <c r="E704" t="s">
        <v>129</v>
      </c>
      <c r="F704" t="s">
        <v>86</v>
      </c>
      <c r="H704" s="1">
        <v>60000</v>
      </c>
      <c r="I704" s="1"/>
    </row>
    <row r="705" spans="1:9" x14ac:dyDescent="0.25">
      <c r="A705" s="33">
        <v>43040</v>
      </c>
      <c r="B705" s="37" t="s">
        <v>282</v>
      </c>
      <c r="C705" s="33" t="s">
        <v>224</v>
      </c>
      <c r="D705" s="9">
        <v>43048</v>
      </c>
      <c r="E705" t="s">
        <v>239</v>
      </c>
      <c r="F705" t="s">
        <v>82</v>
      </c>
      <c r="H705" s="1">
        <v>100000</v>
      </c>
      <c r="I705" s="1"/>
    </row>
    <row r="706" spans="1:9" x14ac:dyDescent="0.25">
      <c r="A706" s="33">
        <v>43040</v>
      </c>
      <c r="B706" s="37" t="s">
        <v>282</v>
      </c>
      <c r="C706" s="33" t="s">
        <v>224</v>
      </c>
      <c r="D706" s="9">
        <v>43049</v>
      </c>
      <c r="E706" t="s">
        <v>239</v>
      </c>
      <c r="F706" t="s">
        <v>77</v>
      </c>
      <c r="H706" s="1">
        <v>40043</v>
      </c>
      <c r="I706" s="1"/>
    </row>
    <row r="707" spans="1:9" x14ac:dyDescent="0.25">
      <c r="A707" s="33">
        <v>43040</v>
      </c>
      <c r="B707" s="37" t="s">
        <v>282</v>
      </c>
      <c r="C707" s="33" t="s">
        <v>224</v>
      </c>
      <c r="D707" s="9">
        <v>43049</v>
      </c>
      <c r="E707" t="s">
        <v>239</v>
      </c>
      <c r="F707" t="s">
        <v>132</v>
      </c>
      <c r="H707" s="1">
        <v>20100</v>
      </c>
      <c r="I707" s="1"/>
    </row>
    <row r="708" spans="1:9" x14ac:dyDescent="0.25">
      <c r="A708" s="33">
        <v>43040</v>
      </c>
      <c r="B708" s="37" t="s">
        <v>282</v>
      </c>
      <c r="C708" s="33" t="s">
        <v>224</v>
      </c>
      <c r="D708" s="9">
        <v>43052</v>
      </c>
      <c r="E708" t="s">
        <v>76</v>
      </c>
      <c r="F708" t="s">
        <v>262</v>
      </c>
      <c r="H708" s="1">
        <v>80000</v>
      </c>
      <c r="I708" s="1"/>
    </row>
    <row r="709" spans="1:9" x14ac:dyDescent="0.25">
      <c r="A709" s="33">
        <v>43040</v>
      </c>
      <c r="B709" s="37" t="s">
        <v>282</v>
      </c>
      <c r="C709" s="33" t="s">
        <v>224</v>
      </c>
      <c r="D709" s="9">
        <v>43052</v>
      </c>
      <c r="E709" t="s">
        <v>76</v>
      </c>
      <c r="F709" t="s">
        <v>87</v>
      </c>
      <c r="H709" s="1">
        <v>20000</v>
      </c>
      <c r="I709" s="1"/>
    </row>
    <row r="710" spans="1:9" x14ac:dyDescent="0.25">
      <c r="A710" s="33">
        <v>43040</v>
      </c>
      <c r="B710" s="37" t="s">
        <v>282</v>
      </c>
      <c r="C710" s="33" t="s">
        <v>224</v>
      </c>
      <c r="D710" s="9">
        <v>43052</v>
      </c>
      <c r="E710" t="s">
        <v>76</v>
      </c>
      <c r="F710" t="s">
        <v>24</v>
      </c>
      <c r="H710" s="1">
        <v>240000</v>
      </c>
      <c r="I710" s="1"/>
    </row>
    <row r="711" spans="1:9" x14ac:dyDescent="0.25">
      <c r="A711" s="33">
        <v>43040</v>
      </c>
      <c r="B711" s="37" t="s">
        <v>282</v>
      </c>
      <c r="C711" s="33" t="s">
        <v>224</v>
      </c>
      <c r="D711" s="9">
        <v>43052</v>
      </c>
      <c r="E711" t="s">
        <v>239</v>
      </c>
      <c r="F711" t="s">
        <v>13</v>
      </c>
      <c r="H711" s="1">
        <v>20000</v>
      </c>
      <c r="I711" s="1"/>
    </row>
    <row r="712" spans="1:9" x14ac:dyDescent="0.25">
      <c r="A712" s="33">
        <v>43040</v>
      </c>
      <c r="B712" s="37" t="s">
        <v>282</v>
      </c>
      <c r="C712" s="33" t="s">
        <v>224</v>
      </c>
      <c r="D712" s="9">
        <v>43052</v>
      </c>
      <c r="E712" t="s">
        <v>239</v>
      </c>
      <c r="F712" t="s">
        <v>373</v>
      </c>
      <c r="H712" s="1">
        <v>120000</v>
      </c>
      <c r="I712" s="1"/>
    </row>
    <row r="713" spans="1:9" x14ac:dyDescent="0.25">
      <c r="A713" s="33">
        <v>43040</v>
      </c>
      <c r="B713" s="37" t="s">
        <v>282</v>
      </c>
      <c r="C713" s="33" t="s">
        <v>224</v>
      </c>
      <c r="D713" s="9">
        <v>43052</v>
      </c>
      <c r="E713" t="s">
        <v>239</v>
      </c>
      <c r="F713" t="s">
        <v>91</v>
      </c>
      <c r="H713" s="1">
        <v>20028</v>
      </c>
      <c r="I713" s="1"/>
    </row>
    <row r="714" spans="1:9" x14ac:dyDescent="0.25">
      <c r="A714" s="33">
        <v>43040</v>
      </c>
      <c r="B714" s="37" t="s">
        <v>282</v>
      </c>
      <c r="C714" s="33" t="s">
        <v>224</v>
      </c>
      <c r="D714" s="9">
        <v>43053</v>
      </c>
      <c r="E714" t="s">
        <v>76</v>
      </c>
      <c r="F714" t="s">
        <v>254</v>
      </c>
      <c r="H714" s="1">
        <v>60000</v>
      </c>
      <c r="I714" s="1"/>
    </row>
    <row r="715" spans="1:9" x14ac:dyDescent="0.25">
      <c r="A715" s="33">
        <v>43040</v>
      </c>
      <c r="B715" s="37" t="s">
        <v>282</v>
      </c>
      <c r="C715" s="33" t="s">
        <v>224</v>
      </c>
      <c r="D715" s="9">
        <v>43056</v>
      </c>
      <c r="E715" t="s">
        <v>76</v>
      </c>
      <c r="F715" t="s">
        <v>207</v>
      </c>
      <c r="H715" s="1">
        <v>80025</v>
      </c>
      <c r="I715" s="1"/>
    </row>
    <row r="716" spans="1:9" x14ac:dyDescent="0.25">
      <c r="A716" s="33">
        <v>43040</v>
      </c>
      <c r="B716" s="37" t="s">
        <v>282</v>
      </c>
      <c r="C716" s="33" t="s">
        <v>224</v>
      </c>
      <c r="D716" s="9">
        <v>43056</v>
      </c>
      <c r="E716" t="s">
        <v>76</v>
      </c>
      <c r="F716" t="s">
        <v>140</v>
      </c>
      <c r="H716" s="1">
        <v>60096</v>
      </c>
      <c r="I716" s="1"/>
    </row>
    <row r="717" spans="1:9" x14ac:dyDescent="0.25">
      <c r="A717" s="33">
        <v>43040</v>
      </c>
      <c r="B717" s="37" t="s">
        <v>282</v>
      </c>
      <c r="C717" s="33" t="s">
        <v>224</v>
      </c>
      <c r="D717" s="9">
        <v>43056</v>
      </c>
      <c r="E717" t="s">
        <v>239</v>
      </c>
      <c r="F717" t="s">
        <v>82</v>
      </c>
      <c r="H717" s="1">
        <v>100000</v>
      </c>
      <c r="I717" s="1"/>
    </row>
    <row r="718" spans="1:9" x14ac:dyDescent="0.25">
      <c r="A718" s="33">
        <v>43040</v>
      </c>
      <c r="B718" s="37" t="s">
        <v>282</v>
      </c>
      <c r="C718" s="33" t="s">
        <v>224</v>
      </c>
      <c r="D718" s="9">
        <v>43060</v>
      </c>
      <c r="E718" t="s">
        <v>76</v>
      </c>
      <c r="F718" t="s">
        <v>201</v>
      </c>
      <c r="H718" s="1">
        <v>40000</v>
      </c>
      <c r="I718" s="1"/>
    </row>
    <row r="719" spans="1:9" x14ac:dyDescent="0.25">
      <c r="A719" s="33">
        <v>43040</v>
      </c>
      <c r="B719" s="37" t="s">
        <v>282</v>
      </c>
      <c r="C719" s="33" t="s">
        <v>224</v>
      </c>
      <c r="D719" s="9">
        <v>43062</v>
      </c>
      <c r="E719" t="s">
        <v>239</v>
      </c>
      <c r="F719" t="s">
        <v>21</v>
      </c>
      <c r="H719" s="1">
        <v>20109</v>
      </c>
      <c r="I719" s="1"/>
    </row>
    <row r="720" spans="1:9" x14ac:dyDescent="0.25">
      <c r="A720" s="33">
        <v>43040</v>
      </c>
      <c r="B720" s="37" t="s">
        <v>282</v>
      </c>
      <c r="C720" s="33" t="s">
        <v>224</v>
      </c>
      <c r="D720" s="9">
        <v>43062</v>
      </c>
      <c r="E720" t="s">
        <v>76</v>
      </c>
      <c r="F720" t="s">
        <v>93</v>
      </c>
      <c r="H720" s="1">
        <v>20000</v>
      </c>
      <c r="I720" s="1"/>
    </row>
    <row r="721" spans="1:9" x14ac:dyDescent="0.25">
      <c r="A721" s="33">
        <v>43040</v>
      </c>
      <c r="B721" s="37" t="s">
        <v>282</v>
      </c>
      <c r="C721" s="33" t="s">
        <v>224</v>
      </c>
      <c r="D721" s="9">
        <v>43063</v>
      </c>
      <c r="E721" t="s">
        <v>76</v>
      </c>
      <c r="F721" t="s">
        <v>127</v>
      </c>
      <c r="H721" s="1">
        <v>20000</v>
      </c>
      <c r="I721" s="1"/>
    </row>
    <row r="722" spans="1:9" x14ac:dyDescent="0.25">
      <c r="A722" s="33">
        <v>43040</v>
      </c>
      <c r="B722" s="37" t="s">
        <v>282</v>
      </c>
      <c r="C722" s="33" t="s">
        <v>224</v>
      </c>
      <c r="D722" s="9">
        <v>43067</v>
      </c>
      <c r="E722" t="s">
        <v>76</v>
      </c>
      <c r="F722" t="s">
        <v>18</v>
      </c>
      <c r="H722" s="1">
        <v>20080</v>
      </c>
      <c r="I722" s="1"/>
    </row>
    <row r="723" spans="1:9" x14ac:dyDescent="0.25">
      <c r="A723" s="33">
        <v>43040</v>
      </c>
      <c r="B723" s="37" t="s">
        <v>282</v>
      </c>
      <c r="C723" s="33" t="s">
        <v>224</v>
      </c>
      <c r="D723" s="9">
        <v>43068</v>
      </c>
      <c r="E723" t="s">
        <v>76</v>
      </c>
      <c r="F723" t="s">
        <v>17</v>
      </c>
      <c r="H723" s="1">
        <v>20072</v>
      </c>
      <c r="I723" s="1"/>
    </row>
    <row r="724" spans="1:9" x14ac:dyDescent="0.25">
      <c r="A724" s="33">
        <v>43040</v>
      </c>
      <c r="B724" s="37" t="s">
        <v>282</v>
      </c>
      <c r="C724" s="33" t="s">
        <v>224</v>
      </c>
      <c r="D724" s="9">
        <v>43068</v>
      </c>
      <c r="E724" t="s">
        <v>76</v>
      </c>
      <c r="F724" t="s">
        <v>16</v>
      </c>
      <c r="H724" s="1">
        <v>20037</v>
      </c>
      <c r="I724" s="1"/>
    </row>
    <row r="725" spans="1:9" x14ac:dyDescent="0.25">
      <c r="A725" s="33">
        <v>43040</v>
      </c>
      <c r="B725" s="37" t="s">
        <v>282</v>
      </c>
      <c r="C725" s="33" t="s">
        <v>224</v>
      </c>
      <c r="D725" s="9">
        <v>43068</v>
      </c>
      <c r="E725" t="s">
        <v>239</v>
      </c>
      <c r="F725" t="s">
        <v>673</v>
      </c>
      <c r="H725" s="1">
        <v>20094</v>
      </c>
      <c r="I725" s="1"/>
    </row>
    <row r="726" spans="1:9" x14ac:dyDescent="0.25">
      <c r="A726" s="33">
        <v>43040</v>
      </c>
      <c r="B726" s="37" t="s">
        <v>282</v>
      </c>
      <c r="C726" s="33" t="s">
        <v>224</v>
      </c>
      <c r="D726" s="9">
        <v>43068</v>
      </c>
      <c r="E726" t="s">
        <v>76</v>
      </c>
      <c r="F726" t="s">
        <v>14</v>
      </c>
      <c r="H726" s="1">
        <v>20000</v>
      </c>
      <c r="I726" s="1"/>
    </row>
    <row r="727" spans="1:9" x14ac:dyDescent="0.25">
      <c r="A727" s="33">
        <v>43040</v>
      </c>
      <c r="B727" s="37" t="s">
        <v>282</v>
      </c>
      <c r="C727" s="33" t="s">
        <v>224</v>
      </c>
      <c r="D727" s="9">
        <v>43068</v>
      </c>
      <c r="E727" t="s">
        <v>76</v>
      </c>
      <c r="F727" t="s">
        <v>674</v>
      </c>
      <c r="H727" s="1">
        <v>20054</v>
      </c>
      <c r="I727" s="1"/>
    </row>
    <row r="728" spans="1:9" s="128" customFormat="1" x14ac:dyDescent="0.25">
      <c r="A728" s="127">
        <v>43040</v>
      </c>
      <c r="B728" s="128" t="s">
        <v>282</v>
      </c>
      <c r="C728" s="127" t="s">
        <v>224</v>
      </c>
      <c r="D728" s="129">
        <v>43068</v>
      </c>
      <c r="E728" s="128" t="s">
        <v>76</v>
      </c>
      <c r="F728" s="128" t="s">
        <v>429</v>
      </c>
      <c r="H728" s="131">
        <v>20000</v>
      </c>
      <c r="I728" s="131"/>
    </row>
    <row r="729" spans="1:9" x14ac:dyDescent="0.25">
      <c r="A729" s="33">
        <v>43070</v>
      </c>
      <c r="B729" s="37" t="s">
        <v>282</v>
      </c>
      <c r="C729" s="33" t="s">
        <v>224</v>
      </c>
      <c r="D729" s="9">
        <v>43070</v>
      </c>
      <c r="E729" t="s">
        <v>76</v>
      </c>
      <c r="F729" t="s">
        <v>9</v>
      </c>
      <c r="H729" s="1">
        <v>20000</v>
      </c>
      <c r="I729" s="1"/>
    </row>
    <row r="730" spans="1:9" x14ac:dyDescent="0.25">
      <c r="A730" s="33">
        <v>43070</v>
      </c>
      <c r="B730" s="37" t="s">
        <v>282</v>
      </c>
      <c r="C730" s="33" t="s">
        <v>224</v>
      </c>
      <c r="D730" s="9">
        <v>43070</v>
      </c>
      <c r="E730" t="s">
        <v>76</v>
      </c>
      <c r="F730" t="s">
        <v>131</v>
      </c>
      <c r="H730" s="1">
        <v>20000</v>
      </c>
      <c r="I730" s="1"/>
    </row>
    <row r="731" spans="1:9" x14ac:dyDescent="0.25">
      <c r="A731" s="33">
        <v>43070</v>
      </c>
      <c r="B731" s="37" t="s">
        <v>282</v>
      </c>
      <c r="C731" s="33" t="s">
        <v>224</v>
      </c>
      <c r="D731" s="9">
        <v>43073</v>
      </c>
      <c r="E731" t="s">
        <v>129</v>
      </c>
      <c r="F731" t="s">
        <v>4</v>
      </c>
      <c r="H731" s="1">
        <v>20097</v>
      </c>
      <c r="I731" s="1"/>
    </row>
    <row r="732" spans="1:9" x14ac:dyDescent="0.25">
      <c r="A732" s="33">
        <v>43070</v>
      </c>
      <c r="B732" s="37" t="s">
        <v>282</v>
      </c>
      <c r="C732" s="33" t="s">
        <v>224</v>
      </c>
      <c r="D732" s="9">
        <v>43073</v>
      </c>
      <c r="E732" t="s">
        <v>76</v>
      </c>
      <c r="F732" t="s">
        <v>654</v>
      </c>
      <c r="H732" s="1">
        <v>20000</v>
      </c>
      <c r="I732" s="1"/>
    </row>
    <row r="733" spans="1:9" x14ac:dyDescent="0.25">
      <c r="A733" s="33">
        <v>43070</v>
      </c>
      <c r="B733" s="37" t="s">
        <v>282</v>
      </c>
      <c r="C733" s="33" t="s">
        <v>224</v>
      </c>
      <c r="D733" s="9">
        <v>43073</v>
      </c>
      <c r="E733" t="s">
        <v>76</v>
      </c>
      <c r="F733" t="s">
        <v>135</v>
      </c>
      <c r="H733" s="1">
        <v>20000</v>
      </c>
      <c r="I733" s="1"/>
    </row>
    <row r="734" spans="1:9" x14ac:dyDescent="0.25">
      <c r="A734" s="33">
        <v>43070</v>
      </c>
      <c r="B734" s="37" t="s">
        <v>282</v>
      </c>
      <c r="C734" s="33" t="s">
        <v>224</v>
      </c>
      <c r="D734" s="9">
        <v>43073</v>
      </c>
      <c r="E734" t="s">
        <v>76</v>
      </c>
      <c r="F734" t="s">
        <v>3</v>
      </c>
      <c r="H734" s="1">
        <v>20000</v>
      </c>
      <c r="I734" s="1"/>
    </row>
    <row r="735" spans="1:9" x14ac:dyDescent="0.25">
      <c r="A735" s="33">
        <v>43070</v>
      </c>
      <c r="B735" s="37" t="s">
        <v>282</v>
      </c>
      <c r="C735" s="33" t="s">
        <v>224</v>
      </c>
      <c r="D735" s="9">
        <v>43074</v>
      </c>
      <c r="E735" t="s">
        <v>76</v>
      </c>
      <c r="F735" t="s">
        <v>313</v>
      </c>
      <c r="H735" s="1">
        <v>20000</v>
      </c>
      <c r="I735" s="1"/>
    </row>
    <row r="736" spans="1:9" x14ac:dyDescent="0.25">
      <c r="A736" s="33">
        <v>43070</v>
      </c>
      <c r="B736" s="37" t="s">
        <v>282</v>
      </c>
      <c r="C736" s="33" t="s">
        <v>224</v>
      </c>
      <c r="D736" s="9">
        <v>43074</v>
      </c>
      <c r="E736" t="s">
        <v>129</v>
      </c>
      <c r="F736" t="s">
        <v>4</v>
      </c>
      <c r="H736" s="1">
        <v>20097</v>
      </c>
      <c r="I736" s="1"/>
    </row>
    <row r="737" spans="1:9" x14ac:dyDescent="0.25">
      <c r="A737" s="33">
        <v>43070</v>
      </c>
      <c r="B737" s="37" t="s">
        <v>282</v>
      </c>
      <c r="C737" s="33" t="s">
        <v>224</v>
      </c>
      <c r="D737" s="9">
        <v>43075</v>
      </c>
      <c r="E737" t="s">
        <v>76</v>
      </c>
      <c r="F737" t="s">
        <v>11</v>
      </c>
      <c r="H737" s="1">
        <v>20000</v>
      </c>
      <c r="I737" s="1"/>
    </row>
    <row r="738" spans="1:9" x14ac:dyDescent="0.25">
      <c r="A738" s="33">
        <v>43070</v>
      </c>
      <c r="B738" s="37" t="s">
        <v>282</v>
      </c>
      <c r="C738" s="33" t="s">
        <v>224</v>
      </c>
      <c r="D738" s="9">
        <v>43080</v>
      </c>
      <c r="E738" t="s">
        <v>76</v>
      </c>
      <c r="F738" t="s">
        <v>85</v>
      </c>
      <c r="H738" s="1">
        <v>60000</v>
      </c>
      <c r="I738" s="1"/>
    </row>
    <row r="739" spans="1:9" x14ac:dyDescent="0.25">
      <c r="A739" s="33">
        <v>43070</v>
      </c>
      <c r="B739" s="37" t="s">
        <v>282</v>
      </c>
      <c r="C739" s="33" t="s">
        <v>224</v>
      </c>
      <c r="D739" s="9">
        <v>43080</v>
      </c>
      <c r="E739" t="s">
        <v>239</v>
      </c>
      <c r="F739" t="s">
        <v>13</v>
      </c>
      <c r="H739" s="1">
        <v>8000</v>
      </c>
      <c r="I739" s="1"/>
    </row>
    <row r="740" spans="1:9" x14ac:dyDescent="0.25">
      <c r="A740" s="33">
        <v>43070</v>
      </c>
      <c r="B740" s="37" t="s">
        <v>282</v>
      </c>
      <c r="C740" s="33" t="s">
        <v>224</v>
      </c>
      <c r="D740" s="9">
        <v>43080</v>
      </c>
      <c r="E740" t="s">
        <v>76</v>
      </c>
      <c r="F740" t="s">
        <v>198</v>
      </c>
      <c r="H740" s="1">
        <v>100000</v>
      </c>
      <c r="I740" s="1"/>
    </row>
    <row r="741" spans="1:9" x14ac:dyDescent="0.25">
      <c r="A741" s="33">
        <v>43070</v>
      </c>
      <c r="B741" s="37" t="s">
        <v>282</v>
      </c>
      <c r="C741" s="33" t="s">
        <v>224</v>
      </c>
      <c r="D741" s="9">
        <v>43080</v>
      </c>
      <c r="E741" t="s">
        <v>76</v>
      </c>
      <c r="F741" t="s">
        <v>6</v>
      </c>
      <c r="H741" s="1">
        <v>40030</v>
      </c>
      <c r="I741" s="1"/>
    </row>
    <row r="742" spans="1:9" x14ac:dyDescent="0.25">
      <c r="A742" s="33">
        <v>43070</v>
      </c>
      <c r="B742" s="37" t="s">
        <v>282</v>
      </c>
      <c r="C742" s="33" t="s">
        <v>224</v>
      </c>
      <c r="D742" s="9">
        <v>43080</v>
      </c>
      <c r="E742" t="s">
        <v>76</v>
      </c>
      <c r="F742" t="s">
        <v>201</v>
      </c>
      <c r="H742" s="1">
        <v>40000</v>
      </c>
      <c r="I742" s="1"/>
    </row>
    <row r="743" spans="1:9" x14ac:dyDescent="0.25">
      <c r="A743" s="33">
        <v>43070</v>
      </c>
      <c r="B743" s="37" t="s">
        <v>282</v>
      </c>
      <c r="C743" s="33" t="s">
        <v>224</v>
      </c>
      <c r="D743" s="9">
        <v>43080</v>
      </c>
      <c r="E743" t="s">
        <v>129</v>
      </c>
      <c r="F743" t="s">
        <v>13</v>
      </c>
      <c r="H743" s="1">
        <v>12000</v>
      </c>
      <c r="I743" s="1"/>
    </row>
    <row r="744" spans="1:9" x14ac:dyDescent="0.25">
      <c r="A744" s="33">
        <v>43070</v>
      </c>
      <c r="B744" s="37" t="s">
        <v>282</v>
      </c>
      <c r="C744" s="33" t="s">
        <v>224</v>
      </c>
      <c r="D744" s="9">
        <v>43084</v>
      </c>
      <c r="E744" t="s">
        <v>76</v>
      </c>
      <c r="F744" t="s">
        <v>6</v>
      </c>
      <c r="H744" s="1">
        <v>20000</v>
      </c>
      <c r="I744" s="1"/>
    </row>
    <row r="745" spans="1:9" x14ac:dyDescent="0.25">
      <c r="A745" s="33">
        <v>43070</v>
      </c>
      <c r="B745" s="37" t="s">
        <v>282</v>
      </c>
      <c r="C745" s="33" t="s">
        <v>224</v>
      </c>
      <c r="D745" s="9">
        <v>43087</v>
      </c>
      <c r="E745" t="s">
        <v>129</v>
      </c>
      <c r="F745" t="s">
        <v>86</v>
      </c>
      <c r="H745" s="1">
        <v>60000</v>
      </c>
      <c r="I745" s="1"/>
    </row>
    <row r="746" spans="1:9" x14ac:dyDescent="0.25">
      <c r="A746" s="33">
        <v>43070</v>
      </c>
      <c r="B746" s="37" t="s">
        <v>282</v>
      </c>
      <c r="C746" s="33" t="s">
        <v>224</v>
      </c>
      <c r="D746" s="9">
        <v>43087</v>
      </c>
      <c r="E746" t="s">
        <v>76</v>
      </c>
      <c r="F746" t="s">
        <v>201</v>
      </c>
      <c r="H746" s="1">
        <v>40000</v>
      </c>
      <c r="I746" s="1"/>
    </row>
    <row r="747" spans="1:9" x14ac:dyDescent="0.25">
      <c r="A747" s="33">
        <v>43070</v>
      </c>
      <c r="B747" s="37" t="s">
        <v>282</v>
      </c>
      <c r="C747" s="33" t="s">
        <v>224</v>
      </c>
      <c r="D747" s="9">
        <v>43087</v>
      </c>
      <c r="E747" t="s">
        <v>239</v>
      </c>
      <c r="F747" t="s">
        <v>418</v>
      </c>
      <c r="H747" s="1">
        <v>40000</v>
      </c>
      <c r="I747" s="1"/>
    </row>
    <row r="748" spans="1:9" x14ac:dyDescent="0.25">
      <c r="A748" s="33">
        <v>43070</v>
      </c>
      <c r="B748" s="37" t="s">
        <v>282</v>
      </c>
      <c r="C748" s="33" t="s">
        <v>224</v>
      </c>
      <c r="D748" s="9">
        <v>43088</v>
      </c>
      <c r="E748" t="s">
        <v>76</v>
      </c>
      <c r="F748" t="s">
        <v>127</v>
      </c>
      <c r="H748" s="1">
        <v>20000</v>
      </c>
      <c r="I748" s="1"/>
    </row>
    <row r="749" spans="1:9" x14ac:dyDescent="0.25">
      <c r="A749" s="33">
        <v>43070</v>
      </c>
      <c r="B749" s="37" t="s">
        <v>282</v>
      </c>
      <c r="C749" s="33" t="s">
        <v>224</v>
      </c>
      <c r="D749" s="9">
        <v>43088</v>
      </c>
      <c r="E749" t="s">
        <v>76</v>
      </c>
      <c r="F749" t="s">
        <v>80</v>
      </c>
      <c r="H749" s="1">
        <v>20000</v>
      </c>
      <c r="I749" s="1"/>
    </row>
    <row r="750" spans="1:9" x14ac:dyDescent="0.25">
      <c r="A750" s="33">
        <v>43070</v>
      </c>
      <c r="B750" s="37" t="s">
        <v>282</v>
      </c>
      <c r="C750" s="33" t="s">
        <v>224</v>
      </c>
      <c r="D750" s="9">
        <v>43088</v>
      </c>
      <c r="E750" t="s">
        <v>76</v>
      </c>
      <c r="F750" t="s">
        <v>687</v>
      </c>
      <c r="H750" s="1">
        <v>40000</v>
      </c>
      <c r="I750" s="1"/>
    </row>
    <row r="751" spans="1:9" x14ac:dyDescent="0.25">
      <c r="A751" s="33">
        <v>43070</v>
      </c>
      <c r="B751" s="37" t="s">
        <v>282</v>
      </c>
      <c r="C751" s="33" t="s">
        <v>224</v>
      </c>
      <c r="D751" s="9">
        <v>43088</v>
      </c>
      <c r="E751" t="s">
        <v>239</v>
      </c>
      <c r="F751" t="s">
        <v>132</v>
      </c>
      <c r="H751" s="1">
        <v>20100</v>
      </c>
      <c r="I751" s="1"/>
    </row>
    <row r="752" spans="1:9" x14ac:dyDescent="0.25">
      <c r="A752" s="33">
        <v>43070</v>
      </c>
      <c r="B752" s="37" t="s">
        <v>282</v>
      </c>
      <c r="C752" s="33" t="s">
        <v>224</v>
      </c>
      <c r="D752" s="9">
        <v>43095</v>
      </c>
      <c r="E752" t="s">
        <v>76</v>
      </c>
      <c r="F752" t="s">
        <v>94</v>
      </c>
      <c r="H752" s="1">
        <v>20054</v>
      </c>
      <c r="I752" s="1"/>
    </row>
    <row r="753" spans="1:9" x14ac:dyDescent="0.25">
      <c r="A753" s="33">
        <v>43070</v>
      </c>
      <c r="B753" s="37" t="s">
        <v>282</v>
      </c>
      <c r="C753" s="33" t="s">
        <v>224</v>
      </c>
      <c r="D753" s="9">
        <v>43095</v>
      </c>
      <c r="E753" t="s">
        <v>76</v>
      </c>
      <c r="F753" t="s">
        <v>87</v>
      </c>
      <c r="H753" s="1">
        <v>20000</v>
      </c>
      <c r="I753" s="1"/>
    </row>
    <row r="754" spans="1:9" x14ac:dyDescent="0.25">
      <c r="A754" s="33">
        <v>43070</v>
      </c>
      <c r="B754" s="37" t="s">
        <v>282</v>
      </c>
      <c r="C754" s="33" t="s">
        <v>224</v>
      </c>
      <c r="D754" s="9">
        <v>43095</v>
      </c>
      <c r="E754" t="s">
        <v>76</v>
      </c>
      <c r="F754" t="s">
        <v>206</v>
      </c>
      <c r="H754" s="1">
        <v>40000</v>
      </c>
      <c r="I754" s="1"/>
    </row>
    <row r="755" spans="1:9" x14ac:dyDescent="0.25">
      <c r="A755" s="33">
        <v>43070</v>
      </c>
      <c r="B755" s="37" t="s">
        <v>282</v>
      </c>
      <c r="C755" s="33" t="s">
        <v>224</v>
      </c>
      <c r="D755" s="9">
        <v>43095</v>
      </c>
      <c r="E755" t="s">
        <v>76</v>
      </c>
      <c r="F755" t="s">
        <v>93</v>
      </c>
      <c r="H755" s="1">
        <v>20000</v>
      </c>
      <c r="I755" s="1"/>
    </row>
    <row r="756" spans="1:9" x14ac:dyDescent="0.25">
      <c r="A756" s="33">
        <v>43070</v>
      </c>
      <c r="B756" s="37" t="s">
        <v>282</v>
      </c>
      <c r="C756" s="33" t="s">
        <v>224</v>
      </c>
      <c r="D756" s="9">
        <v>43095</v>
      </c>
      <c r="E756" t="s">
        <v>129</v>
      </c>
      <c r="F756" t="s">
        <v>4</v>
      </c>
      <c r="H756" s="1">
        <v>20097</v>
      </c>
      <c r="I756" s="1"/>
    </row>
    <row r="757" spans="1:9" x14ac:dyDescent="0.25">
      <c r="A757" s="33">
        <v>43070</v>
      </c>
      <c r="B757" s="37" t="s">
        <v>282</v>
      </c>
      <c r="C757" s="33" t="s">
        <v>224</v>
      </c>
      <c r="D757" s="9">
        <v>43096</v>
      </c>
      <c r="E757" t="s">
        <v>76</v>
      </c>
      <c r="F757" t="s">
        <v>9</v>
      </c>
      <c r="H757" s="1">
        <v>20000</v>
      </c>
      <c r="I757" s="1"/>
    </row>
    <row r="758" spans="1:9" x14ac:dyDescent="0.25">
      <c r="A758" s="33">
        <v>43070</v>
      </c>
      <c r="B758" s="37" t="s">
        <v>282</v>
      </c>
      <c r="C758" s="33" t="s">
        <v>224</v>
      </c>
      <c r="D758" s="9">
        <v>43096</v>
      </c>
      <c r="E758" t="s">
        <v>76</v>
      </c>
      <c r="F758" t="s">
        <v>131</v>
      </c>
      <c r="H758" s="1">
        <v>20000</v>
      </c>
      <c r="I758" s="1"/>
    </row>
    <row r="759" spans="1:9" x14ac:dyDescent="0.25">
      <c r="A759" s="33">
        <v>43070</v>
      </c>
      <c r="B759" s="37" t="s">
        <v>282</v>
      </c>
      <c r="C759" s="33" t="s">
        <v>224</v>
      </c>
      <c r="D759" s="9">
        <v>43096</v>
      </c>
      <c r="E759" t="s">
        <v>76</v>
      </c>
      <c r="F759" t="s">
        <v>17</v>
      </c>
      <c r="H759" s="1">
        <v>20072</v>
      </c>
      <c r="I759" s="1"/>
    </row>
    <row r="760" spans="1:9" x14ac:dyDescent="0.25">
      <c r="A760" s="33">
        <v>43070</v>
      </c>
      <c r="B760" s="37" t="s">
        <v>282</v>
      </c>
      <c r="C760" s="33" t="s">
        <v>224</v>
      </c>
      <c r="D760" s="9">
        <v>43098</v>
      </c>
      <c r="E760" t="s">
        <v>76</v>
      </c>
      <c r="F760" t="s">
        <v>16</v>
      </c>
      <c r="H760" s="1">
        <v>20037</v>
      </c>
      <c r="I760" s="1"/>
    </row>
    <row r="761" spans="1:9" x14ac:dyDescent="0.25">
      <c r="A761" s="33">
        <v>43070</v>
      </c>
      <c r="B761" s="37" t="s">
        <v>282</v>
      </c>
      <c r="C761" s="33" t="s">
        <v>224</v>
      </c>
      <c r="D761" s="9">
        <v>43098</v>
      </c>
      <c r="E761" t="s">
        <v>76</v>
      </c>
      <c r="F761" t="s">
        <v>451</v>
      </c>
      <c r="H761" s="1">
        <v>20000</v>
      </c>
      <c r="I761" s="1"/>
    </row>
    <row r="762" spans="1:9" x14ac:dyDescent="0.25">
      <c r="A762" s="33">
        <v>43070</v>
      </c>
      <c r="B762" s="37" t="s">
        <v>282</v>
      </c>
      <c r="C762" s="33" t="s">
        <v>224</v>
      </c>
      <c r="D762" s="9">
        <v>43098</v>
      </c>
      <c r="E762" t="s">
        <v>76</v>
      </c>
      <c r="F762" t="s">
        <v>135</v>
      </c>
      <c r="H762" s="1">
        <v>20000</v>
      </c>
      <c r="I762" s="1"/>
    </row>
    <row r="763" spans="1:9" s="128" customFormat="1" x14ac:dyDescent="0.25">
      <c r="A763" s="167">
        <v>43070</v>
      </c>
      <c r="B763" s="168" t="s">
        <v>282</v>
      </c>
      <c r="C763" s="167" t="s">
        <v>224</v>
      </c>
      <c r="D763" s="169">
        <v>43098</v>
      </c>
      <c r="E763" s="168" t="s">
        <v>76</v>
      </c>
      <c r="F763" s="168" t="s">
        <v>3</v>
      </c>
      <c r="G763" s="168"/>
      <c r="H763" s="170">
        <v>20000</v>
      </c>
      <c r="I763" s="170">
        <f>SUM(H238:H763)</f>
        <v>34859875</v>
      </c>
    </row>
    <row r="764" spans="1:9" s="128" customFormat="1" x14ac:dyDescent="0.25">
      <c r="A764" s="146">
        <f>+Tabla1[[#This Row],[MES]]</f>
        <v>43101</v>
      </c>
      <c r="B764" s="147" t="str">
        <f>+Tabla1[[#This Row],[Tipo]]</f>
        <v>ingreso</v>
      </c>
      <c r="C764" s="146" t="str">
        <f>+Tabla1[[#This Row],[Concepto]]</f>
        <v>Pago Cuota</v>
      </c>
      <c r="D764" s="148">
        <f>+Tabla1[[#This Row],[Fecha]]</f>
        <v>43102</v>
      </c>
      <c r="E764" s="147" t="str">
        <f>+Tabla1[[#This Row],[Forma de pago]]</f>
        <v>TR</v>
      </c>
      <c r="F764" s="147" t="str">
        <f>+Tabla1[[#This Row],[Glosa]]</f>
        <v>Villarrica 118, Ma. Pia Burgos</v>
      </c>
      <c r="G764" s="147"/>
      <c r="H764" s="206">
        <f>+Tabla1[[#This Row],[Monto]]</f>
        <v>20000</v>
      </c>
      <c r="I764" s="131"/>
    </row>
    <row r="765" spans="1:9" s="128" customFormat="1" x14ac:dyDescent="0.25">
      <c r="A765" s="146">
        <f>+Tabla1[[#This Row],[MES]]</f>
        <v>43101</v>
      </c>
      <c r="B765" s="147" t="str">
        <f>+Tabla1[[#This Row],[Tipo]]</f>
        <v>ingreso</v>
      </c>
      <c r="C765" s="146" t="str">
        <f>+Tabla1[[#This Row],[Concepto]]</f>
        <v>Pago Cuota</v>
      </c>
      <c r="D765" s="148">
        <f>+Tabla1[[#This Row],[Fecha]]</f>
        <v>43102</v>
      </c>
      <c r="E765" s="147" t="str">
        <f>+Tabla1[[#This Row],[Forma de pago]]</f>
        <v>TR</v>
      </c>
      <c r="F765" s="147" t="str">
        <f>+Tabla1[[#This Row],[Glosa]]</f>
        <v xml:space="preserve">Puyehue 22, Cristina Olivares </v>
      </c>
      <c r="G765" s="147"/>
      <c r="H765" s="206">
        <f>+Tabla1[[#This Row],[Monto]]</f>
        <v>20000</v>
      </c>
      <c r="I765" s="131"/>
    </row>
    <row r="766" spans="1:9" s="128" customFormat="1" x14ac:dyDescent="0.25">
      <c r="A766" s="146">
        <f>+Tabla1[[#This Row],[MES]]</f>
        <v>43101</v>
      </c>
      <c r="B766" s="147" t="str">
        <f>+Tabla1[[#This Row],[Tipo]]</f>
        <v>ingreso</v>
      </c>
      <c r="C766" s="146" t="str">
        <f>+Tabla1[[#This Row],[Concepto]]</f>
        <v>Pago Cuota</v>
      </c>
      <c r="D766" s="148">
        <f>+Tabla1[[#This Row],[Fecha]]</f>
        <v>43102</v>
      </c>
      <c r="E766" s="147" t="str">
        <f>+Tabla1[[#This Row],[Forma de pago]]</f>
        <v>TR</v>
      </c>
      <c r="F766" s="147" t="str">
        <f>+Tabla1[[#This Row],[Glosa]]</f>
        <v>Llanquihue 80, Sergio Ibaceta</v>
      </c>
      <c r="G766" s="147"/>
      <c r="H766" s="206">
        <f>+Tabla1[[#This Row],[Monto]]</f>
        <v>20080</v>
      </c>
      <c r="I766" s="131"/>
    </row>
    <row r="767" spans="1:9" s="128" customFormat="1" x14ac:dyDescent="0.25">
      <c r="A767" s="146">
        <f>+Tabla1[[#This Row],[MES]]</f>
        <v>43101</v>
      </c>
      <c r="B767" s="147" t="str">
        <f>+Tabla1[[#This Row],[Tipo]]</f>
        <v>ingreso</v>
      </c>
      <c r="C767" s="146" t="str">
        <f>+Tabla1[[#This Row],[Concepto]]</f>
        <v>Pago Cuota</v>
      </c>
      <c r="D767" s="148">
        <f>+Tabla1[[#This Row],[Fecha]]</f>
        <v>43102</v>
      </c>
      <c r="E767" s="147" t="str">
        <f>+Tabla1[[#This Row],[Forma de pago]]</f>
        <v>D/E</v>
      </c>
      <c r="F767" s="147" t="str">
        <f>+Tabla1[[#This Row],[Glosa]]</f>
        <v>Llanquihue 109, Teresa Gatica</v>
      </c>
      <c r="G767" s="147"/>
      <c r="H767" s="206">
        <f>+Tabla1[[#This Row],[Monto]]</f>
        <v>20109</v>
      </c>
      <c r="I767" s="131"/>
    </row>
    <row r="768" spans="1:9" s="128" customFormat="1" x14ac:dyDescent="0.25">
      <c r="A768" s="146">
        <f>+Tabla1[[#This Row],[MES]]</f>
        <v>43101</v>
      </c>
      <c r="B768" s="147" t="str">
        <f>+Tabla1[[#This Row],[Tipo]]</f>
        <v>ingreso</v>
      </c>
      <c r="C768" s="146" t="str">
        <f>+Tabla1[[#This Row],[Concepto]]</f>
        <v>Pago Cuota</v>
      </c>
      <c r="D768" s="148">
        <f>+Tabla1[[#This Row],[Fecha]]</f>
        <v>43102</v>
      </c>
      <c r="E768" s="147" t="str">
        <f>+Tabla1[[#This Row],[Forma de pago]]</f>
        <v>TR</v>
      </c>
      <c r="F768" s="147" t="str">
        <f>+Tabla1[[#This Row],[Glosa]]</f>
        <v>Ranco 46, Manuel Jorquera</v>
      </c>
      <c r="G768" s="147"/>
      <c r="H768" s="206">
        <f>+Tabla1[[#This Row],[Monto]]</f>
        <v>60000</v>
      </c>
      <c r="I768" s="131"/>
    </row>
    <row r="769" spans="1:9" s="128" customFormat="1" x14ac:dyDescent="0.25">
      <c r="A769" s="146">
        <f>+Tabla1[[#This Row],[MES]]</f>
        <v>43101</v>
      </c>
      <c r="B769" s="147" t="str">
        <f>+Tabla1[[#This Row],[Tipo]]</f>
        <v>ingreso</v>
      </c>
      <c r="C769" s="146" t="str">
        <f>+Tabla1[[#This Row],[Concepto]]</f>
        <v>Pago Cuota</v>
      </c>
      <c r="D769" s="148">
        <f>+Tabla1[[#This Row],[Fecha]]</f>
        <v>43102</v>
      </c>
      <c r="E769" s="147" t="str">
        <f>+Tabla1[[#This Row],[Forma de pago]]</f>
        <v>D/E</v>
      </c>
      <c r="F769" s="147" t="str">
        <f>+Tabla1[[#This Row],[Glosa]]</f>
        <v>Llaqnquihue 99, Luisa Herrera</v>
      </c>
      <c r="G769" s="147"/>
      <c r="H769" s="206">
        <f>+Tabla1[[#This Row],[Monto]]</f>
        <v>60000</v>
      </c>
      <c r="I769" s="131"/>
    </row>
    <row r="770" spans="1:9" s="128" customFormat="1" x14ac:dyDescent="0.25">
      <c r="A770" s="146">
        <f>+Tabla1[[#This Row],[MES]]</f>
        <v>43101</v>
      </c>
      <c r="B770" s="147" t="str">
        <f>+Tabla1[[#This Row],[Tipo]]</f>
        <v>ingreso</v>
      </c>
      <c r="C770" s="146" t="str">
        <f>+Tabla1[[#This Row],[Concepto]]</f>
        <v>Pago Cuota</v>
      </c>
      <c r="D770" s="148">
        <f>+Tabla1[[#This Row],[Fecha]]</f>
        <v>43102</v>
      </c>
      <c r="E770" s="147" t="str">
        <f>+Tabla1[[#This Row],[Forma de pago]]</f>
        <v>D/E</v>
      </c>
      <c r="F770" s="147" t="str">
        <f>+Tabla1[[#This Row],[Glosa]]</f>
        <v xml:space="preserve">Riñihue 10, Hector Zuñiga </v>
      </c>
      <c r="G770" s="147"/>
      <c r="H770" s="206">
        <f>+Tabla1[[#This Row],[Monto]]</f>
        <v>60000</v>
      </c>
      <c r="I770" s="131"/>
    </row>
    <row r="771" spans="1:9" s="128" customFormat="1" x14ac:dyDescent="0.25">
      <c r="A771" s="146">
        <f>+Tabla1[[#This Row],[MES]]</f>
        <v>43101</v>
      </c>
      <c r="B771" s="147" t="str">
        <f>+Tabla1[[#This Row],[Tipo]]</f>
        <v>ingreso</v>
      </c>
      <c r="C771" s="146" t="str">
        <f>+Tabla1[[#This Row],[Concepto]]</f>
        <v>Pago Cuota</v>
      </c>
      <c r="D771" s="148">
        <f>+Tabla1[[#This Row],[Fecha]]</f>
        <v>43102</v>
      </c>
      <c r="E771" s="147" t="str">
        <f>+Tabla1[[#This Row],[Forma de pago]]</f>
        <v>D/E</v>
      </c>
      <c r="F771" s="147" t="str">
        <f>+Tabla1[[#This Row],[Glosa]]</f>
        <v xml:space="preserve">Riñihue 10, Hector Zuñiga </v>
      </c>
      <c r="G771" s="147"/>
      <c r="H771" s="206">
        <f>+Tabla1[[#This Row],[Monto]]</f>
        <v>100000</v>
      </c>
      <c r="I771" s="131"/>
    </row>
    <row r="772" spans="1:9" s="128" customFormat="1" x14ac:dyDescent="0.25">
      <c r="A772" s="146">
        <f>+Tabla1[[#This Row],[MES]]</f>
        <v>43101</v>
      </c>
      <c r="B772" s="147" t="str">
        <f>+Tabla1[[#This Row],[Tipo]]</f>
        <v>ingreso</v>
      </c>
      <c r="C772" s="146" t="str">
        <f>+Tabla1[[#This Row],[Concepto]]</f>
        <v>Pago Cuota</v>
      </c>
      <c r="D772" s="148">
        <f>+Tabla1[[#This Row],[Fecha]]</f>
        <v>43102</v>
      </c>
      <c r="E772" s="147" t="str">
        <f>+Tabla1[[#This Row],[Forma de pago]]</f>
        <v>D/CH</v>
      </c>
      <c r="F772" s="147" t="str">
        <f>+Tabla1[[#This Row],[Glosa]]</f>
        <v>Lalnquihue 76, Glenda Alvarez</v>
      </c>
      <c r="G772" s="147"/>
      <c r="H772" s="206">
        <f>+Tabla1[[#This Row],[Monto]]</f>
        <v>100000</v>
      </c>
      <c r="I772" s="131"/>
    </row>
    <row r="773" spans="1:9" s="128" customFormat="1" x14ac:dyDescent="0.25">
      <c r="A773" s="146">
        <f>+Tabla1[[#This Row],[MES]]</f>
        <v>43101</v>
      </c>
      <c r="B773" s="147" t="str">
        <f>+Tabla1[[#This Row],[Tipo]]</f>
        <v>ingreso</v>
      </c>
      <c r="C773" s="146" t="str">
        <f>+Tabla1[[#This Row],[Concepto]]</f>
        <v>Pago Cuota</v>
      </c>
      <c r="D773" s="148">
        <f>+Tabla1[[#This Row],[Fecha]]</f>
        <v>43104</v>
      </c>
      <c r="E773" s="147" t="str">
        <f>+Tabla1[[#This Row],[Forma de pago]]</f>
        <v>D/E</v>
      </c>
      <c r="F773" s="147" t="str">
        <f>+Tabla1[[#This Row],[Glosa]]</f>
        <v>Ranco 95, Carolina Ortiz</v>
      </c>
      <c r="G773" s="147"/>
      <c r="H773" s="206">
        <f>+Tabla1[[#This Row],[Monto]]</f>
        <v>20095</v>
      </c>
      <c r="I773" s="131"/>
    </row>
    <row r="774" spans="1:9" s="128" customFormat="1" x14ac:dyDescent="0.25">
      <c r="A774" s="146">
        <f>+Tabla1[[#This Row],[MES]]</f>
        <v>43101</v>
      </c>
      <c r="B774" s="147" t="str">
        <f>+Tabla1[[#This Row],[Tipo]]</f>
        <v>ingreso</v>
      </c>
      <c r="C774" s="146" t="str">
        <f>+Tabla1[[#This Row],[Concepto]]</f>
        <v>Pago Cuota</v>
      </c>
      <c r="D774" s="148">
        <f>+Tabla1[[#This Row],[Fecha]]</f>
        <v>43104</v>
      </c>
      <c r="E774" s="147" t="str">
        <f>+Tabla1[[#This Row],[Forma de pago]]</f>
        <v>D/E</v>
      </c>
      <c r="F774" s="147" t="str">
        <f>+Tabla1[[#This Row],[Glosa]]</f>
        <v>Villarrica 100, Julia Zuñiga</v>
      </c>
      <c r="G774" s="147"/>
      <c r="H774" s="206">
        <f>+Tabla1[[#This Row],[Monto]]</f>
        <v>20100</v>
      </c>
      <c r="I774" s="131"/>
    </row>
    <row r="775" spans="1:9" s="128" customFormat="1" x14ac:dyDescent="0.25">
      <c r="A775" s="146">
        <f>+Tabla1[[#This Row],[MES]]</f>
        <v>43101</v>
      </c>
      <c r="B775" s="147" t="str">
        <f>+Tabla1[[#This Row],[Tipo]]</f>
        <v>ingreso</v>
      </c>
      <c r="C775" s="146" t="str">
        <f>+Tabla1[[#This Row],[Concepto]]</f>
        <v>Pago Cuota</v>
      </c>
      <c r="D775" s="148">
        <f>+Tabla1[[#This Row],[Fecha]]</f>
        <v>43104</v>
      </c>
      <c r="E775" s="147" t="str">
        <f>+Tabla1[[#This Row],[Forma de pago]]</f>
        <v>TR</v>
      </c>
      <c r="F775" s="147" t="str">
        <f>+Tabla1[[#This Row],[Glosa]]</f>
        <v>Llanquihue 103 - 105, Tatiana Tejos</v>
      </c>
      <c r="G775" s="147"/>
      <c r="H775" s="206">
        <f>+Tabla1[[#This Row],[Monto]]</f>
        <v>40000</v>
      </c>
      <c r="I775" s="131"/>
    </row>
    <row r="776" spans="1:9" s="128" customFormat="1" x14ac:dyDescent="0.25">
      <c r="A776" s="146">
        <f>+Tabla1[[#This Row],[MES]]</f>
        <v>43101</v>
      </c>
      <c r="B776" s="147" t="str">
        <f>+Tabla1[[#This Row],[Tipo]]</f>
        <v>ingreso</v>
      </c>
      <c r="C776" s="146" t="str">
        <f>+Tabla1[[#This Row],[Concepto]]</f>
        <v>Pago Cuota</v>
      </c>
      <c r="D776" s="148">
        <f>+Tabla1[[#This Row],[Fecha]]</f>
        <v>43105</v>
      </c>
      <c r="E776" s="147">
        <f>+Tabla1[[#This Row],[Forma de pago]]</f>
        <v>0</v>
      </c>
      <c r="F776" s="147" t="str">
        <f>+Tabla1[[#This Row],[Glosa]]</f>
        <v>Riñihue 19, Teresa Peña</v>
      </c>
      <c r="G776" s="147"/>
      <c r="H776" s="206">
        <f>+Tabla1[[#This Row],[Monto]]</f>
        <v>20000</v>
      </c>
      <c r="I776" s="131"/>
    </row>
    <row r="777" spans="1:9" s="128" customFormat="1" x14ac:dyDescent="0.25">
      <c r="A777" s="146">
        <f>+Tabla1[[#This Row],[MES]]</f>
        <v>43101</v>
      </c>
      <c r="B777" s="147" t="str">
        <f>+Tabla1[[#This Row],[Tipo]]</f>
        <v>ingreso</v>
      </c>
      <c r="C777" s="146" t="str">
        <f>+Tabla1[[#This Row],[Concepto]]</f>
        <v>Pago Cuota</v>
      </c>
      <c r="D777" s="148">
        <f>+Tabla1[[#This Row],[Fecha]]</f>
        <v>43108</v>
      </c>
      <c r="E777" s="147" t="str">
        <f>+Tabla1[[#This Row],[Forma de pago]]</f>
        <v>TR</v>
      </c>
      <c r="F777" s="147" t="str">
        <f>+Tabla1[[#This Row],[Glosa]]</f>
        <v>Villarrica 102, Silvia Mancilla</v>
      </c>
      <c r="G777" s="147"/>
      <c r="H777" s="206">
        <f>+Tabla1[[#This Row],[Monto]]</f>
        <v>20102</v>
      </c>
      <c r="I777" s="131"/>
    </row>
    <row r="778" spans="1:9" s="128" customFormat="1" x14ac:dyDescent="0.25">
      <c r="A778" s="146">
        <f>+Tabla1[[#This Row],[MES]]</f>
        <v>43101</v>
      </c>
      <c r="B778" s="147" t="str">
        <f>+Tabla1[[#This Row],[Tipo]]</f>
        <v>ingreso</v>
      </c>
      <c r="C778" s="146" t="str">
        <f>+Tabla1[[#This Row],[Concepto]]</f>
        <v>Pago Cuota</v>
      </c>
      <c r="D778" s="148">
        <f>+Tabla1[[#This Row],[Fecha]]</f>
        <v>43108</v>
      </c>
      <c r="E778" s="147" t="str">
        <f>+Tabla1[[#This Row],[Forma de pago]]</f>
        <v>TR</v>
      </c>
      <c r="F778" s="147" t="str">
        <f>+Tabla1[[#This Row],[Glosa]]</f>
        <v>Villarrica 98, Anibal Vivaceta</v>
      </c>
      <c r="G778" s="147"/>
      <c r="H778" s="206">
        <f>+Tabla1[[#This Row],[Monto]]</f>
        <v>60000</v>
      </c>
      <c r="I778" s="131"/>
    </row>
    <row r="779" spans="1:9" s="128" customFormat="1" x14ac:dyDescent="0.25">
      <c r="A779" s="146">
        <f>+Tabla1[[#This Row],[MES]]</f>
        <v>43101</v>
      </c>
      <c r="B779" s="147" t="str">
        <f>+Tabla1[[#This Row],[Tipo]]</f>
        <v>ingreso</v>
      </c>
      <c r="C779" s="146" t="str">
        <f>+Tabla1[[#This Row],[Concepto]]</f>
        <v>Pago Cuota</v>
      </c>
      <c r="D779" s="148">
        <f>+Tabla1[[#This Row],[Fecha]]</f>
        <v>43108</v>
      </c>
      <c r="E779" s="147" t="str">
        <f>+Tabla1[[#This Row],[Forma de pago]]</f>
        <v>D/E</v>
      </c>
      <c r="F779" s="147" t="str">
        <f>+Tabla1[[#This Row],[Glosa]]</f>
        <v>Puyehue 41, Teresa Sepulveda</v>
      </c>
      <c r="G779" s="147"/>
      <c r="H779" s="206">
        <f>+Tabla1[[#This Row],[Monto]]</f>
        <v>60000</v>
      </c>
      <c r="I779" s="131"/>
    </row>
    <row r="780" spans="1:9" s="128" customFormat="1" x14ac:dyDescent="0.25">
      <c r="A780" s="146">
        <f>+Tabla1[[#This Row],[MES]]</f>
        <v>43101</v>
      </c>
      <c r="B780" s="147" t="str">
        <f>+Tabla1[[#This Row],[Tipo]]</f>
        <v>ingreso</v>
      </c>
      <c r="C780" s="146" t="str">
        <f>+Tabla1[[#This Row],[Concepto]]</f>
        <v>Pago Cuota</v>
      </c>
      <c r="D780" s="148">
        <f>+Tabla1[[#This Row],[Fecha]]</f>
        <v>43108</v>
      </c>
      <c r="E780" s="147" t="str">
        <f>+Tabla1[[#This Row],[Forma de pago]]</f>
        <v>D/E</v>
      </c>
      <c r="F780" s="147" t="str">
        <f>+Tabla1[[#This Row],[Glosa]]</f>
        <v>Puyehue 26, Sergio Ballesteros</v>
      </c>
      <c r="G780" s="147"/>
      <c r="H780" s="206">
        <f>+Tabla1[[#This Row],[Monto]]</f>
        <v>200000</v>
      </c>
      <c r="I780" s="131"/>
    </row>
    <row r="781" spans="1:9" s="128" customFormat="1" x14ac:dyDescent="0.25">
      <c r="A781" s="146">
        <f>+Tabla1[[#This Row],[MES]]</f>
        <v>43101</v>
      </c>
      <c r="B781" s="147" t="str">
        <f>+Tabla1[[#This Row],[Tipo]]</f>
        <v>ingreso</v>
      </c>
      <c r="C781" s="146" t="str">
        <f>+Tabla1[[#This Row],[Concepto]]</f>
        <v>Pago Cuota</v>
      </c>
      <c r="D781" s="148">
        <f>+Tabla1[[#This Row],[Fecha]]</f>
        <v>43108</v>
      </c>
      <c r="E781" s="147" t="str">
        <f>+Tabla1[[#This Row],[Forma de pago]]</f>
        <v>TR</v>
      </c>
      <c r="F781" s="147" t="str">
        <f>+Tabla1[[#This Row],[Glosa]]</f>
        <v>Riñihue 6, Roberto Andrade</v>
      </c>
      <c r="G781" s="147"/>
      <c r="H781" s="206">
        <f>+Tabla1[[#This Row],[Monto]]</f>
        <v>200006</v>
      </c>
      <c r="I781" s="131"/>
    </row>
    <row r="782" spans="1:9" s="128" customFormat="1" x14ac:dyDescent="0.25">
      <c r="A782" s="146">
        <f>+Tabla1[[#This Row],[MES]]</f>
        <v>43101</v>
      </c>
      <c r="B782" s="147" t="str">
        <f>+Tabla1[[#This Row],[Tipo]]</f>
        <v>ingreso</v>
      </c>
      <c r="C782" s="146" t="str">
        <f>+Tabla1[[#This Row],[Concepto]]</f>
        <v>Pago Cuota</v>
      </c>
      <c r="D782" s="148">
        <f>+Tabla1[[#This Row],[Fecha]]</f>
        <v>43110</v>
      </c>
      <c r="E782" s="147" t="str">
        <f>+Tabla1[[#This Row],[Forma de pago]]</f>
        <v>TR</v>
      </c>
      <c r="F782" s="147" t="str">
        <f>+Tabla1[[#This Row],[Glosa]]</f>
        <v>Ranco 75, Olga Hernandez</v>
      </c>
      <c r="G782" s="147"/>
      <c r="H782" s="206">
        <f>+Tabla1[[#This Row],[Monto]]</f>
        <v>20000</v>
      </c>
      <c r="I782" s="131"/>
    </row>
    <row r="783" spans="1:9" s="128" customFormat="1" x14ac:dyDescent="0.25">
      <c r="A783" s="146">
        <f>+Tabla1[[#This Row],[MES]]</f>
        <v>43101</v>
      </c>
      <c r="B783" s="147" t="str">
        <f>+Tabla1[[#This Row],[Tipo]]</f>
        <v>ingreso</v>
      </c>
      <c r="C783" s="146" t="str">
        <f>+Tabla1[[#This Row],[Concepto]]</f>
        <v>Pago Cuota</v>
      </c>
      <c r="D783" s="148">
        <f>+Tabla1[[#This Row],[Fecha]]</f>
        <v>43110</v>
      </c>
      <c r="E783" s="147" t="str">
        <f>+Tabla1[[#This Row],[Forma de pago]]</f>
        <v>D/E</v>
      </c>
      <c r="F783" s="147" t="str">
        <f>+Tabla1[[#This Row],[Glosa]]</f>
        <v xml:space="preserve">Puyehue 28, Antonio Silva </v>
      </c>
      <c r="G783" s="147"/>
      <c r="H783" s="206">
        <f>+Tabla1[[#This Row],[Monto]]</f>
        <v>20000</v>
      </c>
      <c r="I783" s="131"/>
    </row>
    <row r="784" spans="1:9" s="128" customFormat="1" x14ac:dyDescent="0.25">
      <c r="A784" s="146">
        <f>+Tabla1[[#This Row],[MES]]</f>
        <v>43101</v>
      </c>
      <c r="B784" s="147" t="str">
        <f>+Tabla1[[#This Row],[Tipo]]</f>
        <v>ingreso</v>
      </c>
      <c r="C784" s="146" t="str">
        <f>+Tabla1[[#This Row],[Concepto]]</f>
        <v>Pago Cuota</v>
      </c>
      <c r="D784" s="148">
        <f>+Tabla1[[#This Row],[Fecha]]</f>
        <v>43110</v>
      </c>
      <c r="E784" s="147" t="str">
        <f>+Tabla1[[#This Row],[Forma de pago]]</f>
        <v>D/E</v>
      </c>
      <c r="F784" s="147" t="str">
        <f>+Tabla1[[#This Row],[Glosa]]</f>
        <v xml:space="preserve">Puyehue 28, Antonio Silva </v>
      </c>
      <c r="G784" s="147"/>
      <c r="H784" s="206">
        <f>+Tabla1[[#This Row],[Monto]]</f>
        <v>20000</v>
      </c>
      <c r="I784" s="131"/>
    </row>
    <row r="785" spans="1:9" s="128" customFormat="1" x14ac:dyDescent="0.25">
      <c r="A785" s="146">
        <f>+Tabla1[[#This Row],[MES]]</f>
        <v>43101</v>
      </c>
      <c r="B785" s="147" t="str">
        <f>+Tabla1[[#This Row],[Tipo]]</f>
        <v>ingreso</v>
      </c>
      <c r="C785" s="146" t="str">
        <f>+Tabla1[[#This Row],[Concepto]]</f>
        <v>Pago Cuota</v>
      </c>
      <c r="D785" s="148">
        <f>+Tabla1[[#This Row],[Fecha]]</f>
        <v>43110</v>
      </c>
      <c r="E785" s="147" t="str">
        <f>+Tabla1[[#This Row],[Forma de pago]]</f>
        <v>D/CH</v>
      </c>
      <c r="F785" s="147" t="str">
        <f>+Tabla1[[#This Row],[Glosa]]</f>
        <v>Puyehue 39, Regina Wenner</v>
      </c>
      <c r="G785" s="147"/>
      <c r="H785" s="206">
        <f>+Tabla1[[#This Row],[Monto]]</f>
        <v>40039</v>
      </c>
      <c r="I785" s="131"/>
    </row>
    <row r="786" spans="1:9" s="128" customFormat="1" x14ac:dyDescent="0.25">
      <c r="A786" s="146">
        <f>+Tabla1[[#This Row],[MES]]</f>
        <v>43101</v>
      </c>
      <c r="B786" s="147" t="str">
        <f>+Tabla1[[#This Row],[Tipo]]</f>
        <v>ingreso</v>
      </c>
      <c r="C786" s="146" t="str">
        <f>+Tabla1[[#This Row],[Concepto]]</f>
        <v>Pago Cuota</v>
      </c>
      <c r="D786" s="148">
        <f>+Tabla1[[#This Row],[Fecha]]</f>
        <v>43110</v>
      </c>
      <c r="E786" s="147" t="str">
        <f>+Tabla1[[#This Row],[Forma de pago]]</f>
        <v>TR</v>
      </c>
      <c r="F786" s="147" t="str">
        <f>+Tabla1[[#This Row],[Glosa]]</f>
        <v>Ranco 81, Marcela Cubillos</v>
      </c>
      <c r="G786" s="147"/>
      <c r="H786" s="206">
        <f>+Tabla1[[#This Row],[Monto]]</f>
        <v>60000</v>
      </c>
      <c r="I786" s="131"/>
    </row>
    <row r="787" spans="1:9" s="128" customFormat="1" x14ac:dyDescent="0.25">
      <c r="A787" s="146">
        <f>+Tabla1[[#This Row],[MES]]</f>
        <v>43101</v>
      </c>
      <c r="B787" s="147" t="str">
        <f>+Tabla1[[#This Row],[Tipo]]</f>
        <v>ingreso</v>
      </c>
      <c r="C787" s="146" t="str">
        <f>+Tabla1[[#This Row],[Concepto]]</f>
        <v>Pago Cuota</v>
      </c>
      <c r="D787" s="148">
        <f>+Tabla1[[#This Row],[Fecha]]</f>
        <v>43110</v>
      </c>
      <c r="E787" s="147" t="str">
        <f>+Tabla1[[#This Row],[Forma de pago]]</f>
        <v>D/CH</v>
      </c>
      <c r="F787" s="147" t="str">
        <f>+Tabla1[[#This Row],[Glosa]]</f>
        <v>Riñihue 23, Sara Salgado</v>
      </c>
      <c r="G787" s="147"/>
      <c r="H787" s="206">
        <f>+Tabla1[[#This Row],[Monto]]</f>
        <v>60000</v>
      </c>
      <c r="I787" s="131"/>
    </row>
    <row r="788" spans="1:9" s="128" customFormat="1" x14ac:dyDescent="0.25">
      <c r="A788" s="146">
        <f>+Tabla1[[#This Row],[MES]]</f>
        <v>43101</v>
      </c>
      <c r="B788" s="147" t="str">
        <f>+Tabla1[[#This Row],[Tipo]]</f>
        <v>ingreso</v>
      </c>
      <c r="C788" s="146" t="str">
        <f>+Tabla1[[#This Row],[Concepto]]</f>
        <v>Pago Cuota</v>
      </c>
      <c r="D788" s="148">
        <f>+Tabla1[[#This Row],[Fecha]]</f>
        <v>43111</v>
      </c>
      <c r="E788" s="147" t="str">
        <f>+Tabla1[[#This Row],[Forma de pago]]</f>
        <v>TR</v>
      </c>
      <c r="F788" s="147" t="str">
        <f>+Tabla1[[#This Row],[Glosa]]</f>
        <v>Ranco 52, Nancy Paez</v>
      </c>
      <c r="G788" s="147"/>
      <c r="H788" s="206">
        <f>+Tabla1[[#This Row],[Monto]]</f>
        <v>40000</v>
      </c>
      <c r="I788" s="131"/>
    </row>
    <row r="789" spans="1:9" s="128" customFormat="1" x14ac:dyDescent="0.25">
      <c r="A789" s="146">
        <f>+Tabla1[[#This Row],[MES]]</f>
        <v>43101</v>
      </c>
      <c r="B789" s="147" t="str">
        <f>+Tabla1[[#This Row],[Tipo]]</f>
        <v>ingreso</v>
      </c>
      <c r="C789" s="146" t="str">
        <f>+Tabla1[[#This Row],[Concepto]]</f>
        <v>Pago Cuota</v>
      </c>
      <c r="D789" s="148">
        <f>+Tabla1[[#This Row],[Fecha]]</f>
        <v>43112</v>
      </c>
      <c r="E789" s="147" t="str">
        <f>+Tabla1[[#This Row],[Forma de pago]]</f>
        <v>TR</v>
      </c>
      <c r="F789" s="147" t="str">
        <f>+Tabla1[[#This Row],[Glosa]]</f>
        <v>Villarrica 130, Laura Bailac</v>
      </c>
      <c r="G789" s="147"/>
      <c r="H789" s="206">
        <f>+Tabla1[[#This Row],[Monto]]</f>
        <v>80000</v>
      </c>
      <c r="I789" s="131"/>
    </row>
    <row r="790" spans="1:9" s="128" customFormat="1" x14ac:dyDescent="0.25">
      <c r="A790" s="146">
        <f>+Tabla1[[#This Row],[MES]]</f>
        <v>43101</v>
      </c>
      <c r="B790" s="147" t="str">
        <f>+Tabla1[[#This Row],[Tipo]]</f>
        <v>ingreso</v>
      </c>
      <c r="C790" s="146" t="str">
        <f>+Tabla1[[#This Row],[Concepto]]</f>
        <v>Pago Cuota</v>
      </c>
      <c r="D790" s="148">
        <f>+Tabla1[[#This Row],[Fecha]]</f>
        <v>43115</v>
      </c>
      <c r="E790" s="147" t="str">
        <f>+Tabla1[[#This Row],[Forma de pago]]</f>
        <v>D/E</v>
      </c>
      <c r="F790" s="147" t="str">
        <f>+Tabla1[[#This Row],[Glosa]]</f>
        <v>Ranco 83, Silvia Gonzalez</v>
      </c>
      <c r="G790" s="147"/>
      <c r="H790" s="206">
        <f>+Tabla1[[#This Row],[Monto]]</f>
        <v>20000</v>
      </c>
      <c r="I790" s="131"/>
    </row>
    <row r="791" spans="1:9" s="128" customFormat="1" x14ac:dyDescent="0.25">
      <c r="A791" s="146">
        <f>+Tabla1[[#This Row],[MES]]</f>
        <v>43101</v>
      </c>
      <c r="B791" s="147" t="str">
        <f>+Tabla1[[#This Row],[Tipo]]</f>
        <v>ingreso</v>
      </c>
      <c r="C791" s="146" t="str">
        <f>+Tabla1[[#This Row],[Concepto]]</f>
        <v>Pago Cuota</v>
      </c>
      <c r="D791" s="148">
        <f>+Tabla1[[#This Row],[Fecha]]</f>
        <v>43115</v>
      </c>
      <c r="E791" s="147" t="str">
        <f>+Tabla1[[#This Row],[Forma de pago]]</f>
        <v>D/E</v>
      </c>
      <c r="F791" s="147" t="str">
        <f>+Tabla1[[#This Row],[Glosa]]</f>
        <v>Ranco 56, Delia Quiroga</v>
      </c>
      <c r="G791" s="147"/>
      <c r="H791" s="206">
        <f>+Tabla1[[#This Row],[Monto]]</f>
        <v>40000</v>
      </c>
      <c r="I791" s="131"/>
    </row>
    <row r="792" spans="1:9" s="128" customFormat="1" x14ac:dyDescent="0.25">
      <c r="A792" s="146">
        <f>+Tabla1[[#This Row],[MES]]</f>
        <v>43101</v>
      </c>
      <c r="B792" s="147" t="str">
        <f>+Tabla1[[#This Row],[Tipo]]</f>
        <v>ingreso</v>
      </c>
      <c r="C792" s="146" t="str">
        <f>+Tabla1[[#This Row],[Concepto]]</f>
        <v>Pago Cuota</v>
      </c>
      <c r="D792" s="148">
        <f>+Tabla1[[#This Row],[Fecha]]</f>
        <v>43115</v>
      </c>
      <c r="E792" s="147" t="str">
        <f>+Tabla1[[#This Row],[Forma de pago]]</f>
        <v>D/E</v>
      </c>
      <c r="F792" s="147" t="str">
        <f>+Tabla1[[#This Row],[Glosa]]</f>
        <v>Dev. Desmalezacion Villarrica 125</v>
      </c>
      <c r="G792" s="147"/>
      <c r="H792" s="206">
        <f>+Tabla1[[#This Row],[Monto]]</f>
        <v>40000</v>
      </c>
      <c r="I792" s="131"/>
    </row>
    <row r="793" spans="1:9" s="128" customFormat="1" x14ac:dyDescent="0.25">
      <c r="A793" s="146">
        <f>+Tabla1[[#This Row],[MES]]</f>
        <v>43101</v>
      </c>
      <c r="B793" s="147" t="str">
        <f>+Tabla1[[#This Row],[Tipo]]</f>
        <v>ingreso</v>
      </c>
      <c r="C793" s="146" t="str">
        <f>+Tabla1[[#This Row],[Concepto]]</f>
        <v>Pago Cuota</v>
      </c>
      <c r="D793" s="148">
        <f>+Tabla1[[#This Row],[Fecha]]</f>
        <v>43115</v>
      </c>
      <c r="E793" s="147" t="str">
        <f>+Tabla1[[#This Row],[Forma de pago]]</f>
        <v>D/E</v>
      </c>
      <c r="F793" s="147" t="str">
        <f>+Tabla1[[#This Row],[Glosa]]</f>
        <v>Ranco 77, Melinda Gonzalez</v>
      </c>
      <c r="G793" s="147"/>
      <c r="H793" s="206">
        <f>+Tabla1[[#This Row],[Monto]]</f>
        <v>50000</v>
      </c>
      <c r="I793" s="131"/>
    </row>
    <row r="794" spans="1:9" s="128" customFormat="1" x14ac:dyDescent="0.25">
      <c r="A794" s="146">
        <f>+Tabla1[[#This Row],[MES]]</f>
        <v>43101</v>
      </c>
      <c r="B794" s="147" t="str">
        <f>+Tabla1[[#This Row],[Tipo]]</f>
        <v>ingreso</v>
      </c>
      <c r="C794" s="146" t="str">
        <f>+Tabla1[[#This Row],[Concepto]]</f>
        <v>Pago Cuota</v>
      </c>
      <c r="D794" s="148">
        <f>+Tabla1[[#This Row],[Fecha]]</f>
        <v>43115</v>
      </c>
      <c r="E794" s="147" t="str">
        <f>+Tabla1[[#This Row],[Forma de pago]]</f>
        <v>D/E</v>
      </c>
      <c r="F794" s="147" t="str">
        <f>+Tabla1[[#This Row],[Glosa]]</f>
        <v>Llanquihue 90, Aurora Araya (cheques)</v>
      </c>
      <c r="G794" s="147"/>
      <c r="H794" s="206">
        <f>+Tabla1[[#This Row],[Monto]]</f>
        <v>70000</v>
      </c>
      <c r="I794" s="131"/>
    </row>
    <row r="795" spans="1:9" s="128" customFormat="1" x14ac:dyDescent="0.25">
      <c r="A795" s="146">
        <f>+Tabla1[[#This Row],[MES]]</f>
        <v>43101</v>
      </c>
      <c r="B795" s="147" t="str">
        <f>+Tabla1[[#This Row],[Tipo]]</f>
        <v>ingreso</v>
      </c>
      <c r="C795" s="146" t="str">
        <f>+Tabla1[[#This Row],[Concepto]]</f>
        <v>Pago Cuota</v>
      </c>
      <c r="D795" s="148">
        <f>+Tabla1[[#This Row],[Fecha]]</f>
        <v>43115</v>
      </c>
      <c r="E795" s="147" t="str">
        <f>+Tabla1[[#This Row],[Forma de pago]]</f>
        <v>D/E</v>
      </c>
      <c r="F795" s="147" t="str">
        <f>+Tabla1[[#This Row],[Glosa]]</f>
        <v>Llanquihue 78, Cristian Recabarren</v>
      </c>
      <c r="G795" s="147"/>
      <c r="H795" s="206">
        <f>+Tabla1[[#This Row],[Monto]]</f>
        <v>154000</v>
      </c>
      <c r="I795" s="131"/>
    </row>
    <row r="796" spans="1:9" s="128" customFormat="1" x14ac:dyDescent="0.25">
      <c r="A796" s="146">
        <f>+Tabla1[[#This Row],[MES]]</f>
        <v>43101</v>
      </c>
      <c r="B796" s="147" t="str">
        <f>+Tabla1[[#This Row],[Tipo]]</f>
        <v>ingreso</v>
      </c>
      <c r="C796" s="146" t="str">
        <f>+Tabla1[[#This Row],[Concepto]]</f>
        <v>Pago Cuota</v>
      </c>
      <c r="D796" s="148">
        <f>+Tabla1[[#This Row],[Fecha]]</f>
        <v>43115</v>
      </c>
      <c r="E796" s="147" t="str">
        <f>+Tabla1[[#This Row],[Forma de pago]]</f>
        <v>D/E</v>
      </c>
      <c r="F796" s="147" t="str">
        <f>+Tabla1[[#This Row],[Glosa]]</f>
        <v>Ranco 56, Delia Quiroga</v>
      </c>
      <c r="G796" s="147"/>
      <c r="H796" s="206">
        <f>+Tabla1[[#This Row],[Monto]]</f>
        <v>210000</v>
      </c>
      <c r="I796" s="131"/>
    </row>
    <row r="797" spans="1:9" s="128" customFormat="1" x14ac:dyDescent="0.25">
      <c r="A797" s="146">
        <f>+Tabla1[[#This Row],[MES]]</f>
        <v>43101</v>
      </c>
      <c r="B797" s="147" t="str">
        <f>+Tabla1[[#This Row],[Tipo]]</f>
        <v>ingreso</v>
      </c>
      <c r="C797" s="146" t="str">
        <f>+Tabla1[[#This Row],[Concepto]]</f>
        <v>Pago Cuota</v>
      </c>
      <c r="D797" s="148">
        <f>+Tabla1[[#This Row],[Fecha]]</f>
        <v>43117</v>
      </c>
      <c r="E797" s="147" t="str">
        <f>+Tabla1[[#This Row],[Forma de pago]]</f>
        <v>TR</v>
      </c>
      <c r="F797" s="147" t="str">
        <f>+Tabla1[[#This Row],[Glosa]]</f>
        <v>Puyehue 36, Militza Cortes</v>
      </c>
      <c r="G797" s="147"/>
      <c r="H797" s="206">
        <f>+Tabla1[[#This Row],[Monto]]</f>
        <v>20000</v>
      </c>
      <c r="I797" s="131"/>
    </row>
    <row r="798" spans="1:9" s="128" customFormat="1" x14ac:dyDescent="0.25">
      <c r="A798" s="146">
        <f>+Tabla1[[#This Row],[MES]]</f>
        <v>43101</v>
      </c>
      <c r="B798" s="147" t="str">
        <f>+Tabla1[[#This Row],[Tipo]]</f>
        <v>ingreso</v>
      </c>
      <c r="C798" s="146" t="str">
        <f>+Tabla1[[#This Row],[Concepto]]</f>
        <v>Pago Cuota</v>
      </c>
      <c r="D798" s="148">
        <f>+Tabla1[[#This Row],[Fecha]]</f>
        <v>43117</v>
      </c>
      <c r="E798" s="147" t="str">
        <f>+Tabla1[[#This Row],[Forma de pago]]</f>
        <v>TR</v>
      </c>
      <c r="F798" s="147" t="str">
        <f>+Tabla1[[#This Row],[Glosa]]</f>
        <v>Ranco 52, Nancy Paez</v>
      </c>
      <c r="G798" s="147"/>
      <c r="H798" s="206">
        <f>+Tabla1[[#This Row],[Monto]]</f>
        <v>20000</v>
      </c>
      <c r="I798" s="131"/>
    </row>
    <row r="799" spans="1:9" s="128" customFormat="1" x14ac:dyDescent="0.25">
      <c r="A799" s="146">
        <f>+Tabla1[[#This Row],[MES]]</f>
        <v>43101</v>
      </c>
      <c r="B799" s="147" t="str">
        <f>+Tabla1[[#This Row],[Tipo]]</f>
        <v>ingreso</v>
      </c>
      <c r="C799" s="146" t="str">
        <f>+Tabla1[[#This Row],[Concepto]]</f>
        <v>Pago Cuota</v>
      </c>
      <c r="D799" s="148">
        <f>+Tabla1[[#This Row],[Fecha]]</f>
        <v>43117</v>
      </c>
      <c r="E799" s="147" t="str">
        <f>+Tabla1[[#This Row],[Forma de pago]]</f>
        <v>TR</v>
      </c>
      <c r="F799" s="147" t="str">
        <f>+Tabla1[[#This Row],[Glosa]]</f>
        <v>Llanquihue 101, Marcela Ortiz</v>
      </c>
      <c r="G799" s="147"/>
      <c r="H799" s="206">
        <f>+Tabla1[[#This Row],[Monto]]</f>
        <v>60000</v>
      </c>
      <c r="I799" s="131"/>
    </row>
    <row r="800" spans="1:9" s="128" customFormat="1" x14ac:dyDescent="0.25">
      <c r="A800" s="146">
        <f>+Tabla1[[#This Row],[MES]]</f>
        <v>43101</v>
      </c>
      <c r="B800" s="147" t="str">
        <f>+Tabla1[[#This Row],[Tipo]]</f>
        <v>ingreso</v>
      </c>
      <c r="C800" s="146" t="str">
        <f>+Tabla1[[#This Row],[Concepto]]</f>
        <v>cesion Derecho</v>
      </c>
      <c r="D800" s="148">
        <f>+Tabla1[[#This Row],[Fecha]]</f>
        <v>43118</v>
      </c>
      <c r="E800" s="147" t="str">
        <f>+Tabla1[[#This Row],[Forma de pago]]</f>
        <v>TR</v>
      </c>
      <c r="F800" s="147" t="str">
        <f>+Tabla1[[#This Row],[Glosa]]</f>
        <v>Villarrica 126, Beltran de Ramon</v>
      </c>
      <c r="G800" s="147"/>
      <c r="H800" s="206">
        <f>+Tabla1[[#This Row],[Monto]]</f>
        <v>480000</v>
      </c>
      <c r="I800" s="131"/>
    </row>
    <row r="801" spans="1:9" s="128" customFormat="1" x14ac:dyDescent="0.25">
      <c r="A801" s="146">
        <f>+Tabla1[[#This Row],[MES]]</f>
        <v>43101</v>
      </c>
      <c r="B801" s="147" t="str">
        <f>+Tabla1[[#This Row],[Tipo]]</f>
        <v>ingreso</v>
      </c>
      <c r="C801" s="146" t="str">
        <f>+Tabla1[[#This Row],[Concepto]]</f>
        <v>Pago Cuota</v>
      </c>
      <c r="D801" s="148">
        <f>+Tabla1[[#This Row],[Fecha]]</f>
        <v>43122</v>
      </c>
      <c r="E801" s="147" t="str">
        <f>+Tabla1[[#This Row],[Forma de pago]]</f>
        <v>TR</v>
      </c>
      <c r="F801" s="147" t="str">
        <f>+Tabla1[[#This Row],[Glosa]]</f>
        <v>Llanquihe 97-A, Patricia Castillo O.</v>
      </c>
      <c r="G801" s="147"/>
      <c r="H801" s="206">
        <f>+Tabla1[[#This Row],[Monto]]</f>
        <v>20000</v>
      </c>
      <c r="I801" s="131"/>
    </row>
    <row r="802" spans="1:9" s="128" customFormat="1" x14ac:dyDescent="0.25">
      <c r="A802" s="146">
        <f>+Tabla1[[#This Row],[MES]]</f>
        <v>43101</v>
      </c>
      <c r="B802" s="147" t="str">
        <f>+Tabla1[[#This Row],[Tipo]]</f>
        <v>ingreso</v>
      </c>
      <c r="C802" s="146" t="str">
        <f>+Tabla1[[#This Row],[Concepto]]</f>
        <v>Pago Cuota</v>
      </c>
      <c r="D802" s="148">
        <f>+Tabla1[[#This Row],[Fecha]]</f>
        <v>43122</v>
      </c>
      <c r="E802" s="147" t="str">
        <f>+Tabla1[[#This Row],[Forma de pago]]</f>
        <v>TR</v>
      </c>
      <c r="F802" s="147" t="str">
        <f>+Tabla1[[#This Row],[Glosa]]</f>
        <v>Puyehue 43, Aurelio Sandoval</v>
      </c>
      <c r="G802" s="147"/>
      <c r="H802" s="206">
        <f>+Tabla1[[#This Row],[Monto]]</f>
        <v>40000</v>
      </c>
      <c r="I802" s="131"/>
    </row>
    <row r="803" spans="1:9" s="128" customFormat="1" x14ac:dyDescent="0.25">
      <c r="A803" s="146">
        <f>+Tabla1[[#This Row],[MES]]</f>
        <v>43101</v>
      </c>
      <c r="B803" s="147" t="str">
        <f>+Tabla1[[#This Row],[Tipo]]</f>
        <v>ingreso</v>
      </c>
      <c r="C803" s="146" t="str">
        <f>+Tabla1[[#This Row],[Concepto]]</f>
        <v>Pago Cuota</v>
      </c>
      <c r="D803" s="148">
        <f>+Tabla1[[#This Row],[Fecha]]</f>
        <v>43122</v>
      </c>
      <c r="E803" s="147" t="str">
        <f>+Tabla1[[#This Row],[Forma de pago]]</f>
        <v>TR</v>
      </c>
      <c r="F803" s="147" t="str">
        <f>+Tabla1[[#This Row],[Glosa]]</f>
        <v>Llanquihue 101, Marcela Ortiz</v>
      </c>
      <c r="G803" s="147"/>
      <c r="H803" s="206">
        <f>+Tabla1[[#This Row],[Monto]]</f>
        <v>80000</v>
      </c>
      <c r="I803" s="131"/>
    </row>
    <row r="804" spans="1:9" s="128" customFormat="1" x14ac:dyDescent="0.25">
      <c r="A804" s="146">
        <f>+Tabla1[[#This Row],[MES]]</f>
        <v>43101</v>
      </c>
      <c r="B804" s="147" t="str">
        <f>+Tabla1[[#This Row],[Tipo]]</f>
        <v>ingreso</v>
      </c>
      <c r="C804" s="146" t="str">
        <f>+Tabla1[[#This Row],[Concepto]]</f>
        <v>Pago Cuota</v>
      </c>
      <c r="D804" s="148">
        <f>+Tabla1[[#This Row],[Fecha]]</f>
        <v>43122</v>
      </c>
      <c r="E804" s="147" t="str">
        <f>+Tabla1[[#This Row],[Forma de pago]]</f>
        <v>D/CH</v>
      </c>
      <c r="F804" s="147" t="str">
        <f>+Tabla1[[#This Row],[Glosa]]</f>
        <v>Ranco 85, Hugo Flores</v>
      </c>
      <c r="G804" s="147"/>
      <c r="H804" s="206">
        <f>+Tabla1[[#This Row],[Monto]]</f>
        <v>140000</v>
      </c>
      <c r="I804" s="131"/>
    </row>
    <row r="805" spans="1:9" s="128" customFormat="1" x14ac:dyDescent="0.25">
      <c r="A805" s="146">
        <f>+Tabla1[[#This Row],[MES]]</f>
        <v>43101</v>
      </c>
      <c r="B805" s="147" t="str">
        <f>+Tabla1[[#This Row],[Tipo]]</f>
        <v>ingreso</v>
      </c>
      <c r="C805" s="146" t="str">
        <f>+Tabla1[[#This Row],[Concepto]]</f>
        <v>Pago Cuota</v>
      </c>
      <c r="D805" s="148">
        <f>+Tabla1[[#This Row],[Fecha]]</f>
        <v>43122</v>
      </c>
      <c r="E805" s="147" t="str">
        <f>+Tabla1[[#This Row],[Forma de pago]]</f>
        <v>TR</v>
      </c>
      <c r="F805" s="147" t="str">
        <f>+Tabla1[[#This Row],[Glosa]]</f>
        <v>Puyehue 24, Lliana Tureuna</v>
      </c>
      <c r="G805" s="147"/>
      <c r="H805" s="206">
        <f>+Tabla1[[#This Row],[Monto]]</f>
        <v>172000</v>
      </c>
      <c r="I805" s="131"/>
    </row>
    <row r="806" spans="1:9" s="128" customFormat="1" x14ac:dyDescent="0.25">
      <c r="A806" s="146">
        <f>+Tabla1[[#This Row],[MES]]</f>
        <v>43101</v>
      </c>
      <c r="B806" s="147" t="str">
        <f>+Tabla1[[#This Row],[Tipo]]</f>
        <v>ingreso</v>
      </c>
      <c r="C806" s="146" t="str">
        <f>+Tabla1[[#This Row],[Concepto]]</f>
        <v>Pago Cuota</v>
      </c>
      <c r="D806" s="148">
        <f>+Tabla1[[#This Row],[Fecha]]</f>
        <v>43122</v>
      </c>
      <c r="E806" s="147" t="str">
        <f>+Tabla1[[#This Row],[Forma de pago]]</f>
        <v>TR</v>
      </c>
      <c r="F806" s="147" t="str">
        <f>+Tabla1[[#This Row],[Glosa]]</f>
        <v>Llanquihue 111, Walter Roccaro</v>
      </c>
      <c r="G806" s="147"/>
      <c r="H806" s="206">
        <f>+Tabla1[[#This Row],[Monto]]</f>
        <v>181800</v>
      </c>
      <c r="I806" s="131"/>
    </row>
    <row r="807" spans="1:9" s="128" customFormat="1" x14ac:dyDescent="0.25">
      <c r="A807" s="146">
        <f>+Tabla1[[#This Row],[MES]]</f>
        <v>43101</v>
      </c>
      <c r="B807" s="147" t="str">
        <f>+Tabla1[[#This Row],[Tipo]]</f>
        <v>ingreso</v>
      </c>
      <c r="C807" s="146" t="str">
        <f>+Tabla1[[#This Row],[Concepto]]</f>
        <v>Pago Cuota</v>
      </c>
      <c r="D807" s="148">
        <f>+Tabla1[[#This Row],[Fecha]]</f>
        <v>43122</v>
      </c>
      <c r="E807" s="147" t="str">
        <f>+Tabla1[[#This Row],[Forma de pago]]</f>
        <v>TR</v>
      </c>
      <c r="F807" s="147" t="str">
        <f>+Tabla1[[#This Row],[Glosa]]</f>
        <v>Villarrica 125, Marta Aguado</v>
      </c>
      <c r="G807" s="147"/>
      <c r="H807" s="206">
        <f>+Tabla1[[#This Row],[Monto]]</f>
        <v>240000</v>
      </c>
      <c r="I807" s="131"/>
    </row>
    <row r="808" spans="1:9" s="128" customFormat="1" x14ac:dyDescent="0.25">
      <c r="A808" s="146">
        <f>+Tabla1[[#This Row],[MES]]</f>
        <v>43101</v>
      </c>
      <c r="B808" s="147" t="str">
        <f>+Tabla1[[#This Row],[Tipo]]</f>
        <v>ingreso</v>
      </c>
      <c r="C808" s="146" t="str">
        <f>+Tabla1[[#This Row],[Concepto]]</f>
        <v>Pago Cuota</v>
      </c>
      <c r="D808" s="148">
        <f>+Tabla1[[#This Row],[Fecha]]</f>
        <v>43124</v>
      </c>
      <c r="E808" s="147" t="str">
        <f>+Tabla1[[#This Row],[Forma de pago]]</f>
        <v>TR</v>
      </c>
      <c r="F808" s="147" t="str">
        <f>+Tabla1[[#This Row],[Glosa]]</f>
        <v>Llanquihue 109, Teresa Gatica</v>
      </c>
      <c r="G808" s="147"/>
      <c r="H808" s="206">
        <f>+Tabla1[[#This Row],[Monto]]</f>
        <v>20109</v>
      </c>
      <c r="I808" s="131"/>
    </row>
    <row r="809" spans="1:9" s="128" customFormat="1" x14ac:dyDescent="0.25">
      <c r="A809" s="146">
        <f>+Tabla1[[#This Row],[MES]]</f>
        <v>43101</v>
      </c>
      <c r="B809" s="147" t="str">
        <f>+Tabla1[[#This Row],[Tipo]]</f>
        <v>ingreso</v>
      </c>
      <c r="C809" s="146" t="str">
        <f>+Tabla1[[#This Row],[Concepto]]</f>
        <v>Pago Cuota</v>
      </c>
      <c r="D809" s="148">
        <f>+Tabla1[[#This Row],[Fecha]]</f>
        <v>43124</v>
      </c>
      <c r="E809" s="147" t="str">
        <f>+Tabla1[[#This Row],[Forma de pago]]</f>
        <v>TR</v>
      </c>
      <c r="F809" s="147" t="str">
        <f>+Tabla1[[#This Row],[Glosa]]</f>
        <v>Puyehue 049, Hector Otarola</v>
      </c>
      <c r="G809" s="147"/>
      <c r="H809" s="206">
        <f>+Tabla1[[#This Row],[Monto]]</f>
        <v>120049</v>
      </c>
      <c r="I809" s="131"/>
    </row>
    <row r="810" spans="1:9" s="128" customFormat="1" x14ac:dyDescent="0.25">
      <c r="A810" s="146">
        <f>+Tabla1[[#This Row],[MES]]</f>
        <v>43101</v>
      </c>
      <c r="B810" s="147" t="str">
        <f>+Tabla1[[#This Row],[Tipo]]</f>
        <v>ingreso</v>
      </c>
      <c r="C810" s="146" t="str">
        <f>+Tabla1[[#This Row],[Concepto]]</f>
        <v>Pago Cuota</v>
      </c>
      <c r="D810" s="148">
        <f>+Tabla1[[#This Row],[Fecha]]</f>
        <v>43125</v>
      </c>
      <c r="E810" s="147" t="str">
        <f>+Tabla1[[#This Row],[Forma de pago]]</f>
        <v>TR</v>
      </c>
      <c r="F810" s="147" t="str">
        <f>+Tabla1[[#This Row],[Glosa]]</f>
        <v>Puyehue 24, Cta. Incorporac. Latapiat</v>
      </c>
      <c r="G810" s="147"/>
      <c r="H810" s="206">
        <f>+Tabla1[[#This Row],[Monto]]</f>
        <v>200000</v>
      </c>
      <c r="I810" s="131"/>
    </row>
    <row r="811" spans="1:9" s="128" customFormat="1" x14ac:dyDescent="0.25">
      <c r="A811" s="146">
        <f>+Tabla1[[#This Row],[MES]]</f>
        <v>43101</v>
      </c>
      <c r="B811" s="147" t="str">
        <f>+Tabla1[[#This Row],[Tipo]]</f>
        <v>ingreso</v>
      </c>
      <c r="C811" s="146" t="str">
        <f>+Tabla1[[#This Row],[Concepto]]</f>
        <v>Pago Cuota</v>
      </c>
      <c r="D811" s="148">
        <f>+Tabla1[[#This Row],[Fecha]]</f>
        <v>43129</v>
      </c>
      <c r="E811" s="147" t="str">
        <f>+Tabla1[[#This Row],[Forma de pago]]</f>
        <v>TR</v>
      </c>
      <c r="F811" s="147" t="str">
        <f>+Tabla1[[#This Row],[Glosa]]</f>
        <v>Llanquihue 113, Pedro Ruz</v>
      </c>
      <c r="G811" s="147"/>
      <c r="H811" s="206">
        <f>+Tabla1[[#This Row],[Monto]]</f>
        <v>20000</v>
      </c>
      <c r="I811" s="131"/>
    </row>
    <row r="812" spans="1:9" s="128" customFormat="1" x14ac:dyDescent="0.25">
      <c r="A812" s="146">
        <f>+Tabla1[[#This Row],[MES]]</f>
        <v>43101</v>
      </c>
      <c r="B812" s="147" t="str">
        <f>+Tabla1[[#This Row],[Tipo]]</f>
        <v>ingreso</v>
      </c>
      <c r="C812" s="146" t="str">
        <f>+Tabla1[[#This Row],[Concepto]]</f>
        <v>Pago Cuota</v>
      </c>
      <c r="D812" s="148">
        <f>+Tabla1[[#This Row],[Fecha]]</f>
        <v>43129</v>
      </c>
      <c r="E812" s="147" t="str">
        <f>+Tabla1[[#This Row],[Forma de pago]]</f>
        <v>TR</v>
      </c>
      <c r="F812" s="147" t="str">
        <f>+Tabla1[[#This Row],[Glosa]]</f>
        <v>Puyehue 32, Ivonne Jorquera</v>
      </c>
      <c r="G812" s="147"/>
      <c r="H812" s="206">
        <f>+Tabla1[[#This Row],[Monto]]</f>
        <v>20000</v>
      </c>
      <c r="I812" s="131"/>
    </row>
    <row r="813" spans="1:9" s="128" customFormat="1" x14ac:dyDescent="0.25">
      <c r="A813" s="146">
        <f>+Tabla1[[#This Row],[MES]]</f>
        <v>43101</v>
      </c>
      <c r="B813" s="147" t="str">
        <f>+Tabla1[[#This Row],[Tipo]]</f>
        <v>ingreso</v>
      </c>
      <c r="C813" s="146" t="str">
        <f>+Tabla1[[#This Row],[Concepto]]</f>
        <v>Pago Cuota</v>
      </c>
      <c r="D813" s="148">
        <f>+Tabla1[[#This Row],[Fecha]]</f>
        <v>43129</v>
      </c>
      <c r="E813" s="147" t="str">
        <f>+Tabla1[[#This Row],[Forma de pago]]</f>
        <v>D/E</v>
      </c>
      <c r="F813" s="147" t="str">
        <f>+Tabla1[[#This Row],[Glosa]]</f>
        <v>Riñihue 21, Diego Tapia</v>
      </c>
      <c r="G813" s="147"/>
      <c r="H813" s="206">
        <f>+Tabla1[[#This Row],[Monto]]</f>
        <v>20021</v>
      </c>
      <c r="I813" s="131"/>
    </row>
    <row r="814" spans="1:9" s="128" customFormat="1" x14ac:dyDescent="0.25">
      <c r="A814" s="146">
        <f>+Tabla1[[#This Row],[MES]]</f>
        <v>43101</v>
      </c>
      <c r="B814" s="147" t="str">
        <f>+Tabla1[[#This Row],[Tipo]]</f>
        <v>ingreso</v>
      </c>
      <c r="C814" s="146" t="str">
        <f>+Tabla1[[#This Row],[Concepto]]</f>
        <v>Pago Cuota</v>
      </c>
      <c r="D814" s="148">
        <f>+Tabla1[[#This Row],[Fecha]]</f>
        <v>43129</v>
      </c>
      <c r="E814" s="147" t="str">
        <f>+Tabla1[[#This Row],[Forma de pago]]</f>
        <v>TR</v>
      </c>
      <c r="F814" s="147" t="str">
        <f>+Tabla1[[#This Row],[Glosa]]</f>
        <v>Llanquihue 80, Sergio Ibaceta</v>
      </c>
      <c r="G814" s="147"/>
      <c r="H814" s="206">
        <f>+Tabla1[[#This Row],[Monto]]</f>
        <v>20080</v>
      </c>
      <c r="I814" s="131"/>
    </row>
    <row r="815" spans="1:9" s="128" customFormat="1" x14ac:dyDescent="0.25">
      <c r="A815" s="146">
        <f>+Tabla1[[#This Row],[MES]]</f>
        <v>43101</v>
      </c>
      <c r="B815" s="147" t="str">
        <f>+Tabla1[[#This Row],[Tipo]]</f>
        <v>ingreso</v>
      </c>
      <c r="C815" s="146" t="str">
        <f>+Tabla1[[#This Row],[Concepto]]</f>
        <v>Pago Cuota</v>
      </c>
      <c r="D815" s="148">
        <f>+Tabla1[[#This Row],[Fecha]]</f>
        <v>43129</v>
      </c>
      <c r="E815" s="147" t="str">
        <f>+Tabla1[[#This Row],[Forma de pago]]</f>
        <v>D/E</v>
      </c>
      <c r="F815" s="147" t="str">
        <f>+Tabla1[[#This Row],[Glosa]]</f>
        <v>Riñihue 27-29, Marta Manriquez</v>
      </c>
      <c r="G815" s="147"/>
      <c r="H815" s="206">
        <f>+Tabla1[[#This Row],[Monto]]</f>
        <v>66000</v>
      </c>
      <c r="I815" s="131"/>
    </row>
    <row r="816" spans="1:9" s="128" customFormat="1" x14ac:dyDescent="0.25">
      <c r="A816" s="146">
        <f>+Tabla1[[#This Row],[MES]]</f>
        <v>43101</v>
      </c>
      <c r="B816" s="147" t="str">
        <f>+Tabla1[[#This Row],[Tipo]]</f>
        <v>ingreso</v>
      </c>
      <c r="C816" s="146" t="str">
        <f>+Tabla1[[#This Row],[Concepto]]</f>
        <v>Pago Cuota</v>
      </c>
      <c r="D816" s="148">
        <f>+Tabla1[[#This Row],[Fecha]]</f>
        <v>43129</v>
      </c>
      <c r="E816" s="147" t="str">
        <f>+Tabla1[[#This Row],[Forma de pago]]</f>
        <v>D/CH</v>
      </c>
      <c r="F816" s="147" t="str">
        <f>+Tabla1[[#This Row],[Glosa]]</f>
        <v>Ranco 38, Jose L.Retamal</v>
      </c>
      <c r="G816" s="147"/>
      <c r="H816" s="206">
        <f>+Tabla1[[#This Row],[Monto]]</f>
        <v>240000</v>
      </c>
      <c r="I816" s="131"/>
    </row>
    <row r="817" spans="1:9" s="128" customFormat="1" x14ac:dyDescent="0.25">
      <c r="A817" s="146">
        <f>+Tabla1[[#This Row],[MES]]</f>
        <v>43101</v>
      </c>
      <c r="B817" s="147" t="str">
        <f>+Tabla1[[#This Row],[Tipo]]</f>
        <v>ingreso</v>
      </c>
      <c r="C817" s="146" t="str">
        <f>+Tabla1[[#This Row],[Concepto]]</f>
        <v>Pago Cuota</v>
      </c>
      <c r="D817" s="148">
        <f>+Tabla1[[#This Row],[Fecha]]</f>
        <v>43129</v>
      </c>
      <c r="E817" s="147" t="str">
        <f>+Tabla1[[#This Row],[Forma de pago]]</f>
        <v>D/CH</v>
      </c>
      <c r="F817" s="147" t="str">
        <f>+Tabla1[[#This Row],[Glosa]]</f>
        <v>Villarrica 121, Gabriel Salazar</v>
      </c>
      <c r="G817" s="147"/>
      <c r="H817" s="206">
        <f>+Tabla1[[#This Row],[Monto]]</f>
        <v>248400</v>
      </c>
      <c r="I817" s="131"/>
    </row>
    <row r="818" spans="1:9" s="128" customFormat="1" x14ac:dyDescent="0.25">
      <c r="A818" s="146">
        <f>+Tabla1[[#This Row],[MES]]</f>
        <v>43101</v>
      </c>
      <c r="B818" s="147" t="str">
        <f>+Tabla1[[#This Row],[Tipo]]</f>
        <v>ingreso</v>
      </c>
      <c r="C818" s="146" t="str">
        <f>+Tabla1[[#This Row],[Concepto]]</f>
        <v>Pago Cuota</v>
      </c>
      <c r="D818" s="148">
        <f>+Tabla1[[#This Row],[Fecha]]</f>
        <v>43129</v>
      </c>
      <c r="E818" s="147" t="str">
        <f>+Tabla1[[#This Row],[Forma de pago]]</f>
        <v>D/E</v>
      </c>
      <c r="F818" s="147" t="str">
        <f>+Tabla1[[#This Row],[Glosa]]</f>
        <v>Riñihue 27-29, Marta Manriquez</v>
      </c>
      <c r="G818" s="147"/>
      <c r="H818" s="206">
        <f>+Tabla1[[#This Row],[Monto]]</f>
        <v>450000</v>
      </c>
      <c r="I818" s="131"/>
    </row>
    <row r="819" spans="1:9" s="128" customFormat="1" x14ac:dyDescent="0.25">
      <c r="A819" s="146">
        <f>+Tabla1[[#This Row],[MES]]</f>
        <v>43101</v>
      </c>
      <c r="B819" s="147" t="str">
        <f>+Tabla1[[#This Row],[Tipo]]</f>
        <v>ingreso</v>
      </c>
      <c r="C819" s="146" t="str">
        <f>+Tabla1[[#This Row],[Concepto]]</f>
        <v>Devolucion caja</v>
      </c>
      <c r="D819" s="148">
        <f>+Tabla1[[#This Row],[Fecha]]</f>
        <v>43131</v>
      </c>
      <c r="E819" s="147" t="str">
        <f>+Tabla1[[#This Row],[Forma de pago]]</f>
        <v>D/E</v>
      </c>
      <c r="F819" s="147" t="str">
        <f>+Tabla1[[#This Row],[Glosa]]</f>
        <v>Vuelto Caja chica Ene.18</v>
      </c>
      <c r="G819" s="147"/>
      <c r="H819" s="206">
        <f>+Tabla1[[#This Row],[Monto]]</f>
        <v>1540</v>
      </c>
      <c r="I819" s="131"/>
    </row>
    <row r="820" spans="1:9" s="128" customFormat="1" x14ac:dyDescent="0.25">
      <c r="A820" s="146">
        <f>+Tabla1[[#This Row],[MES]]</f>
        <v>43101</v>
      </c>
      <c r="B820" s="147" t="str">
        <f>+Tabla1[[#This Row],[Tipo]]</f>
        <v>ingreso</v>
      </c>
      <c r="C820" s="146" t="str">
        <f>+Tabla1[[#This Row],[Concepto]]</f>
        <v>Pago Cuota</v>
      </c>
      <c r="D820" s="148">
        <f>+Tabla1[[#This Row],[Fecha]]</f>
        <v>43131</v>
      </c>
      <c r="E820" s="147" t="str">
        <f>+Tabla1[[#This Row],[Forma de pago]]</f>
        <v>TR</v>
      </c>
      <c r="F820" s="147" t="str">
        <f>+Tabla1[[#This Row],[Glosa]]</f>
        <v>Villarrica 123, Omar Sepulveda</v>
      </c>
      <c r="G820" s="147"/>
      <c r="H820" s="206">
        <f>+Tabla1[[#This Row],[Monto]]</f>
        <v>20000</v>
      </c>
      <c r="I820" s="131"/>
    </row>
    <row r="821" spans="1:9" s="128" customFormat="1" x14ac:dyDescent="0.25">
      <c r="A821" s="146">
        <f>+Tabla1[[#This Row],[MES]]</f>
        <v>43101</v>
      </c>
      <c r="B821" s="147" t="str">
        <f>+Tabla1[[#This Row],[Tipo]]</f>
        <v>ingreso</v>
      </c>
      <c r="C821" s="146" t="str">
        <f>+Tabla1[[#This Row],[Concepto]]</f>
        <v>Pago Cuota</v>
      </c>
      <c r="D821" s="148">
        <f>+Tabla1[[#This Row],[Fecha]]</f>
        <v>43131</v>
      </c>
      <c r="E821" s="147" t="str">
        <f>+Tabla1[[#This Row],[Forma de pago]]</f>
        <v>TR</v>
      </c>
      <c r="F821" s="147" t="str">
        <f>+Tabla1[[#This Row],[Glosa]]</f>
        <v>Puyehue 37,Jorge Matamala</v>
      </c>
      <c r="G821" s="147"/>
      <c r="H821" s="206">
        <f>+Tabla1[[#This Row],[Monto]]</f>
        <v>20037</v>
      </c>
      <c r="I821" s="131"/>
    </row>
    <row r="822" spans="1:9" s="128" customFormat="1" x14ac:dyDescent="0.25">
      <c r="A822" s="146">
        <f>+Tabla1[[#This Row],[MES]]</f>
        <v>43101</v>
      </c>
      <c r="B822" s="147" t="str">
        <f>+Tabla1[[#This Row],[Tipo]]</f>
        <v>ingreso</v>
      </c>
      <c r="C822" s="146" t="str">
        <f>+Tabla1[[#This Row],[Concepto]]</f>
        <v>Pago Cuota</v>
      </c>
      <c r="D822" s="148">
        <f>+Tabla1[[#This Row],[Fecha]]</f>
        <v>43131</v>
      </c>
      <c r="E822" s="147" t="str">
        <f>+Tabla1[[#This Row],[Forma de pago]]</f>
        <v>TR</v>
      </c>
      <c r="F822" s="147" t="str">
        <f>+Tabla1[[#This Row],[Glosa]]</f>
        <v>Ranco 54, Juan Montero</v>
      </c>
      <c r="G822" s="147"/>
      <c r="H822" s="206">
        <f>+Tabla1[[#This Row],[Monto]]</f>
        <v>20054</v>
      </c>
      <c r="I822" s="131"/>
    </row>
    <row r="823" spans="1:9" s="128" customFormat="1" x14ac:dyDescent="0.25">
      <c r="A823" s="146">
        <f>+Tabla1[[#This Row],[MES]]</f>
        <v>43101</v>
      </c>
      <c r="B823" s="147" t="str">
        <f>+Tabla1[[#This Row],[Tipo]]</f>
        <v>ingreso</v>
      </c>
      <c r="C823" s="146" t="str">
        <f>+Tabla1[[#This Row],[Concepto]]</f>
        <v>Pago Cuota</v>
      </c>
      <c r="D823" s="148">
        <f>+Tabla1[[#This Row],[Fecha]]</f>
        <v>43131</v>
      </c>
      <c r="E823" s="147" t="str">
        <f>+Tabla1[[#This Row],[Forma de pago]]</f>
        <v>TR</v>
      </c>
      <c r="F823" s="147" t="str">
        <f>+Tabla1[[#This Row],[Glosa]]</f>
        <v>Icalma 72, Jorge Matamala</v>
      </c>
      <c r="G823" s="147"/>
      <c r="H823" s="206">
        <f>+Tabla1[[#This Row],[Monto]]</f>
        <v>20072</v>
      </c>
      <c r="I823" s="131"/>
    </row>
    <row r="824" spans="1:9" s="128" customFormat="1" x14ac:dyDescent="0.25">
      <c r="A824" s="146">
        <f>+Tabla1[[#This Row],[MES]]</f>
        <v>43101</v>
      </c>
      <c r="B824" s="147" t="str">
        <f>+Tabla1[[#This Row],[Tipo]]</f>
        <v>ingreso</v>
      </c>
      <c r="C824" s="146" t="str">
        <f>+Tabla1[[#This Row],[Concepto]]</f>
        <v>Pago Cuota</v>
      </c>
      <c r="D824" s="148">
        <f>+Tabla1[[#This Row],[Fecha]]</f>
        <v>43131</v>
      </c>
      <c r="E824" s="147" t="str">
        <f>+Tabla1[[#This Row],[Forma de pago]]</f>
        <v>TR</v>
      </c>
      <c r="F824" s="147" t="str">
        <f>+Tabla1[[#This Row],[Glosa]]</f>
        <v>Puyehue 34, Gladys Jorquera</v>
      </c>
      <c r="G824" s="147"/>
      <c r="H824" s="206">
        <f>+Tabla1[[#This Row],[Monto]]</f>
        <v>83000</v>
      </c>
      <c r="I824" s="131"/>
    </row>
    <row r="825" spans="1:9" s="128" customFormat="1" x14ac:dyDescent="0.25">
      <c r="A825" s="141">
        <f>+Tabla1[[#This Row],[MES]]</f>
        <v>43101</v>
      </c>
      <c r="B825" s="142" t="str">
        <f>+Tabla1[[#This Row],[Tipo]]</f>
        <v>ingreso</v>
      </c>
      <c r="C825" s="141" t="str">
        <f>+Tabla1[[#This Row],[Concepto]]</f>
        <v>Pago Cuota</v>
      </c>
      <c r="D825" s="143">
        <f>+Tabla1[[#This Row],[Fecha]]</f>
        <v>43131</v>
      </c>
      <c r="E825" s="142" t="str">
        <f>+Tabla1[[#This Row],[Forma de pago]]</f>
        <v>D/CH</v>
      </c>
      <c r="F825" s="142" t="str">
        <f>+Tabla1[[#This Row],[Glosa]]</f>
        <v>Llanquihue 76, Glenda Alvarez</v>
      </c>
      <c r="G825" s="142"/>
      <c r="H825" s="145">
        <f>+Tabla1[[#This Row],[Monto]]</f>
        <v>100000</v>
      </c>
      <c r="I825" s="145"/>
    </row>
    <row r="826" spans="1:9" s="128" customFormat="1" x14ac:dyDescent="0.25">
      <c r="A826" s="146">
        <f>+Tabla1[[#This Row],[MES]]</f>
        <v>43132</v>
      </c>
      <c r="B826" s="147" t="str">
        <f>+Tabla1[[#This Row],[Tipo]]</f>
        <v>ingreso</v>
      </c>
      <c r="C826" s="146" t="str">
        <f>+Tabla1[[#This Row],[Concepto]]</f>
        <v>Pago Cuota</v>
      </c>
      <c r="D826" s="148">
        <f>+Tabla1[[#This Row],[Fecha]]</f>
        <v>43133</v>
      </c>
      <c r="E826" s="147" t="str">
        <f>+Tabla1[[#This Row],[Forma de pago]]</f>
        <v>TR</v>
      </c>
      <c r="F826" s="147" t="str">
        <f>+Tabla1[[#This Row],[Glosa]]</f>
        <v>Ranco 50, Julia Parra</v>
      </c>
      <c r="G826" s="147"/>
      <c r="H826" s="206">
        <f>+Tabla1[[#This Row],[Monto]]</f>
        <v>20000</v>
      </c>
      <c r="I826" s="131"/>
    </row>
    <row r="827" spans="1:9" s="128" customFormat="1" x14ac:dyDescent="0.25">
      <c r="A827" s="146">
        <f>+Tabla1[[#This Row],[MES]]</f>
        <v>43132</v>
      </c>
      <c r="B827" s="147" t="str">
        <f>+Tabla1[[#This Row],[Tipo]]</f>
        <v>ingreso</v>
      </c>
      <c r="C827" s="146" t="str">
        <f>+Tabla1[[#This Row],[Concepto]]</f>
        <v>Pago Cuota</v>
      </c>
      <c r="D827" s="148">
        <f>+Tabla1[[#This Row],[Fecha]]</f>
        <v>43133</v>
      </c>
      <c r="E827" s="147" t="str">
        <f>+Tabla1[[#This Row],[Forma de pago]]</f>
        <v>TR</v>
      </c>
      <c r="F827" s="147" t="str">
        <f>+Tabla1[[#This Row],[Glosa]]</f>
        <v>Ranco 79, Ismelda Meza</v>
      </c>
      <c r="G827" s="147"/>
      <c r="H827" s="206">
        <f>+Tabla1[[#This Row],[Monto]]</f>
        <v>20000</v>
      </c>
      <c r="I827" s="131"/>
    </row>
    <row r="828" spans="1:9" s="128" customFormat="1" x14ac:dyDescent="0.25">
      <c r="A828" s="146">
        <f>+Tabla1[[#This Row],[MES]]</f>
        <v>43132</v>
      </c>
      <c r="B828" s="147" t="str">
        <f>+Tabla1[[#This Row],[Tipo]]</f>
        <v>ingreso</v>
      </c>
      <c r="C828" s="146" t="str">
        <f>+Tabla1[[#This Row],[Concepto]]</f>
        <v>Pago Cuota</v>
      </c>
      <c r="D828" s="148">
        <f>+Tabla1[[#This Row],[Fecha]]</f>
        <v>43133</v>
      </c>
      <c r="E828" s="147" t="str">
        <f>+Tabla1[[#This Row],[Forma de pago]]</f>
        <v>TR</v>
      </c>
      <c r="F828" s="147" t="str">
        <f>+Tabla1[[#This Row],[Glosa]]</f>
        <v>Llanquihue 96, Carlos Alvarez</v>
      </c>
      <c r="G828" s="147"/>
      <c r="H828" s="206">
        <f>+Tabla1[[#This Row],[Monto]]</f>
        <v>60096</v>
      </c>
      <c r="I828" s="131"/>
    </row>
    <row r="829" spans="1:9" s="128" customFormat="1" x14ac:dyDescent="0.25">
      <c r="A829" s="146">
        <f>+Tabla1[[#This Row],[MES]]</f>
        <v>43132</v>
      </c>
      <c r="B829" s="147" t="str">
        <f>+Tabla1[[#This Row],[Tipo]]</f>
        <v>ingreso</v>
      </c>
      <c r="C829" s="146" t="str">
        <f>+Tabla1[[#This Row],[Concepto]]</f>
        <v>Pago Cuota</v>
      </c>
      <c r="D829" s="148">
        <f>+Tabla1[[#This Row],[Fecha]]</f>
        <v>43136</v>
      </c>
      <c r="E829" s="147" t="str">
        <f>+Tabla1[[#This Row],[Forma de pago]]</f>
        <v>D/E</v>
      </c>
      <c r="F829" s="147" t="str">
        <f>+Tabla1[[#This Row],[Glosa]]</f>
        <v>Llanquihue 119, Maria Madariaga</v>
      </c>
      <c r="G829" s="147"/>
      <c r="H829" s="206">
        <f>+Tabla1[[#This Row],[Monto]]</f>
        <v>20000</v>
      </c>
      <c r="I829" s="131"/>
    </row>
    <row r="830" spans="1:9" s="128" customFormat="1" x14ac:dyDescent="0.25">
      <c r="A830" s="146">
        <f>+Tabla1[[#This Row],[MES]]</f>
        <v>43132</v>
      </c>
      <c r="B830" s="147" t="str">
        <f>+Tabla1[[#This Row],[Tipo]]</f>
        <v>ingreso</v>
      </c>
      <c r="C830" s="146" t="str">
        <f>+Tabla1[[#This Row],[Concepto]]</f>
        <v>Pago Cuota</v>
      </c>
      <c r="D830" s="148">
        <f>+Tabla1[[#This Row],[Fecha]]</f>
        <v>43136</v>
      </c>
      <c r="E830" s="147" t="str">
        <f>+Tabla1[[#This Row],[Forma de pago]]</f>
        <v>D/E</v>
      </c>
      <c r="F830" s="147" t="str">
        <f>+Tabla1[[#This Row],[Glosa]]</f>
        <v>Villarrica 120, Maria Meza</v>
      </c>
      <c r="G830" s="147"/>
      <c r="H830" s="206">
        <f>+Tabla1[[#This Row],[Monto]]</f>
        <v>20000</v>
      </c>
      <c r="I830" s="131"/>
    </row>
    <row r="831" spans="1:9" s="128" customFormat="1" x14ac:dyDescent="0.25">
      <c r="A831" s="146">
        <f>+Tabla1[[#This Row],[MES]]</f>
        <v>43132</v>
      </c>
      <c r="B831" s="147" t="str">
        <f>+Tabla1[[#This Row],[Tipo]]</f>
        <v>ingreso</v>
      </c>
      <c r="C831" s="146" t="str">
        <f>+Tabla1[[#This Row],[Concepto]]</f>
        <v>Pago Cuota</v>
      </c>
      <c r="D831" s="148">
        <f>+Tabla1[[#This Row],[Fecha]]</f>
        <v>43136</v>
      </c>
      <c r="E831" s="147" t="str">
        <f>+Tabla1[[#This Row],[Forma de pago]]</f>
        <v>D/E</v>
      </c>
      <c r="F831" s="147" t="str">
        <f>+Tabla1[[#This Row],[Glosa]]</f>
        <v>Puyehue 53, Ma Vicencio Abono CBR</v>
      </c>
      <c r="G831" s="147"/>
      <c r="H831" s="206">
        <f>+Tabla1[[#This Row],[Monto]]</f>
        <v>20000</v>
      </c>
      <c r="I831" s="131"/>
    </row>
    <row r="832" spans="1:9" s="128" customFormat="1" x14ac:dyDescent="0.25">
      <c r="A832" s="146">
        <f>+Tabla1[[#This Row],[MES]]</f>
        <v>43132</v>
      </c>
      <c r="B832" s="147" t="str">
        <f>+Tabla1[[#This Row],[Tipo]]</f>
        <v>ingreso</v>
      </c>
      <c r="C832" s="146" t="str">
        <f>+Tabla1[[#This Row],[Concepto]]</f>
        <v>Pago Cuota</v>
      </c>
      <c r="D832" s="148">
        <f>+Tabla1[[#This Row],[Fecha]]</f>
        <v>43136</v>
      </c>
      <c r="E832" s="147" t="str">
        <f>+Tabla1[[#This Row],[Forma de pago]]</f>
        <v>D/E</v>
      </c>
      <c r="F832" s="147" t="str">
        <f>+Tabla1[[#This Row],[Glosa]]</f>
        <v>Villarrica 129, Ricardo Figueroa</v>
      </c>
      <c r="G832" s="147"/>
      <c r="H832" s="206">
        <f>+Tabla1[[#This Row],[Monto]]</f>
        <v>20000</v>
      </c>
      <c r="I832" s="131"/>
    </row>
    <row r="833" spans="1:9" s="128" customFormat="1" x14ac:dyDescent="0.25">
      <c r="A833" s="146">
        <f>+Tabla1[[#This Row],[MES]]</f>
        <v>43132</v>
      </c>
      <c r="B833" s="147" t="str">
        <f>+Tabla1[[#This Row],[Tipo]]</f>
        <v>ingreso</v>
      </c>
      <c r="C833" s="146" t="str">
        <f>+Tabla1[[#This Row],[Concepto]]</f>
        <v>Pago Cuota</v>
      </c>
      <c r="D833" s="148">
        <f>+Tabla1[[#This Row],[Fecha]]</f>
        <v>43136</v>
      </c>
      <c r="E833" s="147" t="str">
        <f>+Tabla1[[#This Row],[Forma de pago]]</f>
        <v>D/E</v>
      </c>
      <c r="F833" s="147" t="str">
        <f>+Tabla1[[#This Row],[Glosa]]</f>
        <v>Villarrica 122, Ema Valdes</v>
      </c>
      <c r="G833" s="147"/>
      <c r="H833" s="206">
        <f>+Tabla1[[#This Row],[Monto]]</f>
        <v>20000</v>
      </c>
      <c r="I833" s="131"/>
    </row>
    <row r="834" spans="1:9" s="128" customFormat="1" x14ac:dyDescent="0.25">
      <c r="A834" s="146">
        <f>+Tabla1[[#This Row],[MES]]</f>
        <v>43132</v>
      </c>
      <c r="B834" s="147" t="str">
        <f>+Tabla1[[#This Row],[Tipo]]</f>
        <v>ingreso</v>
      </c>
      <c r="C834" s="146" t="str">
        <f>+Tabla1[[#This Row],[Concepto]]</f>
        <v>Pago Cuota</v>
      </c>
      <c r="D834" s="148">
        <f>+Tabla1[[#This Row],[Fecha]]</f>
        <v>43136</v>
      </c>
      <c r="E834" s="147" t="str">
        <f>+Tabla1[[#This Row],[Forma de pago]]</f>
        <v>TR</v>
      </c>
      <c r="F834" s="147" t="str">
        <f>+Tabla1[[#This Row],[Glosa]]</f>
        <v>Riñihue 19, Teresa Peña</v>
      </c>
      <c r="G834" s="147"/>
      <c r="H834" s="206">
        <f>+Tabla1[[#This Row],[Monto]]</f>
        <v>20000</v>
      </c>
      <c r="I834" s="131"/>
    </row>
    <row r="835" spans="1:9" s="128" customFormat="1" x14ac:dyDescent="0.25">
      <c r="A835" s="146">
        <f>+Tabla1[[#This Row],[MES]]</f>
        <v>43132</v>
      </c>
      <c r="B835" s="147" t="str">
        <f>+Tabla1[[#This Row],[Tipo]]</f>
        <v>ingreso</v>
      </c>
      <c r="C835" s="146" t="str">
        <f>+Tabla1[[#This Row],[Concepto]]</f>
        <v>Pago Cuota</v>
      </c>
      <c r="D835" s="148">
        <f>+Tabla1[[#This Row],[Fecha]]</f>
        <v>43136</v>
      </c>
      <c r="E835" s="147" t="str">
        <f>+Tabla1[[#This Row],[Forma de pago]]</f>
        <v>TR</v>
      </c>
      <c r="F835" s="147" t="str">
        <f>+Tabla1[[#This Row],[Glosa]]</f>
        <v>Llanquihue 82, Maria Molina</v>
      </c>
      <c r="G835" s="147"/>
      <c r="H835" s="206">
        <f>+Tabla1[[#This Row],[Monto]]</f>
        <v>20000</v>
      </c>
      <c r="I835" s="131"/>
    </row>
    <row r="836" spans="1:9" s="128" customFormat="1" x14ac:dyDescent="0.25">
      <c r="A836" s="146">
        <f>+Tabla1[[#This Row],[MES]]</f>
        <v>43132</v>
      </c>
      <c r="B836" s="147" t="str">
        <f>+Tabla1[[#This Row],[Tipo]]</f>
        <v>ingreso</v>
      </c>
      <c r="C836" s="146" t="str">
        <f>+Tabla1[[#This Row],[Concepto]]</f>
        <v>Pago Cuota</v>
      </c>
      <c r="D836" s="148">
        <f>+Tabla1[[#This Row],[Fecha]]</f>
        <v>43136</v>
      </c>
      <c r="E836" s="147" t="str">
        <f>+Tabla1[[#This Row],[Forma de pago]]</f>
        <v>D/CH</v>
      </c>
      <c r="F836" s="147" t="str">
        <f>+Tabla1[[#This Row],[Glosa]]</f>
        <v>Llanquihue 97, Rene Rivero</v>
      </c>
      <c r="G836" s="147"/>
      <c r="H836" s="206">
        <f>+Tabla1[[#This Row],[Monto]]</f>
        <v>20097</v>
      </c>
      <c r="I836" s="131"/>
    </row>
    <row r="837" spans="1:9" s="128" customFormat="1" x14ac:dyDescent="0.25">
      <c r="A837" s="146">
        <f>+Tabla1[[#This Row],[MES]]</f>
        <v>43132</v>
      </c>
      <c r="B837" s="147" t="str">
        <f>+Tabla1[[#This Row],[Tipo]]</f>
        <v>ingreso</v>
      </c>
      <c r="C837" s="146" t="str">
        <f>+Tabla1[[#This Row],[Concepto]]</f>
        <v>Pago Cuota</v>
      </c>
      <c r="D837" s="148">
        <f>+Tabla1[[#This Row],[Fecha]]</f>
        <v>43136</v>
      </c>
      <c r="E837" s="147" t="str">
        <f>+Tabla1[[#This Row],[Forma de pago]]</f>
        <v>D/E</v>
      </c>
      <c r="F837" s="147" t="str">
        <f>+Tabla1[[#This Row],[Glosa]]</f>
        <v>Villarrica 130, Laura Bailac</v>
      </c>
      <c r="G837" s="147"/>
      <c r="H837" s="206">
        <f>+Tabla1[[#This Row],[Monto]]</f>
        <v>40000</v>
      </c>
      <c r="I837" s="131"/>
    </row>
    <row r="838" spans="1:9" s="128" customFormat="1" x14ac:dyDescent="0.25">
      <c r="A838" s="146">
        <f>+Tabla1[[#This Row],[MES]]</f>
        <v>43132</v>
      </c>
      <c r="B838" s="147" t="str">
        <f>+Tabla1[[#This Row],[Tipo]]</f>
        <v>ingreso</v>
      </c>
      <c r="C838" s="146" t="str">
        <f>+Tabla1[[#This Row],[Concepto]]</f>
        <v>Pago Cuota</v>
      </c>
      <c r="D838" s="148">
        <f>+Tabla1[[#This Row],[Fecha]]</f>
        <v>43136</v>
      </c>
      <c r="E838" s="147" t="str">
        <f>+Tabla1[[#This Row],[Forma de pago]]</f>
        <v>D/E</v>
      </c>
      <c r="F838" s="147" t="str">
        <f>+Tabla1[[#This Row],[Glosa]]</f>
        <v>Llanquihue 119, Maria Madariaga</v>
      </c>
      <c r="G838" s="147"/>
      <c r="H838" s="206">
        <f>+Tabla1[[#This Row],[Monto]]</f>
        <v>50000</v>
      </c>
      <c r="I838" s="131"/>
    </row>
    <row r="839" spans="1:9" s="128" customFormat="1" x14ac:dyDescent="0.25">
      <c r="A839" s="146">
        <f>+Tabla1[[#This Row],[MES]]</f>
        <v>43132</v>
      </c>
      <c r="B839" s="147" t="str">
        <f>+Tabla1[[#This Row],[Tipo]]</f>
        <v>ingreso</v>
      </c>
      <c r="C839" s="146" t="str">
        <f>+Tabla1[[#This Row],[Concepto]]</f>
        <v>Pago Cuota</v>
      </c>
      <c r="D839" s="148">
        <f>+Tabla1[[#This Row],[Fecha]]</f>
        <v>43136</v>
      </c>
      <c r="E839" s="147" t="str">
        <f>+Tabla1[[#This Row],[Forma de pago]]</f>
        <v>D/E</v>
      </c>
      <c r="F839" s="147" t="str">
        <f>+Tabla1[[#This Row],[Glosa]]</f>
        <v>Villarrica 126, Suc. Ema Acevedo</v>
      </c>
      <c r="G839" s="147"/>
      <c r="H839" s="206">
        <f>+Tabla1[[#This Row],[Monto]]</f>
        <v>50000</v>
      </c>
      <c r="I839" s="131"/>
    </row>
    <row r="840" spans="1:9" s="128" customFormat="1" x14ac:dyDescent="0.25">
      <c r="A840" s="146">
        <f>+Tabla1[[#This Row],[MES]]</f>
        <v>43132</v>
      </c>
      <c r="B840" s="147" t="str">
        <f>+Tabla1[[#This Row],[Tipo]]</f>
        <v>ingreso</v>
      </c>
      <c r="C840" s="146" t="str">
        <f>+Tabla1[[#This Row],[Concepto]]</f>
        <v>Pago Cuota</v>
      </c>
      <c r="D840" s="148">
        <f>+Tabla1[[#This Row],[Fecha]]</f>
        <v>43136</v>
      </c>
      <c r="E840" s="147" t="str">
        <f>+Tabla1[[#This Row],[Forma de pago]]</f>
        <v>D/E</v>
      </c>
      <c r="F840" s="147" t="str">
        <f>+Tabla1[[#This Row],[Glosa]]</f>
        <v>Llanquihue 90, Aurora Araya</v>
      </c>
      <c r="G840" s="147"/>
      <c r="H840" s="206">
        <f>+Tabla1[[#This Row],[Monto]]</f>
        <v>50000</v>
      </c>
      <c r="I840" s="131"/>
    </row>
    <row r="841" spans="1:9" s="128" customFormat="1" x14ac:dyDescent="0.25">
      <c r="A841" s="146">
        <f>+Tabla1[[#This Row],[MES]]</f>
        <v>43132</v>
      </c>
      <c r="B841" s="147" t="str">
        <f>+Tabla1[[#This Row],[Tipo]]</f>
        <v>ingreso</v>
      </c>
      <c r="C841" s="146" t="str">
        <f>+Tabla1[[#This Row],[Concepto]]</f>
        <v>Pago Cuota</v>
      </c>
      <c r="D841" s="148">
        <f>+Tabla1[[#This Row],[Fecha]]</f>
        <v>43136</v>
      </c>
      <c r="E841" s="147" t="str">
        <f>+Tabla1[[#This Row],[Forma de pago]]</f>
        <v>D/E</v>
      </c>
      <c r="F841" s="147" t="str">
        <f>+Tabla1[[#This Row],[Glosa]]</f>
        <v>Llanquihue 94, Suc. Carmela Valdes</v>
      </c>
      <c r="G841" s="147"/>
      <c r="H841" s="206">
        <f>+Tabla1[[#This Row],[Monto]]</f>
        <v>50000</v>
      </c>
      <c r="I841" s="131"/>
    </row>
    <row r="842" spans="1:9" s="128" customFormat="1" x14ac:dyDescent="0.25">
      <c r="A842" s="146">
        <f>+Tabla1[[#This Row],[MES]]</f>
        <v>43132</v>
      </c>
      <c r="B842" s="147" t="str">
        <f>+Tabla1[[#This Row],[Tipo]]</f>
        <v>ingreso</v>
      </c>
      <c r="C842" s="146" t="str">
        <f>+Tabla1[[#This Row],[Concepto]]</f>
        <v>Pago Cuota</v>
      </c>
      <c r="D842" s="148">
        <f>+Tabla1[[#This Row],[Fecha]]</f>
        <v>43136</v>
      </c>
      <c r="E842" s="147" t="str">
        <f>+Tabla1[[#This Row],[Forma de pago]]</f>
        <v>D/E</v>
      </c>
      <c r="F842" s="147" t="str">
        <f>+Tabla1[[#This Row],[Glosa]]</f>
        <v>Llanquihue 88, Pedro Flores</v>
      </c>
      <c r="G842" s="147"/>
      <c r="H842" s="206">
        <f>+Tabla1[[#This Row],[Monto]]</f>
        <v>50000</v>
      </c>
      <c r="I842" s="131"/>
    </row>
    <row r="843" spans="1:9" s="128" customFormat="1" x14ac:dyDescent="0.25">
      <c r="A843" s="146">
        <f>+Tabla1[[#This Row],[MES]]</f>
        <v>43132</v>
      </c>
      <c r="B843" s="147" t="str">
        <f>+Tabla1[[#This Row],[Tipo]]</f>
        <v>ingreso</v>
      </c>
      <c r="C843" s="146" t="str">
        <f>+Tabla1[[#This Row],[Concepto]]</f>
        <v>Pago Cuota</v>
      </c>
      <c r="D843" s="148">
        <f>+Tabla1[[#This Row],[Fecha]]</f>
        <v>43136</v>
      </c>
      <c r="E843" s="147" t="str">
        <f>+Tabla1[[#This Row],[Forma de pago]]</f>
        <v>TR</v>
      </c>
      <c r="F843" s="147" t="str">
        <f>+Tabla1[[#This Row],[Glosa]]</f>
        <v>Llanquihue 119, Maria Madariaga CBR</v>
      </c>
      <c r="G843" s="147"/>
      <c r="H843" s="206">
        <f>+Tabla1[[#This Row],[Monto]]</f>
        <v>50000</v>
      </c>
      <c r="I843" s="131"/>
    </row>
    <row r="844" spans="1:9" s="128" customFormat="1" x14ac:dyDescent="0.25">
      <c r="A844" s="146">
        <f>+Tabla1[[#This Row],[MES]]</f>
        <v>43132</v>
      </c>
      <c r="B844" s="147" t="str">
        <f>+Tabla1[[#This Row],[Tipo]]</f>
        <v>ingreso</v>
      </c>
      <c r="C844" s="146" t="str">
        <f>+Tabla1[[#This Row],[Concepto]]</f>
        <v>Pago Cuota</v>
      </c>
      <c r="D844" s="148">
        <f>+Tabla1[[#This Row],[Fecha]]</f>
        <v>43136</v>
      </c>
      <c r="E844" s="147" t="str">
        <f>+Tabla1[[#This Row],[Forma de pago]]</f>
        <v>TR</v>
      </c>
      <c r="F844" s="147" t="str">
        <f>+Tabla1[[#This Row],[Glosa]]</f>
        <v>Villarrica 126, Beltran Ramon CBR</v>
      </c>
      <c r="G844" s="147"/>
      <c r="H844" s="206">
        <f>+Tabla1[[#This Row],[Monto]]</f>
        <v>50000</v>
      </c>
      <c r="I844" s="131"/>
    </row>
    <row r="845" spans="1:9" s="128" customFormat="1" x14ac:dyDescent="0.25">
      <c r="A845" s="146">
        <f>+Tabla1[[#This Row],[MES]]</f>
        <v>43132</v>
      </c>
      <c r="B845" s="147" t="str">
        <f>+Tabla1[[#This Row],[Tipo]]</f>
        <v>ingreso</v>
      </c>
      <c r="C845" s="146" t="str">
        <f>+Tabla1[[#This Row],[Concepto]]</f>
        <v>Pago Cuota</v>
      </c>
      <c r="D845" s="148">
        <f>+Tabla1[[#This Row],[Fecha]]</f>
        <v>43136</v>
      </c>
      <c r="E845" s="147" t="str">
        <f>+Tabla1[[#This Row],[Forma de pago]]</f>
        <v>TR</v>
      </c>
      <c r="F845" s="147" t="str">
        <f>+Tabla1[[#This Row],[Glosa]]</f>
        <v>Calafquen5, Marcos Briones CBR</v>
      </c>
      <c r="G845" s="147"/>
      <c r="H845" s="206">
        <f>+Tabla1[[#This Row],[Monto]]</f>
        <v>50000</v>
      </c>
      <c r="I845" s="131"/>
    </row>
    <row r="846" spans="1:9" s="128" customFormat="1" x14ac:dyDescent="0.25">
      <c r="A846" s="146">
        <f>+Tabla1[[#This Row],[MES]]</f>
        <v>43132</v>
      </c>
      <c r="B846" s="147" t="str">
        <f>+Tabla1[[#This Row],[Tipo]]</f>
        <v>ingreso</v>
      </c>
      <c r="C846" s="146" t="str">
        <f>+Tabla1[[#This Row],[Concepto]]</f>
        <v>Pago Cuota</v>
      </c>
      <c r="D846" s="148">
        <f>+Tabla1[[#This Row],[Fecha]]</f>
        <v>43136</v>
      </c>
      <c r="E846" s="147" t="str">
        <f>+Tabla1[[#This Row],[Forma de pago]]</f>
        <v>TR</v>
      </c>
      <c r="F846" s="147" t="str">
        <f>+Tabla1[[#This Row],[Glosa]]</f>
        <v>Villarrica 127, Beltran de Ramon CBR</v>
      </c>
      <c r="G846" s="147"/>
      <c r="H846" s="206">
        <f>+Tabla1[[#This Row],[Monto]]</f>
        <v>50000</v>
      </c>
      <c r="I846" s="131"/>
    </row>
    <row r="847" spans="1:9" s="128" customFormat="1" x14ac:dyDescent="0.25">
      <c r="A847" s="146">
        <f>+Tabla1[[#This Row],[MES]]</f>
        <v>43132</v>
      </c>
      <c r="B847" s="147" t="str">
        <f>+Tabla1[[#This Row],[Tipo]]</f>
        <v>ingreso</v>
      </c>
      <c r="C847" s="146" t="str">
        <f>+Tabla1[[#This Row],[Concepto]]</f>
        <v>Pago Cuota</v>
      </c>
      <c r="D847" s="148">
        <f>+Tabla1[[#This Row],[Fecha]]</f>
        <v>43136</v>
      </c>
      <c r="E847" s="147" t="str">
        <f>+Tabla1[[#This Row],[Forma de pago]]</f>
        <v>TR</v>
      </c>
      <c r="F847" s="147" t="str">
        <f>+Tabla1[[#This Row],[Glosa]]</f>
        <v>Llanquihue 96, C.Alvarez CBR</v>
      </c>
      <c r="G847" s="147"/>
      <c r="H847" s="206">
        <f>+Tabla1[[#This Row],[Monto]]</f>
        <v>50096</v>
      </c>
      <c r="I847" s="131"/>
    </row>
    <row r="848" spans="1:9" s="128" customFormat="1" x14ac:dyDescent="0.25">
      <c r="A848" s="146">
        <f>+Tabla1[[#This Row],[MES]]</f>
        <v>43132</v>
      </c>
      <c r="B848" s="147" t="str">
        <f>+Tabla1[[#This Row],[Tipo]]</f>
        <v>ingreso</v>
      </c>
      <c r="C848" s="146" t="str">
        <f>+Tabla1[[#This Row],[Concepto]]</f>
        <v>Pago Cuota</v>
      </c>
      <c r="D848" s="148">
        <f>+Tabla1[[#This Row],[Fecha]]</f>
        <v>43136</v>
      </c>
      <c r="E848" s="147" t="str">
        <f>+Tabla1[[#This Row],[Forma de pago]]</f>
        <v>D/E</v>
      </c>
      <c r="F848" s="147" t="str">
        <f>+Tabla1[[#This Row],[Glosa]]</f>
        <v>Ranco 46, Manuel Jorquera</v>
      </c>
      <c r="G848" s="147"/>
      <c r="H848" s="206">
        <f>+Tabla1[[#This Row],[Monto]]</f>
        <v>60000</v>
      </c>
      <c r="I848" s="131"/>
    </row>
    <row r="849" spans="1:9" s="128" customFormat="1" x14ac:dyDescent="0.25">
      <c r="A849" s="146">
        <f>+Tabla1[[#This Row],[MES]]</f>
        <v>43132</v>
      </c>
      <c r="B849" s="147" t="str">
        <f>+Tabla1[[#This Row],[Tipo]]</f>
        <v>ingreso</v>
      </c>
      <c r="C849" s="146" t="str">
        <f>+Tabla1[[#This Row],[Concepto]]</f>
        <v>Pago Cuota</v>
      </c>
      <c r="D849" s="148">
        <f>+Tabla1[[#This Row],[Fecha]]</f>
        <v>43136</v>
      </c>
      <c r="E849" s="147" t="str">
        <f>+Tabla1[[#This Row],[Forma de pago]]</f>
        <v>D/E</v>
      </c>
      <c r="F849" s="147" t="str">
        <f>+Tabla1[[#This Row],[Glosa]]</f>
        <v>Ranco 40, Eduardo Casademont</v>
      </c>
      <c r="G849" s="147"/>
      <c r="H849" s="206">
        <f>+Tabla1[[#This Row],[Monto]]</f>
        <v>60000</v>
      </c>
      <c r="I849" s="131"/>
    </row>
    <row r="850" spans="1:9" s="128" customFormat="1" x14ac:dyDescent="0.25">
      <c r="A850" s="146">
        <f>+Tabla1[[#This Row],[MES]]</f>
        <v>43132</v>
      </c>
      <c r="B850" s="147" t="str">
        <f>+Tabla1[[#This Row],[Tipo]]</f>
        <v>ingreso</v>
      </c>
      <c r="C850" s="146" t="str">
        <f>+Tabla1[[#This Row],[Concepto]]</f>
        <v>Pago Cuota</v>
      </c>
      <c r="D850" s="148">
        <f>+Tabla1[[#This Row],[Fecha]]</f>
        <v>43136</v>
      </c>
      <c r="E850" s="147" t="str">
        <f>+Tabla1[[#This Row],[Forma de pago]]</f>
        <v>D/E</v>
      </c>
      <c r="F850" s="147" t="str">
        <f>+Tabla1[[#This Row],[Glosa]]</f>
        <v>Puyehue 53, Maria Vicencio</v>
      </c>
      <c r="G850" s="147"/>
      <c r="H850" s="206">
        <f>+Tabla1[[#This Row],[Monto]]</f>
        <v>60000</v>
      </c>
      <c r="I850" s="131"/>
    </row>
    <row r="851" spans="1:9" s="128" customFormat="1" x14ac:dyDescent="0.25">
      <c r="A851" s="146">
        <f>+Tabla1[[#This Row],[MES]]</f>
        <v>43132</v>
      </c>
      <c r="B851" s="147" t="str">
        <f>+Tabla1[[#This Row],[Tipo]]</f>
        <v>ingreso</v>
      </c>
      <c r="C851" s="146" t="str">
        <f>+Tabla1[[#This Row],[Concepto]]</f>
        <v>Pago Cuota</v>
      </c>
      <c r="D851" s="148">
        <f>+Tabla1[[#This Row],[Fecha]]</f>
        <v>43136</v>
      </c>
      <c r="E851" s="147" t="str">
        <f>+Tabla1[[#This Row],[Forma de pago]]</f>
        <v>TR</v>
      </c>
      <c r="F851" s="147" t="str">
        <f>+Tabla1[[#This Row],[Glosa]]</f>
        <v>Puyehue 36, M. Cortes cuota + CBR</v>
      </c>
      <c r="G851" s="147"/>
      <c r="H851" s="206">
        <f>+Tabla1[[#This Row],[Monto]]</f>
        <v>70000</v>
      </c>
      <c r="I851" s="131"/>
    </row>
    <row r="852" spans="1:9" s="128" customFormat="1" x14ac:dyDescent="0.25">
      <c r="A852" s="146">
        <f>+Tabla1[[#This Row],[MES]]</f>
        <v>43132</v>
      </c>
      <c r="B852" s="147" t="str">
        <f>+Tabla1[[#This Row],[Tipo]]</f>
        <v>ingreso</v>
      </c>
      <c r="C852" s="146" t="str">
        <f>+Tabla1[[#This Row],[Concepto]]</f>
        <v>Pago Cuota</v>
      </c>
      <c r="D852" s="148">
        <f>+Tabla1[[#This Row],[Fecha]]</f>
        <v>43136</v>
      </c>
      <c r="E852" s="147" t="str">
        <f>+Tabla1[[#This Row],[Forma de pago]]</f>
        <v>D/E</v>
      </c>
      <c r="F852" s="147" t="str">
        <f>+Tabla1[[#This Row],[Glosa]]</f>
        <v>Villarrica 110, Julia Valdes</v>
      </c>
      <c r="G852" s="147"/>
      <c r="H852" s="206">
        <f>+Tabla1[[#This Row],[Monto]]</f>
        <v>80000</v>
      </c>
      <c r="I852" s="131"/>
    </row>
    <row r="853" spans="1:9" s="128" customFormat="1" x14ac:dyDescent="0.25">
      <c r="A853" s="146">
        <f>+Tabla1[[#This Row],[MES]]</f>
        <v>43132</v>
      </c>
      <c r="B853" s="147" t="str">
        <f>+Tabla1[[#This Row],[Tipo]]</f>
        <v>ingreso</v>
      </c>
      <c r="C853" s="146" t="str">
        <f>+Tabla1[[#This Row],[Concepto]]</f>
        <v>Pago Cuota</v>
      </c>
      <c r="D853" s="148">
        <f>+Tabla1[[#This Row],[Fecha]]</f>
        <v>43136</v>
      </c>
      <c r="E853" s="147" t="str">
        <f>+Tabla1[[#This Row],[Forma de pago]]</f>
        <v>D/CH</v>
      </c>
      <c r="F853" s="147" t="str">
        <f>+Tabla1[[#This Row],[Glosa]]</f>
        <v>Puyehue 39, Regina Wenner</v>
      </c>
      <c r="G853" s="147"/>
      <c r="H853" s="206">
        <f>+Tabla1[[#This Row],[Monto]]</f>
        <v>90000</v>
      </c>
      <c r="I853" s="131"/>
    </row>
    <row r="854" spans="1:9" s="128" customFormat="1" x14ac:dyDescent="0.25">
      <c r="A854" s="146">
        <f>+Tabla1[[#This Row],[MES]]</f>
        <v>43132</v>
      </c>
      <c r="B854" s="147" t="str">
        <f>+Tabla1[[#This Row],[Tipo]]</f>
        <v>ingreso</v>
      </c>
      <c r="C854" s="146" t="str">
        <f>+Tabla1[[#This Row],[Concepto]]</f>
        <v>Pago Cuota</v>
      </c>
      <c r="D854" s="148">
        <f>+Tabla1[[#This Row],[Fecha]]</f>
        <v>43136</v>
      </c>
      <c r="E854" s="147" t="str">
        <f>+Tabla1[[#This Row],[Forma de pago]]</f>
        <v>D/E</v>
      </c>
      <c r="F854" s="147" t="str">
        <f>+Tabla1[[#This Row],[Glosa]]</f>
        <v>Calafquen 13, Enrique Garcia</v>
      </c>
      <c r="G854" s="147"/>
      <c r="H854" s="206">
        <f>+Tabla1[[#This Row],[Monto]]</f>
        <v>120000</v>
      </c>
      <c r="I854" s="131"/>
    </row>
    <row r="855" spans="1:9" s="128" customFormat="1" x14ac:dyDescent="0.25">
      <c r="A855" s="146">
        <f>+Tabla1[[#This Row],[MES]]</f>
        <v>43132</v>
      </c>
      <c r="B855" s="147" t="str">
        <f>+Tabla1[[#This Row],[Tipo]]</f>
        <v>ingreso</v>
      </c>
      <c r="C855" s="146" t="str">
        <f>+Tabla1[[#This Row],[Concepto]]</f>
        <v>Pago Cuota</v>
      </c>
      <c r="D855" s="148">
        <f>+Tabla1[[#This Row],[Fecha]]</f>
        <v>43136</v>
      </c>
      <c r="E855" s="147" t="str">
        <f>+Tabla1[[#This Row],[Forma de pago]]</f>
        <v>D/E</v>
      </c>
      <c r="F855" s="147" t="str">
        <f>+Tabla1[[#This Row],[Glosa]]</f>
        <v>Llanquihue 92, Carlos Herrera</v>
      </c>
      <c r="G855" s="147"/>
      <c r="H855" s="206">
        <f>+Tabla1[[#This Row],[Monto]]</f>
        <v>120000</v>
      </c>
      <c r="I855" s="131"/>
    </row>
    <row r="856" spans="1:9" s="128" customFormat="1" x14ac:dyDescent="0.25">
      <c r="A856" s="146">
        <f>+Tabla1[[#This Row],[MES]]</f>
        <v>43132</v>
      </c>
      <c r="B856" s="147" t="str">
        <f>+Tabla1[[#This Row],[Tipo]]</f>
        <v>ingreso</v>
      </c>
      <c r="C856" s="146" t="str">
        <f>+Tabla1[[#This Row],[Concepto]]</f>
        <v>Pago Cuota</v>
      </c>
      <c r="D856" s="148">
        <f>+Tabla1[[#This Row],[Fecha]]</f>
        <v>43136</v>
      </c>
      <c r="E856" s="147" t="str">
        <f>+Tabla1[[#This Row],[Forma de pago]]</f>
        <v>D/CH</v>
      </c>
      <c r="F856" s="147" t="str">
        <f>+Tabla1[[#This Row],[Glosa]]</f>
        <v>Puyehue 45-47 Gladys Segovia</v>
      </c>
      <c r="G856" s="147"/>
      <c r="H856" s="206">
        <f>+Tabla1[[#This Row],[Monto]]</f>
        <v>120000</v>
      </c>
      <c r="I856" s="131"/>
    </row>
    <row r="857" spans="1:9" s="128" customFormat="1" x14ac:dyDescent="0.25">
      <c r="A857" s="146">
        <f>+Tabla1[[#This Row],[MES]]</f>
        <v>43132</v>
      </c>
      <c r="B857" s="147" t="str">
        <f>+Tabla1[[#This Row],[Tipo]]</f>
        <v>ingreso</v>
      </c>
      <c r="C857" s="146" t="str">
        <f>+Tabla1[[#This Row],[Concepto]]</f>
        <v>Pago Cuota</v>
      </c>
      <c r="D857" s="148">
        <f>+Tabla1[[#This Row],[Fecha]]</f>
        <v>43136</v>
      </c>
      <c r="E857" s="147" t="str">
        <f>+Tabla1[[#This Row],[Forma de pago]]</f>
        <v>D/CH</v>
      </c>
      <c r="F857" s="147" t="str">
        <f>+Tabla1[[#This Row],[Glosa]]</f>
        <v>Ranco 48, Juana Jimenez</v>
      </c>
      <c r="G857" s="147"/>
      <c r="H857" s="206">
        <f>+Tabla1[[#This Row],[Monto]]</f>
        <v>120000</v>
      </c>
      <c r="I857" s="131"/>
    </row>
    <row r="858" spans="1:9" s="128" customFormat="1" x14ac:dyDescent="0.25">
      <c r="A858" s="146">
        <f>+Tabla1[[#This Row],[MES]]</f>
        <v>43132</v>
      </c>
      <c r="B858" s="147" t="str">
        <f>+Tabla1[[#This Row],[Tipo]]</f>
        <v>ingreso</v>
      </c>
      <c r="C858" s="146" t="str">
        <f>+Tabla1[[#This Row],[Concepto]]</f>
        <v>Pago Cuota</v>
      </c>
      <c r="D858" s="148">
        <f>+Tabla1[[#This Row],[Fecha]]</f>
        <v>43136</v>
      </c>
      <c r="E858" s="147" t="str">
        <f>+Tabla1[[#This Row],[Forma de pago]]</f>
        <v>D/E</v>
      </c>
      <c r="F858" s="147" t="str">
        <f>+Tabla1[[#This Row],[Glosa]]</f>
        <v>Ranco 87, Roxana Rivera</v>
      </c>
      <c r="G858" s="147"/>
      <c r="H858" s="206">
        <f>+Tabla1[[#This Row],[Monto]]</f>
        <v>150000</v>
      </c>
      <c r="I858" s="131"/>
    </row>
    <row r="859" spans="1:9" s="128" customFormat="1" x14ac:dyDescent="0.25">
      <c r="A859" s="146">
        <f>+Tabla1[[#This Row],[MES]]</f>
        <v>43132</v>
      </c>
      <c r="B859" s="147" t="str">
        <f>+Tabla1[[#This Row],[Tipo]]</f>
        <v>ingreso</v>
      </c>
      <c r="C859" s="146" t="str">
        <f>+Tabla1[[#This Row],[Concepto]]</f>
        <v>Pago Cuota</v>
      </c>
      <c r="D859" s="148">
        <f>+Tabla1[[#This Row],[Fecha]]</f>
        <v>43136</v>
      </c>
      <c r="E859" s="147" t="str">
        <f>+Tabla1[[#This Row],[Forma de pago]]</f>
        <v>D/E</v>
      </c>
      <c r="F859" s="147" t="str">
        <f>+Tabla1[[#This Row],[Glosa]]</f>
        <v>Llanquihue 107, Jose Navarro</v>
      </c>
      <c r="G859" s="147"/>
      <c r="H859" s="206">
        <f>+Tabla1[[#This Row],[Monto]]</f>
        <v>170000</v>
      </c>
      <c r="I859" s="131"/>
    </row>
    <row r="860" spans="1:9" s="128" customFormat="1" x14ac:dyDescent="0.25">
      <c r="A860" s="146">
        <f>+Tabla1[[#This Row],[MES]]</f>
        <v>43132</v>
      </c>
      <c r="B860" s="147" t="str">
        <f>+Tabla1[[#This Row],[Tipo]]</f>
        <v>ingreso</v>
      </c>
      <c r="C860" s="146" t="str">
        <f>+Tabla1[[#This Row],[Concepto]]</f>
        <v>Pago Cuota</v>
      </c>
      <c r="D860" s="148">
        <f>+Tabla1[[#This Row],[Fecha]]</f>
        <v>43136</v>
      </c>
      <c r="E860" s="147" t="str">
        <f>+Tabla1[[#This Row],[Forma de pago]]</f>
        <v>D/E</v>
      </c>
      <c r="F860" s="147" t="str">
        <f>+Tabla1[[#This Row],[Glosa]]</f>
        <v>Villarrica 112, Isabel Roccaro</v>
      </c>
      <c r="G860" s="147"/>
      <c r="H860" s="206">
        <f>+Tabla1[[#This Row],[Monto]]</f>
        <v>180000</v>
      </c>
      <c r="I860" s="131"/>
    </row>
    <row r="861" spans="1:9" s="128" customFormat="1" x14ac:dyDescent="0.25">
      <c r="A861" s="146">
        <f>+Tabla1[[#This Row],[MES]]</f>
        <v>43132</v>
      </c>
      <c r="B861" s="147" t="str">
        <f>+Tabla1[[#This Row],[Tipo]]</f>
        <v>ingreso</v>
      </c>
      <c r="C861" s="146" t="str">
        <f>+Tabla1[[#This Row],[Concepto]]</f>
        <v>Pago Cuota</v>
      </c>
      <c r="D861" s="148">
        <f>+Tabla1[[#This Row],[Fecha]]</f>
        <v>43136</v>
      </c>
      <c r="E861" s="147" t="str">
        <f>+Tabla1[[#This Row],[Forma de pago]]</f>
        <v>D/CH</v>
      </c>
      <c r="F861" s="147" t="str">
        <f>+Tabla1[[#This Row],[Glosa]]</f>
        <v>Calafquen 3, Oscar Sanchez</v>
      </c>
      <c r="G861" s="147"/>
      <c r="H861" s="206">
        <f>+Tabla1[[#This Row],[Monto]]</f>
        <v>210000</v>
      </c>
      <c r="I861" s="131"/>
    </row>
    <row r="862" spans="1:9" s="128" customFormat="1" x14ac:dyDescent="0.25">
      <c r="A862" s="146">
        <f>+Tabla1[[#This Row],[MES]]</f>
        <v>43132</v>
      </c>
      <c r="B862" s="147" t="str">
        <f>+Tabla1[[#This Row],[Tipo]]</f>
        <v>ingreso</v>
      </c>
      <c r="C862" s="146" t="str">
        <f>+Tabla1[[#This Row],[Concepto]]</f>
        <v>Pago Cuota</v>
      </c>
      <c r="D862" s="148">
        <f>+Tabla1[[#This Row],[Fecha]]</f>
        <v>43138</v>
      </c>
      <c r="E862" s="147" t="str">
        <f>+Tabla1[[#This Row],[Forma de pago]]</f>
        <v>TR</v>
      </c>
      <c r="F862" s="147" t="str">
        <f>+Tabla1[[#This Row],[Glosa]]</f>
        <v>Puyehue 22, Cristina Olivares</v>
      </c>
      <c r="G862" s="147"/>
      <c r="H862" s="206">
        <f>+Tabla1[[#This Row],[Monto]]</f>
        <v>20000</v>
      </c>
      <c r="I862" s="131"/>
    </row>
    <row r="863" spans="1:9" s="128" customFormat="1" x14ac:dyDescent="0.25">
      <c r="A863" s="146">
        <f>+Tabla1[[#This Row],[MES]]</f>
        <v>43132</v>
      </c>
      <c r="B863" s="147" t="str">
        <f>+Tabla1[[#This Row],[Tipo]]</f>
        <v>ingreso</v>
      </c>
      <c r="C863" s="146" t="str">
        <f>+Tabla1[[#This Row],[Concepto]]</f>
        <v>Pago Cuota</v>
      </c>
      <c r="D863" s="148">
        <f>+Tabla1[[#This Row],[Fecha]]</f>
        <v>43138</v>
      </c>
      <c r="E863" s="147" t="str">
        <f>+Tabla1[[#This Row],[Forma de pago]]</f>
        <v>TR</v>
      </c>
      <c r="F863" s="147" t="str">
        <f>+Tabla1[[#This Row],[Glosa]]</f>
        <v>Ranco 75, Olga Hernandez</v>
      </c>
      <c r="G863" s="147"/>
      <c r="H863" s="206">
        <f>+Tabla1[[#This Row],[Monto]]</f>
        <v>20000</v>
      </c>
      <c r="I863" s="131"/>
    </row>
    <row r="864" spans="1:9" s="128" customFormat="1" x14ac:dyDescent="0.25">
      <c r="A864" s="146">
        <f>+Tabla1[[#This Row],[MES]]</f>
        <v>43132</v>
      </c>
      <c r="B864" s="147" t="str">
        <f>+Tabla1[[#This Row],[Tipo]]</f>
        <v>ingreso</v>
      </c>
      <c r="C864" s="146" t="str">
        <f>+Tabla1[[#This Row],[Concepto]]</f>
        <v>Pago Cuota</v>
      </c>
      <c r="D864" s="148">
        <f>+Tabla1[[#This Row],[Fecha]]</f>
        <v>43138</v>
      </c>
      <c r="E864" s="147" t="str">
        <f>+Tabla1[[#This Row],[Forma de pago]]</f>
        <v>D/E</v>
      </c>
      <c r="F864" s="147" t="str">
        <f>+Tabla1[[#This Row],[Glosa]]</f>
        <v>Puyehue 30. Jorge Carcasson</v>
      </c>
      <c r="G864" s="147"/>
      <c r="H864" s="206">
        <f>+Tabla1[[#This Row],[Monto]]</f>
        <v>20000</v>
      </c>
      <c r="I864" s="131"/>
    </row>
    <row r="865" spans="1:9" s="128" customFormat="1" x14ac:dyDescent="0.25">
      <c r="A865" s="146">
        <f>+Tabla1[[#This Row],[MES]]</f>
        <v>43132</v>
      </c>
      <c r="B865" s="147" t="str">
        <f>+Tabla1[[#This Row],[Tipo]]</f>
        <v>ingreso</v>
      </c>
      <c r="C865" s="146" t="str">
        <f>+Tabla1[[#This Row],[Concepto]]</f>
        <v>Pago Cuota</v>
      </c>
      <c r="D865" s="148">
        <f>+Tabla1[[#This Row],[Fecha]]</f>
        <v>43138</v>
      </c>
      <c r="E865" s="147" t="str">
        <f>+Tabla1[[#This Row],[Forma de pago]]</f>
        <v>D/E</v>
      </c>
      <c r="F865" s="147" t="str">
        <f>+Tabla1[[#This Row],[Glosa]]</f>
        <v>Puyehue 30. Jorge Carcasson CBR</v>
      </c>
      <c r="G865" s="147"/>
      <c r="H865" s="206">
        <f>+Tabla1[[#This Row],[Monto]]</f>
        <v>50000</v>
      </c>
      <c r="I865" s="131"/>
    </row>
    <row r="866" spans="1:9" s="128" customFormat="1" x14ac:dyDescent="0.25">
      <c r="A866" s="146">
        <f>+Tabla1[[#This Row],[MES]]</f>
        <v>43132</v>
      </c>
      <c r="B866" s="147" t="str">
        <f>+Tabla1[[#This Row],[Tipo]]</f>
        <v>ingreso</v>
      </c>
      <c r="C866" s="146" t="str">
        <f>+Tabla1[[#This Row],[Concepto]]</f>
        <v>Pago Cuota</v>
      </c>
      <c r="D866" s="148">
        <f>+Tabla1[[#This Row],[Fecha]]</f>
        <v>43138</v>
      </c>
      <c r="E866" s="147" t="str">
        <f>+Tabla1[[#This Row],[Forma de pago]]</f>
        <v>D/E</v>
      </c>
      <c r="F866" s="147" t="str">
        <f>+Tabla1[[#This Row],[Glosa]]</f>
        <v>Llanquihue 111, Walter Roccaro</v>
      </c>
      <c r="G866" s="147"/>
      <c r="H866" s="206">
        <f>+Tabla1[[#This Row],[Monto]]</f>
        <v>58875</v>
      </c>
      <c r="I866" s="131"/>
    </row>
    <row r="867" spans="1:9" s="128" customFormat="1" x14ac:dyDescent="0.25">
      <c r="A867" s="146">
        <f>+Tabla1[[#This Row],[MES]]</f>
        <v>43132</v>
      </c>
      <c r="B867" s="147" t="str">
        <f>+Tabla1[[#This Row],[Tipo]]</f>
        <v>ingreso</v>
      </c>
      <c r="C867" s="146" t="str">
        <f>+Tabla1[[#This Row],[Concepto]]</f>
        <v>Pago Cuota</v>
      </c>
      <c r="D867" s="148">
        <f>+Tabla1[[#This Row],[Fecha]]</f>
        <v>43138</v>
      </c>
      <c r="E867" s="147" t="str">
        <f>+Tabla1[[#This Row],[Forma de pago]]</f>
        <v>D/CH</v>
      </c>
      <c r="F867" s="147" t="str">
        <f>+Tabla1[[#This Row],[Glosa]]</f>
        <v>Riñihue 23, Sara Salgado</v>
      </c>
      <c r="G867" s="147"/>
      <c r="H867" s="206">
        <f>+Tabla1[[#This Row],[Monto]]</f>
        <v>60000</v>
      </c>
      <c r="I867" s="131"/>
    </row>
    <row r="868" spans="1:9" s="128" customFormat="1" x14ac:dyDescent="0.25">
      <c r="A868" s="146">
        <f>+Tabla1[[#This Row],[MES]]</f>
        <v>43132</v>
      </c>
      <c r="B868" s="147" t="str">
        <f>+Tabla1[[#This Row],[Tipo]]</f>
        <v>ingreso</v>
      </c>
      <c r="C868" s="146" t="str">
        <f>+Tabla1[[#This Row],[Concepto]]</f>
        <v>Pago Cuota</v>
      </c>
      <c r="D868" s="148">
        <f>+Tabla1[[#This Row],[Fecha]]</f>
        <v>43138</v>
      </c>
      <c r="E868" s="147" t="str">
        <f>+Tabla1[[#This Row],[Forma de pago]]</f>
        <v>TR</v>
      </c>
      <c r="F868" s="147" t="str">
        <f>+Tabla1[[#This Row],[Glosa]]</f>
        <v>Riñihue 27-29, M.Henriquez CBR</v>
      </c>
      <c r="G868" s="147"/>
      <c r="H868" s="206">
        <f>+Tabla1[[#This Row],[Monto]]</f>
        <v>90000</v>
      </c>
      <c r="I868" s="131"/>
    </row>
    <row r="869" spans="1:9" s="128" customFormat="1" x14ac:dyDescent="0.25">
      <c r="A869" s="146">
        <f>+Tabla1[[#This Row],[MES]]</f>
        <v>43132</v>
      </c>
      <c r="B869" s="147" t="str">
        <f>+Tabla1[[#This Row],[Tipo]]</f>
        <v>ingreso</v>
      </c>
      <c r="C869" s="146" t="str">
        <f>+Tabla1[[#This Row],[Concepto]]</f>
        <v>Pago Cuota</v>
      </c>
      <c r="D869" s="148">
        <f>+Tabla1[[#This Row],[Fecha]]</f>
        <v>43143</v>
      </c>
      <c r="E869" s="147" t="str">
        <f>+Tabla1[[#This Row],[Forma de pago]]</f>
        <v>D/E</v>
      </c>
      <c r="F869" s="147" t="str">
        <f>+Tabla1[[#This Row],[Glosa]]</f>
        <v>Llanquihue 74, Eliana Haro</v>
      </c>
      <c r="G869" s="147"/>
      <c r="H869" s="206">
        <f>+Tabla1[[#This Row],[Monto]]</f>
        <v>20000</v>
      </c>
      <c r="I869" s="131"/>
    </row>
    <row r="870" spans="1:9" s="128" customFormat="1" x14ac:dyDescent="0.25">
      <c r="A870" s="146">
        <f>+Tabla1[[#This Row],[MES]]</f>
        <v>43132</v>
      </c>
      <c r="B870" s="147" t="str">
        <f>+Tabla1[[#This Row],[Tipo]]</f>
        <v>ingreso</v>
      </c>
      <c r="C870" s="146" t="str">
        <f>+Tabla1[[#This Row],[Concepto]]</f>
        <v>Pago Cuota</v>
      </c>
      <c r="D870" s="148">
        <f>+Tabla1[[#This Row],[Fecha]]</f>
        <v>43143</v>
      </c>
      <c r="E870" s="147" t="str">
        <f>+Tabla1[[#This Row],[Forma de pago]]</f>
        <v>D/E</v>
      </c>
      <c r="F870" s="147" t="str">
        <f>+Tabla1[[#This Row],[Glosa]]</f>
        <v>Llanquihue 74, Eliana Haro CBR abono</v>
      </c>
      <c r="G870" s="147"/>
      <c r="H870" s="206">
        <f>+Tabla1[[#This Row],[Monto]]</f>
        <v>20000</v>
      </c>
      <c r="I870" s="131"/>
    </row>
    <row r="871" spans="1:9" s="128" customFormat="1" x14ac:dyDescent="0.25">
      <c r="A871" s="146">
        <f>+Tabla1[[#This Row],[MES]]</f>
        <v>43132</v>
      </c>
      <c r="B871" s="147" t="str">
        <f>+Tabla1[[#This Row],[Tipo]]</f>
        <v>ingreso</v>
      </c>
      <c r="C871" s="146" t="str">
        <f>+Tabla1[[#This Row],[Concepto]]</f>
        <v>Pago Cuota</v>
      </c>
      <c r="D871" s="148">
        <f>+Tabla1[[#This Row],[Fecha]]</f>
        <v>43143</v>
      </c>
      <c r="E871" s="147" t="str">
        <f>+Tabla1[[#This Row],[Forma de pago]]</f>
        <v>D/E</v>
      </c>
      <c r="F871" s="147" t="str">
        <f>+Tabla1[[#This Row],[Glosa]]</f>
        <v>Villarrica 100, Julia Zuñiga</v>
      </c>
      <c r="G871" s="147"/>
      <c r="H871" s="206">
        <f>+Tabla1[[#This Row],[Monto]]</f>
        <v>20000</v>
      </c>
      <c r="I871" s="131"/>
    </row>
    <row r="872" spans="1:9" s="128" customFormat="1" x14ac:dyDescent="0.25">
      <c r="A872" s="146">
        <f>+Tabla1[[#This Row],[MES]]</f>
        <v>43132</v>
      </c>
      <c r="B872" s="147" t="str">
        <f>+Tabla1[[#This Row],[Tipo]]</f>
        <v>ingreso</v>
      </c>
      <c r="C872" s="146" t="str">
        <f>+Tabla1[[#This Row],[Concepto]]</f>
        <v>Pago Cuota</v>
      </c>
      <c r="D872" s="148">
        <f>+Tabla1[[#This Row],[Fecha]]</f>
        <v>43145</v>
      </c>
      <c r="E872" s="147" t="str">
        <f>+Tabla1[[#This Row],[Forma de pago]]</f>
        <v>D/E</v>
      </c>
      <c r="F872" s="147" t="str">
        <f>+Tabla1[[#This Row],[Glosa]]</f>
        <v>Llanquihue 78, Cristian Recabarren</v>
      </c>
      <c r="G872" s="147"/>
      <c r="H872" s="206">
        <f>+Tabla1[[#This Row],[Monto]]</f>
        <v>60000</v>
      </c>
      <c r="I872" s="131"/>
    </row>
    <row r="873" spans="1:9" s="128" customFormat="1" x14ac:dyDescent="0.25">
      <c r="A873" s="146">
        <f>+Tabla1[[#This Row],[MES]]</f>
        <v>43132</v>
      </c>
      <c r="B873" s="147" t="str">
        <f>+Tabla1[[#This Row],[Tipo]]</f>
        <v>ingreso</v>
      </c>
      <c r="C873" s="146" t="str">
        <f>+Tabla1[[#This Row],[Concepto]]</f>
        <v>Pago Cuota</v>
      </c>
      <c r="D873" s="148">
        <f>+Tabla1[[#This Row],[Fecha]]</f>
        <v>43146</v>
      </c>
      <c r="E873" s="147" t="str">
        <f>+Tabla1[[#This Row],[Forma de pago]]</f>
        <v>D/E</v>
      </c>
      <c r="F873" s="147" t="str">
        <f>+Tabla1[[#This Row],[Glosa]]</f>
        <v>Puyehue 28, Antonio Silva</v>
      </c>
      <c r="G873" s="147"/>
      <c r="H873" s="206">
        <f>+Tabla1[[#This Row],[Monto]]</f>
        <v>20000</v>
      </c>
      <c r="I873" s="131"/>
    </row>
    <row r="874" spans="1:9" s="128" customFormat="1" x14ac:dyDescent="0.25">
      <c r="A874" s="146">
        <f>+Tabla1[[#This Row],[MES]]</f>
        <v>43132</v>
      </c>
      <c r="B874" s="147" t="str">
        <f>+Tabla1[[#This Row],[Tipo]]</f>
        <v>ingreso</v>
      </c>
      <c r="C874" s="146" t="str">
        <f>+Tabla1[[#This Row],[Concepto]]</f>
        <v>Pago Cuota</v>
      </c>
      <c r="D874" s="148">
        <f>+Tabla1[[#This Row],[Fecha]]</f>
        <v>43146</v>
      </c>
      <c r="E874" s="147" t="str">
        <f>+Tabla1[[#This Row],[Forma de pago]]</f>
        <v>TR</v>
      </c>
      <c r="F874" s="147" t="str">
        <f>+Tabla1[[#This Row],[Glosa]]</f>
        <v>Ranco 48, Cta.Icorporac. C.Arriagada</v>
      </c>
      <c r="G874" s="147"/>
      <c r="H874" s="206">
        <f>+Tabla1[[#This Row],[Monto]]</f>
        <v>200000</v>
      </c>
      <c r="I874" s="131"/>
    </row>
    <row r="875" spans="1:9" s="128" customFormat="1" x14ac:dyDescent="0.25">
      <c r="A875" s="146">
        <f>+Tabla1[[#This Row],[MES]]</f>
        <v>43132</v>
      </c>
      <c r="B875" s="147" t="str">
        <f>+Tabla1[[#This Row],[Tipo]]</f>
        <v>ingreso</v>
      </c>
      <c r="C875" s="146" t="str">
        <f>+Tabla1[[#This Row],[Concepto]]</f>
        <v>Pago Cuota</v>
      </c>
      <c r="D875" s="148">
        <f>+Tabla1[[#This Row],[Fecha]]</f>
        <v>43150</v>
      </c>
      <c r="E875" s="147" t="str">
        <f>+Tabla1[[#This Row],[Forma de pago]]</f>
        <v>TR</v>
      </c>
      <c r="F875" s="147" t="str">
        <f>+Tabla1[[#This Row],[Glosa]]</f>
        <v xml:space="preserve">Puyehue 24, Manuel Latapiat </v>
      </c>
      <c r="G875" s="147"/>
      <c r="H875" s="206">
        <f>+Tabla1[[#This Row],[Monto]]</f>
        <v>20000</v>
      </c>
      <c r="I875" s="131"/>
    </row>
    <row r="876" spans="1:9" s="128" customFormat="1" x14ac:dyDescent="0.25">
      <c r="A876" s="146">
        <f>+Tabla1[[#This Row],[MES]]</f>
        <v>43132</v>
      </c>
      <c r="B876" s="147" t="str">
        <f>+Tabla1[[#This Row],[Tipo]]</f>
        <v>ingreso</v>
      </c>
      <c r="C876" s="146" t="str">
        <f>+Tabla1[[#This Row],[Concepto]]</f>
        <v>Pago Cuota</v>
      </c>
      <c r="D876" s="148">
        <f>+Tabla1[[#This Row],[Fecha]]</f>
        <v>43150</v>
      </c>
      <c r="E876" s="147" t="str">
        <f>+Tabla1[[#This Row],[Forma de pago]]</f>
        <v>D/E</v>
      </c>
      <c r="F876" s="147" t="str">
        <f>+Tabla1[[#This Row],[Glosa]]</f>
        <v>Ranco 56, Delia Quiroga</v>
      </c>
      <c r="G876" s="147"/>
      <c r="H876" s="206">
        <f>+Tabla1[[#This Row],[Monto]]</f>
        <v>20000</v>
      </c>
      <c r="I876" s="131"/>
    </row>
    <row r="877" spans="1:9" s="128" customFormat="1" x14ac:dyDescent="0.25">
      <c r="A877" s="146">
        <f>+Tabla1[[#This Row],[MES]]</f>
        <v>43132</v>
      </c>
      <c r="B877" s="147" t="str">
        <f>+Tabla1[[#This Row],[Tipo]]</f>
        <v>ingreso</v>
      </c>
      <c r="C877" s="146" t="str">
        <f>+Tabla1[[#This Row],[Concepto]]</f>
        <v>Pago Cuota</v>
      </c>
      <c r="D877" s="148">
        <f>+Tabla1[[#This Row],[Fecha]]</f>
        <v>43150</v>
      </c>
      <c r="E877" s="147" t="str">
        <f>+Tabla1[[#This Row],[Forma de pago]]</f>
        <v>D/E</v>
      </c>
      <c r="F877" s="147" t="str">
        <f>+Tabla1[[#This Row],[Glosa]]</f>
        <v>Ranco 83, Silvia Gonzalez</v>
      </c>
      <c r="G877" s="147"/>
      <c r="H877" s="206">
        <f>+Tabla1[[#This Row],[Monto]]</f>
        <v>20000</v>
      </c>
      <c r="I877" s="131"/>
    </row>
    <row r="878" spans="1:9" s="128" customFormat="1" x14ac:dyDescent="0.25">
      <c r="A878" s="146">
        <f>+Tabla1[[#This Row],[MES]]</f>
        <v>43132</v>
      </c>
      <c r="B878" s="147" t="str">
        <f>+Tabla1[[#This Row],[Tipo]]</f>
        <v>ingreso</v>
      </c>
      <c r="C878" s="146" t="str">
        <f>+Tabla1[[#This Row],[Concepto]]</f>
        <v>Pago Cuota</v>
      </c>
      <c r="D878" s="148">
        <f>+Tabla1[[#This Row],[Fecha]]</f>
        <v>43150</v>
      </c>
      <c r="E878" s="147" t="str">
        <f>+Tabla1[[#This Row],[Forma de pago]]</f>
        <v>TR</v>
      </c>
      <c r="F878" s="147" t="str">
        <f>+Tabla1[[#This Row],[Glosa]]</f>
        <v>Villarrica 102, Silvia Manclla</v>
      </c>
      <c r="G878" s="147"/>
      <c r="H878" s="206">
        <f>+Tabla1[[#This Row],[Monto]]</f>
        <v>20102</v>
      </c>
      <c r="I878" s="131"/>
    </row>
    <row r="879" spans="1:9" s="128" customFormat="1" x14ac:dyDescent="0.25">
      <c r="A879" s="146">
        <f>+Tabla1[[#This Row],[MES]]</f>
        <v>43132</v>
      </c>
      <c r="B879" s="147" t="str">
        <f>+Tabla1[[#This Row],[Tipo]]</f>
        <v>ingreso</v>
      </c>
      <c r="C879" s="146" t="str">
        <f>+Tabla1[[#This Row],[Concepto]]</f>
        <v>Pago Cuota</v>
      </c>
      <c r="D879" s="148">
        <f>+Tabla1[[#This Row],[Fecha]]</f>
        <v>43150</v>
      </c>
      <c r="E879" s="147" t="str">
        <f>+Tabla1[[#This Row],[Forma de pago]]</f>
        <v>D/E</v>
      </c>
      <c r="F879" s="147" t="str">
        <f>+Tabla1[[#This Row],[Glosa]]</f>
        <v>Puyehue 41, Teresa Sepulveda</v>
      </c>
      <c r="G879" s="147"/>
      <c r="H879" s="206">
        <f>+Tabla1[[#This Row],[Monto]]</f>
        <v>40000</v>
      </c>
      <c r="I879" s="131"/>
    </row>
    <row r="880" spans="1:9" s="128" customFormat="1" x14ac:dyDescent="0.25">
      <c r="A880" s="146">
        <f>+Tabla1[[#This Row],[MES]]</f>
        <v>43132</v>
      </c>
      <c r="B880" s="147" t="str">
        <f>+Tabla1[[#This Row],[Tipo]]</f>
        <v>ingreso</v>
      </c>
      <c r="C880" s="146" t="str">
        <f>+Tabla1[[#This Row],[Concepto]]</f>
        <v>Pago Cuota</v>
      </c>
      <c r="D880" s="148">
        <f>+Tabla1[[#This Row],[Fecha]]</f>
        <v>43150</v>
      </c>
      <c r="E880" s="147" t="str">
        <f>+Tabla1[[#This Row],[Forma de pago]]</f>
        <v>D/E</v>
      </c>
      <c r="F880" s="147" t="str">
        <f>+Tabla1[[#This Row],[Glosa]]</f>
        <v>Ranco 95, Maria C. Ortiz</v>
      </c>
      <c r="G880" s="147"/>
      <c r="H880" s="206">
        <f>+Tabla1[[#This Row],[Monto]]</f>
        <v>40095</v>
      </c>
      <c r="I880" s="131"/>
    </row>
    <row r="881" spans="1:9" s="128" customFormat="1" x14ac:dyDescent="0.25">
      <c r="A881" s="146">
        <f>+Tabla1[[#This Row],[MES]]</f>
        <v>43132</v>
      </c>
      <c r="B881" s="147" t="str">
        <f>+Tabla1[[#This Row],[Tipo]]</f>
        <v>ingreso</v>
      </c>
      <c r="C881" s="146" t="str">
        <f>+Tabla1[[#This Row],[Concepto]]</f>
        <v>Pago Cuota</v>
      </c>
      <c r="D881" s="148">
        <f>+Tabla1[[#This Row],[Fecha]]</f>
        <v>43150</v>
      </c>
      <c r="E881" s="147" t="str">
        <f>+Tabla1[[#This Row],[Forma de pago]]</f>
        <v>TR</v>
      </c>
      <c r="F881" s="147" t="str">
        <f>+Tabla1[[#This Row],[Glosa]]</f>
        <v>Puyehue 24, Manuel Latapiat CBR</v>
      </c>
      <c r="G881" s="147"/>
      <c r="H881" s="206">
        <f>+Tabla1[[#This Row],[Monto]]</f>
        <v>50000</v>
      </c>
      <c r="I881" s="131"/>
    </row>
    <row r="882" spans="1:9" s="128" customFormat="1" x14ac:dyDescent="0.25">
      <c r="A882" s="146">
        <f>+Tabla1[[#This Row],[MES]]</f>
        <v>43132</v>
      </c>
      <c r="B882" s="147" t="str">
        <f>+Tabla1[[#This Row],[Tipo]]</f>
        <v>ingreso</v>
      </c>
      <c r="C882" s="146" t="str">
        <f>+Tabla1[[#This Row],[Concepto]]</f>
        <v>Pago Cuota</v>
      </c>
      <c r="D882" s="148">
        <f>+Tabla1[[#This Row],[Fecha]]</f>
        <v>43150</v>
      </c>
      <c r="E882" s="147" t="str">
        <f>+Tabla1[[#This Row],[Forma de pago]]</f>
        <v>D/E</v>
      </c>
      <c r="F882" s="147" t="str">
        <f>+Tabla1[[#This Row],[Glosa]]</f>
        <v>Llanquihue 92, Carlos Herrera</v>
      </c>
      <c r="G882" s="147"/>
      <c r="H882" s="206">
        <f>+Tabla1[[#This Row],[Monto]]</f>
        <v>50000</v>
      </c>
      <c r="I882" s="131"/>
    </row>
    <row r="883" spans="1:9" s="128" customFormat="1" x14ac:dyDescent="0.25">
      <c r="A883" s="146">
        <f>+Tabla1[[#This Row],[MES]]</f>
        <v>43132</v>
      </c>
      <c r="B883" s="147" t="str">
        <f>+Tabla1[[#This Row],[Tipo]]</f>
        <v>ingreso</v>
      </c>
      <c r="C883" s="146" t="str">
        <f>+Tabla1[[#This Row],[Concepto]]</f>
        <v>Pago Cuota</v>
      </c>
      <c r="D883" s="148">
        <f>+Tabla1[[#This Row],[Fecha]]</f>
        <v>43150</v>
      </c>
      <c r="E883" s="147" t="str">
        <f>+Tabla1[[#This Row],[Forma de pago]]</f>
        <v>D/E</v>
      </c>
      <c r="F883" s="147" t="str">
        <f>+Tabla1[[#This Row],[Glosa]]</f>
        <v>Ranco 44, Jose Martinez</v>
      </c>
      <c r="G883" s="147"/>
      <c r="H883" s="206">
        <f>+Tabla1[[#This Row],[Monto]]</f>
        <v>60000</v>
      </c>
      <c r="I883" s="131"/>
    </row>
    <row r="884" spans="1:9" s="128" customFormat="1" x14ac:dyDescent="0.25">
      <c r="A884" s="146">
        <f>+Tabla1[[#This Row],[MES]]</f>
        <v>43132</v>
      </c>
      <c r="B884" s="147" t="str">
        <f>+Tabla1[[#This Row],[Tipo]]</f>
        <v>ingreso</v>
      </c>
      <c r="C884" s="146" t="str">
        <f>+Tabla1[[#This Row],[Concepto]]</f>
        <v>Pago Cuota</v>
      </c>
      <c r="D884" s="148">
        <f>+Tabla1[[#This Row],[Fecha]]</f>
        <v>43150</v>
      </c>
      <c r="E884" s="147" t="str">
        <f>+Tabla1[[#This Row],[Forma de pago]]</f>
        <v>D/E</v>
      </c>
      <c r="F884" s="147" t="str">
        <f>+Tabla1[[#This Row],[Glosa]]</f>
        <v>Ranco 77, Melinda Gonzalez</v>
      </c>
      <c r="G884" s="147"/>
      <c r="H884" s="206">
        <f>+Tabla1[[#This Row],[Monto]]</f>
        <v>80000</v>
      </c>
      <c r="I884" s="131"/>
    </row>
    <row r="885" spans="1:9" s="128" customFormat="1" x14ac:dyDescent="0.25">
      <c r="A885" s="146">
        <f>+Tabla1[[#This Row],[MES]]</f>
        <v>43132</v>
      </c>
      <c r="B885" s="147" t="str">
        <f>+Tabla1[[#This Row],[Tipo]]</f>
        <v>ingreso</v>
      </c>
      <c r="C885" s="146" t="str">
        <f>+Tabla1[[#This Row],[Concepto]]</f>
        <v>Pago Cuota</v>
      </c>
      <c r="D885" s="148">
        <f>+Tabla1[[#This Row],[Fecha]]</f>
        <v>43151</v>
      </c>
      <c r="E885" s="147" t="str">
        <f>+Tabla1[[#This Row],[Forma de pago]]</f>
        <v>TR</v>
      </c>
      <c r="F885" s="147" t="str">
        <f>+Tabla1[[#This Row],[Glosa]]</f>
        <v>Villarrica , Marcela Ubilla CBR</v>
      </c>
      <c r="G885" s="147"/>
      <c r="H885" s="206">
        <f>+Tabla1[[#This Row],[Monto]]</f>
        <v>50000</v>
      </c>
      <c r="I885" s="131"/>
    </row>
    <row r="886" spans="1:9" s="128" customFormat="1" x14ac:dyDescent="0.25">
      <c r="A886" s="146">
        <f>+Tabla1[[#This Row],[MES]]</f>
        <v>43132</v>
      </c>
      <c r="B886" s="147" t="str">
        <f>+Tabla1[[#This Row],[Tipo]]</f>
        <v>ingreso</v>
      </c>
      <c r="C886" s="146" t="str">
        <f>+Tabla1[[#This Row],[Concepto]]</f>
        <v>Pago Cuota</v>
      </c>
      <c r="D886" s="148">
        <f>+Tabla1[[#This Row],[Fecha]]</f>
        <v>43152</v>
      </c>
      <c r="E886" s="147" t="str">
        <f>+Tabla1[[#This Row],[Forma de pago]]</f>
        <v>TR</v>
      </c>
      <c r="F886" s="147" t="str">
        <f>+Tabla1[[#This Row],[Glosa]]</f>
        <v>Riñihue 25, Juan Gonzalez CBR</v>
      </c>
      <c r="G886" s="147"/>
      <c r="H886" s="206">
        <f>+Tabla1[[#This Row],[Monto]]</f>
        <v>90025</v>
      </c>
      <c r="I886" s="131"/>
    </row>
    <row r="887" spans="1:9" s="128" customFormat="1" x14ac:dyDescent="0.25">
      <c r="A887" s="146">
        <f>+Tabla1[[#This Row],[MES]]</f>
        <v>43132</v>
      </c>
      <c r="B887" s="147" t="str">
        <f>+Tabla1[[#This Row],[Tipo]]</f>
        <v>ingreso</v>
      </c>
      <c r="C887" s="146" t="str">
        <f>+Tabla1[[#This Row],[Concepto]]</f>
        <v>Pago Cuota</v>
      </c>
      <c r="D887" s="148">
        <f>+Tabla1[[#This Row],[Fecha]]</f>
        <v>43154</v>
      </c>
      <c r="E887" s="147" t="str">
        <f>+Tabla1[[#This Row],[Forma de pago]]</f>
        <v>TR</v>
      </c>
      <c r="F887" s="147" t="str">
        <f>+Tabla1[[#This Row],[Glosa]]</f>
        <v>Ranco 50, Julia Parra</v>
      </c>
      <c r="G887" s="147"/>
      <c r="H887" s="206">
        <f>+Tabla1[[#This Row],[Monto]]</f>
        <v>20000</v>
      </c>
      <c r="I887" s="131"/>
    </row>
    <row r="888" spans="1:9" s="128" customFormat="1" x14ac:dyDescent="0.25">
      <c r="A888" s="146">
        <f>+Tabla1[[#This Row],[MES]]</f>
        <v>43132</v>
      </c>
      <c r="B888" s="147" t="str">
        <f>+Tabla1[[#This Row],[Tipo]]</f>
        <v>ingreso</v>
      </c>
      <c r="C888" s="146" t="str">
        <f>+Tabla1[[#This Row],[Concepto]]</f>
        <v>Pago Cuota</v>
      </c>
      <c r="D888" s="148">
        <f>+Tabla1[[#This Row],[Fecha]]</f>
        <v>43154</v>
      </c>
      <c r="E888" s="147" t="str">
        <f>+Tabla1[[#This Row],[Forma de pago]]</f>
        <v>TR</v>
      </c>
      <c r="F888" s="147" t="str">
        <f>+Tabla1[[#This Row],[Glosa]]</f>
        <v>Ranco 79, Ismelda Meza</v>
      </c>
      <c r="G888" s="147"/>
      <c r="H888" s="206">
        <f>+Tabla1[[#This Row],[Monto]]</f>
        <v>20000</v>
      </c>
      <c r="I888" s="131"/>
    </row>
    <row r="889" spans="1:9" s="128" customFormat="1" x14ac:dyDescent="0.25">
      <c r="A889" s="146">
        <f>+Tabla1[[#This Row],[MES]]</f>
        <v>43132</v>
      </c>
      <c r="B889" s="147" t="str">
        <f>+Tabla1[[#This Row],[Tipo]]</f>
        <v>ingreso</v>
      </c>
      <c r="C889" s="146" t="str">
        <f>+Tabla1[[#This Row],[Concepto]]</f>
        <v>Pago Cuota</v>
      </c>
      <c r="D889" s="148">
        <f>+Tabla1[[#This Row],[Fecha]]</f>
        <v>43154</v>
      </c>
      <c r="E889" s="147" t="str">
        <f>+Tabla1[[#This Row],[Forma de pago]]</f>
        <v>TR</v>
      </c>
      <c r="F889" s="147" t="str">
        <f>+Tabla1[[#This Row],[Glosa]]</f>
        <v>Llanquihue 109, Teresa Gatica</v>
      </c>
      <c r="G889" s="147"/>
      <c r="H889" s="206">
        <f>+Tabla1[[#This Row],[Monto]]</f>
        <v>20109</v>
      </c>
      <c r="I889" s="131"/>
    </row>
    <row r="890" spans="1:9" s="128" customFormat="1" x14ac:dyDescent="0.25">
      <c r="A890" s="146">
        <f>+Tabla1[[#This Row],[MES]]</f>
        <v>43132</v>
      </c>
      <c r="B890" s="147" t="str">
        <f>+Tabla1[[#This Row],[Tipo]]</f>
        <v>ingreso</v>
      </c>
      <c r="C890" s="146" t="str">
        <f>+Tabla1[[#This Row],[Concepto]]</f>
        <v>Pago Cuota</v>
      </c>
      <c r="D890" s="148">
        <f>+Tabla1[[#This Row],[Fecha]]</f>
        <v>43154</v>
      </c>
      <c r="E890" s="147" t="str">
        <f>+Tabla1[[#This Row],[Forma de pago]]</f>
        <v>TR</v>
      </c>
      <c r="F890" s="147" t="str">
        <f>+Tabla1[[#This Row],[Glosa]]</f>
        <v>Puyehue 30, Jorge Carcasson</v>
      </c>
      <c r="G890" s="147"/>
      <c r="H890" s="206">
        <f>+Tabla1[[#This Row],[Monto]]</f>
        <v>40030</v>
      </c>
      <c r="I890" s="131"/>
    </row>
    <row r="891" spans="1:9" s="128" customFormat="1" x14ac:dyDescent="0.25">
      <c r="A891" s="146">
        <f>+Tabla1[[#This Row],[MES]]</f>
        <v>43132</v>
      </c>
      <c r="B891" s="147" t="str">
        <f>+Tabla1[[#This Row],[Tipo]]</f>
        <v>ingreso</v>
      </c>
      <c r="C891" s="146" t="str">
        <f>+Tabla1[[#This Row],[Concepto]]</f>
        <v>Pago Cuota</v>
      </c>
      <c r="D891" s="148">
        <f>+Tabla1[[#This Row],[Fecha]]</f>
        <v>43154</v>
      </c>
      <c r="E891" s="147" t="str">
        <f>+Tabla1[[#This Row],[Forma de pago]]</f>
        <v>TR</v>
      </c>
      <c r="F891" s="147" t="str">
        <f>+Tabla1[[#This Row],[Glosa]]</f>
        <v>Puyehue 51, Solange Aspee</v>
      </c>
      <c r="G891" s="147"/>
      <c r="H891" s="206">
        <f>+Tabla1[[#This Row],[Monto]]</f>
        <v>103551</v>
      </c>
      <c r="I891" s="131"/>
    </row>
    <row r="892" spans="1:9" s="128" customFormat="1" x14ac:dyDescent="0.25">
      <c r="A892" s="146">
        <f>+Tabla1[[#This Row],[MES]]</f>
        <v>43132</v>
      </c>
      <c r="B892" s="147" t="str">
        <f>+Tabla1[[#This Row],[Tipo]]</f>
        <v>ingreso</v>
      </c>
      <c r="C892" s="146" t="str">
        <f>+Tabla1[[#This Row],[Concepto]]</f>
        <v>Pago Cuota</v>
      </c>
      <c r="D892" s="148">
        <f>+Tabla1[[#This Row],[Fecha]]</f>
        <v>43157</v>
      </c>
      <c r="E892" s="147" t="str">
        <f>+Tabla1[[#This Row],[Forma de pago]]</f>
        <v>TR</v>
      </c>
      <c r="F892" s="147" t="str">
        <f>+Tabla1[[#This Row],[Glosa]]</f>
        <v>Puyehue 32, Ivonne Jorquera</v>
      </c>
      <c r="G892" s="147"/>
      <c r="H892" s="206">
        <f>+Tabla1[[#This Row],[Monto]]</f>
        <v>20000</v>
      </c>
      <c r="I892" s="131"/>
    </row>
    <row r="893" spans="1:9" s="128" customFormat="1" x14ac:dyDescent="0.25">
      <c r="A893" s="146">
        <f>+Tabla1[[#This Row],[MES]]</f>
        <v>43132</v>
      </c>
      <c r="B893" s="147" t="str">
        <f>+Tabla1[[#This Row],[Tipo]]</f>
        <v>ingreso</v>
      </c>
      <c r="C893" s="146" t="str">
        <f>+Tabla1[[#This Row],[Concepto]]</f>
        <v>Pago Cuota</v>
      </c>
      <c r="D893" s="148">
        <f>+Tabla1[[#This Row],[Fecha]]</f>
        <v>43157</v>
      </c>
      <c r="E893" s="147" t="str">
        <f>+Tabla1[[#This Row],[Forma de pago]]</f>
        <v>TR</v>
      </c>
      <c r="F893" s="147" t="str">
        <f>+Tabla1[[#This Row],[Glosa]]</f>
        <v>Llanquihue 113, Pedro Ruz</v>
      </c>
      <c r="G893" s="147"/>
      <c r="H893" s="206">
        <f>+Tabla1[[#This Row],[Monto]]</f>
        <v>20000</v>
      </c>
      <c r="I893" s="131"/>
    </row>
    <row r="894" spans="1:9" s="128" customFormat="1" x14ac:dyDescent="0.25">
      <c r="A894" s="146">
        <f>+Tabla1[[#This Row],[MES]]</f>
        <v>43132</v>
      </c>
      <c r="B894" s="147" t="str">
        <f>+Tabla1[[#This Row],[Tipo]]</f>
        <v>ingreso</v>
      </c>
      <c r="C894" s="146" t="str">
        <f>+Tabla1[[#This Row],[Concepto]]</f>
        <v>Pago Cuota</v>
      </c>
      <c r="D894" s="148">
        <f>+Tabla1[[#This Row],[Fecha]]</f>
        <v>43157</v>
      </c>
      <c r="E894" s="147" t="str">
        <f>+Tabla1[[#This Row],[Forma de pago]]</f>
        <v>TR</v>
      </c>
      <c r="F894" s="147" t="str">
        <f>+Tabla1[[#This Row],[Glosa]]</f>
        <v>Puyehue 34, Gladyz Jorquera</v>
      </c>
      <c r="G894" s="147"/>
      <c r="H894" s="206">
        <f>+Tabla1[[#This Row],[Monto]]</f>
        <v>30000</v>
      </c>
      <c r="I894" s="131"/>
    </row>
    <row r="895" spans="1:9" s="128" customFormat="1" x14ac:dyDescent="0.25">
      <c r="A895" s="146">
        <f>+Tabla1[[#This Row],[MES]]</f>
        <v>43132</v>
      </c>
      <c r="B895" s="147" t="str">
        <f>+Tabla1[[#This Row],[Tipo]]</f>
        <v>ingreso</v>
      </c>
      <c r="C895" s="146" t="str">
        <f>+Tabla1[[#This Row],[Concepto]]</f>
        <v>Pago Cuota</v>
      </c>
      <c r="D895" s="148">
        <f>+Tabla1[[#This Row],[Fecha]]</f>
        <v>43157</v>
      </c>
      <c r="E895" s="147" t="str">
        <f>+Tabla1[[#This Row],[Forma de pago]]</f>
        <v>TR</v>
      </c>
      <c r="F895" s="147" t="str">
        <f>+Tabla1[[#This Row],[Glosa]]</f>
        <v>Ranco 54, Juan Montero</v>
      </c>
      <c r="G895" s="147"/>
      <c r="H895" s="206">
        <f>+Tabla1[[#This Row],[Monto]]</f>
        <v>30054</v>
      </c>
      <c r="I895" s="131"/>
    </row>
    <row r="896" spans="1:9" s="128" customFormat="1" x14ac:dyDescent="0.25">
      <c r="A896" s="146">
        <f>+Tabla1[[#This Row],[MES]]</f>
        <v>43132</v>
      </c>
      <c r="B896" s="147" t="str">
        <f>+Tabla1[[#This Row],[Tipo]]</f>
        <v>ingreso</v>
      </c>
      <c r="C896" s="146" t="str">
        <f>+Tabla1[[#This Row],[Concepto]]</f>
        <v>Pago Cuota</v>
      </c>
      <c r="D896" s="148">
        <f>+Tabla1[[#This Row],[Fecha]]</f>
        <v>43157</v>
      </c>
      <c r="E896" s="147" t="str">
        <f>+Tabla1[[#This Row],[Forma de pago]]</f>
        <v>TR</v>
      </c>
      <c r="F896" s="147" t="str">
        <f>+Tabla1[[#This Row],[Glosa]]</f>
        <v>Llanquihue 103-105 Tatiana Tejos</v>
      </c>
      <c r="G896" s="147"/>
      <c r="H896" s="206">
        <f>+Tabla1[[#This Row],[Monto]]</f>
        <v>80000</v>
      </c>
      <c r="I896" s="131"/>
    </row>
    <row r="897" spans="1:9" s="128" customFormat="1" x14ac:dyDescent="0.25">
      <c r="A897" s="146">
        <f>+Tabla1[[#This Row],[MES]]</f>
        <v>43132</v>
      </c>
      <c r="B897" s="147" t="str">
        <f>+Tabla1[[#This Row],[Tipo]]</f>
        <v>ingreso</v>
      </c>
      <c r="C897" s="146" t="str">
        <f>+Tabla1[[#This Row],[Concepto]]</f>
        <v>Pago Cuota</v>
      </c>
      <c r="D897" s="148">
        <f>+Tabla1[[#This Row],[Fecha]]</f>
        <v>43157</v>
      </c>
      <c r="E897" s="147" t="str">
        <f>+Tabla1[[#This Row],[Forma de pago]]</f>
        <v>TR</v>
      </c>
      <c r="F897" s="147" t="str">
        <f>+Tabla1[[#This Row],[Glosa]]</f>
        <v>Ranco 95, Maria C. Ortiz</v>
      </c>
      <c r="G897" s="147"/>
      <c r="H897" s="206">
        <f>+Tabla1[[#This Row],[Monto]]</f>
        <v>100000</v>
      </c>
      <c r="I897" s="131"/>
    </row>
    <row r="898" spans="1:9" s="128" customFormat="1" x14ac:dyDescent="0.25">
      <c r="A898" s="146">
        <f>+Tabla1[[#This Row],[MES]]</f>
        <v>43132</v>
      </c>
      <c r="B898" s="147" t="str">
        <f>+Tabla1[[#This Row],[Tipo]]</f>
        <v>ingreso</v>
      </c>
      <c r="C898" s="146" t="str">
        <f>+Tabla1[[#This Row],[Concepto]]</f>
        <v>Pago Cuota</v>
      </c>
      <c r="D898" s="148">
        <f>+Tabla1[[#This Row],[Fecha]]</f>
        <v>43159</v>
      </c>
      <c r="E898" s="147" t="str">
        <f>+Tabla1[[#This Row],[Forma de pago]]</f>
        <v>TR</v>
      </c>
      <c r="F898" s="147" t="str">
        <f>+Tabla1[[#This Row],[Glosa]]</f>
        <v>Villarrica 123, Omar Sepulveda</v>
      </c>
      <c r="G898" s="147"/>
      <c r="H898" s="206">
        <f>+Tabla1[[#This Row],[Monto]]</f>
        <v>20000</v>
      </c>
      <c r="I898" s="131"/>
    </row>
    <row r="899" spans="1:9" s="128" customFormat="1" x14ac:dyDescent="0.25">
      <c r="A899" s="146">
        <f>+Tabla1[[#This Row],[MES]]</f>
        <v>43132</v>
      </c>
      <c r="B899" s="147" t="str">
        <f>+Tabla1[[#This Row],[Tipo]]</f>
        <v>ingreso</v>
      </c>
      <c r="C899" s="146" t="str">
        <f>+Tabla1[[#This Row],[Concepto]]</f>
        <v>Pago Cuota</v>
      </c>
      <c r="D899" s="148">
        <f>+Tabla1[[#This Row],[Fecha]]</f>
        <v>43159</v>
      </c>
      <c r="E899" s="147" t="str">
        <f>+Tabla1[[#This Row],[Forma de pago]]</f>
        <v>TR</v>
      </c>
      <c r="F899" s="147" t="str">
        <f>+Tabla1[[#This Row],[Glosa]]</f>
        <v>Llanquihue 80, Sergio Ibaceta</v>
      </c>
      <c r="G899" s="147"/>
      <c r="H899" s="206">
        <f>+Tabla1[[#This Row],[Monto]]</f>
        <v>30080</v>
      </c>
      <c r="I899" s="131"/>
    </row>
    <row r="900" spans="1:9" s="128" customFormat="1" x14ac:dyDescent="0.25">
      <c r="A900" s="141">
        <f>+Tabla1[[#This Row],[MES]]</f>
        <v>43132</v>
      </c>
      <c r="B900" s="142" t="str">
        <f>+Tabla1[[#This Row],[Tipo]]</f>
        <v>ingreso</v>
      </c>
      <c r="C900" s="141" t="str">
        <f>+Tabla1[[#This Row],[Concepto]]</f>
        <v>Pago Cuota</v>
      </c>
      <c r="D900" s="143">
        <f>+Tabla1[[#This Row],[Fecha]]</f>
        <v>43159</v>
      </c>
      <c r="E900" s="142">
        <f>+Tabla1[[#This Row],[Forma de pago]]</f>
        <v>0</v>
      </c>
      <c r="F900" s="142" t="str">
        <f>+Tabla1[[#This Row],[Glosa]]</f>
        <v>R.Figueroa, Vuelto Caja Chica Feb.</v>
      </c>
      <c r="G900" s="142"/>
      <c r="H900" s="145">
        <f>+Tabla1[[#This Row],[Monto]]</f>
        <v>56220</v>
      </c>
      <c r="I900" s="145"/>
    </row>
    <row r="901" spans="1:9" s="128" customFormat="1" x14ac:dyDescent="0.25">
      <c r="A901" s="146">
        <f>+Tabla1[[#This Row],[MES]]</f>
        <v>43160</v>
      </c>
      <c r="B901" s="147" t="str">
        <f>+Tabla1[[#This Row],[Tipo]]</f>
        <v>ingreso</v>
      </c>
      <c r="C901" s="146" t="str">
        <f>+Tabla1[[#This Row],[Concepto]]</f>
        <v>Pago Cuota</v>
      </c>
      <c r="D901" s="148">
        <f>+Tabla1[[#This Row],[Fecha]]</f>
        <v>43187</v>
      </c>
      <c r="E901" s="147" t="str">
        <f>+Tabla1[[#This Row],[Forma de pago]]</f>
        <v>D/E</v>
      </c>
      <c r="F901" s="147" t="str">
        <f>+Tabla1[[#This Row],[Glosa]]</f>
        <v>R.Figueroa vuelto Caja Chica Marzo</v>
      </c>
      <c r="G901" s="147"/>
      <c r="H901" s="206">
        <f>+Tabla1[[#This Row],[Monto]]</f>
        <v>10050</v>
      </c>
      <c r="I901" s="131"/>
    </row>
    <row r="902" spans="1:9" s="128" customFormat="1" x14ac:dyDescent="0.25">
      <c r="A902" s="146">
        <f>+Tabla1[[#This Row],[MES]]</f>
        <v>43160</v>
      </c>
      <c r="B902" s="147" t="str">
        <f>+Tabla1[[#This Row],[Tipo]]</f>
        <v>ingreso</v>
      </c>
      <c r="C902" s="146" t="str">
        <f>+Tabla1[[#This Row],[Concepto]]</f>
        <v>Pago Cuota</v>
      </c>
      <c r="D902" s="148">
        <f>+Tabla1[[#This Row],[Fecha]]</f>
        <v>43160</v>
      </c>
      <c r="E902" s="147" t="str">
        <f>+Tabla1[[#This Row],[Forma de pago]]</f>
        <v>TR</v>
      </c>
      <c r="F902" s="147" t="str">
        <f>+Tabla1[[#This Row],[Glosa]]</f>
        <v>Puyehue 22, Cristina Olivares</v>
      </c>
      <c r="G902" s="147"/>
      <c r="H902" s="206">
        <f>+Tabla1[[#This Row],[Monto]]</f>
        <v>20000</v>
      </c>
      <c r="I902" s="131"/>
    </row>
    <row r="903" spans="1:9" s="128" customFormat="1" x14ac:dyDescent="0.25">
      <c r="A903" s="146">
        <f>+Tabla1[[#This Row],[MES]]</f>
        <v>43160</v>
      </c>
      <c r="B903" s="147" t="str">
        <f>+Tabla1[[#This Row],[Tipo]]</f>
        <v>ingreso</v>
      </c>
      <c r="C903" s="146" t="str">
        <f>+Tabla1[[#This Row],[Concepto]]</f>
        <v>Pago Cuota</v>
      </c>
      <c r="D903" s="148">
        <f>+Tabla1[[#This Row],[Fecha]]</f>
        <v>43160</v>
      </c>
      <c r="E903" s="147" t="str">
        <f>+Tabla1[[#This Row],[Forma de pago]]</f>
        <v>TR</v>
      </c>
      <c r="F903" s="147" t="str">
        <f>+Tabla1[[#This Row],[Glosa]]</f>
        <v>Villarrica 129, Ricardo Figueroa</v>
      </c>
      <c r="G903" s="147"/>
      <c r="H903" s="206">
        <f>+Tabla1[[#This Row],[Monto]]</f>
        <v>20000</v>
      </c>
      <c r="I903" s="131"/>
    </row>
    <row r="904" spans="1:9" s="128" customFormat="1" x14ac:dyDescent="0.25">
      <c r="A904" s="146">
        <f>+Tabla1[[#This Row],[MES]]</f>
        <v>43160</v>
      </c>
      <c r="B904" s="147" t="str">
        <f>+Tabla1[[#This Row],[Tipo]]</f>
        <v>ingreso</v>
      </c>
      <c r="C904" s="146" t="str">
        <f>+Tabla1[[#This Row],[Concepto]]</f>
        <v>Pago Cuota</v>
      </c>
      <c r="D904" s="148">
        <f>+Tabla1[[#This Row],[Fecha]]</f>
        <v>43160</v>
      </c>
      <c r="E904" s="147" t="str">
        <f>+Tabla1[[#This Row],[Forma de pago]]</f>
        <v>TR</v>
      </c>
      <c r="F904" s="147" t="str">
        <f>+Tabla1[[#This Row],[Glosa]]</f>
        <v>Villarrica 122, Ema Valdes</v>
      </c>
      <c r="G904" s="147"/>
      <c r="H904" s="206">
        <f>+Tabla1[[#This Row],[Monto]]</f>
        <v>20000</v>
      </c>
      <c r="I904" s="131"/>
    </row>
    <row r="905" spans="1:9" s="128" customFormat="1" x14ac:dyDescent="0.25">
      <c r="A905" s="146">
        <f>+Tabla1[[#This Row],[MES]]</f>
        <v>43160</v>
      </c>
      <c r="B905" s="147" t="str">
        <f>+Tabla1[[#This Row],[Tipo]]</f>
        <v>ingreso</v>
      </c>
      <c r="C905" s="146" t="str">
        <f>+Tabla1[[#This Row],[Concepto]]</f>
        <v>Pago Cuota</v>
      </c>
      <c r="D905" s="148">
        <f>+Tabla1[[#This Row],[Fecha]]</f>
        <v>43161</v>
      </c>
      <c r="E905" s="147" t="str">
        <f>+Tabla1[[#This Row],[Forma de pago]]</f>
        <v>TR</v>
      </c>
      <c r="F905" s="147" t="str">
        <f>+Tabla1[[#This Row],[Glosa]]</f>
        <v>Llanquihue 88, Pedro Flores</v>
      </c>
      <c r="G905" s="147"/>
      <c r="H905" s="206">
        <f>+Tabla1[[#This Row],[Monto]]</f>
        <v>20000</v>
      </c>
      <c r="I905" s="131"/>
    </row>
    <row r="906" spans="1:9" s="128" customFormat="1" x14ac:dyDescent="0.25">
      <c r="A906" s="146">
        <f>+Tabla1[[#This Row],[MES]]</f>
        <v>43160</v>
      </c>
      <c r="B906" s="147" t="str">
        <f>+Tabla1[[#This Row],[Tipo]]</f>
        <v>ingreso</v>
      </c>
      <c r="C906" s="146" t="str">
        <f>+Tabla1[[#This Row],[Concepto]]</f>
        <v>Pago Cuota</v>
      </c>
      <c r="D906" s="148">
        <f>+Tabla1[[#This Row],[Fecha]]</f>
        <v>43164</v>
      </c>
      <c r="E906" s="147" t="str">
        <f>+Tabla1[[#This Row],[Forma de pago]]</f>
        <v>D/E</v>
      </c>
      <c r="F906" s="147" t="str">
        <f>+Tabla1[[#This Row],[Glosa]]</f>
        <v>Llanquihue 74, Eliana Haro</v>
      </c>
      <c r="G906" s="147"/>
      <c r="H906" s="206">
        <f>+Tabla1[[#This Row],[Monto]]</f>
        <v>20000</v>
      </c>
      <c r="I906" s="131"/>
    </row>
    <row r="907" spans="1:9" s="128" customFormat="1" x14ac:dyDescent="0.25">
      <c r="A907" s="146">
        <f>+Tabla1[[#This Row],[MES]]</f>
        <v>43160</v>
      </c>
      <c r="B907" s="147" t="str">
        <f>+Tabla1[[#This Row],[Tipo]]</f>
        <v>ingreso</v>
      </c>
      <c r="C907" s="146" t="str">
        <f>+Tabla1[[#This Row],[Concepto]]</f>
        <v>Pago Cuota</v>
      </c>
      <c r="D907" s="148">
        <f>+Tabla1[[#This Row],[Fecha]]</f>
        <v>43164</v>
      </c>
      <c r="E907" s="147" t="str">
        <f>+Tabla1[[#This Row],[Forma de pago]]</f>
        <v>D/E</v>
      </c>
      <c r="F907" s="147" t="str">
        <f>+Tabla1[[#This Row],[Glosa]]</f>
        <v>Llanquihue 74, Eliana Haro CBR</v>
      </c>
      <c r="G907" s="147"/>
      <c r="H907" s="206">
        <f>+Tabla1[[#This Row],[Monto]]</f>
        <v>20000</v>
      </c>
      <c r="I907" s="131"/>
    </row>
    <row r="908" spans="1:9" s="128" customFormat="1" x14ac:dyDescent="0.25">
      <c r="A908" s="146">
        <f>+Tabla1[[#This Row],[MES]]</f>
        <v>43160</v>
      </c>
      <c r="B908" s="147" t="str">
        <f>+Tabla1[[#This Row],[Tipo]]</f>
        <v>ingreso</v>
      </c>
      <c r="C908" s="146" t="str">
        <f>+Tabla1[[#This Row],[Concepto]]</f>
        <v>Pago Cuota</v>
      </c>
      <c r="D908" s="148">
        <f>+Tabla1[[#This Row],[Fecha]]</f>
        <v>43164</v>
      </c>
      <c r="E908" s="147" t="str">
        <f>+Tabla1[[#This Row],[Forma de pago]]</f>
        <v>TR</v>
      </c>
      <c r="F908" s="147" t="str">
        <f>+Tabla1[[#This Row],[Glosa]]</f>
        <v>Riñihue 19, Teresa Romo</v>
      </c>
      <c r="G908" s="147"/>
      <c r="H908" s="206">
        <f>+Tabla1[[#This Row],[Monto]]</f>
        <v>20000</v>
      </c>
      <c r="I908" s="131"/>
    </row>
    <row r="909" spans="1:9" s="128" customFormat="1" x14ac:dyDescent="0.25">
      <c r="A909" s="146">
        <f>+Tabla1[[#This Row],[MES]]</f>
        <v>43160</v>
      </c>
      <c r="B909" s="147" t="str">
        <f>+Tabla1[[#This Row],[Tipo]]</f>
        <v>ingreso</v>
      </c>
      <c r="C909" s="146" t="str">
        <f>+Tabla1[[#This Row],[Concepto]]</f>
        <v>Pago Cuota</v>
      </c>
      <c r="D909" s="148">
        <f>+Tabla1[[#This Row],[Fecha]]</f>
        <v>43164</v>
      </c>
      <c r="E909" s="147" t="str">
        <f>+Tabla1[[#This Row],[Forma de pago]]</f>
        <v>TR</v>
      </c>
      <c r="F909" s="147" t="str">
        <f>+Tabla1[[#This Row],[Glosa]]</f>
        <v>Llanquihue 97-A Castillo Olivera CBR</v>
      </c>
      <c r="G909" s="147"/>
      <c r="H909" s="206">
        <f>+Tabla1[[#This Row],[Monto]]</f>
        <v>20000</v>
      </c>
      <c r="I909" s="131"/>
    </row>
    <row r="910" spans="1:9" s="128" customFormat="1" x14ac:dyDescent="0.25">
      <c r="A910" s="146">
        <f>+Tabla1[[#This Row],[MES]]</f>
        <v>43160</v>
      </c>
      <c r="B910" s="147" t="str">
        <f>+Tabla1[[#This Row],[Tipo]]</f>
        <v>ingreso</v>
      </c>
      <c r="C910" s="146" t="str">
        <f>+Tabla1[[#This Row],[Concepto]]</f>
        <v>Pago Cuota</v>
      </c>
      <c r="D910" s="148">
        <f>+Tabla1[[#This Row],[Fecha]]</f>
        <v>43175</v>
      </c>
      <c r="E910" s="147" t="str">
        <f>+Tabla1[[#This Row],[Forma de pago]]</f>
        <v>TR</v>
      </c>
      <c r="F910" s="147" t="str">
        <f>+Tabla1[[#This Row],[Glosa]]</f>
        <v>Puyehue 34, Gladys Jorquera</v>
      </c>
      <c r="G910" s="147"/>
      <c r="H910" s="206">
        <f>+Tabla1[[#This Row],[Monto]]</f>
        <v>20000</v>
      </c>
      <c r="I910" s="131"/>
    </row>
    <row r="911" spans="1:9" s="128" customFormat="1" x14ac:dyDescent="0.25">
      <c r="A911" s="146">
        <f>+Tabla1[[#This Row],[MES]]</f>
        <v>43160</v>
      </c>
      <c r="B911" s="147" t="str">
        <f>+Tabla1[[#This Row],[Tipo]]</f>
        <v>ingreso</v>
      </c>
      <c r="C911" s="146" t="str">
        <f>+Tabla1[[#This Row],[Concepto]]</f>
        <v>Pago Cuota</v>
      </c>
      <c r="D911" s="148">
        <f>+Tabla1[[#This Row],[Fecha]]</f>
        <v>43179</v>
      </c>
      <c r="E911" s="147" t="str">
        <f>+Tabla1[[#This Row],[Forma de pago]]</f>
        <v>TR</v>
      </c>
      <c r="F911" s="147" t="str">
        <f>+Tabla1[[#This Row],[Glosa]]</f>
        <v>Puyehue 36, Militza Cortes</v>
      </c>
      <c r="G911" s="147"/>
      <c r="H911" s="206">
        <f>+Tabla1[[#This Row],[Monto]]</f>
        <v>20000</v>
      </c>
      <c r="I911" s="131"/>
    </row>
    <row r="912" spans="1:9" s="128" customFormat="1" x14ac:dyDescent="0.25">
      <c r="A912" s="146">
        <f>+Tabla1[[#This Row],[MES]]</f>
        <v>43160</v>
      </c>
      <c r="B912" s="147" t="str">
        <f>+Tabla1[[#This Row],[Tipo]]</f>
        <v>ingreso</v>
      </c>
      <c r="C912" s="146" t="str">
        <f>+Tabla1[[#This Row],[Concepto]]</f>
        <v>Pago Cuota</v>
      </c>
      <c r="D912" s="148">
        <f>+Tabla1[[#This Row],[Fecha]]</f>
        <v>43179</v>
      </c>
      <c r="E912" s="147" t="str">
        <f>+Tabla1[[#This Row],[Forma de pago]]</f>
        <v>TR</v>
      </c>
      <c r="F912" s="147" t="str">
        <f>+Tabla1[[#This Row],[Glosa]]</f>
        <v>Ranco 75, Olga Hernandez</v>
      </c>
      <c r="G912" s="147"/>
      <c r="H912" s="206">
        <f>+Tabla1[[#This Row],[Monto]]</f>
        <v>20000</v>
      </c>
      <c r="I912" s="131"/>
    </row>
    <row r="913" spans="1:9" s="128" customFormat="1" x14ac:dyDescent="0.25">
      <c r="A913" s="146">
        <f>+Tabla1[[#This Row],[MES]]</f>
        <v>43160</v>
      </c>
      <c r="B913" s="147" t="str">
        <f>+Tabla1[[#This Row],[Tipo]]</f>
        <v>ingreso</v>
      </c>
      <c r="C913" s="146" t="str">
        <f>+Tabla1[[#This Row],[Concepto]]</f>
        <v>Pago Cuota</v>
      </c>
      <c r="D913" s="148">
        <f>+Tabla1[[#This Row],[Fecha]]</f>
        <v>43179</v>
      </c>
      <c r="E913" s="147" t="str">
        <f>+Tabla1[[#This Row],[Forma de pago]]</f>
        <v>TR</v>
      </c>
      <c r="F913" s="147" t="str">
        <f>+Tabla1[[#This Row],[Glosa]]</f>
        <v>Puyehue 24, Manuel Latapiat</v>
      </c>
      <c r="G913" s="147"/>
      <c r="H913" s="206">
        <f>+Tabla1[[#This Row],[Monto]]</f>
        <v>20000</v>
      </c>
      <c r="I913" s="131"/>
    </row>
    <row r="914" spans="1:9" s="128" customFormat="1" x14ac:dyDescent="0.25">
      <c r="A914" s="146">
        <f>+Tabla1[[#This Row],[MES]]</f>
        <v>43160</v>
      </c>
      <c r="B914" s="147" t="str">
        <f>+Tabla1[[#This Row],[Tipo]]</f>
        <v>ingreso</v>
      </c>
      <c r="C914" s="146" t="str">
        <f>+Tabla1[[#This Row],[Concepto]]</f>
        <v>Pago Cuota</v>
      </c>
      <c r="D914" s="148">
        <f>+Tabla1[[#This Row],[Fecha]]</f>
        <v>43182</v>
      </c>
      <c r="E914" s="147" t="str">
        <f>+Tabla1[[#This Row],[Forma de pago]]</f>
        <v>D/E</v>
      </c>
      <c r="F914" s="147" t="str">
        <f>+Tabla1[[#This Row],[Glosa]]</f>
        <v>Puyehue 32, Ivonne Jorquera</v>
      </c>
      <c r="G914" s="147"/>
      <c r="H914" s="206">
        <f>+Tabla1[[#This Row],[Monto]]</f>
        <v>20000</v>
      </c>
      <c r="I914" s="131"/>
    </row>
    <row r="915" spans="1:9" s="128" customFormat="1" x14ac:dyDescent="0.25">
      <c r="A915" s="146">
        <f>+Tabla1[[#This Row],[MES]]</f>
        <v>43160</v>
      </c>
      <c r="B915" s="147" t="str">
        <f>+Tabla1[[#This Row],[Tipo]]</f>
        <v>ingreso</v>
      </c>
      <c r="C915" s="146" t="str">
        <f>+Tabla1[[#This Row],[Concepto]]</f>
        <v>Pago Cuota</v>
      </c>
      <c r="D915" s="148">
        <f>+Tabla1[[#This Row],[Fecha]]</f>
        <v>43185</v>
      </c>
      <c r="E915" s="147" t="str">
        <f>+Tabla1[[#This Row],[Forma de pago]]</f>
        <v>TR</v>
      </c>
      <c r="F915" s="147" t="str">
        <f>+Tabla1[[#This Row],[Glosa]]</f>
        <v>Puyehue 28, Antonio Silva</v>
      </c>
      <c r="G915" s="147"/>
      <c r="H915" s="206">
        <f>+Tabla1[[#This Row],[Monto]]</f>
        <v>20000</v>
      </c>
      <c r="I915" s="131"/>
    </row>
    <row r="916" spans="1:9" s="128" customFormat="1" x14ac:dyDescent="0.25">
      <c r="A916" s="146">
        <f>+Tabla1[[#This Row],[MES]]</f>
        <v>43160</v>
      </c>
      <c r="B916" s="147" t="str">
        <f>+Tabla1[[#This Row],[Tipo]]</f>
        <v>ingreso</v>
      </c>
      <c r="C916" s="146" t="str">
        <f>+Tabla1[[#This Row],[Concepto]]</f>
        <v>Pago Cuota</v>
      </c>
      <c r="D916" s="148">
        <f>+Tabla1[[#This Row],[Fecha]]</f>
        <v>43185</v>
      </c>
      <c r="E916" s="147" t="str">
        <f>+Tabla1[[#This Row],[Forma de pago]]</f>
        <v>TR</v>
      </c>
      <c r="F916" s="147" t="str">
        <f>+Tabla1[[#This Row],[Glosa]]</f>
        <v>Llanquihue 113, Pedro Ruz</v>
      </c>
      <c r="G916" s="147"/>
      <c r="H916" s="206">
        <f>+Tabla1[[#This Row],[Monto]]</f>
        <v>20000</v>
      </c>
      <c r="I916" s="131"/>
    </row>
    <row r="917" spans="1:9" s="128" customFormat="1" x14ac:dyDescent="0.25">
      <c r="A917" s="146">
        <f>+Tabla1[[#This Row],[MES]]</f>
        <v>43160</v>
      </c>
      <c r="B917" s="147" t="str">
        <f>+Tabla1[[#This Row],[Tipo]]</f>
        <v>ingreso</v>
      </c>
      <c r="C917" s="146" t="str">
        <f>+Tabla1[[#This Row],[Concepto]]</f>
        <v>Pago Cuota</v>
      </c>
      <c r="D917" s="148">
        <f>+Tabla1[[#This Row],[Fecha]]</f>
        <v>43187</v>
      </c>
      <c r="E917" s="147" t="str">
        <f>+Tabla1[[#This Row],[Forma de pago]]</f>
        <v>D/E</v>
      </c>
      <c r="F917" s="147" t="str">
        <f>+Tabla1[[#This Row],[Glosa]]</f>
        <v>Villarrica 129, Ricardo Figueroa</v>
      </c>
      <c r="G917" s="147"/>
      <c r="H917" s="206">
        <f>+Tabla1[[#This Row],[Monto]]</f>
        <v>20000</v>
      </c>
      <c r="I917" s="131"/>
    </row>
    <row r="918" spans="1:9" s="128" customFormat="1" x14ac:dyDescent="0.25">
      <c r="A918" s="146">
        <f>+Tabla1[[#This Row],[MES]]</f>
        <v>43160</v>
      </c>
      <c r="B918" s="147" t="str">
        <f>+Tabla1[[#This Row],[Tipo]]</f>
        <v>ingreso</v>
      </c>
      <c r="C918" s="146" t="str">
        <f>+Tabla1[[#This Row],[Concepto]]</f>
        <v>Pago Cuota</v>
      </c>
      <c r="D918" s="148">
        <f>+Tabla1[[#This Row],[Fecha]]</f>
        <v>43187</v>
      </c>
      <c r="E918" s="147" t="str">
        <f>+Tabla1[[#This Row],[Forma de pago]]</f>
        <v>D/E</v>
      </c>
      <c r="F918" s="147" t="str">
        <f>+Tabla1[[#This Row],[Glosa]]</f>
        <v>Villarrica 122, Ema Valdes</v>
      </c>
      <c r="G918" s="147"/>
      <c r="H918" s="206">
        <f>+Tabla1[[#This Row],[Monto]]</f>
        <v>20000</v>
      </c>
      <c r="I918" s="131"/>
    </row>
    <row r="919" spans="1:9" s="128" customFormat="1" x14ac:dyDescent="0.25">
      <c r="A919" s="146">
        <f>+Tabla1[[#This Row],[MES]]</f>
        <v>43160</v>
      </c>
      <c r="B919" s="147" t="str">
        <f>+Tabla1[[#This Row],[Tipo]]</f>
        <v>ingreso</v>
      </c>
      <c r="C919" s="146" t="str">
        <f>+Tabla1[[#This Row],[Concepto]]</f>
        <v>Pago Cuota</v>
      </c>
      <c r="D919" s="148">
        <f>+Tabla1[[#This Row],[Fecha]]</f>
        <v>43188</v>
      </c>
      <c r="E919" s="147" t="str">
        <f>+Tabla1[[#This Row],[Forma de pago]]</f>
        <v>TR</v>
      </c>
      <c r="F919" s="147" t="str">
        <f>+Tabla1[[#This Row],[Glosa]]</f>
        <v>Riñihue 19, Teresa Peña</v>
      </c>
      <c r="G919" s="147"/>
      <c r="H919" s="206">
        <f>+Tabla1[[#This Row],[Monto]]</f>
        <v>20000</v>
      </c>
      <c r="I919" s="131"/>
    </row>
    <row r="920" spans="1:9" s="128" customFormat="1" x14ac:dyDescent="0.25">
      <c r="A920" s="146">
        <f>+Tabla1[[#This Row],[MES]]</f>
        <v>43160</v>
      </c>
      <c r="B920" s="147" t="str">
        <f>+Tabla1[[#This Row],[Tipo]]</f>
        <v>ingreso</v>
      </c>
      <c r="C920" s="146" t="str">
        <f>+Tabla1[[#This Row],[Concepto]]</f>
        <v>Pago Cuota</v>
      </c>
      <c r="D920" s="148">
        <f>+Tabla1[[#This Row],[Fecha]]</f>
        <v>43165</v>
      </c>
      <c r="E920" s="147" t="str">
        <f>+Tabla1[[#This Row],[Forma de pago]]</f>
        <v>D/E</v>
      </c>
      <c r="F920" s="147" t="str">
        <f>+Tabla1[[#This Row],[Glosa]]</f>
        <v>Riñihue 21, Diego Tapia</v>
      </c>
      <c r="G920" s="147"/>
      <c r="H920" s="206">
        <f>+Tabla1[[#This Row],[Monto]]</f>
        <v>20021</v>
      </c>
      <c r="I920" s="131"/>
    </row>
    <row r="921" spans="1:9" s="128" customFormat="1" x14ac:dyDescent="0.25">
      <c r="A921" s="146">
        <f>+Tabla1[[#This Row],[MES]]</f>
        <v>43160</v>
      </c>
      <c r="B921" s="147" t="str">
        <f>+Tabla1[[#This Row],[Tipo]]</f>
        <v>ingreso</v>
      </c>
      <c r="C921" s="146" t="str">
        <f>+Tabla1[[#This Row],[Concepto]]</f>
        <v>Pago Cuota</v>
      </c>
      <c r="D921" s="148">
        <f>+Tabla1[[#This Row],[Fecha]]</f>
        <v>43178</v>
      </c>
      <c r="E921" s="147" t="str">
        <f>+Tabla1[[#This Row],[Forma de pago]]</f>
        <v>D/E</v>
      </c>
      <c r="F921" s="147" t="str">
        <f>+Tabla1[[#This Row],[Glosa]]</f>
        <v>Riñihue 21, Diego Tapia</v>
      </c>
      <c r="G921" s="147"/>
      <c r="H921" s="206">
        <f>+Tabla1[[#This Row],[Monto]]</f>
        <v>20021</v>
      </c>
      <c r="I921" s="131"/>
    </row>
    <row r="922" spans="1:9" s="128" customFormat="1" x14ac:dyDescent="0.25">
      <c r="A922" s="146">
        <f>+Tabla1[[#This Row],[MES]]</f>
        <v>43160</v>
      </c>
      <c r="B922" s="147" t="str">
        <f>+Tabla1[[#This Row],[Tipo]]</f>
        <v>ingreso</v>
      </c>
      <c r="C922" s="146" t="str">
        <f>+Tabla1[[#This Row],[Concepto]]</f>
        <v>Pago Cuota</v>
      </c>
      <c r="D922" s="148">
        <f>+Tabla1[[#This Row],[Fecha]]</f>
        <v>43165</v>
      </c>
      <c r="E922" s="147" t="str">
        <f>+Tabla1[[#This Row],[Forma de pago]]</f>
        <v>TR</v>
      </c>
      <c r="F922" s="147" t="str">
        <f>+Tabla1[[#This Row],[Glosa]]</f>
        <v>Puyehue 37,Jorge Matamala</v>
      </c>
      <c r="G922" s="147"/>
      <c r="H922" s="206">
        <f>+Tabla1[[#This Row],[Monto]]</f>
        <v>20037</v>
      </c>
      <c r="I922" s="131"/>
    </row>
    <row r="923" spans="1:9" s="128" customFormat="1" x14ac:dyDescent="0.25">
      <c r="A923" s="146">
        <f>+Tabla1[[#This Row],[MES]]</f>
        <v>43160</v>
      </c>
      <c r="B923" s="147" t="str">
        <f>+Tabla1[[#This Row],[Tipo]]</f>
        <v>ingreso</v>
      </c>
      <c r="C923" s="146" t="str">
        <f>+Tabla1[[#This Row],[Concepto]]</f>
        <v>Pago Cuota</v>
      </c>
      <c r="D923" s="148">
        <f>+Tabla1[[#This Row],[Fecha]]</f>
        <v>43188</v>
      </c>
      <c r="E923" s="147" t="str">
        <f>+Tabla1[[#This Row],[Forma de pago]]</f>
        <v>TR</v>
      </c>
      <c r="F923" s="147" t="str">
        <f>+Tabla1[[#This Row],[Glosa]]</f>
        <v>Puyehue 37,Jorge Matamala</v>
      </c>
      <c r="G923" s="147"/>
      <c r="H923" s="206">
        <f>+Tabla1[[#This Row],[Monto]]</f>
        <v>20037</v>
      </c>
      <c r="I923" s="131"/>
    </row>
    <row r="924" spans="1:9" s="128" customFormat="1" x14ac:dyDescent="0.25">
      <c r="A924" s="146">
        <f>+Tabla1[[#This Row],[MES]]</f>
        <v>43160</v>
      </c>
      <c r="B924" s="147" t="str">
        <f>+Tabla1[[#This Row],[Tipo]]</f>
        <v>ingreso</v>
      </c>
      <c r="C924" s="146" t="str">
        <f>+Tabla1[[#This Row],[Concepto]]</f>
        <v>Pago Cuota</v>
      </c>
      <c r="D924" s="148">
        <f>+Tabla1[[#This Row],[Fecha]]</f>
        <v>43165</v>
      </c>
      <c r="E924" s="147" t="str">
        <f>+Tabla1[[#This Row],[Forma de pago]]</f>
        <v>TR</v>
      </c>
      <c r="F924" s="147" t="str">
        <f>+Tabla1[[#This Row],[Glosa]]</f>
        <v>Icalma 72, Jorge Matamala</v>
      </c>
      <c r="G924" s="147"/>
      <c r="H924" s="206">
        <f>+Tabla1[[#This Row],[Monto]]</f>
        <v>20072</v>
      </c>
      <c r="I924" s="131"/>
    </row>
    <row r="925" spans="1:9" s="128" customFormat="1" x14ac:dyDescent="0.25">
      <c r="A925" s="146">
        <f>+Tabla1[[#This Row],[MES]]</f>
        <v>43160</v>
      </c>
      <c r="B925" s="147" t="str">
        <f>+Tabla1[[#This Row],[Tipo]]</f>
        <v>ingreso</v>
      </c>
      <c r="C925" s="146" t="str">
        <f>+Tabla1[[#This Row],[Concepto]]</f>
        <v>Pago Cuota</v>
      </c>
      <c r="D925" s="148">
        <f>+Tabla1[[#This Row],[Fecha]]</f>
        <v>43188</v>
      </c>
      <c r="E925" s="147" t="str">
        <f>+Tabla1[[#This Row],[Forma de pago]]</f>
        <v>TR</v>
      </c>
      <c r="F925" s="147" t="str">
        <f>+Tabla1[[#This Row],[Glosa]]</f>
        <v>Icalma 72, Jorge Matamala</v>
      </c>
      <c r="G925" s="147"/>
      <c r="H925" s="206">
        <f>+Tabla1[[#This Row],[Monto]]</f>
        <v>20072</v>
      </c>
      <c r="I925" s="131"/>
    </row>
    <row r="926" spans="1:9" s="128" customFormat="1" x14ac:dyDescent="0.25">
      <c r="A926" s="146">
        <f>+Tabla1[[#This Row],[MES]]</f>
        <v>43160</v>
      </c>
      <c r="B926" s="147" t="str">
        <f>+Tabla1[[#This Row],[Tipo]]</f>
        <v>ingreso</v>
      </c>
      <c r="C926" s="146" t="str">
        <f>+Tabla1[[#This Row],[Concepto]]</f>
        <v>Pago Cuota</v>
      </c>
      <c r="D926" s="148">
        <f>+Tabla1[[#This Row],[Fecha]]</f>
        <v>43165</v>
      </c>
      <c r="E926" s="147" t="str">
        <f>+Tabla1[[#This Row],[Forma de pago]]</f>
        <v>D/E</v>
      </c>
      <c r="F926" s="147" t="str">
        <f>+Tabla1[[#This Row],[Glosa]]</f>
        <v>Llanquihue 97, Rene Rivero</v>
      </c>
      <c r="G926" s="147"/>
      <c r="H926" s="206">
        <f>+Tabla1[[#This Row],[Monto]]</f>
        <v>20097</v>
      </c>
      <c r="I926" s="131"/>
    </row>
    <row r="927" spans="1:9" s="128" customFormat="1" x14ac:dyDescent="0.25">
      <c r="A927" s="146">
        <f>+Tabla1[[#This Row],[MES]]</f>
        <v>43160</v>
      </c>
      <c r="B927" s="147" t="str">
        <f>+Tabla1[[#This Row],[Tipo]]</f>
        <v>ingreso</v>
      </c>
      <c r="C927" s="146" t="str">
        <f>+Tabla1[[#This Row],[Concepto]]</f>
        <v>Pago Cuota</v>
      </c>
      <c r="D927" s="148">
        <f>+Tabla1[[#This Row],[Fecha]]</f>
        <v>43165</v>
      </c>
      <c r="E927" s="147" t="str">
        <f>+Tabla1[[#This Row],[Forma de pago]]</f>
        <v>D/E</v>
      </c>
      <c r="F927" s="147" t="str">
        <f>+Tabla1[[#This Row],[Glosa]]</f>
        <v>Villarrica 100, Julia Zuñiga</v>
      </c>
      <c r="G927" s="147"/>
      <c r="H927" s="206">
        <f>+Tabla1[[#This Row],[Monto]]</f>
        <v>20100</v>
      </c>
      <c r="I927" s="131"/>
    </row>
    <row r="928" spans="1:9" s="128" customFormat="1" x14ac:dyDescent="0.25">
      <c r="A928" s="146">
        <f>+Tabla1[[#This Row],[MES]]</f>
        <v>43160</v>
      </c>
      <c r="B928" s="147" t="str">
        <f>+Tabla1[[#This Row],[Tipo]]</f>
        <v>ingreso</v>
      </c>
      <c r="C928" s="146" t="str">
        <f>+Tabla1[[#This Row],[Concepto]]</f>
        <v>Pago Cuota</v>
      </c>
      <c r="D928" s="148">
        <f>+Tabla1[[#This Row],[Fecha]]</f>
        <v>43185</v>
      </c>
      <c r="E928" s="147" t="str">
        <f>+Tabla1[[#This Row],[Forma de pago]]</f>
        <v>TR</v>
      </c>
      <c r="F928" s="147" t="str">
        <f>+Tabla1[[#This Row],[Glosa]]</f>
        <v>Villarrica 102, Silvia Mancilla</v>
      </c>
      <c r="G928" s="147"/>
      <c r="H928" s="206">
        <f>+Tabla1[[#This Row],[Monto]]</f>
        <v>20102</v>
      </c>
      <c r="I928" s="131"/>
    </row>
    <row r="929" spans="1:9" s="128" customFormat="1" x14ac:dyDescent="0.25">
      <c r="A929" s="146">
        <f>+Tabla1[[#This Row],[MES]]</f>
        <v>43160</v>
      </c>
      <c r="B929" s="147" t="str">
        <f>+Tabla1[[#This Row],[Tipo]]</f>
        <v>ingreso</v>
      </c>
      <c r="C929" s="146" t="str">
        <f>+Tabla1[[#This Row],[Concepto]]</f>
        <v>Pago Cuota</v>
      </c>
      <c r="D929" s="148">
        <f>+Tabla1[[#This Row],[Fecha]]</f>
        <v>43179</v>
      </c>
      <c r="E929" s="147" t="str">
        <f>+Tabla1[[#This Row],[Forma de pago]]</f>
        <v>D/E</v>
      </c>
      <c r="F929" s="147" t="str">
        <f>+Tabla1[[#This Row],[Glosa]]</f>
        <v>Llanquihue 109, Teresa Gatica</v>
      </c>
      <c r="G929" s="147"/>
      <c r="H929" s="206">
        <f>+Tabla1[[#This Row],[Monto]]</f>
        <v>20109</v>
      </c>
      <c r="I929" s="131"/>
    </row>
    <row r="930" spans="1:9" s="128" customFormat="1" x14ac:dyDescent="0.25">
      <c r="A930" s="146">
        <f>+Tabla1[[#This Row],[MES]]</f>
        <v>43160</v>
      </c>
      <c r="B930" s="147" t="str">
        <f>+Tabla1[[#This Row],[Tipo]]</f>
        <v>ingreso</v>
      </c>
      <c r="C930" s="146" t="str">
        <f>+Tabla1[[#This Row],[Concepto]]</f>
        <v>Pago Cuota</v>
      </c>
      <c r="D930" s="148">
        <f>+Tabla1[[#This Row],[Fecha]]</f>
        <v>43172</v>
      </c>
      <c r="E930" s="147" t="str">
        <f>+Tabla1[[#This Row],[Forma de pago]]</f>
        <v>D/E</v>
      </c>
      <c r="F930" s="147" t="str">
        <f>+Tabla1[[#This Row],[Glosa]]</f>
        <v>Ranco 48, Juana Jimenez Deuda Histor.</v>
      </c>
      <c r="G930" s="147"/>
      <c r="H930" s="206">
        <f>+Tabla1[[#This Row],[Monto]]</f>
        <v>21000</v>
      </c>
      <c r="I930" s="131"/>
    </row>
    <row r="931" spans="1:9" s="128" customFormat="1" x14ac:dyDescent="0.25">
      <c r="A931" s="146">
        <f>+Tabla1[[#This Row],[MES]]</f>
        <v>43160</v>
      </c>
      <c r="B931" s="147" t="str">
        <f>+Tabla1[[#This Row],[Tipo]]</f>
        <v>ingreso</v>
      </c>
      <c r="C931" s="146" t="str">
        <f>+Tabla1[[#This Row],[Concepto]]</f>
        <v>Pago Cuota</v>
      </c>
      <c r="D931" s="148">
        <f>+Tabla1[[#This Row],[Fecha]]</f>
        <v>43175</v>
      </c>
      <c r="E931" s="147" t="str">
        <f>+Tabla1[[#This Row],[Forma de pago]]</f>
        <v>TR</v>
      </c>
      <c r="F931" s="147" t="str">
        <f>+Tabla1[[#This Row],[Glosa]]</f>
        <v>Llanquihue 86, Jorge Zuñiga</v>
      </c>
      <c r="G931" s="147"/>
      <c r="H931" s="206">
        <f>+Tabla1[[#This Row],[Monto]]</f>
        <v>25000</v>
      </c>
      <c r="I931" s="131"/>
    </row>
    <row r="932" spans="1:9" s="128" customFormat="1" x14ac:dyDescent="0.25">
      <c r="A932" s="146">
        <f>+Tabla1[[#This Row],[MES]]</f>
        <v>43160</v>
      </c>
      <c r="B932" s="147" t="str">
        <f>+Tabla1[[#This Row],[Tipo]]</f>
        <v>ingreso</v>
      </c>
      <c r="C932" s="146" t="str">
        <f>+Tabla1[[#This Row],[Concepto]]</f>
        <v>Pago Cuota</v>
      </c>
      <c r="D932" s="148">
        <f>+Tabla1[[#This Row],[Fecha]]</f>
        <v>43175</v>
      </c>
      <c r="E932" s="147" t="str">
        <f>+Tabla1[[#This Row],[Forma de pago]]</f>
        <v>TR</v>
      </c>
      <c r="F932" s="147" t="str">
        <f>+Tabla1[[#This Row],[Glosa]]</f>
        <v>Llanquihue 86, Jorge Zuñiga</v>
      </c>
      <c r="G932" s="147"/>
      <c r="H932" s="206">
        <f>+Tabla1[[#This Row],[Monto]]</f>
        <v>25000</v>
      </c>
      <c r="I932" s="131"/>
    </row>
    <row r="933" spans="1:9" s="128" customFormat="1" x14ac:dyDescent="0.25">
      <c r="A933" s="146">
        <f>+Tabla1[[#This Row],[MES]]</f>
        <v>43160</v>
      </c>
      <c r="B933" s="147" t="str">
        <f>+Tabla1[[#This Row],[Tipo]]</f>
        <v>ingreso</v>
      </c>
      <c r="C933" s="146" t="str">
        <f>+Tabla1[[#This Row],[Concepto]]</f>
        <v>Pago Cuota</v>
      </c>
      <c r="D933" s="148">
        <f>+Tabla1[[#This Row],[Fecha]]</f>
        <v>43165</v>
      </c>
      <c r="E933" s="147" t="str">
        <f>+Tabla1[[#This Row],[Forma de pago]]</f>
        <v>D/E</v>
      </c>
      <c r="F933" s="147" t="str">
        <f>+Tabla1[[#This Row],[Glosa]]</f>
        <v>Villarrica 100, Julia Zuñiga</v>
      </c>
      <c r="G933" s="147"/>
      <c r="H933" s="206">
        <f>+Tabla1[[#This Row],[Monto]]</f>
        <v>25100</v>
      </c>
      <c r="I933" s="131"/>
    </row>
    <row r="934" spans="1:9" s="128" customFormat="1" x14ac:dyDescent="0.25">
      <c r="A934" s="146">
        <f>+Tabla1[[#This Row],[MES]]</f>
        <v>43160</v>
      </c>
      <c r="B934" s="147" t="str">
        <f>+Tabla1[[#This Row],[Tipo]]</f>
        <v>ingreso</v>
      </c>
      <c r="C934" s="146" t="str">
        <f>+Tabla1[[#This Row],[Concepto]]</f>
        <v>Pago Cuota</v>
      </c>
      <c r="D934" s="148">
        <f>+Tabla1[[#This Row],[Fecha]]</f>
        <v>43175</v>
      </c>
      <c r="E934" s="147" t="str">
        <f>+Tabla1[[#This Row],[Forma de pago]]</f>
        <v>TR</v>
      </c>
      <c r="F934" s="147" t="str">
        <f>+Tabla1[[#This Row],[Glosa]]</f>
        <v>Llanquihue 82, Maria Molina</v>
      </c>
      <c r="G934" s="147"/>
      <c r="H934" s="206">
        <f>+Tabla1[[#This Row],[Monto]]</f>
        <v>30000</v>
      </c>
      <c r="I934" s="131"/>
    </row>
    <row r="935" spans="1:9" s="128" customFormat="1" x14ac:dyDescent="0.25">
      <c r="A935" s="146">
        <f>+Tabla1[[#This Row],[MES]]</f>
        <v>43160</v>
      </c>
      <c r="B935" s="147" t="str">
        <f>+Tabla1[[#This Row],[Tipo]]</f>
        <v>ingreso</v>
      </c>
      <c r="C935" s="146" t="str">
        <f>+Tabla1[[#This Row],[Concepto]]</f>
        <v>Pago Cuota</v>
      </c>
      <c r="D935" s="148">
        <f>+Tabla1[[#This Row],[Fecha]]</f>
        <v>43160</v>
      </c>
      <c r="E935" s="147" t="str">
        <f>+Tabla1[[#This Row],[Forma de pago]]</f>
        <v>TR</v>
      </c>
      <c r="F935" s="147" t="str">
        <f>+Tabla1[[#This Row],[Glosa]]</f>
        <v xml:space="preserve">Riñihue 27-29, M.Henriquez </v>
      </c>
      <c r="G935" s="147"/>
      <c r="H935" s="206">
        <f>+Tabla1[[#This Row],[Monto]]</f>
        <v>40000</v>
      </c>
      <c r="I935" s="131"/>
    </row>
    <row r="936" spans="1:9" s="128" customFormat="1" x14ac:dyDescent="0.25">
      <c r="A936" s="146">
        <f>+Tabla1[[#This Row],[MES]]</f>
        <v>43160</v>
      </c>
      <c r="B936" s="147" t="str">
        <f>+Tabla1[[#This Row],[Tipo]]</f>
        <v>ingreso</v>
      </c>
      <c r="C936" s="146" t="str">
        <f>+Tabla1[[#This Row],[Concepto]]</f>
        <v>Pago Cuota</v>
      </c>
      <c r="D936" s="148">
        <f>+Tabla1[[#This Row],[Fecha]]</f>
        <v>43164</v>
      </c>
      <c r="E936" s="147" t="str">
        <f>+Tabla1[[#This Row],[Forma de pago]]</f>
        <v>D/E</v>
      </c>
      <c r="F936" s="147" t="str">
        <f>+Tabla1[[#This Row],[Glosa]]</f>
        <v>Puyehue 43, Aurelio Sandoval</v>
      </c>
      <c r="G936" s="147"/>
      <c r="H936" s="206">
        <f>+Tabla1[[#This Row],[Monto]]</f>
        <v>40000</v>
      </c>
      <c r="I936" s="131"/>
    </row>
    <row r="937" spans="1:9" s="128" customFormat="1" x14ac:dyDescent="0.25">
      <c r="A937" s="146">
        <f>+Tabla1[[#This Row],[MES]]</f>
        <v>43160</v>
      </c>
      <c r="B937" s="147" t="str">
        <f>+Tabla1[[#This Row],[Tipo]]</f>
        <v>ingreso</v>
      </c>
      <c r="C937" s="146" t="str">
        <f>+Tabla1[[#This Row],[Concepto]]</f>
        <v>Pago Cuota</v>
      </c>
      <c r="D937" s="148">
        <f>+Tabla1[[#This Row],[Fecha]]</f>
        <v>43174</v>
      </c>
      <c r="E937" s="147" t="str">
        <f>+Tabla1[[#This Row],[Forma de pago]]</f>
        <v>TR</v>
      </c>
      <c r="F937" s="147" t="str">
        <f>+Tabla1[[#This Row],[Glosa]]</f>
        <v>Llanquihue 119, Maria Madariaga</v>
      </c>
      <c r="G937" s="147"/>
      <c r="H937" s="206">
        <f>+Tabla1[[#This Row],[Monto]]</f>
        <v>40000</v>
      </c>
      <c r="I937" s="131"/>
    </row>
    <row r="938" spans="1:9" s="128" customFormat="1" x14ac:dyDescent="0.25">
      <c r="A938" s="146">
        <f>+Tabla1[[#This Row],[MES]]</f>
        <v>43160</v>
      </c>
      <c r="B938" s="147" t="str">
        <f>+Tabla1[[#This Row],[Tipo]]</f>
        <v>ingreso</v>
      </c>
      <c r="C938" s="146" t="str">
        <f>+Tabla1[[#This Row],[Concepto]]</f>
        <v>Pago Cuota</v>
      </c>
      <c r="D938" s="148">
        <f>+Tabla1[[#This Row],[Fecha]]</f>
        <v>43175</v>
      </c>
      <c r="E938" s="147" t="str">
        <f>+Tabla1[[#This Row],[Forma de pago]]</f>
        <v>D/E</v>
      </c>
      <c r="F938" s="147" t="str">
        <f>+Tabla1[[#This Row],[Glosa]]</f>
        <v>Ranco 40, Eduardo Casademont</v>
      </c>
      <c r="G938" s="147"/>
      <c r="H938" s="206">
        <f>+Tabla1[[#This Row],[Monto]]</f>
        <v>40040</v>
      </c>
      <c r="I938" s="131"/>
    </row>
    <row r="939" spans="1:9" s="128" customFormat="1" x14ac:dyDescent="0.25">
      <c r="A939" s="146">
        <f>+Tabla1[[#This Row],[MES]]</f>
        <v>43160</v>
      </c>
      <c r="B939" s="147" t="str">
        <f>+Tabla1[[#This Row],[Tipo]]</f>
        <v>ingreso</v>
      </c>
      <c r="C939" s="146" t="str">
        <f>+Tabla1[[#This Row],[Concepto]]</f>
        <v>Pago Cuota</v>
      </c>
      <c r="D939" s="148">
        <f>+Tabla1[[#This Row],[Fecha]]</f>
        <v>43187</v>
      </c>
      <c r="E939" s="147" t="str">
        <f>+Tabla1[[#This Row],[Forma de pago]]</f>
        <v>TR</v>
      </c>
      <c r="F939" s="147" t="str">
        <f>+Tabla1[[#This Row],[Glosa]]</f>
        <v>Ranco 54, Juan Montero</v>
      </c>
      <c r="G939" s="147"/>
      <c r="H939" s="206">
        <f>+Tabla1[[#This Row],[Monto]]</f>
        <v>40054</v>
      </c>
      <c r="I939" s="131"/>
    </row>
    <row r="940" spans="1:9" s="128" customFormat="1" x14ac:dyDescent="0.25">
      <c r="A940" s="146">
        <f>+Tabla1[[#This Row],[MES]]</f>
        <v>43160</v>
      </c>
      <c r="B940" s="147" t="str">
        <f>+Tabla1[[#This Row],[Tipo]]</f>
        <v>ingreso</v>
      </c>
      <c r="C940" s="146" t="str">
        <f>+Tabla1[[#This Row],[Concepto]]</f>
        <v>Pago Cuota</v>
      </c>
      <c r="D940" s="148">
        <f>+Tabla1[[#This Row],[Fecha]]</f>
        <v>43188</v>
      </c>
      <c r="E940" s="147" t="str">
        <f>+Tabla1[[#This Row],[Forma de pago]]</f>
        <v>TR</v>
      </c>
      <c r="F940" s="147" t="str">
        <f>+Tabla1[[#This Row],[Glosa]]</f>
        <v>Llanquihue 80, Sergio Ibaceta</v>
      </c>
      <c r="G940" s="147"/>
      <c r="H940" s="206">
        <f>+Tabla1[[#This Row],[Monto]]</f>
        <v>40080</v>
      </c>
      <c r="I940" s="131"/>
    </row>
    <row r="941" spans="1:9" s="128" customFormat="1" x14ac:dyDescent="0.25">
      <c r="A941" s="146">
        <f>+Tabla1[[#This Row],[MES]]</f>
        <v>43160</v>
      </c>
      <c r="B941" s="147" t="str">
        <f>+Tabla1[[#This Row],[Tipo]]</f>
        <v>ingreso</v>
      </c>
      <c r="C941" s="146" t="str">
        <f>+Tabla1[[#This Row],[Concepto]]</f>
        <v>Pago Cuota</v>
      </c>
      <c r="D941" s="148">
        <f>+Tabla1[[#This Row],[Fecha]]</f>
        <v>43186</v>
      </c>
      <c r="E941" s="147" t="str">
        <f>+Tabla1[[#This Row],[Forma de pago]]</f>
        <v>TR</v>
      </c>
      <c r="F941" s="147" t="str">
        <f>+Tabla1[[#This Row],[Glosa]]</f>
        <v>Llanquihue 96, Carlos Alvarez</v>
      </c>
      <c r="G941" s="147"/>
      <c r="H941" s="206">
        <f>+Tabla1[[#This Row],[Monto]]</f>
        <v>40096</v>
      </c>
      <c r="I941" s="131"/>
    </row>
    <row r="942" spans="1:9" s="128" customFormat="1" x14ac:dyDescent="0.25">
      <c r="A942" s="146">
        <f>+Tabla1[[#This Row],[MES]]</f>
        <v>43160</v>
      </c>
      <c r="B942" s="147" t="str">
        <f>+Tabla1[[#This Row],[Tipo]]</f>
        <v>ingreso</v>
      </c>
      <c r="C942" s="146" t="str">
        <f>+Tabla1[[#This Row],[Concepto]]</f>
        <v>Pago Cuota</v>
      </c>
      <c r="D942" s="148">
        <f>+Tabla1[[#This Row],[Fecha]]</f>
        <v>43160</v>
      </c>
      <c r="E942" s="147" t="str">
        <f>+Tabla1[[#This Row],[Forma de pago]]</f>
        <v>TR</v>
      </c>
      <c r="F942" s="147" t="str">
        <f>+Tabla1[[#This Row],[Glosa]]</f>
        <v>Ranco 54, Juan Montero</v>
      </c>
      <c r="G942" s="147"/>
      <c r="H942" s="206">
        <f>+Tabla1[[#This Row],[Monto]]</f>
        <v>44254</v>
      </c>
      <c r="I942" s="131"/>
    </row>
    <row r="943" spans="1:9" s="128" customFormat="1" x14ac:dyDescent="0.25">
      <c r="A943" s="146">
        <f>+Tabla1[[#This Row],[MES]]</f>
        <v>43160</v>
      </c>
      <c r="B943" s="147" t="str">
        <f>+Tabla1[[#This Row],[Tipo]]</f>
        <v>ingreso</v>
      </c>
      <c r="C943" s="146" t="str">
        <f>+Tabla1[[#This Row],[Concepto]]</f>
        <v>Pago Cuota</v>
      </c>
      <c r="D943" s="148">
        <f>+Tabla1[[#This Row],[Fecha]]</f>
        <v>43161</v>
      </c>
      <c r="E943" s="147" t="str">
        <f>+Tabla1[[#This Row],[Forma de pago]]</f>
        <v>TR</v>
      </c>
      <c r="F943" s="147" t="str">
        <f>+Tabla1[[#This Row],[Glosa]]</f>
        <v>Villarrica 98-A - CBR</v>
      </c>
      <c r="G943" s="147"/>
      <c r="H943" s="206">
        <f>+Tabla1[[#This Row],[Monto]]</f>
        <v>50000</v>
      </c>
      <c r="I943" s="131"/>
    </row>
    <row r="944" spans="1:9" s="128" customFormat="1" x14ac:dyDescent="0.25">
      <c r="A944" s="146">
        <f>+Tabla1[[#This Row],[MES]]</f>
        <v>43160</v>
      </c>
      <c r="B944" s="147" t="str">
        <f>+Tabla1[[#This Row],[Tipo]]</f>
        <v>ingreso</v>
      </c>
      <c r="C944" s="146" t="str">
        <f>+Tabla1[[#This Row],[Concepto]]</f>
        <v>Pago Cuota</v>
      </c>
      <c r="D944" s="148">
        <f>+Tabla1[[#This Row],[Fecha]]</f>
        <v>43164</v>
      </c>
      <c r="E944" s="147" t="str">
        <f>+Tabla1[[#This Row],[Forma de pago]]</f>
        <v>D/E</v>
      </c>
      <c r="F944" s="147" t="str">
        <f>+Tabla1[[#This Row],[Glosa]]</f>
        <v>Llanquihuen 99, Luisa Herrera CBR</v>
      </c>
      <c r="G944" s="147"/>
      <c r="H944" s="206">
        <f>+Tabla1[[#This Row],[Monto]]</f>
        <v>50000</v>
      </c>
      <c r="I944" s="131"/>
    </row>
    <row r="945" spans="1:9" s="128" customFormat="1" x14ac:dyDescent="0.25">
      <c r="A945" s="146">
        <f>+Tabla1[[#This Row],[MES]]</f>
        <v>43160</v>
      </c>
      <c r="B945" s="147" t="str">
        <f>+Tabla1[[#This Row],[Tipo]]</f>
        <v>ingreso</v>
      </c>
      <c r="C945" s="146" t="str">
        <f>+Tabla1[[#This Row],[Concepto]]</f>
        <v>Pago Cuota</v>
      </c>
      <c r="D945" s="148">
        <f>+Tabla1[[#This Row],[Fecha]]</f>
        <v>43164</v>
      </c>
      <c r="E945" s="147" t="str">
        <f>+Tabla1[[#This Row],[Forma de pago]]</f>
        <v>TR</v>
      </c>
      <c r="F945" s="147" t="str">
        <f>+Tabla1[[#This Row],[Glosa]]</f>
        <v>Llanquihue 97-A Castillo Olivera CBR</v>
      </c>
      <c r="G945" s="147"/>
      <c r="H945" s="206">
        <f>+Tabla1[[#This Row],[Monto]]</f>
        <v>50000</v>
      </c>
      <c r="I945" s="131"/>
    </row>
    <row r="946" spans="1:9" s="128" customFormat="1" x14ac:dyDescent="0.25">
      <c r="A946" s="146">
        <f>+Tabla1[[#This Row],[MES]]</f>
        <v>43160</v>
      </c>
      <c r="B946" s="147" t="str">
        <f>+Tabla1[[#This Row],[Tipo]]</f>
        <v>ingreso</v>
      </c>
      <c r="C946" s="146" t="str">
        <f>+Tabla1[[#This Row],[Concepto]]</f>
        <v>Pago Cuota</v>
      </c>
      <c r="D946" s="148">
        <f>+Tabla1[[#This Row],[Fecha]]</f>
        <v>43164</v>
      </c>
      <c r="E946" s="147" t="str">
        <f>+Tabla1[[#This Row],[Forma de pago]]</f>
        <v>TR</v>
      </c>
      <c r="F946" s="147" t="str">
        <f>+Tabla1[[#This Row],[Glosa]]</f>
        <v>Puyehue 22, Cristina Olivares CBR</v>
      </c>
      <c r="G946" s="147"/>
      <c r="H946" s="206">
        <f>+Tabla1[[#This Row],[Monto]]</f>
        <v>50000</v>
      </c>
      <c r="I946" s="131"/>
    </row>
    <row r="947" spans="1:9" s="128" customFormat="1" x14ac:dyDescent="0.25">
      <c r="A947" s="146">
        <f>+Tabla1[[#This Row],[MES]]</f>
        <v>43160</v>
      </c>
      <c r="B947" s="147" t="str">
        <f>+Tabla1[[#This Row],[Tipo]]</f>
        <v>ingreso</v>
      </c>
      <c r="C947" s="146" t="str">
        <f>+Tabla1[[#This Row],[Concepto]]</f>
        <v>Pago Cuota</v>
      </c>
      <c r="D947" s="148">
        <f>+Tabla1[[#This Row],[Fecha]]</f>
        <v>43171</v>
      </c>
      <c r="E947" s="147" t="str">
        <f>+Tabla1[[#This Row],[Forma de pago]]</f>
        <v>TR</v>
      </c>
      <c r="F947" s="147" t="str">
        <f>+Tabla1[[#This Row],[Glosa]]</f>
        <v>Villarrica 104, Sergio Lledo CBR</v>
      </c>
      <c r="G947" s="147"/>
      <c r="H947" s="206">
        <f>+Tabla1[[#This Row],[Monto]]</f>
        <v>50000</v>
      </c>
      <c r="I947" s="131"/>
    </row>
    <row r="948" spans="1:9" s="128" customFormat="1" x14ac:dyDescent="0.25">
      <c r="A948" s="146">
        <f>+Tabla1[[#This Row],[MES]]</f>
        <v>43160</v>
      </c>
      <c r="B948" s="147" t="str">
        <f>+Tabla1[[#This Row],[Tipo]]</f>
        <v>ingreso</v>
      </c>
      <c r="C948" s="146" t="str">
        <f>+Tabla1[[#This Row],[Concepto]]</f>
        <v>Pago Cuota</v>
      </c>
      <c r="D948" s="148">
        <f>+Tabla1[[#This Row],[Fecha]]</f>
        <v>43171</v>
      </c>
      <c r="E948" s="147" t="str">
        <f>+Tabla1[[#This Row],[Forma de pago]]</f>
        <v>D/E</v>
      </c>
      <c r="F948" s="147" t="str">
        <f>+Tabla1[[#This Row],[Glosa]]</f>
        <v>Puyehue 43, Aurelio Sandoval CBR</v>
      </c>
      <c r="G948" s="147"/>
      <c r="H948" s="206">
        <f>+Tabla1[[#This Row],[Monto]]</f>
        <v>50000</v>
      </c>
      <c r="I948" s="131"/>
    </row>
    <row r="949" spans="1:9" s="128" customFormat="1" x14ac:dyDescent="0.25">
      <c r="A949" s="146">
        <f>+Tabla1[[#This Row],[MES]]</f>
        <v>43160</v>
      </c>
      <c r="B949" s="147" t="str">
        <f>+Tabla1[[#This Row],[Tipo]]</f>
        <v>ingreso</v>
      </c>
      <c r="C949" s="146" t="str">
        <f>+Tabla1[[#This Row],[Concepto]]</f>
        <v>Pago Cuota</v>
      </c>
      <c r="D949" s="148">
        <f>+Tabla1[[#This Row],[Fecha]]</f>
        <v>43172</v>
      </c>
      <c r="E949" s="147" t="str">
        <f>+Tabla1[[#This Row],[Forma de pago]]</f>
        <v>D/E</v>
      </c>
      <c r="F949" s="147" t="str">
        <f>+Tabla1[[#This Row],[Glosa]]</f>
        <v>Riñihue 10, Hector Zuñiga</v>
      </c>
      <c r="G949" s="147"/>
      <c r="H949" s="206">
        <f>+Tabla1[[#This Row],[Monto]]</f>
        <v>50000</v>
      </c>
      <c r="I949" s="131"/>
    </row>
    <row r="950" spans="1:9" s="128" customFormat="1" x14ac:dyDescent="0.25">
      <c r="A950" s="146">
        <f>+Tabla1[[#This Row],[MES]]</f>
        <v>43160</v>
      </c>
      <c r="B950" s="147" t="str">
        <f>+Tabla1[[#This Row],[Tipo]]</f>
        <v>ingreso</v>
      </c>
      <c r="C950" s="146" t="str">
        <f>+Tabla1[[#This Row],[Concepto]]</f>
        <v>Pago Cuota</v>
      </c>
      <c r="D950" s="148">
        <f>+Tabla1[[#This Row],[Fecha]]</f>
        <v>43173</v>
      </c>
      <c r="E950" s="147" t="str">
        <f>+Tabla1[[#This Row],[Forma de pago]]</f>
        <v>TR</v>
      </c>
      <c r="F950" s="147" t="str">
        <f>+Tabla1[[#This Row],[Glosa]]</f>
        <v>Ranco 38, Jose L.Retamal CBR</v>
      </c>
      <c r="G950" s="147"/>
      <c r="H950" s="206">
        <f>+Tabla1[[#This Row],[Monto]]</f>
        <v>50000</v>
      </c>
      <c r="I950" s="131"/>
    </row>
    <row r="951" spans="1:9" s="128" customFormat="1" x14ac:dyDescent="0.25">
      <c r="A951" s="146">
        <f>+Tabla1[[#This Row],[MES]]</f>
        <v>43160</v>
      </c>
      <c r="B951" s="147" t="str">
        <f>+Tabla1[[#This Row],[Tipo]]</f>
        <v>ingreso</v>
      </c>
      <c r="C951" s="146" t="str">
        <f>+Tabla1[[#This Row],[Concepto]]</f>
        <v>Pago Cuota</v>
      </c>
      <c r="D951" s="148">
        <f>+Tabla1[[#This Row],[Fecha]]</f>
        <v>43171</v>
      </c>
      <c r="E951" s="147" t="str">
        <f>+Tabla1[[#This Row],[Forma de pago]]</f>
        <v>TR</v>
      </c>
      <c r="F951" s="147" t="str">
        <f>+Tabla1[[#This Row],[Glosa]]</f>
        <v>Puyehue 49, Hector Otarola</v>
      </c>
      <c r="G951" s="147"/>
      <c r="H951" s="206">
        <f>+Tabla1[[#This Row],[Monto]]</f>
        <v>50049</v>
      </c>
      <c r="I951" s="131"/>
    </row>
    <row r="952" spans="1:9" s="128" customFormat="1" x14ac:dyDescent="0.25">
      <c r="A952" s="146">
        <f>+Tabla1[[#This Row],[MES]]</f>
        <v>43160</v>
      </c>
      <c r="B952" s="147" t="str">
        <f>+Tabla1[[#This Row],[Tipo]]</f>
        <v>ingreso</v>
      </c>
      <c r="C952" s="146" t="str">
        <f>+Tabla1[[#This Row],[Concepto]]</f>
        <v>Pago Cuota</v>
      </c>
      <c r="D952" s="148">
        <f>+Tabla1[[#This Row],[Fecha]]</f>
        <v>43187</v>
      </c>
      <c r="E952" s="147" t="str">
        <f>+Tabla1[[#This Row],[Forma de pago]]</f>
        <v>TR</v>
      </c>
      <c r="F952" s="147" t="str">
        <f>+Tabla1[[#This Row],[Glosa]]</f>
        <v>Puyehue 51, Solange Aspee CBR</v>
      </c>
      <c r="G952" s="147"/>
      <c r="H952" s="206">
        <f>+Tabla1[[#This Row],[Monto]]</f>
        <v>50051</v>
      </c>
      <c r="I952" s="131"/>
    </row>
    <row r="953" spans="1:9" s="128" customFormat="1" x14ac:dyDescent="0.25">
      <c r="A953" s="146">
        <f>+Tabla1[[#This Row],[MES]]</f>
        <v>43160</v>
      </c>
      <c r="B953" s="147" t="str">
        <f>+Tabla1[[#This Row],[Tipo]]</f>
        <v>ingreso</v>
      </c>
      <c r="C953" s="146" t="str">
        <f>+Tabla1[[#This Row],[Concepto]]</f>
        <v>Pago Cuota</v>
      </c>
      <c r="D953" s="148">
        <f>+Tabla1[[#This Row],[Fecha]]</f>
        <v>43172</v>
      </c>
      <c r="E953" s="147" t="str">
        <f>+Tabla1[[#This Row],[Forma de pago]]</f>
        <v>D/CH</v>
      </c>
      <c r="F953" s="147" t="str">
        <f>+Tabla1[[#This Row],[Glosa]]</f>
        <v>Riñihue 23, Sara Salgado CBR</v>
      </c>
      <c r="G953" s="147"/>
      <c r="H953" s="206">
        <f>+Tabla1[[#This Row],[Monto]]</f>
        <v>53300</v>
      </c>
      <c r="I953" s="131"/>
    </row>
    <row r="954" spans="1:9" s="128" customFormat="1" x14ac:dyDescent="0.25">
      <c r="A954" s="146">
        <f>+Tabla1[[#This Row],[MES]]</f>
        <v>43160</v>
      </c>
      <c r="B954" s="147" t="str">
        <f>+Tabla1[[#This Row],[Tipo]]</f>
        <v>ingreso</v>
      </c>
      <c r="C954" s="146" t="str">
        <f>+Tabla1[[#This Row],[Concepto]]</f>
        <v>Pago Cuota</v>
      </c>
      <c r="D954" s="148">
        <f>+Tabla1[[#This Row],[Fecha]]</f>
        <v>43161</v>
      </c>
      <c r="E954" s="147" t="str">
        <f>+Tabla1[[#This Row],[Forma de pago]]</f>
        <v>TR</v>
      </c>
      <c r="F954" s="147" t="str">
        <f>+Tabla1[[#This Row],[Glosa]]</f>
        <v>Villarrica 98-A</v>
      </c>
      <c r="G954" s="147"/>
      <c r="H954" s="206">
        <f>+Tabla1[[#This Row],[Monto]]</f>
        <v>60000</v>
      </c>
      <c r="I954" s="131"/>
    </row>
    <row r="955" spans="1:9" s="128" customFormat="1" x14ac:dyDescent="0.25">
      <c r="A955" s="146">
        <f>+Tabla1[[#This Row],[MES]]</f>
        <v>43160</v>
      </c>
      <c r="B955" s="147" t="str">
        <f>+Tabla1[[#This Row],[Tipo]]</f>
        <v>ingreso</v>
      </c>
      <c r="C955" s="146" t="str">
        <f>+Tabla1[[#This Row],[Concepto]]</f>
        <v>Pago Cuota</v>
      </c>
      <c r="D955" s="148">
        <f>+Tabla1[[#This Row],[Fecha]]</f>
        <v>43167</v>
      </c>
      <c r="E955" s="147" t="str">
        <f>+Tabla1[[#This Row],[Forma de pago]]</f>
        <v>TR</v>
      </c>
      <c r="F955" s="147" t="str">
        <f>+Tabla1[[#This Row],[Glosa]]</f>
        <v>Ranco 52, Nancy Paez CBR</v>
      </c>
      <c r="G955" s="147"/>
      <c r="H955" s="206">
        <f>+Tabla1[[#This Row],[Monto]]</f>
        <v>60000</v>
      </c>
      <c r="I955" s="131"/>
    </row>
    <row r="956" spans="1:9" s="128" customFormat="1" x14ac:dyDescent="0.25">
      <c r="A956" s="146">
        <f>+Tabla1[[#This Row],[MES]]</f>
        <v>43160</v>
      </c>
      <c r="B956" s="147" t="str">
        <f>+Tabla1[[#This Row],[Tipo]]</f>
        <v>ingreso</v>
      </c>
      <c r="C956" s="146" t="str">
        <f>+Tabla1[[#This Row],[Concepto]]</f>
        <v>Pago Cuota</v>
      </c>
      <c r="D956" s="148">
        <f>+Tabla1[[#This Row],[Fecha]]</f>
        <v>43171</v>
      </c>
      <c r="E956" s="147" t="str">
        <f>+Tabla1[[#This Row],[Forma de pago]]</f>
        <v>D/E</v>
      </c>
      <c r="F956" s="147" t="str">
        <f>+Tabla1[[#This Row],[Glosa]]</f>
        <v>Ranco 40, Eduardo Casademont</v>
      </c>
      <c r="G956" s="147"/>
      <c r="H956" s="206">
        <f>+Tabla1[[#This Row],[Monto]]</f>
        <v>60000</v>
      </c>
      <c r="I956" s="131"/>
    </row>
    <row r="957" spans="1:9" s="128" customFormat="1" x14ac:dyDescent="0.25">
      <c r="A957" s="146">
        <f>+Tabla1[[#This Row],[MES]]</f>
        <v>43160</v>
      </c>
      <c r="B957" s="147" t="str">
        <f>+Tabla1[[#This Row],[Tipo]]</f>
        <v>ingreso</v>
      </c>
      <c r="C957" s="146" t="str">
        <f>+Tabla1[[#This Row],[Concepto]]</f>
        <v>Pago Cuota</v>
      </c>
      <c r="D957" s="148">
        <f>+Tabla1[[#This Row],[Fecha]]</f>
        <v>43178</v>
      </c>
      <c r="E957" s="147" t="str">
        <f>+Tabla1[[#This Row],[Forma de pago]]</f>
        <v>TR</v>
      </c>
      <c r="F957" s="147" t="str">
        <f>+Tabla1[[#This Row],[Glosa]]</f>
        <v>Riñihue 10, Hector Zuñiga</v>
      </c>
      <c r="G957" s="147"/>
      <c r="H957" s="206">
        <f>+Tabla1[[#This Row],[Monto]]</f>
        <v>60000</v>
      </c>
      <c r="I957" s="131"/>
    </row>
    <row r="958" spans="1:9" s="128" customFormat="1" x14ac:dyDescent="0.25">
      <c r="A958" s="146">
        <f>+Tabla1[[#This Row],[MES]]</f>
        <v>43160</v>
      </c>
      <c r="B958" s="147" t="str">
        <f>+Tabla1[[#This Row],[Tipo]]</f>
        <v>ingreso</v>
      </c>
      <c r="C958" s="146" t="str">
        <f>+Tabla1[[#This Row],[Concepto]]</f>
        <v>Pago Cuota</v>
      </c>
      <c r="D958" s="148">
        <f>+Tabla1[[#This Row],[Fecha]]</f>
        <v>43173</v>
      </c>
      <c r="E958" s="147" t="str">
        <f>+Tabla1[[#This Row],[Forma de pago]]</f>
        <v>TR</v>
      </c>
      <c r="F958" s="147" t="str">
        <f>+Tabla1[[#This Row],[Glosa]]</f>
        <v>Villarrica 120, Ma.Eugenia Meza CBR</v>
      </c>
      <c r="G958" s="147"/>
      <c r="H958" s="206">
        <f>+Tabla1[[#This Row],[Monto]]</f>
        <v>70000</v>
      </c>
      <c r="I958" s="131"/>
    </row>
    <row r="959" spans="1:9" s="128" customFormat="1" x14ac:dyDescent="0.25">
      <c r="A959" s="146">
        <f>+Tabla1[[#This Row],[MES]]</f>
        <v>43160</v>
      </c>
      <c r="B959" s="147" t="str">
        <f>+Tabla1[[#This Row],[Tipo]]</f>
        <v>ingreso</v>
      </c>
      <c r="C959" s="146" t="str">
        <f>+Tabla1[[#This Row],[Concepto]]</f>
        <v>Pago Cuota</v>
      </c>
      <c r="D959" s="148">
        <f>+Tabla1[[#This Row],[Fecha]]</f>
        <v>43179</v>
      </c>
      <c r="E959" s="147" t="str">
        <f>+Tabla1[[#This Row],[Forma de pago]]</f>
        <v>TR</v>
      </c>
      <c r="F959" s="147" t="str">
        <f>+Tabla1[[#This Row],[Glosa]]</f>
        <v>Ranco 48, Carola Arriagada CBR</v>
      </c>
      <c r="G959" s="147"/>
      <c r="H959" s="206">
        <f>+Tabla1[[#This Row],[Monto]]</f>
        <v>70000</v>
      </c>
      <c r="I959" s="131"/>
    </row>
    <row r="960" spans="1:9" s="128" customFormat="1" x14ac:dyDescent="0.25">
      <c r="A960" s="146">
        <f>+Tabla1[[#This Row],[MES]]</f>
        <v>43160</v>
      </c>
      <c r="B960" s="147" t="str">
        <f>+Tabla1[[#This Row],[Tipo]]</f>
        <v>ingreso</v>
      </c>
      <c r="C960" s="146" t="str">
        <f>+Tabla1[[#This Row],[Concepto]]</f>
        <v>Pago Cuota</v>
      </c>
      <c r="D960" s="148">
        <f>+Tabla1[[#This Row],[Fecha]]</f>
        <v>43167</v>
      </c>
      <c r="E960" s="147" t="str">
        <f>+Tabla1[[#This Row],[Forma de pago]]</f>
        <v>TR</v>
      </c>
      <c r="F960" s="147" t="str">
        <f>+Tabla1[[#This Row],[Glosa]]</f>
        <v>Ranco 81, Marcela Cubillos CBR</v>
      </c>
      <c r="G960" s="147"/>
      <c r="H960" s="206">
        <f>+Tabla1[[#This Row],[Monto]]</f>
        <v>100000</v>
      </c>
      <c r="I960" s="131"/>
    </row>
    <row r="961" spans="1:9" s="128" customFormat="1" x14ac:dyDescent="0.25">
      <c r="A961" s="141">
        <f>+Tabla1[[#This Row],[MES]]</f>
        <v>43160</v>
      </c>
      <c r="B961" s="142" t="str">
        <f>+Tabla1[[#This Row],[Tipo]]</f>
        <v>ingreso</v>
      </c>
      <c r="C961" s="141" t="str">
        <f>+Tabla1[[#This Row],[Concepto]]</f>
        <v>Pago Cuota</v>
      </c>
      <c r="D961" s="143">
        <f>+Tabla1[[#This Row],[Fecha]]</f>
        <v>43174</v>
      </c>
      <c r="E961" s="142" t="str">
        <f>+Tabla1[[#This Row],[Forma de pago]]</f>
        <v>TR</v>
      </c>
      <c r="F961" s="142" t="str">
        <f>+Tabla1[[#This Row],[Glosa]]</f>
        <v>Riñihue 10, Hector Zuñiga</v>
      </c>
      <c r="G961" s="142"/>
      <c r="H961" s="145">
        <f>+Tabla1[[#This Row],[Monto]]</f>
        <v>100000</v>
      </c>
      <c r="I961" s="145"/>
    </row>
    <row r="962" spans="1:9" s="128" customFormat="1" x14ac:dyDescent="0.25">
      <c r="A962" s="146">
        <f>+Tabla1[[#This Row],[MES]]</f>
        <v>43191</v>
      </c>
      <c r="B962" s="147" t="str">
        <f>+Tabla1[[#This Row],[Tipo]]</f>
        <v>ingreso</v>
      </c>
      <c r="C962" s="146" t="str">
        <f>+Tabla1[[#This Row],[Concepto]]</f>
        <v>Pago Cuota</v>
      </c>
      <c r="D962" s="148">
        <f>+Tabla1[[#This Row],[Fecha]]</f>
        <v>43206</v>
      </c>
      <c r="E962" s="147" t="str">
        <f>+Tabla1[[#This Row],[Forma de pago]]</f>
        <v>D/E</v>
      </c>
      <c r="F962" s="147" t="str">
        <f>+Tabla1[[#This Row],[Glosa]]</f>
        <v>Ranco 83, Silvia Gonzalez</v>
      </c>
      <c r="G962" s="147"/>
      <c r="H962" s="206">
        <f>+Tabla1[[#This Row],[Monto]]</f>
        <v>10400</v>
      </c>
      <c r="I962" s="131"/>
    </row>
    <row r="963" spans="1:9" s="128" customFormat="1" x14ac:dyDescent="0.25">
      <c r="A963" s="146">
        <f>+Tabla1[[#This Row],[MES]]</f>
        <v>43191</v>
      </c>
      <c r="B963" s="147" t="str">
        <f>+Tabla1[[#This Row],[Tipo]]</f>
        <v>ingreso</v>
      </c>
      <c r="C963" s="146" t="str">
        <f>+Tabla1[[#This Row],[Concepto]]</f>
        <v>Pago Cuota</v>
      </c>
      <c r="D963" s="148">
        <f>+Tabla1[[#This Row],[Fecha]]</f>
        <v>43192</v>
      </c>
      <c r="E963" s="147" t="str">
        <f>+Tabla1[[#This Row],[Forma de pago]]</f>
        <v>TR</v>
      </c>
      <c r="F963" s="147" t="str">
        <f>+Tabla1[[#This Row],[Glosa]]</f>
        <v>Villarrica 123, Omar Sepulveda</v>
      </c>
      <c r="G963" s="147"/>
      <c r="H963" s="206">
        <f>+Tabla1[[#This Row],[Monto]]</f>
        <v>20000</v>
      </c>
      <c r="I963" s="131"/>
    </row>
    <row r="964" spans="1:9" s="128" customFormat="1" x14ac:dyDescent="0.25">
      <c r="A964" s="146">
        <f>+Tabla1[[#This Row],[MES]]</f>
        <v>43191</v>
      </c>
      <c r="B964" s="147" t="str">
        <f>+Tabla1[[#This Row],[Tipo]]</f>
        <v>ingreso</v>
      </c>
      <c r="C964" s="146" t="str">
        <f>+Tabla1[[#This Row],[Concepto]]</f>
        <v>Pago Cuota</v>
      </c>
      <c r="D964" s="148">
        <f>+Tabla1[[#This Row],[Fecha]]</f>
        <v>43192</v>
      </c>
      <c r="E964" s="147" t="str">
        <f>+Tabla1[[#This Row],[Forma de pago]]</f>
        <v>TR</v>
      </c>
      <c r="F964" s="147" t="str">
        <f>+Tabla1[[#This Row],[Glosa]]</f>
        <v>Llanquihue 88, Pedro Flores</v>
      </c>
      <c r="G964" s="147"/>
      <c r="H964" s="206">
        <f>+Tabla1[[#This Row],[Monto]]</f>
        <v>20000</v>
      </c>
      <c r="I964" s="131"/>
    </row>
    <row r="965" spans="1:9" s="128" customFormat="1" x14ac:dyDescent="0.25">
      <c r="A965" s="146">
        <f>+Tabla1[[#This Row],[MES]]</f>
        <v>43191</v>
      </c>
      <c r="B965" s="147" t="str">
        <f>+Tabla1[[#This Row],[Tipo]]</f>
        <v>ingreso</v>
      </c>
      <c r="C965" s="146" t="str">
        <f>+Tabla1[[#This Row],[Concepto]]</f>
        <v>Pago Cuota</v>
      </c>
      <c r="D965" s="148">
        <f>+Tabla1[[#This Row],[Fecha]]</f>
        <v>43192</v>
      </c>
      <c r="E965" s="147" t="str">
        <f>+Tabla1[[#This Row],[Forma de pago]]</f>
        <v>TR</v>
      </c>
      <c r="F965" s="147" t="str">
        <f>+Tabla1[[#This Row],[Glosa]]</f>
        <v>Ranco 50, Julia Parra</v>
      </c>
      <c r="G965" s="147"/>
      <c r="H965" s="206">
        <f>+Tabla1[[#This Row],[Monto]]</f>
        <v>20000</v>
      </c>
      <c r="I965" s="131"/>
    </row>
    <row r="966" spans="1:9" s="128" customFormat="1" x14ac:dyDescent="0.25">
      <c r="A966" s="146">
        <f>+Tabla1[[#This Row],[MES]]</f>
        <v>43191</v>
      </c>
      <c r="B966" s="147" t="str">
        <f>+Tabla1[[#This Row],[Tipo]]</f>
        <v>ingreso</v>
      </c>
      <c r="C966" s="146" t="str">
        <f>+Tabla1[[#This Row],[Concepto]]</f>
        <v>Pago Cuota</v>
      </c>
      <c r="D966" s="148">
        <f>+Tabla1[[#This Row],[Fecha]]</f>
        <v>43192</v>
      </c>
      <c r="E966" s="147" t="str">
        <f>+Tabla1[[#This Row],[Forma de pago]]</f>
        <v>TR</v>
      </c>
      <c r="F966" s="147" t="str">
        <f>+Tabla1[[#This Row],[Glosa]]</f>
        <v>Ranco 79, Ismelda Meza</v>
      </c>
      <c r="G966" s="147"/>
      <c r="H966" s="206">
        <f>+Tabla1[[#This Row],[Monto]]</f>
        <v>20000</v>
      </c>
      <c r="I966" s="131"/>
    </row>
    <row r="967" spans="1:9" s="128" customFormat="1" x14ac:dyDescent="0.25">
      <c r="A967" s="146">
        <f>+Tabla1[[#This Row],[MES]]</f>
        <v>43191</v>
      </c>
      <c r="B967" s="147" t="str">
        <f>+Tabla1[[#This Row],[Tipo]]</f>
        <v>ingreso</v>
      </c>
      <c r="C967" s="146" t="str">
        <f>+Tabla1[[#This Row],[Concepto]]</f>
        <v>Pago Cuota</v>
      </c>
      <c r="D967" s="148">
        <f>+Tabla1[[#This Row],[Fecha]]</f>
        <v>43192</v>
      </c>
      <c r="E967" s="147" t="str">
        <f>+Tabla1[[#This Row],[Forma de pago]]</f>
        <v>TR</v>
      </c>
      <c r="F967" s="147" t="str">
        <f>+Tabla1[[#This Row],[Glosa]]</f>
        <v>Villarrica 118, Pia Burgos</v>
      </c>
      <c r="G967" s="147"/>
      <c r="H967" s="206">
        <f>+Tabla1[[#This Row],[Monto]]</f>
        <v>20000</v>
      </c>
      <c r="I967" s="131"/>
    </row>
    <row r="968" spans="1:9" s="128" customFormat="1" x14ac:dyDescent="0.25">
      <c r="A968" s="146">
        <f>+Tabla1[[#This Row],[MES]]</f>
        <v>43191</v>
      </c>
      <c r="B968" s="147" t="str">
        <f>+Tabla1[[#This Row],[Tipo]]</f>
        <v>ingreso</v>
      </c>
      <c r="C968" s="146" t="str">
        <f>+Tabla1[[#This Row],[Concepto]]</f>
        <v>Pago Cuota</v>
      </c>
      <c r="D968" s="148">
        <f>+Tabla1[[#This Row],[Fecha]]</f>
        <v>43193</v>
      </c>
      <c r="E968" s="147" t="str">
        <f>+Tabla1[[#This Row],[Forma de pago]]</f>
        <v>TR</v>
      </c>
      <c r="F968" s="147" t="str">
        <f>+Tabla1[[#This Row],[Glosa]]</f>
        <v>Puyehue 22, Cristina Olivares</v>
      </c>
      <c r="G968" s="147"/>
      <c r="H968" s="206">
        <f>+Tabla1[[#This Row],[Monto]]</f>
        <v>20000</v>
      </c>
      <c r="I968" s="131"/>
    </row>
    <row r="969" spans="1:9" s="128" customFormat="1" x14ac:dyDescent="0.25">
      <c r="A969" s="146">
        <f>+Tabla1[[#This Row],[MES]]</f>
        <v>43191</v>
      </c>
      <c r="B969" s="147" t="str">
        <f>+Tabla1[[#This Row],[Tipo]]</f>
        <v>ingreso</v>
      </c>
      <c r="C969" s="146" t="str">
        <f>+Tabla1[[#This Row],[Concepto]]</f>
        <v>Pago Cuota</v>
      </c>
      <c r="D969" s="148">
        <f>+Tabla1[[#This Row],[Fecha]]</f>
        <v>43196</v>
      </c>
      <c r="E969" s="147" t="str">
        <f>+Tabla1[[#This Row],[Forma de pago]]</f>
        <v>TR</v>
      </c>
      <c r="F969" s="147" t="str">
        <f>+Tabla1[[#This Row],[Glosa]]</f>
        <v>Llanquihue 97-A, Patricia Castillo</v>
      </c>
      <c r="G969" s="147"/>
      <c r="H969" s="206">
        <f>+Tabla1[[#This Row],[Monto]]</f>
        <v>20000</v>
      </c>
      <c r="I969" s="131"/>
    </row>
    <row r="970" spans="1:9" s="128" customFormat="1" x14ac:dyDescent="0.25">
      <c r="A970" s="146">
        <f>+Tabla1[[#This Row],[MES]]</f>
        <v>43191</v>
      </c>
      <c r="B970" s="147" t="str">
        <f>+Tabla1[[#This Row],[Tipo]]</f>
        <v>ingreso</v>
      </c>
      <c r="C970" s="146" t="str">
        <f>+Tabla1[[#This Row],[Concepto]]</f>
        <v>Pago Cuota</v>
      </c>
      <c r="D970" s="148">
        <f>+Tabla1[[#This Row],[Fecha]]</f>
        <v>43199</v>
      </c>
      <c r="E970" s="147" t="str">
        <f>+Tabla1[[#This Row],[Forma de pago]]</f>
        <v>D/E</v>
      </c>
      <c r="F970" s="147" t="str">
        <f>+Tabla1[[#This Row],[Glosa]]</f>
        <v>Ranco 91, Jeannette Ibarra</v>
      </c>
      <c r="G970" s="147"/>
      <c r="H970" s="206">
        <f>+Tabla1[[#This Row],[Monto]]</f>
        <v>20000</v>
      </c>
      <c r="I970" s="131"/>
    </row>
    <row r="971" spans="1:9" s="128" customFormat="1" x14ac:dyDescent="0.25">
      <c r="A971" s="146">
        <f>+Tabla1[[#This Row],[MES]]</f>
        <v>43191</v>
      </c>
      <c r="B971" s="147" t="str">
        <f>+Tabla1[[#This Row],[Tipo]]</f>
        <v>ingreso</v>
      </c>
      <c r="C971" s="146" t="str">
        <f>+Tabla1[[#This Row],[Concepto]]</f>
        <v>Pago Cuota</v>
      </c>
      <c r="D971" s="148">
        <f>+Tabla1[[#This Row],[Fecha]]</f>
        <v>43199</v>
      </c>
      <c r="E971" s="147" t="str">
        <f>+Tabla1[[#This Row],[Forma de pago]]</f>
        <v>D/E</v>
      </c>
      <c r="F971" s="147" t="str">
        <f>+Tabla1[[#This Row],[Glosa]]</f>
        <v>Ranco 91, Jeannette Ibarra</v>
      </c>
      <c r="G971" s="147"/>
      <c r="H971" s="206">
        <f>+Tabla1[[#This Row],[Monto]]</f>
        <v>20000</v>
      </c>
      <c r="I971" s="131"/>
    </row>
    <row r="972" spans="1:9" s="128" customFormat="1" x14ac:dyDescent="0.25">
      <c r="A972" s="146">
        <f>+Tabla1[[#This Row],[MES]]</f>
        <v>43191</v>
      </c>
      <c r="B972" s="147" t="str">
        <f>+Tabla1[[#This Row],[Tipo]]</f>
        <v>ingreso</v>
      </c>
      <c r="C972" s="146" t="str">
        <f>+Tabla1[[#This Row],[Concepto]]</f>
        <v>Pago Cuota</v>
      </c>
      <c r="D972" s="148">
        <f>+Tabla1[[#This Row],[Fecha]]</f>
        <v>43199</v>
      </c>
      <c r="E972" s="147" t="str">
        <f>+Tabla1[[#This Row],[Forma de pago]]</f>
        <v>D/E</v>
      </c>
      <c r="F972" s="147" t="str">
        <f>+Tabla1[[#This Row],[Glosa]]</f>
        <v>Ranco 91, Jeannette Ibarra</v>
      </c>
      <c r="G972" s="147"/>
      <c r="H972" s="206">
        <f>+Tabla1[[#This Row],[Monto]]</f>
        <v>20000</v>
      </c>
      <c r="I972" s="131"/>
    </row>
    <row r="973" spans="1:9" s="128" customFormat="1" x14ac:dyDescent="0.25">
      <c r="A973" s="146">
        <f>+Tabla1[[#This Row],[MES]]</f>
        <v>43191</v>
      </c>
      <c r="B973" s="147" t="str">
        <f>+Tabla1[[#This Row],[Tipo]]</f>
        <v>ingreso</v>
      </c>
      <c r="C973" s="146" t="str">
        <f>+Tabla1[[#This Row],[Concepto]]</f>
        <v>Pago Cuota</v>
      </c>
      <c r="D973" s="148">
        <f>+Tabla1[[#This Row],[Fecha]]</f>
        <v>43199</v>
      </c>
      <c r="E973" s="147" t="str">
        <f>+Tabla1[[#This Row],[Forma de pago]]</f>
        <v>D/E</v>
      </c>
      <c r="F973" s="147" t="str">
        <f>+Tabla1[[#This Row],[Glosa]]</f>
        <v>Ranco 56, Delia Quiroga</v>
      </c>
      <c r="G973" s="147"/>
      <c r="H973" s="206">
        <f>+Tabla1[[#This Row],[Monto]]</f>
        <v>20000</v>
      </c>
      <c r="I973" s="131"/>
    </row>
    <row r="974" spans="1:9" s="128" customFormat="1" x14ac:dyDescent="0.25">
      <c r="A974" s="146">
        <f>+Tabla1[[#This Row],[MES]]</f>
        <v>43191</v>
      </c>
      <c r="B974" s="147" t="str">
        <f>+Tabla1[[#This Row],[Tipo]]</f>
        <v>ingreso</v>
      </c>
      <c r="C974" s="146" t="str">
        <f>+Tabla1[[#This Row],[Concepto]]</f>
        <v>Pago Cuota</v>
      </c>
      <c r="D974" s="148">
        <f>+Tabla1[[#This Row],[Fecha]]</f>
        <v>43202</v>
      </c>
      <c r="E974" s="147" t="str">
        <f>+Tabla1[[#This Row],[Forma de pago]]</f>
        <v>TR</v>
      </c>
      <c r="F974" s="147" t="str">
        <f>+Tabla1[[#This Row],[Glosa]]</f>
        <v>Ranco 75, Olga Hernandez</v>
      </c>
      <c r="G974" s="147"/>
      <c r="H974" s="206">
        <f>+Tabla1[[#This Row],[Monto]]</f>
        <v>20000</v>
      </c>
      <c r="I974" s="131"/>
    </row>
    <row r="975" spans="1:9" s="128" customFormat="1" x14ac:dyDescent="0.25">
      <c r="A975" s="146">
        <f>+Tabla1[[#This Row],[MES]]</f>
        <v>43191</v>
      </c>
      <c r="B975" s="147" t="str">
        <f>+Tabla1[[#This Row],[Tipo]]</f>
        <v>ingreso</v>
      </c>
      <c r="C975" s="146" t="str">
        <f>+Tabla1[[#This Row],[Concepto]]</f>
        <v>Pago Cuota</v>
      </c>
      <c r="D975" s="148">
        <f>+Tabla1[[#This Row],[Fecha]]</f>
        <v>43206</v>
      </c>
      <c r="E975" s="147" t="str">
        <f>+Tabla1[[#This Row],[Forma de pago]]</f>
        <v>D/E</v>
      </c>
      <c r="F975" s="147" t="str">
        <f>+Tabla1[[#This Row],[Glosa]]</f>
        <v>Ranco 91, Jeannette Ibarra</v>
      </c>
      <c r="G975" s="147"/>
      <c r="H975" s="206">
        <f>+Tabla1[[#This Row],[Monto]]</f>
        <v>20000</v>
      </c>
      <c r="I975" s="131"/>
    </row>
    <row r="976" spans="1:9" s="128" customFormat="1" x14ac:dyDescent="0.25">
      <c r="A976" s="146">
        <f>+Tabla1[[#This Row],[MES]]</f>
        <v>43191</v>
      </c>
      <c r="B976" s="147" t="str">
        <f>+Tabla1[[#This Row],[Tipo]]</f>
        <v>ingreso</v>
      </c>
      <c r="C976" s="146" t="str">
        <f>+Tabla1[[#This Row],[Concepto]]</f>
        <v>Pago Cuota</v>
      </c>
      <c r="D976" s="148">
        <f>+Tabla1[[#This Row],[Fecha]]</f>
        <v>43206</v>
      </c>
      <c r="E976" s="147" t="str">
        <f>+Tabla1[[#This Row],[Forma de pago]]</f>
        <v>D/E</v>
      </c>
      <c r="F976" s="147" t="str">
        <f>+Tabla1[[#This Row],[Glosa]]</f>
        <v>Ranco 91, Jeannette Ibarra</v>
      </c>
      <c r="G976" s="147"/>
      <c r="H976" s="206">
        <f>+Tabla1[[#This Row],[Monto]]</f>
        <v>20000</v>
      </c>
      <c r="I976" s="131"/>
    </row>
    <row r="977" spans="1:9" s="128" customFormat="1" x14ac:dyDescent="0.25">
      <c r="A977" s="146">
        <f>+Tabla1[[#This Row],[MES]]</f>
        <v>43191</v>
      </c>
      <c r="B977" s="147" t="str">
        <f>+Tabla1[[#This Row],[Tipo]]</f>
        <v>ingreso</v>
      </c>
      <c r="C977" s="146" t="str">
        <f>+Tabla1[[#This Row],[Concepto]]</f>
        <v>Pago Cuota</v>
      </c>
      <c r="D977" s="148">
        <f>+Tabla1[[#This Row],[Fecha]]</f>
        <v>43208</v>
      </c>
      <c r="E977" s="147" t="str">
        <f>+Tabla1[[#This Row],[Forma de pago]]</f>
        <v>TR</v>
      </c>
      <c r="F977" s="147" t="str">
        <f>+Tabla1[[#This Row],[Glosa]]</f>
        <v>Puyehue 38, Militza Cortes</v>
      </c>
      <c r="G977" s="147"/>
      <c r="H977" s="206">
        <f>+Tabla1[[#This Row],[Monto]]</f>
        <v>20000</v>
      </c>
      <c r="I977" s="131"/>
    </row>
    <row r="978" spans="1:9" s="128" customFormat="1" x14ac:dyDescent="0.25">
      <c r="A978" s="146">
        <f>+Tabla1[[#This Row],[MES]]</f>
        <v>43191</v>
      </c>
      <c r="B978" s="147" t="str">
        <f>+Tabla1[[#This Row],[Tipo]]</f>
        <v>ingreso</v>
      </c>
      <c r="C978" s="146" t="str">
        <f>+Tabla1[[#This Row],[Concepto]]</f>
        <v>Pago Cuota</v>
      </c>
      <c r="D978" s="148">
        <f>+Tabla1[[#This Row],[Fecha]]</f>
        <v>43209</v>
      </c>
      <c r="E978" s="147" t="str">
        <f>+Tabla1[[#This Row],[Forma de pago]]</f>
        <v>D/E</v>
      </c>
      <c r="F978" s="147" t="str">
        <f>+Tabla1[[#This Row],[Glosa]]</f>
        <v>Riñihue 10, Hector Zuñiga</v>
      </c>
      <c r="G978" s="147"/>
      <c r="H978" s="206">
        <f>+Tabla1[[#This Row],[Monto]]</f>
        <v>20000</v>
      </c>
      <c r="I978" s="131"/>
    </row>
    <row r="979" spans="1:9" s="128" customFormat="1" x14ac:dyDescent="0.25">
      <c r="A979" s="146">
        <f>+Tabla1[[#This Row],[MES]]</f>
        <v>43191</v>
      </c>
      <c r="B979" s="147" t="str">
        <f>+Tabla1[[#This Row],[Tipo]]</f>
        <v>ingreso</v>
      </c>
      <c r="C979" s="146" t="str">
        <f>+Tabla1[[#This Row],[Concepto]]</f>
        <v>Pago Cuota</v>
      </c>
      <c r="D979" s="148">
        <f>+Tabla1[[#This Row],[Fecha]]</f>
        <v>43213</v>
      </c>
      <c r="E979" s="147" t="str">
        <f>+Tabla1[[#This Row],[Forma de pago]]</f>
        <v>TR</v>
      </c>
      <c r="F979" s="147" t="str">
        <f>+Tabla1[[#This Row],[Glosa]]</f>
        <v>Puyehue 24, Manuel Latapiat</v>
      </c>
      <c r="G979" s="147"/>
      <c r="H979" s="206">
        <f>+Tabla1[[#This Row],[Monto]]</f>
        <v>20000</v>
      </c>
      <c r="I979" s="131"/>
    </row>
    <row r="980" spans="1:9" s="128" customFormat="1" x14ac:dyDescent="0.25">
      <c r="A980" s="146">
        <f>+Tabla1[[#This Row],[MES]]</f>
        <v>43191</v>
      </c>
      <c r="B980" s="147" t="str">
        <f>+Tabla1[[#This Row],[Tipo]]</f>
        <v>ingreso</v>
      </c>
      <c r="C980" s="146" t="str">
        <f>+Tabla1[[#This Row],[Concepto]]</f>
        <v>Pago Cuota</v>
      </c>
      <c r="D980" s="148">
        <f>+Tabla1[[#This Row],[Fecha]]</f>
        <v>43213</v>
      </c>
      <c r="E980" s="147" t="str">
        <f>+Tabla1[[#This Row],[Forma de pago]]</f>
        <v>TR</v>
      </c>
      <c r="F980" s="147" t="str">
        <f>+Tabla1[[#This Row],[Glosa]]</f>
        <v>Puyehue 32, Ivonne Jorquera</v>
      </c>
      <c r="G980" s="147"/>
      <c r="H980" s="206">
        <f>+Tabla1[[#This Row],[Monto]]</f>
        <v>20000</v>
      </c>
      <c r="I980" s="131"/>
    </row>
    <row r="981" spans="1:9" s="128" customFormat="1" x14ac:dyDescent="0.25">
      <c r="A981" s="146">
        <f>+Tabla1[[#This Row],[MES]]</f>
        <v>43191</v>
      </c>
      <c r="B981" s="147" t="str">
        <f>+Tabla1[[#This Row],[Tipo]]</f>
        <v>ingreso</v>
      </c>
      <c r="C981" s="146" t="str">
        <f>+Tabla1[[#This Row],[Concepto]]</f>
        <v>Pago Cuota</v>
      </c>
      <c r="D981" s="148">
        <f>+Tabla1[[#This Row],[Fecha]]</f>
        <v>43216</v>
      </c>
      <c r="E981" s="147" t="str">
        <f>+Tabla1[[#This Row],[Forma de pago]]</f>
        <v>TR</v>
      </c>
      <c r="F981" s="147" t="str">
        <f>+Tabla1[[#This Row],[Glosa]]</f>
        <v xml:space="preserve">Llanquihue 113, Pedro Ruz </v>
      </c>
      <c r="G981" s="147"/>
      <c r="H981" s="206">
        <f>+Tabla1[[#This Row],[Monto]]</f>
        <v>20000</v>
      </c>
      <c r="I981" s="131"/>
    </row>
    <row r="982" spans="1:9" s="128" customFormat="1" x14ac:dyDescent="0.25">
      <c r="A982" s="146">
        <f>+Tabla1[[#This Row],[MES]]</f>
        <v>43191</v>
      </c>
      <c r="B982" s="147" t="str">
        <f>+Tabla1[[#This Row],[Tipo]]</f>
        <v>ingreso</v>
      </c>
      <c r="C982" s="146" t="str">
        <f>+Tabla1[[#This Row],[Concepto]]</f>
        <v>Pago Cuota</v>
      </c>
      <c r="D982" s="148">
        <f>+Tabla1[[#This Row],[Fecha]]</f>
        <v>43220</v>
      </c>
      <c r="E982" s="147" t="str">
        <f>+Tabla1[[#This Row],[Forma de pago]]</f>
        <v>TR</v>
      </c>
      <c r="F982" s="147" t="str">
        <f>+Tabla1[[#This Row],[Glosa]]</f>
        <v>Villarrica 118, Pia Burgos</v>
      </c>
      <c r="G982" s="147"/>
      <c r="H982" s="206">
        <f>+Tabla1[[#This Row],[Monto]]</f>
        <v>20000</v>
      </c>
      <c r="I982" s="131"/>
    </row>
    <row r="983" spans="1:9" s="128" customFormat="1" x14ac:dyDescent="0.25">
      <c r="A983" s="146">
        <f>+Tabla1[[#This Row],[MES]]</f>
        <v>43191</v>
      </c>
      <c r="B983" s="147" t="str">
        <f>+Tabla1[[#This Row],[Tipo]]</f>
        <v>ingreso</v>
      </c>
      <c r="C983" s="146" t="str">
        <f>+Tabla1[[#This Row],[Concepto]]</f>
        <v>Pago Cuota</v>
      </c>
      <c r="D983" s="148">
        <f>+Tabla1[[#This Row],[Fecha]]</f>
        <v>43220</v>
      </c>
      <c r="E983" s="147" t="str">
        <f>+Tabla1[[#This Row],[Forma de pago]]</f>
        <v>TR</v>
      </c>
      <c r="F983" s="147" t="str">
        <f>+Tabla1[[#This Row],[Glosa]]</f>
        <v>Villarrica 123, Omar Sepulveda</v>
      </c>
      <c r="G983" s="147"/>
      <c r="H983" s="206">
        <f>+Tabla1[[#This Row],[Monto]]</f>
        <v>20000</v>
      </c>
      <c r="I983" s="131"/>
    </row>
    <row r="984" spans="1:9" s="128" customFormat="1" x14ac:dyDescent="0.25">
      <c r="A984" s="146">
        <f>+Tabla1[[#This Row],[MES]]</f>
        <v>43191</v>
      </c>
      <c r="B984" s="147" t="str">
        <f>+Tabla1[[#This Row],[Tipo]]</f>
        <v>ingreso</v>
      </c>
      <c r="C984" s="146" t="str">
        <f>+Tabla1[[#This Row],[Concepto]]</f>
        <v>Pago Cuota</v>
      </c>
      <c r="D984" s="148">
        <f>+Tabla1[[#This Row],[Fecha]]</f>
        <v>43216</v>
      </c>
      <c r="E984" s="147" t="str">
        <f>+Tabla1[[#This Row],[Forma de pago]]</f>
        <v>TR</v>
      </c>
      <c r="F984" s="147" t="str">
        <f>+Tabla1[[#This Row],[Glosa]]</f>
        <v>Puyehue 37,Jorge Matamala</v>
      </c>
      <c r="G984" s="147"/>
      <c r="H984" s="206">
        <f>+Tabla1[[#This Row],[Monto]]</f>
        <v>20037</v>
      </c>
      <c r="I984" s="131"/>
    </row>
    <row r="985" spans="1:9" s="128" customFormat="1" x14ac:dyDescent="0.25">
      <c r="A985" s="146">
        <f>+Tabla1[[#This Row],[MES]]</f>
        <v>43191</v>
      </c>
      <c r="B985" s="147" t="str">
        <f>+Tabla1[[#This Row],[Tipo]]</f>
        <v>ingreso</v>
      </c>
      <c r="C985" s="146" t="str">
        <f>+Tabla1[[#This Row],[Concepto]]</f>
        <v>Pago Cuota</v>
      </c>
      <c r="D985" s="148">
        <f>+Tabla1[[#This Row],[Fecha]]</f>
        <v>43216</v>
      </c>
      <c r="E985" s="147" t="str">
        <f>+Tabla1[[#This Row],[Forma de pago]]</f>
        <v>TR</v>
      </c>
      <c r="F985" s="147" t="str">
        <f>+Tabla1[[#This Row],[Glosa]]</f>
        <v>Icalma 72, Jorge Matamala</v>
      </c>
      <c r="G985" s="147"/>
      <c r="H985" s="206">
        <f>+Tabla1[[#This Row],[Monto]]</f>
        <v>20072</v>
      </c>
      <c r="I985" s="131"/>
    </row>
    <row r="986" spans="1:9" s="128" customFormat="1" x14ac:dyDescent="0.25">
      <c r="A986" s="146">
        <f>+Tabla1[[#This Row],[MES]]</f>
        <v>43191</v>
      </c>
      <c r="B986" s="147" t="str">
        <f>+Tabla1[[#This Row],[Tipo]]</f>
        <v>ingreso</v>
      </c>
      <c r="C986" s="146" t="str">
        <f>+Tabla1[[#This Row],[Concepto]]</f>
        <v>Pago Cuota</v>
      </c>
      <c r="D986" s="148">
        <f>+Tabla1[[#This Row],[Fecha]]</f>
        <v>43193</v>
      </c>
      <c r="E986" s="147" t="str">
        <f>+Tabla1[[#This Row],[Forma de pago]]</f>
        <v>D/E</v>
      </c>
      <c r="F986" s="147" t="str">
        <f>+Tabla1[[#This Row],[Glosa]]</f>
        <v>Llanquihue 97, Rene Rivero</v>
      </c>
      <c r="G986" s="147"/>
      <c r="H986" s="206">
        <f>+Tabla1[[#This Row],[Monto]]</f>
        <v>20097</v>
      </c>
      <c r="I986" s="131"/>
    </row>
    <row r="987" spans="1:9" s="128" customFormat="1" x14ac:dyDescent="0.25">
      <c r="A987" s="146">
        <f>+Tabla1[[#This Row],[MES]]</f>
        <v>43191</v>
      </c>
      <c r="B987" s="147" t="str">
        <f>+Tabla1[[#This Row],[Tipo]]</f>
        <v>ingreso</v>
      </c>
      <c r="C987" s="146" t="str">
        <f>+Tabla1[[#This Row],[Concepto]]</f>
        <v>Pago Cuota</v>
      </c>
      <c r="D987" s="148">
        <f>+Tabla1[[#This Row],[Fecha]]</f>
        <v>43203</v>
      </c>
      <c r="E987" s="147" t="str">
        <f>+Tabla1[[#This Row],[Forma de pago]]</f>
        <v>D/E</v>
      </c>
      <c r="F987" s="147" t="str">
        <f>+Tabla1[[#This Row],[Glosa]]</f>
        <v>Villarrica 100, Julia Zuñiga</v>
      </c>
      <c r="G987" s="147"/>
      <c r="H987" s="206">
        <f>+Tabla1[[#This Row],[Monto]]</f>
        <v>20100</v>
      </c>
      <c r="I987" s="131"/>
    </row>
    <row r="988" spans="1:9" s="128" customFormat="1" x14ac:dyDescent="0.25">
      <c r="A988" s="146">
        <f>+Tabla1[[#This Row],[MES]]</f>
        <v>43191</v>
      </c>
      <c r="B988" s="147" t="str">
        <f>+Tabla1[[#This Row],[Tipo]]</f>
        <v>ingreso</v>
      </c>
      <c r="C988" s="146" t="str">
        <f>+Tabla1[[#This Row],[Concepto]]</f>
        <v>Pago Cuota</v>
      </c>
      <c r="D988" s="148">
        <f>+Tabla1[[#This Row],[Fecha]]</f>
        <v>43216</v>
      </c>
      <c r="E988" s="147" t="str">
        <f>+Tabla1[[#This Row],[Forma de pago]]</f>
        <v>D/E</v>
      </c>
      <c r="F988" s="147" t="str">
        <f>+Tabla1[[#This Row],[Glosa]]</f>
        <v>Llanquihue 109, Teresa Gatica</v>
      </c>
      <c r="G988" s="147"/>
      <c r="H988" s="206">
        <f>+Tabla1[[#This Row],[Monto]]</f>
        <v>20109</v>
      </c>
      <c r="I988" s="131"/>
    </row>
    <row r="989" spans="1:9" s="128" customFormat="1" x14ac:dyDescent="0.25">
      <c r="A989" s="146">
        <f>+Tabla1[[#This Row],[MES]]</f>
        <v>43191</v>
      </c>
      <c r="B989" s="147" t="str">
        <f>+Tabla1[[#This Row],[Tipo]]</f>
        <v>ingreso</v>
      </c>
      <c r="C989" s="146" t="str">
        <f>+Tabla1[[#This Row],[Concepto]]</f>
        <v>Pago Cuota</v>
      </c>
      <c r="D989" s="148">
        <f>+Tabla1[[#This Row],[Fecha]]</f>
        <v>43206</v>
      </c>
      <c r="E989" s="147" t="str">
        <f>+Tabla1[[#This Row],[Forma de pago]]</f>
        <v>D/CH</v>
      </c>
      <c r="F989" s="147" t="str">
        <f>+Tabla1[[#This Row],[Glosa]]</f>
        <v>Ranco 83, Silvia Gonzalez</v>
      </c>
      <c r="G989" s="147"/>
      <c r="H989" s="206">
        <f>+Tabla1[[#This Row],[Monto]]</f>
        <v>29600</v>
      </c>
      <c r="I989" s="131"/>
    </row>
    <row r="990" spans="1:9" s="128" customFormat="1" x14ac:dyDescent="0.25">
      <c r="A990" s="146">
        <f>+Tabla1[[#This Row],[MES]]</f>
        <v>43191</v>
      </c>
      <c r="B990" s="147" t="str">
        <f>+Tabla1[[#This Row],[Tipo]]</f>
        <v>ingreso</v>
      </c>
      <c r="C990" s="146" t="str">
        <f>+Tabla1[[#This Row],[Concepto]]</f>
        <v>Pago Cuota</v>
      </c>
      <c r="D990" s="148">
        <f>+Tabla1[[#This Row],[Fecha]]</f>
        <v>43192</v>
      </c>
      <c r="E990" s="147" t="str">
        <f>+Tabla1[[#This Row],[Forma de pago]]</f>
        <v>TR</v>
      </c>
      <c r="F990" s="147" t="str">
        <f>+Tabla1[[#This Row],[Glosa]]</f>
        <v>R.Figueroa Enajenacion Estanque agua</v>
      </c>
      <c r="G990" s="147"/>
      <c r="H990" s="206">
        <f>+Tabla1[[#This Row],[Monto]]</f>
        <v>30000</v>
      </c>
      <c r="I990" s="131"/>
    </row>
    <row r="991" spans="1:9" s="128" customFormat="1" x14ac:dyDescent="0.25">
      <c r="A991" s="146">
        <f>+Tabla1[[#This Row],[MES]]</f>
        <v>43191</v>
      </c>
      <c r="B991" s="147" t="str">
        <f>+Tabla1[[#This Row],[Tipo]]</f>
        <v>ingreso</v>
      </c>
      <c r="C991" s="146" t="str">
        <f>+Tabla1[[#This Row],[Concepto]]</f>
        <v>Pago Cuota</v>
      </c>
      <c r="D991" s="148">
        <f>+Tabla1[[#This Row],[Fecha]]</f>
        <v>43199</v>
      </c>
      <c r="E991" s="147" t="str">
        <f>+Tabla1[[#This Row],[Forma de pago]]</f>
        <v>D/E</v>
      </c>
      <c r="F991" s="147" t="str">
        <f>+Tabla1[[#This Row],[Glosa]]</f>
        <v>Llanquihue 74, Eliana Haro CBR</v>
      </c>
      <c r="G991" s="147"/>
      <c r="H991" s="206">
        <f>+Tabla1[[#This Row],[Monto]]</f>
        <v>30000</v>
      </c>
      <c r="I991" s="131"/>
    </row>
    <row r="992" spans="1:9" s="128" customFormat="1" x14ac:dyDescent="0.25">
      <c r="A992" s="146">
        <f>+Tabla1[[#This Row],[MES]]</f>
        <v>43191</v>
      </c>
      <c r="B992" s="147" t="str">
        <f>+Tabla1[[#This Row],[Tipo]]</f>
        <v>ingreso</v>
      </c>
      <c r="C992" s="146" t="str">
        <f>+Tabla1[[#This Row],[Concepto]]</f>
        <v>Pago Cuota</v>
      </c>
      <c r="D992" s="148">
        <f>+Tabla1[[#This Row],[Fecha]]</f>
        <v>43209</v>
      </c>
      <c r="E992" s="147" t="str">
        <f>+Tabla1[[#This Row],[Forma de pago]]</f>
        <v>TR</v>
      </c>
      <c r="F992" s="147" t="str">
        <f>+Tabla1[[#This Row],[Glosa]]</f>
        <v>Llanquihue 82, Maria Molina</v>
      </c>
      <c r="G992" s="147"/>
      <c r="H992" s="206">
        <f>+Tabla1[[#This Row],[Monto]]</f>
        <v>30000</v>
      </c>
      <c r="I992" s="131"/>
    </row>
    <row r="993" spans="1:9" s="128" customFormat="1" x14ac:dyDescent="0.25">
      <c r="A993" s="146">
        <f>+Tabla1[[#This Row],[MES]]</f>
        <v>43191</v>
      </c>
      <c r="B993" s="147" t="str">
        <f>+Tabla1[[#This Row],[Tipo]]</f>
        <v>ingreso</v>
      </c>
      <c r="C993" s="146" t="str">
        <f>+Tabla1[[#This Row],[Concepto]]</f>
        <v>Pago Cuota</v>
      </c>
      <c r="D993" s="148">
        <f>+Tabla1[[#This Row],[Fecha]]</f>
        <v>43194</v>
      </c>
      <c r="E993" s="147" t="str">
        <f>+Tabla1[[#This Row],[Forma de pago]]</f>
        <v>TR</v>
      </c>
      <c r="F993" s="147" t="str">
        <f>+Tabla1[[#This Row],[Glosa]]</f>
        <v xml:space="preserve">Llanquihue 103-105, Tatiana Tejos </v>
      </c>
      <c r="G993" s="147"/>
      <c r="H993" s="206">
        <f>+Tabla1[[#This Row],[Monto]]</f>
        <v>40000</v>
      </c>
      <c r="I993" s="131"/>
    </row>
    <row r="994" spans="1:9" s="128" customFormat="1" x14ac:dyDescent="0.25">
      <c r="A994" s="146">
        <f>+Tabla1[[#This Row],[MES]]</f>
        <v>43191</v>
      </c>
      <c r="B994" s="147" t="str">
        <f>+Tabla1[[#This Row],[Tipo]]</f>
        <v>ingreso</v>
      </c>
      <c r="C994" s="146" t="str">
        <f>+Tabla1[[#This Row],[Concepto]]</f>
        <v>Pago Cuota</v>
      </c>
      <c r="D994" s="148">
        <f>+Tabla1[[#This Row],[Fecha]]</f>
        <v>43195</v>
      </c>
      <c r="E994" s="147" t="str">
        <f>+Tabla1[[#This Row],[Forma de pago]]</f>
        <v>TR</v>
      </c>
      <c r="F994" s="147" t="str">
        <f>+Tabla1[[#This Row],[Glosa]]</f>
        <v>Riñihue 27-29, Marta Manriquez</v>
      </c>
      <c r="G994" s="147"/>
      <c r="H994" s="206">
        <f>+Tabla1[[#This Row],[Monto]]</f>
        <v>40000</v>
      </c>
      <c r="I994" s="131"/>
    </row>
    <row r="995" spans="1:9" s="128" customFormat="1" x14ac:dyDescent="0.25">
      <c r="A995" s="146">
        <f>+Tabla1[[#This Row],[MES]]</f>
        <v>43191</v>
      </c>
      <c r="B995" s="147" t="str">
        <f>+Tabla1[[#This Row],[Tipo]]</f>
        <v>ingreso</v>
      </c>
      <c r="C995" s="146" t="str">
        <f>+Tabla1[[#This Row],[Concepto]]</f>
        <v>Pago Cuota</v>
      </c>
      <c r="D995" s="148">
        <f>+Tabla1[[#This Row],[Fecha]]</f>
        <v>43207</v>
      </c>
      <c r="E995" s="147" t="str">
        <f>+Tabla1[[#This Row],[Forma de pago]]</f>
        <v>TR</v>
      </c>
      <c r="F995" s="147" t="str">
        <f>+Tabla1[[#This Row],[Glosa]]</f>
        <v>Llanquihue 119, Maria Madariaga</v>
      </c>
      <c r="G995" s="147"/>
      <c r="H995" s="206">
        <f>+Tabla1[[#This Row],[Monto]]</f>
        <v>40000</v>
      </c>
      <c r="I995" s="131"/>
    </row>
    <row r="996" spans="1:9" s="128" customFormat="1" x14ac:dyDescent="0.25">
      <c r="A996" s="146">
        <f>+Tabla1[[#This Row],[MES]]</f>
        <v>43191</v>
      </c>
      <c r="B996" s="147" t="str">
        <f>+Tabla1[[#This Row],[Tipo]]</f>
        <v>ingreso</v>
      </c>
      <c r="C996" s="146" t="str">
        <f>+Tabla1[[#This Row],[Concepto]]</f>
        <v>Pago Cuota</v>
      </c>
      <c r="D996" s="148">
        <f>+Tabla1[[#This Row],[Fecha]]</f>
        <v>43220</v>
      </c>
      <c r="E996" s="147" t="str">
        <f>+Tabla1[[#This Row],[Forma de pago]]</f>
        <v>TR</v>
      </c>
      <c r="F996" s="147" t="str">
        <f>+Tabla1[[#This Row],[Glosa]]</f>
        <v>Ranco 54, Juan Montero</v>
      </c>
      <c r="G996" s="147"/>
      <c r="H996" s="206">
        <f>+Tabla1[[#This Row],[Monto]]</f>
        <v>40054</v>
      </c>
      <c r="I996" s="131"/>
    </row>
    <row r="997" spans="1:9" s="128" customFormat="1" x14ac:dyDescent="0.25">
      <c r="A997" s="146">
        <f>+Tabla1[[#This Row],[MES]]</f>
        <v>43191</v>
      </c>
      <c r="B997" s="147" t="str">
        <f>+Tabla1[[#This Row],[Tipo]]</f>
        <v>ingreso</v>
      </c>
      <c r="C997" s="146" t="str">
        <f>+Tabla1[[#This Row],[Concepto]]</f>
        <v>Pago Cuota</v>
      </c>
      <c r="D997" s="148">
        <f>+Tabla1[[#This Row],[Fecha]]</f>
        <v>43220</v>
      </c>
      <c r="E997" s="147" t="str">
        <f>+Tabla1[[#This Row],[Forma de pago]]</f>
        <v>TR</v>
      </c>
      <c r="F997" s="147" t="str">
        <f>+Tabla1[[#This Row],[Glosa]]</f>
        <v>Llanquihue 80, Sergio Ibaceta</v>
      </c>
      <c r="G997" s="147"/>
      <c r="H997" s="206">
        <f>+Tabla1[[#This Row],[Monto]]</f>
        <v>40080</v>
      </c>
      <c r="I997" s="131"/>
    </row>
    <row r="998" spans="1:9" s="128" customFormat="1" x14ac:dyDescent="0.25">
      <c r="A998" s="146">
        <f>+Tabla1[[#This Row],[MES]]</f>
        <v>43191</v>
      </c>
      <c r="B998" s="147" t="str">
        <f>+Tabla1[[#This Row],[Tipo]]</f>
        <v>ingreso</v>
      </c>
      <c r="C998" s="146" t="str">
        <f>+Tabla1[[#This Row],[Concepto]]</f>
        <v>Pago Cuota</v>
      </c>
      <c r="D998" s="148">
        <f>+Tabla1[[#This Row],[Fecha]]</f>
        <v>43192</v>
      </c>
      <c r="E998" s="147" t="str">
        <f>+Tabla1[[#This Row],[Forma de pago]]</f>
        <v>D/E</v>
      </c>
      <c r="F998" s="147" t="str">
        <f>+Tabla1[[#This Row],[Glosa]]</f>
        <v>Llanquihue 94, Sucesion Valdes</v>
      </c>
      <c r="G998" s="147"/>
      <c r="H998" s="206">
        <f>+Tabla1[[#This Row],[Monto]]</f>
        <v>40094</v>
      </c>
      <c r="I998" s="131"/>
    </row>
    <row r="999" spans="1:9" s="128" customFormat="1" x14ac:dyDescent="0.25">
      <c r="A999" s="146">
        <f>+Tabla1[[#This Row],[MES]]</f>
        <v>43191</v>
      </c>
      <c r="B999" s="147" t="str">
        <f>+Tabla1[[#This Row],[Tipo]]</f>
        <v>ingreso</v>
      </c>
      <c r="C999" s="146" t="str">
        <f>+Tabla1[[#This Row],[Concepto]]</f>
        <v>Pago Cuota</v>
      </c>
      <c r="D999" s="148">
        <f>+Tabla1[[#This Row],[Fecha]]</f>
        <v>43193</v>
      </c>
      <c r="E999" s="147" t="str">
        <f>+Tabla1[[#This Row],[Forma de pago]]</f>
        <v>D/E</v>
      </c>
      <c r="F999" s="147" t="str">
        <f>+Tabla1[[#This Row],[Glosa]]</f>
        <v>Villarrica 114, Hilda Alburquerque CBR</v>
      </c>
      <c r="G999" s="147"/>
      <c r="H999" s="206">
        <f>+Tabla1[[#This Row],[Monto]]</f>
        <v>50000</v>
      </c>
      <c r="I999" s="131"/>
    </row>
    <row r="1000" spans="1:9" s="128" customFormat="1" x14ac:dyDescent="0.25">
      <c r="A1000" s="146">
        <f>+Tabla1[[#This Row],[MES]]</f>
        <v>43191</v>
      </c>
      <c r="B1000" s="147" t="str">
        <f>+Tabla1[[#This Row],[Tipo]]</f>
        <v>ingreso</v>
      </c>
      <c r="C1000" s="146" t="str">
        <f>+Tabla1[[#This Row],[Concepto]]</f>
        <v>Pago Cuota</v>
      </c>
      <c r="D1000" s="148">
        <f>+Tabla1[[#This Row],[Fecha]]</f>
        <v>43193</v>
      </c>
      <c r="E1000" s="147" t="str">
        <f>+Tabla1[[#This Row],[Forma de pago]]</f>
        <v>D/E</v>
      </c>
      <c r="F1000" s="147" t="str">
        <f>+Tabla1[[#This Row],[Glosa]]</f>
        <v>Llanquihue 78, Cristian Recabarren</v>
      </c>
      <c r="G1000" s="147"/>
      <c r="H1000" s="206">
        <f>+Tabla1[[#This Row],[Monto]]</f>
        <v>50000</v>
      </c>
      <c r="I1000" s="131"/>
    </row>
    <row r="1001" spans="1:9" s="128" customFormat="1" x14ac:dyDescent="0.25">
      <c r="A1001" s="146">
        <f>+Tabla1[[#This Row],[MES]]</f>
        <v>43191</v>
      </c>
      <c r="B1001" s="147" t="str">
        <f>+Tabla1[[#This Row],[Tipo]]</f>
        <v>ingreso</v>
      </c>
      <c r="C1001" s="146" t="str">
        <f>+Tabla1[[#This Row],[Concepto]]</f>
        <v>Pago Cuota</v>
      </c>
      <c r="D1001" s="148">
        <f>+Tabla1[[#This Row],[Fecha]]</f>
        <v>43194</v>
      </c>
      <c r="E1001" s="147" t="str">
        <f>+Tabla1[[#This Row],[Forma de pago]]</f>
        <v>TR</v>
      </c>
      <c r="F1001" s="147" t="str">
        <f>+Tabla1[[#This Row],[Glosa]]</f>
        <v>Llanquihue 103, Tatiana Tejos CBR</v>
      </c>
      <c r="G1001" s="147"/>
      <c r="H1001" s="206">
        <f>+Tabla1[[#This Row],[Monto]]</f>
        <v>50000</v>
      </c>
      <c r="I1001" s="131"/>
    </row>
    <row r="1002" spans="1:9" s="128" customFormat="1" x14ac:dyDescent="0.25">
      <c r="A1002" s="146">
        <f>+Tabla1[[#This Row],[MES]]</f>
        <v>43191</v>
      </c>
      <c r="B1002" s="147" t="str">
        <f>+Tabla1[[#This Row],[Tipo]]</f>
        <v>ingreso</v>
      </c>
      <c r="C1002" s="146" t="str">
        <f>+Tabla1[[#This Row],[Concepto]]</f>
        <v>Pago Cuota</v>
      </c>
      <c r="D1002" s="148">
        <f>+Tabla1[[#This Row],[Fecha]]</f>
        <v>43199</v>
      </c>
      <c r="E1002" s="147" t="str">
        <f>+Tabla1[[#This Row],[Forma de pago]]</f>
        <v>TR</v>
      </c>
      <c r="F1002" s="147" t="str">
        <f>+Tabla1[[#This Row],[Glosa]]</f>
        <v>Llanquihue 113, Pedro Ruz CBR</v>
      </c>
      <c r="G1002" s="147"/>
      <c r="H1002" s="206">
        <f>+Tabla1[[#This Row],[Monto]]</f>
        <v>50000</v>
      </c>
      <c r="I1002" s="131"/>
    </row>
    <row r="1003" spans="1:9" s="128" customFormat="1" x14ac:dyDescent="0.25">
      <c r="A1003" s="146">
        <f>+Tabla1[[#This Row],[MES]]</f>
        <v>43191</v>
      </c>
      <c r="B1003" s="147" t="str">
        <f>+Tabla1[[#This Row],[Tipo]]</f>
        <v>ingreso</v>
      </c>
      <c r="C1003" s="146" t="str">
        <f>+Tabla1[[#This Row],[Concepto]]</f>
        <v>Pago Cuota</v>
      </c>
      <c r="D1003" s="148">
        <f>+Tabla1[[#This Row],[Fecha]]</f>
        <v>43192</v>
      </c>
      <c r="E1003" s="147" t="str">
        <f>+Tabla1[[#This Row],[Forma de pago]]</f>
        <v>TR</v>
      </c>
      <c r="F1003" s="147" t="str">
        <f>+Tabla1[[#This Row],[Glosa]]</f>
        <v>Riñihue 23, Sara Salgado CBR</v>
      </c>
      <c r="G1003" s="147"/>
      <c r="H1003" s="206">
        <f>+Tabla1[[#This Row],[Monto]]</f>
        <v>50023</v>
      </c>
      <c r="I1003" s="131"/>
    </row>
    <row r="1004" spans="1:9" s="128" customFormat="1" x14ac:dyDescent="0.25">
      <c r="A1004" s="146">
        <f>+Tabla1[[#This Row],[MES]]</f>
        <v>43191</v>
      </c>
      <c r="B1004" s="147" t="str">
        <f>+Tabla1[[#This Row],[Tipo]]</f>
        <v>ingreso</v>
      </c>
      <c r="C1004" s="146" t="str">
        <f>+Tabla1[[#This Row],[Concepto]]</f>
        <v>Pago Cuota</v>
      </c>
      <c r="D1004" s="148">
        <f>+Tabla1[[#This Row],[Fecha]]</f>
        <v>43193</v>
      </c>
      <c r="E1004" s="147" t="str">
        <f>+Tabla1[[#This Row],[Forma de pago]]</f>
        <v>D/E</v>
      </c>
      <c r="F1004" s="147" t="str">
        <f>+Tabla1[[#This Row],[Glosa]]</f>
        <v xml:space="preserve">Villarrica 114, Hilda Alburquerque </v>
      </c>
      <c r="G1004" s="147"/>
      <c r="H1004" s="206">
        <f>+Tabla1[[#This Row],[Monto]]</f>
        <v>60000</v>
      </c>
      <c r="I1004" s="131"/>
    </row>
    <row r="1005" spans="1:9" s="128" customFormat="1" x14ac:dyDescent="0.25">
      <c r="A1005" s="146">
        <f>+Tabla1[[#This Row],[MES]]</f>
        <v>43191</v>
      </c>
      <c r="B1005" s="147" t="str">
        <f>+Tabla1[[#This Row],[Tipo]]</f>
        <v>ingreso</v>
      </c>
      <c r="C1005" s="146" t="str">
        <f>+Tabla1[[#This Row],[Concepto]]</f>
        <v>Pago Cuota</v>
      </c>
      <c r="D1005" s="148">
        <f>+Tabla1[[#This Row],[Fecha]]</f>
        <v>43203</v>
      </c>
      <c r="E1005" s="147" t="str">
        <f>+Tabla1[[#This Row],[Forma de pago]]</f>
        <v>TR</v>
      </c>
      <c r="F1005" s="147" t="str">
        <f>+Tabla1[[#This Row],[Glosa]]</f>
        <v>Riñihue25, Juan Gonzalez</v>
      </c>
      <c r="G1005" s="147"/>
      <c r="H1005" s="206">
        <f>+Tabla1[[#This Row],[Monto]]</f>
        <v>60025</v>
      </c>
      <c r="I1005" s="131"/>
    </row>
    <row r="1006" spans="1:9" s="128" customFormat="1" x14ac:dyDescent="0.25">
      <c r="A1006" s="146">
        <f>+Tabla1[[#This Row],[MES]]</f>
        <v>43191</v>
      </c>
      <c r="B1006" s="147" t="str">
        <f>+Tabla1[[#This Row],[Tipo]]</f>
        <v>ingreso</v>
      </c>
      <c r="C1006" s="146" t="str">
        <f>+Tabla1[[#This Row],[Concepto]]</f>
        <v>Pago Cuota</v>
      </c>
      <c r="D1006" s="148">
        <f>+Tabla1[[#This Row],[Fecha]]</f>
        <v>43199</v>
      </c>
      <c r="E1006" s="147" t="str">
        <f>+Tabla1[[#This Row],[Forma de pago]]</f>
        <v>D/E</v>
      </c>
      <c r="F1006" s="147" t="str">
        <f>+Tabla1[[#This Row],[Glosa]]</f>
        <v>Ranco 77, Melinda Gonzalez</v>
      </c>
      <c r="G1006" s="147"/>
      <c r="H1006" s="206">
        <f>+Tabla1[[#This Row],[Monto]]</f>
        <v>70000</v>
      </c>
      <c r="I1006" s="131"/>
    </row>
    <row r="1007" spans="1:9" s="128" customFormat="1" x14ac:dyDescent="0.25">
      <c r="A1007" s="146">
        <f>+Tabla1[[#This Row],[MES]]</f>
        <v>43191</v>
      </c>
      <c r="B1007" s="147" t="str">
        <f>+Tabla1[[#This Row],[Tipo]]</f>
        <v>ingreso</v>
      </c>
      <c r="C1007" s="146" t="str">
        <f>+Tabla1[[#This Row],[Concepto]]</f>
        <v>Pago Cuota</v>
      </c>
      <c r="D1007" s="148">
        <f>+Tabla1[[#This Row],[Fecha]]</f>
        <v>43209</v>
      </c>
      <c r="E1007" s="147" t="str">
        <f>+Tabla1[[#This Row],[Forma de pago]]</f>
        <v>TR</v>
      </c>
      <c r="F1007" s="147" t="str">
        <f>+Tabla1[[#This Row],[Glosa]]</f>
        <v>Villarrica 98, Anibal Vivavceta</v>
      </c>
      <c r="G1007" s="147"/>
      <c r="H1007" s="206">
        <f>+Tabla1[[#This Row],[Monto]]</f>
        <v>90000</v>
      </c>
      <c r="I1007" s="131"/>
    </row>
    <row r="1008" spans="1:9" s="128" customFormat="1" x14ac:dyDescent="0.25">
      <c r="A1008" s="146">
        <f>+Tabla1[[#This Row],[MES]]</f>
        <v>43191</v>
      </c>
      <c r="B1008" s="147" t="str">
        <f>+Tabla1[[#This Row],[Tipo]]</f>
        <v>ingreso</v>
      </c>
      <c r="C1008" s="146" t="str">
        <f>+Tabla1[[#This Row],[Concepto]]</f>
        <v>Pago Cuota</v>
      </c>
      <c r="D1008" s="148">
        <f>+Tabla1[[#This Row],[Fecha]]</f>
        <v>43200</v>
      </c>
      <c r="E1008" s="147" t="str">
        <f>+Tabla1[[#This Row],[Forma de pago]]</f>
        <v>D/CH</v>
      </c>
      <c r="F1008" s="147" t="str">
        <f>+Tabla1[[#This Row],[Glosa]]</f>
        <v>Llanquihue 76, Glenda Alvarez</v>
      </c>
      <c r="G1008" s="147"/>
      <c r="H1008" s="206">
        <f>+Tabla1[[#This Row],[Monto]]</f>
        <v>100000</v>
      </c>
      <c r="I1008" s="131"/>
    </row>
    <row r="1009" spans="1:9" s="128" customFormat="1" x14ac:dyDescent="0.25">
      <c r="A1009" s="146">
        <f>+Tabla1[[#This Row],[MES]]</f>
        <v>43191</v>
      </c>
      <c r="B1009" s="147" t="str">
        <f>+Tabla1[[#This Row],[Tipo]]</f>
        <v>ingreso</v>
      </c>
      <c r="C1009" s="146" t="str">
        <f>+Tabla1[[#This Row],[Concepto]]</f>
        <v>Pago Cuota</v>
      </c>
      <c r="D1009" s="148">
        <f>+Tabla1[[#This Row],[Fecha]]</f>
        <v>43196</v>
      </c>
      <c r="E1009" s="147" t="str">
        <f>+Tabla1[[#This Row],[Forma de pago]]</f>
        <v>TR</v>
      </c>
      <c r="F1009" s="147" t="str">
        <f>+Tabla1[[#This Row],[Glosa]]</f>
        <v>Ranco 73, Juan Hernandez Galdames</v>
      </c>
      <c r="G1009" s="147"/>
      <c r="H1009" s="206">
        <f>+Tabla1[[#This Row],[Monto]]</f>
        <v>110000</v>
      </c>
      <c r="I1009" s="131"/>
    </row>
    <row r="1010" spans="1:9" s="128" customFormat="1" x14ac:dyDescent="0.25">
      <c r="A1010" s="146">
        <f>+Tabla1[[#This Row],[MES]]</f>
        <v>43191</v>
      </c>
      <c r="B1010" s="147" t="str">
        <f>+Tabla1[[#This Row],[Tipo]]</f>
        <v>ingreso</v>
      </c>
      <c r="C1010" s="146" t="str">
        <f>+Tabla1[[#This Row],[Concepto]]</f>
        <v>Pago Cuota</v>
      </c>
      <c r="D1010" s="148">
        <f>+Tabla1[[#This Row],[Fecha]]</f>
        <v>43203</v>
      </c>
      <c r="E1010" s="147" t="str">
        <f>+Tabla1[[#This Row],[Forma de pago]]</f>
        <v>TR</v>
      </c>
      <c r="F1010" s="147" t="str">
        <f>+Tabla1[[#This Row],[Glosa]]</f>
        <v>Riñihue 6, Roberto Andrade</v>
      </c>
      <c r="G1010" s="147"/>
      <c r="H1010" s="206">
        <f>+Tabla1[[#This Row],[Monto]]</f>
        <v>120006</v>
      </c>
      <c r="I1010" s="131"/>
    </row>
    <row r="1011" spans="1:9" s="128" customFormat="1" x14ac:dyDescent="0.25">
      <c r="A1011" s="141">
        <f>+Tabla1[[#This Row],[MES]]</f>
        <v>43191</v>
      </c>
      <c r="B1011" s="142" t="str">
        <f>+Tabla1[[#This Row],[Tipo]]</f>
        <v>ingreso</v>
      </c>
      <c r="C1011" s="141" t="str">
        <f>+Tabla1[[#This Row],[Concepto]]</f>
        <v>Pago Cuota</v>
      </c>
      <c r="D1011" s="143">
        <f>+Tabla1[[#This Row],[Fecha]]</f>
        <v>43194</v>
      </c>
      <c r="E1011" s="142" t="str">
        <f>+Tabla1[[#This Row],[Forma de pago]]</f>
        <v>TR</v>
      </c>
      <c r="F1011" s="142" t="str">
        <f>+Tabla1[[#This Row],[Glosa]]</f>
        <v>Ranco 93, Margarita Muñoz CBR</v>
      </c>
      <c r="G1011" s="142"/>
      <c r="H1011" s="145">
        <f>+Tabla1[[#This Row],[Monto]]</f>
        <v>170000</v>
      </c>
      <c r="I1011" s="145"/>
    </row>
    <row r="1012" spans="1:9" s="128" customFormat="1" x14ac:dyDescent="0.25">
      <c r="A1012" s="146">
        <f>+Tabla1[[#This Row],[MES]]</f>
        <v>43221</v>
      </c>
      <c r="B1012" s="147" t="str">
        <f>+Tabla1[[#This Row],[Tipo]]</f>
        <v>ingreso</v>
      </c>
      <c r="C1012" s="146" t="str">
        <f>+Tabla1[[#This Row],[Concepto]]</f>
        <v>Pago Cuota</v>
      </c>
      <c r="D1012" s="148">
        <f>+Tabla1[[#This Row],[Fecha]]</f>
        <v>43251</v>
      </c>
      <c r="E1012" s="147" t="str">
        <f>+Tabla1[[#This Row],[Forma de pago]]</f>
        <v>D/E</v>
      </c>
      <c r="F1012" s="147" t="str">
        <f>+Tabla1[[#This Row],[Glosa]]</f>
        <v>R.Figueroa vuelto Caja Chica Mayo</v>
      </c>
      <c r="G1012" s="147"/>
      <c r="H1012" s="206">
        <f>+Tabla1[[#This Row],[Monto]]</f>
        <v>700</v>
      </c>
      <c r="I1012" s="147"/>
    </row>
    <row r="1013" spans="1:9" s="128" customFormat="1" x14ac:dyDescent="0.25">
      <c r="A1013" s="146">
        <f>+Tabla1[[#This Row],[MES]]</f>
        <v>43221</v>
      </c>
      <c r="B1013" s="147" t="str">
        <f>+Tabla1[[#This Row],[Tipo]]</f>
        <v>ingreso</v>
      </c>
      <c r="C1013" s="146" t="str">
        <f>+Tabla1[[#This Row],[Concepto]]</f>
        <v>Pago Cuota</v>
      </c>
      <c r="D1013" s="148">
        <f>+Tabla1[[#This Row],[Fecha]]</f>
        <v>43222</v>
      </c>
      <c r="E1013" s="147" t="str">
        <f>+Tabla1[[#This Row],[Forma de pago]]</f>
        <v>D/E</v>
      </c>
      <c r="F1013" s="147" t="str">
        <f>+Tabla1[[#This Row],[Glosa]]</f>
        <v>R.Figueroa, Vuelto caja Chica Abril</v>
      </c>
      <c r="G1013" s="147"/>
      <c r="H1013" s="206">
        <f>+Tabla1[[#This Row],[Monto]]</f>
        <v>10540</v>
      </c>
      <c r="I1013" s="145"/>
    </row>
    <row r="1014" spans="1:9" s="128" customFormat="1" x14ac:dyDescent="0.25">
      <c r="A1014" s="146">
        <f>+Tabla1[[#This Row],[MES]]</f>
        <v>43221</v>
      </c>
      <c r="B1014" s="147" t="str">
        <f>+Tabla1[[#This Row],[Tipo]]</f>
        <v>ingreso</v>
      </c>
      <c r="C1014" s="146" t="str">
        <f>+Tabla1[[#This Row],[Concepto]]</f>
        <v>Pago Cuota</v>
      </c>
      <c r="D1014" s="148">
        <f>+Tabla1[[#This Row],[Fecha]]</f>
        <v>43222</v>
      </c>
      <c r="E1014" s="147" t="str">
        <f>+Tabla1[[#This Row],[Forma de pago]]</f>
        <v>TR</v>
      </c>
      <c r="F1014" s="147" t="str">
        <f>+Tabla1[[#This Row],[Glosa]]</f>
        <v>Puyehue 22, Cristina Olivares</v>
      </c>
      <c r="G1014" s="147"/>
      <c r="H1014" s="206">
        <f>+Tabla1[[#This Row],[Monto]]</f>
        <v>20000</v>
      </c>
      <c r="I1014" s="145"/>
    </row>
    <row r="1015" spans="1:9" s="128" customFormat="1" x14ac:dyDescent="0.25">
      <c r="A1015" s="146">
        <f>+Tabla1[[#This Row],[MES]]</f>
        <v>43221</v>
      </c>
      <c r="B1015" s="147" t="str">
        <f>+Tabla1[[#This Row],[Tipo]]</f>
        <v>ingreso</v>
      </c>
      <c r="C1015" s="146" t="str">
        <f>+Tabla1[[#This Row],[Concepto]]</f>
        <v>Pago Cuota</v>
      </c>
      <c r="D1015" s="148">
        <f>+Tabla1[[#This Row],[Fecha]]</f>
        <v>43222</v>
      </c>
      <c r="E1015" s="147" t="str">
        <f>+Tabla1[[#This Row],[Forma de pago]]</f>
        <v>TR</v>
      </c>
      <c r="F1015" s="147" t="str">
        <f>+Tabla1[[#This Row],[Glosa]]</f>
        <v>Ranco 48, Carola Arriagada</v>
      </c>
      <c r="G1015" s="147"/>
      <c r="H1015" s="206">
        <f>+Tabla1[[#This Row],[Monto]]</f>
        <v>20000</v>
      </c>
      <c r="I1015" s="145"/>
    </row>
    <row r="1016" spans="1:9" s="128" customFormat="1" x14ac:dyDescent="0.25">
      <c r="A1016" s="146">
        <f>+Tabla1[[#This Row],[MES]]</f>
        <v>43221</v>
      </c>
      <c r="B1016" s="147" t="str">
        <f>+Tabla1[[#This Row],[Tipo]]</f>
        <v>ingreso</v>
      </c>
      <c r="C1016" s="146" t="str">
        <f>+Tabla1[[#This Row],[Concepto]]</f>
        <v>Pago Cuota</v>
      </c>
      <c r="D1016" s="148">
        <f>+Tabla1[[#This Row],[Fecha]]</f>
        <v>43222</v>
      </c>
      <c r="E1016" s="147" t="str">
        <f>+Tabla1[[#This Row],[Forma de pago]]</f>
        <v>TR</v>
      </c>
      <c r="F1016" s="147" t="str">
        <f>+Tabla1[[#This Row],[Glosa]]</f>
        <v>Llanquihue 97-A, Patricia Castillo</v>
      </c>
      <c r="G1016" s="147"/>
      <c r="H1016" s="206">
        <f>+Tabla1[[#This Row],[Monto]]</f>
        <v>20000</v>
      </c>
      <c r="I1016" s="145"/>
    </row>
    <row r="1017" spans="1:9" s="128" customFormat="1" x14ac:dyDescent="0.25">
      <c r="A1017" s="146">
        <f>+Tabla1[[#This Row],[MES]]</f>
        <v>43221</v>
      </c>
      <c r="B1017" s="147" t="str">
        <f>+Tabla1[[#This Row],[Tipo]]</f>
        <v>ingreso</v>
      </c>
      <c r="C1017" s="146" t="str">
        <f>+Tabla1[[#This Row],[Concepto]]</f>
        <v>Pago Cuota</v>
      </c>
      <c r="D1017" s="148">
        <f>+Tabla1[[#This Row],[Fecha]]</f>
        <v>43222</v>
      </c>
      <c r="E1017" s="147" t="str">
        <f>+Tabla1[[#This Row],[Forma de pago]]</f>
        <v>D/E</v>
      </c>
      <c r="F1017" s="147" t="str">
        <f>+Tabla1[[#This Row],[Glosa]]</f>
        <v>Villarrica 129, Ricardo Figueroa</v>
      </c>
      <c r="G1017" s="147"/>
      <c r="H1017" s="206">
        <f>+Tabla1[[#This Row],[Monto]]</f>
        <v>20000</v>
      </c>
      <c r="I1017" s="145"/>
    </row>
    <row r="1018" spans="1:9" s="128" customFormat="1" x14ac:dyDescent="0.25">
      <c r="A1018" s="146">
        <f>+Tabla1[[#This Row],[MES]]</f>
        <v>43221</v>
      </c>
      <c r="B1018" s="147" t="str">
        <f>+Tabla1[[#This Row],[Tipo]]</f>
        <v>ingreso</v>
      </c>
      <c r="C1018" s="146" t="str">
        <f>+Tabla1[[#This Row],[Concepto]]</f>
        <v>Pago Cuota</v>
      </c>
      <c r="D1018" s="148">
        <f>+Tabla1[[#This Row],[Fecha]]</f>
        <v>43222</v>
      </c>
      <c r="E1018" s="147" t="str">
        <f>+Tabla1[[#This Row],[Forma de pago]]</f>
        <v>D/E</v>
      </c>
      <c r="F1018" s="147" t="str">
        <f>+Tabla1[[#This Row],[Glosa]]</f>
        <v>Villarrica 122, Ema Valdes</v>
      </c>
      <c r="G1018" s="147"/>
      <c r="H1018" s="206">
        <f>+Tabla1[[#This Row],[Monto]]</f>
        <v>20000</v>
      </c>
      <c r="I1018" s="145"/>
    </row>
    <row r="1019" spans="1:9" s="128" customFormat="1" x14ac:dyDescent="0.25">
      <c r="A1019" s="146">
        <f>+Tabla1[[#This Row],[MES]]</f>
        <v>43221</v>
      </c>
      <c r="B1019" s="147" t="str">
        <f>+Tabla1[[#This Row],[Tipo]]</f>
        <v>ingreso</v>
      </c>
      <c r="C1019" s="146" t="str">
        <f>+Tabla1[[#This Row],[Concepto]]</f>
        <v>Pago Cuota</v>
      </c>
      <c r="D1019" s="148">
        <f>+Tabla1[[#This Row],[Fecha]]</f>
        <v>43223</v>
      </c>
      <c r="E1019" s="147" t="str">
        <f>+Tabla1[[#This Row],[Forma de pago]]</f>
        <v>TR</v>
      </c>
      <c r="F1019" s="147" t="str">
        <f>+Tabla1[[#This Row],[Glosa]]</f>
        <v>Riñihue 19, Teresa Peña</v>
      </c>
      <c r="G1019" s="147"/>
      <c r="H1019" s="206">
        <f>+Tabla1[[#This Row],[Monto]]</f>
        <v>20000</v>
      </c>
      <c r="I1019" s="145"/>
    </row>
    <row r="1020" spans="1:9" s="128" customFormat="1" x14ac:dyDescent="0.25">
      <c r="A1020" s="146">
        <f>+Tabla1[[#This Row],[MES]]</f>
        <v>43221</v>
      </c>
      <c r="B1020" s="147" t="str">
        <f>+Tabla1[[#This Row],[Tipo]]</f>
        <v>ingreso</v>
      </c>
      <c r="C1020" s="146" t="str">
        <f>+Tabla1[[#This Row],[Concepto]]</f>
        <v>Pago Cuota</v>
      </c>
      <c r="D1020" s="148">
        <f>+Tabla1[[#This Row],[Fecha]]</f>
        <v>43224</v>
      </c>
      <c r="E1020" s="147" t="str">
        <f>+Tabla1[[#This Row],[Forma de pago]]</f>
        <v>TR</v>
      </c>
      <c r="F1020" s="147" t="str">
        <f>+Tabla1[[#This Row],[Glosa]]</f>
        <v>Ranco 50, Julia Parra</v>
      </c>
      <c r="G1020" s="147"/>
      <c r="H1020" s="206">
        <f>+Tabla1[[#This Row],[Monto]]</f>
        <v>20000</v>
      </c>
      <c r="I1020" s="145"/>
    </row>
    <row r="1021" spans="1:9" s="128" customFormat="1" x14ac:dyDescent="0.25">
      <c r="A1021" s="146">
        <f>+Tabla1[[#This Row],[MES]]</f>
        <v>43221</v>
      </c>
      <c r="B1021" s="147" t="str">
        <f>+Tabla1[[#This Row],[Tipo]]</f>
        <v>ingreso</v>
      </c>
      <c r="C1021" s="146" t="str">
        <f>+Tabla1[[#This Row],[Concepto]]</f>
        <v>Pago Cuota</v>
      </c>
      <c r="D1021" s="148">
        <f>+Tabla1[[#This Row],[Fecha]]</f>
        <v>43224</v>
      </c>
      <c r="E1021" s="147" t="str">
        <f>+Tabla1[[#This Row],[Forma de pago]]</f>
        <v>TR</v>
      </c>
      <c r="F1021" s="147" t="str">
        <f>+Tabla1[[#This Row],[Glosa]]</f>
        <v>Ranco 79, Ismelda Meza</v>
      </c>
      <c r="G1021" s="147"/>
      <c r="H1021" s="206">
        <f>+Tabla1[[#This Row],[Monto]]</f>
        <v>20000</v>
      </c>
      <c r="I1021" s="145"/>
    </row>
    <row r="1022" spans="1:9" s="128" customFormat="1" x14ac:dyDescent="0.25">
      <c r="A1022" s="146">
        <f>+Tabla1[[#This Row],[MES]]</f>
        <v>43221</v>
      </c>
      <c r="B1022" s="147" t="str">
        <f>+Tabla1[[#This Row],[Tipo]]</f>
        <v>ingreso</v>
      </c>
      <c r="C1022" s="146" t="str">
        <f>+Tabla1[[#This Row],[Concepto]]</f>
        <v>Pago Cuota</v>
      </c>
      <c r="D1022" s="148">
        <f>+Tabla1[[#This Row],[Fecha]]</f>
        <v>43227</v>
      </c>
      <c r="E1022" s="147" t="str">
        <f>+Tabla1[[#This Row],[Forma de pago]]</f>
        <v>TR</v>
      </c>
      <c r="F1022" s="147" t="str">
        <f>+Tabla1[[#This Row],[Glosa]]</f>
        <v>Llanquihue 88, Pedro Flores</v>
      </c>
      <c r="G1022" s="147"/>
      <c r="H1022" s="206">
        <f>+Tabla1[[#This Row],[Monto]]</f>
        <v>20000</v>
      </c>
      <c r="I1022" s="145"/>
    </row>
    <row r="1023" spans="1:9" s="128" customFormat="1" x14ac:dyDescent="0.25">
      <c r="A1023" s="146">
        <f>+Tabla1[[#This Row],[MES]]</f>
        <v>43221</v>
      </c>
      <c r="B1023" s="147" t="str">
        <f>+Tabla1[[#This Row],[Tipo]]</f>
        <v>ingreso</v>
      </c>
      <c r="C1023" s="146" t="str">
        <f>+Tabla1[[#This Row],[Concepto]]</f>
        <v>Pago Cuota</v>
      </c>
      <c r="D1023" s="148">
        <f>+Tabla1[[#This Row],[Fecha]]</f>
        <v>43231</v>
      </c>
      <c r="E1023" s="147" t="str">
        <f>+Tabla1[[#This Row],[Forma de pago]]</f>
        <v>TR</v>
      </c>
      <c r="F1023" s="147" t="str">
        <f>+Tabla1[[#This Row],[Glosa]]</f>
        <v>Ranco 75, Olga Hernandez</v>
      </c>
      <c r="G1023" s="147"/>
      <c r="H1023" s="206">
        <f>+Tabla1[[#This Row],[Monto]]</f>
        <v>20000</v>
      </c>
      <c r="I1023" s="145"/>
    </row>
    <row r="1024" spans="1:9" s="128" customFormat="1" x14ac:dyDescent="0.25">
      <c r="A1024" s="146">
        <f>+Tabla1[[#This Row],[MES]]</f>
        <v>43221</v>
      </c>
      <c r="B1024" s="147" t="str">
        <f>+Tabla1[[#This Row],[Tipo]]</f>
        <v>ingreso</v>
      </c>
      <c r="C1024" s="146" t="str">
        <f>+Tabla1[[#This Row],[Concepto]]</f>
        <v>Pago Cuota</v>
      </c>
      <c r="D1024" s="148">
        <f>+Tabla1[[#This Row],[Fecha]]</f>
        <v>43234</v>
      </c>
      <c r="E1024" s="147" t="str">
        <f>+Tabla1[[#This Row],[Forma de pago]]</f>
        <v>D/E</v>
      </c>
      <c r="F1024" s="147" t="str">
        <f>+Tabla1[[#This Row],[Glosa]]</f>
        <v>Ranco 56, Delia Quiroga</v>
      </c>
      <c r="G1024" s="147"/>
      <c r="H1024" s="206">
        <f>+Tabla1[[#This Row],[Monto]]</f>
        <v>20000</v>
      </c>
      <c r="I1024" s="145"/>
    </row>
    <row r="1025" spans="1:9" s="128" customFormat="1" x14ac:dyDescent="0.25">
      <c r="A1025" s="146">
        <f>+Tabla1[[#This Row],[MES]]</f>
        <v>43221</v>
      </c>
      <c r="B1025" s="147" t="str">
        <f>+Tabla1[[#This Row],[Tipo]]</f>
        <v>ingreso</v>
      </c>
      <c r="C1025" s="146" t="str">
        <f>+Tabla1[[#This Row],[Concepto]]</f>
        <v>Pago Cuota</v>
      </c>
      <c r="D1025" s="148">
        <f>+Tabla1[[#This Row],[Fecha]]</f>
        <v>43234</v>
      </c>
      <c r="E1025" s="147" t="str">
        <f>+Tabla1[[#This Row],[Forma de pago]]</f>
        <v>D/E</v>
      </c>
      <c r="F1025" s="147" t="str">
        <f>+Tabla1[[#This Row],[Glosa]]</f>
        <v>Ranco 83, Silvia Gonzalez</v>
      </c>
      <c r="G1025" s="147"/>
      <c r="H1025" s="206">
        <f>+Tabla1[[#This Row],[Monto]]</f>
        <v>20000</v>
      </c>
      <c r="I1025" s="145"/>
    </row>
    <row r="1026" spans="1:9" s="128" customFormat="1" x14ac:dyDescent="0.25">
      <c r="A1026" s="146">
        <f>+Tabla1[[#This Row],[MES]]</f>
        <v>43221</v>
      </c>
      <c r="B1026" s="147" t="str">
        <f>+Tabla1[[#This Row],[Tipo]]</f>
        <v>ingreso</v>
      </c>
      <c r="C1026" s="146" t="str">
        <f>+Tabla1[[#This Row],[Concepto]]</f>
        <v>Pago Cuota</v>
      </c>
      <c r="D1026" s="148">
        <f>+Tabla1[[#This Row],[Fecha]]</f>
        <v>43234</v>
      </c>
      <c r="E1026" s="147" t="str">
        <f>+Tabla1[[#This Row],[Forma de pago]]</f>
        <v>D/E</v>
      </c>
      <c r="F1026" s="147" t="str">
        <f>+Tabla1[[#This Row],[Glosa]]</f>
        <v>Ranco 77, Melinda Gonzalez</v>
      </c>
      <c r="G1026" s="147"/>
      <c r="H1026" s="206">
        <f>+Tabla1[[#This Row],[Monto]]</f>
        <v>20000</v>
      </c>
      <c r="I1026" s="145"/>
    </row>
    <row r="1027" spans="1:9" s="128" customFormat="1" x14ac:dyDescent="0.25">
      <c r="A1027" s="146">
        <f>+Tabla1[[#This Row],[MES]]</f>
        <v>43221</v>
      </c>
      <c r="B1027" s="147" t="str">
        <f>+Tabla1[[#This Row],[Tipo]]</f>
        <v>ingreso</v>
      </c>
      <c r="C1027" s="146" t="str">
        <f>+Tabla1[[#This Row],[Concepto]]</f>
        <v>Pago Cuota</v>
      </c>
      <c r="D1027" s="148">
        <f>+Tabla1[[#This Row],[Fecha]]</f>
        <v>43237</v>
      </c>
      <c r="E1027" s="147" t="str">
        <f>+Tabla1[[#This Row],[Forma de pago]]</f>
        <v>D/E</v>
      </c>
      <c r="F1027" s="147" t="str">
        <f>+Tabla1[[#This Row],[Glosa]]</f>
        <v>Riñihue 10, Hector Zuñiga</v>
      </c>
      <c r="G1027" s="147"/>
      <c r="H1027" s="206">
        <f>+Tabla1[[#This Row],[Monto]]</f>
        <v>20000</v>
      </c>
      <c r="I1027" s="145"/>
    </row>
    <row r="1028" spans="1:9" s="128" customFormat="1" x14ac:dyDescent="0.25">
      <c r="A1028" s="146">
        <f>+Tabla1[[#This Row],[MES]]</f>
        <v>43221</v>
      </c>
      <c r="B1028" s="147" t="str">
        <f>+Tabla1[[#This Row],[Tipo]]</f>
        <v>ingreso</v>
      </c>
      <c r="C1028" s="146" t="str">
        <f>+Tabla1[[#This Row],[Concepto]]</f>
        <v>Pago Cuota</v>
      </c>
      <c r="D1028" s="148">
        <f>+Tabla1[[#This Row],[Fecha]]</f>
        <v>43238</v>
      </c>
      <c r="E1028" s="147" t="str">
        <f>+Tabla1[[#This Row],[Forma de pago]]</f>
        <v>TR</v>
      </c>
      <c r="F1028" s="147" t="str">
        <f>+Tabla1[[#This Row],[Glosa]]</f>
        <v>Puyehue 24, Manuel Latapiat</v>
      </c>
      <c r="G1028" s="147"/>
      <c r="H1028" s="206">
        <f>+Tabla1[[#This Row],[Monto]]</f>
        <v>20000</v>
      </c>
      <c r="I1028" s="145"/>
    </row>
    <row r="1029" spans="1:9" s="128" customFormat="1" x14ac:dyDescent="0.25">
      <c r="A1029" s="146">
        <f>+Tabla1[[#This Row],[MES]]</f>
        <v>43221</v>
      </c>
      <c r="B1029" s="147" t="str">
        <f>+Tabla1[[#This Row],[Tipo]]</f>
        <v>ingreso</v>
      </c>
      <c r="C1029" s="146" t="str">
        <f>+Tabla1[[#This Row],[Concepto]]</f>
        <v>Pago Cuota</v>
      </c>
      <c r="D1029" s="148">
        <f>+Tabla1[[#This Row],[Fecha]]</f>
        <v>43244</v>
      </c>
      <c r="E1029" s="147" t="str">
        <f>+Tabla1[[#This Row],[Forma de pago]]</f>
        <v>TR</v>
      </c>
      <c r="F1029" s="147" t="str">
        <f>+Tabla1[[#This Row],[Glosa]]</f>
        <v>Puyehue 32, Ivonne Jorquera</v>
      </c>
      <c r="G1029" s="147"/>
      <c r="H1029" s="206">
        <f>+Tabla1[[#This Row],[Monto]]</f>
        <v>20000</v>
      </c>
      <c r="I1029" s="145"/>
    </row>
    <row r="1030" spans="1:9" s="128" customFormat="1" x14ac:dyDescent="0.25">
      <c r="A1030" s="146">
        <f>+Tabla1[[#This Row],[MES]]</f>
        <v>43221</v>
      </c>
      <c r="B1030" s="147" t="str">
        <f>+Tabla1[[#This Row],[Tipo]]</f>
        <v>ingreso</v>
      </c>
      <c r="C1030" s="146" t="str">
        <f>+Tabla1[[#This Row],[Concepto]]</f>
        <v>Pago Cuota</v>
      </c>
      <c r="D1030" s="148">
        <f>+Tabla1[[#This Row],[Fecha]]</f>
        <v>43248</v>
      </c>
      <c r="E1030" s="147" t="str">
        <f>+Tabla1[[#This Row],[Forma de pago]]</f>
        <v>TR</v>
      </c>
      <c r="F1030" s="147" t="str">
        <f>+Tabla1[[#This Row],[Glosa]]</f>
        <v>Ranco 50, Julia Parra</v>
      </c>
      <c r="G1030" s="147"/>
      <c r="H1030" s="206">
        <f>+Tabla1[[#This Row],[Monto]]</f>
        <v>20000</v>
      </c>
      <c r="I1030" s="145"/>
    </row>
    <row r="1031" spans="1:9" s="128" customFormat="1" x14ac:dyDescent="0.25">
      <c r="A1031" s="146">
        <f>+Tabla1[[#This Row],[MES]]</f>
        <v>43221</v>
      </c>
      <c r="B1031" s="147" t="str">
        <f>+Tabla1[[#This Row],[Tipo]]</f>
        <v>ingreso</v>
      </c>
      <c r="C1031" s="146" t="str">
        <f>+Tabla1[[#This Row],[Concepto]]</f>
        <v>Pago Cuota</v>
      </c>
      <c r="D1031" s="148">
        <f>+Tabla1[[#This Row],[Fecha]]</f>
        <v>43248</v>
      </c>
      <c r="E1031" s="147" t="str">
        <f>+Tabla1[[#This Row],[Forma de pago]]</f>
        <v>TR</v>
      </c>
      <c r="F1031" s="147" t="str">
        <f>+Tabla1[[#This Row],[Glosa]]</f>
        <v>Ranco 79, Ismelda Meza</v>
      </c>
      <c r="G1031" s="147"/>
      <c r="H1031" s="206">
        <f>+Tabla1[[#This Row],[Monto]]</f>
        <v>20000</v>
      </c>
      <c r="I1031" s="145"/>
    </row>
    <row r="1032" spans="1:9" s="128" customFormat="1" x14ac:dyDescent="0.25">
      <c r="A1032" s="146">
        <f>+Tabla1[[#This Row],[MES]]</f>
        <v>43221</v>
      </c>
      <c r="B1032" s="147" t="str">
        <f>+Tabla1[[#This Row],[Tipo]]</f>
        <v>ingreso</v>
      </c>
      <c r="C1032" s="146" t="str">
        <f>+Tabla1[[#This Row],[Concepto]]</f>
        <v>Pago Cuota</v>
      </c>
      <c r="D1032" s="148">
        <f>+Tabla1[[#This Row],[Fecha]]</f>
        <v>43248</v>
      </c>
      <c r="E1032" s="147" t="str">
        <f>+Tabla1[[#This Row],[Forma de pago]]</f>
        <v>TR</v>
      </c>
      <c r="F1032" s="147" t="str">
        <f>+Tabla1[[#This Row],[Glosa]]</f>
        <v>Puyehue 28, Antonio Silva</v>
      </c>
      <c r="G1032" s="147"/>
      <c r="H1032" s="206">
        <f>+Tabla1[[#This Row],[Monto]]</f>
        <v>20000</v>
      </c>
      <c r="I1032" s="145"/>
    </row>
    <row r="1033" spans="1:9" s="128" customFormat="1" x14ac:dyDescent="0.25">
      <c r="A1033" s="146">
        <f>+Tabla1[[#This Row],[MES]]</f>
        <v>43221</v>
      </c>
      <c r="B1033" s="147" t="str">
        <f>+Tabla1[[#This Row],[Tipo]]</f>
        <v>ingreso</v>
      </c>
      <c r="C1033" s="146" t="str">
        <f>+Tabla1[[#This Row],[Concepto]]</f>
        <v>Pago Cuota</v>
      </c>
      <c r="D1033" s="148">
        <f>+Tabla1[[#This Row],[Fecha]]</f>
        <v>43248</v>
      </c>
      <c r="E1033" s="147" t="str">
        <f>+Tabla1[[#This Row],[Forma de pago]]</f>
        <v>TR</v>
      </c>
      <c r="F1033" s="147" t="str">
        <f>+Tabla1[[#This Row],[Glosa]]</f>
        <v>Llanquihue 113, Pedro Ruz</v>
      </c>
      <c r="G1033" s="147"/>
      <c r="H1033" s="206">
        <f>+Tabla1[[#This Row],[Monto]]</f>
        <v>20000</v>
      </c>
      <c r="I1033" s="145"/>
    </row>
    <row r="1034" spans="1:9" s="128" customFormat="1" x14ac:dyDescent="0.25">
      <c r="A1034" s="146">
        <f>+Tabla1[[#This Row],[MES]]</f>
        <v>43221</v>
      </c>
      <c r="B1034" s="147" t="str">
        <f>+Tabla1[[#This Row],[Tipo]]</f>
        <v>ingreso</v>
      </c>
      <c r="C1034" s="146" t="str">
        <f>+Tabla1[[#This Row],[Concepto]]</f>
        <v>Pago Cuota</v>
      </c>
      <c r="D1034" s="148">
        <f>+Tabla1[[#This Row],[Fecha]]</f>
        <v>43250</v>
      </c>
      <c r="E1034" s="147" t="str">
        <f>+Tabla1[[#This Row],[Forma de pago]]</f>
        <v>TR</v>
      </c>
      <c r="F1034" s="147" t="str">
        <f>+Tabla1[[#This Row],[Glosa]]</f>
        <v>Villarrica 118, Pia Burgos</v>
      </c>
      <c r="G1034" s="147"/>
      <c r="H1034" s="206">
        <f>+Tabla1[[#This Row],[Monto]]</f>
        <v>20000</v>
      </c>
      <c r="I1034" s="145"/>
    </row>
    <row r="1035" spans="1:9" s="128" customFormat="1" x14ac:dyDescent="0.25">
      <c r="A1035" s="146">
        <f>+Tabla1[[#This Row],[MES]]</f>
        <v>43221</v>
      </c>
      <c r="B1035" s="147" t="str">
        <f>+Tabla1[[#This Row],[Tipo]]</f>
        <v>ingreso</v>
      </c>
      <c r="C1035" s="146" t="str">
        <f>+Tabla1[[#This Row],[Concepto]]</f>
        <v>Pago Cuota</v>
      </c>
      <c r="D1035" s="148">
        <f>+Tabla1[[#This Row],[Fecha]]</f>
        <v>43251</v>
      </c>
      <c r="E1035" s="147" t="str">
        <f>+Tabla1[[#This Row],[Forma de pago]]</f>
        <v>TR</v>
      </c>
      <c r="F1035" s="147" t="str">
        <f>+Tabla1[[#This Row],[Glosa]]</f>
        <v>Villarrica 123, Omar Sepulveda</v>
      </c>
      <c r="G1035" s="147"/>
      <c r="H1035" s="206">
        <f>+Tabla1[[#This Row],[Monto]]</f>
        <v>20000</v>
      </c>
      <c r="I1035" s="145"/>
    </row>
    <row r="1036" spans="1:9" s="128" customFormat="1" x14ac:dyDescent="0.25">
      <c r="A1036" s="146">
        <f>+Tabla1[[#This Row],[MES]]</f>
        <v>43221</v>
      </c>
      <c r="B1036" s="147" t="str">
        <f>+Tabla1[[#This Row],[Tipo]]</f>
        <v>ingreso</v>
      </c>
      <c r="C1036" s="146" t="str">
        <f>+Tabla1[[#This Row],[Concepto]]</f>
        <v>Pago Cuota</v>
      </c>
      <c r="D1036" s="148">
        <f>+Tabla1[[#This Row],[Fecha]]</f>
        <v>43251</v>
      </c>
      <c r="E1036" s="147" t="str">
        <f>+Tabla1[[#This Row],[Forma de pago]]</f>
        <v>TR</v>
      </c>
      <c r="F1036" s="147" t="str">
        <f>+Tabla1[[#This Row],[Glosa]]</f>
        <v>Riñihue 19, Teresa Peña</v>
      </c>
      <c r="G1036" s="147"/>
      <c r="H1036" s="206">
        <f>+Tabla1[[#This Row],[Monto]]</f>
        <v>20000</v>
      </c>
      <c r="I1036" s="145"/>
    </row>
    <row r="1037" spans="1:9" s="128" customFormat="1" x14ac:dyDescent="0.25">
      <c r="A1037" s="146">
        <f>+Tabla1[[#This Row],[MES]]</f>
        <v>43221</v>
      </c>
      <c r="B1037" s="147" t="str">
        <f>+Tabla1[[#This Row],[Tipo]]</f>
        <v>ingreso</v>
      </c>
      <c r="C1037" s="146" t="str">
        <f>+Tabla1[[#This Row],[Concepto]]</f>
        <v>Pago Cuota</v>
      </c>
      <c r="D1037" s="148">
        <f>+Tabla1[[#This Row],[Fecha]]</f>
        <v>43251</v>
      </c>
      <c r="E1037" s="147" t="str">
        <f>+Tabla1[[#This Row],[Forma de pago]]</f>
        <v>D/E</v>
      </c>
      <c r="F1037" s="147" t="str">
        <f>+Tabla1[[#This Row],[Glosa]]</f>
        <v>Villarrica 129, Ricardo Figueroa</v>
      </c>
      <c r="G1037" s="147"/>
      <c r="H1037" s="206">
        <f>+Tabla1[[#This Row],[Monto]]</f>
        <v>20000</v>
      </c>
      <c r="I1037" s="145"/>
    </row>
    <row r="1038" spans="1:9" s="128" customFormat="1" x14ac:dyDescent="0.25">
      <c r="A1038" s="146">
        <f>+Tabla1[[#This Row],[MES]]</f>
        <v>43221</v>
      </c>
      <c r="B1038" s="147" t="str">
        <f>+Tabla1[[#This Row],[Tipo]]</f>
        <v>ingreso</v>
      </c>
      <c r="C1038" s="146" t="str">
        <f>+Tabla1[[#This Row],[Concepto]]</f>
        <v>Pago Cuota</v>
      </c>
      <c r="D1038" s="148">
        <f>+Tabla1[[#This Row],[Fecha]]</f>
        <v>43251</v>
      </c>
      <c r="E1038" s="147" t="str">
        <f>+Tabla1[[#This Row],[Forma de pago]]</f>
        <v>D/E</v>
      </c>
      <c r="F1038" s="147" t="str">
        <f>+Tabla1[[#This Row],[Glosa]]</f>
        <v>Villarrica 122, Ema Valdes</v>
      </c>
      <c r="G1038" s="147"/>
      <c r="H1038" s="206">
        <f>+Tabla1[[#This Row],[Monto]]</f>
        <v>20000</v>
      </c>
      <c r="I1038" s="145"/>
    </row>
    <row r="1039" spans="1:9" s="128" customFormat="1" x14ac:dyDescent="0.25">
      <c r="A1039" s="146">
        <f>+Tabla1[[#This Row],[MES]]</f>
        <v>43221</v>
      </c>
      <c r="B1039" s="147" t="str">
        <f>+Tabla1[[#This Row],[Tipo]]</f>
        <v>ingreso</v>
      </c>
      <c r="C1039" s="146" t="str">
        <f>+Tabla1[[#This Row],[Concepto]]</f>
        <v>Pago Cuota</v>
      </c>
      <c r="D1039" s="148">
        <f>+Tabla1[[#This Row],[Fecha]]</f>
        <v>43251</v>
      </c>
      <c r="E1039" s="147" t="str">
        <f>+Tabla1[[#This Row],[Forma de pago]]</f>
        <v>TR</v>
      </c>
      <c r="F1039" s="147" t="str">
        <f>+Tabla1[[#This Row],[Glosa]]</f>
        <v>Puyehue 37,Jorge Matamala</v>
      </c>
      <c r="G1039" s="147"/>
      <c r="H1039" s="206">
        <f>+Tabla1[[#This Row],[Monto]]</f>
        <v>20037</v>
      </c>
      <c r="I1039" s="145"/>
    </row>
    <row r="1040" spans="1:9" s="128" customFormat="1" x14ac:dyDescent="0.25">
      <c r="A1040" s="146">
        <f>+Tabla1[[#This Row],[MES]]</f>
        <v>43221</v>
      </c>
      <c r="B1040" s="147" t="str">
        <f>+Tabla1[[#This Row],[Tipo]]</f>
        <v>ingreso</v>
      </c>
      <c r="C1040" s="146" t="str">
        <f>+Tabla1[[#This Row],[Concepto]]</f>
        <v>Pago Cuota</v>
      </c>
      <c r="D1040" s="148">
        <f>+Tabla1[[#This Row],[Fecha]]</f>
        <v>43251</v>
      </c>
      <c r="E1040" s="147" t="str">
        <f>+Tabla1[[#This Row],[Forma de pago]]</f>
        <v>TR</v>
      </c>
      <c r="F1040" s="147" t="str">
        <f>+Tabla1[[#This Row],[Glosa]]</f>
        <v>Icalma 72, Jorge Matamala</v>
      </c>
      <c r="G1040" s="147"/>
      <c r="H1040" s="206">
        <f>+Tabla1[[#This Row],[Monto]]</f>
        <v>20072</v>
      </c>
      <c r="I1040" s="145"/>
    </row>
    <row r="1041" spans="1:9" s="128" customFormat="1" x14ac:dyDescent="0.25">
      <c r="A1041" s="146">
        <f>+Tabla1[[#This Row],[MES]]</f>
        <v>43221</v>
      </c>
      <c r="B1041" s="147" t="str">
        <f>+Tabla1[[#This Row],[Tipo]]</f>
        <v>ingreso</v>
      </c>
      <c r="C1041" s="146" t="str">
        <f>+Tabla1[[#This Row],[Concepto]]</f>
        <v>Pago Cuota</v>
      </c>
      <c r="D1041" s="148">
        <f>+Tabla1[[#This Row],[Fecha]]</f>
        <v>43248</v>
      </c>
      <c r="E1041" s="147" t="str">
        <f>+Tabla1[[#This Row],[Forma de pago]]</f>
        <v>TR</v>
      </c>
      <c r="F1041" s="147" t="str">
        <f>+Tabla1[[#This Row],[Glosa]]</f>
        <v>Llanquihue 80, Sergio Ibaceta</v>
      </c>
      <c r="G1041" s="147"/>
      <c r="H1041" s="206">
        <f>+Tabla1[[#This Row],[Monto]]</f>
        <v>20080</v>
      </c>
      <c r="I1041" s="145"/>
    </row>
    <row r="1042" spans="1:9" s="128" customFormat="1" x14ac:dyDescent="0.25">
      <c r="A1042" s="146">
        <f>+Tabla1[[#This Row],[MES]]</f>
        <v>43221</v>
      </c>
      <c r="B1042" s="147" t="str">
        <f>+Tabla1[[#This Row],[Tipo]]</f>
        <v>ingreso</v>
      </c>
      <c r="C1042" s="146" t="str">
        <f>+Tabla1[[#This Row],[Concepto]]</f>
        <v>Pago Cuota</v>
      </c>
      <c r="D1042" s="148">
        <f>+Tabla1[[#This Row],[Fecha]]</f>
        <v>43230</v>
      </c>
      <c r="E1042" s="147" t="str">
        <f>+Tabla1[[#This Row],[Forma de pago]]</f>
        <v>TR</v>
      </c>
      <c r="F1042" s="147" t="str">
        <f>+Tabla1[[#This Row],[Glosa]]</f>
        <v>Llanquihue 96, Carlos Alvarez</v>
      </c>
      <c r="G1042" s="147"/>
      <c r="H1042" s="206">
        <f>+Tabla1[[#This Row],[Monto]]</f>
        <v>20096</v>
      </c>
      <c r="I1042" s="145"/>
    </row>
    <row r="1043" spans="1:9" s="128" customFormat="1" x14ac:dyDescent="0.25">
      <c r="A1043" s="146">
        <f>+Tabla1[[#This Row],[MES]]</f>
        <v>43221</v>
      </c>
      <c r="B1043" s="147" t="str">
        <f>+Tabla1[[#This Row],[Tipo]]</f>
        <v>ingreso</v>
      </c>
      <c r="C1043" s="146" t="str">
        <f>+Tabla1[[#This Row],[Concepto]]</f>
        <v>Pago Cuota</v>
      </c>
      <c r="D1043" s="148">
        <f>+Tabla1[[#This Row],[Fecha]]</f>
        <v>43230</v>
      </c>
      <c r="E1043" s="147" t="str">
        <f>+Tabla1[[#This Row],[Forma de pago]]</f>
        <v>D/E</v>
      </c>
      <c r="F1043" s="147" t="str">
        <f>+Tabla1[[#This Row],[Glosa]]</f>
        <v>Villarrica 100, Julia Zuñiga</v>
      </c>
      <c r="G1043" s="147"/>
      <c r="H1043" s="206">
        <f>+Tabla1[[#This Row],[Monto]]</f>
        <v>20100</v>
      </c>
      <c r="I1043" s="145"/>
    </row>
    <row r="1044" spans="1:9" s="128" customFormat="1" x14ac:dyDescent="0.25">
      <c r="A1044" s="146">
        <f>+Tabla1[[#This Row],[MES]]</f>
        <v>43221</v>
      </c>
      <c r="B1044" s="147" t="str">
        <f>+Tabla1[[#This Row],[Tipo]]</f>
        <v>ingreso</v>
      </c>
      <c r="C1044" s="146" t="str">
        <f>+Tabla1[[#This Row],[Concepto]]</f>
        <v>Pago Cuota</v>
      </c>
      <c r="D1044" s="148">
        <f>+Tabla1[[#This Row],[Fecha]]</f>
        <v>43245</v>
      </c>
      <c r="E1044" s="147" t="str">
        <f>+Tabla1[[#This Row],[Forma de pago]]</f>
        <v>D/E</v>
      </c>
      <c r="F1044" s="147" t="str">
        <f>+Tabla1[[#This Row],[Glosa]]</f>
        <v>Llanquihue 109, Teresa Gatica</v>
      </c>
      <c r="G1044" s="147"/>
      <c r="H1044" s="206">
        <f>+Tabla1[[#This Row],[Monto]]</f>
        <v>20109</v>
      </c>
      <c r="I1044" s="145"/>
    </row>
    <row r="1045" spans="1:9" s="128" customFormat="1" x14ac:dyDescent="0.25">
      <c r="A1045" s="146">
        <f>+Tabla1[[#This Row],[MES]]</f>
        <v>43221</v>
      </c>
      <c r="B1045" s="147" t="str">
        <f>+Tabla1[[#This Row],[Tipo]]</f>
        <v>ingreso</v>
      </c>
      <c r="C1045" s="146" t="str">
        <f>+Tabla1[[#This Row],[Concepto]]</f>
        <v>Pago Cuota</v>
      </c>
      <c r="D1045" s="148">
        <f>+Tabla1[[#This Row],[Fecha]]</f>
        <v>43250</v>
      </c>
      <c r="E1045" s="147" t="str">
        <f>+Tabla1[[#This Row],[Forma de pago]]</f>
        <v>D/E</v>
      </c>
      <c r="F1045" s="147" t="str">
        <f>+Tabla1[[#This Row],[Glosa]]</f>
        <v>Aporte Paraiso x Limpieza Q.Sur</v>
      </c>
      <c r="G1045" s="147"/>
      <c r="H1045" s="206">
        <f>+Tabla1[[#This Row],[Monto]]</f>
        <v>25000</v>
      </c>
      <c r="I1045" s="145"/>
    </row>
    <row r="1046" spans="1:9" s="128" customFormat="1" x14ac:dyDescent="0.25">
      <c r="A1046" s="146">
        <f>+Tabla1[[#This Row],[MES]]</f>
        <v>43221</v>
      </c>
      <c r="B1046" s="147" t="str">
        <f>+Tabla1[[#This Row],[Tipo]]</f>
        <v>ingreso</v>
      </c>
      <c r="C1046" s="146" t="str">
        <f>+Tabla1[[#This Row],[Concepto]]</f>
        <v>Pago Cuota</v>
      </c>
      <c r="D1046" s="148">
        <f>+Tabla1[[#This Row],[Fecha]]</f>
        <v>43250</v>
      </c>
      <c r="E1046" s="147" t="str">
        <f>+Tabla1[[#This Row],[Forma de pago]]</f>
        <v>TR</v>
      </c>
      <c r="F1046" s="147" t="str">
        <f>+Tabla1[[#This Row],[Glosa]]</f>
        <v>Aporte Minerva x Limpieza Q.Sur</v>
      </c>
      <c r="G1046" s="147"/>
      <c r="H1046" s="206">
        <f>+Tabla1[[#This Row],[Monto]]</f>
        <v>25000</v>
      </c>
      <c r="I1046" s="145"/>
    </row>
    <row r="1047" spans="1:9" s="128" customFormat="1" x14ac:dyDescent="0.25">
      <c r="A1047" s="146">
        <f>+Tabla1[[#This Row],[MES]]</f>
        <v>43221</v>
      </c>
      <c r="B1047" s="147" t="str">
        <f>+Tabla1[[#This Row],[Tipo]]</f>
        <v>ingreso</v>
      </c>
      <c r="C1047" s="146" t="str">
        <f>+Tabla1[[#This Row],[Concepto]]</f>
        <v>Pago Cuota</v>
      </c>
      <c r="D1047" s="148">
        <f>+Tabla1[[#This Row],[Fecha]]</f>
        <v>43230</v>
      </c>
      <c r="E1047" s="147" t="str">
        <f>+Tabla1[[#This Row],[Forma de pago]]</f>
        <v>D/E</v>
      </c>
      <c r="F1047" s="147" t="str">
        <f>+Tabla1[[#This Row],[Glosa]]</f>
        <v>Villarrica 100, Julia Zuñiga</v>
      </c>
      <c r="G1047" s="147"/>
      <c r="H1047" s="206">
        <f>+Tabla1[[#This Row],[Monto]]</f>
        <v>25100</v>
      </c>
      <c r="I1047" s="145"/>
    </row>
    <row r="1048" spans="1:9" s="128" customFormat="1" x14ac:dyDescent="0.25">
      <c r="A1048" s="146">
        <f>+Tabla1[[#This Row],[MES]]</f>
        <v>43221</v>
      </c>
      <c r="B1048" s="147" t="str">
        <f>+Tabla1[[#This Row],[Tipo]]</f>
        <v>ingreso</v>
      </c>
      <c r="C1048" s="146" t="str">
        <f>+Tabla1[[#This Row],[Concepto]]</f>
        <v>Pago Cuota</v>
      </c>
      <c r="D1048" s="148">
        <f>+Tabla1[[#This Row],[Fecha]]</f>
        <v>43222</v>
      </c>
      <c r="E1048" s="147" t="str">
        <f>+Tabla1[[#This Row],[Forma de pago]]</f>
        <v>TR</v>
      </c>
      <c r="F1048" s="147" t="str">
        <f>+Tabla1[[#This Row],[Glosa]]</f>
        <v>Llanquihue 103-105, Tatiana Tejos</v>
      </c>
      <c r="G1048" s="147"/>
      <c r="H1048" s="206">
        <f>+Tabla1[[#This Row],[Monto]]</f>
        <v>40000</v>
      </c>
      <c r="I1048" s="145"/>
    </row>
    <row r="1049" spans="1:9" s="128" customFormat="1" x14ac:dyDescent="0.25">
      <c r="A1049" s="146">
        <f>+Tabla1[[#This Row],[MES]]</f>
        <v>43221</v>
      </c>
      <c r="B1049" s="147" t="str">
        <f>+Tabla1[[#This Row],[Tipo]]</f>
        <v>ingreso</v>
      </c>
      <c r="C1049" s="146" t="str">
        <f>+Tabla1[[#This Row],[Concepto]]</f>
        <v>Pago Cuota</v>
      </c>
      <c r="D1049" s="148">
        <f>+Tabla1[[#This Row],[Fecha]]</f>
        <v>43224</v>
      </c>
      <c r="E1049" s="147" t="str">
        <f>+Tabla1[[#This Row],[Forma de pago]]</f>
        <v>D/E</v>
      </c>
      <c r="F1049" s="147" t="str">
        <f>+Tabla1[[#This Row],[Glosa]]</f>
        <v>Puyehue 43, Aurelio Sandoval</v>
      </c>
      <c r="G1049" s="147"/>
      <c r="H1049" s="206">
        <f>+Tabla1[[#This Row],[Monto]]</f>
        <v>40000</v>
      </c>
      <c r="I1049" s="145"/>
    </row>
    <row r="1050" spans="1:9" s="128" customFormat="1" x14ac:dyDescent="0.25">
      <c r="A1050" s="146">
        <f>+Tabla1[[#This Row],[MES]]</f>
        <v>43221</v>
      </c>
      <c r="B1050" s="147" t="str">
        <f>+Tabla1[[#This Row],[Tipo]]</f>
        <v>ingreso</v>
      </c>
      <c r="C1050" s="146" t="str">
        <f>+Tabla1[[#This Row],[Concepto]]</f>
        <v>Pago Cuota</v>
      </c>
      <c r="D1050" s="148">
        <f>+Tabla1[[#This Row],[Fecha]]</f>
        <v>43228</v>
      </c>
      <c r="E1050" s="147" t="str">
        <f>+Tabla1[[#This Row],[Forma de pago]]</f>
        <v>TR</v>
      </c>
      <c r="F1050" s="147" t="str">
        <f>+Tabla1[[#This Row],[Glosa]]</f>
        <v>Riñihue 27-29, Marta Manriquez</v>
      </c>
      <c r="G1050" s="147"/>
      <c r="H1050" s="206">
        <f>+Tabla1[[#This Row],[Monto]]</f>
        <v>40000</v>
      </c>
      <c r="I1050" s="145"/>
    </row>
    <row r="1051" spans="1:9" s="128" customFormat="1" x14ac:dyDescent="0.25">
      <c r="A1051" s="146">
        <f>+Tabla1[[#This Row],[MES]]</f>
        <v>43221</v>
      </c>
      <c r="B1051" s="147" t="str">
        <f>+Tabla1[[#This Row],[Tipo]]</f>
        <v>ingreso</v>
      </c>
      <c r="C1051" s="146" t="str">
        <f>+Tabla1[[#This Row],[Concepto]]</f>
        <v>Pago Cuota</v>
      </c>
      <c r="D1051" s="148">
        <f>+Tabla1[[#This Row],[Fecha]]</f>
        <v>43249</v>
      </c>
      <c r="E1051" s="147" t="str">
        <f>+Tabla1[[#This Row],[Forma de pago]]</f>
        <v>TR</v>
      </c>
      <c r="F1051" s="147" t="str">
        <f>+Tabla1[[#This Row],[Glosa]]</f>
        <v>Calafquen 5, Marcos Briones</v>
      </c>
      <c r="G1051" s="147"/>
      <c r="H1051" s="206">
        <f>+Tabla1[[#This Row],[Monto]]</f>
        <v>40000</v>
      </c>
      <c r="I1051" s="145"/>
    </row>
    <row r="1052" spans="1:9" s="128" customFormat="1" x14ac:dyDescent="0.25">
      <c r="A1052" s="146">
        <f>+Tabla1[[#This Row],[MES]]</f>
        <v>43221</v>
      </c>
      <c r="B1052" s="147" t="str">
        <f>+Tabla1[[#This Row],[Tipo]]</f>
        <v>ingreso</v>
      </c>
      <c r="C1052" s="146" t="str">
        <f>+Tabla1[[#This Row],[Concepto]]</f>
        <v>Pago Cuota</v>
      </c>
      <c r="D1052" s="148">
        <f>+Tabla1[[#This Row],[Fecha]]</f>
        <v>43227</v>
      </c>
      <c r="E1052" s="147" t="str">
        <f>+Tabla1[[#This Row],[Forma de pago]]</f>
        <v>TR</v>
      </c>
      <c r="F1052" s="147" t="str">
        <f>+Tabla1[[#This Row],[Glosa]]</f>
        <v>Puyehue 30, Jorge Carcasson</v>
      </c>
      <c r="G1052" s="147"/>
      <c r="H1052" s="206">
        <f>+Tabla1[[#This Row],[Monto]]</f>
        <v>40030</v>
      </c>
      <c r="I1052" s="145"/>
    </row>
    <row r="1053" spans="1:9" s="128" customFormat="1" x14ac:dyDescent="0.25">
      <c r="A1053" s="146">
        <f>+Tabla1[[#This Row],[MES]]</f>
        <v>43221</v>
      </c>
      <c r="B1053" s="147" t="str">
        <f>+Tabla1[[#This Row],[Tipo]]</f>
        <v>ingreso</v>
      </c>
      <c r="C1053" s="146" t="str">
        <f>+Tabla1[[#This Row],[Concepto]]</f>
        <v>Pago Cuota</v>
      </c>
      <c r="D1053" s="148">
        <f>+Tabla1[[#This Row],[Fecha]]</f>
        <v>43250</v>
      </c>
      <c r="E1053" s="147" t="str">
        <f>+Tabla1[[#This Row],[Forma de pago]]</f>
        <v>D/CH</v>
      </c>
      <c r="F1053" s="147" t="str">
        <f>+Tabla1[[#This Row],[Glosa]]</f>
        <v>Puyehue 39 , Regina Wenner</v>
      </c>
      <c r="G1053" s="147"/>
      <c r="H1053" s="206">
        <f>+Tabla1[[#This Row],[Monto]]</f>
        <v>40039</v>
      </c>
      <c r="I1053" s="145"/>
    </row>
    <row r="1054" spans="1:9" s="128" customFormat="1" x14ac:dyDescent="0.25">
      <c r="A1054" s="146">
        <f>+Tabla1[[#This Row],[MES]]</f>
        <v>43221</v>
      </c>
      <c r="B1054" s="147" t="str">
        <f>+Tabla1[[#This Row],[Tipo]]</f>
        <v>ingreso</v>
      </c>
      <c r="C1054" s="146" t="str">
        <f>+Tabla1[[#This Row],[Concepto]]</f>
        <v>Pago Cuota</v>
      </c>
      <c r="D1054" s="148">
        <f>+Tabla1[[#This Row],[Fecha]]</f>
        <v>43250</v>
      </c>
      <c r="E1054" s="147" t="str">
        <f>+Tabla1[[#This Row],[Forma de pago]]</f>
        <v>TR</v>
      </c>
      <c r="F1054" s="147" t="str">
        <f>+Tabla1[[#This Row],[Glosa]]</f>
        <v>Ranco 54, Juan Montero</v>
      </c>
      <c r="G1054" s="147"/>
      <c r="H1054" s="206">
        <f>+Tabla1[[#This Row],[Monto]]</f>
        <v>40054</v>
      </c>
      <c r="I1054" s="145"/>
    </row>
    <row r="1055" spans="1:9" s="128" customFormat="1" x14ac:dyDescent="0.25">
      <c r="A1055" s="146">
        <f>+Tabla1[[#This Row],[MES]]</f>
        <v>43221</v>
      </c>
      <c r="B1055" s="147" t="str">
        <f>+Tabla1[[#This Row],[Tipo]]</f>
        <v>ingreso</v>
      </c>
      <c r="C1055" s="146" t="str">
        <f>+Tabla1[[#This Row],[Concepto]]</f>
        <v>Pago Cuota</v>
      </c>
      <c r="D1055" s="148">
        <f>+Tabla1[[#This Row],[Fecha]]</f>
        <v>43245</v>
      </c>
      <c r="E1055" s="147" t="str">
        <f>+Tabla1[[#This Row],[Forma de pago]]</f>
        <v>D/E</v>
      </c>
      <c r="F1055" s="147" t="str">
        <f>+Tabla1[[#This Row],[Glosa]]</f>
        <v>Llanquihue 94, Suc. Valdes</v>
      </c>
      <c r="G1055" s="147"/>
      <c r="H1055" s="206">
        <f>+Tabla1[[#This Row],[Monto]]</f>
        <v>40094</v>
      </c>
      <c r="I1055" s="145"/>
    </row>
    <row r="1056" spans="1:9" s="128" customFormat="1" x14ac:dyDescent="0.25">
      <c r="A1056" s="146">
        <f>+Tabla1[[#This Row],[MES]]</f>
        <v>43221</v>
      </c>
      <c r="B1056" s="147" t="str">
        <f>+Tabla1[[#This Row],[Tipo]]</f>
        <v>ingreso</v>
      </c>
      <c r="C1056" s="146" t="str">
        <f>+Tabla1[[#This Row],[Concepto]]</f>
        <v>Pago Cuota</v>
      </c>
      <c r="D1056" s="148">
        <f>+Tabla1[[#This Row],[Fecha]]</f>
        <v>43222</v>
      </c>
      <c r="E1056" s="147" t="str">
        <f>+Tabla1[[#This Row],[Forma de pago]]</f>
        <v>D/E</v>
      </c>
      <c r="F1056" s="147" t="str">
        <f>+Tabla1[[#This Row],[Glosa]]</f>
        <v>Ranco 40. E. Casademont CBR</v>
      </c>
      <c r="G1056" s="147"/>
      <c r="H1056" s="206">
        <f>+Tabla1[[#This Row],[Monto]]</f>
        <v>50000</v>
      </c>
      <c r="I1056" s="145"/>
    </row>
    <row r="1057" spans="1:9" s="128" customFormat="1" x14ac:dyDescent="0.25">
      <c r="A1057" s="146">
        <f>+Tabla1[[#This Row],[MES]]</f>
        <v>43221</v>
      </c>
      <c r="B1057" s="147" t="str">
        <f>+Tabla1[[#This Row],[Tipo]]</f>
        <v>ingreso</v>
      </c>
      <c r="C1057" s="146" t="str">
        <f>+Tabla1[[#This Row],[Concepto]]</f>
        <v>Pago Cuota</v>
      </c>
      <c r="D1057" s="148">
        <f>+Tabla1[[#This Row],[Fecha]]</f>
        <v>43242</v>
      </c>
      <c r="E1057" s="147" t="str">
        <f>+Tabla1[[#This Row],[Forma de pago]]</f>
        <v>D/E</v>
      </c>
      <c r="F1057" s="147" t="str">
        <f>+Tabla1[[#This Row],[Glosa]]</f>
        <v>Ranco 46, Manuel Jorquera CBR</v>
      </c>
      <c r="G1057" s="147"/>
      <c r="H1057" s="206">
        <f>+Tabla1[[#This Row],[Monto]]</f>
        <v>50000</v>
      </c>
      <c r="I1057" s="145"/>
    </row>
    <row r="1058" spans="1:9" s="128" customFormat="1" x14ac:dyDescent="0.25">
      <c r="A1058" s="146">
        <f>+Tabla1[[#This Row],[MES]]</f>
        <v>43221</v>
      </c>
      <c r="B1058" s="147" t="str">
        <f>+Tabla1[[#This Row],[Tipo]]</f>
        <v>ingreso</v>
      </c>
      <c r="C1058" s="146" t="str">
        <f>+Tabla1[[#This Row],[Concepto]]</f>
        <v>Pago Cuota</v>
      </c>
      <c r="D1058" s="148">
        <f>+Tabla1[[#This Row],[Fecha]]</f>
        <v>43245</v>
      </c>
      <c r="E1058" s="147" t="str">
        <f>+Tabla1[[#This Row],[Forma de pago]]</f>
        <v>D/E</v>
      </c>
      <c r="F1058" s="147" t="str">
        <f>+Tabla1[[#This Row],[Glosa]]</f>
        <v>Ranco 91, Jeannette Ibarra</v>
      </c>
      <c r="G1058" s="147"/>
      <c r="H1058" s="206">
        <f>+Tabla1[[#This Row],[Monto]]</f>
        <v>50000</v>
      </c>
      <c r="I1058" s="145"/>
    </row>
    <row r="1059" spans="1:9" s="128" customFormat="1" x14ac:dyDescent="0.25">
      <c r="A1059" s="146">
        <f>+Tabla1[[#This Row],[MES]]</f>
        <v>43221</v>
      </c>
      <c r="B1059" s="147" t="str">
        <f>+Tabla1[[#This Row],[Tipo]]</f>
        <v>ingreso</v>
      </c>
      <c r="C1059" s="146" t="str">
        <f>+Tabla1[[#This Row],[Concepto]]</f>
        <v>Pago Cuota</v>
      </c>
      <c r="D1059" s="148">
        <f>+Tabla1[[#This Row],[Fecha]]</f>
        <v>43224</v>
      </c>
      <c r="E1059" s="147" t="str">
        <f>+Tabla1[[#This Row],[Forma de pago]]</f>
        <v>TR</v>
      </c>
      <c r="F1059" s="147" t="str">
        <f>+Tabla1[[#This Row],[Glosa]]</f>
        <v>Ranco 73, Juan Hernandez</v>
      </c>
      <c r="G1059" s="147"/>
      <c r="H1059" s="206">
        <f>+Tabla1[[#This Row],[Monto]]</f>
        <v>60000</v>
      </c>
      <c r="I1059" s="145"/>
    </row>
    <row r="1060" spans="1:9" s="128" customFormat="1" x14ac:dyDescent="0.25">
      <c r="A1060" s="146">
        <f>+Tabla1[[#This Row],[MES]]</f>
        <v>43221</v>
      </c>
      <c r="B1060" s="147" t="str">
        <f>+Tabla1[[#This Row],[Tipo]]</f>
        <v>ingreso</v>
      </c>
      <c r="C1060" s="146" t="str">
        <f>+Tabla1[[#This Row],[Concepto]]</f>
        <v>Pago Cuota</v>
      </c>
      <c r="D1060" s="148">
        <f>+Tabla1[[#This Row],[Fecha]]</f>
        <v>43231</v>
      </c>
      <c r="E1060" s="147" t="str">
        <f>+Tabla1[[#This Row],[Forma de pago]]</f>
        <v>D/E</v>
      </c>
      <c r="F1060" s="147" t="str">
        <f>+Tabla1[[#This Row],[Glosa]]</f>
        <v>Villarrica 110, Julia Valdes</v>
      </c>
      <c r="G1060" s="147"/>
      <c r="H1060" s="206">
        <f>+Tabla1[[#This Row],[Monto]]</f>
        <v>60110</v>
      </c>
      <c r="I1060" s="145"/>
    </row>
    <row r="1061" spans="1:9" s="128" customFormat="1" x14ac:dyDescent="0.25">
      <c r="A1061" s="146">
        <f>+Tabla1[[#This Row],[MES]]</f>
        <v>43221</v>
      </c>
      <c r="B1061" s="147" t="str">
        <f>+Tabla1[[#This Row],[Tipo]]</f>
        <v>ingreso</v>
      </c>
      <c r="C1061" s="146" t="str">
        <f>+Tabla1[[#This Row],[Concepto]]</f>
        <v>Pago Cuota</v>
      </c>
      <c r="D1061" s="148">
        <f>+Tabla1[[#This Row],[Fecha]]</f>
        <v>43242</v>
      </c>
      <c r="E1061" s="147" t="str">
        <f>+Tabla1[[#This Row],[Forma de pago]]</f>
        <v>D/CH</v>
      </c>
      <c r="F1061" s="147" t="str">
        <f>+Tabla1[[#This Row],[Glosa]]</f>
        <v>Llanquihue 76, Glenda Alvarez</v>
      </c>
      <c r="G1061" s="147"/>
      <c r="H1061" s="206">
        <f>+Tabla1[[#This Row],[Monto]]</f>
        <v>80000</v>
      </c>
      <c r="I1061" s="145"/>
    </row>
    <row r="1062" spans="1:9" s="128" customFormat="1" x14ac:dyDescent="0.25">
      <c r="A1062" s="146">
        <f>+Tabla1[[#This Row],[MES]]</f>
        <v>43221</v>
      </c>
      <c r="B1062" s="147" t="str">
        <f>+Tabla1[[#This Row],[Tipo]]</f>
        <v>ingreso</v>
      </c>
      <c r="C1062" s="146" t="str">
        <f>+Tabla1[[#This Row],[Concepto]]</f>
        <v>Pago Cuota</v>
      </c>
      <c r="D1062" s="148">
        <f>+Tabla1[[#This Row],[Fecha]]</f>
        <v>43248</v>
      </c>
      <c r="E1062" s="147" t="str">
        <f>+Tabla1[[#This Row],[Forma de pago]]</f>
        <v>TR</v>
      </c>
      <c r="F1062" s="147" t="str">
        <f>+Tabla1[[#This Row],[Glosa]]</f>
        <v>Ranco 81, Marcela Cubillos</v>
      </c>
      <c r="G1062" s="147"/>
      <c r="H1062" s="206">
        <f>+Tabla1[[#This Row],[Monto]]</f>
        <v>80000</v>
      </c>
      <c r="I1062" s="145"/>
    </row>
    <row r="1063" spans="1:9" s="128" customFormat="1" x14ac:dyDescent="0.25">
      <c r="A1063" s="146">
        <f>+Tabla1[[#This Row],[MES]]</f>
        <v>43221</v>
      </c>
      <c r="B1063" s="147" t="str">
        <f>+Tabla1[[#This Row],[Tipo]]</f>
        <v>ingreso</v>
      </c>
      <c r="C1063" s="146" t="str">
        <f>+Tabla1[[#This Row],[Concepto]]</f>
        <v>Pago Cuota</v>
      </c>
      <c r="D1063" s="148">
        <f>+Tabla1[[#This Row],[Fecha]]</f>
        <v>43248</v>
      </c>
      <c r="E1063" s="147" t="str">
        <f>+Tabla1[[#This Row],[Forma de pago]]</f>
        <v>D/E</v>
      </c>
      <c r="F1063" s="147" t="str">
        <f>+Tabla1[[#This Row],[Glosa]]</f>
        <v>Llanquihue 84, Jorge Marcich</v>
      </c>
      <c r="G1063" s="147"/>
      <c r="H1063" s="206">
        <f>+Tabla1[[#This Row],[Monto]]</f>
        <v>80000</v>
      </c>
      <c r="I1063" s="145"/>
    </row>
    <row r="1064" spans="1:9" s="128" customFormat="1" x14ac:dyDescent="0.25">
      <c r="A1064" s="146">
        <f>+Tabla1[[#This Row],[MES]]</f>
        <v>43221</v>
      </c>
      <c r="B1064" s="147" t="str">
        <f>+Tabla1[[#This Row],[Tipo]]</f>
        <v>ingreso</v>
      </c>
      <c r="C1064" s="146" t="str">
        <f>+Tabla1[[#This Row],[Concepto]]</f>
        <v>Pago Cuota</v>
      </c>
      <c r="D1064" s="148">
        <f>+Tabla1[[#This Row],[Fecha]]</f>
        <v>43222</v>
      </c>
      <c r="E1064" s="147" t="str">
        <f>+Tabla1[[#This Row],[Forma de pago]]</f>
        <v>D/E</v>
      </c>
      <c r="F1064" s="147" t="str">
        <f>+Tabla1[[#This Row],[Glosa]]</f>
        <v>Riñihue 10, Hector Zuñiga</v>
      </c>
      <c r="G1064" s="147"/>
      <c r="H1064" s="206">
        <f>+Tabla1[[#This Row],[Monto]]</f>
        <v>100000</v>
      </c>
      <c r="I1064" s="145"/>
    </row>
    <row r="1065" spans="1:9" s="128" customFormat="1" x14ac:dyDescent="0.25">
      <c r="A1065" s="141">
        <f>+Tabla1[[#This Row],[MES]]</f>
        <v>43221</v>
      </c>
      <c r="B1065" s="142" t="str">
        <f>+Tabla1[[#This Row],[Tipo]]</f>
        <v>ingreso</v>
      </c>
      <c r="C1065" s="141" t="str">
        <f>+Tabla1[[#This Row],[Concepto]]</f>
        <v>Pago Cuota</v>
      </c>
      <c r="D1065" s="143">
        <f>+Tabla1[[#This Row],[Fecha]]</f>
        <v>43230</v>
      </c>
      <c r="E1065" s="142" t="str">
        <f>+Tabla1[[#This Row],[Forma de pago]]</f>
        <v>D/E</v>
      </c>
      <c r="F1065" s="142" t="str">
        <f>+Tabla1[[#This Row],[Glosa]]</f>
        <v>Llanquihue 117, Patricia Maluenda</v>
      </c>
      <c r="G1065" s="142"/>
      <c r="H1065" s="145">
        <f>+Tabla1[[#This Row],[Monto]]</f>
        <v>150117</v>
      </c>
      <c r="I1065" s="145"/>
    </row>
    <row r="1066" spans="1:9" s="128" customFormat="1" x14ac:dyDescent="0.25">
      <c r="A1066" s="146">
        <f>+Tabla1[[#This Row],[MES]]</f>
        <v>43252</v>
      </c>
      <c r="B1066" s="147" t="str">
        <f>+Tabla1[[#This Row],[Tipo]]</f>
        <v>ingreso</v>
      </c>
      <c r="C1066" s="146" t="str">
        <f>+Tabla1[[#This Row],[Concepto]]</f>
        <v>Pago Cuota</v>
      </c>
      <c r="D1066" s="148">
        <f>+Tabla1[[#This Row],[Fecha]]</f>
        <v>43280</v>
      </c>
      <c r="E1066" s="147" t="str">
        <f>+Tabla1[[#This Row],[Forma de pago]]</f>
        <v>TR</v>
      </c>
      <c r="F1066" s="147" t="str">
        <f>+Tabla1[[#This Row],[Glosa]]</f>
        <v>R.Figueroa vuelto caja chica Jun.18</v>
      </c>
      <c r="G1066" s="147"/>
      <c r="H1066" s="206">
        <f>+Tabla1[[#This Row],[Monto]]</f>
        <v>8220</v>
      </c>
      <c r="I1066" s="145"/>
    </row>
    <row r="1067" spans="1:9" s="128" customFormat="1" x14ac:dyDescent="0.25">
      <c r="A1067" s="146">
        <f>+Tabla1[[#This Row],[MES]]</f>
        <v>43252</v>
      </c>
      <c r="B1067" s="147" t="str">
        <f>+Tabla1[[#This Row],[Tipo]]</f>
        <v>ingreso</v>
      </c>
      <c r="C1067" s="146" t="str">
        <f>+Tabla1[[#This Row],[Concepto]]</f>
        <v>Pago Cuota</v>
      </c>
      <c r="D1067" s="148">
        <f>+Tabla1[[#This Row],[Fecha]]</f>
        <v>43255</v>
      </c>
      <c r="E1067" s="147" t="str">
        <f>+Tabla1[[#This Row],[Forma de pago]]</f>
        <v>TR</v>
      </c>
      <c r="F1067" s="147" t="str">
        <f>+Tabla1[[#This Row],[Glosa]]</f>
        <v>Llanquihue 88, Pedro Flores</v>
      </c>
      <c r="G1067" s="147"/>
      <c r="H1067" s="206">
        <f>+Tabla1[[#This Row],[Monto]]</f>
        <v>20000</v>
      </c>
      <c r="I1067" s="145"/>
    </row>
    <row r="1068" spans="1:9" s="128" customFormat="1" x14ac:dyDescent="0.25">
      <c r="A1068" s="146">
        <f>+Tabla1[[#This Row],[MES]]</f>
        <v>43252</v>
      </c>
      <c r="B1068" s="147" t="str">
        <f>+Tabla1[[#This Row],[Tipo]]</f>
        <v>ingreso</v>
      </c>
      <c r="C1068" s="146" t="str">
        <f>+Tabla1[[#This Row],[Concepto]]</f>
        <v>Pago Cuota</v>
      </c>
      <c r="D1068" s="148">
        <f>+Tabla1[[#This Row],[Fecha]]</f>
        <v>43255</v>
      </c>
      <c r="E1068" s="147" t="str">
        <f>+Tabla1[[#This Row],[Forma de pago]]</f>
        <v>TR</v>
      </c>
      <c r="F1068" s="147" t="str">
        <f>+Tabla1[[#This Row],[Glosa]]</f>
        <v xml:space="preserve">Puyehue 22, Cristina Olivares </v>
      </c>
      <c r="G1068" s="147"/>
      <c r="H1068" s="206">
        <f>+Tabla1[[#This Row],[Monto]]</f>
        <v>20000</v>
      </c>
      <c r="I1068" s="145"/>
    </row>
    <row r="1069" spans="1:9" s="128" customFormat="1" x14ac:dyDescent="0.25">
      <c r="A1069" s="146">
        <f>+Tabla1[[#This Row],[MES]]</f>
        <v>43252</v>
      </c>
      <c r="B1069" s="147" t="str">
        <f>+Tabla1[[#This Row],[Tipo]]</f>
        <v>ingreso</v>
      </c>
      <c r="C1069" s="146" t="str">
        <f>+Tabla1[[#This Row],[Concepto]]</f>
        <v>Pago Cuota</v>
      </c>
      <c r="D1069" s="148">
        <f>+Tabla1[[#This Row],[Fecha]]</f>
        <v>43262</v>
      </c>
      <c r="E1069" s="147" t="str">
        <f>+Tabla1[[#This Row],[Forma de pago]]</f>
        <v>D/E</v>
      </c>
      <c r="F1069" s="147" t="str">
        <f>+Tabla1[[#This Row],[Glosa]]</f>
        <v>Llanquihue 74, Eliana Haro</v>
      </c>
      <c r="G1069" s="147"/>
      <c r="H1069" s="206">
        <f>+Tabla1[[#This Row],[Monto]]</f>
        <v>20000</v>
      </c>
      <c r="I1069" s="145"/>
    </row>
    <row r="1070" spans="1:9" s="128" customFormat="1" x14ac:dyDescent="0.25">
      <c r="A1070" s="146">
        <f>+Tabla1[[#This Row],[MES]]</f>
        <v>43252</v>
      </c>
      <c r="B1070" s="147" t="str">
        <f>+Tabla1[[#This Row],[Tipo]]</f>
        <v>ingreso</v>
      </c>
      <c r="C1070" s="146" t="str">
        <f>+Tabla1[[#This Row],[Concepto]]</f>
        <v>Pago Cuota</v>
      </c>
      <c r="D1070" s="148">
        <f>+Tabla1[[#This Row],[Fecha]]</f>
        <v>43263</v>
      </c>
      <c r="E1070" s="147" t="str">
        <f>+Tabla1[[#This Row],[Forma de pago]]</f>
        <v>TR</v>
      </c>
      <c r="F1070" s="147" t="str">
        <f>+Tabla1[[#This Row],[Glosa]]</f>
        <v>Llanquihue 97-a, Patricia Castillo</v>
      </c>
      <c r="G1070" s="147"/>
      <c r="H1070" s="206">
        <f>+Tabla1[[#This Row],[Monto]]</f>
        <v>20000</v>
      </c>
      <c r="I1070" s="145"/>
    </row>
    <row r="1071" spans="1:9" s="128" customFormat="1" x14ac:dyDescent="0.25">
      <c r="A1071" s="146">
        <f>+Tabla1[[#This Row],[MES]]</f>
        <v>43252</v>
      </c>
      <c r="B1071" s="147" t="str">
        <f>+Tabla1[[#This Row],[Tipo]]</f>
        <v>ingreso</v>
      </c>
      <c r="C1071" s="146" t="str">
        <f>+Tabla1[[#This Row],[Concepto]]</f>
        <v>Pago Cuota</v>
      </c>
      <c r="D1071" s="148">
        <f>+Tabla1[[#This Row],[Fecha]]</f>
        <v>43269</v>
      </c>
      <c r="E1071" s="147" t="str">
        <f>+Tabla1[[#This Row],[Forma de pago]]</f>
        <v>D/E</v>
      </c>
      <c r="F1071" s="147" t="str">
        <f>+Tabla1[[#This Row],[Glosa]]</f>
        <v>Ranco 83, Silvia Gonzalez</v>
      </c>
      <c r="G1071" s="147"/>
      <c r="H1071" s="206">
        <f>+Tabla1[[#This Row],[Monto]]</f>
        <v>20000</v>
      </c>
      <c r="I1071" s="145"/>
    </row>
    <row r="1072" spans="1:9" s="128" customFormat="1" x14ac:dyDescent="0.25">
      <c r="A1072" s="146">
        <f>+Tabla1[[#This Row],[MES]]</f>
        <v>43252</v>
      </c>
      <c r="B1072" s="147" t="str">
        <f>+Tabla1[[#This Row],[Tipo]]</f>
        <v>ingreso</v>
      </c>
      <c r="C1072" s="146" t="str">
        <f>+Tabla1[[#This Row],[Concepto]]</f>
        <v>Pago Cuota</v>
      </c>
      <c r="D1072" s="148">
        <f>+Tabla1[[#This Row],[Fecha]]</f>
        <v>43270</v>
      </c>
      <c r="E1072" s="147" t="str">
        <f>+Tabla1[[#This Row],[Forma de pago]]</f>
        <v>TR</v>
      </c>
      <c r="F1072" s="147" t="str">
        <f>+Tabla1[[#This Row],[Glosa]]</f>
        <v>Ranco 75, Olga Hernandez</v>
      </c>
      <c r="G1072" s="147"/>
      <c r="H1072" s="206">
        <f>+Tabla1[[#This Row],[Monto]]</f>
        <v>20000</v>
      </c>
      <c r="I1072" s="145"/>
    </row>
    <row r="1073" spans="1:9" s="128" customFormat="1" x14ac:dyDescent="0.25">
      <c r="A1073" s="146">
        <f>+Tabla1[[#This Row],[MES]]</f>
        <v>43252</v>
      </c>
      <c r="B1073" s="147" t="str">
        <f>+Tabla1[[#This Row],[Tipo]]</f>
        <v>ingreso</v>
      </c>
      <c r="C1073" s="146" t="str">
        <f>+Tabla1[[#This Row],[Concepto]]</f>
        <v>Pago Cuota</v>
      </c>
      <c r="D1073" s="148">
        <f>+Tabla1[[#This Row],[Fecha]]</f>
        <v>43277</v>
      </c>
      <c r="E1073" s="147" t="str">
        <f>+Tabla1[[#This Row],[Forma de pago]]</f>
        <v>TR</v>
      </c>
      <c r="F1073" s="147" t="str">
        <f>+Tabla1[[#This Row],[Glosa]]</f>
        <v>Llanquihue 113, Pedro Ruz</v>
      </c>
      <c r="G1073" s="147"/>
      <c r="H1073" s="206">
        <f>+Tabla1[[#This Row],[Monto]]</f>
        <v>20000</v>
      </c>
      <c r="I1073" s="145"/>
    </row>
    <row r="1074" spans="1:9" s="128" customFormat="1" x14ac:dyDescent="0.25">
      <c r="A1074" s="146">
        <f>+Tabla1[[#This Row],[MES]]</f>
        <v>43252</v>
      </c>
      <c r="B1074" s="147" t="str">
        <f>+Tabla1[[#This Row],[Tipo]]</f>
        <v>ingreso</v>
      </c>
      <c r="C1074" s="146" t="str">
        <f>+Tabla1[[#This Row],[Concepto]]</f>
        <v>Pago Cuota</v>
      </c>
      <c r="D1074" s="148">
        <f>+Tabla1[[#This Row],[Fecha]]</f>
        <v>43277</v>
      </c>
      <c r="E1074" s="147" t="str">
        <f>+Tabla1[[#This Row],[Forma de pago]]</f>
        <v>TR</v>
      </c>
      <c r="F1074" s="147" t="str">
        <f>+Tabla1[[#This Row],[Glosa]]</f>
        <v>Puyehue 32, Ivonne Jorquera</v>
      </c>
      <c r="G1074" s="147"/>
      <c r="H1074" s="206">
        <f>+Tabla1[[#This Row],[Monto]]</f>
        <v>20000</v>
      </c>
      <c r="I1074" s="145"/>
    </row>
    <row r="1075" spans="1:9" s="128" customFormat="1" x14ac:dyDescent="0.25">
      <c r="A1075" s="146">
        <f>+Tabla1[[#This Row],[MES]]</f>
        <v>43252</v>
      </c>
      <c r="B1075" s="147" t="str">
        <f>+Tabla1[[#This Row],[Tipo]]</f>
        <v>ingreso</v>
      </c>
      <c r="C1075" s="146" t="str">
        <f>+Tabla1[[#This Row],[Concepto]]</f>
        <v>Pago Cuota</v>
      </c>
      <c r="D1075" s="148">
        <f>+Tabla1[[#This Row],[Fecha]]</f>
        <v>43280</v>
      </c>
      <c r="E1075" s="147" t="str">
        <f>+Tabla1[[#This Row],[Forma de pago]]</f>
        <v>TR</v>
      </c>
      <c r="F1075" s="147" t="str">
        <f>+Tabla1[[#This Row],[Glosa]]</f>
        <v>Villarrica 123, Omar Sepulveda</v>
      </c>
      <c r="G1075" s="147"/>
      <c r="H1075" s="206">
        <f>+Tabla1[[#This Row],[Monto]]</f>
        <v>20000</v>
      </c>
      <c r="I1075" s="145"/>
    </row>
    <row r="1076" spans="1:9" s="128" customFormat="1" x14ac:dyDescent="0.25">
      <c r="A1076" s="146">
        <f>+Tabla1[[#This Row],[MES]]</f>
        <v>43252</v>
      </c>
      <c r="B1076" s="147" t="str">
        <f>+Tabla1[[#This Row],[Tipo]]</f>
        <v>ingreso</v>
      </c>
      <c r="C1076" s="146" t="str">
        <f>+Tabla1[[#This Row],[Concepto]]</f>
        <v>Pago Cuota</v>
      </c>
      <c r="D1076" s="148">
        <f>+Tabla1[[#This Row],[Fecha]]</f>
        <v>43280</v>
      </c>
      <c r="E1076" s="147" t="str">
        <f>+Tabla1[[#This Row],[Forma de pago]]</f>
        <v>TR</v>
      </c>
      <c r="F1076" s="147" t="str">
        <f>+Tabla1[[#This Row],[Glosa]]</f>
        <v>Ranco 50, Julia Parra</v>
      </c>
      <c r="G1076" s="147"/>
      <c r="H1076" s="206">
        <f>+Tabla1[[#This Row],[Monto]]</f>
        <v>20000</v>
      </c>
      <c r="I1076" s="145"/>
    </row>
    <row r="1077" spans="1:9" s="128" customFormat="1" x14ac:dyDescent="0.25">
      <c r="A1077" s="146">
        <f>+Tabla1[[#This Row],[MES]]</f>
        <v>43252</v>
      </c>
      <c r="B1077" s="147" t="str">
        <f>+Tabla1[[#This Row],[Tipo]]</f>
        <v>ingreso</v>
      </c>
      <c r="C1077" s="146" t="str">
        <f>+Tabla1[[#This Row],[Concepto]]</f>
        <v>Pago Cuota</v>
      </c>
      <c r="D1077" s="148">
        <f>+Tabla1[[#This Row],[Fecha]]</f>
        <v>43280</v>
      </c>
      <c r="E1077" s="147" t="str">
        <f>+Tabla1[[#This Row],[Forma de pago]]</f>
        <v>TR</v>
      </c>
      <c r="F1077" s="147" t="str">
        <f>+Tabla1[[#This Row],[Glosa]]</f>
        <v>Ranco 79, Ismelda Meza</v>
      </c>
      <c r="G1077" s="147"/>
      <c r="H1077" s="206">
        <f>+Tabla1[[#This Row],[Monto]]</f>
        <v>20000</v>
      </c>
      <c r="I1077" s="145"/>
    </row>
    <row r="1078" spans="1:9" s="128" customFormat="1" x14ac:dyDescent="0.25">
      <c r="A1078" s="146">
        <f>+Tabla1[[#This Row],[MES]]</f>
        <v>43252</v>
      </c>
      <c r="B1078" s="147" t="str">
        <f>+Tabla1[[#This Row],[Tipo]]</f>
        <v>ingreso</v>
      </c>
      <c r="C1078" s="146" t="str">
        <f>+Tabla1[[#This Row],[Concepto]]</f>
        <v>Pago Cuota</v>
      </c>
      <c r="D1078" s="148">
        <f>+Tabla1[[#This Row],[Fecha]]</f>
        <v>43280</v>
      </c>
      <c r="E1078" s="147" t="str">
        <f>+Tabla1[[#This Row],[Forma de pago]]</f>
        <v>TR</v>
      </c>
      <c r="F1078" s="147" t="str">
        <f>+Tabla1[[#This Row],[Glosa]]</f>
        <v>Riñihue 19, Teresa Peña</v>
      </c>
      <c r="G1078" s="147"/>
      <c r="H1078" s="206">
        <f>+Tabla1[[#This Row],[Monto]]</f>
        <v>20000</v>
      </c>
      <c r="I1078" s="145"/>
    </row>
    <row r="1079" spans="1:9" s="128" customFormat="1" x14ac:dyDescent="0.25">
      <c r="A1079" s="146">
        <f>+Tabla1[[#This Row],[MES]]</f>
        <v>43252</v>
      </c>
      <c r="B1079" s="147" t="str">
        <f>+Tabla1[[#This Row],[Tipo]]</f>
        <v>ingreso</v>
      </c>
      <c r="C1079" s="146" t="str">
        <f>+Tabla1[[#This Row],[Concepto]]</f>
        <v>Pago Cuota</v>
      </c>
      <c r="D1079" s="148">
        <f>+Tabla1[[#This Row],[Fecha]]</f>
        <v>43280</v>
      </c>
      <c r="E1079" s="147" t="str">
        <f>+Tabla1[[#This Row],[Forma de pago]]</f>
        <v>TR</v>
      </c>
      <c r="F1079" s="147" t="str">
        <f>+Tabla1[[#This Row],[Glosa]]</f>
        <v>Puyehue 37,Jorge Matamala</v>
      </c>
      <c r="G1079" s="147"/>
      <c r="H1079" s="206">
        <f>+Tabla1[[#This Row],[Monto]]</f>
        <v>20037</v>
      </c>
      <c r="I1079" s="145"/>
    </row>
    <row r="1080" spans="1:9" s="128" customFormat="1" x14ac:dyDescent="0.25">
      <c r="A1080" s="146">
        <f>+Tabla1[[#This Row],[MES]]</f>
        <v>43252</v>
      </c>
      <c r="B1080" s="147" t="str">
        <f>+Tabla1[[#This Row],[Tipo]]</f>
        <v>ingreso</v>
      </c>
      <c r="C1080" s="146" t="str">
        <f>+Tabla1[[#This Row],[Concepto]]</f>
        <v>Pago Cuota</v>
      </c>
      <c r="D1080" s="148">
        <f>+Tabla1[[#This Row],[Fecha]]</f>
        <v>43280</v>
      </c>
      <c r="E1080" s="147" t="str">
        <f>+Tabla1[[#This Row],[Forma de pago]]</f>
        <v>TR</v>
      </c>
      <c r="F1080" s="147" t="str">
        <f>+Tabla1[[#This Row],[Glosa]]</f>
        <v>Icalma 72, Jorge Matamala</v>
      </c>
      <c r="G1080" s="147"/>
      <c r="H1080" s="206">
        <f>+Tabla1[[#This Row],[Monto]]</f>
        <v>20072</v>
      </c>
      <c r="I1080" s="145"/>
    </row>
    <row r="1081" spans="1:9" s="128" customFormat="1" x14ac:dyDescent="0.25">
      <c r="A1081" s="146">
        <f>+Tabla1[[#This Row],[MES]]</f>
        <v>43252</v>
      </c>
      <c r="B1081" s="147" t="str">
        <f>+Tabla1[[#This Row],[Tipo]]</f>
        <v>ingreso</v>
      </c>
      <c r="C1081" s="146" t="str">
        <f>+Tabla1[[#This Row],[Concepto]]</f>
        <v>Pago Cuota</v>
      </c>
      <c r="D1081" s="148">
        <f>+Tabla1[[#This Row],[Fecha]]</f>
        <v>43279</v>
      </c>
      <c r="E1081" s="147" t="str">
        <f>+Tabla1[[#This Row],[Forma de pago]]</f>
        <v>TR</v>
      </c>
      <c r="F1081" s="147" t="str">
        <f>+Tabla1[[#This Row],[Glosa]]</f>
        <v>Llanquihue 80, Sergio ibaceta</v>
      </c>
      <c r="G1081" s="147"/>
      <c r="H1081" s="206">
        <f>+Tabla1[[#This Row],[Monto]]</f>
        <v>20080</v>
      </c>
      <c r="I1081" s="145"/>
    </row>
    <row r="1082" spans="1:9" s="128" customFormat="1" x14ac:dyDescent="0.25">
      <c r="A1082" s="146">
        <f>+Tabla1[[#This Row],[MES]]</f>
        <v>43252</v>
      </c>
      <c r="B1082" s="147" t="str">
        <f>+Tabla1[[#This Row],[Tipo]]</f>
        <v>ingreso</v>
      </c>
      <c r="C1082" s="146" t="str">
        <f>+Tabla1[[#This Row],[Concepto]]</f>
        <v>Pago Cuota</v>
      </c>
      <c r="D1082" s="148">
        <f>+Tabla1[[#This Row],[Fecha]]</f>
        <v>43257</v>
      </c>
      <c r="E1082" s="147" t="str">
        <f>+Tabla1[[#This Row],[Forma de pago]]</f>
        <v>TR</v>
      </c>
      <c r="F1082" s="147" t="str">
        <f>+Tabla1[[#This Row],[Glosa]]</f>
        <v>Llanquihue 96, Carlos Alvarez</v>
      </c>
      <c r="G1082" s="147"/>
      <c r="H1082" s="206">
        <f>+Tabla1[[#This Row],[Monto]]</f>
        <v>20096</v>
      </c>
      <c r="I1082" s="145"/>
    </row>
    <row r="1083" spans="1:9" s="128" customFormat="1" x14ac:dyDescent="0.25">
      <c r="A1083" s="146">
        <f>+Tabla1[[#This Row],[MES]]</f>
        <v>43252</v>
      </c>
      <c r="B1083" s="147" t="str">
        <f>+Tabla1[[#This Row],[Tipo]]</f>
        <v>ingreso</v>
      </c>
      <c r="C1083" s="146" t="str">
        <f>+Tabla1[[#This Row],[Concepto]]</f>
        <v>Pago Cuota</v>
      </c>
      <c r="D1083" s="148">
        <f>+Tabla1[[#This Row],[Fecha]]</f>
        <v>43255</v>
      </c>
      <c r="E1083" s="147" t="str">
        <f>+Tabla1[[#This Row],[Forma de pago]]</f>
        <v>TR</v>
      </c>
      <c r="F1083" s="147" t="str">
        <f>+Tabla1[[#This Row],[Glosa]]</f>
        <v>Llanquihue 97, Rene Rivero</v>
      </c>
      <c r="G1083" s="147"/>
      <c r="H1083" s="206">
        <f>+Tabla1[[#This Row],[Monto]]</f>
        <v>20097</v>
      </c>
      <c r="I1083" s="145"/>
    </row>
    <row r="1084" spans="1:9" s="128" customFormat="1" x14ac:dyDescent="0.25">
      <c r="A1084" s="146">
        <f>+Tabla1[[#This Row],[MES]]</f>
        <v>43252</v>
      </c>
      <c r="B1084" s="147" t="str">
        <f>+Tabla1[[#This Row],[Tipo]]</f>
        <v>ingreso</v>
      </c>
      <c r="C1084" s="146" t="str">
        <f>+Tabla1[[#This Row],[Concepto]]</f>
        <v>Pago Cuota</v>
      </c>
      <c r="D1084" s="148">
        <f>+Tabla1[[#This Row],[Fecha]]</f>
        <v>43270</v>
      </c>
      <c r="E1084" s="147" t="str">
        <f>+Tabla1[[#This Row],[Forma de pago]]</f>
        <v>D/E</v>
      </c>
      <c r="F1084" s="147" t="str">
        <f>+Tabla1[[#This Row],[Glosa]]</f>
        <v>Llanquihue 109, Teresa Gatica</v>
      </c>
      <c r="G1084" s="147"/>
      <c r="H1084" s="206">
        <f>+Tabla1[[#This Row],[Monto]]</f>
        <v>20109</v>
      </c>
      <c r="I1084" s="145"/>
    </row>
    <row r="1085" spans="1:9" s="128" customFormat="1" x14ac:dyDescent="0.25">
      <c r="A1085" s="146">
        <f>+Tabla1[[#This Row],[MES]]</f>
        <v>43252</v>
      </c>
      <c r="B1085" s="147" t="str">
        <f>+Tabla1[[#This Row],[Tipo]]</f>
        <v>ingreso</v>
      </c>
      <c r="C1085" s="146" t="str">
        <f>+Tabla1[[#This Row],[Concepto]]</f>
        <v>Pago Cuota</v>
      </c>
      <c r="D1085" s="148">
        <f>+Tabla1[[#This Row],[Fecha]]</f>
        <v>43262</v>
      </c>
      <c r="E1085" s="147" t="str">
        <f>+Tabla1[[#This Row],[Forma de pago]]</f>
        <v>D/E</v>
      </c>
      <c r="F1085" s="147" t="str">
        <f>+Tabla1[[#This Row],[Glosa]]</f>
        <v>Villarrica 100, Julia Zuñiga</v>
      </c>
      <c r="G1085" s="147"/>
      <c r="H1085" s="206">
        <f>+Tabla1[[#This Row],[Monto]]</f>
        <v>21000</v>
      </c>
      <c r="I1085" s="145"/>
    </row>
    <row r="1086" spans="1:9" s="128" customFormat="1" x14ac:dyDescent="0.25">
      <c r="A1086" s="146">
        <f>+Tabla1[[#This Row],[MES]]</f>
        <v>43252</v>
      </c>
      <c r="B1086" s="147" t="str">
        <f>+Tabla1[[#This Row],[Tipo]]</f>
        <v>ingreso</v>
      </c>
      <c r="C1086" s="146" t="str">
        <f>+Tabla1[[#This Row],[Concepto]]</f>
        <v>Pago Cuota</v>
      </c>
      <c r="D1086" s="148">
        <f>+Tabla1[[#This Row],[Fecha]]</f>
        <v>43270</v>
      </c>
      <c r="E1086" s="147" t="str">
        <f>+Tabla1[[#This Row],[Forma de pago]]</f>
        <v>TR</v>
      </c>
      <c r="F1086" s="147" t="str">
        <f>+Tabla1[[#This Row],[Glosa]]</f>
        <v>Manantiales x limpieza C.Lluvia</v>
      </c>
      <c r="G1086" s="147"/>
      <c r="H1086" s="206">
        <f>+Tabla1[[#This Row],[Monto]]</f>
        <v>25000</v>
      </c>
      <c r="I1086" s="145"/>
    </row>
    <row r="1087" spans="1:9" s="128" customFormat="1" x14ac:dyDescent="0.25">
      <c r="A1087" s="146">
        <f>+Tabla1[[#This Row],[MES]]</f>
        <v>43252</v>
      </c>
      <c r="B1087" s="147" t="str">
        <f>+Tabla1[[#This Row],[Tipo]]</f>
        <v>ingreso</v>
      </c>
      <c r="C1087" s="146" t="str">
        <f>+Tabla1[[#This Row],[Concepto]]</f>
        <v>Pago Cuota</v>
      </c>
      <c r="D1087" s="148">
        <f>+Tabla1[[#This Row],[Fecha]]</f>
        <v>43255</v>
      </c>
      <c r="E1087" s="147" t="str">
        <f>+Tabla1[[#This Row],[Forma de pago]]</f>
        <v>TR</v>
      </c>
      <c r="F1087" s="147" t="str">
        <f>+Tabla1[[#This Row],[Glosa]]</f>
        <v>Riñihue 27-29, Marta Manriquez</v>
      </c>
      <c r="G1087" s="147"/>
      <c r="H1087" s="206">
        <f>+Tabla1[[#This Row],[Monto]]</f>
        <v>40000</v>
      </c>
      <c r="I1087" s="145"/>
    </row>
    <row r="1088" spans="1:9" s="128" customFormat="1" x14ac:dyDescent="0.25">
      <c r="A1088" s="146">
        <f>+Tabla1[[#This Row],[MES]]</f>
        <v>43252</v>
      </c>
      <c r="B1088" s="147" t="str">
        <f>+Tabla1[[#This Row],[Tipo]]</f>
        <v>ingreso</v>
      </c>
      <c r="C1088" s="146" t="str">
        <f>+Tabla1[[#This Row],[Concepto]]</f>
        <v>Pago Cuota</v>
      </c>
      <c r="D1088" s="148">
        <f>+Tabla1[[#This Row],[Fecha]]</f>
        <v>43255</v>
      </c>
      <c r="E1088" s="147" t="str">
        <f>+Tabla1[[#This Row],[Forma de pago]]</f>
        <v>TR</v>
      </c>
      <c r="F1088" s="147" t="str">
        <f>+Tabla1[[#This Row],[Glosa]]</f>
        <v>Puyehue 36, Militza Cortes</v>
      </c>
      <c r="G1088" s="147"/>
      <c r="H1088" s="206">
        <f>+Tabla1[[#This Row],[Monto]]</f>
        <v>40000</v>
      </c>
      <c r="I1088" s="145"/>
    </row>
    <row r="1089" spans="1:9" s="128" customFormat="1" x14ac:dyDescent="0.25">
      <c r="A1089" s="146">
        <f>+Tabla1[[#This Row],[MES]]</f>
        <v>43252</v>
      </c>
      <c r="B1089" s="147" t="str">
        <f>+Tabla1[[#This Row],[Tipo]]</f>
        <v>ingreso</v>
      </c>
      <c r="C1089" s="146" t="str">
        <f>+Tabla1[[#This Row],[Concepto]]</f>
        <v>Pago Cuota</v>
      </c>
      <c r="D1089" s="148">
        <f>+Tabla1[[#This Row],[Fecha]]</f>
        <v>43272</v>
      </c>
      <c r="E1089" s="147" t="str">
        <f>+Tabla1[[#This Row],[Forma de pago]]</f>
        <v>TR</v>
      </c>
      <c r="F1089" s="147" t="str">
        <f>+Tabla1[[#This Row],[Glosa]]</f>
        <v>Llanquihue 103-105, Tatiana Tejos</v>
      </c>
      <c r="G1089" s="147"/>
      <c r="H1089" s="206">
        <f>+Tabla1[[#This Row],[Monto]]</f>
        <v>40000</v>
      </c>
      <c r="I1089" s="145"/>
    </row>
    <row r="1090" spans="1:9" s="128" customFormat="1" x14ac:dyDescent="0.25">
      <c r="A1090" s="146">
        <f>+Tabla1[[#This Row],[MES]]</f>
        <v>43252</v>
      </c>
      <c r="B1090" s="147" t="str">
        <f>+Tabla1[[#This Row],[Tipo]]</f>
        <v>ingreso</v>
      </c>
      <c r="C1090" s="146" t="str">
        <f>+Tabla1[[#This Row],[Concepto]]</f>
        <v>Pago Cuota</v>
      </c>
      <c r="D1090" s="148">
        <f>+Tabla1[[#This Row],[Fecha]]</f>
        <v>43270</v>
      </c>
      <c r="E1090" s="147" t="str">
        <f>+Tabla1[[#This Row],[Forma de pago]]</f>
        <v>TR</v>
      </c>
      <c r="F1090" s="147" t="str">
        <f>+Tabla1[[#This Row],[Glosa]]</f>
        <v>Puyehue 30, Jorge Carcasson</v>
      </c>
      <c r="G1090" s="147"/>
      <c r="H1090" s="206">
        <f>+Tabla1[[#This Row],[Monto]]</f>
        <v>40030</v>
      </c>
      <c r="I1090" s="145"/>
    </row>
    <row r="1091" spans="1:9" s="128" customFormat="1" x14ac:dyDescent="0.25">
      <c r="A1091" s="146">
        <f>+Tabla1[[#This Row],[MES]]</f>
        <v>43252</v>
      </c>
      <c r="B1091" s="147" t="str">
        <f>+Tabla1[[#This Row],[Tipo]]</f>
        <v>ingreso</v>
      </c>
      <c r="C1091" s="146" t="str">
        <f>+Tabla1[[#This Row],[Concepto]]</f>
        <v>Pago Cuota</v>
      </c>
      <c r="D1091" s="148">
        <f>+Tabla1[[#This Row],[Fecha]]</f>
        <v>43259</v>
      </c>
      <c r="E1091" s="147" t="str">
        <f>+Tabla1[[#This Row],[Forma de pago]]</f>
        <v>D/E</v>
      </c>
      <c r="F1091" s="147" t="str">
        <f>+Tabla1[[#This Row],[Glosa]]</f>
        <v>Llanquihue 84, Jorge Marcich</v>
      </c>
      <c r="G1091" s="147"/>
      <c r="H1091" s="206">
        <f>+Tabla1[[#This Row],[Monto]]</f>
        <v>50000</v>
      </c>
      <c r="I1091" s="145"/>
    </row>
    <row r="1092" spans="1:9" s="128" customFormat="1" x14ac:dyDescent="0.25">
      <c r="A1092" s="146">
        <f>+Tabla1[[#This Row],[MES]]</f>
        <v>43252</v>
      </c>
      <c r="B1092" s="147" t="str">
        <f>+Tabla1[[#This Row],[Tipo]]</f>
        <v>ingreso</v>
      </c>
      <c r="C1092" s="146" t="str">
        <f>+Tabla1[[#This Row],[Concepto]]</f>
        <v>Pago Cuota</v>
      </c>
      <c r="D1092" s="148">
        <f>+Tabla1[[#This Row],[Fecha]]</f>
        <v>43280</v>
      </c>
      <c r="E1092" s="147" t="str">
        <f>+Tabla1[[#This Row],[Forma de pago]]</f>
        <v>TR</v>
      </c>
      <c r="F1092" s="147" t="str">
        <f>+Tabla1[[#This Row],[Glosa]]</f>
        <v>Villarrica 129, Ricardo Figueroa CBR</v>
      </c>
      <c r="G1092" s="147"/>
      <c r="H1092" s="206">
        <f>+Tabla1[[#This Row],[Monto]]</f>
        <v>70000</v>
      </c>
      <c r="I1092" s="145"/>
    </row>
    <row r="1093" spans="1:9" s="128" customFormat="1" x14ac:dyDescent="0.25">
      <c r="A1093" s="146">
        <f>+Tabla1[[#This Row],[MES]]</f>
        <v>43252</v>
      </c>
      <c r="B1093" s="147" t="str">
        <f>+Tabla1[[#This Row],[Tipo]]</f>
        <v>ingreso</v>
      </c>
      <c r="C1093" s="146" t="str">
        <f>+Tabla1[[#This Row],[Concepto]]</f>
        <v>Pago Cuota</v>
      </c>
      <c r="D1093" s="148">
        <f>+Tabla1[[#This Row],[Fecha]]</f>
        <v>43280</v>
      </c>
      <c r="E1093" s="147" t="str">
        <f>+Tabla1[[#This Row],[Forma de pago]]</f>
        <v>TR</v>
      </c>
      <c r="F1093" s="147" t="str">
        <f>+Tabla1[[#This Row],[Glosa]]</f>
        <v>Villarrica 122, Ema Valdes CBR</v>
      </c>
      <c r="G1093" s="147"/>
      <c r="H1093" s="206">
        <f>+Tabla1[[#This Row],[Monto]]</f>
        <v>70000</v>
      </c>
      <c r="I1093" s="145"/>
    </row>
    <row r="1094" spans="1:9" s="128" customFormat="1" x14ac:dyDescent="0.25">
      <c r="A1094" s="141">
        <f>+Tabla1[[#This Row],[MES]]</f>
        <v>43252</v>
      </c>
      <c r="B1094" s="142" t="str">
        <f>+Tabla1[[#This Row],[Tipo]]</f>
        <v>ingreso</v>
      </c>
      <c r="C1094" s="141" t="str">
        <f>+Tabla1[[#This Row],[Concepto]]</f>
        <v>Pago Cuota</v>
      </c>
      <c r="D1094" s="143">
        <f>+Tabla1[[#This Row],[Fecha]]</f>
        <v>43278</v>
      </c>
      <c r="E1094" s="142" t="str">
        <f>+Tabla1[[#This Row],[Forma de pago]]</f>
        <v>TR</v>
      </c>
      <c r="F1094" s="142" t="str">
        <f>+Tabla1[[#This Row],[Glosa]]</f>
        <v>Llanquihue 99, Luisa Herrera</v>
      </c>
      <c r="G1094" s="142"/>
      <c r="H1094" s="145">
        <f>+Tabla1[[#This Row],[Monto]]</f>
        <v>142800</v>
      </c>
      <c r="I1094" s="145"/>
    </row>
    <row r="1095" spans="1:9" s="128" customFormat="1" x14ac:dyDescent="0.25">
      <c r="A1095" s="146">
        <f>+Tabla1[[#This Row],[MES]]</f>
        <v>43282</v>
      </c>
      <c r="B1095" s="147" t="str">
        <f>+Tabla1[[#This Row],[Tipo]]</f>
        <v>ingreso</v>
      </c>
      <c r="C1095" s="146" t="str">
        <f>+Tabla1[[#This Row],[Concepto]]</f>
        <v>Pago Cuota</v>
      </c>
      <c r="D1095" s="148">
        <f>+Tabla1[[#This Row],[Fecha]]</f>
        <v>43284</v>
      </c>
      <c r="E1095" s="147" t="str">
        <f>+Tabla1[[#This Row],[Forma de pago]]</f>
        <v>TR</v>
      </c>
      <c r="F1095" s="147" t="str">
        <f>+Tabla1[[#This Row],[Glosa]]</f>
        <v>Villarrica 118, Pia Burgos</v>
      </c>
      <c r="G1095" s="147"/>
      <c r="H1095" s="206">
        <f>+Tabla1[[#This Row],[Monto]]</f>
        <v>20000</v>
      </c>
      <c r="I1095" s="145"/>
    </row>
    <row r="1096" spans="1:9" s="128" customFormat="1" x14ac:dyDescent="0.25">
      <c r="A1096" s="146">
        <f>+Tabla1[[#This Row],[MES]]</f>
        <v>43282</v>
      </c>
      <c r="B1096" s="147" t="str">
        <f>+Tabla1[[#This Row],[Tipo]]</f>
        <v>ingreso</v>
      </c>
      <c r="C1096" s="146" t="str">
        <f>+Tabla1[[#This Row],[Concepto]]</f>
        <v>Pago Cuota</v>
      </c>
      <c r="D1096" s="148">
        <f>+Tabla1[[#This Row],[Fecha]]</f>
        <v>43285</v>
      </c>
      <c r="E1096" s="147" t="str">
        <f>+Tabla1[[#This Row],[Forma de pago]]</f>
        <v>TR</v>
      </c>
      <c r="F1096" s="147" t="str">
        <f>+Tabla1[[#This Row],[Glosa]]</f>
        <v>Llanquihue 97-A, Patricia Castillo</v>
      </c>
      <c r="G1096" s="147"/>
      <c r="H1096" s="206">
        <f>+Tabla1[[#This Row],[Monto]]</f>
        <v>20000</v>
      </c>
      <c r="I1096" s="145"/>
    </row>
    <row r="1097" spans="1:9" s="128" customFormat="1" x14ac:dyDescent="0.25">
      <c r="A1097" s="146">
        <f>+Tabla1[[#This Row],[MES]]</f>
        <v>43282</v>
      </c>
      <c r="B1097" s="147" t="str">
        <f>+Tabla1[[#This Row],[Tipo]]</f>
        <v>ingreso</v>
      </c>
      <c r="C1097" s="146" t="str">
        <f>+Tabla1[[#This Row],[Concepto]]</f>
        <v>Pago Cuota</v>
      </c>
      <c r="D1097" s="148">
        <f>+Tabla1[[#This Row],[Fecha]]</f>
        <v>43286</v>
      </c>
      <c r="E1097" s="147" t="str">
        <f>+Tabla1[[#This Row],[Forma de pago]]</f>
        <v>TR</v>
      </c>
      <c r="F1097" s="147" t="str">
        <f>+Tabla1[[#This Row],[Glosa]]</f>
        <v>Puyehue 22, Cristina Olivares</v>
      </c>
      <c r="G1097" s="147"/>
      <c r="H1097" s="206">
        <f>+Tabla1[[#This Row],[Monto]]</f>
        <v>20000</v>
      </c>
      <c r="I1097" s="145"/>
    </row>
    <row r="1098" spans="1:9" s="128" customFormat="1" x14ac:dyDescent="0.25">
      <c r="A1098" s="146">
        <f>+Tabla1[[#This Row],[MES]]</f>
        <v>43282</v>
      </c>
      <c r="B1098" s="147" t="str">
        <f>+Tabla1[[#This Row],[Tipo]]</f>
        <v>ingreso</v>
      </c>
      <c r="C1098" s="146" t="str">
        <f>+Tabla1[[#This Row],[Concepto]]</f>
        <v>Pago Cuota</v>
      </c>
      <c r="D1098" s="148">
        <f>+Tabla1[[#This Row],[Fecha]]</f>
        <v>43291</v>
      </c>
      <c r="E1098" s="147" t="str">
        <f>+Tabla1[[#This Row],[Forma de pago]]</f>
        <v>TR</v>
      </c>
      <c r="F1098" s="147" t="str">
        <f>+Tabla1[[#This Row],[Glosa]]</f>
        <v>Puyehue 36, Militza Cortes</v>
      </c>
      <c r="G1098" s="147"/>
      <c r="H1098" s="206">
        <f>+Tabla1[[#This Row],[Monto]]</f>
        <v>20000</v>
      </c>
      <c r="I1098" s="145"/>
    </row>
    <row r="1099" spans="1:9" s="128" customFormat="1" x14ac:dyDescent="0.25">
      <c r="A1099" s="146">
        <f>+Tabla1[[#This Row],[MES]]</f>
        <v>43282</v>
      </c>
      <c r="B1099" s="147" t="str">
        <f>+Tabla1[[#This Row],[Tipo]]</f>
        <v>ingreso</v>
      </c>
      <c r="C1099" s="146" t="str">
        <f>+Tabla1[[#This Row],[Concepto]]</f>
        <v>Pago Cuota</v>
      </c>
      <c r="D1099" s="148">
        <f>+Tabla1[[#This Row],[Fecha]]</f>
        <v>43298</v>
      </c>
      <c r="E1099" s="147" t="str">
        <f>+Tabla1[[#This Row],[Forma de pago]]</f>
        <v>D/E</v>
      </c>
      <c r="F1099" s="147" t="str">
        <f>+Tabla1[[#This Row],[Glosa]]</f>
        <v>Ranco 56, Delia Quiroga</v>
      </c>
      <c r="G1099" s="147"/>
      <c r="H1099" s="206">
        <f>+Tabla1[[#This Row],[Monto]]</f>
        <v>20000</v>
      </c>
      <c r="I1099" s="145"/>
    </row>
    <row r="1100" spans="1:9" s="128" customFormat="1" x14ac:dyDescent="0.25">
      <c r="A1100" s="146">
        <f>+Tabla1[[#This Row],[MES]]</f>
        <v>43282</v>
      </c>
      <c r="B1100" s="147" t="str">
        <f>+Tabla1[[#This Row],[Tipo]]</f>
        <v>ingreso</v>
      </c>
      <c r="C1100" s="146" t="str">
        <f>+Tabla1[[#This Row],[Concepto]]</f>
        <v>Pago Cuota</v>
      </c>
      <c r="D1100" s="148">
        <f>+Tabla1[[#This Row],[Fecha]]</f>
        <v>43298</v>
      </c>
      <c r="E1100" s="147" t="str">
        <f>+Tabla1[[#This Row],[Forma de pago]]</f>
        <v>D/E</v>
      </c>
      <c r="F1100" s="147" t="str">
        <f>+Tabla1[[#This Row],[Glosa]]</f>
        <v>Ranco 77, Melinda Gonzalez</v>
      </c>
      <c r="G1100" s="147"/>
      <c r="H1100" s="206">
        <f>+Tabla1[[#This Row],[Monto]]</f>
        <v>20000</v>
      </c>
      <c r="I1100" s="145"/>
    </row>
    <row r="1101" spans="1:9" s="128" customFormat="1" x14ac:dyDescent="0.25">
      <c r="A1101" s="146">
        <f>+Tabla1[[#This Row],[MES]]</f>
        <v>43282</v>
      </c>
      <c r="B1101" s="147" t="str">
        <f>+Tabla1[[#This Row],[Tipo]]</f>
        <v>ingreso</v>
      </c>
      <c r="C1101" s="146" t="str">
        <f>+Tabla1[[#This Row],[Concepto]]</f>
        <v>Pago Cuota</v>
      </c>
      <c r="D1101" s="148">
        <f>+Tabla1[[#This Row],[Fecha]]</f>
        <v>43299</v>
      </c>
      <c r="E1101" s="147" t="str">
        <f>+Tabla1[[#This Row],[Forma de pago]]</f>
        <v>TR</v>
      </c>
      <c r="F1101" s="147" t="str">
        <f>+Tabla1[[#This Row],[Glosa]]</f>
        <v>Ranco 75, Olga Hernandez</v>
      </c>
      <c r="G1101" s="147"/>
      <c r="H1101" s="206">
        <f>+Tabla1[[#This Row],[Monto]]</f>
        <v>20000</v>
      </c>
      <c r="I1101" s="145"/>
    </row>
    <row r="1102" spans="1:9" s="128" customFormat="1" x14ac:dyDescent="0.25">
      <c r="A1102" s="146">
        <f>+Tabla1[[#This Row],[MES]]</f>
        <v>43282</v>
      </c>
      <c r="B1102" s="147" t="str">
        <f>+Tabla1[[#This Row],[Tipo]]</f>
        <v>ingreso</v>
      </c>
      <c r="C1102" s="146" t="str">
        <f>+Tabla1[[#This Row],[Concepto]]</f>
        <v>Pago Cuota</v>
      </c>
      <c r="D1102" s="148">
        <f>+Tabla1[[#This Row],[Fecha]]</f>
        <v>43301</v>
      </c>
      <c r="E1102" s="147" t="str">
        <f>+Tabla1[[#This Row],[Forma de pago]]</f>
        <v>D/E</v>
      </c>
      <c r="F1102" s="147" t="str">
        <f>+Tabla1[[#This Row],[Glosa]]</f>
        <v>NN</v>
      </c>
      <c r="G1102" s="147"/>
      <c r="H1102" s="206">
        <f>+Tabla1[[#This Row],[Monto]]</f>
        <v>20000</v>
      </c>
      <c r="I1102" s="145"/>
    </row>
    <row r="1103" spans="1:9" s="128" customFormat="1" x14ac:dyDescent="0.25">
      <c r="A1103" s="146">
        <f>+Tabla1[[#This Row],[MES]]</f>
        <v>43282</v>
      </c>
      <c r="B1103" s="147" t="str">
        <f>+Tabla1[[#This Row],[Tipo]]</f>
        <v>ingreso</v>
      </c>
      <c r="C1103" s="146" t="str">
        <f>+Tabla1[[#This Row],[Concepto]]</f>
        <v>Pago Cuota</v>
      </c>
      <c r="D1103" s="148">
        <f>+Tabla1[[#This Row],[Fecha]]</f>
        <v>43305</v>
      </c>
      <c r="E1103" s="147" t="str">
        <f>+Tabla1[[#This Row],[Forma de pago]]</f>
        <v>TR</v>
      </c>
      <c r="F1103" s="147" t="str">
        <f>+Tabla1[[#This Row],[Glosa]]</f>
        <v>Puyehue 24, Manuel Latapiat</v>
      </c>
      <c r="G1103" s="147"/>
      <c r="H1103" s="206">
        <f>+Tabla1[[#This Row],[Monto]]</f>
        <v>20000</v>
      </c>
      <c r="I1103" s="145"/>
    </row>
    <row r="1104" spans="1:9" s="128" customFormat="1" x14ac:dyDescent="0.25">
      <c r="A1104" s="146">
        <f>+Tabla1[[#This Row],[MES]]</f>
        <v>43282</v>
      </c>
      <c r="B1104" s="147" t="str">
        <f>+Tabla1[[#This Row],[Tipo]]</f>
        <v>ingreso</v>
      </c>
      <c r="C1104" s="146" t="str">
        <f>+Tabla1[[#This Row],[Concepto]]</f>
        <v>Pago Cuota</v>
      </c>
      <c r="D1104" s="148">
        <f>+Tabla1[[#This Row],[Fecha]]</f>
        <v>43305</v>
      </c>
      <c r="E1104" s="147" t="str">
        <f>+Tabla1[[#This Row],[Forma de pago]]</f>
        <v>TR</v>
      </c>
      <c r="F1104" s="147" t="str">
        <f>+Tabla1[[#This Row],[Glosa]]</f>
        <v>Puyehue 32, Ivonne Jorquerra</v>
      </c>
      <c r="G1104" s="147"/>
      <c r="H1104" s="206">
        <f>+Tabla1[[#This Row],[Monto]]</f>
        <v>20000</v>
      </c>
      <c r="I1104" s="145"/>
    </row>
    <row r="1105" spans="1:9" s="128" customFormat="1" x14ac:dyDescent="0.25">
      <c r="A1105" s="146">
        <f>+Tabla1[[#This Row],[MES]]</f>
        <v>43282</v>
      </c>
      <c r="B1105" s="147" t="str">
        <f>+Tabla1[[#This Row],[Tipo]]</f>
        <v>ingreso</v>
      </c>
      <c r="C1105" s="146" t="str">
        <f>+Tabla1[[#This Row],[Concepto]]</f>
        <v>Pago Cuota</v>
      </c>
      <c r="D1105" s="148">
        <f>+Tabla1[[#This Row],[Fecha]]</f>
        <v>43308</v>
      </c>
      <c r="E1105" s="147" t="str">
        <f>+Tabla1[[#This Row],[Forma de pago]]</f>
        <v>TR</v>
      </c>
      <c r="F1105" s="147" t="str">
        <f>+Tabla1[[#This Row],[Glosa]]</f>
        <v>Llanquihue 113, Pedro Ruz</v>
      </c>
      <c r="G1105" s="147"/>
      <c r="H1105" s="206">
        <f>+Tabla1[[#This Row],[Monto]]</f>
        <v>20000</v>
      </c>
      <c r="I1105" s="145"/>
    </row>
    <row r="1106" spans="1:9" s="128" customFormat="1" x14ac:dyDescent="0.25">
      <c r="A1106" s="146">
        <f>+Tabla1[[#This Row],[MES]]</f>
        <v>43282</v>
      </c>
      <c r="B1106" s="147" t="str">
        <f>+Tabla1[[#This Row],[Tipo]]</f>
        <v>ingreso</v>
      </c>
      <c r="C1106" s="146" t="str">
        <f>+Tabla1[[#This Row],[Concepto]]</f>
        <v>Pago Cuota</v>
      </c>
      <c r="D1106" s="148">
        <f>+Tabla1[[#This Row],[Fecha]]</f>
        <v>43311</v>
      </c>
      <c r="E1106" s="147" t="str">
        <f>+Tabla1[[#This Row],[Forma de pago]]</f>
        <v>TR</v>
      </c>
      <c r="F1106" s="147" t="str">
        <f>+Tabla1[[#This Row],[Glosa]]</f>
        <v>Llanquihue 88, Pedro Flores</v>
      </c>
      <c r="G1106" s="147"/>
      <c r="H1106" s="206">
        <f>+Tabla1[[#This Row],[Monto]]</f>
        <v>20000</v>
      </c>
      <c r="I1106" s="145"/>
    </row>
    <row r="1107" spans="1:9" s="128" customFormat="1" x14ac:dyDescent="0.25">
      <c r="A1107" s="146">
        <f>+Tabla1[[#This Row],[MES]]</f>
        <v>43282</v>
      </c>
      <c r="B1107" s="147" t="str">
        <f>+Tabla1[[#This Row],[Tipo]]</f>
        <v>ingreso</v>
      </c>
      <c r="C1107" s="146" t="str">
        <f>+Tabla1[[#This Row],[Concepto]]</f>
        <v>Pago Cuota</v>
      </c>
      <c r="D1107" s="148">
        <f>+Tabla1[[#This Row],[Fecha]]</f>
        <v>43311</v>
      </c>
      <c r="E1107" s="147" t="str">
        <f>+Tabla1[[#This Row],[Forma de pago]]</f>
        <v>TR</v>
      </c>
      <c r="F1107" s="147" t="str">
        <f>+Tabla1[[#This Row],[Glosa]]</f>
        <v>Villarrica 118, Pia Burgos</v>
      </c>
      <c r="G1107" s="147"/>
      <c r="H1107" s="206">
        <f>+Tabla1[[#This Row],[Monto]]</f>
        <v>20000</v>
      </c>
      <c r="I1107" s="145"/>
    </row>
    <row r="1108" spans="1:9" s="128" customFormat="1" x14ac:dyDescent="0.25">
      <c r="A1108" s="146">
        <f>+Tabla1[[#This Row],[MES]]</f>
        <v>43282</v>
      </c>
      <c r="B1108" s="147" t="str">
        <f>+Tabla1[[#This Row],[Tipo]]</f>
        <v>ingreso</v>
      </c>
      <c r="C1108" s="146" t="str">
        <f>+Tabla1[[#This Row],[Concepto]]</f>
        <v>Pago Cuota</v>
      </c>
      <c r="D1108" s="148">
        <f>+Tabla1[[#This Row],[Fecha]]</f>
        <v>43311</v>
      </c>
      <c r="E1108" s="147" t="str">
        <f>+Tabla1[[#This Row],[Forma de pago]]</f>
        <v>D/E</v>
      </c>
      <c r="F1108" s="147" t="str">
        <f>+Tabla1[[#This Row],[Glosa]]</f>
        <v>Ranco 91, Jeannette Ibarra</v>
      </c>
      <c r="G1108" s="147"/>
      <c r="H1108" s="206">
        <f>+Tabla1[[#This Row],[Monto]]</f>
        <v>20000</v>
      </c>
      <c r="I1108" s="145"/>
    </row>
    <row r="1109" spans="1:9" s="128" customFormat="1" x14ac:dyDescent="0.25">
      <c r="A1109" s="146">
        <f>+Tabla1[[#This Row],[MES]]</f>
        <v>43282</v>
      </c>
      <c r="B1109" s="147" t="str">
        <f>+Tabla1[[#This Row],[Tipo]]</f>
        <v>ingreso</v>
      </c>
      <c r="C1109" s="146" t="str">
        <f>+Tabla1[[#This Row],[Concepto]]</f>
        <v>Pago Cuota</v>
      </c>
      <c r="D1109" s="148">
        <f>+Tabla1[[#This Row],[Fecha]]</f>
        <v>43312</v>
      </c>
      <c r="E1109" s="147" t="str">
        <f>+Tabla1[[#This Row],[Forma de pago]]</f>
        <v>TR</v>
      </c>
      <c r="F1109" s="147" t="str">
        <f>+Tabla1[[#This Row],[Glosa]]</f>
        <v xml:space="preserve">Villarrica 129, Ricardo Figueroa </v>
      </c>
      <c r="G1109" s="147"/>
      <c r="H1109" s="206">
        <f>+Tabla1[[#This Row],[Monto]]</f>
        <v>20000</v>
      </c>
      <c r="I1109" s="145"/>
    </row>
    <row r="1110" spans="1:9" s="128" customFormat="1" x14ac:dyDescent="0.25">
      <c r="A1110" s="146">
        <f>+Tabla1[[#This Row],[MES]]</f>
        <v>43282</v>
      </c>
      <c r="B1110" s="147" t="str">
        <f>+Tabla1[[#This Row],[Tipo]]</f>
        <v>ingreso</v>
      </c>
      <c r="C1110" s="146" t="str">
        <f>+Tabla1[[#This Row],[Concepto]]</f>
        <v>Pago Cuota</v>
      </c>
      <c r="D1110" s="148">
        <f>+Tabla1[[#This Row],[Fecha]]</f>
        <v>43312</v>
      </c>
      <c r="E1110" s="147" t="str">
        <f>+Tabla1[[#This Row],[Forma de pago]]</f>
        <v>TR</v>
      </c>
      <c r="F1110" s="147" t="str">
        <f>+Tabla1[[#This Row],[Glosa]]</f>
        <v xml:space="preserve">Villarrica 122, Ema Valdes </v>
      </c>
      <c r="G1110" s="147"/>
      <c r="H1110" s="206">
        <f>+Tabla1[[#This Row],[Monto]]</f>
        <v>20000</v>
      </c>
      <c r="I1110" s="145"/>
    </row>
    <row r="1111" spans="1:9" s="128" customFormat="1" x14ac:dyDescent="0.25">
      <c r="A1111" s="146">
        <f>+Tabla1[[#This Row],[MES]]</f>
        <v>43282</v>
      </c>
      <c r="B1111" s="147" t="str">
        <f>+Tabla1[[#This Row],[Tipo]]</f>
        <v>ingreso</v>
      </c>
      <c r="C1111" s="146" t="str">
        <f>+Tabla1[[#This Row],[Concepto]]</f>
        <v>Pago Cuota</v>
      </c>
      <c r="D1111" s="148">
        <f>+Tabla1[[#This Row],[Fecha]]</f>
        <v>43312</v>
      </c>
      <c r="E1111" s="147" t="str">
        <f>+Tabla1[[#This Row],[Forma de pago]]</f>
        <v>TR</v>
      </c>
      <c r="F1111" s="147" t="str">
        <f>+Tabla1[[#This Row],[Glosa]]</f>
        <v>Villarrica 123, Omar Sepulveda</v>
      </c>
      <c r="G1111" s="147"/>
      <c r="H1111" s="206">
        <f>+Tabla1[[#This Row],[Monto]]</f>
        <v>20000</v>
      </c>
      <c r="I1111" s="145"/>
    </row>
    <row r="1112" spans="1:9" s="128" customFormat="1" x14ac:dyDescent="0.25">
      <c r="A1112" s="146">
        <f>+Tabla1[[#This Row],[MES]]</f>
        <v>43282</v>
      </c>
      <c r="B1112" s="147" t="str">
        <f>+Tabla1[[#This Row],[Tipo]]</f>
        <v>ingreso</v>
      </c>
      <c r="C1112" s="146" t="str">
        <f>+Tabla1[[#This Row],[Concepto]]</f>
        <v>Pago Cuota</v>
      </c>
      <c r="D1112" s="148">
        <f>+Tabla1[[#This Row],[Fecha]]</f>
        <v>43312</v>
      </c>
      <c r="E1112" s="147" t="str">
        <f>+Tabla1[[#This Row],[Forma de pago]]</f>
        <v>TR</v>
      </c>
      <c r="F1112" s="147" t="str">
        <f>+Tabla1[[#This Row],[Glosa]]</f>
        <v>Ranco 50, Julia Parra</v>
      </c>
      <c r="G1112" s="147"/>
      <c r="H1112" s="206">
        <f>+Tabla1[[#This Row],[Monto]]</f>
        <v>20000</v>
      </c>
      <c r="I1112" s="145"/>
    </row>
    <row r="1113" spans="1:9" s="128" customFormat="1" x14ac:dyDescent="0.25">
      <c r="A1113" s="146">
        <f>+Tabla1[[#This Row],[MES]]</f>
        <v>43282</v>
      </c>
      <c r="B1113" s="147" t="str">
        <f>+Tabla1[[#This Row],[Tipo]]</f>
        <v>ingreso</v>
      </c>
      <c r="C1113" s="146" t="str">
        <f>+Tabla1[[#This Row],[Concepto]]</f>
        <v>Pago Cuota</v>
      </c>
      <c r="D1113" s="148">
        <f>+Tabla1[[#This Row],[Fecha]]</f>
        <v>43312</v>
      </c>
      <c r="E1113" s="147" t="str">
        <f>+Tabla1[[#This Row],[Forma de pago]]</f>
        <v>TR</v>
      </c>
      <c r="F1113" s="147" t="str">
        <f>+Tabla1[[#This Row],[Glosa]]</f>
        <v>Ranco 79, Ismelda Meza</v>
      </c>
      <c r="G1113" s="147"/>
      <c r="H1113" s="206">
        <f>+Tabla1[[#This Row],[Monto]]</f>
        <v>20000</v>
      </c>
      <c r="I1113" s="145"/>
    </row>
    <row r="1114" spans="1:9" s="128" customFormat="1" x14ac:dyDescent="0.25">
      <c r="A1114" s="146">
        <f>+Tabla1[[#This Row],[MES]]</f>
        <v>43282</v>
      </c>
      <c r="B1114" s="147" t="str">
        <f>+Tabla1[[#This Row],[Tipo]]</f>
        <v>ingreso</v>
      </c>
      <c r="C1114" s="146" t="str">
        <f>+Tabla1[[#This Row],[Concepto]]</f>
        <v>Pago Cuota</v>
      </c>
      <c r="D1114" s="148">
        <f>+Tabla1[[#This Row],[Fecha]]</f>
        <v>43305</v>
      </c>
      <c r="E1114" s="147" t="str">
        <f>+Tabla1[[#This Row],[Forma de pago]]</f>
        <v>TR</v>
      </c>
      <c r="F1114" s="147" t="str">
        <f>+Tabla1[[#This Row],[Glosa]]</f>
        <v>Llanquihue 80, Sergio Ibaceta</v>
      </c>
      <c r="G1114" s="147"/>
      <c r="H1114" s="206">
        <f>+Tabla1[[#This Row],[Monto]]</f>
        <v>20080</v>
      </c>
      <c r="I1114" s="145"/>
    </row>
    <row r="1115" spans="1:9" s="128" customFormat="1" x14ac:dyDescent="0.25">
      <c r="A1115" s="146">
        <f>+Tabla1[[#This Row],[MES]]</f>
        <v>43282</v>
      </c>
      <c r="B1115" s="147" t="str">
        <f>+Tabla1[[#This Row],[Tipo]]</f>
        <v>ingreso</v>
      </c>
      <c r="C1115" s="146" t="str">
        <f>+Tabla1[[#This Row],[Concepto]]</f>
        <v>Pago Cuota</v>
      </c>
      <c r="D1115" s="148">
        <f>+Tabla1[[#This Row],[Fecha]]</f>
        <v>43290</v>
      </c>
      <c r="E1115" s="147" t="str">
        <f>+Tabla1[[#This Row],[Forma de pago]]</f>
        <v>TR</v>
      </c>
      <c r="F1115" s="147" t="str">
        <f>+Tabla1[[#This Row],[Glosa]]</f>
        <v>Llanquihue 96, Carlos Alvarez</v>
      </c>
      <c r="G1115" s="147"/>
      <c r="H1115" s="206">
        <f>+Tabla1[[#This Row],[Monto]]</f>
        <v>20096</v>
      </c>
      <c r="I1115" s="145"/>
    </row>
    <row r="1116" spans="1:9" s="128" customFormat="1" x14ac:dyDescent="0.25">
      <c r="A1116" s="146">
        <f>+Tabla1[[#This Row],[MES]]</f>
        <v>43282</v>
      </c>
      <c r="B1116" s="147" t="str">
        <f>+Tabla1[[#This Row],[Tipo]]</f>
        <v>ingreso</v>
      </c>
      <c r="C1116" s="146" t="str">
        <f>+Tabla1[[#This Row],[Concepto]]</f>
        <v>Pago Cuota</v>
      </c>
      <c r="D1116" s="148">
        <f>+Tabla1[[#This Row],[Fecha]]</f>
        <v>43286</v>
      </c>
      <c r="E1116" s="147" t="str">
        <f>+Tabla1[[#This Row],[Forma de pago]]</f>
        <v>D/E</v>
      </c>
      <c r="F1116" s="147" t="str">
        <f>+Tabla1[[#This Row],[Glosa]]</f>
        <v>Villarrica 100, Julia Zuñiga</v>
      </c>
      <c r="G1116" s="147"/>
      <c r="H1116" s="206">
        <f>+Tabla1[[#This Row],[Monto]]</f>
        <v>20100</v>
      </c>
      <c r="I1116" s="145"/>
    </row>
    <row r="1117" spans="1:9" s="128" customFormat="1" x14ac:dyDescent="0.25">
      <c r="A1117" s="146">
        <f>+Tabla1[[#This Row],[MES]]</f>
        <v>43282</v>
      </c>
      <c r="B1117" s="147" t="str">
        <f>+Tabla1[[#This Row],[Tipo]]</f>
        <v>ingreso</v>
      </c>
      <c r="C1117" s="146" t="str">
        <f>+Tabla1[[#This Row],[Concepto]]</f>
        <v>Pago Cuota</v>
      </c>
      <c r="D1117" s="148">
        <f>+Tabla1[[#This Row],[Fecha]]</f>
        <v>43305</v>
      </c>
      <c r="E1117" s="147" t="str">
        <f>+Tabla1[[#This Row],[Forma de pago]]</f>
        <v>D/E</v>
      </c>
      <c r="F1117" s="147" t="str">
        <f>+Tabla1[[#This Row],[Glosa]]</f>
        <v>Llanquihue 109, Teresa Gatica</v>
      </c>
      <c r="G1117" s="147"/>
      <c r="H1117" s="206">
        <f>+Tabla1[[#This Row],[Monto]]</f>
        <v>20109</v>
      </c>
      <c r="I1117" s="145"/>
    </row>
    <row r="1118" spans="1:9" s="128" customFormat="1" x14ac:dyDescent="0.25">
      <c r="A1118" s="146">
        <f>+Tabla1[[#This Row],[MES]]</f>
        <v>43282</v>
      </c>
      <c r="B1118" s="147" t="str">
        <f>+Tabla1[[#This Row],[Tipo]]</f>
        <v>ingreso</v>
      </c>
      <c r="C1118" s="146" t="str">
        <f>+Tabla1[[#This Row],[Concepto]]</f>
        <v>Pago Cuota</v>
      </c>
      <c r="D1118" s="148">
        <f>+Tabla1[[#This Row],[Fecha]]</f>
        <v>43285</v>
      </c>
      <c r="E1118" s="147" t="str">
        <f>+Tabla1[[#This Row],[Forma de pago]]</f>
        <v>TR</v>
      </c>
      <c r="F1118" s="147" t="str">
        <f>+Tabla1[[#This Row],[Glosa]]</f>
        <v>Ranco 54, Juan Montero</v>
      </c>
      <c r="G1118" s="147"/>
      <c r="H1118" s="206">
        <f>+Tabla1[[#This Row],[Monto]]</f>
        <v>25000</v>
      </c>
      <c r="I1118" s="145"/>
    </row>
    <row r="1119" spans="1:9" s="128" customFormat="1" x14ac:dyDescent="0.25">
      <c r="A1119" s="146">
        <f>+Tabla1[[#This Row],[MES]]</f>
        <v>43282</v>
      </c>
      <c r="B1119" s="147" t="str">
        <f>+Tabla1[[#This Row],[Tipo]]</f>
        <v>ingreso</v>
      </c>
      <c r="C1119" s="146" t="str">
        <f>+Tabla1[[#This Row],[Concepto]]</f>
        <v>Pago Cuota</v>
      </c>
      <c r="D1119" s="148">
        <f>+Tabla1[[#This Row],[Fecha]]</f>
        <v>43312</v>
      </c>
      <c r="E1119" s="147" t="str">
        <f>+Tabla1[[#This Row],[Forma de pago]]</f>
        <v>TR</v>
      </c>
      <c r="F1119" s="147" t="str">
        <f>+Tabla1[[#This Row],[Glosa]]</f>
        <v>R.Figueroa vuelto caja chica Julio</v>
      </c>
      <c r="G1119" s="147"/>
      <c r="H1119" s="206">
        <f>+Tabla1[[#This Row],[Monto]]</f>
        <v>25860</v>
      </c>
      <c r="I1119" s="145"/>
    </row>
    <row r="1120" spans="1:9" s="128" customFormat="1" x14ac:dyDescent="0.25">
      <c r="A1120" s="146">
        <f>+Tabla1[[#This Row],[MES]]</f>
        <v>43282</v>
      </c>
      <c r="B1120" s="147" t="str">
        <f>+Tabla1[[#This Row],[Tipo]]</f>
        <v>ingreso</v>
      </c>
      <c r="C1120" s="146" t="str">
        <f>+Tabla1[[#This Row],[Concepto]]</f>
        <v>Pago Cuota</v>
      </c>
      <c r="D1120" s="148">
        <f>+Tabla1[[#This Row],[Fecha]]</f>
        <v>43285</v>
      </c>
      <c r="E1120" s="147" t="str">
        <f>+Tabla1[[#This Row],[Forma de pago]]</f>
        <v>TR</v>
      </c>
      <c r="F1120" s="147" t="str">
        <f>+Tabla1[[#This Row],[Glosa]]</f>
        <v>Riñihue 27-29, Marta Manriquez</v>
      </c>
      <c r="G1120" s="147"/>
      <c r="H1120" s="206">
        <f>+Tabla1[[#This Row],[Monto]]</f>
        <v>40000</v>
      </c>
      <c r="I1120" s="145"/>
    </row>
    <row r="1121" spans="1:9" s="128" customFormat="1" x14ac:dyDescent="0.25">
      <c r="A1121" s="146">
        <f>+Tabla1[[#This Row],[MES]]</f>
        <v>43282</v>
      </c>
      <c r="B1121" s="147" t="str">
        <f>+Tabla1[[#This Row],[Tipo]]</f>
        <v>ingreso</v>
      </c>
      <c r="C1121" s="146" t="str">
        <f>+Tabla1[[#This Row],[Concepto]]</f>
        <v>Pago Cuota</v>
      </c>
      <c r="D1121" s="148">
        <f>+Tabla1[[#This Row],[Fecha]]</f>
        <v>43292</v>
      </c>
      <c r="E1121" s="147" t="str">
        <f>+Tabla1[[#This Row],[Forma de pago]]</f>
        <v>TR</v>
      </c>
      <c r="F1121" s="147" t="str">
        <f>+Tabla1[[#This Row],[Glosa]]</f>
        <v>Llanquihue 103-105, Tatiana Tejos</v>
      </c>
      <c r="G1121" s="147"/>
      <c r="H1121" s="206">
        <f>+Tabla1[[#This Row],[Monto]]</f>
        <v>40000</v>
      </c>
      <c r="I1121" s="145"/>
    </row>
    <row r="1122" spans="1:9" s="128" customFormat="1" x14ac:dyDescent="0.25">
      <c r="A1122" s="146">
        <f>+Tabla1[[#This Row],[MES]]</f>
        <v>43282</v>
      </c>
      <c r="B1122" s="147" t="str">
        <f>+Tabla1[[#This Row],[Tipo]]</f>
        <v>ingreso</v>
      </c>
      <c r="C1122" s="146" t="str">
        <f>+Tabla1[[#This Row],[Concepto]]</f>
        <v>Pago Cuota</v>
      </c>
      <c r="D1122" s="148">
        <f>+Tabla1[[#This Row],[Fecha]]</f>
        <v>43294</v>
      </c>
      <c r="E1122" s="147" t="str">
        <f>+Tabla1[[#This Row],[Forma de pago]]</f>
        <v>D/E</v>
      </c>
      <c r="F1122" s="147" t="str">
        <f>+Tabla1[[#This Row],[Glosa]]</f>
        <v>Puyehue 43, Aurelio Sandoval</v>
      </c>
      <c r="G1122" s="147"/>
      <c r="H1122" s="206">
        <f>+Tabla1[[#This Row],[Monto]]</f>
        <v>40000</v>
      </c>
      <c r="I1122" s="145"/>
    </row>
    <row r="1123" spans="1:9" s="128" customFormat="1" x14ac:dyDescent="0.25">
      <c r="A1123" s="146">
        <f>+Tabla1[[#This Row],[MES]]</f>
        <v>43282</v>
      </c>
      <c r="B1123" s="147" t="str">
        <f>+Tabla1[[#This Row],[Tipo]]</f>
        <v>ingreso</v>
      </c>
      <c r="C1123" s="146" t="str">
        <f>+Tabla1[[#This Row],[Concepto]]</f>
        <v>Pago Cuota</v>
      </c>
      <c r="D1123" s="148">
        <f>+Tabla1[[#This Row],[Fecha]]</f>
        <v>43298</v>
      </c>
      <c r="E1123" s="147" t="str">
        <f>+Tabla1[[#This Row],[Forma de pago]]</f>
        <v>TR</v>
      </c>
      <c r="F1123" s="147" t="str">
        <f>+Tabla1[[#This Row],[Glosa]]</f>
        <v>Llanquihue 119, Maria Madariaga</v>
      </c>
      <c r="G1123" s="147"/>
      <c r="H1123" s="206">
        <f>+Tabla1[[#This Row],[Monto]]</f>
        <v>40000</v>
      </c>
      <c r="I1123" s="145"/>
    </row>
    <row r="1124" spans="1:9" s="128" customFormat="1" x14ac:dyDescent="0.25">
      <c r="A1124" s="146">
        <f>+Tabla1[[#This Row],[MES]]</f>
        <v>43282</v>
      </c>
      <c r="B1124" s="147" t="str">
        <f>+Tabla1[[#This Row],[Tipo]]</f>
        <v>ingreso</v>
      </c>
      <c r="C1124" s="146" t="str">
        <f>+Tabla1[[#This Row],[Concepto]]</f>
        <v>Pago Cuota</v>
      </c>
      <c r="D1124" s="148">
        <f>+Tabla1[[#This Row],[Fecha]]</f>
        <v>43300</v>
      </c>
      <c r="E1124" s="147" t="str">
        <f>+Tabla1[[#This Row],[Forma de pago]]</f>
        <v>TR</v>
      </c>
      <c r="F1124" s="147" t="str">
        <f>+Tabla1[[#This Row],[Glosa]]</f>
        <v>Ranco 48, Carola Arriagada</v>
      </c>
      <c r="G1124" s="147"/>
      <c r="H1124" s="206">
        <f>+Tabla1[[#This Row],[Monto]]</f>
        <v>40000</v>
      </c>
      <c r="I1124" s="145"/>
    </row>
    <row r="1125" spans="1:9" s="128" customFormat="1" x14ac:dyDescent="0.25">
      <c r="A1125" s="146">
        <f>+Tabla1[[#This Row],[MES]]</f>
        <v>43282</v>
      </c>
      <c r="B1125" s="147" t="str">
        <f>+Tabla1[[#This Row],[Tipo]]</f>
        <v>ingreso</v>
      </c>
      <c r="C1125" s="146" t="str">
        <f>+Tabla1[[#This Row],[Concepto]]</f>
        <v>Pago Cuota</v>
      </c>
      <c r="D1125" s="148">
        <f>+Tabla1[[#This Row],[Fecha]]</f>
        <v>43301</v>
      </c>
      <c r="E1125" s="147" t="str">
        <f>+Tabla1[[#This Row],[Forma de pago]]</f>
        <v>D/E</v>
      </c>
      <c r="F1125" s="147" t="str">
        <f>+Tabla1[[#This Row],[Glosa]]</f>
        <v>Llanquihue 94, Suc. Carmela Valdes</v>
      </c>
      <c r="G1125" s="147"/>
      <c r="H1125" s="206">
        <f>+Tabla1[[#This Row],[Monto]]</f>
        <v>40094</v>
      </c>
      <c r="I1125" s="145"/>
    </row>
    <row r="1126" spans="1:9" s="128" customFormat="1" x14ac:dyDescent="0.25">
      <c r="A1126" s="146">
        <f>+Tabla1[[#This Row],[MES]]</f>
        <v>43282</v>
      </c>
      <c r="B1126" s="147" t="str">
        <f>+Tabla1[[#This Row],[Tipo]]</f>
        <v>ingreso</v>
      </c>
      <c r="C1126" s="146" t="str">
        <f>+Tabla1[[#This Row],[Concepto]]</f>
        <v>Pago Cuota</v>
      </c>
      <c r="D1126" s="148">
        <f>+Tabla1[[#This Row],[Fecha]]</f>
        <v>43305</v>
      </c>
      <c r="E1126" s="147" t="str">
        <f>+Tabla1[[#This Row],[Forma de pago]]</f>
        <v>TR</v>
      </c>
      <c r="F1126" s="147" t="str">
        <f>+Tabla1[[#This Row],[Glosa]]</f>
        <v>Ranco 46, Manuel Jorquera</v>
      </c>
      <c r="G1126" s="147"/>
      <c r="H1126" s="206">
        <f>+Tabla1[[#This Row],[Monto]]</f>
        <v>60000</v>
      </c>
      <c r="I1126" s="145"/>
    </row>
    <row r="1127" spans="1:9" s="128" customFormat="1" x14ac:dyDescent="0.25">
      <c r="A1127" s="146">
        <f>+Tabla1[[#This Row],[MES]]</f>
        <v>43282</v>
      </c>
      <c r="B1127" s="147" t="str">
        <f>+Tabla1[[#This Row],[Tipo]]</f>
        <v>ingreso</v>
      </c>
      <c r="C1127" s="146" t="str">
        <f>+Tabla1[[#This Row],[Concepto]]</f>
        <v>Pago Cuota</v>
      </c>
      <c r="D1127" s="148">
        <f>+Tabla1[[#This Row],[Fecha]]</f>
        <v>43301</v>
      </c>
      <c r="E1127" s="147" t="str">
        <f>+Tabla1[[#This Row],[Forma de pago]]</f>
        <v>TR</v>
      </c>
      <c r="F1127" s="147" t="str">
        <f>+Tabla1[[#This Row],[Glosa]]</f>
        <v>Villarrica 98, Anibal Vivavceta</v>
      </c>
      <c r="G1127" s="147"/>
      <c r="H1127" s="206">
        <f>+Tabla1[[#This Row],[Monto]]</f>
        <v>90000</v>
      </c>
      <c r="I1127" s="145"/>
    </row>
    <row r="1128" spans="1:9" s="128" customFormat="1" x14ac:dyDescent="0.25">
      <c r="A1128" s="146">
        <f>+Tabla1[[#This Row],[MES]]</f>
        <v>43282</v>
      </c>
      <c r="B1128" s="147" t="str">
        <f>+Tabla1[[#This Row],[Tipo]]</f>
        <v>ingreso</v>
      </c>
      <c r="C1128" s="146" t="str">
        <f>+Tabla1[[#This Row],[Concepto]]</f>
        <v>Pago Cuota</v>
      </c>
      <c r="D1128" s="148">
        <f>+Tabla1[[#This Row],[Fecha]]</f>
        <v>43284</v>
      </c>
      <c r="E1128" s="147" t="str">
        <f>+Tabla1[[#This Row],[Forma de pago]]</f>
        <v>D/E</v>
      </c>
      <c r="F1128" s="147" t="str">
        <f>+Tabla1[[#This Row],[Glosa]]</f>
        <v>Puyehue 41, Teresa Sepulveda CBR</v>
      </c>
      <c r="G1128" s="147"/>
      <c r="H1128" s="206">
        <f>+Tabla1[[#This Row],[Monto]]</f>
        <v>110000</v>
      </c>
      <c r="I1128" s="145"/>
    </row>
    <row r="1129" spans="1:9" s="128" customFormat="1" x14ac:dyDescent="0.25">
      <c r="A1129" s="146">
        <f>+Tabla1[[#This Row],[MES]]</f>
        <v>43282</v>
      </c>
      <c r="B1129" s="147" t="str">
        <f>+Tabla1[[#This Row],[Tipo]]</f>
        <v>ingreso</v>
      </c>
      <c r="C1129" s="146" t="str">
        <f>+Tabla1[[#This Row],[Concepto]]</f>
        <v>Pago Cuota</v>
      </c>
      <c r="D1129" s="148">
        <f>+Tabla1[[#This Row],[Fecha]]</f>
        <v>43294</v>
      </c>
      <c r="E1129" s="147" t="str">
        <f>+Tabla1[[#This Row],[Forma de pago]]</f>
        <v>TR</v>
      </c>
      <c r="F1129" s="147" t="str">
        <f>+Tabla1[[#This Row],[Glosa]]</f>
        <v>Puyehue 49, Hector Otarola</v>
      </c>
      <c r="G1129" s="147"/>
      <c r="H1129" s="206">
        <f>+Tabla1[[#This Row],[Monto]]</f>
        <v>120049</v>
      </c>
      <c r="I1129" s="145"/>
    </row>
    <row r="1130" spans="1:9" s="128" customFormat="1" x14ac:dyDescent="0.25">
      <c r="A1130" s="146">
        <f>+Tabla1[[#This Row],[MES]]</f>
        <v>43282</v>
      </c>
      <c r="B1130" s="147" t="str">
        <f>+Tabla1[[#This Row],[Tipo]]</f>
        <v>ingreso</v>
      </c>
      <c r="C1130" s="146" t="str">
        <f>+Tabla1[[#This Row],[Concepto]]</f>
        <v>Pago Cuota</v>
      </c>
      <c r="D1130" s="148">
        <f>+Tabla1[[#This Row],[Fecha]]</f>
        <v>43304</v>
      </c>
      <c r="E1130" s="147" t="str">
        <f>+Tabla1[[#This Row],[Forma de pago]]</f>
        <v>D/E</v>
      </c>
      <c r="F1130" s="147" t="str">
        <f>+Tabla1[[#This Row],[Glosa]]</f>
        <v>Llanquihue 90, Aurora Araya</v>
      </c>
      <c r="G1130" s="147"/>
      <c r="H1130" s="206">
        <f>+Tabla1[[#This Row],[Monto]]</f>
        <v>150000</v>
      </c>
      <c r="I1130" s="145"/>
    </row>
    <row r="1131" spans="1:9" s="128" customFormat="1" x14ac:dyDescent="0.25">
      <c r="A1131" s="141">
        <f>+Tabla1[[#This Row],[MES]]</f>
        <v>43282</v>
      </c>
      <c r="B1131" s="142" t="str">
        <f>+Tabla1[[#This Row],[Tipo]]</f>
        <v>ingreso</v>
      </c>
      <c r="C1131" s="141" t="str">
        <f>+Tabla1[[#This Row],[Concepto]]</f>
        <v>Pago Cuota</v>
      </c>
      <c r="D1131" s="143">
        <f>+Tabla1[[#This Row],[Fecha]]</f>
        <v>43304</v>
      </c>
      <c r="E1131" s="142" t="str">
        <f>+Tabla1[[#This Row],[Forma de pago]]</f>
        <v>D/CH</v>
      </c>
      <c r="F1131" s="142" t="str">
        <f>+Tabla1[[#This Row],[Glosa]]</f>
        <v>Ranco 85, Hugo Flores</v>
      </c>
      <c r="G1131" s="142"/>
      <c r="H1131" s="145">
        <f>+Tabla1[[#This Row],[Monto]]</f>
        <v>150000</v>
      </c>
      <c r="I1131" s="145"/>
    </row>
    <row r="1132" spans="1:9" s="128" customFormat="1" x14ac:dyDescent="0.25">
      <c r="A1132" s="146">
        <f>+Tabla1[[#This Row],[MES]]</f>
        <v>43313</v>
      </c>
      <c r="B1132" s="147" t="str">
        <f>+Tabla1[[#This Row],[Tipo]]</f>
        <v>ingreso</v>
      </c>
      <c r="C1132" s="146" t="str">
        <f>+Tabla1[[#This Row],[Concepto]]</f>
        <v>Pago Cuota</v>
      </c>
      <c r="D1132" s="148">
        <f>+Tabla1[[#This Row],[Fecha]]</f>
        <v>43342</v>
      </c>
      <c r="E1132" s="147" t="str">
        <f>+Tabla1[[#This Row],[Forma de pago]]</f>
        <v>D/E</v>
      </c>
      <c r="F1132" s="147" t="str">
        <f>+Tabla1[[#This Row],[Glosa]]</f>
        <v>RF. Vuelto caja chica agosto</v>
      </c>
      <c r="G1132" s="147"/>
      <c r="H1132" s="206">
        <f>+Tabla1[[#This Row],[Monto]]</f>
        <v>13050</v>
      </c>
      <c r="I1132" s="145"/>
    </row>
    <row r="1133" spans="1:9" s="128" customFormat="1" x14ac:dyDescent="0.25">
      <c r="A1133" s="146">
        <f>+Tabla1[[#This Row],[MES]]</f>
        <v>43313</v>
      </c>
      <c r="B1133" s="147" t="str">
        <f>+Tabla1[[#This Row],[Tipo]]</f>
        <v>ingreso</v>
      </c>
      <c r="C1133" s="146" t="str">
        <f>+Tabla1[[#This Row],[Concepto]]</f>
        <v>Pago Cuota</v>
      </c>
      <c r="D1133" s="148">
        <f>+Tabla1[[#This Row],[Fecha]]</f>
        <v>43313</v>
      </c>
      <c r="E1133" s="147" t="str">
        <f>+Tabla1[[#This Row],[Forma de pago]]</f>
        <v>TR</v>
      </c>
      <c r="F1133" s="147" t="str">
        <f>+Tabla1[[#This Row],[Glosa]]</f>
        <v>Puyehue 22, Cristina Olivares</v>
      </c>
      <c r="G1133" s="147"/>
      <c r="H1133" s="206">
        <f>+Tabla1[[#This Row],[Monto]]</f>
        <v>20000</v>
      </c>
      <c r="I1133" s="145"/>
    </row>
    <row r="1134" spans="1:9" s="128" customFormat="1" x14ac:dyDescent="0.25">
      <c r="A1134" s="146">
        <f>+Tabla1[[#This Row],[MES]]</f>
        <v>43313</v>
      </c>
      <c r="B1134" s="147" t="str">
        <f>+Tabla1[[#This Row],[Tipo]]</f>
        <v>ingreso</v>
      </c>
      <c r="C1134" s="146" t="str">
        <f>+Tabla1[[#This Row],[Concepto]]</f>
        <v>Pago Cuota</v>
      </c>
      <c r="D1134" s="148">
        <f>+Tabla1[[#This Row],[Fecha]]</f>
        <v>43314</v>
      </c>
      <c r="E1134" s="147" t="str">
        <f>+Tabla1[[#This Row],[Forma de pago]]</f>
        <v>D/E</v>
      </c>
      <c r="F1134" s="147" t="str">
        <f>+Tabla1[[#This Row],[Glosa]]</f>
        <v>Ranco 91, Jeannette Ibarra</v>
      </c>
      <c r="G1134" s="147"/>
      <c r="H1134" s="206">
        <f>+Tabla1[[#This Row],[Monto]]</f>
        <v>20000</v>
      </c>
      <c r="I1134" s="145"/>
    </row>
    <row r="1135" spans="1:9" s="128" customFormat="1" x14ac:dyDescent="0.25">
      <c r="A1135" s="146">
        <f>+Tabla1[[#This Row],[MES]]</f>
        <v>43313</v>
      </c>
      <c r="B1135" s="147" t="str">
        <f>+Tabla1[[#This Row],[Tipo]]</f>
        <v>ingreso</v>
      </c>
      <c r="C1135" s="146" t="str">
        <f>+Tabla1[[#This Row],[Concepto]]</f>
        <v>Pago Cuota</v>
      </c>
      <c r="D1135" s="148">
        <f>+Tabla1[[#This Row],[Fecha]]</f>
        <v>43318</v>
      </c>
      <c r="E1135" s="147" t="str">
        <f>+Tabla1[[#This Row],[Forma de pago]]</f>
        <v>D/E</v>
      </c>
      <c r="F1135" s="147" t="str">
        <f>+Tabla1[[#This Row],[Glosa]]</f>
        <v>Llanquihue 74, Eliana Haro</v>
      </c>
      <c r="G1135" s="147"/>
      <c r="H1135" s="206">
        <f>+Tabla1[[#This Row],[Monto]]</f>
        <v>20000</v>
      </c>
      <c r="I1135" s="145"/>
    </row>
    <row r="1136" spans="1:9" s="128" customFormat="1" x14ac:dyDescent="0.25">
      <c r="A1136" s="146">
        <f>+Tabla1[[#This Row],[MES]]</f>
        <v>43313</v>
      </c>
      <c r="B1136" s="147" t="str">
        <f>+Tabla1[[#This Row],[Tipo]]</f>
        <v>ingreso</v>
      </c>
      <c r="C1136" s="146" t="str">
        <f>+Tabla1[[#This Row],[Concepto]]</f>
        <v>Pago Cuota</v>
      </c>
      <c r="D1136" s="148">
        <f>+Tabla1[[#This Row],[Fecha]]</f>
        <v>43320</v>
      </c>
      <c r="E1136" s="147" t="str">
        <f>+Tabla1[[#This Row],[Forma de pago]]</f>
        <v>TR</v>
      </c>
      <c r="F1136" s="147" t="str">
        <f>+Tabla1[[#This Row],[Glosa]]</f>
        <v>Llanquihue 97 A, Patricia Castillo</v>
      </c>
      <c r="G1136" s="147"/>
      <c r="H1136" s="206">
        <f>+Tabla1[[#This Row],[Monto]]</f>
        <v>20000</v>
      </c>
      <c r="I1136" s="145"/>
    </row>
    <row r="1137" spans="1:9" s="128" customFormat="1" x14ac:dyDescent="0.25">
      <c r="A1137" s="146">
        <f>+Tabla1[[#This Row],[MES]]</f>
        <v>43313</v>
      </c>
      <c r="B1137" s="147" t="str">
        <f>+Tabla1[[#This Row],[Tipo]]</f>
        <v>ingreso</v>
      </c>
      <c r="C1137" s="146" t="str">
        <f>+Tabla1[[#This Row],[Concepto]]</f>
        <v>Pago Cuota</v>
      </c>
      <c r="D1137" s="148">
        <f>+Tabla1[[#This Row],[Fecha]]</f>
        <v>43320</v>
      </c>
      <c r="E1137" s="147" t="str">
        <f>+Tabla1[[#This Row],[Forma de pago]]</f>
        <v>TR</v>
      </c>
      <c r="F1137" s="147" t="str">
        <f>+Tabla1[[#This Row],[Glosa]]</f>
        <v>Llanquihue 97 A, Patricia Castillo</v>
      </c>
      <c r="G1137" s="147"/>
      <c r="H1137" s="206">
        <f>+Tabla1[[#This Row],[Monto]]</f>
        <v>20000</v>
      </c>
      <c r="I1137" s="145"/>
    </row>
    <row r="1138" spans="1:9" s="128" customFormat="1" x14ac:dyDescent="0.25">
      <c r="A1138" s="146">
        <f>+Tabla1[[#This Row],[MES]]</f>
        <v>43313</v>
      </c>
      <c r="B1138" s="147" t="str">
        <f>+Tabla1[[#This Row],[Tipo]]</f>
        <v>ingreso</v>
      </c>
      <c r="C1138" s="146" t="str">
        <f>+Tabla1[[#This Row],[Concepto]]</f>
        <v>Pago Cuota</v>
      </c>
      <c r="D1138" s="148">
        <f>+Tabla1[[#This Row],[Fecha]]</f>
        <v>43322</v>
      </c>
      <c r="E1138" s="147" t="str">
        <f>+Tabla1[[#This Row],[Forma de pago]]</f>
        <v>D/E</v>
      </c>
      <c r="F1138" s="147" t="str">
        <f>+Tabla1[[#This Row],[Glosa]]</f>
        <v>Ranco 91, Jeannette Ibarra</v>
      </c>
      <c r="G1138" s="147"/>
      <c r="H1138" s="206">
        <f>+Tabla1[[#This Row],[Monto]]</f>
        <v>20000</v>
      </c>
      <c r="I1138" s="145"/>
    </row>
    <row r="1139" spans="1:9" s="128" customFormat="1" x14ac:dyDescent="0.25">
      <c r="A1139" s="146">
        <f>+Tabla1[[#This Row],[MES]]</f>
        <v>43313</v>
      </c>
      <c r="B1139" s="147" t="str">
        <f>+Tabla1[[#This Row],[Tipo]]</f>
        <v>ingreso</v>
      </c>
      <c r="C1139" s="146" t="str">
        <f>+Tabla1[[#This Row],[Concepto]]</f>
        <v>Pago Cuota</v>
      </c>
      <c r="D1139" s="148">
        <f>+Tabla1[[#This Row],[Fecha]]</f>
        <v>43325</v>
      </c>
      <c r="E1139" s="147" t="str">
        <f>+Tabla1[[#This Row],[Forma de pago]]</f>
        <v>TR</v>
      </c>
      <c r="F1139" s="147" t="str">
        <f>+Tabla1[[#This Row],[Glosa]]</f>
        <v>Puyehue 36, Militza Cortes</v>
      </c>
      <c r="G1139" s="147"/>
      <c r="H1139" s="206">
        <f>+Tabla1[[#This Row],[Monto]]</f>
        <v>20000</v>
      </c>
      <c r="I1139" s="145"/>
    </row>
    <row r="1140" spans="1:9" s="128" customFormat="1" x14ac:dyDescent="0.25">
      <c r="A1140" s="146">
        <f>+Tabla1[[#This Row],[MES]]</f>
        <v>43313</v>
      </c>
      <c r="B1140" s="147" t="str">
        <f>+Tabla1[[#This Row],[Tipo]]</f>
        <v>ingreso</v>
      </c>
      <c r="C1140" s="146" t="str">
        <f>+Tabla1[[#This Row],[Concepto]]</f>
        <v>Pago Cuota</v>
      </c>
      <c r="D1140" s="148">
        <f>+Tabla1[[#This Row],[Fecha]]</f>
        <v>43328</v>
      </c>
      <c r="E1140" s="147" t="str">
        <f>+Tabla1[[#This Row],[Forma de pago]]</f>
        <v>TR</v>
      </c>
      <c r="F1140" s="147" t="str">
        <f>+Tabla1[[#This Row],[Glosa]]</f>
        <v>Riñihue 19, Teresa Peña</v>
      </c>
      <c r="G1140" s="147"/>
      <c r="H1140" s="206">
        <f>+Tabla1[[#This Row],[Monto]]</f>
        <v>20000</v>
      </c>
      <c r="I1140" s="145"/>
    </row>
    <row r="1141" spans="1:9" s="128" customFormat="1" x14ac:dyDescent="0.25">
      <c r="A1141" s="146">
        <f>+Tabla1[[#This Row],[MES]]</f>
        <v>43313</v>
      </c>
      <c r="B1141" s="147" t="str">
        <f>+Tabla1[[#This Row],[Tipo]]</f>
        <v>ingreso</v>
      </c>
      <c r="C1141" s="146" t="str">
        <f>+Tabla1[[#This Row],[Concepto]]</f>
        <v>Pago Cuota</v>
      </c>
      <c r="D1141" s="148">
        <f>+Tabla1[[#This Row],[Fecha]]</f>
        <v>43334</v>
      </c>
      <c r="E1141" s="147" t="str">
        <f>+Tabla1[[#This Row],[Forma de pago]]</f>
        <v>D/E</v>
      </c>
      <c r="F1141" s="147" t="str">
        <f>+Tabla1[[#This Row],[Glosa]]</f>
        <v>Ranco 91, Jeannette Ibarra</v>
      </c>
      <c r="G1141" s="147"/>
      <c r="H1141" s="206">
        <f>+Tabla1[[#This Row],[Monto]]</f>
        <v>20000</v>
      </c>
      <c r="I1141" s="145"/>
    </row>
    <row r="1142" spans="1:9" s="128" customFormat="1" x14ac:dyDescent="0.25">
      <c r="A1142" s="146">
        <f>+Tabla1[[#This Row],[MES]]</f>
        <v>43313</v>
      </c>
      <c r="B1142" s="147" t="str">
        <f>+Tabla1[[#This Row],[Tipo]]</f>
        <v>ingreso</v>
      </c>
      <c r="C1142" s="146" t="str">
        <f>+Tabla1[[#This Row],[Concepto]]</f>
        <v>Pago Cuota</v>
      </c>
      <c r="D1142" s="148">
        <f>+Tabla1[[#This Row],[Fecha]]</f>
        <v>43336</v>
      </c>
      <c r="E1142" s="147" t="str">
        <f>+Tabla1[[#This Row],[Forma de pago]]</f>
        <v>TR</v>
      </c>
      <c r="F1142" s="147" t="str">
        <f>+Tabla1[[#This Row],[Glosa]]</f>
        <v>Puyehue 32, Ivonne Jorquera</v>
      </c>
      <c r="G1142" s="147"/>
      <c r="H1142" s="206">
        <f>+Tabla1[[#This Row],[Monto]]</f>
        <v>20000</v>
      </c>
      <c r="I1142" s="145"/>
    </row>
    <row r="1143" spans="1:9" s="128" customFormat="1" x14ac:dyDescent="0.25">
      <c r="A1143" s="146">
        <f>+Tabla1[[#This Row],[MES]]</f>
        <v>43313</v>
      </c>
      <c r="B1143" s="147" t="str">
        <f>+Tabla1[[#This Row],[Tipo]]</f>
        <v>ingreso</v>
      </c>
      <c r="C1143" s="146" t="str">
        <f>+Tabla1[[#This Row],[Concepto]]</f>
        <v>Pago Cuota</v>
      </c>
      <c r="D1143" s="148">
        <f>+Tabla1[[#This Row],[Fecha]]</f>
        <v>43339</v>
      </c>
      <c r="E1143" s="147" t="str">
        <f>+Tabla1[[#This Row],[Forma de pago]]</f>
        <v>TR</v>
      </c>
      <c r="F1143" s="147" t="str">
        <f>+Tabla1[[#This Row],[Glosa]]</f>
        <v>Llanquihue 113, Pedro Ruz</v>
      </c>
      <c r="G1143" s="147"/>
      <c r="H1143" s="206">
        <f>+Tabla1[[#This Row],[Monto]]</f>
        <v>20000</v>
      </c>
      <c r="I1143" s="145"/>
    </row>
    <row r="1144" spans="1:9" s="128" customFormat="1" x14ac:dyDescent="0.25">
      <c r="A1144" s="146">
        <f>+Tabla1[[#This Row],[MES]]</f>
        <v>43313</v>
      </c>
      <c r="B1144" s="147" t="str">
        <f>+Tabla1[[#This Row],[Tipo]]</f>
        <v>ingreso</v>
      </c>
      <c r="C1144" s="146" t="str">
        <f>+Tabla1[[#This Row],[Concepto]]</f>
        <v>Pago Cuota</v>
      </c>
      <c r="D1144" s="148">
        <f>+Tabla1[[#This Row],[Fecha]]</f>
        <v>43342</v>
      </c>
      <c r="E1144" s="147" t="str">
        <f>+Tabla1[[#This Row],[Forma de pago]]</f>
        <v>TR</v>
      </c>
      <c r="F1144" s="147" t="str">
        <f>+Tabla1[[#This Row],[Glosa]]</f>
        <v>Villarrica 118, Maria Pia Burgos</v>
      </c>
      <c r="G1144" s="147"/>
      <c r="H1144" s="206">
        <f>+Tabla1[[#This Row],[Monto]]</f>
        <v>20000</v>
      </c>
      <c r="I1144" s="145"/>
    </row>
    <row r="1145" spans="1:9" s="128" customFormat="1" x14ac:dyDescent="0.25">
      <c r="A1145" s="146">
        <f>+Tabla1[[#This Row],[MES]]</f>
        <v>43313</v>
      </c>
      <c r="B1145" s="147" t="str">
        <f>+Tabla1[[#This Row],[Tipo]]</f>
        <v>ingreso</v>
      </c>
      <c r="C1145" s="146" t="str">
        <f>+Tabla1[[#This Row],[Concepto]]</f>
        <v>Pago Cuota</v>
      </c>
      <c r="D1145" s="148">
        <f>+Tabla1[[#This Row],[Fecha]]</f>
        <v>43343</v>
      </c>
      <c r="E1145" s="147" t="str">
        <f>+Tabla1[[#This Row],[Forma de pago]]</f>
        <v>TR</v>
      </c>
      <c r="F1145" s="147" t="str">
        <f>+Tabla1[[#This Row],[Glosa]]</f>
        <v xml:space="preserve">Villarrica 129, Ricardo Figueroa </v>
      </c>
      <c r="G1145" s="147"/>
      <c r="H1145" s="206">
        <f>+Tabla1[[#This Row],[Monto]]</f>
        <v>20000</v>
      </c>
      <c r="I1145" s="145"/>
    </row>
    <row r="1146" spans="1:9" s="128" customFormat="1" x14ac:dyDescent="0.25">
      <c r="A1146" s="146">
        <f>+Tabla1[[#This Row],[MES]]</f>
        <v>43313</v>
      </c>
      <c r="B1146" s="147" t="str">
        <f>+Tabla1[[#This Row],[Tipo]]</f>
        <v>ingreso</v>
      </c>
      <c r="C1146" s="146" t="str">
        <f>+Tabla1[[#This Row],[Concepto]]</f>
        <v>Pago Cuota</v>
      </c>
      <c r="D1146" s="148">
        <f>+Tabla1[[#This Row],[Fecha]]</f>
        <v>43343</v>
      </c>
      <c r="E1146" s="147" t="str">
        <f>+Tabla1[[#This Row],[Forma de pago]]</f>
        <v>TR</v>
      </c>
      <c r="F1146" s="147" t="str">
        <f>+Tabla1[[#This Row],[Glosa]]</f>
        <v xml:space="preserve">Villarrica 122, Ema Valdes </v>
      </c>
      <c r="G1146" s="147"/>
      <c r="H1146" s="206">
        <f>+Tabla1[[#This Row],[Monto]]</f>
        <v>20000</v>
      </c>
      <c r="I1146" s="145"/>
    </row>
    <row r="1147" spans="1:9" s="128" customFormat="1" x14ac:dyDescent="0.25">
      <c r="A1147" s="146">
        <f>+Tabla1[[#This Row],[MES]]</f>
        <v>43313</v>
      </c>
      <c r="B1147" s="147" t="str">
        <f>+Tabla1[[#This Row],[Tipo]]</f>
        <v>ingreso</v>
      </c>
      <c r="C1147" s="146" t="str">
        <f>+Tabla1[[#This Row],[Concepto]]</f>
        <v>Pago Cuota</v>
      </c>
      <c r="D1147" s="148">
        <f>+Tabla1[[#This Row],[Fecha]]</f>
        <v>43343</v>
      </c>
      <c r="E1147" s="147" t="str">
        <f>+Tabla1[[#This Row],[Forma de pago]]</f>
        <v>TR</v>
      </c>
      <c r="F1147" s="147" t="str">
        <f>+Tabla1[[#This Row],[Glosa]]</f>
        <v>Villarrica 123, Omar Sepulveda</v>
      </c>
      <c r="G1147" s="147"/>
      <c r="H1147" s="206">
        <f>+Tabla1[[#This Row],[Monto]]</f>
        <v>20000</v>
      </c>
      <c r="I1147" s="145"/>
    </row>
    <row r="1148" spans="1:9" s="128" customFormat="1" x14ac:dyDescent="0.25">
      <c r="A1148" s="146">
        <f>+Tabla1[[#This Row],[MES]]</f>
        <v>43313</v>
      </c>
      <c r="B1148" s="147" t="str">
        <f>+Tabla1[[#This Row],[Tipo]]</f>
        <v>ingreso</v>
      </c>
      <c r="C1148" s="146" t="str">
        <f>+Tabla1[[#This Row],[Concepto]]</f>
        <v>Pago Cuota</v>
      </c>
      <c r="D1148" s="148">
        <f>+Tabla1[[#This Row],[Fecha]]</f>
        <v>43315</v>
      </c>
      <c r="E1148" s="147" t="str">
        <f>+Tabla1[[#This Row],[Forma de pago]]</f>
        <v>TR</v>
      </c>
      <c r="F1148" s="147" t="str">
        <f>+Tabla1[[#This Row],[Glosa]]</f>
        <v>Puyehue 37,Jorge Matamala</v>
      </c>
      <c r="G1148" s="147"/>
      <c r="H1148" s="206">
        <f>+Tabla1[[#This Row],[Monto]]</f>
        <v>20037</v>
      </c>
      <c r="I1148" s="145"/>
    </row>
    <row r="1149" spans="1:9" s="128" customFormat="1" x14ac:dyDescent="0.25">
      <c r="A1149" s="146">
        <f>+Tabla1[[#This Row],[MES]]</f>
        <v>43313</v>
      </c>
      <c r="B1149" s="147" t="str">
        <f>+Tabla1[[#This Row],[Tipo]]</f>
        <v>ingreso</v>
      </c>
      <c r="C1149" s="146" t="str">
        <f>+Tabla1[[#This Row],[Concepto]]</f>
        <v>Pago Cuota</v>
      </c>
      <c r="D1149" s="148">
        <f>+Tabla1[[#This Row],[Fecha]]</f>
        <v>43343</v>
      </c>
      <c r="E1149" s="147" t="str">
        <f>+Tabla1[[#This Row],[Forma de pago]]</f>
        <v>TR</v>
      </c>
      <c r="F1149" s="147" t="str">
        <f>+Tabla1[[#This Row],[Glosa]]</f>
        <v>Puyehue 37,Jorge Matamala</v>
      </c>
      <c r="G1149" s="147"/>
      <c r="H1149" s="206">
        <f>+Tabla1[[#This Row],[Monto]]</f>
        <v>20037</v>
      </c>
      <c r="I1149" s="145"/>
    </row>
    <row r="1150" spans="1:9" s="128" customFormat="1" x14ac:dyDescent="0.25">
      <c r="A1150" s="146">
        <f>+Tabla1[[#This Row],[MES]]</f>
        <v>43313</v>
      </c>
      <c r="B1150" s="147" t="str">
        <f>+Tabla1[[#This Row],[Tipo]]</f>
        <v>ingreso</v>
      </c>
      <c r="C1150" s="146" t="str">
        <f>+Tabla1[[#This Row],[Concepto]]</f>
        <v>Pago Cuota</v>
      </c>
      <c r="D1150" s="148">
        <f>+Tabla1[[#This Row],[Fecha]]</f>
        <v>43315</v>
      </c>
      <c r="E1150" s="147" t="str">
        <f>+Tabla1[[#This Row],[Forma de pago]]</f>
        <v>TR</v>
      </c>
      <c r="F1150" s="147" t="str">
        <f>+Tabla1[[#This Row],[Glosa]]</f>
        <v>Icalma 72, Jorge Matamala</v>
      </c>
      <c r="G1150" s="147"/>
      <c r="H1150" s="206">
        <f>+Tabla1[[#This Row],[Monto]]</f>
        <v>20072</v>
      </c>
      <c r="I1150" s="145"/>
    </row>
    <row r="1151" spans="1:9" s="128" customFormat="1" x14ac:dyDescent="0.25">
      <c r="A1151" s="146">
        <f>+Tabla1[[#This Row],[MES]]</f>
        <v>43313</v>
      </c>
      <c r="B1151" s="147" t="str">
        <f>+Tabla1[[#This Row],[Tipo]]</f>
        <v>ingreso</v>
      </c>
      <c r="C1151" s="146" t="str">
        <f>+Tabla1[[#This Row],[Concepto]]</f>
        <v>Pago Cuota</v>
      </c>
      <c r="D1151" s="148">
        <f>+Tabla1[[#This Row],[Fecha]]</f>
        <v>43343</v>
      </c>
      <c r="E1151" s="147" t="str">
        <f>+Tabla1[[#This Row],[Forma de pago]]</f>
        <v>TR</v>
      </c>
      <c r="F1151" s="147" t="str">
        <f>+Tabla1[[#This Row],[Glosa]]</f>
        <v>Icalma 72, Jorge Matamala</v>
      </c>
      <c r="G1151" s="147"/>
      <c r="H1151" s="206">
        <f>+Tabla1[[#This Row],[Monto]]</f>
        <v>20072</v>
      </c>
      <c r="I1151" s="145"/>
    </row>
    <row r="1152" spans="1:9" s="128" customFormat="1" x14ac:dyDescent="0.25">
      <c r="A1152" s="146">
        <f>+Tabla1[[#This Row],[MES]]</f>
        <v>43313</v>
      </c>
      <c r="B1152" s="147" t="str">
        <f>+Tabla1[[#This Row],[Tipo]]</f>
        <v>ingreso</v>
      </c>
      <c r="C1152" s="146" t="str">
        <f>+Tabla1[[#This Row],[Concepto]]</f>
        <v>Pago Cuota</v>
      </c>
      <c r="D1152" s="148">
        <f>+Tabla1[[#This Row],[Fecha]]</f>
        <v>43332</v>
      </c>
      <c r="E1152" s="147" t="str">
        <f>+Tabla1[[#This Row],[Forma de pago]]</f>
        <v>TR</v>
      </c>
      <c r="F1152" s="147" t="str">
        <f>+Tabla1[[#This Row],[Glosa]]</f>
        <v>Llanquihue 80, Sergio Ibaceta</v>
      </c>
      <c r="G1152" s="147"/>
      <c r="H1152" s="206">
        <f>+Tabla1[[#This Row],[Monto]]</f>
        <v>20080</v>
      </c>
      <c r="I1152" s="145"/>
    </row>
    <row r="1153" spans="1:9" s="128" customFormat="1" x14ac:dyDescent="0.25">
      <c r="A1153" s="146">
        <f>+Tabla1[[#This Row],[MES]]</f>
        <v>43313</v>
      </c>
      <c r="B1153" s="147" t="str">
        <f>+Tabla1[[#This Row],[Tipo]]</f>
        <v>ingreso</v>
      </c>
      <c r="C1153" s="146" t="str">
        <f>+Tabla1[[#This Row],[Concepto]]</f>
        <v>Pago Cuota</v>
      </c>
      <c r="D1153" s="148">
        <f>+Tabla1[[#This Row],[Fecha]]</f>
        <v>43329</v>
      </c>
      <c r="E1153" s="147" t="str">
        <f>+Tabla1[[#This Row],[Forma de pago]]</f>
        <v>TR</v>
      </c>
      <c r="F1153" s="147" t="str">
        <f>+Tabla1[[#This Row],[Glosa]]</f>
        <v>Llanquihue 96, Carlos Alvarez</v>
      </c>
      <c r="G1153" s="147"/>
      <c r="H1153" s="206">
        <f>+Tabla1[[#This Row],[Monto]]</f>
        <v>20096</v>
      </c>
      <c r="I1153" s="145"/>
    </row>
    <row r="1154" spans="1:9" s="128" customFormat="1" x14ac:dyDescent="0.25">
      <c r="A1154" s="146">
        <f>+Tabla1[[#This Row],[MES]]</f>
        <v>43313</v>
      </c>
      <c r="B1154" s="147" t="str">
        <f>+Tabla1[[#This Row],[Tipo]]</f>
        <v>ingreso</v>
      </c>
      <c r="C1154" s="146" t="str">
        <f>+Tabla1[[#This Row],[Concepto]]</f>
        <v>Pago Cuota</v>
      </c>
      <c r="D1154" s="148">
        <f>+Tabla1[[#This Row],[Fecha]]</f>
        <v>43325</v>
      </c>
      <c r="E1154" s="147" t="str">
        <f>+Tabla1[[#This Row],[Forma de pago]]</f>
        <v>TR</v>
      </c>
      <c r="F1154" s="147" t="str">
        <f>+Tabla1[[#This Row],[Glosa]]</f>
        <v>Llanquihue 97, Rene Rivero</v>
      </c>
      <c r="G1154" s="147"/>
      <c r="H1154" s="206">
        <f>+Tabla1[[#This Row],[Monto]]</f>
        <v>20097</v>
      </c>
      <c r="I1154" s="145"/>
    </row>
    <row r="1155" spans="1:9" s="128" customFormat="1" x14ac:dyDescent="0.25">
      <c r="A1155" s="146">
        <f>+Tabla1[[#This Row],[MES]]</f>
        <v>43313</v>
      </c>
      <c r="B1155" s="147" t="str">
        <f>+Tabla1[[#This Row],[Tipo]]</f>
        <v>ingreso</v>
      </c>
      <c r="C1155" s="146" t="str">
        <f>+Tabla1[[#This Row],[Concepto]]</f>
        <v>Pago Cuota</v>
      </c>
      <c r="D1155" s="148">
        <f>+Tabla1[[#This Row],[Fecha]]</f>
        <v>43315</v>
      </c>
      <c r="E1155" s="147" t="str">
        <f>+Tabla1[[#This Row],[Forma de pago]]</f>
        <v>D/E</v>
      </c>
      <c r="F1155" s="147" t="str">
        <f>+Tabla1[[#This Row],[Glosa]]</f>
        <v>Villarrica 100, Julia Zuñiga</v>
      </c>
      <c r="G1155" s="147"/>
      <c r="H1155" s="206">
        <f>+Tabla1[[#This Row],[Monto]]</f>
        <v>20100</v>
      </c>
      <c r="I1155" s="145"/>
    </row>
    <row r="1156" spans="1:9" s="128" customFormat="1" x14ac:dyDescent="0.25">
      <c r="A1156" s="146">
        <f>+Tabla1[[#This Row],[MES]]</f>
        <v>43313</v>
      </c>
      <c r="B1156" s="147" t="str">
        <f>+Tabla1[[#This Row],[Tipo]]</f>
        <v>ingreso</v>
      </c>
      <c r="C1156" s="146" t="str">
        <f>+Tabla1[[#This Row],[Concepto]]</f>
        <v>Pago Cuota</v>
      </c>
      <c r="D1156" s="148">
        <f>+Tabla1[[#This Row],[Fecha]]</f>
        <v>43334</v>
      </c>
      <c r="E1156" s="147" t="str">
        <f>+Tabla1[[#This Row],[Forma de pago]]</f>
        <v>D/E</v>
      </c>
      <c r="F1156" s="147" t="str">
        <f>+Tabla1[[#This Row],[Glosa]]</f>
        <v>Llanquihue 109, Teresa Gatica</v>
      </c>
      <c r="G1156" s="147"/>
      <c r="H1156" s="206">
        <f>+Tabla1[[#This Row],[Monto]]</f>
        <v>20109</v>
      </c>
      <c r="I1156" s="145"/>
    </row>
    <row r="1157" spans="1:9" s="128" customFormat="1" x14ac:dyDescent="0.25">
      <c r="A1157" s="146">
        <f>+Tabla1[[#This Row],[MES]]</f>
        <v>43313</v>
      </c>
      <c r="B1157" s="147" t="str">
        <f>+Tabla1[[#This Row],[Tipo]]</f>
        <v>ingreso</v>
      </c>
      <c r="C1157" s="146" t="str">
        <f>+Tabla1[[#This Row],[Concepto]]</f>
        <v>Pago Cuota</v>
      </c>
      <c r="D1157" s="148">
        <f>+Tabla1[[#This Row],[Fecha]]</f>
        <v>43318</v>
      </c>
      <c r="E1157" s="147" t="str">
        <f>+Tabla1[[#This Row],[Forma de pago]]</f>
        <v>TR</v>
      </c>
      <c r="F1157" s="147" t="str">
        <f>+Tabla1[[#This Row],[Glosa]]</f>
        <v>Riñihue 27-29, Marta Manriquez</v>
      </c>
      <c r="G1157" s="147"/>
      <c r="H1157" s="206">
        <f>+Tabla1[[#This Row],[Monto]]</f>
        <v>40000</v>
      </c>
      <c r="I1157" s="145"/>
    </row>
    <row r="1158" spans="1:9" s="128" customFormat="1" x14ac:dyDescent="0.25">
      <c r="A1158" s="146">
        <f>+Tabla1[[#This Row],[MES]]</f>
        <v>43313</v>
      </c>
      <c r="B1158" s="147" t="str">
        <f>+Tabla1[[#This Row],[Tipo]]</f>
        <v>ingreso</v>
      </c>
      <c r="C1158" s="146" t="str">
        <f>+Tabla1[[#This Row],[Concepto]]</f>
        <v>Pago Cuota</v>
      </c>
      <c r="D1158" s="148">
        <f>+Tabla1[[#This Row],[Fecha]]</f>
        <v>43318</v>
      </c>
      <c r="E1158" s="147" t="str">
        <f>+Tabla1[[#This Row],[Forma de pago]]</f>
        <v>D/E</v>
      </c>
      <c r="F1158" s="147" t="str">
        <f>+Tabla1[[#This Row],[Glosa]]</f>
        <v>Ranco 83, Silvia Gonzalez</v>
      </c>
      <c r="G1158" s="147"/>
      <c r="H1158" s="206">
        <f>+Tabla1[[#This Row],[Monto]]</f>
        <v>40000</v>
      </c>
      <c r="I1158" s="145"/>
    </row>
    <row r="1159" spans="1:9" s="128" customFormat="1" x14ac:dyDescent="0.25">
      <c r="A1159" s="146">
        <f>+Tabla1[[#This Row],[MES]]</f>
        <v>43313</v>
      </c>
      <c r="B1159" s="147" t="str">
        <f>+Tabla1[[#This Row],[Tipo]]</f>
        <v>ingreso</v>
      </c>
      <c r="C1159" s="146" t="str">
        <f>+Tabla1[[#This Row],[Concepto]]</f>
        <v>Pago Cuota</v>
      </c>
      <c r="D1159" s="148">
        <f>+Tabla1[[#This Row],[Fecha]]</f>
        <v>43341</v>
      </c>
      <c r="E1159" s="147" t="str">
        <f>+Tabla1[[#This Row],[Forma de pago]]</f>
        <v>TR</v>
      </c>
      <c r="F1159" s="147" t="str">
        <f>+Tabla1[[#This Row],[Glosa]]</f>
        <v>Llanquihue 119, Maria Madariaga</v>
      </c>
      <c r="G1159" s="147"/>
      <c r="H1159" s="206">
        <f>+Tabla1[[#This Row],[Monto]]</f>
        <v>40000</v>
      </c>
      <c r="I1159" s="145"/>
    </row>
    <row r="1160" spans="1:9" s="128" customFormat="1" x14ac:dyDescent="0.25">
      <c r="A1160" s="146">
        <f>+Tabla1[[#This Row],[MES]]</f>
        <v>43313</v>
      </c>
      <c r="B1160" s="147" t="str">
        <f>+Tabla1[[#This Row],[Tipo]]</f>
        <v>ingreso</v>
      </c>
      <c r="C1160" s="146" t="str">
        <f>+Tabla1[[#This Row],[Concepto]]</f>
        <v>Pago Cuota</v>
      </c>
      <c r="D1160" s="148">
        <f>+Tabla1[[#This Row],[Fecha]]</f>
        <v>43333</v>
      </c>
      <c r="E1160" s="147" t="str">
        <f>+Tabla1[[#This Row],[Forma de pago]]</f>
        <v>TR</v>
      </c>
      <c r="F1160" s="147" t="str">
        <f>+Tabla1[[#This Row],[Glosa]]</f>
        <v>Ranco 54, Juan Montero</v>
      </c>
      <c r="G1160" s="147"/>
      <c r="H1160" s="206">
        <f>+Tabla1[[#This Row],[Monto]]</f>
        <v>40054</v>
      </c>
      <c r="I1160" s="145"/>
    </row>
    <row r="1161" spans="1:9" s="128" customFormat="1" x14ac:dyDescent="0.25">
      <c r="A1161" s="146">
        <f>+Tabla1[[#This Row],[MES]]</f>
        <v>43313</v>
      </c>
      <c r="B1161" s="147" t="str">
        <f>+Tabla1[[#This Row],[Tipo]]</f>
        <v>ingreso</v>
      </c>
      <c r="C1161" s="146" t="str">
        <f>+Tabla1[[#This Row],[Concepto]]</f>
        <v>Pago Cuota</v>
      </c>
      <c r="D1161" s="148">
        <f>+Tabla1[[#This Row],[Fecha]]</f>
        <v>43332</v>
      </c>
      <c r="E1161" s="147" t="str">
        <f>+Tabla1[[#This Row],[Forma de pago]]</f>
        <v>D/E</v>
      </c>
      <c r="F1161" s="147" t="str">
        <f>+Tabla1[[#This Row],[Glosa]]</f>
        <v>Llanquihue 94, Suc. Carmela Valdes</v>
      </c>
      <c r="G1161" s="147"/>
      <c r="H1161" s="206">
        <f>+Tabla1[[#This Row],[Monto]]</f>
        <v>40094</v>
      </c>
      <c r="I1161" s="145"/>
    </row>
    <row r="1162" spans="1:9" s="128" customFormat="1" x14ac:dyDescent="0.25">
      <c r="A1162" s="146">
        <f>+Tabla1[[#This Row],[MES]]</f>
        <v>43313</v>
      </c>
      <c r="B1162" s="147" t="str">
        <f>+Tabla1[[#This Row],[Tipo]]</f>
        <v>ingreso</v>
      </c>
      <c r="C1162" s="146" t="str">
        <f>+Tabla1[[#This Row],[Concepto]]</f>
        <v>Pago Cuota</v>
      </c>
      <c r="D1162" s="148">
        <f>+Tabla1[[#This Row],[Fecha]]</f>
        <v>43326</v>
      </c>
      <c r="E1162" s="147" t="str">
        <f>+Tabla1[[#This Row],[Forma de pago]]</f>
        <v>TR</v>
      </c>
      <c r="F1162" s="147" t="str">
        <f>+Tabla1[[#This Row],[Glosa]]</f>
        <v>Llanquihue 82, Maria Molina</v>
      </c>
      <c r="G1162" s="147"/>
      <c r="H1162" s="206">
        <f>+Tabla1[[#This Row],[Monto]]</f>
        <v>80000</v>
      </c>
      <c r="I1162" s="145"/>
    </row>
    <row r="1163" spans="1:9" s="128" customFormat="1" x14ac:dyDescent="0.25">
      <c r="A1163" s="146">
        <f>+Tabla1[[#This Row],[MES]]</f>
        <v>43313</v>
      </c>
      <c r="B1163" s="147" t="str">
        <f>+Tabla1[[#This Row],[Tipo]]</f>
        <v>ingreso</v>
      </c>
      <c r="C1163" s="146" t="str">
        <f>+Tabla1[[#This Row],[Concepto]]</f>
        <v>Pago Cuota</v>
      </c>
      <c r="D1163" s="148">
        <f>+Tabla1[[#This Row],[Fecha]]</f>
        <v>43333</v>
      </c>
      <c r="E1163" s="147" t="str">
        <f>+Tabla1[[#This Row],[Forma de pago]]</f>
        <v>TR</v>
      </c>
      <c r="F1163" s="147" t="str">
        <f>+Tabla1[[#This Row],[Glosa]]</f>
        <v>Riñihue 25, Juan Gonzalez</v>
      </c>
      <c r="G1163" s="147"/>
      <c r="H1163" s="206">
        <f>+Tabla1[[#This Row],[Monto]]</f>
        <v>80025</v>
      </c>
      <c r="I1163" s="145"/>
    </row>
    <row r="1164" spans="1:9" s="128" customFormat="1" x14ac:dyDescent="0.25">
      <c r="A1164" s="146">
        <f>+Tabla1[[#This Row],[MES]]</f>
        <v>43313</v>
      </c>
      <c r="B1164" s="147" t="str">
        <f>+Tabla1[[#This Row],[Tipo]]</f>
        <v>ingreso</v>
      </c>
      <c r="C1164" s="146" t="str">
        <f>+Tabla1[[#This Row],[Concepto]]</f>
        <v>Pago Cuota</v>
      </c>
      <c r="D1164" s="148">
        <f>+Tabla1[[#This Row],[Fecha]]</f>
        <v>43314</v>
      </c>
      <c r="E1164" s="147" t="str">
        <f>+Tabla1[[#This Row],[Forma de pago]]</f>
        <v>TR</v>
      </c>
      <c r="F1164" s="147" t="str">
        <f>+Tabla1[[#This Row],[Glosa]]</f>
        <v>Villarrica 98, Anibal Vivaceta</v>
      </c>
      <c r="G1164" s="147"/>
      <c r="H1164" s="206">
        <f>+Tabla1[[#This Row],[Monto]]</f>
        <v>90000</v>
      </c>
      <c r="I1164" s="145"/>
    </row>
    <row r="1165" spans="1:9" s="128" customFormat="1" x14ac:dyDescent="0.25">
      <c r="A1165" s="146">
        <f>+Tabla1[[#This Row],[MES]]</f>
        <v>43313</v>
      </c>
      <c r="B1165" s="147" t="str">
        <f>+Tabla1[[#This Row],[Tipo]]</f>
        <v>ingreso</v>
      </c>
      <c r="C1165" s="146" t="str">
        <f>+Tabla1[[#This Row],[Concepto]]</f>
        <v>Pago Cuota</v>
      </c>
      <c r="D1165" s="148">
        <f>+Tabla1[[#This Row],[Fecha]]</f>
        <v>43318</v>
      </c>
      <c r="E1165" s="147" t="str">
        <f>+Tabla1[[#This Row],[Forma de pago]]</f>
        <v>TR</v>
      </c>
      <c r="F1165" s="147" t="str">
        <f>+Tabla1[[#This Row],[Glosa]]</f>
        <v>Villarrica 104, Sergio Lledó</v>
      </c>
      <c r="G1165" s="147"/>
      <c r="H1165" s="206">
        <f>+Tabla1[[#This Row],[Monto]]</f>
        <v>100000</v>
      </c>
      <c r="I1165" s="145"/>
    </row>
    <row r="1166" spans="1:9" s="128" customFormat="1" x14ac:dyDescent="0.25">
      <c r="A1166" s="146">
        <f>+Tabla1[[#This Row],[MES]]</f>
        <v>43313</v>
      </c>
      <c r="B1166" s="147" t="str">
        <f>+Tabla1[[#This Row],[Tipo]]</f>
        <v>ingreso</v>
      </c>
      <c r="C1166" s="146" t="str">
        <f>+Tabla1[[#This Row],[Concepto]]</f>
        <v>Pago Cuota</v>
      </c>
      <c r="D1166" s="148">
        <f>+Tabla1[[#This Row],[Fecha]]</f>
        <v>43339</v>
      </c>
      <c r="E1166" s="147" t="str">
        <f>+Tabla1[[#This Row],[Forma de pago]]</f>
        <v>TR</v>
      </c>
      <c r="F1166" s="147" t="str">
        <f>+Tabla1[[#This Row],[Glosa]]</f>
        <v>Ranco 81, Marcela Cubillos</v>
      </c>
      <c r="G1166" s="147"/>
      <c r="H1166" s="206">
        <f>+Tabla1[[#This Row],[Monto]]</f>
        <v>100000</v>
      </c>
      <c r="I1166" s="145"/>
    </row>
    <row r="1167" spans="1:9" s="128" customFormat="1" x14ac:dyDescent="0.25">
      <c r="A1167" s="146">
        <f>+Tabla1[[#This Row],[MES]]</f>
        <v>43313</v>
      </c>
      <c r="B1167" s="147" t="str">
        <f>+Tabla1[[#This Row],[Tipo]]</f>
        <v>ingreso</v>
      </c>
      <c r="C1167" s="146" t="str">
        <f>+Tabla1[[#This Row],[Concepto]]</f>
        <v>Pago Cuota</v>
      </c>
      <c r="D1167" s="148">
        <f>+Tabla1[[#This Row],[Fecha]]</f>
        <v>43339</v>
      </c>
      <c r="E1167" s="147" t="str">
        <f>+Tabla1[[#This Row],[Forma de pago]]</f>
        <v>D/E</v>
      </c>
      <c r="F1167" s="147" t="str">
        <f>+Tabla1[[#This Row],[Glosa]]</f>
        <v>Llanquihue 107, Jose Navarro</v>
      </c>
      <c r="G1167" s="147"/>
      <c r="H1167" s="206">
        <f>+Tabla1[[#This Row],[Monto]]</f>
        <v>120000</v>
      </c>
      <c r="I1167" s="145"/>
    </row>
    <row r="1168" spans="1:9" s="128" customFormat="1" x14ac:dyDescent="0.25">
      <c r="A1168" s="146">
        <f>+Tabla1[[#This Row],[MES]]</f>
        <v>43313</v>
      </c>
      <c r="B1168" s="147" t="str">
        <f>+Tabla1[[#This Row],[Tipo]]</f>
        <v>ingreso</v>
      </c>
      <c r="C1168" s="146" t="str">
        <f>+Tabla1[[#This Row],[Concepto]]</f>
        <v>Pago Cuota</v>
      </c>
      <c r="D1168" s="148">
        <f>+Tabla1[[#This Row],[Fecha]]</f>
        <v>43314</v>
      </c>
      <c r="E1168" s="147" t="str">
        <f>+Tabla1[[#This Row],[Forma de pago]]</f>
        <v>TR</v>
      </c>
      <c r="F1168" s="147" t="str">
        <f>+Tabla1[[#This Row],[Glosa]]</f>
        <v>Llanquihue 86, Jorge Zuñiga</v>
      </c>
      <c r="G1168" s="147"/>
      <c r="H1168" s="206">
        <f>+Tabla1[[#This Row],[Monto]]</f>
        <v>150000</v>
      </c>
      <c r="I1168" s="145"/>
    </row>
    <row r="1169" spans="1:9" s="128" customFormat="1" x14ac:dyDescent="0.25">
      <c r="A1169" s="146">
        <f>+Tabla1[[#This Row],[MES]]</f>
        <v>43313</v>
      </c>
      <c r="B1169" s="147" t="str">
        <f>+Tabla1[[#This Row],[Tipo]]</f>
        <v>ingreso</v>
      </c>
      <c r="C1169" s="146" t="str">
        <f>+Tabla1[[#This Row],[Concepto]]</f>
        <v>Pago Cuota</v>
      </c>
      <c r="D1169" s="148">
        <f>+Tabla1[[#This Row],[Fecha]]</f>
        <v>43332</v>
      </c>
      <c r="E1169" s="147" t="str">
        <f>+Tabla1[[#This Row],[Forma de pago]]</f>
        <v>TR</v>
      </c>
      <c r="F1169" s="147" t="str">
        <f>+Tabla1[[#This Row],[Glosa]]</f>
        <v>Llanquihue 101, Marcela Ortiz CBR</v>
      </c>
      <c r="G1169" s="147"/>
      <c r="H1169" s="206">
        <f>+Tabla1[[#This Row],[Monto]]</f>
        <v>150101</v>
      </c>
      <c r="I1169" s="145"/>
    </row>
    <row r="1170" spans="1:9" s="128" customFormat="1" x14ac:dyDescent="0.25">
      <c r="A1170" s="141">
        <f>+Tabla1[[#This Row],[MES]]</f>
        <v>43313</v>
      </c>
      <c r="B1170" s="142" t="str">
        <f>+Tabla1[[#This Row],[Tipo]]</f>
        <v>ingreso</v>
      </c>
      <c r="C1170" s="141" t="str">
        <f>+Tabla1[[#This Row],[Concepto]]</f>
        <v>Pago Cuota</v>
      </c>
      <c r="D1170" s="143">
        <f>+Tabla1[[#This Row],[Fecha]]</f>
        <v>43332</v>
      </c>
      <c r="E1170" s="142" t="str">
        <f>+Tabla1[[#This Row],[Forma de pago]]</f>
        <v>TR</v>
      </c>
      <c r="F1170" s="142" t="str">
        <f>+Tabla1[[#This Row],[Glosa]]</f>
        <v>Villarrica 102, Silvia Mancilla</v>
      </c>
      <c r="G1170" s="142"/>
      <c r="H1170" s="145">
        <f>+Tabla1[[#This Row],[Monto]]</f>
        <v>240102</v>
      </c>
      <c r="I1170" s="145"/>
    </row>
    <row r="1171" spans="1:9" s="128" customFormat="1" x14ac:dyDescent="0.25">
      <c r="A1171" s="146">
        <f>+Tabla1[[#This Row],[MES]]</f>
        <v>43344</v>
      </c>
      <c r="B1171" s="147" t="str">
        <f>+Tabla1[[#This Row],[Tipo]]</f>
        <v>ingreso</v>
      </c>
      <c r="C1171" s="146" t="str">
        <f>+Tabla1[[#This Row],[Concepto]]</f>
        <v>Pago Cuota</v>
      </c>
      <c r="D1171" s="148">
        <f>+Tabla1[[#This Row],[Fecha]]</f>
        <v>43346</v>
      </c>
      <c r="E1171" s="147" t="str">
        <f>+Tabla1[[#This Row],[Forma de pago]]</f>
        <v>TR</v>
      </c>
      <c r="F1171" s="147" t="str">
        <f>+Tabla1[[#This Row],[Glosa]]</f>
        <v>Resto Dev. Caja chica RF agosto</v>
      </c>
      <c r="G1171" s="147"/>
      <c r="H1171" s="206">
        <f>+Tabla1[[#This Row],[Monto]]</f>
        <v>800</v>
      </c>
      <c r="I1171" s="145"/>
    </row>
    <row r="1172" spans="1:9" s="128" customFormat="1" x14ac:dyDescent="0.25">
      <c r="A1172" s="146">
        <f>+Tabla1[[#This Row],[MES]]</f>
        <v>43344</v>
      </c>
      <c r="B1172" s="147" t="str">
        <f>+Tabla1[[#This Row],[Tipo]]</f>
        <v>ingreso</v>
      </c>
      <c r="C1172" s="146" t="str">
        <f>+Tabla1[[#This Row],[Concepto]]</f>
        <v>Pago Cuota</v>
      </c>
      <c r="D1172" s="148">
        <f>+Tabla1[[#This Row],[Fecha]]</f>
        <v>43346</v>
      </c>
      <c r="E1172" s="147" t="str">
        <f>+Tabla1[[#This Row],[Forma de pago]]</f>
        <v>TR</v>
      </c>
      <c r="F1172" s="147" t="str">
        <f>+Tabla1[[#This Row],[Glosa]]</f>
        <v>Puyehue 22, Cristina Olivares</v>
      </c>
      <c r="G1172" s="147"/>
      <c r="H1172" s="206">
        <f>+Tabla1[[#This Row],[Monto]]</f>
        <v>20000</v>
      </c>
      <c r="I1172" s="145"/>
    </row>
    <row r="1173" spans="1:9" s="128" customFormat="1" x14ac:dyDescent="0.25">
      <c r="A1173" s="146">
        <f>+Tabla1[[#This Row],[MES]]</f>
        <v>43344</v>
      </c>
      <c r="B1173" s="147" t="str">
        <f>+Tabla1[[#This Row],[Tipo]]</f>
        <v>ingreso</v>
      </c>
      <c r="C1173" s="146" t="str">
        <f>+Tabla1[[#This Row],[Concepto]]</f>
        <v>Pago Cuota</v>
      </c>
      <c r="D1173" s="148">
        <f>+Tabla1[[#This Row],[Fecha]]</f>
        <v>43348</v>
      </c>
      <c r="E1173" s="147" t="str">
        <f>+Tabla1[[#This Row],[Forma de pago]]</f>
        <v>TR</v>
      </c>
      <c r="F1173" s="147" t="str">
        <f>+Tabla1[[#This Row],[Glosa]]</f>
        <v>Ranco 50, Julia Parra</v>
      </c>
      <c r="G1173" s="147"/>
      <c r="H1173" s="206">
        <f>+Tabla1[[#This Row],[Monto]]</f>
        <v>20000</v>
      </c>
      <c r="I1173" s="145"/>
    </row>
    <row r="1174" spans="1:9" s="128" customFormat="1" x14ac:dyDescent="0.25">
      <c r="A1174" s="146">
        <f>+Tabla1[[#This Row],[MES]]</f>
        <v>43344</v>
      </c>
      <c r="B1174" s="147" t="str">
        <f>+Tabla1[[#This Row],[Tipo]]</f>
        <v>ingreso</v>
      </c>
      <c r="C1174" s="146" t="str">
        <f>+Tabla1[[#This Row],[Concepto]]</f>
        <v>Pago Cuota</v>
      </c>
      <c r="D1174" s="148">
        <f>+Tabla1[[#This Row],[Fecha]]</f>
        <v>43348</v>
      </c>
      <c r="E1174" s="147" t="str">
        <f>+Tabla1[[#This Row],[Forma de pago]]</f>
        <v>TR</v>
      </c>
      <c r="F1174" s="147" t="str">
        <f>+Tabla1[[#This Row],[Glosa]]</f>
        <v>Ranco 79, Ismelda Meza</v>
      </c>
      <c r="G1174" s="147"/>
      <c r="H1174" s="206">
        <f>+Tabla1[[#This Row],[Monto]]</f>
        <v>20000</v>
      </c>
      <c r="I1174" s="145"/>
    </row>
    <row r="1175" spans="1:9" s="128" customFormat="1" x14ac:dyDescent="0.25">
      <c r="A1175" s="146">
        <f>+Tabla1[[#This Row],[MES]]</f>
        <v>43344</v>
      </c>
      <c r="B1175" s="147" t="str">
        <f>+Tabla1[[#This Row],[Tipo]]</f>
        <v>ingreso</v>
      </c>
      <c r="C1175" s="146" t="str">
        <f>+Tabla1[[#This Row],[Concepto]]</f>
        <v>Pago Cuota</v>
      </c>
      <c r="D1175" s="148">
        <f>+Tabla1[[#This Row],[Fecha]]</f>
        <v>43348</v>
      </c>
      <c r="E1175" s="147" t="str">
        <f>+Tabla1[[#This Row],[Forma de pago]]</f>
        <v>TR</v>
      </c>
      <c r="F1175" s="147" t="str">
        <f>+Tabla1[[#This Row],[Glosa]]</f>
        <v>Llanquihue 88, Pedro Flores</v>
      </c>
      <c r="G1175" s="147"/>
      <c r="H1175" s="206">
        <f>+Tabla1[[#This Row],[Monto]]</f>
        <v>20000</v>
      </c>
      <c r="I1175" s="145"/>
    </row>
    <row r="1176" spans="1:9" s="128" customFormat="1" x14ac:dyDescent="0.25">
      <c r="A1176" s="146">
        <f>+Tabla1[[#This Row],[MES]]</f>
        <v>43344</v>
      </c>
      <c r="B1176" s="147" t="str">
        <f>+Tabla1[[#This Row],[Tipo]]</f>
        <v>ingreso</v>
      </c>
      <c r="C1176" s="146" t="str">
        <f>+Tabla1[[#This Row],[Concepto]]</f>
        <v>Pago Cuota</v>
      </c>
      <c r="D1176" s="148">
        <f>+Tabla1[[#This Row],[Fecha]]</f>
        <v>43350</v>
      </c>
      <c r="E1176" s="147" t="str">
        <f>+Tabla1[[#This Row],[Forma de pago]]</f>
        <v>TR</v>
      </c>
      <c r="F1176" s="147" t="str">
        <f>+Tabla1[[#This Row],[Glosa]]</f>
        <v>Ranco 75, Olga Hernandez</v>
      </c>
      <c r="G1176" s="147"/>
      <c r="H1176" s="206">
        <f>+Tabla1[[#This Row],[Monto]]</f>
        <v>20000</v>
      </c>
      <c r="I1176" s="145"/>
    </row>
    <row r="1177" spans="1:9" s="128" customFormat="1" x14ac:dyDescent="0.25">
      <c r="A1177" s="146">
        <f>+Tabla1[[#This Row],[MES]]</f>
        <v>43344</v>
      </c>
      <c r="B1177" s="147" t="str">
        <f>+Tabla1[[#This Row],[Tipo]]</f>
        <v>ingreso</v>
      </c>
      <c r="C1177" s="146" t="str">
        <f>+Tabla1[[#This Row],[Concepto]]</f>
        <v>Pago Cuota</v>
      </c>
      <c r="D1177" s="148">
        <f>+Tabla1[[#This Row],[Fecha]]</f>
        <v>43353</v>
      </c>
      <c r="E1177" s="147" t="str">
        <f>+Tabla1[[#This Row],[Forma de pago]]</f>
        <v>D/E</v>
      </c>
      <c r="F1177" s="147" t="str">
        <f>+Tabla1[[#This Row],[Glosa]]</f>
        <v>Ranco 83, Silvia Gonzalez</v>
      </c>
      <c r="G1177" s="147"/>
      <c r="H1177" s="206">
        <f>+Tabla1[[#This Row],[Monto]]</f>
        <v>20000</v>
      </c>
      <c r="I1177" s="145"/>
    </row>
    <row r="1178" spans="1:9" s="128" customFormat="1" x14ac:dyDescent="0.25">
      <c r="A1178" s="146">
        <f>+Tabla1[[#This Row],[MES]]</f>
        <v>43344</v>
      </c>
      <c r="B1178" s="147" t="str">
        <f>+Tabla1[[#This Row],[Tipo]]</f>
        <v>ingreso</v>
      </c>
      <c r="C1178" s="146" t="str">
        <f>+Tabla1[[#This Row],[Concepto]]</f>
        <v>Pago Cuota</v>
      </c>
      <c r="D1178" s="148">
        <f>+Tabla1[[#This Row],[Fecha]]</f>
        <v>43357</v>
      </c>
      <c r="E1178" s="147" t="str">
        <f>+Tabla1[[#This Row],[Forma de pago]]</f>
        <v>TR</v>
      </c>
      <c r="F1178" s="147" t="str">
        <f>+Tabla1[[#This Row],[Glosa]]</f>
        <v>NN</v>
      </c>
      <c r="G1178" s="147"/>
      <c r="H1178" s="206">
        <f>+Tabla1[[#This Row],[Monto]]</f>
        <v>20000</v>
      </c>
      <c r="I1178" s="145"/>
    </row>
    <row r="1179" spans="1:9" s="128" customFormat="1" x14ac:dyDescent="0.25">
      <c r="A1179" s="146">
        <f>+Tabla1[[#This Row],[MES]]</f>
        <v>43344</v>
      </c>
      <c r="B1179" s="147" t="str">
        <f>+Tabla1[[#This Row],[Tipo]]</f>
        <v>ingreso</v>
      </c>
      <c r="C1179" s="146" t="str">
        <f>+Tabla1[[#This Row],[Concepto]]</f>
        <v>Pago Cuota</v>
      </c>
      <c r="D1179" s="148">
        <f>+Tabla1[[#This Row],[Fecha]]</f>
        <v>43364</v>
      </c>
      <c r="E1179" s="147" t="str">
        <f>+Tabla1[[#This Row],[Forma de pago]]</f>
        <v>D/E</v>
      </c>
      <c r="F1179" s="147" t="str">
        <f>+Tabla1[[#This Row],[Glosa]]</f>
        <v>Ranco 56, Delia Quiroga</v>
      </c>
      <c r="G1179" s="147"/>
      <c r="H1179" s="206">
        <f>+Tabla1[[#This Row],[Monto]]</f>
        <v>20000</v>
      </c>
      <c r="I1179" s="145"/>
    </row>
    <row r="1180" spans="1:9" s="128" customFormat="1" x14ac:dyDescent="0.25">
      <c r="A1180" s="146">
        <f>+Tabla1[[#This Row],[MES]]</f>
        <v>43344</v>
      </c>
      <c r="B1180" s="147" t="str">
        <f>+Tabla1[[#This Row],[Tipo]]</f>
        <v>ingreso</v>
      </c>
      <c r="C1180" s="146" t="str">
        <f>+Tabla1[[#This Row],[Concepto]]</f>
        <v>Pago Cuota</v>
      </c>
      <c r="D1180" s="148">
        <f>+Tabla1[[#This Row],[Fecha]]</f>
        <v>43369</v>
      </c>
      <c r="E1180" s="147" t="str">
        <f>+Tabla1[[#This Row],[Forma de pago]]</f>
        <v>TR</v>
      </c>
      <c r="F1180" s="147" t="str">
        <f>+Tabla1[[#This Row],[Glosa]]</f>
        <v>Llanquihue 113, Pedro Ruz</v>
      </c>
      <c r="G1180" s="147"/>
      <c r="H1180" s="206">
        <f>+Tabla1[[#This Row],[Monto]]</f>
        <v>20000</v>
      </c>
      <c r="I1180" s="145"/>
    </row>
    <row r="1181" spans="1:9" s="128" customFormat="1" x14ac:dyDescent="0.25">
      <c r="A1181" s="146">
        <f>+Tabla1[[#This Row],[MES]]</f>
        <v>43344</v>
      </c>
      <c r="B1181" s="147" t="str">
        <f>+Tabla1[[#This Row],[Tipo]]</f>
        <v>ingreso</v>
      </c>
      <c r="C1181" s="146" t="str">
        <f>+Tabla1[[#This Row],[Concepto]]</f>
        <v>Pago Cuota</v>
      </c>
      <c r="D1181" s="148">
        <f>+Tabla1[[#This Row],[Fecha]]</f>
        <v>43370</v>
      </c>
      <c r="E1181" s="147" t="str">
        <f>+Tabla1[[#This Row],[Forma de pago]]</f>
        <v>TR</v>
      </c>
      <c r="F1181" s="147" t="str">
        <f>+Tabla1[[#This Row],[Glosa]]</f>
        <v>Puyehue 32, Ivonne Jorquera</v>
      </c>
      <c r="G1181" s="147"/>
      <c r="H1181" s="206">
        <f>+Tabla1[[#This Row],[Monto]]</f>
        <v>20000</v>
      </c>
      <c r="I1181" s="145"/>
    </row>
    <row r="1182" spans="1:9" s="128" customFormat="1" x14ac:dyDescent="0.25">
      <c r="A1182" s="146">
        <f>+Tabla1[[#This Row],[MES]]</f>
        <v>43344</v>
      </c>
      <c r="B1182" s="147" t="str">
        <f>+Tabla1[[#This Row],[Tipo]]</f>
        <v>ingreso</v>
      </c>
      <c r="C1182" s="146" t="str">
        <f>+Tabla1[[#This Row],[Concepto]]</f>
        <v>Pago Cuota</v>
      </c>
      <c r="D1182" s="148">
        <f>+Tabla1[[#This Row],[Fecha]]</f>
        <v>43371</v>
      </c>
      <c r="E1182" s="147" t="str">
        <f>+Tabla1[[#This Row],[Forma de pago]]</f>
        <v>TR</v>
      </c>
      <c r="F1182" s="147" t="str">
        <f>+Tabla1[[#This Row],[Glosa]]</f>
        <v>Villarrica 123, Omar Sepulveda</v>
      </c>
      <c r="G1182" s="147"/>
      <c r="H1182" s="206">
        <f>+Tabla1[[#This Row],[Monto]]</f>
        <v>20000</v>
      </c>
      <c r="I1182" s="131"/>
    </row>
    <row r="1183" spans="1:9" s="128" customFormat="1" x14ac:dyDescent="0.25">
      <c r="A1183" s="146">
        <f>+Tabla1[[#This Row],[MES]]</f>
        <v>43344</v>
      </c>
      <c r="B1183" s="147" t="str">
        <f>+Tabla1[[#This Row],[Tipo]]</f>
        <v>ingreso</v>
      </c>
      <c r="C1183" s="146" t="str">
        <f>+Tabla1[[#This Row],[Concepto]]</f>
        <v>Pago Cuota</v>
      </c>
      <c r="D1183" s="148">
        <f>+Tabla1[[#This Row],[Fecha]]</f>
        <v>43371</v>
      </c>
      <c r="E1183" s="147" t="str">
        <f>+Tabla1[[#This Row],[Forma de pago]]</f>
        <v>TR</v>
      </c>
      <c r="F1183" s="147" t="str">
        <f>+Tabla1[[#This Row],[Glosa]]</f>
        <v>Riñihue 19, Teresa Peña</v>
      </c>
      <c r="G1183" s="147"/>
      <c r="H1183" s="206">
        <f>+Tabla1[[#This Row],[Monto]]</f>
        <v>20000</v>
      </c>
      <c r="I1183" s="131"/>
    </row>
    <row r="1184" spans="1:9" s="128" customFormat="1" x14ac:dyDescent="0.25">
      <c r="A1184" s="146">
        <f>+Tabla1[[#This Row],[MES]]</f>
        <v>43344</v>
      </c>
      <c r="B1184" s="147" t="str">
        <f>+Tabla1[[#This Row],[Tipo]]</f>
        <v>ingreso</v>
      </c>
      <c r="C1184" s="146" t="str">
        <f>+Tabla1[[#This Row],[Concepto]]</f>
        <v>Pago Cuota</v>
      </c>
      <c r="D1184" s="148">
        <f>+Tabla1[[#This Row],[Fecha]]</f>
        <v>43371</v>
      </c>
      <c r="E1184" s="147" t="str">
        <f>+Tabla1[[#This Row],[Forma de pago]]</f>
        <v>TR</v>
      </c>
      <c r="F1184" s="147" t="str">
        <f>+Tabla1[[#This Row],[Glosa]]</f>
        <v>Ranco 50, Julia Parra</v>
      </c>
      <c r="G1184" s="147"/>
      <c r="H1184" s="206">
        <f>+Tabla1[[#This Row],[Monto]]</f>
        <v>20000</v>
      </c>
      <c r="I1184" s="131"/>
    </row>
    <row r="1185" spans="1:9" s="128" customFormat="1" x14ac:dyDescent="0.25">
      <c r="A1185" s="146">
        <f>+Tabla1[[#This Row],[MES]]</f>
        <v>43344</v>
      </c>
      <c r="B1185" s="147" t="str">
        <f>+Tabla1[[#This Row],[Tipo]]</f>
        <v>ingreso</v>
      </c>
      <c r="C1185" s="146" t="str">
        <f>+Tabla1[[#This Row],[Concepto]]</f>
        <v>Pago Cuota</v>
      </c>
      <c r="D1185" s="148">
        <f>+Tabla1[[#This Row],[Fecha]]</f>
        <v>43371</v>
      </c>
      <c r="E1185" s="147" t="str">
        <f>+Tabla1[[#This Row],[Forma de pago]]</f>
        <v>TR</v>
      </c>
      <c r="F1185" s="147" t="str">
        <f>+Tabla1[[#This Row],[Glosa]]</f>
        <v>Ranco 79, Ismelda Meza</v>
      </c>
      <c r="G1185" s="147"/>
      <c r="H1185" s="206">
        <f>+Tabla1[[#This Row],[Monto]]</f>
        <v>20000</v>
      </c>
      <c r="I1185" s="131"/>
    </row>
    <row r="1186" spans="1:9" s="128" customFormat="1" x14ac:dyDescent="0.25">
      <c r="A1186" s="146">
        <f>+Tabla1[[#This Row],[MES]]</f>
        <v>43344</v>
      </c>
      <c r="B1186" s="147" t="str">
        <f>+Tabla1[[#This Row],[Tipo]]</f>
        <v>ingreso</v>
      </c>
      <c r="C1186" s="146" t="str">
        <f>+Tabla1[[#This Row],[Concepto]]</f>
        <v>Pago Cuota</v>
      </c>
      <c r="D1186" s="148">
        <f>+Tabla1[[#This Row],[Fecha]]</f>
        <v>43371</v>
      </c>
      <c r="E1186" s="147" t="str">
        <f>+Tabla1[[#This Row],[Forma de pago]]</f>
        <v>D/E</v>
      </c>
      <c r="F1186" s="147" t="str">
        <f>+Tabla1[[#This Row],[Glosa]]</f>
        <v>NN</v>
      </c>
      <c r="G1186" s="147"/>
      <c r="H1186" s="206">
        <f>+Tabla1[[#This Row],[Monto]]</f>
        <v>20000</v>
      </c>
      <c r="I1186" s="131"/>
    </row>
    <row r="1187" spans="1:9" s="128" customFormat="1" x14ac:dyDescent="0.25">
      <c r="A1187" s="146">
        <f>+Tabla1[[#This Row],[MES]]</f>
        <v>43344</v>
      </c>
      <c r="B1187" s="147" t="str">
        <f>+Tabla1[[#This Row],[Tipo]]</f>
        <v>ingreso</v>
      </c>
      <c r="C1187" s="146" t="str">
        <f>+Tabla1[[#This Row],[Concepto]]</f>
        <v>Pago Cuota</v>
      </c>
      <c r="D1187" s="148">
        <f>+Tabla1[[#This Row],[Fecha]]</f>
        <v>43369</v>
      </c>
      <c r="E1187" s="147" t="str">
        <f>+Tabla1[[#This Row],[Forma de pago]]</f>
        <v>TR</v>
      </c>
      <c r="F1187" s="147" t="str">
        <f>+Tabla1[[#This Row],[Glosa]]</f>
        <v>Puyehue 37,Jorge Matamala</v>
      </c>
      <c r="G1187" s="147"/>
      <c r="H1187" s="206">
        <f>+Tabla1[[#This Row],[Monto]]</f>
        <v>20037</v>
      </c>
      <c r="I1187" s="131"/>
    </row>
    <row r="1188" spans="1:9" s="128" customFormat="1" x14ac:dyDescent="0.25">
      <c r="A1188" s="146">
        <f>+Tabla1[[#This Row],[MES]]</f>
        <v>43344</v>
      </c>
      <c r="B1188" s="147" t="str">
        <f>+Tabla1[[#This Row],[Tipo]]</f>
        <v>ingreso</v>
      </c>
      <c r="C1188" s="146" t="str">
        <f>+Tabla1[[#This Row],[Concepto]]</f>
        <v>Pago Cuota</v>
      </c>
      <c r="D1188" s="148">
        <f>+Tabla1[[#This Row],[Fecha]]</f>
        <v>43369</v>
      </c>
      <c r="E1188" s="147" t="str">
        <f>+Tabla1[[#This Row],[Forma de pago]]</f>
        <v>TR</v>
      </c>
      <c r="F1188" s="147" t="str">
        <f>+Tabla1[[#This Row],[Glosa]]</f>
        <v>Icalma 72, Jorge Matamala</v>
      </c>
      <c r="G1188" s="147"/>
      <c r="H1188" s="206">
        <f>+Tabla1[[#This Row],[Monto]]</f>
        <v>20072</v>
      </c>
      <c r="I1188" s="131"/>
    </row>
    <row r="1189" spans="1:9" s="128" customFormat="1" x14ac:dyDescent="0.25">
      <c r="A1189" s="146">
        <f>+Tabla1[[#This Row],[MES]]</f>
        <v>43344</v>
      </c>
      <c r="B1189" s="147" t="str">
        <f>+Tabla1[[#This Row],[Tipo]]</f>
        <v>ingreso</v>
      </c>
      <c r="C1189" s="146" t="str">
        <f>+Tabla1[[#This Row],[Concepto]]</f>
        <v>Pago Cuota</v>
      </c>
      <c r="D1189" s="148">
        <f>+Tabla1[[#This Row],[Fecha]]</f>
        <v>43363</v>
      </c>
      <c r="E1189" s="147" t="str">
        <f>+Tabla1[[#This Row],[Forma de pago]]</f>
        <v>TR</v>
      </c>
      <c r="F1189" s="147" t="str">
        <f>+Tabla1[[#This Row],[Glosa]]</f>
        <v>Llanquihue 80, Sergio ibaceta</v>
      </c>
      <c r="G1189" s="147"/>
      <c r="H1189" s="206">
        <f>+Tabla1[[#This Row],[Monto]]</f>
        <v>20080</v>
      </c>
      <c r="I1189" s="131"/>
    </row>
    <row r="1190" spans="1:9" s="128" customFormat="1" x14ac:dyDescent="0.25">
      <c r="A1190" s="146">
        <f>+Tabla1[[#This Row],[MES]]</f>
        <v>43344</v>
      </c>
      <c r="B1190" s="147" t="str">
        <f>+Tabla1[[#This Row],[Tipo]]</f>
        <v>ingreso</v>
      </c>
      <c r="C1190" s="146" t="str">
        <f>+Tabla1[[#This Row],[Concepto]]</f>
        <v>Pago Cuota</v>
      </c>
      <c r="D1190" s="148">
        <f>+Tabla1[[#This Row],[Fecha]]</f>
        <v>43350</v>
      </c>
      <c r="E1190" s="147" t="str">
        <f>+Tabla1[[#This Row],[Forma de pago]]</f>
        <v>D/E</v>
      </c>
      <c r="F1190" s="147" t="str">
        <f>+Tabla1[[#This Row],[Glosa]]</f>
        <v>Villarrica 100, Julia Zuñiga</v>
      </c>
      <c r="G1190" s="147"/>
      <c r="H1190" s="206">
        <f>+Tabla1[[#This Row],[Monto]]</f>
        <v>20100</v>
      </c>
      <c r="I1190" s="131"/>
    </row>
    <row r="1191" spans="1:9" s="128" customFormat="1" x14ac:dyDescent="0.25">
      <c r="A1191" s="146">
        <f>+Tabla1[[#This Row],[MES]]</f>
        <v>43344</v>
      </c>
      <c r="B1191" s="147" t="str">
        <f>+Tabla1[[#This Row],[Tipo]]</f>
        <v>ingreso</v>
      </c>
      <c r="C1191" s="146" t="str">
        <f>+Tabla1[[#This Row],[Concepto]]</f>
        <v>Pago Cuota</v>
      </c>
      <c r="D1191" s="148">
        <f>+Tabla1[[#This Row],[Fecha]]</f>
        <v>43348</v>
      </c>
      <c r="E1191" s="147" t="str">
        <f>+Tabla1[[#This Row],[Forma de pago]]</f>
        <v>TR</v>
      </c>
      <c r="F1191" s="147" t="str">
        <f>+Tabla1[[#This Row],[Glosa]]</f>
        <v>Ranco 75, Olga Hernandez</v>
      </c>
      <c r="G1191" s="147"/>
      <c r="H1191" s="206">
        <f>+Tabla1[[#This Row],[Monto]]</f>
        <v>40000</v>
      </c>
      <c r="I1191" s="131"/>
    </row>
    <row r="1192" spans="1:9" s="128" customFormat="1" x14ac:dyDescent="0.25">
      <c r="A1192" s="146">
        <f>+Tabla1[[#This Row],[MES]]</f>
        <v>43344</v>
      </c>
      <c r="B1192" s="147" t="str">
        <f>+Tabla1[[#This Row],[Tipo]]</f>
        <v>ingreso</v>
      </c>
      <c r="C1192" s="146" t="str">
        <f>+Tabla1[[#This Row],[Concepto]]</f>
        <v>Pago Cuota</v>
      </c>
      <c r="D1192" s="148">
        <f>+Tabla1[[#This Row],[Fecha]]</f>
        <v>43353</v>
      </c>
      <c r="E1192" s="147" t="str">
        <f>+Tabla1[[#This Row],[Forma de pago]]</f>
        <v>D/E</v>
      </c>
      <c r="F1192" s="147" t="str">
        <f>+Tabla1[[#This Row],[Glosa]]</f>
        <v>Llanquihue 74, Eliana Haro</v>
      </c>
      <c r="G1192" s="147"/>
      <c r="H1192" s="206">
        <f>+Tabla1[[#This Row],[Monto]]</f>
        <v>40000</v>
      </c>
      <c r="I1192" s="131"/>
    </row>
    <row r="1193" spans="1:9" s="128" customFormat="1" x14ac:dyDescent="0.25">
      <c r="A1193" s="146">
        <f>+Tabla1[[#This Row],[MES]]</f>
        <v>43344</v>
      </c>
      <c r="B1193" s="147" t="str">
        <f>+Tabla1[[#This Row],[Tipo]]</f>
        <v>ingreso</v>
      </c>
      <c r="C1193" s="146" t="str">
        <f>+Tabla1[[#This Row],[Concepto]]</f>
        <v>Pago Cuota</v>
      </c>
      <c r="D1193" s="148">
        <f>+Tabla1[[#This Row],[Fecha]]</f>
        <v>43353</v>
      </c>
      <c r="E1193" s="147" t="str">
        <f>+Tabla1[[#This Row],[Forma de pago]]</f>
        <v>TR</v>
      </c>
      <c r="F1193" s="147" t="str">
        <f>+Tabla1[[#This Row],[Glosa]]</f>
        <v>Riñihue 27-29, Marta Manriquez</v>
      </c>
      <c r="G1193" s="147"/>
      <c r="H1193" s="206">
        <f>+Tabla1[[#This Row],[Monto]]</f>
        <v>40000</v>
      </c>
      <c r="I1193" s="131"/>
    </row>
    <row r="1194" spans="1:9" s="128" customFormat="1" x14ac:dyDescent="0.25">
      <c r="A1194" s="146">
        <f>+Tabla1[[#This Row],[MES]]</f>
        <v>43344</v>
      </c>
      <c r="B1194" s="147" t="str">
        <f>+Tabla1[[#This Row],[Tipo]]</f>
        <v>ingreso</v>
      </c>
      <c r="C1194" s="146" t="str">
        <f>+Tabla1[[#This Row],[Concepto]]</f>
        <v>Pago Cuota</v>
      </c>
      <c r="D1194" s="148">
        <f>+Tabla1[[#This Row],[Fecha]]</f>
        <v>43364</v>
      </c>
      <c r="E1194" s="147" t="str">
        <f>+Tabla1[[#This Row],[Forma de pago]]</f>
        <v>D/E</v>
      </c>
      <c r="F1194" s="147" t="str">
        <f>+Tabla1[[#This Row],[Glosa]]</f>
        <v>Puyehue 43, Aurelio Sandoval</v>
      </c>
      <c r="G1194" s="147"/>
      <c r="H1194" s="206">
        <f>+Tabla1[[#This Row],[Monto]]</f>
        <v>40000</v>
      </c>
      <c r="I1194" s="131"/>
    </row>
    <row r="1195" spans="1:9" s="128" customFormat="1" x14ac:dyDescent="0.25">
      <c r="A1195" s="146">
        <f>+Tabla1[[#This Row],[MES]]</f>
        <v>43344</v>
      </c>
      <c r="B1195" s="147" t="str">
        <f>+Tabla1[[#This Row],[Tipo]]</f>
        <v>ingreso</v>
      </c>
      <c r="C1195" s="146" t="str">
        <f>+Tabla1[[#This Row],[Concepto]]</f>
        <v>Pago Cuota</v>
      </c>
      <c r="D1195" s="148">
        <f>+Tabla1[[#This Row],[Fecha]]</f>
        <v>43364</v>
      </c>
      <c r="E1195" s="147" t="str">
        <f>+Tabla1[[#This Row],[Forma de pago]]</f>
        <v>D/E</v>
      </c>
      <c r="F1195" s="147" t="str">
        <f>+Tabla1[[#This Row],[Glosa]]</f>
        <v>Ranco 77, Melinda Gonzalez</v>
      </c>
      <c r="G1195" s="147"/>
      <c r="H1195" s="206">
        <f>+Tabla1[[#This Row],[Monto]]</f>
        <v>40000</v>
      </c>
      <c r="I1195" s="131"/>
    </row>
    <row r="1196" spans="1:9" s="128" customFormat="1" x14ac:dyDescent="0.25">
      <c r="A1196" s="146">
        <f>+Tabla1[[#This Row],[MES]]</f>
        <v>43344</v>
      </c>
      <c r="B1196" s="147" t="str">
        <f>+Tabla1[[#This Row],[Tipo]]</f>
        <v>ingreso</v>
      </c>
      <c r="C1196" s="146" t="str">
        <f>+Tabla1[[#This Row],[Concepto]]</f>
        <v>Pago Cuota</v>
      </c>
      <c r="D1196" s="148">
        <f>+Tabla1[[#This Row],[Fecha]]</f>
        <v>43364</v>
      </c>
      <c r="E1196" s="147" t="str">
        <f>+Tabla1[[#This Row],[Forma de pago]]</f>
        <v>TR</v>
      </c>
      <c r="F1196" s="147" t="str">
        <f>+Tabla1[[#This Row],[Glosa]]</f>
        <v>Ranco 48, Carola Arriagada</v>
      </c>
      <c r="G1196" s="147"/>
      <c r="H1196" s="206">
        <f>+Tabla1[[#This Row],[Monto]]</f>
        <v>47140</v>
      </c>
      <c r="I1196" s="131"/>
    </row>
    <row r="1197" spans="1:9" s="128" customFormat="1" x14ac:dyDescent="0.25">
      <c r="A1197" s="146">
        <f>+Tabla1[[#This Row],[MES]]</f>
        <v>43344</v>
      </c>
      <c r="B1197" s="147" t="str">
        <f>+Tabla1[[#This Row],[Tipo]]</f>
        <v>ingreso</v>
      </c>
      <c r="C1197" s="146" t="str">
        <f>+Tabla1[[#This Row],[Concepto]]</f>
        <v>Pago Cuota</v>
      </c>
      <c r="D1197" s="148">
        <f>+Tabla1[[#This Row],[Fecha]]</f>
        <v>43348</v>
      </c>
      <c r="E1197" s="147" t="str">
        <f>+Tabla1[[#This Row],[Forma de pago]]</f>
        <v>TR</v>
      </c>
      <c r="F1197" s="147" t="str">
        <f>+Tabla1[[#This Row],[Glosa]]</f>
        <v>Puyehue 24, Manuel Latapiat</v>
      </c>
      <c r="G1197" s="147"/>
      <c r="H1197" s="206">
        <f>+Tabla1[[#This Row],[Monto]]</f>
        <v>60000</v>
      </c>
      <c r="I1197" s="131"/>
    </row>
    <row r="1198" spans="1:9" s="128" customFormat="1" x14ac:dyDescent="0.25">
      <c r="A1198" s="146">
        <f>+Tabla1[[#This Row],[MES]]</f>
        <v>43344</v>
      </c>
      <c r="B1198" s="147" t="str">
        <f>+Tabla1[[#This Row],[Tipo]]</f>
        <v>ingreso</v>
      </c>
      <c r="C1198" s="146" t="str">
        <f>+Tabla1[[#This Row],[Concepto]]</f>
        <v>Pago Cuota</v>
      </c>
      <c r="D1198" s="148">
        <f>+Tabla1[[#This Row],[Fecha]]</f>
        <v>43353</v>
      </c>
      <c r="E1198" s="147" t="str">
        <f>+Tabla1[[#This Row],[Forma de pago]]</f>
        <v>TR</v>
      </c>
      <c r="F1198" s="147" t="str">
        <f>+Tabla1[[#This Row],[Glosa]]</f>
        <v>Llanquihue 119, Maria Madariaga</v>
      </c>
      <c r="G1198" s="147"/>
      <c r="H1198" s="206">
        <f>+Tabla1[[#This Row],[Monto]]</f>
        <v>60000</v>
      </c>
      <c r="I1198" s="131"/>
    </row>
    <row r="1199" spans="1:9" s="128" customFormat="1" x14ac:dyDescent="0.25">
      <c r="A1199" s="146">
        <f>+Tabla1[[#This Row],[MES]]</f>
        <v>43344</v>
      </c>
      <c r="B1199" s="147" t="str">
        <f>+Tabla1[[#This Row],[Tipo]]</f>
        <v>ingreso</v>
      </c>
      <c r="C1199" s="146" t="str">
        <f>+Tabla1[[#This Row],[Concepto]]</f>
        <v>Pago Cuota</v>
      </c>
      <c r="D1199" s="148">
        <f>+Tabla1[[#This Row],[Fecha]]</f>
        <v>43353</v>
      </c>
      <c r="E1199" s="147" t="str">
        <f>+Tabla1[[#This Row],[Forma de pago]]</f>
        <v>D/CH</v>
      </c>
      <c r="F1199" s="147" t="str">
        <f>+Tabla1[[#This Row],[Glosa]]</f>
        <v>Llanquihue 76, Glenda Alvarez</v>
      </c>
      <c r="G1199" s="147"/>
      <c r="H1199" s="206">
        <f>+Tabla1[[#This Row],[Monto]]</f>
        <v>60000</v>
      </c>
      <c r="I1199" s="131"/>
    </row>
    <row r="1200" spans="1:9" s="128" customFormat="1" x14ac:dyDescent="0.25">
      <c r="A1200" s="146">
        <f>+Tabla1[[#This Row],[MES]]</f>
        <v>43344</v>
      </c>
      <c r="B1200" s="147" t="str">
        <f>+Tabla1[[#This Row],[Tipo]]</f>
        <v>ingreso</v>
      </c>
      <c r="C1200" s="146" t="str">
        <f>+Tabla1[[#This Row],[Concepto]]</f>
        <v>Pago Cuota</v>
      </c>
      <c r="D1200" s="148">
        <f>+Tabla1[[#This Row],[Fecha]]</f>
        <v>43350</v>
      </c>
      <c r="E1200" s="147" t="str">
        <f>+Tabla1[[#This Row],[Forma de pago]]</f>
        <v>TR</v>
      </c>
      <c r="F1200" s="147" t="str">
        <f>+Tabla1[[#This Row],[Glosa]]</f>
        <v>Puyehue 30, Jorge Carcasson</v>
      </c>
      <c r="G1200" s="147"/>
      <c r="H1200" s="206">
        <f>+Tabla1[[#This Row],[Monto]]</f>
        <v>60030</v>
      </c>
      <c r="I1200" s="131"/>
    </row>
    <row r="1201" spans="1:9" s="128" customFormat="1" x14ac:dyDescent="0.25">
      <c r="A1201" s="146">
        <f>+Tabla1[[#This Row],[MES]]</f>
        <v>43344</v>
      </c>
      <c r="B1201" s="147" t="str">
        <f>+Tabla1[[#This Row],[Tipo]]</f>
        <v>ingreso</v>
      </c>
      <c r="C1201" s="146" t="str">
        <f>+Tabla1[[#This Row],[Concepto]]</f>
        <v>Pago Cuota</v>
      </c>
      <c r="D1201" s="148">
        <f>+Tabla1[[#This Row],[Fecha]]</f>
        <v>43348</v>
      </c>
      <c r="E1201" s="147" t="str">
        <f>+Tabla1[[#This Row],[Forma de pago]]</f>
        <v>D/CH</v>
      </c>
      <c r="F1201" s="147" t="str">
        <f>+Tabla1[[#This Row],[Glosa]]</f>
        <v>Puyehue 39, Regina Wenner</v>
      </c>
      <c r="G1201" s="147"/>
      <c r="H1201" s="206">
        <f>+Tabla1[[#This Row],[Monto]]</f>
        <v>60039</v>
      </c>
      <c r="I1201" s="131"/>
    </row>
    <row r="1202" spans="1:9" s="128" customFormat="1" x14ac:dyDescent="0.25">
      <c r="A1202" s="146">
        <f>+Tabla1[[#This Row],[MES]]</f>
        <v>43344</v>
      </c>
      <c r="B1202" s="147" t="str">
        <f>+Tabla1[[#This Row],[Tipo]]</f>
        <v>ingreso</v>
      </c>
      <c r="C1202" s="146" t="str">
        <f>+Tabla1[[#This Row],[Concepto]]</f>
        <v>Pago Cuota</v>
      </c>
      <c r="D1202" s="148">
        <f>+Tabla1[[#This Row],[Fecha]]</f>
        <v>43364</v>
      </c>
      <c r="E1202" s="147" t="str">
        <f>+Tabla1[[#This Row],[Forma de pago]]</f>
        <v>D/E</v>
      </c>
      <c r="F1202" s="147" t="str">
        <f>+Tabla1[[#This Row],[Glosa]]</f>
        <v>Ranco 40, Edo. Casademont</v>
      </c>
      <c r="G1202" s="147"/>
      <c r="H1202" s="206">
        <f>+Tabla1[[#This Row],[Monto]]</f>
        <v>80000</v>
      </c>
      <c r="I1202" s="131"/>
    </row>
    <row r="1203" spans="1:9" s="128" customFormat="1" x14ac:dyDescent="0.25">
      <c r="A1203" s="146">
        <f>+Tabla1[[#This Row],[MES]]</f>
        <v>43344</v>
      </c>
      <c r="B1203" s="147" t="str">
        <f>+Tabla1[[#This Row],[Tipo]]</f>
        <v>ingreso</v>
      </c>
      <c r="C1203" s="146" t="str">
        <f>+Tabla1[[#This Row],[Concepto]]</f>
        <v>Pago Cuota</v>
      </c>
      <c r="D1203" s="148">
        <f>+Tabla1[[#This Row],[Fecha]]</f>
        <v>43371</v>
      </c>
      <c r="E1203" s="147" t="str">
        <f>+Tabla1[[#This Row],[Forma de pago]]</f>
        <v>TR</v>
      </c>
      <c r="F1203" s="147" t="str">
        <f>+Tabla1[[#This Row],[Glosa]]</f>
        <v>R.F. Vuelto caja chica sep.</v>
      </c>
      <c r="G1203" s="147"/>
      <c r="H1203" s="206">
        <f>+Tabla1[[#This Row],[Monto]]</f>
        <v>93840</v>
      </c>
      <c r="I1203" s="131"/>
    </row>
    <row r="1204" spans="1:9" s="128" customFormat="1" x14ac:dyDescent="0.25">
      <c r="A1204" s="146">
        <f>+Tabla1[[#This Row],[MES]]</f>
        <v>43344</v>
      </c>
      <c r="B1204" s="147" t="str">
        <f>+Tabla1[[#This Row],[Tipo]]</f>
        <v>ingreso</v>
      </c>
      <c r="C1204" s="146" t="str">
        <f>+Tabla1[[#This Row],[Concepto]]</f>
        <v>Pago Cuota</v>
      </c>
      <c r="D1204" s="148">
        <f>+Tabla1[[#This Row],[Fecha]]</f>
        <v>43354</v>
      </c>
      <c r="E1204" s="147" t="str">
        <f>+Tabla1[[#This Row],[Forma de pago]]</f>
        <v>TR</v>
      </c>
      <c r="F1204" s="147" t="str">
        <f>+Tabla1[[#This Row],[Glosa]]</f>
        <v>Puyehue 34, Gladys Joruquera</v>
      </c>
      <c r="G1204" s="147"/>
      <c r="H1204" s="206">
        <f>+Tabla1[[#This Row],[Monto]]</f>
        <v>117000</v>
      </c>
      <c r="I1204" s="131"/>
    </row>
    <row r="1205" spans="1:9" s="128" customFormat="1" x14ac:dyDescent="0.25">
      <c r="A1205" s="146">
        <f>+Tabla1[[#This Row],[MES]]</f>
        <v>43344</v>
      </c>
      <c r="B1205" s="147" t="str">
        <f>+Tabla1[[#This Row],[Tipo]]</f>
        <v>ingreso</v>
      </c>
      <c r="C1205" s="146" t="str">
        <f>+Tabla1[[#This Row],[Concepto]]</f>
        <v>Pago Cuota</v>
      </c>
      <c r="D1205" s="148">
        <f>+Tabla1[[#This Row],[Fecha]]</f>
        <v>43353</v>
      </c>
      <c r="E1205" s="147" t="str">
        <f>+Tabla1[[#This Row],[Forma de pago]]</f>
        <v>D/CH</v>
      </c>
      <c r="F1205" s="147" t="str">
        <f>+Tabla1[[#This Row],[Glosa]]</f>
        <v>Calafquen 3, Oscar Sanchez</v>
      </c>
      <c r="G1205" s="147"/>
      <c r="H1205" s="206">
        <f>+Tabla1[[#This Row],[Monto]]</f>
        <v>120000</v>
      </c>
      <c r="I1205" s="131"/>
    </row>
    <row r="1206" spans="1:9" s="128" customFormat="1" x14ac:dyDescent="0.25">
      <c r="A1206" s="146">
        <f>+Tabla1[[#This Row],[MES]]</f>
        <v>43344</v>
      </c>
      <c r="B1206" s="147" t="str">
        <f>+Tabla1[[#This Row],[Tipo]]</f>
        <v>ingreso</v>
      </c>
      <c r="C1206" s="146" t="str">
        <f>+Tabla1[[#This Row],[Concepto]]</f>
        <v>Pago Cuota</v>
      </c>
      <c r="D1206" s="148">
        <f>+Tabla1[[#This Row],[Fecha]]</f>
        <v>43357</v>
      </c>
      <c r="E1206" s="147" t="str">
        <f>+Tabla1[[#This Row],[Forma de pago]]</f>
        <v>D/E</v>
      </c>
      <c r="F1206" s="147" t="str">
        <f>+Tabla1[[#This Row],[Glosa]]</f>
        <v>Riñihue 21, Diego Tapia</v>
      </c>
      <c r="G1206" s="147"/>
      <c r="H1206" s="206">
        <f>+Tabla1[[#This Row],[Monto]]</f>
        <v>120021</v>
      </c>
      <c r="I1206" s="131"/>
    </row>
    <row r="1207" spans="1:9" s="128" customFormat="1" x14ac:dyDescent="0.25">
      <c r="A1207" s="141">
        <f>+Tabla1[[#This Row],[MES]]</f>
        <v>43344</v>
      </c>
      <c r="B1207" s="142" t="str">
        <f>+Tabla1[[#This Row],[Tipo]]</f>
        <v>ingreso</v>
      </c>
      <c r="C1207" s="141" t="str">
        <f>+Tabla1[[#This Row],[Concepto]]</f>
        <v>Pago Cuota</v>
      </c>
      <c r="D1207" s="143">
        <f>+Tabla1[[#This Row],[Fecha]]</f>
        <v>43364</v>
      </c>
      <c r="E1207" s="142" t="str">
        <f>+Tabla1[[#This Row],[Forma de pago]]</f>
        <v>D/CH</v>
      </c>
      <c r="F1207" s="142" t="str">
        <f>+Tabla1[[#This Row],[Glosa]]</f>
        <v>Villarrica 121, Gabriel Salazar</v>
      </c>
      <c r="G1207" s="142"/>
      <c r="H1207" s="145">
        <f>+Tabla1[[#This Row],[Monto]]</f>
        <v>240000</v>
      </c>
      <c r="I1207" s="145"/>
    </row>
    <row r="1208" spans="1:9" s="128" customFormat="1" x14ac:dyDescent="0.25">
      <c r="A1208" s="146">
        <f>+Tabla1[[#This Row],[MES]]</f>
        <v>43374</v>
      </c>
      <c r="B1208" s="147" t="str">
        <f>+Tabla1[[#This Row],[Tipo]]</f>
        <v>ingreso</v>
      </c>
      <c r="C1208" s="146" t="str">
        <f>+Tabla1[[#This Row],[Concepto]]</f>
        <v>Pago Cuota</v>
      </c>
      <c r="D1208" s="148">
        <f>+Tabla1[[#This Row],[Fecha]]</f>
        <v>43374</v>
      </c>
      <c r="E1208" s="147" t="str">
        <f>+Tabla1[[#This Row],[Forma de pago]]</f>
        <v>TR</v>
      </c>
      <c r="F1208" s="147" t="str">
        <f>+Tabla1[[#This Row],[Glosa]]</f>
        <v>Villarrica 118, Pia Burgos</v>
      </c>
      <c r="G1208" s="147"/>
      <c r="H1208" s="206">
        <f>+Tabla1[[#This Row],[Monto]]</f>
        <v>20000</v>
      </c>
      <c r="I1208" s="131"/>
    </row>
    <row r="1209" spans="1:9" s="128" customFormat="1" x14ac:dyDescent="0.25">
      <c r="A1209" s="146">
        <f>+Tabla1[[#This Row],[MES]]</f>
        <v>43374</v>
      </c>
      <c r="B1209" s="147" t="str">
        <f>+Tabla1[[#This Row],[Tipo]]</f>
        <v>ingreso</v>
      </c>
      <c r="C1209" s="146" t="str">
        <f>+Tabla1[[#This Row],[Concepto]]</f>
        <v>Pago Cuota</v>
      </c>
      <c r="D1209" s="148">
        <f>+Tabla1[[#This Row],[Fecha]]</f>
        <v>43374</v>
      </c>
      <c r="E1209" s="147" t="str">
        <f>+Tabla1[[#This Row],[Forma de pago]]</f>
        <v>TR</v>
      </c>
      <c r="F1209" s="147" t="str">
        <f>+Tabla1[[#This Row],[Glosa]]</f>
        <v xml:space="preserve">Villarrica 129, Ricardo Figueroa </v>
      </c>
      <c r="G1209" s="147"/>
      <c r="H1209" s="206">
        <f>+Tabla1[[#This Row],[Monto]]</f>
        <v>20000</v>
      </c>
      <c r="I1209" s="131"/>
    </row>
    <row r="1210" spans="1:9" s="128" customFormat="1" ht="11.65" customHeight="1" x14ac:dyDescent="0.25">
      <c r="A1210" s="146">
        <f>+Tabla1[[#This Row],[MES]]</f>
        <v>43374</v>
      </c>
      <c r="B1210" s="147" t="str">
        <f>+Tabla1[[#This Row],[Tipo]]</f>
        <v>ingreso</v>
      </c>
      <c r="C1210" s="146" t="str">
        <f>+Tabla1[[#This Row],[Concepto]]</f>
        <v>Pago Cuota</v>
      </c>
      <c r="D1210" s="148">
        <f>+Tabla1[[#This Row],[Fecha]]</f>
        <v>43374</v>
      </c>
      <c r="E1210" s="147" t="str">
        <f>+Tabla1[[#This Row],[Forma de pago]]</f>
        <v>TR</v>
      </c>
      <c r="F1210" s="147" t="str">
        <f>+Tabla1[[#This Row],[Glosa]]</f>
        <v xml:space="preserve">Villarrica 122, Ema Valdes </v>
      </c>
      <c r="G1210" s="147"/>
      <c r="H1210" s="206">
        <f>+Tabla1[[#This Row],[Monto]]</f>
        <v>20000</v>
      </c>
      <c r="I1210" s="131"/>
    </row>
    <row r="1211" spans="1:9" s="128" customFormat="1" x14ac:dyDescent="0.25">
      <c r="A1211" s="146">
        <f>+Tabla1[[#This Row],[MES]]</f>
        <v>43374</v>
      </c>
      <c r="B1211" s="147" t="str">
        <f>+Tabla1[[#This Row],[Tipo]]</f>
        <v>ingreso</v>
      </c>
      <c r="C1211" s="146" t="str">
        <f>+Tabla1[[#This Row],[Concepto]]</f>
        <v>Pago Cuota</v>
      </c>
      <c r="D1211" s="148">
        <f>+Tabla1[[#This Row],[Fecha]]</f>
        <v>43374</v>
      </c>
      <c r="E1211" s="147" t="str">
        <f>+Tabla1[[#This Row],[Forma de pago]]</f>
        <v>TR</v>
      </c>
      <c r="F1211" s="147" t="str">
        <f>+Tabla1[[#This Row],[Glosa]]</f>
        <v>Ranco 54, Juan Montero</v>
      </c>
      <c r="G1211" s="147"/>
      <c r="H1211" s="206">
        <f>+Tabla1[[#This Row],[Monto]]</f>
        <v>20054</v>
      </c>
      <c r="I1211" s="131"/>
    </row>
    <row r="1212" spans="1:9" s="128" customFormat="1" x14ac:dyDescent="0.25">
      <c r="A1212" s="146">
        <f>+Tabla1[[#This Row],[MES]]</f>
        <v>43374</v>
      </c>
      <c r="B1212" s="147" t="str">
        <f>+Tabla1[[#This Row],[Tipo]]</f>
        <v>ingreso</v>
      </c>
      <c r="C1212" s="146" t="str">
        <f>+Tabla1[[#This Row],[Concepto]]</f>
        <v>Pago Cuota</v>
      </c>
      <c r="D1212" s="148">
        <f>+Tabla1[[#This Row],[Fecha]]</f>
        <v>43374</v>
      </c>
      <c r="E1212" s="147" t="str">
        <f>+Tabla1[[#This Row],[Forma de pago]]</f>
        <v>D/E</v>
      </c>
      <c r="F1212" s="147" t="str">
        <f>+Tabla1[[#This Row],[Glosa]]</f>
        <v>Llanquihue 109, Teresa Gatica</v>
      </c>
      <c r="G1212" s="147"/>
      <c r="H1212" s="206">
        <f>+Tabla1[[#This Row],[Monto]]</f>
        <v>20109</v>
      </c>
      <c r="I1212" s="131"/>
    </row>
    <row r="1213" spans="1:9" s="128" customFormat="1" x14ac:dyDescent="0.25">
      <c r="A1213" s="167">
        <f>+Tabla1[[#This Row],[MES]]</f>
        <v>43374</v>
      </c>
      <c r="B1213" s="168" t="str">
        <f>+Tabla1[[#This Row],[Tipo]]</f>
        <v>ingreso</v>
      </c>
      <c r="C1213" s="167" t="str">
        <f>+Tabla1[[#This Row],[Concepto]]</f>
        <v>Pago Cuota</v>
      </c>
      <c r="D1213" s="169">
        <f>+Tabla1[[#This Row],[Fecha]]</f>
        <v>43376</v>
      </c>
      <c r="E1213" s="168" t="str">
        <f>+Tabla1[[#This Row],[Forma de pago]]</f>
        <v>TR</v>
      </c>
      <c r="F1213" s="168" t="str">
        <f>+Tabla1[[#This Row],[Glosa]]</f>
        <v>Puyehue 22, Cristina Olivares</v>
      </c>
      <c r="G1213" s="168"/>
      <c r="H1213" s="170">
        <f>+Tabla1[[#This Row],[Monto]]</f>
        <v>20000</v>
      </c>
      <c r="I1213" s="170"/>
    </row>
    <row r="1214" spans="1:9" s="128" customFormat="1" x14ac:dyDescent="0.25">
      <c r="A1214" s="167">
        <f>+Tabla1[[#This Row],[MES]]</f>
        <v>43374</v>
      </c>
      <c r="B1214" s="168" t="str">
        <f>+Tabla1[[#This Row],[Tipo]]</f>
        <v>ingreso</v>
      </c>
      <c r="C1214" s="167" t="str">
        <f>+Tabla1[[#This Row],[Concepto]]</f>
        <v>Pago Cuota</v>
      </c>
      <c r="D1214" s="169">
        <f>+Tabla1[[#This Row],[Fecha]]</f>
        <v>43376</v>
      </c>
      <c r="E1214" s="168" t="str">
        <f>+Tabla1[[#This Row],[Forma de pago]]</f>
        <v>TR</v>
      </c>
      <c r="F1214" s="168" t="str">
        <f>+Tabla1[[#This Row],[Glosa]]</f>
        <v>Puyehue 36, Militza Cortes</v>
      </c>
      <c r="G1214" s="168"/>
      <c r="H1214" s="170">
        <f>+Tabla1[[#This Row],[Monto]]</f>
        <v>20000</v>
      </c>
      <c r="I1214" s="170"/>
    </row>
    <row r="1215" spans="1:9" s="128" customFormat="1" x14ac:dyDescent="0.25">
      <c r="A1215" s="167">
        <f>+Tabla1[[#This Row],[MES]]</f>
        <v>43374</v>
      </c>
      <c r="B1215" s="168" t="str">
        <f>+Tabla1[[#This Row],[Tipo]]</f>
        <v>ingreso</v>
      </c>
      <c r="C1215" s="167" t="str">
        <f>+Tabla1[[#This Row],[Concepto]]</f>
        <v>Pago Cuota</v>
      </c>
      <c r="D1215" s="169">
        <f>+Tabla1[[#This Row],[Fecha]]</f>
        <v>43376</v>
      </c>
      <c r="E1215" s="168" t="str">
        <f>+Tabla1[[#This Row],[Forma de pago]]</f>
        <v>TR</v>
      </c>
      <c r="F1215" s="168" t="str">
        <f>+Tabla1[[#This Row],[Glosa]]</f>
        <v>Puyehue 24, Manuel Latapiat</v>
      </c>
      <c r="G1215" s="168"/>
      <c r="H1215" s="170">
        <f>+Tabla1[[#This Row],[Monto]]</f>
        <v>20000</v>
      </c>
      <c r="I1215" s="170"/>
    </row>
    <row r="1216" spans="1:9" s="128" customFormat="1" x14ac:dyDescent="0.25">
      <c r="A1216" s="167">
        <f>+Tabla1[[#This Row],[MES]]</f>
        <v>43374</v>
      </c>
      <c r="B1216" s="168" t="str">
        <f>+Tabla1[[#This Row],[Tipo]]</f>
        <v>ingreso</v>
      </c>
      <c r="C1216" s="167" t="str">
        <f>+Tabla1[[#This Row],[Concepto]]</f>
        <v>Pago Cuota</v>
      </c>
      <c r="D1216" s="169">
        <f>+Tabla1[[#This Row],[Fecha]]</f>
        <v>43376</v>
      </c>
      <c r="E1216" s="168" t="str">
        <f>+Tabla1[[#This Row],[Forma de pago]]</f>
        <v>TR</v>
      </c>
      <c r="F1216" s="168" t="str">
        <f>+Tabla1[[#This Row],[Glosa]]</f>
        <v>Llanquihue 88, Pedro Flores</v>
      </c>
      <c r="G1216" s="168"/>
      <c r="H1216" s="170">
        <f>+Tabla1[[#This Row],[Monto]]</f>
        <v>20000</v>
      </c>
      <c r="I1216" s="170"/>
    </row>
    <row r="1217" spans="1:9" s="128" customFormat="1" x14ac:dyDescent="0.25">
      <c r="A1217" s="167">
        <f>+Tabla1[[#This Row],[MES]]</f>
        <v>43374</v>
      </c>
      <c r="B1217" s="168" t="str">
        <f>+Tabla1[[#This Row],[Tipo]]</f>
        <v>ingreso</v>
      </c>
      <c r="C1217" s="167" t="str">
        <f>+Tabla1[[#This Row],[Concepto]]</f>
        <v>Pago Cuota</v>
      </c>
      <c r="D1217" s="169">
        <f>+Tabla1[[#This Row],[Fecha]]</f>
        <v>43377</v>
      </c>
      <c r="E1217" s="168" t="str">
        <f>+Tabla1[[#This Row],[Forma de pago]]</f>
        <v>TR</v>
      </c>
      <c r="F1217" s="168" t="str">
        <f>+Tabla1[[#This Row],[Glosa]]</f>
        <v>Ranco 52, Nancy Paez</v>
      </c>
      <c r="G1217" s="168"/>
      <c r="H1217" s="170">
        <f>+Tabla1[[#This Row],[Monto]]</f>
        <v>140000</v>
      </c>
      <c r="I1217" s="170"/>
    </row>
    <row r="1218" spans="1:9" s="128" customFormat="1" x14ac:dyDescent="0.25">
      <c r="A1218" s="167">
        <f>+Tabla1[[#This Row],[MES]]</f>
        <v>43374</v>
      </c>
      <c r="B1218" s="168" t="str">
        <f>+Tabla1[[#This Row],[Tipo]]</f>
        <v>ingreso</v>
      </c>
      <c r="C1218" s="167" t="str">
        <f>+Tabla1[[#This Row],[Concepto]]</f>
        <v>Pago Cuota</v>
      </c>
      <c r="D1218" s="169">
        <f>+Tabla1[[#This Row],[Fecha]]</f>
        <v>43381</v>
      </c>
      <c r="E1218" s="168" t="str">
        <f>+Tabla1[[#This Row],[Forma de pago]]</f>
        <v>TR</v>
      </c>
      <c r="F1218" s="168" t="str">
        <f>+Tabla1[[#This Row],[Glosa]]</f>
        <v>Ranco 75, Olga Hernandez</v>
      </c>
      <c r="G1218" s="168"/>
      <c r="H1218" s="170">
        <f>+Tabla1[[#This Row],[Monto]]</f>
        <v>20000</v>
      </c>
      <c r="I1218" s="170"/>
    </row>
    <row r="1219" spans="1:9" s="128" customFormat="1" x14ac:dyDescent="0.25">
      <c r="A1219" s="167">
        <f>+Tabla1[[#This Row],[MES]]</f>
        <v>43374</v>
      </c>
      <c r="B1219" s="168" t="str">
        <f>+Tabla1[[#This Row],[Tipo]]</f>
        <v>ingreso</v>
      </c>
      <c r="C1219" s="167" t="str">
        <f>+Tabla1[[#This Row],[Concepto]]</f>
        <v>Pago Cuota</v>
      </c>
      <c r="D1219" s="169">
        <f>+Tabla1[[#This Row],[Fecha]]</f>
        <v>43381</v>
      </c>
      <c r="E1219" s="168" t="str">
        <f>+Tabla1[[#This Row],[Forma de pago]]</f>
        <v>D/E</v>
      </c>
      <c r="F1219" s="168" t="str">
        <f>+Tabla1[[#This Row],[Glosa]]</f>
        <v>Villarrica 100, Julia Zuñiga</v>
      </c>
      <c r="G1219" s="168"/>
      <c r="H1219" s="170">
        <f>+Tabla1[[#This Row],[Monto]]</f>
        <v>20100</v>
      </c>
      <c r="I1219" s="170"/>
    </row>
    <row r="1220" spans="1:9" s="128" customFormat="1" x14ac:dyDescent="0.25">
      <c r="A1220" s="167">
        <f>+Tabla1[[#This Row],[MES]]</f>
        <v>43374</v>
      </c>
      <c r="B1220" s="168" t="str">
        <f>+Tabla1[[#This Row],[Tipo]]</f>
        <v>ingreso</v>
      </c>
      <c r="C1220" s="167" t="str">
        <f>+Tabla1[[#This Row],[Concepto]]</f>
        <v>Pago Cuota</v>
      </c>
      <c r="D1220" s="169">
        <f>+Tabla1[[#This Row],[Fecha]]</f>
        <v>43381</v>
      </c>
      <c r="E1220" s="168" t="str">
        <f>+Tabla1[[#This Row],[Forma de pago]]</f>
        <v>D/E</v>
      </c>
      <c r="F1220" s="168" t="str">
        <f>+Tabla1[[#This Row],[Glosa]]</f>
        <v>Riñihue 10, Hector Zuñiga</v>
      </c>
      <c r="G1220" s="168"/>
      <c r="H1220" s="170">
        <f>+Tabla1[[#This Row],[Monto]]</f>
        <v>40000</v>
      </c>
      <c r="I1220" s="170"/>
    </row>
    <row r="1221" spans="1:9" s="128" customFormat="1" x14ac:dyDescent="0.25">
      <c r="A1221" s="167">
        <f>+Tabla1[[#This Row],[MES]]</f>
        <v>43374</v>
      </c>
      <c r="B1221" s="168" t="str">
        <f>+Tabla1[[#This Row],[Tipo]]</f>
        <v>ingreso</v>
      </c>
      <c r="C1221" s="167" t="str">
        <f>+Tabla1[[#This Row],[Concepto]]</f>
        <v>Pago Cuota</v>
      </c>
      <c r="D1221" s="169">
        <f>+Tabla1[[#This Row],[Fecha]]</f>
        <v>43381</v>
      </c>
      <c r="E1221" s="168" t="str">
        <f>+Tabla1[[#This Row],[Forma de pago]]</f>
        <v>TR</v>
      </c>
      <c r="F1221" s="168" t="str">
        <f>+Tabla1[[#This Row],[Glosa]]</f>
        <v>Llanquihue 96, Carlos Alvarez</v>
      </c>
      <c r="G1221" s="168"/>
      <c r="H1221" s="170">
        <f>+Tabla1[[#This Row],[Monto]]</f>
        <v>40096</v>
      </c>
      <c r="I1221" s="170"/>
    </row>
    <row r="1222" spans="1:9" s="128" customFormat="1" x14ac:dyDescent="0.25">
      <c r="A1222" s="167">
        <f>+Tabla1[[#This Row],[MES]]</f>
        <v>43374</v>
      </c>
      <c r="B1222" s="168" t="str">
        <f>+Tabla1[[#This Row],[Tipo]]</f>
        <v>ingreso</v>
      </c>
      <c r="C1222" s="167" t="str">
        <f>+Tabla1[[#This Row],[Concepto]]</f>
        <v>Pago Cuota</v>
      </c>
      <c r="D1222" s="169">
        <f>+Tabla1[[#This Row],[Fecha]]</f>
        <v>43381</v>
      </c>
      <c r="E1222" s="168" t="str">
        <f>+Tabla1[[#This Row],[Forma de pago]]</f>
        <v>D/CH</v>
      </c>
      <c r="F1222" s="168" t="str">
        <f>+Tabla1[[#This Row],[Glosa]]</f>
        <v>Puyehue 45-47 Gladys Segovia</v>
      </c>
      <c r="G1222" s="168"/>
      <c r="H1222" s="170">
        <f>+Tabla1[[#This Row],[Monto]]</f>
        <v>160000</v>
      </c>
      <c r="I1222" s="170"/>
    </row>
    <row r="1223" spans="1:9" s="128" customFormat="1" x14ac:dyDescent="0.25">
      <c r="A1223" s="167">
        <f>+Tabla1[[#This Row],[MES]]</f>
        <v>43374</v>
      </c>
      <c r="B1223" s="168" t="str">
        <f>+Tabla1[[#This Row],[Tipo]]</f>
        <v>ingreso</v>
      </c>
      <c r="C1223" s="167" t="str">
        <f>+Tabla1[[#This Row],[Concepto]]</f>
        <v>Pago Cuota</v>
      </c>
      <c r="D1223" s="169">
        <f>+Tabla1[[#This Row],[Fecha]]</f>
        <v>43385</v>
      </c>
      <c r="E1223" s="168" t="str">
        <f>+Tabla1[[#This Row],[Forma de pago]]</f>
        <v>TR</v>
      </c>
      <c r="F1223" s="168" t="str">
        <f>+Tabla1[[#This Row],[Glosa]]</f>
        <v>Llanquihue 76, Glenda Alvarez</v>
      </c>
      <c r="G1223" s="168"/>
      <c r="H1223" s="170">
        <f>+Tabla1[[#This Row],[Monto]]</f>
        <v>42076</v>
      </c>
      <c r="I1223" s="170"/>
    </row>
    <row r="1224" spans="1:9" s="128" customFormat="1" x14ac:dyDescent="0.25">
      <c r="A1224" s="167">
        <f>+Tabla1[[#This Row],[MES]]</f>
        <v>43374</v>
      </c>
      <c r="B1224" s="168" t="str">
        <f>+Tabla1[[#This Row],[Tipo]]</f>
        <v>ingreso</v>
      </c>
      <c r="C1224" s="167" t="str">
        <f>+Tabla1[[#This Row],[Concepto]]</f>
        <v>Pago Cuota</v>
      </c>
      <c r="D1224" s="169">
        <f>+Tabla1[[#This Row],[Fecha]]</f>
        <v>43385</v>
      </c>
      <c r="E1224" s="168" t="str">
        <f>+Tabla1[[#This Row],[Forma de pago]]</f>
        <v>D/E</v>
      </c>
      <c r="F1224" s="168" t="str">
        <f>+Tabla1[[#This Row],[Glosa]]</f>
        <v>Villarrica 110, Julia Valdes</v>
      </c>
      <c r="G1224" s="168"/>
      <c r="H1224" s="170">
        <f>+Tabla1[[#This Row],[Monto]]</f>
        <v>60110</v>
      </c>
      <c r="I1224" s="170"/>
    </row>
    <row r="1225" spans="1:9" s="128" customFormat="1" x14ac:dyDescent="0.25">
      <c r="A1225" s="167">
        <f>+Tabla1[[#This Row],[MES]]</f>
        <v>43374</v>
      </c>
      <c r="B1225" s="168" t="str">
        <f>+Tabla1[[#This Row],[Tipo]]</f>
        <v>ingreso</v>
      </c>
      <c r="C1225" s="167" t="str">
        <f>+Tabla1[[#This Row],[Concepto]]</f>
        <v>Pago Cuota</v>
      </c>
      <c r="D1225" s="169">
        <f>+Tabla1[[#This Row],[Fecha]]</f>
        <v>43389</v>
      </c>
      <c r="E1225" s="168" t="str">
        <f>+Tabla1[[#This Row],[Forma de pago]]</f>
        <v>D/E</v>
      </c>
      <c r="F1225" s="168" t="str">
        <f>+Tabla1[[#This Row],[Glosa]]</f>
        <v>Llanquihue 74, Eliana Haro</v>
      </c>
      <c r="G1225" s="168"/>
      <c r="H1225" s="170">
        <f>+Tabla1[[#This Row],[Monto]]</f>
        <v>20000</v>
      </c>
      <c r="I1225" s="170"/>
    </row>
    <row r="1226" spans="1:9" s="128" customFormat="1" x14ac:dyDescent="0.25">
      <c r="A1226" s="167">
        <f>+Tabla1[[#This Row],[MES]]</f>
        <v>43374</v>
      </c>
      <c r="B1226" s="168" t="str">
        <f>+Tabla1[[#This Row],[Tipo]]</f>
        <v>ingreso</v>
      </c>
      <c r="C1226" s="167" t="str">
        <f>+Tabla1[[#This Row],[Concepto]]</f>
        <v>Pago Cuota</v>
      </c>
      <c r="D1226" s="169">
        <f>+Tabla1[[#This Row],[Fecha]]</f>
        <v>43389</v>
      </c>
      <c r="E1226" s="168" t="str">
        <f>+Tabla1[[#This Row],[Forma de pago]]</f>
        <v>D/E</v>
      </c>
      <c r="F1226" s="168" t="str">
        <f>+Tabla1[[#This Row],[Glosa]]</f>
        <v>NN</v>
      </c>
      <c r="G1226" s="168"/>
      <c r="H1226" s="170">
        <f>+Tabla1[[#This Row],[Monto]]</f>
        <v>20000</v>
      </c>
      <c r="I1226" s="170"/>
    </row>
    <row r="1227" spans="1:9" s="128" customFormat="1" x14ac:dyDescent="0.25">
      <c r="A1227" s="167">
        <f>+Tabla1[[#This Row],[MES]]</f>
        <v>43374</v>
      </c>
      <c r="B1227" s="168" t="str">
        <f>+Tabla1[[#This Row],[Tipo]]</f>
        <v>ingreso</v>
      </c>
      <c r="C1227" s="167" t="str">
        <f>+Tabla1[[#This Row],[Concepto]]</f>
        <v>Pago Cuota</v>
      </c>
      <c r="D1227" s="169">
        <f>+Tabla1[[#This Row],[Fecha]]</f>
        <v>43389</v>
      </c>
      <c r="E1227" s="168" t="str">
        <f>+Tabla1[[#This Row],[Forma de pago]]</f>
        <v>TR</v>
      </c>
      <c r="F1227" s="168" t="str">
        <f>+Tabla1[[#This Row],[Glosa]]</f>
        <v>Ranco 46, Manuel Jorquera</v>
      </c>
      <c r="G1227" s="168"/>
      <c r="H1227" s="170">
        <f>+Tabla1[[#This Row],[Monto]]</f>
        <v>60000</v>
      </c>
      <c r="I1227" s="170"/>
    </row>
    <row r="1228" spans="1:9" s="128" customFormat="1" x14ac:dyDescent="0.25">
      <c r="A1228" s="167">
        <f>+Tabla1[[#This Row],[MES]]</f>
        <v>43374</v>
      </c>
      <c r="B1228" s="168" t="str">
        <f>+Tabla1[[#This Row],[Tipo]]</f>
        <v>ingreso</v>
      </c>
      <c r="C1228" s="167" t="str">
        <f>+Tabla1[[#This Row],[Concepto]]</f>
        <v>Pago Cuota</v>
      </c>
      <c r="D1228" s="169">
        <f>+Tabla1[[#This Row],[Fecha]]</f>
        <v>43390</v>
      </c>
      <c r="E1228" s="168" t="str">
        <f>+Tabla1[[#This Row],[Forma de pago]]</f>
        <v>D/E</v>
      </c>
      <c r="F1228" s="168" t="str">
        <f>+Tabla1[[#This Row],[Glosa]]</f>
        <v>Ranco 44, Jose Martinez</v>
      </c>
      <c r="G1228" s="168"/>
      <c r="H1228" s="170">
        <f>+Tabla1[[#This Row],[Monto]]</f>
        <v>167660</v>
      </c>
      <c r="I1228" s="170"/>
    </row>
    <row r="1229" spans="1:9" s="128" customFormat="1" x14ac:dyDescent="0.25">
      <c r="A1229" s="167">
        <f>+Tabla1[[#This Row],[MES]]</f>
        <v>43374</v>
      </c>
      <c r="B1229" s="168" t="str">
        <f>+Tabla1[[#This Row],[Tipo]]</f>
        <v>ingreso</v>
      </c>
      <c r="C1229" s="167" t="str">
        <f>+Tabla1[[#This Row],[Concepto]]</f>
        <v>Pago Cuota</v>
      </c>
      <c r="D1229" s="169">
        <f>+Tabla1[[#This Row],[Fecha]]</f>
        <v>43395</v>
      </c>
      <c r="E1229" s="168" t="str">
        <f>+Tabla1[[#This Row],[Forma de pago]]</f>
        <v>D/E</v>
      </c>
      <c r="F1229" s="168" t="str">
        <f>+Tabla1[[#This Row],[Glosa]]</f>
        <v>NN</v>
      </c>
      <c r="G1229" s="168"/>
      <c r="H1229" s="170">
        <f>+Tabla1[[#This Row],[Monto]]</f>
        <v>20000</v>
      </c>
      <c r="I1229" s="170"/>
    </row>
    <row r="1230" spans="1:9" s="128" customFormat="1" x14ac:dyDescent="0.25">
      <c r="A1230" s="167">
        <f>+Tabla1[[#This Row],[MES]]</f>
        <v>43374</v>
      </c>
      <c r="B1230" s="168" t="str">
        <f>+Tabla1[[#This Row],[Tipo]]</f>
        <v>ingreso</v>
      </c>
      <c r="C1230" s="167" t="str">
        <f>+Tabla1[[#This Row],[Concepto]]</f>
        <v>Pago Cuota</v>
      </c>
      <c r="D1230" s="169">
        <f>+Tabla1[[#This Row],[Fecha]]</f>
        <v>43395</v>
      </c>
      <c r="E1230" s="168" t="str">
        <f>+Tabla1[[#This Row],[Forma de pago]]</f>
        <v>TR</v>
      </c>
      <c r="F1230" s="168" t="str">
        <f>+Tabla1[[#This Row],[Glosa]]</f>
        <v>Llanquihue 80, Sergio Ibaceta</v>
      </c>
      <c r="G1230" s="168"/>
      <c r="H1230" s="170">
        <f>+Tabla1[[#This Row],[Monto]]</f>
        <v>20080</v>
      </c>
      <c r="I1230" s="170"/>
    </row>
    <row r="1231" spans="1:9" s="128" customFormat="1" x14ac:dyDescent="0.25">
      <c r="A1231" s="167">
        <f>+Tabla1[[#This Row],[MES]]</f>
        <v>43374</v>
      </c>
      <c r="B1231" s="168" t="str">
        <f>+Tabla1[[#This Row],[Tipo]]</f>
        <v>ingreso</v>
      </c>
      <c r="C1231" s="167" t="str">
        <f>+Tabla1[[#This Row],[Concepto]]</f>
        <v>Pago Cuota</v>
      </c>
      <c r="D1231" s="169">
        <f>+Tabla1[[#This Row],[Fecha]]</f>
        <v>43397</v>
      </c>
      <c r="E1231" s="168" t="str">
        <f>+Tabla1[[#This Row],[Forma de pago]]</f>
        <v>TR</v>
      </c>
      <c r="F1231" s="168" t="str">
        <f>+Tabla1[[#This Row],[Glosa]]</f>
        <v>Puyehue 32, Ivonne Jorquera</v>
      </c>
      <c r="G1231" s="168"/>
      <c r="H1231" s="170">
        <f>+Tabla1[[#This Row],[Monto]]</f>
        <v>20000</v>
      </c>
      <c r="I1231" s="170"/>
    </row>
    <row r="1232" spans="1:9" s="128" customFormat="1" x14ac:dyDescent="0.25">
      <c r="A1232" s="167">
        <f>+Tabla1[[#This Row],[MES]]</f>
        <v>43374</v>
      </c>
      <c r="B1232" s="168" t="str">
        <f>+Tabla1[[#This Row],[Tipo]]</f>
        <v>ingreso</v>
      </c>
      <c r="C1232" s="167" t="str">
        <f>+Tabla1[[#This Row],[Concepto]]</f>
        <v>Pago Cuota</v>
      </c>
      <c r="D1232" s="169">
        <f>+Tabla1[[#This Row],[Fecha]]</f>
        <v>43398</v>
      </c>
      <c r="E1232" s="168" t="str">
        <f>+Tabla1[[#This Row],[Forma de pago]]</f>
        <v>TR</v>
      </c>
      <c r="F1232" s="168" t="str">
        <f>+Tabla1[[#This Row],[Glosa]]</f>
        <v>Calafquen 5, Marcos Briones</v>
      </c>
      <c r="G1232" s="168"/>
      <c r="H1232" s="170">
        <f>+Tabla1[[#This Row],[Monto]]</f>
        <v>140000</v>
      </c>
      <c r="I1232" s="170"/>
    </row>
    <row r="1233" spans="1:9" s="128" customFormat="1" x14ac:dyDescent="0.25">
      <c r="A1233" s="167">
        <f>+Tabla1[[#This Row],[MES]]</f>
        <v>43374</v>
      </c>
      <c r="B1233" s="168" t="str">
        <f>+Tabla1[[#This Row],[Tipo]]</f>
        <v>ingreso</v>
      </c>
      <c r="C1233" s="167" t="str">
        <f>+Tabla1[[#This Row],[Concepto]]</f>
        <v>Pago Cuota</v>
      </c>
      <c r="D1233" s="169">
        <f>+Tabla1[[#This Row],[Fecha]]</f>
        <v>43399</v>
      </c>
      <c r="E1233" s="168" t="str">
        <f>+Tabla1[[#This Row],[Forma de pago]]</f>
        <v>TR</v>
      </c>
      <c r="F1233" s="168" t="str">
        <f>+Tabla1[[#This Row],[Glosa]]</f>
        <v>Riñihue 27-29 Marta Manriquez</v>
      </c>
      <c r="G1233" s="168"/>
      <c r="H1233" s="170">
        <f>+Tabla1[[#This Row],[Monto]]</f>
        <v>40000</v>
      </c>
      <c r="I1233" s="170"/>
    </row>
    <row r="1234" spans="1:9" s="128" customFormat="1" x14ac:dyDescent="0.25">
      <c r="A1234" s="167">
        <f>+Tabla1[[#This Row],[MES]]</f>
        <v>43374</v>
      </c>
      <c r="B1234" s="168" t="str">
        <f>+Tabla1[[#This Row],[Tipo]]</f>
        <v>ingreso</v>
      </c>
      <c r="C1234" s="167" t="str">
        <f>+Tabla1[[#This Row],[Concepto]]</f>
        <v>Pago Cuota</v>
      </c>
      <c r="D1234" s="169">
        <f>+Tabla1[[#This Row],[Fecha]]</f>
        <v>43402</v>
      </c>
      <c r="E1234" s="168" t="str">
        <f>+Tabla1[[#This Row],[Forma de pago]]</f>
        <v>TR</v>
      </c>
      <c r="F1234" s="168" t="str">
        <f>+Tabla1[[#This Row],[Glosa]]</f>
        <v>Llanquihue 113, Pedro Ruz</v>
      </c>
      <c r="G1234" s="168"/>
      <c r="H1234" s="170">
        <f>+Tabla1[[#This Row],[Monto]]</f>
        <v>20000</v>
      </c>
      <c r="I1234" s="170"/>
    </row>
    <row r="1235" spans="1:9" s="128" customFormat="1" x14ac:dyDescent="0.25">
      <c r="A1235" s="167">
        <f>+Tabla1[[#This Row],[MES]]</f>
        <v>43374</v>
      </c>
      <c r="B1235" s="168" t="str">
        <f>+Tabla1[[#This Row],[Tipo]]</f>
        <v>ingreso</v>
      </c>
      <c r="C1235" s="167" t="str">
        <f>+Tabla1[[#This Row],[Concepto]]</f>
        <v>Pago Cuota</v>
      </c>
      <c r="D1235" s="169">
        <f>+Tabla1[[#This Row],[Fecha]]</f>
        <v>43402</v>
      </c>
      <c r="E1235" s="168" t="str">
        <f>+Tabla1[[#This Row],[Forma de pago]]</f>
        <v>DI/E</v>
      </c>
      <c r="F1235" s="168" t="str">
        <f>+Tabla1[[#This Row],[Glosa]]</f>
        <v>Llanquihue 76, Glenda Alvarez</v>
      </c>
      <c r="G1235" s="168"/>
      <c r="H1235" s="170">
        <f>+Tabla1[[#This Row],[Monto]]</f>
        <v>60000</v>
      </c>
      <c r="I1235" s="170"/>
    </row>
    <row r="1236" spans="1:9" s="128" customFormat="1" x14ac:dyDescent="0.25">
      <c r="A1236" s="167">
        <f>+Tabla1[[#This Row],[MES]]</f>
        <v>43374</v>
      </c>
      <c r="B1236" s="168" t="str">
        <f>+Tabla1[[#This Row],[Tipo]]</f>
        <v>ingreso</v>
      </c>
      <c r="C1236" s="167" t="str">
        <f>+Tabla1[[#This Row],[Concepto]]</f>
        <v>Pago Cuota</v>
      </c>
      <c r="D1236" s="169">
        <f>+Tabla1[[#This Row],[Fecha]]</f>
        <v>43402</v>
      </c>
      <c r="E1236" s="168" t="str">
        <f>+Tabla1[[#This Row],[Forma de pago]]</f>
        <v>TR</v>
      </c>
      <c r="F1236" s="168" t="str">
        <f>+Tabla1[[#This Row],[Glosa]]</f>
        <v>Ranco 93, Margarita Muñoz</v>
      </c>
      <c r="G1236" s="168"/>
      <c r="H1236" s="170">
        <f>+Tabla1[[#This Row],[Monto]]</f>
        <v>120000</v>
      </c>
      <c r="I1236" s="170"/>
    </row>
    <row r="1237" spans="1:9" s="128" customFormat="1" x14ac:dyDescent="0.25">
      <c r="A1237" s="167">
        <f>+Tabla1[[#This Row],[MES]]</f>
        <v>43374</v>
      </c>
      <c r="B1237" s="168" t="str">
        <f>+Tabla1[[#This Row],[Tipo]]</f>
        <v>ingreso</v>
      </c>
      <c r="C1237" s="167" t="str">
        <f>+Tabla1[[#This Row],[Concepto]]</f>
        <v>Pago Cuota</v>
      </c>
      <c r="D1237" s="169">
        <f>+Tabla1[[#This Row],[Fecha]]</f>
        <v>43402</v>
      </c>
      <c r="E1237" s="168" t="str">
        <f>+Tabla1[[#This Row],[Forma de pago]]</f>
        <v>TR</v>
      </c>
      <c r="F1237" s="168" t="str">
        <f>+Tabla1[[#This Row],[Glosa]]</f>
        <v>Puyehue 51, Solange Aspee</v>
      </c>
      <c r="G1237" s="168"/>
      <c r="H1237" s="170">
        <f>+Tabla1[[#This Row],[Monto]]</f>
        <v>160000</v>
      </c>
      <c r="I1237" s="170"/>
    </row>
    <row r="1238" spans="1:9" s="128" customFormat="1" x14ac:dyDescent="0.25">
      <c r="A1238" s="167">
        <f>+Tabla1[[#This Row],[MES]]</f>
        <v>43374</v>
      </c>
      <c r="B1238" s="168" t="str">
        <f>+Tabla1[[#This Row],[Tipo]]</f>
        <v>ingreso</v>
      </c>
      <c r="C1238" s="167" t="str">
        <f>+Tabla1[[#This Row],[Concepto]]</f>
        <v>Pago Cuota</v>
      </c>
      <c r="D1238" s="169">
        <f>+Tabla1[[#This Row],[Fecha]]</f>
        <v>43402</v>
      </c>
      <c r="E1238" s="168" t="str">
        <f>+Tabla1[[#This Row],[Forma de pago]]</f>
        <v>TR</v>
      </c>
      <c r="F1238" s="168" t="str">
        <f>+Tabla1[[#This Row],[Glosa]]</f>
        <v>Villarrica 128, Claudia Ubilla</v>
      </c>
      <c r="G1238" s="168"/>
      <c r="H1238" s="170">
        <f>+Tabla1[[#This Row],[Monto]]</f>
        <v>240000</v>
      </c>
      <c r="I1238" s="170"/>
    </row>
    <row r="1239" spans="1:9" s="128" customFormat="1" x14ac:dyDescent="0.25">
      <c r="A1239" s="167">
        <f>+Tabla1[[#This Row],[MES]]</f>
        <v>43374</v>
      </c>
      <c r="B1239" s="168" t="str">
        <f>+Tabla1[[#This Row],[Tipo]]</f>
        <v>ingreso</v>
      </c>
      <c r="C1239" s="167" t="str">
        <f>+Tabla1[[#This Row],[Concepto]]</f>
        <v>Pago Cuota</v>
      </c>
      <c r="D1239" s="169">
        <f>+Tabla1[[#This Row],[Fecha]]</f>
        <v>43403</v>
      </c>
      <c r="E1239" s="168" t="str">
        <f>+Tabla1[[#This Row],[Forma de pago]]</f>
        <v>TR</v>
      </c>
      <c r="F1239" s="168" t="str">
        <f>+Tabla1[[#This Row],[Glosa]]</f>
        <v>Villarrica 118, Pia Burgos</v>
      </c>
      <c r="G1239" s="168"/>
      <c r="H1239" s="170">
        <f>+Tabla1[[#This Row],[Monto]]</f>
        <v>20000</v>
      </c>
      <c r="I1239" s="170"/>
    </row>
    <row r="1240" spans="1:9" s="128" customFormat="1" x14ac:dyDescent="0.25">
      <c r="A1240" s="167">
        <f>+Tabla1[[#This Row],[MES]]</f>
        <v>43374</v>
      </c>
      <c r="B1240" s="168" t="str">
        <f>+Tabla1[[#This Row],[Tipo]]</f>
        <v>ingreso</v>
      </c>
      <c r="C1240" s="167" t="str">
        <f>+Tabla1[[#This Row],[Concepto]]</f>
        <v>Pago Cuota</v>
      </c>
      <c r="D1240" s="169">
        <f>+Tabla1[[#This Row],[Fecha]]</f>
        <v>43403</v>
      </c>
      <c r="E1240" s="168" t="str">
        <f>+Tabla1[[#This Row],[Forma de pago]]</f>
        <v>TR</v>
      </c>
      <c r="F1240" s="168" t="str">
        <f>+Tabla1[[#This Row],[Glosa]]</f>
        <v>Llanquihue 97, Rene Rivero CBR</v>
      </c>
      <c r="G1240" s="168"/>
      <c r="H1240" s="170">
        <f>+Tabla1[[#This Row],[Monto]]</f>
        <v>50000</v>
      </c>
      <c r="I1240" s="170"/>
    </row>
    <row r="1241" spans="1:9" s="128" customFormat="1" x14ac:dyDescent="0.25">
      <c r="A1241" s="167">
        <f>+Tabla1[[#This Row],[MES]]</f>
        <v>43374</v>
      </c>
      <c r="B1241" s="168" t="str">
        <f>+Tabla1[[#This Row],[Tipo]]</f>
        <v>ingreso</v>
      </c>
      <c r="C1241" s="167" t="str">
        <f>+Tabla1[[#This Row],[Concepto]]</f>
        <v>Pago Cuota</v>
      </c>
      <c r="D1241" s="169">
        <f>+Tabla1[[#This Row],[Fecha]]</f>
        <v>43404</v>
      </c>
      <c r="E1241" s="168" t="str">
        <f>+Tabla1[[#This Row],[Forma de pago]]</f>
        <v>D/E</v>
      </c>
      <c r="F1241" s="168" t="str">
        <f>+Tabla1[[#This Row],[Glosa]]</f>
        <v>R.Figueroa vuelto caja chica</v>
      </c>
      <c r="G1241" s="168"/>
      <c r="H1241" s="170">
        <f>+Tabla1[[#This Row],[Monto]]</f>
        <v>180</v>
      </c>
      <c r="I1241" s="170"/>
    </row>
    <row r="1242" spans="1:9" s="128" customFormat="1" x14ac:dyDescent="0.25">
      <c r="A1242" s="167">
        <f>+Tabla1[[#This Row],[MES]]</f>
        <v>43374</v>
      </c>
      <c r="B1242" s="168" t="str">
        <f>+Tabla1[[#This Row],[Tipo]]</f>
        <v>ingreso</v>
      </c>
      <c r="C1242" s="167" t="str">
        <f>+Tabla1[[#This Row],[Concepto]]</f>
        <v>Pago Cuota</v>
      </c>
      <c r="D1242" s="169">
        <f>+Tabla1[[#This Row],[Fecha]]</f>
        <v>43404</v>
      </c>
      <c r="E1242" s="168" t="str">
        <f>+Tabla1[[#This Row],[Forma de pago]]</f>
        <v>TR</v>
      </c>
      <c r="F1242" s="168" t="str">
        <f>+Tabla1[[#This Row],[Glosa]]</f>
        <v xml:space="preserve">Villarrica 129, Ricardo Figueroa </v>
      </c>
      <c r="G1242" s="168"/>
      <c r="H1242" s="170">
        <f>+Tabla1[[#This Row],[Monto]]</f>
        <v>20000</v>
      </c>
      <c r="I1242" s="170"/>
    </row>
    <row r="1243" spans="1:9" s="128" customFormat="1" x14ac:dyDescent="0.25">
      <c r="A1243" s="167">
        <f>+Tabla1[[#This Row],[MES]]</f>
        <v>43374</v>
      </c>
      <c r="B1243" s="168" t="str">
        <f>+Tabla1[[#This Row],[Tipo]]</f>
        <v>ingreso</v>
      </c>
      <c r="C1243" s="167" t="str">
        <f>+Tabla1[[#This Row],[Concepto]]</f>
        <v>Pago Cuota</v>
      </c>
      <c r="D1243" s="169">
        <f>+Tabla1[[#This Row],[Fecha]]</f>
        <v>43404</v>
      </c>
      <c r="E1243" s="168" t="str">
        <f>+Tabla1[[#This Row],[Forma de pago]]</f>
        <v>TR</v>
      </c>
      <c r="F1243" s="168" t="str">
        <f>+Tabla1[[#This Row],[Glosa]]</f>
        <v xml:space="preserve">Villarrica 122, Ema Valdes </v>
      </c>
      <c r="G1243" s="168"/>
      <c r="H1243" s="170">
        <f>+Tabla1[[#This Row],[Monto]]</f>
        <v>20000</v>
      </c>
      <c r="I1243" s="170"/>
    </row>
    <row r="1244" spans="1:9" s="128" customFormat="1" x14ac:dyDescent="0.25">
      <c r="A1244" s="167">
        <f>+Tabla1[[#This Row],[MES]]</f>
        <v>43374</v>
      </c>
      <c r="B1244" s="168" t="str">
        <f>+Tabla1[[#This Row],[Tipo]]</f>
        <v>ingreso</v>
      </c>
      <c r="C1244" s="167" t="str">
        <f>+Tabla1[[#This Row],[Concepto]]</f>
        <v>Pago Cuota</v>
      </c>
      <c r="D1244" s="169">
        <f>+Tabla1[[#This Row],[Fecha]]</f>
        <v>43404</v>
      </c>
      <c r="E1244" s="168" t="str">
        <f>+Tabla1[[#This Row],[Forma de pago]]</f>
        <v>TR</v>
      </c>
      <c r="F1244" s="168" t="str">
        <f>+Tabla1[[#This Row],[Glosa]]</f>
        <v>Villarrica 123, Omar Sepulveda</v>
      </c>
      <c r="G1244" s="168"/>
      <c r="H1244" s="170">
        <f>+Tabla1[[#This Row],[Monto]]</f>
        <v>20000</v>
      </c>
      <c r="I1244" s="170"/>
    </row>
    <row r="1245" spans="1:9" s="128" customFormat="1" x14ac:dyDescent="0.25">
      <c r="A1245" s="167">
        <f>+Tabla1[[#This Row],[MES]]</f>
        <v>43374</v>
      </c>
      <c r="B1245" s="168" t="str">
        <f>+Tabla1[[#This Row],[Tipo]]</f>
        <v>ingreso</v>
      </c>
      <c r="C1245" s="167" t="str">
        <f>+Tabla1[[#This Row],[Concepto]]</f>
        <v>Pago Cuota</v>
      </c>
      <c r="D1245" s="169">
        <f>+Tabla1[[#This Row],[Fecha]]</f>
        <v>43404</v>
      </c>
      <c r="E1245" s="168" t="str">
        <f>+Tabla1[[#This Row],[Forma de pago]]</f>
        <v>TR</v>
      </c>
      <c r="F1245" s="168" t="str">
        <f>+Tabla1[[#This Row],[Glosa]]</f>
        <v>Ranco 50, Julia Parra</v>
      </c>
      <c r="G1245" s="168"/>
      <c r="H1245" s="170">
        <f>+Tabla1[[#This Row],[Monto]]</f>
        <v>20000</v>
      </c>
      <c r="I1245" s="170"/>
    </row>
    <row r="1246" spans="1:9" s="128" customFormat="1" x14ac:dyDescent="0.25">
      <c r="A1246" s="167">
        <f>+Tabla1[[#This Row],[MES]]</f>
        <v>43374</v>
      </c>
      <c r="B1246" s="168" t="str">
        <f>+Tabla1[[#This Row],[Tipo]]</f>
        <v>ingreso</v>
      </c>
      <c r="C1246" s="167" t="str">
        <f>+Tabla1[[#This Row],[Concepto]]</f>
        <v>Pago Cuota</v>
      </c>
      <c r="D1246" s="169">
        <f>+Tabla1[[#This Row],[Fecha]]</f>
        <v>43404</v>
      </c>
      <c r="E1246" s="168" t="str">
        <f>+Tabla1[[#This Row],[Forma de pago]]</f>
        <v>TR</v>
      </c>
      <c r="F1246" s="168" t="str">
        <f>+Tabla1[[#This Row],[Glosa]]</f>
        <v>Ranco 79, Ismelda Meza</v>
      </c>
      <c r="G1246" s="168"/>
      <c r="H1246" s="170">
        <f>+Tabla1[[#This Row],[Monto]]</f>
        <v>20000</v>
      </c>
      <c r="I1246" s="170"/>
    </row>
    <row r="1247" spans="1:9" s="128" customFormat="1" x14ac:dyDescent="0.25">
      <c r="A1247" s="167">
        <f>+Tabla1[[#This Row],[MES]]</f>
        <v>43374</v>
      </c>
      <c r="B1247" s="168" t="str">
        <f>+Tabla1[[#This Row],[Tipo]]</f>
        <v>ingreso</v>
      </c>
      <c r="C1247" s="167" t="str">
        <f>+Tabla1[[#This Row],[Concepto]]</f>
        <v>Pago Cuota</v>
      </c>
      <c r="D1247" s="169">
        <f>+Tabla1[[#This Row],[Fecha]]</f>
        <v>43404</v>
      </c>
      <c r="E1247" s="168" t="str">
        <f>+Tabla1[[#This Row],[Forma de pago]]</f>
        <v>TR</v>
      </c>
      <c r="F1247" s="168" t="str">
        <f>+Tabla1[[#This Row],[Glosa]]</f>
        <v>Puyehue 37,Jorge Matamala</v>
      </c>
      <c r="G1247" s="168"/>
      <c r="H1247" s="170">
        <f>+Tabla1[[#This Row],[Monto]]</f>
        <v>20037</v>
      </c>
      <c r="I1247" s="170"/>
    </row>
    <row r="1248" spans="1:9" s="128" customFormat="1" x14ac:dyDescent="0.25">
      <c r="A1248" s="167">
        <f>+Tabla1[[#This Row],[MES]]</f>
        <v>43374</v>
      </c>
      <c r="B1248" s="168" t="str">
        <f>+Tabla1[[#This Row],[Tipo]]</f>
        <v>ingreso</v>
      </c>
      <c r="C1248" s="167" t="str">
        <f>+Tabla1[[#This Row],[Concepto]]</f>
        <v>Pago Cuota</v>
      </c>
      <c r="D1248" s="169">
        <f>+Tabla1[[#This Row],[Fecha]]</f>
        <v>43404</v>
      </c>
      <c r="E1248" s="168" t="str">
        <f>+Tabla1[[#This Row],[Forma de pago]]</f>
        <v>TR</v>
      </c>
      <c r="F1248" s="168" t="str">
        <f>+Tabla1[[#This Row],[Glosa]]</f>
        <v>Icalma 72, Jorge Matamala</v>
      </c>
      <c r="G1248" s="168"/>
      <c r="H1248" s="170">
        <f>+Tabla1[[#This Row],[Monto]]</f>
        <v>20072</v>
      </c>
      <c r="I1248" s="170"/>
    </row>
    <row r="1249" spans="1:9" s="128" customFormat="1" x14ac:dyDescent="0.25">
      <c r="A1249" s="167">
        <f>+Tabla1[[#This Row],[MES]]</f>
        <v>43374</v>
      </c>
      <c r="B1249" s="168" t="str">
        <f>+Tabla1[[#This Row],[Tipo]]</f>
        <v>ingreso</v>
      </c>
      <c r="C1249" s="167" t="str">
        <f>+Tabla1[[#This Row],[Concepto]]</f>
        <v>Pago Cuota</v>
      </c>
      <c r="D1249" s="169">
        <f>+Tabla1[[#This Row],[Fecha]]</f>
        <v>43404</v>
      </c>
      <c r="E1249" s="168" t="str">
        <f>+Tabla1[[#This Row],[Forma de pago]]</f>
        <v>D/E</v>
      </c>
      <c r="F1249" s="168" t="str">
        <f>+Tabla1[[#This Row],[Glosa]]</f>
        <v>Villarrica 100, Julia Zuñiga</v>
      </c>
      <c r="G1249" s="168"/>
      <c r="H1249" s="170">
        <f>+Tabla1[[#This Row],[Monto]]</f>
        <v>20100</v>
      </c>
      <c r="I1249" s="170"/>
    </row>
    <row r="1250" spans="1:9" s="128" customFormat="1" x14ac:dyDescent="0.25">
      <c r="A1250" s="167">
        <f>+Tabla1[[#This Row],[MES]]</f>
        <v>43374</v>
      </c>
      <c r="B1250" s="168" t="str">
        <f>+Tabla1[[#This Row],[Tipo]]</f>
        <v>ingreso</v>
      </c>
      <c r="C1250" s="167" t="str">
        <f>+Tabla1[[#This Row],[Concepto]]</f>
        <v>Pago Cuota</v>
      </c>
      <c r="D1250" s="169">
        <f>+Tabla1[[#This Row],[Fecha]]</f>
        <v>43404</v>
      </c>
      <c r="E1250" s="168" t="str">
        <f>+Tabla1[[#This Row],[Forma de pago]]</f>
        <v>TR</v>
      </c>
      <c r="F1250" s="168" t="str">
        <f>+Tabla1[[#This Row],[Glosa]]</f>
        <v>Villarrica 98-A, Francisco Vergara</v>
      </c>
      <c r="G1250" s="168"/>
      <c r="H1250" s="170">
        <f>+Tabla1[[#This Row],[Monto]]</f>
        <v>180000</v>
      </c>
      <c r="I1250" s="170"/>
    </row>
    <row r="1251" spans="1:9" s="128" customFormat="1" x14ac:dyDescent="0.25">
      <c r="A1251" s="174">
        <v>43405</v>
      </c>
      <c r="B1251" s="175" t="s">
        <v>282</v>
      </c>
      <c r="C1251" s="174" t="s">
        <v>224</v>
      </c>
      <c r="D1251" s="176">
        <v>43409</v>
      </c>
      <c r="E1251" s="177" t="s">
        <v>76</v>
      </c>
      <c r="F1251" s="175" t="s">
        <v>384</v>
      </c>
      <c r="G1251" s="175"/>
      <c r="H1251" s="178">
        <v>3576</v>
      </c>
      <c r="I1251" s="1"/>
    </row>
    <row r="1252" spans="1:9" s="128" customFormat="1" x14ac:dyDescent="0.25">
      <c r="A1252" s="174">
        <v>43405</v>
      </c>
      <c r="B1252" s="175" t="s">
        <v>282</v>
      </c>
      <c r="C1252" s="174" t="s">
        <v>224</v>
      </c>
      <c r="D1252" s="176">
        <v>43426</v>
      </c>
      <c r="E1252" s="177" t="s">
        <v>76</v>
      </c>
      <c r="F1252" s="175" t="s">
        <v>384</v>
      </c>
      <c r="G1252" s="175"/>
      <c r="H1252" s="178">
        <v>9076</v>
      </c>
      <c r="I1252" s="1"/>
    </row>
    <row r="1253" spans="1:9" s="128" customFormat="1" x14ac:dyDescent="0.25">
      <c r="A1253" s="174">
        <v>43405</v>
      </c>
      <c r="B1253" s="175" t="s">
        <v>282</v>
      </c>
      <c r="C1253" s="174" t="s">
        <v>224</v>
      </c>
      <c r="D1253" s="176">
        <v>43409</v>
      </c>
      <c r="E1253" s="177" t="s">
        <v>76</v>
      </c>
      <c r="F1253" s="175" t="s">
        <v>206</v>
      </c>
      <c r="G1253" s="175"/>
      <c r="H1253" s="178">
        <v>20000</v>
      </c>
      <c r="I1253" s="1"/>
    </row>
    <row r="1254" spans="1:9" s="128" customFormat="1" x14ac:dyDescent="0.25">
      <c r="A1254" s="174">
        <v>43405</v>
      </c>
      <c r="B1254" s="175" t="s">
        <v>282</v>
      </c>
      <c r="C1254" s="174" t="s">
        <v>224</v>
      </c>
      <c r="D1254" s="176">
        <v>43409</v>
      </c>
      <c r="E1254" s="177" t="s">
        <v>76</v>
      </c>
      <c r="F1254" s="175" t="s">
        <v>654</v>
      </c>
      <c r="G1254" s="175"/>
      <c r="H1254" s="178">
        <v>20000</v>
      </c>
      <c r="I1254" s="1"/>
    </row>
    <row r="1255" spans="1:9" s="128" customFormat="1" x14ac:dyDescent="0.25">
      <c r="A1255" s="174">
        <v>43405</v>
      </c>
      <c r="B1255" s="175" t="s">
        <v>282</v>
      </c>
      <c r="C1255" s="174" t="s">
        <v>224</v>
      </c>
      <c r="D1255" s="176">
        <v>43411</v>
      </c>
      <c r="E1255" s="177" t="s">
        <v>76</v>
      </c>
      <c r="F1255" s="175" t="s">
        <v>407</v>
      </c>
      <c r="G1255" s="175"/>
      <c r="H1255" s="178">
        <v>20000</v>
      </c>
      <c r="I1255" s="1"/>
    </row>
    <row r="1256" spans="1:9" s="128" customFormat="1" x14ac:dyDescent="0.25">
      <c r="A1256" s="174">
        <v>43405</v>
      </c>
      <c r="B1256" s="175" t="s">
        <v>282</v>
      </c>
      <c r="C1256" s="174" t="s">
        <v>224</v>
      </c>
      <c r="D1256" s="176">
        <v>43413</v>
      </c>
      <c r="E1256" s="177" t="s">
        <v>76</v>
      </c>
      <c r="F1256" s="175" t="s">
        <v>87</v>
      </c>
      <c r="G1256" s="175"/>
      <c r="H1256" s="178">
        <v>20000</v>
      </c>
      <c r="I1256" s="1"/>
    </row>
    <row r="1257" spans="1:9" s="128" customFormat="1" x14ac:dyDescent="0.25">
      <c r="A1257" s="174">
        <v>43405</v>
      </c>
      <c r="B1257" s="175" t="s">
        <v>282</v>
      </c>
      <c r="C1257" s="174" t="s">
        <v>224</v>
      </c>
      <c r="D1257" s="176">
        <v>43416</v>
      </c>
      <c r="E1257" s="177" t="s">
        <v>76</v>
      </c>
      <c r="F1257" s="175" t="s">
        <v>1071</v>
      </c>
      <c r="G1257" s="175"/>
      <c r="H1257" s="178">
        <v>20000</v>
      </c>
      <c r="I1257" s="1"/>
    </row>
    <row r="1258" spans="1:9" s="128" customFormat="1" x14ac:dyDescent="0.25">
      <c r="A1258" s="174">
        <v>43405</v>
      </c>
      <c r="B1258" s="175" t="s">
        <v>282</v>
      </c>
      <c r="C1258" s="174" t="s">
        <v>224</v>
      </c>
      <c r="D1258" s="176">
        <v>43416</v>
      </c>
      <c r="E1258" s="177" t="s">
        <v>76</v>
      </c>
      <c r="F1258" s="175" t="s">
        <v>1071</v>
      </c>
      <c r="G1258" s="175"/>
      <c r="H1258" s="178">
        <v>20000</v>
      </c>
      <c r="I1258" s="1"/>
    </row>
    <row r="1259" spans="1:9" s="128" customFormat="1" x14ac:dyDescent="0.25">
      <c r="A1259" s="174">
        <v>43405</v>
      </c>
      <c r="B1259" s="175" t="s">
        <v>282</v>
      </c>
      <c r="C1259" s="174" t="s">
        <v>224</v>
      </c>
      <c r="D1259" s="176">
        <v>43418</v>
      </c>
      <c r="E1259" s="177" t="s">
        <v>76</v>
      </c>
      <c r="F1259" s="175" t="s">
        <v>4</v>
      </c>
      <c r="G1259" s="175"/>
      <c r="H1259" s="178">
        <v>20000</v>
      </c>
      <c r="I1259" s="1"/>
    </row>
    <row r="1260" spans="1:9" s="128" customFormat="1" x14ac:dyDescent="0.25">
      <c r="A1260" s="174">
        <v>43405</v>
      </c>
      <c r="B1260" s="175" t="s">
        <v>282</v>
      </c>
      <c r="C1260" s="174" t="s">
        <v>224</v>
      </c>
      <c r="D1260" s="176">
        <v>43420</v>
      </c>
      <c r="E1260" s="177" t="s">
        <v>76</v>
      </c>
      <c r="F1260" s="175" t="s">
        <v>313</v>
      </c>
      <c r="G1260" s="175"/>
      <c r="H1260" s="178">
        <v>20000</v>
      </c>
      <c r="I1260" s="1"/>
    </row>
    <row r="1261" spans="1:9" s="128" customFormat="1" x14ac:dyDescent="0.25">
      <c r="A1261" s="174">
        <v>43405</v>
      </c>
      <c r="B1261" s="175" t="s">
        <v>282</v>
      </c>
      <c r="C1261" s="174" t="s">
        <v>224</v>
      </c>
      <c r="D1261" s="176">
        <v>43423</v>
      </c>
      <c r="E1261" s="177" t="s">
        <v>239</v>
      </c>
      <c r="F1261" s="175" t="s">
        <v>13</v>
      </c>
      <c r="G1261" s="175"/>
      <c r="H1261" s="178">
        <v>20000</v>
      </c>
      <c r="I1261" s="1"/>
    </row>
    <row r="1262" spans="1:9" s="128" customFormat="1" x14ac:dyDescent="0.25">
      <c r="A1262" s="174">
        <v>43405</v>
      </c>
      <c r="B1262" s="175" t="s">
        <v>282</v>
      </c>
      <c r="C1262" s="174" t="s">
        <v>224</v>
      </c>
      <c r="D1262" s="176">
        <v>43425</v>
      </c>
      <c r="E1262" s="177" t="s">
        <v>76</v>
      </c>
      <c r="F1262" s="175" t="s">
        <v>9</v>
      </c>
      <c r="G1262" s="175"/>
      <c r="H1262" s="178">
        <v>20000</v>
      </c>
      <c r="I1262" s="1"/>
    </row>
    <row r="1263" spans="1:9" s="128" customFormat="1" x14ac:dyDescent="0.25">
      <c r="A1263" s="174">
        <v>43405</v>
      </c>
      <c r="B1263" s="175" t="s">
        <v>282</v>
      </c>
      <c r="C1263" s="174" t="s">
        <v>224</v>
      </c>
      <c r="D1263" s="176">
        <v>43425</v>
      </c>
      <c r="E1263" s="177" t="s">
        <v>76</v>
      </c>
      <c r="F1263" s="175" t="s">
        <v>131</v>
      </c>
      <c r="G1263" s="175"/>
      <c r="H1263" s="178">
        <v>20000</v>
      </c>
      <c r="I1263" s="1"/>
    </row>
    <row r="1264" spans="1:9" s="128" customFormat="1" x14ac:dyDescent="0.25">
      <c r="A1264" s="174">
        <v>43405</v>
      </c>
      <c r="B1264" s="175" t="s">
        <v>282</v>
      </c>
      <c r="C1264" s="174" t="s">
        <v>224</v>
      </c>
      <c r="D1264" s="176">
        <v>43427</v>
      </c>
      <c r="E1264" s="177" t="s">
        <v>76</v>
      </c>
      <c r="F1264" s="175" t="s">
        <v>822</v>
      </c>
      <c r="G1264" s="175"/>
      <c r="H1264" s="178">
        <v>20000</v>
      </c>
      <c r="I1264" s="1"/>
    </row>
    <row r="1265" spans="1:9" s="128" customFormat="1" x14ac:dyDescent="0.25">
      <c r="A1265" s="174">
        <v>43405</v>
      </c>
      <c r="B1265" s="175" t="s">
        <v>282</v>
      </c>
      <c r="C1265" s="174" t="s">
        <v>224</v>
      </c>
      <c r="D1265" s="176">
        <v>43427</v>
      </c>
      <c r="E1265" s="177" t="s">
        <v>76</v>
      </c>
      <c r="F1265" s="175" t="s">
        <v>912</v>
      </c>
      <c r="G1265" s="175"/>
      <c r="H1265" s="178">
        <v>20000</v>
      </c>
      <c r="I1265" s="1"/>
    </row>
    <row r="1266" spans="1:9" s="128" customFormat="1" x14ac:dyDescent="0.25">
      <c r="A1266" s="174">
        <v>43405</v>
      </c>
      <c r="B1266" s="175" t="s">
        <v>282</v>
      </c>
      <c r="C1266" s="174" t="s">
        <v>224</v>
      </c>
      <c r="D1266" s="176">
        <v>43427</v>
      </c>
      <c r="E1266" s="177" t="s">
        <v>76</v>
      </c>
      <c r="F1266" s="175" t="s">
        <v>913</v>
      </c>
      <c r="G1266" s="175"/>
      <c r="H1266" s="178">
        <v>20000</v>
      </c>
      <c r="I1266" s="1"/>
    </row>
    <row r="1267" spans="1:9" s="128" customFormat="1" x14ac:dyDescent="0.25">
      <c r="A1267" s="174">
        <v>43405</v>
      </c>
      <c r="B1267" s="175" t="s">
        <v>282</v>
      </c>
      <c r="C1267" s="174" t="s">
        <v>224</v>
      </c>
      <c r="D1267" s="176">
        <v>43430</v>
      </c>
      <c r="E1267" s="177" t="s">
        <v>239</v>
      </c>
      <c r="F1267" s="175" t="s">
        <v>505</v>
      </c>
      <c r="G1267" s="175"/>
      <c r="H1267" s="178">
        <v>20000</v>
      </c>
      <c r="I1267" s="1"/>
    </row>
    <row r="1268" spans="1:9" s="128" customFormat="1" x14ac:dyDescent="0.25">
      <c r="A1268" s="174">
        <v>43405</v>
      </c>
      <c r="B1268" s="175" t="s">
        <v>282</v>
      </c>
      <c r="C1268" s="174" t="s">
        <v>224</v>
      </c>
      <c r="D1268" s="176">
        <v>43430</v>
      </c>
      <c r="E1268" s="177" t="s">
        <v>239</v>
      </c>
      <c r="F1268" s="175" t="s">
        <v>93</v>
      </c>
      <c r="G1268" s="175"/>
      <c r="H1268" s="178">
        <v>20000</v>
      </c>
      <c r="I1268" s="1"/>
    </row>
    <row r="1269" spans="1:9" s="128" customFormat="1" x14ac:dyDescent="0.25">
      <c r="A1269" s="174">
        <v>43405</v>
      </c>
      <c r="B1269" s="175" t="s">
        <v>282</v>
      </c>
      <c r="C1269" s="174" t="s">
        <v>224</v>
      </c>
      <c r="D1269" s="176">
        <v>43430</v>
      </c>
      <c r="E1269" s="177" t="s">
        <v>239</v>
      </c>
      <c r="F1269" s="175" t="s">
        <v>82</v>
      </c>
      <c r="G1269" s="175"/>
      <c r="H1269" s="178">
        <v>20000</v>
      </c>
      <c r="I1269" s="1"/>
    </row>
    <row r="1270" spans="1:9" s="128" customFormat="1" x14ac:dyDescent="0.25">
      <c r="A1270" s="174">
        <v>43405</v>
      </c>
      <c r="B1270" s="175" t="s">
        <v>282</v>
      </c>
      <c r="C1270" s="174" t="s">
        <v>224</v>
      </c>
      <c r="D1270" s="176">
        <v>43430</v>
      </c>
      <c r="E1270" s="177" t="s">
        <v>1072</v>
      </c>
      <c r="F1270" s="175" t="s">
        <v>127</v>
      </c>
      <c r="G1270" s="175"/>
      <c r="H1270" s="178">
        <v>20000</v>
      </c>
      <c r="I1270" s="1"/>
    </row>
    <row r="1271" spans="1:9" s="128" customFormat="1" x14ac:dyDescent="0.25">
      <c r="A1271" s="174">
        <v>43405</v>
      </c>
      <c r="B1271" s="175" t="s">
        <v>282</v>
      </c>
      <c r="C1271" s="174" t="s">
        <v>224</v>
      </c>
      <c r="D1271" s="176">
        <v>43430</v>
      </c>
      <c r="E1271" s="177" t="s">
        <v>129</v>
      </c>
      <c r="F1271" s="175" t="s">
        <v>14</v>
      </c>
      <c r="G1271" s="175"/>
      <c r="H1271" s="178">
        <v>20000</v>
      </c>
      <c r="I1271" s="1"/>
    </row>
    <row r="1272" spans="1:9" s="128" customFormat="1" x14ac:dyDescent="0.25">
      <c r="A1272" s="174">
        <v>43405</v>
      </c>
      <c r="B1272" s="175" t="s">
        <v>282</v>
      </c>
      <c r="C1272" s="174" t="s">
        <v>224</v>
      </c>
      <c r="D1272" s="176">
        <v>43434</v>
      </c>
      <c r="E1272" s="177" t="s">
        <v>1073</v>
      </c>
      <c r="F1272" s="175" t="s">
        <v>430</v>
      </c>
      <c r="G1272" s="175"/>
      <c r="H1272" s="178">
        <v>20000</v>
      </c>
      <c r="I1272" s="1"/>
    </row>
    <row r="1273" spans="1:9" s="128" customFormat="1" x14ac:dyDescent="0.25">
      <c r="A1273" s="174">
        <v>43405</v>
      </c>
      <c r="B1273" s="175" t="s">
        <v>282</v>
      </c>
      <c r="C1273" s="174" t="s">
        <v>224</v>
      </c>
      <c r="D1273" s="176">
        <v>43409</v>
      </c>
      <c r="E1273" s="177" t="s">
        <v>76</v>
      </c>
      <c r="F1273" s="175" t="s">
        <v>94</v>
      </c>
      <c r="G1273" s="175"/>
      <c r="H1273" s="178">
        <v>20054</v>
      </c>
      <c r="I1273" s="1"/>
    </row>
    <row r="1274" spans="1:9" s="128" customFormat="1" x14ac:dyDescent="0.25">
      <c r="A1274" s="174">
        <v>43405</v>
      </c>
      <c r="B1274" s="175" t="s">
        <v>282</v>
      </c>
      <c r="C1274" s="174" t="s">
        <v>224</v>
      </c>
      <c r="D1274" s="176">
        <v>43427</v>
      </c>
      <c r="E1274" s="177" t="s">
        <v>76</v>
      </c>
      <c r="F1274" s="175" t="s">
        <v>1074</v>
      </c>
      <c r="G1274" s="175"/>
      <c r="H1274" s="178">
        <v>20054</v>
      </c>
      <c r="I1274" s="1"/>
    </row>
    <row r="1275" spans="1:9" s="128" customFormat="1" x14ac:dyDescent="0.25">
      <c r="A1275" s="174">
        <v>43405</v>
      </c>
      <c r="B1275" s="175" t="s">
        <v>282</v>
      </c>
      <c r="C1275" s="174" t="s">
        <v>224</v>
      </c>
      <c r="D1275" s="176">
        <v>43426</v>
      </c>
      <c r="E1275" s="177" t="s">
        <v>76</v>
      </c>
      <c r="F1275" s="175" t="s">
        <v>18</v>
      </c>
      <c r="G1275" s="175"/>
      <c r="H1275" s="178">
        <v>20080</v>
      </c>
      <c r="I1275" s="1"/>
    </row>
    <row r="1276" spans="1:9" s="128" customFormat="1" x14ac:dyDescent="0.25">
      <c r="A1276" s="174">
        <v>43405</v>
      </c>
      <c r="B1276" s="175" t="s">
        <v>282</v>
      </c>
      <c r="C1276" s="174" t="s">
        <v>224</v>
      </c>
      <c r="D1276" s="176">
        <v>43409</v>
      </c>
      <c r="E1276" s="177" t="s">
        <v>239</v>
      </c>
      <c r="F1276" s="175" t="s">
        <v>21</v>
      </c>
      <c r="G1276" s="175"/>
      <c r="H1276" s="178">
        <v>20109</v>
      </c>
      <c r="I1276" s="1"/>
    </row>
    <row r="1277" spans="1:9" s="128" customFormat="1" x14ac:dyDescent="0.25">
      <c r="A1277" s="174">
        <v>43405</v>
      </c>
      <c r="B1277" s="175" t="s">
        <v>282</v>
      </c>
      <c r="C1277" s="174" t="s">
        <v>224</v>
      </c>
      <c r="D1277" s="176">
        <v>43432</v>
      </c>
      <c r="E1277" s="177" t="s">
        <v>239</v>
      </c>
      <c r="F1277" s="175" t="s">
        <v>1075</v>
      </c>
      <c r="G1277" s="175"/>
      <c r="H1277" s="178">
        <v>20109</v>
      </c>
      <c r="I1277" s="1"/>
    </row>
    <row r="1278" spans="1:9" s="128" customFormat="1" x14ac:dyDescent="0.25">
      <c r="A1278" s="174">
        <v>43405</v>
      </c>
      <c r="B1278" s="175" t="s">
        <v>282</v>
      </c>
      <c r="C1278" s="174" t="s">
        <v>224</v>
      </c>
      <c r="D1278" s="176">
        <v>43430</v>
      </c>
      <c r="E1278" s="177" t="s">
        <v>239</v>
      </c>
      <c r="F1278" s="175" t="s">
        <v>261</v>
      </c>
      <c r="G1278" s="175"/>
      <c r="H1278" s="178">
        <v>22500</v>
      </c>
      <c r="I1278" s="1"/>
    </row>
    <row r="1279" spans="1:9" s="128" customFormat="1" x14ac:dyDescent="0.25">
      <c r="A1279" s="174">
        <v>43405</v>
      </c>
      <c r="B1279" s="175" t="s">
        <v>282</v>
      </c>
      <c r="C1279" s="174" t="s">
        <v>224</v>
      </c>
      <c r="D1279" s="176">
        <v>43430</v>
      </c>
      <c r="E1279" s="177" t="s">
        <v>239</v>
      </c>
      <c r="F1279" s="175" t="s">
        <v>418</v>
      </c>
      <c r="G1279" s="175"/>
      <c r="H1279" s="178">
        <v>30000</v>
      </c>
      <c r="I1279" s="1"/>
    </row>
    <row r="1280" spans="1:9" s="128" customFormat="1" x14ac:dyDescent="0.25">
      <c r="A1280" s="174">
        <v>43405</v>
      </c>
      <c r="B1280" s="175" t="s">
        <v>282</v>
      </c>
      <c r="C1280" s="174" t="s">
        <v>224</v>
      </c>
      <c r="D1280" s="176">
        <v>43410</v>
      </c>
      <c r="E1280" s="177" t="s">
        <v>239</v>
      </c>
      <c r="F1280" s="175" t="s">
        <v>77</v>
      </c>
      <c r="G1280" s="175"/>
      <c r="H1280" s="178">
        <v>40000</v>
      </c>
      <c r="I1280" s="1"/>
    </row>
    <row r="1281" spans="1:9" s="128" customFormat="1" x14ac:dyDescent="0.25">
      <c r="A1281" s="174">
        <v>43405</v>
      </c>
      <c r="B1281" s="175" t="s">
        <v>282</v>
      </c>
      <c r="C1281" s="174" t="s">
        <v>224</v>
      </c>
      <c r="D1281" s="176">
        <v>43411</v>
      </c>
      <c r="E1281" s="177" t="s">
        <v>76</v>
      </c>
      <c r="F1281" s="175" t="s">
        <v>80</v>
      </c>
      <c r="G1281" s="175"/>
      <c r="H1281" s="178">
        <v>40000</v>
      </c>
      <c r="I1281" s="1"/>
    </row>
    <row r="1282" spans="1:9" s="128" customFormat="1" x14ac:dyDescent="0.25">
      <c r="A1282" s="174">
        <v>43405</v>
      </c>
      <c r="B1282" s="175" t="s">
        <v>282</v>
      </c>
      <c r="C1282" s="174" t="s">
        <v>224</v>
      </c>
      <c r="D1282" s="176">
        <v>43424</v>
      </c>
      <c r="E1282" s="177" t="s">
        <v>76</v>
      </c>
      <c r="F1282" s="175" t="s">
        <v>874</v>
      </c>
      <c r="G1282" s="175"/>
      <c r="H1282" s="178">
        <v>40000</v>
      </c>
      <c r="I1282" s="1"/>
    </row>
    <row r="1283" spans="1:9" s="128" customFormat="1" x14ac:dyDescent="0.25">
      <c r="A1283" s="174">
        <v>43405</v>
      </c>
      <c r="B1283" s="175" t="s">
        <v>282</v>
      </c>
      <c r="C1283" s="174" t="s">
        <v>224</v>
      </c>
      <c r="D1283" s="176">
        <v>43427</v>
      </c>
      <c r="E1283" s="177" t="s">
        <v>76</v>
      </c>
      <c r="F1283" s="175" t="s">
        <v>654</v>
      </c>
      <c r="G1283" s="175"/>
      <c r="H1283" s="178">
        <v>40000</v>
      </c>
      <c r="I1283" s="1"/>
    </row>
    <row r="1284" spans="1:9" s="128" customFormat="1" x14ac:dyDescent="0.25">
      <c r="A1284" s="174">
        <v>43405</v>
      </c>
      <c r="B1284" s="175" t="s">
        <v>282</v>
      </c>
      <c r="C1284" s="174" t="s">
        <v>224</v>
      </c>
      <c r="D1284" s="176">
        <v>43430</v>
      </c>
      <c r="E1284" s="177" t="s">
        <v>239</v>
      </c>
      <c r="F1284" s="175" t="s">
        <v>417</v>
      </c>
      <c r="G1284" s="175"/>
      <c r="H1284" s="178">
        <v>40000</v>
      </c>
      <c r="I1284" s="1"/>
    </row>
    <row r="1285" spans="1:9" s="128" customFormat="1" x14ac:dyDescent="0.25">
      <c r="A1285" s="174">
        <v>43405</v>
      </c>
      <c r="B1285" s="175" t="s">
        <v>282</v>
      </c>
      <c r="C1285" s="174" t="s">
        <v>224</v>
      </c>
      <c r="D1285" s="176">
        <v>43430</v>
      </c>
      <c r="E1285" s="177" t="s">
        <v>239</v>
      </c>
      <c r="F1285" s="175" t="s">
        <v>201</v>
      </c>
      <c r="G1285" s="175"/>
      <c r="H1285" s="178">
        <v>40000</v>
      </c>
      <c r="I1285" s="1"/>
    </row>
    <row r="1286" spans="1:9" s="128" customFormat="1" x14ac:dyDescent="0.25">
      <c r="A1286" s="174">
        <v>43405</v>
      </c>
      <c r="B1286" s="175" t="s">
        <v>282</v>
      </c>
      <c r="C1286" s="174" t="s">
        <v>224</v>
      </c>
      <c r="D1286" s="176">
        <v>43430</v>
      </c>
      <c r="E1286" s="177" t="s">
        <v>239</v>
      </c>
      <c r="F1286" s="175" t="s">
        <v>206</v>
      </c>
      <c r="G1286" s="175"/>
      <c r="H1286" s="178">
        <v>40000</v>
      </c>
      <c r="I1286" s="1"/>
    </row>
    <row r="1287" spans="1:9" s="128" customFormat="1" x14ac:dyDescent="0.25">
      <c r="A1287" s="174">
        <v>43405</v>
      </c>
      <c r="B1287" s="175" t="s">
        <v>282</v>
      </c>
      <c r="C1287" s="174" t="s">
        <v>224</v>
      </c>
      <c r="D1287" s="176">
        <v>43430</v>
      </c>
      <c r="E1287" s="177" t="s">
        <v>76</v>
      </c>
      <c r="F1287" s="175" t="s">
        <v>261</v>
      </c>
      <c r="G1287" s="175"/>
      <c r="H1287" s="178">
        <v>40000</v>
      </c>
      <c r="I1287" s="1"/>
    </row>
    <row r="1288" spans="1:9" s="128" customFormat="1" x14ac:dyDescent="0.25">
      <c r="A1288" s="174">
        <v>43405</v>
      </c>
      <c r="B1288" s="175" t="s">
        <v>282</v>
      </c>
      <c r="C1288" s="174" t="s">
        <v>224</v>
      </c>
      <c r="D1288" s="176">
        <v>43416</v>
      </c>
      <c r="E1288" s="177" t="s">
        <v>76</v>
      </c>
      <c r="F1288" s="175" t="s">
        <v>6</v>
      </c>
      <c r="G1288" s="175"/>
      <c r="H1288" s="178">
        <v>40030</v>
      </c>
      <c r="I1288" s="1"/>
    </row>
    <row r="1289" spans="1:9" s="128" customFormat="1" x14ac:dyDescent="0.25">
      <c r="A1289" s="174">
        <v>43405</v>
      </c>
      <c r="B1289" s="175" t="s">
        <v>282</v>
      </c>
      <c r="C1289" s="174" t="s">
        <v>224</v>
      </c>
      <c r="D1289" s="176">
        <v>43409</v>
      </c>
      <c r="E1289" s="177" t="s">
        <v>76</v>
      </c>
      <c r="F1289" s="175" t="s">
        <v>140</v>
      </c>
      <c r="G1289" s="175"/>
      <c r="H1289" s="178">
        <v>40096</v>
      </c>
      <c r="I1289" s="1"/>
    </row>
    <row r="1290" spans="1:9" s="128" customFormat="1" x14ac:dyDescent="0.25">
      <c r="A1290" s="174">
        <v>43405</v>
      </c>
      <c r="B1290" s="175" t="s">
        <v>282</v>
      </c>
      <c r="C1290" s="174" t="s">
        <v>224</v>
      </c>
      <c r="D1290" s="176">
        <v>43417</v>
      </c>
      <c r="E1290" s="177" t="s">
        <v>129</v>
      </c>
      <c r="F1290" s="175" t="s">
        <v>86</v>
      </c>
      <c r="G1290" s="175"/>
      <c r="H1290" s="178">
        <v>50000</v>
      </c>
      <c r="I1290" s="1"/>
    </row>
    <row r="1291" spans="1:9" s="128" customFormat="1" x14ac:dyDescent="0.25">
      <c r="A1291" s="174">
        <v>43405</v>
      </c>
      <c r="B1291" s="175" t="s">
        <v>282</v>
      </c>
      <c r="C1291" s="174" t="s">
        <v>224</v>
      </c>
      <c r="D1291" s="176">
        <v>43427</v>
      </c>
      <c r="E1291" s="177" t="s">
        <v>76</v>
      </c>
      <c r="F1291" s="175" t="s">
        <v>1076</v>
      </c>
      <c r="G1291" s="175"/>
      <c r="H1291" s="178">
        <v>50000</v>
      </c>
      <c r="I1291" s="1"/>
    </row>
    <row r="1292" spans="1:9" s="128" customFormat="1" x14ac:dyDescent="0.25">
      <c r="A1292" s="174">
        <v>43405</v>
      </c>
      <c r="B1292" s="175" t="s">
        <v>282</v>
      </c>
      <c r="C1292" s="174" t="s">
        <v>224</v>
      </c>
      <c r="D1292" s="176">
        <v>43430</v>
      </c>
      <c r="E1292" s="177" t="s">
        <v>239</v>
      </c>
      <c r="F1292" s="175" t="s">
        <v>1077</v>
      </c>
      <c r="G1292" s="175"/>
      <c r="H1292" s="178">
        <v>50000</v>
      </c>
      <c r="I1292" s="1"/>
    </row>
    <row r="1293" spans="1:9" s="128" customFormat="1" x14ac:dyDescent="0.25">
      <c r="A1293" s="174">
        <v>43405</v>
      </c>
      <c r="B1293" s="175" t="s">
        <v>282</v>
      </c>
      <c r="C1293" s="174" t="s">
        <v>224</v>
      </c>
      <c r="D1293" s="176">
        <v>43430</v>
      </c>
      <c r="E1293" s="177" t="s">
        <v>239</v>
      </c>
      <c r="F1293" s="175" t="s">
        <v>1078</v>
      </c>
      <c r="G1293" s="175"/>
      <c r="H1293" s="178">
        <v>50000</v>
      </c>
      <c r="I1293" s="1"/>
    </row>
    <row r="1294" spans="1:9" s="128" customFormat="1" x14ac:dyDescent="0.25">
      <c r="A1294" s="174">
        <v>43405</v>
      </c>
      <c r="B1294" s="175" t="s">
        <v>282</v>
      </c>
      <c r="C1294" s="174" t="s">
        <v>224</v>
      </c>
      <c r="D1294" s="176">
        <v>43426</v>
      </c>
      <c r="E1294" s="177" t="s">
        <v>76</v>
      </c>
      <c r="F1294" s="175" t="s">
        <v>254</v>
      </c>
      <c r="G1294" s="175"/>
      <c r="H1294" s="178">
        <v>60000</v>
      </c>
      <c r="I1294" s="1"/>
    </row>
    <row r="1295" spans="1:9" s="128" customFormat="1" x14ac:dyDescent="0.25">
      <c r="A1295" s="174">
        <v>43405</v>
      </c>
      <c r="B1295" s="175" t="s">
        <v>282</v>
      </c>
      <c r="C1295" s="174" t="s">
        <v>224</v>
      </c>
      <c r="D1295" s="176">
        <v>43430</v>
      </c>
      <c r="E1295" s="177" t="s">
        <v>239</v>
      </c>
      <c r="F1295" s="175" t="s">
        <v>32</v>
      </c>
      <c r="G1295" s="175"/>
      <c r="H1295" s="178">
        <v>60000</v>
      </c>
      <c r="I1295" s="1"/>
    </row>
    <row r="1296" spans="1:9" s="128" customFormat="1" x14ac:dyDescent="0.25">
      <c r="A1296" s="174">
        <v>43405</v>
      </c>
      <c r="B1296" s="175" t="s">
        <v>282</v>
      </c>
      <c r="C1296" s="174" t="s">
        <v>224</v>
      </c>
      <c r="D1296" s="176">
        <v>43434</v>
      </c>
      <c r="E1296" s="177" t="s">
        <v>129</v>
      </c>
      <c r="F1296" s="175" t="s">
        <v>384</v>
      </c>
      <c r="G1296" s="175"/>
      <c r="H1296" s="178">
        <v>60000</v>
      </c>
      <c r="I1296" s="1"/>
    </row>
    <row r="1297" spans="1:9" s="128" customFormat="1" x14ac:dyDescent="0.25">
      <c r="A1297" s="174">
        <v>43405</v>
      </c>
      <c r="B1297" s="175" t="s">
        <v>282</v>
      </c>
      <c r="C1297" s="174" t="s">
        <v>224</v>
      </c>
      <c r="D1297" s="176">
        <v>43430</v>
      </c>
      <c r="E1297" s="177" t="s">
        <v>129</v>
      </c>
      <c r="F1297" s="175" t="s">
        <v>314</v>
      </c>
      <c r="G1297" s="175"/>
      <c r="H1297" s="178">
        <v>80039</v>
      </c>
      <c r="I1297" s="1"/>
    </row>
    <row r="1298" spans="1:9" s="128" customFormat="1" x14ac:dyDescent="0.25">
      <c r="A1298" s="174">
        <v>43405</v>
      </c>
      <c r="B1298" s="175" t="s">
        <v>282</v>
      </c>
      <c r="C1298" s="174" t="s">
        <v>224</v>
      </c>
      <c r="D1298" s="176">
        <v>43423</v>
      </c>
      <c r="E1298" s="177" t="s">
        <v>76</v>
      </c>
      <c r="F1298" s="175" t="s">
        <v>255</v>
      </c>
      <c r="G1298" s="175"/>
      <c r="H1298" s="178">
        <v>80099</v>
      </c>
      <c r="I1298" s="1"/>
    </row>
    <row r="1299" spans="1:9" s="128" customFormat="1" x14ac:dyDescent="0.25">
      <c r="A1299" s="174">
        <v>43405</v>
      </c>
      <c r="B1299" s="175" t="s">
        <v>282</v>
      </c>
      <c r="C1299" s="174" t="s">
        <v>224</v>
      </c>
      <c r="D1299" s="176">
        <v>43430</v>
      </c>
      <c r="E1299" s="177" t="s">
        <v>239</v>
      </c>
      <c r="F1299" s="175" t="s">
        <v>1079</v>
      </c>
      <c r="G1299" s="175"/>
      <c r="H1299" s="178">
        <v>100000</v>
      </c>
      <c r="I1299" s="1"/>
    </row>
    <row r="1300" spans="1:9" s="128" customFormat="1" x14ac:dyDescent="0.25">
      <c r="A1300" s="174">
        <v>43405</v>
      </c>
      <c r="B1300" s="175" t="s">
        <v>282</v>
      </c>
      <c r="C1300" s="174" t="s">
        <v>224</v>
      </c>
      <c r="D1300" s="176">
        <v>43430</v>
      </c>
      <c r="E1300" s="177" t="s">
        <v>239</v>
      </c>
      <c r="F1300" s="175" t="s">
        <v>410</v>
      </c>
      <c r="G1300" s="175"/>
      <c r="H1300" s="178">
        <v>100000</v>
      </c>
      <c r="I1300" s="1"/>
    </row>
    <row r="1301" spans="1:9" s="128" customFormat="1" x14ac:dyDescent="0.25">
      <c r="A1301" s="174">
        <v>43405</v>
      </c>
      <c r="B1301" s="175" t="s">
        <v>282</v>
      </c>
      <c r="C1301" s="174" t="s">
        <v>224</v>
      </c>
      <c r="D1301" s="176">
        <v>43409</v>
      </c>
      <c r="E1301" s="177" t="s">
        <v>76</v>
      </c>
      <c r="F1301" s="175" t="s">
        <v>146</v>
      </c>
      <c r="G1301" s="175"/>
      <c r="H1301" s="178">
        <v>120000</v>
      </c>
      <c r="I1301" s="1"/>
    </row>
    <row r="1302" spans="1:9" s="128" customFormat="1" x14ac:dyDescent="0.25">
      <c r="A1302" s="174">
        <v>43405</v>
      </c>
      <c r="B1302" s="175" t="s">
        <v>282</v>
      </c>
      <c r="C1302" s="174" t="s">
        <v>224</v>
      </c>
      <c r="D1302" s="176">
        <v>43430</v>
      </c>
      <c r="E1302" s="177" t="s">
        <v>239</v>
      </c>
      <c r="F1302" s="175" t="s">
        <v>426</v>
      </c>
      <c r="G1302" s="175"/>
      <c r="H1302" s="178">
        <v>140000</v>
      </c>
      <c r="I1302" s="1"/>
    </row>
    <row r="1303" spans="1:9" s="128" customFormat="1" x14ac:dyDescent="0.25">
      <c r="A1303" s="174">
        <v>43405</v>
      </c>
      <c r="B1303" s="175" t="s">
        <v>282</v>
      </c>
      <c r="C1303" s="174" t="s">
        <v>224</v>
      </c>
      <c r="D1303" s="176">
        <v>43427</v>
      </c>
      <c r="E1303" s="177" t="s">
        <v>76</v>
      </c>
      <c r="F1303" s="175" t="s">
        <v>24</v>
      </c>
      <c r="G1303" s="175"/>
      <c r="H1303" s="178">
        <v>160000</v>
      </c>
      <c r="I1303" s="1"/>
    </row>
    <row r="1304" spans="1:9" s="128" customFormat="1" x14ac:dyDescent="0.25">
      <c r="A1304" s="174">
        <v>43405</v>
      </c>
      <c r="B1304" s="175" t="s">
        <v>282</v>
      </c>
      <c r="C1304" s="174" t="s">
        <v>224</v>
      </c>
      <c r="D1304" s="176">
        <v>43430</v>
      </c>
      <c r="E1304" s="177" t="s">
        <v>239</v>
      </c>
      <c r="F1304" s="175" t="s">
        <v>204</v>
      </c>
      <c r="G1304" s="175"/>
      <c r="H1304" s="178">
        <v>200000</v>
      </c>
      <c r="I1304" s="1"/>
    </row>
    <row r="1305" spans="1:9" s="128" customFormat="1" x14ac:dyDescent="0.25">
      <c r="A1305" s="174">
        <v>43405</v>
      </c>
      <c r="B1305" s="175" t="s">
        <v>282</v>
      </c>
      <c r="C1305" s="174" t="s">
        <v>224</v>
      </c>
      <c r="D1305" s="176">
        <v>43409</v>
      </c>
      <c r="E1305" s="177" t="s">
        <v>239</v>
      </c>
      <c r="F1305" s="175" t="s">
        <v>1080</v>
      </c>
      <c r="G1305" s="175"/>
      <c r="H1305" s="178">
        <v>240000</v>
      </c>
      <c r="I1305" s="1"/>
    </row>
    <row r="1306" spans="1:9" s="128" customFormat="1" x14ac:dyDescent="0.25">
      <c r="A1306" s="174">
        <v>43405</v>
      </c>
      <c r="B1306" s="175" t="s">
        <v>282</v>
      </c>
      <c r="C1306" s="174" t="s">
        <v>224</v>
      </c>
      <c r="D1306" s="176">
        <v>43430</v>
      </c>
      <c r="E1306" s="177" t="s">
        <v>239</v>
      </c>
      <c r="F1306" s="175" t="s">
        <v>205</v>
      </c>
      <c r="G1306" s="175"/>
      <c r="H1306" s="178">
        <v>240000</v>
      </c>
      <c r="I1306" s="1"/>
    </row>
    <row r="1307" spans="1:9" s="128" customFormat="1" x14ac:dyDescent="0.25">
      <c r="A1307" s="174">
        <v>43405</v>
      </c>
      <c r="B1307" s="175" t="s">
        <v>282</v>
      </c>
      <c r="C1307" s="174" t="s">
        <v>224</v>
      </c>
      <c r="D1307" s="176">
        <v>43409</v>
      </c>
      <c r="E1307" s="177" t="s">
        <v>76</v>
      </c>
      <c r="F1307" s="175" t="s">
        <v>1081</v>
      </c>
      <c r="G1307" s="175"/>
      <c r="H1307" s="178">
        <v>240102</v>
      </c>
      <c r="I1307" s="1"/>
    </row>
    <row r="1308" spans="1:9" s="128" customFormat="1" x14ac:dyDescent="0.25">
      <c r="A1308" s="174">
        <v>43405</v>
      </c>
      <c r="B1308" s="175" t="s">
        <v>282</v>
      </c>
      <c r="C1308" s="174" t="s">
        <v>224</v>
      </c>
      <c r="D1308" s="176">
        <v>43430</v>
      </c>
      <c r="E1308" s="177" t="s">
        <v>239</v>
      </c>
      <c r="F1308" s="175" t="s">
        <v>245</v>
      </c>
      <c r="G1308" s="175"/>
      <c r="H1308" s="178">
        <v>250000</v>
      </c>
      <c r="I1308" s="1"/>
    </row>
    <row r="1309" spans="1:9" s="128" customFormat="1" x14ac:dyDescent="0.25">
      <c r="A1309" s="174">
        <v>43405</v>
      </c>
      <c r="B1309" s="175" t="s">
        <v>282</v>
      </c>
      <c r="C1309" s="174" t="s">
        <v>224</v>
      </c>
      <c r="D1309" s="176">
        <v>43424</v>
      </c>
      <c r="E1309" s="177" t="s">
        <v>129</v>
      </c>
      <c r="F1309" s="175" t="s">
        <v>144</v>
      </c>
      <c r="G1309" s="175"/>
      <c r="H1309" s="178">
        <v>260000</v>
      </c>
      <c r="I1309" s="1"/>
    </row>
    <row r="1310" spans="1:9" s="128" customFormat="1" x14ac:dyDescent="0.25">
      <c r="A1310" s="120">
        <v>43405</v>
      </c>
      <c r="B1310" s="121" t="s">
        <v>282</v>
      </c>
      <c r="C1310" s="120" t="s">
        <v>224</v>
      </c>
      <c r="D1310" s="132">
        <v>43430</v>
      </c>
      <c r="E1310" s="158" t="s">
        <v>129</v>
      </c>
      <c r="F1310" s="121" t="s">
        <v>376</v>
      </c>
      <c r="G1310" s="121"/>
      <c r="H1310" s="122">
        <v>260000</v>
      </c>
      <c r="I1310" s="122"/>
    </row>
    <row r="1311" spans="1:9" s="128" customFormat="1" x14ac:dyDescent="0.25">
      <c r="A1311" s="174">
        <v>43435</v>
      </c>
      <c r="B1311" s="175" t="s">
        <v>282</v>
      </c>
      <c r="C1311" s="174" t="s">
        <v>224</v>
      </c>
      <c r="D1311" s="176">
        <v>43437</v>
      </c>
      <c r="E1311" s="177" t="s">
        <v>76</v>
      </c>
      <c r="F1311" s="175" t="s">
        <v>14</v>
      </c>
      <c r="G1311" s="175"/>
      <c r="H1311" s="178">
        <v>20000</v>
      </c>
      <c r="I1311" s="1"/>
    </row>
    <row r="1312" spans="1:9" s="128" customFormat="1" x14ac:dyDescent="0.25">
      <c r="A1312" s="174">
        <v>43435</v>
      </c>
      <c r="B1312" s="175" t="s">
        <v>282</v>
      </c>
      <c r="C1312" s="174" t="s">
        <v>224</v>
      </c>
      <c r="D1312" s="176">
        <v>43437</v>
      </c>
      <c r="E1312" s="177" t="s">
        <v>76</v>
      </c>
      <c r="F1312" s="175" t="s">
        <v>206</v>
      </c>
      <c r="G1312" s="175"/>
      <c r="H1312" s="178">
        <v>20000</v>
      </c>
      <c r="I1312" s="1"/>
    </row>
    <row r="1313" spans="1:9" s="128" customFormat="1" x14ac:dyDescent="0.25">
      <c r="A1313" s="174">
        <v>43435</v>
      </c>
      <c r="B1313" s="175" t="s">
        <v>282</v>
      </c>
      <c r="C1313" s="174" t="s">
        <v>224</v>
      </c>
      <c r="D1313" s="176">
        <v>43437</v>
      </c>
      <c r="E1313" s="177" t="s">
        <v>239</v>
      </c>
      <c r="F1313" s="175" t="s">
        <v>13</v>
      </c>
      <c r="G1313" s="175"/>
      <c r="H1313" s="178">
        <v>20000</v>
      </c>
      <c r="I1313" s="1"/>
    </row>
    <row r="1314" spans="1:9" s="128" customFormat="1" x14ac:dyDescent="0.25">
      <c r="A1314" s="174">
        <v>43435</v>
      </c>
      <c r="B1314" s="175" t="s">
        <v>282</v>
      </c>
      <c r="C1314" s="174" t="s">
        <v>224</v>
      </c>
      <c r="D1314" s="176">
        <v>43437</v>
      </c>
      <c r="E1314" s="177" t="s">
        <v>76</v>
      </c>
      <c r="F1314" s="175" t="s">
        <v>94</v>
      </c>
      <c r="G1314" s="175"/>
      <c r="H1314" s="178">
        <v>20054</v>
      </c>
      <c r="I1314" s="1"/>
    </row>
    <row r="1315" spans="1:9" s="128" customFormat="1" x14ac:dyDescent="0.25">
      <c r="A1315" s="174">
        <v>43435</v>
      </c>
      <c r="B1315" s="175" t="s">
        <v>282</v>
      </c>
      <c r="C1315" s="174" t="s">
        <v>224</v>
      </c>
      <c r="D1315" s="176">
        <v>43437</v>
      </c>
      <c r="E1315" s="177" t="s">
        <v>76</v>
      </c>
      <c r="F1315" s="175" t="s">
        <v>198</v>
      </c>
      <c r="G1315" s="175"/>
      <c r="H1315" s="178">
        <v>80000</v>
      </c>
      <c r="I1315" s="1"/>
    </row>
    <row r="1316" spans="1:9" s="128" customFormat="1" x14ac:dyDescent="0.25">
      <c r="A1316" s="174">
        <v>43435</v>
      </c>
      <c r="B1316" s="175" t="s">
        <v>282</v>
      </c>
      <c r="C1316" s="174" t="s">
        <v>224</v>
      </c>
      <c r="D1316" s="176">
        <v>43438</v>
      </c>
      <c r="E1316" s="177" t="s">
        <v>76</v>
      </c>
      <c r="F1316" s="175" t="s">
        <v>764</v>
      </c>
      <c r="G1316" s="175"/>
      <c r="H1316" s="178">
        <v>20037</v>
      </c>
      <c r="I1316" s="1"/>
    </row>
    <row r="1317" spans="1:9" s="128" customFormat="1" x14ac:dyDescent="0.25">
      <c r="A1317" s="174">
        <v>43435</v>
      </c>
      <c r="B1317" s="175" t="s">
        <v>282</v>
      </c>
      <c r="C1317" s="174" t="s">
        <v>224</v>
      </c>
      <c r="D1317" s="176">
        <v>43438</v>
      </c>
      <c r="E1317" s="177" t="s">
        <v>76</v>
      </c>
      <c r="F1317" s="175" t="s">
        <v>17</v>
      </c>
      <c r="G1317" s="175"/>
      <c r="H1317" s="178">
        <v>20072</v>
      </c>
      <c r="I1317" s="1"/>
    </row>
    <row r="1318" spans="1:9" s="128" customFormat="1" x14ac:dyDescent="0.25">
      <c r="A1318" s="174">
        <v>43435</v>
      </c>
      <c r="B1318" s="175" t="s">
        <v>282</v>
      </c>
      <c r="C1318" s="174" t="s">
        <v>224</v>
      </c>
      <c r="D1318" s="176">
        <v>43438</v>
      </c>
      <c r="E1318" s="177" t="s">
        <v>76</v>
      </c>
      <c r="F1318" s="175" t="s">
        <v>1082</v>
      </c>
      <c r="G1318" s="175"/>
      <c r="H1318" s="178">
        <v>50000</v>
      </c>
      <c r="I1318" s="1"/>
    </row>
    <row r="1319" spans="1:9" s="128" customFormat="1" x14ac:dyDescent="0.25">
      <c r="A1319" s="174">
        <v>43435</v>
      </c>
      <c r="B1319" s="175" t="s">
        <v>282</v>
      </c>
      <c r="C1319" s="174" t="s">
        <v>224</v>
      </c>
      <c r="D1319" s="176">
        <v>43439</v>
      </c>
      <c r="E1319" s="177" t="s">
        <v>76</v>
      </c>
      <c r="F1319" s="175" t="s">
        <v>1083</v>
      </c>
      <c r="G1319" s="175"/>
      <c r="H1319" s="178">
        <v>1430</v>
      </c>
      <c r="I1319" s="1"/>
    </row>
    <row r="1320" spans="1:9" s="128" customFormat="1" x14ac:dyDescent="0.25">
      <c r="A1320" s="174">
        <v>43435</v>
      </c>
      <c r="B1320" s="175" t="s">
        <v>282</v>
      </c>
      <c r="C1320" s="174" t="s">
        <v>224</v>
      </c>
      <c r="D1320" s="176">
        <v>43439</v>
      </c>
      <c r="E1320" s="177" t="s">
        <v>76</v>
      </c>
      <c r="F1320" s="175" t="s">
        <v>133</v>
      </c>
      <c r="G1320" s="175"/>
      <c r="H1320" s="178">
        <v>20000</v>
      </c>
      <c r="I1320" s="1"/>
    </row>
    <row r="1321" spans="1:9" s="128" customFormat="1" x14ac:dyDescent="0.25">
      <c r="A1321" s="174">
        <v>43435</v>
      </c>
      <c r="B1321" s="175" t="s">
        <v>282</v>
      </c>
      <c r="C1321" s="174" t="s">
        <v>224</v>
      </c>
      <c r="D1321" s="176">
        <v>43439</v>
      </c>
      <c r="E1321" s="177" t="s">
        <v>129</v>
      </c>
      <c r="F1321" s="175" t="s">
        <v>86</v>
      </c>
      <c r="G1321" s="175"/>
      <c r="H1321" s="178">
        <v>50000</v>
      </c>
      <c r="I1321" s="1"/>
    </row>
    <row r="1322" spans="1:9" s="128" customFormat="1" x14ac:dyDescent="0.25">
      <c r="A1322" s="174">
        <v>43435</v>
      </c>
      <c r="B1322" s="175" t="s">
        <v>282</v>
      </c>
      <c r="C1322" s="174" t="s">
        <v>224</v>
      </c>
      <c r="D1322" s="176">
        <v>43440</v>
      </c>
      <c r="E1322" s="177" t="s">
        <v>129</v>
      </c>
      <c r="F1322" s="175" t="s">
        <v>1084</v>
      </c>
      <c r="G1322" s="175"/>
      <c r="H1322" s="178">
        <v>77500</v>
      </c>
      <c r="I1322" s="1"/>
    </row>
    <row r="1323" spans="1:9" s="128" customFormat="1" x14ac:dyDescent="0.25">
      <c r="A1323" s="174">
        <v>43435</v>
      </c>
      <c r="B1323" s="175" t="s">
        <v>282</v>
      </c>
      <c r="C1323" s="174" t="s">
        <v>224</v>
      </c>
      <c r="D1323" s="176">
        <v>43444</v>
      </c>
      <c r="E1323" s="177" t="s">
        <v>76</v>
      </c>
      <c r="F1323" s="175" t="s">
        <v>80</v>
      </c>
      <c r="G1323" s="175"/>
      <c r="H1323" s="178">
        <v>20000</v>
      </c>
      <c r="I1323" s="1"/>
    </row>
    <row r="1324" spans="1:9" s="128" customFormat="1" x14ac:dyDescent="0.25">
      <c r="A1324" s="174">
        <v>43435</v>
      </c>
      <c r="B1324" s="175" t="s">
        <v>282</v>
      </c>
      <c r="C1324" s="174" t="s">
        <v>224</v>
      </c>
      <c r="D1324" s="176">
        <v>43444</v>
      </c>
      <c r="E1324" s="177" t="s">
        <v>239</v>
      </c>
      <c r="F1324" s="175" t="s">
        <v>132</v>
      </c>
      <c r="G1324" s="175"/>
      <c r="H1324" s="178">
        <v>20100</v>
      </c>
      <c r="I1324" s="1"/>
    </row>
    <row r="1325" spans="1:9" s="128" customFormat="1" x14ac:dyDescent="0.25">
      <c r="A1325" s="174">
        <v>43435</v>
      </c>
      <c r="B1325" s="175" t="s">
        <v>282</v>
      </c>
      <c r="C1325" s="174" t="s">
        <v>224</v>
      </c>
      <c r="D1325" s="176">
        <v>43445</v>
      </c>
      <c r="E1325" s="177" t="s">
        <v>76</v>
      </c>
      <c r="F1325" s="175" t="s">
        <v>407</v>
      </c>
      <c r="G1325" s="175"/>
      <c r="H1325" s="178">
        <v>20000</v>
      </c>
      <c r="I1325" s="1"/>
    </row>
    <row r="1326" spans="1:9" s="128" customFormat="1" x14ac:dyDescent="0.25">
      <c r="A1326" s="174">
        <v>43435</v>
      </c>
      <c r="B1326" s="175" t="s">
        <v>282</v>
      </c>
      <c r="C1326" s="174" t="s">
        <v>224</v>
      </c>
      <c r="D1326" s="176">
        <v>43445</v>
      </c>
      <c r="E1326" s="177" t="s">
        <v>129</v>
      </c>
      <c r="F1326" s="175" t="s">
        <v>1085</v>
      </c>
      <c r="G1326" s="175"/>
      <c r="H1326" s="178">
        <v>20000</v>
      </c>
      <c r="I1326" s="1"/>
    </row>
    <row r="1327" spans="1:9" s="128" customFormat="1" x14ac:dyDescent="0.25">
      <c r="A1327" s="174">
        <v>43435</v>
      </c>
      <c r="B1327" s="175" t="s">
        <v>282</v>
      </c>
      <c r="C1327" s="174" t="s">
        <v>224</v>
      </c>
      <c r="D1327" s="176">
        <v>43448</v>
      </c>
      <c r="E1327" s="177" t="s">
        <v>76</v>
      </c>
      <c r="F1327" s="175" t="s">
        <v>313</v>
      </c>
      <c r="G1327" s="175"/>
      <c r="H1327" s="178">
        <v>20000</v>
      </c>
      <c r="I1327" s="1"/>
    </row>
    <row r="1328" spans="1:9" s="128" customFormat="1" x14ac:dyDescent="0.25">
      <c r="A1328" s="174">
        <v>43435</v>
      </c>
      <c r="B1328" s="175" t="s">
        <v>282</v>
      </c>
      <c r="C1328" s="174" t="s">
        <v>224</v>
      </c>
      <c r="D1328" s="176">
        <v>43451</v>
      </c>
      <c r="E1328" s="177" t="s">
        <v>76</v>
      </c>
      <c r="F1328" s="175" t="s">
        <v>383</v>
      </c>
      <c r="G1328" s="175"/>
      <c r="H1328" s="178">
        <v>200006</v>
      </c>
      <c r="I1328" s="1"/>
    </row>
    <row r="1329" spans="1:9" s="128" customFormat="1" x14ac:dyDescent="0.25">
      <c r="A1329" s="174">
        <v>43435</v>
      </c>
      <c r="B1329" s="175" t="s">
        <v>282</v>
      </c>
      <c r="C1329" s="174" t="s">
        <v>224</v>
      </c>
      <c r="D1329" s="176">
        <v>43453</v>
      </c>
      <c r="E1329" s="177" t="s">
        <v>76</v>
      </c>
      <c r="F1329" s="175" t="s">
        <v>24</v>
      </c>
      <c r="G1329" s="175"/>
      <c r="H1329" s="178">
        <v>40000</v>
      </c>
      <c r="I1329" s="1"/>
    </row>
    <row r="1330" spans="1:9" s="128" customFormat="1" x14ac:dyDescent="0.25">
      <c r="A1330" s="174">
        <v>43435</v>
      </c>
      <c r="B1330" s="175" t="s">
        <v>282</v>
      </c>
      <c r="C1330" s="174" t="s">
        <v>224</v>
      </c>
      <c r="D1330" s="176">
        <v>43454</v>
      </c>
      <c r="E1330" s="177" t="s">
        <v>76</v>
      </c>
      <c r="F1330" s="175" t="s">
        <v>874</v>
      </c>
      <c r="G1330" s="175"/>
      <c r="H1330" s="178">
        <v>20000</v>
      </c>
      <c r="I1330" s="1"/>
    </row>
    <row r="1331" spans="1:9" s="128" customFormat="1" x14ac:dyDescent="0.25">
      <c r="A1331" s="174">
        <v>43435</v>
      </c>
      <c r="B1331" s="175" t="s">
        <v>282</v>
      </c>
      <c r="C1331" s="174" t="s">
        <v>224</v>
      </c>
      <c r="D1331" s="176">
        <v>43454</v>
      </c>
      <c r="E1331" s="177" t="s">
        <v>239</v>
      </c>
      <c r="F1331" s="175" t="s">
        <v>466</v>
      </c>
      <c r="G1331" s="175"/>
      <c r="H1331" s="178">
        <v>100020</v>
      </c>
      <c r="I1331" s="1"/>
    </row>
    <row r="1332" spans="1:9" s="128" customFormat="1" x14ac:dyDescent="0.25">
      <c r="A1332" s="174">
        <v>43435</v>
      </c>
      <c r="B1332" s="175" t="s">
        <v>282</v>
      </c>
      <c r="C1332" s="174" t="s">
        <v>224</v>
      </c>
      <c r="D1332" s="176">
        <v>43455</v>
      </c>
      <c r="E1332" s="177" t="s">
        <v>76</v>
      </c>
      <c r="F1332" s="175" t="s">
        <v>127</v>
      </c>
      <c r="G1332" s="175"/>
      <c r="H1332" s="178">
        <v>20000</v>
      </c>
      <c r="I1332" s="1"/>
    </row>
    <row r="1333" spans="1:9" s="128" customFormat="1" x14ac:dyDescent="0.25">
      <c r="A1333" s="174">
        <v>43435</v>
      </c>
      <c r="B1333" s="175" t="s">
        <v>282</v>
      </c>
      <c r="C1333" s="174" t="s">
        <v>224</v>
      </c>
      <c r="D1333" s="176">
        <v>43455</v>
      </c>
      <c r="E1333" s="177" t="s">
        <v>239</v>
      </c>
      <c r="F1333" s="175" t="s">
        <v>21</v>
      </c>
      <c r="G1333" s="175"/>
      <c r="H1333" s="178">
        <v>20109</v>
      </c>
      <c r="I1333" s="1"/>
    </row>
    <row r="1334" spans="1:9" s="128" customFormat="1" x14ac:dyDescent="0.25">
      <c r="A1334" s="174">
        <v>43435</v>
      </c>
      <c r="B1334" s="175" t="s">
        <v>282</v>
      </c>
      <c r="C1334" s="174" t="s">
        <v>224</v>
      </c>
      <c r="D1334" s="176">
        <v>43458</v>
      </c>
      <c r="E1334" s="177" t="s">
        <v>76</v>
      </c>
      <c r="F1334" s="175" t="s">
        <v>18</v>
      </c>
      <c r="G1334" s="175"/>
      <c r="H1334" s="178">
        <v>20</v>
      </c>
      <c r="I1334" s="1"/>
    </row>
    <row r="1335" spans="1:9" s="128" customFormat="1" x14ac:dyDescent="0.25">
      <c r="A1335" s="174">
        <v>43435</v>
      </c>
      <c r="B1335" s="175" t="s">
        <v>282</v>
      </c>
      <c r="C1335" s="174" t="s">
        <v>224</v>
      </c>
      <c r="D1335" s="176">
        <v>43458</v>
      </c>
      <c r="E1335" s="177" t="s">
        <v>76</v>
      </c>
      <c r="F1335" s="175" t="s">
        <v>18</v>
      </c>
      <c r="G1335" s="175"/>
      <c r="H1335" s="178">
        <v>20080</v>
      </c>
      <c r="I1335" s="1"/>
    </row>
    <row r="1336" spans="1:9" s="128" customFormat="1" x14ac:dyDescent="0.25">
      <c r="A1336" s="174">
        <v>43435</v>
      </c>
      <c r="B1336" s="175" t="s">
        <v>282</v>
      </c>
      <c r="C1336" s="174" t="s">
        <v>224</v>
      </c>
      <c r="D1336" s="176">
        <v>43460</v>
      </c>
      <c r="E1336" s="177" t="s">
        <v>76</v>
      </c>
      <c r="F1336" s="175" t="s">
        <v>2</v>
      </c>
      <c r="G1336" s="175"/>
      <c r="H1336" s="178">
        <v>20000</v>
      </c>
      <c r="I1336" s="1"/>
    </row>
    <row r="1337" spans="1:9" s="128" customFormat="1" x14ac:dyDescent="0.25">
      <c r="A1337" s="174">
        <v>43435</v>
      </c>
      <c r="B1337" s="175" t="s">
        <v>282</v>
      </c>
      <c r="C1337" s="174" t="s">
        <v>224</v>
      </c>
      <c r="D1337" s="176">
        <v>43460</v>
      </c>
      <c r="E1337" s="177" t="s">
        <v>76</v>
      </c>
      <c r="F1337" s="175" t="s">
        <v>207</v>
      </c>
      <c r="G1337" s="175"/>
      <c r="H1337" s="178">
        <v>60025</v>
      </c>
      <c r="I1337" s="1"/>
    </row>
    <row r="1338" spans="1:9" s="128" customFormat="1" x14ac:dyDescent="0.25">
      <c r="A1338" s="174">
        <v>43435</v>
      </c>
      <c r="B1338" s="175" t="s">
        <v>282</v>
      </c>
      <c r="C1338" s="174" t="s">
        <v>224</v>
      </c>
      <c r="D1338" s="176">
        <v>43461</v>
      </c>
      <c r="E1338" s="177" t="s">
        <v>76</v>
      </c>
      <c r="F1338" s="175" t="s">
        <v>93</v>
      </c>
      <c r="G1338" s="175"/>
      <c r="H1338" s="178">
        <v>20000</v>
      </c>
      <c r="I1338" s="1"/>
    </row>
    <row r="1339" spans="1:9" s="128" customFormat="1" x14ac:dyDescent="0.25">
      <c r="A1339" s="174">
        <v>43435</v>
      </c>
      <c r="B1339" s="175" t="s">
        <v>282</v>
      </c>
      <c r="C1339" s="174" t="s">
        <v>224</v>
      </c>
      <c r="D1339" s="176">
        <v>43462</v>
      </c>
      <c r="E1339" s="177" t="s">
        <v>76</v>
      </c>
      <c r="F1339" s="175" t="s">
        <v>14</v>
      </c>
      <c r="G1339" s="175"/>
      <c r="H1339" s="178">
        <v>20000</v>
      </c>
      <c r="I1339" s="1"/>
    </row>
    <row r="1340" spans="1:9" s="128" customFormat="1" x14ac:dyDescent="0.25">
      <c r="A1340" s="174">
        <v>43435</v>
      </c>
      <c r="B1340" s="175" t="s">
        <v>282</v>
      </c>
      <c r="C1340" s="174" t="s">
        <v>224</v>
      </c>
      <c r="D1340" s="176">
        <v>43462</v>
      </c>
      <c r="E1340" s="177" t="s">
        <v>76</v>
      </c>
      <c r="F1340" s="175" t="s">
        <v>313</v>
      </c>
      <c r="G1340" s="175"/>
      <c r="H1340" s="178">
        <v>20000</v>
      </c>
      <c r="I1340" s="1"/>
    </row>
    <row r="1341" spans="1:9" s="128" customFormat="1" x14ac:dyDescent="0.25">
      <c r="A1341" s="174">
        <v>43435</v>
      </c>
      <c r="B1341" s="175" t="s">
        <v>282</v>
      </c>
      <c r="C1341" s="174" t="s">
        <v>224</v>
      </c>
      <c r="D1341" s="176">
        <v>43462</v>
      </c>
      <c r="E1341" s="177" t="s">
        <v>76</v>
      </c>
      <c r="F1341" s="175" t="s">
        <v>764</v>
      </c>
      <c r="G1341" s="175"/>
      <c r="H1341" s="178">
        <v>20037</v>
      </c>
      <c r="I1341" s="1"/>
    </row>
    <row r="1342" spans="1:9" s="128" customFormat="1" x14ac:dyDescent="0.25">
      <c r="A1342" s="174">
        <v>43435</v>
      </c>
      <c r="B1342" s="175" t="s">
        <v>282</v>
      </c>
      <c r="C1342" s="174" t="s">
        <v>224</v>
      </c>
      <c r="D1342" s="176">
        <v>43462</v>
      </c>
      <c r="E1342" s="177" t="s">
        <v>76</v>
      </c>
      <c r="F1342" s="175" t="s">
        <v>17</v>
      </c>
      <c r="G1342" s="175"/>
      <c r="H1342" s="178">
        <v>20072</v>
      </c>
      <c r="I1342" s="1"/>
    </row>
    <row r="1343" spans="1:9" s="128" customFormat="1" x14ac:dyDescent="0.25">
      <c r="A1343" s="167">
        <v>43435</v>
      </c>
      <c r="B1343" s="168" t="s">
        <v>282</v>
      </c>
      <c r="C1343" s="167" t="s">
        <v>224</v>
      </c>
      <c r="D1343" s="169">
        <v>43462</v>
      </c>
      <c r="E1343" s="266" t="s">
        <v>239</v>
      </c>
      <c r="F1343" s="168" t="s">
        <v>1086</v>
      </c>
      <c r="G1343" s="168"/>
      <c r="H1343" s="170">
        <v>23000</v>
      </c>
      <c r="I1343" s="170">
        <f>SUM(H764:H1343)</f>
        <v>28231214</v>
      </c>
    </row>
    <row r="1344" spans="1:9" s="128" customFormat="1" x14ac:dyDescent="0.25">
      <c r="A1344" s="33">
        <v>43466</v>
      </c>
      <c r="B1344" t="s">
        <v>282</v>
      </c>
      <c r="C1344" s="33" t="s">
        <v>224</v>
      </c>
      <c r="D1344" s="9">
        <v>43467</v>
      </c>
      <c r="E1344" t="s">
        <v>76</v>
      </c>
      <c r="F1344" t="s">
        <v>1127</v>
      </c>
      <c r="G1344"/>
      <c r="H1344" s="1">
        <v>60</v>
      </c>
      <c r="I1344" s="1"/>
    </row>
    <row r="1345" spans="1:9" s="128" customFormat="1" x14ac:dyDescent="0.25">
      <c r="A1345" s="33">
        <v>43466</v>
      </c>
      <c r="B1345" t="s">
        <v>282</v>
      </c>
      <c r="C1345" s="33" t="s">
        <v>224</v>
      </c>
      <c r="D1345" s="9">
        <v>43467</v>
      </c>
      <c r="E1345" t="s">
        <v>76</v>
      </c>
      <c r="F1345" t="s">
        <v>430</v>
      </c>
      <c r="G1345"/>
      <c r="H1345" s="1">
        <v>20000</v>
      </c>
      <c r="I1345" s="1"/>
    </row>
    <row r="1346" spans="1:9" s="128" customFormat="1" x14ac:dyDescent="0.25">
      <c r="A1346" s="33">
        <v>43466</v>
      </c>
      <c r="B1346" t="s">
        <v>282</v>
      </c>
      <c r="C1346" s="33" t="s">
        <v>224</v>
      </c>
      <c r="D1346" s="9">
        <v>43467</v>
      </c>
      <c r="E1346" t="s">
        <v>76</v>
      </c>
      <c r="F1346" t="s">
        <v>3</v>
      </c>
      <c r="G1346"/>
      <c r="H1346" s="1">
        <v>20000</v>
      </c>
      <c r="I1346" s="1"/>
    </row>
    <row r="1347" spans="1:9" s="128" customFormat="1" x14ac:dyDescent="0.25">
      <c r="A1347" s="33">
        <v>43466</v>
      </c>
      <c r="B1347" t="s">
        <v>282</v>
      </c>
      <c r="C1347" s="33" t="s">
        <v>224</v>
      </c>
      <c r="D1347" s="9">
        <v>43467</v>
      </c>
      <c r="E1347" t="s">
        <v>76</v>
      </c>
      <c r="F1347" t="s">
        <v>135</v>
      </c>
      <c r="G1347"/>
      <c r="H1347" s="1">
        <v>20000</v>
      </c>
      <c r="I1347" s="1"/>
    </row>
    <row r="1348" spans="1:9" s="128" customFormat="1" x14ac:dyDescent="0.25">
      <c r="A1348" s="33">
        <v>43466</v>
      </c>
      <c r="B1348" t="s">
        <v>282</v>
      </c>
      <c r="C1348" s="33" t="s">
        <v>224</v>
      </c>
      <c r="D1348" s="9">
        <v>43467</v>
      </c>
      <c r="E1348" t="s">
        <v>76</v>
      </c>
      <c r="F1348" t="s">
        <v>1128</v>
      </c>
      <c r="G1348"/>
      <c r="H1348" s="1">
        <v>20000</v>
      </c>
      <c r="I1348" s="1"/>
    </row>
    <row r="1349" spans="1:9" s="128" customFormat="1" x14ac:dyDescent="0.25">
      <c r="A1349" s="33">
        <v>43466</v>
      </c>
      <c r="B1349" t="s">
        <v>282</v>
      </c>
      <c r="C1349" s="33" t="s">
        <v>224</v>
      </c>
      <c r="D1349" s="9">
        <v>43467</v>
      </c>
      <c r="E1349" t="s">
        <v>239</v>
      </c>
      <c r="F1349" t="s">
        <v>1129</v>
      </c>
      <c r="G1349"/>
      <c r="H1349" s="1">
        <v>20000</v>
      </c>
      <c r="I1349" s="1"/>
    </row>
    <row r="1350" spans="1:9" s="128" customFormat="1" x14ac:dyDescent="0.25">
      <c r="A1350" s="33">
        <v>43466</v>
      </c>
      <c r="B1350" t="s">
        <v>282</v>
      </c>
      <c r="C1350" s="33" t="s">
        <v>224</v>
      </c>
      <c r="D1350" s="9">
        <v>43467</v>
      </c>
      <c r="E1350" t="s">
        <v>239</v>
      </c>
      <c r="F1350" t="s">
        <v>144</v>
      </c>
      <c r="G1350"/>
      <c r="H1350" s="1">
        <v>20000</v>
      </c>
      <c r="I1350" s="1"/>
    </row>
    <row r="1351" spans="1:9" s="128" customFormat="1" x14ac:dyDescent="0.25">
      <c r="A1351" s="33">
        <v>43466</v>
      </c>
      <c r="B1351" t="s">
        <v>282</v>
      </c>
      <c r="C1351" s="33" t="s">
        <v>224</v>
      </c>
      <c r="D1351" s="9">
        <v>43467</v>
      </c>
      <c r="E1351" t="s">
        <v>239</v>
      </c>
      <c r="F1351" t="s">
        <v>378</v>
      </c>
      <c r="G1351"/>
      <c r="H1351" s="1">
        <v>137200</v>
      </c>
      <c r="I1351" s="1"/>
    </row>
    <row r="1352" spans="1:9" s="128" customFormat="1" x14ac:dyDescent="0.25">
      <c r="A1352" s="33">
        <v>43466</v>
      </c>
      <c r="B1352" t="s">
        <v>282</v>
      </c>
      <c r="C1352" s="33" t="s">
        <v>224</v>
      </c>
      <c r="D1352" s="9">
        <v>43468</v>
      </c>
      <c r="E1352" t="s">
        <v>76</v>
      </c>
      <c r="F1352" t="s">
        <v>9</v>
      </c>
      <c r="G1352"/>
      <c r="H1352" s="1">
        <v>20000</v>
      </c>
      <c r="I1352" s="1"/>
    </row>
    <row r="1353" spans="1:9" s="128" customFormat="1" x14ac:dyDescent="0.25">
      <c r="A1353" s="33">
        <v>43466</v>
      </c>
      <c r="B1353" t="s">
        <v>282</v>
      </c>
      <c r="C1353" s="33" t="s">
        <v>224</v>
      </c>
      <c r="D1353" s="9">
        <v>43468</v>
      </c>
      <c r="E1353" t="s">
        <v>76</v>
      </c>
      <c r="F1353" t="s">
        <v>131</v>
      </c>
      <c r="G1353"/>
      <c r="H1353" s="1">
        <v>20000</v>
      </c>
      <c r="I1353" s="1"/>
    </row>
    <row r="1354" spans="1:9" s="128" customFormat="1" x14ac:dyDescent="0.25">
      <c r="A1354" s="33">
        <v>43466</v>
      </c>
      <c r="B1354" t="s">
        <v>282</v>
      </c>
      <c r="C1354" s="33" t="s">
        <v>224</v>
      </c>
      <c r="D1354" s="9">
        <v>43468</v>
      </c>
      <c r="E1354" t="s">
        <v>76</v>
      </c>
      <c r="F1354" t="s">
        <v>822</v>
      </c>
      <c r="G1354"/>
      <c r="H1354" s="1">
        <v>40000</v>
      </c>
      <c r="I1354" s="1"/>
    </row>
    <row r="1355" spans="1:9" s="128" customFormat="1" x14ac:dyDescent="0.25">
      <c r="A1355" s="33">
        <v>43466</v>
      </c>
      <c r="B1355" t="s">
        <v>282</v>
      </c>
      <c r="C1355" s="33" t="s">
        <v>224</v>
      </c>
      <c r="D1355" s="9">
        <v>43468</v>
      </c>
      <c r="E1355" t="s">
        <v>76</v>
      </c>
      <c r="F1355" t="s">
        <v>11</v>
      </c>
      <c r="G1355"/>
      <c r="H1355" s="1">
        <v>60000</v>
      </c>
      <c r="I1355" s="1"/>
    </row>
    <row r="1356" spans="1:9" s="128" customFormat="1" x14ac:dyDescent="0.25">
      <c r="A1356" s="33">
        <v>43466</v>
      </c>
      <c r="B1356" t="s">
        <v>282</v>
      </c>
      <c r="C1356" s="33" t="s">
        <v>224</v>
      </c>
      <c r="D1356" s="9">
        <v>43468</v>
      </c>
      <c r="E1356" t="s">
        <v>76</v>
      </c>
      <c r="F1356" t="s">
        <v>1139</v>
      </c>
      <c r="G1356"/>
      <c r="H1356" s="1">
        <v>240000</v>
      </c>
      <c r="I1356" s="1"/>
    </row>
    <row r="1357" spans="1:9" s="128" customFormat="1" x14ac:dyDescent="0.25">
      <c r="A1357" s="33">
        <v>43466</v>
      </c>
      <c r="B1357" t="s">
        <v>282</v>
      </c>
      <c r="C1357" s="33" t="s">
        <v>224</v>
      </c>
      <c r="D1357" s="9">
        <v>43469</v>
      </c>
      <c r="E1357" t="s">
        <v>239</v>
      </c>
      <c r="F1357" t="s">
        <v>77</v>
      </c>
      <c r="G1357"/>
      <c r="H1357" s="1">
        <v>40000</v>
      </c>
      <c r="I1357" s="1"/>
    </row>
    <row r="1358" spans="1:9" s="128" customFormat="1" x14ac:dyDescent="0.25">
      <c r="A1358" s="33">
        <v>43466</v>
      </c>
      <c r="B1358" t="s">
        <v>282</v>
      </c>
      <c r="C1358" s="33" t="s">
        <v>224</v>
      </c>
      <c r="D1358" s="9">
        <v>43472</v>
      </c>
      <c r="E1358" t="s">
        <v>239</v>
      </c>
      <c r="F1358" t="s">
        <v>1129</v>
      </c>
      <c r="G1358"/>
      <c r="H1358" s="1">
        <v>20000</v>
      </c>
      <c r="I1358" s="1"/>
    </row>
    <row r="1359" spans="1:9" s="128" customFormat="1" x14ac:dyDescent="0.25">
      <c r="A1359" s="33">
        <v>43466</v>
      </c>
      <c r="B1359" t="s">
        <v>282</v>
      </c>
      <c r="C1359" s="33" t="s">
        <v>224</v>
      </c>
      <c r="D1359" s="9">
        <v>43472</v>
      </c>
      <c r="E1359" t="s">
        <v>76</v>
      </c>
      <c r="F1359" t="s">
        <v>1130</v>
      </c>
      <c r="G1359"/>
      <c r="H1359" s="1">
        <v>20000</v>
      </c>
      <c r="I1359" s="1"/>
    </row>
    <row r="1360" spans="1:9" s="128" customFormat="1" x14ac:dyDescent="0.25">
      <c r="A1360" s="33">
        <v>43466</v>
      </c>
      <c r="B1360" t="s">
        <v>282</v>
      </c>
      <c r="C1360" s="33" t="s">
        <v>224</v>
      </c>
      <c r="D1360" s="9">
        <v>43472</v>
      </c>
      <c r="E1360" t="s">
        <v>1134</v>
      </c>
      <c r="F1360" t="s">
        <v>314</v>
      </c>
      <c r="G1360"/>
      <c r="H1360" s="1">
        <v>60039</v>
      </c>
      <c r="I1360" s="1"/>
    </row>
    <row r="1361" spans="1:9" s="128" customFormat="1" x14ac:dyDescent="0.25">
      <c r="A1361" s="33">
        <v>43466</v>
      </c>
      <c r="B1361" t="s">
        <v>282</v>
      </c>
      <c r="C1361" s="33" t="s">
        <v>224</v>
      </c>
      <c r="D1361" s="9">
        <v>43472</v>
      </c>
      <c r="E1361" t="s">
        <v>1134</v>
      </c>
      <c r="F1361" t="s">
        <v>1136</v>
      </c>
      <c r="G1361"/>
      <c r="H1361" s="1">
        <v>77500</v>
      </c>
      <c r="I1361" s="1"/>
    </row>
    <row r="1362" spans="1:9" s="128" customFormat="1" x14ac:dyDescent="0.25">
      <c r="A1362" s="33">
        <v>43466</v>
      </c>
      <c r="B1362" t="s">
        <v>282</v>
      </c>
      <c r="C1362" s="33" t="s">
        <v>224</v>
      </c>
      <c r="D1362" s="9">
        <v>43475</v>
      </c>
      <c r="E1362" t="s">
        <v>76</v>
      </c>
      <c r="F1362" t="s">
        <v>140</v>
      </c>
      <c r="G1362"/>
      <c r="H1362" s="1">
        <v>40096</v>
      </c>
      <c r="I1362" s="1"/>
    </row>
    <row r="1363" spans="1:9" s="128" customFormat="1" x14ac:dyDescent="0.25">
      <c r="A1363" s="33">
        <v>43466</v>
      </c>
      <c r="B1363" t="s">
        <v>282</v>
      </c>
      <c r="C1363" s="33" t="s">
        <v>224</v>
      </c>
      <c r="D1363" s="9">
        <v>43479</v>
      </c>
      <c r="E1363" t="s">
        <v>239</v>
      </c>
      <c r="F1363" t="s">
        <v>378</v>
      </c>
      <c r="G1363"/>
      <c r="H1363" s="1">
        <v>40000</v>
      </c>
      <c r="I1363" s="1"/>
    </row>
    <row r="1364" spans="1:9" s="128" customFormat="1" x14ac:dyDescent="0.25">
      <c r="A1364" s="33">
        <v>43466</v>
      </c>
      <c r="B1364" t="s">
        <v>282</v>
      </c>
      <c r="C1364" s="33" t="s">
        <v>224</v>
      </c>
      <c r="D1364" s="9">
        <v>43479</v>
      </c>
      <c r="E1364" t="s">
        <v>76</v>
      </c>
      <c r="F1364" t="s">
        <v>852</v>
      </c>
      <c r="G1364"/>
      <c r="H1364" s="1">
        <v>60000</v>
      </c>
      <c r="I1364" s="1"/>
    </row>
    <row r="1365" spans="1:9" s="128" customFormat="1" x14ac:dyDescent="0.25">
      <c r="A1365" s="33">
        <v>43466</v>
      </c>
      <c r="B1365" t="s">
        <v>282</v>
      </c>
      <c r="C1365" s="33" t="s">
        <v>224</v>
      </c>
      <c r="D1365" s="9">
        <v>43479</v>
      </c>
      <c r="E1365" t="s">
        <v>239</v>
      </c>
      <c r="F1365" t="s">
        <v>1135</v>
      </c>
      <c r="G1365"/>
      <c r="H1365" s="1">
        <v>64000</v>
      </c>
      <c r="I1365" s="1"/>
    </row>
    <row r="1366" spans="1:9" s="128" customFormat="1" x14ac:dyDescent="0.25">
      <c r="A1366" s="33">
        <v>43466</v>
      </c>
      <c r="B1366" t="s">
        <v>282</v>
      </c>
      <c r="C1366" s="33" t="s">
        <v>224</v>
      </c>
      <c r="D1366" s="9">
        <v>43479</v>
      </c>
      <c r="E1366" t="s">
        <v>239</v>
      </c>
      <c r="F1366" t="s">
        <v>1138</v>
      </c>
      <c r="G1366"/>
      <c r="H1366" s="1">
        <v>190000</v>
      </c>
      <c r="I1366" s="1"/>
    </row>
    <row r="1367" spans="1:9" s="128" customFormat="1" x14ac:dyDescent="0.25">
      <c r="A1367" s="33">
        <v>43466</v>
      </c>
      <c r="B1367" t="s">
        <v>282</v>
      </c>
      <c r="C1367" s="33" t="s">
        <v>224</v>
      </c>
      <c r="D1367" s="9">
        <v>43479</v>
      </c>
      <c r="E1367" t="s">
        <v>239</v>
      </c>
      <c r="F1367" t="s">
        <v>385</v>
      </c>
      <c r="G1367"/>
      <c r="H1367" s="1">
        <v>200000</v>
      </c>
      <c r="I1367" s="1"/>
    </row>
    <row r="1368" spans="1:9" s="128" customFormat="1" x14ac:dyDescent="0.25">
      <c r="A1368" s="33">
        <v>43466</v>
      </c>
      <c r="B1368" t="s">
        <v>282</v>
      </c>
      <c r="C1368" s="33" t="s">
        <v>224</v>
      </c>
      <c r="D1368" s="9">
        <v>43479</v>
      </c>
      <c r="E1368" t="s">
        <v>239</v>
      </c>
      <c r="F1368" t="s">
        <v>1140</v>
      </c>
      <c r="G1368"/>
      <c r="H1368" s="1">
        <v>290000</v>
      </c>
      <c r="I1368" s="1"/>
    </row>
    <row r="1369" spans="1:9" s="128" customFormat="1" x14ac:dyDescent="0.25">
      <c r="A1369" s="33">
        <v>43466</v>
      </c>
      <c r="B1369" t="s">
        <v>282</v>
      </c>
      <c r="C1369" s="33" t="s">
        <v>224</v>
      </c>
      <c r="D1369" s="9">
        <v>43480</v>
      </c>
      <c r="E1369" t="s">
        <v>239</v>
      </c>
      <c r="F1369" t="s">
        <v>1132</v>
      </c>
      <c r="G1369"/>
      <c r="H1369" s="1">
        <v>20100</v>
      </c>
      <c r="I1369" s="1"/>
    </row>
    <row r="1370" spans="1:9" s="128" customFormat="1" x14ac:dyDescent="0.25">
      <c r="A1370" s="33">
        <v>43466</v>
      </c>
      <c r="B1370" t="s">
        <v>282</v>
      </c>
      <c r="C1370" s="33" t="s">
        <v>224</v>
      </c>
      <c r="D1370" s="9">
        <v>43486</v>
      </c>
      <c r="E1370" t="s">
        <v>76</v>
      </c>
      <c r="F1370" t="s">
        <v>6</v>
      </c>
      <c r="G1370"/>
      <c r="H1370" s="1">
        <v>40030</v>
      </c>
      <c r="I1370" s="1"/>
    </row>
    <row r="1371" spans="1:9" s="128" customFormat="1" x14ac:dyDescent="0.25">
      <c r="A1371" s="33">
        <v>43466</v>
      </c>
      <c r="B1371" t="s">
        <v>282</v>
      </c>
      <c r="C1371" s="33" t="s">
        <v>224</v>
      </c>
      <c r="D1371" s="9">
        <v>43486</v>
      </c>
      <c r="E1371" t="s">
        <v>239</v>
      </c>
      <c r="F1371" t="s">
        <v>418</v>
      </c>
      <c r="G1371"/>
      <c r="H1371" s="1">
        <v>60000</v>
      </c>
      <c r="I1371" s="1"/>
    </row>
    <row r="1372" spans="1:9" s="128" customFormat="1" x14ac:dyDescent="0.25">
      <c r="A1372" s="33">
        <v>43466</v>
      </c>
      <c r="B1372" t="s">
        <v>282</v>
      </c>
      <c r="C1372" s="33" t="s">
        <v>224</v>
      </c>
      <c r="D1372" s="9">
        <v>43486</v>
      </c>
      <c r="E1372" t="s">
        <v>76</v>
      </c>
      <c r="F1372" t="s">
        <v>89</v>
      </c>
      <c r="G1372"/>
      <c r="H1372" s="1">
        <v>60051</v>
      </c>
      <c r="I1372" s="1"/>
    </row>
    <row r="1373" spans="1:9" s="128" customFormat="1" x14ac:dyDescent="0.25">
      <c r="A1373" s="33">
        <v>43466</v>
      </c>
      <c r="B1373" t="s">
        <v>282</v>
      </c>
      <c r="C1373" s="33" t="s">
        <v>224</v>
      </c>
      <c r="D1373" s="9">
        <v>43486</v>
      </c>
      <c r="E1373" t="s">
        <v>239</v>
      </c>
      <c r="F1373" t="s">
        <v>417</v>
      </c>
      <c r="G1373"/>
      <c r="H1373" s="1">
        <v>100000</v>
      </c>
      <c r="I1373" s="1"/>
    </row>
    <row r="1374" spans="1:9" s="128" customFormat="1" x14ac:dyDescent="0.25">
      <c r="A1374" s="33">
        <v>43466</v>
      </c>
      <c r="B1374" t="s">
        <v>282</v>
      </c>
      <c r="C1374" s="33" t="s">
        <v>224</v>
      </c>
      <c r="D1374" s="9">
        <v>43487</v>
      </c>
      <c r="E1374" t="s">
        <v>76</v>
      </c>
      <c r="F1374" t="s">
        <v>80</v>
      </c>
      <c r="G1374"/>
      <c r="H1374" s="1">
        <v>20000</v>
      </c>
      <c r="I1374" s="1"/>
    </row>
    <row r="1375" spans="1:9" s="128" customFormat="1" x14ac:dyDescent="0.25">
      <c r="A1375" s="33">
        <v>43466</v>
      </c>
      <c r="B1375" t="s">
        <v>282</v>
      </c>
      <c r="C1375" s="33" t="s">
        <v>224</v>
      </c>
      <c r="D1375" s="9">
        <v>43487</v>
      </c>
      <c r="E1375" t="s">
        <v>76</v>
      </c>
      <c r="F1375" t="s">
        <v>18</v>
      </c>
      <c r="G1375"/>
      <c r="H1375" s="1">
        <v>20080</v>
      </c>
      <c r="I1375" s="1"/>
    </row>
    <row r="1376" spans="1:9" s="128" customFormat="1" x14ac:dyDescent="0.25">
      <c r="A1376" s="33">
        <v>43466</v>
      </c>
      <c r="B1376" t="s">
        <v>282</v>
      </c>
      <c r="C1376" s="33" t="s">
        <v>224</v>
      </c>
      <c r="D1376" s="9">
        <v>43487</v>
      </c>
      <c r="E1376" t="s">
        <v>239</v>
      </c>
      <c r="F1376" t="s">
        <v>378</v>
      </c>
      <c r="G1376"/>
      <c r="H1376" s="1">
        <v>40000</v>
      </c>
      <c r="I1376" s="1"/>
    </row>
    <row r="1377" spans="1:9" s="128" customFormat="1" x14ac:dyDescent="0.25">
      <c r="A1377" s="33">
        <v>43466</v>
      </c>
      <c r="B1377" t="s">
        <v>282</v>
      </c>
      <c r="C1377" s="33" t="s">
        <v>224</v>
      </c>
      <c r="D1377" s="9">
        <v>43487</v>
      </c>
      <c r="E1377" t="s">
        <v>129</v>
      </c>
      <c r="F1377" t="s">
        <v>1137</v>
      </c>
      <c r="G1377"/>
      <c r="H1377" s="1">
        <v>170000</v>
      </c>
      <c r="I1377" s="1"/>
    </row>
    <row r="1378" spans="1:9" s="128" customFormat="1" x14ac:dyDescent="0.25">
      <c r="A1378" s="33">
        <v>43466</v>
      </c>
      <c r="B1378" t="s">
        <v>282</v>
      </c>
      <c r="C1378" s="33" t="s">
        <v>224</v>
      </c>
      <c r="D1378" s="9">
        <v>43488</v>
      </c>
      <c r="E1378" t="s">
        <v>76</v>
      </c>
      <c r="F1378" t="s">
        <v>198</v>
      </c>
      <c r="G1378"/>
      <c r="H1378" s="1">
        <v>50000</v>
      </c>
      <c r="I1378" s="1"/>
    </row>
    <row r="1379" spans="1:9" s="128" customFormat="1" x14ac:dyDescent="0.25">
      <c r="A1379" s="33">
        <v>43466</v>
      </c>
      <c r="B1379" t="s">
        <v>282</v>
      </c>
      <c r="C1379" s="33" t="s">
        <v>224</v>
      </c>
      <c r="D1379" s="9">
        <v>43490</v>
      </c>
      <c r="E1379" t="s">
        <v>76</v>
      </c>
      <c r="F1379" t="s">
        <v>127</v>
      </c>
      <c r="G1379"/>
      <c r="H1379" s="1">
        <v>20000</v>
      </c>
      <c r="I1379" s="1"/>
    </row>
    <row r="1380" spans="1:9" s="128" customFormat="1" x14ac:dyDescent="0.25">
      <c r="A1380" s="33">
        <v>43466</v>
      </c>
      <c r="B1380" t="s">
        <v>282</v>
      </c>
      <c r="C1380" s="33" t="s">
        <v>224</v>
      </c>
      <c r="D1380" s="9">
        <v>43490</v>
      </c>
      <c r="E1380" t="s">
        <v>76</v>
      </c>
      <c r="F1380" t="s">
        <v>93</v>
      </c>
      <c r="G1380"/>
      <c r="H1380" s="1">
        <v>20000</v>
      </c>
      <c r="I1380" s="1"/>
    </row>
    <row r="1381" spans="1:9" s="128" customFormat="1" x14ac:dyDescent="0.25">
      <c r="A1381" s="33">
        <v>43466</v>
      </c>
      <c r="B1381" t="s">
        <v>282</v>
      </c>
      <c r="C1381" s="33" t="s">
        <v>224</v>
      </c>
      <c r="D1381" s="9">
        <v>43490</v>
      </c>
      <c r="E1381" t="s">
        <v>239</v>
      </c>
      <c r="F1381" t="s">
        <v>21</v>
      </c>
      <c r="G1381"/>
      <c r="H1381" s="1">
        <v>20109</v>
      </c>
      <c r="I1381" s="1"/>
    </row>
    <row r="1382" spans="1:9" s="128" customFormat="1" x14ac:dyDescent="0.25">
      <c r="A1382" s="33">
        <v>43466</v>
      </c>
      <c r="B1382" t="s">
        <v>282</v>
      </c>
      <c r="C1382" s="33" t="s">
        <v>224</v>
      </c>
      <c r="D1382" s="9">
        <v>43493</v>
      </c>
      <c r="E1382" t="s">
        <v>1131</v>
      </c>
      <c r="F1382" t="s">
        <v>1129</v>
      </c>
      <c r="G1382"/>
      <c r="H1382" s="1">
        <v>20000</v>
      </c>
      <c r="I1382" s="1"/>
    </row>
    <row r="1383" spans="1:9" s="128" customFormat="1" x14ac:dyDescent="0.25">
      <c r="A1383" s="33">
        <v>43466</v>
      </c>
      <c r="B1383" t="s">
        <v>282</v>
      </c>
      <c r="C1383" s="33" t="s">
        <v>224</v>
      </c>
      <c r="D1383" s="9">
        <v>43493</v>
      </c>
      <c r="E1383" t="s">
        <v>1131</v>
      </c>
      <c r="F1383" t="s">
        <v>1133</v>
      </c>
      <c r="G1383"/>
      <c r="H1383" s="1">
        <v>35000</v>
      </c>
      <c r="I1383" s="1"/>
    </row>
    <row r="1384" spans="1:9" s="128" customFormat="1" x14ac:dyDescent="0.25">
      <c r="A1384" s="33">
        <v>43466</v>
      </c>
      <c r="B1384" t="s">
        <v>282</v>
      </c>
      <c r="C1384" s="33" t="s">
        <v>224</v>
      </c>
      <c r="D1384" s="9">
        <v>43493</v>
      </c>
      <c r="E1384" t="s">
        <v>1131</v>
      </c>
      <c r="F1384" t="s">
        <v>768</v>
      </c>
      <c r="G1384"/>
      <c r="H1384" s="1">
        <v>240000</v>
      </c>
      <c r="I1384" s="1"/>
    </row>
    <row r="1385" spans="1:9" s="128" customFormat="1" x14ac:dyDescent="0.25">
      <c r="A1385" s="33">
        <v>43466</v>
      </c>
      <c r="B1385" t="s">
        <v>282</v>
      </c>
      <c r="C1385" s="33" t="s">
        <v>224</v>
      </c>
      <c r="D1385" s="9">
        <v>43494</v>
      </c>
      <c r="E1385" t="s">
        <v>76</v>
      </c>
      <c r="F1385" t="s">
        <v>206</v>
      </c>
      <c r="G1385"/>
      <c r="H1385" s="1">
        <v>20000</v>
      </c>
      <c r="I1385" s="1"/>
    </row>
    <row r="1386" spans="1:9" s="128" customFormat="1" x14ac:dyDescent="0.25">
      <c r="A1386" s="33">
        <v>43466</v>
      </c>
      <c r="B1386" t="s">
        <v>282</v>
      </c>
      <c r="C1386" s="33" t="s">
        <v>224</v>
      </c>
      <c r="D1386" s="9">
        <v>43495</v>
      </c>
      <c r="E1386" t="s">
        <v>76</v>
      </c>
      <c r="F1386" t="s">
        <v>764</v>
      </c>
      <c r="G1386"/>
      <c r="H1386" s="1">
        <v>20037</v>
      </c>
      <c r="I1386" s="1"/>
    </row>
    <row r="1387" spans="1:9" s="128" customFormat="1" x14ac:dyDescent="0.25">
      <c r="A1387" s="33">
        <v>43466</v>
      </c>
      <c r="B1387" t="s">
        <v>282</v>
      </c>
      <c r="C1387" s="33" t="s">
        <v>224</v>
      </c>
      <c r="D1387" s="9">
        <v>43495</v>
      </c>
      <c r="E1387" t="s">
        <v>76</v>
      </c>
      <c r="F1387" t="s">
        <v>17</v>
      </c>
      <c r="G1387"/>
      <c r="H1387" s="1">
        <v>20072</v>
      </c>
      <c r="I1387" s="1"/>
    </row>
    <row r="1388" spans="1:9" s="128" customFormat="1" x14ac:dyDescent="0.25">
      <c r="A1388" s="33">
        <v>43466</v>
      </c>
      <c r="B1388" t="s">
        <v>282</v>
      </c>
      <c r="C1388" s="33" t="s">
        <v>224</v>
      </c>
      <c r="D1388" s="9">
        <v>43495</v>
      </c>
      <c r="E1388" t="s">
        <v>239</v>
      </c>
      <c r="F1388" t="s">
        <v>132</v>
      </c>
      <c r="G1388"/>
      <c r="H1388" s="1">
        <v>20100</v>
      </c>
      <c r="I1388" s="1"/>
    </row>
    <row r="1389" spans="1:9" s="128" customFormat="1" x14ac:dyDescent="0.25">
      <c r="A1389" s="33">
        <v>43466</v>
      </c>
      <c r="B1389" t="s">
        <v>282</v>
      </c>
      <c r="C1389" s="33" t="s">
        <v>224</v>
      </c>
      <c r="D1389" s="9">
        <v>43495</v>
      </c>
      <c r="E1389" t="s">
        <v>76</v>
      </c>
      <c r="F1389" t="s">
        <v>986</v>
      </c>
      <c r="G1389"/>
      <c r="H1389" s="1">
        <v>240000</v>
      </c>
      <c r="I1389" s="1"/>
    </row>
    <row r="1390" spans="1:9" s="128" customFormat="1" x14ac:dyDescent="0.25">
      <c r="A1390" s="33">
        <v>43466</v>
      </c>
      <c r="B1390" t="s">
        <v>282</v>
      </c>
      <c r="C1390" s="33" t="s">
        <v>224</v>
      </c>
      <c r="D1390" s="9">
        <v>43496</v>
      </c>
      <c r="E1390" t="s">
        <v>76</v>
      </c>
      <c r="F1390" t="s">
        <v>11</v>
      </c>
      <c r="G1390"/>
      <c r="H1390" s="1">
        <v>20000</v>
      </c>
      <c r="I1390" s="1"/>
    </row>
    <row r="1391" spans="1:9" s="128" customFormat="1" x14ac:dyDescent="0.25">
      <c r="A1391" s="33">
        <v>43466</v>
      </c>
      <c r="B1391" t="s">
        <v>282</v>
      </c>
      <c r="C1391" s="33" t="s">
        <v>224</v>
      </c>
      <c r="D1391" s="9">
        <v>43496</v>
      </c>
      <c r="E1391" t="s">
        <v>76</v>
      </c>
      <c r="F1391" t="s">
        <v>14</v>
      </c>
      <c r="G1391"/>
      <c r="H1391" s="1">
        <v>20000</v>
      </c>
      <c r="I1391" s="1"/>
    </row>
    <row r="1392" spans="1:9" s="128" customFormat="1" x14ac:dyDescent="0.25">
      <c r="A1392" s="33">
        <v>43466</v>
      </c>
      <c r="B1392" t="s">
        <v>282</v>
      </c>
      <c r="C1392" s="33" t="s">
        <v>224</v>
      </c>
      <c r="D1392" s="9">
        <v>43496</v>
      </c>
      <c r="E1392" t="s">
        <v>76</v>
      </c>
      <c r="F1392" t="s">
        <v>874</v>
      </c>
      <c r="G1392"/>
      <c r="H1392" s="1">
        <v>20000</v>
      </c>
      <c r="I1392" s="1"/>
    </row>
    <row r="1393" spans="1:9" s="128" customFormat="1" x14ac:dyDescent="0.25">
      <c r="A1393" s="33">
        <v>43466</v>
      </c>
      <c r="B1393" t="s">
        <v>282</v>
      </c>
      <c r="C1393" s="33" t="s">
        <v>224</v>
      </c>
      <c r="D1393" s="9">
        <v>43496</v>
      </c>
      <c r="E1393" t="s">
        <v>76</v>
      </c>
      <c r="F1393" t="s">
        <v>313</v>
      </c>
      <c r="G1393"/>
      <c r="H1393" s="1">
        <v>20000</v>
      </c>
      <c r="I1393" s="1"/>
    </row>
    <row r="1394" spans="1:9" s="128" customFormat="1" x14ac:dyDescent="0.25">
      <c r="A1394" s="217">
        <v>43466</v>
      </c>
      <c r="B1394" s="218" t="s">
        <v>282</v>
      </c>
      <c r="C1394" s="217" t="s">
        <v>224</v>
      </c>
      <c r="D1394" s="219">
        <v>43496</v>
      </c>
      <c r="E1394" s="218" t="s">
        <v>76</v>
      </c>
      <c r="F1394" s="218" t="s">
        <v>4</v>
      </c>
      <c r="G1394" s="218"/>
      <c r="H1394" s="229">
        <v>20000</v>
      </c>
      <c r="I1394" s="229"/>
    </row>
    <row r="1395" spans="1:9" s="128" customFormat="1" x14ac:dyDescent="0.25">
      <c r="A1395" s="33">
        <v>43497</v>
      </c>
      <c r="B1395" t="s">
        <v>282</v>
      </c>
      <c r="C1395" s="33" t="s">
        <v>224</v>
      </c>
      <c r="D1395" s="9">
        <v>43497</v>
      </c>
      <c r="E1395" t="s">
        <v>76</v>
      </c>
      <c r="F1395" t="s">
        <v>430</v>
      </c>
      <c r="G1395"/>
      <c r="H1395" s="1">
        <v>20000</v>
      </c>
      <c r="I1395" s="1"/>
    </row>
    <row r="1396" spans="1:9" s="128" customFormat="1" x14ac:dyDescent="0.25">
      <c r="A1396" s="33">
        <v>43497</v>
      </c>
      <c r="B1396" t="s">
        <v>282</v>
      </c>
      <c r="C1396" s="33" t="s">
        <v>224</v>
      </c>
      <c r="D1396" s="9">
        <v>43497</v>
      </c>
      <c r="E1396" t="s">
        <v>76</v>
      </c>
      <c r="F1396" t="s">
        <v>1169</v>
      </c>
      <c r="G1396"/>
      <c r="H1396" s="1">
        <v>240000</v>
      </c>
      <c r="I1396" s="1"/>
    </row>
    <row r="1397" spans="1:9" s="128" customFormat="1" x14ac:dyDescent="0.25">
      <c r="A1397" s="33">
        <v>43497</v>
      </c>
      <c r="B1397" t="s">
        <v>282</v>
      </c>
      <c r="C1397" s="33" t="s">
        <v>224</v>
      </c>
      <c r="D1397" s="9">
        <v>43500</v>
      </c>
      <c r="E1397" t="s">
        <v>239</v>
      </c>
      <c r="F1397" t="s">
        <v>1160</v>
      </c>
      <c r="G1397"/>
      <c r="H1397" s="1">
        <v>3000</v>
      </c>
      <c r="I1397" s="1"/>
    </row>
    <row r="1398" spans="1:9" s="128" customFormat="1" x14ac:dyDescent="0.25">
      <c r="A1398" s="33">
        <v>43497</v>
      </c>
      <c r="B1398" t="s">
        <v>282</v>
      </c>
      <c r="C1398" s="33" t="s">
        <v>224</v>
      </c>
      <c r="D1398" s="9">
        <v>43500</v>
      </c>
      <c r="E1398" t="s">
        <v>239</v>
      </c>
      <c r="F1398" t="s">
        <v>3</v>
      </c>
      <c r="G1398"/>
      <c r="H1398" s="1">
        <v>20000</v>
      </c>
      <c r="I1398" s="1"/>
    </row>
    <row r="1399" spans="1:9" s="128" customFormat="1" x14ac:dyDescent="0.25">
      <c r="A1399" s="33">
        <v>43497</v>
      </c>
      <c r="B1399" t="s">
        <v>282</v>
      </c>
      <c r="C1399" s="33" t="s">
        <v>224</v>
      </c>
      <c r="D1399" s="9">
        <v>43500</v>
      </c>
      <c r="E1399" t="s">
        <v>239</v>
      </c>
      <c r="F1399" t="s">
        <v>135</v>
      </c>
      <c r="G1399"/>
      <c r="H1399" s="1">
        <v>20000</v>
      </c>
      <c r="I1399" s="1"/>
    </row>
    <row r="1400" spans="1:9" s="128" customFormat="1" x14ac:dyDescent="0.25">
      <c r="A1400" s="33">
        <v>43497</v>
      </c>
      <c r="B1400" t="s">
        <v>282</v>
      </c>
      <c r="C1400" s="33" t="s">
        <v>224</v>
      </c>
      <c r="D1400" s="9">
        <v>43500</v>
      </c>
      <c r="E1400" t="s">
        <v>239</v>
      </c>
      <c r="F1400" t="s">
        <v>204</v>
      </c>
      <c r="G1400"/>
      <c r="H1400" s="1">
        <v>20000</v>
      </c>
      <c r="I1400" s="1"/>
    </row>
    <row r="1401" spans="1:9" s="128" customFormat="1" x14ac:dyDescent="0.25">
      <c r="A1401" s="33">
        <v>43497</v>
      </c>
      <c r="B1401" t="s">
        <v>282</v>
      </c>
      <c r="C1401" s="33" t="s">
        <v>224</v>
      </c>
      <c r="D1401" s="9">
        <v>43500</v>
      </c>
      <c r="E1401" t="s">
        <v>239</v>
      </c>
      <c r="F1401" t="s">
        <v>822</v>
      </c>
      <c r="G1401"/>
      <c r="H1401" s="1">
        <v>20000</v>
      </c>
      <c r="I1401" s="1"/>
    </row>
    <row r="1402" spans="1:9" s="128" customFormat="1" x14ac:dyDescent="0.25">
      <c r="A1402" s="33">
        <v>43497</v>
      </c>
      <c r="B1402" t="s">
        <v>282</v>
      </c>
      <c r="C1402" s="33" t="s">
        <v>224</v>
      </c>
      <c r="D1402" s="9">
        <v>43500</v>
      </c>
      <c r="E1402" t="s">
        <v>239</v>
      </c>
      <c r="F1402" t="s">
        <v>511</v>
      </c>
      <c r="G1402"/>
      <c r="H1402" s="1">
        <v>20000</v>
      </c>
      <c r="I1402" s="1"/>
    </row>
    <row r="1403" spans="1:9" s="128" customFormat="1" x14ac:dyDescent="0.25">
      <c r="A1403" s="33">
        <v>43497</v>
      </c>
      <c r="B1403" t="s">
        <v>282</v>
      </c>
      <c r="C1403" s="33" t="s">
        <v>224</v>
      </c>
      <c r="D1403" s="9">
        <v>43500</v>
      </c>
      <c r="E1403" t="s">
        <v>239</v>
      </c>
      <c r="F1403" t="s">
        <v>77</v>
      </c>
      <c r="G1403"/>
      <c r="H1403" s="1">
        <v>40000</v>
      </c>
      <c r="I1403" s="1"/>
    </row>
    <row r="1404" spans="1:9" s="128" customFormat="1" x14ac:dyDescent="0.25">
      <c r="A1404" s="33">
        <v>43497</v>
      </c>
      <c r="B1404" t="s">
        <v>282</v>
      </c>
      <c r="C1404" s="33" t="s">
        <v>224</v>
      </c>
      <c r="D1404" s="9">
        <v>43500</v>
      </c>
      <c r="E1404" t="s">
        <v>239</v>
      </c>
      <c r="F1404" t="s">
        <v>415</v>
      </c>
      <c r="G1404"/>
      <c r="H1404" s="1">
        <v>40000</v>
      </c>
      <c r="I1404" s="1"/>
    </row>
    <row r="1405" spans="1:9" s="128" customFormat="1" x14ac:dyDescent="0.25">
      <c r="A1405" s="33">
        <v>43497</v>
      </c>
      <c r="B1405" t="s">
        <v>282</v>
      </c>
      <c r="C1405" s="33" t="s">
        <v>224</v>
      </c>
      <c r="D1405" s="9">
        <v>43500</v>
      </c>
      <c r="E1405" t="s">
        <v>239</v>
      </c>
      <c r="F1405" t="s">
        <v>384</v>
      </c>
      <c r="G1405"/>
      <c r="H1405" s="1">
        <v>48000</v>
      </c>
      <c r="I1405" s="1"/>
    </row>
    <row r="1406" spans="1:9" s="128" customFormat="1" x14ac:dyDescent="0.25">
      <c r="A1406" s="33">
        <v>43497</v>
      </c>
      <c r="B1406" t="s">
        <v>282</v>
      </c>
      <c r="C1406" s="33" t="s">
        <v>224</v>
      </c>
      <c r="D1406" s="9">
        <v>43500</v>
      </c>
      <c r="E1406" t="s">
        <v>239</v>
      </c>
      <c r="F1406" t="s">
        <v>1160</v>
      </c>
      <c r="G1406"/>
      <c r="H1406" s="1">
        <v>50000</v>
      </c>
      <c r="I1406" s="1"/>
    </row>
    <row r="1407" spans="1:9" s="128" customFormat="1" x14ac:dyDescent="0.25">
      <c r="A1407" s="33">
        <v>43497</v>
      </c>
      <c r="B1407" t="s">
        <v>282</v>
      </c>
      <c r="C1407" s="33" t="s">
        <v>224</v>
      </c>
      <c r="D1407" s="9">
        <v>43500</v>
      </c>
      <c r="E1407" t="s">
        <v>239</v>
      </c>
      <c r="F1407" t="s">
        <v>130</v>
      </c>
      <c r="G1407"/>
      <c r="H1407" s="1">
        <v>60000</v>
      </c>
      <c r="I1407" s="1"/>
    </row>
    <row r="1408" spans="1:9" s="128" customFormat="1" x14ac:dyDescent="0.25">
      <c r="A1408" s="33">
        <v>43497</v>
      </c>
      <c r="B1408" t="s">
        <v>282</v>
      </c>
      <c r="C1408" s="33" t="s">
        <v>224</v>
      </c>
      <c r="D1408" s="9">
        <v>43500</v>
      </c>
      <c r="E1408" t="s">
        <v>239</v>
      </c>
      <c r="F1408" t="s">
        <v>1166</v>
      </c>
      <c r="G1408"/>
      <c r="H1408" s="1">
        <v>60000</v>
      </c>
      <c r="I1408" s="1"/>
    </row>
    <row r="1409" spans="1:9" s="128" customFormat="1" x14ac:dyDescent="0.25">
      <c r="A1409" s="33">
        <v>43497</v>
      </c>
      <c r="B1409" t="s">
        <v>282</v>
      </c>
      <c r="C1409" s="33" t="s">
        <v>224</v>
      </c>
      <c r="D1409" s="9">
        <v>43500</v>
      </c>
      <c r="E1409" t="s">
        <v>239</v>
      </c>
      <c r="F1409" t="s">
        <v>32</v>
      </c>
      <c r="G1409"/>
      <c r="H1409" s="1">
        <v>80000</v>
      </c>
      <c r="I1409" s="1"/>
    </row>
    <row r="1410" spans="1:9" s="128" customFormat="1" x14ac:dyDescent="0.25">
      <c r="A1410" s="33">
        <v>43497</v>
      </c>
      <c r="B1410" t="s">
        <v>282</v>
      </c>
      <c r="C1410" s="33" t="s">
        <v>224</v>
      </c>
      <c r="D1410" s="9">
        <v>43500</v>
      </c>
      <c r="E1410" t="s">
        <v>239</v>
      </c>
      <c r="F1410" t="s">
        <v>1167</v>
      </c>
      <c r="G1410"/>
      <c r="H1410" s="1">
        <v>100000</v>
      </c>
      <c r="I1410" s="1"/>
    </row>
    <row r="1411" spans="1:9" s="128" customFormat="1" x14ac:dyDescent="0.25">
      <c r="A1411" s="33">
        <v>43497</v>
      </c>
      <c r="B1411" t="s">
        <v>282</v>
      </c>
      <c r="C1411" s="33" t="s">
        <v>224</v>
      </c>
      <c r="D1411" s="9">
        <v>43500</v>
      </c>
      <c r="E1411" t="s">
        <v>239</v>
      </c>
      <c r="F1411" t="s">
        <v>380</v>
      </c>
      <c r="G1411"/>
      <c r="H1411" s="1">
        <v>100000</v>
      </c>
      <c r="I1411" s="1"/>
    </row>
    <row r="1412" spans="1:9" s="128" customFormat="1" x14ac:dyDescent="0.25">
      <c r="A1412" s="33">
        <v>43497</v>
      </c>
      <c r="B1412" t="s">
        <v>282</v>
      </c>
      <c r="C1412" s="33" t="s">
        <v>224</v>
      </c>
      <c r="D1412" s="9">
        <v>43500</v>
      </c>
      <c r="E1412" t="s">
        <v>239</v>
      </c>
      <c r="F1412" t="s">
        <v>637</v>
      </c>
      <c r="G1412"/>
      <c r="H1412" s="1">
        <v>100000</v>
      </c>
      <c r="I1412" s="1"/>
    </row>
    <row r="1413" spans="1:9" s="128" customFormat="1" x14ac:dyDescent="0.25">
      <c r="A1413" s="33">
        <v>43497</v>
      </c>
      <c r="B1413" t="s">
        <v>282</v>
      </c>
      <c r="C1413" s="33" t="s">
        <v>224</v>
      </c>
      <c r="D1413" s="9">
        <v>43500</v>
      </c>
      <c r="E1413" t="s">
        <v>239</v>
      </c>
      <c r="F1413" t="s">
        <v>416</v>
      </c>
      <c r="G1413"/>
      <c r="H1413" s="1">
        <v>120000</v>
      </c>
      <c r="I1413" s="1"/>
    </row>
    <row r="1414" spans="1:9" s="128" customFormat="1" x14ac:dyDescent="0.25">
      <c r="A1414" s="33">
        <v>43497</v>
      </c>
      <c r="B1414" t="s">
        <v>282</v>
      </c>
      <c r="C1414" s="33" t="s">
        <v>224</v>
      </c>
      <c r="D1414" s="9">
        <v>43500</v>
      </c>
      <c r="E1414" t="s">
        <v>76</v>
      </c>
      <c r="F1414" t="s">
        <v>146</v>
      </c>
      <c r="G1414"/>
      <c r="H1414" s="1">
        <v>126000</v>
      </c>
      <c r="I1414" s="1"/>
    </row>
    <row r="1415" spans="1:9" s="128" customFormat="1" x14ac:dyDescent="0.25">
      <c r="A1415" s="33">
        <v>43497</v>
      </c>
      <c r="B1415" t="s">
        <v>282</v>
      </c>
      <c r="C1415" s="33" t="s">
        <v>224</v>
      </c>
      <c r="D1415" s="9">
        <v>43500</v>
      </c>
      <c r="E1415" t="s">
        <v>76</v>
      </c>
      <c r="F1415" t="s">
        <v>1168</v>
      </c>
      <c r="G1415"/>
      <c r="H1415" s="1">
        <v>180000</v>
      </c>
      <c r="I1415" s="1"/>
    </row>
    <row r="1416" spans="1:9" s="128" customFormat="1" x14ac:dyDescent="0.25">
      <c r="A1416" s="33">
        <v>43497</v>
      </c>
      <c r="B1416" t="s">
        <v>282</v>
      </c>
      <c r="C1416" s="33" t="s">
        <v>224</v>
      </c>
      <c r="D1416" s="9">
        <v>43500</v>
      </c>
      <c r="E1416" t="s">
        <v>239</v>
      </c>
      <c r="F1416" t="s">
        <v>257</v>
      </c>
      <c r="G1416"/>
      <c r="H1416" s="1">
        <v>240000</v>
      </c>
      <c r="I1416" s="1"/>
    </row>
    <row r="1417" spans="1:9" s="128" customFormat="1" x14ac:dyDescent="0.25">
      <c r="A1417" s="33">
        <v>43497</v>
      </c>
      <c r="B1417" t="s">
        <v>282</v>
      </c>
      <c r="C1417" s="33" t="s">
        <v>224</v>
      </c>
      <c r="D1417" s="9">
        <v>43501</v>
      </c>
      <c r="E1417" t="s">
        <v>76</v>
      </c>
      <c r="F1417" t="s">
        <v>261</v>
      </c>
      <c r="G1417"/>
      <c r="H1417" s="1">
        <v>40000</v>
      </c>
      <c r="I1417" s="1"/>
    </row>
    <row r="1418" spans="1:9" s="128" customFormat="1" x14ac:dyDescent="0.25">
      <c r="A1418" s="33">
        <v>43497</v>
      </c>
      <c r="B1418" t="s">
        <v>282</v>
      </c>
      <c r="C1418" s="33" t="s">
        <v>224</v>
      </c>
      <c r="D1418" s="9">
        <v>43501</v>
      </c>
      <c r="E1418" t="s">
        <v>129</v>
      </c>
      <c r="F1418" t="s">
        <v>142</v>
      </c>
      <c r="G1418"/>
      <c r="H1418" s="1">
        <v>60000</v>
      </c>
      <c r="I1418" s="1"/>
    </row>
    <row r="1419" spans="1:9" s="128" customFormat="1" x14ac:dyDescent="0.25">
      <c r="A1419" s="33">
        <v>43497</v>
      </c>
      <c r="B1419" t="s">
        <v>282</v>
      </c>
      <c r="C1419" s="33" t="s">
        <v>224</v>
      </c>
      <c r="D1419" s="9">
        <v>43501</v>
      </c>
      <c r="E1419" t="s">
        <v>129</v>
      </c>
      <c r="F1419" t="s">
        <v>260</v>
      </c>
      <c r="G1419"/>
      <c r="H1419" s="1">
        <v>200000</v>
      </c>
      <c r="I1419" s="1"/>
    </row>
    <row r="1420" spans="1:9" s="128" customFormat="1" x14ac:dyDescent="0.25">
      <c r="A1420" s="33">
        <v>43497</v>
      </c>
      <c r="B1420" t="s">
        <v>282</v>
      </c>
      <c r="C1420" s="33" t="s">
        <v>224</v>
      </c>
      <c r="D1420" s="9">
        <v>43501</v>
      </c>
      <c r="E1420" t="s">
        <v>129</v>
      </c>
      <c r="F1420" t="s">
        <v>374</v>
      </c>
      <c r="G1420"/>
      <c r="H1420" s="1">
        <v>200000</v>
      </c>
      <c r="I1420" s="1"/>
    </row>
    <row r="1421" spans="1:9" s="128" customFormat="1" x14ac:dyDescent="0.25">
      <c r="A1421" s="33">
        <v>43497</v>
      </c>
      <c r="B1421" t="s">
        <v>282</v>
      </c>
      <c r="C1421" s="33" t="s">
        <v>224</v>
      </c>
      <c r="D1421" s="9">
        <v>43501</v>
      </c>
      <c r="E1421" t="s">
        <v>129</v>
      </c>
      <c r="F1421" t="s">
        <v>262</v>
      </c>
      <c r="G1421"/>
      <c r="H1421" s="1">
        <v>420000</v>
      </c>
      <c r="I1421" s="1"/>
    </row>
    <row r="1422" spans="1:9" s="128" customFormat="1" x14ac:dyDescent="0.25">
      <c r="A1422" s="33">
        <v>43497</v>
      </c>
      <c r="B1422" t="s">
        <v>282</v>
      </c>
      <c r="C1422" s="33" t="s">
        <v>224</v>
      </c>
      <c r="D1422" s="9">
        <v>43502</v>
      </c>
      <c r="E1422" t="s">
        <v>76</v>
      </c>
      <c r="F1422" t="s">
        <v>2</v>
      </c>
      <c r="G1422"/>
      <c r="H1422" s="1">
        <v>20000</v>
      </c>
      <c r="I1422" s="1"/>
    </row>
    <row r="1423" spans="1:9" s="128" customFormat="1" x14ac:dyDescent="0.25">
      <c r="A1423" s="33">
        <v>43497</v>
      </c>
      <c r="B1423" t="s">
        <v>282</v>
      </c>
      <c r="C1423" s="33" t="s">
        <v>224</v>
      </c>
      <c r="D1423" s="9">
        <v>43502</v>
      </c>
      <c r="E1423" t="s">
        <v>76</v>
      </c>
      <c r="F1423" t="s">
        <v>1162</v>
      </c>
      <c r="G1423"/>
      <c r="H1423" s="1">
        <v>20000</v>
      </c>
      <c r="I1423" s="1"/>
    </row>
    <row r="1424" spans="1:9" s="128" customFormat="1" x14ac:dyDescent="0.25">
      <c r="A1424" s="33">
        <v>43497</v>
      </c>
      <c r="B1424" t="s">
        <v>282</v>
      </c>
      <c r="C1424" s="33" t="s">
        <v>224</v>
      </c>
      <c r="D1424" s="9">
        <v>43502</v>
      </c>
      <c r="E1424" t="s">
        <v>76</v>
      </c>
      <c r="F1424" t="s">
        <v>9</v>
      </c>
      <c r="G1424"/>
      <c r="H1424" s="1">
        <v>20000</v>
      </c>
      <c r="I1424" s="1"/>
    </row>
    <row r="1425" spans="1:9" s="128" customFormat="1" x14ac:dyDescent="0.25">
      <c r="A1425" s="33">
        <v>43497</v>
      </c>
      <c r="B1425" t="s">
        <v>282</v>
      </c>
      <c r="C1425" s="33" t="s">
        <v>224</v>
      </c>
      <c r="D1425" s="9">
        <v>43502</v>
      </c>
      <c r="E1425" t="s">
        <v>76</v>
      </c>
      <c r="F1425" t="s">
        <v>131</v>
      </c>
      <c r="G1425"/>
      <c r="H1425" s="1">
        <v>20000</v>
      </c>
      <c r="I1425" s="1"/>
    </row>
    <row r="1426" spans="1:9" s="128" customFormat="1" x14ac:dyDescent="0.25">
      <c r="A1426" s="33">
        <v>43497</v>
      </c>
      <c r="B1426" t="s">
        <v>282</v>
      </c>
      <c r="C1426" s="33" t="s">
        <v>224</v>
      </c>
      <c r="D1426" s="9">
        <v>43502</v>
      </c>
      <c r="E1426" t="s">
        <v>129</v>
      </c>
      <c r="F1426" t="s">
        <v>1162</v>
      </c>
      <c r="G1426"/>
      <c r="H1426" s="1">
        <v>77500</v>
      </c>
      <c r="I1426" s="1"/>
    </row>
    <row r="1427" spans="1:9" s="128" customFormat="1" x14ac:dyDescent="0.25">
      <c r="A1427" s="33">
        <v>43497</v>
      </c>
      <c r="B1427" t="s">
        <v>282</v>
      </c>
      <c r="C1427" s="33" t="s">
        <v>224</v>
      </c>
      <c r="D1427" s="9">
        <v>43503</v>
      </c>
      <c r="E1427" t="s">
        <v>76</v>
      </c>
      <c r="F1427" t="s">
        <v>261</v>
      </c>
      <c r="G1427"/>
      <c r="H1427" s="1">
        <v>40000</v>
      </c>
      <c r="I1427" s="1"/>
    </row>
    <row r="1428" spans="1:9" s="128" customFormat="1" x14ac:dyDescent="0.25">
      <c r="A1428" s="33">
        <v>43497</v>
      </c>
      <c r="B1428" t="s">
        <v>282</v>
      </c>
      <c r="C1428" s="33" t="s">
        <v>224</v>
      </c>
      <c r="D1428" s="9">
        <v>43504</v>
      </c>
      <c r="E1428" t="s">
        <v>76</v>
      </c>
      <c r="F1428" t="s">
        <v>413</v>
      </c>
      <c r="G1428"/>
      <c r="H1428" s="1">
        <v>20000</v>
      </c>
      <c r="I1428" s="1"/>
    </row>
    <row r="1429" spans="1:9" s="128" customFormat="1" x14ac:dyDescent="0.25">
      <c r="A1429" s="33">
        <v>43497</v>
      </c>
      <c r="B1429" t="s">
        <v>282</v>
      </c>
      <c r="C1429" s="33" t="s">
        <v>224</v>
      </c>
      <c r="D1429" s="9">
        <v>43507</v>
      </c>
      <c r="E1429" t="s">
        <v>239</v>
      </c>
      <c r="F1429" t="s">
        <v>1161</v>
      </c>
      <c r="G1429"/>
      <c r="H1429" s="1">
        <v>9100</v>
      </c>
      <c r="I1429" s="1"/>
    </row>
    <row r="1430" spans="1:9" s="128" customFormat="1" x14ac:dyDescent="0.25">
      <c r="A1430" s="33">
        <v>43497</v>
      </c>
      <c r="B1430" t="s">
        <v>282</v>
      </c>
      <c r="C1430" s="33" t="s">
        <v>224</v>
      </c>
      <c r="D1430" s="9">
        <v>43507</v>
      </c>
      <c r="E1430" t="s">
        <v>239</v>
      </c>
      <c r="F1430" t="s">
        <v>201</v>
      </c>
      <c r="G1430"/>
      <c r="H1430" s="1">
        <v>20000</v>
      </c>
      <c r="I1430" s="1"/>
    </row>
    <row r="1431" spans="1:9" s="128" customFormat="1" x14ac:dyDescent="0.25">
      <c r="A1431" s="33">
        <v>43497</v>
      </c>
      <c r="B1431" t="s">
        <v>282</v>
      </c>
      <c r="C1431" s="33" t="s">
        <v>224</v>
      </c>
      <c r="D1431" s="9">
        <v>43507</v>
      </c>
      <c r="E1431" t="s">
        <v>239</v>
      </c>
      <c r="F1431" t="s">
        <v>201</v>
      </c>
      <c r="G1431"/>
      <c r="H1431" s="1">
        <v>20000</v>
      </c>
      <c r="I1431" s="1"/>
    </row>
    <row r="1432" spans="1:9" s="128" customFormat="1" x14ac:dyDescent="0.25">
      <c r="A1432" s="33">
        <v>43497</v>
      </c>
      <c r="B1432" t="s">
        <v>282</v>
      </c>
      <c r="C1432" s="33" t="s">
        <v>224</v>
      </c>
      <c r="D1432" s="9">
        <v>43507</v>
      </c>
      <c r="E1432" t="s">
        <v>76</v>
      </c>
      <c r="F1432" t="s">
        <v>87</v>
      </c>
      <c r="G1432"/>
      <c r="H1432" s="1">
        <v>20000</v>
      </c>
      <c r="I1432" s="1"/>
    </row>
    <row r="1433" spans="1:9" s="128" customFormat="1" x14ac:dyDescent="0.25">
      <c r="A1433" s="33">
        <v>43497</v>
      </c>
      <c r="B1433" t="s">
        <v>282</v>
      </c>
      <c r="C1433" s="33" t="s">
        <v>224</v>
      </c>
      <c r="D1433" s="9">
        <v>43507</v>
      </c>
      <c r="E1433" t="s">
        <v>239</v>
      </c>
      <c r="F1433" t="s">
        <v>373</v>
      </c>
      <c r="G1433"/>
      <c r="H1433" s="1">
        <v>80000</v>
      </c>
      <c r="I1433" s="1"/>
    </row>
    <row r="1434" spans="1:9" s="128" customFormat="1" x14ac:dyDescent="0.25">
      <c r="A1434" s="33">
        <v>43497</v>
      </c>
      <c r="B1434" t="s">
        <v>282</v>
      </c>
      <c r="C1434" s="33" t="s">
        <v>224</v>
      </c>
      <c r="D1434" s="9">
        <v>43507</v>
      </c>
      <c r="E1434" t="s">
        <v>239</v>
      </c>
      <c r="F1434" t="s">
        <v>379</v>
      </c>
      <c r="G1434"/>
      <c r="H1434" s="1">
        <v>160000</v>
      </c>
      <c r="I1434" s="1"/>
    </row>
    <row r="1435" spans="1:9" s="128" customFormat="1" x14ac:dyDescent="0.25">
      <c r="A1435" s="33">
        <v>43497</v>
      </c>
      <c r="B1435" t="s">
        <v>282</v>
      </c>
      <c r="C1435" s="33" t="s">
        <v>224</v>
      </c>
      <c r="D1435" s="9">
        <v>43511</v>
      </c>
      <c r="E1435" t="s">
        <v>129</v>
      </c>
      <c r="F1435" t="s">
        <v>1164</v>
      </c>
      <c r="G1435"/>
      <c r="H1435" s="1">
        <v>40039</v>
      </c>
      <c r="I1435" s="1"/>
    </row>
    <row r="1436" spans="1:9" s="128" customFormat="1" x14ac:dyDescent="0.25">
      <c r="A1436" s="33">
        <v>43497</v>
      </c>
      <c r="B1436" t="s">
        <v>282</v>
      </c>
      <c r="C1436" s="33" t="s">
        <v>224</v>
      </c>
      <c r="D1436" s="9">
        <v>43514</v>
      </c>
      <c r="E1436" t="s">
        <v>239</v>
      </c>
      <c r="F1436" t="s">
        <v>1170</v>
      </c>
      <c r="G1436"/>
      <c r="H1436" s="1">
        <v>270000</v>
      </c>
      <c r="I1436" s="1"/>
    </row>
    <row r="1437" spans="1:9" s="128" customFormat="1" x14ac:dyDescent="0.25">
      <c r="A1437" s="33">
        <v>43497</v>
      </c>
      <c r="B1437" t="s">
        <v>282</v>
      </c>
      <c r="C1437" s="33" t="s">
        <v>224</v>
      </c>
      <c r="D1437" s="9">
        <v>43518</v>
      </c>
      <c r="E1437" t="s">
        <v>76</v>
      </c>
      <c r="F1437" t="s">
        <v>895</v>
      </c>
      <c r="G1437"/>
      <c r="H1437" s="1">
        <v>20080</v>
      </c>
      <c r="I1437" s="1"/>
    </row>
    <row r="1438" spans="1:9" s="128" customFormat="1" x14ac:dyDescent="0.25">
      <c r="A1438" s="33">
        <v>43497</v>
      </c>
      <c r="B1438" t="s">
        <v>282</v>
      </c>
      <c r="C1438" s="33" t="s">
        <v>224</v>
      </c>
      <c r="D1438" s="9">
        <v>43518</v>
      </c>
      <c r="E1438" t="s">
        <v>129</v>
      </c>
      <c r="F1438" t="s">
        <v>758</v>
      </c>
      <c r="G1438"/>
      <c r="H1438" s="1">
        <v>831605</v>
      </c>
      <c r="I1438" s="1"/>
    </row>
    <row r="1439" spans="1:9" s="128" customFormat="1" x14ac:dyDescent="0.25">
      <c r="A1439" s="33">
        <v>43497</v>
      </c>
      <c r="B1439" t="s">
        <v>282</v>
      </c>
      <c r="C1439" s="33" t="s">
        <v>224</v>
      </c>
      <c r="D1439" s="9">
        <v>43521</v>
      </c>
      <c r="E1439" t="s">
        <v>76</v>
      </c>
      <c r="F1439" t="s">
        <v>874</v>
      </c>
      <c r="G1439"/>
      <c r="H1439" s="1">
        <v>20000</v>
      </c>
      <c r="I1439" s="1"/>
    </row>
    <row r="1440" spans="1:9" s="128" customFormat="1" x14ac:dyDescent="0.25">
      <c r="A1440" s="33">
        <v>43497</v>
      </c>
      <c r="B1440" t="s">
        <v>282</v>
      </c>
      <c r="C1440" s="33" t="s">
        <v>224</v>
      </c>
      <c r="D1440" s="9">
        <v>43521</v>
      </c>
      <c r="E1440" t="s">
        <v>76</v>
      </c>
      <c r="F1440" t="s">
        <v>21</v>
      </c>
      <c r="G1440"/>
      <c r="H1440" s="1">
        <v>20109</v>
      </c>
      <c r="I1440" s="1"/>
    </row>
    <row r="1441" spans="1:9" s="128" customFormat="1" x14ac:dyDescent="0.25">
      <c r="A1441" s="33">
        <v>43497</v>
      </c>
      <c r="B1441" t="s">
        <v>282</v>
      </c>
      <c r="C1441" s="33" t="s">
        <v>224</v>
      </c>
      <c r="D1441" s="9">
        <v>43521</v>
      </c>
      <c r="E1441" t="s">
        <v>239</v>
      </c>
      <c r="F1441" t="s">
        <v>1165</v>
      </c>
      <c r="G1441"/>
      <c r="H1441" s="1">
        <v>50000</v>
      </c>
      <c r="I1441" s="1"/>
    </row>
    <row r="1442" spans="1:9" s="128" customFormat="1" x14ac:dyDescent="0.25">
      <c r="A1442" s="33">
        <v>43497</v>
      </c>
      <c r="B1442" t="s">
        <v>282</v>
      </c>
      <c r="C1442" s="33" t="s">
        <v>224</v>
      </c>
      <c r="D1442" s="9">
        <v>43521</v>
      </c>
      <c r="E1442" t="s">
        <v>239</v>
      </c>
      <c r="F1442" t="s">
        <v>417</v>
      </c>
      <c r="G1442"/>
      <c r="H1442" s="1">
        <v>140000</v>
      </c>
      <c r="I1442" s="1"/>
    </row>
    <row r="1443" spans="1:9" s="128" customFormat="1" x14ac:dyDescent="0.25">
      <c r="A1443" s="33">
        <v>43497</v>
      </c>
      <c r="B1443" t="s">
        <v>282</v>
      </c>
      <c r="C1443" s="33" t="s">
        <v>224</v>
      </c>
      <c r="D1443" s="9">
        <v>43522</v>
      </c>
      <c r="E1443" t="s">
        <v>76</v>
      </c>
      <c r="F1443" t="s">
        <v>127</v>
      </c>
      <c r="G1443"/>
      <c r="H1443" s="1">
        <v>20000</v>
      </c>
      <c r="I1443" s="1"/>
    </row>
    <row r="1444" spans="1:9" s="128" customFormat="1" x14ac:dyDescent="0.25">
      <c r="A1444" s="33">
        <v>43497</v>
      </c>
      <c r="B1444" t="s">
        <v>282</v>
      </c>
      <c r="C1444" s="33" t="s">
        <v>224</v>
      </c>
      <c r="D1444" s="9">
        <v>43522</v>
      </c>
      <c r="E1444" t="s">
        <v>76</v>
      </c>
      <c r="F1444" t="s">
        <v>9</v>
      </c>
      <c r="G1444"/>
      <c r="H1444" s="1">
        <v>20000</v>
      </c>
      <c r="I1444" s="1"/>
    </row>
    <row r="1445" spans="1:9" s="128" customFormat="1" x14ac:dyDescent="0.25">
      <c r="A1445" s="33">
        <v>43497</v>
      </c>
      <c r="B1445" t="s">
        <v>282</v>
      </c>
      <c r="C1445" s="33" t="s">
        <v>224</v>
      </c>
      <c r="D1445" s="9">
        <v>43522</v>
      </c>
      <c r="E1445" t="s">
        <v>76</v>
      </c>
      <c r="F1445" t="s">
        <v>131</v>
      </c>
      <c r="G1445"/>
      <c r="H1445" s="1">
        <v>20000</v>
      </c>
      <c r="I1445" s="1"/>
    </row>
    <row r="1446" spans="1:9" s="128" customFormat="1" x14ac:dyDescent="0.25">
      <c r="A1446" s="33">
        <v>43497</v>
      </c>
      <c r="B1446" t="s">
        <v>282</v>
      </c>
      <c r="C1446" s="33" t="s">
        <v>224</v>
      </c>
      <c r="D1446" s="9">
        <v>43522</v>
      </c>
      <c r="E1446" t="s">
        <v>76</v>
      </c>
      <c r="F1446" t="s">
        <v>986</v>
      </c>
      <c r="G1446"/>
      <c r="H1446" s="1">
        <v>30000</v>
      </c>
      <c r="I1446" s="1"/>
    </row>
    <row r="1447" spans="1:9" s="128" customFormat="1" x14ac:dyDescent="0.25">
      <c r="A1447" s="33">
        <v>43497</v>
      </c>
      <c r="B1447" t="s">
        <v>282</v>
      </c>
      <c r="C1447" s="33" t="s">
        <v>224</v>
      </c>
      <c r="D1447" s="9">
        <v>43524</v>
      </c>
      <c r="E1447" t="s">
        <v>239</v>
      </c>
      <c r="F1447" t="s">
        <v>1159</v>
      </c>
      <c r="G1447"/>
      <c r="H1447" s="1">
        <v>2780</v>
      </c>
      <c r="I1447" s="1"/>
    </row>
    <row r="1448" spans="1:9" s="128" customFormat="1" x14ac:dyDescent="0.25">
      <c r="A1448" s="33">
        <v>43497</v>
      </c>
      <c r="B1448" t="s">
        <v>282</v>
      </c>
      <c r="C1448" s="33" t="s">
        <v>224</v>
      </c>
      <c r="D1448" s="9">
        <v>43524</v>
      </c>
      <c r="E1448" t="s">
        <v>76</v>
      </c>
      <c r="F1448" t="s">
        <v>14</v>
      </c>
      <c r="G1448"/>
      <c r="H1448" s="1">
        <v>20000</v>
      </c>
      <c r="I1448" s="1"/>
    </row>
    <row r="1449" spans="1:9" s="128" customFormat="1" x14ac:dyDescent="0.25">
      <c r="A1449" s="33">
        <v>43497</v>
      </c>
      <c r="B1449" t="s">
        <v>282</v>
      </c>
      <c r="C1449" s="33" t="s">
        <v>224</v>
      </c>
      <c r="D1449" s="9">
        <v>43524</v>
      </c>
      <c r="E1449" t="s">
        <v>239</v>
      </c>
      <c r="F1449" t="s">
        <v>1163</v>
      </c>
      <c r="G1449"/>
      <c r="H1449" s="1">
        <v>20000</v>
      </c>
      <c r="I1449" s="1"/>
    </row>
    <row r="1450" spans="1:9" s="128" customFormat="1" x14ac:dyDescent="0.25">
      <c r="A1450" s="217">
        <v>43497</v>
      </c>
      <c r="B1450" s="218" t="s">
        <v>282</v>
      </c>
      <c r="C1450" s="217" t="s">
        <v>224</v>
      </c>
      <c r="D1450" s="219">
        <v>43524</v>
      </c>
      <c r="E1450" s="218" t="s">
        <v>239</v>
      </c>
      <c r="F1450" s="218" t="s">
        <v>135</v>
      </c>
      <c r="G1450" s="218"/>
      <c r="H1450" s="229">
        <v>20000</v>
      </c>
      <c r="I1450" s="229"/>
    </row>
    <row r="1451" spans="1:9" s="128" customFormat="1" x14ac:dyDescent="0.25">
      <c r="A1451" s="33">
        <v>43525</v>
      </c>
      <c r="B1451" t="s">
        <v>282</v>
      </c>
      <c r="C1451" s="33" t="s">
        <v>224</v>
      </c>
      <c r="D1451" s="9">
        <v>43525</v>
      </c>
      <c r="E1451" t="s">
        <v>76</v>
      </c>
      <c r="F1451" t="s">
        <v>4</v>
      </c>
      <c r="G1451"/>
      <c r="H1451" s="1">
        <v>20000</v>
      </c>
      <c r="I1451" s="1"/>
    </row>
    <row r="1452" spans="1:9" s="128" customFormat="1" x14ac:dyDescent="0.25">
      <c r="A1452" s="33">
        <v>43525</v>
      </c>
      <c r="B1452" t="s">
        <v>282</v>
      </c>
      <c r="C1452" s="33" t="s">
        <v>224</v>
      </c>
      <c r="D1452" s="9">
        <v>43525</v>
      </c>
      <c r="E1452" t="s">
        <v>76</v>
      </c>
      <c r="F1452" t="s">
        <v>24</v>
      </c>
      <c r="G1452"/>
      <c r="H1452" s="1">
        <v>120000</v>
      </c>
      <c r="I1452" s="1"/>
    </row>
    <row r="1453" spans="1:9" s="128" customFormat="1" x14ac:dyDescent="0.25">
      <c r="A1453" s="33">
        <v>43525</v>
      </c>
      <c r="B1453" t="s">
        <v>282</v>
      </c>
      <c r="C1453" s="33" t="s">
        <v>224</v>
      </c>
      <c r="D1453" s="9">
        <v>43525</v>
      </c>
      <c r="E1453" t="s">
        <v>76</v>
      </c>
      <c r="F1453" t="s">
        <v>383</v>
      </c>
      <c r="G1453"/>
      <c r="H1453" s="1">
        <v>210006</v>
      </c>
      <c r="I1453" s="1"/>
    </row>
    <row r="1454" spans="1:9" s="128" customFormat="1" x14ac:dyDescent="0.25">
      <c r="A1454" s="33">
        <v>43525</v>
      </c>
      <c r="B1454" t="s">
        <v>282</v>
      </c>
      <c r="C1454" s="33" t="s">
        <v>224</v>
      </c>
      <c r="D1454" s="9">
        <v>43528</v>
      </c>
      <c r="E1454" t="s">
        <v>239</v>
      </c>
      <c r="F1454" t="s">
        <v>412</v>
      </c>
      <c r="G1454"/>
      <c r="H1454" s="1">
        <v>3000</v>
      </c>
      <c r="I1454" s="1"/>
    </row>
    <row r="1455" spans="1:9" s="128" customFormat="1" x14ac:dyDescent="0.25">
      <c r="A1455" s="33">
        <v>43525</v>
      </c>
      <c r="B1455" t="s">
        <v>282</v>
      </c>
      <c r="C1455" s="33" t="s">
        <v>224</v>
      </c>
      <c r="D1455" s="9">
        <v>43528</v>
      </c>
      <c r="E1455" t="s">
        <v>76</v>
      </c>
      <c r="F1455" t="s">
        <v>93</v>
      </c>
      <c r="G1455"/>
      <c r="H1455" s="1">
        <v>20000</v>
      </c>
      <c r="I1455" s="1"/>
    </row>
    <row r="1456" spans="1:9" s="128" customFormat="1" x14ac:dyDescent="0.25">
      <c r="A1456" s="33">
        <v>43525</v>
      </c>
      <c r="B1456" t="s">
        <v>282</v>
      </c>
      <c r="C1456" s="33" t="s">
        <v>224</v>
      </c>
      <c r="D1456" s="9">
        <v>43528</v>
      </c>
      <c r="E1456" t="s">
        <v>76</v>
      </c>
      <c r="F1456" t="s">
        <v>764</v>
      </c>
      <c r="G1456"/>
      <c r="H1456" s="1">
        <v>20037</v>
      </c>
      <c r="I1456" s="1"/>
    </row>
    <row r="1457" spans="1:9" s="128" customFormat="1" x14ac:dyDescent="0.25">
      <c r="A1457" s="33">
        <v>43525</v>
      </c>
      <c r="B1457" t="s">
        <v>282</v>
      </c>
      <c r="C1457" s="33" t="s">
        <v>224</v>
      </c>
      <c r="D1457" s="9">
        <v>43528</v>
      </c>
      <c r="E1457" t="s">
        <v>76</v>
      </c>
      <c r="F1457" t="s">
        <v>94</v>
      </c>
      <c r="G1457"/>
      <c r="H1457" s="1">
        <v>20054</v>
      </c>
      <c r="I1457" s="1"/>
    </row>
    <row r="1458" spans="1:9" s="128" customFormat="1" x14ac:dyDescent="0.25">
      <c r="A1458" s="33">
        <v>43525</v>
      </c>
      <c r="B1458" t="s">
        <v>282</v>
      </c>
      <c r="C1458" s="33" t="s">
        <v>224</v>
      </c>
      <c r="D1458" s="9">
        <v>43528</v>
      </c>
      <c r="E1458" t="s">
        <v>76</v>
      </c>
      <c r="F1458" t="s">
        <v>17</v>
      </c>
      <c r="G1458"/>
      <c r="H1458" s="1">
        <v>20072</v>
      </c>
      <c r="I1458" s="1"/>
    </row>
    <row r="1459" spans="1:9" s="128" customFormat="1" x14ac:dyDescent="0.25">
      <c r="A1459" s="33">
        <v>43525</v>
      </c>
      <c r="B1459" t="s">
        <v>282</v>
      </c>
      <c r="C1459" s="33" t="s">
        <v>224</v>
      </c>
      <c r="D1459" s="9">
        <v>43528</v>
      </c>
      <c r="E1459" t="s">
        <v>76</v>
      </c>
      <c r="F1459" t="s">
        <v>1186</v>
      </c>
      <c r="G1459"/>
      <c r="H1459" s="1">
        <v>23000</v>
      </c>
      <c r="I1459" s="1"/>
    </row>
    <row r="1460" spans="1:9" s="128" customFormat="1" x14ac:dyDescent="0.25">
      <c r="A1460" s="33">
        <v>43525</v>
      </c>
      <c r="B1460" t="s">
        <v>282</v>
      </c>
      <c r="C1460" s="33" t="s">
        <v>224</v>
      </c>
      <c r="D1460" s="9">
        <v>43528</v>
      </c>
      <c r="E1460" t="s">
        <v>239</v>
      </c>
      <c r="F1460" t="s">
        <v>132</v>
      </c>
      <c r="G1460"/>
      <c r="H1460" s="1">
        <v>23100</v>
      </c>
      <c r="I1460" s="1"/>
    </row>
    <row r="1461" spans="1:9" s="128" customFormat="1" x14ac:dyDescent="0.25">
      <c r="A1461" s="33">
        <v>43525</v>
      </c>
      <c r="B1461" t="s">
        <v>282</v>
      </c>
      <c r="C1461" s="33" t="s">
        <v>224</v>
      </c>
      <c r="D1461" s="9">
        <v>43528</v>
      </c>
      <c r="E1461" t="s">
        <v>129</v>
      </c>
      <c r="F1461" t="s">
        <v>1188</v>
      </c>
      <c r="G1461"/>
      <c r="H1461" s="1">
        <v>30000</v>
      </c>
      <c r="I1461" s="1"/>
    </row>
    <row r="1462" spans="1:9" s="128" customFormat="1" x14ac:dyDescent="0.25">
      <c r="A1462" s="33">
        <v>43525</v>
      </c>
      <c r="B1462" t="s">
        <v>282</v>
      </c>
      <c r="C1462" s="33" t="s">
        <v>224</v>
      </c>
      <c r="D1462" s="9">
        <v>43528</v>
      </c>
      <c r="E1462" t="s">
        <v>76</v>
      </c>
      <c r="F1462" t="s">
        <v>1189</v>
      </c>
      <c r="G1462"/>
      <c r="H1462" s="1">
        <v>40000</v>
      </c>
      <c r="I1462" s="1"/>
    </row>
    <row r="1463" spans="1:9" s="128" customFormat="1" x14ac:dyDescent="0.25">
      <c r="A1463" s="33">
        <v>43525</v>
      </c>
      <c r="B1463" t="s">
        <v>282</v>
      </c>
      <c r="C1463" s="33" t="s">
        <v>224</v>
      </c>
      <c r="D1463" s="9">
        <v>43528</v>
      </c>
      <c r="E1463" t="s">
        <v>129</v>
      </c>
      <c r="F1463" t="s">
        <v>142</v>
      </c>
      <c r="G1463"/>
      <c r="H1463" s="1">
        <v>60000</v>
      </c>
      <c r="I1463" s="1"/>
    </row>
    <row r="1464" spans="1:9" s="128" customFormat="1" x14ac:dyDescent="0.25">
      <c r="A1464" s="33">
        <v>43525</v>
      </c>
      <c r="B1464" t="s">
        <v>282</v>
      </c>
      <c r="C1464" s="33" t="s">
        <v>224</v>
      </c>
      <c r="D1464" s="9">
        <v>43530</v>
      </c>
      <c r="E1464" t="s">
        <v>239</v>
      </c>
      <c r="F1464" t="s">
        <v>1190</v>
      </c>
      <c r="G1464"/>
      <c r="H1464" s="1">
        <v>46000</v>
      </c>
      <c r="I1464" s="1"/>
    </row>
    <row r="1465" spans="1:9" s="128" customFormat="1" x14ac:dyDescent="0.25">
      <c r="A1465" s="33">
        <v>43525</v>
      </c>
      <c r="B1465" t="s">
        <v>282</v>
      </c>
      <c r="C1465" s="33" t="s">
        <v>224</v>
      </c>
      <c r="D1465" s="9">
        <v>43530</v>
      </c>
      <c r="E1465" t="s">
        <v>76</v>
      </c>
      <c r="F1465" t="s">
        <v>421</v>
      </c>
      <c r="G1465"/>
      <c r="H1465" s="1">
        <v>138000</v>
      </c>
      <c r="I1465" s="1"/>
    </row>
    <row r="1466" spans="1:9" s="128" customFormat="1" x14ac:dyDescent="0.25">
      <c r="A1466" s="33">
        <v>43525</v>
      </c>
      <c r="B1466" t="s">
        <v>282</v>
      </c>
      <c r="C1466" s="33" t="s">
        <v>224</v>
      </c>
      <c r="D1466" s="9">
        <v>43531</v>
      </c>
      <c r="E1466" t="s">
        <v>76</v>
      </c>
      <c r="F1466" t="s">
        <v>758</v>
      </c>
      <c r="G1466"/>
      <c r="H1466" s="1">
        <v>20000</v>
      </c>
      <c r="I1466" s="1"/>
    </row>
    <row r="1467" spans="1:9" s="128" customFormat="1" x14ac:dyDescent="0.25">
      <c r="A1467" s="33">
        <v>43525</v>
      </c>
      <c r="B1467" t="s">
        <v>282</v>
      </c>
      <c r="C1467" s="33" t="s">
        <v>224</v>
      </c>
      <c r="D1467" s="9">
        <v>43531</v>
      </c>
      <c r="E1467" t="s">
        <v>76</v>
      </c>
      <c r="F1467" t="s">
        <v>140</v>
      </c>
      <c r="G1467"/>
      <c r="H1467" s="1">
        <v>23096</v>
      </c>
      <c r="I1467" s="1"/>
    </row>
    <row r="1468" spans="1:9" s="128" customFormat="1" x14ac:dyDescent="0.25">
      <c r="A1468" s="33">
        <v>43525</v>
      </c>
      <c r="B1468" t="s">
        <v>282</v>
      </c>
      <c r="C1468" s="33" t="s">
        <v>224</v>
      </c>
      <c r="D1468" s="9">
        <v>43531</v>
      </c>
      <c r="E1468" t="s">
        <v>76</v>
      </c>
      <c r="F1468" t="s">
        <v>1192</v>
      </c>
      <c r="G1468"/>
      <c r="H1468" s="1">
        <v>80000</v>
      </c>
      <c r="I1468" s="1"/>
    </row>
    <row r="1469" spans="1:9" s="128" customFormat="1" x14ac:dyDescent="0.25">
      <c r="A1469" s="33">
        <v>43525</v>
      </c>
      <c r="B1469" t="s">
        <v>282</v>
      </c>
      <c r="C1469" s="33" t="s">
        <v>224</v>
      </c>
      <c r="D1469" s="9">
        <v>43531</v>
      </c>
      <c r="E1469" t="s">
        <v>129</v>
      </c>
      <c r="F1469" t="s">
        <v>415</v>
      </c>
      <c r="G1469"/>
      <c r="H1469" s="1">
        <v>102000</v>
      </c>
      <c r="I1469" s="1"/>
    </row>
    <row r="1470" spans="1:9" s="128" customFormat="1" x14ac:dyDescent="0.25">
      <c r="A1470" s="33">
        <v>43525</v>
      </c>
      <c r="B1470" t="s">
        <v>282</v>
      </c>
      <c r="C1470" s="33" t="s">
        <v>224</v>
      </c>
      <c r="D1470" s="9">
        <v>43535</v>
      </c>
      <c r="E1470" t="s">
        <v>76</v>
      </c>
      <c r="F1470" t="s">
        <v>1193</v>
      </c>
      <c r="G1470"/>
      <c r="H1470" s="1">
        <v>83000</v>
      </c>
      <c r="I1470" s="1"/>
    </row>
    <row r="1471" spans="1:9" s="128" customFormat="1" x14ac:dyDescent="0.25">
      <c r="A1471" s="33">
        <v>43525</v>
      </c>
      <c r="B1471" t="s">
        <v>282</v>
      </c>
      <c r="C1471" s="33" t="s">
        <v>224</v>
      </c>
      <c r="D1471" s="9">
        <v>43535</v>
      </c>
      <c r="E1471" t="s">
        <v>76</v>
      </c>
      <c r="F1471" t="s">
        <v>408</v>
      </c>
      <c r="G1471"/>
      <c r="H1471" s="1">
        <v>120000</v>
      </c>
      <c r="I1471" s="1"/>
    </row>
    <row r="1472" spans="1:9" s="128" customFormat="1" x14ac:dyDescent="0.25">
      <c r="A1472" s="33">
        <v>43525</v>
      </c>
      <c r="B1472" t="s">
        <v>282</v>
      </c>
      <c r="C1472" s="33" t="s">
        <v>224</v>
      </c>
      <c r="D1472" s="9">
        <v>43537</v>
      </c>
      <c r="E1472" t="s">
        <v>76</v>
      </c>
      <c r="F1472" t="s">
        <v>80</v>
      </c>
      <c r="G1472"/>
      <c r="H1472" s="1">
        <v>40000</v>
      </c>
      <c r="I1472" s="1"/>
    </row>
    <row r="1473" spans="1:9" s="128" customFormat="1" x14ac:dyDescent="0.25">
      <c r="A1473" s="33">
        <v>43525</v>
      </c>
      <c r="B1473" t="s">
        <v>282</v>
      </c>
      <c r="C1473" s="33" t="s">
        <v>224</v>
      </c>
      <c r="D1473" s="9">
        <v>43538</v>
      </c>
      <c r="E1473" t="s">
        <v>76</v>
      </c>
      <c r="F1473" t="s">
        <v>1191</v>
      </c>
      <c r="G1473"/>
      <c r="H1473" s="1">
        <v>60025</v>
      </c>
      <c r="I1473" s="1"/>
    </row>
    <row r="1474" spans="1:9" s="128" customFormat="1" x14ac:dyDescent="0.25">
      <c r="A1474" s="33">
        <v>43525</v>
      </c>
      <c r="B1474" t="s">
        <v>282</v>
      </c>
      <c r="C1474" s="33" t="s">
        <v>224</v>
      </c>
      <c r="D1474" s="9">
        <v>43539</v>
      </c>
      <c r="E1474" t="s">
        <v>76</v>
      </c>
      <c r="F1474" t="s">
        <v>1187</v>
      </c>
      <c r="G1474"/>
      <c r="H1474" s="1">
        <v>23000</v>
      </c>
      <c r="I1474" s="1"/>
    </row>
    <row r="1475" spans="1:9" s="128" customFormat="1" x14ac:dyDescent="0.25">
      <c r="A1475" s="33">
        <v>43525</v>
      </c>
      <c r="B1475" t="s">
        <v>282</v>
      </c>
      <c r="C1475" s="33" t="s">
        <v>224</v>
      </c>
      <c r="D1475" s="9">
        <v>43542</v>
      </c>
      <c r="E1475" t="s">
        <v>239</v>
      </c>
      <c r="F1475" t="s">
        <v>1129</v>
      </c>
      <c r="G1475"/>
      <c r="H1475" s="1">
        <v>20000</v>
      </c>
      <c r="I1475" s="1"/>
    </row>
    <row r="1476" spans="1:9" s="128" customFormat="1" x14ac:dyDescent="0.25">
      <c r="A1476" s="33">
        <v>43525</v>
      </c>
      <c r="B1476" t="s">
        <v>282</v>
      </c>
      <c r="C1476" s="33" t="s">
        <v>224</v>
      </c>
      <c r="D1476" s="9">
        <v>43542</v>
      </c>
      <c r="E1476" t="s">
        <v>239</v>
      </c>
      <c r="F1476" t="s">
        <v>418</v>
      </c>
      <c r="G1476"/>
      <c r="H1476" s="1">
        <v>40000</v>
      </c>
      <c r="I1476" s="1"/>
    </row>
    <row r="1477" spans="1:9" s="128" customFormat="1" x14ac:dyDescent="0.25">
      <c r="A1477" s="33">
        <v>43525</v>
      </c>
      <c r="B1477" t="s">
        <v>282</v>
      </c>
      <c r="C1477" s="33" t="s">
        <v>224</v>
      </c>
      <c r="D1477" s="9">
        <v>43542</v>
      </c>
      <c r="E1477" t="s">
        <v>239</v>
      </c>
      <c r="F1477" t="s">
        <v>417</v>
      </c>
      <c r="G1477"/>
      <c r="H1477" s="1">
        <v>43000</v>
      </c>
      <c r="I1477" s="1"/>
    </row>
    <row r="1478" spans="1:9" s="128" customFormat="1" x14ac:dyDescent="0.25">
      <c r="A1478" s="33">
        <v>43525</v>
      </c>
      <c r="B1478" t="s">
        <v>282</v>
      </c>
      <c r="C1478" s="33" t="s">
        <v>224</v>
      </c>
      <c r="D1478" s="9">
        <v>43543</v>
      </c>
      <c r="E1478" t="s">
        <v>76</v>
      </c>
      <c r="F1478" t="s">
        <v>413</v>
      </c>
      <c r="G1478"/>
      <c r="H1478" s="1">
        <v>40000</v>
      </c>
      <c r="I1478" s="1"/>
    </row>
    <row r="1479" spans="1:9" s="128" customFormat="1" x14ac:dyDescent="0.25">
      <c r="A1479" s="33">
        <v>43525</v>
      </c>
      <c r="B1479" t="s">
        <v>282</v>
      </c>
      <c r="C1479" s="33" t="s">
        <v>224</v>
      </c>
      <c r="D1479" s="9">
        <v>43546</v>
      </c>
      <c r="E1479" t="s">
        <v>76</v>
      </c>
      <c r="F1479" t="s">
        <v>1184</v>
      </c>
      <c r="G1479"/>
      <c r="H1479" s="1">
        <v>20000</v>
      </c>
      <c r="I1479" s="1"/>
    </row>
    <row r="1480" spans="1:9" s="128" customFormat="1" x14ac:dyDescent="0.25">
      <c r="A1480" s="33">
        <v>43525</v>
      </c>
      <c r="B1480" t="s">
        <v>282</v>
      </c>
      <c r="C1480" s="33" t="s">
        <v>224</v>
      </c>
      <c r="D1480" s="9">
        <v>43549</v>
      </c>
      <c r="E1480" t="s">
        <v>76</v>
      </c>
      <c r="F1480" t="s">
        <v>1185</v>
      </c>
      <c r="G1480"/>
      <c r="H1480" s="1">
        <v>20000</v>
      </c>
      <c r="I1480" s="1"/>
    </row>
    <row r="1481" spans="1:9" s="128" customFormat="1" x14ac:dyDescent="0.25">
      <c r="A1481" s="33">
        <v>43525</v>
      </c>
      <c r="B1481" t="s">
        <v>282</v>
      </c>
      <c r="C1481" s="33" t="s">
        <v>224</v>
      </c>
      <c r="D1481" s="9">
        <v>43551</v>
      </c>
      <c r="E1481" t="s">
        <v>239</v>
      </c>
      <c r="F1481" t="s">
        <v>21</v>
      </c>
      <c r="G1481"/>
      <c r="H1481" s="1">
        <v>20109</v>
      </c>
      <c r="I1481" s="1"/>
    </row>
    <row r="1482" spans="1:9" s="128" customFormat="1" x14ac:dyDescent="0.25">
      <c r="A1482" s="33">
        <v>43525</v>
      </c>
      <c r="B1482" t="s">
        <v>282</v>
      </c>
      <c r="C1482" s="33" t="s">
        <v>224</v>
      </c>
      <c r="D1482" s="9">
        <v>43552</v>
      </c>
      <c r="E1482" t="s">
        <v>76</v>
      </c>
      <c r="F1482" t="s">
        <v>9</v>
      </c>
      <c r="G1482"/>
      <c r="H1482" s="1">
        <v>20000</v>
      </c>
      <c r="I1482" s="1"/>
    </row>
    <row r="1483" spans="1:9" s="128" customFormat="1" x14ac:dyDescent="0.25">
      <c r="A1483" s="33">
        <v>43525</v>
      </c>
      <c r="B1483" t="s">
        <v>282</v>
      </c>
      <c r="C1483" s="33" t="s">
        <v>224</v>
      </c>
      <c r="D1483" s="9">
        <v>43552</v>
      </c>
      <c r="E1483" t="s">
        <v>76</v>
      </c>
      <c r="F1483" t="s">
        <v>131</v>
      </c>
      <c r="G1483"/>
      <c r="H1483" s="1">
        <v>20000</v>
      </c>
      <c r="I1483" s="1"/>
    </row>
    <row r="1484" spans="1:9" s="128" customFormat="1" x14ac:dyDescent="0.25">
      <c r="A1484" s="33">
        <v>43525</v>
      </c>
      <c r="B1484" t="s">
        <v>282</v>
      </c>
      <c r="C1484" s="33" t="s">
        <v>224</v>
      </c>
      <c r="D1484" s="9">
        <v>43553</v>
      </c>
      <c r="E1484" t="s">
        <v>76</v>
      </c>
      <c r="F1484" t="s">
        <v>764</v>
      </c>
      <c r="G1484"/>
      <c r="H1484" s="1">
        <v>20037</v>
      </c>
      <c r="I1484" s="1"/>
    </row>
    <row r="1485" spans="1:9" s="128" customFormat="1" x14ac:dyDescent="0.25">
      <c r="A1485" s="33">
        <v>43525</v>
      </c>
      <c r="B1485" t="s">
        <v>282</v>
      </c>
      <c r="C1485" s="33" t="s">
        <v>224</v>
      </c>
      <c r="D1485" s="9">
        <v>43553</v>
      </c>
      <c r="E1485" t="s">
        <v>76</v>
      </c>
      <c r="F1485" t="s">
        <v>17</v>
      </c>
      <c r="G1485"/>
      <c r="H1485" s="1">
        <v>20072</v>
      </c>
      <c r="I1485" s="1"/>
    </row>
    <row r="1486" spans="1:9" s="128" customFormat="1" x14ac:dyDescent="0.25">
      <c r="A1486" s="33">
        <v>43525</v>
      </c>
      <c r="B1486" t="s">
        <v>282</v>
      </c>
      <c r="C1486" s="33" t="s">
        <v>224</v>
      </c>
      <c r="D1486" s="9">
        <v>43553</v>
      </c>
      <c r="E1486" t="s">
        <v>76</v>
      </c>
      <c r="F1486" t="s">
        <v>1187</v>
      </c>
      <c r="G1486"/>
      <c r="H1486" s="1">
        <v>23000</v>
      </c>
      <c r="I1486" s="1"/>
    </row>
    <row r="1487" spans="1:9" s="128" customFormat="1" x14ac:dyDescent="0.25">
      <c r="A1487" s="33">
        <v>43525</v>
      </c>
      <c r="B1487" t="s">
        <v>282</v>
      </c>
      <c r="C1487" s="33" t="s">
        <v>224</v>
      </c>
      <c r="D1487" s="9">
        <v>43553</v>
      </c>
      <c r="E1487" t="s">
        <v>76</v>
      </c>
      <c r="F1487" t="s">
        <v>18</v>
      </c>
      <c r="G1487"/>
      <c r="H1487" s="1">
        <v>23080</v>
      </c>
      <c r="I1487" s="1"/>
    </row>
    <row r="1488" spans="1:9" s="128" customFormat="1" x14ac:dyDescent="0.25">
      <c r="A1488" s="217">
        <v>43525</v>
      </c>
      <c r="B1488" s="218" t="s">
        <v>282</v>
      </c>
      <c r="C1488" s="217" t="s">
        <v>224</v>
      </c>
      <c r="D1488" s="219">
        <v>43553</v>
      </c>
      <c r="E1488" s="218" t="s">
        <v>239</v>
      </c>
      <c r="F1488" s="218" t="s">
        <v>132</v>
      </c>
      <c r="G1488" s="218"/>
      <c r="H1488" s="229">
        <v>23100</v>
      </c>
      <c r="I1488" s="229"/>
    </row>
    <row r="1489" spans="1:9" s="128" customFormat="1" x14ac:dyDescent="0.25">
      <c r="A1489" s="33">
        <v>43556</v>
      </c>
      <c r="B1489" t="s">
        <v>282</v>
      </c>
      <c r="C1489" s="33" t="s">
        <v>224</v>
      </c>
      <c r="D1489" s="9">
        <v>43556</v>
      </c>
      <c r="E1489" t="s">
        <v>76</v>
      </c>
      <c r="F1489" t="s">
        <v>14</v>
      </c>
      <c r="G1489"/>
      <c r="H1489" s="1">
        <v>20000</v>
      </c>
      <c r="I1489" s="1"/>
    </row>
    <row r="1490" spans="1:9" s="128" customFormat="1" x14ac:dyDescent="0.25">
      <c r="A1490" s="33">
        <v>43556</v>
      </c>
      <c r="B1490" t="s">
        <v>282</v>
      </c>
      <c r="C1490" s="33" t="s">
        <v>224</v>
      </c>
      <c r="D1490" s="9">
        <v>43556</v>
      </c>
      <c r="E1490" t="s">
        <v>76</v>
      </c>
      <c r="F1490" t="s">
        <v>3</v>
      </c>
      <c r="G1490"/>
      <c r="H1490" s="1">
        <v>23000</v>
      </c>
      <c r="I1490" s="1"/>
    </row>
    <row r="1491" spans="1:9" s="128" customFormat="1" x14ac:dyDescent="0.25">
      <c r="A1491" s="33">
        <v>43556</v>
      </c>
      <c r="B1491" t="s">
        <v>282</v>
      </c>
      <c r="C1491" s="33" t="s">
        <v>224</v>
      </c>
      <c r="D1491" s="9">
        <v>43556</v>
      </c>
      <c r="E1491" t="s">
        <v>76</v>
      </c>
      <c r="F1491" t="s">
        <v>135</v>
      </c>
      <c r="G1491"/>
      <c r="H1491" s="1">
        <v>23000</v>
      </c>
      <c r="I1491" s="1"/>
    </row>
    <row r="1492" spans="1:9" s="128" customFormat="1" x14ac:dyDescent="0.25">
      <c r="A1492" s="33">
        <v>43556</v>
      </c>
      <c r="B1492" t="s">
        <v>282</v>
      </c>
      <c r="C1492" s="33" t="s">
        <v>224</v>
      </c>
      <c r="D1492" s="9">
        <v>43556</v>
      </c>
      <c r="E1492" t="s">
        <v>76</v>
      </c>
      <c r="F1492" t="s">
        <v>4</v>
      </c>
      <c r="G1492"/>
      <c r="H1492" s="1">
        <v>23000</v>
      </c>
      <c r="I1492" s="1"/>
    </row>
    <row r="1493" spans="1:9" s="128" customFormat="1" x14ac:dyDescent="0.25">
      <c r="A1493" s="33">
        <v>43556</v>
      </c>
      <c r="B1493" t="s">
        <v>282</v>
      </c>
      <c r="C1493" s="33" t="s">
        <v>224</v>
      </c>
      <c r="D1493" s="9">
        <v>43556</v>
      </c>
      <c r="E1493" t="s">
        <v>76</v>
      </c>
      <c r="F1493" t="s">
        <v>1205</v>
      </c>
      <c r="G1493"/>
      <c r="H1493" s="1">
        <v>23095</v>
      </c>
      <c r="I1493" s="1"/>
    </row>
    <row r="1494" spans="1:9" s="128" customFormat="1" x14ac:dyDescent="0.25">
      <c r="A1494" s="33">
        <v>43556</v>
      </c>
      <c r="B1494" t="s">
        <v>282</v>
      </c>
      <c r="C1494" s="33" t="s">
        <v>224</v>
      </c>
      <c r="D1494" s="9">
        <v>43556</v>
      </c>
      <c r="E1494" t="s">
        <v>239</v>
      </c>
      <c r="F1494" t="s">
        <v>6</v>
      </c>
      <c r="G1494"/>
      <c r="H1494" s="1">
        <v>40000</v>
      </c>
      <c r="I1494" s="1"/>
    </row>
    <row r="1495" spans="1:9" s="128" customFormat="1" x14ac:dyDescent="0.25">
      <c r="A1495" s="33">
        <v>43556</v>
      </c>
      <c r="B1495" t="s">
        <v>282</v>
      </c>
      <c r="C1495" s="33" t="s">
        <v>224</v>
      </c>
      <c r="D1495" s="9">
        <v>43557</v>
      </c>
      <c r="E1495" t="s">
        <v>76</v>
      </c>
      <c r="F1495" t="s">
        <v>2</v>
      </c>
      <c r="G1495"/>
      <c r="H1495" s="1">
        <v>23000</v>
      </c>
      <c r="I1495" s="1"/>
    </row>
    <row r="1496" spans="1:9" s="128" customFormat="1" x14ac:dyDescent="0.25">
      <c r="A1496" s="33">
        <v>43556</v>
      </c>
      <c r="B1496" t="s">
        <v>282</v>
      </c>
      <c r="C1496" s="33" t="s">
        <v>224</v>
      </c>
      <c r="D1496" s="9">
        <v>43557</v>
      </c>
      <c r="E1496" t="s">
        <v>76</v>
      </c>
      <c r="F1496" t="s">
        <v>87</v>
      </c>
      <c r="G1496"/>
      <c r="H1496" s="1">
        <v>40000</v>
      </c>
      <c r="I1496" s="1"/>
    </row>
    <row r="1497" spans="1:9" s="128" customFormat="1" x14ac:dyDescent="0.25">
      <c r="A1497" s="33">
        <v>43556</v>
      </c>
      <c r="B1497" t="s">
        <v>282</v>
      </c>
      <c r="C1497" s="33" t="s">
        <v>224</v>
      </c>
      <c r="D1497" s="9">
        <v>43558</v>
      </c>
      <c r="E1497" t="s">
        <v>76</v>
      </c>
      <c r="F1497" t="s">
        <v>206</v>
      </c>
      <c r="G1497"/>
      <c r="H1497" s="1">
        <v>20000</v>
      </c>
      <c r="I1497" s="1"/>
    </row>
    <row r="1498" spans="1:9" s="128" customFormat="1" x14ac:dyDescent="0.25">
      <c r="A1498" s="33">
        <v>43556</v>
      </c>
      <c r="B1498" t="s">
        <v>282</v>
      </c>
      <c r="C1498" s="33" t="s">
        <v>224</v>
      </c>
      <c r="D1498" s="9">
        <v>43558</v>
      </c>
      <c r="E1498" t="s">
        <v>76</v>
      </c>
      <c r="F1498" t="s">
        <v>874</v>
      </c>
      <c r="G1498"/>
      <c r="H1498" s="1">
        <v>20000</v>
      </c>
      <c r="I1498" s="1"/>
    </row>
    <row r="1499" spans="1:9" s="128" customFormat="1" x14ac:dyDescent="0.25">
      <c r="A1499" s="33">
        <v>43556</v>
      </c>
      <c r="B1499" t="s">
        <v>282</v>
      </c>
      <c r="C1499" s="33" t="s">
        <v>224</v>
      </c>
      <c r="D1499" s="9">
        <v>43558</v>
      </c>
      <c r="E1499" t="s">
        <v>76</v>
      </c>
      <c r="F1499" t="s">
        <v>133</v>
      </c>
      <c r="G1499"/>
      <c r="H1499" s="1">
        <v>20073</v>
      </c>
      <c r="I1499" s="1"/>
    </row>
    <row r="1500" spans="1:9" s="128" customFormat="1" x14ac:dyDescent="0.25">
      <c r="A1500" s="33">
        <v>43556</v>
      </c>
      <c r="B1500" t="s">
        <v>282</v>
      </c>
      <c r="C1500" s="33" t="s">
        <v>224</v>
      </c>
      <c r="D1500" s="9">
        <v>43558</v>
      </c>
      <c r="E1500" t="s">
        <v>76</v>
      </c>
      <c r="F1500" t="s">
        <v>408</v>
      </c>
      <c r="G1500"/>
      <c r="H1500" s="1">
        <v>120000</v>
      </c>
      <c r="I1500" s="1"/>
    </row>
    <row r="1501" spans="1:9" s="128" customFormat="1" x14ac:dyDescent="0.25">
      <c r="A1501" s="33">
        <v>43556</v>
      </c>
      <c r="B1501" t="s">
        <v>282</v>
      </c>
      <c r="C1501" s="33" t="s">
        <v>224</v>
      </c>
      <c r="D1501" s="9">
        <v>43559</v>
      </c>
      <c r="E1501" t="s">
        <v>76</v>
      </c>
      <c r="F1501" t="s">
        <v>256</v>
      </c>
      <c r="G1501"/>
      <c r="H1501" s="1">
        <v>32000</v>
      </c>
      <c r="I1501" s="1"/>
    </row>
    <row r="1502" spans="1:9" s="128" customFormat="1" x14ac:dyDescent="0.25">
      <c r="A1502" s="33">
        <v>43556</v>
      </c>
      <c r="B1502" t="s">
        <v>282</v>
      </c>
      <c r="C1502" s="33" t="s">
        <v>224</v>
      </c>
      <c r="D1502" s="9">
        <v>43559</v>
      </c>
      <c r="E1502" t="s">
        <v>129</v>
      </c>
      <c r="F1502" t="s">
        <v>1209</v>
      </c>
      <c r="G1502"/>
      <c r="H1502" s="1">
        <v>60000</v>
      </c>
      <c r="I1502" s="1"/>
    </row>
    <row r="1503" spans="1:9" s="128" customFormat="1" x14ac:dyDescent="0.25">
      <c r="A1503" s="33">
        <v>43556</v>
      </c>
      <c r="B1503" t="s">
        <v>282</v>
      </c>
      <c r="C1503" s="33" t="s">
        <v>224</v>
      </c>
      <c r="D1503" s="9">
        <v>43560</v>
      </c>
      <c r="E1503" t="s">
        <v>1207</v>
      </c>
      <c r="F1503" t="s">
        <v>1208</v>
      </c>
      <c r="G1503"/>
      <c r="H1503" s="1">
        <v>30000</v>
      </c>
      <c r="I1503" s="1"/>
    </row>
    <row r="1504" spans="1:9" s="128" customFormat="1" x14ac:dyDescent="0.25">
      <c r="A1504" s="33">
        <v>43556</v>
      </c>
      <c r="B1504" t="s">
        <v>282</v>
      </c>
      <c r="C1504" s="33" t="s">
        <v>224</v>
      </c>
      <c r="D1504" s="9">
        <v>43563</v>
      </c>
      <c r="E1504" t="s">
        <v>239</v>
      </c>
      <c r="F1504" t="s">
        <v>1202</v>
      </c>
      <c r="G1504"/>
      <c r="H1504" s="1">
        <v>12260</v>
      </c>
      <c r="I1504" s="1"/>
    </row>
    <row r="1505" spans="1:9" s="128" customFormat="1" x14ac:dyDescent="0.25">
      <c r="A1505" s="33">
        <v>43556</v>
      </c>
      <c r="B1505" t="s">
        <v>282</v>
      </c>
      <c r="C1505" s="33" t="s">
        <v>224</v>
      </c>
      <c r="D1505" s="9">
        <v>43563</v>
      </c>
      <c r="E1505" t="s">
        <v>239</v>
      </c>
      <c r="F1505" t="s">
        <v>1203</v>
      </c>
      <c r="G1505"/>
      <c r="H1505" s="1">
        <v>20000</v>
      </c>
      <c r="I1505" s="1"/>
    </row>
    <row r="1506" spans="1:9" s="128" customFormat="1" x14ac:dyDescent="0.25">
      <c r="A1506" s="33">
        <v>43556</v>
      </c>
      <c r="B1506" t="s">
        <v>282</v>
      </c>
      <c r="C1506" s="33" t="s">
        <v>224</v>
      </c>
      <c r="D1506" s="9">
        <v>43563</v>
      </c>
      <c r="E1506" t="s">
        <v>239</v>
      </c>
      <c r="F1506" t="s">
        <v>13</v>
      </c>
      <c r="G1506"/>
      <c r="H1506" s="1">
        <v>23000</v>
      </c>
      <c r="I1506" s="1"/>
    </row>
    <row r="1507" spans="1:9" s="128" customFormat="1" x14ac:dyDescent="0.25">
      <c r="A1507" s="33">
        <v>43556</v>
      </c>
      <c r="B1507" t="s">
        <v>282</v>
      </c>
      <c r="C1507" s="33" t="s">
        <v>224</v>
      </c>
      <c r="D1507" s="9">
        <v>43563</v>
      </c>
      <c r="E1507" t="s">
        <v>76</v>
      </c>
      <c r="F1507" t="s">
        <v>11</v>
      </c>
      <c r="G1507"/>
      <c r="H1507" s="1">
        <v>60000</v>
      </c>
      <c r="I1507" s="1"/>
    </row>
    <row r="1508" spans="1:9" s="128" customFormat="1" x14ac:dyDescent="0.25">
      <c r="A1508" s="33">
        <v>43556</v>
      </c>
      <c r="B1508" t="s">
        <v>282</v>
      </c>
      <c r="C1508" s="33" t="s">
        <v>224</v>
      </c>
      <c r="D1508" s="9">
        <v>43563</v>
      </c>
      <c r="E1508" t="s">
        <v>129</v>
      </c>
      <c r="F1508" t="s">
        <v>1212</v>
      </c>
      <c r="G1508"/>
      <c r="H1508" s="1">
        <v>102000</v>
      </c>
      <c r="I1508" s="1"/>
    </row>
    <row r="1509" spans="1:9" s="128" customFormat="1" x14ac:dyDescent="0.25">
      <c r="A1509" s="33">
        <v>43556</v>
      </c>
      <c r="B1509" t="s">
        <v>282</v>
      </c>
      <c r="C1509" s="33" t="s">
        <v>224</v>
      </c>
      <c r="D1509" s="9">
        <v>43566</v>
      </c>
      <c r="E1509" t="s">
        <v>76</v>
      </c>
      <c r="F1509" t="s">
        <v>1206</v>
      </c>
      <c r="G1509"/>
      <c r="H1509" s="1">
        <v>23096</v>
      </c>
      <c r="I1509" s="1"/>
    </row>
    <row r="1510" spans="1:9" s="128" customFormat="1" x14ac:dyDescent="0.25">
      <c r="A1510" s="33">
        <v>43556</v>
      </c>
      <c r="B1510" t="s">
        <v>282</v>
      </c>
      <c r="C1510" s="33" t="s">
        <v>224</v>
      </c>
      <c r="D1510" s="9">
        <v>43567</v>
      </c>
      <c r="E1510" t="s">
        <v>76</v>
      </c>
      <c r="F1510" t="s">
        <v>1204</v>
      </c>
      <c r="G1510"/>
      <c r="H1510" s="1">
        <v>20000</v>
      </c>
      <c r="I1510" s="1"/>
    </row>
    <row r="1511" spans="1:9" s="128" customFormat="1" x14ac:dyDescent="0.25">
      <c r="A1511" s="33">
        <v>43556</v>
      </c>
      <c r="B1511" t="s">
        <v>282</v>
      </c>
      <c r="C1511" s="33" t="s">
        <v>224</v>
      </c>
      <c r="D1511" s="9">
        <v>43567</v>
      </c>
      <c r="E1511" t="s">
        <v>76</v>
      </c>
      <c r="F1511" t="s">
        <v>1204</v>
      </c>
      <c r="G1511"/>
      <c r="H1511" s="1">
        <v>23000</v>
      </c>
      <c r="I1511" s="1"/>
    </row>
    <row r="1512" spans="1:9" s="128" customFormat="1" x14ac:dyDescent="0.25">
      <c r="A1512" s="33">
        <v>43556</v>
      </c>
      <c r="B1512" t="s">
        <v>282</v>
      </c>
      <c r="C1512" s="33" t="s">
        <v>224</v>
      </c>
      <c r="D1512" s="9">
        <v>43567</v>
      </c>
      <c r="E1512" t="s">
        <v>76</v>
      </c>
      <c r="F1512" t="s">
        <v>1204</v>
      </c>
      <c r="G1512"/>
      <c r="H1512" s="1">
        <v>23000</v>
      </c>
      <c r="I1512" s="1"/>
    </row>
    <row r="1513" spans="1:9" s="128" customFormat="1" x14ac:dyDescent="0.25">
      <c r="A1513" s="33">
        <v>43556</v>
      </c>
      <c r="B1513" t="s">
        <v>282</v>
      </c>
      <c r="C1513" s="33" t="s">
        <v>224</v>
      </c>
      <c r="D1513" s="9">
        <v>43570</v>
      </c>
      <c r="E1513" t="s">
        <v>76</v>
      </c>
      <c r="F1513" t="s">
        <v>261</v>
      </c>
      <c r="G1513"/>
      <c r="H1513" s="1">
        <v>46000</v>
      </c>
      <c r="I1513" s="1"/>
    </row>
    <row r="1514" spans="1:9" s="128" customFormat="1" x14ac:dyDescent="0.25">
      <c r="A1514" s="33">
        <v>43556</v>
      </c>
      <c r="B1514" t="s">
        <v>282</v>
      </c>
      <c r="C1514" s="33" t="s">
        <v>224</v>
      </c>
      <c r="D1514" s="9">
        <v>43570</v>
      </c>
      <c r="E1514" t="s">
        <v>129</v>
      </c>
      <c r="F1514" t="s">
        <v>86</v>
      </c>
      <c r="G1514"/>
      <c r="H1514" s="1">
        <v>100000</v>
      </c>
      <c r="I1514" s="1"/>
    </row>
    <row r="1515" spans="1:9" s="128" customFormat="1" x14ac:dyDescent="0.25">
      <c r="A1515" s="33">
        <v>43556</v>
      </c>
      <c r="B1515" t="s">
        <v>282</v>
      </c>
      <c r="C1515" s="33" t="s">
        <v>224</v>
      </c>
      <c r="D1515" s="9">
        <v>43570</v>
      </c>
      <c r="E1515" t="s">
        <v>76</v>
      </c>
      <c r="F1515" t="s">
        <v>558</v>
      </c>
      <c r="G1515"/>
      <c r="H1515" s="1">
        <v>143000</v>
      </c>
      <c r="I1515" s="1"/>
    </row>
    <row r="1516" spans="1:9" s="128" customFormat="1" x14ac:dyDescent="0.25">
      <c r="A1516" s="33">
        <v>43556</v>
      </c>
      <c r="B1516" t="s">
        <v>282</v>
      </c>
      <c r="C1516" s="33" t="s">
        <v>224</v>
      </c>
      <c r="D1516" s="9">
        <v>43571</v>
      </c>
      <c r="E1516" t="s">
        <v>76</v>
      </c>
      <c r="F1516" t="s">
        <v>1211</v>
      </c>
      <c r="G1516"/>
      <c r="H1516" s="1">
        <v>72000</v>
      </c>
      <c r="I1516" s="1"/>
    </row>
    <row r="1517" spans="1:9" s="128" customFormat="1" x14ac:dyDescent="0.25">
      <c r="A1517" s="33">
        <v>43556</v>
      </c>
      <c r="B1517" t="s">
        <v>282</v>
      </c>
      <c r="C1517" s="33" t="s">
        <v>224</v>
      </c>
      <c r="D1517" s="9">
        <v>43577</v>
      </c>
      <c r="E1517" t="s">
        <v>76</v>
      </c>
      <c r="F1517" t="s">
        <v>80</v>
      </c>
      <c r="G1517"/>
      <c r="H1517" s="1">
        <v>20000</v>
      </c>
      <c r="I1517" s="1"/>
    </row>
    <row r="1518" spans="1:9" s="128" customFormat="1" x14ac:dyDescent="0.25">
      <c r="A1518" s="33">
        <v>43556</v>
      </c>
      <c r="B1518" t="s">
        <v>282</v>
      </c>
      <c r="C1518" s="33" t="s">
        <v>224</v>
      </c>
      <c r="D1518" s="9">
        <v>43577</v>
      </c>
      <c r="E1518" t="s">
        <v>76</v>
      </c>
      <c r="F1518" t="s">
        <v>18</v>
      </c>
      <c r="G1518"/>
      <c r="H1518" s="1">
        <v>23000</v>
      </c>
      <c r="I1518" s="1"/>
    </row>
    <row r="1519" spans="1:9" s="128" customFormat="1" x14ac:dyDescent="0.25">
      <c r="A1519" s="33">
        <v>43556</v>
      </c>
      <c r="B1519" t="s">
        <v>282</v>
      </c>
      <c r="C1519" s="33" t="s">
        <v>224</v>
      </c>
      <c r="D1519" s="9">
        <v>43577</v>
      </c>
      <c r="E1519" t="s">
        <v>239</v>
      </c>
      <c r="F1519" t="s">
        <v>417</v>
      </c>
      <c r="G1519"/>
      <c r="H1519" s="1">
        <v>23000</v>
      </c>
      <c r="I1519" s="1"/>
    </row>
    <row r="1520" spans="1:9" s="128" customFormat="1" x14ac:dyDescent="0.25">
      <c r="A1520" s="33">
        <v>43556</v>
      </c>
      <c r="B1520" t="s">
        <v>282</v>
      </c>
      <c r="C1520" s="33" t="s">
        <v>224</v>
      </c>
      <c r="D1520" s="9">
        <v>43577</v>
      </c>
      <c r="E1520" t="s">
        <v>1134</v>
      </c>
      <c r="F1520" t="s">
        <v>314</v>
      </c>
      <c r="G1520"/>
      <c r="H1520" s="1">
        <v>40039</v>
      </c>
      <c r="I1520" s="1"/>
    </row>
    <row r="1521" spans="1:9" s="128" customFormat="1" x14ac:dyDescent="0.25">
      <c r="A1521" s="33">
        <v>43556</v>
      </c>
      <c r="B1521" t="s">
        <v>282</v>
      </c>
      <c r="C1521" s="33" t="s">
        <v>224</v>
      </c>
      <c r="D1521" s="9">
        <v>43577</v>
      </c>
      <c r="E1521" t="s">
        <v>239</v>
      </c>
      <c r="F1521" t="s">
        <v>417</v>
      </c>
      <c r="G1521"/>
      <c r="H1521" s="1">
        <v>50000</v>
      </c>
      <c r="I1521" s="1"/>
    </row>
    <row r="1522" spans="1:9" s="128" customFormat="1" x14ac:dyDescent="0.25">
      <c r="A1522" s="33">
        <v>43556</v>
      </c>
      <c r="B1522" t="s">
        <v>282</v>
      </c>
      <c r="C1522" s="33" t="s">
        <v>224</v>
      </c>
      <c r="D1522" s="9">
        <v>43577</v>
      </c>
      <c r="E1522" t="s">
        <v>76</v>
      </c>
      <c r="F1522" t="s">
        <v>198</v>
      </c>
      <c r="G1522"/>
      <c r="H1522" s="1">
        <v>66000</v>
      </c>
      <c r="I1522" s="1"/>
    </row>
    <row r="1523" spans="1:9" s="128" customFormat="1" x14ac:dyDescent="0.25">
      <c r="A1523" s="33">
        <v>43556</v>
      </c>
      <c r="B1523" t="s">
        <v>282</v>
      </c>
      <c r="C1523" s="33" t="s">
        <v>224</v>
      </c>
      <c r="D1523" s="9">
        <v>43577</v>
      </c>
      <c r="E1523" t="s">
        <v>129</v>
      </c>
      <c r="F1523" t="s">
        <v>381</v>
      </c>
      <c r="G1523"/>
      <c r="H1523" s="1">
        <v>136000</v>
      </c>
      <c r="I1523" s="1"/>
    </row>
    <row r="1524" spans="1:9" s="128" customFormat="1" x14ac:dyDescent="0.25">
      <c r="A1524" s="33">
        <v>43556</v>
      </c>
      <c r="B1524" t="s">
        <v>282</v>
      </c>
      <c r="C1524" s="33" t="s">
        <v>224</v>
      </c>
      <c r="D1524" s="9">
        <v>43578</v>
      </c>
      <c r="E1524" t="s">
        <v>76</v>
      </c>
      <c r="F1524" t="s">
        <v>93</v>
      </c>
      <c r="G1524"/>
      <c r="H1524" s="1">
        <v>20000</v>
      </c>
      <c r="I1524" s="1"/>
    </row>
    <row r="1525" spans="1:9" s="128" customFormat="1" x14ac:dyDescent="0.25">
      <c r="A1525" s="33">
        <v>43556</v>
      </c>
      <c r="B1525" t="s">
        <v>282</v>
      </c>
      <c r="C1525" s="33" t="s">
        <v>224</v>
      </c>
      <c r="D1525" s="9">
        <v>43578</v>
      </c>
      <c r="E1525" t="s">
        <v>76</v>
      </c>
      <c r="F1525" t="s">
        <v>80</v>
      </c>
      <c r="G1525"/>
      <c r="H1525" s="1">
        <v>26000</v>
      </c>
      <c r="I1525" s="1"/>
    </row>
    <row r="1526" spans="1:9" s="128" customFormat="1" x14ac:dyDescent="0.25">
      <c r="A1526" s="33">
        <v>43556</v>
      </c>
      <c r="B1526" t="s">
        <v>282</v>
      </c>
      <c r="C1526" s="33" t="s">
        <v>224</v>
      </c>
      <c r="D1526" s="9">
        <v>43579</v>
      </c>
      <c r="E1526" t="s">
        <v>76</v>
      </c>
      <c r="F1526" t="s">
        <v>509</v>
      </c>
      <c r="G1526"/>
      <c r="H1526" s="1">
        <v>120049</v>
      </c>
      <c r="I1526" s="1"/>
    </row>
    <row r="1527" spans="1:9" s="128" customFormat="1" x14ac:dyDescent="0.25">
      <c r="A1527" s="33">
        <v>43556</v>
      </c>
      <c r="B1527" t="s">
        <v>282</v>
      </c>
      <c r="C1527" s="33" t="s">
        <v>224</v>
      </c>
      <c r="D1527" s="9">
        <v>43580</v>
      </c>
      <c r="E1527" t="s">
        <v>76</v>
      </c>
      <c r="F1527" t="s">
        <v>9</v>
      </c>
      <c r="G1527"/>
      <c r="H1527" s="1">
        <v>20000</v>
      </c>
      <c r="I1527" s="1"/>
    </row>
    <row r="1528" spans="1:9" s="128" customFormat="1" x14ac:dyDescent="0.25">
      <c r="A1528" s="33">
        <v>43556</v>
      </c>
      <c r="B1528" t="s">
        <v>282</v>
      </c>
      <c r="C1528" s="33" t="s">
        <v>224</v>
      </c>
      <c r="D1528" s="9">
        <v>43580</v>
      </c>
      <c r="E1528" t="s">
        <v>76</v>
      </c>
      <c r="F1528" t="s">
        <v>131</v>
      </c>
      <c r="G1528"/>
      <c r="H1528" s="1">
        <v>20000</v>
      </c>
      <c r="I1528" s="1"/>
    </row>
    <row r="1529" spans="1:9" s="128" customFormat="1" x14ac:dyDescent="0.25">
      <c r="A1529" s="33">
        <v>43556</v>
      </c>
      <c r="B1529" t="s">
        <v>282</v>
      </c>
      <c r="C1529" s="33" t="s">
        <v>224</v>
      </c>
      <c r="D1529" s="9">
        <v>43580</v>
      </c>
      <c r="E1529" t="s">
        <v>76</v>
      </c>
      <c r="F1529" t="s">
        <v>127</v>
      </c>
      <c r="G1529"/>
      <c r="H1529" s="1">
        <v>20000</v>
      </c>
      <c r="I1529" s="1"/>
    </row>
    <row r="1530" spans="1:9" s="128" customFormat="1" x14ac:dyDescent="0.25">
      <c r="A1530" s="33">
        <v>43556</v>
      </c>
      <c r="B1530" t="s">
        <v>282</v>
      </c>
      <c r="C1530" s="33" t="s">
        <v>224</v>
      </c>
      <c r="D1530" s="9">
        <v>43580</v>
      </c>
      <c r="E1530" t="s">
        <v>76</v>
      </c>
      <c r="F1530" t="s">
        <v>802</v>
      </c>
      <c r="G1530"/>
      <c r="H1530" s="1">
        <v>90000</v>
      </c>
      <c r="I1530" s="1"/>
    </row>
    <row r="1531" spans="1:9" s="128" customFormat="1" x14ac:dyDescent="0.25">
      <c r="A1531" s="33">
        <v>43556</v>
      </c>
      <c r="B1531" t="s">
        <v>282</v>
      </c>
      <c r="C1531" s="33" t="s">
        <v>224</v>
      </c>
      <c r="D1531" s="9">
        <v>43581</v>
      </c>
      <c r="E1531" t="s">
        <v>76</v>
      </c>
      <c r="F1531" t="s">
        <v>21</v>
      </c>
      <c r="G1531"/>
      <c r="H1531" s="1">
        <v>20109</v>
      </c>
      <c r="I1531" s="1"/>
    </row>
    <row r="1532" spans="1:9" s="128" customFormat="1" x14ac:dyDescent="0.25">
      <c r="A1532" s="33">
        <v>43556</v>
      </c>
      <c r="B1532" t="s">
        <v>282</v>
      </c>
      <c r="C1532" s="33" t="s">
        <v>224</v>
      </c>
      <c r="D1532" s="9">
        <v>43585</v>
      </c>
      <c r="E1532" t="s">
        <v>76</v>
      </c>
      <c r="F1532" t="s">
        <v>14</v>
      </c>
      <c r="G1532"/>
      <c r="H1532" s="1">
        <v>20000</v>
      </c>
      <c r="I1532" s="1"/>
    </row>
    <row r="1533" spans="1:9" s="128" customFormat="1" x14ac:dyDescent="0.25">
      <c r="A1533" s="33">
        <v>43556</v>
      </c>
      <c r="B1533" t="s">
        <v>282</v>
      </c>
      <c r="C1533" s="33" t="s">
        <v>224</v>
      </c>
      <c r="D1533" s="9">
        <v>43585</v>
      </c>
      <c r="E1533" t="s">
        <v>76</v>
      </c>
      <c r="F1533" t="s">
        <v>764</v>
      </c>
      <c r="G1533"/>
      <c r="H1533" s="1">
        <v>20037</v>
      </c>
      <c r="I1533" s="1"/>
    </row>
    <row r="1534" spans="1:9" s="128" customFormat="1" x14ac:dyDescent="0.25">
      <c r="A1534" s="33">
        <v>43556</v>
      </c>
      <c r="B1534" t="s">
        <v>282</v>
      </c>
      <c r="C1534" s="33" t="s">
        <v>224</v>
      </c>
      <c r="D1534" s="9">
        <v>43585</v>
      </c>
      <c r="E1534" t="s">
        <v>76</v>
      </c>
      <c r="F1534" t="s">
        <v>17</v>
      </c>
      <c r="G1534"/>
      <c r="H1534" s="1">
        <v>20072</v>
      </c>
      <c r="I1534" s="1"/>
    </row>
    <row r="1535" spans="1:9" s="128" customFormat="1" x14ac:dyDescent="0.25">
      <c r="A1535" s="33">
        <v>43556</v>
      </c>
      <c r="B1535" t="s">
        <v>282</v>
      </c>
      <c r="C1535" s="33" t="s">
        <v>224</v>
      </c>
      <c r="D1535" s="9">
        <v>43585</v>
      </c>
      <c r="E1535" t="s">
        <v>76</v>
      </c>
      <c r="F1535" t="s">
        <v>313</v>
      </c>
      <c r="G1535"/>
      <c r="H1535" s="1">
        <v>23000</v>
      </c>
      <c r="I1535" s="1"/>
    </row>
    <row r="1536" spans="1:9" s="128" customFormat="1" x14ac:dyDescent="0.25">
      <c r="A1536" s="217">
        <v>43556</v>
      </c>
      <c r="B1536" s="218" t="s">
        <v>282</v>
      </c>
      <c r="C1536" s="217" t="s">
        <v>224</v>
      </c>
      <c r="D1536" s="219">
        <v>43585</v>
      </c>
      <c r="E1536" s="218" t="s">
        <v>76</v>
      </c>
      <c r="F1536" s="218" t="s">
        <v>1210</v>
      </c>
      <c r="G1536" s="218"/>
      <c r="H1536" s="229">
        <v>60000</v>
      </c>
      <c r="I1536" s="229"/>
    </row>
    <row r="1537" spans="1:9" s="128" customFormat="1" x14ac:dyDescent="0.25">
      <c r="A1537" s="33">
        <v>43586</v>
      </c>
      <c r="B1537" t="s">
        <v>282</v>
      </c>
      <c r="C1537" s="33" t="s">
        <v>224</v>
      </c>
      <c r="D1537" s="9">
        <v>43587</v>
      </c>
      <c r="E1537" t="s">
        <v>76</v>
      </c>
      <c r="F1537" t="s">
        <v>1231</v>
      </c>
      <c r="G1537"/>
      <c r="H1537" s="1">
        <v>1100</v>
      </c>
      <c r="I1537" s="1"/>
    </row>
    <row r="1538" spans="1:9" s="128" customFormat="1" x14ac:dyDescent="0.25">
      <c r="A1538" s="33">
        <v>43586</v>
      </c>
      <c r="B1538" t="s">
        <v>282</v>
      </c>
      <c r="C1538" s="33" t="s">
        <v>224</v>
      </c>
      <c r="D1538" s="9">
        <v>43587</v>
      </c>
      <c r="E1538" t="s">
        <v>76</v>
      </c>
      <c r="F1538" t="s">
        <v>206</v>
      </c>
      <c r="G1538"/>
      <c r="H1538" s="1">
        <v>20000</v>
      </c>
      <c r="I1538" s="1"/>
    </row>
    <row r="1539" spans="1:9" s="128" customFormat="1" x14ac:dyDescent="0.25">
      <c r="A1539" s="33">
        <v>43586</v>
      </c>
      <c r="B1539" t="s">
        <v>282</v>
      </c>
      <c r="C1539" s="33" t="s">
        <v>224</v>
      </c>
      <c r="D1539" s="9">
        <v>43587</v>
      </c>
      <c r="E1539" t="s">
        <v>76</v>
      </c>
      <c r="F1539" t="s">
        <v>4</v>
      </c>
      <c r="G1539"/>
      <c r="H1539" s="1">
        <v>23000</v>
      </c>
      <c r="I1539" s="1"/>
    </row>
    <row r="1540" spans="1:9" s="128" customFormat="1" x14ac:dyDescent="0.25">
      <c r="A1540" s="33">
        <v>43586</v>
      </c>
      <c r="B1540" t="s">
        <v>282</v>
      </c>
      <c r="C1540" s="33" t="s">
        <v>224</v>
      </c>
      <c r="D1540" s="9">
        <v>43587</v>
      </c>
      <c r="E1540" t="s">
        <v>76</v>
      </c>
      <c r="F1540" t="s">
        <v>464</v>
      </c>
      <c r="G1540"/>
      <c r="H1540" s="1">
        <v>23000</v>
      </c>
      <c r="I1540" s="1"/>
    </row>
    <row r="1541" spans="1:9" s="128" customFormat="1" x14ac:dyDescent="0.25">
      <c r="A1541" s="33">
        <v>43586</v>
      </c>
      <c r="B1541" t="s">
        <v>282</v>
      </c>
      <c r="C1541" s="33" t="s">
        <v>224</v>
      </c>
      <c r="D1541" s="9">
        <v>43588</v>
      </c>
      <c r="E1541" t="s">
        <v>76</v>
      </c>
      <c r="F1541" t="s">
        <v>133</v>
      </c>
      <c r="G1541"/>
      <c r="H1541" s="1">
        <v>20073</v>
      </c>
      <c r="I1541" s="1"/>
    </row>
    <row r="1542" spans="1:9" s="128" customFormat="1" x14ac:dyDescent="0.25">
      <c r="A1542" s="33">
        <v>43586</v>
      </c>
      <c r="B1542" t="s">
        <v>282</v>
      </c>
      <c r="C1542" s="33" t="s">
        <v>224</v>
      </c>
      <c r="D1542" s="9">
        <v>43591</v>
      </c>
      <c r="E1542" t="s">
        <v>239</v>
      </c>
      <c r="F1542" t="s">
        <v>132</v>
      </c>
      <c r="G1542"/>
      <c r="H1542" s="1">
        <v>23100</v>
      </c>
      <c r="I1542" s="1"/>
    </row>
    <row r="1543" spans="1:9" s="128" customFormat="1" x14ac:dyDescent="0.25">
      <c r="A1543" s="33">
        <v>43586</v>
      </c>
      <c r="B1543" t="s">
        <v>282</v>
      </c>
      <c r="C1543" s="33" t="s">
        <v>224</v>
      </c>
      <c r="D1543" s="9">
        <v>43591</v>
      </c>
      <c r="E1543" t="s">
        <v>1207</v>
      </c>
      <c r="F1543" t="s">
        <v>1235</v>
      </c>
      <c r="G1543"/>
      <c r="H1543" s="1">
        <v>30000</v>
      </c>
      <c r="I1543" s="1"/>
    </row>
    <row r="1544" spans="1:9" s="128" customFormat="1" x14ac:dyDescent="0.25">
      <c r="A1544" s="33">
        <v>43586</v>
      </c>
      <c r="B1544" t="s">
        <v>282</v>
      </c>
      <c r="C1544" s="33" t="s">
        <v>224</v>
      </c>
      <c r="D1544" s="9">
        <v>43591</v>
      </c>
      <c r="E1544" t="s">
        <v>1207</v>
      </c>
      <c r="F1544" t="s">
        <v>1240</v>
      </c>
      <c r="G1544"/>
      <c r="H1544" s="1">
        <v>60000</v>
      </c>
      <c r="I1544" s="1"/>
    </row>
    <row r="1545" spans="1:9" s="128" customFormat="1" x14ac:dyDescent="0.25">
      <c r="A1545" s="33">
        <v>43586</v>
      </c>
      <c r="B1545" t="s">
        <v>282</v>
      </c>
      <c r="C1545" s="33" t="s">
        <v>224</v>
      </c>
      <c r="D1545" s="9">
        <v>43591</v>
      </c>
      <c r="E1545" t="s">
        <v>129</v>
      </c>
      <c r="F1545" t="s">
        <v>1244</v>
      </c>
      <c r="G1545"/>
      <c r="H1545" s="1">
        <v>166000</v>
      </c>
      <c r="I1545" s="1"/>
    </row>
    <row r="1546" spans="1:9" s="128" customFormat="1" x14ac:dyDescent="0.25">
      <c r="A1546" s="33">
        <v>43586</v>
      </c>
      <c r="B1546" t="s">
        <v>282</v>
      </c>
      <c r="C1546" s="33" t="s">
        <v>224</v>
      </c>
      <c r="D1546" s="9">
        <v>43591</v>
      </c>
      <c r="E1546" t="s">
        <v>129</v>
      </c>
      <c r="F1546" t="s">
        <v>1244</v>
      </c>
      <c r="G1546"/>
      <c r="H1546" s="1">
        <v>184000</v>
      </c>
      <c r="I1546" s="1"/>
    </row>
    <row r="1547" spans="1:9" s="128" customFormat="1" x14ac:dyDescent="0.25">
      <c r="A1547" s="33">
        <v>43586</v>
      </c>
      <c r="B1547" t="s">
        <v>282</v>
      </c>
      <c r="C1547" s="33" t="s">
        <v>224</v>
      </c>
      <c r="D1547" s="9">
        <v>43592</v>
      </c>
      <c r="E1547" t="s">
        <v>76</v>
      </c>
      <c r="F1547" t="s">
        <v>2</v>
      </c>
      <c r="G1547"/>
      <c r="H1547" s="1">
        <v>23000</v>
      </c>
      <c r="I1547" s="1"/>
    </row>
    <row r="1548" spans="1:9" s="128" customFormat="1" x14ac:dyDescent="0.25">
      <c r="A1548" s="33">
        <v>43586</v>
      </c>
      <c r="B1548" t="s">
        <v>282</v>
      </c>
      <c r="C1548" s="33" t="s">
        <v>224</v>
      </c>
      <c r="D1548" s="9">
        <v>43592</v>
      </c>
      <c r="E1548" t="s">
        <v>129</v>
      </c>
      <c r="F1548" t="s">
        <v>1243</v>
      </c>
      <c r="G1548"/>
      <c r="H1548" s="1">
        <v>102000</v>
      </c>
      <c r="I1548" s="1"/>
    </row>
    <row r="1549" spans="1:9" s="128" customFormat="1" x14ac:dyDescent="0.25">
      <c r="A1549" s="33">
        <v>43586</v>
      </c>
      <c r="B1549" t="s">
        <v>282</v>
      </c>
      <c r="C1549" s="33" t="s">
        <v>224</v>
      </c>
      <c r="D1549" s="9">
        <v>43593</v>
      </c>
      <c r="E1549" t="s">
        <v>1236</v>
      </c>
      <c r="F1549" t="s">
        <v>1237</v>
      </c>
      <c r="G1549"/>
      <c r="H1549" s="1">
        <v>46000</v>
      </c>
      <c r="I1549" s="1"/>
    </row>
    <row r="1550" spans="1:9" s="128" customFormat="1" x14ac:dyDescent="0.25">
      <c r="A1550" s="33">
        <v>43586</v>
      </c>
      <c r="B1550" t="s">
        <v>282</v>
      </c>
      <c r="C1550" s="33" t="s">
        <v>224</v>
      </c>
      <c r="D1550" s="9">
        <v>43594</v>
      </c>
      <c r="E1550" t="s">
        <v>129</v>
      </c>
      <c r="F1550" t="s">
        <v>86</v>
      </c>
      <c r="G1550"/>
      <c r="H1550" s="1">
        <v>50000</v>
      </c>
      <c r="I1550" s="1"/>
    </row>
    <row r="1551" spans="1:9" s="128" customFormat="1" x14ac:dyDescent="0.25">
      <c r="A1551" s="33">
        <v>43586</v>
      </c>
      <c r="B1551" t="s">
        <v>282</v>
      </c>
      <c r="C1551" s="33" t="s">
        <v>224</v>
      </c>
      <c r="D1551" s="9">
        <v>43598</v>
      </c>
      <c r="E1551" t="s">
        <v>239</v>
      </c>
      <c r="F1551" t="s">
        <v>418</v>
      </c>
      <c r="G1551"/>
      <c r="H1551" s="1">
        <v>23000</v>
      </c>
      <c r="I1551" s="1"/>
    </row>
    <row r="1552" spans="1:9" s="128" customFormat="1" x14ac:dyDescent="0.25">
      <c r="A1552" s="33">
        <v>43586</v>
      </c>
      <c r="B1552" t="s">
        <v>282</v>
      </c>
      <c r="C1552" s="33" t="s">
        <v>224</v>
      </c>
      <c r="D1552" s="9">
        <v>43598</v>
      </c>
      <c r="E1552" t="s">
        <v>239</v>
      </c>
      <c r="F1552" t="s">
        <v>201</v>
      </c>
      <c r="G1552"/>
      <c r="H1552" s="1">
        <v>46000</v>
      </c>
      <c r="I1552" s="1"/>
    </row>
    <row r="1553" spans="1:9" s="128" customFormat="1" x14ac:dyDescent="0.25">
      <c r="A1553" s="33">
        <v>43586</v>
      </c>
      <c r="B1553" t="s">
        <v>282</v>
      </c>
      <c r="C1553" s="33" t="s">
        <v>224</v>
      </c>
      <c r="D1553" s="9">
        <v>43598</v>
      </c>
      <c r="E1553" t="s">
        <v>76</v>
      </c>
      <c r="F1553" t="s">
        <v>24</v>
      </c>
      <c r="G1553"/>
      <c r="H1553" s="1">
        <v>52000</v>
      </c>
      <c r="I1553" s="1"/>
    </row>
    <row r="1554" spans="1:9" s="128" customFormat="1" x14ac:dyDescent="0.25">
      <c r="A1554" s="33">
        <v>43586</v>
      </c>
      <c r="B1554" t="s">
        <v>282</v>
      </c>
      <c r="C1554" s="33" t="s">
        <v>224</v>
      </c>
      <c r="D1554" s="9">
        <v>43601</v>
      </c>
      <c r="E1554" t="s">
        <v>76</v>
      </c>
      <c r="F1554" t="s">
        <v>140</v>
      </c>
      <c r="G1554"/>
      <c r="H1554" s="1">
        <v>23096</v>
      </c>
      <c r="I1554" s="1"/>
    </row>
    <row r="1555" spans="1:9" s="128" customFormat="1" x14ac:dyDescent="0.25">
      <c r="A1555" s="33">
        <v>43586</v>
      </c>
      <c r="B1555" t="s">
        <v>282</v>
      </c>
      <c r="C1555" s="33" t="s">
        <v>224</v>
      </c>
      <c r="D1555" s="9">
        <v>43602</v>
      </c>
      <c r="E1555" t="s">
        <v>76</v>
      </c>
      <c r="F1555" t="s">
        <v>83</v>
      </c>
      <c r="G1555"/>
      <c r="H1555" s="1">
        <v>270099</v>
      </c>
      <c r="I1555" s="1"/>
    </row>
    <row r="1556" spans="1:9" s="128" customFormat="1" x14ac:dyDescent="0.25">
      <c r="A1556" s="33">
        <v>43586</v>
      </c>
      <c r="B1556" t="s">
        <v>282</v>
      </c>
      <c r="C1556" s="33" t="s">
        <v>224</v>
      </c>
      <c r="D1556" s="9">
        <v>43607</v>
      </c>
      <c r="E1556" t="s">
        <v>76</v>
      </c>
      <c r="F1556" t="s">
        <v>87</v>
      </c>
      <c r="G1556"/>
      <c r="H1556" s="1">
        <v>20000</v>
      </c>
      <c r="I1556" s="1"/>
    </row>
    <row r="1557" spans="1:9" s="128" customFormat="1" x14ac:dyDescent="0.25">
      <c r="A1557" s="33">
        <v>43586</v>
      </c>
      <c r="B1557" t="s">
        <v>282</v>
      </c>
      <c r="C1557" s="33" t="s">
        <v>224</v>
      </c>
      <c r="D1557" s="9">
        <v>43607</v>
      </c>
      <c r="E1557" t="s">
        <v>239</v>
      </c>
      <c r="F1557" t="s">
        <v>13</v>
      </c>
      <c r="G1557"/>
      <c r="H1557" s="1">
        <v>23000</v>
      </c>
      <c r="I1557" s="1"/>
    </row>
    <row r="1558" spans="1:9" s="128" customFormat="1" x14ac:dyDescent="0.25">
      <c r="A1558" s="33">
        <v>43586</v>
      </c>
      <c r="B1558" t="s">
        <v>282</v>
      </c>
      <c r="C1558" s="33" t="s">
        <v>224</v>
      </c>
      <c r="D1558" s="9">
        <v>43607</v>
      </c>
      <c r="E1558" t="s">
        <v>76</v>
      </c>
      <c r="F1558" t="s">
        <v>429</v>
      </c>
      <c r="G1558"/>
      <c r="H1558" s="1">
        <v>36370</v>
      </c>
      <c r="I1558" s="1"/>
    </row>
    <row r="1559" spans="1:9" s="128" customFormat="1" x14ac:dyDescent="0.25">
      <c r="A1559" s="33">
        <v>43586</v>
      </c>
      <c r="B1559" t="s">
        <v>282</v>
      </c>
      <c r="C1559" s="33" t="s">
        <v>224</v>
      </c>
      <c r="D1559" s="9">
        <v>43607</v>
      </c>
      <c r="E1559" t="s">
        <v>239</v>
      </c>
      <c r="F1559" t="s">
        <v>1238</v>
      </c>
      <c r="G1559"/>
      <c r="H1559" s="1">
        <v>50000</v>
      </c>
      <c r="I1559" s="1"/>
    </row>
    <row r="1560" spans="1:9" s="128" customFormat="1" x14ac:dyDescent="0.25">
      <c r="A1560" s="33">
        <v>43586</v>
      </c>
      <c r="B1560" t="s">
        <v>282</v>
      </c>
      <c r="C1560" s="33" t="s">
        <v>224</v>
      </c>
      <c r="D1560" s="9">
        <v>43608</v>
      </c>
      <c r="E1560" t="s">
        <v>76</v>
      </c>
      <c r="F1560" t="s">
        <v>1234</v>
      </c>
      <c r="G1560"/>
      <c r="H1560" s="1">
        <v>23080</v>
      </c>
      <c r="I1560" s="1"/>
    </row>
    <row r="1561" spans="1:9" s="128" customFormat="1" x14ac:dyDescent="0.25">
      <c r="A1561" s="33">
        <v>43586</v>
      </c>
      <c r="B1561" t="s">
        <v>282</v>
      </c>
      <c r="C1561" s="33" t="s">
        <v>224</v>
      </c>
      <c r="D1561" s="9">
        <v>43612</v>
      </c>
      <c r="E1561" t="s">
        <v>76</v>
      </c>
      <c r="F1561" t="s">
        <v>127</v>
      </c>
      <c r="G1561"/>
      <c r="H1561" s="1">
        <v>20000</v>
      </c>
      <c r="I1561" s="1"/>
    </row>
    <row r="1562" spans="1:9" s="128" customFormat="1" x14ac:dyDescent="0.25">
      <c r="A1562" s="33">
        <v>43586</v>
      </c>
      <c r="B1562" t="s">
        <v>282</v>
      </c>
      <c r="C1562" s="33" t="s">
        <v>224</v>
      </c>
      <c r="D1562" s="9">
        <v>43612</v>
      </c>
      <c r="E1562" t="s">
        <v>76</v>
      </c>
      <c r="F1562" t="s">
        <v>1233</v>
      </c>
      <c r="G1562"/>
      <c r="H1562" s="1">
        <v>23000</v>
      </c>
      <c r="I1562" s="1"/>
    </row>
    <row r="1563" spans="1:9" s="128" customFormat="1" x14ac:dyDescent="0.25">
      <c r="A1563" s="33">
        <v>43586</v>
      </c>
      <c r="B1563" t="s">
        <v>282</v>
      </c>
      <c r="C1563" s="33" t="s">
        <v>224</v>
      </c>
      <c r="D1563" s="9">
        <v>43612</v>
      </c>
      <c r="E1563" t="s">
        <v>76</v>
      </c>
      <c r="F1563" t="s">
        <v>822</v>
      </c>
      <c r="G1563"/>
      <c r="H1563" s="1">
        <v>46000</v>
      </c>
      <c r="I1563" s="1"/>
    </row>
    <row r="1564" spans="1:9" s="128" customFormat="1" x14ac:dyDescent="0.25">
      <c r="A1564" s="33">
        <v>43586</v>
      </c>
      <c r="B1564" t="s">
        <v>282</v>
      </c>
      <c r="C1564" s="33" t="s">
        <v>224</v>
      </c>
      <c r="D1564" s="9">
        <v>43612</v>
      </c>
      <c r="E1564" t="s">
        <v>129</v>
      </c>
      <c r="F1564" t="s">
        <v>1242</v>
      </c>
      <c r="G1564"/>
      <c r="H1564" s="1">
        <v>86000</v>
      </c>
      <c r="I1564" s="1"/>
    </row>
    <row r="1565" spans="1:9" s="128" customFormat="1" x14ac:dyDescent="0.25">
      <c r="A1565" s="33">
        <v>43586</v>
      </c>
      <c r="B1565" t="s">
        <v>282</v>
      </c>
      <c r="C1565" s="33" t="s">
        <v>224</v>
      </c>
      <c r="D1565" s="9">
        <v>43613</v>
      </c>
      <c r="E1565" t="s">
        <v>76</v>
      </c>
      <c r="F1565" t="s">
        <v>198</v>
      </c>
      <c r="G1565"/>
      <c r="H1565" s="1">
        <v>23000</v>
      </c>
      <c r="I1565" s="1"/>
    </row>
    <row r="1566" spans="1:9" s="128" customFormat="1" x14ac:dyDescent="0.25">
      <c r="A1566" s="33">
        <v>43586</v>
      </c>
      <c r="B1566" t="s">
        <v>282</v>
      </c>
      <c r="C1566" s="33" t="s">
        <v>224</v>
      </c>
      <c r="D1566" s="9">
        <v>43615</v>
      </c>
      <c r="E1566" t="s">
        <v>76</v>
      </c>
      <c r="F1566" t="s">
        <v>206</v>
      </c>
      <c r="G1566"/>
      <c r="H1566" s="1">
        <v>20000</v>
      </c>
      <c r="I1566" s="1"/>
    </row>
    <row r="1567" spans="1:9" s="128" customFormat="1" x14ac:dyDescent="0.25">
      <c r="A1567" s="33">
        <v>43586</v>
      </c>
      <c r="B1567" t="s">
        <v>282</v>
      </c>
      <c r="C1567" s="33" t="s">
        <v>224</v>
      </c>
      <c r="D1567" s="9">
        <v>43615</v>
      </c>
      <c r="E1567" t="s">
        <v>76</v>
      </c>
      <c r="F1567" t="s">
        <v>32</v>
      </c>
      <c r="G1567"/>
      <c r="H1567" s="1">
        <v>76000</v>
      </c>
      <c r="I1567" s="1"/>
    </row>
    <row r="1568" spans="1:9" s="128" customFormat="1" x14ac:dyDescent="0.25">
      <c r="A1568" s="33">
        <v>43586</v>
      </c>
      <c r="B1568" t="s">
        <v>282</v>
      </c>
      <c r="C1568" s="33" t="s">
        <v>224</v>
      </c>
      <c r="D1568" s="9">
        <v>43616</v>
      </c>
      <c r="E1568" t="s">
        <v>76</v>
      </c>
      <c r="F1568" t="s">
        <v>1232</v>
      </c>
      <c r="G1568"/>
      <c r="H1568" s="1">
        <v>4380</v>
      </c>
      <c r="I1568" s="1"/>
    </row>
    <row r="1569" spans="1:9" s="128" customFormat="1" x14ac:dyDescent="0.25">
      <c r="A1569" s="33">
        <v>43586</v>
      </c>
      <c r="B1569" t="s">
        <v>282</v>
      </c>
      <c r="C1569" s="33" t="s">
        <v>224</v>
      </c>
      <c r="D1569" s="9">
        <v>43616</v>
      </c>
      <c r="E1569" t="s">
        <v>76</v>
      </c>
      <c r="F1569" t="s">
        <v>764</v>
      </c>
      <c r="G1569"/>
      <c r="H1569" s="1">
        <v>6000</v>
      </c>
      <c r="I1569" s="1"/>
    </row>
    <row r="1570" spans="1:9" s="128" customFormat="1" x14ac:dyDescent="0.25">
      <c r="A1570" s="33">
        <v>43586</v>
      </c>
      <c r="B1570" t="s">
        <v>282</v>
      </c>
      <c r="C1570" s="33" t="s">
        <v>224</v>
      </c>
      <c r="D1570" s="9">
        <v>43616</v>
      </c>
      <c r="E1570" t="s">
        <v>76</v>
      </c>
      <c r="F1570" t="s">
        <v>313</v>
      </c>
      <c r="G1570"/>
      <c r="H1570" s="1">
        <v>23000</v>
      </c>
      <c r="I1570" s="1"/>
    </row>
    <row r="1571" spans="1:9" s="128" customFormat="1" x14ac:dyDescent="0.25">
      <c r="A1571" s="33">
        <v>43586</v>
      </c>
      <c r="B1571" t="s">
        <v>282</v>
      </c>
      <c r="C1571" s="33" t="s">
        <v>224</v>
      </c>
      <c r="D1571" s="9">
        <v>43616</v>
      </c>
      <c r="E1571" t="s">
        <v>76</v>
      </c>
      <c r="F1571" t="s">
        <v>3</v>
      </c>
      <c r="G1571"/>
      <c r="H1571" s="1">
        <v>23000</v>
      </c>
      <c r="I1571" s="1"/>
    </row>
    <row r="1572" spans="1:9" s="128" customFormat="1" x14ac:dyDescent="0.25">
      <c r="A1572" s="33">
        <v>43586</v>
      </c>
      <c r="B1572" t="s">
        <v>282</v>
      </c>
      <c r="C1572" s="33" t="s">
        <v>224</v>
      </c>
      <c r="D1572" s="9">
        <v>43616</v>
      </c>
      <c r="E1572" t="s">
        <v>76</v>
      </c>
      <c r="F1572" t="s">
        <v>135</v>
      </c>
      <c r="G1572"/>
      <c r="H1572" s="1">
        <v>23000</v>
      </c>
      <c r="I1572" s="1"/>
    </row>
    <row r="1573" spans="1:9" s="128" customFormat="1" x14ac:dyDescent="0.25">
      <c r="A1573" s="33">
        <v>43586</v>
      </c>
      <c r="B1573" t="s">
        <v>282</v>
      </c>
      <c r="C1573" s="33" t="s">
        <v>224</v>
      </c>
      <c r="D1573" s="9">
        <v>43616</v>
      </c>
      <c r="E1573" t="s">
        <v>76</v>
      </c>
      <c r="F1573" t="s">
        <v>93</v>
      </c>
      <c r="G1573"/>
      <c r="H1573" s="1">
        <v>23000</v>
      </c>
      <c r="I1573" s="1"/>
    </row>
    <row r="1574" spans="1:9" s="128" customFormat="1" x14ac:dyDescent="0.25">
      <c r="A1574" s="33">
        <v>43586</v>
      </c>
      <c r="B1574" t="s">
        <v>282</v>
      </c>
      <c r="C1574" s="33" t="s">
        <v>224</v>
      </c>
      <c r="D1574" s="9">
        <v>43616</v>
      </c>
      <c r="E1574" t="s">
        <v>76</v>
      </c>
      <c r="F1574" t="s">
        <v>764</v>
      </c>
      <c r="G1574"/>
      <c r="H1574" s="1">
        <v>23037</v>
      </c>
      <c r="I1574" s="1"/>
    </row>
    <row r="1575" spans="1:9" s="128" customFormat="1" x14ac:dyDescent="0.25">
      <c r="A1575" s="33">
        <v>43586</v>
      </c>
      <c r="B1575" t="s">
        <v>282</v>
      </c>
      <c r="C1575" s="33" t="s">
        <v>224</v>
      </c>
      <c r="D1575" s="9">
        <v>43616</v>
      </c>
      <c r="E1575" t="s">
        <v>76</v>
      </c>
      <c r="F1575" t="s">
        <v>17</v>
      </c>
      <c r="G1575"/>
      <c r="H1575" s="1">
        <v>23072</v>
      </c>
      <c r="I1575" s="1"/>
    </row>
    <row r="1576" spans="1:9" s="128" customFormat="1" x14ac:dyDescent="0.25">
      <c r="A1576" s="33">
        <v>43586</v>
      </c>
      <c r="B1576" t="s">
        <v>282</v>
      </c>
      <c r="C1576" s="33" t="s">
        <v>224</v>
      </c>
      <c r="D1576" s="9">
        <v>43616</v>
      </c>
      <c r="E1576" t="s">
        <v>76</v>
      </c>
      <c r="F1576" t="s">
        <v>1205</v>
      </c>
      <c r="G1576"/>
      <c r="H1576" s="1">
        <v>23095</v>
      </c>
      <c r="I1576" s="1"/>
    </row>
    <row r="1577" spans="1:9" s="128" customFormat="1" x14ac:dyDescent="0.25">
      <c r="A1577" s="33">
        <v>43586</v>
      </c>
      <c r="B1577" t="s">
        <v>282</v>
      </c>
      <c r="C1577" s="33" t="s">
        <v>224</v>
      </c>
      <c r="D1577" s="9">
        <v>43616</v>
      </c>
      <c r="E1577" t="s">
        <v>76</v>
      </c>
      <c r="F1577" t="s">
        <v>1239</v>
      </c>
      <c r="G1577"/>
      <c r="H1577" s="1">
        <v>50000</v>
      </c>
      <c r="I1577" s="1"/>
    </row>
    <row r="1578" spans="1:9" s="128" customFormat="1" x14ac:dyDescent="0.25">
      <c r="A1578" s="33">
        <v>43586</v>
      </c>
      <c r="B1578" t="s">
        <v>282</v>
      </c>
      <c r="C1578" s="33" t="s">
        <v>224</v>
      </c>
      <c r="D1578" s="9">
        <v>43616</v>
      </c>
      <c r="E1578" t="s">
        <v>76</v>
      </c>
      <c r="F1578" t="s">
        <v>93</v>
      </c>
      <c r="G1578"/>
      <c r="H1578" s="1">
        <v>56000</v>
      </c>
      <c r="I1578" s="1"/>
    </row>
    <row r="1579" spans="1:9" s="128" customFormat="1" x14ac:dyDescent="0.25">
      <c r="A1579" s="217">
        <v>43586</v>
      </c>
      <c r="B1579" s="218" t="s">
        <v>282</v>
      </c>
      <c r="C1579" s="217" t="s">
        <v>224</v>
      </c>
      <c r="D1579" s="219">
        <v>43616</v>
      </c>
      <c r="E1579" s="218" t="s">
        <v>129</v>
      </c>
      <c r="F1579" s="218" t="s">
        <v>1241</v>
      </c>
      <c r="G1579" s="218"/>
      <c r="H1579" s="229">
        <v>70000</v>
      </c>
      <c r="I1579" s="229"/>
    </row>
    <row r="1580" spans="1:9" s="128" customFormat="1" x14ac:dyDescent="0.25">
      <c r="A1580" s="33">
        <v>43617</v>
      </c>
      <c r="B1580" t="s">
        <v>282</v>
      </c>
      <c r="C1580" s="33" t="s">
        <v>224</v>
      </c>
      <c r="D1580" s="9">
        <v>43619</v>
      </c>
      <c r="E1580" t="s">
        <v>76</v>
      </c>
      <c r="F1580" t="s">
        <v>14</v>
      </c>
      <c r="G1580"/>
      <c r="H1580" s="1">
        <v>20000</v>
      </c>
      <c r="I1580" s="1"/>
    </row>
    <row r="1581" spans="1:9" s="128" customFormat="1" x14ac:dyDescent="0.25">
      <c r="A1581" s="33">
        <v>43617</v>
      </c>
      <c r="B1581" t="s">
        <v>282</v>
      </c>
      <c r="C1581" s="33" t="s">
        <v>224</v>
      </c>
      <c r="D1581" s="9">
        <v>43619</v>
      </c>
      <c r="E1581" t="s">
        <v>76</v>
      </c>
      <c r="F1581" t="s">
        <v>1245</v>
      </c>
      <c r="G1581"/>
      <c r="H1581" s="1">
        <v>23000</v>
      </c>
      <c r="I1581" s="1"/>
    </row>
    <row r="1582" spans="1:9" s="128" customFormat="1" x14ac:dyDescent="0.25">
      <c r="A1582" s="33">
        <v>43617</v>
      </c>
      <c r="B1582" t="s">
        <v>282</v>
      </c>
      <c r="C1582" s="33" t="s">
        <v>224</v>
      </c>
      <c r="D1582" s="9">
        <v>43619</v>
      </c>
      <c r="E1582" t="s">
        <v>76</v>
      </c>
      <c r="F1582" t="s">
        <v>464</v>
      </c>
      <c r="G1582"/>
      <c r="H1582" s="1">
        <v>23000</v>
      </c>
      <c r="I1582" s="1"/>
    </row>
    <row r="1583" spans="1:9" s="128" customFormat="1" x14ac:dyDescent="0.25">
      <c r="A1583" s="33">
        <v>43617</v>
      </c>
      <c r="B1583" t="s">
        <v>282</v>
      </c>
      <c r="C1583" s="33" t="s">
        <v>224</v>
      </c>
      <c r="D1583" s="9">
        <v>43619</v>
      </c>
      <c r="E1583" t="s">
        <v>76</v>
      </c>
      <c r="F1583" t="s">
        <v>874</v>
      </c>
      <c r="G1583"/>
      <c r="H1583" s="1">
        <v>40000</v>
      </c>
      <c r="I1583" s="1"/>
    </row>
    <row r="1584" spans="1:9" s="128" customFormat="1" x14ac:dyDescent="0.25">
      <c r="A1584" s="33">
        <v>43617</v>
      </c>
      <c r="B1584" t="s">
        <v>282</v>
      </c>
      <c r="C1584" s="33" t="s">
        <v>224</v>
      </c>
      <c r="D1584" s="9">
        <v>43620</v>
      </c>
      <c r="E1584" t="s">
        <v>76</v>
      </c>
      <c r="F1584" t="s">
        <v>140</v>
      </c>
      <c r="G1584"/>
      <c r="H1584" s="1">
        <v>23096</v>
      </c>
      <c r="I1584" s="1"/>
    </row>
    <row r="1585" spans="1:9" s="128" customFormat="1" x14ac:dyDescent="0.25">
      <c r="A1585" s="33">
        <v>43617</v>
      </c>
      <c r="B1585" t="s">
        <v>282</v>
      </c>
      <c r="C1585" s="33" t="s">
        <v>224</v>
      </c>
      <c r="D1585" s="9">
        <v>43621</v>
      </c>
      <c r="E1585" t="s">
        <v>76</v>
      </c>
      <c r="F1585" t="s">
        <v>1246</v>
      </c>
      <c r="G1585"/>
      <c r="H1585" s="1">
        <v>23000</v>
      </c>
      <c r="I1585" s="1"/>
    </row>
    <row r="1586" spans="1:9" s="128" customFormat="1" x14ac:dyDescent="0.25">
      <c r="A1586" s="33">
        <v>43617</v>
      </c>
      <c r="B1586" t="s">
        <v>282</v>
      </c>
      <c r="C1586" s="33" t="s">
        <v>224</v>
      </c>
      <c r="D1586" s="9">
        <v>43621</v>
      </c>
      <c r="E1586" t="s">
        <v>76</v>
      </c>
      <c r="F1586" t="s">
        <v>1247</v>
      </c>
      <c r="G1586"/>
      <c r="H1586" s="1">
        <v>23109</v>
      </c>
      <c r="I1586" s="1"/>
    </row>
    <row r="1587" spans="1:9" s="128" customFormat="1" x14ac:dyDescent="0.25">
      <c r="A1587" s="33">
        <v>43617</v>
      </c>
      <c r="B1587" t="s">
        <v>282</v>
      </c>
      <c r="C1587" s="33" t="s">
        <v>224</v>
      </c>
      <c r="D1587" s="9">
        <v>43621</v>
      </c>
      <c r="E1587" t="s">
        <v>129</v>
      </c>
      <c r="F1587" t="s">
        <v>1248</v>
      </c>
      <c r="G1587"/>
      <c r="H1587" s="1">
        <v>30000</v>
      </c>
      <c r="I1587" s="1"/>
    </row>
    <row r="1588" spans="1:9" s="128" customFormat="1" x14ac:dyDescent="0.25">
      <c r="A1588" s="33">
        <v>43617</v>
      </c>
      <c r="B1588" t="s">
        <v>282</v>
      </c>
      <c r="C1588" s="33" t="s">
        <v>224</v>
      </c>
      <c r="D1588" s="9">
        <v>43621</v>
      </c>
      <c r="E1588" t="s">
        <v>76</v>
      </c>
      <c r="F1588" t="s">
        <v>89</v>
      </c>
      <c r="G1588"/>
      <c r="H1588" s="1">
        <v>129051</v>
      </c>
      <c r="I1588" s="1"/>
    </row>
    <row r="1589" spans="1:9" s="128" customFormat="1" x14ac:dyDescent="0.25">
      <c r="A1589" s="33">
        <v>43617</v>
      </c>
      <c r="B1589" t="s">
        <v>282</v>
      </c>
      <c r="C1589" s="33" t="s">
        <v>224</v>
      </c>
      <c r="D1589" s="9">
        <v>43622</v>
      </c>
      <c r="E1589" t="s">
        <v>129</v>
      </c>
      <c r="F1589" t="s">
        <v>1250</v>
      </c>
      <c r="G1589"/>
      <c r="H1589" s="1">
        <v>102000</v>
      </c>
      <c r="I1589" s="1"/>
    </row>
    <row r="1590" spans="1:9" s="128" customFormat="1" x14ac:dyDescent="0.25">
      <c r="A1590" s="33">
        <v>43617</v>
      </c>
      <c r="B1590" t="s">
        <v>282</v>
      </c>
      <c r="C1590" s="33" t="s">
        <v>224</v>
      </c>
      <c r="D1590" s="9">
        <v>43622</v>
      </c>
      <c r="E1590" t="s">
        <v>76</v>
      </c>
      <c r="F1590" t="s">
        <v>1251</v>
      </c>
      <c r="G1590"/>
      <c r="H1590" s="1">
        <v>123000</v>
      </c>
      <c r="I1590" s="1"/>
    </row>
    <row r="1591" spans="1:9" s="128" customFormat="1" x14ac:dyDescent="0.25">
      <c r="A1591" s="33">
        <v>43617</v>
      </c>
      <c r="B1591" t="s">
        <v>282</v>
      </c>
      <c r="C1591" s="33" t="s">
        <v>224</v>
      </c>
      <c r="D1591" s="9">
        <v>43626</v>
      </c>
      <c r="E1591" t="s">
        <v>76</v>
      </c>
      <c r="F1591" t="s">
        <v>9</v>
      </c>
      <c r="G1591"/>
      <c r="H1591" s="1">
        <v>20000</v>
      </c>
      <c r="I1591" s="1"/>
    </row>
    <row r="1592" spans="1:9" s="128" customFormat="1" x14ac:dyDescent="0.25">
      <c r="A1592" s="33">
        <v>43617</v>
      </c>
      <c r="B1592" t="s">
        <v>282</v>
      </c>
      <c r="C1592" s="33" t="s">
        <v>224</v>
      </c>
      <c r="D1592" s="9">
        <v>43626</v>
      </c>
      <c r="E1592" t="s">
        <v>76</v>
      </c>
      <c r="F1592" t="s">
        <v>131</v>
      </c>
      <c r="G1592"/>
      <c r="H1592" s="1">
        <v>20000</v>
      </c>
      <c r="I1592" s="1"/>
    </row>
    <row r="1593" spans="1:9" s="128" customFormat="1" x14ac:dyDescent="0.25">
      <c r="A1593" s="33">
        <v>43617</v>
      </c>
      <c r="B1593" t="s">
        <v>282</v>
      </c>
      <c r="C1593" s="33" t="s">
        <v>224</v>
      </c>
      <c r="D1593" s="9">
        <v>43626</v>
      </c>
      <c r="E1593" t="s">
        <v>76</v>
      </c>
      <c r="F1593" t="s">
        <v>207</v>
      </c>
      <c r="G1593"/>
      <c r="H1593" s="1">
        <v>69025</v>
      </c>
      <c r="I1593" s="1"/>
    </row>
    <row r="1594" spans="1:9" s="128" customFormat="1" x14ac:dyDescent="0.25">
      <c r="A1594" s="33">
        <v>43617</v>
      </c>
      <c r="B1594" t="s">
        <v>282</v>
      </c>
      <c r="C1594" s="33" t="s">
        <v>224</v>
      </c>
      <c r="D1594" s="9">
        <v>43633</v>
      </c>
      <c r="E1594" t="s">
        <v>239</v>
      </c>
      <c r="F1594" t="s">
        <v>132</v>
      </c>
      <c r="G1594"/>
      <c r="H1594" s="1">
        <v>23100</v>
      </c>
      <c r="I1594" s="1"/>
    </row>
    <row r="1595" spans="1:9" s="128" customFormat="1" x14ac:dyDescent="0.25">
      <c r="A1595" s="33">
        <v>43617</v>
      </c>
      <c r="B1595" t="s">
        <v>282</v>
      </c>
      <c r="C1595" s="33" t="s">
        <v>224</v>
      </c>
      <c r="D1595" s="9">
        <v>43635</v>
      </c>
      <c r="E1595" t="s">
        <v>76</v>
      </c>
      <c r="F1595" t="s">
        <v>1249</v>
      </c>
      <c r="G1595"/>
      <c r="H1595" s="1">
        <v>46000</v>
      </c>
      <c r="I1595" s="1"/>
    </row>
    <row r="1596" spans="1:9" s="128" customFormat="1" x14ac:dyDescent="0.25">
      <c r="A1596" s="33">
        <v>43617</v>
      </c>
      <c r="B1596" t="s">
        <v>282</v>
      </c>
      <c r="C1596" s="33" t="s">
        <v>224</v>
      </c>
      <c r="D1596" s="9">
        <v>43637</v>
      </c>
      <c r="E1596" t="s">
        <v>76</v>
      </c>
      <c r="F1596" t="s">
        <v>413</v>
      </c>
      <c r="G1596"/>
      <c r="H1596" s="1">
        <v>46000</v>
      </c>
      <c r="I1596" s="1"/>
    </row>
    <row r="1597" spans="1:9" s="128" customFormat="1" x14ac:dyDescent="0.25">
      <c r="A1597" s="33">
        <v>43617</v>
      </c>
      <c r="B1597" t="s">
        <v>282</v>
      </c>
      <c r="C1597" s="33" t="s">
        <v>224</v>
      </c>
      <c r="D1597" s="9">
        <v>43640</v>
      </c>
      <c r="E1597" t="s">
        <v>239</v>
      </c>
      <c r="F1597" t="s">
        <v>13</v>
      </c>
      <c r="G1597"/>
      <c r="H1597" s="1">
        <v>23000</v>
      </c>
      <c r="I1597" s="1"/>
    </row>
    <row r="1598" spans="1:9" s="128" customFormat="1" x14ac:dyDescent="0.25">
      <c r="A1598" s="33">
        <v>43617</v>
      </c>
      <c r="B1598" t="s">
        <v>282</v>
      </c>
      <c r="C1598" s="33" t="s">
        <v>224</v>
      </c>
      <c r="D1598" s="9">
        <v>43640</v>
      </c>
      <c r="E1598" t="s">
        <v>76</v>
      </c>
      <c r="F1598" t="s">
        <v>18</v>
      </c>
      <c r="G1598"/>
      <c r="H1598" s="1">
        <v>23080</v>
      </c>
      <c r="I1598" s="1"/>
    </row>
    <row r="1599" spans="1:9" s="128" customFormat="1" x14ac:dyDescent="0.25">
      <c r="A1599" s="33">
        <v>43617</v>
      </c>
      <c r="B1599" t="s">
        <v>282</v>
      </c>
      <c r="C1599" s="33" t="s">
        <v>224</v>
      </c>
      <c r="D1599" s="9">
        <v>43641</v>
      </c>
      <c r="E1599" t="s">
        <v>76</v>
      </c>
      <c r="F1599" t="s">
        <v>143</v>
      </c>
      <c r="G1599"/>
      <c r="H1599" s="1">
        <v>23000</v>
      </c>
      <c r="I1599" s="1"/>
    </row>
    <row r="1600" spans="1:9" s="128" customFormat="1" x14ac:dyDescent="0.25">
      <c r="A1600" s="33">
        <v>43617</v>
      </c>
      <c r="B1600" t="s">
        <v>282</v>
      </c>
      <c r="C1600" s="33" t="s">
        <v>224</v>
      </c>
      <c r="D1600" s="9">
        <v>43641</v>
      </c>
      <c r="E1600" t="s">
        <v>76</v>
      </c>
      <c r="F1600" t="s">
        <v>764</v>
      </c>
      <c r="G1600"/>
      <c r="H1600" s="1">
        <v>23037</v>
      </c>
      <c r="I1600" s="1"/>
    </row>
    <row r="1601" spans="1:9" s="128" customFormat="1" x14ac:dyDescent="0.25">
      <c r="A1601" s="33">
        <v>43617</v>
      </c>
      <c r="B1601" t="s">
        <v>282</v>
      </c>
      <c r="C1601" s="33" t="s">
        <v>224</v>
      </c>
      <c r="D1601" s="9">
        <v>43641</v>
      </c>
      <c r="E1601" t="s">
        <v>76</v>
      </c>
      <c r="F1601" t="s">
        <v>17</v>
      </c>
      <c r="G1601"/>
      <c r="H1601" s="1">
        <v>23072</v>
      </c>
      <c r="I1601" s="1"/>
    </row>
    <row r="1602" spans="1:9" s="128" customFormat="1" x14ac:dyDescent="0.25">
      <c r="A1602" s="33">
        <v>43617</v>
      </c>
      <c r="B1602" t="s">
        <v>282</v>
      </c>
      <c r="C1602" s="33" t="s">
        <v>224</v>
      </c>
      <c r="D1602" s="9">
        <v>43641</v>
      </c>
      <c r="E1602" t="s">
        <v>76</v>
      </c>
      <c r="F1602" t="s">
        <v>127</v>
      </c>
      <c r="G1602"/>
      <c r="H1602" s="1">
        <v>35000</v>
      </c>
      <c r="I1602" s="1"/>
    </row>
    <row r="1603" spans="1:9" s="128" customFormat="1" x14ac:dyDescent="0.25">
      <c r="A1603" s="33">
        <v>43617</v>
      </c>
      <c r="B1603" t="s">
        <v>282</v>
      </c>
      <c r="C1603" s="33" t="s">
        <v>224</v>
      </c>
      <c r="D1603" s="9">
        <v>43644</v>
      </c>
      <c r="E1603" t="s">
        <v>76</v>
      </c>
      <c r="F1603" t="s">
        <v>14</v>
      </c>
      <c r="G1603"/>
      <c r="H1603" s="1">
        <v>20000</v>
      </c>
      <c r="I1603" s="1"/>
    </row>
    <row r="1604" spans="1:9" s="128" customFormat="1" x14ac:dyDescent="0.25">
      <c r="A1604" s="33">
        <v>43617</v>
      </c>
      <c r="B1604" t="s">
        <v>282</v>
      </c>
      <c r="C1604" s="33" t="s">
        <v>224</v>
      </c>
      <c r="D1604" s="9">
        <v>43644</v>
      </c>
      <c r="E1604" t="s">
        <v>76</v>
      </c>
      <c r="F1604" t="s">
        <v>198</v>
      </c>
      <c r="G1604"/>
      <c r="H1604" s="1">
        <v>23000</v>
      </c>
      <c r="I1604" s="1"/>
    </row>
    <row r="1605" spans="1:9" s="128" customFormat="1" x14ac:dyDescent="0.25">
      <c r="A1605" s="33">
        <v>43617</v>
      </c>
      <c r="B1605" t="s">
        <v>282</v>
      </c>
      <c r="C1605" s="33" t="s">
        <v>224</v>
      </c>
      <c r="D1605" s="9">
        <v>43644</v>
      </c>
      <c r="E1605" t="s">
        <v>76</v>
      </c>
      <c r="F1605" t="s">
        <v>6</v>
      </c>
      <c r="G1605"/>
      <c r="H1605" s="1">
        <v>46000</v>
      </c>
      <c r="I1605" s="1"/>
    </row>
    <row r="1606" spans="1:9" s="128" customFormat="1" x14ac:dyDescent="0.25">
      <c r="A1606" s="217">
        <v>43617</v>
      </c>
      <c r="B1606" s="218" t="s">
        <v>282</v>
      </c>
      <c r="C1606" s="217" t="s">
        <v>224</v>
      </c>
      <c r="D1606" s="219">
        <v>43644</v>
      </c>
      <c r="E1606" s="218" t="s">
        <v>239</v>
      </c>
      <c r="F1606" s="218" t="s">
        <v>586</v>
      </c>
      <c r="G1606" s="218"/>
      <c r="H1606" s="229">
        <v>200000</v>
      </c>
      <c r="I1606" s="229"/>
    </row>
    <row r="1607" spans="1:9" s="128" customFormat="1" x14ac:dyDescent="0.25">
      <c r="A1607" s="33">
        <v>43647</v>
      </c>
      <c r="B1607" t="s">
        <v>282</v>
      </c>
      <c r="C1607" s="33" t="s">
        <v>224</v>
      </c>
      <c r="D1607" s="9">
        <v>43647</v>
      </c>
      <c r="E1607" t="s">
        <v>76</v>
      </c>
      <c r="F1607" t="s">
        <v>430</v>
      </c>
      <c r="G1607"/>
      <c r="H1607" s="1">
        <v>20000</v>
      </c>
      <c r="I1607" s="1"/>
    </row>
    <row r="1608" spans="1:9" s="128" customFormat="1" x14ac:dyDescent="0.25">
      <c r="A1608" s="33">
        <v>43647</v>
      </c>
      <c r="B1608" t="s">
        <v>282</v>
      </c>
      <c r="C1608" s="33" t="s">
        <v>224</v>
      </c>
      <c r="D1608" s="9">
        <v>43647</v>
      </c>
      <c r="E1608" t="s">
        <v>76</v>
      </c>
      <c r="F1608" t="s">
        <v>206</v>
      </c>
      <c r="G1608"/>
      <c r="H1608" s="1">
        <v>20000</v>
      </c>
      <c r="I1608" s="1"/>
    </row>
    <row r="1609" spans="1:9" s="128" customFormat="1" x14ac:dyDescent="0.25">
      <c r="A1609" s="33">
        <v>43647</v>
      </c>
      <c r="B1609" t="s">
        <v>282</v>
      </c>
      <c r="C1609" s="33" t="s">
        <v>224</v>
      </c>
      <c r="D1609" s="9">
        <v>43647</v>
      </c>
      <c r="E1609" t="s">
        <v>76</v>
      </c>
      <c r="F1609" t="s">
        <v>1257</v>
      </c>
      <c r="G1609"/>
      <c r="H1609" s="1">
        <v>23000</v>
      </c>
      <c r="I1609" s="1"/>
    </row>
    <row r="1610" spans="1:9" s="128" customFormat="1" x14ac:dyDescent="0.25">
      <c r="A1610" s="33">
        <v>43647</v>
      </c>
      <c r="B1610" t="s">
        <v>282</v>
      </c>
      <c r="C1610" s="33" t="s">
        <v>224</v>
      </c>
      <c r="D1610" s="9">
        <v>43647</v>
      </c>
      <c r="E1610" t="s">
        <v>76</v>
      </c>
      <c r="F1610" t="s">
        <v>135</v>
      </c>
      <c r="G1610"/>
      <c r="H1610" s="1">
        <v>23000</v>
      </c>
      <c r="I1610" s="1"/>
    </row>
    <row r="1611" spans="1:9" s="128" customFormat="1" x14ac:dyDescent="0.25">
      <c r="A1611" s="33">
        <v>43647</v>
      </c>
      <c r="B1611" t="s">
        <v>282</v>
      </c>
      <c r="C1611" s="33" t="s">
        <v>224</v>
      </c>
      <c r="D1611" s="9">
        <v>43647</v>
      </c>
      <c r="E1611" t="s">
        <v>76</v>
      </c>
      <c r="F1611" t="s">
        <v>1245</v>
      </c>
      <c r="G1611"/>
      <c r="H1611" s="1">
        <v>23000</v>
      </c>
      <c r="I1611" s="1"/>
    </row>
    <row r="1612" spans="1:9" s="128" customFormat="1" x14ac:dyDescent="0.25">
      <c r="A1612" s="33">
        <v>43647</v>
      </c>
      <c r="B1612" t="s">
        <v>282</v>
      </c>
      <c r="C1612" s="33" t="s">
        <v>224</v>
      </c>
      <c r="D1612" s="9">
        <v>43647</v>
      </c>
      <c r="E1612" t="s">
        <v>76</v>
      </c>
      <c r="F1612" t="s">
        <v>2</v>
      </c>
      <c r="G1612"/>
      <c r="H1612" s="1">
        <v>23000</v>
      </c>
      <c r="I1612" s="1"/>
    </row>
    <row r="1613" spans="1:9" s="128" customFormat="1" x14ac:dyDescent="0.25">
      <c r="A1613" s="33">
        <v>43647</v>
      </c>
      <c r="B1613" t="s">
        <v>282</v>
      </c>
      <c r="C1613" s="33" t="s">
        <v>224</v>
      </c>
      <c r="D1613" s="9">
        <v>43647</v>
      </c>
      <c r="E1613" t="s">
        <v>76</v>
      </c>
      <c r="F1613" t="s">
        <v>464</v>
      </c>
      <c r="G1613"/>
      <c r="H1613" s="1">
        <v>23000</v>
      </c>
      <c r="I1613" s="1"/>
    </row>
    <row r="1614" spans="1:9" s="128" customFormat="1" x14ac:dyDescent="0.25">
      <c r="A1614" s="33">
        <v>43647</v>
      </c>
      <c r="B1614" t="s">
        <v>282</v>
      </c>
      <c r="C1614" s="33" t="s">
        <v>224</v>
      </c>
      <c r="D1614" s="9">
        <v>43647</v>
      </c>
      <c r="E1614" t="s">
        <v>76</v>
      </c>
      <c r="F1614" t="s">
        <v>1260</v>
      </c>
      <c r="G1614"/>
      <c r="H1614" s="1">
        <v>39030</v>
      </c>
      <c r="I1614" s="1"/>
    </row>
    <row r="1615" spans="1:9" s="128" customFormat="1" x14ac:dyDescent="0.25">
      <c r="A1615" s="33">
        <v>43647</v>
      </c>
      <c r="B1615" t="s">
        <v>282</v>
      </c>
      <c r="C1615" s="33" t="s">
        <v>224</v>
      </c>
      <c r="D1615" s="9">
        <v>43647</v>
      </c>
      <c r="E1615" t="s">
        <v>129</v>
      </c>
      <c r="F1615" t="s">
        <v>314</v>
      </c>
      <c r="G1615"/>
      <c r="H1615" s="1">
        <v>40039</v>
      </c>
      <c r="I1615" s="1"/>
    </row>
    <row r="1616" spans="1:9" s="128" customFormat="1" x14ac:dyDescent="0.25">
      <c r="A1616" s="33">
        <v>43647</v>
      </c>
      <c r="B1616" t="s">
        <v>282</v>
      </c>
      <c r="C1616" s="33" t="s">
        <v>224</v>
      </c>
      <c r="D1616" s="9">
        <v>43647</v>
      </c>
      <c r="E1616" t="s">
        <v>76</v>
      </c>
      <c r="F1616" t="s">
        <v>1251</v>
      </c>
      <c r="G1616"/>
      <c r="H1616" s="1">
        <v>123000</v>
      </c>
      <c r="I1616" s="1"/>
    </row>
    <row r="1617" spans="1:9" s="128" customFormat="1" x14ac:dyDescent="0.25">
      <c r="A1617" s="33">
        <v>43647</v>
      </c>
      <c r="B1617" t="s">
        <v>282</v>
      </c>
      <c r="C1617" s="33" t="s">
        <v>224</v>
      </c>
      <c r="D1617" s="9">
        <v>43648</v>
      </c>
      <c r="E1617" t="s">
        <v>239</v>
      </c>
      <c r="F1617" t="s">
        <v>132</v>
      </c>
      <c r="G1617"/>
      <c r="H1617" s="1">
        <v>23100</v>
      </c>
      <c r="I1617" s="1"/>
    </row>
    <row r="1618" spans="1:9" s="128" customFormat="1" x14ac:dyDescent="0.25">
      <c r="A1618" s="33">
        <v>43647</v>
      </c>
      <c r="B1618" t="s">
        <v>282</v>
      </c>
      <c r="C1618" s="33" t="s">
        <v>224</v>
      </c>
      <c r="D1618" s="9">
        <v>43648</v>
      </c>
      <c r="E1618" t="s">
        <v>239</v>
      </c>
      <c r="F1618" t="s">
        <v>21</v>
      </c>
      <c r="G1618"/>
      <c r="H1618" s="1">
        <v>23109</v>
      </c>
      <c r="I1618" s="1"/>
    </row>
    <row r="1619" spans="1:9" s="128" customFormat="1" x14ac:dyDescent="0.25">
      <c r="A1619" s="33">
        <v>43647</v>
      </c>
      <c r="B1619" t="s">
        <v>282</v>
      </c>
      <c r="C1619" s="33" t="s">
        <v>224</v>
      </c>
      <c r="D1619" s="9">
        <v>43648</v>
      </c>
      <c r="E1619" t="s">
        <v>76</v>
      </c>
      <c r="F1619" t="s">
        <v>1263</v>
      </c>
      <c r="G1619"/>
      <c r="H1619" s="1">
        <v>69006</v>
      </c>
      <c r="I1619" s="1"/>
    </row>
    <row r="1620" spans="1:9" s="128" customFormat="1" x14ac:dyDescent="0.25">
      <c r="A1620" s="33">
        <v>43647</v>
      </c>
      <c r="B1620" t="s">
        <v>282</v>
      </c>
      <c r="C1620" s="33" t="s">
        <v>224</v>
      </c>
      <c r="D1620" s="9">
        <v>43649</v>
      </c>
      <c r="E1620" t="s">
        <v>76</v>
      </c>
      <c r="F1620" t="s">
        <v>9</v>
      </c>
      <c r="G1620"/>
      <c r="H1620" s="1">
        <v>20000</v>
      </c>
      <c r="I1620" s="1"/>
    </row>
    <row r="1621" spans="1:9" s="128" customFormat="1" x14ac:dyDescent="0.25">
      <c r="A1621" s="33">
        <v>43647</v>
      </c>
      <c r="B1621" t="s">
        <v>282</v>
      </c>
      <c r="C1621" s="33" t="s">
        <v>224</v>
      </c>
      <c r="D1621" s="9">
        <v>43649</v>
      </c>
      <c r="E1621" t="s">
        <v>76</v>
      </c>
      <c r="F1621" t="s">
        <v>131</v>
      </c>
      <c r="G1621"/>
      <c r="H1621" s="1">
        <v>20000</v>
      </c>
      <c r="I1621" s="1"/>
    </row>
    <row r="1622" spans="1:9" s="128" customFormat="1" x14ac:dyDescent="0.25">
      <c r="A1622" s="33">
        <v>43647</v>
      </c>
      <c r="B1622" t="s">
        <v>282</v>
      </c>
      <c r="C1622" s="33" t="s">
        <v>224</v>
      </c>
      <c r="D1622" s="9">
        <v>43649</v>
      </c>
      <c r="E1622" t="s">
        <v>76</v>
      </c>
      <c r="F1622" t="s">
        <v>140</v>
      </c>
      <c r="G1622"/>
      <c r="H1622" s="1">
        <v>23096</v>
      </c>
      <c r="I1622" s="1"/>
    </row>
    <row r="1623" spans="1:9" s="128" customFormat="1" x14ac:dyDescent="0.25">
      <c r="A1623" s="33">
        <v>43647</v>
      </c>
      <c r="B1623" t="s">
        <v>282</v>
      </c>
      <c r="C1623" s="33" t="s">
        <v>224</v>
      </c>
      <c r="D1623" s="9">
        <v>43649</v>
      </c>
      <c r="E1623" t="s">
        <v>76</v>
      </c>
      <c r="F1623" t="s">
        <v>1192</v>
      </c>
      <c r="G1623"/>
      <c r="H1623" s="1">
        <v>72000</v>
      </c>
      <c r="I1623" s="1"/>
    </row>
    <row r="1624" spans="1:9" s="128" customFormat="1" x14ac:dyDescent="0.25">
      <c r="A1624" s="33">
        <v>43647</v>
      </c>
      <c r="B1624" t="s">
        <v>282</v>
      </c>
      <c r="C1624" s="33" t="s">
        <v>224</v>
      </c>
      <c r="D1624" s="9">
        <v>43651</v>
      </c>
      <c r="E1624" t="s">
        <v>76</v>
      </c>
      <c r="F1624" t="s">
        <v>1184</v>
      </c>
      <c r="G1624"/>
      <c r="H1624" s="1">
        <v>23000</v>
      </c>
      <c r="I1624" s="1"/>
    </row>
    <row r="1625" spans="1:9" s="128" customFormat="1" x14ac:dyDescent="0.25">
      <c r="A1625" s="33">
        <v>43647</v>
      </c>
      <c r="B1625" t="s">
        <v>282</v>
      </c>
      <c r="C1625" s="33" t="s">
        <v>224</v>
      </c>
      <c r="D1625" s="9">
        <v>43654</v>
      </c>
      <c r="E1625" t="s">
        <v>239</v>
      </c>
      <c r="F1625" t="s">
        <v>13</v>
      </c>
      <c r="G1625"/>
      <c r="H1625" s="1">
        <v>23000</v>
      </c>
      <c r="I1625" s="1"/>
    </row>
    <row r="1626" spans="1:9" s="128" customFormat="1" x14ac:dyDescent="0.25">
      <c r="A1626" s="33">
        <v>43647</v>
      </c>
      <c r="B1626" t="s">
        <v>282</v>
      </c>
      <c r="C1626" s="33" t="s">
        <v>224</v>
      </c>
      <c r="D1626" s="9">
        <v>43654</v>
      </c>
      <c r="E1626" t="s">
        <v>239</v>
      </c>
      <c r="F1626" t="s">
        <v>201</v>
      </c>
      <c r="G1626"/>
      <c r="H1626" s="1">
        <v>23000</v>
      </c>
      <c r="I1626" s="1"/>
    </row>
    <row r="1627" spans="1:9" s="128" customFormat="1" x14ac:dyDescent="0.25">
      <c r="A1627" s="33">
        <v>43647</v>
      </c>
      <c r="B1627" t="s">
        <v>282</v>
      </c>
      <c r="C1627" s="33" t="s">
        <v>224</v>
      </c>
      <c r="D1627" s="9">
        <v>43654</v>
      </c>
      <c r="E1627" t="s">
        <v>76</v>
      </c>
      <c r="F1627" t="s">
        <v>313</v>
      </c>
      <c r="G1627"/>
      <c r="H1627" s="1">
        <v>23000</v>
      </c>
      <c r="I1627" s="1"/>
    </row>
    <row r="1628" spans="1:9" s="128" customFormat="1" x14ac:dyDescent="0.25">
      <c r="A1628" s="33">
        <v>43647</v>
      </c>
      <c r="B1628" t="s">
        <v>282</v>
      </c>
      <c r="C1628" s="33" t="s">
        <v>224</v>
      </c>
      <c r="D1628" s="9">
        <v>43654</v>
      </c>
      <c r="E1628" t="s">
        <v>129</v>
      </c>
      <c r="F1628" t="s">
        <v>1259</v>
      </c>
      <c r="G1628"/>
      <c r="H1628" s="1">
        <v>30000</v>
      </c>
      <c r="I1628" s="1"/>
    </row>
    <row r="1629" spans="1:9" s="128" customFormat="1" x14ac:dyDescent="0.25">
      <c r="A1629" s="33">
        <v>43647</v>
      </c>
      <c r="B1629" t="s">
        <v>282</v>
      </c>
      <c r="C1629" s="33" t="s">
        <v>224</v>
      </c>
      <c r="D1629" s="9">
        <v>43654</v>
      </c>
      <c r="E1629" t="s">
        <v>76</v>
      </c>
      <c r="F1629" t="s">
        <v>1261</v>
      </c>
      <c r="G1629"/>
      <c r="H1629" s="1">
        <v>46000</v>
      </c>
      <c r="I1629" s="1"/>
    </row>
    <row r="1630" spans="1:9" s="128" customFormat="1" x14ac:dyDescent="0.25">
      <c r="A1630" s="33">
        <v>43647</v>
      </c>
      <c r="B1630" t="s">
        <v>282</v>
      </c>
      <c r="C1630" s="33" t="s">
        <v>224</v>
      </c>
      <c r="D1630" s="9">
        <v>43654</v>
      </c>
      <c r="E1630" t="s">
        <v>239</v>
      </c>
      <c r="F1630" t="s">
        <v>418</v>
      </c>
      <c r="G1630"/>
      <c r="H1630" s="1">
        <v>46000</v>
      </c>
      <c r="I1630" s="1"/>
    </row>
    <row r="1631" spans="1:9" s="128" customFormat="1" x14ac:dyDescent="0.25">
      <c r="A1631" s="33">
        <v>43647</v>
      </c>
      <c r="B1631" t="s">
        <v>282</v>
      </c>
      <c r="C1631" s="33" t="s">
        <v>224</v>
      </c>
      <c r="D1631" s="9">
        <v>43654</v>
      </c>
      <c r="E1631" t="s">
        <v>239</v>
      </c>
      <c r="F1631" t="s">
        <v>417</v>
      </c>
      <c r="G1631"/>
      <c r="H1631" s="1">
        <v>46000</v>
      </c>
      <c r="I1631" s="1"/>
    </row>
    <row r="1632" spans="1:9" s="128" customFormat="1" x14ac:dyDescent="0.25">
      <c r="A1632" s="33">
        <v>43647</v>
      </c>
      <c r="B1632" t="s">
        <v>282</v>
      </c>
      <c r="C1632" s="33" t="s">
        <v>224</v>
      </c>
      <c r="D1632" s="9">
        <v>43654</v>
      </c>
      <c r="E1632" t="s">
        <v>129</v>
      </c>
      <c r="F1632" t="s">
        <v>86</v>
      </c>
      <c r="G1632"/>
      <c r="H1632" s="1">
        <v>50000</v>
      </c>
      <c r="I1632" s="1"/>
    </row>
    <row r="1633" spans="1:9" s="128" customFormat="1" x14ac:dyDescent="0.25">
      <c r="A1633" s="33">
        <v>43647</v>
      </c>
      <c r="B1633" t="s">
        <v>282</v>
      </c>
      <c r="C1633" s="33" t="s">
        <v>224</v>
      </c>
      <c r="D1633" s="9">
        <v>43654</v>
      </c>
      <c r="E1633" t="s">
        <v>129</v>
      </c>
      <c r="F1633" t="s">
        <v>1264</v>
      </c>
      <c r="G1633"/>
      <c r="H1633" s="1">
        <v>102000</v>
      </c>
      <c r="I1633" s="1"/>
    </row>
    <row r="1634" spans="1:9" s="128" customFormat="1" x14ac:dyDescent="0.25">
      <c r="A1634" s="33">
        <v>43647</v>
      </c>
      <c r="B1634" t="s">
        <v>282</v>
      </c>
      <c r="C1634" s="33" t="s">
        <v>224</v>
      </c>
      <c r="D1634" s="9">
        <v>43656</v>
      </c>
      <c r="E1634" t="s">
        <v>76</v>
      </c>
      <c r="F1634" t="s">
        <v>874</v>
      </c>
      <c r="G1634"/>
      <c r="H1634" s="1">
        <v>40000</v>
      </c>
      <c r="I1634" s="1"/>
    </row>
    <row r="1635" spans="1:9" s="128" customFormat="1" x14ac:dyDescent="0.25">
      <c r="A1635" s="33">
        <v>43647</v>
      </c>
      <c r="B1635" t="s">
        <v>282</v>
      </c>
      <c r="C1635" s="33" t="s">
        <v>224</v>
      </c>
      <c r="D1635" s="9">
        <v>43656</v>
      </c>
      <c r="E1635" t="s">
        <v>76</v>
      </c>
      <c r="F1635" t="s">
        <v>80</v>
      </c>
      <c r="G1635"/>
      <c r="H1635" s="1">
        <v>46000</v>
      </c>
      <c r="I1635" s="1"/>
    </row>
    <row r="1636" spans="1:9" s="128" customFormat="1" x14ac:dyDescent="0.25">
      <c r="A1636" s="33">
        <v>43647</v>
      </c>
      <c r="B1636" t="s">
        <v>282</v>
      </c>
      <c r="C1636" s="33" t="s">
        <v>224</v>
      </c>
      <c r="D1636" s="9">
        <v>43663</v>
      </c>
      <c r="E1636" t="s">
        <v>239</v>
      </c>
      <c r="F1636" t="s">
        <v>6</v>
      </c>
      <c r="G1636"/>
      <c r="H1636" s="1">
        <v>23000</v>
      </c>
      <c r="I1636" s="1"/>
    </row>
    <row r="1637" spans="1:9" s="128" customFormat="1" x14ac:dyDescent="0.25">
      <c r="A1637" s="33">
        <v>43647</v>
      </c>
      <c r="B1637" t="s">
        <v>282</v>
      </c>
      <c r="C1637" s="33" t="s">
        <v>224</v>
      </c>
      <c r="D1637" s="9">
        <v>43668</v>
      </c>
      <c r="E1637" t="s">
        <v>76</v>
      </c>
      <c r="F1637" t="s">
        <v>87</v>
      </c>
      <c r="G1637"/>
      <c r="H1637" s="1">
        <v>20000</v>
      </c>
      <c r="I1637" s="1"/>
    </row>
    <row r="1638" spans="1:9" s="128" customFormat="1" x14ac:dyDescent="0.25">
      <c r="A1638" s="33">
        <v>43647</v>
      </c>
      <c r="B1638" t="s">
        <v>282</v>
      </c>
      <c r="C1638" s="33" t="s">
        <v>224</v>
      </c>
      <c r="D1638" s="9">
        <v>43668</v>
      </c>
      <c r="E1638" t="s">
        <v>76</v>
      </c>
      <c r="F1638" t="s">
        <v>1258</v>
      </c>
      <c r="G1638"/>
      <c r="H1638" s="1">
        <v>23000</v>
      </c>
      <c r="I1638" s="1"/>
    </row>
    <row r="1639" spans="1:9" s="128" customFormat="1" x14ac:dyDescent="0.25">
      <c r="A1639" s="33">
        <v>43647</v>
      </c>
      <c r="B1639" t="s">
        <v>282</v>
      </c>
      <c r="C1639" s="33" t="s">
        <v>224</v>
      </c>
      <c r="D1639" s="9">
        <v>43670</v>
      </c>
      <c r="E1639" t="s">
        <v>76</v>
      </c>
      <c r="F1639" t="s">
        <v>18</v>
      </c>
      <c r="G1639"/>
      <c r="H1639" s="1">
        <v>23080</v>
      </c>
      <c r="I1639" s="1"/>
    </row>
    <row r="1640" spans="1:9" s="128" customFormat="1" x14ac:dyDescent="0.25">
      <c r="A1640" s="33">
        <v>43647</v>
      </c>
      <c r="B1640" t="s">
        <v>282</v>
      </c>
      <c r="C1640" s="33" t="s">
        <v>224</v>
      </c>
      <c r="D1640" s="9">
        <v>43670</v>
      </c>
      <c r="E1640" t="s">
        <v>76</v>
      </c>
      <c r="F1640" t="s">
        <v>384</v>
      </c>
      <c r="G1640"/>
      <c r="H1640" s="1">
        <v>28076</v>
      </c>
      <c r="I1640" s="1"/>
    </row>
    <row r="1641" spans="1:9" s="128" customFormat="1" x14ac:dyDescent="0.25">
      <c r="A1641" s="33">
        <v>43647</v>
      </c>
      <c r="B1641" t="s">
        <v>282</v>
      </c>
      <c r="C1641" s="33" t="s">
        <v>224</v>
      </c>
      <c r="D1641" s="9">
        <v>43670</v>
      </c>
      <c r="E1641" t="s">
        <v>239</v>
      </c>
      <c r="F1641" t="s">
        <v>1262</v>
      </c>
      <c r="G1641"/>
      <c r="H1641" s="1">
        <v>46000</v>
      </c>
      <c r="I1641" s="1"/>
    </row>
    <row r="1642" spans="1:9" s="128" customFormat="1" x14ac:dyDescent="0.25">
      <c r="A1642" s="33">
        <v>43647</v>
      </c>
      <c r="B1642" t="s">
        <v>282</v>
      </c>
      <c r="C1642" s="33" t="s">
        <v>224</v>
      </c>
      <c r="D1642" s="9">
        <v>43671</v>
      </c>
      <c r="E1642" t="s">
        <v>76</v>
      </c>
      <c r="F1642" t="s">
        <v>94</v>
      </c>
      <c r="G1642"/>
      <c r="H1642" s="1">
        <v>20054</v>
      </c>
      <c r="I1642" s="1"/>
    </row>
    <row r="1643" spans="1:9" s="128" customFormat="1" x14ac:dyDescent="0.25">
      <c r="A1643" s="33">
        <v>43647</v>
      </c>
      <c r="B1643" t="s">
        <v>282</v>
      </c>
      <c r="C1643" s="33" t="s">
        <v>224</v>
      </c>
      <c r="D1643" s="9">
        <v>43671</v>
      </c>
      <c r="E1643" t="s">
        <v>76</v>
      </c>
      <c r="F1643" t="s">
        <v>127</v>
      </c>
      <c r="G1643"/>
      <c r="H1643" s="1">
        <v>23000</v>
      </c>
      <c r="I1643" s="1"/>
    </row>
    <row r="1644" spans="1:9" s="128" customFormat="1" x14ac:dyDescent="0.25">
      <c r="A1644" s="33">
        <v>43647</v>
      </c>
      <c r="B1644" t="s">
        <v>282</v>
      </c>
      <c r="C1644" s="33" t="s">
        <v>224</v>
      </c>
      <c r="D1644" s="9">
        <v>43671</v>
      </c>
      <c r="E1644" t="s">
        <v>76</v>
      </c>
      <c r="F1644" t="s">
        <v>93</v>
      </c>
      <c r="G1644"/>
      <c r="H1644" s="1">
        <v>23000</v>
      </c>
      <c r="I1644" s="1"/>
    </row>
    <row r="1645" spans="1:9" s="128" customFormat="1" x14ac:dyDescent="0.25">
      <c r="A1645" s="33">
        <v>43647</v>
      </c>
      <c r="B1645" t="s">
        <v>282</v>
      </c>
      <c r="C1645" s="33" t="s">
        <v>224</v>
      </c>
      <c r="D1645" s="9">
        <v>43675</v>
      </c>
      <c r="E1645" t="s">
        <v>239</v>
      </c>
      <c r="F1645" t="s">
        <v>1255</v>
      </c>
      <c r="G1645"/>
      <c r="H1645" s="1">
        <v>2120</v>
      </c>
      <c r="I1645" s="1"/>
    </row>
    <row r="1646" spans="1:9" s="128" customFormat="1" x14ac:dyDescent="0.25">
      <c r="A1646" s="33">
        <v>43647</v>
      </c>
      <c r="B1646" t="s">
        <v>282</v>
      </c>
      <c r="C1646" s="33" t="s">
        <v>224</v>
      </c>
      <c r="D1646" s="9">
        <v>43675</v>
      </c>
      <c r="E1646" t="s">
        <v>239</v>
      </c>
      <c r="F1646" t="s">
        <v>1256</v>
      </c>
      <c r="G1646"/>
      <c r="H1646" s="1">
        <v>7600</v>
      </c>
      <c r="I1646" s="1"/>
    </row>
    <row r="1647" spans="1:9" s="128" customFormat="1" x14ac:dyDescent="0.25">
      <c r="A1647" s="33">
        <v>43647</v>
      </c>
      <c r="B1647" t="s">
        <v>282</v>
      </c>
      <c r="C1647" s="33" t="s">
        <v>224</v>
      </c>
      <c r="D1647" s="9">
        <v>43675</v>
      </c>
      <c r="E1647" t="s">
        <v>76</v>
      </c>
      <c r="F1647" t="s">
        <v>430</v>
      </c>
      <c r="G1647"/>
      <c r="H1647" s="1">
        <v>20000</v>
      </c>
      <c r="I1647" s="1"/>
    </row>
    <row r="1648" spans="1:9" s="128" customFormat="1" x14ac:dyDescent="0.25">
      <c r="A1648" s="33">
        <v>43647</v>
      </c>
      <c r="B1648" t="s">
        <v>282</v>
      </c>
      <c r="C1648" s="33" t="s">
        <v>224</v>
      </c>
      <c r="D1648" s="9">
        <v>43675</v>
      </c>
      <c r="E1648" t="s">
        <v>76</v>
      </c>
      <c r="F1648" t="s">
        <v>9</v>
      </c>
      <c r="G1648"/>
      <c r="H1648" s="1">
        <v>20000</v>
      </c>
      <c r="I1648" s="1"/>
    </row>
    <row r="1649" spans="1:9" s="128" customFormat="1" x14ac:dyDescent="0.25">
      <c r="A1649" s="33">
        <v>43647</v>
      </c>
      <c r="B1649" t="s">
        <v>282</v>
      </c>
      <c r="C1649" s="33" t="s">
        <v>224</v>
      </c>
      <c r="D1649" s="9">
        <v>43675</v>
      </c>
      <c r="E1649" t="s">
        <v>76</v>
      </c>
      <c r="F1649" t="s">
        <v>131</v>
      </c>
      <c r="G1649"/>
      <c r="H1649" s="1">
        <v>20000</v>
      </c>
      <c r="I1649" s="1"/>
    </row>
    <row r="1650" spans="1:9" s="128" customFormat="1" x14ac:dyDescent="0.25">
      <c r="A1650" s="33">
        <v>43647</v>
      </c>
      <c r="B1650" t="s">
        <v>282</v>
      </c>
      <c r="C1650" s="33" t="s">
        <v>224</v>
      </c>
      <c r="D1650" s="9">
        <v>43676</v>
      </c>
      <c r="E1650" t="s">
        <v>76</v>
      </c>
      <c r="F1650" t="s">
        <v>430</v>
      </c>
      <c r="G1650"/>
      <c r="H1650" s="1">
        <v>20000</v>
      </c>
      <c r="I1650" s="1"/>
    </row>
    <row r="1651" spans="1:9" s="128" customFormat="1" x14ac:dyDescent="0.25">
      <c r="A1651" s="33">
        <v>43647</v>
      </c>
      <c r="B1651" t="s">
        <v>282</v>
      </c>
      <c r="C1651" s="33" t="s">
        <v>224</v>
      </c>
      <c r="D1651" s="9">
        <v>43676</v>
      </c>
      <c r="E1651" t="s">
        <v>76</v>
      </c>
      <c r="F1651" t="s">
        <v>3</v>
      </c>
      <c r="G1651"/>
      <c r="H1651" s="1">
        <v>23000</v>
      </c>
      <c r="I1651" s="1"/>
    </row>
    <row r="1652" spans="1:9" s="128" customFormat="1" x14ac:dyDescent="0.25">
      <c r="A1652" s="33">
        <v>43647</v>
      </c>
      <c r="B1652" t="s">
        <v>282</v>
      </c>
      <c r="C1652" s="33" t="s">
        <v>224</v>
      </c>
      <c r="D1652" s="9">
        <v>43676</v>
      </c>
      <c r="E1652" t="s">
        <v>76</v>
      </c>
      <c r="F1652" t="s">
        <v>135</v>
      </c>
      <c r="G1652"/>
      <c r="H1652" s="1">
        <v>23000</v>
      </c>
      <c r="I1652" s="1"/>
    </row>
    <row r="1653" spans="1:9" s="128" customFormat="1" x14ac:dyDescent="0.25">
      <c r="A1653" s="33">
        <v>43647</v>
      </c>
      <c r="B1653" t="s">
        <v>282</v>
      </c>
      <c r="C1653" s="33" t="s">
        <v>224</v>
      </c>
      <c r="D1653" s="9">
        <v>43677</v>
      </c>
      <c r="E1653" t="s">
        <v>76</v>
      </c>
      <c r="F1653" t="s">
        <v>14</v>
      </c>
      <c r="G1653"/>
      <c r="H1653" s="1">
        <v>20000</v>
      </c>
      <c r="I1653" s="1"/>
    </row>
    <row r="1654" spans="1:9" s="128" customFormat="1" x14ac:dyDescent="0.25">
      <c r="A1654" s="33">
        <v>43647</v>
      </c>
      <c r="B1654" t="s">
        <v>282</v>
      </c>
      <c r="C1654" s="33" t="s">
        <v>224</v>
      </c>
      <c r="D1654" s="9">
        <v>43677</v>
      </c>
      <c r="E1654" t="s">
        <v>76</v>
      </c>
      <c r="F1654" t="s">
        <v>764</v>
      </c>
      <c r="G1654"/>
      <c r="H1654" s="1">
        <v>23037</v>
      </c>
      <c r="I1654" s="1"/>
    </row>
    <row r="1655" spans="1:9" s="128" customFormat="1" x14ac:dyDescent="0.25">
      <c r="A1655" s="33">
        <v>43647</v>
      </c>
      <c r="B1655" t="s">
        <v>282</v>
      </c>
      <c r="C1655" s="33" t="s">
        <v>224</v>
      </c>
      <c r="D1655" s="9">
        <v>43677</v>
      </c>
      <c r="E1655" t="s">
        <v>76</v>
      </c>
      <c r="F1655" t="s">
        <v>17</v>
      </c>
      <c r="G1655"/>
      <c r="H1655" s="1">
        <v>23072</v>
      </c>
      <c r="I1655" s="1"/>
    </row>
    <row r="1656" spans="1:9" s="128" customFormat="1" x14ac:dyDescent="0.25">
      <c r="A1656" s="33">
        <v>43647</v>
      </c>
      <c r="B1656" t="s">
        <v>282</v>
      </c>
      <c r="C1656" s="33" t="s">
        <v>224</v>
      </c>
      <c r="D1656" s="9">
        <v>43677</v>
      </c>
      <c r="E1656" t="s">
        <v>76</v>
      </c>
      <c r="F1656" t="s">
        <v>822</v>
      </c>
      <c r="G1656"/>
      <c r="H1656" s="1">
        <v>69000</v>
      </c>
      <c r="I1656" s="1"/>
    </row>
    <row r="1657" spans="1:9" s="128" customFormat="1" x14ac:dyDescent="0.25">
      <c r="A1657" s="33">
        <v>43647</v>
      </c>
      <c r="B1657" t="s">
        <v>282</v>
      </c>
      <c r="C1657" s="33" t="s">
        <v>224</v>
      </c>
      <c r="D1657" s="9">
        <v>43677</v>
      </c>
      <c r="E1657" t="s">
        <v>76</v>
      </c>
      <c r="F1657" t="s">
        <v>24</v>
      </c>
      <c r="G1657"/>
      <c r="H1657" s="1">
        <v>92000</v>
      </c>
      <c r="I1657" s="1"/>
    </row>
    <row r="1658" spans="1:9" s="128" customFormat="1" x14ac:dyDescent="0.25">
      <c r="A1658" s="217">
        <v>43647</v>
      </c>
      <c r="B1658" s="218" t="s">
        <v>282</v>
      </c>
      <c r="C1658" s="217" t="s">
        <v>224</v>
      </c>
      <c r="D1658" s="219">
        <v>43677</v>
      </c>
      <c r="E1658" s="218" t="s">
        <v>76</v>
      </c>
      <c r="F1658" s="218" t="s">
        <v>421</v>
      </c>
      <c r="G1658" s="218"/>
      <c r="H1658" s="229">
        <v>138000</v>
      </c>
      <c r="I1658" s="229"/>
    </row>
    <row r="1659" spans="1:9" s="128" customFormat="1" x14ac:dyDescent="0.25">
      <c r="A1659" s="33">
        <v>43678</v>
      </c>
      <c r="B1659" t="s">
        <v>282</v>
      </c>
      <c r="C1659" s="33" t="s">
        <v>224</v>
      </c>
      <c r="D1659" s="9">
        <v>43679</v>
      </c>
      <c r="E1659" t="s">
        <v>76</v>
      </c>
      <c r="F1659" t="s">
        <v>206</v>
      </c>
      <c r="G1659"/>
      <c r="H1659" s="1">
        <v>20000</v>
      </c>
      <c r="I1659" s="1"/>
    </row>
    <row r="1660" spans="1:9" s="128" customFormat="1" x14ac:dyDescent="0.25">
      <c r="A1660" s="33">
        <v>43678</v>
      </c>
      <c r="B1660" t="s">
        <v>282</v>
      </c>
      <c r="C1660" s="33" t="s">
        <v>224</v>
      </c>
      <c r="D1660" s="9">
        <v>43679</v>
      </c>
      <c r="E1660" t="s">
        <v>76</v>
      </c>
      <c r="F1660" t="s">
        <v>4</v>
      </c>
      <c r="G1660"/>
      <c r="H1660" s="1">
        <v>23000</v>
      </c>
      <c r="I1660" s="1"/>
    </row>
    <row r="1661" spans="1:9" s="128" customFormat="1" x14ac:dyDescent="0.25">
      <c r="A1661" s="33">
        <v>43678</v>
      </c>
      <c r="B1661" t="s">
        <v>282</v>
      </c>
      <c r="C1661" s="33" t="s">
        <v>224</v>
      </c>
      <c r="D1661" s="9">
        <v>43679</v>
      </c>
      <c r="E1661" t="s">
        <v>76</v>
      </c>
      <c r="F1661" t="s">
        <v>464</v>
      </c>
      <c r="G1661"/>
      <c r="H1661" s="1">
        <v>23000</v>
      </c>
      <c r="I1661" s="1"/>
    </row>
    <row r="1662" spans="1:9" s="128" customFormat="1" x14ac:dyDescent="0.25">
      <c r="A1662" s="33">
        <v>43678</v>
      </c>
      <c r="B1662" t="s">
        <v>282</v>
      </c>
      <c r="C1662" s="33" t="s">
        <v>224</v>
      </c>
      <c r="D1662" s="9">
        <v>43682</v>
      </c>
      <c r="E1662" t="s">
        <v>76</v>
      </c>
      <c r="F1662" t="s">
        <v>2</v>
      </c>
      <c r="G1662"/>
      <c r="H1662" s="1">
        <v>23000</v>
      </c>
      <c r="I1662" s="1"/>
    </row>
    <row r="1663" spans="1:9" s="128" customFormat="1" x14ac:dyDescent="0.25">
      <c r="A1663" s="33">
        <v>43678</v>
      </c>
      <c r="B1663" t="s">
        <v>282</v>
      </c>
      <c r="C1663" s="33" t="s">
        <v>224</v>
      </c>
      <c r="D1663" s="9">
        <v>43682</v>
      </c>
      <c r="E1663" t="s">
        <v>76</v>
      </c>
      <c r="F1663" t="s">
        <v>201</v>
      </c>
      <c r="G1663"/>
      <c r="H1663" s="1">
        <v>25000</v>
      </c>
      <c r="I1663" s="1"/>
    </row>
    <row r="1664" spans="1:9" s="128" customFormat="1" x14ac:dyDescent="0.25">
      <c r="A1664" s="33">
        <v>43678</v>
      </c>
      <c r="B1664" t="s">
        <v>282</v>
      </c>
      <c r="C1664" s="33" t="s">
        <v>224</v>
      </c>
      <c r="D1664" s="9">
        <v>43682</v>
      </c>
      <c r="E1664" t="s">
        <v>1275</v>
      </c>
      <c r="F1664" t="s">
        <v>4</v>
      </c>
      <c r="G1664"/>
      <c r="H1664" s="1">
        <v>30000</v>
      </c>
      <c r="I1664" s="1"/>
    </row>
    <row r="1665" spans="1:9" s="128" customFormat="1" x14ac:dyDescent="0.25">
      <c r="A1665" s="33">
        <v>43678</v>
      </c>
      <c r="B1665" t="s">
        <v>282</v>
      </c>
      <c r="C1665" s="33" t="s">
        <v>224</v>
      </c>
      <c r="D1665" s="9">
        <v>43682</v>
      </c>
      <c r="E1665" t="s">
        <v>76</v>
      </c>
      <c r="F1665" t="s">
        <v>383</v>
      </c>
      <c r="G1665"/>
      <c r="H1665" s="1">
        <v>46006</v>
      </c>
      <c r="I1665" s="1"/>
    </row>
    <row r="1666" spans="1:9" s="128" customFormat="1" x14ac:dyDescent="0.25">
      <c r="A1666" s="33">
        <v>43678</v>
      </c>
      <c r="B1666" t="s">
        <v>282</v>
      </c>
      <c r="C1666" s="33" t="s">
        <v>224</v>
      </c>
      <c r="D1666" s="9">
        <v>43684</v>
      </c>
      <c r="E1666" t="s">
        <v>76</v>
      </c>
      <c r="F1666" t="s">
        <v>198</v>
      </c>
      <c r="G1666"/>
      <c r="H1666" s="1">
        <v>23000</v>
      </c>
      <c r="I1666" s="1"/>
    </row>
    <row r="1667" spans="1:9" s="128" customFormat="1" x14ac:dyDescent="0.25">
      <c r="A1667" s="33">
        <v>43678</v>
      </c>
      <c r="B1667" t="s">
        <v>282</v>
      </c>
      <c r="C1667" s="33" t="s">
        <v>224</v>
      </c>
      <c r="D1667" s="9">
        <v>43689</v>
      </c>
      <c r="E1667" t="s">
        <v>239</v>
      </c>
      <c r="F1667" t="s">
        <v>13</v>
      </c>
      <c r="G1667"/>
      <c r="H1667" s="1">
        <v>23000</v>
      </c>
      <c r="I1667" s="1"/>
    </row>
    <row r="1668" spans="1:9" s="128" customFormat="1" x14ac:dyDescent="0.25">
      <c r="A1668" s="33">
        <v>43678</v>
      </c>
      <c r="B1668" t="s">
        <v>282</v>
      </c>
      <c r="C1668" s="33" t="s">
        <v>224</v>
      </c>
      <c r="D1668" s="9">
        <v>43689</v>
      </c>
      <c r="E1668" t="s">
        <v>76</v>
      </c>
      <c r="F1668" t="s">
        <v>261</v>
      </c>
      <c r="G1668"/>
      <c r="H1668" s="1">
        <v>46000</v>
      </c>
      <c r="I1668" s="1"/>
    </row>
    <row r="1669" spans="1:9" s="128" customFormat="1" x14ac:dyDescent="0.25">
      <c r="A1669" s="33">
        <v>43678</v>
      </c>
      <c r="B1669" t="s">
        <v>282</v>
      </c>
      <c r="C1669" s="33" t="s">
        <v>224</v>
      </c>
      <c r="D1669" s="9">
        <v>43689</v>
      </c>
      <c r="E1669" t="s">
        <v>76</v>
      </c>
      <c r="F1669" t="s">
        <v>466</v>
      </c>
      <c r="G1669"/>
      <c r="H1669" s="1">
        <v>80000</v>
      </c>
      <c r="I1669" s="1"/>
    </row>
    <row r="1670" spans="1:9" s="128" customFormat="1" x14ac:dyDescent="0.25">
      <c r="A1670" s="33">
        <v>43678</v>
      </c>
      <c r="B1670" t="s">
        <v>282</v>
      </c>
      <c r="C1670" s="33" t="s">
        <v>224</v>
      </c>
      <c r="D1670" s="9">
        <v>43691</v>
      </c>
      <c r="E1670" t="s">
        <v>76</v>
      </c>
      <c r="F1670" t="s">
        <v>313</v>
      </c>
      <c r="G1670"/>
      <c r="H1670" s="1">
        <v>23000</v>
      </c>
      <c r="I1670" s="1"/>
    </row>
    <row r="1671" spans="1:9" s="128" customFormat="1" x14ac:dyDescent="0.25">
      <c r="A1671" s="33">
        <v>43678</v>
      </c>
      <c r="B1671" t="s">
        <v>282</v>
      </c>
      <c r="C1671" s="33" t="s">
        <v>224</v>
      </c>
      <c r="D1671" s="9">
        <v>43691</v>
      </c>
      <c r="E1671" t="s">
        <v>239</v>
      </c>
      <c r="F1671" t="s">
        <v>1274</v>
      </c>
      <c r="G1671"/>
      <c r="H1671" s="1">
        <v>23100</v>
      </c>
      <c r="I1671" s="1"/>
    </row>
    <row r="1672" spans="1:9" s="128" customFormat="1" x14ac:dyDescent="0.25">
      <c r="A1672" s="33">
        <v>43678</v>
      </c>
      <c r="B1672" t="s">
        <v>282</v>
      </c>
      <c r="C1672" s="33" t="s">
        <v>224</v>
      </c>
      <c r="D1672" s="9">
        <v>43693</v>
      </c>
      <c r="E1672" t="s">
        <v>76</v>
      </c>
      <c r="F1672" t="s">
        <v>1271</v>
      </c>
      <c r="G1672"/>
      <c r="H1672" s="1">
        <v>20000</v>
      </c>
      <c r="I1672" s="1"/>
    </row>
    <row r="1673" spans="1:9" s="128" customFormat="1" x14ac:dyDescent="0.25">
      <c r="A1673" s="33">
        <v>43678</v>
      </c>
      <c r="B1673" t="s">
        <v>282</v>
      </c>
      <c r="C1673" s="33" t="s">
        <v>224</v>
      </c>
      <c r="D1673" s="9">
        <v>43693</v>
      </c>
      <c r="E1673" t="s">
        <v>76</v>
      </c>
      <c r="F1673" t="s">
        <v>80</v>
      </c>
      <c r="G1673"/>
      <c r="H1673" s="1">
        <v>23000</v>
      </c>
      <c r="I1673" s="1"/>
    </row>
    <row r="1674" spans="1:9" s="128" customFormat="1" x14ac:dyDescent="0.25">
      <c r="A1674" s="33">
        <v>43678</v>
      </c>
      <c r="B1674" t="s">
        <v>282</v>
      </c>
      <c r="C1674" s="33" t="s">
        <v>224</v>
      </c>
      <c r="D1674" s="9">
        <v>43693</v>
      </c>
      <c r="E1674" t="s">
        <v>76</v>
      </c>
      <c r="F1674" t="s">
        <v>413</v>
      </c>
      <c r="G1674"/>
      <c r="H1674" s="1">
        <v>26000</v>
      </c>
      <c r="I1674" s="1"/>
    </row>
    <row r="1675" spans="1:9" s="128" customFormat="1" x14ac:dyDescent="0.25">
      <c r="A1675" s="33">
        <v>43678</v>
      </c>
      <c r="B1675" t="s">
        <v>282</v>
      </c>
      <c r="C1675" s="33" t="s">
        <v>224</v>
      </c>
      <c r="D1675" s="9">
        <v>43693</v>
      </c>
      <c r="E1675" t="s">
        <v>76</v>
      </c>
      <c r="F1675" t="s">
        <v>1272</v>
      </c>
      <c r="G1675"/>
      <c r="H1675" s="1">
        <v>112000</v>
      </c>
      <c r="I1675" s="1"/>
    </row>
    <row r="1676" spans="1:9" s="128" customFormat="1" x14ac:dyDescent="0.25">
      <c r="A1676" s="33">
        <v>43678</v>
      </c>
      <c r="B1676" t="s">
        <v>282</v>
      </c>
      <c r="C1676" s="33" t="s">
        <v>224</v>
      </c>
      <c r="D1676" s="9">
        <v>43696</v>
      </c>
      <c r="E1676" t="s">
        <v>239</v>
      </c>
      <c r="F1676" t="s">
        <v>417</v>
      </c>
      <c r="G1676"/>
      <c r="H1676" s="1">
        <v>23000</v>
      </c>
      <c r="I1676" s="1"/>
    </row>
    <row r="1677" spans="1:9" s="128" customFormat="1" x14ac:dyDescent="0.25">
      <c r="A1677" s="33">
        <v>43678</v>
      </c>
      <c r="B1677" t="s">
        <v>282</v>
      </c>
      <c r="C1677" s="33" t="s">
        <v>224</v>
      </c>
      <c r="D1677" s="9">
        <v>43696</v>
      </c>
      <c r="E1677" t="s">
        <v>239</v>
      </c>
      <c r="F1677" t="s">
        <v>418</v>
      </c>
      <c r="G1677"/>
      <c r="H1677" s="1">
        <v>46000</v>
      </c>
      <c r="I1677" s="1"/>
    </row>
    <row r="1678" spans="1:9" s="128" customFormat="1" x14ac:dyDescent="0.25">
      <c r="A1678" s="33">
        <v>43678</v>
      </c>
      <c r="B1678" t="s">
        <v>282</v>
      </c>
      <c r="C1678" s="33" t="s">
        <v>224</v>
      </c>
      <c r="D1678" s="9">
        <v>43699</v>
      </c>
      <c r="E1678" t="s">
        <v>76</v>
      </c>
      <c r="F1678" t="s">
        <v>1273</v>
      </c>
      <c r="G1678"/>
      <c r="H1678" s="1">
        <v>20080</v>
      </c>
      <c r="I1678" s="1"/>
    </row>
    <row r="1679" spans="1:9" s="128" customFormat="1" x14ac:dyDescent="0.25">
      <c r="A1679" s="33">
        <v>43678</v>
      </c>
      <c r="B1679" t="s">
        <v>282</v>
      </c>
      <c r="C1679" s="33" t="s">
        <v>224</v>
      </c>
      <c r="D1679" s="9">
        <v>43700</v>
      </c>
      <c r="E1679" t="s">
        <v>76</v>
      </c>
      <c r="F1679" t="s">
        <v>127</v>
      </c>
      <c r="G1679"/>
      <c r="H1679" s="1">
        <v>23000</v>
      </c>
      <c r="I1679" s="1"/>
    </row>
    <row r="1680" spans="1:9" s="128" customFormat="1" x14ac:dyDescent="0.25">
      <c r="A1680" s="33">
        <v>43678</v>
      </c>
      <c r="B1680" t="s">
        <v>282</v>
      </c>
      <c r="C1680" s="33" t="s">
        <v>224</v>
      </c>
      <c r="D1680" s="9">
        <v>43700</v>
      </c>
      <c r="E1680" t="s">
        <v>76</v>
      </c>
      <c r="F1680" t="s">
        <v>93</v>
      </c>
      <c r="G1680"/>
      <c r="H1680" s="1">
        <v>23000</v>
      </c>
      <c r="I1680" s="1"/>
    </row>
    <row r="1681" spans="1:9" s="128" customFormat="1" x14ac:dyDescent="0.25">
      <c r="A1681" s="33">
        <v>43678</v>
      </c>
      <c r="B1681" t="s">
        <v>282</v>
      </c>
      <c r="C1681" s="33" t="s">
        <v>224</v>
      </c>
      <c r="D1681" s="9">
        <v>43703</v>
      </c>
      <c r="E1681" t="s">
        <v>76</v>
      </c>
      <c r="F1681" t="s">
        <v>143</v>
      </c>
      <c r="G1681"/>
      <c r="H1681" s="1">
        <v>23000</v>
      </c>
      <c r="I1681" s="1"/>
    </row>
    <row r="1682" spans="1:9" s="128" customFormat="1" x14ac:dyDescent="0.25">
      <c r="A1682" s="33">
        <v>43678</v>
      </c>
      <c r="B1682" t="s">
        <v>282</v>
      </c>
      <c r="C1682" s="33" t="s">
        <v>224</v>
      </c>
      <c r="D1682" s="9">
        <v>43703</v>
      </c>
      <c r="E1682" t="s">
        <v>76</v>
      </c>
      <c r="F1682" t="s">
        <v>21</v>
      </c>
      <c r="G1682"/>
      <c r="H1682" s="1">
        <v>23109</v>
      </c>
      <c r="I1682" s="1"/>
    </row>
    <row r="1683" spans="1:9" s="128" customFormat="1" x14ac:dyDescent="0.25">
      <c r="A1683" s="33">
        <v>43678</v>
      </c>
      <c r="B1683" t="s">
        <v>282</v>
      </c>
      <c r="C1683" s="33" t="s">
        <v>224</v>
      </c>
      <c r="D1683" s="9">
        <v>43703</v>
      </c>
      <c r="E1683" t="s">
        <v>76</v>
      </c>
      <c r="F1683" t="s">
        <v>27</v>
      </c>
      <c r="G1683"/>
      <c r="H1683" s="1">
        <v>138000</v>
      </c>
      <c r="I1683" s="1"/>
    </row>
    <row r="1684" spans="1:9" s="128" customFormat="1" x14ac:dyDescent="0.25">
      <c r="A1684" s="33">
        <v>43678</v>
      </c>
      <c r="B1684" t="s">
        <v>282</v>
      </c>
      <c r="C1684" s="33" t="s">
        <v>224</v>
      </c>
      <c r="D1684" s="9">
        <v>43705</v>
      </c>
      <c r="E1684" t="s">
        <v>76</v>
      </c>
      <c r="F1684" t="s">
        <v>1272</v>
      </c>
      <c r="G1684"/>
      <c r="H1684" s="1">
        <v>20054</v>
      </c>
      <c r="I1684" s="1"/>
    </row>
    <row r="1685" spans="1:9" s="128" customFormat="1" x14ac:dyDescent="0.25">
      <c r="A1685" s="33">
        <v>43678</v>
      </c>
      <c r="B1685" t="s">
        <v>282</v>
      </c>
      <c r="C1685" s="33" t="s">
        <v>224</v>
      </c>
      <c r="D1685" s="9">
        <v>43706</v>
      </c>
      <c r="E1685" t="s">
        <v>76</v>
      </c>
      <c r="F1685" t="s">
        <v>198</v>
      </c>
      <c r="G1685"/>
      <c r="H1685" s="1">
        <v>23000</v>
      </c>
      <c r="I1685" s="1"/>
    </row>
    <row r="1686" spans="1:9" s="128" customFormat="1" x14ac:dyDescent="0.25">
      <c r="A1686" s="33">
        <v>43678</v>
      </c>
      <c r="B1686" t="s">
        <v>282</v>
      </c>
      <c r="C1686" s="33" t="s">
        <v>224</v>
      </c>
      <c r="D1686" s="9">
        <v>43706</v>
      </c>
      <c r="E1686" t="s">
        <v>76</v>
      </c>
      <c r="F1686" t="s">
        <v>3</v>
      </c>
      <c r="G1686"/>
      <c r="H1686" s="1">
        <v>23000</v>
      </c>
      <c r="I1686" s="1"/>
    </row>
    <row r="1687" spans="1:9" s="128" customFormat="1" x14ac:dyDescent="0.25">
      <c r="A1687" s="33">
        <v>43678</v>
      </c>
      <c r="B1687" t="s">
        <v>282</v>
      </c>
      <c r="C1687" s="33" t="s">
        <v>224</v>
      </c>
      <c r="D1687" s="9">
        <v>43706</v>
      </c>
      <c r="E1687" t="s">
        <v>76</v>
      </c>
      <c r="F1687" t="s">
        <v>135</v>
      </c>
      <c r="G1687"/>
      <c r="H1687" s="1">
        <v>23000</v>
      </c>
      <c r="I1687" s="1"/>
    </row>
    <row r="1688" spans="1:9" s="128" customFormat="1" x14ac:dyDescent="0.25">
      <c r="A1688" s="33">
        <v>43678</v>
      </c>
      <c r="B1688" t="s">
        <v>282</v>
      </c>
      <c r="C1688" s="33" t="s">
        <v>224</v>
      </c>
      <c r="D1688" s="9">
        <v>43707</v>
      </c>
      <c r="E1688" t="s">
        <v>76</v>
      </c>
      <c r="F1688" t="s">
        <v>430</v>
      </c>
      <c r="G1688"/>
      <c r="H1688" s="1">
        <v>20000</v>
      </c>
      <c r="I1688" s="1"/>
    </row>
    <row r="1689" spans="1:9" s="128" customFormat="1" x14ac:dyDescent="0.25">
      <c r="A1689" s="33">
        <v>43678</v>
      </c>
      <c r="B1689" t="s">
        <v>282</v>
      </c>
      <c r="C1689" s="33" t="s">
        <v>224</v>
      </c>
      <c r="D1689" s="9">
        <v>43707</v>
      </c>
      <c r="E1689" t="s">
        <v>76</v>
      </c>
      <c r="F1689" t="s">
        <v>14</v>
      </c>
      <c r="G1689"/>
      <c r="H1689" s="1">
        <v>20000</v>
      </c>
      <c r="I1689" s="1"/>
    </row>
    <row r="1690" spans="1:9" s="128" customFormat="1" x14ac:dyDescent="0.25">
      <c r="A1690" s="33">
        <v>43678</v>
      </c>
      <c r="B1690" t="s">
        <v>282</v>
      </c>
      <c r="C1690" s="33" t="s">
        <v>224</v>
      </c>
      <c r="D1690" s="9">
        <v>43707</v>
      </c>
      <c r="E1690" t="s">
        <v>76</v>
      </c>
      <c r="F1690" t="s">
        <v>764</v>
      </c>
      <c r="G1690"/>
      <c r="H1690" s="1">
        <v>23037</v>
      </c>
      <c r="I1690" s="1"/>
    </row>
    <row r="1691" spans="1:9" s="128" customFormat="1" x14ac:dyDescent="0.25">
      <c r="A1691" s="33">
        <v>43678</v>
      </c>
      <c r="B1691" t="s">
        <v>282</v>
      </c>
      <c r="C1691" s="33" t="s">
        <v>224</v>
      </c>
      <c r="D1691" s="9">
        <v>43707</v>
      </c>
      <c r="E1691" t="s">
        <v>76</v>
      </c>
      <c r="F1691" t="s">
        <v>17</v>
      </c>
      <c r="G1691"/>
      <c r="H1691" s="1">
        <v>23072</v>
      </c>
      <c r="I1691" s="1"/>
    </row>
    <row r="1692" spans="1:9" s="128" customFormat="1" x14ac:dyDescent="0.25">
      <c r="A1692" s="33">
        <v>43678</v>
      </c>
      <c r="B1692" t="s">
        <v>282</v>
      </c>
      <c r="C1692" s="33" t="s">
        <v>224</v>
      </c>
      <c r="D1692" s="9">
        <v>43707</v>
      </c>
      <c r="E1692" t="s">
        <v>76</v>
      </c>
      <c r="F1692" t="s">
        <v>1276</v>
      </c>
      <c r="G1692"/>
      <c r="H1692" s="1">
        <v>35000</v>
      </c>
      <c r="I1692" s="1"/>
    </row>
    <row r="1693" spans="1:9" s="128" customFormat="1" x14ac:dyDescent="0.25">
      <c r="A1693" s="217">
        <v>43678</v>
      </c>
      <c r="B1693" s="218" t="s">
        <v>282</v>
      </c>
      <c r="C1693" s="217" t="s">
        <v>224</v>
      </c>
      <c r="D1693" s="219">
        <v>43707</v>
      </c>
      <c r="E1693" s="218" t="s">
        <v>76</v>
      </c>
      <c r="F1693" s="218" t="s">
        <v>24</v>
      </c>
      <c r="G1693" s="218"/>
      <c r="H1693" s="229">
        <v>46000</v>
      </c>
      <c r="I1693" s="229"/>
    </row>
    <row r="1694" spans="1:9" s="128" customFormat="1" x14ac:dyDescent="0.25">
      <c r="A1694" s="33">
        <v>43709</v>
      </c>
      <c r="B1694" t="s">
        <v>282</v>
      </c>
      <c r="C1694" s="33" t="s">
        <v>224</v>
      </c>
      <c r="D1694" s="9">
        <v>43710</v>
      </c>
      <c r="E1694" t="s">
        <v>76</v>
      </c>
      <c r="F1694" t="s">
        <v>9</v>
      </c>
      <c r="G1694"/>
      <c r="H1694" s="1">
        <v>20000</v>
      </c>
      <c r="I1694" s="1"/>
    </row>
    <row r="1695" spans="1:9" s="128" customFormat="1" x14ac:dyDescent="0.25">
      <c r="A1695" s="33">
        <v>43709</v>
      </c>
      <c r="B1695" t="s">
        <v>282</v>
      </c>
      <c r="C1695" s="33" t="s">
        <v>224</v>
      </c>
      <c r="D1695" s="9">
        <v>43710</v>
      </c>
      <c r="E1695" t="s">
        <v>76</v>
      </c>
      <c r="F1695" t="s">
        <v>131</v>
      </c>
      <c r="G1695"/>
      <c r="H1695" s="1">
        <v>20000</v>
      </c>
      <c r="I1695" s="1"/>
    </row>
    <row r="1696" spans="1:9" s="128" customFormat="1" x14ac:dyDescent="0.25">
      <c r="A1696" s="33">
        <v>43709</v>
      </c>
      <c r="B1696" t="s">
        <v>282</v>
      </c>
      <c r="C1696" s="33" t="s">
        <v>224</v>
      </c>
      <c r="D1696" s="9">
        <v>43710</v>
      </c>
      <c r="E1696" t="s">
        <v>239</v>
      </c>
      <c r="F1696" t="s">
        <v>1299</v>
      </c>
      <c r="G1696"/>
      <c r="H1696" s="1">
        <v>22600</v>
      </c>
      <c r="I1696" s="1"/>
    </row>
    <row r="1697" spans="1:9" s="128" customFormat="1" x14ac:dyDescent="0.25">
      <c r="A1697" s="33">
        <v>43709</v>
      </c>
      <c r="B1697" t="s">
        <v>282</v>
      </c>
      <c r="C1697" s="33" t="s">
        <v>224</v>
      </c>
      <c r="D1697" s="9">
        <v>43710</v>
      </c>
      <c r="E1697" t="s">
        <v>76</v>
      </c>
      <c r="F1697" t="s">
        <v>4</v>
      </c>
      <c r="G1697"/>
      <c r="H1697" s="1">
        <v>23000</v>
      </c>
      <c r="I1697" s="1"/>
    </row>
    <row r="1698" spans="1:9" s="128" customFormat="1" x14ac:dyDescent="0.25">
      <c r="A1698" s="33">
        <v>43709</v>
      </c>
      <c r="B1698" t="s">
        <v>282</v>
      </c>
      <c r="C1698" s="33" t="s">
        <v>224</v>
      </c>
      <c r="D1698" s="9">
        <v>43710</v>
      </c>
      <c r="E1698" t="s">
        <v>76</v>
      </c>
      <c r="F1698" t="s">
        <v>464</v>
      </c>
      <c r="G1698"/>
      <c r="H1698" s="1">
        <v>23000</v>
      </c>
      <c r="I1698" s="1"/>
    </row>
    <row r="1699" spans="1:9" s="128" customFormat="1" x14ac:dyDescent="0.25">
      <c r="A1699" s="33">
        <v>43709</v>
      </c>
      <c r="B1699" t="s">
        <v>282</v>
      </c>
      <c r="C1699" s="33" t="s">
        <v>224</v>
      </c>
      <c r="D1699" s="9">
        <v>43710</v>
      </c>
      <c r="E1699" t="s">
        <v>239</v>
      </c>
      <c r="F1699" t="s">
        <v>6</v>
      </c>
      <c r="G1699"/>
      <c r="H1699" s="1">
        <v>23000</v>
      </c>
      <c r="I1699" s="1"/>
    </row>
    <row r="1700" spans="1:9" s="128" customFormat="1" x14ac:dyDescent="0.25">
      <c r="A1700" s="33">
        <v>43709</v>
      </c>
      <c r="B1700" t="s">
        <v>282</v>
      </c>
      <c r="C1700" s="33" t="s">
        <v>224</v>
      </c>
      <c r="D1700" s="9">
        <v>43710</v>
      </c>
      <c r="E1700" t="s">
        <v>76</v>
      </c>
      <c r="F1700" t="s">
        <v>313</v>
      </c>
      <c r="G1700"/>
      <c r="H1700" s="1">
        <v>23000</v>
      </c>
      <c r="I1700" s="1"/>
    </row>
    <row r="1701" spans="1:9" s="128" customFormat="1" x14ac:dyDescent="0.25">
      <c r="A1701" s="33">
        <v>43709</v>
      </c>
      <c r="B1701" t="s">
        <v>282</v>
      </c>
      <c r="C1701" s="33" t="s">
        <v>224</v>
      </c>
      <c r="D1701" s="9">
        <v>43710</v>
      </c>
      <c r="E1701" t="s">
        <v>76</v>
      </c>
      <c r="F1701" t="s">
        <v>2</v>
      </c>
      <c r="G1701"/>
      <c r="H1701" s="1">
        <v>23000</v>
      </c>
      <c r="I1701" s="1"/>
    </row>
    <row r="1702" spans="1:9" s="128" customFormat="1" x14ac:dyDescent="0.25">
      <c r="A1702" s="33">
        <v>43709</v>
      </c>
      <c r="B1702" t="s">
        <v>282</v>
      </c>
      <c r="C1702" s="33" t="s">
        <v>224</v>
      </c>
      <c r="D1702" s="9">
        <v>43711</v>
      </c>
      <c r="E1702" t="s">
        <v>76</v>
      </c>
      <c r="F1702" t="s">
        <v>1205</v>
      </c>
      <c r="G1702"/>
      <c r="H1702" s="1">
        <v>23095</v>
      </c>
      <c r="I1702" s="1"/>
    </row>
    <row r="1703" spans="1:9" s="128" customFormat="1" x14ac:dyDescent="0.25">
      <c r="A1703" s="33">
        <v>43709</v>
      </c>
      <c r="B1703" t="s">
        <v>282</v>
      </c>
      <c r="C1703" s="33" t="s">
        <v>224</v>
      </c>
      <c r="D1703" s="9">
        <v>43711</v>
      </c>
      <c r="E1703" t="s">
        <v>76</v>
      </c>
      <c r="F1703" t="s">
        <v>1205</v>
      </c>
      <c r="G1703"/>
      <c r="H1703" s="1">
        <v>23095</v>
      </c>
      <c r="I1703" s="1"/>
    </row>
    <row r="1704" spans="1:9" s="128" customFormat="1" x14ac:dyDescent="0.25">
      <c r="A1704" s="33">
        <v>43709</v>
      </c>
      <c r="B1704" t="s">
        <v>282</v>
      </c>
      <c r="C1704" s="33" t="s">
        <v>224</v>
      </c>
      <c r="D1704" s="9">
        <v>43711</v>
      </c>
      <c r="E1704" t="s">
        <v>76</v>
      </c>
      <c r="F1704" t="s">
        <v>1205</v>
      </c>
      <c r="G1704"/>
      <c r="H1704" s="1">
        <v>23095</v>
      </c>
      <c r="I1704" s="1"/>
    </row>
    <row r="1705" spans="1:9" s="128" customFormat="1" x14ac:dyDescent="0.25">
      <c r="A1705" s="33">
        <v>43709</v>
      </c>
      <c r="B1705" t="s">
        <v>282</v>
      </c>
      <c r="C1705" s="33" t="s">
        <v>224</v>
      </c>
      <c r="D1705" s="9">
        <v>43711</v>
      </c>
      <c r="E1705" t="s">
        <v>76</v>
      </c>
      <c r="F1705" t="s">
        <v>1205</v>
      </c>
      <c r="G1705"/>
      <c r="H1705" s="1">
        <v>23095</v>
      </c>
      <c r="I1705" s="1"/>
    </row>
    <row r="1706" spans="1:9" s="128" customFormat="1" x14ac:dyDescent="0.25">
      <c r="A1706" s="33">
        <v>43709</v>
      </c>
      <c r="B1706" t="s">
        <v>282</v>
      </c>
      <c r="C1706" s="33" t="s">
        <v>224</v>
      </c>
      <c r="D1706" s="9">
        <v>43711</v>
      </c>
      <c r="E1706" t="s">
        <v>129</v>
      </c>
      <c r="F1706" t="s">
        <v>384</v>
      </c>
      <c r="G1706"/>
      <c r="H1706" s="1">
        <v>98000</v>
      </c>
      <c r="I1706" s="1"/>
    </row>
    <row r="1707" spans="1:9" s="128" customFormat="1" x14ac:dyDescent="0.25">
      <c r="A1707" s="33">
        <v>43709</v>
      </c>
      <c r="B1707" t="s">
        <v>282</v>
      </c>
      <c r="C1707" s="33" t="s">
        <v>224</v>
      </c>
      <c r="D1707" s="9">
        <v>43712</v>
      </c>
      <c r="E1707" t="s">
        <v>76</v>
      </c>
      <c r="F1707" t="s">
        <v>1304</v>
      </c>
      <c r="G1707"/>
      <c r="H1707" s="1">
        <v>46000</v>
      </c>
      <c r="I1707" s="1"/>
    </row>
    <row r="1708" spans="1:9" s="128" customFormat="1" x14ac:dyDescent="0.25">
      <c r="A1708" s="33">
        <v>43709</v>
      </c>
      <c r="B1708" t="s">
        <v>282</v>
      </c>
      <c r="C1708" s="33" t="s">
        <v>224</v>
      </c>
      <c r="D1708" s="9">
        <v>43712</v>
      </c>
      <c r="E1708" t="s">
        <v>239</v>
      </c>
      <c r="F1708" t="s">
        <v>637</v>
      </c>
      <c r="G1708"/>
      <c r="H1708" s="1">
        <v>220110</v>
      </c>
      <c r="I1708" s="1"/>
    </row>
    <row r="1709" spans="1:9" s="128" customFormat="1" x14ac:dyDescent="0.25">
      <c r="A1709" s="33">
        <v>43709</v>
      </c>
      <c r="B1709" t="s">
        <v>282</v>
      </c>
      <c r="C1709" s="33" t="s">
        <v>224</v>
      </c>
      <c r="D1709" s="9">
        <v>43717</v>
      </c>
      <c r="E1709" t="s">
        <v>76</v>
      </c>
      <c r="F1709" t="s">
        <v>87</v>
      </c>
      <c r="G1709"/>
      <c r="H1709" s="1">
        <v>20000</v>
      </c>
      <c r="I1709" s="1"/>
    </row>
    <row r="1710" spans="1:9" s="128" customFormat="1" x14ac:dyDescent="0.25">
      <c r="A1710" s="33">
        <v>43709</v>
      </c>
      <c r="B1710" t="s">
        <v>282</v>
      </c>
      <c r="C1710" s="33" t="s">
        <v>224</v>
      </c>
      <c r="D1710" s="9">
        <v>43717</v>
      </c>
      <c r="E1710" t="s">
        <v>76</v>
      </c>
      <c r="F1710" t="s">
        <v>6</v>
      </c>
      <c r="G1710"/>
      <c r="H1710" s="1">
        <v>46000</v>
      </c>
      <c r="I1710" s="1"/>
    </row>
    <row r="1711" spans="1:9" s="128" customFormat="1" x14ac:dyDescent="0.25">
      <c r="A1711" s="33">
        <v>43709</v>
      </c>
      <c r="B1711" t="s">
        <v>282</v>
      </c>
      <c r="C1711" s="33" t="s">
        <v>224</v>
      </c>
      <c r="D1711" s="9">
        <v>43717</v>
      </c>
      <c r="E1711" t="s">
        <v>76</v>
      </c>
      <c r="F1711" t="s">
        <v>24</v>
      </c>
      <c r="G1711"/>
      <c r="H1711" s="1">
        <v>46000</v>
      </c>
      <c r="I1711" s="1"/>
    </row>
    <row r="1712" spans="1:9" s="128" customFormat="1" x14ac:dyDescent="0.25">
      <c r="A1712" s="33">
        <v>43709</v>
      </c>
      <c r="B1712" t="s">
        <v>282</v>
      </c>
      <c r="C1712" s="33" t="s">
        <v>224</v>
      </c>
      <c r="D1712" s="9">
        <v>43718</v>
      </c>
      <c r="E1712" t="s">
        <v>76</v>
      </c>
      <c r="F1712" t="s">
        <v>206</v>
      </c>
      <c r="G1712"/>
      <c r="H1712" s="1">
        <v>20000</v>
      </c>
      <c r="I1712" s="1"/>
    </row>
    <row r="1713" spans="1:9" s="128" customFormat="1" x14ac:dyDescent="0.25">
      <c r="A1713" s="33">
        <v>43709</v>
      </c>
      <c r="B1713" t="s">
        <v>282</v>
      </c>
      <c r="C1713" s="33" t="s">
        <v>224</v>
      </c>
      <c r="D1713" s="9">
        <v>43718</v>
      </c>
      <c r="E1713" t="s">
        <v>76</v>
      </c>
      <c r="F1713" t="s">
        <v>261</v>
      </c>
      <c r="G1713"/>
      <c r="H1713" s="1">
        <v>46000</v>
      </c>
      <c r="I1713" s="1"/>
    </row>
    <row r="1714" spans="1:9" s="128" customFormat="1" x14ac:dyDescent="0.25">
      <c r="A1714" s="33">
        <v>43709</v>
      </c>
      <c r="B1714" t="s">
        <v>282</v>
      </c>
      <c r="C1714" s="33" t="s">
        <v>224</v>
      </c>
      <c r="D1714" s="9">
        <v>43718</v>
      </c>
      <c r="E1714" t="s">
        <v>76</v>
      </c>
      <c r="F1714" t="s">
        <v>140</v>
      </c>
      <c r="G1714"/>
      <c r="H1714" s="1">
        <v>46096</v>
      </c>
      <c r="I1714" s="1"/>
    </row>
    <row r="1715" spans="1:9" s="128" customFormat="1" x14ac:dyDescent="0.25">
      <c r="A1715" s="33">
        <v>43709</v>
      </c>
      <c r="B1715" t="s">
        <v>282</v>
      </c>
      <c r="C1715" s="33" t="s">
        <v>224</v>
      </c>
      <c r="D1715" s="9">
        <v>43719</v>
      </c>
      <c r="E1715" t="s">
        <v>76</v>
      </c>
      <c r="F1715" t="s">
        <v>407</v>
      </c>
      <c r="G1715"/>
      <c r="H1715" s="1">
        <v>23000</v>
      </c>
      <c r="I1715" s="1"/>
    </row>
    <row r="1716" spans="1:9" s="128" customFormat="1" x14ac:dyDescent="0.25">
      <c r="A1716" s="33">
        <v>43709</v>
      </c>
      <c r="B1716" t="s">
        <v>282</v>
      </c>
      <c r="C1716" s="33" t="s">
        <v>224</v>
      </c>
      <c r="D1716" s="9">
        <v>43719</v>
      </c>
      <c r="E1716" t="s">
        <v>76</v>
      </c>
      <c r="F1716" t="s">
        <v>407</v>
      </c>
      <c r="G1716"/>
      <c r="H1716" s="1">
        <v>92000</v>
      </c>
      <c r="I1716" s="1"/>
    </row>
    <row r="1717" spans="1:9" s="128" customFormat="1" x14ac:dyDescent="0.25">
      <c r="A1717" s="33">
        <v>43709</v>
      </c>
      <c r="B1717" t="s">
        <v>282</v>
      </c>
      <c r="C1717" s="33" t="s">
        <v>224</v>
      </c>
      <c r="D1717" s="9">
        <v>43720</v>
      </c>
      <c r="E1717" t="s">
        <v>76</v>
      </c>
      <c r="F1717" t="s">
        <v>1306</v>
      </c>
      <c r="G1717"/>
      <c r="H1717" s="1">
        <v>112000</v>
      </c>
      <c r="I1717" s="1"/>
    </row>
    <row r="1718" spans="1:9" s="128" customFormat="1" x14ac:dyDescent="0.25">
      <c r="A1718" s="33">
        <v>43709</v>
      </c>
      <c r="B1718" t="s">
        <v>282</v>
      </c>
      <c r="C1718" s="33" t="s">
        <v>224</v>
      </c>
      <c r="D1718" s="9">
        <v>43721</v>
      </c>
      <c r="E1718" t="s">
        <v>1236</v>
      </c>
      <c r="F1718" t="s">
        <v>132</v>
      </c>
      <c r="G1718"/>
      <c r="H1718" s="1">
        <v>23100</v>
      </c>
      <c r="I1718" s="1"/>
    </row>
    <row r="1719" spans="1:9" s="128" customFormat="1" x14ac:dyDescent="0.25">
      <c r="A1719" s="33">
        <v>43709</v>
      </c>
      <c r="B1719" t="s">
        <v>282</v>
      </c>
      <c r="C1719" s="33" t="s">
        <v>224</v>
      </c>
      <c r="D1719" s="9">
        <v>43724</v>
      </c>
      <c r="E1719" t="s">
        <v>76</v>
      </c>
      <c r="F1719" t="s">
        <v>413</v>
      </c>
      <c r="G1719"/>
      <c r="H1719" s="1">
        <v>23000</v>
      </c>
      <c r="I1719" s="1"/>
    </row>
    <row r="1720" spans="1:9" s="128" customFormat="1" x14ac:dyDescent="0.25">
      <c r="A1720" s="33">
        <v>43709</v>
      </c>
      <c r="B1720" t="s">
        <v>282</v>
      </c>
      <c r="C1720" s="33" t="s">
        <v>224</v>
      </c>
      <c r="D1720" s="9">
        <v>43725</v>
      </c>
      <c r="E1720" t="s">
        <v>76</v>
      </c>
      <c r="F1720" t="s">
        <v>1296</v>
      </c>
      <c r="G1720"/>
      <c r="H1720" s="1">
        <v>20000</v>
      </c>
      <c r="I1720" s="1"/>
    </row>
    <row r="1721" spans="1:9" s="128" customFormat="1" x14ac:dyDescent="0.25">
      <c r="A1721" s="33">
        <v>43709</v>
      </c>
      <c r="B1721" t="s">
        <v>282</v>
      </c>
      <c r="C1721" s="33" t="s">
        <v>224</v>
      </c>
      <c r="D1721" s="9">
        <v>43725</v>
      </c>
      <c r="E1721" t="s">
        <v>76</v>
      </c>
      <c r="F1721" t="s">
        <v>1297</v>
      </c>
      <c r="G1721"/>
      <c r="H1721" s="1">
        <v>20000</v>
      </c>
      <c r="I1721" s="1"/>
    </row>
    <row r="1722" spans="1:9" s="128" customFormat="1" x14ac:dyDescent="0.25">
      <c r="A1722" s="33">
        <v>43709</v>
      </c>
      <c r="B1722" t="s">
        <v>282</v>
      </c>
      <c r="C1722" s="33" t="s">
        <v>224</v>
      </c>
      <c r="D1722" s="9">
        <v>43731</v>
      </c>
      <c r="E1722" t="s">
        <v>239</v>
      </c>
      <c r="F1722" t="s">
        <v>13</v>
      </c>
      <c r="G1722"/>
      <c r="H1722" s="1">
        <v>23000</v>
      </c>
      <c r="I1722" s="1"/>
    </row>
    <row r="1723" spans="1:9" s="128" customFormat="1" x14ac:dyDescent="0.25">
      <c r="A1723" s="33">
        <v>43709</v>
      </c>
      <c r="B1723" t="s">
        <v>282</v>
      </c>
      <c r="C1723" s="33" t="s">
        <v>224</v>
      </c>
      <c r="D1723" s="9">
        <v>43731</v>
      </c>
      <c r="E1723" t="s">
        <v>76</v>
      </c>
      <c r="F1723" t="s">
        <v>1300</v>
      </c>
      <c r="G1723"/>
      <c r="H1723" s="1">
        <v>23000</v>
      </c>
      <c r="I1723" s="1"/>
    </row>
    <row r="1724" spans="1:9" s="128" customFormat="1" x14ac:dyDescent="0.25">
      <c r="A1724" s="33">
        <v>43709</v>
      </c>
      <c r="B1724" t="s">
        <v>282</v>
      </c>
      <c r="C1724" s="33" t="s">
        <v>224</v>
      </c>
      <c r="D1724" s="9">
        <v>43731</v>
      </c>
      <c r="E1724" t="s">
        <v>76</v>
      </c>
      <c r="F1724" t="s">
        <v>1234</v>
      </c>
      <c r="G1724"/>
      <c r="H1724" s="1">
        <v>23080</v>
      </c>
      <c r="I1724" s="1"/>
    </row>
    <row r="1725" spans="1:9" s="128" customFormat="1" x14ac:dyDescent="0.25">
      <c r="A1725" s="33">
        <v>43709</v>
      </c>
      <c r="B1725" t="s">
        <v>282</v>
      </c>
      <c r="C1725" s="33" t="s">
        <v>224</v>
      </c>
      <c r="D1725" s="9">
        <v>43731</v>
      </c>
      <c r="E1725" t="s">
        <v>239</v>
      </c>
      <c r="F1725" t="s">
        <v>257</v>
      </c>
      <c r="G1725"/>
      <c r="H1725" s="1">
        <v>181000</v>
      </c>
      <c r="I1725" s="1"/>
    </row>
    <row r="1726" spans="1:9" s="128" customFormat="1" x14ac:dyDescent="0.25">
      <c r="A1726" s="33">
        <v>43709</v>
      </c>
      <c r="B1726" t="s">
        <v>282</v>
      </c>
      <c r="C1726" s="33" t="s">
        <v>224</v>
      </c>
      <c r="D1726" s="9">
        <v>43732</v>
      </c>
      <c r="E1726" t="s">
        <v>76</v>
      </c>
      <c r="F1726" t="s">
        <v>1301</v>
      </c>
      <c r="G1726"/>
      <c r="H1726" s="1">
        <v>23000</v>
      </c>
      <c r="I1726" s="1"/>
    </row>
    <row r="1727" spans="1:9" s="128" customFormat="1" x14ac:dyDescent="0.25">
      <c r="A1727" s="33">
        <v>43709</v>
      </c>
      <c r="B1727" t="s">
        <v>282</v>
      </c>
      <c r="C1727" s="33" t="s">
        <v>224</v>
      </c>
      <c r="D1727" s="9">
        <v>43733</v>
      </c>
      <c r="E1727" t="s">
        <v>76</v>
      </c>
      <c r="F1727" t="s">
        <v>1305</v>
      </c>
      <c r="G1727"/>
      <c r="H1727" s="1">
        <v>69000</v>
      </c>
      <c r="I1727" s="1"/>
    </row>
    <row r="1728" spans="1:9" s="128" customFormat="1" x14ac:dyDescent="0.25">
      <c r="A1728" s="33">
        <v>43709</v>
      </c>
      <c r="B1728" t="s">
        <v>282</v>
      </c>
      <c r="C1728" s="33" t="s">
        <v>224</v>
      </c>
      <c r="D1728" s="9">
        <v>43733</v>
      </c>
      <c r="E1728" t="s">
        <v>76</v>
      </c>
      <c r="F1728" t="s">
        <v>1305</v>
      </c>
      <c r="G1728"/>
      <c r="H1728" s="1">
        <v>69000</v>
      </c>
      <c r="I1728" s="1"/>
    </row>
    <row r="1729" spans="1:9" s="128" customFormat="1" x14ac:dyDescent="0.25">
      <c r="A1729" s="33">
        <v>43709</v>
      </c>
      <c r="B1729" t="s">
        <v>282</v>
      </c>
      <c r="C1729" s="33" t="s">
        <v>224</v>
      </c>
      <c r="D1729" s="9">
        <v>43734</v>
      </c>
      <c r="E1729" t="s">
        <v>76</v>
      </c>
      <c r="F1729" t="s">
        <v>1302</v>
      </c>
      <c r="G1729"/>
      <c r="H1729" s="1">
        <v>23000</v>
      </c>
      <c r="I1729" s="1"/>
    </row>
    <row r="1730" spans="1:9" s="128" customFormat="1" x14ac:dyDescent="0.25">
      <c r="A1730" s="33">
        <v>43709</v>
      </c>
      <c r="B1730" t="s">
        <v>282</v>
      </c>
      <c r="C1730" s="33" t="s">
        <v>224</v>
      </c>
      <c r="D1730" s="9">
        <v>43735</v>
      </c>
      <c r="E1730" t="s">
        <v>76</v>
      </c>
      <c r="F1730" t="s">
        <v>1298</v>
      </c>
      <c r="G1730"/>
      <c r="H1730" s="1">
        <v>20054</v>
      </c>
      <c r="I1730" s="1"/>
    </row>
    <row r="1731" spans="1:9" s="128" customFormat="1" x14ac:dyDescent="0.25">
      <c r="A1731" s="33">
        <v>43709</v>
      </c>
      <c r="B1731" t="s">
        <v>282</v>
      </c>
      <c r="C1731" s="33" t="s">
        <v>224</v>
      </c>
      <c r="D1731" s="9">
        <v>43735</v>
      </c>
      <c r="E1731" t="s">
        <v>76</v>
      </c>
      <c r="F1731" t="s">
        <v>1303</v>
      </c>
      <c r="G1731"/>
      <c r="H1731" s="1">
        <v>23000</v>
      </c>
      <c r="I1731" s="1"/>
    </row>
    <row r="1732" spans="1:9" s="128" customFormat="1" x14ac:dyDescent="0.25">
      <c r="A1732" s="33">
        <v>43709</v>
      </c>
      <c r="B1732" t="s">
        <v>282</v>
      </c>
      <c r="C1732" s="33" t="s">
        <v>224</v>
      </c>
      <c r="D1732" s="9">
        <v>43738</v>
      </c>
      <c r="E1732" t="s">
        <v>76</v>
      </c>
      <c r="F1732" t="s">
        <v>451</v>
      </c>
      <c r="G1732"/>
      <c r="H1732" s="1">
        <v>20000</v>
      </c>
      <c r="I1732" s="1"/>
    </row>
    <row r="1733" spans="1:9" s="128" customFormat="1" x14ac:dyDescent="0.25">
      <c r="A1733" s="33">
        <v>43709</v>
      </c>
      <c r="B1733" t="s">
        <v>282</v>
      </c>
      <c r="C1733" s="33" t="s">
        <v>224</v>
      </c>
      <c r="D1733" s="9">
        <v>43738</v>
      </c>
      <c r="E1733" t="s">
        <v>76</v>
      </c>
      <c r="F1733" t="s">
        <v>430</v>
      </c>
      <c r="G1733"/>
      <c r="H1733" s="1">
        <v>20000</v>
      </c>
      <c r="I1733" s="1"/>
    </row>
    <row r="1734" spans="1:9" s="128" customFormat="1" x14ac:dyDescent="0.25">
      <c r="A1734" s="33">
        <v>43709</v>
      </c>
      <c r="B1734" t="s">
        <v>282</v>
      </c>
      <c r="C1734" s="33" t="s">
        <v>224</v>
      </c>
      <c r="D1734" s="9">
        <v>43738</v>
      </c>
      <c r="E1734" t="s">
        <v>76</v>
      </c>
      <c r="F1734" t="s">
        <v>3</v>
      </c>
      <c r="G1734"/>
      <c r="H1734" s="1">
        <v>23000</v>
      </c>
      <c r="I1734" s="1"/>
    </row>
    <row r="1735" spans="1:9" s="128" customFormat="1" x14ac:dyDescent="0.25">
      <c r="A1735" s="33">
        <v>43709</v>
      </c>
      <c r="B1735" t="s">
        <v>282</v>
      </c>
      <c r="C1735" s="33" t="s">
        <v>224</v>
      </c>
      <c r="D1735" s="9">
        <v>43738</v>
      </c>
      <c r="E1735" t="s">
        <v>76</v>
      </c>
      <c r="F1735" t="s">
        <v>135</v>
      </c>
      <c r="G1735"/>
      <c r="H1735" s="1">
        <v>23000</v>
      </c>
      <c r="I1735" s="1"/>
    </row>
    <row r="1736" spans="1:9" s="128" customFormat="1" x14ac:dyDescent="0.25">
      <c r="A1736" s="33">
        <v>43709</v>
      </c>
      <c r="B1736" t="s">
        <v>282</v>
      </c>
      <c r="C1736" s="33" t="s">
        <v>224</v>
      </c>
      <c r="D1736" s="9">
        <v>43738</v>
      </c>
      <c r="E1736" t="s">
        <v>76</v>
      </c>
      <c r="F1736" t="s">
        <v>4</v>
      </c>
      <c r="G1736"/>
      <c r="H1736" s="1">
        <v>23000</v>
      </c>
      <c r="I1736" s="1"/>
    </row>
    <row r="1737" spans="1:9" s="128" customFormat="1" x14ac:dyDescent="0.25">
      <c r="A1737" s="33">
        <v>43709</v>
      </c>
      <c r="B1737" t="s">
        <v>282</v>
      </c>
      <c r="C1737" s="33" t="s">
        <v>224</v>
      </c>
      <c r="D1737" s="9">
        <v>43738</v>
      </c>
      <c r="E1737" t="s">
        <v>76</v>
      </c>
      <c r="F1737" t="s">
        <v>764</v>
      </c>
      <c r="G1737"/>
      <c r="H1737" s="1">
        <v>23037</v>
      </c>
      <c r="I1737" s="1"/>
    </row>
    <row r="1738" spans="1:9" s="128" customFormat="1" x14ac:dyDescent="0.25">
      <c r="A1738" s="33">
        <v>43709</v>
      </c>
      <c r="B1738" t="s">
        <v>282</v>
      </c>
      <c r="C1738" s="33" t="s">
        <v>224</v>
      </c>
      <c r="D1738" s="9">
        <v>43738</v>
      </c>
      <c r="E1738" t="s">
        <v>76</v>
      </c>
      <c r="F1738" t="s">
        <v>17</v>
      </c>
      <c r="G1738"/>
      <c r="H1738" s="1">
        <v>23072</v>
      </c>
      <c r="I1738" s="1"/>
    </row>
    <row r="1739" spans="1:9" s="128" customFormat="1" x14ac:dyDescent="0.25">
      <c r="A1739" s="33">
        <v>43709</v>
      </c>
      <c r="B1739" t="s">
        <v>282</v>
      </c>
      <c r="C1739" s="33" t="s">
        <v>224</v>
      </c>
      <c r="D1739" s="9">
        <v>43738</v>
      </c>
      <c r="E1739" t="s">
        <v>76</v>
      </c>
      <c r="F1739" t="s">
        <v>24</v>
      </c>
      <c r="G1739"/>
      <c r="H1739" s="1">
        <v>46000</v>
      </c>
      <c r="I1739" s="1"/>
    </row>
    <row r="1740" spans="1:9" s="128" customFormat="1" x14ac:dyDescent="0.25">
      <c r="A1740" s="217">
        <v>43709</v>
      </c>
      <c r="B1740" s="218" t="s">
        <v>282</v>
      </c>
      <c r="C1740" s="217" t="s">
        <v>224</v>
      </c>
      <c r="D1740" s="219">
        <v>43738</v>
      </c>
      <c r="E1740" s="218" t="s">
        <v>76</v>
      </c>
      <c r="F1740" s="218" t="s">
        <v>102</v>
      </c>
      <c r="G1740" s="218"/>
      <c r="H1740" s="229">
        <v>46006</v>
      </c>
      <c r="I1740" s="229"/>
    </row>
    <row r="1741" spans="1:9" s="128" customFormat="1" x14ac:dyDescent="0.25">
      <c r="A1741" s="33">
        <v>43739</v>
      </c>
      <c r="B1741" t="s">
        <v>282</v>
      </c>
      <c r="C1741" s="33" t="s">
        <v>224</v>
      </c>
      <c r="D1741" s="9">
        <v>43739</v>
      </c>
      <c r="E1741" t="s">
        <v>76</v>
      </c>
      <c r="F1741" t="s">
        <v>1321</v>
      </c>
      <c r="G1741"/>
      <c r="H1741" s="1">
        <v>23000</v>
      </c>
      <c r="I1741" s="1"/>
    </row>
    <row r="1742" spans="1:9" s="128" customFormat="1" x14ac:dyDescent="0.25">
      <c r="A1742" s="33">
        <v>43739</v>
      </c>
      <c r="B1742" t="s">
        <v>282</v>
      </c>
      <c r="C1742" s="33" t="s">
        <v>224</v>
      </c>
      <c r="D1742" s="9">
        <v>43739</v>
      </c>
      <c r="E1742" t="s">
        <v>76</v>
      </c>
      <c r="F1742" t="s">
        <v>464</v>
      </c>
      <c r="G1742"/>
      <c r="H1742" s="1">
        <v>23000</v>
      </c>
      <c r="I1742" s="1"/>
    </row>
    <row r="1743" spans="1:9" s="128" customFormat="1" x14ac:dyDescent="0.25">
      <c r="A1743" s="33">
        <v>43739</v>
      </c>
      <c r="B1743" t="s">
        <v>282</v>
      </c>
      <c r="C1743" s="33" t="s">
        <v>224</v>
      </c>
      <c r="D1743" s="9">
        <v>43739</v>
      </c>
      <c r="E1743" t="s">
        <v>76</v>
      </c>
      <c r="F1743" t="s">
        <v>1327</v>
      </c>
      <c r="G1743"/>
      <c r="H1743" s="1">
        <v>73450</v>
      </c>
      <c r="I1743" s="1"/>
    </row>
    <row r="1744" spans="1:9" s="128" customFormat="1" x14ac:dyDescent="0.25">
      <c r="A1744" s="33">
        <v>43739</v>
      </c>
      <c r="B1744" t="s">
        <v>282</v>
      </c>
      <c r="C1744" s="33" t="s">
        <v>224</v>
      </c>
      <c r="D1744" s="9">
        <v>43741</v>
      </c>
      <c r="E1744" t="s">
        <v>76</v>
      </c>
      <c r="F1744" t="s">
        <v>206</v>
      </c>
      <c r="G1744"/>
      <c r="H1744" s="1">
        <v>20000</v>
      </c>
      <c r="I1744" s="1"/>
    </row>
    <row r="1745" spans="1:9" s="128" customFormat="1" x14ac:dyDescent="0.25">
      <c r="A1745" s="33">
        <v>43739</v>
      </c>
      <c r="B1745" t="s">
        <v>282</v>
      </c>
      <c r="C1745" s="33" t="s">
        <v>224</v>
      </c>
      <c r="D1745" s="9">
        <v>43741</v>
      </c>
      <c r="E1745" t="s">
        <v>76</v>
      </c>
      <c r="F1745" t="s">
        <v>1322</v>
      </c>
      <c r="G1745"/>
      <c r="H1745" s="1">
        <v>23000</v>
      </c>
      <c r="I1745" s="1"/>
    </row>
    <row r="1746" spans="1:9" s="128" customFormat="1" x14ac:dyDescent="0.25">
      <c r="A1746" s="33">
        <v>43739</v>
      </c>
      <c r="B1746" t="s">
        <v>282</v>
      </c>
      <c r="C1746" s="33" t="s">
        <v>224</v>
      </c>
      <c r="D1746" s="9">
        <v>43742</v>
      </c>
      <c r="E1746" t="s">
        <v>76</v>
      </c>
      <c r="F1746" t="s">
        <v>21</v>
      </c>
      <c r="G1746"/>
      <c r="H1746" s="1">
        <v>23109</v>
      </c>
      <c r="I1746" s="1"/>
    </row>
    <row r="1747" spans="1:9" s="128" customFormat="1" x14ac:dyDescent="0.25">
      <c r="A1747" s="33">
        <v>43739</v>
      </c>
      <c r="B1747" t="s">
        <v>282</v>
      </c>
      <c r="C1747" s="33" t="s">
        <v>224</v>
      </c>
      <c r="D1747" s="9">
        <v>43745</v>
      </c>
      <c r="E1747" t="s">
        <v>239</v>
      </c>
      <c r="F1747" t="s">
        <v>6</v>
      </c>
      <c r="G1747"/>
      <c r="H1747" s="1">
        <v>23000</v>
      </c>
      <c r="I1747" s="1"/>
    </row>
    <row r="1748" spans="1:9" s="128" customFormat="1" x14ac:dyDescent="0.25">
      <c r="A1748" s="33">
        <v>43739</v>
      </c>
      <c r="B1748" t="s">
        <v>282</v>
      </c>
      <c r="C1748" s="33" t="s">
        <v>224</v>
      </c>
      <c r="D1748" s="9">
        <v>43745</v>
      </c>
      <c r="E1748" t="s">
        <v>239</v>
      </c>
      <c r="F1748" t="s">
        <v>417</v>
      </c>
      <c r="G1748"/>
      <c r="H1748" s="1">
        <v>23000</v>
      </c>
      <c r="I1748" s="1"/>
    </row>
    <row r="1749" spans="1:9" s="128" customFormat="1" x14ac:dyDescent="0.25">
      <c r="A1749" s="33">
        <v>43739</v>
      </c>
      <c r="B1749" t="s">
        <v>282</v>
      </c>
      <c r="C1749" s="33" t="s">
        <v>224</v>
      </c>
      <c r="D1749" s="9">
        <v>43745</v>
      </c>
      <c r="E1749" t="s">
        <v>239</v>
      </c>
      <c r="F1749" t="s">
        <v>201</v>
      </c>
      <c r="G1749"/>
      <c r="H1749" s="1">
        <v>44000</v>
      </c>
      <c r="I1749" s="1"/>
    </row>
    <row r="1750" spans="1:9" s="128" customFormat="1" x14ac:dyDescent="0.25">
      <c r="A1750" s="33">
        <v>43739</v>
      </c>
      <c r="B1750" t="s">
        <v>282</v>
      </c>
      <c r="C1750" s="33" t="s">
        <v>224</v>
      </c>
      <c r="D1750" s="9">
        <v>43747</v>
      </c>
      <c r="E1750" t="s">
        <v>76</v>
      </c>
      <c r="F1750" t="s">
        <v>140</v>
      </c>
      <c r="G1750"/>
      <c r="H1750" s="1">
        <v>23096</v>
      </c>
      <c r="I1750" s="1"/>
    </row>
    <row r="1751" spans="1:9" s="128" customFormat="1" x14ac:dyDescent="0.25">
      <c r="A1751" s="33">
        <v>43739</v>
      </c>
      <c r="B1751" t="s">
        <v>282</v>
      </c>
      <c r="C1751" s="33" t="s">
        <v>224</v>
      </c>
      <c r="D1751" s="9">
        <v>43747</v>
      </c>
      <c r="E1751" t="s">
        <v>129</v>
      </c>
      <c r="F1751" t="s">
        <v>314</v>
      </c>
      <c r="G1751"/>
      <c r="H1751" s="1">
        <v>40039</v>
      </c>
      <c r="I1751" s="1"/>
    </row>
    <row r="1752" spans="1:9" s="128" customFormat="1" x14ac:dyDescent="0.25">
      <c r="A1752" s="33">
        <v>43739</v>
      </c>
      <c r="B1752" t="s">
        <v>282</v>
      </c>
      <c r="C1752" s="33" t="s">
        <v>224</v>
      </c>
      <c r="D1752" s="9">
        <v>43747</v>
      </c>
      <c r="E1752" t="s">
        <v>76</v>
      </c>
      <c r="F1752" t="s">
        <v>1328</v>
      </c>
      <c r="G1752"/>
      <c r="H1752" s="1">
        <v>500000</v>
      </c>
      <c r="I1752" s="1"/>
    </row>
    <row r="1753" spans="1:9" s="128" customFormat="1" x14ac:dyDescent="0.25">
      <c r="A1753" s="33">
        <v>43739</v>
      </c>
      <c r="B1753" t="s">
        <v>282</v>
      </c>
      <c r="C1753" s="33" t="s">
        <v>224</v>
      </c>
      <c r="D1753" s="9">
        <v>43749</v>
      </c>
      <c r="E1753" t="s">
        <v>76</v>
      </c>
      <c r="F1753" t="s">
        <v>87</v>
      </c>
      <c r="G1753"/>
      <c r="H1753" s="1">
        <v>20000</v>
      </c>
      <c r="I1753" s="1"/>
    </row>
    <row r="1754" spans="1:9" s="128" customFormat="1" x14ac:dyDescent="0.25">
      <c r="A1754" s="33">
        <v>43739</v>
      </c>
      <c r="B1754" t="s">
        <v>282</v>
      </c>
      <c r="C1754" s="33" t="s">
        <v>224</v>
      </c>
      <c r="D1754" s="9">
        <v>43749</v>
      </c>
      <c r="E1754" t="s">
        <v>239</v>
      </c>
      <c r="F1754" t="s">
        <v>77</v>
      </c>
      <c r="G1754"/>
      <c r="H1754" s="1">
        <v>46000</v>
      </c>
      <c r="I1754" s="1"/>
    </row>
    <row r="1755" spans="1:9" s="128" customFormat="1" x14ac:dyDescent="0.25">
      <c r="A1755" s="33">
        <v>43739</v>
      </c>
      <c r="B1755" t="s">
        <v>282</v>
      </c>
      <c r="C1755" s="33" t="s">
        <v>224</v>
      </c>
      <c r="D1755" s="9">
        <v>43752</v>
      </c>
      <c r="E1755" t="s">
        <v>239</v>
      </c>
      <c r="F1755" t="s">
        <v>13</v>
      </c>
      <c r="G1755"/>
      <c r="H1755" s="1">
        <v>23000</v>
      </c>
      <c r="I1755" s="1"/>
    </row>
    <row r="1756" spans="1:9" s="128" customFormat="1" x14ac:dyDescent="0.25">
      <c r="A1756" s="33">
        <v>43739</v>
      </c>
      <c r="B1756" t="s">
        <v>282</v>
      </c>
      <c r="C1756" s="33" t="s">
        <v>224</v>
      </c>
      <c r="D1756" s="9">
        <v>43752</v>
      </c>
      <c r="E1756" t="s">
        <v>239</v>
      </c>
      <c r="F1756" t="s">
        <v>1323</v>
      </c>
      <c r="G1756"/>
      <c r="H1756" s="1">
        <v>23000</v>
      </c>
      <c r="I1756" s="1"/>
    </row>
    <row r="1757" spans="1:9" s="128" customFormat="1" x14ac:dyDescent="0.25">
      <c r="A1757" s="33">
        <v>43739</v>
      </c>
      <c r="B1757" t="s">
        <v>282</v>
      </c>
      <c r="C1757" s="33" t="s">
        <v>224</v>
      </c>
      <c r="D1757" s="9">
        <v>43752</v>
      </c>
      <c r="E1757" t="s">
        <v>239</v>
      </c>
      <c r="F1757" t="s">
        <v>418</v>
      </c>
      <c r="G1757"/>
      <c r="H1757" s="1">
        <v>23000</v>
      </c>
      <c r="I1757" s="1"/>
    </row>
    <row r="1758" spans="1:9" s="128" customFormat="1" x14ac:dyDescent="0.25">
      <c r="A1758" s="33">
        <v>43739</v>
      </c>
      <c r="B1758" t="s">
        <v>282</v>
      </c>
      <c r="C1758" s="33" t="s">
        <v>224</v>
      </c>
      <c r="D1758" s="9">
        <v>43752</v>
      </c>
      <c r="E1758" t="s">
        <v>239</v>
      </c>
      <c r="F1758" t="s">
        <v>412</v>
      </c>
      <c r="G1758"/>
      <c r="H1758" s="1">
        <v>207000</v>
      </c>
      <c r="I1758" s="1"/>
    </row>
    <row r="1759" spans="1:9" s="128" customFormat="1" x14ac:dyDescent="0.25">
      <c r="A1759" s="33">
        <v>43739</v>
      </c>
      <c r="B1759" t="s">
        <v>282</v>
      </c>
      <c r="C1759" s="33" t="s">
        <v>224</v>
      </c>
      <c r="D1759" s="9">
        <v>43753</v>
      </c>
      <c r="E1759" t="s">
        <v>239</v>
      </c>
      <c r="F1759" t="s">
        <v>132</v>
      </c>
      <c r="G1759"/>
      <c r="H1759" s="1">
        <v>23100</v>
      </c>
      <c r="I1759" s="1"/>
    </row>
    <row r="1760" spans="1:9" s="128" customFormat="1" x14ac:dyDescent="0.25">
      <c r="A1760" s="33">
        <v>43739</v>
      </c>
      <c r="B1760" t="s">
        <v>282</v>
      </c>
      <c r="C1760" s="33" t="s">
        <v>224</v>
      </c>
      <c r="D1760" s="9">
        <v>43754</v>
      </c>
      <c r="E1760" t="s">
        <v>76</v>
      </c>
      <c r="F1760" t="s">
        <v>413</v>
      </c>
      <c r="G1760"/>
      <c r="H1760" s="1">
        <v>23000</v>
      </c>
      <c r="I1760" s="1"/>
    </row>
    <row r="1761" spans="1:9" s="128" customFormat="1" x14ac:dyDescent="0.25">
      <c r="A1761" s="33">
        <v>43739</v>
      </c>
      <c r="B1761" t="s">
        <v>282</v>
      </c>
      <c r="C1761" s="33" t="s">
        <v>224</v>
      </c>
      <c r="D1761" s="9">
        <v>43756</v>
      </c>
      <c r="E1761" t="s">
        <v>76</v>
      </c>
      <c r="F1761" t="s">
        <v>407</v>
      </c>
      <c r="G1761"/>
      <c r="H1761" s="1">
        <v>23000</v>
      </c>
      <c r="I1761" s="1"/>
    </row>
    <row r="1762" spans="1:9" s="128" customFormat="1" x14ac:dyDescent="0.25">
      <c r="A1762" s="33">
        <v>43739</v>
      </c>
      <c r="B1762" t="s">
        <v>282</v>
      </c>
      <c r="C1762" s="33" t="s">
        <v>224</v>
      </c>
      <c r="D1762" s="9">
        <v>43760</v>
      </c>
      <c r="E1762" t="s">
        <v>76</v>
      </c>
      <c r="F1762" t="s">
        <v>1325</v>
      </c>
      <c r="G1762"/>
      <c r="H1762" s="1">
        <v>23080</v>
      </c>
      <c r="I1762" s="1"/>
    </row>
    <row r="1763" spans="1:9" s="128" customFormat="1" x14ac:dyDescent="0.25">
      <c r="A1763" s="33">
        <v>43739</v>
      </c>
      <c r="B1763" t="s">
        <v>282</v>
      </c>
      <c r="C1763" s="33" t="s">
        <v>224</v>
      </c>
      <c r="D1763" s="9">
        <v>43761</v>
      </c>
      <c r="E1763" t="s">
        <v>76</v>
      </c>
      <c r="F1763" t="s">
        <v>93</v>
      </c>
      <c r="G1763"/>
      <c r="H1763" s="1">
        <v>23000</v>
      </c>
      <c r="I1763" s="1"/>
    </row>
    <row r="1764" spans="1:9" s="128" customFormat="1" x14ac:dyDescent="0.25">
      <c r="A1764" s="33">
        <v>43739</v>
      </c>
      <c r="B1764" t="s">
        <v>282</v>
      </c>
      <c r="C1764" s="33" t="s">
        <v>224</v>
      </c>
      <c r="D1764" s="9">
        <v>43761</v>
      </c>
      <c r="E1764" t="s">
        <v>76</v>
      </c>
      <c r="F1764" t="s">
        <v>127</v>
      </c>
      <c r="G1764"/>
      <c r="H1764" s="1">
        <v>23000</v>
      </c>
      <c r="I1764" s="1"/>
    </row>
    <row r="1765" spans="1:9" s="128" customFormat="1" x14ac:dyDescent="0.25">
      <c r="A1765" s="33">
        <v>43739</v>
      </c>
      <c r="B1765" t="s">
        <v>282</v>
      </c>
      <c r="C1765" s="33" t="s">
        <v>224</v>
      </c>
      <c r="D1765" s="9">
        <v>43761</v>
      </c>
      <c r="E1765" t="s">
        <v>239</v>
      </c>
      <c r="F1765" t="s">
        <v>1326</v>
      </c>
      <c r="G1765"/>
      <c r="H1765" s="1">
        <v>69000</v>
      </c>
      <c r="I1765" s="1"/>
    </row>
    <row r="1766" spans="1:9" s="128" customFormat="1" x14ac:dyDescent="0.25">
      <c r="A1766" s="33">
        <v>43739</v>
      </c>
      <c r="B1766" t="s">
        <v>282</v>
      </c>
      <c r="C1766" s="33" t="s">
        <v>224</v>
      </c>
      <c r="D1766" s="9">
        <v>43766</v>
      </c>
      <c r="E1766" t="s">
        <v>239</v>
      </c>
      <c r="F1766" t="s">
        <v>505</v>
      </c>
      <c r="G1766"/>
      <c r="H1766" s="1">
        <v>23000</v>
      </c>
      <c r="I1766" s="1"/>
    </row>
    <row r="1767" spans="1:9" s="128" customFormat="1" x14ac:dyDescent="0.25">
      <c r="A1767" s="33">
        <v>43739</v>
      </c>
      <c r="B1767" t="s">
        <v>282</v>
      </c>
      <c r="C1767" s="33" t="s">
        <v>224</v>
      </c>
      <c r="D1767" s="9">
        <v>43766</v>
      </c>
      <c r="E1767" t="s">
        <v>76</v>
      </c>
      <c r="F1767" t="s">
        <v>207</v>
      </c>
      <c r="G1767"/>
      <c r="H1767" s="1">
        <v>23025</v>
      </c>
      <c r="I1767" s="1"/>
    </row>
    <row r="1768" spans="1:9" s="128" customFormat="1" x14ac:dyDescent="0.25">
      <c r="A1768" s="33">
        <v>43739</v>
      </c>
      <c r="B1768" t="s">
        <v>282</v>
      </c>
      <c r="C1768" s="33" t="s">
        <v>224</v>
      </c>
      <c r="D1768" s="9">
        <v>43767</v>
      </c>
      <c r="E1768" t="s">
        <v>76</v>
      </c>
      <c r="F1768" t="s">
        <v>1324</v>
      </c>
      <c r="G1768"/>
      <c r="H1768" s="1">
        <v>23000</v>
      </c>
      <c r="I1768" s="1"/>
    </row>
    <row r="1769" spans="1:9" s="128" customFormat="1" x14ac:dyDescent="0.25">
      <c r="A1769" s="33">
        <v>43739</v>
      </c>
      <c r="B1769" t="s">
        <v>282</v>
      </c>
      <c r="C1769" s="33" t="s">
        <v>224</v>
      </c>
      <c r="D1769" s="9">
        <v>43767</v>
      </c>
      <c r="E1769" t="s">
        <v>76</v>
      </c>
      <c r="F1769" t="s">
        <v>198</v>
      </c>
      <c r="G1769"/>
      <c r="H1769" s="1">
        <v>23000</v>
      </c>
      <c r="I1769" s="1"/>
    </row>
    <row r="1770" spans="1:9" s="128" customFormat="1" x14ac:dyDescent="0.25">
      <c r="A1770" s="33">
        <v>43739</v>
      </c>
      <c r="B1770" t="s">
        <v>282</v>
      </c>
      <c r="C1770" s="33" t="s">
        <v>224</v>
      </c>
      <c r="D1770" s="9">
        <v>43768</v>
      </c>
      <c r="E1770" t="s">
        <v>76</v>
      </c>
      <c r="F1770" t="s">
        <v>1320</v>
      </c>
      <c r="G1770"/>
      <c r="H1770" s="1">
        <v>20000</v>
      </c>
      <c r="I1770" s="1"/>
    </row>
    <row r="1771" spans="1:9" s="128" customFormat="1" x14ac:dyDescent="0.25">
      <c r="A1771" s="217">
        <v>43739</v>
      </c>
      <c r="B1771" s="218" t="s">
        <v>282</v>
      </c>
      <c r="C1771" s="217" t="s">
        <v>224</v>
      </c>
      <c r="D1771" s="219">
        <v>43768</v>
      </c>
      <c r="E1771" s="218"/>
      <c r="F1771" s="218" t="s">
        <v>14</v>
      </c>
      <c r="G1771" s="218"/>
      <c r="H1771" s="229">
        <v>20000</v>
      </c>
      <c r="I1771" s="229"/>
    </row>
    <row r="1772" spans="1:9" s="128" customFormat="1" x14ac:dyDescent="0.25">
      <c r="A1772" s="33">
        <v>43770</v>
      </c>
      <c r="B1772" t="s">
        <v>282</v>
      </c>
      <c r="C1772" s="33" t="s">
        <v>224</v>
      </c>
      <c r="D1772" s="9">
        <v>43773</v>
      </c>
      <c r="E1772" t="s">
        <v>76</v>
      </c>
      <c r="F1772" t="s">
        <v>131</v>
      </c>
      <c r="G1772"/>
      <c r="H1772" s="1">
        <v>20000</v>
      </c>
      <c r="I1772" s="1"/>
    </row>
    <row r="1773" spans="1:9" s="128" customFormat="1" x14ac:dyDescent="0.25">
      <c r="A1773" s="33">
        <v>43770</v>
      </c>
      <c r="B1773" t="s">
        <v>282</v>
      </c>
      <c r="C1773" s="33" t="s">
        <v>224</v>
      </c>
      <c r="D1773" s="9">
        <v>43773</v>
      </c>
      <c r="E1773" t="s">
        <v>76</v>
      </c>
      <c r="F1773" t="s">
        <v>9</v>
      </c>
      <c r="G1773"/>
      <c r="H1773" s="1">
        <v>20000</v>
      </c>
      <c r="I1773" s="1"/>
    </row>
    <row r="1774" spans="1:9" s="128" customFormat="1" x14ac:dyDescent="0.25">
      <c r="A1774" s="33">
        <v>43770</v>
      </c>
      <c r="B1774" t="s">
        <v>282</v>
      </c>
      <c r="C1774" s="33" t="s">
        <v>224</v>
      </c>
      <c r="D1774" s="9">
        <v>43773</v>
      </c>
      <c r="E1774" t="s">
        <v>76</v>
      </c>
      <c r="F1774" t="s">
        <v>206</v>
      </c>
      <c r="G1774"/>
      <c r="H1774" s="1">
        <v>20000</v>
      </c>
      <c r="I1774" s="1"/>
    </row>
    <row r="1775" spans="1:9" s="128" customFormat="1" x14ac:dyDescent="0.25">
      <c r="A1775" s="33">
        <v>43770</v>
      </c>
      <c r="B1775" t="s">
        <v>282</v>
      </c>
      <c r="C1775" s="33" t="s">
        <v>224</v>
      </c>
      <c r="D1775" s="9">
        <v>43773</v>
      </c>
      <c r="E1775" t="s">
        <v>76</v>
      </c>
      <c r="F1775" t="s">
        <v>94</v>
      </c>
      <c r="G1775"/>
      <c r="H1775" s="1">
        <v>20054</v>
      </c>
      <c r="I1775" s="1"/>
    </row>
    <row r="1776" spans="1:9" s="128" customFormat="1" x14ac:dyDescent="0.25">
      <c r="A1776" s="33">
        <v>43770</v>
      </c>
      <c r="B1776" t="s">
        <v>282</v>
      </c>
      <c r="C1776" s="33" t="s">
        <v>224</v>
      </c>
      <c r="D1776" s="9">
        <v>43773</v>
      </c>
      <c r="E1776" t="s">
        <v>76</v>
      </c>
      <c r="F1776" t="s">
        <v>3</v>
      </c>
      <c r="G1776"/>
      <c r="H1776" s="1">
        <v>23000</v>
      </c>
      <c r="I1776" s="1"/>
    </row>
    <row r="1777" spans="1:9" s="128" customFormat="1" x14ac:dyDescent="0.25">
      <c r="A1777" s="33">
        <v>43770</v>
      </c>
      <c r="B1777" t="s">
        <v>282</v>
      </c>
      <c r="C1777" s="33" t="s">
        <v>224</v>
      </c>
      <c r="D1777" s="9">
        <v>43773</v>
      </c>
      <c r="E1777" t="s">
        <v>76</v>
      </c>
      <c r="F1777" t="s">
        <v>135</v>
      </c>
      <c r="G1777"/>
      <c r="H1777" s="1">
        <v>23000</v>
      </c>
      <c r="I1777" s="1"/>
    </row>
    <row r="1778" spans="1:9" s="128" customFormat="1" x14ac:dyDescent="0.25">
      <c r="A1778" s="33">
        <v>43770</v>
      </c>
      <c r="B1778" t="s">
        <v>282</v>
      </c>
      <c r="C1778" s="33" t="s">
        <v>224</v>
      </c>
      <c r="D1778" s="9">
        <v>43773</v>
      </c>
      <c r="E1778" t="s">
        <v>76</v>
      </c>
      <c r="F1778" t="s">
        <v>1341</v>
      </c>
      <c r="G1778"/>
      <c r="H1778" s="1">
        <v>23000</v>
      </c>
      <c r="I1778" s="1"/>
    </row>
    <row r="1779" spans="1:9" s="128" customFormat="1" x14ac:dyDescent="0.25">
      <c r="A1779" s="33">
        <v>43770</v>
      </c>
      <c r="B1779" t="s">
        <v>282</v>
      </c>
      <c r="C1779" s="33" t="s">
        <v>224</v>
      </c>
      <c r="D1779" s="9">
        <v>43773</v>
      </c>
      <c r="E1779" t="s">
        <v>76</v>
      </c>
      <c r="F1779" t="s">
        <v>464</v>
      </c>
      <c r="G1779"/>
      <c r="H1779" s="1">
        <v>23000</v>
      </c>
      <c r="I1779" s="1"/>
    </row>
    <row r="1780" spans="1:9" s="128" customFormat="1" x14ac:dyDescent="0.25">
      <c r="A1780" s="33">
        <v>43770</v>
      </c>
      <c r="B1780" t="s">
        <v>282</v>
      </c>
      <c r="C1780" s="33" t="s">
        <v>224</v>
      </c>
      <c r="D1780" s="9">
        <v>43773</v>
      </c>
      <c r="E1780" t="s">
        <v>76</v>
      </c>
      <c r="F1780" t="s">
        <v>2</v>
      </c>
      <c r="G1780"/>
      <c r="H1780" s="1">
        <v>23000</v>
      </c>
      <c r="I1780" s="1"/>
    </row>
    <row r="1781" spans="1:9" s="128" customFormat="1" x14ac:dyDescent="0.25">
      <c r="A1781" s="33">
        <v>43770</v>
      </c>
      <c r="B1781" t="s">
        <v>282</v>
      </c>
      <c r="C1781" s="33" t="s">
        <v>224</v>
      </c>
      <c r="D1781" s="9">
        <v>43773</v>
      </c>
      <c r="E1781" t="s">
        <v>1342</v>
      </c>
      <c r="F1781" t="s">
        <v>13</v>
      </c>
      <c r="G1781"/>
      <c r="H1781" s="1">
        <v>23000</v>
      </c>
      <c r="I1781" s="1"/>
    </row>
    <row r="1782" spans="1:9" s="128" customFormat="1" x14ac:dyDescent="0.25">
      <c r="A1782" s="33">
        <v>43770</v>
      </c>
      <c r="B1782" t="s">
        <v>282</v>
      </c>
      <c r="C1782" s="33" t="s">
        <v>224</v>
      </c>
      <c r="D1782" s="9">
        <v>43773</v>
      </c>
      <c r="E1782" t="s">
        <v>76</v>
      </c>
      <c r="F1782" t="s">
        <v>764</v>
      </c>
      <c r="G1782"/>
      <c r="H1782" s="1">
        <v>23037</v>
      </c>
      <c r="I1782" s="1"/>
    </row>
    <row r="1783" spans="1:9" s="128" customFormat="1" x14ac:dyDescent="0.25">
      <c r="A1783" s="33">
        <v>43770</v>
      </c>
      <c r="B1783" t="s">
        <v>282</v>
      </c>
      <c r="C1783" s="33" t="s">
        <v>224</v>
      </c>
      <c r="D1783" s="9">
        <v>43773</v>
      </c>
      <c r="E1783" t="s">
        <v>76</v>
      </c>
      <c r="F1783" t="s">
        <v>17</v>
      </c>
      <c r="G1783"/>
      <c r="H1783" s="1">
        <v>23072</v>
      </c>
      <c r="I1783" s="1"/>
    </row>
    <row r="1784" spans="1:9" s="128" customFormat="1" x14ac:dyDescent="0.25">
      <c r="A1784" s="33">
        <v>43770</v>
      </c>
      <c r="B1784" t="s">
        <v>282</v>
      </c>
      <c r="C1784" s="33" t="s">
        <v>224</v>
      </c>
      <c r="D1784" s="9">
        <v>43773</v>
      </c>
      <c r="E1784" t="s">
        <v>76</v>
      </c>
      <c r="F1784" t="s">
        <v>1343</v>
      </c>
      <c r="G1784"/>
      <c r="H1784" s="1">
        <v>59300</v>
      </c>
      <c r="I1784" s="1"/>
    </row>
    <row r="1785" spans="1:9" s="128" customFormat="1" x14ac:dyDescent="0.25">
      <c r="A1785" s="33">
        <v>43770</v>
      </c>
      <c r="B1785" t="s">
        <v>282</v>
      </c>
      <c r="C1785" s="33" t="s">
        <v>224</v>
      </c>
      <c r="D1785" s="9">
        <v>43773</v>
      </c>
      <c r="E1785" t="s">
        <v>76</v>
      </c>
      <c r="F1785" t="s">
        <v>1346</v>
      </c>
      <c r="G1785"/>
      <c r="H1785" s="1">
        <v>100000</v>
      </c>
      <c r="I1785" s="1"/>
    </row>
    <row r="1786" spans="1:9" s="128" customFormat="1" x14ac:dyDescent="0.25">
      <c r="A1786" s="33">
        <v>43770</v>
      </c>
      <c r="B1786" t="s">
        <v>282</v>
      </c>
      <c r="C1786" s="33" t="s">
        <v>224</v>
      </c>
      <c r="D1786" s="9">
        <v>43774</v>
      </c>
      <c r="E1786" t="s">
        <v>76</v>
      </c>
      <c r="F1786" t="s">
        <v>1345</v>
      </c>
      <c r="G1786"/>
      <c r="H1786" s="1">
        <v>92051</v>
      </c>
      <c r="I1786" s="1"/>
    </row>
    <row r="1787" spans="1:9" s="128" customFormat="1" x14ac:dyDescent="0.25">
      <c r="A1787" s="33">
        <v>43770</v>
      </c>
      <c r="B1787" t="s">
        <v>282</v>
      </c>
      <c r="C1787" s="33" t="s">
        <v>224</v>
      </c>
      <c r="D1787" s="9">
        <v>43776</v>
      </c>
      <c r="E1787" t="s">
        <v>76</v>
      </c>
      <c r="F1787" t="s">
        <v>21</v>
      </c>
      <c r="G1787"/>
      <c r="H1787" s="1">
        <v>23109</v>
      </c>
      <c r="I1787" s="1"/>
    </row>
    <row r="1788" spans="1:9" s="128" customFormat="1" x14ac:dyDescent="0.25">
      <c r="A1788" s="33">
        <v>43770</v>
      </c>
      <c r="B1788" t="s">
        <v>282</v>
      </c>
      <c r="C1788" s="33" t="s">
        <v>224</v>
      </c>
      <c r="D1788" s="9">
        <v>43776</v>
      </c>
      <c r="E1788" t="s">
        <v>76</v>
      </c>
      <c r="F1788" t="s">
        <v>1344</v>
      </c>
      <c r="G1788"/>
      <c r="H1788" s="1">
        <v>92000</v>
      </c>
      <c r="I1788" s="1"/>
    </row>
    <row r="1789" spans="1:9" s="128" customFormat="1" x14ac:dyDescent="0.25">
      <c r="A1789" s="33">
        <v>43770</v>
      </c>
      <c r="B1789" t="s">
        <v>282</v>
      </c>
      <c r="C1789" s="33" t="s">
        <v>224</v>
      </c>
      <c r="D1789" s="9">
        <v>43777</v>
      </c>
      <c r="E1789" t="s">
        <v>76</v>
      </c>
      <c r="F1789" t="s">
        <v>313</v>
      </c>
      <c r="G1789"/>
      <c r="H1789" s="1">
        <v>23000</v>
      </c>
      <c r="I1789" s="1"/>
    </row>
    <row r="1790" spans="1:9" s="128" customFormat="1" x14ac:dyDescent="0.25">
      <c r="A1790" s="33">
        <v>43770</v>
      </c>
      <c r="B1790" t="s">
        <v>282</v>
      </c>
      <c r="C1790" s="33" t="s">
        <v>224</v>
      </c>
      <c r="D1790" s="9">
        <v>43777</v>
      </c>
      <c r="E1790" t="s">
        <v>1342</v>
      </c>
      <c r="F1790" t="s">
        <v>132</v>
      </c>
      <c r="G1790"/>
      <c r="H1790" s="1">
        <v>23100</v>
      </c>
      <c r="I1790" s="1"/>
    </row>
    <row r="1791" spans="1:9" s="128" customFormat="1" x14ac:dyDescent="0.25">
      <c r="A1791" s="33">
        <v>43770</v>
      </c>
      <c r="B1791" t="s">
        <v>282</v>
      </c>
      <c r="C1791" s="33" t="s">
        <v>224</v>
      </c>
      <c r="D1791" s="9">
        <v>43780</v>
      </c>
      <c r="E1791" t="s">
        <v>76</v>
      </c>
      <c r="F1791" t="s">
        <v>417</v>
      </c>
      <c r="G1791"/>
      <c r="H1791" s="1">
        <v>23000</v>
      </c>
      <c r="I1791" s="1"/>
    </row>
    <row r="1792" spans="1:9" s="128" customFormat="1" x14ac:dyDescent="0.25">
      <c r="A1792" s="33">
        <v>43770</v>
      </c>
      <c r="B1792" t="s">
        <v>282</v>
      </c>
      <c r="C1792" s="33" t="s">
        <v>224</v>
      </c>
      <c r="D1792" s="9">
        <v>43781</v>
      </c>
      <c r="E1792" t="s">
        <v>76</v>
      </c>
      <c r="F1792" t="s">
        <v>874</v>
      </c>
      <c r="G1792"/>
      <c r="H1792" s="1">
        <v>23000</v>
      </c>
      <c r="I1792" s="1"/>
    </row>
    <row r="1793" spans="1:9" s="128" customFormat="1" x14ac:dyDescent="0.25">
      <c r="A1793" s="33">
        <v>43770</v>
      </c>
      <c r="B1793" t="s">
        <v>282</v>
      </c>
      <c r="C1793" s="33" t="s">
        <v>224</v>
      </c>
      <c r="D1793" s="9">
        <v>43783</v>
      </c>
      <c r="E1793" t="s">
        <v>76</v>
      </c>
      <c r="F1793" t="s">
        <v>413</v>
      </c>
      <c r="G1793"/>
      <c r="H1793" s="1">
        <v>46000</v>
      </c>
      <c r="I1793" s="1"/>
    </row>
    <row r="1794" spans="1:9" s="128" customFormat="1" x14ac:dyDescent="0.25">
      <c r="A1794" s="33">
        <v>43770</v>
      </c>
      <c r="B1794" t="s">
        <v>282</v>
      </c>
      <c r="C1794" s="33" t="s">
        <v>224</v>
      </c>
      <c r="D1794" s="9">
        <v>43787</v>
      </c>
      <c r="E1794" t="s">
        <v>76</v>
      </c>
      <c r="F1794" t="s">
        <v>127</v>
      </c>
      <c r="G1794"/>
      <c r="H1794" s="1">
        <v>23000</v>
      </c>
      <c r="I1794" s="1"/>
    </row>
    <row r="1795" spans="1:9" s="128" customFormat="1" x14ac:dyDescent="0.25">
      <c r="A1795" s="33">
        <v>43770</v>
      </c>
      <c r="B1795" t="s">
        <v>282</v>
      </c>
      <c r="C1795" s="33" t="s">
        <v>224</v>
      </c>
      <c r="D1795" s="9">
        <v>43787</v>
      </c>
      <c r="E1795" t="s">
        <v>76</v>
      </c>
      <c r="F1795" t="s">
        <v>143</v>
      </c>
      <c r="G1795"/>
      <c r="H1795" s="1">
        <v>23000</v>
      </c>
      <c r="I1795" s="1"/>
    </row>
    <row r="1796" spans="1:9" s="128" customFormat="1" x14ac:dyDescent="0.25">
      <c r="A1796" s="33">
        <v>43770</v>
      </c>
      <c r="B1796" t="s">
        <v>282</v>
      </c>
      <c r="C1796" s="33" t="s">
        <v>224</v>
      </c>
      <c r="D1796" s="9">
        <v>43787</v>
      </c>
      <c r="E1796" t="s">
        <v>76</v>
      </c>
      <c r="F1796" t="s">
        <v>207</v>
      </c>
      <c r="G1796"/>
      <c r="H1796" s="1">
        <v>46025</v>
      </c>
      <c r="I1796" s="1"/>
    </row>
    <row r="1797" spans="1:9" s="128" customFormat="1" x14ac:dyDescent="0.25">
      <c r="A1797" s="33">
        <v>43770</v>
      </c>
      <c r="B1797" t="s">
        <v>282</v>
      </c>
      <c r="C1797" s="33" t="s">
        <v>224</v>
      </c>
      <c r="D1797" s="9">
        <v>43790</v>
      </c>
      <c r="E1797" t="s">
        <v>76</v>
      </c>
      <c r="F1797" t="s">
        <v>140</v>
      </c>
      <c r="G1797"/>
      <c r="H1797" s="1">
        <v>23096</v>
      </c>
      <c r="I1797" s="1"/>
    </row>
    <row r="1798" spans="1:9" s="128" customFormat="1" x14ac:dyDescent="0.25">
      <c r="A1798" s="33">
        <v>43770</v>
      </c>
      <c r="B1798" t="s">
        <v>282</v>
      </c>
      <c r="C1798" s="33" t="s">
        <v>224</v>
      </c>
      <c r="D1798" s="9">
        <v>43794</v>
      </c>
      <c r="E1798" t="s">
        <v>76</v>
      </c>
      <c r="F1798" t="s">
        <v>1296</v>
      </c>
      <c r="G1798"/>
      <c r="H1798" s="1">
        <v>20000</v>
      </c>
      <c r="I1798" s="1"/>
    </row>
    <row r="1799" spans="1:9" s="128" customFormat="1" x14ac:dyDescent="0.25">
      <c r="A1799" s="33">
        <v>43770</v>
      </c>
      <c r="B1799" t="s">
        <v>282</v>
      </c>
      <c r="C1799" s="33" t="s">
        <v>224</v>
      </c>
      <c r="D1799" s="9">
        <v>43794</v>
      </c>
      <c r="E1799" t="s">
        <v>76</v>
      </c>
      <c r="F1799" t="s">
        <v>1297</v>
      </c>
      <c r="G1799"/>
      <c r="H1799" s="1">
        <v>20000</v>
      </c>
      <c r="I1799" s="1"/>
    </row>
    <row r="1800" spans="1:9" s="128" customFormat="1" x14ac:dyDescent="0.25">
      <c r="A1800" s="33">
        <v>43770</v>
      </c>
      <c r="B1800" t="s">
        <v>282</v>
      </c>
      <c r="C1800" s="33" t="s">
        <v>224</v>
      </c>
      <c r="D1800" s="9">
        <v>43794</v>
      </c>
      <c r="E1800" t="s">
        <v>76</v>
      </c>
      <c r="F1800" t="s">
        <v>93</v>
      </c>
      <c r="G1800"/>
      <c r="H1800" s="1">
        <v>23000</v>
      </c>
      <c r="I1800" s="1"/>
    </row>
    <row r="1801" spans="1:9" s="128" customFormat="1" x14ac:dyDescent="0.25">
      <c r="A1801" s="33">
        <v>43770</v>
      </c>
      <c r="B1801" t="s">
        <v>282</v>
      </c>
      <c r="C1801" s="33" t="s">
        <v>224</v>
      </c>
      <c r="D1801" s="9">
        <v>43794</v>
      </c>
      <c r="E1801" t="s">
        <v>76</v>
      </c>
      <c r="F1801" t="s">
        <v>18</v>
      </c>
      <c r="G1801"/>
      <c r="H1801" s="1">
        <v>23080</v>
      </c>
      <c r="I1801" s="1"/>
    </row>
    <row r="1802" spans="1:9" s="128" customFormat="1" x14ac:dyDescent="0.25">
      <c r="A1802" s="33">
        <v>43770</v>
      </c>
      <c r="B1802" t="s">
        <v>282</v>
      </c>
      <c r="C1802" s="33" t="s">
        <v>224</v>
      </c>
      <c r="D1802" s="9">
        <v>43794</v>
      </c>
      <c r="E1802" t="s">
        <v>239</v>
      </c>
      <c r="F1802" t="s">
        <v>505</v>
      </c>
      <c r="G1802"/>
      <c r="H1802" s="1">
        <v>50000</v>
      </c>
      <c r="I1802" s="1"/>
    </row>
    <row r="1803" spans="1:9" s="128" customFormat="1" x14ac:dyDescent="0.25">
      <c r="A1803" s="33">
        <v>43770</v>
      </c>
      <c r="B1803" t="s">
        <v>282</v>
      </c>
      <c r="C1803" s="33" t="s">
        <v>224</v>
      </c>
      <c r="D1803" s="9">
        <v>43794</v>
      </c>
      <c r="E1803" t="s">
        <v>76</v>
      </c>
      <c r="F1803" t="s">
        <v>80</v>
      </c>
      <c r="G1803"/>
      <c r="H1803" s="1">
        <v>69000</v>
      </c>
      <c r="I1803" s="1"/>
    </row>
    <row r="1804" spans="1:9" s="128" customFormat="1" x14ac:dyDescent="0.25">
      <c r="A1804" s="33">
        <v>43770</v>
      </c>
      <c r="B1804" t="s">
        <v>282</v>
      </c>
      <c r="C1804" s="33" t="s">
        <v>224</v>
      </c>
      <c r="D1804" s="9">
        <v>43797</v>
      </c>
      <c r="E1804" t="s">
        <v>76</v>
      </c>
      <c r="F1804" t="s">
        <v>14</v>
      </c>
      <c r="G1804"/>
      <c r="H1804" s="1">
        <v>20000</v>
      </c>
      <c r="I1804" s="1"/>
    </row>
    <row r="1805" spans="1:9" s="128" customFormat="1" x14ac:dyDescent="0.25">
      <c r="A1805" s="33">
        <v>43770</v>
      </c>
      <c r="B1805" t="s">
        <v>282</v>
      </c>
      <c r="C1805" s="33" t="s">
        <v>224</v>
      </c>
      <c r="D1805" s="9">
        <v>43797</v>
      </c>
      <c r="E1805" t="s">
        <v>76</v>
      </c>
      <c r="F1805" t="s">
        <v>3</v>
      </c>
      <c r="G1805"/>
      <c r="H1805" s="1">
        <v>23000</v>
      </c>
      <c r="I1805" s="1"/>
    </row>
    <row r="1806" spans="1:9" s="128" customFormat="1" x14ac:dyDescent="0.25">
      <c r="A1806" s="33">
        <v>43770</v>
      </c>
      <c r="B1806" t="s">
        <v>282</v>
      </c>
      <c r="C1806" s="33" t="s">
        <v>224</v>
      </c>
      <c r="D1806" s="9">
        <v>43797</v>
      </c>
      <c r="E1806" t="s">
        <v>76</v>
      </c>
      <c r="F1806" t="s">
        <v>135</v>
      </c>
      <c r="G1806"/>
      <c r="H1806" s="1">
        <v>23000</v>
      </c>
      <c r="I1806" s="1"/>
    </row>
    <row r="1807" spans="1:9" s="128" customFormat="1" x14ac:dyDescent="0.25">
      <c r="A1807" s="33">
        <v>43770</v>
      </c>
      <c r="B1807" t="s">
        <v>282</v>
      </c>
      <c r="C1807" s="33" t="s">
        <v>224</v>
      </c>
      <c r="D1807" s="9">
        <v>43797</v>
      </c>
      <c r="E1807" t="s">
        <v>76</v>
      </c>
      <c r="F1807" t="s">
        <v>198</v>
      </c>
      <c r="G1807"/>
      <c r="H1807" s="1">
        <v>23000</v>
      </c>
      <c r="I1807" s="1"/>
    </row>
    <row r="1808" spans="1:9" s="128" customFormat="1" x14ac:dyDescent="0.25">
      <c r="A1808" s="217">
        <v>43770</v>
      </c>
      <c r="B1808" s="218" t="s">
        <v>282</v>
      </c>
      <c r="C1808" s="217" t="s">
        <v>224</v>
      </c>
      <c r="D1808" s="219">
        <v>43797</v>
      </c>
      <c r="E1808" s="218" t="s">
        <v>76</v>
      </c>
      <c r="F1808" s="218" t="s">
        <v>21</v>
      </c>
      <c r="G1808" s="218"/>
      <c r="H1808" s="229">
        <v>23109</v>
      </c>
      <c r="I1808" s="229"/>
    </row>
    <row r="1809" spans="1:9" s="128" customFormat="1" x14ac:dyDescent="0.25">
      <c r="A1809" s="33">
        <v>43800</v>
      </c>
      <c r="B1809" t="s">
        <v>282</v>
      </c>
      <c r="C1809" s="33" t="s">
        <v>224</v>
      </c>
      <c r="D1809" s="9">
        <v>43801</v>
      </c>
      <c r="E1809" t="s">
        <v>76</v>
      </c>
      <c r="F1809" t="s">
        <v>430</v>
      </c>
      <c r="G1809"/>
      <c r="H1809" s="1">
        <v>20000</v>
      </c>
      <c r="I1809" s="1"/>
    </row>
    <row r="1810" spans="1:9" s="128" customFormat="1" x14ac:dyDescent="0.25">
      <c r="A1810" s="33">
        <v>43800</v>
      </c>
      <c r="B1810" t="s">
        <v>282</v>
      </c>
      <c r="C1810" s="33" t="s">
        <v>224</v>
      </c>
      <c r="D1810" s="9">
        <v>43801</v>
      </c>
      <c r="E1810" t="s">
        <v>76</v>
      </c>
      <c r="F1810" t="s">
        <v>206</v>
      </c>
      <c r="G1810"/>
      <c r="H1810" s="1">
        <v>20000</v>
      </c>
      <c r="I1810" s="1"/>
    </row>
    <row r="1811" spans="1:9" s="128" customFormat="1" x14ac:dyDescent="0.25">
      <c r="A1811" s="33">
        <v>43800</v>
      </c>
      <c r="B1811" t="s">
        <v>282</v>
      </c>
      <c r="C1811" s="33" t="s">
        <v>224</v>
      </c>
      <c r="D1811" s="9">
        <v>43801</v>
      </c>
      <c r="E1811" t="s">
        <v>76</v>
      </c>
      <c r="F1811" t="s">
        <v>4</v>
      </c>
      <c r="G1811"/>
      <c r="H1811" s="1">
        <v>23000</v>
      </c>
      <c r="I1811" s="1"/>
    </row>
    <row r="1812" spans="1:9" s="128" customFormat="1" x14ac:dyDescent="0.25">
      <c r="A1812" s="33">
        <v>43800</v>
      </c>
      <c r="B1812" t="s">
        <v>282</v>
      </c>
      <c r="C1812" s="33" t="s">
        <v>224</v>
      </c>
      <c r="D1812" s="9">
        <v>43801</v>
      </c>
      <c r="E1812" t="s">
        <v>76</v>
      </c>
      <c r="F1812" t="s">
        <v>464</v>
      </c>
      <c r="G1812"/>
      <c r="H1812" s="1">
        <v>23000</v>
      </c>
      <c r="I1812" s="1"/>
    </row>
    <row r="1813" spans="1:9" s="128" customFormat="1" x14ac:dyDescent="0.25">
      <c r="A1813" s="33">
        <v>43800</v>
      </c>
      <c r="B1813" t="s">
        <v>282</v>
      </c>
      <c r="C1813" s="33" t="s">
        <v>224</v>
      </c>
      <c r="D1813" s="9">
        <v>43801</v>
      </c>
      <c r="E1813" t="s">
        <v>76</v>
      </c>
      <c r="F1813" t="s">
        <v>2</v>
      </c>
      <c r="G1813"/>
      <c r="H1813" s="1">
        <v>23000</v>
      </c>
      <c r="I1813" s="1"/>
    </row>
    <row r="1814" spans="1:9" s="128" customFormat="1" x14ac:dyDescent="0.25">
      <c r="A1814" s="33">
        <v>43800</v>
      </c>
      <c r="B1814" t="s">
        <v>282</v>
      </c>
      <c r="C1814" s="33" t="s">
        <v>224</v>
      </c>
      <c r="D1814" s="9">
        <v>43801</v>
      </c>
      <c r="E1814" t="s">
        <v>1342</v>
      </c>
      <c r="F1814" t="s">
        <v>313</v>
      </c>
      <c r="G1814"/>
      <c r="H1814" s="1">
        <v>23000</v>
      </c>
      <c r="I1814" s="1"/>
    </row>
    <row r="1815" spans="1:9" s="128" customFormat="1" x14ac:dyDescent="0.25">
      <c r="A1815" s="33">
        <v>43800</v>
      </c>
      <c r="B1815" t="s">
        <v>282</v>
      </c>
      <c r="C1815" s="33" t="s">
        <v>224</v>
      </c>
      <c r="D1815" s="9">
        <v>43801</v>
      </c>
      <c r="E1815" t="s">
        <v>76</v>
      </c>
      <c r="F1815" t="s">
        <v>764</v>
      </c>
      <c r="G1815"/>
      <c r="H1815" s="1">
        <v>23037</v>
      </c>
      <c r="I1815" s="1"/>
    </row>
    <row r="1816" spans="1:9" s="128" customFormat="1" x14ac:dyDescent="0.25">
      <c r="A1816" s="33">
        <v>43800</v>
      </c>
      <c r="B1816" t="s">
        <v>282</v>
      </c>
      <c r="C1816" s="33" t="s">
        <v>224</v>
      </c>
      <c r="D1816" s="9">
        <v>43801</v>
      </c>
      <c r="E1816" t="s">
        <v>76</v>
      </c>
      <c r="F1816" t="s">
        <v>17</v>
      </c>
      <c r="G1816"/>
      <c r="H1816" s="1">
        <v>23072</v>
      </c>
      <c r="I1816" s="1"/>
    </row>
    <row r="1817" spans="1:9" s="128" customFormat="1" x14ac:dyDescent="0.25">
      <c r="A1817" s="33">
        <v>43800</v>
      </c>
      <c r="B1817" t="s">
        <v>282</v>
      </c>
      <c r="C1817" s="33" t="s">
        <v>224</v>
      </c>
      <c r="D1817" s="9">
        <v>43801</v>
      </c>
      <c r="E1817" t="s">
        <v>76</v>
      </c>
      <c r="F1817" t="s">
        <v>132</v>
      </c>
      <c r="G1817"/>
      <c r="H1817" s="1">
        <v>23100</v>
      </c>
      <c r="I1817" s="1"/>
    </row>
    <row r="1818" spans="1:9" s="128" customFormat="1" x14ac:dyDescent="0.25">
      <c r="A1818" s="33">
        <v>43800</v>
      </c>
      <c r="B1818" t="s">
        <v>282</v>
      </c>
      <c r="C1818" s="33" t="s">
        <v>224</v>
      </c>
      <c r="D1818" s="9">
        <v>43801</v>
      </c>
      <c r="E1818" t="s">
        <v>76</v>
      </c>
      <c r="F1818" t="s">
        <v>983</v>
      </c>
      <c r="G1818"/>
      <c r="H1818" s="1">
        <v>30380</v>
      </c>
      <c r="I1818" s="1"/>
    </row>
    <row r="1819" spans="1:9" s="128" customFormat="1" x14ac:dyDescent="0.25">
      <c r="A1819" s="33">
        <v>43800</v>
      </c>
      <c r="B1819" t="s">
        <v>282</v>
      </c>
      <c r="C1819" s="33" t="s">
        <v>224</v>
      </c>
      <c r="D1819" s="9">
        <v>43804</v>
      </c>
      <c r="E1819" t="s">
        <v>76</v>
      </c>
      <c r="F1819" t="s">
        <v>261</v>
      </c>
      <c r="G1819"/>
      <c r="H1819" s="1">
        <v>46000</v>
      </c>
      <c r="I1819" s="1"/>
    </row>
    <row r="1820" spans="1:9" s="128" customFormat="1" x14ac:dyDescent="0.25">
      <c r="A1820" s="33">
        <v>43800</v>
      </c>
      <c r="B1820" t="s">
        <v>282</v>
      </c>
      <c r="C1820" s="33" t="s">
        <v>224</v>
      </c>
      <c r="D1820" s="9">
        <v>43805</v>
      </c>
      <c r="E1820" t="s">
        <v>76</v>
      </c>
      <c r="F1820" t="s">
        <v>509</v>
      </c>
      <c r="G1820"/>
      <c r="H1820" s="1">
        <v>138049</v>
      </c>
      <c r="I1820" s="1"/>
    </row>
    <row r="1821" spans="1:9" s="128" customFormat="1" x14ac:dyDescent="0.25">
      <c r="A1821" s="33">
        <v>43800</v>
      </c>
      <c r="B1821" t="s">
        <v>282</v>
      </c>
      <c r="C1821" s="33" t="s">
        <v>224</v>
      </c>
      <c r="D1821" s="9">
        <v>43808</v>
      </c>
      <c r="E1821" t="s">
        <v>1342</v>
      </c>
      <c r="F1821" t="s">
        <v>1371</v>
      </c>
      <c r="G1821"/>
      <c r="H1821" s="1">
        <v>23000</v>
      </c>
      <c r="I1821" s="1"/>
    </row>
    <row r="1822" spans="1:9" s="128" customFormat="1" x14ac:dyDescent="0.25">
      <c r="A1822" s="33">
        <v>43800</v>
      </c>
      <c r="B1822" t="s">
        <v>282</v>
      </c>
      <c r="C1822" s="33" t="s">
        <v>224</v>
      </c>
      <c r="D1822" s="9">
        <v>43808</v>
      </c>
      <c r="E1822" t="s">
        <v>1131</v>
      </c>
      <c r="F1822" t="s">
        <v>1376</v>
      </c>
      <c r="G1822"/>
      <c r="H1822" s="1">
        <v>40000</v>
      </c>
      <c r="I1822" s="1"/>
    </row>
    <row r="1823" spans="1:9" s="128" customFormat="1" x14ac:dyDescent="0.25">
      <c r="A1823" s="33">
        <v>43800</v>
      </c>
      <c r="B1823" t="s">
        <v>282</v>
      </c>
      <c r="C1823" s="33" t="s">
        <v>224</v>
      </c>
      <c r="D1823" s="9">
        <v>43808</v>
      </c>
      <c r="E1823" t="s">
        <v>129</v>
      </c>
      <c r="F1823" t="s">
        <v>1377</v>
      </c>
      <c r="G1823"/>
      <c r="H1823" s="1">
        <v>230000</v>
      </c>
      <c r="I1823" s="1"/>
    </row>
    <row r="1824" spans="1:9" s="128" customFormat="1" x14ac:dyDescent="0.25">
      <c r="A1824" s="33">
        <v>43800</v>
      </c>
      <c r="B1824" t="s">
        <v>282</v>
      </c>
      <c r="C1824" s="33" t="s">
        <v>224</v>
      </c>
      <c r="D1824" s="9">
        <v>43809</v>
      </c>
      <c r="E1824" t="s">
        <v>239</v>
      </c>
      <c r="F1824" t="s">
        <v>77</v>
      </c>
      <c r="G1824"/>
      <c r="H1824" s="1">
        <v>46000</v>
      </c>
      <c r="I1824" s="1"/>
    </row>
    <row r="1825" spans="1:9" s="128" customFormat="1" x14ac:dyDescent="0.25">
      <c r="A1825" s="33">
        <v>43800</v>
      </c>
      <c r="B1825" t="s">
        <v>282</v>
      </c>
      <c r="C1825" s="33" t="s">
        <v>224</v>
      </c>
      <c r="D1825" s="9">
        <v>43809</v>
      </c>
      <c r="E1825" t="s">
        <v>239</v>
      </c>
      <c r="F1825" t="s">
        <v>466</v>
      </c>
      <c r="G1825"/>
      <c r="H1825" s="1">
        <v>270120</v>
      </c>
      <c r="I1825" s="1"/>
    </row>
    <row r="1826" spans="1:9" s="128" customFormat="1" x14ac:dyDescent="0.25">
      <c r="A1826" s="33">
        <v>43800</v>
      </c>
      <c r="B1826" t="s">
        <v>282</v>
      </c>
      <c r="C1826" s="33" t="s">
        <v>224</v>
      </c>
      <c r="D1826" s="9">
        <v>43812</v>
      </c>
      <c r="E1826" t="s">
        <v>76</v>
      </c>
      <c r="F1826" t="s">
        <v>413</v>
      </c>
      <c r="G1826"/>
      <c r="H1826" s="1">
        <v>40000</v>
      </c>
      <c r="I1826" s="1"/>
    </row>
    <row r="1827" spans="1:9" s="128" customFormat="1" x14ac:dyDescent="0.25">
      <c r="A1827" s="33">
        <v>43800</v>
      </c>
      <c r="B1827" t="s">
        <v>282</v>
      </c>
      <c r="C1827" s="33" t="s">
        <v>224</v>
      </c>
      <c r="D1827" s="9">
        <v>43812</v>
      </c>
      <c r="E1827" t="s">
        <v>76</v>
      </c>
      <c r="F1827" t="s">
        <v>466</v>
      </c>
      <c r="G1827"/>
      <c r="H1827" s="1">
        <v>92000</v>
      </c>
      <c r="I1827" s="1"/>
    </row>
    <row r="1828" spans="1:9" s="128" customFormat="1" x14ac:dyDescent="0.25">
      <c r="A1828" s="33">
        <v>43800</v>
      </c>
      <c r="B1828" t="s">
        <v>282</v>
      </c>
      <c r="C1828" s="33" t="s">
        <v>224</v>
      </c>
      <c r="D1828" s="9">
        <v>43815</v>
      </c>
      <c r="E1828" t="s">
        <v>76</v>
      </c>
      <c r="F1828" t="s">
        <v>874</v>
      </c>
      <c r="G1828"/>
      <c r="H1828" s="1">
        <v>23000</v>
      </c>
      <c r="I1828" s="1"/>
    </row>
    <row r="1829" spans="1:9" s="128" customFormat="1" x14ac:dyDescent="0.25">
      <c r="A1829" s="33">
        <v>43800</v>
      </c>
      <c r="B1829" t="s">
        <v>282</v>
      </c>
      <c r="C1829" s="33" t="s">
        <v>224</v>
      </c>
      <c r="D1829" s="9">
        <v>43815</v>
      </c>
      <c r="E1829" t="s">
        <v>239</v>
      </c>
      <c r="F1829" t="s">
        <v>1372</v>
      </c>
      <c r="G1829"/>
      <c r="H1829" s="1">
        <v>23000</v>
      </c>
      <c r="I1829" s="1"/>
    </row>
    <row r="1830" spans="1:9" s="128" customFormat="1" x14ac:dyDescent="0.25">
      <c r="A1830" s="33">
        <v>43800</v>
      </c>
      <c r="B1830" t="s">
        <v>282</v>
      </c>
      <c r="C1830" s="33" t="s">
        <v>224</v>
      </c>
      <c r="D1830" s="9">
        <v>43815</v>
      </c>
      <c r="E1830" t="s">
        <v>76</v>
      </c>
      <c r="F1830" t="s">
        <v>89</v>
      </c>
      <c r="G1830"/>
      <c r="H1830" s="1">
        <v>46051</v>
      </c>
      <c r="I1830" s="1"/>
    </row>
    <row r="1831" spans="1:9" s="128" customFormat="1" x14ac:dyDescent="0.25">
      <c r="A1831" s="33">
        <v>43800</v>
      </c>
      <c r="B1831" t="s">
        <v>282</v>
      </c>
      <c r="C1831" s="33" t="s">
        <v>224</v>
      </c>
      <c r="D1831" s="9">
        <v>43816</v>
      </c>
      <c r="E1831" t="s">
        <v>76</v>
      </c>
      <c r="F1831" t="s">
        <v>407</v>
      </c>
      <c r="G1831"/>
      <c r="H1831" s="1">
        <v>46000</v>
      </c>
      <c r="I1831" s="1"/>
    </row>
    <row r="1832" spans="1:9" s="128" customFormat="1" x14ac:dyDescent="0.25">
      <c r="A1832" s="33">
        <v>43800</v>
      </c>
      <c r="B1832" t="s">
        <v>282</v>
      </c>
      <c r="C1832" s="33" t="s">
        <v>224</v>
      </c>
      <c r="D1832" s="9">
        <v>43816</v>
      </c>
      <c r="E1832" t="s">
        <v>129</v>
      </c>
      <c r="F1832" t="s">
        <v>262</v>
      </c>
      <c r="G1832"/>
      <c r="H1832" s="1">
        <v>454000</v>
      </c>
      <c r="I1832" s="1"/>
    </row>
    <row r="1833" spans="1:9" s="128" customFormat="1" x14ac:dyDescent="0.25">
      <c r="A1833" s="33">
        <v>43800</v>
      </c>
      <c r="B1833" t="s">
        <v>282</v>
      </c>
      <c r="C1833" s="33" t="s">
        <v>224</v>
      </c>
      <c r="D1833" s="9">
        <v>43818</v>
      </c>
      <c r="E1833" t="s">
        <v>76</v>
      </c>
      <c r="F1833" t="s">
        <v>127</v>
      </c>
      <c r="G1833"/>
      <c r="H1833" s="1">
        <v>23000</v>
      </c>
      <c r="I1833" s="1"/>
    </row>
    <row r="1834" spans="1:9" s="128" customFormat="1" x14ac:dyDescent="0.25">
      <c r="A1834" s="33">
        <v>43800</v>
      </c>
      <c r="B1834" t="s">
        <v>282</v>
      </c>
      <c r="C1834" s="33" t="s">
        <v>224</v>
      </c>
      <c r="D1834" s="9">
        <v>43818</v>
      </c>
      <c r="E1834" t="s">
        <v>76</v>
      </c>
      <c r="F1834" t="s">
        <v>1373</v>
      </c>
      <c r="G1834"/>
      <c r="H1834" s="1">
        <v>23000</v>
      </c>
      <c r="I1834" s="1"/>
    </row>
    <row r="1835" spans="1:9" s="128" customFormat="1" x14ac:dyDescent="0.25">
      <c r="A1835" s="33">
        <v>43800</v>
      </c>
      <c r="B1835" t="s">
        <v>282</v>
      </c>
      <c r="C1835" s="33" t="s">
        <v>224</v>
      </c>
      <c r="D1835" s="9">
        <v>43818</v>
      </c>
      <c r="E1835" t="s">
        <v>76</v>
      </c>
      <c r="F1835" t="s">
        <v>11</v>
      </c>
      <c r="G1835"/>
      <c r="H1835" s="1">
        <v>100000</v>
      </c>
      <c r="I1835" s="1"/>
    </row>
    <row r="1836" spans="1:9" s="128" customFormat="1" x14ac:dyDescent="0.25">
      <c r="A1836" s="33">
        <v>43800</v>
      </c>
      <c r="B1836" t="s">
        <v>282</v>
      </c>
      <c r="C1836" s="33" t="s">
        <v>224</v>
      </c>
      <c r="D1836" s="9">
        <v>43818</v>
      </c>
      <c r="E1836" t="s">
        <v>239</v>
      </c>
      <c r="F1836" t="s">
        <v>638</v>
      </c>
      <c r="G1836"/>
      <c r="H1836" s="1">
        <v>904000</v>
      </c>
      <c r="I1836" s="1"/>
    </row>
    <row r="1837" spans="1:9" s="128" customFormat="1" x14ac:dyDescent="0.25">
      <c r="A1837" s="33">
        <v>43800</v>
      </c>
      <c r="B1837" t="s">
        <v>282</v>
      </c>
      <c r="C1837" s="33" t="s">
        <v>224</v>
      </c>
      <c r="D1837" s="9">
        <v>43819</v>
      </c>
      <c r="E1837" t="s">
        <v>76</v>
      </c>
      <c r="F1837" t="s">
        <v>313</v>
      </c>
      <c r="G1837"/>
      <c r="H1837" s="1">
        <v>23000</v>
      </c>
      <c r="I1837" s="1"/>
    </row>
    <row r="1838" spans="1:9" s="128" customFormat="1" x14ac:dyDescent="0.25">
      <c r="A1838" s="33">
        <v>43800</v>
      </c>
      <c r="B1838" t="s">
        <v>282</v>
      </c>
      <c r="C1838" s="33" t="s">
        <v>224</v>
      </c>
      <c r="D1838" s="9">
        <v>43822</v>
      </c>
      <c r="E1838" t="s">
        <v>239</v>
      </c>
      <c r="F1838" t="s">
        <v>201</v>
      </c>
      <c r="G1838"/>
      <c r="H1838" s="1">
        <v>23000</v>
      </c>
      <c r="I1838" s="1"/>
    </row>
    <row r="1839" spans="1:9" s="128" customFormat="1" x14ac:dyDescent="0.25">
      <c r="A1839" s="33">
        <v>43800</v>
      </c>
      <c r="B1839" t="s">
        <v>282</v>
      </c>
      <c r="C1839" s="33" t="s">
        <v>224</v>
      </c>
      <c r="D1839" s="9">
        <v>43822</v>
      </c>
      <c r="E1839" t="s">
        <v>76</v>
      </c>
      <c r="F1839" t="s">
        <v>93</v>
      </c>
      <c r="G1839"/>
      <c r="H1839" s="1">
        <v>23000</v>
      </c>
      <c r="I1839" s="1"/>
    </row>
    <row r="1840" spans="1:9" s="128" customFormat="1" x14ac:dyDescent="0.25">
      <c r="A1840" s="33">
        <v>43800</v>
      </c>
      <c r="B1840" t="s">
        <v>282</v>
      </c>
      <c r="C1840" s="33" t="s">
        <v>224</v>
      </c>
      <c r="D1840" s="9">
        <v>43822</v>
      </c>
      <c r="E1840" t="s">
        <v>76</v>
      </c>
      <c r="F1840" t="s">
        <v>1374</v>
      </c>
      <c r="G1840"/>
      <c r="H1840" s="1">
        <v>23080</v>
      </c>
      <c r="I1840" s="1"/>
    </row>
    <row r="1841" spans="1:9" s="128" customFormat="1" x14ac:dyDescent="0.25">
      <c r="A1841" s="33">
        <v>43800</v>
      </c>
      <c r="B1841" t="s">
        <v>282</v>
      </c>
      <c r="C1841" s="33" t="s">
        <v>224</v>
      </c>
      <c r="D1841" s="9">
        <v>43822</v>
      </c>
      <c r="E1841" t="s">
        <v>239</v>
      </c>
      <c r="F1841" t="s">
        <v>505</v>
      </c>
      <c r="G1841"/>
      <c r="H1841" s="1">
        <v>50000</v>
      </c>
      <c r="I1841" s="1"/>
    </row>
    <row r="1842" spans="1:9" s="128" customFormat="1" x14ac:dyDescent="0.25">
      <c r="A1842" s="33">
        <v>43800</v>
      </c>
      <c r="B1842" t="s">
        <v>282</v>
      </c>
      <c r="C1842" s="33" t="s">
        <v>224</v>
      </c>
      <c r="D1842" s="9">
        <v>43823</v>
      </c>
      <c r="E1842" t="s">
        <v>76</v>
      </c>
      <c r="F1842" t="s">
        <v>80</v>
      </c>
      <c r="G1842"/>
      <c r="H1842" s="1">
        <v>23000</v>
      </c>
      <c r="I1842" s="1"/>
    </row>
    <row r="1843" spans="1:9" s="128" customFormat="1" x14ac:dyDescent="0.25">
      <c r="A1843" s="33">
        <v>43800</v>
      </c>
      <c r="B1843" t="s">
        <v>282</v>
      </c>
      <c r="C1843" s="33" t="s">
        <v>224</v>
      </c>
      <c r="D1843" s="9">
        <v>43823</v>
      </c>
      <c r="E1843" t="s">
        <v>76</v>
      </c>
      <c r="F1843" t="s">
        <v>261</v>
      </c>
      <c r="G1843"/>
      <c r="H1843" s="1">
        <v>46000</v>
      </c>
      <c r="I1843" s="1"/>
    </row>
    <row r="1844" spans="1:9" s="128" customFormat="1" x14ac:dyDescent="0.25">
      <c r="A1844" s="33">
        <v>43800</v>
      </c>
      <c r="B1844" t="s">
        <v>282</v>
      </c>
      <c r="C1844" s="33" t="s">
        <v>224</v>
      </c>
      <c r="D1844" s="9">
        <v>43829</v>
      </c>
      <c r="E1844" t="s">
        <v>76</v>
      </c>
      <c r="F1844" t="s">
        <v>14</v>
      </c>
      <c r="G1844"/>
      <c r="H1844" s="1">
        <v>20000</v>
      </c>
      <c r="I1844" s="1"/>
    </row>
    <row r="1845" spans="1:9" s="128" customFormat="1" x14ac:dyDescent="0.25">
      <c r="A1845" s="33">
        <v>43800</v>
      </c>
      <c r="B1845" t="s">
        <v>282</v>
      </c>
      <c r="C1845" s="33" t="s">
        <v>224</v>
      </c>
      <c r="D1845" s="9">
        <v>43829</v>
      </c>
      <c r="E1845" t="s">
        <v>76</v>
      </c>
      <c r="F1845" t="s">
        <v>1370</v>
      </c>
      <c r="G1845"/>
      <c r="H1845" s="1">
        <v>20000</v>
      </c>
      <c r="I1845" s="1"/>
    </row>
    <row r="1846" spans="1:9" s="128" customFormat="1" x14ac:dyDescent="0.25">
      <c r="A1846" s="33">
        <v>43800</v>
      </c>
      <c r="B1846" t="s">
        <v>282</v>
      </c>
      <c r="C1846" s="33" t="s">
        <v>224</v>
      </c>
      <c r="D1846" s="9">
        <v>43829</v>
      </c>
      <c r="E1846" t="s">
        <v>76</v>
      </c>
      <c r="F1846" t="s">
        <v>131</v>
      </c>
      <c r="G1846"/>
      <c r="H1846" s="1">
        <v>20000</v>
      </c>
      <c r="I1846" s="1"/>
    </row>
    <row r="1847" spans="1:9" s="128" customFormat="1" x14ac:dyDescent="0.25">
      <c r="A1847" s="33">
        <v>43800</v>
      </c>
      <c r="B1847" t="s">
        <v>282</v>
      </c>
      <c r="C1847" s="33" t="s">
        <v>224</v>
      </c>
      <c r="D1847" s="9">
        <v>43829</v>
      </c>
      <c r="E1847" t="s">
        <v>76</v>
      </c>
      <c r="F1847" t="s">
        <v>9</v>
      </c>
      <c r="G1847"/>
      <c r="H1847" s="1">
        <v>20000</v>
      </c>
      <c r="I1847" s="1"/>
    </row>
    <row r="1848" spans="1:9" s="128" customFormat="1" x14ac:dyDescent="0.25">
      <c r="A1848" s="33">
        <v>43800</v>
      </c>
      <c r="B1848" t="s">
        <v>282</v>
      </c>
      <c r="C1848" s="33" t="s">
        <v>224</v>
      </c>
      <c r="D1848" s="9">
        <v>43829</v>
      </c>
      <c r="E1848" t="s">
        <v>76</v>
      </c>
      <c r="F1848" t="s">
        <v>198</v>
      </c>
      <c r="G1848"/>
      <c r="H1848" s="1">
        <v>23000</v>
      </c>
      <c r="I1848" s="1"/>
    </row>
    <row r="1849" spans="1:9" s="128" customFormat="1" x14ac:dyDescent="0.25">
      <c r="A1849" s="33">
        <v>43800</v>
      </c>
      <c r="B1849" t="s">
        <v>282</v>
      </c>
      <c r="C1849" s="33" t="s">
        <v>224</v>
      </c>
      <c r="D1849" s="9">
        <v>43829</v>
      </c>
      <c r="E1849" t="s">
        <v>1342</v>
      </c>
      <c r="F1849" t="s">
        <v>13</v>
      </c>
      <c r="G1849"/>
      <c r="H1849" s="1">
        <v>23000</v>
      </c>
      <c r="I1849" s="1"/>
    </row>
    <row r="1850" spans="1:9" s="128" customFormat="1" x14ac:dyDescent="0.25">
      <c r="A1850" s="33">
        <v>43800</v>
      </c>
      <c r="B1850" t="s">
        <v>282</v>
      </c>
      <c r="C1850" s="33" t="s">
        <v>224</v>
      </c>
      <c r="D1850" s="9">
        <v>43829</v>
      </c>
      <c r="E1850" t="s">
        <v>76</v>
      </c>
      <c r="F1850" t="s">
        <v>764</v>
      </c>
      <c r="G1850"/>
      <c r="H1850" s="1">
        <v>23037</v>
      </c>
      <c r="I1850" s="1"/>
    </row>
    <row r="1851" spans="1:9" s="128" customFormat="1" x14ac:dyDescent="0.25">
      <c r="A1851" s="33">
        <v>43800</v>
      </c>
      <c r="B1851" t="s">
        <v>282</v>
      </c>
      <c r="C1851" s="33" t="s">
        <v>224</v>
      </c>
      <c r="D1851" s="9">
        <v>43829</v>
      </c>
      <c r="E1851" t="s">
        <v>76</v>
      </c>
      <c r="F1851" t="s">
        <v>17</v>
      </c>
      <c r="G1851"/>
      <c r="H1851" s="1">
        <v>23072</v>
      </c>
      <c r="I1851" s="1"/>
    </row>
    <row r="1852" spans="1:9" s="128" customFormat="1" x14ac:dyDescent="0.25">
      <c r="A1852" s="33">
        <v>43800</v>
      </c>
      <c r="B1852" t="s">
        <v>282</v>
      </c>
      <c r="C1852" s="33" t="s">
        <v>224</v>
      </c>
      <c r="D1852" s="9">
        <v>43829</v>
      </c>
      <c r="E1852" t="s">
        <v>76</v>
      </c>
      <c r="F1852" t="s">
        <v>140</v>
      </c>
      <c r="G1852"/>
      <c r="H1852" s="1">
        <v>23096</v>
      </c>
      <c r="I1852" s="1"/>
    </row>
    <row r="1853" spans="1:9" s="128" customFormat="1" x14ac:dyDescent="0.25">
      <c r="A1853" s="33">
        <v>43800</v>
      </c>
      <c r="B1853" t="s">
        <v>282</v>
      </c>
      <c r="C1853" s="33" t="s">
        <v>224</v>
      </c>
      <c r="D1853" s="9">
        <v>43829</v>
      </c>
      <c r="E1853" t="s">
        <v>76</v>
      </c>
      <c r="F1853" t="s">
        <v>1375</v>
      </c>
      <c r="G1853"/>
      <c r="H1853" s="1">
        <v>28008</v>
      </c>
      <c r="I1853" s="1"/>
    </row>
    <row r="1854" spans="1:9" s="128" customFormat="1" x14ac:dyDescent="0.25">
      <c r="A1854" s="33">
        <v>43800</v>
      </c>
      <c r="B1854" t="s">
        <v>282</v>
      </c>
      <c r="C1854" s="33" t="s">
        <v>224</v>
      </c>
      <c r="D1854" s="9">
        <v>43829</v>
      </c>
      <c r="E1854" t="s">
        <v>1342</v>
      </c>
      <c r="F1854" t="s">
        <v>417</v>
      </c>
      <c r="G1854"/>
      <c r="H1854" s="1">
        <v>46000</v>
      </c>
      <c r="I1854" s="1"/>
    </row>
    <row r="1855" spans="1:9" s="128" customFormat="1" x14ac:dyDescent="0.25">
      <c r="A1855" s="33">
        <v>43800</v>
      </c>
      <c r="B1855" t="s">
        <v>282</v>
      </c>
      <c r="C1855" s="33" t="s">
        <v>224</v>
      </c>
      <c r="D1855" s="9">
        <v>43829</v>
      </c>
      <c r="E1855" t="s">
        <v>76</v>
      </c>
      <c r="F1855" t="s">
        <v>207</v>
      </c>
      <c r="G1855"/>
      <c r="H1855" s="1">
        <v>69025</v>
      </c>
      <c r="I1855" s="1"/>
    </row>
    <row r="1856" spans="1:9" s="128" customFormat="1" x14ac:dyDescent="0.25">
      <c r="A1856" s="167">
        <v>43800</v>
      </c>
      <c r="B1856" s="168" t="s">
        <v>282</v>
      </c>
      <c r="C1856" s="167" t="s">
        <v>224</v>
      </c>
      <c r="D1856" s="169">
        <v>43829</v>
      </c>
      <c r="E1856" s="168" t="s">
        <v>76</v>
      </c>
      <c r="F1856" s="168" t="s">
        <v>315</v>
      </c>
      <c r="G1856" s="168"/>
      <c r="H1856" s="170">
        <v>207000</v>
      </c>
      <c r="I1856" s="170">
        <f>SUM(H1344:H1856)</f>
        <v>25884848</v>
      </c>
    </row>
    <row r="1857" spans="1:9" s="128" customFormat="1" x14ac:dyDescent="0.25">
      <c r="A1857" s="217">
        <v>43831</v>
      </c>
      <c r="B1857" s="37" t="s">
        <v>282</v>
      </c>
      <c r="C1857" s="217" t="s">
        <v>224</v>
      </c>
      <c r="D1857" s="219">
        <v>43832</v>
      </c>
      <c r="E1857" s="218" t="s">
        <v>76</v>
      </c>
      <c r="F1857" s="218" t="s">
        <v>464</v>
      </c>
      <c r="G1857" s="218"/>
      <c r="H1857" s="229">
        <v>23000</v>
      </c>
      <c r="I1857" s="229"/>
    </row>
    <row r="1858" spans="1:9" s="128" customFormat="1" x14ac:dyDescent="0.25">
      <c r="A1858" s="217">
        <v>43831</v>
      </c>
      <c r="B1858" s="37" t="s">
        <v>282</v>
      </c>
      <c r="C1858" s="217" t="s">
        <v>224</v>
      </c>
      <c r="D1858" s="219">
        <v>43832</v>
      </c>
      <c r="E1858" s="218" t="s">
        <v>76</v>
      </c>
      <c r="F1858" s="218" t="s">
        <v>1398</v>
      </c>
      <c r="G1858" s="218"/>
      <c r="H1858" s="229">
        <v>23095</v>
      </c>
      <c r="I1858" s="229"/>
    </row>
    <row r="1859" spans="1:9" s="128" customFormat="1" x14ac:dyDescent="0.25">
      <c r="A1859" s="217">
        <v>43831</v>
      </c>
      <c r="B1859" s="37" t="s">
        <v>282</v>
      </c>
      <c r="C1859" s="217" t="s">
        <v>224</v>
      </c>
      <c r="D1859" s="219">
        <v>43832</v>
      </c>
      <c r="E1859" s="218" t="s">
        <v>76</v>
      </c>
      <c r="F1859" s="218" t="s">
        <v>1398</v>
      </c>
      <c r="G1859" s="218"/>
      <c r="H1859" s="229">
        <v>23095</v>
      </c>
      <c r="I1859" s="229"/>
    </row>
    <row r="1860" spans="1:9" s="128" customFormat="1" x14ac:dyDescent="0.25">
      <c r="A1860" s="217">
        <v>43831</v>
      </c>
      <c r="B1860" s="37" t="s">
        <v>282</v>
      </c>
      <c r="C1860" s="217" t="s">
        <v>224</v>
      </c>
      <c r="D1860" s="219">
        <v>43832</v>
      </c>
      <c r="E1860" s="218" t="s">
        <v>76</v>
      </c>
      <c r="F1860" s="218" t="s">
        <v>1398</v>
      </c>
      <c r="G1860" s="218"/>
      <c r="H1860" s="229">
        <v>23095</v>
      </c>
      <c r="I1860" s="229"/>
    </row>
    <row r="1861" spans="1:9" s="128" customFormat="1" x14ac:dyDescent="0.25">
      <c r="A1861" s="217">
        <v>43831</v>
      </c>
      <c r="B1861" s="37" t="s">
        <v>282</v>
      </c>
      <c r="C1861" s="217" t="s">
        <v>224</v>
      </c>
      <c r="D1861" s="219">
        <v>43832</v>
      </c>
      <c r="E1861" s="218" t="s">
        <v>76</v>
      </c>
      <c r="F1861" s="218" t="s">
        <v>1398</v>
      </c>
      <c r="G1861" s="218"/>
      <c r="H1861" s="229">
        <v>23095</v>
      </c>
      <c r="I1861" s="229"/>
    </row>
    <row r="1862" spans="1:9" s="128" customFormat="1" x14ac:dyDescent="0.25">
      <c r="A1862" s="217">
        <v>43831</v>
      </c>
      <c r="B1862" s="37" t="s">
        <v>282</v>
      </c>
      <c r="C1862" s="217" t="s">
        <v>224</v>
      </c>
      <c r="D1862" s="219">
        <v>43832</v>
      </c>
      <c r="E1862" s="218" t="s">
        <v>76</v>
      </c>
      <c r="F1862" s="218" t="s">
        <v>134</v>
      </c>
      <c r="G1862" s="218"/>
      <c r="H1862" s="229">
        <v>46000</v>
      </c>
      <c r="I1862" s="229"/>
    </row>
    <row r="1863" spans="1:9" s="128" customFormat="1" x14ac:dyDescent="0.25">
      <c r="A1863" s="217">
        <v>43831</v>
      </c>
      <c r="B1863" s="37" t="s">
        <v>282</v>
      </c>
      <c r="C1863" s="217" t="s">
        <v>224</v>
      </c>
      <c r="D1863" s="219">
        <v>43832</v>
      </c>
      <c r="E1863" s="218" t="s">
        <v>76</v>
      </c>
      <c r="F1863" s="218" t="s">
        <v>135</v>
      </c>
      <c r="G1863" s="218"/>
      <c r="H1863" s="229">
        <v>46000</v>
      </c>
      <c r="I1863" s="229"/>
    </row>
    <row r="1864" spans="1:9" s="128" customFormat="1" x14ac:dyDescent="0.25">
      <c r="A1864" s="217">
        <v>43831</v>
      </c>
      <c r="B1864" s="37" t="s">
        <v>282</v>
      </c>
      <c r="C1864" s="217" t="s">
        <v>224</v>
      </c>
      <c r="D1864" s="219">
        <v>43832</v>
      </c>
      <c r="E1864" s="218" t="s">
        <v>76</v>
      </c>
      <c r="F1864" s="218" t="s">
        <v>383</v>
      </c>
      <c r="G1864" s="218"/>
      <c r="H1864" s="229">
        <v>46000</v>
      </c>
      <c r="I1864" s="229"/>
    </row>
    <row r="1865" spans="1:9" s="128" customFormat="1" x14ac:dyDescent="0.25">
      <c r="A1865" s="217">
        <v>43831</v>
      </c>
      <c r="B1865" s="37" t="s">
        <v>282</v>
      </c>
      <c r="C1865" s="217" t="s">
        <v>224</v>
      </c>
      <c r="D1865" s="219">
        <v>43832</v>
      </c>
      <c r="E1865" s="218" t="s">
        <v>76</v>
      </c>
      <c r="F1865" s="218" t="s">
        <v>983</v>
      </c>
      <c r="G1865" s="218"/>
      <c r="H1865" s="229">
        <v>78400</v>
      </c>
      <c r="I1865" s="229"/>
    </row>
    <row r="1866" spans="1:9" s="128" customFormat="1" x14ac:dyDescent="0.25">
      <c r="A1866" s="217">
        <v>43831</v>
      </c>
      <c r="B1866" s="37" t="s">
        <v>282</v>
      </c>
      <c r="C1866" s="217" t="s">
        <v>224</v>
      </c>
      <c r="D1866" s="219">
        <v>43832</v>
      </c>
      <c r="E1866" s="218" t="s">
        <v>76</v>
      </c>
      <c r="F1866" s="218" t="s">
        <v>1192</v>
      </c>
      <c r="G1866" s="218"/>
      <c r="H1866" s="229">
        <v>115000</v>
      </c>
      <c r="I1866" s="229"/>
    </row>
    <row r="1867" spans="1:9" s="128" customFormat="1" x14ac:dyDescent="0.25">
      <c r="A1867" s="217">
        <v>43831</v>
      </c>
      <c r="B1867" s="37" t="s">
        <v>282</v>
      </c>
      <c r="C1867" s="217" t="s">
        <v>224</v>
      </c>
      <c r="D1867" s="219">
        <v>43833</v>
      </c>
      <c r="E1867" s="218" t="s">
        <v>76</v>
      </c>
      <c r="F1867" s="218" t="s">
        <v>4</v>
      </c>
      <c r="G1867" s="218"/>
      <c r="H1867" s="229">
        <v>23000</v>
      </c>
      <c r="I1867" s="229"/>
    </row>
    <row r="1868" spans="1:9" s="128" customFormat="1" x14ac:dyDescent="0.25">
      <c r="A1868" s="217">
        <v>43831</v>
      </c>
      <c r="B1868" s="37" t="s">
        <v>282</v>
      </c>
      <c r="C1868" s="217" t="s">
        <v>224</v>
      </c>
      <c r="D1868" s="219">
        <v>43833</v>
      </c>
      <c r="E1868" s="218" t="s">
        <v>239</v>
      </c>
      <c r="F1868" s="218" t="s">
        <v>21</v>
      </c>
      <c r="G1868" s="218"/>
      <c r="H1868" s="229">
        <v>23109</v>
      </c>
      <c r="I1868" s="229"/>
    </row>
    <row r="1869" spans="1:9" s="128" customFormat="1" x14ac:dyDescent="0.25">
      <c r="A1869" s="217">
        <v>43831</v>
      </c>
      <c r="B1869" s="37" t="s">
        <v>282</v>
      </c>
      <c r="C1869" s="217" t="s">
        <v>224</v>
      </c>
      <c r="D1869" s="219">
        <v>43833</v>
      </c>
      <c r="E1869" s="218" t="s">
        <v>76</v>
      </c>
      <c r="F1869" s="218" t="s">
        <v>1399</v>
      </c>
      <c r="G1869" s="218"/>
      <c r="H1869" s="229">
        <v>46000</v>
      </c>
      <c r="I1869" s="229"/>
    </row>
    <row r="1870" spans="1:9" s="128" customFormat="1" x14ac:dyDescent="0.25">
      <c r="A1870" s="217">
        <v>43831</v>
      </c>
      <c r="B1870" s="37" t="s">
        <v>282</v>
      </c>
      <c r="C1870" s="217" t="s">
        <v>224</v>
      </c>
      <c r="D1870" s="219">
        <v>43833</v>
      </c>
      <c r="E1870" s="218" t="s">
        <v>76</v>
      </c>
      <c r="F1870" s="218" t="s">
        <v>133</v>
      </c>
      <c r="G1870" s="218"/>
      <c r="H1870" s="229">
        <v>60000</v>
      </c>
      <c r="I1870" s="229"/>
    </row>
    <row r="1871" spans="1:9" s="128" customFormat="1" x14ac:dyDescent="0.25">
      <c r="A1871" s="217">
        <v>43831</v>
      </c>
      <c r="B1871" s="37" t="s">
        <v>282</v>
      </c>
      <c r="C1871" s="217" t="s">
        <v>224</v>
      </c>
      <c r="D1871" s="219">
        <v>43833</v>
      </c>
      <c r="E1871" s="218" t="s">
        <v>76</v>
      </c>
      <c r="F1871" s="218" t="s">
        <v>32</v>
      </c>
      <c r="G1871" s="218"/>
      <c r="H1871" s="229">
        <v>131000</v>
      </c>
      <c r="I1871" s="229"/>
    </row>
    <row r="1872" spans="1:9" s="128" customFormat="1" x14ac:dyDescent="0.25">
      <c r="A1872" s="217">
        <v>43831</v>
      </c>
      <c r="B1872" s="37" t="s">
        <v>282</v>
      </c>
      <c r="C1872" s="217" t="s">
        <v>224</v>
      </c>
      <c r="D1872" s="219">
        <v>43836</v>
      </c>
      <c r="E1872" s="218" t="s">
        <v>239</v>
      </c>
      <c r="F1872" s="218" t="s">
        <v>201</v>
      </c>
      <c r="G1872" s="218"/>
      <c r="H1872" s="229">
        <v>23000</v>
      </c>
      <c r="I1872" s="229"/>
    </row>
    <row r="1873" spans="1:9" s="128" customFormat="1" x14ac:dyDescent="0.25">
      <c r="A1873" s="217">
        <v>43831</v>
      </c>
      <c r="B1873" s="37" t="s">
        <v>282</v>
      </c>
      <c r="C1873" s="217" t="s">
        <v>224</v>
      </c>
      <c r="D1873" s="219">
        <v>43836</v>
      </c>
      <c r="E1873" s="218" t="s">
        <v>239</v>
      </c>
      <c r="F1873" s="218" t="s">
        <v>245</v>
      </c>
      <c r="G1873" s="218"/>
      <c r="H1873" s="229">
        <v>210000</v>
      </c>
      <c r="I1873" s="229"/>
    </row>
    <row r="1874" spans="1:9" s="128" customFormat="1" x14ac:dyDescent="0.25">
      <c r="A1874" s="217">
        <v>43831</v>
      </c>
      <c r="B1874" s="37" t="s">
        <v>282</v>
      </c>
      <c r="C1874" s="217" t="s">
        <v>224</v>
      </c>
      <c r="D1874" s="219">
        <v>43837</v>
      </c>
      <c r="E1874" s="218" t="s">
        <v>76</v>
      </c>
      <c r="F1874" s="218" t="s">
        <v>206</v>
      </c>
      <c r="G1874" s="218"/>
      <c r="H1874" s="229">
        <v>20000</v>
      </c>
      <c r="I1874" s="229"/>
    </row>
    <row r="1875" spans="1:9" s="128" customFormat="1" x14ac:dyDescent="0.25">
      <c r="A1875" s="217">
        <v>43831</v>
      </c>
      <c r="B1875" s="37" t="s">
        <v>282</v>
      </c>
      <c r="C1875" s="217" t="s">
        <v>224</v>
      </c>
      <c r="D1875" s="219">
        <v>43837</v>
      </c>
      <c r="E1875" s="218" t="s">
        <v>76</v>
      </c>
      <c r="F1875" s="218" t="s">
        <v>2</v>
      </c>
      <c r="G1875" s="218"/>
      <c r="H1875" s="229">
        <v>23000</v>
      </c>
      <c r="I1875" s="229"/>
    </row>
    <row r="1876" spans="1:9" s="128" customFormat="1" x14ac:dyDescent="0.25">
      <c r="A1876" s="217">
        <v>43831</v>
      </c>
      <c r="B1876" s="37" t="s">
        <v>282</v>
      </c>
      <c r="C1876" s="217" t="s">
        <v>224</v>
      </c>
      <c r="D1876" s="219">
        <v>43838</v>
      </c>
      <c r="E1876" s="218" t="s">
        <v>76</v>
      </c>
      <c r="F1876" s="218" t="s">
        <v>261</v>
      </c>
      <c r="G1876" s="218"/>
      <c r="H1876" s="229">
        <v>46000</v>
      </c>
      <c r="I1876" s="229"/>
    </row>
    <row r="1877" spans="1:9" s="128" customFormat="1" x14ac:dyDescent="0.25">
      <c r="A1877" s="217">
        <v>43831</v>
      </c>
      <c r="B1877" s="37" t="s">
        <v>282</v>
      </c>
      <c r="C1877" s="217" t="s">
        <v>224</v>
      </c>
      <c r="D1877" s="219">
        <v>43838</v>
      </c>
      <c r="E1877" s="218" t="s">
        <v>76</v>
      </c>
      <c r="F1877" s="218" t="s">
        <v>558</v>
      </c>
      <c r="G1877" s="218"/>
      <c r="H1877" s="229">
        <v>69000</v>
      </c>
      <c r="I1877" s="229"/>
    </row>
    <row r="1878" spans="1:9" s="128" customFormat="1" x14ac:dyDescent="0.25">
      <c r="A1878" s="217">
        <v>43831</v>
      </c>
      <c r="B1878" s="37" t="s">
        <v>282</v>
      </c>
      <c r="C1878" s="217" t="s">
        <v>224</v>
      </c>
      <c r="D1878" s="219">
        <v>43838</v>
      </c>
      <c r="E1878" s="218" t="s">
        <v>76</v>
      </c>
      <c r="F1878" s="218" t="s">
        <v>82</v>
      </c>
      <c r="G1878" s="218"/>
      <c r="H1878" s="229">
        <v>247000</v>
      </c>
      <c r="I1878" s="229"/>
    </row>
    <row r="1879" spans="1:9" s="128" customFormat="1" x14ac:dyDescent="0.25">
      <c r="A1879" s="217">
        <v>43831</v>
      </c>
      <c r="B1879" s="37" t="s">
        <v>282</v>
      </c>
      <c r="C1879" s="217" t="s">
        <v>224</v>
      </c>
      <c r="D1879" s="219">
        <v>43840</v>
      </c>
      <c r="E1879" s="218" t="s">
        <v>76</v>
      </c>
      <c r="F1879" s="218" t="s">
        <v>1400</v>
      </c>
      <c r="G1879" s="218"/>
      <c r="H1879" s="229">
        <v>30115</v>
      </c>
      <c r="I1879" s="229"/>
    </row>
    <row r="1880" spans="1:9" s="128" customFormat="1" x14ac:dyDescent="0.25">
      <c r="A1880" s="217">
        <v>43831</v>
      </c>
      <c r="B1880" s="37" t="s">
        <v>282</v>
      </c>
      <c r="C1880" s="217" t="s">
        <v>224</v>
      </c>
      <c r="D1880" s="219">
        <v>43843</v>
      </c>
      <c r="E1880" s="218" t="s">
        <v>76</v>
      </c>
      <c r="F1880" s="218" t="s">
        <v>80</v>
      </c>
      <c r="G1880" s="218"/>
      <c r="H1880" s="229">
        <v>23000</v>
      </c>
      <c r="I1880" s="229"/>
    </row>
    <row r="1881" spans="1:9" s="128" customFormat="1" x14ac:dyDescent="0.25">
      <c r="A1881" s="217">
        <v>43831</v>
      </c>
      <c r="B1881" s="37" t="s">
        <v>282</v>
      </c>
      <c r="C1881" s="217" t="s">
        <v>224</v>
      </c>
      <c r="D1881" s="219">
        <v>43843</v>
      </c>
      <c r="E1881" s="218" t="s">
        <v>239</v>
      </c>
      <c r="F1881" s="218" t="s">
        <v>1401</v>
      </c>
      <c r="G1881" s="218"/>
      <c r="H1881" s="229">
        <v>46000</v>
      </c>
      <c r="I1881" s="229"/>
    </row>
    <row r="1882" spans="1:9" s="128" customFormat="1" x14ac:dyDescent="0.25">
      <c r="A1882" s="217">
        <v>43831</v>
      </c>
      <c r="B1882" s="37" t="s">
        <v>282</v>
      </c>
      <c r="C1882" s="217" t="s">
        <v>224</v>
      </c>
      <c r="D1882" s="219">
        <v>43843</v>
      </c>
      <c r="E1882" s="218" t="s">
        <v>239</v>
      </c>
      <c r="F1882" s="218" t="s">
        <v>373</v>
      </c>
      <c r="G1882" s="218"/>
      <c r="H1882" s="229">
        <v>255000</v>
      </c>
      <c r="I1882" s="229"/>
    </row>
    <row r="1883" spans="1:9" s="128" customFormat="1" x14ac:dyDescent="0.25">
      <c r="A1883" s="217">
        <v>43831</v>
      </c>
      <c r="B1883" s="37" t="s">
        <v>282</v>
      </c>
      <c r="C1883" s="217" t="s">
        <v>224</v>
      </c>
      <c r="D1883" s="219">
        <v>43843</v>
      </c>
      <c r="E1883" s="218" t="s">
        <v>76</v>
      </c>
      <c r="F1883" s="218" t="s">
        <v>1402</v>
      </c>
      <c r="G1883" s="218"/>
      <c r="H1883" s="229">
        <v>295000</v>
      </c>
      <c r="I1883" s="229"/>
    </row>
    <row r="1884" spans="1:9" s="128" customFormat="1" x14ac:dyDescent="0.25">
      <c r="A1884" s="217">
        <v>43831</v>
      </c>
      <c r="B1884" s="37" t="s">
        <v>282</v>
      </c>
      <c r="C1884" s="217" t="s">
        <v>224</v>
      </c>
      <c r="D1884" s="219">
        <v>43846</v>
      </c>
      <c r="E1884" s="218" t="s">
        <v>76</v>
      </c>
      <c r="F1884" s="218" t="s">
        <v>1276</v>
      </c>
      <c r="G1884" s="218"/>
      <c r="H1884" s="229">
        <v>23000</v>
      </c>
      <c r="I1884" s="229"/>
    </row>
    <row r="1885" spans="1:9" s="128" customFormat="1" x14ac:dyDescent="0.25">
      <c r="A1885" s="217">
        <v>43831</v>
      </c>
      <c r="B1885" s="37" t="s">
        <v>282</v>
      </c>
      <c r="C1885" s="217" t="s">
        <v>224</v>
      </c>
      <c r="D1885" s="219">
        <v>43846</v>
      </c>
      <c r="E1885" s="218" t="s">
        <v>239</v>
      </c>
      <c r="F1885" s="218" t="s">
        <v>132</v>
      </c>
      <c r="G1885" s="218"/>
      <c r="H1885" s="229">
        <v>23100</v>
      </c>
      <c r="I1885" s="229"/>
    </row>
    <row r="1886" spans="1:9" s="128" customFormat="1" x14ac:dyDescent="0.25">
      <c r="A1886" s="217">
        <v>43831</v>
      </c>
      <c r="B1886" s="37" t="s">
        <v>282</v>
      </c>
      <c r="C1886" s="217" t="s">
        <v>224</v>
      </c>
      <c r="D1886" s="219">
        <v>43846</v>
      </c>
      <c r="E1886" s="218" t="s">
        <v>76</v>
      </c>
      <c r="F1886" s="218" t="s">
        <v>407</v>
      </c>
      <c r="G1886" s="218"/>
      <c r="H1886" s="229">
        <v>46000</v>
      </c>
      <c r="I1886" s="229"/>
    </row>
    <row r="1887" spans="1:9" s="128" customFormat="1" x14ac:dyDescent="0.25">
      <c r="A1887" s="217">
        <v>43831</v>
      </c>
      <c r="B1887" s="37" t="s">
        <v>282</v>
      </c>
      <c r="C1887" s="217" t="s">
        <v>224</v>
      </c>
      <c r="D1887" s="219">
        <v>43846</v>
      </c>
      <c r="E1887" s="218" t="s">
        <v>76</v>
      </c>
      <c r="F1887" s="218" t="s">
        <v>413</v>
      </c>
      <c r="G1887" s="218"/>
      <c r="H1887" s="229">
        <v>46000</v>
      </c>
      <c r="I1887" s="229"/>
    </row>
    <row r="1888" spans="1:9" s="128" customFormat="1" x14ac:dyDescent="0.25">
      <c r="A1888" s="217">
        <v>43831</v>
      </c>
      <c r="B1888" s="37" t="s">
        <v>282</v>
      </c>
      <c r="C1888" s="217" t="s">
        <v>224</v>
      </c>
      <c r="D1888" s="219">
        <v>43846</v>
      </c>
      <c r="E1888" s="218" t="s">
        <v>76</v>
      </c>
      <c r="F1888" s="218" t="s">
        <v>410</v>
      </c>
      <c r="G1888" s="218"/>
      <c r="H1888" s="229">
        <v>100000</v>
      </c>
      <c r="I1888" s="229"/>
    </row>
    <row r="1889" spans="1:9" s="128" customFormat="1" x14ac:dyDescent="0.25">
      <c r="A1889" s="217">
        <v>43831</v>
      </c>
      <c r="B1889" s="37" t="s">
        <v>282</v>
      </c>
      <c r="C1889" s="217" t="s">
        <v>224</v>
      </c>
      <c r="D1889" s="219">
        <v>43846</v>
      </c>
      <c r="E1889" s="218" t="s">
        <v>76</v>
      </c>
      <c r="F1889" s="218" t="s">
        <v>87</v>
      </c>
      <c r="G1889" s="218"/>
      <c r="H1889" s="229">
        <v>104000</v>
      </c>
      <c r="I1889" s="229"/>
    </row>
    <row r="1890" spans="1:9" s="128" customFormat="1" x14ac:dyDescent="0.25">
      <c r="A1890" s="217">
        <v>43831</v>
      </c>
      <c r="B1890" s="37" t="s">
        <v>282</v>
      </c>
      <c r="C1890" s="217" t="s">
        <v>224</v>
      </c>
      <c r="D1890" s="219">
        <v>43850</v>
      </c>
      <c r="E1890" s="218" t="s">
        <v>239</v>
      </c>
      <c r="F1890" s="218" t="s">
        <v>378</v>
      </c>
      <c r="G1890" s="218"/>
      <c r="H1890" s="229">
        <v>100000</v>
      </c>
      <c r="I1890" s="229"/>
    </row>
    <row r="1891" spans="1:9" s="128" customFormat="1" x14ac:dyDescent="0.25">
      <c r="A1891" s="217">
        <v>43831</v>
      </c>
      <c r="B1891" s="37" t="s">
        <v>282</v>
      </c>
      <c r="C1891" s="217" t="s">
        <v>224</v>
      </c>
      <c r="D1891" s="219">
        <v>43850</v>
      </c>
      <c r="E1891" s="218" t="s">
        <v>239</v>
      </c>
      <c r="F1891" s="218" t="s">
        <v>380</v>
      </c>
      <c r="G1891" s="218"/>
      <c r="H1891" s="229">
        <v>130000</v>
      </c>
      <c r="I1891" s="229"/>
    </row>
    <row r="1892" spans="1:9" s="128" customFormat="1" x14ac:dyDescent="0.25">
      <c r="A1892" s="217">
        <v>43831</v>
      </c>
      <c r="B1892" s="37" t="s">
        <v>282</v>
      </c>
      <c r="C1892" s="217" t="s">
        <v>224</v>
      </c>
      <c r="D1892" s="219">
        <v>43850</v>
      </c>
      <c r="E1892" s="218" t="s">
        <v>76</v>
      </c>
      <c r="F1892" s="218" t="s">
        <v>410</v>
      </c>
      <c r="G1892" s="218"/>
      <c r="H1892" s="229">
        <v>187000</v>
      </c>
      <c r="I1892" s="229"/>
    </row>
    <row r="1893" spans="1:9" s="128" customFormat="1" x14ac:dyDescent="0.25">
      <c r="A1893" s="217">
        <v>43831</v>
      </c>
      <c r="B1893" s="37" t="s">
        <v>282</v>
      </c>
      <c r="C1893" s="217" t="s">
        <v>224</v>
      </c>
      <c r="D1893" s="219">
        <v>43850</v>
      </c>
      <c r="E1893" s="218" t="s">
        <v>239</v>
      </c>
      <c r="F1893" s="218" t="s">
        <v>380</v>
      </c>
      <c r="G1893" s="218"/>
      <c r="H1893" s="229">
        <v>200000</v>
      </c>
      <c r="I1893" s="229"/>
    </row>
    <row r="1894" spans="1:9" s="128" customFormat="1" x14ac:dyDescent="0.25">
      <c r="A1894" s="217">
        <v>43831</v>
      </c>
      <c r="B1894" s="37" t="s">
        <v>282</v>
      </c>
      <c r="C1894" s="217" t="s">
        <v>224</v>
      </c>
      <c r="D1894" s="219">
        <v>43850</v>
      </c>
      <c r="E1894" s="218" t="s">
        <v>239</v>
      </c>
      <c r="F1894" s="218" t="s">
        <v>379</v>
      </c>
      <c r="G1894" s="218"/>
      <c r="H1894" s="229">
        <v>220000</v>
      </c>
      <c r="I1894" s="229"/>
    </row>
    <row r="1895" spans="1:9" s="128" customFormat="1" x14ac:dyDescent="0.25">
      <c r="A1895" s="217">
        <v>43831</v>
      </c>
      <c r="B1895" s="37" t="s">
        <v>282</v>
      </c>
      <c r="C1895" s="217" t="s">
        <v>224</v>
      </c>
      <c r="D1895" s="219">
        <v>43850</v>
      </c>
      <c r="E1895" s="218" t="s">
        <v>239</v>
      </c>
      <c r="F1895" s="218" t="s">
        <v>1080</v>
      </c>
      <c r="G1895" s="218"/>
      <c r="H1895" s="229">
        <v>270000</v>
      </c>
      <c r="I1895" s="229"/>
    </row>
    <row r="1896" spans="1:9" s="128" customFormat="1" x14ac:dyDescent="0.25">
      <c r="A1896" s="217">
        <v>43831</v>
      </c>
      <c r="B1896" s="37" t="s">
        <v>282</v>
      </c>
      <c r="C1896" s="217" t="s">
        <v>224</v>
      </c>
      <c r="D1896" s="219">
        <v>43850</v>
      </c>
      <c r="E1896" s="218" t="s">
        <v>239</v>
      </c>
      <c r="F1896" s="218" t="s">
        <v>768</v>
      </c>
      <c r="G1896" s="218"/>
      <c r="H1896" s="229">
        <v>320000</v>
      </c>
      <c r="I1896" s="229"/>
    </row>
    <row r="1897" spans="1:9" s="128" customFormat="1" x14ac:dyDescent="0.25">
      <c r="A1897" s="217">
        <v>43831</v>
      </c>
      <c r="B1897" s="37" t="s">
        <v>282</v>
      </c>
      <c r="C1897" s="217" t="s">
        <v>224</v>
      </c>
      <c r="D1897" s="219">
        <v>43850</v>
      </c>
      <c r="E1897" s="218" t="s">
        <v>239</v>
      </c>
      <c r="F1897" s="218" t="s">
        <v>385</v>
      </c>
      <c r="G1897" s="218"/>
      <c r="H1897" s="229">
        <v>322000</v>
      </c>
      <c r="I1897" s="229"/>
    </row>
    <row r="1898" spans="1:9" s="128" customFormat="1" x14ac:dyDescent="0.25">
      <c r="A1898" s="217">
        <v>43831</v>
      </c>
      <c r="B1898" s="37" t="s">
        <v>282</v>
      </c>
      <c r="C1898" s="217" t="s">
        <v>224</v>
      </c>
      <c r="D1898" s="219">
        <v>43851</v>
      </c>
      <c r="E1898" s="218" t="s">
        <v>76</v>
      </c>
      <c r="F1898" s="218" t="s">
        <v>140</v>
      </c>
      <c r="G1898" s="218"/>
      <c r="H1898" s="229">
        <v>46096</v>
      </c>
      <c r="I1898" s="229"/>
    </row>
    <row r="1899" spans="1:9" s="128" customFormat="1" x14ac:dyDescent="0.25">
      <c r="A1899" s="217">
        <v>43831</v>
      </c>
      <c r="B1899" s="37" t="s">
        <v>282</v>
      </c>
      <c r="C1899" s="217" t="s">
        <v>224</v>
      </c>
      <c r="D1899" s="219">
        <v>43851</v>
      </c>
      <c r="E1899" s="218" t="s">
        <v>76</v>
      </c>
      <c r="F1899" s="218" t="s">
        <v>822</v>
      </c>
      <c r="G1899" s="218"/>
      <c r="H1899" s="229">
        <v>69000</v>
      </c>
      <c r="I1899" s="229"/>
    </row>
    <row r="1900" spans="1:9" s="128" customFormat="1" x14ac:dyDescent="0.25">
      <c r="A1900" s="217">
        <v>43831</v>
      </c>
      <c r="B1900" s="37" t="s">
        <v>282</v>
      </c>
      <c r="C1900" s="217" t="s">
        <v>224</v>
      </c>
      <c r="D1900" s="219">
        <v>43851</v>
      </c>
      <c r="E1900" s="218" t="s">
        <v>76</v>
      </c>
      <c r="F1900" s="218" t="s">
        <v>1403</v>
      </c>
      <c r="G1900" s="218"/>
      <c r="H1900" s="229">
        <v>69000</v>
      </c>
      <c r="I1900" s="229"/>
    </row>
    <row r="1901" spans="1:9" s="128" customFormat="1" x14ac:dyDescent="0.25">
      <c r="A1901" s="217">
        <v>43831</v>
      </c>
      <c r="B1901" s="37" t="s">
        <v>282</v>
      </c>
      <c r="C1901" s="217" t="s">
        <v>224</v>
      </c>
      <c r="D1901" s="219">
        <v>43852</v>
      </c>
      <c r="E1901" s="218" t="s">
        <v>76</v>
      </c>
      <c r="F1901" s="218" t="s">
        <v>93</v>
      </c>
      <c r="G1901" s="218"/>
      <c r="H1901" s="229">
        <v>23000</v>
      </c>
      <c r="I1901" s="229"/>
    </row>
    <row r="1902" spans="1:9" s="128" customFormat="1" x14ac:dyDescent="0.25">
      <c r="A1902" s="217">
        <v>43831</v>
      </c>
      <c r="B1902" s="37" t="s">
        <v>282</v>
      </c>
      <c r="C1902" s="217" t="s">
        <v>224</v>
      </c>
      <c r="D1902" s="219">
        <v>43852</v>
      </c>
      <c r="E1902" s="218" t="s">
        <v>76</v>
      </c>
      <c r="F1902" s="218" t="s">
        <v>1404</v>
      </c>
      <c r="G1902" s="218"/>
      <c r="H1902" s="229">
        <v>23080</v>
      </c>
      <c r="I1902" s="229"/>
    </row>
    <row r="1903" spans="1:9" s="128" customFormat="1" x14ac:dyDescent="0.25">
      <c r="A1903" s="217">
        <v>43831</v>
      </c>
      <c r="B1903" s="37" t="s">
        <v>282</v>
      </c>
      <c r="C1903" s="217" t="s">
        <v>224</v>
      </c>
      <c r="D1903" s="219">
        <v>43852</v>
      </c>
      <c r="E1903" s="218" t="s">
        <v>129</v>
      </c>
      <c r="F1903" s="218" t="s">
        <v>374</v>
      </c>
      <c r="G1903" s="218"/>
      <c r="H1903" s="229">
        <v>115000</v>
      </c>
      <c r="I1903" s="229"/>
    </row>
    <row r="1904" spans="1:9" s="128" customFormat="1" x14ac:dyDescent="0.25">
      <c r="A1904" s="217">
        <v>43831</v>
      </c>
      <c r="B1904" s="37" t="s">
        <v>282</v>
      </c>
      <c r="C1904" s="217" t="s">
        <v>224</v>
      </c>
      <c r="D1904" s="219">
        <v>43854</v>
      </c>
      <c r="E1904" s="218" t="s">
        <v>76</v>
      </c>
      <c r="F1904" s="218" t="s">
        <v>127</v>
      </c>
      <c r="G1904" s="218"/>
      <c r="H1904" s="229">
        <v>23000</v>
      </c>
      <c r="I1904" s="229"/>
    </row>
    <row r="1905" spans="1:9" s="128" customFormat="1" x14ac:dyDescent="0.25">
      <c r="A1905" s="217">
        <v>43831</v>
      </c>
      <c r="B1905" s="37" t="s">
        <v>282</v>
      </c>
      <c r="C1905" s="217" t="s">
        <v>224</v>
      </c>
      <c r="D1905" s="219">
        <v>43857</v>
      </c>
      <c r="E1905" s="218" t="s">
        <v>76</v>
      </c>
      <c r="F1905" s="218" t="s">
        <v>313</v>
      </c>
      <c r="G1905" s="218"/>
      <c r="H1905" s="229">
        <v>23000</v>
      </c>
      <c r="I1905" s="229"/>
    </row>
    <row r="1906" spans="1:9" s="128" customFormat="1" x14ac:dyDescent="0.25">
      <c r="A1906" s="217">
        <v>43831</v>
      </c>
      <c r="B1906" s="37" t="s">
        <v>282</v>
      </c>
      <c r="C1906" s="217" t="s">
        <v>224</v>
      </c>
      <c r="D1906" s="219">
        <v>43857</v>
      </c>
      <c r="E1906" s="218" t="s">
        <v>129</v>
      </c>
      <c r="F1906" s="218" t="s">
        <v>249</v>
      </c>
      <c r="G1906" s="218"/>
      <c r="H1906" s="229">
        <v>69000</v>
      </c>
      <c r="I1906" s="229"/>
    </row>
    <row r="1907" spans="1:9" s="128" customFormat="1" x14ac:dyDescent="0.25">
      <c r="A1907" s="217">
        <v>43831</v>
      </c>
      <c r="B1907" s="37" t="s">
        <v>282</v>
      </c>
      <c r="C1907" s="217" t="s">
        <v>224</v>
      </c>
      <c r="D1907" s="219">
        <v>43857</v>
      </c>
      <c r="E1907" s="218" t="s">
        <v>239</v>
      </c>
      <c r="F1907" s="218" t="s">
        <v>505</v>
      </c>
      <c r="G1907" s="218"/>
      <c r="H1907" s="229">
        <v>119000</v>
      </c>
      <c r="I1907" s="229"/>
    </row>
    <row r="1908" spans="1:9" s="128" customFormat="1" x14ac:dyDescent="0.25">
      <c r="A1908" s="217">
        <v>43831</v>
      </c>
      <c r="B1908" s="37" t="s">
        <v>282</v>
      </c>
      <c r="C1908" s="217" t="s">
        <v>224</v>
      </c>
      <c r="D1908" s="219">
        <v>43857</v>
      </c>
      <c r="E1908" s="218" t="s">
        <v>76</v>
      </c>
      <c r="F1908" s="218" t="s">
        <v>24</v>
      </c>
      <c r="G1908" s="218"/>
      <c r="H1908" s="229">
        <v>142000</v>
      </c>
      <c r="I1908" s="229"/>
    </row>
    <row r="1909" spans="1:9" s="128" customFormat="1" x14ac:dyDescent="0.25">
      <c r="A1909" s="217">
        <v>43831</v>
      </c>
      <c r="B1909" s="37" t="s">
        <v>282</v>
      </c>
      <c r="C1909" s="217" t="s">
        <v>224</v>
      </c>
      <c r="D1909" s="219">
        <v>43858</v>
      </c>
      <c r="E1909" s="218" t="s">
        <v>76</v>
      </c>
      <c r="F1909" s="218" t="s">
        <v>94</v>
      </c>
      <c r="G1909" s="218"/>
      <c r="H1909" s="229">
        <v>20054</v>
      </c>
      <c r="I1909" s="229"/>
    </row>
    <row r="1910" spans="1:9" s="128" customFormat="1" x14ac:dyDescent="0.25">
      <c r="A1910" s="217">
        <v>43831</v>
      </c>
      <c r="B1910" s="37" t="s">
        <v>282</v>
      </c>
      <c r="C1910" s="217" t="s">
        <v>224</v>
      </c>
      <c r="D1910" s="219">
        <v>43859</v>
      </c>
      <c r="E1910" s="218" t="s">
        <v>76</v>
      </c>
      <c r="F1910" s="218" t="s">
        <v>198</v>
      </c>
      <c r="G1910" s="218"/>
      <c r="H1910" s="229">
        <v>23000</v>
      </c>
      <c r="I1910" s="229"/>
    </row>
    <row r="1911" spans="1:9" s="128" customFormat="1" x14ac:dyDescent="0.25">
      <c r="A1911" s="217">
        <v>43831</v>
      </c>
      <c r="B1911" s="37" t="s">
        <v>282</v>
      </c>
      <c r="C1911" s="217" t="s">
        <v>224</v>
      </c>
      <c r="D1911" s="219">
        <v>43859</v>
      </c>
      <c r="E1911" s="218" t="s">
        <v>239</v>
      </c>
      <c r="F1911" s="218" t="s">
        <v>135</v>
      </c>
      <c r="G1911" s="218"/>
      <c r="H1911" s="229">
        <v>23000</v>
      </c>
      <c r="I1911" s="229"/>
    </row>
    <row r="1912" spans="1:9" s="128" customFormat="1" x14ac:dyDescent="0.25">
      <c r="A1912" s="217">
        <v>43831</v>
      </c>
      <c r="B1912" s="37" t="s">
        <v>282</v>
      </c>
      <c r="C1912" s="217" t="s">
        <v>224</v>
      </c>
      <c r="D1912" s="219">
        <v>43859</v>
      </c>
      <c r="E1912" s="218" t="s">
        <v>239</v>
      </c>
      <c r="F1912" s="218" t="s">
        <v>3</v>
      </c>
      <c r="G1912" s="218"/>
      <c r="H1912" s="229">
        <v>23000</v>
      </c>
      <c r="I1912" s="229"/>
    </row>
    <row r="1913" spans="1:9" s="128" customFormat="1" x14ac:dyDescent="0.25">
      <c r="A1913" s="217">
        <v>43831</v>
      </c>
      <c r="B1913" s="37" t="s">
        <v>282</v>
      </c>
      <c r="C1913" s="217" t="s">
        <v>224</v>
      </c>
      <c r="D1913" s="219">
        <v>43859</v>
      </c>
      <c r="E1913" s="218" t="s">
        <v>76</v>
      </c>
      <c r="F1913" s="218" t="s">
        <v>764</v>
      </c>
      <c r="G1913" s="218"/>
      <c r="H1913" s="229">
        <v>23037</v>
      </c>
      <c r="I1913" s="229"/>
    </row>
    <row r="1914" spans="1:9" s="128" customFormat="1" x14ac:dyDescent="0.25">
      <c r="A1914" s="217">
        <v>43831</v>
      </c>
      <c r="B1914" s="37" t="s">
        <v>282</v>
      </c>
      <c r="C1914" s="217" t="s">
        <v>224</v>
      </c>
      <c r="D1914" s="219">
        <v>43859</v>
      </c>
      <c r="E1914" s="218" t="s">
        <v>76</v>
      </c>
      <c r="F1914" s="218" t="s">
        <v>17</v>
      </c>
      <c r="G1914" s="218"/>
      <c r="H1914" s="229">
        <v>23072</v>
      </c>
      <c r="I1914" s="229"/>
    </row>
    <row r="1915" spans="1:9" s="128" customFormat="1" x14ac:dyDescent="0.25">
      <c r="A1915" s="217">
        <v>43831</v>
      </c>
      <c r="B1915" s="37" t="s">
        <v>282</v>
      </c>
      <c r="C1915" s="217" t="s">
        <v>224</v>
      </c>
      <c r="D1915" s="219">
        <v>43859</v>
      </c>
      <c r="E1915" s="218" t="s">
        <v>239</v>
      </c>
      <c r="F1915" s="218" t="s">
        <v>1405</v>
      </c>
      <c r="G1915" s="218"/>
      <c r="H1915" s="229">
        <v>116710</v>
      </c>
      <c r="I1915" s="229"/>
    </row>
    <row r="1916" spans="1:9" s="128" customFormat="1" x14ac:dyDescent="0.25">
      <c r="A1916" s="217">
        <v>43831</v>
      </c>
      <c r="B1916" s="37" t="s">
        <v>282</v>
      </c>
      <c r="C1916" s="217" t="s">
        <v>224</v>
      </c>
      <c r="D1916" s="219">
        <v>43860</v>
      </c>
      <c r="E1916" s="218" t="s">
        <v>76</v>
      </c>
      <c r="F1916" s="218" t="s">
        <v>430</v>
      </c>
      <c r="G1916" s="218"/>
      <c r="H1916" s="229">
        <v>20000</v>
      </c>
      <c r="I1916" s="229"/>
    </row>
    <row r="1917" spans="1:9" s="128" customFormat="1" x14ac:dyDescent="0.25">
      <c r="A1917" s="217">
        <v>43831</v>
      </c>
      <c r="B1917" s="37" t="s">
        <v>282</v>
      </c>
      <c r="C1917" s="217" t="s">
        <v>224</v>
      </c>
      <c r="D1917" s="219">
        <v>43860</v>
      </c>
      <c r="E1917" s="218" t="s">
        <v>129</v>
      </c>
      <c r="F1917" s="218" t="s">
        <v>199</v>
      </c>
      <c r="G1917" s="218"/>
      <c r="H1917" s="229">
        <v>198000</v>
      </c>
      <c r="I1917" s="229"/>
    </row>
    <row r="1918" spans="1:9" s="128" customFormat="1" x14ac:dyDescent="0.25">
      <c r="A1918" s="217">
        <v>43831</v>
      </c>
      <c r="B1918" s="37" t="s">
        <v>282</v>
      </c>
      <c r="C1918" s="217" t="s">
        <v>224</v>
      </c>
      <c r="D1918" s="219">
        <v>43861</v>
      </c>
      <c r="E1918" s="218" t="s">
        <v>76</v>
      </c>
      <c r="F1918" s="218" t="s">
        <v>14</v>
      </c>
      <c r="G1918" s="218"/>
      <c r="H1918" s="229">
        <v>20000</v>
      </c>
      <c r="I1918" s="229"/>
    </row>
    <row r="1919" spans="1:9" s="128" customFormat="1" x14ac:dyDescent="0.25">
      <c r="A1919" s="217">
        <v>43831</v>
      </c>
      <c r="B1919" s="37" t="s">
        <v>282</v>
      </c>
      <c r="C1919" s="217" t="s">
        <v>224</v>
      </c>
      <c r="D1919" s="219">
        <v>43861</v>
      </c>
      <c r="E1919" s="218" t="s">
        <v>76</v>
      </c>
      <c r="F1919" s="218" t="s">
        <v>94</v>
      </c>
      <c r="G1919" s="218"/>
      <c r="H1919" s="229">
        <v>58000</v>
      </c>
      <c r="I1919" s="229"/>
    </row>
    <row r="1920" spans="1:9" s="128" customFormat="1" x14ac:dyDescent="0.25">
      <c r="A1920" s="167">
        <v>43831</v>
      </c>
      <c r="B1920" s="168" t="s">
        <v>282</v>
      </c>
      <c r="C1920" s="167" t="s">
        <v>224</v>
      </c>
      <c r="D1920" s="169">
        <v>43861</v>
      </c>
      <c r="E1920" s="168" t="s">
        <v>76</v>
      </c>
      <c r="F1920" s="168" t="s">
        <v>133</v>
      </c>
      <c r="G1920" s="168"/>
      <c r="H1920" s="170">
        <v>92000</v>
      </c>
      <c r="I1920" s="170"/>
    </row>
    <row r="1921" spans="1:9" s="128" customFormat="1" x14ac:dyDescent="0.25">
      <c r="A1921" s="217">
        <v>43862</v>
      </c>
      <c r="B1921" s="37" t="s">
        <v>282</v>
      </c>
      <c r="C1921" s="217" t="s">
        <v>224</v>
      </c>
      <c r="D1921" s="219">
        <v>43862</v>
      </c>
      <c r="E1921" s="218" t="s">
        <v>76</v>
      </c>
      <c r="F1921" s="218" t="s">
        <v>1406</v>
      </c>
      <c r="G1921" s="218"/>
      <c r="H1921" s="229">
        <v>4740</v>
      </c>
      <c r="I1921" s="229"/>
    </row>
    <row r="1922" spans="1:9" s="128" customFormat="1" x14ac:dyDescent="0.25">
      <c r="A1922" s="217">
        <v>43862</v>
      </c>
      <c r="B1922" s="37" t="s">
        <v>282</v>
      </c>
      <c r="C1922" s="217" t="s">
        <v>224</v>
      </c>
      <c r="D1922" s="219">
        <v>43862</v>
      </c>
      <c r="E1922" s="218" t="s">
        <v>76</v>
      </c>
      <c r="F1922" s="218" t="s">
        <v>261</v>
      </c>
      <c r="G1922" s="218"/>
      <c r="H1922" s="229">
        <v>23000</v>
      </c>
      <c r="I1922" s="229"/>
    </row>
    <row r="1923" spans="1:9" s="128" customFormat="1" x14ac:dyDescent="0.25">
      <c r="A1923" s="217">
        <v>43862</v>
      </c>
      <c r="B1923" s="37" t="s">
        <v>282</v>
      </c>
      <c r="C1923" s="217" t="s">
        <v>224</v>
      </c>
      <c r="D1923" s="219">
        <v>43862</v>
      </c>
      <c r="E1923" s="218" t="s">
        <v>76</v>
      </c>
      <c r="F1923" s="218" t="s">
        <v>464</v>
      </c>
      <c r="G1923" s="218"/>
      <c r="H1923" s="229">
        <v>23000</v>
      </c>
      <c r="I1923" s="229"/>
    </row>
    <row r="1924" spans="1:9" s="128" customFormat="1" x14ac:dyDescent="0.25">
      <c r="A1924" s="217">
        <v>43862</v>
      </c>
      <c r="B1924" s="37" t="s">
        <v>282</v>
      </c>
      <c r="C1924" s="217" t="s">
        <v>224</v>
      </c>
      <c r="D1924" s="219">
        <v>43864</v>
      </c>
      <c r="E1924" s="218" t="s">
        <v>76</v>
      </c>
      <c r="F1924" s="218" t="s">
        <v>4</v>
      </c>
      <c r="G1924" s="218"/>
      <c r="H1924" s="229">
        <v>23000</v>
      </c>
      <c r="I1924" s="229"/>
    </row>
    <row r="1925" spans="1:9" s="128" customFormat="1" x14ac:dyDescent="0.25">
      <c r="A1925" s="217">
        <v>43862</v>
      </c>
      <c r="B1925" s="37" t="s">
        <v>282</v>
      </c>
      <c r="C1925" s="217" t="s">
        <v>224</v>
      </c>
      <c r="D1925" s="219">
        <v>43864</v>
      </c>
      <c r="E1925" s="218" t="s">
        <v>129</v>
      </c>
      <c r="F1925" s="218" t="s">
        <v>1407</v>
      </c>
      <c r="G1925" s="218"/>
      <c r="H1925" s="229">
        <v>150000</v>
      </c>
      <c r="I1925" s="229"/>
    </row>
    <row r="1926" spans="1:9" s="128" customFormat="1" x14ac:dyDescent="0.25">
      <c r="A1926" s="217">
        <v>43862</v>
      </c>
      <c r="B1926" s="37" t="s">
        <v>282</v>
      </c>
      <c r="C1926" s="217" t="s">
        <v>224</v>
      </c>
      <c r="D1926" s="219">
        <v>43864</v>
      </c>
      <c r="E1926" s="218" t="s">
        <v>129</v>
      </c>
      <c r="F1926" s="218" t="s">
        <v>381</v>
      </c>
      <c r="G1926" s="218"/>
      <c r="H1926" s="229">
        <v>207000</v>
      </c>
      <c r="I1926" s="229"/>
    </row>
    <row r="1927" spans="1:9" s="128" customFormat="1" x14ac:dyDescent="0.25">
      <c r="A1927" s="217">
        <v>43862</v>
      </c>
      <c r="B1927" s="37" t="s">
        <v>282</v>
      </c>
      <c r="C1927" s="217" t="s">
        <v>224</v>
      </c>
      <c r="D1927" s="219">
        <v>43864</v>
      </c>
      <c r="E1927" s="218" t="s">
        <v>76</v>
      </c>
      <c r="F1927" s="218" t="s">
        <v>1408</v>
      </c>
      <c r="G1927" s="218"/>
      <c r="H1927" s="229">
        <v>240000</v>
      </c>
      <c r="I1927" s="229"/>
    </row>
    <row r="1928" spans="1:9" s="128" customFormat="1" x14ac:dyDescent="0.25">
      <c r="A1928" s="217">
        <v>43862</v>
      </c>
      <c r="B1928" s="37" t="s">
        <v>282</v>
      </c>
      <c r="C1928" s="217" t="s">
        <v>224</v>
      </c>
      <c r="D1928" s="219">
        <v>43864</v>
      </c>
      <c r="E1928" s="218" t="s">
        <v>239</v>
      </c>
      <c r="F1928" s="218" t="s">
        <v>800</v>
      </c>
      <c r="G1928" s="218"/>
      <c r="H1928" s="229">
        <v>272000</v>
      </c>
      <c r="I1928" s="229"/>
    </row>
    <row r="1929" spans="1:9" s="128" customFormat="1" x14ac:dyDescent="0.25">
      <c r="A1929" s="217">
        <v>43862</v>
      </c>
      <c r="B1929" s="37" t="s">
        <v>282</v>
      </c>
      <c r="C1929" s="217" t="s">
        <v>224</v>
      </c>
      <c r="D1929" s="219">
        <v>43864</v>
      </c>
      <c r="E1929" s="218" t="s">
        <v>76</v>
      </c>
      <c r="F1929" s="218" t="s">
        <v>1409</v>
      </c>
      <c r="G1929" s="218"/>
      <c r="H1929" s="229">
        <v>1000000</v>
      </c>
      <c r="I1929" s="229"/>
    </row>
    <row r="1930" spans="1:9" s="128" customFormat="1" x14ac:dyDescent="0.25">
      <c r="A1930" s="217">
        <v>43862</v>
      </c>
      <c r="B1930" s="37" t="s">
        <v>282</v>
      </c>
      <c r="C1930" s="217" t="s">
        <v>224</v>
      </c>
      <c r="D1930" s="219">
        <v>43866</v>
      </c>
      <c r="E1930" s="218" t="s">
        <v>76</v>
      </c>
      <c r="F1930" s="218" t="s">
        <v>1410</v>
      </c>
      <c r="G1930" s="218"/>
      <c r="H1930" s="229">
        <v>20000</v>
      </c>
      <c r="I1930" s="229"/>
    </row>
    <row r="1931" spans="1:9" s="128" customFormat="1" x14ac:dyDescent="0.25">
      <c r="A1931" s="217">
        <v>43862</v>
      </c>
      <c r="B1931" s="37" t="s">
        <v>282</v>
      </c>
      <c r="C1931" s="217" t="s">
        <v>224</v>
      </c>
      <c r="D1931" s="219">
        <v>43868</v>
      </c>
      <c r="E1931" s="218" t="s">
        <v>76</v>
      </c>
      <c r="F1931" s="218" t="s">
        <v>1411</v>
      </c>
      <c r="G1931" s="218"/>
      <c r="H1931" s="229">
        <v>776000</v>
      </c>
      <c r="I1931" s="229"/>
    </row>
    <row r="1932" spans="1:9" s="128" customFormat="1" x14ac:dyDescent="0.25">
      <c r="A1932" s="217">
        <v>43862</v>
      </c>
      <c r="B1932" s="37" t="s">
        <v>282</v>
      </c>
      <c r="C1932" s="217" t="s">
        <v>224</v>
      </c>
      <c r="D1932" s="219">
        <v>43871</v>
      </c>
      <c r="E1932" s="218" t="s">
        <v>76</v>
      </c>
      <c r="F1932" s="218" t="s">
        <v>80</v>
      </c>
      <c r="G1932" s="218"/>
      <c r="H1932" s="229">
        <v>23000</v>
      </c>
      <c r="I1932" s="229"/>
    </row>
    <row r="1933" spans="1:9" s="128" customFormat="1" x14ac:dyDescent="0.25">
      <c r="A1933" s="217">
        <v>43862</v>
      </c>
      <c r="B1933" s="37" t="s">
        <v>282</v>
      </c>
      <c r="C1933" s="217" t="s">
        <v>224</v>
      </c>
      <c r="D1933" s="219">
        <v>43871</v>
      </c>
      <c r="E1933" s="218" t="s">
        <v>76</v>
      </c>
      <c r="F1933" s="218" t="s">
        <v>6</v>
      </c>
      <c r="G1933" s="218"/>
      <c r="H1933" s="229">
        <v>23000</v>
      </c>
      <c r="I1933" s="229"/>
    </row>
    <row r="1934" spans="1:9" s="128" customFormat="1" x14ac:dyDescent="0.25">
      <c r="A1934" s="217">
        <v>43862</v>
      </c>
      <c r="B1934" s="37" t="s">
        <v>282</v>
      </c>
      <c r="C1934" s="217" t="s">
        <v>224</v>
      </c>
      <c r="D1934" s="219">
        <v>43871</v>
      </c>
      <c r="E1934" s="218" t="s">
        <v>239</v>
      </c>
      <c r="F1934" s="218" t="s">
        <v>13</v>
      </c>
      <c r="G1934" s="218"/>
      <c r="H1934" s="229">
        <v>23000</v>
      </c>
      <c r="I1934" s="229"/>
    </row>
    <row r="1935" spans="1:9" s="128" customFormat="1" x14ac:dyDescent="0.25">
      <c r="A1935" s="217">
        <v>43862</v>
      </c>
      <c r="B1935" s="37" t="s">
        <v>282</v>
      </c>
      <c r="C1935" s="217" t="s">
        <v>224</v>
      </c>
      <c r="D1935" s="219">
        <v>43871</v>
      </c>
      <c r="E1935" s="218" t="s">
        <v>239</v>
      </c>
      <c r="F1935" s="218" t="s">
        <v>201</v>
      </c>
      <c r="G1935" s="218"/>
      <c r="H1935" s="229">
        <v>23000</v>
      </c>
      <c r="I1935" s="229"/>
    </row>
    <row r="1936" spans="1:9" s="128" customFormat="1" x14ac:dyDescent="0.25">
      <c r="A1936" s="217">
        <v>43862</v>
      </c>
      <c r="B1936" s="37" t="s">
        <v>282</v>
      </c>
      <c r="C1936" s="217" t="s">
        <v>224</v>
      </c>
      <c r="D1936" s="219">
        <v>43871</v>
      </c>
      <c r="E1936" s="218" t="s">
        <v>239</v>
      </c>
      <c r="F1936" s="218" t="s">
        <v>417</v>
      </c>
      <c r="G1936" s="218"/>
      <c r="H1936" s="229">
        <v>23000</v>
      </c>
      <c r="I1936" s="229"/>
    </row>
    <row r="1937" spans="1:9" s="128" customFormat="1" x14ac:dyDescent="0.25">
      <c r="A1937" s="217">
        <v>43862</v>
      </c>
      <c r="B1937" s="37" t="s">
        <v>282</v>
      </c>
      <c r="C1937" s="217" t="s">
        <v>224</v>
      </c>
      <c r="D1937" s="219">
        <v>43871</v>
      </c>
      <c r="E1937" s="218" t="s">
        <v>239</v>
      </c>
      <c r="F1937" s="218" t="s">
        <v>419</v>
      </c>
      <c r="G1937" s="218"/>
      <c r="H1937" s="229">
        <v>23000</v>
      </c>
      <c r="I1937" s="229"/>
    </row>
    <row r="1938" spans="1:9" s="128" customFormat="1" x14ac:dyDescent="0.25">
      <c r="A1938" s="217">
        <v>43862</v>
      </c>
      <c r="B1938" s="37" t="s">
        <v>282</v>
      </c>
      <c r="C1938" s="217" t="s">
        <v>224</v>
      </c>
      <c r="D1938" s="219">
        <v>43871</v>
      </c>
      <c r="E1938" s="218" t="s">
        <v>239</v>
      </c>
      <c r="F1938" s="218" t="s">
        <v>21</v>
      </c>
      <c r="G1938" s="218"/>
      <c r="H1938" s="229">
        <v>23109</v>
      </c>
      <c r="I1938" s="229"/>
    </row>
    <row r="1939" spans="1:9" s="128" customFormat="1" x14ac:dyDescent="0.25">
      <c r="A1939" s="217">
        <v>43862</v>
      </c>
      <c r="B1939" s="37" t="s">
        <v>282</v>
      </c>
      <c r="C1939" s="217" t="s">
        <v>224</v>
      </c>
      <c r="D1939" s="219">
        <v>43871</v>
      </c>
      <c r="E1939" s="218" t="s">
        <v>76</v>
      </c>
      <c r="F1939" s="218" t="s">
        <v>874</v>
      </c>
      <c r="G1939" s="218"/>
      <c r="H1939" s="229">
        <v>46000</v>
      </c>
      <c r="I1939" s="229"/>
    </row>
    <row r="1940" spans="1:9" s="128" customFormat="1" x14ac:dyDescent="0.25">
      <c r="A1940" s="217">
        <v>43862</v>
      </c>
      <c r="B1940" s="37" t="s">
        <v>282</v>
      </c>
      <c r="C1940" s="217" t="s">
        <v>224</v>
      </c>
      <c r="D1940" s="219">
        <v>43871</v>
      </c>
      <c r="E1940" s="218" t="s">
        <v>239</v>
      </c>
      <c r="F1940" s="218" t="s">
        <v>77</v>
      </c>
      <c r="G1940" s="218"/>
      <c r="H1940" s="229">
        <v>46000</v>
      </c>
      <c r="I1940" s="229"/>
    </row>
    <row r="1941" spans="1:9" s="128" customFormat="1" x14ac:dyDescent="0.25">
      <c r="A1941" s="217">
        <v>43862</v>
      </c>
      <c r="B1941" s="37" t="s">
        <v>282</v>
      </c>
      <c r="C1941" s="217" t="s">
        <v>224</v>
      </c>
      <c r="D1941" s="219">
        <v>43871</v>
      </c>
      <c r="E1941" s="218" t="s">
        <v>239</v>
      </c>
      <c r="F1941" s="218" t="s">
        <v>27</v>
      </c>
      <c r="G1941" s="218"/>
      <c r="H1941" s="229">
        <v>46000</v>
      </c>
      <c r="I1941" s="229"/>
    </row>
    <row r="1942" spans="1:9" s="128" customFormat="1" x14ac:dyDescent="0.25">
      <c r="A1942" s="217">
        <v>43862</v>
      </c>
      <c r="B1942" s="37" t="s">
        <v>282</v>
      </c>
      <c r="C1942" s="217" t="s">
        <v>224</v>
      </c>
      <c r="D1942" s="219">
        <v>43871</v>
      </c>
      <c r="E1942" s="218" t="s">
        <v>239</v>
      </c>
      <c r="F1942" s="218" t="s">
        <v>142</v>
      </c>
      <c r="G1942" s="218"/>
      <c r="H1942" s="229">
        <v>53000</v>
      </c>
      <c r="I1942" s="229"/>
    </row>
    <row r="1943" spans="1:9" s="128" customFormat="1" x14ac:dyDescent="0.25">
      <c r="A1943" s="217">
        <v>43862</v>
      </c>
      <c r="B1943" s="37" t="s">
        <v>282</v>
      </c>
      <c r="C1943" s="217" t="s">
        <v>224</v>
      </c>
      <c r="D1943" s="219">
        <v>43871</v>
      </c>
      <c r="E1943" s="218" t="s">
        <v>239</v>
      </c>
      <c r="F1943" s="218" t="s">
        <v>32</v>
      </c>
      <c r="G1943" s="218"/>
      <c r="H1943" s="229">
        <v>69000</v>
      </c>
      <c r="I1943" s="229"/>
    </row>
    <row r="1944" spans="1:9" s="128" customFormat="1" x14ac:dyDescent="0.25">
      <c r="A1944" s="217">
        <v>43862</v>
      </c>
      <c r="B1944" s="37" t="s">
        <v>282</v>
      </c>
      <c r="C1944" s="217" t="s">
        <v>224</v>
      </c>
      <c r="D1944" s="219">
        <v>43871</v>
      </c>
      <c r="E1944" s="218" t="s">
        <v>76</v>
      </c>
      <c r="F1944" s="218" t="s">
        <v>133</v>
      </c>
      <c r="G1944" s="218"/>
      <c r="H1944" s="229">
        <v>81000</v>
      </c>
      <c r="I1944" s="229"/>
    </row>
    <row r="1945" spans="1:9" s="128" customFormat="1" x14ac:dyDescent="0.25">
      <c r="A1945" s="217">
        <v>43862</v>
      </c>
      <c r="B1945" s="37" t="s">
        <v>282</v>
      </c>
      <c r="C1945" s="217" t="s">
        <v>224</v>
      </c>
      <c r="D1945" s="219">
        <v>43871</v>
      </c>
      <c r="E1945" s="218" t="s">
        <v>239</v>
      </c>
      <c r="F1945" s="218" t="s">
        <v>245</v>
      </c>
      <c r="G1945" s="218"/>
      <c r="H1945" s="229">
        <v>92000</v>
      </c>
      <c r="I1945" s="229"/>
    </row>
    <row r="1946" spans="1:9" s="128" customFormat="1" x14ac:dyDescent="0.25">
      <c r="A1946" s="217">
        <v>43862</v>
      </c>
      <c r="B1946" s="37" t="s">
        <v>282</v>
      </c>
      <c r="C1946" s="217" t="s">
        <v>224</v>
      </c>
      <c r="D1946" s="219">
        <v>43871</v>
      </c>
      <c r="E1946" s="218" t="s">
        <v>239</v>
      </c>
      <c r="F1946" s="218" t="s">
        <v>86</v>
      </c>
      <c r="G1946" s="218"/>
      <c r="H1946" s="229">
        <v>100000</v>
      </c>
      <c r="I1946" s="229"/>
    </row>
    <row r="1947" spans="1:9" s="128" customFormat="1" x14ac:dyDescent="0.25">
      <c r="A1947" s="217">
        <v>43862</v>
      </c>
      <c r="B1947" s="37" t="s">
        <v>282</v>
      </c>
      <c r="C1947" s="217" t="s">
        <v>224</v>
      </c>
      <c r="D1947" s="219">
        <v>43871</v>
      </c>
      <c r="E1947" s="218" t="s">
        <v>239</v>
      </c>
      <c r="F1947" s="218" t="s">
        <v>204</v>
      </c>
      <c r="G1947" s="218"/>
      <c r="H1947" s="229">
        <v>100000</v>
      </c>
      <c r="I1947" s="229"/>
    </row>
    <row r="1948" spans="1:9" s="128" customFormat="1" x14ac:dyDescent="0.25">
      <c r="A1948" s="217">
        <v>43862</v>
      </c>
      <c r="B1948" s="37" t="s">
        <v>282</v>
      </c>
      <c r="C1948" s="217" t="s">
        <v>224</v>
      </c>
      <c r="D1948" s="219">
        <v>43871</v>
      </c>
      <c r="E1948" s="218" t="s">
        <v>76</v>
      </c>
      <c r="F1948" s="218" t="s">
        <v>146</v>
      </c>
      <c r="G1948" s="218"/>
      <c r="H1948" s="229">
        <v>115000</v>
      </c>
      <c r="I1948" s="229"/>
    </row>
    <row r="1949" spans="1:9" s="128" customFormat="1" x14ac:dyDescent="0.25">
      <c r="A1949" s="217">
        <v>43862</v>
      </c>
      <c r="B1949" s="37" t="s">
        <v>282</v>
      </c>
      <c r="C1949" s="217" t="s">
        <v>224</v>
      </c>
      <c r="D1949" s="219">
        <v>43871</v>
      </c>
      <c r="E1949" s="218" t="s">
        <v>239</v>
      </c>
      <c r="F1949" s="218" t="s">
        <v>418</v>
      </c>
      <c r="G1949" s="218"/>
      <c r="H1949" s="229">
        <v>115000</v>
      </c>
      <c r="I1949" s="229"/>
    </row>
    <row r="1950" spans="1:9" s="128" customFormat="1" x14ac:dyDescent="0.25">
      <c r="A1950" s="217">
        <v>43862</v>
      </c>
      <c r="B1950" s="37" t="s">
        <v>282</v>
      </c>
      <c r="C1950" s="217" t="s">
        <v>224</v>
      </c>
      <c r="D1950" s="219">
        <v>43871</v>
      </c>
      <c r="E1950" s="218" t="s">
        <v>239</v>
      </c>
      <c r="F1950" s="218" t="s">
        <v>257</v>
      </c>
      <c r="G1950" s="218"/>
      <c r="H1950" s="229">
        <v>115000</v>
      </c>
      <c r="I1950" s="229"/>
    </row>
    <row r="1951" spans="1:9" s="128" customFormat="1" x14ac:dyDescent="0.25">
      <c r="A1951" s="217">
        <v>43862</v>
      </c>
      <c r="B1951" s="37" t="s">
        <v>282</v>
      </c>
      <c r="C1951" s="217" t="s">
        <v>224</v>
      </c>
      <c r="D1951" s="219">
        <v>43871</v>
      </c>
      <c r="E1951" s="218" t="s">
        <v>239</v>
      </c>
      <c r="F1951" s="218" t="s">
        <v>586</v>
      </c>
      <c r="G1951" s="218"/>
      <c r="H1951" s="229">
        <v>115000</v>
      </c>
      <c r="I1951" s="229"/>
    </row>
    <row r="1952" spans="1:9" s="128" customFormat="1" x14ac:dyDescent="0.25">
      <c r="A1952" s="217">
        <v>43862</v>
      </c>
      <c r="B1952" s="37" t="s">
        <v>282</v>
      </c>
      <c r="C1952" s="217" t="s">
        <v>224</v>
      </c>
      <c r="D1952" s="219">
        <v>43871</v>
      </c>
      <c r="E1952" s="218" t="s">
        <v>239</v>
      </c>
      <c r="F1952" s="218" t="s">
        <v>586</v>
      </c>
      <c r="G1952" s="218"/>
      <c r="H1952" s="229">
        <v>148000</v>
      </c>
      <c r="I1952" s="229"/>
    </row>
    <row r="1953" spans="1:9" s="128" customFormat="1" x14ac:dyDescent="0.25">
      <c r="A1953" s="217">
        <v>43862</v>
      </c>
      <c r="B1953" s="37" t="s">
        <v>282</v>
      </c>
      <c r="C1953" s="217" t="s">
        <v>224</v>
      </c>
      <c r="D1953" s="219">
        <v>43871</v>
      </c>
      <c r="E1953" s="218" t="s">
        <v>76</v>
      </c>
      <c r="F1953" s="218" t="s">
        <v>415</v>
      </c>
      <c r="G1953" s="218"/>
      <c r="H1953" s="229">
        <v>161000</v>
      </c>
      <c r="I1953" s="229"/>
    </row>
    <row r="1954" spans="1:9" s="128" customFormat="1" x14ac:dyDescent="0.25">
      <c r="A1954" s="217">
        <v>43862</v>
      </c>
      <c r="B1954" s="37" t="s">
        <v>282</v>
      </c>
      <c r="C1954" s="217" t="s">
        <v>224</v>
      </c>
      <c r="D1954" s="219">
        <v>43871</v>
      </c>
      <c r="E1954" s="218" t="s">
        <v>76</v>
      </c>
      <c r="F1954" s="218" t="s">
        <v>587</v>
      </c>
      <c r="G1954" s="218"/>
      <c r="H1954" s="229">
        <v>238000</v>
      </c>
      <c r="I1954" s="229"/>
    </row>
    <row r="1955" spans="1:9" s="128" customFormat="1" x14ac:dyDescent="0.25">
      <c r="A1955" s="217">
        <v>43862</v>
      </c>
      <c r="B1955" s="37" t="s">
        <v>282</v>
      </c>
      <c r="C1955" s="217" t="s">
        <v>224</v>
      </c>
      <c r="D1955" s="219">
        <v>43871</v>
      </c>
      <c r="E1955" s="218" t="s">
        <v>76</v>
      </c>
      <c r="F1955" s="218" t="s">
        <v>562</v>
      </c>
      <c r="G1955" s="218"/>
      <c r="H1955" s="229">
        <v>253000</v>
      </c>
      <c r="I1955" s="229"/>
    </row>
    <row r="1956" spans="1:9" s="128" customFormat="1" x14ac:dyDescent="0.25">
      <c r="A1956" s="217">
        <v>43862</v>
      </c>
      <c r="B1956" s="37" t="s">
        <v>282</v>
      </c>
      <c r="C1956" s="217" t="s">
        <v>224</v>
      </c>
      <c r="D1956" s="219">
        <v>43873</v>
      </c>
      <c r="E1956" s="218" t="s">
        <v>76</v>
      </c>
      <c r="F1956" s="218" t="s">
        <v>131</v>
      </c>
      <c r="G1956" s="218"/>
      <c r="H1956" s="229">
        <v>20000</v>
      </c>
      <c r="I1956" s="229"/>
    </row>
    <row r="1957" spans="1:9" s="128" customFormat="1" x14ac:dyDescent="0.25">
      <c r="A1957" s="217">
        <v>43862</v>
      </c>
      <c r="B1957" s="37" t="s">
        <v>282</v>
      </c>
      <c r="C1957" s="217" t="s">
        <v>224</v>
      </c>
      <c r="D1957" s="219">
        <v>43873</v>
      </c>
      <c r="E1957" s="218" t="s">
        <v>76</v>
      </c>
      <c r="F1957" s="218" t="s">
        <v>9</v>
      </c>
      <c r="G1957" s="218"/>
      <c r="H1957" s="229">
        <v>20000</v>
      </c>
      <c r="I1957" s="229"/>
    </row>
    <row r="1958" spans="1:9" s="128" customFormat="1" x14ac:dyDescent="0.25">
      <c r="A1958" s="217">
        <v>43862</v>
      </c>
      <c r="B1958" s="37" t="s">
        <v>282</v>
      </c>
      <c r="C1958" s="217" t="s">
        <v>224</v>
      </c>
      <c r="D1958" s="219">
        <v>43873</v>
      </c>
      <c r="E1958" s="218" t="s">
        <v>76</v>
      </c>
      <c r="F1958" s="218" t="s">
        <v>466</v>
      </c>
      <c r="G1958" s="218"/>
      <c r="H1958" s="229">
        <v>35000</v>
      </c>
      <c r="I1958" s="229"/>
    </row>
    <row r="1959" spans="1:9" s="128" customFormat="1" x14ac:dyDescent="0.25">
      <c r="A1959" s="217">
        <v>43862</v>
      </c>
      <c r="B1959" s="37" t="s">
        <v>282</v>
      </c>
      <c r="C1959" s="217" t="s">
        <v>224</v>
      </c>
      <c r="D1959" s="219">
        <v>43874</v>
      </c>
      <c r="E1959" s="218" t="s">
        <v>76</v>
      </c>
      <c r="F1959" s="218" t="s">
        <v>1412</v>
      </c>
      <c r="G1959" s="218"/>
      <c r="H1959" s="229">
        <v>6000</v>
      </c>
      <c r="I1959" s="229"/>
    </row>
    <row r="1960" spans="1:9" s="128" customFormat="1" x14ac:dyDescent="0.25">
      <c r="A1960" s="217">
        <v>43862</v>
      </c>
      <c r="B1960" s="37" t="s">
        <v>282</v>
      </c>
      <c r="C1960" s="217" t="s">
        <v>224</v>
      </c>
      <c r="D1960" s="219">
        <v>43878</v>
      </c>
      <c r="E1960" s="218" t="s">
        <v>76</v>
      </c>
      <c r="F1960" s="218" t="s">
        <v>413</v>
      </c>
      <c r="G1960" s="218"/>
      <c r="H1960" s="229">
        <v>23000</v>
      </c>
      <c r="I1960" s="229"/>
    </row>
    <row r="1961" spans="1:9" s="128" customFormat="1" x14ac:dyDescent="0.25">
      <c r="A1961" s="217">
        <v>43862</v>
      </c>
      <c r="B1961" s="37" t="s">
        <v>282</v>
      </c>
      <c r="C1961" s="217" t="s">
        <v>224</v>
      </c>
      <c r="D1961" s="219">
        <v>43878</v>
      </c>
      <c r="E1961" s="218" t="s">
        <v>76</v>
      </c>
      <c r="F1961" s="218" t="s">
        <v>313</v>
      </c>
      <c r="G1961" s="218"/>
      <c r="H1961" s="229">
        <v>23000</v>
      </c>
      <c r="I1961" s="229"/>
    </row>
    <row r="1962" spans="1:9" s="128" customFormat="1" x14ac:dyDescent="0.25">
      <c r="A1962" s="217">
        <v>43862</v>
      </c>
      <c r="B1962" s="37" t="s">
        <v>282</v>
      </c>
      <c r="C1962" s="217" t="s">
        <v>224</v>
      </c>
      <c r="D1962" s="219">
        <v>43878</v>
      </c>
      <c r="E1962" s="218" t="s">
        <v>239</v>
      </c>
      <c r="F1962" s="218" t="s">
        <v>132</v>
      </c>
      <c r="G1962" s="218"/>
      <c r="H1962" s="229">
        <v>23100</v>
      </c>
      <c r="I1962" s="229"/>
    </row>
    <row r="1963" spans="1:9" s="128" customFormat="1" x14ac:dyDescent="0.25">
      <c r="A1963" s="217">
        <v>43862</v>
      </c>
      <c r="B1963" s="37" t="s">
        <v>282</v>
      </c>
      <c r="C1963" s="217" t="s">
        <v>224</v>
      </c>
      <c r="D1963" s="219">
        <v>43879</v>
      </c>
      <c r="E1963" s="218" t="s">
        <v>76</v>
      </c>
      <c r="F1963" s="218" t="s">
        <v>1413</v>
      </c>
      <c r="G1963" s="218"/>
      <c r="H1963" s="229">
        <v>23000</v>
      </c>
      <c r="I1963" s="229"/>
    </row>
    <row r="1964" spans="1:9" s="128" customFormat="1" x14ac:dyDescent="0.25">
      <c r="A1964" s="217">
        <v>43862</v>
      </c>
      <c r="B1964" s="37" t="s">
        <v>282</v>
      </c>
      <c r="C1964" s="217" t="s">
        <v>224</v>
      </c>
      <c r="D1964" s="219">
        <v>43880</v>
      </c>
      <c r="E1964" s="218" t="s">
        <v>76</v>
      </c>
      <c r="F1964" s="218" t="s">
        <v>1414</v>
      </c>
      <c r="G1964" s="218"/>
      <c r="H1964" s="229">
        <v>80000</v>
      </c>
      <c r="I1964" s="229"/>
    </row>
    <row r="1965" spans="1:9" s="128" customFormat="1" x14ac:dyDescent="0.25">
      <c r="A1965" s="217">
        <v>43862</v>
      </c>
      <c r="B1965" s="37" t="s">
        <v>282</v>
      </c>
      <c r="C1965" s="217" t="s">
        <v>224</v>
      </c>
      <c r="D1965" s="219">
        <v>43881</v>
      </c>
      <c r="E1965" s="218" t="s">
        <v>76</v>
      </c>
      <c r="F1965" s="218" t="s">
        <v>79</v>
      </c>
      <c r="G1965" s="218"/>
      <c r="H1965" s="229">
        <v>25000</v>
      </c>
      <c r="I1965" s="229"/>
    </row>
    <row r="1966" spans="1:9" s="128" customFormat="1" x14ac:dyDescent="0.25">
      <c r="A1966" s="217">
        <v>43862</v>
      </c>
      <c r="B1966" s="37" t="s">
        <v>282</v>
      </c>
      <c r="C1966" s="217" t="s">
        <v>224</v>
      </c>
      <c r="D1966" s="219">
        <v>43885</v>
      </c>
      <c r="E1966" s="218" t="s">
        <v>76</v>
      </c>
      <c r="F1966" s="218" t="s">
        <v>93</v>
      </c>
      <c r="G1966" s="218"/>
      <c r="H1966" s="229">
        <v>23000</v>
      </c>
      <c r="I1966" s="229"/>
    </row>
    <row r="1967" spans="1:9" s="128" customFormat="1" x14ac:dyDescent="0.25">
      <c r="A1967" s="217">
        <v>43862</v>
      </c>
      <c r="B1967" s="37" t="s">
        <v>282</v>
      </c>
      <c r="C1967" s="217" t="s">
        <v>224</v>
      </c>
      <c r="D1967" s="219">
        <v>43885</v>
      </c>
      <c r="E1967" s="218" t="s">
        <v>76</v>
      </c>
      <c r="F1967" s="218" t="s">
        <v>18</v>
      </c>
      <c r="G1967" s="218"/>
      <c r="H1967" s="229">
        <v>23080</v>
      </c>
      <c r="I1967" s="229"/>
    </row>
    <row r="1968" spans="1:9" s="128" customFormat="1" x14ac:dyDescent="0.25">
      <c r="A1968" s="217">
        <v>43862</v>
      </c>
      <c r="B1968" s="37" t="s">
        <v>282</v>
      </c>
      <c r="C1968" s="217" t="s">
        <v>224</v>
      </c>
      <c r="D1968" s="219">
        <v>43885</v>
      </c>
      <c r="E1968" s="218" t="s">
        <v>129</v>
      </c>
      <c r="F1968" s="218" t="s">
        <v>205</v>
      </c>
      <c r="G1968" s="218"/>
      <c r="H1968" s="229">
        <v>90000</v>
      </c>
      <c r="I1968" s="229"/>
    </row>
    <row r="1969" spans="1:9" s="128" customFormat="1" x14ac:dyDescent="0.25">
      <c r="A1969" s="217">
        <v>43862</v>
      </c>
      <c r="B1969" s="37" t="s">
        <v>282</v>
      </c>
      <c r="C1969" s="217" t="s">
        <v>224</v>
      </c>
      <c r="D1969" s="219">
        <v>43887</v>
      </c>
      <c r="E1969" s="218" t="s">
        <v>239</v>
      </c>
      <c r="F1969" s="218" t="s">
        <v>412</v>
      </c>
      <c r="G1969" s="218"/>
      <c r="H1969" s="229">
        <v>69000</v>
      </c>
      <c r="I1969" s="229"/>
    </row>
    <row r="1970" spans="1:9" s="128" customFormat="1" x14ac:dyDescent="0.25">
      <c r="A1970" s="217">
        <v>43862</v>
      </c>
      <c r="B1970" s="37" t="s">
        <v>282</v>
      </c>
      <c r="C1970" s="217" t="s">
        <v>224</v>
      </c>
      <c r="D1970" s="219">
        <v>43887</v>
      </c>
      <c r="E1970" s="218" t="s">
        <v>239</v>
      </c>
      <c r="F1970" s="218" t="s">
        <v>505</v>
      </c>
      <c r="G1970" s="218"/>
      <c r="H1970" s="229">
        <v>73000</v>
      </c>
      <c r="I1970" s="229"/>
    </row>
    <row r="1971" spans="1:9" s="128" customFormat="1" x14ac:dyDescent="0.25">
      <c r="A1971" s="217">
        <v>43862</v>
      </c>
      <c r="B1971" s="37" t="s">
        <v>282</v>
      </c>
      <c r="C1971" s="217" t="s">
        <v>224</v>
      </c>
      <c r="D1971" s="219">
        <v>43888</v>
      </c>
      <c r="E1971" s="218" t="s">
        <v>239</v>
      </c>
      <c r="F1971" s="218" t="s">
        <v>983</v>
      </c>
      <c r="G1971" s="218"/>
      <c r="H1971" s="229">
        <v>2480</v>
      </c>
      <c r="I1971" s="229"/>
    </row>
    <row r="1972" spans="1:9" s="128" customFormat="1" x14ac:dyDescent="0.25">
      <c r="A1972" s="217">
        <v>43862</v>
      </c>
      <c r="B1972" s="37" t="s">
        <v>282</v>
      </c>
      <c r="C1972" s="217" t="s">
        <v>224</v>
      </c>
      <c r="D1972" s="219">
        <v>43889</v>
      </c>
      <c r="E1972" s="218" t="s">
        <v>76</v>
      </c>
      <c r="F1972" s="218" t="s">
        <v>313</v>
      </c>
      <c r="G1972" s="218"/>
      <c r="H1972" s="229">
        <v>23000</v>
      </c>
      <c r="I1972" s="229"/>
    </row>
    <row r="1973" spans="1:9" s="128" customFormat="1" x14ac:dyDescent="0.25">
      <c r="A1973" s="167">
        <v>43862</v>
      </c>
      <c r="B1973" s="168" t="s">
        <v>282</v>
      </c>
      <c r="C1973" s="167" t="s">
        <v>224</v>
      </c>
      <c r="D1973" s="169">
        <v>43889</v>
      </c>
      <c r="E1973" s="168" t="s">
        <v>76</v>
      </c>
      <c r="F1973" s="168" t="s">
        <v>451</v>
      </c>
      <c r="G1973" s="168"/>
      <c r="H1973" s="170">
        <v>27000</v>
      </c>
      <c r="I1973" s="170"/>
    </row>
    <row r="1974" spans="1:9" s="128" customFormat="1" x14ac:dyDescent="0.25">
      <c r="A1974" s="217">
        <v>43891</v>
      </c>
      <c r="B1974" s="37" t="s">
        <v>282</v>
      </c>
      <c r="C1974" s="217" t="s">
        <v>224</v>
      </c>
      <c r="D1974" s="219">
        <v>43892</v>
      </c>
      <c r="E1974" s="218" t="s">
        <v>76</v>
      </c>
      <c r="F1974" s="218" t="s">
        <v>430</v>
      </c>
      <c r="G1974" s="218"/>
      <c r="H1974" s="229">
        <v>23000</v>
      </c>
      <c r="I1974" s="229"/>
    </row>
    <row r="1975" spans="1:9" s="128" customFormat="1" x14ac:dyDescent="0.25">
      <c r="A1975" s="217">
        <v>43891</v>
      </c>
      <c r="B1975" s="37" t="s">
        <v>282</v>
      </c>
      <c r="C1975" s="217" t="s">
        <v>224</v>
      </c>
      <c r="D1975" s="219">
        <v>43892</v>
      </c>
      <c r="E1975" s="218" t="s">
        <v>76</v>
      </c>
      <c r="F1975" s="218" t="s">
        <v>464</v>
      </c>
      <c r="G1975" s="218"/>
      <c r="H1975" s="229">
        <v>23000</v>
      </c>
      <c r="I1975" s="229"/>
    </row>
    <row r="1976" spans="1:9" s="128" customFormat="1" x14ac:dyDescent="0.25">
      <c r="A1976" s="217">
        <v>43891</v>
      </c>
      <c r="B1976" s="37" t="s">
        <v>282</v>
      </c>
      <c r="C1976" s="217" t="s">
        <v>224</v>
      </c>
      <c r="D1976" s="219">
        <v>43892</v>
      </c>
      <c r="E1976" s="218" t="s">
        <v>76</v>
      </c>
      <c r="F1976" s="218" t="s">
        <v>3</v>
      </c>
      <c r="G1976" s="218"/>
      <c r="H1976" s="229">
        <v>23000</v>
      </c>
      <c r="I1976" s="229"/>
    </row>
    <row r="1977" spans="1:9" s="128" customFormat="1" x14ac:dyDescent="0.25">
      <c r="A1977" s="217">
        <v>43891</v>
      </c>
      <c r="B1977" s="37" t="s">
        <v>282</v>
      </c>
      <c r="C1977" s="217" t="s">
        <v>224</v>
      </c>
      <c r="D1977" s="219">
        <v>43892</v>
      </c>
      <c r="E1977" s="218" t="s">
        <v>76</v>
      </c>
      <c r="F1977" s="218" t="s">
        <v>135</v>
      </c>
      <c r="G1977" s="218"/>
      <c r="H1977" s="229">
        <v>23000</v>
      </c>
      <c r="I1977" s="229"/>
    </row>
    <row r="1978" spans="1:9" s="128" customFormat="1" x14ac:dyDescent="0.25">
      <c r="A1978" s="217">
        <v>43891</v>
      </c>
      <c r="B1978" s="37" t="s">
        <v>282</v>
      </c>
      <c r="C1978" s="217" t="s">
        <v>224</v>
      </c>
      <c r="D1978" s="219">
        <v>43892</v>
      </c>
      <c r="E1978" s="218" t="s">
        <v>76</v>
      </c>
      <c r="F1978" s="218" t="s">
        <v>198</v>
      </c>
      <c r="G1978" s="218"/>
      <c r="H1978" s="229">
        <v>23000</v>
      </c>
      <c r="I1978" s="229"/>
    </row>
    <row r="1979" spans="1:9" s="128" customFormat="1" x14ac:dyDescent="0.25">
      <c r="A1979" s="217">
        <v>43891</v>
      </c>
      <c r="B1979" s="37" t="s">
        <v>282</v>
      </c>
      <c r="C1979" s="217" t="s">
        <v>224</v>
      </c>
      <c r="D1979" s="219">
        <v>43892</v>
      </c>
      <c r="E1979" s="218" t="s">
        <v>76</v>
      </c>
      <c r="F1979" s="218" t="s">
        <v>2</v>
      </c>
      <c r="G1979" s="218"/>
      <c r="H1979" s="229">
        <v>23000</v>
      </c>
      <c r="I1979" s="229"/>
    </row>
    <row r="1980" spans="1:9" s="128" customFormat="1" x14ac:dyDescent="0.25">
      <c r="A1980" s="217">
        <v>43891</v>
      </c>
      <c r="B1980" s="37" t="s">
        <v>282</v>
      </c>
      <c r="C1980" s="217" t="s">
        <v>224</v>
      </c>
      <c r="D1980" s="219">
        <v>43892</v>
      </c>
      <c r="E1980" s="218" t="s">
        <v>239</v>
      </c>
      <c r="F1980" s="218" t="s">
        <v>373</v>
      </c>
      <c r="G1980" s="218"/>
      <c r="H1980" s="229">
        <v>23000</v>
      </c>
      <c r="I1980" s="229"/>
    </row>
    <row r="1981" spans="1:9" s="128" customFormat="1" x14ac:dyDescent="0.25">
      <c r="A1981" s="217">
        <v>43891</v>
      </c>
      <c r="B1981" s="37" t="s">
        <v>282</v>
      </c>
      <c r="C1981" s="217" t="s">
        <v>224</v>
      </c>
      <c r="D1981" s="219">
        <v>43892</v>
      </c>
      <c r="E1981" s="218" t="s">
        <v>76</v>
      </c>
      <c r="F1981" s="218" t="s">
        <v>764</v>
      </c>
      <c r="G1981" s="218"/>
      <c r="H1981" s="229">
        <v>23037</v>
      </c>
      <c r="I1981" s="229"/>
    </row>
    <row r="1982" spans="1:9" s="128" customFormat="1" x14ac:dyDescent="0.25">
      <c r="A1982" s="217">
        <v>43891</v>
      </c>
      <c r="B1982" s="37" t="s">
        <v>282</v>
      </c>
      <c r="C1982" s="217" t="s">
        <v>224</v>
      </c>
      <c r="D1982" s="219">
        <v>43892</v>
      </c>
      <c r="E1982" s="218" t="s">
        <v>76</v>
      </c>
      <c r="F1982" s="218" t="s">
        <v>17</v>
      </c>
      <c r="G1982" s="218"/>
      <c r="H1982" s="229">
        <v>23072</v>
      </c>
      <c r="I1982" s="229"/>
    </row>
    <row r="1983" spans="1:9" s="128" customFormat="1" x14ac:dyDescent="0.25">
      <c r="A1983" s="217">
        <v>43891</v>
      </c>
      <c r="B1983" s="37" t="s">
        <v>282</v>
      </c>
      <c r="C1983" s="217" t="s">
        <v>224</v>
      </c>
      <c r="D1983" s="219">
        <v>43892</v>
      </c>
      <c r="E1983" s="218" t="s">
        <v>76</v>
      </c>
      <c r="F1983" s="218" t="s">
        <v>377</v>
      </c>
      <c r="G1983" s="218"/>
      <c r="H1983" s="229">
        <v>46000</v>
      </c>
      <c r="I1983" s="229"/>
    </row>
    <row r="1984" spans="1:9" s="128" customFormat="1" x14ac:dyDescent="0.25">
      <c r="A1984" s="217">
        <v>43891</v>
      </c>
      <c r="B1984" s="37" t="s">
        <v>282</v>
      </c>
      <c r="C1984" s="217" t="s">
        <v>224</v>
      </c>
      <c r="D1984" s="219">
        <v>43892</v>
      </c>
      <c r="E1984" s="218" t="s">
        <v>239</v>
      </c>
      <c r="F1984" s="218" t="s">
        <v>380</v>
      </c>
      <c r="G1984" s="218"/>
      <c r="H1984" s="229">
        <v>100000</v>
      </c>
      <c r="I1984" s="229"/>
    </row>
    <row r="1985" spans="1:9" s="128" customFormat="1" x14ac:dyDescent="0.25">
      <c r="A1985" s="217">
        <v>43891</v>
      </c>
      <c r="B1985" s="37" t="s">
        <v>282</v>
      </c>
      <c r="C1985" s="217" t="s">
        <v>224</v>
      </c>
      <c r="D1985" s="219">
        <v>43892</v>
      </c>
      <c r="E1985" s="218" t="s">
        <v>239</v>
      </c>
      <c r="F1985" s="218" t="s">
        <v>635</v>
      </c>
      <c r="G1985" s="218"/>
      <c r="H1985" s="229">
        <v>324000</v>
      </c>
      <c r="I1985" s="229"/>
    </row>
    <row r="1986" spans="1:9" s="128" customFormat="1" x14ac:dyDescent="0.25">
      <c r="A1986" s="217">
        <v>43891</v>
      </c>
      <c r="B1986" s="37" t="s">
        <v>282</v>
      </c>
      <c r="C1986" s="217" t="s">
        <v>224</v>
      </c>
      <c r="D1986" s="219">
        <v>43894</v>
      </c>
      <c r="E1986" s="218" t="s">
        <v>76</v>
      </c>
      <c r="F1986" s="218" t="s">
        <v>4</v>
      </c>
      <c r="G1986" s="218"/>
      <c r="H1986" s="229">
        <v>23000</v>
      </c>
      <c r="I1986" s="229"/>
    </row>
    <row r="1987" spans="1:9" s="128" customFormat="1" x14ac:dyDescent="0.25">
      <c r="A1987" s="217">
        <v>43891</v>
      </c>
      <c r="B1987" s="37" t="s">
        <v>282</v>
      </c>
      <c r="C1987" s="217" t="s">
        <v>224</v>
      </c>
      <c r="D1987" s="219">
        <v>43894</v>
      </c>
      <c r="E1987" s="218" t="s">
        <v>129</v>
      </c>
      <c r="F1987" s="218" t="s">
        <v>142</v>
      </c>
      <c r="G1987" s="218"/>
      <c r="H1987" s="229">
        <v>50000</v>
      </c>
      <c r="I1987" s="229"/>
    </row>
    <row r="1988" spans="1:9" s="128" customFormat="1" x14ac:dyDescent="0.25">
      <c r="A1988" s="217">
        <v>43891</v>
      </c>
      <c r="B1988" s="37" t="s">
        <v>282</v>
      </c>
      <c r="C1988" s="217" t="s">
        <v>224</v>
      </c>
      <c r="D1988" s="219">
        <v>43895</v>
      </c>
      <c r="E1988" s="218" t="s">
        <v>76</v>
      </c>
      <c r="F1988" s="218" t="s">
        <v>86</v>
      </c>
      <c r="G1988" s="218"/>
      <c r="H1988" s="229">
        <v>15000</v>
      </c>
      <c r="I1988" s="229"/>
    </row>
    <row r="1989" spans="1:9" s="128" customFormat="1" x14ac:dyDescent="0.25">
      <c r="A1989" s="217">
        <v>43891</v>
      </c>
      <c r="B1989" s="37" t="s">
        <v>282</v>
      </c>
      <c r="C1989" s="217" t="s">
        <v>224</v>
      </c>
      <c r="D1989" s="219">
        <v>43895</v>
      </c>
      <c r="E1989" s="218" t="s">
        <v>76</v>
      </c>
      <c r="F1989" s="218" t="s">
        <v>131</v>
      </c>
      <c r="G1989" s="218"/>
      <c r="H1989" s="229">
        <v>20000</v>
      </c>
      <c r="I1989" s="229"/>
    </row>
    <row r="1990" spans="1:9" s="128" customFormat="1" x14ac:dyDescent="0.25">
      <c r="A1990" s="217">
        <v>43891</v>
      </c>
      <c r="B1990" s="37" t="s">
        <v>282</v>
      </c>
      <c r="C1990" s="217" t="s">
        <v>224</v>
      </c>
      <c r="D1990" s="219">
        <v>43895</v>
      </c>
      <c r="E1990" s="218" t="s">
        <v>76</v>
      </c>
      <c r="F1990" s="218" t="s">
        <v>9</v>
      </c>
      <c r="G1990" s="218"/>
      <c r="H1990" s="229">
        <v>20000</v>
      </c>
      <c r="I1990" s="229"/>
    </row>
    <row r="1991" spans="1:9" s="128" customFormat="1" x14ac:dyDescent="0.25">
      <c r="A1991" s="217">
        <v>43891</v>
      </c>
      <c r="B1991" s="37" t="s">
        <v>282</v>
      </c>
      <c r="C1991" s="217" t="s">
        <v>224</v>
      </c>
      <c r="D1991" s="219">
        <v>43895</v>
      </c>
      <c r="E1991" s="218" t="s">
        <v>129</v>
      </c>
      <c r="F1991" s="218" t="s">
        <v>86</v>
      </c>
      <c r="G1991" s="218"/>
      <c r="H1991" s="229">
        <v>50000</v>
      </c>
      <c r="I1991" s="229"/>
    </row>
    <row r="1992" spans="1:9" s="128" customFormat="1" x14ac:dyDescent="0.25">
      <c r="A1992" s="217">
        <v>43891</v>
      </c>
      <c r="B1992" s="37" t="s">
        <v>282</v>
      </c>
      <c r="C1992" s="217" t="s">
        <v>224</v>
      </c>
      <c r="D1992" s="219">
        <v>43896</v>
      </c>
      <c r="E1992" s="218" t="s">
        <v>76</v>
      </c>
      <c r="F1992" s="218" t="s">
        <v>421</v>
      </c>
      <c r="G1992" s="218"/>
      <c r="H1992" s="229">
        <v>138000</v>
      </c>
      <c r="I1992" s="229"/>
    </row>
    <row r="1993" spans="1:9" s="128" customFormat="1" x14ac:dyDescent="0.25">
      <c r="A1993" s="217">
        <v>43891</v>
      </c>
      <c r="B1993" s="37" t="s">
        <v>282</v>
      </c>
      <c r="C1993" s="217" t="s">
        <v>224</v>
      </c>
      <c r="D1993" s="219">
        <v>43899</v>
      </c>
      <c r="E1993" s="218" t="s">
        <v>239</v>
      </c>
      <c r="F1993" s="218" t="s">
        <v>417</v>
      </c>
      <c r="G1993" s="218"/>
      <c r="H1993" s="229">
        <v>23000</v>
      </c>
      <c r="I1993" s="229"/>
    </row>
    <row r="1994" spans="1:9" s="128" customFormat="1" x14ac:dyDescent="0.25">
      <c r="A1994" s="217">
        <v>43891</v>
      </c>
      <c r="B1994" s="37" t="s">
        <v>282</v>
      </c>
      <c r="C1994" s="217" t="s">
        <v>224</v>
      </c>
      <c r="D1994" s="219">
        <v>43899</v>
      </c>
      <c r="E1994" s="218" t="s">
        <v>239</v>
      </c>
      <c r="F1994" s="218" t="s">
        <v>13</v>
      </c>
      <c r="G1994" s="218"/>
      <c r="H1994" s="229">
        <v>23000</v>
      </c>
      <c r="I1994" s="229"/>
    </row>
    <row r="1995" spans="1:9" s="128" customFormat="1" x14ac:dyDescent="0.25">
      <c r="A1995" s="217">
        <v>43891</v>
      </c>
      <c r="B1995" s="37" t="s">
        <v>282</v>
      </c>
      <c r="C1995" s="217" t="s">
        <v>224</v>
      </c>
      <c r="D1995" s="219">
        <v>43899</v>
      </c>
      <c r="E1995" s="218" t="s">
        <v>76</v>
      </c>
      <c r="F1995" s="218" t="s">
        <v>1415</v>
      </c>
      <c r="G1995" s="218"/>
      <c r="H1995" s="229">
        <v>23000</v>
      </c>
      <c r="I1995" s="229"/>
    </row>
    <row r="1996" spans="1:9" s="128" customFormat="1" x14ac:dyDescent="0.25">
      <c r="A1996" s="217">
        <v>43891</v>
      </c>
      <c r="B1996" s="37" t="s">
        <v>282</v>
      </c>
      <c r="C1996" s="217" t="s">
        <v>224</v>
      </c>
      <c r="D1996" s="219">
        <v>43899</v>
      </c>
      <c r="E1996" s="218" t="s">
        <v>239</v>
      </c>
      <c r="F1996" s="218" t="s">
        <v>380</v>
      </c>
      <c r="G1996" s="218"/>
      <c r="H1996" s="229">
        <v>33018</v>
      </c>
      <c r="I1996" s="229"/>
    </row>
    <row r="1997" spans="1:9" s="128" customFormat="1" x14ac:dyDescent="0.25">
      <c r="A1997" s="217">
        <v>43891</v>
      </c>
      <c r="B1997" s="37" t="s">
        <v>282</v>
      </c>
      <c r="C1997" s="217" t="s">
        <v>224</v>
      </c>
      <c r="D1997" s="219">
        <v>43899</v>
      </c>
      <c r="E1997" s="218" t="s">
        <v>239</v>
      </c>
      <c r="F1997" s="218" t="s">
        <v>380</v>
      </c>
      <c r="G1997" s="218"/>
      <c r="H1997" s="229">
        <v>40000</v>
      </c>
      <c r="I1997" s="229"/>
    </row>
    <row r="1998" spans="1:9" s="128" customFormat="1" x14ac:dyDescent="0.25">
      <c r="A1998" s="217">
        <v>43891</v>
      </c>
      <c r="B1998" s="37" t="s">
        <v>282</v>
      </c>
      <c r="C1998" s="217" t="s">
        <v>224</v>
      </c>
      <c r="D1998" s="219">
        <v>43899</v>
      </c>
      <c r="E1998" s="218" t="s">
        <v>239</v>
      </c>
      <c r="F1998" s="218" t="s">
        <v>418</v>
      </c>
      <c r="G1998" s="218"/>
      <c r="H1998" s="229">
        <v>46000</v>
      </c>
      <c r="I1998" s="229"/>
    </row>
    <row r="1999" spans="1:9" s="128" customFormat="1" x14ac:dyDescent="0.25">
      <c r="A1999" s="217">
        <v>43891</v>
      </c>
      <c r="B1999" s="37" t="s">
        <v>282</v>
      </c>
      <c r="C1999" s="217" t="s">
        <v>224</v>
      </c>
      <c r="D1999" s="219">
        <v>43899</v>
      </c>
      <c r="E1999" s="218" t="s">
        <v>129</v>
      </c>
      <c r="F1999" s="218" t="s">
        <v>205</v>
      </c>
      <c r="G1999" s="218"/>
      <c r="H1999" s="229">
        <v>90000</v>
      </c>
      <c r="I1999" s="229"/>
    </row>
    <row r="2000" spans="1:9" s="128" customFormat="1" x14ac:dyDescent="0.25">
      <c r="A2000" s="217">
        <v>43891</v>
      </c>
      <c r="B2000" s="37" t="s">
        <v>282</v>
      </c>
      <c r="C2000" s="217" t="s">
        <v>224</v>
      </c>
      <c r="D2000" s="219">
        <v>43899</v>
      </c>
      <c r="E2000" s="218" t="s">
        <v>239</v>
      </c>
      <c r="F2000" s="218" t="s">
        <v>19</v>
      </c>
      <c r="G2000" s="218"/>
      <c r="H2000" s="229">
        <v>280000</v>
      </c>
      <c r="I2000" s="229"/>
    </row>
    <row r="2001" spans="1:9" s="128" customFormat="1" x14ac:dyDescent="0.25">
      <c r="A2001" s="217">
        <v>43891</v>
      </c>
      <c r="B2001" s="37" t="s">
        <v>282</v>
      </c>
      <c r="C2001" s="217" t="s">
        <v>224</v>
      </c>
      <c r="D2001" s="219">
        <v>43901</v>
      </c>
      <c r="E2001" s="218" t="s">
        <v>76</v>
      </c>
      <c r="F2001" s="218" t="s">
        <v>6</v>
      </c>
      <c r="G2001" s="218"/>
      <c r="H2001" s="229">
        <v>23000</v>
      </c>
      <c r="I2001" s="229"/>
    </row>
    <row r="2002" spans="1:9" s="128" customFormat="1" x14ac:dyDescent="0.25">
      <c r="A2002" s="217">
        <v>43891</v>
      </c>
      <c r="B2002" s="37" t="s">
        <v>282</v>
      </c>
      <c r="C2002" s="217" t="s">
        <v>224</v>
      </c>
      <c r="D2002" s="219">
        <v>43901</v>
      </c>
      <c r="E2002" s="218" t="s">
        <v>76</v>
      </c>
      <c r="F2002" s="218" t="s">
        <v>874</v>
      </c>
      <c r="G2002" s="218"/>
      <c r="H2002" s="229">
        <v>23000</v>
      </c>
      <c r="I2002" s="229"/>
    </row>
    <row r="2003" spans="1:9" s="128" customFormat="1" x14ac:dyDescent="0.25">
      <c r="A2003" s="217">
        <v>43891</v>
      </c>
      <c r="B2003" s="37" t="s">
        <v>282</v>
      </c>
      <c r="C2003" s="217" t="s">
        <v>224</v>
      </c>
      <c r="D2003" s="219">
        <v>43902</v>
      </c>
      <c r="E2003" s="218" t="s">
        <v>76</v>
      </c>
      <c r="F2003" s="218" t="s">
        <v>206</v>
      </c>
      <c r="G2003" s="218"/>
      <c r="H2003" s="229">
        <v>20000</v>
      </c>
      <c r="I2003" s="229"/>
    </row>
    <row r="2004" spans="1:9" s="128" customFormat="1" x14ac:dyDescent="0.25">
      <c r="A2004" s="217">
        <v>43891</v>
      </c>
      <c r="B2004" s="37" t="s">
        <v>282</v>
      </c>
      <c r="C2004" s="217" t="s">
        <v>224</v>
      </c>
      <c r="D2004" s="219">
        <v>43903</v>
      </c>
      <c r="E2004" s="218" t="s">
        <v>76</v>
      </c>
      <c r="F2004" s="218" t="s">
        <v>24</v>
      </c>
      <c r="G2004" s="218"/>
      <c r="H2004" s="229">
        <v>46000</v>
      </c>
      <c r="I2004" s="229"/>
    </row>
    <row r="2005" spans="1:9" s="128" customFormat="1" x14ac:dyDescent="0.25">
      <c r="A2005" s="217">
        <v>43891</v>
      </c>
      <c r="B2005" s="37" t="s">
        <v>282</v>
      </c>
      <c r="C2005" s="217" t="s">
        <v>224</v>
      </c>
      <c r="D2005" s="219">
        <v>43903</v>
      </c>
      <c r="E2005" s="218" t="s">
        <v>239</v>
      </c>
      <c r="F2005" s="218" t="s">
        <v>77</v>
      </c>
      <c r="G2005" s="218"/>
      <c r="H2005" s="229">
        <v>46000</v>
      </c>
      <c r="I2005" s="229"/>
    </row>
    <row r="2006" spans="1:9" s="128" customFormat="1" x14ac:dyDescent="0.25">
      <c r="A2006" s="217">
        <v>43891</v>
      </c>
      <c r="B2006" s="37" t="s">
        <v>282</v>
      </c>
      <c r="C2006" s="217" t="s">
        <v>224</v>
      </c>
      <c r="D2006" s="219">
        <v>43906</v>
      </c>
      <c r="E2006" s="218" t="s">
        <v>76</v>
      </c>
      <c r="F2006" s="218" t="s">
        <v>413</v>
      </c>
      <c r="G2006" s="218"/>
      <c r="H2006" s="229">
        <v>23000</v>
      </c>
      <c r="I2006" s="229"/>
    </row>
    <row r="2007" spans="1:9" s="128" customFormat="1" x14ac:dyDescent="0.25">
      <c r="A2007" s="217">
        <v>43891</v>
      </c>
      <c r="B2007" s="37" t="s">
        <v>282</v>
      </c>
      <c r="C2007" s="217" t="s">
        <v>224</v>
      </c>
      <c r="D2007" s="219">
        <v>43906</v>
      </c>
      <c r="E2007" s="218" t="s">
        <v>239</v>
      </c>
      <c r="F2007" s="218" t="s">
        <v>132</v>
      </c>
      <c r="G2007" s="218"/>
      <c r="H2007" s="229">
        <v>23100</v>
      </c>
      <c r="I2007" s="229"/>
    </row>
    <row r="2008" spans="1:9" s="128" customFormat="1" x14ac:dyDescent="0.25">
      <c r="A2008" s="217">
        <v>43891</v>
      </c>
      <c r="B2008" s="37" t="s">
        <v>282</v>
      </c>
      <c r="C2008" s="217" t="s">
        <v>224</v>
      </c>
      <c r="D2008" s="219">
        <v>43909</v>
      </c>
      <c r="E2008" s="218" t="s">
        <v>239</v>
      </c>
      <c r="F2008" s="218" t="s">
        <v>1416</v>
      </c>
      <c r="G2008" s="218"/>
      <c r="H2008" s="229">
        <v>23109</v>
      </c>
      <c r="I2008" s="229"/>
    </row>
    <row r="2009" spans="1:9" s="128" customFormat="1" x14ac:dyDescent="0.25">
      <c r="A2009" s="217">
        <v>43891</v>
      </c>
      <c r="B2009" s="37" t="s">
        <v>282</v>
      </c>
      <c r="C2009" s="217" t="s">
        <v>224</v>
      </c>
      <c r="D2009" s="219">
        <v>43913</v>
      </c>
      <c r="E2009" s="218" t="s">
        <v>76</v>
      </c>
      <c r="F2009" s="218" t="s">
        <v>18</v>
      </c>
      <c r="G2009" s="218"/>
      <c r="H2009" s="229">
        <v>23080</v>
      </c>
      <c r="I2009" s="229"/>
    </row>
    <row r="2010" spans="1:9" s="128" customFormat="1" x14ac:dyDescent="0.25">
      <c r="A2010" s="217">
        <v>43891</v>
      </c>
      <c r="B2010" s="37" t="s">
        <v>282</v>
      </c>
      <c r="C2010" s="217" t="s">
        <v>224</v>
      </c>
      <c r="D2010" s="219">
        <v>43913</v>
      </c>
      <c r="E2010" s="218" t="s">
        <v>76</v>
      </c>
      <c r="F2010" s="218" t="s">
        <v>1413</v>
      </c>
      <c r="G2010" s="218"/>
      <c r="H2010" s="229">
        <v>23106</v>
      </c>
      <c r="I2010" s="229"/>
    </row>
    <row r="2011" spans="1:9" s="128" customFormat="1" x14ac:dyDescent="0.25">
      <c r="A2011" s="217">
        <v>43891</v>
      </c>
      <c r="B2011" s="37" t="s">
        <v>282</v>
      </c>
      <c r="C2011" s="217" t="s">
        <v>224</v>
      </c>
      <c r="D2011" s="219">
        <v>43913</v>
      </c>
      <c r="E2011" s="218" t="s">
        <v>76</v>
      </c>
      <c r="F2011" s="218" t="s">
        <v>127</v>
      </c>
      <c r="G2011" s="218"/>
      <c r="H2011" s="229">
        <v>23113</v>
      </c>
      <c r="I2011" s="229"/>
    </row>
    <row r="2012" spans="1:9" s="128" customFormat="1" x14ac:dyDescent="0.25">
      <c r="A2012" s="217">
        <v>43891</v>
      </c>
      <c r="B2012" s="37" t="s">
        <v>282</v>
      </c>
      <c r="C2012" s="217" t="s">
        <v>224</v>
      </c>
      <c r="D2012" s="219">
        <v>43914</v>
      </c>
      <c r="E2012" s="218" t="s">
        <v>76</v>
      </c>
      <c r="F2012" s="218" t="s">
        <v>93</v>
      </c>
      <c r="G2012" s="218"/>
      <c r="H2012" s="229">
        <v>23000</v>
      </c>
      <c r="I2012" s="229"/>
    </row>
    <row r="2013" spans="1:9" s="128" customFormat="1" x14ac:dyDescent="0.25">
      <c r="A2013" s="217">
        <v>43891</v>
      </c>
      <c r="B2013" s="37" t="s">
        <v>282</v>
      </c>
      <c r="C2013" s="217" t="s">
        <v>224</v>
      </c>
      <c r="D2013" s="219">
        <v>43914</v>
      </c>
      <c r="E2013" s="218" t="s">
        <v>129</v>
      </c>
      <c r="F2013" s="218" t="s">
        <v>1417</v>
      </c>
      <c r="G2013" s="218"/>
      <c r="H2013" s="229">
        <v>81000</v>
      </c>
      <c r="I2013" s="229"/>
    </row>
    <row r="2014" spans="1:9" s="128" customFormat="1" x14ac:dyDescent="0.25">
      <c r="A2014" s="217">
        <v>43891</v>
      </c>
      <c r="B2014" s="37" t="s">
        <v>282</v>
      </c>
      <c r="C2014" s="217" t="s">
        <v>224</v>
      </c>
      <c r="D2014" s="219">
        <v>43915</v>
      </c>
      <c r="E2014" s="218" t="s">
        <v>76</v>
      </c>
      <c r="F2014" s="218" t="s">
        <v>3</v>
      </c>
      <c r="G2014" s="218"/>
      <c r="H2014" s="229">
        <v>23000</v>
      </c>
      <c r="I2014" s="229"/>
    </row>
    <row r="2015" spans="1:9" s="128" customFormat="1" x14ac:dyDescent="0.25">
      <c r="A2015" s="217">
        <v>43891</v>
      </c>
      <c r="B2015" s="37" t="s">
        <v>282</v>
      </c>
      <c r="C2015" s="217" t="s">
        <v>224</v>
      </c>
      <c r="D2015" s="219">
        <v>43915</v>
      </c>
      <c r="E2015" s="218" t="s">
        <v>76</v>
      </c>
      <c r="F2015" s="218" t="s">
        <v>135</v>
      </c>
      <c r="G2015" s="218"/>
      <c r="H2015" s="229">
        <v>23000</v>
      </c>
      <c r="I2015" s="229"/>
    </row>
    <row r="2016" spans="1:9" s="128" customFormat="1" x14ac:dyDescent="0.25">
      <c r="A2016" s="217">
        <v>43891</v>
      </c>
      <c r="B2016" s="37" t="s">
        <v>282</v>
      </c>
      <c r="C2016" s="217" t="s">
        <v>224</v>
      </c>
      <c r="D2016" s="219">
        <v>43920</v>
      </c>
      <c r="E2016" s="218" t="s">
        <v>76</v>
      </c>
      <c r="F2016" s="218" t="s">
        <v>430</v>
      </c>
      <c r="G2016" s="218"/>
      <c r="H2016" s="229">
        <v>23000</v>
      </c>
      <c r="I2016" s="229"/>
    </row>
    <row r="2017" spans="1:9" s="128" customFormat="1" x14ac:dyDescent="0.25">
      <c r="A2017" s="217">
        <v>43891</v>
      </c>
      <c r="B2017" s="37" t="s">
        <v>282</v>
      </c>
      <c r="C2017" s="217" t="s">
        <v>224</v>
      </c>
      <c r="D2017" s="219">
        <v>43921</v>
      </c>
      <c r="E2017" s="218" t="s">
        <v>76</v>
      </c>
      <c r="F2017" s="218" t="s">
        <v>14</v>
      </c>
      <c r="G2017" s="218"/>
      <c r="H2017" s="229">
        <v>23000</v>
      </c>
      <c r="I2017" s="229"/>
    </row>
    <row r="2018" spans="1:9" s="128" customFormat="1" x14ac:dyDescent="0.25">
      <c r="A2018" s="217">
        <v>43891</v>
      </c>
      <c r="B2018" s="37" t="s">
        <v>282</v>
      </c>
      <c r="C2018" s="217" t="s">
        <v>224</v>
      </c>
      <c r="D2018" s="219">
        <v>43921</v>
      </c>
      <c r="E2018" s="218" t="s">
        <v>76</v>
      </c>
      <c r="F2018" s="218" t="s">
        <v>764</v>
      </c>
      <c r="G2018" s="218"/>
      <c r="H2018" s="229">
        <v>23037</v>
      </c>
      <c r="I2018" s="229"/>
    </row>
    <row r="2019" spans="1:9" s="128" customFormat="1" x14ac:dyDescent="0.25">
      <c r="A2019" s="167">
        <v>43891</v>
      </c>
      <c r="B2019" s="168" t="s">
        <v>282</v>
      </c>
      <c r="C2019" s="167" t="s">
        <v>224</v>
      </c>
      <c r="D2019" s="169">
        <v>43921</v>
      </c>
      <c r="E2019" s="168" t="s">
        <v>76</v>
      </c>
      <c r="F2019" s="168" t="s">
        <v>17</v>
      </c>
      <c r="G2019" s="168"/>
      <c r="H2019" s="170">
        <v>23072</v>
      </c>
      <c r="I2019" s="170"/>
    </row>
    <row r="2020" spans="1:9" s="128" customFormat="1" x14ac:dyDescent="0.25">
      <c r="A2020" s="217">
        <v>43922</v>
      </c>
      <c r="B2020" s="37" t="s">
        <v>282</v>
      </c>
      <c r="C2020" s="217" t="s">
        <v>224</v>
      </c>
      <c r="D2020" s="219">
        <v>43922</v>
      </c>
      <c r="E2020" s="218" t="s">
        <v>76</v>
      </c>
      <c r="F2020" s="218" t="s">
        <v>198</v>
      </c>
      <c r="G2020" s="218"/>
      <c r="H2020" s="229">
        <v>23000</v>
      </c>
      <c r="I2020" s="229"/>
    </row>
    <row r="2021" spans="1:9" s="128" customFormat="1" x14ac:dyDescent="0.25">
      <c r="A2021" s="217">
        <v>43922</v>
      </c>
      <c r="B2021" s="37" t="s">
        <v>282</v>
      </c>
      <c r="C2021" s="217" t="s">
        <v>224</v>
      </c>
      <c r="D2021" s="219">
        <v>43922</v>
      </c>
      <c r="E2021" s="218" t="s">
        <v>76</v>
      </c>
      <c r="F2021" s="218" t="s">
        <v>464</v>
      </c>
      <c r="G2021" s="218"/>
      <c r="H2021" s="229">
        <v>23000</v>
      </c>
      <c r="I2021" s="229"/>
    </row>
    <row r="2022" spans="1:9" s="128" customFormat="1" x14ac:dyDescent="0.25">
      <c r="A2022" s="217">
        <v>43922</v>
      </c>
      <c r="B2022" s="37" t="s">
        <v>282</v>
      </c>
      <c r="C2022" s="217" t="s">
        <v>224</v>
      </c>
      <c r="D2022" s="219">
        <v>43922</v>
      </c>
      <c r="E2022" s="218" t="s">
        <v>76</v>
      </c>
      <c r="F2022" s="218" t="s">
        <v>4</v>
      </c>
      <c r="G2022" s="218"/>
      <c r="H2022" s="229">
        <v>23000</v>
      </c>
      <c r="I2022" s="229"/>
    </row>
    <row r="2023" spans="1:9" s="128" customFormat="1" x14ac:dyDescent="0.25">
      <c r="A2023" s="217">
        <v>43922</v>
      </c>
      <c r="B2023" s="37" t="s">
        <v>282</v>
      </c>
      <c r="C2023" s="217" t="s">
        <v>224</v>
      </c>
      <c r="D2023" s="219">
        <v>43922</v>
      </c>
      <c r="E2023" s="218" t="s">
        <v>76</v>
      </c>
      <c r="F2023" s="218" t="s">
        <v>1418</v>
      </c>
      <c r="G2023" s="218"/>
      <c r="H2023" s="229">
        <v>23095</v>
      </c>
      <c r="I2023" s="229"/>
    </row>
    <row r="2024" spans="1:9" s="128" customFormat="1" x14ac:dyDescent="0.25">
      <c r="A2024" s="217">
        <v>43922</v>
      </c>
      <c r="B2024" s="37" t="s">
        <v>282</v>
      </c>
      <c r="C2024" s="217" t="s">
        <v>224</v>
      </c>
      <c r="D2024" s="219">
        <v>43922</v>
      </c>
      <c r="E2024" s="218" t="s">
        <v>76</v>
      </c>
      <c r="F2024" s="218" t="s">
        <v>1418</v>
      </c>
      <c r="G2024" s="218"/>
      <c r="H2024" s="229">
        <v>23095</v>
      </c>
      <c r="I2024" s="229"/>
    </row>
    <row r="2025" spans="1:9" s="128" customFormat="1" x14ac:dyDescent="0.25">
      <c r="A2025" s="217">
        <v>43922</v>
      </c>
      <c r="B2025" s="37" t="s">
        <v>282</v>
      </c>
      <c r="C2025" s="217" t="s">
        <v>224</v>
      </c>
      <c r="D2025" s="219">
        <v>43922</v>
      </c>
      <c r="E2025" s="218" t="s">
        <v>76</v>
      </c>
      <c r="F2025" s="218" t="s">
        <v>1418</v>
      </c>
      <c r="G2025" s="218"/>
      <c r="H2025" s="229">
        <v>23095</v>
      </c>
      <c r="I2025" s="229"/>
    </row>
    <row r="2026" spans="1:9" s="128" customFormat="1" x14ac:dyDescent="0.25">
      <c r="A2026" s="217">
        <v>43922</v>
      </c>
      <c r="B2026" s="37" t="s">
        <v>282</v>
      </c>
      <c r="C2026" s="217" t="s">
        <v>224</v>
      </c>
      <c r="D2026" s="219">
        <v>43922</v>
      </c>
      <c r="E2026" s="218" t="s">
        <v>76</v>
      </c>
      <c r="F2026" s="218" t="s">
        <v>1418</v>
      </c>
      <c r="G2026" s="218"/>
      <c r="H2026" s="229">
        <v>23095</v>
      </c>
      <c r="I2026" s="229"/>
    </row>
    <row r="2027" spans="1:9" s="128" customFormat="1" x14ac:dyDescent="0.25">
      <c r="A2027" s="217">
        <v>43922</v>
      </c>
      <c r="B2027" s="37" t="s">
        <v>282</v>
      </c>
      <c r="C2027" s="217" t="s">
        <v>224</v>
      </c>
      <c r="D2027" s="219">
        <v>43922</v>
      </c>
      <c r="E2027" s="218" t="s">
        <v>76</v>
      </c>
      <c r="F2027" s="218" t="s">
        <v>1202</v>
      </c>
      <c r="G2027" s="218"/>
      <c r="H2027" s="229">
        <v>27600</v>
      </c>
      <c r="I2027" s="229"/>
    </row>
    <row r="2028" spans="1:9" s="128" customFormat="1" x14ac:dyDescent="0.25">
      <c r="A2028" s="217">
        <v>43922</v>
      </c>
      <c r="B2028" s="37" t="s">
        <v>282</v>
      </c>
      <c r="C2028" s="217" t="s">
        <v>224</v>
      </c>
      <c r="D2028" s="219">
        <v>43922</v>
      </c>
      <c r="E2028" s="218" t="s">
        <v>76</v>
      </c>
      <c r="F2028" s="218" t="s">
        <v>1419</v>
      </c>
      <c r="G2028" s="218"/>
      <c r="H2028" s="229">
        <v>46000</v>
      </c>
      <c r="I2028" s="229"/>
    </row>
    <row r="2029" spans="1:9" s="128" customFormat="1" x14ac:dyDescent="0.25">
      <c r="A2029" s="217">
        <v>43922</v>
      </c>
      <c r="B2029" s="37" t="s">
        <v>282</v>
      </c>
      <c r="C2029" s="217" t="s">
        <v>224</v>
      </c>
      <c r="D2029" s="219">
        <v>43922</v>
      </c>
      <c r="E2029" s="218" t="s">
        <v>129</v>
      </c>
      <c r="F2029" s="218" t="s">
        <v>142</v>
      </c>
      <c r="G2029" s="218"/>
      <c r="H2029" s="229">
        <v>50000</v>
      </c>
      <c r="I2029" s="229"/>
    </row>
    <row r="2030" spans="1:9" s="128" customFormat="1" x14ac:dyDescent="0.25">
      <c r="A2030" s="217">
        <v>43922</v>
      </c>
      <c r="B2030" s="37" t="s">
        <v>282</v>
      </c>
      <c r="C2030" s="217" t="s">
        <v>224</v>
      </c>
      <c r="D2030" s="219">
        <v>43922</v>
      </c>
      <c r="E2030" s="218" t="s">
        <v>76</v>
      </c>
      <c r="F2030" s="218" t="s">
        <v>85</v>
      </c>
      <c r="G2030" s="218"/>
      <c r="H2030" s="229">
        <v>69000</v>
      </c>
      <c r="I2030" s="229"/>
    </row>
    <row r="2031" spans="1:9" s="128" customFormat="1" x14ac:dyDescent="0.25">
      <c r="A2031" s="217">
        <v>43922</v>
      </c>
      <c r="B2031" s="37" t="s">
        <v>282</v>
      </c>
      <c r="C2031" s="217" t="s">
        <v>224</v>
      </c>
      <c r="D2031" s="219">
        <v>43927</v>
      </c>
      <c r="E2031" s="218" t="s">
        <v>129</v>
      </c>
      <c r="F2031" s="218" t="s">
        <v>1420</v>
      </c>
      <c r="G2031" s="218"/>
      <c r="H2031" s="229">
        <v>50000</v>
      </c>
      <c r="I2031" s="229"/>
    </row>
    <row r="2032" spans="1:9" s="128" customFormat="1" x14ac:dyDescent="0.25">
      <c r="A2032" s="217">
        <v>43922</v>
      </c>
      <c r="B2032" s="37" t="s">
        <v>282</v>
      </c>
      <c r="C2032" s="217" t="s">
        <v>224</v>
      </c>
      <c r="D2032" s="219">
        <v>43929</v>
      </c>
      <c r="E2032" s="218" t="s">
        <v>76</v>
      </c>
      <c r="F2032" s="218" t="s">
        <v>874</v>
      </c>
      <c r="G2032" s="218"/>
      <c r="H2032" s="229">
        <v>23000</v>
      </c>
      <c r="I2032" s="229"/>
    </row>
    <row r="2033" spans="1:9" s="128" customFormat="1" x14ac:dyDescent="0.25">
      <c r="A2033" s="217">
        <v>43922</v>
      </c>
      <c r="B2033" s="37" t="s">
        <v>282</v>
      </c>
      <c r="C2033" s="217" t="s">
        <v>224</v>
      </c>
      <c r="D2033" s="219">
        <v>43929</v>
      </c>
      <c r="E2033" s="218" t="s">
        <v>76</v>
      </c>
      <c r="F2033" s="218" t="s">
        <v>1421</v>
      </c>
      <c r="G2033" s="218"/>
      <c r="H2033" s="229">
        <v>23000</v>
      </c>
      <c r="I2033" s="229"/>
    </row>
    <row r="2034" spans="1:9" s="128" customFormat="1" x14ac:dyDescent="0.25">
      <c r="A2034" s="217">
        <v>43922</v>
      </c>
      <c r="B2034" s="37" t="s">
        <v>282</v>
      </c>
      <c r="C2034" s="217" t="s">
        <v>224</v>
      </c>
      <c r="D2034" s="219">
        <v>43929</v>
      </c>
      <c r="E2034" s="218" t="s">
        <v>76</v>
      </c>
      <c r="F2034" s="218" t="s">
        <v>140</v>
      </c>
      <c r="G2034" s="218"/>
      <c r="H2034" s="229">
        <v>23096</v>
      </c>
      <c r="I2034" s="229"/>
    </row>
    <row r="2035" spans="1:9" s="128" customFormat="1" x14ac:dyDescent="0.25">
      <c r="A2035" s="217">
        <v>43922</v>
      </c>
      <c r="B2035" s="37" t="s">
        <v>282</v>
      </c>
      <c r="C2035" s="217" t="s">
        <v>224</v>
      </c>
      <c r="D2035" s="219">
        <v>43929</v>
      </c>
      <c r="E2035" s="218" t="s">
        <v>76</v>
      </c>
      <c r="F2035" s="218" t="s">
        <v>24</v>
      </c>
      <c r="G2035" s="218"/>
      <c r="H2035" s="229">
        <v>46000</v>
      </c>
      <c r="I2035" s="229"/>
    </row>
    <row r="2036" spans="1:9" s="128" customFormat="1" x14ac:dyDescent="0.25">
      <c r="A2036" s="217">
        <v>43922</v>
      </c>
      <c r="B2036" s="37" t="s">
        <v>282</v>
      </c>
      <c r="C2036" s="217" t="s">
        <v>224</v>
      </c>
      <c r="D2036" s="219">
        <v>43934</v>
      </c>
      <c r="E2036" s="218" t="s">
        <v>76</v>
      </c>
      <c r="F2036" s="218" t="s">
        <v>80</v>
      </c>
      <c r="G2036" s="218"/>
      <c r="H2036" s="229">
        <v>1000</v>
      </c>
      <c r="I2036" s="229"/>
    </row>
    <row r="2037" spans="1:9" s="128" customFormat="1" x14ac:dyDescent="0.25">
      <c r="A2037" s="217">
        <v>43922</v>
      </c>
      <c r="B2037" s="37" t="s">
        <v>282</v>
      </c>
      <c r="C2037" s="217" t="s">
        <v>224</v>
      </c>
      <c r="D2037" s="219">
        <v>43934</v>
      </c>
      <c r="E2037" s="218" t="s">
        <v>76</v>
      </c>
      <c r="F2037" s="218" t="s">
        <v>80</v>
      </c>
      <c r="G2037" s="218"/>
      <c r="H2037" s="229">
        <v>22000</v>
      </c>
      <c r="I2037" s="229"/>
    </row>
    <row r="2038" spans="1:9" s="128" customFormat="1" x14ac:dyDescent="0.25">
      <c r="A2038" s="217">
        <v>43922</v>
      </c>
      <c r="B2038" s="37" t="s">
        <v>282</v>
      </c>
      <c r="C2038" s="217" t="s">
        <v>224</v>
      </c>
      <c r="D2038" s="219">
        <v>43935</v>
      </c>
      <c r="E2038" s="218" t="s">
        <v>76</v>
      </c>
      <c r="F2038" s="218" t="s">
        <v>133</v>
      </c>
      <c r="G2038" s="218"/>
      <c r="H2038" s="229">
        <v>23000</v>
      </c>
      <c r="I2038" s="229"/>
    </row>
    <row r="2039" spans="1:9" s="128" customFormat="1" x14ac:dyDescent="0.25">
      <c r="A2039" s="217">
        <v>43922</v>
      </c>
      <c r="B2039" s="37" t="s">
        <v>282</v>
      </c>
      <c r="C2039" s="217" t="s">
        <v>224</v>
      </c>
      <c r="D2039" s="219">
        <v>43935</v>
      </c>
      <c r="E2039" s="218" t="s">
        <v>239</v>
      </c>
      <c r="F2039" s="218" t="s">
        <v>635</v>
      </c>
      <c r="G2039" s="218"/>
      <c r="H2039" s="229">
        <v>325000</v>
      </c>
      <c r="I2039" s="229"/>
    </row>
    <row r="2040" spans="1:9" s="128" customFormat="1" x14ac:dyDescent="0.25">
      <c r="A2040" s="217">
        <v>43922</v>
      </c>
      <c r="B2040" s="37" t="s">
        <v>282</v>
      </c>
      <c r="C2040" s="217" t="s">
        <v>224</v>
      </c>
      <c r="D2040" s="219">
        <v>43936</v>
      </c>
      <c r="E2040" s="218" t="s">
        <v>76</v>
      </c>
      <c r="F2040" s="218" t="s">
        <v>132</v>
      </c>
      <c r="G2040" s="218"/>
      <c r="H2040" s="229">
        <v>23100</v>
      </c>
      <c r="I2040" s="229"/>
    </row>
    <row r="2041" spans="1:9" s="128" customFormat="1" x14ac:dyDescent="0.25">
      <c r="A2041" s="217">
        <v>43922</v>
      </c>
      <c r="B2041" s="37" t="s">
        <v>282</v>
      </c>
      <c r="C2041" s="217" t="s">
        <v>224</v>
      </c>
      <c r="D2041" s="219">
        <v>43937</v>
      </c>
      <c r="E2041" s="218" t="s">
        <v>76</v>
      </c>
      <c r="F2041" s="218" t="s">
        <v>201</v>
      </c>
      <c r="G2041" s="218"/>
      <c r="H2041" s="229">
        <v>46148</v>
      </c>
      <c r="I2041" s="229"/>
    </row>
    <row r="2042" spans="1:9" s="128" customFormat="1" x14ac:dyDescent="0.25">
      <c r="A2042" s="217">
        <v>43922</v>
      </c>
      <c r="B2042" s="37" t="s">
        <v>282</v>
      </c>
      <c r="C2042" s="217" t="s">
        <v>224</v>
      </c>
      <c r="D2042" s="219">
        <v>43941</v>
      </c>
      <c r="E2042" s="218" t="s">
        <v>76</v>
      </c>
      <c r="F2042" s="218" t="s">
        <v>9</v>
      </c>
      <c r="G2042" s="218"/>
      <c r="H2042" s="229">
        <v>20000</v>
      </c>
      <c r="I2042" s="229"/>
    </row>
    <row r="2043" spans="1:9" s="128" customFormat="1" x14ac:dyDescent="0.25">
      <c r="A2043" s="217">
        <v>43922</v>
      </c>
      <c r="B2043" s="37" t="s">
        <v>282</v>
      </c>
      <c r="C2043" s="217" t="s">
        <v>224</v>
      </c>
      <c r="D2043" s="219">
        <v>43941</v>
      </c>
      <c r="E2043" s="218" t="s">
        <v>76</v>
      </c>
      <c r="F2043" s="218" t="s">
        <v>131</v>
      </c>
      <c r="G2043" s="218"/>
      <c r="H2043" s="229">
        <v>20000</v>
      </c>
      <c r="I2043" s="229"/>
    </row>
    <row r="2044" spans="1:9" s="128" customFormat="1" x14ac:dyDescent="0.25">
      <c r="A2044" s="217">
        <v>43922</v>
      </c>
      <c r="B2044" s="37" t="s">
        <v>282</v>
      </c>
      <c r="C2044" s="217" t="s">
        <v>224</v>
      </c>
      <c r="D2044" s="219">
        <v>43941</v>
      </c>
      <c r="E2044" s="218" t="s">
        <v>76</v>
      </c>
      <c r="F2044" s="218" t="s">
        <v>413</v>
      </c>
      <c r="G2044" s="218"/>
      <c r="H2044" s="229">
        <v>23000</v>
      </c>
      <c r="I2044" s="229"/>
    </row>
    <row r="2045" spans="1:9" s="128" customFormat="1" x14ac:dyDescent="0.25">
      <c r="A2045" s="217">
        <v>43922</v>
      </c>
      <c r="B2045" s="37" t="s">
        <v>282</v>
      </c>
      <c r="C2045" s="217" t="s">
        <v>224</v>
      </c>
      <c r="D2045" s="219">
        <v>43943</v>
      </c>
      <c r="E2045" s="218" t="s">
        <v>76</v>
      </c>
      <c r="F2045" s="218" t="s">
        <v>1413</v>
      </c>
      <c r="G2045" s="218"/>
      <c r="H2045" s="229">
        <v>23106</v>
      </c>
      <c r="I2045" s="229"/>
    </row>
    <row r="2046" spans="1:9" s="128" customFormat="1" x14ac:dyDescent="0.25">
      <c r="A2046" s="217">
        <v>43922</v>
      </c>
      <c r="B2046" s="37" t="s">
        <v>282</v>
      </c>
      <c r="C2046" s="217" t="s">
        <v>224</v>
      </c>
      <c r="D2046" s="219">
        <v>43943</v>
      </c>
      <c r="E2046" s="218" t="s">
        <v>76</v>
      </c>
      <c r="F2046" s="218" t="s">
        <v>127</v>
      </c>
      <c r="G2046" s="218"/>
      <c r="H2046" s="229">
        <v>23113</v>
      </c>
      <c r="I2046" s="229"/>
    </row>
    <row r="2047" spans="1:9" s="128" customFormat="1" x14ac:dyDescent="0.25">
      <c r="A2047" s="217">
        <v>43922</v>
      </c>
      <c r="B2047" s="37" t="s">
        <v>282</v>
      </c>
      <c r="C2047" s="217" t="s">
        <v>224</v>
      </c>
      <c r="D2047" s="219">
        <v>43944</v>
      </c>
      <c r="E2047" s="218" t="s">
        <v>76</v>
      </c>
      <c r="F2047" s="218" t="s">
        <v>315</v>
      </c>
      <c r="G2047" s="218"/>
      <c r="H2047" s="229">
        <v>23000</v>
      </c>
      <c r="I2047" s="229"/>
    </row>
    <row r="2048" spans="1:9" s="128" customFormat="1" x14ac:dyDescent="0.25">
      <c r="A2048" s="217">
        <v>43922</v>
      </c>
      <c r="B2048" s="37" t="s">
        <v>282</v>
      </c>
      <c r="C2048" s="217" t="s">
        <v>224</v>
      </c>
      <c r="D2048" s="219">
        <v>43944</v>
      </c>
      <c r="E2048" s="218" t="s">
        <v>76</v>
      </c>
      <c r="F2048" s="218" t="s">
        <v>93</v>
      </c>
      <c r="G2048" s="218"/>
      <c r="H2048" s="229">
        <v>23000</v>
      </c>
      <c r="I2048" s="229"/>
    </row>
    <row r="2049" spans="1:9" s="128" customFormat="1" x14ac:dyDescent="0.25">
      <c r="A2049" s="217">
        <v>43922</v>
      </c>
      <c r="B2049" s="37" t="s">
        <v>282</v>
      </c>
      <c r="C2049" s="217" t="s">
        <v>224</v>
      </c>
      <c r="D2049" s="219">
        <v>43945</v>
      </c>
      <c r="E2049" s="218" t="s">
        <v>76</v>
      </c>
      <c r="F2049" s="218" t="s">
        <v>18</v>
      </c>
      <c r="G2049" s="218"/>
      <c r="H2049" s="229">
        <v>20080</v>
      </c>
      <c r="I2049" s="229"/>
    </row>
    <row r="2050" spans="1:9" s="128" customFormat="1" x14ac:dyDescent="0.25">
      <c r="A2050" s="217">
        <v>43922</v>
      </c>
      <c r="B2050" s="37" t="s">
        <v>282</v>
      </c>
      <c r="C2050" s="217" t="s">
        <v>224</v>
      </c>
      <c r="D2050" s="219">
        <v>43948</v>
      </c>
      <c r="E2050" s="218" t="s">
        <v>76</v>
      </c>
      <c r="F2050" s="218" t="s">
        <v>764</v>
      </c>
      <c r="G2050" s="218"/>
      <c r="H2050" s="229">
        <v>23037</v>
      </c>
      <c r="I2050" s="229"/>
    </row>
    <row r="2051" spans="1:9" s="128" customFormat="1" x14ac:dyDescent="0.25">
      <c r="A2051" s="217">
        <v>43922</v>
      </c>
      <c r="B2051" s="37" t="s">
        <v>282</v>
      </c>
      <c r="C2051" s="217" t="s">
        <v>224</v>
      </c>
      <c r="D2051" s="219">
        <v>43948</v>
      </c>
      <c r="E2051" s="218" t="s">
        <v>76</v>
      </c>
      <c r="F2051" s="218" t="s">
        <v>17</v>
      </c>
      <c r="G2051" s="218"/>
      <c r="H2051" s="229">
        <v>23072</v>
      </c>
      <c r="I2051" s="229"/>
    </row>
    <row r="2052" spans="1:9" s="128" customFormat="1" x14ac:dyDescent="0.25">
      <c r="A2052" s="217">
        <v>43922</v>
      </c>
      <c r="B2052" s="37" t="s">
        <v>282</v>
      </c>
      <c r="C2052" s="217" t="s">
        <v>224</v>
      </c>
      <c r="D2052" s="219">
        <v>43948</v>
      </c>
      <c r="E2052" s="218" t="s">
        <v>76</v>
      </c>
      <c r="F2052" s="218" t="s">
        <v>1422</v>
      </c>
      <c r="G2052" s="218"/>
      <c r="H2052" s="229">
        <v>276000</v>
      </c>
      <c r="I2052" s="229"/>
    </row>
    <row r="2053" spans="1:9" s="128" customFormat="1" x14ac:dyDescent="0.25">
      <c r="A2053" s="217">
        <v>43922</v>
      </c>
      <c r="B2053" s="37" t="s">
        <v>282</v>
      </c>
      <c r="C2053" s="217" t="s">
        <v>224</v>
      </c>
      <c r="D2053" s="219">
        <v>43949</v>
      </c>
      <c r="E2053" s="218" t="s">
        <v>76</v>
      </c>
      <c r="F2053" s="218" t="s">
        <v>24</v>
      </c>
      <c r="G2053" s="218"/>
      <c r="H2053" s="229">
        <v>46000</v>
      </c>
      <c r="I2053" s="229"/>
    </row>
    <row r="2054" spans="1:9" s="128" customFormat="1" x14ac:dyDescent="0.25">
      <c r="A2054" s="217">
        <v>43922</v>
      </c>
      <c r="B2054" s="37" t="s">
        <v>282</v>
      </c>
      <c r="C2054" s="217" t="s">
        <v>224</v>
      </c>
      <c r="D2054" s="219">
        <v>43949</v>
      </c>
      <c r="E2054" s="218" t="s">
        <v>76</v>
      </c>
      <c r="F2054" s="218" t="s">
        <v>1423</v>
      </c>
      <c r="G2054" s="218"/>
      <c r="H2054" s="229">
        <v>90000</v>
      </c>
      <c r="I2054" s="229"/>
    </row>
    <row r="2055" spans="1:9" s="128" customFormat="1" x14ac:dyDescent="0.25">
      <c r="A2055" s="217">
        <v>43922</v>
      </c>
      <c r="B2055" s="37" t="s">
        <v>282</v>
      </c>
      <c r="C2055" s="217" t="s">
        <v>224</v>
      </c>
      <c r="D2055" s="219">
        <v>43950</v>
      </c>
      <c r="E2055" s="218" t="s">
        <v>76</v>
      </c>
      <c r="F2055" s="218" t="s">
        <v>94</v>
      </c>
      <c r="G2055" s="218"/>
      <c r="H2055" s="229">
        <v>20054</v>
      </c>
      <c r="I2055" s="229"/>
    </row>
    <row r="2056" spans="1:9" s="128" customFormat="1" x14ac:dyDescent="0.25">
      <c r="A2056" s="217">
        <v>43922</v>
      </c>
      <c r="B2056" s="37" t="s">
        <v>282</v>
      </c>
      <c r="C2056" s="217" t="s">
        <v>224</v>
      </c>
      <c r="D2056" s="219">
        <v>43950</v>
      </c>
      <c r="E2056" s="218" t="s">
        <v>76</v>
      </c>
      <c r="F2056" s="218" t="s">
        <v>27</v>
      </c>
      <c r="G2056" s="218"/>
      <c r="H2056" s="229">
        <v>99000</v>
      </c>
      <c r="I2056" s="229"/>
    </row>
    <row r="2057" spans="1:9" s="128" customFormat="1" x14ac:dyDescent="0.25">
      <c r="A2057" s="217">
        <v>43922</v>
      </c>
      <c r="B2057" s="37" t="s">
        <v>282</v>
      </c>
      <c r="C2057" s="217" t="s">
        <v>224</v>
      </c>
      <c r="D2057" s="219">
        <v>43951</v>
      </c>
      <c r="E2057" s="218" t="s">
        <v>76</v>
      </c>
      <c r="F2057" s="218" t="s">
        <v>1424</v>
      </c>
      <c r="G2057" s="218"/>
      <c r="H2057" s="229">
        <v>23000</v>
      </c>
      <c r="I2057" s="229"/>
    </row>
    <row r="2058" spans="1:9" s="128" customFormat="1" x14ac:dyDescent="0.25">
      <c r="A2058" s="217">
        <v>43922</v>
      </c>
      <c r="B2058" s="37" t="s">
        <v>282</v>
      </c>
      <c r="C2058" s="217" t="s">
        <v>224</v>
      </c>
      <c r="D2058" s="219">
        <v>43951</v>
      </c>
      <c r="E2058" s="218" t="s">
        <v>76</v>
      </c>
      <c r="F2058" s="218" t="s">
        <v>1425</v>
      </c>
      <c r="G2058" s="218"/>
      <c r="H2058" s="229">
        <v>23000</v>
      </c>
      <c r="I2058" s="229"/>
    </row>
    <row r="2059" spans="1:9" s="128" customFormat="1" x14ac:dyDescent="0.25">
      <c r="A2059" s="217">
        <v>43922</v>
      </c>
      <c r="B2059" s="37" t="s">
        <v>282</v>
      </c>
      <c r="C2059" s="217" t="s">
        <v>224</v>
      </c>
      <c r="D2059" s="219">
        <v>43951</v>
      </c>
      <c r="E2059" s="218" t="s">
        <v>76</v>
      </c>
      <c r="F2059" s="218" t="s">
        <v>1320</v>
      </c>
      <c r="G2059" s="218"/>
      <c r="H2059" s="229">
        <v>23000</v>
      </c>
      <c r="I2059" s="229"/>
    </row>
    <row r="2060" spans="1:9" s="128" customFormat="1" x14ac:dyDescent="0.25">
      <c r="A2060" s="167">
        <v>43922</v>
      </c>
      <c r="B2060" s="168" t="s">
        <v>282</v>
      </c>
      <c r="C2060" s="167" t="s">
        <v>224</v>
      </c>
      <c r="D2060" s="169">
        <v>43951</v>
      </c>
      <c r="E2060" s="168" t="s">
        <v>76</v>
      </c>
      <c r="F2060" s="168" t="s">
        <v>1426</v>
      </c>
      <c r="G2060" s="168"/>
      <c r="H2060" s="170">
        <v>23000</v>
      </c>
      <c r="I2060" s="170"/>
    </row>
    <row r="2061" spans="1:9" s="128" customFormat="1" x14ac:dyDescent="0.25">
      <c r="A2061" s="217">
        <v>43952</v>
      </c>
      <c r="B2061" s="37" t="s">
        <v>282</v>
      </c>
      <c r="C2061" s="217" t="s">
        <v>224</v>
      </c>
      <c r="D2061" s="219">
        <v>43955</v>
      </c>
      <c r="E2061" s="218" t="s">
        <v>76</v>
      </c>
      <c r="F2061" s="218" t="s">
        <v>1231</v>
      </c>
      <c r="G2061" s="218"/>
      <c r="H2061" s="229">
        <v>20000</v>
      </c>
      <c r="I2061" s="229"/>
    </row>
    <row r="2062" spans="1:9" s="128" customFormat="1" x14ac:dyDescent="0.25">
      <c r="A2062" s="217">
        <v>43952</v>
      </c>
      <c r="B2062" s="37" t="s">
        <v>282</v>
      </c>
      <c r="C2062" s="217" t="s">
        <v>224</v>
      </c>
      <c r="D2062" s="219">
        <v>43955</v>
      </c>
      <c r="E2062" s="218" t="s">
        <v>129</v>
      </c>
      <c r="F2062" s="218" t="s">
        <v>313</v>
      </c>
      <c r="G2062" s="218"/>
      <c r="H2062" s="229">
        <v>23000</v>
      </c>
      <c r="I2062" s="229"/>
    </row>
    <row r="2063" spans="1:9" s="128" customFormat="1" x14ac:dyDescent="0.25">
      <c r="A2063" s="217">
        <v>43952</v>
      </c>
      <c r="B2063" s="37" t="s">
        <v>282</v>
      </c>
      <c r="C2063" s="217" t="s">
        <v>224</v>
      </c>
      <c r="D2063" s="219">
        <v>43955</v>
      </c>
      <c r="E2063" s="218" t="s">
        <v>76</v>
      </c>
      <c r="F2063" s="218" t="s">
        <v>1427</v>
      </c>
      <c r="G2063" s="218"/>
      <c r="H2063" s="229">
        <v>23000</v>
      </c>
      <c r="I2063" s="229"/>
    </row>
    <row r="2064" spans="1:9" s="128" customFormat="1" x14ac:dyDescent="0.25">
      <c r="A2064" s="217">
        <v>43952</v>
      </c>
      <c r="B2064" s="37" t="s">
        <v>282</v>
      </c>
      <c r="C2064" s="217" t="s">
        <v>224</v>
      </c>
      <c r="D2064" s="219">
        <v>43955</v>
      </c>
      <c r="E2064" s="218" t="s">
        <v>76</v>
      </c>
      <c r="F2064" s="218" t="s">
        <v>464</v>
      </c>
      <c r="G2064" s="218"/>
      <c r="H2064" s="229">
        <v>23000</v>
      </c>
      <c r="I2064" s="229"/>
    </row>
    <row r="2065" spans="1:9" s="128" customFormat="1" x14ac:dyDescent="0.25">
      <c r="A2065" s="217">
        <v>43952</v>
      </c>
      <c r="B2065" s="37" t="s">
        <v>282</v>
      </c>
      <c r="C2065" s="217" t="s">
        <v>224</v>
      </c>
      <c r="D2065" s="219">
        <v>43955</v>
      </c>
      <c r="E2065" s="218" t="s">
        <v>76</v>
      </c>
      <c r="F2065" s="218" t="s">
        <v>205</v>
      </c>
      <c r="G2065" s="218"/>
      <c r="H2065" s="229">
        <v>46102</v>
      </c>
      <c r="I2065" s="229"/>
    </row>
    <row r="2066" spans="1:9" s="128" customFormat="1" x14ac:dyDescent="0.25">
      <c r="A2066" s="217">
        <v>43952</v>
      </c>
      <c r="B2066" s="37" t="s">
        <v>282</v>
      </c>
      <c r="C2066" s="217" t="s">
        <v>224</v>
      </c>
      <c r="D2066" s="219">
        <v>43956</v>
      </c>
      <c r="E2066" s="218" t="s">
        <v>76</v>
      </c>
      <c r="F2066" s="218" t="s">
        <v>1428</v>
      </c>
      <c r="G2066" s="218"/>
      <c r="H2066" s="229">
        <v>23000</v>
      </c>
      <c r="I2066" s="229"/>
    </row>
    <row r="2067" spans="1:9" s="128" customFormat="1" x14ac:dyDescent="0.25">
      <c r="A2067" s="217">
        <v>43952</v>
      </c>
      <c r="B2067" s="37" t="s">
        <v>282</v>
      </c>
      <c r="C2067" s="217" t="s">
        <v>224</v>
      </c>
      <c r="D2067" s="219">
        <v>43956</v>
      </c>
      <c r="E2067" s="218" t="s">
        <v>129</v>
      </c>
      <c r="F2067" s="218" t="s">
        <v>86</v>
      </c>
      <c r="G2067" s="218"/>
      <c r="H2067" s="229">
        <v>50000</v>
      </c>
      <c r="I2067" s="229"/>
    </row>
    <row r="2068" spans="1:9" s="128" customFormat="1" x14ac:dyDescent="0.25">
      <c r="A2068" s="217">
        <v>43952</v>
      </c>
      <c r="B2068" s="37" t="s">
        <v>282</v>
      </c>
      <c r="C2068" s="217" t="s">
        <v>224</v>
      </c>
      <c r="D2068" s="219">
        <v>43956</v>
      </c>
      <c r="E2068" s="218" t="s">
        <v>129</v>
      </c>
      <c r="F2068" s="218" t="s">
        <v>1429</v>
      </c>
      <c r="G2068" s="218"/>
      <c r="H2068" s="229">
        <v>50000</v>
      </c>
      <c r="I2068" s="229"/>
    </row>
    <row r="2069" spans="1:9" s="128" customFormat="1" x14ac:dyDescent="0.25">
      <c r="A2069" s="217">
        <v>43952</v>
      </c>
      <c r="B2069" s="37" t="s">
        <v>282</v>
      </c>
      <c r="C2069" s="217" t="s">
        <v>224</v>
      </c>
      <c r="D2069" s="219">
        <v>43958</v>
      </c>
      <c r="E2069" s="218" t="s">
        <v>76</v>
      </c>
      <c r="F2069" s="218" t="s">
        <v>313</v>
      </c>
      <c r="G2069" s="218"/>
      <c r="H2069" s="229">
        <v>23000</v>
      </c>
      <c r="I2069" s="229"/>
    </row>
    <row r="2070" spans="1:9" s="128" customFormat="1" x14ac:dyDescent="0.25">
      <c r="A2070" s="217">
        <v>43952</v>
      </c>
      <c r="B2070" s="37" t="s">
        <v>282</v>
      </c>
      <c r="C2070" s="217" t="s">
        <v>224</v>
      </c>
      <c r="D2070" s="219">
        <v>43958</v>
      </c>
      <c r="E2070" s="218" t="s">
        <v>239</v>
      </c>
      <c r="F2070" s="218" t="s">
        <v>635</v>
      </c>
      <c r="G2070" s="218"/>
      <c r="H2070" s="229">
        <v>324000</v>
      </c>
      <c r="I2070" s="229"/>
    </row>
    <row r="2071" spans="1:9" s="128" customFormat="1" x14ac:dyDescent="0.25">
      <c r="A2071" s="217">
        <v>43952</v>
      </c>
      <c r="B2071" s="37" t="s">
        <v>282</v>
      </c>
      <c r="C2071" s="217" t="s">
        <v>224</v>
      </c>
      <c r="D2071" s="219">
        <v>43959</v>
      </c>
      <c r="E2071" s="218" t="s">
        <v>76</v>
      </c>
      <c r="F2071" s="218" t="s">
        <v>21</v>
      </c>
      <c r="G2071" s="218"/>
      <c r="H2071" s="229">
        <v>23109</v>
      </c>
      <c r="I2071" s="229"/>
    </row>
    <row r="2072" spans="1:9" s="128" customFormat="1" x14ac:dyDescent="0.25">
      <c r="A2072" s="217">
        <v>43952</v>
      </c>
      <c r="B2072" s="37" t="s">
        <v>282</v>
      </c>
      <c r="C2072" s="217" t="s">
        <v>224</v>
      </c>
      <c r="D2072" s="219">
        <v>43962</v>
      </c>
      <c r="E2072" s="218" t="s">
        <v>76</v>
      </c>
      <c r="F2072" s="218" t="s">
        <v>131</v>
      </c>
      <c r="G2072" s="218"/>
      <c r="H2072" s="229">
        <v>20000</v>
      </c>
      <c r="I2072" s="229"/>
    </row>
    <row r="2073" spans="1:9" s="128" customFormat="1" x14ac:dyDescent="0.25">
      <c r="A2073" s="217">
        <v>43952</v>
      </c>
      <c r="B2073" s="37" t="s">
        <v>282</v>
      </c>
      <c r="C2073" s="217" t="s">
        <v>224</v>
      </c>
      <c r="D2073" s="219">
        <v>43962</v>
      </c>
      <c r="E2073" s="218" t="s">
        <v>76</v>
      </c>
      <c r="F2073" s="218" t="s">
        <v>9</v>
      </c>
      <c r="G2073" s="218"/>
      <c r="H2073" s="229">
        <v>20000</v>
      </c>
      <c r="I2073" s="229"/>
    </row>
    <row r="2074" spans="1:9" s="128" customFormat="1" x14ac:dyDescent="0.25">
      <c r="A2074" s="217">
        <v>43952</v>
      </c>
      <c r="B2074" s="37" t="s">
        <v>282</v>
      </c>
      <c r="C2074" s="217" t="s">
        <v>224</v>
      </c>
      <c r="D2074" s="219">
        <v>43962</v>
      </c>
      <c r="E2074" s="218" t="s">
        <v>76</v>
      </c>
      <c r="F2074" s="218" t="s">
        <v>140</v>
      </c>
      <c r="G2074" s="218"/>
      <c r="H2074" s="229">
        <v>23096</v>
      </c>
      <c r="I2074" s="229"/>
    </row>
    <row r="2075" spans="1:9" s="128" customFormat="1" x14ac:dyDescent="0.25">
      <c r="A2075" s="217">
        <v>43952</v>
      </c>
      <c r="B2075" s="37" t="s">
        <v>282</v>
      </c>
      <c r="C2075" s="217" t="s">
        <v>224</v>
      </c>
      <c r="D2075" s="219">
        <v>43962</v>
      </c>
      <c r="E2075" s="218" t="s">
        <v>76</v>
      </c>
      <c r="F2075" s="218" t="s">
        <v>248</v>
      </c>
      <c r="G2075" s="218"/>
      <c r="H2075" s="229">
        <v>69000</v>
      </c>
      <c r="I2075" s="229"/>
    </row>
    <row r="2076" spans="1:9" s="128" customFormat="1" x14ac:dyDescent="0.25">
      <c r="A2076" s="217">
        <v>43952</v>
      </c>
      <c r="B2076" s="37" t="s">
        <v>282</v>
      </c>
      <c r="C2076" s="217" t="s">
        <v>224</v>
      </c>
      <c r="D2076" s="219">
        <v>43963</v>
      </c>
      <c r="E2076" s="218" t="s">
        <v>76</v>
      </c>
      <c r="F2076" s="218" t="s">
        <v>80</v>
      </c>
      <c r="G2076" s="218"/>
      <c r="H2076" s="229">
        <v>23000</v>
      </c>
      <c r="I2076" s="229"/>
    </row>
    <row r="2077" spans="1:9" s="128" customFormat="1" x14ac:dyDescent="0.25">
      <c r="A2077" s="217">
        <v>43952</v>
      </c>
      <c r="B2077" s="37" t="s">
        <v>282</v>
      </c>
      <c r="C2077" s="217" t="s">
        <v>224</v>
      </c>
      <c r="D2077" s="219">
        <v>43963</v>
      </c>
      <c r="E2077" s="218" t="s">
        <v>76</v>
      </c>
      <c r="F2077" s="218" t="s">
        <v>1430</v>
      </c>
      <c r="G2077" s="218"/>
      <c r="H2077" s="229">
        <v>36000</v>
      </c>
      <c r="I2077" s="229"/>
    </row>
    <row r="2078" spans="1:9" s="128" customFormat="1" x14ac:dyDescent="0.25">
      <c r="A2078" s="217">
        <v>43952</v>
      </c>
      <c r="B2078" s="37" t="s">
        <v>282</v>
      </c>
      <c r="C2078" s="217" t="s">
        <v>224</v>
      </c>
      <c r="D2078" s="219">
        <v>43964</v>
      </c>
      <c r="E2078" s="218" t="s">
        <v>76</v>
      </c>
      <c r="F2078" s="218" t="s">
        <v>1431</v>
      </c>
      <c r="G2078" s="218"/>
      <c r="H2078" s="229">
        <v>23000</v>
      </c>
      <c r="I2078" s="229"/>
    </row>
    <row r="2079" spans="1:9" s="128" customFormat="1" x14ac:dyDescent="0.25">
      <c r="A2079" s="217">
        <v>43952</v>
      </c>
      <c r="B2079" s="37" t="s">
        <v>282</v>
      </c>
      <c r="C2079" s="217" t="s">
        <v>224</v>
      </c>
      <c r="D2079" s="219">
        <v>43966</v>
      </c>
      <c r="E2079" s="218" t="s">
        <v>76</v>
      </c>
      <c r="F2079" s="218" t="s">
        <v>413</v>
      </c>
      <c r="G2079" s="218"/>
      <c r="H2079" s="229">
        <v>23000</v>
      </c>
      <c r="I2079" s="229"/>
    </row>
    <row r="2080" spans="1:9" s="128" customFormat="1" x14ac:dyDescent="0.25">
      <c r="A2080" s="217">
        <v>43952</v>
      </c>
      <c r="B2080" s="37" t="s">
        <v>282</v>
      </c>
      <c r="C2080" s="217" t="s">
        <v>224</v>
      </c>
      <c r="D2080" s="219">
        <v>43971</v>
      </c>
      <c r="E2080" s="218" t="s">
        <v>239</v>
      </c>
      <c r="F2080" s="218" t="s">
        <v>132</v>
      </c>
      <c r="G2080" s="218"/>
      <c r="H2080" s="229">
        <v>23100</v>
      </c>
      <c r="I2080" s="229"/>
    </row>
    <row r="2081" spans="1:9" s="128" customFormat="1" x14ac:dyDescent="0.25">
      <c r="A2081" s="217">
        <v>43952</v>
      </c>
      <c r="B2081" s="37" t="s">
        <v>282</v>
      </c>
      <c r="C2081" s="217" t="s">
        <v>224</v>
      </c>
      <c r="D2081" s="219">
        <v>43973</v>
      </c>
      <c r="E2081" s="218" t="s">
        <v>76</v>
      </c>
      <c r="F2081" s="218" t="s">
        <v>822</v>
      </c>
      <c r="G2081" s="218"/>
      <c r="H2081" s="229">
        <v>46000</v>
      </c>
      <c r="I2081" s="229"/>
    </row>
    <row r="2082" spans="1:9" s="128" customFormat="1" x14ac:dyDescent="0.25">
      <c r="A2082" s="217">
        <v>43952</v>
      </c>
      <c r="B2082" s="37" t="s">
        <v>282</v>
      </c>
      <c r="C2082" s="217" t="s">
        <v>224</v>
      </c>
      <c r="D2082" s="219">
        <v>43973</v>
      </c>
      <c r="E2082" s="218" t="s">
        <v>76</v>
      </c>
      <c r="F2082" s="218" t="s">
        <v>201</v>
      </c>
      <c r="G2082" s="218"/>
      <c r="H2082" s="229">
        <v>46074</v>
      </c>
      <c r="I2082" s="229"/>
    </row>
    <row r="2083" spans="1:9" s="128" customFormat="1" x14ac:dyDescent="0.25">
      <c r="A2083" s="217">
        <v>43952</v>
      </c>
      <c r="B2083" s="37" t="s">
        <v>282</v>
      </c>
      <c r="C2083" s="217" t="s">
        <v>224</v>
      </c>
      <c r="D2083" s="219">
        <v>43976</v>
      </c>
      <c r="E2083" s="218" t="s">
        <v>76</v>
      </c>
      <c r="F2083" s="218" t="s">
        <v>18</v>
      </c>
      <c r="G2083" s="218"/>
      <c r="H2083" s="229">
        <v>20080</v>
      </c>
      <c r="I2083" s="229"/>
    </row>
    <row r="2084" spans="1:9" s="128" customFormat="1" x14ac:dyDescent="0.25">
      <c r="A2084" s="217">
        <v>43952</v>
      </c>
      <c r="B2084" s="37" t="s">
        <v>282</v>
      </c>
      <c r="C2084" s="217" t="s">
        <v>224</v>
      </c>
      <c r="D2084" s="219">
        <v>43976</v>
      </c>
      <c r="E2084" s="218" t="s">
        <v>76</v>
      </c>
      <c r="F2084" s="218" t="s">
        <v>315</v>
      </c>
      <c r="G2084" s="218"/>
      <c r="H2084" s="229">
        <v>23000</v>
      </c>
      <c r="I2084" s="229"/>
    </row>
    <row r="2085" spans="1:9" s="128" customFormat="1" x14ac:dyDescent="0.25">
      <c r="A2085" s="217">
        <v>43952</v>
      </c>
      <c r="B2085" s="37" t="s">
        <v>282</v>
      </c>
      <c r="C2085" s="217" t="s">
        <v>224</v>
      </c>
      <c r="D2085" s="219">
        <v>43976</v>
      </c>
      <c r="E2085" s="218" t="s">
        <v>76</v>
      </c>
      <c r="F2085" s="218" t="s">
        <v>1432</v>
      </c>
      <c r="G2085" s="218"/>
      <c r="H2085" s="229">
        <v>23000</v>
      </c>
      <c r="I2085" s="229"/>
    </row>
    <row r="2086" spans="1:9" s="128" customFormat="1" x14ac:dyDescent="0.25">
      <c r="A2086" s="217">
        <v>43952</v>
      </c>
      <c r="B2086" s="37" t="s">
        <v>282</v>
      </c>
      <c r="C2086" s="217" t="s">
        <v>224</v>
      </c>
      <c r="D2086" s="219">
        <v>43976</v>
      </c>
      <c r="E2086" s="218" t="s">
        <v>76</v>
      </c>
      <c r="F2086" s="218" t="s">
        <v>198</v>
      </c>
      <c r="G2086" s="218"/>
      <c r="H2086" s="229">
        <v>23000</v>
      </c>
      <c r="I2086" s="229"/>
    </row>
    <row r="2087" spans="1:9" s="128" customFormat="1" x14ac:dyDescent="0.25">
      <c r="A2087" s="217">
        <v>43952</v>
      </c>
      <c r="B2087" s="37" t="s">
        <v>282</v>
      </c>
      <c r="C2087" s="217" t="s">
        <v>224</v>
      </c>
      <c r="D2087" s="219">
        <v>43976</v>
      </c>
      <c r="E2087" s="218" t="s">
        <v>76</v>
      </c>
      <c r="F2087" s="218" t="s">
        <v>127</v>
      </c>
      <c r="G2087" s="218"/>
      <c r="H2087" s="229">
        <v>23113</v>
      </c>
      <c r="I2087" s="229"/>
    </row>
    <row r="2088" spans="1:9" s="128" customFormat="1" x14ac:dyDescent="0.25">
      <c r="A2088" s="217">
        <v>43952</v>
      </c>
      <c r="B2088" s="37" t="s">
        <v>282</v>
      </c>
      <c r="C2088" s="217" t="s">
        <v>224</v>
      </c>
      <c r="D2088" s="219">
        <v>43976</v>
      </c>
      <c r="E2088" s="218" t="s">
        <v>76</v>
      </c>
      <c r="F2088" s="218" t="s">
        <v>261</v>
      </c>
      <c r="G2088" s="218"/>
      <c r="H2088" s="229">
        <v>46000</v>
      </c>
      <c r="I2088" s="229"/>
    </row>
    <row r="2089" spans="1:9" s="128" customFormat="1" x14ac:dyDescent="0.25">
      <c r="A2089" s="217">
        <v>43952</v>
      </c>
      <c r="B2089" s="37" t="s">
        <v>282</v>
      </c>
      <c r="C2089" s="217" t="s">
        <v>224</v>
      </c>
      <c r="D2089" s="219">
        <v>43976</v>
      </c>
      <c r="E2089" s="218" t="s">
        <v>76</v>
      </c>
      <c r="F2089" s="218" t="s">
        <v>24</v>
      </c>
      <c r="G2089" s="218"/>
      <c r="H2089" s="229">
        <v>46000</v>
      </c>
      <c r="I2089" s="229"/>
    </row>
    <row r="2090" spans="1:9" s="128" customFormat="1" x14ac:dyDescent="0.25">
      <c r="A2090" s="217">
        <v>43952</v>
      </c>
      <c r="B2090" s="37" t="s">
        <v>282</v>
      </c>
      <c r="C2090" s="217" t="s">
        <v>224</v>
      </c>
      <c r="D2090" s="219">
        <v>43979</v>
      </c>
      <c r="E2090" s="218" t="s">
        <v>76</v>
      </c>
      <c r="F2090" s="218" t="s">
        <v>1433</v>
      </c>
      <c r="G2090" s="218"/>
      <c r="H2090" s="229">
        <v>8500</v>
      </c>
      <c r="I2090" s="229"/>
    </row>
    <row r="2091" spans="1:9" s="128" customFormat="1" x14ac:dyDescent="0.25">
      <c r="A2091" s="217">
        <v>43952</v>
      </c>
      <c r="B2091" s="37" t="s">
        <v>282</v>
      </c>
      <c r="C2091" s="217" t="s">
        <v>224</v>
      </c>
      <c r="D2091" s="219">
        <v>43979</v>
      </c>
      <c r="E2091" s="218" t="s">
        <v>76</v>
      </c>
      <c r="F2091" s="218" t="s">
        <v>3</v>
      </c>
      <c r="G2091" s="218"/>
      <c r="H2091" s="229">
        <v>23000</v>
      </c>
      <c r="I2091" s="229"/>
    </row>
    <row r="2092" spans="1:9" s="128" customFormat="1" x14ac:dyDescent="0.25">
      <c r="A2092" s="217">
        <v>43952</v>
      </c>
      <c r="B2092" s="37" t="s">
        <v>282</v>
      </c>
      <c r="C2092" s="217" t="s">
        <v>224</v>
      </c>
      <c r="D2092" s="219">
        <v>43979</v>
      </c>
      <c r="E2092" s="218" t="s">
        <v>76</v>
      </c>
      <c r="F2092" s="218" t="s">
        <v>135</v>
      </c>
      <c r="G2092" s="218"/>
      <c r="H2092" s="229">
        <v>23000</v>
      </c>
      <c r="I2092" s="229"/>
    </row>
    <row r="2093" spans="1:9" s="128" customFormat="1" x14ac:dyDescent="0.25">
      <c r="A2093" s="167">
        <v>43952</v>
      </c>
      <c r="B2093" s="168" t="s">
        <v>282</v>
      </c>
      <c r="C2093" s="167" t="s">
        <v>224</v>
      </c>
      <c r="D2093" s="169">
        <v>43980</v>
      </c>
      <c r="E2093" s="168" t="s">
        <v>76</v>
      </c>
      <c r="F2093" s="168" t="s">
        <v>14</v>
      </c>
      <c r="G2093" s="168"/>
      <c r="H2093" s="170">
        <v>23000</v>
      </c>
      <c r="I2093" s="170"/>
    </row>
    <row r="2094" spans="1:9" s="128" customFormat="1" x14ac:dyDescent="0.25">
      <c r="A2094" s="217">
        <v>43983</v>
      </c>
      <c r="B2094" s="37" t="s">
        <v>282</v>
      </c>
      <c r="C2094" s="217" t="s">
        <v>224</v>
      </c>
      <c r="D2094" s="219">
        <v>43983</v>
      </c>
      <c r="E2094" s="218" t="s">
        <v>76</v>
      </c>
      <c r="F2094" s="218" t="s">
        <v>1434</v>
      </c>
      <c r="G2094" s="218"/>
      <c r="H2094" s="229">
        <v>20000</v>
      </c>
      <c r="I2094" s="229"/>
    </row>
    <row r="2095" spans="1:9" s="128" customFormat="1" x14ac:dyDescent="0.25">
      <c r="A2095" s="217">
        <v>43983</v>
      </c>
      <c r="B2095" s="37" t="s">
        <v>282</v>
      </c>
      <c r="C2095" s="217" t="s">
        <v>224</v>
      </c>
      <c r="D2095" s="219">
        <v>43983</v>
      </c>
      <c r="E2095" s="218" t="s">
        <v>76</v>
      </c>
      <c r="F2095" s="218" t="s">
        <v>313</v>
      </c>
      <c r="G2095" s="218"/>
      <c r="H2095" s="229">
        <v>23000</v>
      </c>
      <c r="I2095" s="229"/>
    </row>
    <row r="2096" spans="1:9" s="128" customFormat="1" x14ac:dyDescent="0.25">
      <c r="A2096" s="217">
        <v>43983</v>
      </c>
      <c r="B2096" s="37" t="s">
        <v>282</v>
      </c>
      <c r="C2096" s="217" t="s">
        <v>224</v>
      </c>
      <c r="D2096" s="219">
        <v>43983</v>
      </c>
      <c r="E2096" s="218" t="s">
        <v>76</v>
      </c>
      <c r="F2096" s="218" t="s">
        <v>4</v>
      </c>
      <c r="G2096" s="218"/>
      <c r="H2096" s="229">
        <v>23000</v>
      </c>
      <c r="I2096" s="229"/>
    </row>
    <row r="2097" spans="1:9" s="128" customFormat="1" x14ac:dyDescent="0.25">
      <c r="A2097" s="217">
        <v>43983</v>
      </c>
      <c r="B2097" s="37" t="s">
        <v>282</v>
      </c>
      <c r="C2097" s="217" t="s">
        <v>224</v>
      </c>
      <c r="D2097" s="219">
        <v>43983</v>
      </c>
      <c r="E2097" s="218" t="s">
        <v>76</v>
      </c>
      <c r="F2097" s="218" t="s">
        <v>464</v>
      </c>
      <c r="G2097" s="218"/>
      <c r="H2097" s="229">
        <v>23000</v>
      </c>
      <c r="I2097" s="229"/>
    </row>
    <row r="2098" spans="1:9" s="128" customFormat="1" x14ac:dyDescent="0.25">
      <c r="A2098" s="217">
        <v>43983</v>
      </c>
      <c r="B2098" s="37" t="s">
        <v>282</v>
      </c>
      <c r="C2098" s="217" t="s">
        <v>224</v>
      </c>
      <c r="D2098" s="219">
        <v>43983</v>
      </c>
      <c r="E2098" s="218" t="s">
        <v>76</v>
      </c>
      <c r="F2098" s="218" t="s">
        <v>17</v>
      </c>
      <c r="G2098" s="218"/>
      <c r="H2098" s="229">
        <v>23072</v>
      </c>
      <c r="I2098" s="229"/>
    </row>
    <row r="2099" spans="1:9" s="128" customFormat="1" x14ac:dyDescent="0.25">
      <c r="A2099" s="217">
        <v>43983</v>
      </c>
      <c r="B2099" s="37" t="s">
        <v>282</v>
      </c>
      <c r="C2099" s="217" t="s">
        <v>224</v>
      </c>
      <c r="D2099" s="219">
        <v>43983</v>
      </c>
      <c r="E2099" s="218" t="s">
        <v>76</v>
      </c>
      <c r="F2099" s="218" t="s">
        <v>764</v>
      </c>
      <c r="G2099" s="218"/>
      <c r="H2099" s="229">
        <v>23072</v>
      </c>
      <c r="I2099" s="229"/>
    </row>
    <row r="2100" spans="1:9" s="128" customFormat="1" x14ac:dyDescent="0.25">
      <c r="A2100" s="217">
        <v>43983</v>
      </c>
      <c r="B2100" s="37" t="s">
        <v>282</v>
      </c>
      <c r="C2100" s="217" t="s">
        <v>224</v>
      </c>
      <c r="D2100" s="219">
        <v>43983</v>
      </c>
      <c r="E2100" s="218" t="s">
        <v>76</v>
      </c>
      <c r="F2100" s="218" t="s">
        <v>140</v>
      </c>
      <c r="G2100" s="218"/>
      <c r="H2100" s="229">
        <v>23096</v>
      </c>
      <c r="I2100" s="229"/>
    </row>
    <row r="2101" spans="1:9" s="128" customFormat="1" x14ac:dyDescent="0.25">
      <c r="A2101" s="217">
        <v>43983</v>
      </c>
      <c r="B2101" s="37" t="s">
        <v>282</v>
      </c>
      <c r="C2101" s="217" t="s">
        <v>224</v>
      </c>
      <c r="D2101" s="219">
        <v>43983</v>
      </c>
      <c r="E2101" s="218" t="s">
        <v>76</v>
      </c>
      <c r="F2101" s="218" t="s">
        <v>261</v>
      </c>
      <c r="G2101" s="218"/>
      <c r="H2101" s="229">
        <v>46000</v>
      </c>
      <c r="I2101" s="229"/>
    </row>
    <row r="2102" spans="1:9" s="128" customFormat="1" x14ac:dyDescent="0.25">
      <c r="A2102" s="217">
        <v>43983</v>
      </c>
      <c r="B2102" s="37" t="s">
        <v>282</v>
      </c>
      <c r="C2102" s="217" t="s">
        <v>224</v>
      </c>
      <c r="D2102" s="219">
        <v>43985</v>
      </c>
      <c r="E2102" s="218" t="s">
        <v>76</v>
      </c>
      <c r="F2102" s="218" t="s">
        <v>1435</v>
      </c>
      <c r="G2102" s="218"/>
      <c r="H2102" s="229">
        <v>23000</v>
      </c>
      <c r="I2102" s="229"/>
    </row>
    <row r="2103" spans="1:9" s="128" customFormat="1" x14ac:dyDescent="0.25">
      <c r="A2103" s="217">
        <v>43983</v>
      </c>
      <c r="B2103" s="37" t="s">
        <v>282</v>
      </c>
      <c r="C2103" s="217" t="s">
        <v>224</v>
      </c>
      <c r="D2103" s="219">
        <v>43986</v>
      </c>
      <c r="E2103" s="218" t="s">
        <v>239</v>
      </c>
      <c r="F2103" s="218" t="s">
        <v>77</v>
      </c>
      <c r="G2103" s="218"/>
      <c r="H2103" s="229">
        <v>46000</v>
      </c>
      <c r="I2103" s="229"/>
    </row>
    <row r="2104" spans="1:9" s="128" customFormat="1" x14ac:dyDescent="0.25">
      <c r="A2104" s="217">
        <v>43983</v>
      </c>
      <c r="B2104" s="37" t="s">
        <v>282</v>
      </c>
      <c r="C2104" s="217" t="s">
        <v>224</v>
      </c>
      <c r="D2104" s="219">
        <v>43987</v>
      </c>
      <c r="E2104" s="218" t="s">
        <v>129</v>
      </c>
      <c r="F2104" s="218" t="s">
        <v>142</v>
      </c>
      <c r="G2104" s="218"/>
      <c r="H2104" s="229">
        <v>50000</v>
      </c>
      <c r="I2104" s="229"/>
    </row>
    <row r="2105" spans="1:9" s="128" customFormat="1" x14ac:dyDescent="0.25">
      <c r="A2105" s="217">
        <v>43983</v>
      </c>
      <c r="B2105" s="37" t="s">
        <v>282</v>
      </c>
      <c r="C2105" s="217" t="s">
        <v>224</v>
      </c>
      <c r="D2105" s="219">
        <v>43987</v>
      </c>
      <c r="E2105" s="218" t="s">
        <v>129</v>
      </c>
      <c r="F2105" s="218" t="s">
        <v>86</v>
      </c>
      <c r="G2105" s="218"/>
      <c r="H2105" s="229">
        <v>50000</v>
      </c>
      <c r="I2105" s="229"/>
    </row>
    <row r="2106" spans="1:9" s="128" customFormat="1" x14ac:dyDescent="0.25">
      <c r="A2106" s="217">
        <v>43983</v>
      </c>
      <c r="B2106" s="37" t="s">
        <v>282</v>
      </c>
      <c r="C2106" s="217" t="s">
        <v>224</v>
      </c>
      <c r="D2106" s="219">
        <v>43990</v>
      </c>
      <c r="E2106" s="218" t="s">
        <v>76</v>
      </c>
      <c r="F2106" s="218" t="s">
        <v>1431</v>
      </c>
      <c r="G2106" s="218"/>
      <c r="H2106" s="229">
        <v>23000</v>
      </c>
      <c r="I2106" s="229"/>
    </row>
    <row r="2107" spans="1:9" s="128" customFormat="1" x14ac:dyDescent="0.25">
      <c r="A2107" s="217">
        <v>43983</v>
      </c>
      <c r="B2107" s="37" t="s">
        <v>282</v>
      </c>
      <c r="C2107" s="217" t="s">
        <v>224</v>
      </c>
      <c r="D2107" s="219">
        <v>43990</v>
      </c>
      <c r="E2107" s="218" t="s">
        <v>76</v>
      </c>
      <c r="F2107" s="218" t="s">
        <v>21</v>
      </c>
      <c r="G2107" s="218"/>
      <c r="H2107" s="229">
        <v>23109</v>
      </c>
      <c r="I2107" s="229"/>
    </row>
    <row r="2108" spans="1:9" s="128" customFormat="1" x14ac:dyDescent="0.25">
      <c r="A2108" s="217">
        <v>43983</v>
      </c>
      <c r="B2108" s="37" t="s">
        <v>282</v>
      </c>
      <c r="C2108" s="217" t="s">
        <v>224</v>
      </c>
      <c r="D2108" s="219">
        <v>43992</v>
      </c>
      <c r="E2108" s="218" t="s">
        <v>76</v>
      </c>
      <c r="F2108" s="218" t="s">
        <v>205</v>
      </c>
      <c r="G2108" s="218"/>
      <c r="H2108" s="229">
        <v>23102</v>
      </c>
      <c r="I2108" s="229"/>
    </row>
    <row r="2109" spans="1:9" s="128" customFormat="1" x14ac:dyDescent="0.25">
      <c r="A2109" s="217">
        <v>43983</v>
      </c>
      <c r="B2109" s="37" t="s">
        <v>282</v>
      </c>
      <c r="C2109" s="217" t="s">
        <v>224</v>
      </c>
      <c r="D2109" s="219">
        <v>43994</v>
      </c>
      <c r="E2109" s="218" t="s">
        <v>76</v>
      </c>
      <c r="F2109" s="218" t="s">
        <v>1436</v>
      </c>
      <c r="G2109" s="218"/>
      <c r="H2109" s="229">
        <v>60000</v>
      </c>
      <c r="I2109" s="229"/>
    </row>
    <row r="2110" spans="1:9" s="128" customFormat="1" x14ac:dyDescent="0.25">
      <c r="A2110" s="217">
        <v>43983</v>
      </c>
      <c r="B2110" s="37" t="s">
        <v>282</v>
      </c>
      <c r="C2110" s="217" t="s">
        <v>224</v>
      </c>
      <c r="D2110" s="219">
        <v>43997</v>
      </c>
      <c r="E2110" s="218" t="s">
        <v>76</v>
      </c>
      <c r="F2110" s="218" t="s">
        <v>201</v>
      </c>
      <c r="G2110" s="218"/>
      <c r="H2110" s="229">
        <v>23074</v>
      </c>
      <c r="I2110" s="229"/>
    </row>
    <row r="2111" spans="1:9" s="128" customFormat="1" x14ac:dyDescent="0.25">
      <c r="A2111" s="217">
        <v>43983</v>
      </c>
      <c r="B2111" s="37" t="s">
        <v>282</v>
      </c>
      <c r="C2111" s="217" t="s">
        <v>224</v>
      </c>
      <c r="D2111" s="219">
        <v>43997</v>
      </c>
      <c r="E2111" s="218" t="s">
        <v>76</v>
      </c>
      <c r="F2111" s="218" t="s">
        <v>132</v>
      </c>
      <c r="G2111" s="218"/>
      <c r="H2111" s="229">
        <v>23100</v>
      </c>
      <c r="I2111" s="229"/>
    </row>
    <row r="2112" spans="1:9" s="128" customFormat="1" x14ac:dyDescent="0.25">
      <c r="A2112" s="217">
        <v>43983</v>
      </c>
      <c r="B2112" s="37" t="s">
        <v>282</v>
      </c>
      <c r="C2112" s="217" t="s">
        <v>224</v>
      </c>
      <c r="D2112" s="219">
        <v>43997</v>
      </c>
      <c r="E2112" s="218" t="s">
        <v>76</v>
      </c>
      <c r="F2112" s="218" t="s">
        <v>83</v>
      </c>
      <c r="G2112" s="218"/>
      <c r="H2112" s="229">
        <v>132299</v>
      </c>
      <c r="I2112" s="229"/>
    </row>
    <row r="2113" spans="1:9" s="128" customFormat="1" x14ac:dyDescent="0.25">
      <c r="A2113" s="217">
        <v>43983</v>
      </c>
      <c r="B2113" s="37" t="s">
        <v>282</v>
      </c>
      <c r="C2113" s="217" t="s">
        <v>224</v>
      </c>
      <c r="D2113" s="219">
        <v>43999</v>
      </c>
      <c r="E2113" s="218" t="s">
        <v>76</v>
      </c>
      <c r="F2113" s="218" t="s">
        <v>80</v>
      </c>
      <c r="G2113" s="218"/>
      <c r="H2113" s="229">
        <v>23000</v>
      </c>
      <c r="I2113" s="229"/>
    </row>
    <row r="2114" spans="1:9" s="128" customFormat="1" x14ac:dyDescent="0.25">
      <c r="A2114" s="217">
        <v>43983</v>
      </c>
      <c r="B2114" s="37" t="s">
        <v>282</v>
      </c>
      <c r="C2114" s="217" t="s">
        <v>224</v>
      </c>
      <c r="D2114" s="219">
        <v>44000</v>
      </c>
      <c r="E2114" s="218" t="s">
        <v>76</v>
      </c>
      <c r="F2114" s="218" t="s">
        <v>9</v>
      </c>
      <c r="G2114" s="218"/>
      <c r="H2114" s="229">
        <v>20000</v>
      </c>
      <c r="I2114" s="229"/>
    </row>
    <row r="2115" spans="1:9" s="128" customFormat="1" x14ac:dyDescent="0.25">
      <c r="A2115" s="217">
        <v>43983</v>
      </c>
      <c r="B2115" s="37" t="s">
        <v>282</v>
      </c>
      <c r="C2115" s="217" t="s">
        <v>224</v>
      </c>
      <c r="D2115" s="219">
        <v>44000</v>
      </c>
      <c r="E2115" s="218" t="s">
        <v>76</v>
      </c>
      <c r="F2115" s="218" t="s">
        <v>9</v>
      </c>
      <c r="G2115" s="218"/>
      <c r="H2115" s="229">
        <v>20000</v>
      </c>
      <c r="I2115" s="229"/>
    </row>
    <row r="2116" spans="1:9" s="128" customFormat="1" x14ac:dyDescent="0.25">
      <c r="A2116" s="217">
        <v>43983</v>
      </c>
      <c r="B2116" s="37" t="s">
        <v>282</v>
      </c>
      <c r="C2116" s="217" t="s">
        <v>224</v>
      </c>
      <c r="D2116" s="219">
        <v>44000</v>
      </c>
      <c r="E2116" s="218" t="s">
        <v>76</v>
      </c>
      <c r="F2116" s="218" t="s">
        <v>131</v>
      </c>
      <c r="G2116" s="218"/>
      <c r="H2116" s="229">
        <v>20000</v>
      </c>
      <c r="I2116" s="229"/>
    </row>
    <row r="2117" spans="1:9" s="128" customFormat="1" x14ac:dyDescent="0.25">
      <c r="A2117" s="217">
        <v>43983</v>
      </c>
      <c r="B2117" s="37" t="s">
        <v>282</v>
      </c>
      <c r="C2117" s="217" t="s">
        <v>224</v>
      </c>
      <c r="D2117" s="219">
        <v>44000</v>
      </c>
      <c r="E2117" s="218" t="s">
        <v>76</v>
      </c>
      <c r="F2117" s="218" t="s">
        <v>131</v>
      </c>
      <c r="G2117" s="218"/>
      <c r="H2117" s="229">
        <v>20000</v>
      </c>
      <c r="I2117" s="229"/>
    </row>
    <row r="2118" spans="1:9" s="128" customFormat="1" x14ac:dyDescent="0.25">
      <c r="A2118" s="217">
        <v>43983</v>
      </c>
      <c r="B2118" s="37" t="s">
        <v>282</v>
      </c>
      <c r="C2118" s="217" t="s">
        <v>224</v>
      </c>
      <c r="D2118" s="219">
        <v>44000</v>
      </c>
      <c r="E2118" s="218" t="s">
        <v>76</v>
      </c>
      <c r="F2118" s="218" t="s">
        <v>413</v>
      </c>
      <c r="G2118" s="218"/>
      <c r="H2118" s="229">
        <v>23000</v>
      </c>
      <c r="I2118" s="229"/>
    </row>
    <row r="2119" spans="1:9" s="128" customFormat="1" x14ac:dyDescent="0.25">
      <c r="A2119" s="217">
        <v>43983</v>
      </c>
      <c r="B2119" s="37" t="s">
        <v>282</v>
      </c>
      <c r="C2119" s="217" t="s">
        <v>224</v>
      </c>
      <c r="D2119" s="219">
        <v>44004</v>
      </c>
      <c r="E2119" s="218" t="s">
        <v>76</v>
      </c>
      <c r="F2119" s="218" t="s">
        <v>127</v>
      </c>
      <c r="G2119" s="218"/>
      <c r="H2119" s="229">
        <v>23113</v>
      </c>
      <c r="I2119" s="229"/>
    </row>
    <row r="2120" spans="1:9" s="128" customFormat="1" x14ac:dyDescent="0.25">
      <c r="A2120" s="217">
        <v>43983</v>
      </c>
      <c r="B2120" s="37" t="s">
        <v>282</v>
      </c>
      <c r="C2120" s="217" t="s">
        <v>224</v>
      </c>
      <c r="D2120" s="219">
        <v>44004</v>
      </c>
      <c r="E2120" s="218" t="s">
        <v>76</v>
      </c>
      <c r="F2120" s="218" t="s">
        <v>314</v>
      </c>
      <c r="G2120" s="218"/>
      <c r="H2120" s="229">
        <v>168000</v>
      </c>
      <c r="I2120" s="229"/>
    </row>
    <row r="2121" spans="1:9" s="128" customFormat="1" x14ac:dyDescent="0.25">
      <c r="A2121" s="217">
        <v>43983</v>
      </c>
      <c r="B2121" s="37" t="s">
        <v>282</v>
      </c>
      <c r="C2121" s="217" t="s">
        <v>224</v>
      </c>
      <c r="D2121" s="219">
        <v>44005</v>
      </c>
      <c r="E2121" s="218" t="s">
        <v>76</v>
      </c>
      <c r="F2121" s="218" t="s">
        <v>3</v>
      </c>
      <c r="G2121" s="218"/>
      <c r="H2121" s="229">
        <v>23000</v>
      </c>
      <c r="I2121" s="229"/>
    </row>
    <row r="2122" spans="1:9" s="128" customFormat="1" x14ac:dyDescent="0.25">
      <c r="A2122" s="217">
        <v>43983</v>
      </c>
      <c r="B2122" s="37" t="s">
        <v>282</v>
      </c>
      <c r="C2122" s="217" t="s">
        <v>224</v>
      </c>
      <c r="D2122" s="219">
        <v>44005</v>
      </c>
      <c r="E2122" s="218" t="s">
        <v>76</v>
      </c>
      <c r="F2122" s="218" t="s">
        <v>135</v>
      </c>
      <c r="G2122" s="218"/>
      <c r="H2122" s="229">
        <v>23000</v>
      </c>
      <c r="I2122" s="229"/>
    </row>
    <row r="2123" spans="1:9" s="128" customFormat="1" x14ac:dyDescent="0.25">
      <c r="A2123" s="217">
        <v>43983</v>
      </c>
      <c r="B2123" s="37" t="s">
        <v>282</v>
      </c>
      <c r="C2123" s="217" t="s">
        <v>224</v>
      </c>
      <c r="D2123" s="219">
        <v>44005</v>
      </c>
      <c r="E2123" s="218" t="s">
        <v>76</v>
      </c>
      <c r="F2123" s="218" t="s">
        <v>1437</v>
      </c>
      <c r="G2123" s="218"/>
      <c r="H2123" s="229">
        <v>23000</v>
      </c>
      <c r="I2123" s="229"/>
    </row>
    <row r="2124" spans="1:9" s="128" customFormat="1" x14ac:dyDescent="0.25">
      <c r="A2124" s="217">
        <v>43983</v>
      </c>
      <c r="B2124" s="37" t="s">
        <v>282</v>
      </c>
      <c r="C2124" s="217" t="s">
        <v>224</v>
      </c>
      <c r="D2124" s="219">
        <v>44006</v>
      </c>
      <c r="E2124" s="218" t="s">
        <v>76</v>
      </c>
      <c r="F2124" s="218" t="s">
        <v>1234</v>
      </c>
      <c r="G2124" s="218"/>
      <c r="H2124" s="229">
        <v>20080</v>
      </c>
      <c r="I2124" s="229"/>
    </row>
    <row r="2125" spans="1:9" s="128" customFormat="1" x14ac:dyDescent="0.25">
      <c r="A2125" s="217">
        <v>43983</v>
      </c>
      <c r="B2125" s="37" t="s">
        <v>282</v>
      </c>
      <c r="C2125" s="217" t="s">
        <v>224</v>
      </c>
      <c r="D2125" s="219">
        <v>44006</v>
      </c>
      <c r="E2125" s="218" t="s">
        <v>76</v>
      </c>
      <c r="F2125" s="218" t="s">
        <v>198</v>
      </c>
      <c r="G2125" s="218"/>
      <c r="H2125" s="229">
        <v>23000</v>
      </c>
      <c r="I2125" s="229"/>
    </row>
    <row r="2126" spans="1:9" s="128" customFormat="1" x14ac:dyDescent="0.25">
      <c r="A2126" s="217">
        <v>43983</v>
      </c>
      <c r="B2126" s="37" t="s">
        <v>282</v>
      </c>
      <c r="C2126" s="217" t="s">
        <v>224</v>
      </c>
      <c r="D2126" s="219">
        <v>44008</v>
      </c>
      <c r="E2126" s="218" t="s">
        <v>76</v>
      </c>
      <c r="F2126" s="218" t="s">
        <v>93</v>
      </c>
      <c r="G2126" s="218"/>
      <c r="H2126" s="229">
        <v>23000</v>
      </c>
      <c r="I2126" s="229"/>
    </row>
    <row r="2127" spans="1:9" s="128" customFormat="1" x14ac:dyDescent="0.25">
      <c r="A2127" s="217">
        <v>43983</v>
      </c>
      <c r="B2127" s="37" t="s">
        <v>282</v>
      </c>
      <c r="C2127" s="217" t="s">
        <v>224</v>
      </c>
      <c r="D2127" s="219">
        <v>44012</v>
      </c>
      <c r="E2127" s="218" t="s">
        <v>76</v>
      </c>
      <c r="F2127" s="218" t="s">
        <v>14</v>
      </c>
      <c r="G2127" s="218"/>
      <c r="H2127" s="229">
        <v>23000</v>
      </c>
      <c r="I2127" s="229"/>
    </row>
    <row r="2128" spans="1:9" s="128" customFormat="1" x14ac:dyDescent="0.25">
      <c r="A2128" s="217">
        <v>43983</v>
      </c>
      <c r="B2128" s="37" t="s">
        <v>282</v>
      </c>
      <c r="C2128" s="217" t="s">
        <v>224</v>
      </c>
      <c r="D2128" s="219">
        <v>44012</v>
      </c>
      <c r="E2128" s="218" t="s">
        <v>76</v>
      </c>
      <c r="F2128" s="218" t="s">
        <v>764</v>
      </c>
      <c r="G2128" s="218"/>
      <c r="H2128" s="229">
        <v>23032</v>
      </c>
      <c r="I2128" s="229"/>
    </row>
    <row r="2129" spans="1:9" s="128" customFormat="1" x14ac:dyDescent="0.25">
      <c r="A2129" s="217">
        <v>43983</v>
      </c>
      <c r="B2129" s="37" t="s">
        <v>282</v>
      </c>
      <c r="C2129" s="217" t="s">
        <v>224</v>
      </c>
      <c r="D2129" s="219">
        <v>44012</v>
      </c>
      <c r="E2129" s="218" t="s">
        <v>76</v>
      </c>
      <c r="F2129" s="218" t="s">
        <v>17</v>
      </c>
      <c r="G2129" s="218"/>
      <c r="H2129" s="229">
        <v>23072</v>
      </c>
      <c r="I2129" s="229"/>
    </row>
    <row r="2130" spans="1:9" s="128" customFormat="1" x14ac:dyDescent="0.25">
      <c r="A2130" s="217">
        <v>43983</v>
      </c>
      <c r="B2130" s="37" t="s">
        <v>282</v>
      </c>
      <c r="C2130" s="217" t="s">
        <v>224</v>
      </c>
      <c r="D2130" s="219">
        <v>44012</v>
      </c>
      <c r="E2130" s="218" t="s">
        <v>76</v>
      </c>
      <c r="F2130" s="218" t="s">
        <v>140</v>
      </c>
      <c r="G2130" s="218"/>
      <c r="H2130" s="229">
        <v>23096</v>
      </c>
      <c r="I2130" s="229"/>
    </row>
    <row r="2131" spans="1:9" s="128" customFormat="1" x14ac:dyDescent="0.25">
      <c r="A2131" s="217">
        <v>43983</v>
      </c>
      <c r="B2131" s="37" t="s">
        <v>282</v>
      </c>
      <c r="C2131" s="217" t="s">
        <v>224</v>
      </c>
      <c r="D2131" s="219">
        <v>44012</v>
      </c>
      <c r="E2131" s="218" t="s">
        <v>76</v>
      </c>
      <c r="F2131" s="218" t="s">
        <v>1413</v>
      </c>
      <c r="G2131" s="218"/>
      <c r="H2131" s="229">
        <v>23106</v>
      </c>
      <c r="I2131" s="229"/>
    </row>
    <row r="2132" spans="1:9" s="128" customFormat="1" x14ac:dyDescent="0.25">
      <c r="A2132" s="217">
        <v>43983</v>
      </c>
      <c r="B2132" s="37" t="s">
        <v>282</v>
      </c>
      <c r="C2132" s="217" t="s">
        <v>224</v>
      </c>
      <c r="D2132" s="219">
        <v>44012</v>
      </c>
      <c r="E2132" s="218" t="s">
        <v>76</v>
      </c>
      <c r="F2132" s="218" t="s">
        <v>430</v>
      </c>
      <c r="G2132" s="218"/>
      <c r="H2132" s="229">
        <v>46000</v>
      </c>
      <c r="I2132" s="229"/>
    </row>
    <row r="2133" spans="1:9" s="128" customFormat="1" x14ac:dyDescent="0.25">
      <c r="A2133" s="217">
        <v>43983</v>
      </c>
      <c r="B2133" s="37" t="s">
        <v>282</v>
      </c>
      <c r="C2133" s="217" t="s">
        <v>224</v>
      </c>
      <c r="D2133" s="219">
        <v>44012</v>
      </c>
      <c r="E2133" s="218" t="s">
        <v>76</v>
      </c>
      <c r="F2133" s="218" t="s">
        <v>509</v>
      </c>
      <c r="G2133" s="218"/>
      <c r="H2133" s="229">
        <v>127000</v>
      </c>
      <c r="I2133" s="229"/>
    </row>
    <row r="2134" spans="1:9" s="128" customFormat="1" x14ac:dyDescent="0.25">
      <c r="A2134" s="217">
        <v>43983</v>
      </c>
      <c r="B2134" s="37" t="s">
        <v>282</v>
      </c>
      <c r="C2134" s="217" t="s">
        <v>224</v>
      </c>
      <c r="D2134" s="219">
        <v>44012</v>
      </c>
      <c r="E2134" s="218" t="s">
        <v>76</v>
      </c>
      <c r="F2134" s="218" t="s">
        <v>27</v>
      </c>
      <c r="G2134" s="218"/>
      <c r="H2134" s="229">
        <v>131000</v>
      </c>
      <c r="I2134" s="229"/>
    </row>
    <row r="2135" spans="1:9" s="128" customFormat="1" x14ac:dyDescent="0.25">
      <c r="A2135" s="167">
        <v>43983</v>
      </c>
      <c r="B2135" s="168" t="s">
        <v>282</v>
      </c>
      <c r="C2135" s="167" t="s">
        <v>224</v>
      </c>
      <c r="D2135" s="169">
        <v>44012</v>
      </c>
      <c r="E2135" s="168" t="s">
        <v>76</v>
      </c>
      <c r="F2135" s="168" t="s">
        <v>89</v>
      </c>
      <c r="G2135" s="168"/>
      <c r="H2135" s="170">
        <v>138051</v>
      </c>
      <c r="I2135" s="170"/>
    </row>
    <row r="2136" spans="1:9" s="128" customFormat="1" x14ac:dyDescent="0.25">
      <c r="A2136" s="217">
        <v>44013</v>
      </c>
      <c r="B2136" s="37" t="s">
        <v>282</v>
      </c>
      <c r="C2136" s="217" t="s">
        <v>224</v>
      </c>
      <c r="D2136" s="219">
        <v>44013</v>
      </c>
      <c r="E2136" s="218" t="s">
        <v>76</v>
      </c>
      <c r="F2136" s="218" t="s">
        <v>313</v>
      </c>
      <c r="G2136" s="218"/>
      <c r="H2136" s="229">
        <v>23000</v>
      </c>
      <c r="I2136" s="229"/>
    </row>
    <row r="2137" spans="1:9" s="128" customFormat="1" x14ac:dyDescent="0.25">
      <c r="A2137" s="217">
        <v>44013</v>
      </c>
      <c r="B2137" s="37" t="s">
        <v>282</v>
      </c>
      <c r="C2137" s="217" t="s">
        <v>224</v>
      </c>
      <c r="D2137" s="219">
        <v>44013</v>
      </c>
      <c r="E2137" s="218" t="s">
        <v>76</v>
      </c>
      <c r="F2137" s="218" t="s">
        <v>464</v>
      </c>
      <c r="G2137" s="218"/>
      <c r="H2137" s="229">
        <v>23000</v>
      </c>
      <c r="I2137" s="229"/>
    </row>
    <row r="2138" spans="1:9" s="128" customFormat="1" x14ac:dyDescent="0.25">
      <c r="A2138" s="217">
        <v>44013</v>
      </c>
      <c r="B2138" s="37" t="s">
        <v>282</v>
      </c>
      <c r="C2138" s="217" t="s">
        <v>224</v>
      </c>
      <c r="D2138" s="219">
        <v>44013</v>
      </c>
      <c r="E2138" s="218" t="s">
        <v>76</v>
      </c>
      <c r="F2138" s="218" t="s">
        <v>1438</v>
      </c>
      <c r="G2138" s="218"/>
      <c r="H2138" s="229">
        <v>23300</v>
      </c>
      <c r="I2138" s="229"/>
    </row>
    <row r="2139" spans="1:9" s="128" customFormat="1" x14ac:dyDescent="0.25">
      <c r="A2139" s="217">
        <v>44013</v>
      </c>
      <c r="B2139" s="37" t="s">
        <v>282</v>
      </c>
      <c r="C2139" s="217" t="s">
        <v>224</v>
      </c>
      <c r="D2139" s="219">
        <v>44013</v>
      </c>
      <c r="E2139" s="218" t="s">
        <v>76</v>
      </c>
      <c r="F2139" s="218" t="s">
        <v>205</v>
      </c>
      <c r="G2139" s="218"/>
      <c r="H2139" s="229">
        <v>46102</v>
      </c>
      <c r="I2139" s="229"/>
    </row>
    <row r="2140" spans="1:9" s="128" customFormat="1" x14ac:dyDescent="0.25">
      <c r="A2140" s="217">
        <v>44013</v>
      </c>
      <c r="B2140" s="37" t="s">
        <v>282</v>
      </c>
      <c r="C2140" s="217" t="s">
        <v>224</v>
      </c>
      <c r="D2140" s="219">
        <v>44013</v>
      </c>
      <c r="E2140" s="218" t="s">
        <v>76</v>
      </c>
      <c r="F2140" s="218" t="s">
        <v>1192</v>
      </c>
      <c r="G2140" s="218"/>
      <c r="H2140" s="229">
        <v>184000</v>
      </c>
      <c r="I2140" s="229"/>
    </row>
    <row r="2141" spans="1:9" s="128" customFormat="1" x14ac:dyDescent="0.25">
      <c r="A2141" s="217">
        <v>44013</v>
      </c>
      <c r="B2141" s="37" t="s">
        <v>282</v>
      </c>
      <c r="C2141" s="217" t="s">
        <v>224</v>
      </c>
      <c r="D2141" s="219">
        <v>44014</v>
      </c>
      <c r="E2141" s="218" t="s">
        <v>76</v>
      </c>
      <c r="F2141" s="218" t="s">
        <v>206</v>
      </c>
      <c r="G2141" s="218"/>
      <c r="H2141" s="229">
        <v>20000</v>
      </c>
      <c r="I2141" s="229"/>
    </row>
    <row r="2142" spans="1:9" s="128" customFormat="1" x14ac:dyDescent="0.25">
      <c r="A2142" s="217">
        <v>44013</v>
      </c>
      <c r="B2142" s="37" t="s">
        <v>282</v>
      </c>
      <c r="C2142" s="217" t="s">
        <v>224</v>
      </c>
      <c r="D2142" s="219">
        <v>44014</v>
      </c>
      <c r="E2142" s="218" t="s">
        <v>76</v>
      </c>
      <c r="F2142" s="218" t="s">
        <v>2</v>
      </c>
      <c r="G2142" s="218"/>
      <c r="H2142" s="229">
        <v>23000</v>
      </c>
      <c r="I2142" s="229"/>
    </row>
    <row r="2143" spans="1:9" s="128" customFormat="1" x14ac:dyDescent="0.25">
      <c r="A2143" s="217">
        <v>44013</v>
      </c>
      <c r="B2143" s="37" t="s">
        <v>282</v>
      </c>
      <c r="C2143" s="217" t="s">
        <v>224</v>
      </c>
      <c r="D2143" s="219">
        <v>44014</v>
      </c>
      <c r="E2143" s="218" t="s">
        <v>76</v>
      </c>
      <c r="F2143" s="218" t="s">
        <v>4</v>
      </c>
      <c r="G2143" s="218"/>
      <c r="H2143" s="229">
        <v>23000</v>
      </c>
      <c r="I2143" s="229"/>
    </row>
    <row r="2144" spans="1:9" s="128" customFormat="1" x14ac:dyDescent="0.25">
      <c r="A2144" s="217">
        <v>44013</v>
      </c>
      <c r="B2144" s="37" t="s">
        <v>282</v>
      </c>
      <c r="C2144" s="217" t="s">
        <v>224</v>
      </c>
      <c r="D2144" s="219">
        <v>44014</v>
      </c>
      <c r="E2144" s="218" t="s">
        <v>76</v>
      </c>
      <c r="F2144" s="218" t="s">
        <v>21</v>
      </c>
      <c r="G2144" s="218"/>
      <c r="H2144" s="229">
        <v>23109</v>
      </c>
      <c r="I2144" s="229"/>
    </row>
    <row r="2145" spans="1:9" s="128" customFormat="1" x14ac:dyDescent="0.25">
      <c r="A2145" s="217">
        <v>44013</v>
      </c>
      <c r="B2145" s="37" t="s">
        <v>282</v>
      </c>
      <c r="C2145" s="217" t="s">
        <v>224</v>
      </c>
      <c r="D2145" s="219">
        <v>44014</v>
      </c>
      <c r="E2145" s="218" t="s">
        <v>76</v>
      </c>
      <c r="F2145" s="218" t="s">
        <v>412</v>
      </c>
      <c r="G2145" s="218"/>
      <c r="H2145" s="229">
        <v>100000</v>
      </c>
      <c r="I2145" s="229"/>
    </row>
    <row r="2146" spans="1:9" s="128" customFormat="1" x14ac:dyDescent="0.25">
      <c r="A2146" s="217">
        <v>44013</v>
      </c>
      <c r="B2146" s="37" t="s">
        <v>282</v>
      </c>
      <c r="C2146" s="217" t="s">
        <v>224</v>
      </c>
      <c r="D2146" s="219">
        <v>44014</v>
      </c>
      <c r="E2146" s="218" t="s">
        <v>76</v>
      </c>
      <c r="F2146" s="218" t="s">
        <v>412</v>
      </c>
      <c r="G2146" s="218"/>
      <c r="H2146" s="229">
        <v>103000</v>
      </c>
      <c r="I2146" s="229"/>
    </row>
    <row r="2147" spans="1:9" s="128" customFormat="1" x14ac:dyDescent="0.25">
      <c r="A2147" s="217">
        <v>44013</v>
      </c>
      <c r="B2147" s="37" t="s">
        <v>282</v>
      </c>
      <c r="C2147" s="217" t="s">
        <v>224</v>
      </c>
      <c r="D2147" s="219">
        <v>44015</v>
      </c>
      <c r="E2147" s="218" t="s">
        <v>76</v>
      </c>
      <c r="F2147" s="218" t="s">
        <v>407</v>
      </c>
      <c r="G2147" s="218"/>
      <c r="H2147" s="229">
        <v>46000</v>
      </c>
      <c r="I2147" s="229"/>
    </row>
    <row r="2148" spans="1:9" s="128" customFormat="1" x14ac:dyDescent="0.25">
      <c r="A2148" s="217">
        <v>44013</v>
      </c>
      <c r="B2148" s="37" t="s">
        <v>282</v>
      </c>
      <c r="C2148" s="217" t="s">
        <v>224</v>
      </c>
      <c r="D2148" s="219">
        <v>44015</v>
      </c>
      <c r="E2148" s="218" t="s">
        <v>76</v>
      </c>
      <c r="F2148" s="218" t="s">
        <v>261</v>
      </c>
      <c r="G2148" s="218"/>
      <c r="H2148" s="229">
        <v>46000</v>
      </c>
      <c r="I2148" s="229"/>
    </row>
    <row r="2149" spans="1:9" s="128" customFormat="1" x14ac:dyDescent="0.25">
      <c r="A2149" s="217">
        <v>44013</v>
      </c>
      <c r="B2149" s="37" t="s">
        <v>282</v>
      </c>
      <c r="C2149" s="217" t="s">
        <v>224</v>
      </c>
      <c r="D2149" s="219">
        <v>44018</v>
      </c>
      <c r="E2149" s="218" t="s">
        <v>76</v>
      </c>
      <c r="F2149" s="218" t="s">
        <v>261</v>
      </c>
      <c r="G2149" s="218"/>
      <c r="H2149" s="229">
        <v>161000</v>
      </c>
      <c r="I2149" s="229"/>
    </row>
    <row r="2150" spans="1:9" s="128" customFormat="1" x14ac:dyDescent="0.25">
      <c r="A2150" s="217">
        <v>44013</v>
      </c>
      <c r="B2150" s="37" t="s">
        <v>282</v>
      </c>
      <c r="C2150" s="217" t="s">
        <v>224</v>
      </c>
      <c r="D2150" s="219">
        <v>44019</v>
      </c>
      <c r="E2150" s="218" t="s">
        <v>76</v>
      </c>
      <c r="F2150" s="218" t="s">
        <v>201</v>
      </c>
      <c r="G2150" s="218"/>
      <c r="H2150" s="229">
        <v>23000</v>
      </c>
      <c r="I2150" s="229"/>
    </row>
    <row r="2151" spans="1:9" s="128" customFormat="1" x14ac:dyDescent="0.25">
      <c r="A2151" s="217">
        <v>44013</v>
      </c>
      <c r="B2151" s="37" t="s">
        <v>282</v>
      </c>
      <c r="C2151" s="217" t="s">
        <v>224</v>
      </c>
      <c r="D2151" s="219">
        <v>44019</v>
      </c>
      <c r="E2151" s="218" t="s">
        <v>76</v>
      </c>
      <c r="F2151" s="218" t="s">
        <v>558</v>
      </c>
      <c r="G2151" s="218"/>
      <c r="H2151" s="229">
        <v>23000</v>
      </c>
      <c r="I2151" s="229"/>
    </row>
    <row r="2152" spans="1:9" s="128" customFormat="1" x14ac:dyDescent="0.25">
      <c r="A2152" s="217">
        <v>44013</v>
      </c>
      <c r="B2152" s="37" t="s">
        <v>282</v>
      </c>
      <c r="C2152" s="217" t="s">
        <v>224</v>
      </c>
      <c r="D2152" s="219">
        <v>44019</v>
      </c>
      <c r="E2152" s="218" t="s">
        <v>76</v>
      </c>
      <c r="F2152" s="218" t="s">
        <v>511</v>
      </c>
      <c r="G2152" s="218"/>
      <c r="H2152" s="229">
        <v>365000</v>
      </c>
      <c r="I2152" s="229"/>
    </row>
    <row r="2153" spans="1:9" s="128" customFormat="1" x14ac:dyDescent="0.25">
      <c r="A2153" s="217">
        <v>44013</v>
      </c>
      <c r="B2153" s="37" t="s">
        <v>282</v>
      </c>
      <c r="C2153" s="217" t="s">
        <v>224</v>
      </c>
      <c r="D2153" s="219">
        <v>44020</v>
      </c>
      <c r="E2153" s="218" t="s">
        <v>76</v>
      </c>
      <c r="F2153" s="218" t="s">
        <v>1431</v>
      </c>
      <c r="G2153" s="218"/>
      <c r="H2153" s="229">
        <v>23000</v>
      </c>
      <c r="I2153" s="229"/>
    </row>
    <row r="2154" spans="1:9" s="128" customFormat="1" x14ac:dyDescent="0.25">
      <c r="A2154" s="217">
        <v>44013</v>
      </c>
      <c r="B2154" s="37" t="s">
        <v>282</v>
      </c>
      <c r="C2154" s="217" t="s">
        <v>224</v>
      </c>
      <c r="D2154" s="219">
        <v>44021</v>
      </c>
      <c r="E2154" s="218" t="s">
        <v>76</v>
      </c>
      <c r="F2154" s="218" t="s">
        <v>9</v>
      </c>
      <c r="G2154" s="218"/>
      <c r="H2154" s="229">
        <v>20000</v>
      </c>
      <c r="I2154" s="229"/>
    </row>
    <row r="2155" spans="1:9" s="128" customFormat="1" x14ac:dyDescent="0.25">
      <c r="A2155" s="217">
        <v>44013</v>
      </c>
      <c r="B2155" s="37" t="s">
        <v>282</v>
      </c>
      <c r="C2155" s="217" t="s">
        <v>224</v>
      </c>
      <c r="D2155" s="219">
        <v>44021</v>
      </c>
      <c r="E2155" s="218" t="s">
        <v>76</v>
      </c>
      <c r="F2155" s="218" t="s">
        <v>9</v>
      </c>
      <c r="G2155" s="218"/>
      <c r="H2155" s="229">
        <v>20000</v>
      </c>
      <c r="I2155" s="229"/>
    </row>
    <row r="2156" spans="1:9" s="128" customFormat="1" x14ac:dyDescent="0.25">
      <c r="A2156" s="217">
        <v>44013</v>
      </c>
      <c r="B2156" s="37" t="s">
        <v>282</v>
      </c>
      <c r="C2156" s="217" t="s">
        <v>224</v>
      </c>
      <c r="D2156" s="219">
        <v>44021</v>
      </c>
      <c r="E2156" s="218" t="s">
        <v>76</v>
      </c>
      <c r="F2156" s="218" t="s">
        <v>417</v>
      </c>
      <c r="G2156" s="218"/>
      <c r="H2156" s="229">
        <v>100000</v>
      </c>
      <c r="I2156" s="229"/>
    </row>
    <row r="2157" spans="1:9" s="128" customFormat="1" x14ac:dyDescent="0.25">
      <c r="A2157" s="217">
        <v>44013</v>
      </c>
      <c r="B2157" s="37" t="s">
        <v>282</v>
      </c>
      <c r="C2157" s="217" t="s">
        <v>224</v>
      </c>
      <c r="D2157" s="219">
        <v>44022</v>
      </c>
      <c r="E2157" s="218" t="s">
        <v>76</v>
      </c>
      <c r="F2157" s="218" t="s">
        <v>1439</v>
      </c>
      <c r="G2157" s="218"/>
      <c r="H2157" s="229">
        <v>161000</v>
      </c>
      <c r="I2157" s="229"/>
    </row>
    <row r="2158" spans="1:9" s="128" customFormat="1" x14ac:dyDescent="0.25">
      <c r="A2158" s="217">
        <v>44013</v>
      </c>
      <c r="B2158" s="37" t="s">
        <v>282</v>
      </c>
      <c r="C2158" s="217" t="s">
        <v>224</v>
      </c>
      <c r="D2158" s="219">
        <v>44025</v>
      </c>
      <c r="E2158" s="218" t="s">
        <v>76</v>
      </c>
      <c r="F2158" s="218" t="s">
        <v>417</v>
      </c>
      <c r="G2158" s="218"/>
      <c r="H2158" s="229">
        <v>15000</v>
      </c>
      <c r="I2158" s="229"/>
    </row>
    <row r="2159" spans="1:9" s="128" customFormat="1" x14ac:dyDescent="0.25">
      <c r="A2159" s="217">
        <v>44013</v>
      </c>
      <c r="B2159" s="37" t="s">
        <v>282</v>
      </c>
      <c r="C2159" s="217" t="s">
        <v>224</v>
      </c>
      <c r="D2159" s="219">
        <v>44025</v>
      </c>
      <c r="E2159" s="218" t="s">
        <v>76</v>
      </c>
      <c r="F2159" s="218" t="s">
        <v>418</v>
      </c>
      <c r="G2159" s="218"/>
      <c r="H2159" s="229">
        <v>46000</v>
      </c>
      <c r="I2159" s="229"/>
    </row>
    <row r="2160" spans="1:9" s="128" customFormat="1" x14ac:dyDescent="0.25">
      <c r="A2160" s="217">
        <v>44013</v>
      </c>
      <c r="B2160" s="37" t="s">
        <v>282</v>
      </c>
      <c r="C2160" s="217" t="s">
        <v>224</v>
      </c>
      <c r="D2160" s="219">
        <v>44026</v>
      </c>
      <c r="E2160" s="218" t="s">
        <v>76</v>
      </c>
      <c r="F2160" s="218" t="s">
        <v>80</v>
      </c>
      <c r="G2160" s="218"/>
      <c r="H2160" s="229">
        <v>23000</v>
      </c>
      <c r="I2160" s="229"/>
    </row>
    <row r="2161" spans="1:9" s="128" customFormat="1" x14ac:dyDescent="0.25">
      <c r="A2161" s="217">
        <v>44013</v>
      </c>
      <c r="B2161" s="37" t="s">
        <v>282</v>
      </c>
      <c r="C2161" s="217" t="s">
        <v>224</v>
      </c>
      <c r="D2161" s="219">
        <v>44026</v>
      </c>
      <c r="E2161" s="218" t="s">
        <v>76</v>
      </c>
      <c r="F2161" s="218" t="s">
        <v>635</v>
      </c>
      <c r="G2161" s="218"/>
      <c r="H2161" s="229">
        <v>46000</v>
      </c>
      <c r="I2161" s="229"/>
    </row>
    <row r="2162" spans="1:9" s="128" customFormat="1" x14ac:dyDescent="0.25">
      <c r="A2162" s="217">
        <v>44013</v>
      </c>
      <c r="B2162" s="37" t="s">
        <v>282</v>
      </c>
      <c r="C2162" s="217" t="s">
        <v>224</v>
      </c>
      <c r="D2162" s="219">
        <v>44026</v>
      </c>
      <c r="E2162" s="218" t="s">
        <v>76</v>
      </c>
      <c r="F2162" s="218" t="s">
        <v>421</v>
      </c>
      <c r="G2162" s="218"/>
      <c r="H2162" s="229">
        <v>138000</v>
      </c>
      <c r="I2162" s="229"/>
    </row>
    <row r="2163" spans="1:9" s="128" customFormat="1" x14ac:dyDescent="0.25">
      <c r="A2163" s="217">
        <v>44013</v>
      </c>
      <c r="B2163" s="37" t="s">
        <v>282</v>
      </c>
      <c r="C2163" s="217" t="s">
        <v>224</v>
      </c>
      <c r="D2163" s="219">
        <v>44027</v>
      </c>
      <c r="E2163" s="218" t="s">
        <v>239</v>
      </c>
      <c r="F2163" s="218" t="s">
        <v>132</v>
      </c>
      <c r="G2163" s="218"/>
      <c r="H2163" s="229">
        <v>23100</v>
      </c>
      <c r="I2163" s="229"/>
    </row>
    <row r="2164" spans="1:9" s="128" customFormat="1" x14ac:dyDescent="0.25">
      <c r="A2164" s="217">
        <v>44013</v>
      </c>
      <c r="B2164" s="37" t="s">
        <v>282</v>
      </c>
      <c r="C2164" s="217" t="s">
        <v>224</v>
      </c>
      <c r="D2164" s="219">
        <v>44032</v>
      </c>
      <c r="E2164" s="218" t="s">
        <v>76</v>
      </c>
      <c r="F2164" s="218" t="s">
        <v>24</v>
      </c>
      <c r="G2164" s="218"/>
      <c r="H2164" s="229">
        <v>46000</v>
      </c>
      <c r="I2164" s="229"/>
    </row>
    <row r="2165" spans="1:9" s="128" customFormat="1" x14ac:dyDescent="0.25">
      <c r="A2165" s="217">
        <v>44013</v>
      </c>
      <c r="B2165" s="37" t="s">
        <v>282</v>
      </c>
      <c r="C2165" s="217" t="s">
        <v>224</v>
      </c>
      <c r="D2165" s="219">
        <v>44032</v>
      </c>
      <c r="E2165" s="218" t="s">
        <v>76</v>
      </c>
      <c r="F2165" s="218" t="s">
        <v>254</v>
      </c>
      <c r="G2165" s="218"/>
      <c r="H2165" s="229">
        <v>69000</v>
      </c>
      <c r="I2165" s="229"/>
    </row>
    <row r="2166" spans="1:9" s="128" customFormat="1" x14ac:dyDescent="0.25">
      <c r="A2166" s="217">
        <v>44013</v>
      </c>
      <c r="B2166" s="37" t="s">
        <v>282</v>
      </c>
      <c r="C2166" s="217" t="s">
        <v>224</v>
      </c>
      <c r="D2166" s="219">
        <v>44032</v>
      </c>
      <c r="E2166" s="218" t="s">
        <v>76</v>
      </c>
      <c r="F2166" s="218" t="s">
        <v>1440</v>
      </c>
      <c r="G2166" s="218"/>
      <c r="H2166" s="229">
        <v>138000</v>
      </c>
      <c r="I2166" s="229"/>
    </row>
    <row r="2167" spans="1:9" s="128" customFormat="1" x14ac:dyDescent="0.25">
      <c r="A2167" s="217">
        <v>44013</v>
      </c>
      <c r="B2167" s="37" t="s">
        <v>282</v>
      </c>
      <c r="C2167" s="217" t="s">
        <v>224</v>
      </c>
      <c r="D2167" s="219">
        <v>44033</v>
      </c>
      <c r="E2167" s="218" t="s">
        <v>76</v>
      </c>
      <c r="F2167" s="218" t="s">
        <v>127</v>
      </c>
      <c r="G2167" s="218"/>
      <c r="H2167" s="229">
        <v>23113</v>
      </c>
      <c r="I2167" s="229"/>
    </row>
    <row r="2168" spans="1:9" s="128" customFormat="1" x14ac:dyDescent="0.25">
      <c r="A2168" s="217">
        <v>44013</v>
      </c>
      <c r="B2168" s="37" t="s">
        <v>282</v>
      </c>
      <c r="C2168" s="217" t="s">
        <v>224</v>
      </c>
      <c r="D2168" s="219">
        <v>44033</v>
      </c>
      <c r="E2168" s="218" t="s">
        <v>76</v>
      </c>
      <c r="F2168" s="218" t="s">
        <v>822</v>
      </c>
      <c r="G2168" s="218"/>
      <c r="H2168" s="229">
        <v>46000</v>
      </c>
      <c r="I2168" s="229"/>
    </row>
    <row r="2169" spans="1:9" s="128" customFormat="1" x14ac:dyDescent="0.25">
      <c r="A2169" s="217">
        <v>44013</v>
      </c>
      <c r="B2169" s="37" t="s">
        <v>282</v>
      </c>
      <c r="C2169" s="217" t="s">
        <v>224</v>
      </c>
      <c r="D2169" s="219">
        <v>44033</v>
      </c>
      <c r="E2169" s="218" t="s">
        <v>76</v>
      </c>
      <c r="F2169" s="218" t="s">
        <v>254</v>
      </c>
      <c r="G2169" s="218"/>
      <c r="H2169" s="229">
        <v>69000</v>
      </c>
      <c r="I2169" s="229"/>
    </row>
    <row r="2170" spans="1:9" s="128" customFormat="1" x14ac:dyDescent="0.25">
      <c r="A2170" s="217">
        <v>44013</v>
      </c>
      <c r="B2170" s="37" t="s">
        <v>282</v>
      </c>
      <c r="C2170" s="217" t="s">
        <v>224</v>
      </c>
      <c r="D2170" s="219">
        <v>44034</v>
      </c>
      <c r="E2170" s="218" t="s">
        <v>76</v>
      </c>
      <c r="F2170" s="218" t="s">
        <v>18</v>
      </c>
      <c r="G2170" s="218"/>
      <c r="H2170" s="229">
        <v>23080</v>
      </c>
      <c r="I2170" s="229"/>
    </row>
    <row r="2171" spans="1:9" s="128" customFormat="1" x14ac:dyDescent="0.25">
      <c r="A2171" s="217">
        <v>44013</v>
      </c>
      <c r="B2171" s="37" t="s">
        <v>282</v>
      </c>
      <c r="C2171" s="217" t="s">
        <v>224</v>
      </c>
      <c r="D2171" s="219">
        <v>44035</v>
      </c>
      <c r="E2171" s="218" t="s">
        <v>239</v>
      </c>
      <c r="F2171" s="218" t="s">
        <v>1441</v>
      </c>
      <c r="G2171" s="218"/>
      <c r="H2171" s="229">
        <v>36000</v>
      </c>
      <c r="I2171" s="229"/>
    </row>
    <row r="2172" spans="1:9" s="128" customFormat="1" x14ac:dyDescent="0.25">
      <c r="A2172" s="217">
        <v>44013</v>
      </c>
      <c r="B2172" s="37" t="s">
        <v>282</v>
      </c>
      <c r="C2172" s="217" t="s">
        <v>224</v>
      </c>
      <c r="D2172" s="219">
        <v>44036</v>
      </c>
      <c r="E2172" s="218" t="s">
        <v>76</v>
      </c>
      <c r="F2172" s="218" t="s">
        <v>93</v>
      </c>
      <c r="G2172" s="218"/>
      <c r="H2172" s="229">
        <v>23000</v>
      </c>
      <c r="I2172" s="229"/>
    </row>
    <row r="2173" spans="1:9" s="128" customFormat="1" x14ac:dyDescent="0.25">
      <c r="A2173" s="217">
        <v>44013</v>
      </c>
      <c r="B2173" s="37" t="s">
        <v>282</v>
      </c>
      <c r="C2173" s="217" t="s">
        <v>224</v>
      </c>
      <c r="D2173" s="219">
        <v>44036</v>
      </c>
      <c r="E2173" s="218" t="s">
        <v>76</v>
      </c>
      <c r="F2173" s="218" t="s">
        <v>3</v>
      </c>
      <c r="G2173" s="218"/>
      <c r="H2173" s="229">
        <v>23000</v>
      </c>
      <c r="I2173" s="229"/>
    </row>
    <row r="2174" spans="1:9" s="128" customFormat="1" x14ac:dyDescent="0.25">
      <c r="A2174" s="217">
        <v>44013</v>
      </c>
      <c r="B2174" s="37" t="s">
        <v>282</v>
      </c>
      <c r="C2174" s="217" t="s">
        <v>224</v>
      </c>
      <c r="D2174" s="219">
        <v>44036</v>
      </c>
      <c r="E2174" s="218" t="s">
        <v>76</v>
      </c>
      <c r="F2174" s="218" t="s">
        <v>135</v>
      </c>
      <c r="G2174" s="218"/>
      <c r="H2174" s="229">
        <v>23000</v>
      </c>
      <c r="I2174" s="229"/>
    </row>
    <row r="2175" spans="1:9" s="128" customFormat="1" x14ac:dyDescent="0.25">
      <c r="A2175" s="217">
        <v>44013</v>
      </c>
      <c r="B2175" s="37" t="s">
        <v>282</v>
      </c>
      <c r="C2175" s="217" t="s">
        <v>224</v>
      </c>
      <c r="D2175" s="219">
        <v>44036</v>
      </c>
      <c r="E2175" s="218" t="s">
        <v>129</v>
      </c>
      <c r="F2175" s="218" t="s">
        <v>1442</v>
      </c>
      <c r="G2175" s="218"/>
      <c r="H2175" s="229">
        <v>92000</v>
      </c>
      <c r="I2175" s="229"/>
    </row>
    <row r="2176" spans="1:9" s="128" customFormat="1" x14ac:dyDescent="0.25">
      <c r="A2176" s="217">
        <v>44013</v>
      </c>
      <c r="B2176" s="37" t="s">
        <v>282</v>
      </c>
      <c r="C2176" s="217" t="s">
        <v>224</v>
      </c>
      <c r="D2176" s="219">
        <v>44043</v>
      </c>
      <c r="E2176" s="218" t="s">
        <v>76</v>
      </c>
      <c r="F2176" s="218" t="s">
        <v>1443</v>
      </c>
      <c r="G2176" s="218"/>
      <c r="H2176" s="229">
        <v>20054</v>
      </c>
      <c r="I2176" s="229"/>
    </row>
    <row r="2177" spans="1:9" s="128" customFormat="1" x14ac:dyDescent="0.25">
      <c r="A2177" s="217">
        <v>44013</v>
      </c>
      <c r="B2177" s="37" t="s">
        <v>282</v>
      </c>
      <c r="C2177" s="217" t="s">
        <v>224</v>
      </c>
      <c r="D2177" s="219">
        <v>44043</v>
      </c>
      <c r="E2177" s="218" t="s">
        <v>76</v>
      </c>
      <c r="F2177" s="218" t="s">
        <v>430</v>
      </c>
      <c r="G2177" s="218"/>
      <c r="H2177" s="229">
        <v>23000</v>
      </c>
      <c r="I2177" s="229"/>
    </row>
    <row r="2178" spans="1:9" s="128" customFormat="1" x14ac:dyDescent="0.25">
      <c r="A2178" s="217">
        <v>44013</v>
      </c>
      <c r="B2178" s="37" t="s">
        <v>282</v>
      </c>
      <c r="C2178" s="217" t="s">
        <v>224</v>
      </c>
      <c r="D2178" s="219">
        <v>44043</v>
      </c>
      <c r="E2178" s="218" t="s">
        <v>76</v>
      </c>
      <c r="F2178" s="218" t="s">
        <v>1444</v>
      </c>
      <c r="G2178" s="218"/>
      <c r="H2178" s="229">
        <v>27000</v>
      </c>
      <c r="I2178" s="229"/>
    </row>
    <row r="2179" spans="1:9" s="128" customFormat="1" x14ac:dyDescent="0.25">
      <c r="A2179" s="217">
        <v>44013</v>
      </c>
      <c r="B2179" s="37" t="s">
        <v>282</v>
      </c>
      <c r="C2179" s="217" t="s">
        <v>224</v>
      </c>
      <c r="D2179" s="219">
        <v>44043</v>
      </c>
      <c r="E2179" s="218" t="s">
        <v>76</v>
      </c>
      <c r="F2179" s="218" t="s">
        <v>451</v>
      </c>
      <c r="G2179" s="218"/>
      <c r="H2179" s="229">
        <v>68000</v>
      </c>
      <c r="I2179" s="229"/>
    </row>
    <row r="2180" spans="1:9" s="128" customFormat="1" x14ac:dyDescent="0.25">
      <c r="A2180" s="167">
        <v>44013</v>
      </c>
      <c r="B2180" s="168" t="s">
        <v>282</v>
      </c>
      <c r="C2180" s="167" t="s">
        <v>224</v>
      </c>
      <c r="D2180" s="169">
        <v>44043</v>
      </c>
      <c r="E2180" s="168" t="s">
        <v>76</v>
      </c>
      <c r="F2180" s="168" t="s">
        <v>1445</v>
      </c>
      <c r="G2180" s="168"/>
      <c r="H2180" s="170">
        <v>69000</v>
      </c>
      <c r="I2180" s="170"/>
    </row>
    <row r="2181" spans="1:9" s="128" customFormat="1" x14ac:dyDescent="0.25">
      <c r="A2181" s="217">
        <v>44044</v>
      </c>
      <c r="B2181" s="37" t="s">
        <v>282</v>
      </c>
      <c r="C2181" s="217" t="s">
        <v>224</v>
      </c>
      <c r="D2181" s="219">
        <v>44046</v>
      </c>
      <c r="E2181" s="218" t="s">
        <v>76</v>
      </c>
      <c r="F2181" s="218" t="s">
        <v>4</v>
      </c>
      <c r="G2181" s="218"/>
      <c r="H2181" s="229">
        <v>23000</v>
      </c>
      <c r="I2181" s="229"/>
    </row>
    <row r="2182" spans="1:9" s="128" customFormat="1" x14ac:dyDescent="0.25">
      <c r="A2182" s="217">
        <v>44044</v>
      </c>
      <c r="B2182" s="37" t="s">
        <v>282</v>
      </c>
      <c r="C2182" s="217" t="s">
        <v>224</v>
      </c>
      <c r="D2182" s="219">
        <v>44046</v>
      </c>
      <c r="E2182" s="218" t="s">
        <v>76</v>
      </c>
      <c r="F2182" s="218" t="s">
        <v>464</v>
      </c>
      <c r="G2182" s="218"/>
      <c r="H2182" s="229">
        <v>23000</v>
      </c>
      <c r="I2182" s="229"/>
    </row>
    <row r="2183" spans="1:9" s="128" customFormat="1" x14ac:dyDescent="0.25">
      <c r="A2183" s="217">
        <v>44044</v>
      </c>
      <c r="B2183" s="37" t="s">
        <v>282</v>
      </c>
      <c r="C2183" s="217" t="s">
        <v>224</v>
      </c>
      <c r="D2183" s="219">
        <v>44046</v>
      </c>
      <c r="E2183" s="218" t="s">
        <v>76</v>
      </c>
      <c r="F2183" s="218" t="s">
        <v>407</v>
      </c>
      <c r="G2183" s="218"/>
      <c r="H2183" s="229">
        <v>23000</v>
      </c>
      <c r="I2183" s="229"/>
    </row>
    <row r="2184" spans="1:9" s="128" customFormat="1" x14ac:dyDescent="0.25">
      <c r="A2184" s="217">
        <v>44044</v>
      </c>
      <c r="B2184" s="37" t="s">
        <v>282</v>
      </c>
      <c r="C2184" s="217" t="s">
        <v>224</v>
      </c>
      <c r="D2184" s="219">
        <v>44046</v>
      </c>
      <c r="E2184" s="218" t="s">
        <v>76</v>
      </c>
      <c r="F2184" s="218" t="s">
        <v>1446</v>
      </c>
      <c r="G2184" s="218"/>
      <c r="H2184" s="229">
        <v>23102</v>
      </c>
      <c r="I2184" s="229"/>
    </row>
    <row r="2185" spans="1:9" s="128" customFormat="1" x14ac:dyDescent="0.25">
      <c r="A2185" s="217">
        <v>44044</v>
      </c>
      <c r="B2185" s="37" t="s">
        <v>282</v>
      </c>
      <c r="C2185" s="217" t="s">
        <v>224</v>
      </c>
      <c r="D2185" s="219">
        <v>44046</v>
      </c>
      <c r="E2185" s="218" t="s">
        <v>76</v>
      </c>
      <c r="F2185" s="218" t="s">
        <v>21</v>
      </c>
      <c r="G2185" s="218"/>
      <c r="H2185" s="229">
        <v>23109</v>
      </c>
      <c r="I2185" s="229"/>
    </row>
    <row r="2186" spans="1:9" s="128" customFormat="1" x14ac:dyDescent="0.25">
      <c r="A2186" s="217">
        <v>44044</v>
      </c>
      <c r="B2186" s="37" t="s">
        <v>282</v>
      </c>
      <c r="C2186" s="217" t="s">
        <v>224</v>
      </c>
      <c r="D2186" s="219">
        <v>44047</v>
      </c>
      <c r="E2186" s="218" t="s">
        <v>76</v>
      </c>
      <c r="F2186" s="218" t="s">
        <v>127</v>
      </c>
      <c r="G2186" s="218"/>
      <c r="H2186" s="229">
        <v>15113</v>
      </c>
      <c r="I2186" s="229"/>
    </row>
    <row r="2187" spans="1:9" s="128" customFormat="1" x14ac:dyDescent="0.25">
      <c r="A2187" s="217">
        <v>44044</v>
      </c>
      <c r="B2187" s="37" t="s">
        <v>282</v>
      </c>
      <c r="C2187" s="217" t="s">
        <v>224</v>
      </c>
      <c r="D2187" s="219">
        <v>44047</v>
      </c>
      <c r="E2187" s="218" t="s">
        <v>76</v>
      </c>
      <c r="F2187" s="218" t="s">
        <v>2</v>
      </c>
      <c r="G2187" s="218"/>
      <c r="H2187" s="229">
        <v>23000</v>
      </c>
      <c r="I2187" s="229"/>
    </row>
    <row r="2188" spans="1:9" s="128" customFormat="1" x14ac:dyDescent="0.25">
      <c r="A2188" s="217">
        <v>44044</v>
      </c>
      <c r="B2188" s="37" t="s">
        <v>282</v>
      </c>
      <c r="C2188" s="217" t="s">
        <v>224</v>
      </c>
      <c r="D2188" s="219">
        <v>44047</v>
      </c>
      <c r="E2188" s="218" t="s">
        <v>76</v>
      </c>
      <c r="F2188" s="218" t="s">
        <v>764</v>
      </c>
      <c r="G2188" s="218"/>
      <c r="H2188" s="229">
        <v>23032</v>
      </c>
      <c r="I2188" s="229"/>
    </row>
    <row r="2189" spans="1:9" s="128" customFormat="1" x14ac:dyDescent="0.25">
      <c r="A2189" s="217">
        <v>44044</v>
      </c>
      <c r="B2189" s="37" t="s">
        <v>282</v>
      </c>
      <c r="C2189" s="217" t="s">
        <v>224</v>
      </c>
      <c r="D2189" s="219">
        <v>44047</v>
      </c>
      <c r="E2189" s="218" t="s">
        <v>76</v>
      </c>
      <c r="F2189" s="218" t="s">
        <v>17</v>
      </c>
      <c r="G2189" s="218"/>
      <c r="H2189" s="229">
        <v>23072</v>
      </c>
      <c r="I2189" s="229"/>
    </row>
    <row r="2190" spans="1:9" s="128" customFormat="1" x14ac:dyDescent="0.25">
      <c r="A2190" s="217">
        <v>44044</v>
      </c>
      <c r="B2190" s="37" t="s">
        <v>282</v>
      </c>
      <c r="C2190" s="217" t="s">
        <v>224</v>
      </c>
      <c r="D2190" s="219">
        <v>44047</v>
      </c>
      <c r="E2190" s="218" t="s">
        <v>76</v>
      </c>
      <c r="F2190" s="218" t="s">
        <v>140</v>
      </c>
      <c r="G2190" s="218"/>
      <c r="H2190" s="229">
        <v>46192</v>
      </c>
      <c r="I2190" s="229"/>
    </row>
    <row r="2191" spans="1:9" s="128" customFormat="1" x14ac:dyDescent="0.25">
      <c r="A2191" s="217">
        <v>44044</v>
      </c>
      <c r="B2191" s="37" t="s">
        <v>282</v>
      </c>
      <c r="C2191" s="217" t="s">
        <v>224</v>
      </c>
      <c r="D2191" s="219">
        <v>44047</v>
      </c>
      <c r="E2191" s="218" t="s">
        <v>76</v>
      </c>
      <c r="F2191" s="218" t="s">
        <v>1413</v>
      </c>
      <c r="G2191" s="218"/>
      <c r="H2191" s="229">
        <v>69000</v>
      </c>
      <c r="I2191" s="229"/>
    </row>
    <row r="2192" spans="1:9" s="128" customFormat="1" x14ac:dyDescent="0.25">
      <c r="A2192" s="217">
        <v>44044</v>
      </c>
      <c r="B2192" s="37" t="s">
        <v>282</v>
      </c>
      <c r="C2192" s="217" t="s">
        <v>224</v>
      </c>
      <c r="D2192" s="219">
        <v>44050</v>
      </c>
      <c r="E2192" s="218" t="s">
        <v>76</v>
      </c>
      <c r="F2192" s="218" t="s">
        <v>201</v>
      </c>
      <c r="G2192" s="218"/>
      <c r="H2192" s="229">
        <v>23000</v>
      </c>
      <c r="I2192" s="229"/>
    </row>
    <row r="2193" spans="1:9" s="128" customFormat="1" x14ac:dyDescent="0.25">
      <c r="A2193" s="217">
        <v>44044</v>
      </c>
      <c r="B2193" s="37" t="s">
        <v>282</v>
      </c>
      <c r="C2193" s="217" t="s">
        <v>224</v>
      </c>
      <c r="D2193" s="219">
        <v>44050</v>
      </c>
      <c r="E2193" s="218" t="s">
        <v>76</v>
      </c>
      <c r="F2193" s="218" t="s">
        <v>1431</v>
      </c>
      <c r="G2193" s="218"/>
      <c r="H2193" s="229">
        <v>23000</v>
      </c>
      <c r="I2193" s="229"/>
    </row>
    <row r="2194" spans="1:9" s="128" customFormat="1" x14ac:dyDescent="0.25">
      <c r="A2194" s="217">
        <v>44044</v>
      </c>
      <c r="B2194" s="37" t="s">
        <v>282</v>
      </c>
      <c r="C2194" s="217" t="s">
        <v>224</v>
      </c>
      <c r="D2194" s="219">
        <v>44050</v>
      </c>
      <c r="E2194" s="218" t="s">
        <v>76</v>
      </c>
      <c r="F2194" s="218" t="s">
        <v>80</v>
      </c>
      <c r="G2194" s="218"/>
      <c r="H2194" s="229">
        <v>23000</v>
      </c>
      <c r="I2194" s="229"/>
    </row>
    <row r="2195" spans="1:9" s="128" customFormat="1" x14ac:dyDescent="0.25">
      <c r="A2195" s="217">
        <v>44044</v>
      </c>
      <c r="B2195" s="37" t="s">
        <v>282</v>
      </c>
      <c r="C2195" s="217" t="s">
        <v>224</v>
      </c>
      <c r="D2195" s="219">
        <v>44050</v>
      </c>
      <c r="E2195" s="218" t="s">
        <v>76</v>
      </c>
      <c r="F2195" s="218" t="s">
        <v>1204</v>
      </c>
      <c r="G2195" s="218"/>
      <c r="H2195" s="229">
        <v>138000</v>
      </c>
      <c r="I2195" s="229"/>
    </row>
    <row r="2196" spans="1:9" s="128" customFormat="1" x14ac:dyDescent="0.25">
      <c r="A2196" s="217">
        <v>44044</v>
      </c>
      <c r="B2196" s="37" t="s">
        <v>282</v>
      </c>
      <c r="C2196" s="217" t="s">
        <v>224</v>
      </c>
      <c r="D2196" s="219">
        <v>44053</v>
      </c>
      <c r="E2196" s="218" t="s">
        <v>76</v>
      </c>
      <c r="F2196" s="218" t="s">
        <v>413</v>
      </c>
      <c r="G2196" s="218"/>
      <c r="H2196" s="229">
        <v>23000</v>
      </c>
      <c r="I2196" s="229"/>
    </row>
    <row r="2197" spans="1:9" s="128" customFormat="1" x14ac:dyDescent="0.25">
      <c r="A2197" s="217">
        <v>44044</v>
      </c>
      <c r="B2197" s="37" t="s">
        <v>282</v>
      </c>
      <c r="C2197" s="217" t="s">
        <v>224</v>
      </c>
      <c r="D2197" s="219">
        <v>44053</v>
      </c>
      <c r="E2197" s="218" t="s">
        <v>239</v>
      </c>
      <c r="F2197" s="218" t="s">
        <v>1447</v>
      </c>
      <c r="G2197" s="218"/>
      <c r="H2197" s="229">
        <v>46000</v>
      </c>
      <c r="I2197" s="229"/>
    </row>
    <row r="2198" spans="1:9" s="128" customFormat="1" x14ac:dyDescent="0.25">
      <c r="A2198" s="217">
        <v>44044</v>
      </c>
      <c r="B2198" s="37" t="s">
        <v>282</v>
      </c>
      <c r="C2198" s="217" t="s">
        <v>224</v>
      </c>
      <c r="D2198" s="219">
        <v>44053</v>
      </c>
      <c r="E2198" s="218" t="s">
        <v>76</v>
      </c>
      <c r="F2198" s="218" t="s">
        <v>874</v>
      </c>
      <c r="G2198" s="218"/>
      <c r="H2198" s="229">
        <v>92000</v>
      </c>
      <c r="I2198" s="229"/>
    </row>
    <row r="2199" spans="1:9" s="128" customFormat="1" x14ac:dyDescent="0.25">
      <c r="A2199" s="217">
        <v>44044</v>
      </c>
      <c r="B2199" s="37" t="s">
        <v>282</v>
      </c>
      <c r="C2199" s="217" t="s">
        <v>224</v>
      </c>
      <c r="D2199" s="219">
        <v>44053</v>
      </c>
      <c r="E2199" s="218" t="s">
        <v>239</v>
      </c>
      <c r="F2199" s="218" t="s">
        <v>13</v>
      </c>
      <c r="G2199" s="218"/>
      <c r="H2199" s="229">
        <v>120000</v>
      </c>
      <c r="I2199" s="229"/>
    </row>
    <row r="2200" spans="1:9" s="128" customFormat="1" x14ac:dyDescent="0.25">
      <c r="A2200" s="217">
        <v>44044</v>
      </c>
      <c r="B2200" s="37" t="s">
        <v>282</v>
      </c>
      <c r="C2200" s="217" t="s">
        <v>224</v>
      </c>
      <c r="D2200" s="219">
        <v>44054</v>
      </c>
      <c r="E2200" s="218" t="s">
        <v>76</v>
      </c>
      <c r="F2200" s="218" t="s">
        <v>430</v>
      </c>
      <c r="G2200" s="218"/>
      <c r="H2200" s="229">
        <v>146000</v>
      </c>
      <c r="I2200" s="229"/>
    </row>
    <row r="2201" spans="1:9" s="128" customFormat="1" x14ac:dyDescent="0.25">
      <c r="A2201" s="217">
        <v>44044</v>
      </c>
      <c r="B2201" s="37" t="s">
        <v>282</v>
      </c>
      <c r="C2201" s="217" t="s">
        <v>224</v>
      </c>
      <c r="D2201" s="219">
        <v>44055</v>
      </c>
      <c r="E2201" s="218" t="s">
        <v>76</v>
      </c>
      <c r="F2201" s="218" t="s">
        <v>315</v>
      </c>
      <c r="G2201" s="218"/>
      <c r="H2201" s="229">
        <v>23000</v>
      </c>
      <c r="I2201" s="229"/>
    </row>
    <row r="2202" spans="1:9" s="128" customFormat="1" x14ac:dyDescent="0.25">
      <c r="A2202" s="217">
        <v>44044</v>
      </c>
      <c r="B2202" s="37" t="s">
        <v>282</v>
      </c>
      <c r="C2202" s="217" t="s">
        <v>224</v>
      </c>
      <c r="D2202" s="219">
        <v>44055</v>
      </c>
      <c r="E2202" s="218" t="s">
        <v>76</v>
      </c>
      <c r="F2202" s="218" t="s">
        <v>1448</v>
      </c>
      <c r="G2202" s="218"/>
      <c r="H2202" s="229">
        <v>98000</v>
      </c>
      <c r="I2202" s="229"/>
    </row>
    <row r="2203" spans="1:9" s="128" customFormat="1" x14ac:dyDescent="0.25">
      <c r="A2203" s="217">
        <v>44044</v>
      </c>
      <c r="B2203" s="37" t="s">
        <v>282</v>
      </c>
      <c r="C2203" s="217" t="s">
        <v>224</v>
      </c>
      <c r="D2203" s="219">
        <v>44060</v>
      </c>
      <c r="E2203" s="218" t="s">
        <v>76</v>
      </c>
      <c r="F2203" s="218" t="s">
        <v>413</v>
      </c>
      <c r="G2203" s="218"/>
      <c r="H2203" s="229">
        <v>23000</v>
      </c>
      <c r="I2203" s="229"/>
    </row>
    <row r="2204" spans="1:9" s="128" customFormat="1" x14ac:dyDescent="0.25">
      <c r="A2204" s="217">
        <v>44044</v>
      </c>
      <c r="B2204" s="37" t="s">
        <v>282</v>
      </c>
      <c r="C2204" s="217" t="s">
        <v>224</v>
      </c>
      <c r="D2204" s="219">
        <v>44060</v>
      </c>
      <c r="E2204" s="218" t="s">
        <v>76</v>
      </c>
      <c r="F2204" s="218" t="s">
        <v>132</v>
      </c>
      <c r="G2204" s="218"/>
      <c r="H2204" s="229">
        <v>23100</v>
      </c>
      <c r="I2204" s="229"/>
    </row>
    <row r="2205" spans="1:9" s="128" customFormat="1" x14ac:dyDescent="0.25">
      <c r="A2205" s="217">
        <v>44044</v>
      </c>
      <c r="B2205" s="37" t="s">
        <v>282</v>
      </c>
      <c r="C2205" s="217" t="s">
        <v>224</v>
      </c>
      <c r="D2205" s="219">
        <v>44060</v>
      </c>
      <c r="E2205" s="218" t="s">
        <v>76</v>
      </c>
      <c r="F2205" s="218" t="s">
        <v>32</v>
      </c>
      <c r="G2205" s="218"/>
      <c r="H2205" s="229">
        <v>115000</v>
      </c>
      <c r="I2205" s="229"/>
    </row>
    <row r="2206" spans="1:9" s="128" customFormat="1" x14ac:dyDescent="0.25">
      <c r="A2206" s="217">
        <v>44044</v>
      </c>
      <c r="B2206" s="37" t="s">
        <v>282</v>
      </c>
      <c r="C2206" s="217" t="s">
        <v>224</v>
      </c>
      <c r="D2206" s="219">
        <v>44062</v>
      </c>
      <c r="E2206" s="218" t="s">
        <v>76</v>
      </c>
      <c r="F2206" s="218" t="s">
        <v>82</v>
      </c>
      <c r="G2206" s="218"/>
      <c r="H2206" s="229">
        <v>115000</v>
      </c>
      <c r="I2206" s="229"/>
    </row>
    <row r="2207" spans="1:9" s="128" customFormat="1" x14ac:dyDescent="0.25">
      <c r="A2207" s="217">
        <v>44044</v>
      </c>
      <c r="B2207" s="37" t="s">
        <v>282</v>
      </c>
      <c r="C2207" s="217" t="s">
        <v>224</v>
      </c>
      <c r="D2207" s="219">
        <v>44063</v>
      </c>
      <c r="E2207" s="218" t="s">
        <v>76</v>
      </c>
      <c r="F2207" s="218" t="s">
        <v>127</v>
      </c>
      <c r="G2207" s="218"/>
      <c r="H2207" s="229">
        <v>23113</v>
      </c>
      <c r="I2207" s="229"/>
    </row>
    <row r="2208" spans="1:9" s="128" customFormat="1" x14ac:dyDescent="0.25">
      <c r="A2208" s="217">
        <v>44044</v>
      </c>
      <c r="B2208" s="37" t="s">
        <v>282</v>
      </c>
      <c r="C2208" s="217" t="s">
        <v>224</v>
      </c>
      <c r="D2208" s="219">
        <v>44063</v>
      </c>
      <c r="E2208" s="218" t="s">
        <v>76</v>
      </c>
      <c r="F2208" s="218" t="s">
        <v>822</v>
      </c>
      <c r="G2208" s="218"/>
      <c r="H2208" s="229">
        <v>46000</v>
      </c>
      <c r="I2208" s="229"/>
    </row>
    <row r="2209" spans="1:9" s="128" customFormat="1" x14ac:dyDescent="0.25">
      <c r="A2209" s="217">
        <v>44044</v>
      </c>
      <c r="B2209" s="37" t="s">
        <v>282</v>
      </c>
      <c r="C2209" s="217" t="s">
        <v>224</v>
      </c>
      <c r="D2209" s="219">
        <v>44063</v>
      </c>
      <c r="E2209" s="218" t="s">
        <v>76</v>
      </c>
      <c r="F2209" s="218" t="s">
        <v>802</v>
      </c>
      <c r="G2209" s="218"/>
      <c r="H2209" s="229">
        <v>46000</v>
      </c>
      <c r="I2209" s="229"/>
    </row>
    <row r="2210" spans="1:9" s="128" customFormat="1" x14ac:dyDescent="0.25">
      <c r="A2210" s="217">
        <v>44044</v>
      </c>
      <c r="B2210" s="37" t="s">
        <v>282</v>
      </c>
      <c r="C2210" s="217" t="s">
        <v>224</v>
      </c>
      <c r="D2210" s="219">
        <v>44064</v>
      </c>
      <c r="E2210" s="218" t="s">
        <v>76</v>
      </c>
      <c r="F2210" s="218" t="s">
        <v>9</v>
      </c>
      <c r="G2210" s="218"/>
      <c r="H2210" s="229">
        <v>20000</v>
      </c>
      <c r="I2210" s="229"/>
    </row>
    <row r="2211" spans="1:9" s="128" customFormat="1" x14ac:dyDescent="0.25">
      <c r="A2211" s="217">
        <v>44044</v>
      </c>
      <c r="B2211" s="37" t="s">
        <v>282</v>
      </c>
      <c r="C2211" s="217" t="s">
        <v>224</v>
      </c>
      <c r="D2211" s="219">
        <v>44064</v>
      </c>
      <c r="E2211" s="218" t="s">
        <v>76</v>
      </c>
      <c r="F2211" s="218" t="s">
        <v>131</v>
      </c>
      <c r="G2211" s="218"/>
      <c r="H2211" s="229">
        <v>20000</v>
      </c>
      <c r="I2211" s="229"/>
    </row>
    <row r="2212" spans="1:9" s="128" customFormat="1" x14ac:dyDescent="0.25">
      <c r="A2212" s="217">
        <v>44044</v>
      </c>
      <c r="B2212" s="37" t="s">
        <v>282</v>
      </c>
      <c r="C2212" s="217" t="s">
        <v>224</v>
      </c>
      <c r="D2212" s="219">
        <v>44067</v>
      </c>
      <c r="E2212" s="218" t="s">
        <v>76</v>
      </c>
      <c r="F2212" s="218" t="s">
        <v>1449</v>
      </c>
      <c r="G2212" s="218"/>
      <c r="H2212" s="229">
        <v>23000</v>
      </c>
      <c r="I2212" s="229"/>
    </row>
    <row r="2213" spans="1:9" s="128" customFormat="1" x14ac:dyDescent="0.25">
      <c r="A2213" s="217">
        <v>44044</v>
      </c>
      <c r="B2213" s="37" t="s">
        <v>282</v>
      </c>
      <c r="C2213" s="217" t="s">
        <v>224</v>
      </c>
      <c r="D2213" s="219">
        <v>44067</v>
      </c>
      <c r="E2213" s="218" t="s">
        <v>76</v>
      </c>
      <c r="F2213" s="218" t="s">
        <v>635</v>
      </c>
      <c r="G2213" s="218"/>
      <c r="H2213" s="229">
        <v>23000</v>
      </c>
      <c r="I2213" s="229"/>
    </row>
    <row r="2214" spans="1:9" s="128" customFormat="1" x14ac:dyDescent="0.25">
      <c r="A2214" s="217">
        <v>44044</v>
      </c>
      <c r="B2214" s="37" t="s">
        <v>282</v>
      </c>
      <c r="C2214" s="217" t="s">
        <v>224</v>
      </c>
      <c r="D2214" s="219">
        <v>44067</v>
      </c>
      <c r="E2214" s="218" t="s">
        <v>76</v>
      </c>
      <c r="F2214" s="218" t="s">
        <v>18</v>
      </c>
      <c r="G2214" s="218"/>
      <c r="H2214" s="229">
        <v>23080</v>
      </c>
      <c r="I2214" s="229"/>
    </row>
    <row r="2215" spans="1:9" s="128" customFormat="1" x14ac:dyDescent="0.25">
      <c r="A2215" s="217">
        <v>44044</v>
      </c>
      <c r="B2215" s="37" t="s">
        <v>282</v>
      </c>
      <c r="C2215" s="217" t="s">
        <v>224</v>
      </c>
      <c r="D2215" s="219">
        <v>44067</v>
      </c>
      <c r="E2215" s="218" t="s">
        <v>76</v>
      </c>
      <c r="F2215" s="218" t="s">
        <v>9</v>
      </c>
      <c r="G2215" s="218"/>
      <c r="H2215" s="229">
        <v>26000</v>
      </c>
      <c r="I2215" s="229"/>
    </row>
    <row r="2216" spans="1:9" s="128" customFormat="1" x14ac:dyDescent="0.25">
      <c r="A2216" s="217">
        <v>44044</v>
      </c>
      <c r="B2216" s="37" t="s">
        <v>282</v>
      </c>
      <c r="C2216" s="217" t="s">
        <v>224</v>
      </c>
      <c r="D2216" s="219">
        <v>44067</v>
      </c>
      <c r="E2216" s="218" t="s">
        <v>76</v>
      </c>
      <c r="F2216" s="218" t="s">
        <v>131</v>
      </c>
      <c r="G2216" s="218"/>
      <c r="H2216" s="229">
        <v>26000</v>
      </c>
      <c r="I2216" s="229"/>
    </row>
    <row r="2217" spans="1:9" s="128" customFormat="1" x14ac:dyDescent="0.25">
      <c r="A2217" s="217">
        <v>44044</v>
      </c>
      <c r="B2217" s="37" t="s">
        <v>282</v>
      </c>
      <c r="C2217" s="217" t="s">
        <v>224</v>
      </c>
      <c r="D2217" s="219">
        <v>44067</v>
      </c>
      <c r="E2217" s="218" t="s">
        <v>76</v>
      </c>
      <c r="F2217" s="218" t="s">
        <v>505</v>
      </c>
      <c r="G2217" s="218"/>
      <c r="H2217" s="229">
        <v>100000</v>
      </c>
      <c r="I2217" s="229"/>
    </row>
    <row r="2218" spans="1:9" s="128" customFormat="1" x14ac:dyDescent="0.25">
      <c r="A2218" s="217">
        <v>44044</v>
      </c>
      <c r="B2218" s="37" t="s">
        <v>282</v>
      </c>
      <c r="C2218" s="217" t="s">
        <v>224</v>
      </c>
      <c r="D2218" s="219">
        <v>44068</v>
      </c>
      <c r="E2218" s="218" t="s">
        <v>76</v>
      </c>
      <c r="F2218" s="218" t="s">
        <v>1085</v>
      </c>
      <c r="G2218" s="218"/>
      <c r="H2218" s="229">
        <v>11000</v>
      </c>
      <c r="I2218" s="229"/>
    </row>
    <row r="2219" spans="1:9" s="128" customFormat="1" x14ac:dyDescent="0.25">
      <c r="A2219" s="217">
        <v>44044</v>
      </c>
      <c r="B2219" s="37" t="s">
        <v>282</v>
      </c>
      <c r="C2219" s="217" t="s">
        <v>224</v>
      </c>
      <c r="D2219" s="219">
        <v>44069</v>
      </c>
      <c r="E2219" s="218" t="s">
        <v>76</v>
      </c>
      <c r="F2219" s="218" t="s">
        <v>1085</v>
      </c>
      <c r="G2219" s="218"/>
      <c r="H2219" s="229">
        <v>138000</v>
      </c>
      <c r="I2219" s="229"/>
    </row>
    <row r="2220" spans="1:9" s="128" customFormat="1" x14ac:dyDescent="0.25">
      <c r="A2220" s="217">
        <v>44044</v>
      </c>
      <c r="B2220" s="37" t="s">
        <v>282</v>
      </c>
      <c r="C2220" s="217" t="s">
        <v>224</v>
      </c>
      <c r="D2220" s="219">
        <v>44070</v>
      </c>
      <c r="E2220" s="218" t="s">
        <v>76</v>
      </c>
      <c r="F2220" s="218" t="s">
        <v>1085</v>
      </c>
      <c r="G2220" s="218"/>
      <c r="H2220" s="229">
        <v>69000</v>
      </c>
      <c r="I2220" s="229"/>
    </row>
    <row r="2221" spans="1:9" s="128" customFormat="1" x14ac:dyDescent="0.25">
      <c r="A2221" s="217">
        <v>44044</v>
      </c>
      <c r="B2221" s="37" t="s">
        <v>282</v>
      </c>
      <c r="C2221" s="217" t="s">
        <v>224</v>
      </c>
      <c r="D2221" s="219">
        <v>44071</v>
      </c>
      <c r="E2221" s="218" t="s">
        <v>76</v>
      </c>
      <c r="F2221" s="218" t="s">
        <v>1205</v>
      </c>
      <c r="G2221" s="218"/>
      <c r="H2221" s="229">
        <v>23095</v>
      </c>
      <c r="I2221" s="229"/>
    </row>
    <row r="2222" spans="1:9" s="128" customFormat="1" x14ac:dyDescent="0.25">
      <c r="A2222" s="217">
        <v>44044</v>
      </c>
      <c r="B2222" s="37" t="s">
        <v>282</v>
      </c>
      <c r="C2222" s="217" t="s">
        <v>224</v>
      </c>
      <c r="D2222" s="219">
        <v>44071</v>
      </c>
      <c r="E2222" s="218" t="s">
        <v>76</v>
      </c>
      <c r="F2222" s="218" t="s">
        <v>1205</v>
      </c>
      <c r="G2222" s="218"/>
      <c r="H2222" s="229">
        <v>23095</v>
      </c>
      <c r="I2222" s="229"/>
    </row>
    <row r="2223" spans="1:9" s="128" customFormat="1" x14ac:dyDescent="0.25">
      <c r="A2223" s="217">
        <v>44044</v>
      </c>
      <c r="B2223" s="37" t="s">
        <v>282</v>
      </c>
      <c r="C2223" s="217" t="s">
        <v>224</v>
      </c>
      <c r="D2223" s="219">
        <v>44071</v>
      </c>
      <c r="E2223" s="218" t="s">
        <v>76</v>
      </c>
      <c r="F2223" s="218" t="s">
        <v>1205</v>
      </c>
      <c r="G2223" s="218"/>
      <c r="H2223" s="229">
        <v>23095</v>
      </c>
      <c r="I2223" s="229"/>
    </row>
    <row r="2224" spans="1:9" s="128" customFormat="1" x14ac:dyDescent="0.25">
      <c r="A2224" s="217">
        <v>44044</v>
      </c>
      <c r="B2224" s="37" t="s">
        <v>282</v>
      </c>
      <c r="C2224" s="217" t="s">
        <v>224</v>
      </c>
      <c r="D2224" s="219">
        <v>44071</v>
      </c>
      <c r="E2224" s="218" t="s">
        <v>76</v>
      </c>
      <c r="F2224" s="218" t="s">
        <v>1205</v>
      </c>
      <c r="G2224" s="218"/>
      <c r="H2224" s="229">
        <v>23095</v>
      </c>
      <c r="I2224" s="229"/>
    </row>
    <row r="2225" spans="1:9" s="128" customFormat="1" x14ac:dyDescent="0.25">
      <c r="A2225" s="217">
        <v>44044</v>
      </c>
      <c r="B2225" s="37" t="s">
        <v>282</v>
      </c>
      <c r="C2225" s="217" t="s">
        <v>224</v>
      </c>
      <c r="D2225" s="219">
        <v>44071</v>
      </c>
      <c r="E2225" s="218" t="s">
        <v>76</v>
      </c>
      <c r="F2225" s="218" t="s">
        <v>1205</v>
      </c>
      <c r="G2225" s="218"/>
      <c r="H2225" s="229">
        <v>23095</v>
      </c>
      <c r="I2225" s="229"/>
    </row>
    <row r="2226" spans="1:9" s="128" customFormat="1" x14ac:dyDescent="0.25">
      <c r="A2226" s="217">
        <v>44044</v>
      </c>
      <c r="B2226" s="37" t="s">
        <v>282</v>
      </c>
      <c r="C2226" s="217" t="s">
        <v>224</v>
      </c>
      <c r="D2226" s="219">
        <v>44071</v>
      </c>
      <c r="E2226" s="218" t="s">
        <v>76</v>
      </c>
      <c r="F2226" s="218" t="s">
        <v>89</v>
      </c>
      <c r="G2226" s="218"/>
      <c r="H2226" s="229">
        <v>46051</v>
      </c>
      <c r="I2226" s="229"/>
    </row>
    <row r="2227" spans="1:9" s="128" customFormat="1" x14ac:dyDescent="0.25">
      <c r="A2227" s="217">
        <v>44044</v>
      </c>
      <c r="B2227" s="37" t="s">
        <v>282</v>
      </c>
      <c r="C2227" s="217" t="s">
        <v>224</v>
      </c>
      <c r="D2227" s="219">
        <v>44074</v>
      </c>
      <c r="E2227" s="218" t="s">
        <v>76</v>
      </c>
      <c r="F2227" s="218" t="s">
        <v>430</v>
      </c>
      <c r="G2227" s="218"/>
      <c r="H2227" s="229">
        <v>23000</v>
      </c>
      <c r="I2227" s="229"/>
    </row>
    <row r="2228" spans="1:9" s="128" customFormat="1" x14ac:dyDescent="0.25">
      <c r="A2228" s="217">
        <v>44044</v>
      </c>
      <c r="B2228" s="37" t="s">
        <v>282</v>
      </c>
      <c r="C2228" s="217" t="s">
        <v>224</v>
      </c>
      <c r="D2228" s="219">
        <v>44074</v>
      </c>
      <c r="E2228" s="218" t="s">
        <v>76</v>
      </c>
      <c r="F2228" s="218" t="s">
        <v>14</v>
      </c>
      <c r="G2228" s="218"/>
      <c r="H2228" s="229">
        <v>23000</v>
      </c>
      <c r="I2228" s="229"/>
    </row>
    <row r="2229" spans="1:9" s="128" customFormat="1" x14ac:dyDescent="0.25">
      <c r="A2229" s="217">
        <v>44044</v>
      </c>
      <c r="B2229" s="37" t="s">
        <v>282</v>
      </c>
      <c r="C2229" s="217" t="s">
        <v>224</v>
      </c>
      <c r="D2229" s="219">
        <v>44074</v>
      </c>
      <c r="E2229" s="218" t="s">
        <v>76</v>
      </c>
      <c r="F2229" s="218" t="s">
        <v>3</v>
      </c>
      <c r="G2229" s="218"/>
      <c r="H2229" s="229">
        <v>23000</v>
      </c>
      <c r="I2229" s="229"/>
    </row>
    <row r="2230" spans="1:9" s="128" customFormat="1" x14ac:dyDescent="0.25">
      <c r="A2230" s="217">
        <v>44044</v>
      </c>
      <c r="B2230" s="37" t="s">
        <v>282</v>
      </c>
      <c r="C2230" s="217" t="s">
        <v>224</v>
      </c>
      <c r="D2230" s="219">
        <v>44074</v>
      </c>
      <c r="E2230" s="218" t="s">
        <v>76</v>
      </c>
      <c r="F2230" s="218" t="s">
        <v>135</v>
      </c>
      <c r="G2230" s="218"/>
      <c r="H2230" s="229">
        <v>23000</v>
      </c>
      <c r="I2230" s="229"/>
    </row>
    <row r="2231" spans="1:9" s="128" customFormat="1" x14ac:dyDescent="0.25">
      <c r="A2231" s="217">
        <v>44044</v>
      </c>
      <c r="B2231" s="37" t="s">
        <v>282</v>
      </c>
      <c r="C2231" s="217" t="s">
        <v>224</v>
      </c>
      <c r="D2231" s="219">
        <v>44074</v>
      </c>
      <c r="E2231" s="218" t="s">
        <v>76</v>
      </c>
      <c r="F2231" s="218" t="s">
        <v>16</v>
      </c>
      <c r="G2231" s="218"/>
      <c r="H2231" s="229">
        <v>23037</v>
      </c>
      <c r="I2231" s="229"/>
    </row>
    <row r="2232" spans="1:9" s="128" customFormat="1" x14ac:dyDescent="0.25">
      <c r="A2232" s="217">
        <v>44044</v>
      </c>
      <c r="B2232" s="37" t="s">
        <v>282</v>
      </c>
      <c r="C2232" s="217" t="s">
        <v>224</v>
      </c>
      <c r="D2232" s="219">
        <v>44074</v>
      </c>
      <c r="E2232" s="218" t="s">
        <v>76</v>
      </c>
      <c r="F2232" s="218" t="s">
        <v>17</v>
      </c>
      <c r="G2232" s="218"/>
      <c r="H2232" s="229">
        <v>23072</v>
      </c>
      <c r="I2232" s="229"/>
    </row>
    <row r="2233" spans="1:9" s="128" customFormat="1" x14ac:dyDescent="0.25">
      <c r="A2233" s="217">
        <v>44044</v>
      </c>
      <c r="B2233" s="37" t="s">
        <v>282</v>
      </c>
      <c r="C2233" s="217" t="s">
        <v>224</v>
      </c>
      <c r="D2233" s="219">
        <v>44074</v>
      </c>
      <c r="E2233" s="218" t="s">
        <v>76</v>
      </c>
      <c r="F2233" s="218" t="s">
        <v>198</v>
      </c>
      <c r="G2233" s="218"/>
      <c r="H2233" s="229">
        <v>69000</v>
      </c>
      <c r="I2233" s="229"/>
    </row>
    <row r="2234" spans="1:9" s="128" customFormat="1" x14ac:dyDescent="0.25">
      <c r="A2234" s="167">
        <v>44044</v>
      </c>
      <c r="B2234" s="168" t="s">
        <v>282</v>
      </c>
      <c r="C2234" s="167" t="s">
        <v>224</v>
      </c>
      <c r="D2234" s="169">
        <v>44074</v>
      </c>
      <c r="E2234" s="168" t="s">
        <v>76</v>
      </c>
      <c r="F2234" s="168" t="s">
        <v>983</v>
      </c>
      <c r="G2234" s="168"/>
      <c r="H2234" s="170">
        <v>77620</v>
      </c>
      <c r="I2234" s="170"/>
    </row>
    <row r="2235" spans="1:9" s="128" customFormat="1" x14ac:dyDescent="0.25">
      <c r="A2235" s="217">
        <v>44075</v>
      </c>
      <c r="B2235" s="37" t="s">
        <v>282</v>
      </c>
      <c r="C2235" s="217" t="s">
        <v>224</v>
      </c>
      <c r="D2235" s="219">
        <v>44075</v>
      </c>
      <c r="E2235" s="218" t="s">
        <v>76</v>
      </c>
      <c r="F2235" s="218" t="s">
        <v>206</v>
      </c>
      <c r="G2235" s="218"/>
      <c r="H2235" s="229">
        <v>20000</v>
      </c>
      <c r="I2235" s="229"/>
    </row>
    <row r="2236" spans="1:9" s="128" customFormat="1" x14ac:dyDescent="0.25">
      <c r="A2236" s="217">
        <v>44075</v>
      </c>
      <c r="B2236" s="37" t="s">
        <v>282</v>
      </c>
      <c r="C2236" s="217" t="s">
        <v>224</v>
      </c>
      <c r="D2236" s="219">
        <v>44075</v>
      </c>
      <c r="E2236" s="218" t="s">
        <v>76</v>
      </c>
      <c r="F2236" s="218" t="s">
        <v>313</v>
      </c>
      <c r="G2236" s="218"/>
      <c r="H2236" s="229">
        <v>23000</v>
      </c>
      <c r="I2236" s="229"/>
    </row>
    <row r="2237" spans="1:9" s="128" customFormat="1" x14ac:dyDescent="0.25">
      <c r="A2237" s="217">
        <v>44075</v>
      </c>
      <c r="B2237" s="37" t="s">
        <v>282</v>
      </c>
      <c r="C2237" s="217" t="s">
        <v>224</v>
      </c>
      <c r="D2237" s="219">
        <v>44075</v>
      </c>
      <c r="E2237" s="218" t="s">
        <v>76</v>
      </c>
      <c r="F2237" s="218" t="s">
        <v>4</v>
      </c>
      <c r="G2237" s="218"/>
      <c r="H2237" s="229">
        <v>23000</v>
      </c>
      <c r="I2237" s="229"/>
    </row>
    <row r="2238" spans="1:9" s="128" customFormat="1" x14ac:dyDescent="0.25">
      <c r="A2238" s="217">
        <v>44075</v>
      </c>
      <c r="B2238" s="37" t="s">
        <v>282</v>
      </c>
      <c r="C2238" s="217" t="s">
        <v>224</v>
      </c>
      <c r="D2238" s="219">
        <v>44075</v>
      </c>
      <c r="E2238" s="218" t="s">
        <v>76</v>
      </c>
      <c r="F2238" s="218" t="s">
        <v>464</v>
      </c>
      <c r="G2238" s="218"/>
      <c r="H2238" s="229">
        <v>23000</v>
      </c>
      <c r="I2238" s="229"/>
    </row>
    <row r="2239" spans="1:9" s="128" customFormat="1" x14ac:dyDescent="0.25">
      <c r="A2239" s="217">
        <v>44075</v>
      </c>
      <c r="B2239" s="37" t="s">
        <v>282</v>
      </c>
      <c r="C2239" s="217" t="s">
        <v>224</v>
      </c>
      <c r="D2239" s="219">
        <v>44075</v>
      </c>
      <c r="E2239" s="218" t="s">
        <v>76</v>
      </c>
      <c r="F2239" s="218" t="s">
        <v>21</v>
      </c>
      <c r="G2239" s="218"/>
      <c r="H2239" s="229">
        <v>23109</v>
      </c>
      <c r="I2239" s="229"/>
    </row>
    <row r="2240" spans="1:9" s="128" customFormat="1" x14ac:dyDescent="0.25">
      <c r="A2240" s="217">
        <v>44075</v>
      </c>
      <c r="B2240" s="37" t="s">
        <v>282</v>
      </c>
      <c r="C2240" s="217" t="s">
        <v>224</v>
      </c>
      <c r="D2240" s="219">
        <v>44076</v>
      </c>
      <c r="E2240" s="218" t="s">
        <v>76</v>
      </c>
      <c r="F2240" s="218" t="s">
        <v>2</v>
      </c>
      <c r="G2240" s="218"/>
      <c r="H2240" s="229">
        <v>23000</v>
      </c>
      <c r="I2240" s="229"/>
    </row>
    <row r="2241" spans="1:9" s="128" customFormat="1" x14ac:dyDescent="0.25">
      <c r="A2241" s="217">
        <v>44075</v>
      </c>
      <c r="B2241" s="37" t="s">
        <v>282</v>
      </c>
      <c r="C2241" s="217" t="s">
        <v>224</v>
      </c>
      <c r="D2241" s="219">
        <v>44077</v>
      </c>
      <c r="E2241" s="218" t="s">
        <v>76</v>
      </c>
      <c r="F2241" s="218" t="s">
        <v>1450</v>
      </c>
      <c r="G2241" s="218"/>
      <c r="H2241" s="229">
        <v>23102</v>
      </c>
      <c r="I2241" s="229"/>
    </row>
    <row r="2242" spans="1:9" s="128" customFormat="1" x14ac:dyDescent="0.25">
      <c r="A2242" s="217">
        <v>44075</v>
      </c>
      <c r="B2242" s="37" t="s">
        <v>282</v>
      </c>
      <c r="C2242" s="217" t="s">
        <v>224</v>
      </c>
      <c r="D2242" s="219">
        <v>44077</v>
      </c>
      <c r="E2242" s="218" t="s">
        <v>76</v>
      </c>
      <c r="F2242" s="218" t="s">
        <v>407</v>
      </c>
      <c r="G2242" s="218"/>
      <c r="H2242" s="229">
        <v>46000</v>
      </c>
      <c r="I2242" s="229"/>
    </row>
    <row r="2243" spans="1:9" s="128" customFormat="1" x14ac:dyDescent="0.25">
      <c r="A2243" s="217">
        <v>44075</v>
      </c>
      <c r="B2243" s="37" t="s">
        <v>282</v>
      </c>
      <c r="C2243" s="217" t="s">
        <v>224</v>
      </c>
      <c r="D2243" s="219">
        <v>44082</v>
      </c>
      <c r="E2243" s="218" t="s">
        <v>76</v>
      </c>
      <c r="F2243" s="218" t="s">
        <v>376</v>
      </c>
      <c r="G2243" s="218"/>
      <c r="H2243" s="229">
        <v>23000</v>
      </c>
      <c r="I2243" s="229"/>
    </row>
    <row r="2244" spans="1:9" s="128" customFormat="1" x14ac:dyDescent="0.25">
      <c r="A2244" s="217">
        <v>44075</v>
      </c>
      <c r="B2244" s="37" t="s">
        <v>282</v>
      </c>
      <c r="C2244" s="217" t="s">
        <v>224</v>
      </c>
      <c r="D2244" s="219">
        <v>44082</v>
      </c>
      <c r="E2244" s="218" t="s">
        <v>239</v>
      </c>
      <c r="F2244" s="218" t="s">
        <v>416</v>
      </c>
      <c r="G2244" s="218"/>
      <c r="H2244" s="229">
        <v>260000</v>
      </c>
      <c r="I2244" s="229"/>
    </row>
    <row r="2245" spans="1:9" s="128" customFormat="1" x14ac:dyDescent="0.25">
      <c r="A2245" s="217">
        <v>44075</v>
      </c>
      <c r="B2245" s="37" t="s">
        <v>282</v>
      </c>
      <c r="C2245" s="217" t="s">
        <v>224</v>
      </c>
      <c r="D2245" s="219">
        <v>44083</v>
      </c>
      <c r="E2245" s="218" t="s">
        <v>76</v>
      </c>
      <c r="F2245" s="218" t="s">
        <v>313</v>
      </c>
      <c r="G2245" s="218"/>
      <c r="H2245" s="229">
        <v>23000</v>
      </c>
      <c r="I2245" s="229"/>
    </row>
    <row r="2246" spans="1:9" s="128" customFormat="1" x14ac:dyDescent="0.25">
      <c r="A2246" s="217">
        <v>44075</v>
      </c>
      <c r="B2246" s="37" t="s">
        <v>282</v>
      </c>
      <c r="C2246" s="217" t="s">
        <v>224</v>
      </c>
      <c r="D2246" s="219">
        <v>44083</v>
      </c>
      <c r="E2246" s="218" t="s">
        <v>76</v>
      </c>
      <c r="F2246" s="218" t="s">
        <v>1431</v>
      </c>
      <c r="G2246" s="218"/>
      <c r="H2246" s="229">
        <v>23000</v>
      </c>
      <c r="I2246" s="229"/>
    </row>
    <row r="2247" spans="1:9" s="128" customFormat="1" x14ac:dyDescent="0.25">
      <c r="A2247" s="217">
        <v>44075</v>
      </c>
      <c r="B2247" s="37" t="s">
        <v>282</v>
      </c>
      <c r="C2247" s="217" t="s">
        <v>224</v>
      </c>
      <c r="D2247" s="219">
        <v>44083</v>
      </c>
      <c r="E2247" s="218" t="s">
        <v>76</v>
      </c>
      <c r="F2247" s="218" t="s">
        <v>77</v>
      </c>
      <c r="G2247" s="218"/>
      <c r="H2247" s="229">
        <v>46000</v>
      </c>
      <c r="I2247" s="229"/>
    </row>
    <row r="2248" spans="1:9" s="128" customFormat="1" x14ac:dyDescent="0.25">
      <c r="A2248" s="217">
        <v>44075</v>
      </c>
      <c r="B2248" s="37" t="s">
        <v>282</v>
      </c>
      <c r="C2248" s="217" t="s">
        <v>224</v>
      </c>
      <c r="D2248" s="219">
        <v>44085</v>
      </c>
      <c r="E2248" s="218" t="s">
        <v>76</v>
      </c>
      <c r="F2248" s="218" t="s">
        <v>80</v>
      </c>
      <c r="G2248" s="218"/>
      <c r="H2248" s="229">
        <v>23000</v>
      </c>
      <c r="I2248" s="229"/>
    </row>
    <row r="2249" spans="1:9" s="128" customFormat="1" x14ac:dyDescent="0.25">
      <c r="A2249" s="217">
        <v>44075</v>
      </c>
      <c r="B2249" s="37" t="s">
        <v>282</v>
      </c>
      <c r="C2249" s="217" t="s">
        <v>224</v>
      </c>
      <c r="D2249" s="219">
        <v>44085</v>
      </c>
      <c r="E2249" s="218" t="s">
        <v>76</v>
      </c>
      <c r="F2249" s="218" t="s">
        <v>24</v>
      </c>
      <c r="G2249" s="218"/>
      <c r="H2249" s="229">
        <v>46000</v>
      </c>
      <c r="I2249" s="229"/>
    </row>
    <row r="2250" spans="1:9" s="128" customFormat="1" x14ac:dyDescent="0.25">
      <c r="A2250" s="217">
        <v>44075</v>
      </c>
      <c r="B2250" s="37" t="s">
        <v>282</v>
      </c>
      <c r="C2250" s="217" t="s">
        <v>224</v>
      </c>
      <c r="D2250" s="219">
        <v>44088</v>
      </c>
      <c r="E2250" s="218" t="s">
        <v>76</v>
      </c>
      <c r="F2250" s="218" t="s">
        <v>417</v>
      </c>
      <c r="G2250" s="218"/>
      <c r="H2250" s="229">
        <v>23000</v>
      </c>
      <c r="I2250" s="229"/>
    </row>
    <row r="2251" spans="1:9" s="128" customFormat="1" x14ac:dyDescent="0.25">
      <c r="A2251" s="217">
        <v>44075</v>
      </c>
      <c r="B2251" s="37" t="s">
        <v>282</v>
      </c>
      <c r="C2251" s="217" t="s">
        <v>224</v>
      </c>
      <c r="D2251" s="219">
        <v>44088</v>
      </c>
      <c r="E2251" s="218" t="s">
        <v>76</v>
      </c>
      <c r="F2251" s="218" t="s">
        <v>261</v>
      </c>
      <c r="G2251" s="218"/>
      <c r="H2251" s="229">
        <v>46000</v>
      </c>
      <c r="I2251" s="229"/>
    </row>
    <row r="2252" spans="1:9" s="128" customFormat="1" x14ac:dyDescent="0.25">
      <c r="A2252" s="217">
        <v>44075</v>
      </c>
      <c r="B2252" s="37" t="s">
        <v>282</v>
      </c>
      <c r="C2252" s="217" t="s">
        <v>224</v>
      </c>
      <c r="D2252" s="219">
        <v>44089</v>
      </c>
      <c r="E2252" s="218" t="s">
        <v>239</v>
      </c>
      <c r="F2252" s="218" t="s">
        <v>132</v>
      </c>
      <c r="G2252" s="218"/>
      <c r="H2252" s="229">
        <v>23100</v>
      </c>
      <c r="I2252" s="229"/>
    </row>
    <row r="2253" spans="1:9" s="128" customFormat="1" x14ac:dyDescent="0.25">
      <c r="A2253" s="217">
        <v>44075</v>
      </c>
      <c r="B2253" s="37" t="s">
        <v>282</v>
      </c>
      <c r="C2253" s="217" t="s">
        <v>224</v>
      </c>
      <c r="D2253" s="219">
        <v>44090</v>
      </c>
      <c r="E2253" s="218" t="s">
        <v>76</v>
      </c>
      <c r="F2253" s="218" t="s">
        <v>1412</v>
      </c>
      <c r="G2253" s="218"/>
      <c r="H2253" s="229">
        <v>46000</v>
      </c>
      <c r="I2253" s="229"/>
    </row>
    <row r="2254" spans="1:9" s="128" customFormat="1" x14ac:dyDescent="0.25">
      <c r="A2254" s="217">
        <v>44075</v>
      </c>
      <c r="B2254" s="37" t="s">
        <v>282</v>
      </c>
      <c r="C2254" s="217" t="s">
        <v>224</v>
      </c>
      <c r="D2254" s="219">
        <v>44090</v>
      </c>
      <c r="E2254" s="218" t="s">
        <v>76</v>
      </c>
      <c r="F2254" s="218" t="s">
        <v>822</v>
      </c>
      <c r="G2254" s="218"/>
      <c r="H2254" s="229">
        <v>46000</v>
      </c>
      <c r="I2254" s="229"/>
    </row>
    <row r="2255" spans="1:9" s="128" customFormat="1" x14ac:dyDescent="0.25">
      <c r="A2255" s="217">
        <v>44075</v>
      </c>
      <c r="B2255" s="37" t="s">
        <v>282</v>
      </c>
      <c r="C2255" s="217" t="s">
        <v>224</v>
      </c>
      <c r="D2255" s="219">
        <v>44090</v>
      </c>
      <c r="E2255" s="218" t="s">
        <v>76</v>
      </c>
      <c r="F2255" s="218" t="s">
        <v>418</v>
      </c>
      <c r="G2255" s="218"/>
      <c r="H2255" s="229">
        <v>46000</v>
      </c>
      <c r="I2255" s="229"/>
    </row>
    <row r="2256" spans="1:9" s="128" customFormat="1" x14ac:dyDescent="0.25">
      <c r="A2256" s="217">
        <v>44075</v>
      </c>
      <c r="B2256" s="37" t="s">
        <v>282</v>
      </c>
      <c r="C2256" s="217" t="s">
        <v>224</v>
      </c>
      <c r="D2256" s="219">
        <v>44096</v>
      </c>
      <c r="E2256" s="218" t="s">
        <v>76</v>
      </c>
      <c r="F2256" s="218" t="s">
        <v>18</v>
      </c>
      <c r="G2256" s="218"/>
      <c r="H2256" s="229">
        <v>23080</v>
      </c>
      <c r="I2256" s="229"/>
    </row>
    <row r="2257" spans="1:9" s="128" customFormat="1" x14ac:dyDescent="0.25">
      <c r="A2257" s="217">
        <v>44075</v>
      </c>
      <c r="B2257" s="37" t="s">
        <v>282</v>
      </c>
      <c r="C2257" s="217" t="s">
        <v>224</v>
      </c>
      <c r="D2257" s="219">
        <v>44096</v>
      </c>
      <c r="E2257" s="218" t="s">
        <v>76</v>
      </c>
      <c r="F2257" s="218" t="s">
        <v>127</v>
      </c>
      <c r="G2257" s="218"/>
      <c r="H2257" s="229">
        <v>23113</v>
      </c>
      <c r="I2257" s="229"/>
    </row>
    <row r="2258" spans="1:9" s="128" customFormat="1" x14ac:dyDescent="0.25">
      <c r="A2258" s="217">
        <v>44075</v>
      </c>
      <c r="B2258" s="37" t="s">
        <v>282</v>
      </c>
      <c r="C2258" s="217" t="s">
        <v>224</v>
      </c>
      <c r="D2258" s="219">
        <v>44097</v>
      </c>
      <c r="E2258" s="218" t="s">
        <v>76</v>
      </c>
      <c r="F2258" s="218" t="s">
        <v>93</v>
      </c>
      <c r="G2258" s="218"/>
      <c r="H2258" s="229">
        <v>23000</v>
      </c>
      <c r="I2258" s="229"/>
    </row>
    <row r="2259" spans="1:9" s="128" customFormat="1" x14ac:dyDescent="0.25">
      <c r="A2259" s="217">
        <v>44075</v>
      </c>
      <c r="B2259" s="37" t="s">
        <v>282</v>
      </c>
      <c r="C2259" s="217" t="s">
        <v>224</v>
      </c>
      <c r="D2259" s="219">
        <v>44097</v>
      </c>
      <c r="E2259" s="218" t="s">
        <v>76</v>
      </c>
      <c r="F2259" s="218" t="s">
        <v>1451</v>
      </c>
      <c r="G2259" s="218"/>
      <c r="H2259" s="229">
        <v>46000</v>
      </c>
      <c r="I2259" s="229"/>
    </row>
    <row r="2260" spans="1:9" s="128" customFormat="1" x14ac:dyDescent="0.25">
      <c r="A2260" s="217">
        <v>44075</v>
      </c>
      <c r="B2260" s="37" t="s">
        <v>282</v>
      </c>
      <c r="C2260" s="217" t="s">
        <v>224</v>
      </c>
      <c r="D2260" s="219">
        <v>44102</v>
      </c>
      <c r="E2260" s="218" t="s">
        <v>76</v>
      </c>
      <c r="F2260" s="218" t="s">
        <v>21</v>
      </c>
      <c r="G2260" s="218"/>
      <c r="H2260" s="229">
        <v>23109</v>
      </c>
      <c r="I2260" s="229"/>
    </row>
    <row r="2261" spans="1:9" s="128" customFormat="1" x14ac:dyDescent="0.25">
      <c r="A2261" s="217">
        <v>44075</v>
      </c>
      <c r="B2261" s="37" t="s">
        <v>282</v>
      </c>
      <c r="C2261" s="217" t="s">
        <v>224</v>
      </c>
      <c r="D2261" s="219">
        <v>44102</v>
      </c>
      <c r="E2261" s="218" t="s">
        <v>76</v>
      </c>
      <c r="F2261" s="218" t="s">
        <v>315</v>
      </c>
      <c r="G2261" s="218"/>
      <c r="H2261" s="229">
        <v>69000</v>
      </c>
      <c r="I2261" s="229"/>
    </row>
    <row r="2262" spans="1:9" s="128" customFormat="1" x14ac:dyDescent="0.25">
      <c r="A2262" s="217">
        <v>44075</v>
      </c>
      <c r="B2262" s="37" t="s">
        <v>282</v>
      </c>
      <c r="C2262" s="217" t="s">
        <v>224</v>
      </c>
      <c r="D2262" s="219">
        <v>44102</v>
      </c>
      <c r="E2262" s="218" t="s">
        <v>76</v>
      </c>
      <c r="F2262" s="218" t="s">
        <v>1452</v>
      </c>
      <c r="G2262" s="218"/>
      <c r="H2262" s="229">
        <v>138000</v>
      </c>
      <c r="I2262" s="229"/>
    </row>
    <row r="2263" spans="1:9" s="128" customFormat="1" x14ac:dyDescent="0.25">
      <c r="A2263" s="217">
        <v>44075</v>
      </c>
      <c r="B2263" s="37" t="s">
        <v>282</v>
      </c>
      <c r="C2263" s="217" t="s">
        <v>224</v>
      </c>
      <c r="D2263" s="219">
        <v>44103</v>
      </c>
      <c r="E2263" s="218" t="s">
        <v>76</v>
      </c>
      <c r="F2263" s="218" t="s">
        <v>430</v>
      </c>
      <c r="G2263" s="218"/>
      <c r="H2263" s="229">
        <v>23000</v>
      </c>
      <c r="I2263" s="229"/>
    </row>
    <row r="2264" spans="1:9" s="128" customFormat="1" x14ac:dyDescent="0.25">
      <c r="A2264" s="217">
        <v>44075</v>
      </c>
      <c r="B2264" s="37" t="s">
        <v>282</v>
      </c>
      <c r="C2264" s="217" t="s">
        <v>224</v>
      </c>
      <c r="D2264" s="219">
        <v>44104</v>
      </c>
      <c r="E2264" s="218" t="s">
        <v>76</v>
      </c>
      <c r="F2264" s="218" t="s">
        <v>16</v>
      </c>
      <c r="G2264" s="218"/>
      <c r="H2264" s="229">
        <v>23000</v>
      </c>
      <c r="I2264" s="229"/>
    </row>
    <row r="2265" spans="1:9" s="128" customFormat="1" x14ac:dyDescent="0.25">
      <c r="A2265" s="217">
        <v>44075</v>
      </c>
      <c r="B2265" s="37" t="s">
        <v>282</v>
      </c>
      <c r="C2265" s="217" t="s">
        <v>224</v>
      </c>
      <c r="D2265" s="219">
        <v>44104</v>
      </c>
      <c r="E2265" s="218" t="s">
        <v>76</v>
      </c>
      <c r="F2265" s="218" t="s">
        <v>17</v>
      </c>
      <c r="G2265" s="218"/>
      <c r="H2265" s="229">
        <v>23000</v>
      </c>
      <c r="I2265" s="229"/>
    </row>
    <row r="2266" spans="1:9" s="128" customFormat="1" x14ac:dyDescent="0.25">
      <c r="A2266" s="217">
        <v>44075</v>
      </c>
      <c r="B2266" s="37" t="s">
        <v>282</v>
      </c>
      <c r="C2266" s="217" t="s">
        <v>224</v>
      </c>
      <c r="D2266" s="219">
        <v>44104</v>
      </c>
      <c r="E2266" s="218" t="s">
        <v>76</v>
      </c>
      <c r="F2266" s="218" t="s">
        <v>14</v>
      </c>
      <c r="G2266" s="218"/>
      <c r="H2266" s="229">
        <v>23000</v>
      </c>
      <c r="I2266" s="229"/>
    </row>
    <row r="2267" spans="1:9" s="128" customFormat="1" x14ac:dyDescent="0.25">
      <c r="A2267" s="167">
        <v>44075</v>
      </c>
      <c r="B2267" s="168" t="s">
        <v>282</v>
      </c>
      <c r="C2267" s="167" t="s">
        <v>224</v>
      </c>
      <c r="D2267" s="169">
        <v>44104</v>
      </c>
      <c r="E2267" s="168" t="s">
        <v>76</v>
      </c>
      <c r="F2267" s="168" t="s">
        <v>313</v>
      </c>
      <c r="G2267" s="168"/>
      <c r="H2267" s="170">
        <v>23000</v>
      </c>
      <c r="I2267" s="170"/>
    </row>
    <row r="2268" spans="1:9" s="128" customFormat="1" x14ac:dyDescent="0.25">
      <c r="A2268" s="217">
        <v>44105</v>
      </c>
      <c r="B2268" s="37" t="s">
        <v>282</v>
      </c>
      <c r="C2268" s="217" t="s">
        <v>224</v>
      </c>
      <c r="D2268" s="219">
        <v>44105</v>
      </c>
      <c r="E2268" s="218" t="s">
        <v>76</v>
      </c>
      <c r="F2268" s="218" t="s">
        <v>983</v>
      </c>
      <c r="G2268" s="218"/>
      <c r="H2268" s="229">
        <v>2910</v>
      </c>
      <c r="I2268" s="229"/>
    </row>
    <row r="2269" spans="1:9" s="128" customFormat="1" x14ac:dyDescent="0.25">
      <c r="A2269" s="217">
        <v>44105</v>
      </c>
      <c r="B2269" s="37" t="s">
        <v>282</v>
      </c>
      <c r="C2269" s="217" t="s">
        <v>224</v>
      </c>
      <c r="D2269" s="219">
        <v>44105</v>
      </c>
      <c r="E2269" s="218" t="s">
        <v>76</v>
      </c>
      <c r="F2269" s="218" t="s">
        <v>1413</v>
      </c>
      <c r="G2269" s="218"/>
      <c r="H2269" s="229">
        <v>23000</v>
      </c>
      <c r="I2269" s="229"/>
    </row>
    <row r="2270" spans="1:9" s="128" customFormat="1" x14ac:dyDescent="0.25">
      <c r="A2270" s="217">
        <v>44105</v>
      </c>
      <c r="B2270" s="37" t="s">
        <v>282</v>
      </c>
      <c r="C2270" s="217" t="s">
        <v>224</v>
      </c>
      <c r="D2270" s="219">
        <v>44105</v>
      </c>
      <c r="E2270" s="218" t="s">
        <v>76</v>
      </c>
      <c r="F2270" s="218" t="s">
        <v>3</v>
      </c>
      <c r="G2270" s="218"/>
      <c r="H2270" s="229">
        <v>23000</v>
      </c>
      <c r="I2270" s="229"/>
    </row>
    <row r="2271" spans="1:9" s="128" customFormat="1" x14ac:dyDescent="0.25">
      <c r="A2271" s="217">
        <v>44105</v>
      </c>
      <c r="B2271" s="37" t="s">
        <v>282</v>
      </c>
      <c r="C2271" s="217" t="s">
        <v>224</v>
      </c>
      <c r="D2271" s="219">
        <v>44105</v>
      </c>
      <c r="E2271" s="218" t="s">
        <v>76</v>
      </c>
      <c r="F2271" s="218" t="s">
        <v>135</v>
      </c>
      <c r="G2271" s="218"/>
      <c r="H2271" s="229">
        <v>23000</v>
      </c>
      <c r="I2271" s="229"/>
    </row>
    <row r="2272" spans="1:9" s="128" customFormat="1" x14ac:dyDescent="0.25">
      <c r="A2272" s="217">
        <v>44105</v>
      </c>
      <c r="B2272" s="37" t="s">
        <v>282</v>
      </c>
      <c r="C2272" s="217" t="s">
        <v>224</v>
      </c>
      <c r="D2272" s="219">
        <v>44105</v>
      </c>
      <c r="E2272" s="218" t="s">
        <v>76</v>
      </c>
      <c r="F2272" s="218" t="s">
        <v>464</v>
      </c>
      <c r="G2272" s="218"/>
      <c r="H2272" s="229">
        <v>23000</v>
      </c>
      <c r="I2272" s="229"/>
    </row>
    <row r="2273" spans="1:9" s="128" customFormat="1" x14ac:dyDescent="0.25">
      <c r="A2273" s="217">
        <v>44105</v>
      </c>
      <c r="B2273" s="37" t="s">
        <v>282</v>
      </c>
      <c r="C2273" s="217" t="s">
        <v>224</v>
      </c>
      <c r="D2273" s="219">
        <v>44105</v>
      </c>
      <c r="E2273" s="218" t="s">
        <v>76</v>
      </c>
      <c r="F2273" s="218" t="s">
        <v>2</v>
      </c>
      <c r="G2273" s="218"/>
      <c r="H2273" s="229">
        <v>69000</v>
      </c>
      <c r="I2273" s="229"/>
    </row>
    <row r="2274" spans="1:9" s="128" customFormat="1" x14ac:dyDescent="0.25">
      <c r="A2274" s="217">
        <v>44105</v>
      </c>
      <c r="B2274" s="37" t="s">
        <v>282</v>
      </c>
      <c r="C2274" s="217" t="s">
        <v>224</v>
      </c>
      <c r="D2274" s="219">
        <v>44106</v>
      </c>
      <c r="E2274" s="218" t="s">
        <v>76</v>
      </c>
      <c r="F2274" s="218" t="s">
        <v>417</v>
      </c>
      <c r="G2274" s="218"/>
      <c r="H2274" s="229">
        <v>23000</v>
      </c>
      <c r="I2274" s="229"/>
    </row>
    <row r="2275" spans="1:9" s="128" customFormat="1" x14ac:dyDescent="0.25">
      <c r="A2275" s="217">
        <v>44105</v>
      </c>
      <c r="B2275" s="37" t="s">
        <v>282</v>
      </c>
      <c r="C2275" s="217" t="s">
        <v>224</v>
      </c>
      <c r="D2275" s="219">
        <v>44106</v>
      </c>
      <c r="E2275" s="218" t="s">
        <v>76</v>
      </c>
      <c r="F2275" s="218" t="s">
        <v>4</v>
      </c>
      <c r="G2275" s="218"/>
      <c r="H2275" s="229">
        <v>23000</v>
      </c>
      <c r="I2275" s="229"/>
    </row>
    <row r="2276" spans="1:9" s="128" customFormat="1" x14ac:dyDescent="0.25">
      <c r="A2276" s="217">
        <v>44105</v>
      </c>
      <c r="B2276" s="37" t="s">
        <v>282</v>
      </c>
      <c r="C2276" s="217" t="s">
        <v>224</v>
      </c>
      <c r="D2276" s="219">
        <v>44106</v>
      </c>
      <c r="E2276" s="218" t="s">
        <v>76</v>
      </c>
      <c r="F2276" s="218" t="s">
        <v>9</v>
      </c>
      <c r="G2276" s="218"/>
      <c r="H2276" s="229">
        <v>23000</v>
      </c>
      <c r="I2276" s="229"/>
    </row>
    <row r="2277" spans="1:9" s="128" customFormat="1" x14ac:dyDescent="0.25">
      <c r="A2277" s="217">
        <v>44105</v>
      </c>
      <c r="B2277" s="37" t="s">
        <v>282</v>
      </c>
      <c r="C2277" s="217" t="s">
        <v>224</v>
      </c>
      <c r="D2277" s="219">
        <v>44106</v>
      </c>
      <c r="E2277" s="218" t="s">
        <v>76</v>
      </c>
      <c r="F2277" s="218" t="s">
        <v>131</v>
      </c>
      <c r="G2277" s="218"/>
      <c r="H2277" s="229">
        <v>23000</v>
      </c>
      <c r="I2277" s="229"/>
    </row>
    <row r="2278" spans="1:9" s="128" customFormat="1" x14ac:dyDescent="0.25">
      <c r="A2278" s="217">
        <v>44105</v>
      </c>
      <c r="B2278" s="37" t="s">
        <v>282</v>
      </c>
      <c r="C2278" s="217" t="s">
        <v>224</v>
      </c>
      <c r="D2278" s="219">
        <v>44106</v>
      </c>
      <c r="E2278" s="218" t="s">
        <v>76</v>
      </c>
      <c r="F2278" s="218" t="s">
        <v>1446</v>
      </c>
      <c r="G2278" s="218"/>
      <c r="H2278" s="229">
        <v>23102</v>
      </c>
      <c r="I2278" s="229"/>
    </row>
    <row r="2279" spans="1:9" s="128" customFormat="1" x14ac:dyDescent="0.25">
      <c r="A2279" s="217">
        <v>44105</v>
      </c>
      <c r="B2279" s="37" t="s">
        <v>282</v>
      </c>
      <c r="C2279" s="217" t="s">
        <v>224</v>
      </c>
      <c r="D2279" s="219">
        <v>44109</v>
      </c>
      <c r="E2279" s="218" t="s">
        <v>76</v>
      </c>
      <c r="F2279" s="218" t="s">
        <v>206</v>
      </c>
      <c r="G2279" s="218"/>
      <c r="H2279" s="229">
        <v>20000</v>
      </c>
      <c r="I2279" s="229"/>
    </row>
    <row r="2280" spans="1:9" s="128" customFormat="1" x14ac:dyDescent="0.25">
      <c r="A2280" s="217">
        <v>44105</v>
      </c>
      <c r="B2280" s="37" t="s">
        <v>282</v>
      </c>
      <c r="C2280" s="217" t="s">
        <v>224</v>
      </c>
      <c r="D2280" s="219">
        <v>44109</v>
      </c>
      <c r="E2280" s="218" t="s">
        <v>76</v>
      </c>
      <c r="F2280" s="218" t="s">
        <v>376</v>
      </c>
      <c r="G2280" s="218"/>
      <c r="H2280" s="229">
        <v>23000</v>
      </c>
      <c r="I2280" s="229"/>
    </row>
    <row r="2281" spans="1:9" s="128" customFormat="1" x14ac:dyDescent="0.25">
      <c r="A2281" s="217">
        <v>44105</v>
      </c>
      <c r="B2281" s="37" t="s">
        <v>282</v>
      </c>
      <c r="C2281" s="217" t="s">
        <v>224</v>
      </c>
      <c r="D2281" s="219">
        <v>44109</v>
      </c>
      <c r="E2281" s="218" t="s">
        <v>76</v>
      </c>
      <c r="F2281" s="218" t="s">
        <v>1453</v>
      </c>
      <c r="G2281" s="218"/>
      <c r="H2281" s="229">
        <v>477000</v>
      </c>
      <c r="I2281" s="229"/>
    </row>
    <row r="2282" spans="1:9" s="128" customFormat="1" x14ac:dyDescent="0.25">
      <c r="A2282" s="217">
        <v>44105</v>
      </c>
      <c r="B2282" s="37" t="s">
        <v>282</v>
      </c>
      <c r="C2282" s="217" t="s">
        <v>224</v>
      </c>
      <c r="D2282" s="219">
        <v>44110</v>
      </c>
      <c r="E2282" s="218" t="s">
        <v>239</v>
      </c>
      <c r="F2282" s="218" t="s">
        <v>13</v>
      </c>
      <c r="G2282" s="218"/>
      <c r="H2282" s="229">
        <v>23000</v>
      </c>
      <c r="I2282" s="229"/>
    </row>
    <row r="2283" spans="1:9" s="128" customFormat="1" x14ac:dyDescent="0.25">
      <c r="A2283" s="217">
        <v>44105</v>
      </c>
      <c r="B2283" s="37" t="s">
        <v>282</v>
      </c>
      <c r="C2283" s="217" t="s">
        <v>224</v>
      </c>
      <c r="D2283" s="219">
        <v>44110</v>
      </c>
      <c r="E2283" s="218" t="s">
        <v>239</v>
      </c>
      <c r="F2283" s="218" t="s">
        <v>201</v>
      </c>
      <c r="G2283" s="218"/>
      <c r="H2283" s="229">
        <v>46000</v>
      </c>
      <c r="I2283" s="229"/>
    </row>
    <row r="2284" spans="1:9" s="128" customFormat="1" x14ac:dyDescent="0.25">
      <c r="A2284" s="217">
        <v>44105</v>
      </c>
      <c r="B2284" s="37" t="s">
        <v>282</v>
      </c>
      <c r="C2284" s="217" t="s">
        <v>224</v>
      </c>
      <c r="D2284" s="219">
        <v>44110</v>
      </c>
      <c r="E2284" s="218" t="s">
        <v>239</v>
      </c>
      <c r="F2284" s="218" t="s">
        <v>505</v>
      </c>
      <c r="G2284" s="218"/>
      <c r="H2284" s="229">
        <v>61000</v>
      </c>
      <c r="I2284" s="229"/>
    </row>
    <row r="2285" spans="1:9" s="128" customFormat="1" x14ac:dyDescent="0.25">
      <c r="A2285" s="217">
        <v>44105</v>
      </c>
      <c r="B2285" s="37" t="s">
        <v>282</v>
      </c>
      <c r="C2285" s="217" t="s">
        <v>224</v>
      </c>
      <c r="D2285" s="219">
        <v>44111</v>
      </c>
      <c r="E2285" s="218" t="s">
        <v>76</v>
      </c>
      <c r="F2285" s="218" t="s">
        <v>6</v>
      </c>
      <c r="G2285" s="218"/>
      <c r="H2285" s="229">
        <v>23000</v>
      </c>
      <c r="I2285" s="229"/>
    </row>
    <row r="2286" spans="1:9" s="128" customFormat="1" x14ac:dyDescent="0.25">
      <c r="A2286" s="217">
        <v>44105</v>
      </c>
      <c r="B2286" s="37" t="s">
        <v>282</v>
      </c>
      <c r="C2286" s="217" t="s">
        <v>224</v>
      </c>
      <c r="D2286" s="219">
        <v>44112</v>
      </c>
      <c r="E2286" s="218" t="s">
        <v>76</v>
      </c>
      <c r="F2286" s="218" t="s">
        <v>1454</v>
      </c>
      <c r="G2286" s="218"/>
      <c r="H2286" s="229">
        <v>69000</v>
      </c>
      <c r="I2286" s="229"/>
    </row>
    <row r="2287" spans="1:9" s="128" customFormat="1" x14ac:dyDescent="0.25">
      <c r="A2287" s="217">
        <v>44105</v>
      </c>
      <c r="B2287" s="37" t="s">
        <v>282</v>
      </c>
      <c r="C2287" s="217" t="s">
        <v>224</v>
      </c>
      <c r="D2287" s="219">
        <v>44113</v>
      </c>
      <c r="E2287" s="218" t="s">
        <v>76</v>
      </c>
      <c r="F2287" s="218" t="s">
        <v>418</v>
      </c>
      <c r="G2287" s="218"/>
      <c r="H2287" s="229">
        <v>23000</v>
      </c>
      <c r="I2287" s="229"/>
    </row>
    <row r="2288" spans="1:9" s="128" customFormat="1" x14ac:dyDescent="0.25">
      <c r="A2288" s="217">
        <v>44105</v>
      </c>
      <c r="B2288" s="37" t="s">
        <v>282</v>
      </c>
      <c r="C2288" s="217" t="s">
        <v>224</v>
      </c>
      <c r="D2288" s="219">
        <v>44117</v>
      </c>
      <c r="E2288" s="218" t="s">
        <v>76</v>
      </c>
      <c r="F2288" s="218" t="s">
        <v>874</v>
      </c>
      <c r="G2288" s="218"/>
      <c r="H2288" s="229">
        <v>23000</v>
      </c>
      <c r="I2288" s="229"/>
    </row>
    <row r="2289" spans="1:9" s="128" customFormat="1" x14ac:dyDescent="0.25">
      <c r="A2289" s="217">
        <v>44105</v>
      </c>
      <c r="B2289" s="37" t="s">
        <v>282</v>
      </c>
      <c r="C2289" s="217" t="s">
        <v>224</v>
      </c>
      <c r="D2289" s="219">
        <v>44118</v>
      </c>
      <c r="E2289" s="218" t="s">
        <v>76</v>
      </c>
      <c r="F2289" s="218" t="s">
        <v>80</v>
      </c>
      <c r="G2289" s="218"/>
      <c r="H2289" s="229">
        <v>23000</v>
      </c>
      <c r="I2289" s="229"/>
    </row>
    <row r="2290" spans="1:9" s="128" customFormat="1" x14ac:dyDescent="0.25">
      <c r="A2290" s="217">
        <v>44105</v>
      </c>
      <c r="B2290" s="37" t="s">
        <v>282</v>
      </c>
      <c r="C2290" s="217" t="s">
        <v>224</v>
      </c>
      <c r="D2290" s="219">
        <v>44119</v>
      </c>
      <c r="E2290" s="218" t="s">
        <v>76</v>
      </c>
      <c r="F2290" s="218" t="s">
        <v>1412</v>
      </c>
      <c r="G2290" s="218"/>
      <c r="H2290" s="229">
        <v>23000</v>
      </c>
      <c r="I2290" s="229"/>
    </row>
    <row r="2291" spans="1:9" s="128" customFormat="1" x14ac:dyDescent="0.25">
      <c r="A2291" s="217">
        <v>44105</v>
      </c>
      <c r="B2291" s="37" t="s">
        <v>282</v>
      </c>
      <c r="C2291" s="217" t="s">
        <v>224</v>
      </c>
      <c r="D2291" s="219">
        <v>44119</v>
      </c>
      <c r="E2291" s="218" t="s">
        <v>239</v>
      </c>
      <c r="F2291" s="218" t="s">
        <v>1455</v>
      </c>
      <c r="G2291" s="218"/>
      <c r="H2291" s="229">
        <v>23100</v>
      </c>
      <c r="I2291" s="229"/>
    </row>
    <row r="2292" spans="1:9" s="128" customFormat="1" x14ac:dyDescent="0.25">
      <c r="A2292" s="217">
        <v>44105</v>
      </c>
      <c r="B2292" s="37" t="s">
        <v>282</v>
      </c>
      <c r="C2292" s="217" t="s">
        <v>224</v>
      </c>
      <c r="D2292" s="219">
        <v>44119</v>
      </c>
      <c r="E2292" s="218" t="s">
        <v>76</v>
      </c>
      <c r="F2292" s="218" t="s">
        <v>204</v>
      </c>
      <c r="G2292" s="218"/>
      <c r="H2292" s="229">
        <v>170000</v>
      </c>
      <c r="I2292" s="229"/>
    </row>
    <row r="2293" spans="1:9" s="128" customFormat="1" x14ac:dyDescent="0.25">
      <c r="A2293" s="217">
        <v>44105</v>
      </c>
      <c r="B2293" s="37" t="s">
        <v>282</v>
      </c>
      <c r="C2293" s="217" t="s">
        <v>224</v>
      </c>
      <c r="D2293" s="219">
        <v>44120</v>
      </c>
      <c r="E2293" s="218" t="s">
        <v>76</v>
      </c>
      <c r="F2293" s="218" t="s">
        <v>261</v>
      </c>
      <c r="G2293" s="218"/>
      <c r="H2293" s="229">
        <v>46000</v>
      </c>
      <c r="I2293" s="229"/>
    </row>
    <row r="2294" spans="1:9" s="128" customFormat="1" x14ac:dyDescent="0.25">
      <c r="A2294" s="217">
        <v>44105</v>
      </c>
      <c r="B2294" s="37" t="s">
        <v>282</v>
      </c>
      <c r="C2294" s="217" t="s">
        <v>224</v>
      </c>
      <c r="D2294" s="219">
        <v>44123</v>
      </c>
      <c r="E2294" s="218" t="s">
        <v>76</v>
      </c>
      <c r="F2294" s="218" t="s">
        <v>822</v>
      </c>
      <c r="G2294" s="218"/>
      <c r="H2294" s="229">
        <v>23000</v>
      </c>
      <c r="I2294" s="229"/>
    </row>
    <row r="2295" spans="1:9" s="128" customFormat="1" x14ac:dyDescent="0.25">
      <c r="A2295" s="217">
        <v>44105</v>
      </c>
      <c r="B2295" s="37" t="s">
        <v>282</v>
      </c>
      <c r="C2295" s="217" t="s">
        <v>224</v>
      </c>
      <c r="D2295" s="219">
        <v>44124</v>
      </c>
      <c r="E2295" s="218" t="s">
        <v>76</v>
      </c>
      <c r="F2295" s="218" t="s">
        <v>198</v>
      </c>
      <c r="G2295" s="218"/>
      <c r="H2295" s="229">
        <v>23000</v>
      </c>
      <c r="I2295" s="229"/>
    </row>
    <row r="2296" spans="1:9" s="128" customFormat="1" x14ac:dyDescent="0.25">
      <c r="A2296" s="217">
        <v>44105</v>
      </c>
      <c r="B2296" s="37" t="s">
        <v>282</v>
      </c>
      <c r="C2296" s="217" t="s">
        <v>224</v>
      </c>
      <c r="D2296" s="219">
        <v>44125</v>
      </c>
      <c r="E2296" s="218" t="s">
        <v>76</v>
      </c>
      <c r="F2296" s="218" t="s">
        <v>127</v>
      </c>
      <c r="G2296" s="218"/>
      <c r="H2296" s="229">
        <v>23113</v>
      </c>
      <c r="I2296" s="229"/>
    </row>
    <row r="2297" spans="1:9" s="128" customFormat="1" x14ac:dyDescent="0.25">
      <c r="A2297" s="217">
        <v>44105</v>
      </c>
      <c r="B2297" s="37" t="s">
        <v>282</v>
      </c>
      <c r="C2297" s="217" t="s">
        <v>224</v>
      </c>
      <c r="D2297" s="219">
        <v>44126</v>
      </c>
      <c r="E2297" s="218" t="s">
        <v>76</v>
      </c>
      <c r="F2297" s="218" t="s">
        <v>895</v>
      </c>
      <c r="G2297" s="218"/>
      <c r="H2297" s="229">
        <v>23080</v>
      </c>
      <c r="I2297" s="229"/>
    </row>
    <row r="2298" spans="1:9" s="128" customFormat="1" x14ac:dyDescent="0.25">
      <c r="A2298" s="217">
        <v>44105</v>
      </c>
      <c r="B2298" s="37" t="s">
        <v>282</v>
      </c>
      <c r="C2298" s="217" t="s">
        <v>224</v>
      </c>
      <c r="D2298" s="219">
        <v>44130</v>
      </c>
      <c r="E2298" s="218" t="s">
        <v>76</v>
      </c>
      <c r="F2298" s="218" t="s">
        <v>93</v>
      </c>
      <c r="G2298" s="218"/>
      <c r="H2298" s="229">
        <v>23000</v>
      </c>
      <c r="I2298" s="229"/>
    </row>
    <row r="2299" spans="1:9" s="128" customFormat="1" x14ac:dyDescent="0.25">
      <c r="A2299" s="217">
        <v>44105</v>
      </c>
      <c r="B2299" s="37" t="s">
        <v>282</v>
      </c>
      <c r="C2299" s="217" t="s">
        <v>224</v>
      </c>
      <c r="D2299" s="219">
        <v>44130</v>
      </c>
      <c r="E2299" s="218" t="s">
        <v>76</v>
      </c>
      <c r="F2299" s="218" t="s">
        <v>764</v>
      </c>
      <c r="G2299" s="218"/>
      <c r="H2299" s="229">
        <v>23037</v>
      </c>
      <c r="I2299" s="229"/>
    </row>
    <row r="2300" spans="1:9" s="128" customFormat="1" x14ac:dyDescent="0.25">
      <c r="A2300" s="217">
        <v>44105</v>
      </c>
      <c r="B2300" s="37" t="s">
        <v>282</v>
      </c>
      <c r="C2300" s="217" t="s">
        <v>224</v>
      </c>
      <c r="D2300" s="219">
        <v>44130</v>
      </c>
      <c r="E2300" s="218" t="s">
        <v>76</v>
      </c>
      <c r="F2300" s="218" t="s">
        <v>17</v>
      </c>
      <c r="G2300" s="218"/>
      <c r="H2300" s="229">
        <v>23072</v>
      </c>
      <c r="I2300" s="229"/>
    </row>
    <row r="2301" spans="1:9" s="128" customFormat="1" x14ac:dyDescent="0.25">
      <c r="A2301" s="217">
        <v>44105</v>
      </c>
      <c r="B2301" s="37" t="s">
        <v>282</v>
      </c>
      <c r="C2301" s="217" t="s">
        <v>224</v>
      </c>
      <c r="D2301" s="219">
        <v>44130</v>
      </c>
      <c r="E2301" s="218" t="s">
        <v>76</v>
      </c>
      <c r="F2301" s="218" t="s">
        <v>1446</v>
      </c>
      <c r="G2301" s="218"/>
      <c r="H2301" s="229">
        <v>23102</v>
      </c>
      <c r="I2301" s="229"/>
    </row>
    <row r="2302" spans="1:9" s="128" customFormat="1" x14ac:dyDescent="0.25">
      <c r="A2302" s="217">
        <v>44105</v>
      </c>
      <c r="B2302" s="37" t="s">
        <v>282</v>
      </c>
      <c r="C2302" s="217" t="s">
        <v>224</v>
      </c>
      <c r="D2302" s="219">
        <v>44131</v>
      </c>
      <c r="E2302" s="218" t="s">
        <v>76</v>
      </c>
      <c r="F2302" s="218" t="s">
        <v>77</v>
      </c>
      <c r="G2302" s="218"/>
      <c r="H2302" s="229">
        <v>46000</v>
      </c>
      <c r="I2302" s="229"/>
    </row>
    <row r="2303" spans="1:9" s="128" customFormat="1" x14ac:dyDescent="0.25">
      <c r="A2303" s="217">
        <v>44105</v>
      </c>
      <c r="B2303" s="37" t="s">
        <v>282</v>
      </c>
      <c r="C2303" s="217" t="s">
        <v>224</v>
      </c>
      <c r="D2303" s="219">
        <v>44132</v>
      </c>
      <c r="E2303" s="218" t="s">
        <v>76</v>
      </c>
      <c r="F2303" s="218" t="s">
        <v>206</v>
      </c>
      <c r="G2303" s="218"/>
      <c r="H2303" s="229">
        <v>20000</v>
      </c>
      <c r="I2303" s="229"/>
    </row>
    <row r="2304" spans="1:9" s="128" customFormat="1" x14ac:dyDescent="0.25">
      <c r="A2304" s="217">
        <v>44105</v>
      </c>
      <c r="B2304" s="37" t="s">
        <v>282</v>
      </c>
      <c r="C2304" s="217" t="s">
        <v>224</v>
      </c>
      <c r="D2304" s="219">
        <v>44132</v>
      </c>
      <c r="E2304" s="218" t="s">
        <v>76</v>
      </c>
      <c r="F2304" s="218" t="s">
        <v>383</v>
      </c>
      <c r="G2304" s="218"/>
      <c r="H2304" s="229">
        <v>92006</v>
      </c>
      <c r="I2304" s="229"/>
    </row>
    <row r="2305" spans="1:9" s="128" customFormat="1" x14ac:dyDescent="0.25">
      <c r="A2305" s="217">
        <v>44105</v>
      </c>
      <c r="B2305" s="37" t="s">
        <v>282</v>
      </c>
      <c r="C2305" s="217" t="s">
        <v>224</v>
      </c>
      <c r="D2305" s="219">
        <v>44132</v>
      </c>
      <c r="E2305" s="218" t="s">
        <v>76</v>
      </c>
      <c r="F2305" s="218" t="s">
        <v>83</v>
      </c>
      <c r="G2305" s="218"/>
      <c r="H2305" s="229">
        <v>138000</v>
      </c>
      <c r="I2305" s="229"/>
    </row>
    <row r="2306" spans="1:9" s="128" customFormat="1" x14ac:dyDescent="0.25">
      <c r="A2306" s="217">
        <v>44105</v>
      </c>
      <c r="B2306" s="37" t="s">
        <v>282</v>
      </c>
      <c r="C2306" s="217" t="s">
        <v>224</v>
      </c>
      <c r="D2306" s="219">
        <v>44133</v>
      </c>
      <c r="E2306" s="218" t="s">
        <v>76</v>
      </c>
      <c r="F2306" s="218" t="s">
        <v>9</v>
      </c>
      <c r="G2306" s="218"/>
      <c r="H2306" s="229">
        <v>23000</v>
      </c>
      <c r="I2306" s="229"/>
    </row>
    <row r="2307" spans="1:9" s="128" customFormat="1" x14ac:dyDescent="0.25">
      <c r="A2307" s="217">
        <v>44105</v>
      </c>
      <c r="B2307" s="37" t="s">
        <v>282</v>
      </c>
      <c r="C2307" s="217" t="s">
        <v>224</v>
      </c>
      <c r="D2307" s="219">
        <v>44133</v>
      </c>
      <c r="E2307" s="218" t="s">
        <v>76</v>
      </c>
      <c r="F2307" s="218" t="s">
        <v>131</v>
      </c>
      <c r="G2307" s="218"/>
      <c r="H2307" s="229">
        <v>23000</v>
      </c>
      <c r="I2307" s="229"/>
    </row>
    <row r="2308" spans="1:9" s="128" customFormat="1" x14ac:dyDescent="0.25">
      <c r="A2308" s="167">
        <v>44105</v>
      </c>
      <c r="B2308" s="168" t="s">
        <v>282</v>
      </c>
      <c r="C2308" s="167" t="s">
        <v>224</v>
      </c>
      <c r="D2308" s="169">
        <v>44133</v>
      </c>
      <c r="E2308" s="168" t="s">
        <v>76</v>
      </c>
      <c r="F2308" s="168" t="s">
        <v>417</v>
      </c>
      <c r="G2308" s="168"/>
      <c r="H2308" s="170">
        <v>23000</v>
      </c>
      <c r="I2308" s="170"/>
    </row>
    <row r="2309" spans="1:9" s="128" customFormat="1" x14ac:dyDescent="0.25">
      <c r="A2309" s="217">
        <v>44136</v>
      </c>
      <c r="B2309" s="37" t="s">
        <v>282</v>
      </c>
      <c r="C2309" s="217" t="s">
        <v>224</v>
      </c>
      <c r="D2309" s="219">
        <v>44137</v>
      </c>
      <c r="E2309" s="218" t="s">
        <v>76</v>
      </c>
      <c r="F2309" s="218" t="s">
        <v>451</v>
      </c>
      <c r="G2309" s="218"/>
      <c r="H2309" s="229">
        <v>23000</v>
      </c>
      <c r="I2309" s="229"/>
    </row>
    <row r="2310" spans="1:9" s="128" customFormat="1" x14ac:dyDescent="0.25">
      <c r="A2310" s="217">
        <v>44136</v>
      </c>
      <c r="B2310" s="37" t="s">
        <v>282</v>
      </c>
      <c r="C2310" s="217" t="s">
        <v>224</v>
      </c>
      <c r="D2310" s="219">
        <v>44137</v>
      </c>
      <c r="E2310" s="218" t="s">
        <v>76</v>
      </c>
      <c r="F2310" s="218" t="s">
        <v>3</v>
      </c>
      <c r="G2310" s="218"/>
      <c r="H2310" s="229">
        <v>23000</v>
      </c>
      <c r="I2310" s="229"/>
    </row>
    <row r="2311" spans="1:9" s="128" customFormat="1" x14ac:dyDescent="0.25">
      <c r="A2311" s="217">
        <v>44136</v>
      </c>
      <c r="B2311" s="37" t="s">
        <v>282</v>
      </c>
      <c r="C2311" s="217" t="s">
        <v>224</v>
      </c>
      <c r="D2311" s="219">
        <v>44137</v>
      </c>
      <c r="E2311" s="218" t="s">
        <v>76</v>
      </c>
      <c r="F2311" s="218" t="s">
        <v>135</v>
      </c>
      <c r="G2311" s="218"/>
      <c r="H2311" s="229">
        <v>23000</v>
      </c>
      <c r="I2311" s="229"/>
    </row>
    <row r="2312" spans="1:9" s="128" customFormat="1" x14ac:dyDescent="0.25">
      <c r="A2312" s="217">
        <v>44136</v>
      </c>
      <c r="B2312" s="37" t="s">
        <v>282</v>
      </c>
      <c r="C2312" s="217" t="s">
        <v>224</v>
      </c>
      <c r="D2312" s="219">
        <v>44137</v>
      </c>
      <c r="E2312" s="218" t="s">
        <v>76</v>
      </c>
      <c r="F2312" s="218" t="s">
        <v>4</v>
      </c>
      <c r="G2312" s="218"/>
      <c r="H2312" s="229">
        <v>23000</v>
      </c>
      <c r="I2312" s="229"/>
    </row>
    <row r="2313" spans="1:9" s="128" customFormat="1" x14ac:dyDescent="0.25">
      <c r="A2313" s="217">
        <v>44136</v>
      </c>
      <c r="B2313" s="37" t="s">
        <v>282</v>
      </c>
      <c r="C2313" s="217" t="s">
        <v>224</v>
      </c>
      <c r="D2313" s="219">
        <v>44137</v>
      </c>
      <c r="E2313" s="218" t="s">
        <v>76</v>
      </c>
      <c r="F2313" s="218" t="s">
        <v>464</v>
      </c>
      <c r="G2313" s="218"/>
      <c r="H2313" s="229">
        <v>23000</v>
      </c>
      <c r="I2313" s="229"/>
    </row>
    <row r="2314" spans="1:9" s="128" customFormat="1" x14ac:dyDescent="0.25">
      <c r="A2314" s="217">
        <v>44136</v>
      </c>
      <c r="B2314" s="37" t="s">
        <v>282</v>
      </c>
      <c r="C2314" s="217" t="s">
        <v>224</v>
      </c>
      <c r="D2314" s="219">
        <v>44137</v>
      </c>
      <c r="E2314" s="218" t="s">
        <v>76</v>
      </c>
      <c r="F2314" s="218" t="s">
        <v>198</v>
      </c>
      <c r="G2314" s="218"/>
      <c r="H2314" s="229">
        <v>23000</v>
      </c>
      <c r="I2314" s="229"/>
    </row>
    <row r="2315" spans="1:9" s="128" customFormat="1" x14ac:dyDescent="0.25">
      <c r="A2315" s="217">
        <v>44136</v>
      </c>
      <c r="B2315" s="37" t="s">
        <v>282</v>
      </c>
      <c r="C2315" s="217" t="s">
        <v>224</v>
      </c>
      <c r="D2315" s="219">
        <v>44137</v>
      </c>
      <c r="E2315" s="218" t="s">
        <v>76</v>
      </c>
      <c r="F2315" s="218" t="s">
        <v>140</v>
      </c>
      <c r="G2315" s="218"/>
      <c r="H2315" s="229">
        <v>23096</v>
      </c>
      <c r="I2315" s="229"/>
    </row>
    <row r="2316" spans="1:9" s="128" customFormat="1" x14ac:dyDescent="0.25">
      <c r="A2316" s="217">
        <v>44136</v>
      </c>
      <c r="B2316" s="37" t="s">
        <v>282</v>
      </c>
      <c r="C2316" s="217" t="s">
        <v>224</v>
      </c>
      <c r="D2316" s="219">
        <v>44137</v>
      </c>
      <c r="E2316" s="218" t="s">
        <v>76</v>
      </c>
      <c r="F2316" s="218" t="s">
        <v>1456</v>
      </c>
      <c r="G2316" s="218"/>
      <c r="H2316" s="229">
        <v>85880</v>
      </c>
      <c r="I2316" s="229"/>
    </row>
    <row r="2317" spans="1:9" s="128" customFormat="1" x14ac:dyDescent="0.25">
      <c r="A2317" s="217">
        <v>44136</v>
      </c>
      <c r="B2317" s="37" t="s">
        <v>282</v>
      </c>
      <c r="C2317" s="217" t="s">
        <v>224</v>
      </c>
      <c r="D2317" s="219">
        <v>44138</v>
      </c>
      <c r="E2317" s="218" t="s">
        <v>76</v>
      </c>
      <c r="F2317" s="218" t="s">
        <v>313</v>
      </c>
      <c r="G2317" s="218"/>
      <c r="H2317" s="229">
        <v>23000</v>
      </c>
      <c r="I2317" s="229"/>
    </row>
    <row r="2318" spans="1:9" s="128" customFormat="1" x14ac:dyDescent="0.25">
      <c r="A2318" s="217">
        <v>44136</v>
      </c>
      <c r="B2318" s="37" t="s">
        <v>282</v>
      </c>
      <c r="C2318" s="217" t="s">
        <v>224</v>
      </c>
      <c r="D2318" s="219">
        <v>44139</v>
      </c>
      <c r="E2318" s="218" t="s">
        <v>76</v>
      </c>
      <c r="F2318" s="218" t="s">
        <v>1192</v>
      </c>
      <c r="G2318" s="218"/>
      <c r="H2318" s="229">
        <v>115000</v>
      </c>
      <c r="I2318" s="229"/>
    </row>
    <row r="2319" spans="1:9" s="128" customFormat="1" x14ac:dyDescent="0.25">
      <c r="A2319" s="217">
        <v>44136</v>
      </c>
      <c r="B2319" s="37" t="s">
        <v>282</v>
      </c>
      <c r="C2319" s="217" t="s">
        <v>224</v>
      </c>
      <c r="D2319" s="219">
        <v>44140</v>
      </c>
      <c r="E2319" s="218" t="s">
        <v>76</v>
      </c>
      <c r="F2319" s="218" t="s">
        <v>1457</v>
      </c>
      <c r="G2319" s="218"/>
      <c r="H2319" s="229">
        <v>23109</v>
      </c>
      <c r="I2319" s="229"/>
    </row>
    <row r="2320" spans="1:9" s="128" customFormat="1" x14ac:dyDescent="0.25">
      <c r="A2320" s="217">
        <v>44136</v>
      </c>
      <c r="B2320" s="37" t="s">
        <v>282</v>
      </c>
      <c r="C2320" s="217" t="s">
        <v>224</v>
      </c>
      <c r="D2320" s="219">
        <v>44140</v>
      </c>
      <c r="E2320" s="218" t="s">
        <v>76</v>
      </c>
      <c r="F2320" s="218" t="s">
        <v>89</v>
      </c>
      <c r="G2320" s="218"/>
      <c r="H2320" s="229">
        <v>115051</v>
      </c>
      <c r="I2320" s="229"/>
    </row>
    <row r="2321" spans="1:9" s="128" customFormat="1" x14ac:dyDescent="0.25">
      <c r="A2321" s="217">
        <v>44136</v>
      </c>
      <c r="B2321" s="37" t="s">
        <v>282</v>
      </c>
      <c r="C2321" s="217" t="s">
        <v>224</v>
      </c>
      <c r="D2321" s="219">
        <v>44144</v>
      </c>
      <c r="E2321" s="218" t="s">
        <v>76</v>
      </c>
      <c r="F2321" s="218" t="s">
        <v>87</v>
      </c>
      <c r="G2321" s="218"/>
      <c r="H2321" s="229">
        <v>23000</v>
      </c>
      <c r="I2321" s="229"/>
    </row>
    <row r="2322" spans="1:9" s="128" customFormat="1" x14ac:dyDescent="0.25">
      <c r="A2322" s="217">
        <v>44136</v>
      </c>
      <c r="B2322" s="37" t="s">
        <v>282</v>
      </c>
      <c r="C2322" s="217" t="s">
        <v>224</v>
      </c>
      <c r="D2322" s="219">
        <v>44144</v>
      </c>
      <c r="E2322" s="218" t="s">
        <v>76</v>
      </c>
      <c r="F2322" s="218" t="s">
        <v>635</v>
      </c>
      <c r="G2322" s="218"/>
      <c r="H2322" s="229">
        <v>25000</v>
      </c>
      <c r="I2322" s="229"/>
    </row>
    <row r="2323" spans="1:9" s="128" customFormat="1" x14ac:dyDescent="0.25">
      <c r="A2323" s="217">
        <v>44136</v>
      </c>
      <c r="B2323" s="37" t="s">
        <v>282</v>
      </c>
      <c r="C2323" s="217" t="s">
        <v>224</v>
      </c>
      <c r="D2323" s="219">
        <v>44147</v>
      </c>
      <c r="E2323" s="218" t="s">
        <v>76</v>
      </c>
      <c r="F2323" s="218" t="s">
        <v>418</v>
      </c>
      <c r="G2323" s="218"/>
      <c r="H2323" s="229">
        <v>46000</v>
      </c>
      <c r="I2323" s="229"/>
    </row>
    <row r="2324" spans="1:9" s="128" customFormat="1" x14ac:dyDescent="0.25">
      <c r="A2324" s="217">
        <v>44136</v>
      </c>
      <c r="B2324" s="37" t="s">
        <v>282</v>
      </c>
      <c r="C2324" s="217" t="s">
        <v>1635</v>
      </c>
      <c r="D2324" s="219">
        <v>44147</v>
      </c>
      <c r="E2324" s="218" t="s">
        <v>76</v>
      </c>
      <c r="F2324" s="218" t="s">
        <v>1458</v>
      </c>
      <c r="G2324" s="218"/>
      <c r="H2324" s="229">
        <v>3261296</v>
      </c>
      <c r="I2324" s="229"/>
    </row>
    <row r="2325" spans="1:9" s="128" customFormat="1" x14ac:dyDescent="0.25">
      <c r="A2325" s="217">
        <v>44136</v>
      </c>
      <c r="B2325" s="37" t="s">
        <v>282</v>
      </c>
      <c r="C2325" s="217" t="s">
        <v>1635</v>
      </c>
      <c r="D2325" s="219">
        <v>44147</v>
      </c>
      <c r="E2325" s="218" t="s">
        <v>76</v>
      </c>
      <c r="F2325" s="218" t="s">
        <v>1458</v>
      </c>
      <c r="G2325" s="218"/>
      <c r="H2325" s="229">
        <v>12781238</v>
      </c>
      <c r="I2325" s="229"/>
    </row>
    <row r="2326" spans="1:9" s="128" customFormat="1" x14ac:dyDescent="0.25">
      <c r="A2326" s="217">
        <v>44136</v>
      </c>
      <c r="B2326" s="37" t="s">
        <v>282</v>
      </c>
      <c r="C2326" s="217" t="s">
        <v>224</v>
      </c>
      <c r="D2326" s="219">
        <v>44148</v>
      </c>
      <c r="E2326" s="218" t="s">
        <v>76</v>
      </c>
      <c r="F2326" s="218" t="s">
        <v>80</v>
      </c>
      <c r="G2326" s="218"/>
      <c r="H2326" s="229">
        <v>23000</v>
      </c>
      <c r="I2326" s="229"/>
    </row>
    <row r="2327" spans="1:9" s="128" customFormat="1" x14ac:dyDescent="0.25">
      <c r="A2327" s="217">
        <v>44136</v>
      </c>
      <c r="B2327" s="37" t="s">
        <v>282</v>
      </c>
      <c r="C2327" s="217" t="s">
        <v>224</v>
      </c>
      <c r="D2327" s="219">
        <v>44148</v>
      </c>
      <c r="E2327" s="218" t="s">
        <v>76</v>
      </c>
      <c r="F2327" s="218" t="s">
        <v>1458</v>
      </c>
      <c r="G2327" s="218"/>
      <c r="H2327" s="229">
        <v>795784</v>
      </c>
      <c r="I2327" s="229"/>
    </row>
    <row r="2328" spans="1:9" s="128" customFormat="1" x14ac:dyDescent="0.25">
      <c r="A2328" s="217">
        <v>44136</v>
      </c>
      <c r="B2328" s="37" t="s">
        <v>282</v>
      </c>
      <c r="C2328" s="217" t="s">
        <v>1635</v>
      </c>
      <c r="D2328" s="219">
        <v>44148</v>
      </c>
      <c r="E2328" s="218" t="s">
        <v>76</v>
      </c>
      <c r="F2328" s="218" t="s">
        <v>1458</v>
      </c>
      <c r="G2328" s="218"/>
      <c r="H2328" s="229">
        <v>11399283</v>
      </c>
      <c r="I2328" s="229"/>
    </row>
    <row r="2329" spans="1:9" s="128" customFormat="1" x14ac:dyDescent="0.25">
      <c r="A2329" s="217">
        <v>44136</v>
      </c>
      <c r="B2329" s="37" t="s">
        <v>282</v>
      </c>
      <c r="C2329" s="217" t="s">
        <v>224</v>
      </c>
      <c r="D2329" s="219">
        <v>44151</v>
      </c>
      <c r="E2329" s="218" t="s">
        <v>76</v>
      </c>
      <c r="F2329" s="218" t="s">
        <v>6</v>
      </c>
      <c r="G2329" s="218"/>
      <c r="H2329" s="229">
        <v>23000</v>
      </c>
      <c r="I2329" s="229"/>
    </row>
    <row r="2330" spans="1:9" s="128" customFormat="1" x14ac:dyDescent="0.25">
      <c r="A2330" s="217">
        <v>44136</v>
      </c>
      <c r="B2330" s="37" t="s">
        <v>282</v>
      </c>
      <c r="C2330" s="217" t="s">
        <v>224</v>
      </c>
      <c r="D2330" s="219">
        <v>44151</v>
      </c>
      <c r="E2330" s="218" t="s">
        <v>76</v>
      </c>
      <c r="F2330" s="218" t="s">
        <v>822</v>
      </c>
      <c r="G2330" s="218"/>
      <c r="H2330" s="229">
        <v>23000</v>
      </c>
      <c r="I2330" s="229"/>
    </row>
    <row r="2331" spans="1:9" s="128" customFormat="1" x14ac:dyDescent="0.25">
      <c r="A2331" s="217">
        <v>44136</v>
      </c>
      <c r="B2331" s="37" t="s">
        <v>282</v>
      </c>
      <c r="C2331" s="217" t="s">
        <v>224</v>
      </c>
      <c r="D2331" s="219">
        <v>44151</v>
      </c>
      <c r="E2331" s="218" t="s">
        <v>76</v>
      </c>
      <c r="F2331" s="218" t="s">
        <v>6</v>
      </c>
      <c r="G2331" s="218"/>
      <c r="H2331" s="229">
        <v>23000</v>
      </c>
      <c r="I2331" s="229"/>
    </row>
    <row r="2332" spans="1:9" s="128" customFormat="1" x14ac:dyDescent="0.25">
      <c r="A2332" s="217">
        <v>44136</v>
      </c>
      <c r="B2332" s="37" t="s">
        <v>282</v>
      </c>
      <c r="C2332" s="217" t="s">
        <v>224</v>
      </c>
      <c r="D2332" s="219">
        <v>44151</v>
      </c>
      <c r="E2332" s="218" t="s">
        <v>76</v>
      </c>
      <c r="F2332" s="218" t="s">
        <v>6</v>
      </c>
      <c r="G2332" s="218"/>
      <c r="H2332" s="229">
        <v>23000</v>
      </c>
      <c r="I2332" s="229"/>
    </row>
    <row r="2333" spans="1:9" s="128" customFormat="1" x14ac:dyDescent="0.25">
      <c r="A2333" s="217">
        <v>44136</v>
      </c>
      <c r="B2333" s="37" t="s">
        <v>282</v>
      </c>
      <c r="C2333" s="217" t="s">
        <v>224</v>
      </c>
      <c r="D2333" s="219">
        <v>44151</v>
      </c>
      <c r="E2333" s="218" t="s">
        <v>76</v>
      </c>
      <c r="F2333" s="218" t="s">
        <v>13</v>
      </c>
      <c r="G2333" s="218"/>
      <c r="H2333" s="229">
        <v>23000</v>
      </c>
      <c r="I2333" s="229"/>
    </row>
    <row r="2334" spans="1:9" s="128" customFormat="1" x14ac:dyDescent="0.25">
      <c r="A2334" s="217">
        <v>44136</v>
      </c>
      <c r="B2334" s="37" t="s">
        <v>282</v>
      </c>
      <c r="C2334" s="217" t="s">
        <v>224</v>
      </c>
      <c r="D2334" s="219">
        <v>44151</v>
      </c>
      <c r="E2334" s="218" t="s">
        <v>76</v>
      </c>
      <c r="F2334" s="218" t="s">
        <v>373</v>
      </c>
      <c r="G2334" s="218"/>
      <c r="H2334" s="229">
        <v>60000</v>
      </c>
      <c r="I2334" s="229"/>
    </row>
    <row r="2335" spans="1:9" s="128" customFormat="1" x14ac:dyDescent="0.25">
      <c r="A2335" s="217">
        <v>44136</v>
      </c>
      <c r="B2335" s="37" t="s">
        <v>282</v>
      </c>
      <c r="C2335" s="217" t="s">
        <v>224</v>
      </c>
      <c r="D2335" s="219">
        <v>44152</v>
      </c>
      <c r="E2335" s="218" t="s">
        <v>76</v>
      </c>
      <c r="F2335" s="218" t="s">
        <v>132</v>
      </c>
      <c r="G2335" s="218"/>
      <c r="H2335" s="229">
        <v>23100</v>
      </c>
      <c r="I2335" s="229"/>
    </row>
    <row r="2336" spans="1:9" s="128" customFormat="1" x14ac:dyDescent="0.25">
      <c r="A2336" s="217">
        <v>44136</v>
      </c>
      <c r="B2336" s="37" t="s">
        <v>282</v>
      </c>
      <c r="C2336" s="217" t="s">
        <v>224</v>
      </c>
      <c r="D2336" s="219">
        <v>44155</v>
      </c>
      <c r="E2336" s="218" t="s">
        <v>76</v>
      </c>
      <c r="F2336" s="218" t="s">
        <v>127</v>
      </c>
      <c r="G2336" s="218"/>
      <c r="H2336" s="229">
        <v>23113</v>
      </c>
      <c r="I2336" s="229"/>
    </row>
    <row r="2337" spans="1:9" s="128" customFormat="1" x14ac:dyDescent="0.25">
      <c r="A2337" s="217">
        <v>44136</v>
      </c>
      <c r="B2337" s="37" t="s">
        <v>282</v>
      </c>
      <c r="C2337" s="217" t="s">
        <v>224</v>
      </c>
      <c r="D2337" s="219">
        <v>44158</v>
      </c>
      <c r="E2337" s="218" t="s">
        <v>76</v>
      </c>
      <c r="F2337" s="218" t="s">
        <v>874</v>
      </c>
      <c r="G2337" s="218"/>
      <c r="H2337" s="229">
        <v>23000</v>
      </c>
      <c r="I2337" s="229"/>
    </row>
    <row r="2338" spans="1:9" s="128" customFormat="1" x14ac:dyDescent="0.25">
      <c r="A2338" s="217">
        <v>44136</v>
      </c>
      <c r="B2338" s="37" t="s">
        <v>282</v>
      </c>
      <c r="C2338" s="217" t="s">
        <v>224</v>
      </c>
      <c r="D2338" s="219">
        <v>44158</v>
      </c>
      <c r="E2338" s="218" t="s">
        <v>76</v>
      </c>
      <c r="F2338" s="218" t="s">
        <v>9</v>
      </c>
      <c r="G2338" s="218"/>
      <c r="H2338" s="229">
        <v>23000</v>
      </c>
      <c r="I2338" s="229"/>
    </row>
    <row r="2339" spans="1:9" s="128" customFormat="1" x14ac:dyDescent="0.25">
      <c r="A2339" s="217">
        <v>44136</v>
      </c>
      <c r="B2339" s="37" t="s">
        <v>282</v>
      </c>
      <c r="C2339" s="217" t="s">
        <v>224</v>
      </c>
      <c r="D2339" s="219">
        <v>44158</v>
      </c>
      <c r="E2339" s="218" t="s">
        <v>76</v>
      </c>
      <c r="F2339" s="218" t="s">
        <v>131</v>
      </c>
      <c r="G2339" s="218"/>
      <c r="H2339" s="229">
        <v>23000</v>
      </c>
      <c r="I2339" s="229"/>
    </row>
    <row r="2340" spans="1:9" s="128" customFormat="1" x14ac:dyDescent="0.25">
      <c r="A2340" s="217">
        <v>44136</v>
      </c>
      <c r="B2340" s="37" t="s">
        <v>282</v>
      </c>
      <c r="C2340" s="217" t="s">
        <v>224</v>
      </c>
      <c r="D2340" s="219">
        <v>44159</v>
      </c>
      <c r="E2340" s="218" t="s">
        <v>76</v>
      </c>
      <c r="F2340" s="218" t="s">
        <v>1404</v>
      </c>
      <c r="G2340" s="218"/>
      <c r="H2340" s="229">
        <v>20080</v>
      </c>
      <c r="I2340" s="229"/>
    </row>
    <row r="2341" spans="1:9" s="128" customFormat="1" x14ac:dyDescent="0.25">
      <c r="A2341" s="217">
        <v>44136</v>
      </c>
      <c r="B2341" s="37" t="s">
        <v>282</v>
      </c>
      <c r="C2341" s="217" t="s">
        <v>224</v>
      </c>
      <c r="D2341" s="219">
        <v>44160</v>
      </c>
      <c r="E2341" s="218" t="s">
        <v>76</v>
      </c>
      <c r="F2341" s="218" t="s">
        <v>1459</v>
      </c>
      <c r="G2341" s="218"/>
      <c r="H2341" s="229">
        <v>23000</v>
      </c>
      <c r="I2341" s="229"/>
    </row>
    <row r="2342" spans="1:9" s="128" customFormat="1" x14ac:dyDescent="0.25">
      <c r="A2342" s="217">
        <v>44136</v>
      </c>
      <c r="B2342" s="37" t="s">
        <v>282</v>
      </c>
      <c r="C2342" s="217" t="s">
        <v>224</v>
      </c>
      <c r="D2342" s="219">
        <v>44160</v>
      </c>
      <c r="E2342" s="218" t="s">
        <v>76</v>
      </c>
      <c r="F2342" s="218" t="s">
        <v>198</v>
      </c>
      <c r="G2342" s="218"/>
      <c r="H2342" s="229">
        <v>23000</v>
      </c>
      <c r="I2342" s="229"/>
    </row>
    <row r="2343" spans="1:9" s="128" customFormat="1" x14ac:dyDescent="0.25">
      <c r="A2343" s="217">
        <v>44136</v>
      </c>
      <c r="B2343" s="37" t="s">
        <v>282</v>
      </c>
      <c r="C2343" s="217" t="s">
        <v>224</v>
      </c>
      <c r="D2343" s="219">
        <v>44160</v>
      </c>
      <c r="E2343" s="218" t="s">
        <v>76</v>
      </c>
      <c r="F2343" s="218" t="s">
        <v>262</v>
      </c>
      <c r="G2343" s="218"/>
      <c r="H2343" s="229">
        <v>552000</v>
      </c>
      <c r="I2343" s="229"/>
    </row>
    <row r="2344" spans="1:9" s="128" customFormat="1" x14ac:dyDescent="0.25">
      <c r="A2344" s="217">
        <v>44136</v>
      </c>
      <c r="B2344" s="37" t="s">
        <v>282</v>
      </c>
      <c r="C2344" s="217" t="s">
        <v>224</v>
      </c>
      <c r="D2344" s="219">
        <v>44162</v>
      </c>
      <c r="E2344" s="218" t="s">
        <v>76</v>
      </c>
      <c r="F2344" s="218" t="s">
        <v>82</v>
      </c>
      <c r="G2344" s="218"/>
      <c r="H2344" s="229">
        <v>92000</v>
      </c>
      <c r="I2344" s="229"/>
    </row>
    <row r="2345" spans="1:9" s="128" customFormat="1" x14ac:dyDescent="0.25">
      <c r="A2345" s="217">
        <v>44136</v>
      </c>
      <c r="B2345" s="37" t="s">
        <v>282</v>
      </c>
      <c r="C2345" s="217" t="s">
        <v>224</v>
      </c>
      <c r="D2345" s="219">
        <v>44165</v>
      </c>
      <c r="E2345" s="218" t="s">
        <v>76</v>
      </c>
      <c r="F2345" s="218" t="s">
        <v>206</v>
      </c>
      <c r="G2345" s="218"/>
      <c r="H2345" s="229">
        <v>20000</v>
      </c>
      <c r="I2345" s="229"/>
    </row>
    <row r="2346" spans="1:9" s="128" customFormat="1" x14ac:dyDescent="0.25">
      <c r="A2346" s="217">
        <v>44136</v>
      </c>
      <c r="B2346" s="37" t="s">
        <v>282</v>
      </c>
      <c r="C2346" s="217" t="s">
        <v>224</v>
      </c>
      <c r="D2346" s="219">
        <v>44165</v>
      </c>
      <c r="E2346" s="218" t="s">
        <v>76</v>
      </c>
      <c r="F2346" s="218" t="s">
        <v>313</v>
      </c>
      <c r="G2346" s="218"/>
      <c r="H2346" s="229">
        <v>23000</v>
      </c>
      <c r="I2346" s="229"/>
    </row>
    <row r="2347" spans="1:9" s="128" customFormat="1" x14ac:dyDescent="0.25">
      <c r="A2347" s="217">
        <v>44136</v>
      </c>
      <c r="B2347" s="37" t="s">
        <v>282</v>
      </c>
      <c r="C2347" s="217" t="s">
        <v>224</v>
      </c>
      <c r="D2347" s="219">
        <v>44165</v>
      </c>
      <c r="E2347" s="218" t="s">
        <v>76</v>
      </c>
      <c r="F2347" s="218" t="s">
        <v>14</v>
      </c>
      <c r="G2347" s="218"/>
      <c r="H2347" s="229">
        <v>23000</v>
      </c>
      <c r="I2347" s="229"/>
    </row>
    <row r="2348" spans="1:9" s="128" customFormat="1" x14ac:dyDescent="0.25">
      <c r="A2348" s="217">
        <v>44136</v>
      </c>
      <c r="B2348" s="37" t="s">
        <v>282</v>
      </c>
      <c r="C2348" s="217" t="s">
        <v>224</v>
      </c>
      <c r="D2348" s="219">
        <v>44165</v>
      </c>
      <c r="E2348" s="218" t="s">
        <v>76</v>
      </c>
      <c r="F2348" s="218" t="s">
        <v>764</v>
      </c>
      <c r="G2348" s="218"/>
      <c r="H2348" s="229">
        <v>23000</v>
      </c>
      <c r="I2348" s="229"/>
    </row>
    <row r="2349" spans="1:9" s="128" customFormat="1" x14ac:dyDescent="0.25">
      <c r="A2349" s="217">
        <v>44136</v>
      </c>
      <c r="B2349" s="37" t="s">
        <v>282</v>
      </c>
      <c r="C2349" s="217" t="s">
        <v>224</v>
      </c>
      <c r="D2349" s="219">
        <v>44165</v>
      </c>
      <c r="E2349" s="218" t="s">
        <v>76</v>
      </c>
      <c r="F2349" s="218" t="s">
        <v>17</v>
      </c>
      <c r="G2349" s="218"/>
      <c r="H2349" s="229">
        <v>23000</v>
      </c>
      <c r="I2349" s="229"/>
    </row>
    <row r="2350" spans="1:9" s="128" customFormat="1" x14ac:dyDescent="0.25">
      <c r="A2350" s="217">
        <v>44136</v>
      </c>
      <c r="B2350" s="37" t="s">
        <v>282</v>
      </c>
      <c r="C2350" s="217" t="s">
        <v>224</v>
      </c>
      <c r="D2350" s="219">
        <v>44165</v>
      </c>
      <c r="E2350" s="218" t="s">
        <v>76</v>
      </c>
      <c r="F2350" s="218" t="s">
        <v>1413</v>
      </c>
      <c r="G2350" s="218"/>
      <c r="H2350" s="229">
        <v>23000</v>
      </c>
      <c r="I2350" s="229"/>
    </row>
    <row r="2351" spans="1:9" s="128" customFormat="1" x14ac:dyDescent="0.25">
      <c r="A2351" s="217">
        <v>44136</v>
      </c>
      <c r="B2351" s="37" t="s">
        <v>282</v>
      </c>
      <c r="C2351" s="217" t="s">
        <v>224</v>
      </c>
      <c r="D2351" s="219">
        <v>44165</v>
      </c>
      <c r="E2351" s="218" t="s">
        <v>76</v>
      </c>
      <c r="F2351" s="218" t="s">
        <v>3</v>
      </c>
      <c r="G2351" s="218"/>
      <c r="H2351" s="229">
        <v>23000</v>
      </c>
      <c r="I2351" s="229"/>
    </row>
    <row r="2352" spans="1:9" s="128" customFormat="1" x14ac:dyDescent="0.25">
      <c r="A2352" s="167">
        <v>44136</v>
      </c>
      <c r="B2352" s="168" t="s">
        <v>282</v>
      </c>
      <c r="C2352" s="167" t="s">
        <v>224</v>
      </c>
      <c r="D2352" s="169">
        <v>44165</v>
      </c>
      <c r="E2352" s="168" t="s">
        <v>76</v>
      </c>
      <c r="F2352" s="168" t="s">
        <v>135</v>
      </c>
      <c r="G2352" s="168"/>
      <c r="H2352" s="170">
        <v>23000</v>
      </c>
      <c r="I2352" s="170"/>
    </row>
    <row r="2353" spans="1:9" s="128" customFormat="1" x14ac:dyDescent="0.25">
      <c r="A2353" s="217">
        <v>44166</v>
      </c>
      <c r="B2353" s="37" t="s">
        <v>282</v>
      </c>
      <c r="C2353" s="217" t="s">
        <v>224</v>
      </c>
      <c r="D2353" s="219">
        <v>44166</v>
      </c>
      <c r="E2353" s="218" t="s">
        <v>76</v>
      </c>
      <c r="F2353" s="218" t="s">
        <v>1456</v>
      </c>
      <c r="G2353" s="218"/>
      <c r="H2353" s="229">
        <v>2090</v>
      </c>
      <c r="I2353" s="229"/>
    </row>
    <row r="2354" spans="1:9" s="128" customFormat="1" x14ac:dyDescent="0.25">
      <c r="A2354" s="217">
        <v>44166</v>
      </c>
      <c r="B2354" s="37" t="s">
        <v>282</v>
      </c>
      <c r="C2354" s="217" t="s">
        <v>224</v>
      </c>
      <c r="D2354" s="219">
        <v>44166</v>
      </c>
      <c r="E2354" s="218" t="s">
        <v>76</v>
      </c>
      <c r="F2354" s="218" t="s">
        <v>417</v>
      </c>
      <c r="G2354" s="218"/>
      <c r="H2354" s="229">
        <v>23000</v>
      </c>
      <c r="I2354" s="229"/>
    </row>
    <row r="2355" spans="1:9" s="128" customFormat="1" x14ac:dyDescent="0.25">
      <c r="A2355" s="217">
        <v>44166</v>
      </c>
      <c r="B2355" s="37" t="s">
        <v>282</v>
      </c>
      <c r="C2355" s="217" t="s">
        <v>224</v>
      </c>
      <c r="D2355" s="219">
        <v>44166</v>
      </c>
      <c r="E2355" s="218" t="s">
        <v>76</v>
      </c>
      <c r="F2355" s="218" t="s">
        <v>1085</v>
      </c>
      <c r="G2355" s="218"/>
      <c r="H2355" s="229">
        <v>23000</v>
      </c>
      <c r="I2355" s="229"/>
    </row>
    <row r="2356" spans="1:9" s="128" customFormat="1" x14ac:dyDescent="0.25">
      <c r="A2356" s="217">
        <v>44166</v>
      </c>
      <c r="B2356" s="37" t="s">
        <v>282</v>
      </c>
      <c r="C2356" s="217" t="s">
        <v>224</v>
      </c>
      <c r="D2356" s="219">
        <v>44166</v>
      </c>
      <c r="E2356" s="218" t="s">
        <v>76</v>
      </c>
      <c r="F2356" s="218" t="s">
        <v>1460</v>
      </c>
      <c r="G2356" s="218"/>
      <c r="H2356" s="229">
        <v>23000</v>
      </c>
      <c r="I2356" s="229"/>
    </row>
    <row r="2357" spans="1:9" s="128" customFormat="1" x14ac:dyDescent="0.25">
      <c r="A2357" s="217">
        <v>44166</v>
      </c>
      <c r="B2357" s="37" t="s">
        <v>282</v>
      </c>
      <c r="C2357" s="217" t="s">
        <v>224</v>
      </c>
      <c r="D2357" s="219">
        <v>44166</v>
      </c>
      <c r="E2357" s="218" t="s">
        <v>239</v>
      </c>
      <c r="F2357" s="218" t="s">
        <v>132</v>
      </c>
      <c r="G2357" s="218"/>
      <c r="H2357" s="229">
        <v>23100</v>
      </c>
      <c r="I2357" s="229"/>
    </row>
    <row r="2358" spans="1:9" s="128" customFormat="1" x14ac:dyDescent="0.25">
      <c r="A2358" s="217">
        <v>44166</v>
      </c>
      <c r="B2358" s="37" t="s">
        <v>282</v>
      </c>
      <c r="C2358" s="217" t="s">
        <v>224</v>
      </c>
      <c r="D2358" s="219">
        <v>44166</v>
      </c>
      <c r="E2358" s="218" t="s">
        <v>76</v>
      </c>
      <c r="F2358" s="218" t="s">
        <v>1446</v>
      </c>
      <c r="G2358" s="218"/>
      <c r="H2358" s="229">
        <v>23102</v>
      </c>
      <c r="I2358" s="229"/>
    </row>
    <row r="2359" spans="1:9" s="128" customFormat="1" x14ac:dyDescent="0.25">
      <c r="A2359" s="217">
        <v>44166</v>
      </c>
      <c r="B2359" s="37" t="s">
        <v>282</v>
      </c>
      <c r="C2359" s="217" t="s">
        <v>224</v>
      </c>
      <c r="D2359" s="219">
        <v>44168</v>
      </c>
      <c r="E2359" s="218" t="s">
        <v>239</v>
      </c>
      <c r="F2359" s="218" t="s">
        <v>201</v>
      </c>
      <c r="G2359" s="218"/>
      <c r="H2359" s="229">
        <v>23000</v>
      </c>
      <c r="I2359" s="229"/>
    </row>
    <row r="2360" spans="1:9" s="128" customFormat="1" x14ac:dyDescent="0.25">
      <c r="A2360" s="217">
        <v>44166</v>
      </c>
      <c r="B2360" s="37" t="s">
        <v>282</v>
      </c>
      <c r="C2360" s="217" t="s">
        <v>224</v>
      </c>
      <c r="D2360" s="219">
        <v>44168</v>
      </c>
      <c r="E2360" s="218" t="s">
        <v>239</v>
      </c>
      <c r="F2360" s="218" t="s">
        <v>13</v>
      </c>
      <c r="G2360" s="218"/>
      <c r="H2360" s="229">
        <v>23000</v>
      </c>
      <c r="I2360" s="229"/>
    </row>
    <row r="2361" spans="1:9" s="128" customFormat="1" x14ac:dyDescent="0.25">
      <c r="A2361" s="217">
        <v>44166</v>
      </c>
      <c r="B2361" s="37" t="s">
        <v>282</v>
      </c>
      <c r="C2361" s="217" t="s">
        <v>224</v>
      </c>
      <c r="D2361" s="219">
        <v>44172</v>
      </c>
      <c r="E2361" s="218" t="s">
        <v>76</v>
      </c>
      <c r="F2361" s="218" t="s">
        <v>87</v>
      </c>
      <c r="G2361" s="218"/>
      <c r="H2361" s="229">
        <v>23000</v>
      </c>
      <c r="I2361" s="229"/>
    </row>
    <row r="2362" spans="1:9" s="128" customFormat="1" x14ac:dyDescent="0.25">
      <c r="A2362" s="217">
        <v>44166</v>
      </c>
      <c r="B2362" s="37" t="s">
        <v>282</v>
      </c>
      <c r="C2362" s="217" t="s">
        <v>224</v>
      </c>
      <c r="D2362" s="219">
        <v>44172</v>
      </c>
      <c r="E2362" s="218" t="s">
        <v>76</v>
      </c>
      <c r="F2362" s="218" t="s">
        <v>4</v>
      </c>
      <c r="G2362" s="218"/>
      <c r="H2362" s="229">
        <v>23000</v>
      </c>
      <c r="I2362" s="229"/>
    </row>
    <row r="2363" spans="1:9" s="128" customFormat="1" x14ac:dyDescent="0.25">
      <c r="A2363" s="217">
        <v>44166</v>
      </c>
      <c r="B2363" s="37" t="s">
        <v>282</v>
      </c>
      <c r="C2363" s="217" t="s">
        <v>224</v>
      </c>
      <c r="D2363" s="219">
        <v>44172</v>
      </c>
      <c r="E2363" s="218" t="s">
        <v>76</v>
      </c>
      <c r="F2363" s="218" t="s">
        <v>384</v>
      </c>
      <c r="G2363" s="218"/>
      <c r="H2363" s="229">
        <v>48076</v>
      </c>
      <c r="I2363" s="229"/>
    </row>
    <row r="2364" spans="1:9" s="128" customFormat="1" x14ac:dyDescent="0.25">
      <c r="A2364" s="217">
        <v>44166</v>
      </c>
      <c r="B2364" s="37" t="s">
        <v>282</v>
      </c>
      <c r="C2364" s="217" t="s">
        <v>224</v>
      </c>
      <c r="D2364" s="219">
        <v>44172</v>
      </c>
      <c r="E2364" s="218" t="s">
        <v>76</v>
      </c>
      <c r="F2364" s="218" t="s">
        <v>373</v>
      </c>
      <c r="G2364" s="218"/>
      <c r="H2364" s="229">
        <v>105000</v>
      </c>
      <c r="I2364" s="229"/>
    </row>
    <row r="2365" spans="1:9" s="128" customFormat="1" x14ac:dyDescent="0.25">
      <c r="A2365" s="217">
        <v>44166</v>
      </c>
      <c r="B2365" s="37" t="s">
        <v>282</v>
      </c>
      <c r="C2365" s="217" t="s">
        <v>224</v>
      </c>
      <c r="D2365" s="219">
        <v>44172</v>
      </c>
      <c r="E2365" s="218" t="s">
        <v>76</v>
      </c>
      <c r="F2365" s="218" t="s">
        <v>32</v>
      </c>
      <c r="G2365" s="218"/>
      <c r="H2365" s="229">
        <v>115000</v>
      </c>
      <c r="I2365" s="229"/>
    </row>
    <row r="2366" spans="1:9" s="128" customFormat="1" x14ac:dyDescent="0.25">
      <c r="A2366" s="217">
        <v>44166</v>
      </c>
      <c r="B2366" s="37" t="s">
        <v>282</v>
      </c>
      <c r="C2366" s="217" t="s">
        <v>224</v>
      </c>
      <c r="D2366" s="219">
        <v>44174</v>
      </c>
      <c r="E2366" s="218" t="s">
        <v>76</v>
      </c>
      <c r="F2366" s="218" t="s">
        <v>77</v>
      </c>
      <c r="G2366" s="218"/>
      <c r="H2366" s="229">
        <v>46000</v>
      </c>
      <c r="I2366" s="229"/>
    </row>
    <row r="2367" spans="1:9" s="128" customFormat="1" x14ac:dyDescent="0.25">
      <c r="A2367" s="217">
        <v>44166</v>
      </c>
      <c r="B2367" s="37" t="s">
        <v>282</v>
      </c>
      <c r="C2367" s="217" t="s">
        <v>224</v>
      </c>
      <c r="D2367" s="219">
        <v>44174</v>
      </c>
      <c r="E2367" s="218" t="s">
        <v>76</v>
      </c>
      <c r="F2367" s="218" t="s">
        <v>384</v>
      </c>
      <c r="G2367" s="218"/>
      <c r="H2367" s="229">
        <v>99076</v>
      </c>
      <c r="I2367" s="229"/>
    </row>
    <row r="2368" spans="1:9" s="128" customFormat="1" x14ac:dyDescent="0.25">
      <c r="A2368" s="217">
        <v>44166</v>
      </c>
      <c r="B2368" s="37" t="s">
        <v>282</v>
      </c>
      <c r="C2368" s="217" t="s">
        <v>224</v>
      </c>
      <c r="D2368" s="219">
        <v>44175</v>
      </c>
      <c r="E2368" s="218" t="s">
        <v>76</v>
      </c>
      <c r="F2368" s="218" t="s">
        <v>140</v>
      </c>
      <c r="G2368" s="218"/>
      <c r="H2368" s="229">
        <v>23096</v>
      </c>
      <c r="I2368" s="229"/>
    </row>
    <row r="2369" spans="1:9" s="128" customFormat="1" x14ac:dyDescent="0.25">
      <c r="A2369" s="217">
        <v>44166</v>
      </c>
      <c r="B2369" s="37" t="s">
        <v>282</v>
      </c>
      <c r="C2369" s="217" t="s">
        <v>224</v>
      </c>
      <c r="D2369" s="219">
        <v>44176</v>
      </c>
      <c r="E2369" s="218" t="s">
        <v>76</v>
      </c>
      <c r="F2369" s="218" t="s">
        <v>874</v>
      </c>
      <c r="G2369" s="218"/>
      <c r="H2369" s="229">
        <v>23000</v>
      </c>
      <c r="I2369" s="229"/>
    </row>
    <row r="2370" spans="1:9" s="128" customFormat="1" x14ac:dyDescent="0.25">
      <c r="A2370" s="217">
        <v>44166</v>
      </c>
      <c r="B2370" s="37" t="s">
        <v>282</v>
      </c>
      <c r="C2370" s="217" t="s">
        <v>224</v>
      </c>
      <c r="D2370" s="219">
        <v>44176</v>
      </c>
      <c r="E2370" s="218" t="s">
        <v>76</v>
      </c>
      <c r="F2370" s="218" t="s">
        <v>315</v>
      </c>
      <c r="G2370" s="218"/>
      <c r="H2370" s="229">
        <v>92000</v>
      </c>
      <c r="I2370" s="229"/>
    </row>
    <row r="2371" spans="1:9" s="128" customFormat="1" x14ac:dyDescent="0.25">
      <c r="A2371" s="217">
        <v>44166</v>
      </c>
      <c r="B2371" s="37" t="s">
        <v>282</v>
      </c>
      <c r="C2371" s="217" t="s">
        <v>224</v>
      </c>
      <c r="D2371" s="219">
        <v>44179</v>
      </c>
      <c r="E2371" s="218" t="s">
        <v>76</v>
      </c>
      <c r="F2371" s="218" t="s">
        <v>261</v>
      </c>
      <c r="G2371" s="218"/>
      <c r="H2371" s="229">
        <v>46000</v>
      </c>
      <c r="I2371" s="229"/>
    </row>
    <row r="2372" spans="1:9" s="128" customFormat="1" x14ac:dyDescent="0.25">
      <c r="A2372" s="217">
        <v>44166</v>
      </c>
      <c r="B2372" s="37" t="s">
        <v>282</v>
      </c>
      <c r="C2372" s="217" t="s">
        <v>224</v>
      </c>
      <c r="D2372" s="219">
        <v>44179</v>
      </c>
      <c r="E2372" s="218" t="s">
        <v>76</v>
      </c>
      <c r="F2372" s="218" t="s">
        <v>254</v>
      </c>
      <c r="G2372" s="218"/>
      <c r="H2372" s="229">
        <v>69000</v>
      </c>
      <c r="I2372" s="229"/>
    </row>
    <row r="2373" spans="1:9" s="128" customFormat="1" x14ac:dyDescent="0.25">
      <c r="A2373" s="217">
        <v>44166</v>
      </c>
      <c r="B2373" s="37" t="s">
        <v>282</v>
      </c>
      <c r="C2373" s="217" t="s">
        <v>224</v>
      </c>
      <c r="D2373" s="219">
        <v>44181</v>
      </c>
      <c r="E2373" s="218" t="s">
        <v>76</v>
      </c>
      <c r="F2373" s="218" t="s">
        <v>1205</v>
      </c>
      <c r="G2373" s="218"/>
      <c r="H2373" s="229">
        <v>23095</v>
      </c>
      <c r="I2373" s="229"/>
    </row>
    <row r="2374" spans="1:9" s="128" customFormat="1" x14ac:dyDescent="0.25">
      <c r="A2374" s="217">
        <v>44166</v>
      </c>
      <c r="B2374" s="37" t="s">
        <v>282</v>
      </c>
      <c r="C2374" s="217" t="s">
        <v>224</v>
      </c>
      <c r="D2374" s="219">
        <v>44181</v>
      </c>
      <c r="E2374" s="218" t="s">
        <v>76</v>
      </c>
      <c r="F2374" s="218" t="s">
        <v>1205</v>
      </c>
      <c r="G2374" s="218"/>
      <c r="H2374" s="229">
        <v>23095</v>
      </c>
      <c r="I2374" s="229"/>
    </row>
    <row r="2375" spans="1:9" s="128" customFormat="1" x14ac:dyDescent="0.25">
      <c r="A2375" s="217">
        <v>44166</v>
      </c>
      <c r="B2375" s="37" t="s">
        <v>282</v>
      </c>
      <c r="C2375" s="217" t="s">
        <v>224</v>
      </c>
      <c r="D2375" s="219">
        <v>44181</v>
      </c>
      <c r="E2375" s="218" t="s">
        <v>76</v>
      </c>
      <c r="F2375" s="218" t="s">
        <v>1205</v>
      </c>
      <c r="G2375" s="218"/>
      <c r="H2375" s="229">
        <v>23095</v>
      </c>
      <c r="I2375" s="229"/>
    </row>
    <row r="2376" spans="1:9" s="128" customFormat="1" x14ac:dyDescent="0.25">
      <c r="A2376" s="217">
        <v>44166</v>
      </c>
      <c r="B2376" s="37" t="s">
        <v>282</v>
      </c>
      <c r="C2376" s="217" t="s">
        <v>224</v>
      </c>
      <c r="D2376" s="219">
        <v>44182</v>
      </c>
      <c r="E2376" s="218" t="s">
        <v>76</v>
      </c>
      <c r="F2376" s="218" t="s">
        <v>261</v>
      </c>
      <c r="G2376" s="218"/>
      <c r="H2376" s="229">
        <v>46000</v>
      </c>
      <c r="I2376" s="229"/>
    </row>
    <row r="2377" spans="1:9" s="128" customFormat="1" x14ac:dyDescent="0.25">
      <c r="A2377" s="217">
        <v>44166</v>
      </c>
      <c r="B2377" s="37" t="s">
        <v>282</v>
      </c>
      <c r="C2377" s="217" t="s">
        <v>224</v>
      </c>
      <c r="D2377" s="219">
        <v>44183</v>
      </c>
      <c r="E2377" s="218" t="s">
        <v>76</v>
      </c>
      <c r="F2377" s="218" t="s">
        <v>1448</v>
      </c>
      <c r="G2377" s="218"/>
      <c r="H2377" s="229">
        <v>23054</v>
      </c>
      <c r="I2377" s="229"/>
    </row>
    <row r="2378" spans="1:9" s="128" customFormat="1" x14ac:dyDescent="0.25">
      <c r="A2378" s="217">
        <v>44166</v>
      </c>
      <c r="B2378" s="37" t="s">
        <v>282</v>
      </c>
      <c r="C2378" s="217" t="s">
        <v>224</v>
      </c>
      <c r="D2378" s="219">
        <v>44186</v>
      </c>
      <c r="E2378" s="218" t="s">
        <v>76</v>
      </c>
      <c r="F2378" s="218" t="s">
        <v>822</v>
      </c>
      <c r="G2378" s="218"/>
      <c r="H2378" s="229">
        <v>23000</v>
      </c>
      <c r="I2378" s="229"/>
    </row>
    <row r="2379" spans="1:9" s="128" customFormat="1" x14ac:dyDescent="0.25">
      <c r="A2379" s="217">
        <v>44166</v>
      </c>
      <c r="B2379" s="37" t="s">
        <v>282</v>
      </c>
      <c r="C2379" s="217" t="s">
        <v>224</v>
      </c>
      <c r="D2379" s="219">
        <v>44187</v>
      </c>
      <c r="E2379" s="218" t="s">
        <v>76</v>
      </c>
      <c r="F2379" s="218" t="s">
        <v>127</v>
      </c>
      <c r="G2379" s="218"/>
      <c r="H2379" s="229">
        <v>23113</v>
      </c>
      <c r="I2379" s="229"/>
    </row>
    <row r="2380" spans="1:9" s="128" customFormat="1" x14ac:dyDescent="0.25">
      <c r="A2380" s="217">
        <v>44166</v>
      </c>
      <c r="B2380" s="37" t="s">
        <v>282</v>
      </c>
      <c r="C2380" s="217" t="s">
        <v>224</v>
      </c>
      <c r="D2380" s="219">
        <v>44188</v>
      </c>
      <c r="E2380" s="218" t="s">
        <v>76</v>
      </c>
      <c r="F2380" s="218" t="s">
        <v>1461</v>
      </c>
      <c r="G2380" s="218"/>
      <c r="H2380" s="229">
        <v>161073</v>
      </c>
      <c r="I2380" s="229"/>
    </row>
    <row r="2381" spans="1:9" s="128" customFormat="1" x14ac:dyDescent="0.25">
      <c r="A2381" s="217">
        <v>44166</v>
      </c>
      <c r="B2381" s="37" t="s">
        <v>282</v>
      </c>
      <c r="C2381" s="217" t="s">
        <v>224</v>
      </c>
      <c r="D2381" s="219">
        <v>44193</v>
      </c>
      <c r="E2381" s="218" t="s">
        <v>76</v>
      </c>
      <c r="F2381" s="218" t="s">
        <v>3</v>
      </c>
      <c r="G2381" s="218"/>
      <c r="H2381" s="229">
        <v>23000</v>
      </c>
      <c r="I2381" s="229"/>
    </row>
    <row r="2382" spans="1:9" s="128" customFormat="1" x14ac:dyDescent="0.25">
      <c r="A2382" s="217">
        <v>44166</v>
      </c>
      <c r="B2382" s="37" t="s">
        <v>282</v>
      </c>
      <c r="C2382" s="217" t="s">
        <v>224</v>
      </c>
      <c r="D2382" s="219">
        <v>44193</v>
      </c>
      <c r="E2382" s="218" t="s">
        <v>76</v>
      </c>
      <c r="F2382" s="218" t="s">
        <v>135</v>
      </c>
      <c r="G2382" s="218"/>
      <c r="H2382" s="229">
        <v>23000</v>
      </c>
      <c r="I2382" s="229"/>
    </row>
    <row r="2383" spans="1:9" s="128" customFormat="1" x14ac:dyDescent="0.25">
      <c r="A2383" s="217">
        <v>44166</v>
      </c>
      <c r="B2383" s="37" t="s">
        <v>282</v>
      </c>
      <c r="C2383" s="217" t="s">
        <v>224</v>
      </c>
      <c r="D2383" s="219">
        <v>44193</v>
      </c>
      <c r="E2383" s="218" t="s">
        <v>76</v>
      </c>
      <c r="F2383" s="218" t="s">
        <v>93</v>
      </c>
      <c r="G2383" s="218"/>
      <c r="H2383" s="229">
        <v>23000</v>
      </c>
      <c r="I2383" s="229"/>
    </row>
    <row r="2384" spans="1:9" s="128" customFormat="1" x14ac:dyDescent="0.25">
      <c r="A2384" s="217">
        <v>44166</v>
      </c>
      <c r="B2384" s="37" t="s">
        <v>282</v>
      </c>
      <c r="C2384" s="217" t="s">
        <v>224</v>
      </c>
      <c r="D2384" s="219">
        <v>44193</v>
      </c>
      <c r="E2384" s="218" t="s">
        <v>76</v>
      </c>
      <c r="F2384" s="218" t="s">
        <v>9</v>
      </c>
      <c r="G2384" s="218"/>
      <c r="H2384" s="229">
        <v>23000</v>
      </c>
      <c r="I2384" s="229"/>
    </row>
    <row r="2385" spans="1:9" s="128" customFormat="1" x14ac:dyDescent="0.25">
      <c r="A2385" s="217">
        <v>44166</v>
      </c>
      <c r="B2385" s="37" t="s">
        <v>282</v>
      </c>
      <c r="C2385" s="217" t="s">
        <v>224</v>
      </c>
      <c r="D2385" s="219">
        <v>44193</v>
      </c>
      <c r="E2385" s="218" t="s">
        <v>76</v>
      </c>
      <c r="F2385" s="218" t="s">
        <v>131</v>
      </c>
      <c r="G2385" s="218"/>
      <c r="H2385" s="229">
        <v>23000</v>
      </c>
      <c r="I2385" s="229"/>
    </row>
    <row r="2386" spans="1:9" s="128" customFormat="1" x14ac:dyDescent="0.25">
      <c r="A2386" s="217">
        <v>44166</v>
      </c>
      <c r="B2386" s="37" t="s">
        <v>282</v>
      </c>
      <c r="C2386" s="217" t="s">
        <v>224</v>
      </c>
      <c r="D2386" s="219">
        <v>44193</v>
      </c>
      <c r="E2386" s="218" t="s">
        <v>76</v>
      </c>
      <c r="F2386" s="218" t="s">
        <v>1085</v>
      </c>
      <c r="G2386" s="218"/>
      <c r="H2386" s="229">
        <v>23000</v>
      </c>
      <c r="I2386" s="229"/>
    </row>
    <row r="2387" spans="1:9" s="128" customFormat="1" x14ac:dyDescent="0.25">
      <c r="A2387" s="217">
        <v>44166</v>
      </c>
      <c r="B2387" s="37" t="s">
        <v>282</v>
      </c>
      <c r="C2387" s="217" t="s">
        <v>224</v>
      </c>
      <c r="D2387" s="219">
        <v>44193</v>
      </c>
      <c r="E2387" s="218" t="s">
        <v>76</v>
      </c>
      <c r="F2387" s="218" t="s">
        <v>18</v>
      </c>
      <c r="G2387" s="218"/>
      <c r="H2387" s="229">
        <v>23080</v>
      </c>
      <c r="I2387" s="229"/>
    </row>
    <row r="2388" spans="1:9" s="128" customFormat="1" x14ac:dyDescent="0.25">
      <c r="A2388" s="217">
        <v>44166</v>
      </c>
      <c r="B2388" s="37" t="s">
        <v>282</v>
      </c>
      <c r="C2388" s="217" t="s">
        <v>224</v>
      </c>
      <c r="D2388" s="219">
        <v>44193</v>
      </c>
      <c r="E2388" s="218" t="s">
        <v>76</v>
      </c>
      <c r="F2388" s="218" t="s">
        <v>1446</v>
      </c>
      <c r="G2388" s="218"/>
      <c r="H2388" s="229">
        <v>23102</v>
      </c>
      <c r="I2388" s="229"/>
    </row>
    <row r="2389" spans="1:9" s="128" customFormat="1" x14ac:dyDescent="0.25">
      <c r="A2389" s="217">
        <v>44166</v>
      </c>
      <c r="B2389" s="37" t="s">
        <v>282</v>
      </c>
      <c r="C2389" s="217" t="s">
        <v>224</v>
      </c>
      <c r="D2389" s="219">
        <v>44193</v>
      </c>
      <c r="E2389" s="218" t="s">
        <v>239</v>
      </c>
      <c r="F2389" s="218" t="s">
        <v>21</v>
      </c>
      <c r="G2389" s="218"/>
      <c r="H2389" s="229">
        <v>23109</v>
      </c>
      <c r="I2389" s="229"/>
    </row>
    <row r="2390" spans="1:9" s="128" customFormat="1" x14ac:dyDescent="0.25">
      <c r="A2390" s="217">
        <v>44166</v>
      </c>
      <c r="B2390" s="37" t="s">
        <v>282</v>
      </c>
      <c r="C2390" s="217" t="s">
        <v>224</v>
      </c>
      <c r="D2390" s="219">
        <v>44193</v>
      </c>
      <c r="E2390" s="218" t="s">
        <v>76</v>
      </c>
      <c r="F2390" s="218" t="s">
        <v>430</v>
      </c>
      <c r="G2390" s="218"/>
      <c r="H2390" s="229">
        <v>46000</v>
      </c>
      <c r="I2390" s="229"/>
    </row>
    <row r="2391" spans="1:9" s="128" customFormat="1" x14ac:dyDescent="0.25">
      <c r="A2391" s="217">
        <v>44166</v>
      </c>
      <c r="B2391" s="37" t="s">
        <v>282</v>
      </c>
      <c r="C2391" s="217" t="s">
        <v>224</v>
      </c>
      <c r="D2391" s="219">
        <v>44193</v>
      </c>
      <c r="E2391" s="218" t="s">
        <v>76</v>
      </c>
      <c r="F2391" s="218" t="s">
        <v>260</v>
      </c>
      <c r="G2391" s="218"/>
      <c r="H2391" s="229">
        <v>69000</v>
      </c>
      <c r="I2391" s="229"/>
    </row>
    <row r="2392" spans="1:9" s="128" customFormat="1" x14ac:dyDescent="0.25">
      <c r="A2392" s="217">
        <v>44166</v>
      </c>
      <c r="B2392" s="37" t="s">
        <v>282</v>
      </c>
      <c r="C2392" s="217" t="s">
        <v>224</v>
      </c>
      <c r="D2392" s="219">
        <v>44193</v>
      </c>
      <c r="E2392" s="218" t="s">
        <v>76</v>
      </c>
      <c r="F2392" s="218" t="s">
        <v>509</v>
      </c>
      <c r="G2392" s="218"/>
      <c r="H2392" s="229">
        <v>161000</v>
      </c>
      <c r="I2392" s="229"/>
    </row>
    <row r="2393" spans="1:9" s="128" customFormat="1" x14ac:dyDescent="0.25">
      <c r="A2393" s="217">
        <v>44166</v>
      </c>
      <c r="B2393" s="37" t="s">
        <v>282</v>
      </c>
      <c r="C2393" s="217" t="s">
        <v>224</v>
      </c>
      <c r="D2393" s="219">
        <v>44195</v>
      </c>
      <c r="E2393" s="218" t="s">
        <v>76</v>
      </c>
      <c r="F2393" s="218" t="s">
        <v>1413</v>
      </c>
      <c r="G2393" s="218"/>
      <c r="H2393" s="229">
        <v>23000</v>
      </c>
      <c r="I2393" s="229"/>
    </row>
    <row r="2394" spans="1:9" s="128" customFormat="1" x14ac:dyDescent="0.25">
      <c r="A2394" s="217">
        <v>44166</v>
      </c>
      <c r="B2394" s="37" t="s">
        <v>282</v>
      </c>
      <c r="C2394" s="217" t="s">
        <v>224</v>
      </c>
      <c r="D2394" s="219">
        <v>44195</v>
      </c>
      <c r="E2394" s="218" t="s">
        <v>76</v>
      </c>
      <c r="F2394" s="218" t="s">
        <v>1462</v>
      </c>
      <c r="G2394" s="218"/>
      <c r="H2394" s="229">
        <v>23000</v>
      </c>
      <c r="I2394" s="229"/>
    </row>
    <row r="2395" spans="1:9" s="128" customFormat="1" x14ac:dyDescent="0.25">
      <c r="A2395" s="217">
        <v>44166</v>
      </c>
      <c r="B2395" s="37" t="s">
        <v>282</v>
      </c>
      <c r="C2395" s="217" t="s">
        <v>224</v>
      </c>
      <c r="D2395" s="219">
        <v>44195</v>
      </c>
      <c r="E2395" s="218" t="s">
        <v>76</v>
      </c>
      <c r="F2395" s="218" t="s">
        <v>14</v>
      </c>
      <c r="G2395" s="218"/>
      <c r="H2395" s="229">
        <v>23000</v>
      </c>
      <c r="I2395" s="229"/>
    </row>
    <row r="2396" spans="1:9" s="128" customFormat="1" x14ac:dyDescent="0.25">
      <c r="A2396" s="217">
        <v>44166</v>
      </c>
      <c r="B2396" s="37" t="s">
        <v>282</v>
      </c>
      <c r="C2396" s="217" t="s">
        <v>224</v>
      </c>
      <c r="D2396" s="219">
        <v>44195</v>
      </c>
      <c r="E2396" s="218" t="s">
        <v>76</v>
      </c>
      <c r="F2396" s="218" t="s">
        <v>313</v>
      </c>
      <c r="G2396" s="218"/>
      <c r="H2396" s="229">
        <v>23000</v>
      </c>
      <c r="I2396" s="229"/>
    </row>
    <row r="2397" spans="1:9" s="128" customFormat="1" x14ac:dyDescent="0.25">
      <c r="A2397" s="167">
        <v>44166</v>
      </c>
      <c r="B2397" s="168" t="s">
        <v>282</v>
      </c>
      <c r="C2397" s="167" t="s">
        <v>224</v>
      </c>
      <c r="D2397" s="169">
        <v>44195</v>
      </c>
      <c r="E2397" s="168" t="s">
        <v>239</v>
      </c>
      <c r="F2397" s="168" t="s">
        <v>505</v>
      </c>
      <c r="G2397" s="168"/>
      <c r="H2397" s="170">
        <v>69000</v>
      </c>
      <c r="I2397" s="170">
        <f>SUM(H1857:H2397)</f>
        <v>57956387</v>
      </c>
    </row>
    <row r="2398" spans="1:9" s="128" customFormat="1" x14ac:dyDescent="0.25">
      <c r="A2398" s="243">
        <v>44197</v>
      </c>
      <c r="B2398" s="37" t="s">
        <v>282</v>
      </c>
      <c r="C2398" s="69" t="s">
        <v>224</v>
      </c>
      <c r="D2398" s="65">
        <v>44200</v>
      </c>
      <c r="E2398" s="61" t="s">
        <v>76</v>
      </c>
      <c r="F2398" s="37" t="s">
        <v>1652</v>
      </c>
      <c r="G2398" s="37"/>
      <c r="H2398" s="79">
        <v>23000</v>
      </c>
      <c r="I2398" s="79"/>
    </row>
    <row r="2399" spans="1:9" s="128" customFormat="1" x14ac:dyDescent="0.25">
      <c r="A2399" s="243">
        <v>44197</v>
      </c>
      <c r="B2399" s="37" t="s">
        <v>282</v>
      </c>
      <c r="C2399" s="69" t="s">
        <v>224</v>
      </c>
      <c r="D2399" s="65">
        <v>44200</v>
      </c>
      <c r="E2399" s="61" t="s">
        <v>76</v>
      </c>
      <c r="F2399" s="37" t="s">
        <v>410</v>
      </c>
      <c r="G2399" s="37"/>
      <c r="H2399" s="79">
        <v>290000</v>
      </c>
      <c r="I2399" s="79"/>
    </row>
    <row r="2400" spans="1:9" s="128" customFormat="1" x14ac:dyDescent="0.25">
      <c r="A2400" s="243">
        <v>44197</v>
      </c>
      <c r="B2400" s="37" t="s">
        <v>282</v>
      </c>
      <c r="C2400" s="69" t="s">
        <v>224</v>
      </c>
      <c r="D2400" s="65">
        <v>44200</v>
      </c>
      <c r="E2400" s="61" t="s">
        <v>76</v>
      </c>
      <c r="F2400" s="37" t="s">
        <v>198</v>
      </c>
      <c r="G2400" s="37"/>
      <c r="H2400" s="79">
        <v>23000</v>
      </c>
      <c r="I2400" s="79"/>
    </row>
    <row r="2401" spans="1:9" s="128" customFormat="1" x14ac:dyDescent="0.25">
      <c r="A2401" s="243">
        <v>44197</v>
      </c>
      <c r="B2401" s="37" t="s">
        <v>282</v>
      </c>
      <c r="C2401" s="69" t="s">
        <v>224</v>
      </c>
      <c r="D2401" s="65">
        <v>44200</v>
      </c>
      <c r="E2401" s="61" t="s">
        <v>76</v>
      </c>
      <c r="F2401" s="37" t="s">
        <v>140</v>
      </c>
      <c r="G2401" s="37"/>
      <c r="H2401" s="79">
        <v>23096</v>
      </c>
      <c r="I2401" s="79"/>
    </row>
    <row r="2402" spans="1:9" s="128" customFormat="1" x14ac:dyDescent="0.25">
      <c r="A2402" s="243">
        <v>44197</v>
      </c>
      <c r="B2402" s="37" t="s">
        <v>282</v>
      </c>
      <c r="C2402" s="69" t="s">
        <v>224</v>
      </c>
      <c r="D2402" s="65">
        <v>44200</v>
      </c>
      <c r="E2402" s="61" t="s">
        <v>76</v>
      </c>
      <c r="F2402" s="37" t="s">
        <v>4</v>
      </c>
      <c r="G2402" s="37"/>
      <c r="H2402" s="79">
        <v>23000</v>
      </c>
      <c r="I2402" s="79"/>
    </row>
    <row r="2403" spans="1:9" s="128" customFormat="1" x14ac:dyDescent="0.25">
      <c r="A2403" s="243">
        <v>44197</v>
      </c>
      <c r="B2403" s="37" t="s">
        <v>282</v>
      </c>
      <c r="C2403" s="69" t="s">
        <v>224</v>
      </c>
      <c r="D2403" s="65">
        <v>44200</v>
      </c>
      <c r="E2403" s="61" t="s">
        <v>76</v>
      </c>
      <c r="F2403" s="37" t="s">
        <v>654</v>
      </c>
      <c r="G2403" s="37"/>
      <c r="H2403" s="79">
        <v>115000</v>
      </c>
      <c r="I2403" s="79"/>
    </row>
    <row r="2404" spans="1:9" s="128" customFormat="1" x14ac:dyDescent="0.25">
      <c r="A2404" s="243">
        <v>44197</v>
      </c>
      <c r="B2404" s="37" t="s">
        <v>282</v>
      </c>
      <c r="C2404" s="69" t="s">
        <v>224</v>
      </c>
      <c r="D2404" s="65">
        <v>44200</v>
      </c>
      <c r="E2404" s="61" t="s">
        <v>76</v>
      </c>
      <c r="F2404" s="37" t="s">
        <v>1653</v>
      </c>
      <c r="G2404" s="37"/>
      <c r="H2404" s="79">
        <v>6000</v>
      </c>
      <c r="I2404" s="79"/>
    </row>
    <row r="2405" spans="1:9" s="128" customFormat="1" x14ac:dyDescent="0.25">
      <c r="A2405" s="243">
        <v>44197</v>
      </c>
      <c r="B2405" s="37" t="s">
        <v>282</v>
      </c>
      <c r="C2405" s="69" t="s">
        <v>224</v>
      </c>
      <c r="D2405" s="65">
        <v>44200</v>
      </c>
      <c r="E2405" s="61" t="s">
        <v>76</v>
      </c>
      <c r="F2405" s="37" t="s">
        <v>1653</v>
      </c>
      <c r="G2405" s="37"/>
      <c r="H2405" s="79">
        <v>23000</v>
      </c>
      <c r="I2405" s="79"/>
    </row>
    <row r="2406" spans="1:9" s="128" customFormat="1" x14ac:dyDescent="0.25">
      <c r="A2406" s="243">
        <v>44197</v>
      </c>
      <c r="B2406" s="37" t="s">
        <v>282</v>
      </c>
      <c r="C2406" s="69" t="s">
        <v>224</v>
      </c>
      <c r="D2406" s="65">
        <v>44200</v>
      </c>
      <c r="E2406" s="61" t="s">
        <v>76</v>
      </c>
      <c r="F2406" s="37" t="s">
        <v>1654</v>
      </c>
      <c r="G2406" s="37"/>
      <c r="H2406" s="79">
        <v>42830</v>
      </c>
      <c r="I2406" s="79"/>
    </row>
    <row r="2407" spans="1:9" s="128" customFormat="1" x14ac:dyDescent="0.25">
      <c r="A2407" s="243">
        <v>44197</v>
      </c>
      <c r="B2407" s="37" t="s">
        <v>282</v>
      </c>
      <c r="C2407" s="69" t="s">
        <v>224</v>
      </c>
      <c r="D2407" s="65">
        <v>44200</v>
      </c>
      <c r="E2407" s="61" t="s">
        <v>239</v>
      </c>
      <c r="F2407" s="37" t="s">
        <v>407</v>
      </c>
      <c r="G2407" s="37"/>
      <c r="H2407" s="79">
        <v>23000</v>
      </c>
      <c r="I2407" s="79"/>
    </row>
    <row r="2408" spans="1:9" s="128" customFormat="1" x14ac:dyDescent="0.25">
      <c r="A2408" s="243">
        <v>44197</v>
      </c>
      <c r="B2408" s="37" t="s">
        <v>282</v>
      </c>
      <c r="C2408" s="69" t="s">
        <v>224</v>
      </c>
      <c r="D2408" s="65">
        <v>44200</v>
      </c>
      <c r="E2408" s="61" t="s">
        <v>76</v>
      </c>
      <c r="F2408" s="37" t="s">
        <v>417</v>
      </c>
      <c r="G2408" s="37"/>
      <c r="H2408" s="79">
        <v>23000</v>
      </c>
      <c r="I2408" s="79"/>
    </row>
    <row r="2409" spans="1:9" s="128" customFormat="1" x14ac:dyDescent="0.25">
      <c r="A2409" s="243">
        <v>44197</v>
      </c>
      <c r="B2409" s="37" t="s">
        <v>282</v>
      </c>
      <c r="C2409" s="69" t="s">
        <v>224</v>
      </c>
      <c r="D2409" s="65">
        <v>44200</v>
      </c>
      <c r="E2409" s="61" t="s">
        <v>76</v>
      </c>
      <c r="F2409" s="37" t="s">
        <v>27</v>
      </c>
      <c r="G2409" s="37"/>
      <c r="H2409" s="79">
        <v>138000</v>
      </c>
      <c r="I2409" s="79"/>
    </row>
    <row r="2410" spans="1:9" s="128" customFormat="1" x14ac:dyDescent="0.25">
      <c r="A2410" s="243">
        <v>44197</v>
      </c>
      <c r="B2410" s="37" t="s">
        <v>282</v>
      </c>
      <c r="C2410" s="69" t="s">
        <v>224</v>
      </c>
      <c r="D2410" s="65">
        <v>44200</v>
      </c>
      <c r="E2410" s="61" t="s">
        <v>76</v>
      </c>
      <c r="F2410" s="37" t="s">
        <v>464</v>
      </c>
      <c r="G2410" s="37"/>
      <c r="H2410" s="79">
        <v>23000</v>
      </c>
      <c r="I2410" s="79"/>
    </row>
    <row r="2411" spans="1:9" s="128" customFormat="1" x14ac:dyDescent="0.25">
      <c r="A2411" s="243">
        <v>44197</v>
      </c>
      <c r="B2411" s="37" t="s">
        <v>282</v>
      </c>
      <c r="C2411" s="69" t="s">
        <v>224</v>
      </c>
      <c r="D2411" s="65">
        <v>44201</v>
      </c>
      <c r="E2411" s="61" t="s">
        <v>76</v>
      </c>
      <c r="F2411" s="37" t="s">
        <v>1655</v>
      </c>
      <c r="G2411" s="37"/>
      <c r="H2411" s="79">
        <v>115000</v>
      </c>
      <c r="I2411" s="79"/>
    </row>
    <row r="2412" spans="1:9" s="128" customFormat="1" x14ac:dyDescent="0.25">
      <c r="A2412" s="243">
        <v>44197</v>
      </c>
      <c r="B2412" s="37" t="s">
        <v>282</v>
      </c>
      <c r="C2412" s="69" t="s">
        <v>224</v>
      </c>
      <c r="D2412" s="65">
        <v>44201</v>
      </c>
      <c r="E2412" s="61" t="s">
        <v>239</v>
      </c>
      <c r="F2412" s="37" t="s">
        <v>13</v>
      </c>
      <c r="G2412" s="37"/>
      <c r="H2412" s="79">
        <v>23000</v>
      </c>
      <c r="I2412" s="79"/>
    </row>
    <row r="2413" spans="1:9" s="128" customFormat="1" x14ac:dyDescent="0.25">
      <c r="A2413" s="243">
        <v>44197</v>
      </c>
      <c r="B2413" s="37" t="s">
        <v>282</v>
      </c>
      <c r="C2413" s="69" t="s">
        <v>224</v>
      </c>
      <c r="D2413" s="65">
        <v>44201</v>
      </c>
      <c r="E2413" s="61" t="s">
        <v>239</v>
      </c>
      <c r="F2413" s="37" t="s">
        <v>132</v>
      </c>
      <c r="G2413" s="37"/>
      <c r="H2413" s="79">
        <v>23100</v>
      </c>
      <c r="I2413" s="79"/>
    </row>
    <row r="2414" spans="1:9" s="128" customFormat="1" x14ac:dyDescent="0.25">
      <c r="A2414" s="243">
        <v>44197</v>
      </c>
      <c r="B2414" s="37" t="s">
        <v>282</v>
      </c>
      <c r="C2414" s="69" t="s">
        <v>224</v>
      </c>
      <c r="D2414" s="65">
        <v>44203</v>
      </c>
      <c r="E2414" s="61" t="s">
        <v>76</v>
      </c>
      <c r="F2414" s="37" t="s">
        <v>261</v>
      </c>
      <c r="G2414" s="37"/>
      <c r="H2414" s="79">
        <v>46000</v>
      </c>
      <c r="I2414" s="79"/>
    </row>
    <row r="2415" spans="1:9" s="128" customFormat="1" x14ac:dyDescent="0.25">
      <c r="A2415" s="243">
        <v>44197</v>
      </c>
      <c r="B2415" s="37" t="s">
        <v>282</v>
      </c>
      <c r="C2415" s="69" t="s">
        <v>224</v>
      </c>
      <c r="D2415" s="65">
        <v>44204</v>
      </c>
      <c r="E2415" s="61" t="s">
        <v>76</v>
      </c>
      <c r="F2415" s="37" t="s">
        <v>413</v>
      </c>
      <c r="G2415" s="37"/>
      <c r="H2415" s="79">
        <v>46000</v>
      </c>
      <c r="I2415" s="79"/>
    </row>
    <row r="2416" spans="1:9" s="128" customFormat="1" x14ac:dyDescent="0.25">
      <c r="A2416" s="243">
        <v>44197</v>
      </c>
      <c r="B2416" s="37" t="s">
        <v>282</v>
      </c>
      <c r="C2416" s="69" t="s">
        <v>224</v>
      </c>
      <c r="D2416" s="65">
        <v>44204</v>
      </c>
      <c r="E2416" s="61" t="s">
        <v>76</v>
      </c>
      <c r="F2416" s="37" t="s">
        <v>206</v>
      </c>
      <c r="G2416" s="37"/>
      <c r="H2416" s="79">
        <v>20000</v>
      </c>
      <c r="I2416" s="79"/>
    </row>
    <row r="2417" spans="1:9" s="128" customFormat="1" x14ac:dyDescent="0.25">
      <c r="A2417" s="243">
        <v>44197</v>
      </c>
      <c r="B2417" s="37" t="s">
        <v>282</v>
      </c>
      <c r="C2417" s="69" t="s">
        <v>224</v>
      </c>
      <c r="D2417" s="65">
        <v>44207</v>
      </c>
      <c r="E2417" s="61" t="s">
        <v>76</v>
      </c>
      <c r="F2417" s="37" t="s">
        <v>635</v>
      </c>
      <c r="G2417" s="37"/>
      <c r="H2417" s="79">
        <v>46000</v>
      </c>
      <c r="I2417" s="79"/>
    </row>
    <row r="2418" spans="1:9" s="128" customFormat="1" x14ac:dyDescent="0.25">
      <c r="A2418" s="243">
        <v>44197</v>
      </c>
      <c r="B2418" s="37" t="s">
        <v>282</v>
      </c>
      <c r="C2418" s="69" t="s">
        <v>224</v>
      </c>
      <c r="D2418" s="65">
        <v>44207</v>
      </c>
      <c r="E2418" s="61" t="s">
        <v>76</v>
      </c>
      <c r="F2418" s="37" t="s">
        <v>421</v>
      </c>
      <c r="G2418" s="37"/>
      <c r="H2418" s="79">
        <v>138000</v>
      </c>
      <c r="I2418" s="79"/>
    </row>
    <row r="2419" spans="1:9" s="128" customFormat="1" x14ac:dyDescent="0.25">
      <c r="A2419" s="243">
        <v>44197</v>
      </c>
      <c r="B2419" s="37" t="s">
        <v>282</v>
      </c>
      <c r="C2419" s="69" t="s">
        <v>224</v>
      </c>
      <c r="D2419" s="65">
        <v>44208</v>
      </c>
      <c r="E2419" s="61" t="s">
        <v>76</v>
      </c>
      <c r="F2419" s="37" t="s">
        <v>1085</v>
      </c>
      <c r="G2419" s="37"/>
      <c r="H2419" s="79">
        <v>23000</v>
      </c>
      <c r="I2419" s="79"/>
    </row>
    <row r="2420" spans="1:9" s="128" customFormat="1" x14ac:dyDescent="0.25">
      <c r="A2420" s="243">
        <v>44197</v>
      </c>
      <c r="B2420" s="37" t="s">
        <v>282</v>
      </c>
      <c r="C2420" s="69" t="s">
        <v>224</v>
      </c>
      <c r="D2420" s="65">
        <v>44209</v>
      </c>
      <c r="E2420" s="61" t="s">
        <v>76</v>
      </c>
      <c r="F2420" s="37" t="s">
        <v>418</v>
      </c>
      <c r="G2420" s="37"/>
      <c r="H2420" s="79">
        <v>46000</v>
      </c>
      <c r="I2420" s="79"/>
    </row>
    <row r="2421" spans="1:9" s="128" customFormat="1" x14ac:dyDescent="0.25">
      <c r="A2421" s="243">
        <v>44197</v>
      </c>
      <c r="B2421" s="37" t="s">
        <v>282</v>
      </c>
      <c r="C2421" s="69" t="s">
        <v>224</v>
      </c>
      <c r="D2421" s="65">
        <v>44210</v>
      </c>
      <c r="E2421" s="61" t="s">
        <v>76</v>
      </c>
      <c r="F2421" s="37" t="s">
        <v>80</v>
      </c>
      <c r="G2421" s="37"/>
      <c r="H2421" s="79">
        <v>23000</v>
      </c>
      <c r="I2421" s="79"/>
    </row>
    <row r="2422" spans="1:9" s="128" customFormat="1" x14ac:dyDescent="0.25">
      <c r="A2422" s="243">
        <v>44197</v>
      </c>
      <c r="B2422" s="37" t="s">
        <v>282</v>
      </c>
      <c r="C2422" s="69" t="s">
        <v>224</v>
      </c>
      <c r="D2422" s="65">
        <v>44211</v>
      </c>
      <c r="E2422" s="61" t="s">
        <v>76</v>
      </c>
      <c r="F2422" s="37" t="s">
        <v>1656</v>
      </c>
      <c r="G2422" s="37"/>
      <c r="H2422" s="79">
        <v>250000</v>
      </c>
      <c r="I2422" s="79"/>
    </row>
    <row r="2423" spans="1:9" s="128" customFormat="1" x14ac:dyDescent="0.25">
      <c r="A2423" s="243">
        <v>44197</v>
      </c>
      <c r="B2423" s="37" t="s">
        <v>282</v>
      </c>
      <c r="C2423" s="69" t="s">
        <v>224</v>
      </c>
      <c r="D2423" s="65">
        <v>44211</v>
      </c>
      <c r="E2423" s="61" t="s">
        <v>76</v>
      </c>
      <c r="F2423" s="37" t="s">
        <v>1656</v>
      </c>
      <c r="G2423" s="37"/>
      <c r="H2423" s="79">
        <v>288000</v>
      </c>
      <c r="I2423" s="79"/>
    </row>
    <row r="2424" spans="1:9" s="128" customFormat="1" x14ac:dyDescent="0.25">
      <c r="A2424" s="243">
        <v>44197</v>
      </c>
      <c r="B2424" s="37" t="s">
        <v>282</v>
      </c>
      <c r="C2424" s="69" t="s">
        <v>224</v>
      </c>
      <c r="D2424" s="65">
        <v>44211</v>
      </c>
      <c r="E2424" s="61" t="s">
        <v>239</v>
      </c>
      <c r="F2424" s="37" t="s">
        <v>637</v>
      </c>
      <c r="G2424" s="37"/>
      <c r="H2424" s="79">
        <v>200110</v>
      </c>
      <c r="I2424" s="79"/>
    </row>
    <row r="2425" spans="1:9" s="128" customFormat="1" x14ac:dyDescent="0.25">
      <c r="A2425" s="243">
        <v>44197</v>
      </c>
      <c r="B2425" s="37" t="s">
        <v>282</v>
      </c>
      <c r="C2425" s="69" t="s">
        <v>224</v>
      </c>
      <c r="D2425" s="65">
        <v>44215</v>
      </c>
      <c r="E2425" s="61" t="s">
        <v>76</v>
      </c>
      <c r="F2425" s="37" t="s">
        <v>1657</v>
      </c>
      <c r="G2425" s="37"/>
      <c r="H2425" s="79">
        <v>226000</v>
      </c>
      <c r="I2425" s="79"/>
    </row>
    <row r="2426" spans="1:9" s="128" customFormat="1" x14ac:dyDescent="0.25">
      <c r="A2426" s="243">
        <v>44197</v>
      </c>
      <c r="B2426" s="37" t="s">
        <v>282</v>
      </c>
      <c r="C2426" s="69" t="s">
        <v>224</v>
      </c>
      <c r="D2426" s="65">
        <v>44215</v>
      </c>
      <c r="E2426" s="61" t="s">
        <v>76</v>
      </c>
      <c r="F2426" s="37" t="s">
        <v>1652</v>
      </c>
      <c r="G2426" s="37"/>
      <c r="H2426" s="79">
        <v>23000</v>
      </c>
      <c r="I2426" s="79"/>
    </row>
    <row r="2427" spans="1:9" s="128" customFormat="1" x14ac:dyDescent="0.25">
      <c r="A2427" s="243">
        <v>44197</v>
      </c>
      <c r="B2427" s="37" t="s">
        <v>282</v>
      </c>
      <c r="C2427" s="69" t="s">
        <v>224</v>
      </c>
      <c r="D2427" s="65">
        <v>44215</v>
      </c>
      <c r="E2427" s="61" t="s">
        <v>76</v>
      </c>
      <c r="F2427" s="37" t="s">
        <v>127</v>
      </c>
      <c r="G2427" s="37"/>
      <c r="H2427" s="79">
        <v>23113</v>
      </c>
      <c r="I2427" s="79"/>
    </row>
    <row r="2428" spans="1:9" s="128" customFormat="1" x14ac:dyDescent="0.25">
      <c r="A2428" s="243">
        <v>44197</v>
      </c>
      <c r="B2428" s="37" t="s">
        <v>282</v>
      </c>
      <c r="C2428" s="69" t="s">
        <v>224</v>
      </c>
      <c r="D2428" s="65">
        <v>44215</v>
      </c>
      <c r="E2428" s="61" t="s">
        <v>76</v>
      </c>
      <c r="F2428" s="37" t="s">
        <v>1658</v>
      </c>
      <c r="G2428" s="37"/>
      <c r="H2428" s="79">
        <v>300120</v>
      </c>
      <c r="I2428" s="79"/>
    </row>
    <row r="2429" spans="1:9" s="128" customFormat="1" x14ac:dyDescent="0.25">
      <c r="A2429" s="243">
        <v>44197</v>
      </c>
      <c r="B2429" s="37" t="s">
        <v>282</v>
      </c>
      <c r="C2429" s="69" t="s">
        <v>224</v>
      </c>
      <c r="D2429" s="65">
        <v>44215</v>
      </c>
      <c r="E2429" s="61" t="s">
        <v>76</v>
      </c>
      <c r="F2429" s="37" t="s">
        <v>1653</v>
      </c>
      <c r="G2429" s="37"/>
      <c r="H2429" s="79">
        <v>23000</v>
      </c>
      <c r="I2429" s="79"/>
    </row>
    <row r="2430" spans="1:9" s="128" customFormat="1" x14ac:dyDescent="0.25">
      <c r="A2430" s="243">
        <v>44197</v>
      </c>
      <c r="B2430" s="37" t="s">
        <v>282</v>
      </c>
      <c r="C2430" s="69" t="s">
        <v>224</v>
      </c>
      <c r="D2430" s="65">
        <v>44216</v>
      </c>
      <c r="E2430" s="61" t="s">
        <v>76</v>
      </c>
      <c r="F2430" s="37" t="s">
        <v>1656</v>
      </c>
      <c r="G2430" s="37"/>
      <c r="H2430" s="79">
        <v>38000</v>
      </c>
      <c r="I2430" s="79"/>
    </row>
    <row r="2431" spans="1:9" s="128" customFormat="1" x14ac:dyDescent="0.25">
      <c r="A2431" s="243">
        <v>44197</v>
      </c>
      <c r="B2431" s="37" t="s">
        <v>282</v>
      </c>
      <c r="C2431" s="69" t="s">
        <v>224</v>
      </c>
      <c r="D2431" s="65">
        <v>44217</v>
      </c>
      <c r="E2431" s="61" t="s">
        <v>76</v>
      </c>
      <c r="F2431" s="37" t="s">
        <v>1659</v>
      </c>
      <c r="G2431" s="37"/>
      <c r="H2431" s="79">
        <v>184000</v>
      </c>
      <c r="I2431" s="79"/>
    </row>
    <row r="2432" spans="1:9" s="128" customFormat="1" x14ac:dyDescent="0.25">
      <c r="A2432" s="243">
        <v>44197</v>
      </c>
      <c r="B2432" s="37" t="s">
        <v>282</v>
      </c>
      <c r="C2432" s="69" t="s">
        <v>224</v>
      </c>
      <c r="D2432" s="65">
        <v>44217</v>
      </c>
      <c r="E2432" s="61" t="s">
        <v>76</v>
      </c>
      <c r="F2432" s="37" t="s">
        <v>1660</v>
      </c>
      <c r="G2432" s="37"/>
      <c r="H2432" s="79">
        <v>100000</v>
      </c>
      <c r="I2432" s="79"/>
    </row>
    <row r="2433" spans="1:9" s="128" customFormat="1" x14ac:dyDescent="0.25">
      <c r="A2433" s="243">
        <v>44197</v>
      </c>
      <c r="B2433" s="37" t="s">
        <v>282</v>
      </c>
      <c r="C2433" s="69" t="s">
        <v>224</v>
      </c>
      <c r="D2433" s="65">
        <v>44217</v>
      </c>
      <c r="E2433" s="61" t="s">
        <v>76</v>
      </c>
      <c r="F2433" s="37" t="s">
        <v>201</v>
      </c>
      <c r="G2433" s="37"/>
      <c r="H2433" s="79">
        <v>46000</v>
      </c>
      <c r="I2433" s="79"/>
    </row>
    <row r="2434" spans="1:9" s="128" customFormat="1" x14ac:dyDescent="0.25">
      <c r="A2434" s="243">
        <v>44197</v>
      </c>
      <c r="B2434" s="37" t="s">
        <v>282</v>
      </c>
      <c r="C2434" s="69" t="s">
        <v>224</v>
      </c>
      <c r="D2434" s="65">
        <v>44217</v>
      </c>
      <c r="E2434" s="61" t="s">
        <v>76</v>
      </c>
      <c r="F2434" s="37" t="s">
        <v>83</v>
      </c>
      <c r="G2434" s="37"/>
      <c r="H2434" s="79">
        <v>161000</v>
      </c>
      <c r="I2434" s="79"/>
    </row>
    <row r="2435" spans="1:9" s="128" customFormat="1" x14ac:dyDescent="0.25">
      <c r="A2435" s="243">
        <v>44197</v>
      </c>
      <c r="B2435" s="37" t="s">
        <v>282</v>
      </c>
      <c r="C2435" s="69" t="s">
        <v>224</v>
      </c>
      <c r="D2435" s="65">
        <v>44217</v>
      </c>
      <c r="E2435" s="61" t="s">
        <v>76</v>
      </c>
      <c r="F2435" s="37" t="s">
        <v>505</v>
      </c>
      <c r="G2435" s="37"/>
      <c r="H2435" s="79">
        <v>200000</v>
      </c>
      <c r="I2435" s="79"/>
    </row>
    <row r="2436" spans="1:9" s="128" customFormat="1" x14ac:dyDescent="0.25">
      <c r="A2436" s="243">
        <v>44197</v>
      </c>
      <c r="B2436" s="37" t="s">
        <v>282</v>
      </c>
      <c r="C2436" s="69" t="s">
        <v>224</v>
      </c>
      <c r="D2436" s="65">
        <v>44218</v>
      </c>
      <c r="E2436" s="61" t="s">
        <v>76</v>
      </c>
      <c r="F2436" s="37" t="s">
        <v>1661</v>
      </c>
      <c r="G2436" s="37"/>
      <c r="H2436" s="79">
        <v>1674600</v>
      </c>
      <c r="I2436" s="79"/>
    </row>
    <row r="2437" spans="1:9" s="128" customFormat="1" x14ac:dyDescent="0.25">
      <c r="A2437" s="243">
        <v>44197</v>
      </c>
      <c r="B2437" s="37" t="s">
        <v>282</v>
      </c>
      <c r="C2437" s="69" t="s">
        <v>224</v>
      </c>
      <c r="D2437" s="65">
        <v>44218</v>
      </c>
      <c r="E2437" s="61" t="s">
        <v>76</v>
      </c>
      <c r="F2437" s="37" t="s">
        <v>1662</v>
      </c>
      <c r="G2437" s="37"/>
      <c r="H2437" s="79">
        <v>276000</v>
      </c>
      <c r="I2437" s="79"/>
    </row>
    <row r="2438" spans="1:9" s="128" customFormat="1" x14ac:dyDescent="0.25">
      <c r="A2438" s="243">
        <v>44197</v>
      </c>
      <c r="B2438" s="37" t="s">
        <v>282</v>
      </c>
      <c r="C2438" s="69" t="s">
        <v>224</v>
      </c>
      <c r="D2438" s="65">
        <v>44218</v>
      </c>
      <c r="E2438" s="61" t="s">
        <v>76</v>
      </c>
      <c r="F2438" s="37" t="s">
        <v>1663</v>
      </c>
      <c r="G2438" s="37"/>
      <c r="H2438" s="79">
        <v>276000</v>
      </c>
      <c r="I2438" s="79"/>
    </row>
    <row r="2439" spans="1:9" s="128" customFormat="1" x14ac:dyDescent="0.25">
      <c r="A2439" s="243">
        <v>44197</v>
      </c>
      <c r="B2439" s="37" t="s">
        <v>282</v>
      </c>
      <c r="C2439" s="69" t="s">
        <v>224</v>
      </c>
      <c r="D2439" s="65">
        <v>44218</v>
      </c>
      <c r="E2439" s="61" t="s">
        <v>76</v>
      </c>
      <c r="F2439" s="37" t="s">
        <v>415</v>
      </c>
      <c r="G2439" s="37"/>
      <c r="H2439" s="79">
        <v>115130</v>
      </c>
      <c r="I2439" s="79"/>
    </row>
    <row r="2440" spans="1:9" s="128" customFormat="1" x14ac:dyDescent="0.25">
      <c r="A2440" s="243">
        <v>44197</v>
      </c>
      <c r="B2440" s="37" t="s">
        <v>282</v>
      </c>
      <c r="C2440" s="69" t="s">
        <v>224</v>
      </c>
      <c r="D2440" s="65">
        <v>44221</v>
      </c>
      <c r="E2440" s="61" t="s">
        <v>76</v>
      </c>
      <c r="F2440" s="37" t="s">
        <v>21</v>
      </c>
      <c r="G2440" s="37"/>
      <c r="H2440" s="79">
        <v>23109</v>
      </c>
      <c r="I2440" s="79"/>
    </row>
    <row r="2441" spans="1:9" s="128" customFormat="1" x14ac:dyDescent="0.25">
      <c r="A2441" s="243">
        <v>44197</v>
      </c>
      <c r="B2441" s="37" t="s">
        <v>282</v>
      </c>
      <c r="C2441" s="69" t="s">
        <v>224</v>
      </c>
      <c r="D2441" s="65">
        <v>44221</v>
      </c>
      <c r="E2441" s="61" t="s">
        <v>76</v>
      </c>
      <c r="F2441" s="37" t="s">
        <v>18</v>
      </c>
      <c r="G2441" s="37"/>
      <c r="H2441" s="79">
        <v>23080</v>
      </c>
      <c r="I2441" s="79"/>
    </row>
    <row r="2442" spans="1:9" s="128" customFormat="1" x14ac:dyDescent="0.25">
      <c r="A2442" s="243">
        <v>44197</v>
      </c>
      <c r="B2442" s="37" t="s">
        <v>282</v>
      </c>
      <c r="C2442" s="69" t="s">
        <v>224</v>
      </c>
      <c r="D2442" s="65">
        <v>44221</v>
      </c>
      <c r="E2442" s="61" t="s">
        <v>76</v>
      </c>
      <c r="F2442" s="37" t="s">
        <v>822</v>
      </c>
      <c r="G2442" s="37"/>
      <c r="H2442" s="79">
        <v>46000</v>
      </c>
      <c r="I2442" s="79"/>
    </row>
    <row r="2443" spans="1:9" s="128" customFormat="1" x14ac:dyDescent="0.25">
      <c r="A2443" s="243">
        <v>44197</v>
      </c>
      <c r="B2443" s="37" t="s">
        <v>282</v>
      </c>
      <c r="C2443" s="69" t="s">
        <v>224</v>
      </c>
      <c r="D2443" s="65">
        <v>44221</v>
      </c>
      <c r="E2443" s="61" t="s">
        <v>76</v>
      </c>
      <c r="F2443" s="37" t="s">
        <v>93</v>
      </c>
      <c r="G2443" s="37"/>
      <c r="H2443" s="79">
        <v>23000</v>
      </c>
      <c r="I2443" s="79"/>
    </row>
    <row r="2444" spans="1:9" s="128" customFormat="1" x14ac:dyDescent="0.25">
      <c r="A2444" s="243">
        <v>44197</v>
      </c>
      <c r="B2444" s="37" t="s">
        <v>282</v>
      </c>
      <c r="C2444" s="69" t="s">
        <v>224</v>
      </c>
      <c r="D2444" s="65">
        <v>44222</v>
      </c>
      <c r="E2444" s="61" t="s">
        <v>129</v>
      </c>
      <c r="F2444" s="37" t="s">
        <v>374</v>
      </c>
      <c r="G2444" s="37"/>
      <c r="H2444" s="79">
        <v>230000</v>
      </c>
      <c r="I2444" s="79"/>
    </row>
    <row r="2445" spans="1:9" s="128" customFormat="1" x14ac:dyDescent="0.25">
      <c r="A2445" s="243">
        <v>44197</v>
      </c>
      <c r="B2445" s="37" t="s">
        <v>282</v>
      </c>
      <c r="C2445" s="69" t="s">
        <v>224</v>
      </c>
      <c r="D2445" s="65">
        <v>44222</v>
      </c>
      <c r="E2445" s="61" t="s">
        <v>76</v>
      </c>
      <c r="F2445" s="37" t="s">
        <v>1446</v>
      </c>
      <c r="G2445" s="37"/>
      <c r="H2445" s="79">
        <v>23102</v>
      </c>
      <c r="I2445" s="79"/>
    </row>
    <row r="2446" spans="1:9" s="128" customFormat="1" x14ac:dyDescent="0.25">
      <c r="A2446" s="243">
        <v>44197</v>
      </c>
      <c r="B2446" s="37" t="s">
        <v>282</v>
      </c>
      <c r="C2446" s="69" t="s">
        <v>224</v>
      </c>
      <c r="D2446" s="65">
        <v>44223</v>
      </c>
      <c r="E2446" s="61" t="s">
        <v>76</v>
      </c>
      <c r="F2446" s="37" t="s">
        <v>430</v>
      </c>
      <c r="G2446" s="37"/>
      <c r="H2446" s="79">
        <v>23000</v>
      </c>
      <c r="I2446" s="79"/>
    </row>
    <row r="2447" spans="1:9" s="128" customFormat="1" x14ac:dyDescent="0.25">
      <c r="A2447" s="243">
        <v>44197</v>
      </c>
      <c r="B2447" s="37" t="s">
        <v>282</v>
      </c>
      <c r="C2447" s="69" t="s">
        <v>224</v>
      </c>
      <c r="D2447" s="65">
        <v>44224</v>
      </c>
      <c r="E2447" s="61" t="s">
        <v>76</v>
      </c>
      <c r="F2447" s="37" t="s">
        <v>1462</v>
      </c>
      <c r="G2447" s="37"/>
      <c r="H2447" s="79">
        <v>23000</v>
      </c>
      <c r="I2447" s="79"/>
    </row>
    <row r="2448" spans="1:9" s="128" customFormat="1" x14ac:dyDescent="0.25">
      <c r="A2448" s="243">
        <v>44197</v>
      </c>
      <c r="B2448" s="37" t="s">
        <v>282</v>
      </c>
      <c r="C2448" s="69" t="s">
        <v>224</v>
      </c>
      <c r="D2448" s="65">
        <v>44224</v>
      </c>
      <c r="E2448" s="61" t="s">
        <v>76</v>
      </c>
      <c r="F2448" s="37" t="s">
        <v>1162</v>
      </c>
      <c r="G2448" s="37"/>
      <c r="H2448" s="79">
        <v>60000</v>
      </c>
      <c r="I2448" s="79"/>
    </row>
    <row r="2449" spans="1:9" s="128" customFormat="1" x14ac:dyDescent="0.25">
      <c r="A2449" s="243">
        <v>44197</v>
      </c>
      <c r="B2449" s="37" t="s">
        <v>282</v>
      </c>
      <c r="C2449" s="69" t="s">
        <v>224</v>
      </c>
      <c r="D2449" s="65">
        <v>44225</v>
      </c>
      <c r="E2449" s="61" t="s">
        <v>76</v>
      </c>
      <c r="F2449" s="37" t="s">
        <v>1664</v>
      </c>
      <c r="G2449" s="37"/>
      <c r="H2449" s="79">
        <v>23000</v>
      </c>
      <c r="I2449" s="79"/>
    </row>
    <row r="2450" spans="1:9" s="128" customFormat="1" x14ac:dyDescent="0.25">
      <c r="A2450" s="167">
        <v>44197</v>
      </c>
      <c r="B2450" s="168" t="s">
        <v>282</v>
      </c>
      <c r="C2450" s="167" t="s">
        <v>224</v>
      </c>
      <c r="D2450" s="169">
        <v>44225</v>
      </c>
      <c r="E2450" s="266" t="s">
        <v>76</v>
      </c>
      <c r="F2450" s="168" t="s">
        <v>14</v>
      </c>
      <c r="G2450" s="168"/>
      <c r="H2450" s="170">
        <v>23000</v>
      </c>
      <c r="I2450" s="170">
        <f>SUM(H2398:H2450)</f>
        <v>6249390</v>
      </c>
    </row>
    <row r="2451" spans="1:9" s="128" customFormat="1" x14ac:dyDescent="0.25">
      <c r="A2451" s="243">
        <v>44228</v>
      </c>
      <c r="B2451" s="37" t="s">
        <v>282</v>
      </c>
      <c r="C2451" s="69" t="s">
        <v>224</v>
      </c>
      <c r="D2451" s="65">
        <v>44228</v>
      </c>
      <c r="E2451" s="61" t="s">
        <v>76</v>
      </c>
      <c r="F2451" s="37" t="s">
        <v>1665</v>
      </c>
      <c r="G2451" s="37" t="s">
        <v>1743</v>
      </c>
      <c r="H2451" s="79">
        <v>150115</v>
      </c>
      <c r="I2451" s="79"/>
    </row>
    <row r="2452" spans="1:9" s="128" customFormat="1" x14ac:dyDescent="0.25">
      <c r="A2452" s="243">
        <v>44228</v>
      </c>
      <c r="B2452" s="37" t="s">
        <v>282</v>
      </c>
      <c r="C2452" s="69" t="s">
        <v>224</v>
      </c>
      <c r="D2452" s="65">
        <v>44228</v>
      </c>
      <c r="E2452" s="61" t="s">
        <v>76</v>
      </c>
      <c r="F2452" s="37" t="s">
        <v>407</v>
      </c>
      <c r="G2452" s="37"/>
      <c r="H2452" s="79">
        <v>69000</v>
      </c>
      <c r="I2452" s="79"/>
    </row>
    <row r="2453" spans="1:9" s="128" customFormat="1" x14ac:dyDescent="0.25">
      <c r="A2453" s="243">
        <v>44228</v>
      </c>
      <c r="B2453" s="37" t="s">
        <v>282</v>
      </c>
      <c r="C2453" s="69" t="s">
        <v>224</v>
      </c>
      <c r="D2453" s="65">
        <v>44228</v>
      </c>
      <c r="E2453" s="61" t="s">
        <v>76</v>
      </c>
      <c r="F2453" s="37" t="s">
        <v>313</v>
      </c>
      <c r="G2453" s="37"/>
      <c r="H2453" s="79">
        <v>23000</v>
      </c>
      <c r="I2453" s="79"/>
    </row>
    <row r="2454" spans="1:9" s="128" customFormat="1" x14ac:dyDescent="0.25">
      <c r="A2454" s="243">
        <v>44228</v>
      </c>
      <c r="B2454" s="37" t="s">
        <v>282</v>
      </c>
      <c r="C2454" s="69" t="s">
        <v>224</v>
      </c>
      <c r="D2454" s="65">
        <v>44228</v>
      </c>
      <c r="E2454" s="61" t="s">
        <v>76</v>
      </c>
      <c r="F2454" s="37" t="s">
        <v>1413</v>
      </c>
      <c r="G2454" s="37"/>
      <c r="H2454" s="79">
        <v>23000</v>
      </c>
      <c r="I2454" s="79"/>
    </row>
    <row r="2455" spans="1:9" s="128" customFormat="1" x14ac:dyDescent="0.25">
      <c r="A2455" s="243">
        <v>44228</v>
      </c>
      <c r="B2455" s="37" t="s">
        <v>282</v>
      </c>
      <c r="C2455" s="69" t="s">
        <v>224</v>
      </c>
      <c r="D2455" s="65">
        <v>44228</v>
      </c>
      <c r="E2455" s="61" t="s">
        <v>76</v>
      </c>
      <c r="F2455" s="37" t="s">
        <v>135</v>
      </c>
      <c r="G2455" s="37"/>
      <c r="H2455" s="79">
        <v>23000</v>
      </c>
      <c r="I2455" s="79"/>
    </row>
    <row r="2456" spans="1:9" s="128" customFormat="1" x14ac:dyDescent="0.25">
      <c r="A2456" s="243">
        <v>44228</v>
      </c>
      <c r="B2456" s="37" t="s">
        <v>282</v>
      </c>
      <c r="C2456" s="69" t="s">
        <v>224</v>
      </c>
      <c r="D2456" s="65">
        <v>44228</v>
      </c>
      <c r="E2456" s="61" t="s">
        <v>76</v>
      </c>
      <c r="F2456" s="37" t="s">
        <v>464</v>
      </c>
      <c r="G2456" s="37"/>
      <c r="H2456" s="79">
        <v>23000</v>
      </c>
      <c r="I2456" s="79"/>
    </row>
    <row r="2457" spans="1:9" s="128" customFormat="1" x14ac:dyDescent="0.25">
      <c r="A2457" s="243">
        <v>44228</v>
      </c>
      <c r="B2457" s="37" t="s">
        <v>282</v>
      </c>
      <c r="C2457" s="69" t="s">
        <v>224</v>
      </c>
      <c r="D2457" s="65">
        <v>44228</v>
      </c>
      <c r="E2457" s="61" t="s">
        <v>76</v>
      </c>
      <c r="F2457" s="37" t="s">
        <v>3</v>
      </c>
      <c r="G2457" s="37"/>
      <c r="H2457" s="79">
        <v>23000</v>
      </c>
      <c r="I2457" s="79"/>
    </row>
    <row r="2458" spans="1:9" s="128" customFormat="1" x14ac:dyDescent="0.25">
      <c r="A2458" s="243">
        <v>44228</v>
      </c>
      <c r="B2458" s="37" t="s">
        <v>282</v>
      </c>
      <c r="C2458" s="69" t="s">
        <v>224</v>
      </c>
      <c r="D2458" s="65">
        <v>44228</v>
      </c>
      <c r="E2458" s="61" t="s">
        <v>76</v>
      </c>
      <c r="F2458" s="37" t="s">
        <v>1086</v>
      </c>
      <c r="G2458" s="37"/>
      <c r="H2458" s="79">
        <v>48670</v>
      </c>
      <c r="I2458" s="79"/>
    </row>
    <row r="2459" spans="1:9" s="128" customFormat="1" x14ac:dyDescent="0.25">
      <c r="A2459" s="243">
        <v>44228</v>
      </c>
      <c r="B2459" s="37" t="s">
        <v>282</v>
      </c>
      <c r="C2459" s="69" t="s">
        <v>224</v>
      </c>
      <c r="D2459" s="65">
        <v>44229</v>
      </c>
      <c r="E2459" s="61" t="s">
        <v>76</v>
      </c>
      <c r="F2459" s="37" t="s">
        <v>415</v>
      </c>
      <c r="G2459" s="37"/>
      <c r="H2459" s="79">
        <v>115130</v>
      </c>
      <c r="I2459" s="79"/>
    </row>
    <row r="2460" spans="1:9" s="128" customFormat="1" x14ac:dyDescent="0.25">
      <c r="A2460" s="243">
        <v>44228</v>
      </c>
      <c r="B2460" s="37" t="s">
        <v>282</v>
      </c>
      <c r="C2460" s="69" t="s">
        <v>224</v>
      </c>
      <c r="D2460" s="65">
        <v>44230</v>
      </c>
      <c r="E2460" s="61" t="s">
        <v>76</v>
      </c>
      <c r="F2460" s="37" t="s">
        <v>206</v>
      </c>
      <c r="G2460" s="37"/>
      <c r="H2460" s="79">
        <v>20000</v>
      </c>
      <c r="I2460" s="79"/>
    </row>
    <row r="2461" spans="1:9" s="128" customFormat="1" x14ac:dyDescent="0.25">
      <c r="A2461" s="243">
        <v>44228</v>
      </c>
      <c r="B2461" s="37" t="s">
        <v>282</v>
      </c>
      <c r="C2461" s="69" t="s">
        <v>224</v>
      </c>
      <c r="D2461" s="65">
        <v>44230</v>
      </c>
      <c r="E2461" s="61" t="s">
        <v>76</v>
      </c>
      <c r="F2461" s="37" t="s">
        <v>140</v>
      </c>
      <c r="G2461" s="37"/>
      <c r="H2461" s="79">
        <v>23096</v>
      </c>
      <c r="I2461" s="79"/>
    </row>
    <row r="2462" spans="1:9" s="128" customFormat="1" x14ac:dyDescent="0.25">
      <c r="A2462" s="243">
        <v>44228</v>
      </c>
      <c r="B2462" s="37" t="s">
        <v>282</v>
      </c>
      <c r="C2462" s="69" t="s">
        <v>224</v>
      </c>
      <c r="D2462" s="65">
        <v>44230</v>
      </c>
      <c r="E2462" s="61" t="s">
        <v>76</v>
      </c>
      <c r="F2462" s="37" t="s">
        <v>417</v>
      </c>
      <c r="G2462" s="37"/>
      <c r="H2462" s="79">
        <v>23000</v>
      </c>
      <c r="I2462" s="79"/>
    </row>
    <row r="2463" spans="1:9" s="128" customFormat="1" x14ac:dyDescent="0.25">
      <c r="A2463" s="243">
        <v>44228</v>
      </c>
      <c r="B2463" s="37" t="s">
        <v>282</v>
      </c>
      <c r="C2463" s="69" t="s">
        <v>224</v>
      </c>
      <c r="D2463" s="65">
        <v>44230</v>
      </c>
      <c r="E2463" s="61" t="s">
        <v>239</v>
      </c>
      <c r="F2463" s="37" t="s">
        <v>132</v>
      </c>
      <c r="G2463" s="37"/>
      <c r="H2463" s="79">
        <v>23100</v>
      </c>
      <c r="I2463" s="79"/>
    </row>
    <row r="2464" spans="1:9" s="128" customFormat="1" x14ac:dyDescent="0.25">
      <c r="A2464" s="243">
        <v>44228</v>
      </c>
      <c r="B2464" s="37" t="s">
        <v>282</v>
      </c>
      <c r="C2464" s="69" t="s">
        <v>224</v>
      </c>
      <c r="D2464" s="65">
        <v>44231</v>
      </c>
      <c r="E2464" s="61" t="s">
        <v>239</v>
      </c>
      <c r="F2464" s="37" t="s">
        <v>77</v>
      </c>
      <c r="G2464" s="37"/>
      <c r="H2464" s="79">
        <v>46000</v>
      </c>
      <c r="I2464" s="79"/>
    </row>
    <row r="2465" spans="1:9" s="128" customFormat="1" x14ac:dyDescent="0.25">
      <c r="A2465" s="243">
        <v>44228</v>
      </c>
      <c r="B2465" s="37" t="s">
        <v>282</v>
      </c>
      <c r="C2465" s="69" t="s">
        <v>224</v>
      </c>
      <c r="D2465" s="65">
        <v>44231</v>
      </c>
      <c r="E2465" s="61" t="s">
        <v>76</v>
      </c>
      <c r="F2465" s="37" t="s">
        <v>254</v>
      </c>
      <c r="G2465" s="37"/>
      <c r="H2465" s="79">
        <v>69000</v>
      </c>
      <c r="I2465" s="79"/>
    </row>
    <row r="2466" spans="1:9" s="128" customFormat="1" x14ac:dyDescent="0.25">
      <c r="A2466" s="243">
        <v>44228</v>
      </c>
      <c r="B2466" s="37" t="s">
        <v>282</v>
      </c>
      <c r="C2466" s="69" t="s">
        <v>224</v>
      </c>
      <c r="D2466" s="65">
        <v>44231</v>
      </c>
      <c r="E2466" s="61" t="s">
        <v>76</v>
      </c>
      <c r="F2466" s="37" t="s">
        <v>874</v>
      </c>
      <c r="G2466" s="37"/>
      <c r="H2466" s="79">
        <v>46000</v>
      </c>
      <c r="I2466" s="79"/>
    </row>
    <row r="2467" spans="1:9" s="128" customFormat="1" x14ac:dyDescent="0.25">
      <c r="A2467" s="243">
        <v>44228</v>
      </c>
      <c r="B2467" s="37" t="s">
        <v>282</v>
      </c>
      <c r="C2467" s="69" t="s">
        <v>224</v>
      </c>
      <c r="D2467" s="65">
        <v>44231</v>
      </c>
      <c r="E2467" s="61" t="s">
        <v>76</v>
      </c>
      <c r="F2467" s="37" t="s">
        <v>9</v>
      </c>
      <c r="G2467" s="37"/>
      <c r="H2467" s="79">
        <v>23000</v>
      </c>
      <c r="I2467" s="79"/>
    </row>
    <row r="2468" spans="1:9" s="128" customFormat="1" x14ac:dyDescent="0.25">
      <c r="A2468" s="243">
        <v>44228</v>
      </c>
      <c r="B2468" s="37" t="s">
        <v>282</v>
      </c>
      <c r="C2468" s="69" t="s">
        <v>224</v>
      </c>
      <c r="D2468" s="65">
        <v>44231</v>
      </c>
      <c r="E2468" s="61" t="s">
        <v>76</v>
      </c>
      <c r="F2468" s="37" t="s">
        <v>131</v>
      </c>
      <c r="G2468" s="37"/>
      <c r="H2468" s="79">
        <v>23000</v>
      </c>
      <c r="I2468" s="79"/>
    </row>
    <row r="2469" spans="1:9" s="128" customFormat="1" x14ac:dyDescent="0.25">
      <c r="A2469" s="243">
        <v>44228</v>
      </c>
      <c r="B2469" s="37" t="s">
        <v>282</v>
      </c>
      <c r="C2469" s="69" t="s">
        <v>224</v>
      </c>
      <c r="D2469" s="65">
        <v>44231</v>
      </c>
      <c r="E2469" s="61" t="s">
        <v>239</v>
      </c>
      <c r="F2469" s="37" t="s">
        <v>505</v>
      </c>
      <c r="G2469" s="37"/>
      <c r="H2469" s="79">
        <v>50000</v>
      </c>
      <c r="I2469" s="79"/>
    </row>
    <row r="2470" spans="1:9" s="128" customFormat="1" x14ac:dyDescent="0.25">
      <c r="A2470" s="243">
        <v>44228</v>
      </c>
      <c r="B2470" s="37" t="s">
        <v>282</v>
      </c>
      <c r="C2470" s="69" t="s">
        <v>224</v>
      </c>
      <c r="D2470" s="65">
        <v>44232</v>
      </c>
      <c r="E2470" s="61" t="s">
        <v>76</v>
      </c>
      <c r="F2470" s="37" t="s">
        <v>24</v>
      </c>
      <c r="G2470" s="37"/>
      <c r="H2470" s="79">
        <v>230000</v>
      </c>
      <c r="I2470" s="79"/>
    </row>
    <row r="2471" spans="1:9" s="128" customFormat="1" x14ac:dyDescent="0.25">
      <c r="A2471" s="243">
        <v>44228</v>
      </c>
      <c r="B2471" s="37" t="s">
        <v>282</v>
      </c>
      <c r="C2471" s="69" t="s">
        <v>224</v>
      </c>
      <c r="D2471" s="65">
        <v>44232</v>
      </c>
      <c r="E2471" s="61" t="s">
        <v>76</v>
      </c>
      <c r="F2471" s="37" t="s">
        <v>4</v>
      </c>
      <c r="G2471" s="37"/>
      <c r="H2471" s="79">
        <v>23000</v>
      </c>
      <c r="I2471" s="79"/>
    </row>
    <row r="2472" spans="1:9" s="128" customFormat="1" x14ac:dyDescent="0.25">
      <c r="A2472" s="243">
        <v>44228</v>
      </c>
      <c r="B2472" s="37" t="s">
        <v>282</v>
      </c>
      <c r="C2472" s="69" t="s">
        <v>224</v>
      </c>
      <c r="D2472" s="65">
        <v>44235</v>
      </c>
      <c r="E2472" s="61" t="s">
        <v>76</v>
      </c>
      <c r="F2472" s="37" t="s">
        <v>1666</v>
      </c>
      <c r="G2472" s="37"/>
      <c r="H2472" s="79">
        <v>23000</v>
      </c>
      <c r="I2472" s="79"/>
    </row>
    <row r="2473" spans="1:9" s="128" customFormat="1" x14ac:dyDescent="0.25">
      <c r="A2473" s="243">
        <v>44228</v>
      </c>
      <c r="B2473" s="37" t="s">
        <v>282</v>
      </c>
      <c r="C2473" s="69" t="s">
        <v>224</v>
      </c>
      <c r="D2473" s="65">
        <v>44235</v>
      </c>
      <c r="E2473" s="61" t="s">
        <v>76</v>
      </c>
      <c r="F2473" s="37" t="s">
        <v>261</v>
      </c>
      <c r="G2473" s="37"/>
      <c r="H2473" s="79">
        <v>46000</v>
      </c>
      <c r="I2473" s="79"/>
    </row>
    <row r="2474" spans="1:9" s="128" customFormat="1" x14ac:dyDescent="0.25">
      <c r="A2474" s="243">
        <v>44228</v>
      </c>
      <c r="B2474" s="37" t="s">
        <v>282</v>
      </c>
      <c r="C2474" s="69" t="s">
        <v>224</v>
      </c>
      <c r="D2474" s="65">
        <v>44236</v>
      </c>
      <c r="E2474" s="61" t="s">
        <v>239</v>
      </c>
      <c r="F2474" s="37" t="s">
        <v>201</v>
      </c>
      <c r="G2474" s="37"/>
      <c r="H2474" s="79">
        <v>23000</v>
      </c>
      <c r="I2474" s="79"/>
    </row>
    <row r="2475" spans="1:9" s="128" customFormat="1" x14ac:dyDescent="0.25">
      <c r="A2475" s="243">
        <v>44228</v>
      </c>
      <c r="B2475" s="37" t="s">
        <v>282</v>
      </c>
      <c r="C2475" s="69" t="s">
        <v>224</v>
      </c>
      <c r="D2475" s="65">
        <v>44236</v>
      </c>
      <c r="E2475" s="61" t="s">
        <v>76</v>
      </c>
      <c r="F2475" s="37" t="s">
        <v>257</v>
      </c>
      <c r="G2475" s="37"/>
      <c r="H2475" s="79">
        <v>100000</v>
      </c>
      <c r="I2475" s="79"/>
    </row>
    <row r="2476" spans="1:9" s="128" customFormat="1" x14ac:dyDescent="0.25">
      <c r="A2476" s="243">
        <v>44228</v>
      </c>
      <c r="B2476" s="37" t="s">
        <v>282</v>
      </c>
      <c r="C2476" s="69" t="s">
        <v>224</v>
      </c>
      <c r="D2476" s="65">
        <v>44236</v>
      </c>
      <c r="E2476" s="61" t="s">
        <v>239</v>
      </c>
      <c r="F2476" s="37" t="s">
        <v>13</v>
      </c>
      <c r="G2476" s="37"/>
      <c r="H2476" s="79">
        <v>23000</v>
      </c>
      <c r="I2476" s="79"/>
    </row>
    <row r="2477" spans="1:9" s="128" customFormat="1" x14ac:dyDescent="0.25">
      <c r="A2477" s="243">
        <v>44228</v>
      </c>
      <c r="B2477" s="37" t="s">
        <v>282</v>
      </c>
      <c r="C2477" s="69" t="s">
        <v>224</v>
      </c>
      <c r="D2477" s="65">
        <v>44237</v>
      </c>
      <c r="E2477" s="61" t="s">
        <v>76</v>
      </c>
      <c r="F2477" s="37" t="s">
        <v>257</v>
      </c>
      <c r="G2477" s="37"/>
      <c r="H2477" s="79">
        <v>153000</v>
      </c>
      <c r="I2477" s="79"/>
    </row>
    <row r="2478" spans="1:9" s="128" customFormat="1" x14ac:dyDescent="0.25">
      <c r="A2478" s="243">
        <v>44228</v>
      </c>
      <c r="B2478" s="37" t="s">
        <v>282</v>
      </c>
      <c r="C2478" s="69" t="s">
        <v>224</v>
      </c>
      <c r="D2478" s="65">
        <v>44237</v>
      </c>
      <c r="E2478" s="61" t="s">
        <v>76</v>
      </c>
      <c r="F2478" s="37" t="s">
        <v>376</v>
      </c>
      <c r="G2478" s="37"/>
      <c r="H2478" s="79">
        <v>23000</v>
      </c>
      <c r="I2478" s="79"/>
    </row>
    <row r="2479" spans="1:9" s="128" customFormat="1" x14ac:dyDescent="0.25">
      <c r="A2479" s="243">
        <v>44228</v>
      </c>
      <c r="B2479" s="37" t="s">
        <v>282</v>
      </c>
      <c r="C2479" s="69" t="s">
        <v>224</v>
      </c>
      <c r="D2479" s="65">
        <v>44238</v>
      </c>
      <c r="E2479" s="61" t="s">
        <v>76</v>
      </c>
      <c r="F2479" s="37" t="s">
        <v>1251</v>
      </c>
      <c r="G2479" s="37"/>
      <c r="H2479" s="79">
        <v>487000</v>
      </c>
      <c r="I2479" s="79"/>
    </row>
    <row r="2480" spans="1:9" s="128" customFormat="1" x14ac:dyDescent="0.25">
      <c r="A2480" s="243">
        <v>44228</v>
      </c>
      <c r="B2480" s="37" t="s">
        <v>282</v>
      </c>
      <c r="C2480" s="69" t="s">
        <v>224</v>
      </c>
      <c r="D2480" s="65">
        <v>44238</v>
      </c>
      <c r="E2480" s="61" t="s">
        <v>76</v>
      </c>
      <c r="F2480" s="37" t="s">
        <v>1667</v>
      </c>
      <c r="G2480" s="37"/>
      <c r="H2480" s="79">
        <v>46000</v>
      </c>
      <c r="I2480" s="79"/>
    </row>
    <row r="2481" spans="1:9" s="128" customFormat="1" x14ac:dyDescent="0.25">
      <c r="A2481" s="243">
        <v>44228</v>
      </c>
      <c r="B2481" s="37" t="s">
        <v>282</v>
      </c>
      <c r="C2481" s="69" t="s">
        <v>224</v>
      </c>
      <c r="D2481" s="65">
        <v>44242</v>
      </c>
      <c r="E2481" s="61" t="s">
        <v>76</v>
      </c>
      <c r="F2481" s="37" t="s">
        <v>413</v>
      </c>
      <c r="G2481" s="37"/>
      <c r="H2481" s="79">
        <v>46000</v>
      </c>
      <c r="I2481" s="79"/>
    </row>
    <row r="2482" spans="1:9" s="128" customFormat="1" x14ac:dyDescent="0.25">
      <c r="A2482" s="243">
        <v>44228</v>
      </c>
      <c r="B2482" s="37" t="s">
        <v>282</v>
      </c>
      <c r="C2482" s="69" t="s">
        <v>224</v>
      </c>
      <c r="D2482" s="65">
        <v>44242</v>
      </c>
      <c r="E2482" s="61" t="s">
        <v>76</v>
      </c>
      <c r="F2482" s="37" t="s">
        <v>635</v>
      </c>
      <c r="G2482" s="37"/>
      <c r="H2482" s="79">
        <v>46000</v>
      </c>
      <c r="I2482" s="79"/>
    </row>
    <row r="2483" spans="1:9" s="128" customFormat="1" x14ac:dyDescent="0.25">
      <c r="A2483" s="243">
        <v>44228</v>
      </c>
      <c r="B2483" s="37" t="s">
        <v>282</v>
      </c>
      <c r="C2483" s="69" t="s">
        <v>224</v>
      </c>
      <c r="D2483" s="65">
        <v>44242</v>
      </c>
      <c r="E2483" s="61" t="s">
        <v>76</v>
      </c>
      <c r="F2483" s="37" t="s">
        <v>9</v>
      </c>
      <c r="G2483" s="37"/>
      <c r="H2483" s="79">
        <v>23000</v>
      </c>
      <c r="I2483" s="79"/>
    </row>
    <row r="2484" spans="1:9" s="128" customFormat="1" x14ac:dyDescent="0.25">
      <c r="A2484" s="243">
        <v>44228</v>
      </c>
      <c r="B2484" s="37" t="s">
        <v>282</v>
      </c>
      <c r="C2484" s="69" t="s">
        <v>224</v>
      </c>
      <c r="D2484" s="65">
        <v>44242</v>
      </c>
      <c r="E2484" s="61" t="s">
        <v>76</v>
      </c>
      <c r="F2484" s="37" t="s">
        <v>131</v>
      </c>
      <c r="G2484" s="37"/>
      <c r="H2484" s="79">
        <v>23000</v>
      </c>
      <c r="I2484" s="79"/>
    </row>
    <row r="2485" spans="1:9" s="128" customFormat="1" x14ac:dyDescent="0.25">
      <c r="A2485" s="243">
        <v>44228</v>
      </c>
      <c r="B2485" s="37" t="s">
        <v>282</v>
      </c>
      <c r="C2485" s="69" t="s">
        <v>224</v>
      </c>
      <c r="D2485" s="65">
        <v>44242</v>
      </c>
      <c r="E2485" s="61" t="s">
        <v>239</v>
      </c>
      <c r="F2485" s="37" t="s">
        <v>1668</v>
      </c>
      <c r="G2485" s="37"/>
      <c r="H2485" s="79">
        <v>200000</v>
      </c>
      <c r="I2485" s="79"/>
    </row>
    <row r="2486" spans="1:9" s="128" customFormat="1" x14ac:dyDescent="0.25">
      <c r="A2486" s="243">
        <v>44228</v>
      </c>
      <c r="B2486" s="37" t="s">
        <v>282</v>
      </c>
      <c r="C2486" s="69" t="s">
        <v>224</v>
      </c>
      <c r="D2486" s="65">
        <v>44242</v>
      </c>
      <c r="E2486" s="61" t="s">
        <v>76</v>
      </c>
      <c r="F2486" s="37" t="s">
        <v>142</v>
      </c>
      <c r="G2486" s="37"/>
      <c r="H2486" s="79">
        <v>200000</v>
      </c>
      <c r="I2486" s="79"/>
    </row>
    <row r="2487" spans="1:9" s="128" customFormat="1" x14ac:dyDescent="0.25">
      <c r="A2487" s="243">
        <v>44228</v>
      </c>
      <c r="B2487" s="37" t="s">
        <v>282</v>
      </c>
      <c r="C2487" s="69" t="s">
        <v>224</v>
      </c>
      <c r="D2487" s="65">
        <v>44245</v>
      </c>
      <c r="E2487" s="61" t="s">
        <v>76</v>
      </c>
      <c r="F2487" s="37" t="s">
        <v>384</v>
      </c>
      <c r="G2487" s="37"/>
      <c r="H2487" s="79">
        <v>48076</v>
      </c>
      <c r="I2487" s="79"/>
    </row>
    <row r="2488" spans="1:9" s="128" customFormat="1" x14ac:dyDescent="0.25">
      <c r="A2488" s="243">
        <v>44228</v>
      </c>
      <c r="B2488" s="37" t="s">
        <v>282</v>
      </c>
      <c r="C2488" s="69" t="s">
        <v>224</v>
      </c>
      <c r="D2488" s="65">
        <v>44245</v>
      </c>
      <c r="E2488" s="61" t="s">
        <v>76</v>
      </c>
      <c r="F2488" s="37" t="s">
        <v>80</v>
      </c>
      <c r="G2488" s="37"/>
      <c r="H2488" s="79">
        <v>23000</v>
      </c>
      <c r="I2488" s="79"/>
    </row>
    <row r="2489" spans="1:9" s="128" customFormat="1" x14ac:dyDescent="0.25">
      <c r="A2489" s="243">
        <v>44228</v>
      </c>
      <c r="B2489" s="37" t="s">
        <v>282</v>
      </c>
      <c r="C2489" s="69" t="s">
        <v>224</v>
      </c>
      <c r="D2489" s="65">
        <v>44245</v>
      </c>
      <c r="E2489" s="61" t="s">
        <v>76</v>
      </c>
      <c r="F2489" s="37" t="s">
        <v>89</v>
      </c>
      <c r="G2489" s="37"/>
      <c r="H2489" s="79">
        <v>46051</v>
      </c>
      <c r="I2489" s="79"/>
    </row>
    <row r="2490" spans="1:9" s="128" customFormat="1" x14ac:dyDescent="0.25">
      <c r="A2490" s="243">
        <v>44228</v>
      </c>
      <c r="B2490" s="37" t="s">
        <v>282</v>
      </c>
      <c r="C2490" s="69" t="s">
        <v>224</v>
      </c>
      <c r="D2490" s="65">
        <v>44246</v>
      </c>
      <c r="E2490" s="61" t="s">
        <v>76</v>
      </c>
      <c r="F2490" s="37" t="s">
        <v>1669</v>
      </c>
      <c r="G2490" s="37"/>
      <c r="H2490" s="79">
        <v>23113</v>
      </c>
      <c r="I2490" s="79"/>
    </row>
    <row r="2491" spans="1:9" s="128" customFormat="1" x14ac:dyDescent="0.25">
      <c r="A2491" s="243">
        <v>44228</v>
      </c>
      <c r="B2491" s="37" t="s">
        <v>282</v>
      </c>
      <c r="C2491" s="69" t="s">
        <v>224</v>
      </c>
      <c r="D2491" s="65">
        <v>44249</v>
      </c>
      <c r="E2491" s="61" t="s">
        <v>76</v>
      </c>
      <c r="F2491" s="37" t="s">
        <v>1652</v>
      </c>
      <c r="G2491" s="37"/>
      <c r="H2491" s="79">
        <v>23000</v>
      </c>
      <c r="I2491" s="79"/>
    </row>
    <row r="2492" spans="1:9" s="128" customFormat="1" x14ac:dyDescent="0.25">
      <c r="A2492" s="243">
        <v>44228</v>
      </c>
      <c r="B2492" s="37" t="s">
        <v>282</v>
      </c>
      <c r="C2492" s="69" t="s">
        <v>224</v>
      </c>
      <c r="D2492" s="65">
        <v>44249</v>
      </c>
      <c r="E2492" s="61" t="s">
        <v>76</v>
      </c>
      <c r="F2492" s="37" t="s">
        <v>822</v>
      </c>
      <c r="G2492" s="37"/>
      <c r="H2492" s="79">
        <v>23000</v>
      </c>
      <c r="I2492" s="79"/>
    </row>
    <row r="2493" spans="1:9" s="128" customFormat="1" x14ac:dyDescent="0.25">
      <c r="A2493" s="243">
        <v>44228</v>
      </c>
      <c r="B2493" s="37" t="s">
        <v>282</v>
      </c>
      <c r="C2493" s="69" t="s">
        <v>224</v>
      </c>
      <c r="D2493" s="65">
        <v>44249</v>
      </c>
      <c r="E2493" s="61" t="s">
        <v>76</v>
      </c>
      <c r="F2493" s="37" t="s">
        <v>1653</v>
      </c>
      <c r="G2493" s="37"/>
      <c r="H2493" s="79">
        <v>23000</v>
      </c>
      <c r="I2493" s="79"/>
    </row>
    <row r="2494" spans="1:9" s="128" customFormat="1" x14ac:dyDescent="0.25">
      <c r="A2494" s="243">
        <v>44228</v>
      </c>
      <c r="B2494" s="37" t="s">
        <v>282</v>
      </c>
      <c r="C2494" s="69" t="s">
        <v>224</v>
      </c>
      <c r="D2494" s="65">
        <v>44249</v>
      </c>
      <c r="E2494" s="61" t="s">
        <v>76</v>
      </c>
      <c r="F2494" s="37" t="s">
        <v>1446</v>
      </c>
      <c r="G2494" s="37"/>
      <c r="H2494" s="79">
        <v>23102</v>
      </c>
      <c r="I2494" s="79"/>
    </row>
    <row r="2495" spans="1:9" s="128" customFormat="1" x14ac:dyDescent="0.25">
      <c r="A2495" s="243">
        <v>44228</v>
      </c>
      <c r="B2495" s="37" t="s">
        <v>282</v>
      </c>
      <c r="C2495" s="69" t="s">
        <v>224</v>
      </c>
      <c r="D2495" s="65">
        <v>44250</v>
      </c>
      <c r="E2495" s="61" t="s">
        <v>76</v>
      </c>
      <c r="F2495" s="37" t="s">
        <v>18</v>
      </c>
      <c r="G2495" s="37"/>
      <c r="H2495" s="79">
        <v>23080</v>
      </c>
      <c r="I2495" s="79"/>
    </row>
    <row r="2496" spans="1:9" s="128" customFormat="1" x14ac:dyDescent="0.25">
      <c r="A2496" s="243">
        <v>44228</v>
      </c>
      <c r="B2496" s="37" t="s">
        <v>282</v>
      </c>
      <c r="C2496" s="69" t="s">
        <v>224</v>
      </c>
      <c r="D2496" s="65">
        <v>44250</v>
      </c>
      <c r="E2496" s="61" t="s">
        <v>76</v>
      </c>
      <c r="F2496" s="37" t="s">
        <v>93</v>
      </c>
      <c r="G2496" s="37"/>
      <c r="H2496" s="79">
        <v>23000</v>
      </c>
      <c r="I2496" s="79"/>
    </row>
    <row r="2497" spans="1:9" s="128" customFormat="1" x14ac:dyDescent="0.25">
      <c r="A2497" s="243">
        <v>44228</v>
      </c>
      <c r="B2497" s="37" t="s">
        <v>282</v>
      </c>
      <c r="C2497" s="69" t="s">
        <v>224</v>
      </c>
      <c r="D2497" s="65">
        <v>44251</v>
      </c>
      <c r="E2497" s="61" t="s">
        <v>129</v>
      </c>
      <c r="F2497" s="37" t="s">
        <v>249</v>
      </c>
      <c r="G2497" s="37"/>
      <c r="H2497" s="79">
        <v>276000</v>
      </c>
      <c r="I2497" s="79"/>
    </row>
    <row r="2498" spans="1:9" s="128" customFormat="1" x14ac:dyDescent="0.25">
      <c r="A2498" s="243">
        <v>44228</v>
      </c>
      <c r="B2498" s="37" t="s">
        <v>282</v>
      </c>
      <c r="C2498" s="69" t="s">
        <v>224</v>
      </c>
      <c r="D2498" s="65">
        <v>44251</v>
      </c>
      <c r="E2498" s="61" t="s">
        <v>239</v>
      </c>
      <c r="F2498" s="37" t="s">
        <v>1670</v>
      </c>
      <c r="G2498" s="37"/>
      <c r="H2498" s="79">
        <v>23000</v>
      </c>
      <c r="I2498" s="79"/>
    </row>
    <row r="2499" spans="1:9" s="128" customFormat="1" x14ac:dyDescent="0.25">
      <c r="A2499" s="243">
        <v>44228</v>
      </c>
      <c r="B2499" s="37" t="s">
        <v>282</v>
      </c>
      <c r="C2499" s="69" t="s">
        <v>224</v>
      </c>
      <c r="D2499" s="65">
        <v>44251</v>
      </c>
      <c r="E2499" s="61" t="s">
        <v>129</v>
      </c>
      <c r="F2499" s="37" t="s">
        <v>381</v>
      </c>
      <c r="G2499" s="37"/>
      <c r="H2499" s="79">
        <v>299000</v>
      </c>
      <c r="I2499" s="79"/>
    </row>
    <row r="2500" spans="1:9" s="128" customFormat="1" x14ac:dyDescent="0.25">
      <c r="A2500" s="243">
        <v>44228</v>
      </c>
      <c r="B2500" s="37" t="s">
        <v>282</v>
      </c>
      <c r="C2500" s="69" t="s">
        <v>224</v>
      </c>
      <c r="D2500" s="65">
        <v>44253</v>
      </c>
      <c r="E2500" s="61" t="s">
        <v>76</v>
      </c>
      <c r="F2500" s="37" t="s">
        <v>430</v>
      </c>
      <c r="G2500" s="37"/>
      <c r="H2500" s="79">
        <v>23000</v>
      </c>
      <c r="I2500" s="79"/>
    </row>
    <row r="2501" spans="1:9" s="128" customFormat="1" x14ac:dyDescent="0.25">
      <c r="A2501" s="243">
        <v>44228</v>
      </c>
      <c r="B2501" s="37" t="s">
        <v>282</v>
      </c>
      <c r="C2501" s="69" t="s">
        <v>224</v>
      </c>
      <c r="D2501" s="65">
        <v>44253</v>
      </c>
      <c r="E2501" s="61" t="s">
        <v>76</v>
      </c>
      <c r="F2501" s="37" t="s">
        <v>14</v>
      </c>
      <c r="G2501" s="37"/>
      <c r="H2501" s="79">
        <v>23000</v>
      </c>
      <c r="I2501" s="79"/>
    </row>
    <row r="2502" spans="1:9" s="128" customFormat="1" x14ac:dyDescent="0.25">
      <c r="A2502" s="167">
        <v>44228</v>
      </c>
      <c r="B2502" s="168" t="s">
        <v>282</v>
      </c>
      <c r="C2502" s="167" t="s">
        <v>224</v>
      </c>
      <c r="D2502" s="169">
        <v>44253</v>
      </c>
      <c r="E2502" s="266" t="s">
        <v>76</v>
      </c>
      <c r="F2502" s="168" t="s">
        <v>1665</v>
      </c>
      <c r="G2502" s="168" t="s">
        <v>1753</v>
      </c>
      <c r="H2502" s="170">
        <v>150115</v>
      </c>
      <c r="I2502" s="170">
        <f>SUM(H2451:H2502)</f>
        <v>3631648</v>
      </c>
    </row>
    <row r="2503" spans="1:9" s="128" customFormat="1" x14ac:dyDescent="0.25">
      <c r="A2503" s="243">
        <v>44256</v>
      </c>
      <c r="B2503" s="37" t="s">
        <v>282</v>
      </c>
      <c r="C2503" s="69" t="s">
        <v>224</v>
      </c>
      <c r="D2503" s="65">
        <v>44256</v>
      </c>
      <c r="E2503" s="61" t="s">
        <v>76</v>
      </c>
      <c r="F2503" s="37" t="s">
        <v>1462</v>
      </c>
      <c r="G2503" s="37"/>
      <c r="H2503" s="79">
        <v>23000</v>
      </c>
      <c r="I2503" s="79"/>
    </row>
    <row r="2504" spans="1:9" s="128" customFormat="1" x14ac:dyDescent="0.25">
      <c r="A2504" s="243">
        <v>44256</v>
      </c>
      <c r="B2504" s="37" t="s">
        <v>282</v>
      </c>
      <c r="C2504" s="69" t="s">
        <v>224</v>
      </c>
      <c r="D2504" s="65">
        <v>44256</v>
      </c>
      <c r="E2504" s="61" t="s">
        <v>76</v>
      </c>
      <c r="F2504" s="37" t="s">
        <v>1671</v>
      </c>
      <c r="G2504" s="37"/>
      <c r="H2504" s="79">
        <v>23109</v>
      </c>
      <c r="I2504" s="79"/>
    </row>
    <row r="2505" spans="1:9" s="128" customFormat="1" x14ac:dyDescent="0.25">
      <c r="A2505" s="243">
        <v>44256</v>
      </c>
      <c r="B2505" s="37" t="s">
        <v>282</v>
      </c>
      <c r="C2505" s="69" t="s">
        <v>224</v>
      </c>
      <c r="D2505" s="65">
        <v>44256</v>
      </c>
      <c r="E2505" s="61" t="s">
        <v>76</v>
      </c>
      <c r="F2505" s="37" t="s">
        <v>1413</v>
      </c>
      <c r="G2505" s="37"/>
      <c r="H2505" s="79">
        <v>23000</v>
      </c>
      <c r="I2505" s="79"/>
    </row>
    <row r="2506" spans="1:9" s="128" customFormat="1" x14ac:dyDescent="0.25">
      <c r="A2506" s="243">
        <v>44256</v>
      </c>
      <c r="B2506" s="37" t="s">
        <v>282</v>
      </c>
      <c r="C2506" s="69" t="s">
        <v>224</v>
      </c>
      <c r="D2506" s="65">
        <v>44256</v>
      </c>
      <c r="E2506" s="61" t="s">
        <v>76</v>
      </c>
      <c r="F2506" s="37" t="s">
        <v>135</v>
      </c>
      <c r="G2506" s="37"/>
      <c r="H2506" s="79">
        <v>23000</v>
      </c>
      <c r="I2506" s="79"/>
    </row>
    <row r="2507" spans="1:9" s="128" customFormat="1" x14ac:dyDescent="0.25">
      <c r="A2507" s="243">
        <v>44256</v>
      </c>
      <c r="B2507" s="37" t="s">
        <v>282</v>
      </c>
      <c r="C2507" s="69" t="s">
        <v>224</v>
      </c>
      <c r="D2507" s="65">
        <v>44256</v>
      </c>
      <c r="E2507" s="61" t="s">
        <v>76</v>
      </c>
      <c r="F2507" s="37" t="s">
        <v>1672</v>
      </c>
      <c r="G2507" s="37"/>
      <c r="H2507" s="79">
        <v>23000</v>
      </c>
      <c r="I2507" s="79"/>
    </row>
    <row r="2508" spans="1:9" s="128" customFormat="1" x14ac:dyDescent="0.25">
      <c r="A2508" s="243">
        <v>44256</v>
      </c>
      <c r="B2508" s="37" t="s">
        <v>282</v>
      </c>
      <c r="C2508" s="69" t="s">
        <v>224</v>
      </c>
      <c r="D2508" s="65">
        <v>44256</v>
      </c>
      <c r="E2508" s="61" t="s">
        <v>76</v>
      </c>
      <c r="F2508" s="37" t="s">
        <v>1673</v>
      </c>
      <c r="G2508" s="37"/>
      <c r="H2508" s="79">
        <v>23000</v>
      </c>
      <c r="I2508" s="79"/>
    </row>
    <row r="2509" spans="1:9" s="128" customFormat="1" x14ac:dyDescent="0.25">
      <c r="A2509" s="243">
        <v>44256</v>
      </c>
      <c r="B2509" s="37" t="s">
        <v>282</v>
      </c>
      <c r="C2509" s="69" t="s">
        <v>224</v>
      </c>
      <c r="D2509" s="65">
        <v>44256</v>
      </c>
      <c r="E2509" s="61" t="s">
        <v>76</v>
      </c>
      <c r="F2509" s="37" t="s">
        <v>1674</v>
      </c>
      <c r="G2509" s="37"/>
      <c r="H2509" s="79">
        <v>74000</v>
      </c>
      <c r="I2509" s="79"/>
    </row>
    <row r="2510" spans="1:9" s="128" customFormat="1" x14ac:dyDescent="0.25">
      <c r="A2510" s="243">
        <v>44256</v>
      </c>
      <c r="B2510" s="37" t="s">
        <v>282</v>
      </c>
      <c r="C2510" s="69" t="s">
        <v>224</v>
      </c>
      <c r="D2510" s="65">
        <v>44257</v>
      </c>
      <c r="E2510" s="61" t="s">
        <v>76</v>
      </c>
      <c r="F2510" s="37" t="s">
        <v>4</v>
      </c>
      <c r="G2510" s="37"/>
      <c r="H2510" s="79">
        <v>23000</v>
      </c>
      <c r="I2510" s="79"/>
    </row>
    <row r="2511" spans="1:9" s="128" customFormat="1" x14ac:dyDescent="0.25">
      <c r="A2511" s="243">
        <v>44256</v>
      </c>
      <c r="B2511" s="37" t="s">
        <v>282</v>
      </c>
      <c r="C2511" s="69" t="s">
        <v>224</v>
      </c>
      <c r="D2511" s="65">
        <v>44257</v>
      </c>
      <c r="E2511" s="61" t="s">
        <v>76</v>
      </c>
      <c r="F2511" s="37" t="s">
        <v>417</v>
      </c>
      <c r="G2511" s="37"/>
      <c r="H2511" s="79">
        <v>23000</v>
      </c>
      <c r="I2511" s="79"/>
    </row>
    <row r="2512" spans="1:9" s="128" customFormat="1" x14ac:dyDescent="0.25">
      <c r="A2512" s="243">
        <v>44256</v>
      </c>
      <c r="B2512" s="37" t="s">
        <v>282</v>
      </c>
      <c r="C2512" s="69" t="s">
        <v>224</v>
      </c>
      <c r="D2512" s="65">
        <v>44258</v>
      </c>
      <c r="E2512" s="61" t="s">
        <v>76</v>
      </c>
      <c r="F2512" s="37" t="s">
        <v>313</v>
      </c>
      <c r="G2512" s="37"/>
      <c r="H2512" s="79">
        <v>23000</v>
      </c>
      <c r="I2512" s="79"/>
    </row>
    <row r="2513" spans="1:9" s="128" customFormat="1" x14ac:dyDescent="0.25">
      <c r="A2513" s="243">
        <v>44256</v>
      </c>
      <c r="B2513" s="37" t="s">
        <v>282</v>
      </c>
      <c r="C2513" s="69" t="s">
        <v>224</v>
      </c>
      <c r="D2513" s="65">
        <v>44260</v>
      </c>
      <c r="E2513" s="61" t="s">
        <v>76</v>
      </c>
      <c r="F2513" s="37" t="s">
        <v>1675</v>
      </c>
      <c r="G2513" s="37"/>
      <c r="H2513" s="79">
        <v>300000</v>
      </c>
      <c r="I2513" s="79"/>
    </row>
    <row r="2514" spans="1:9" s="128" customFormat="1" x14ac:dyDescent="0.25">
      <c r="A2514" s="243">
        <v>44256</v>
      </c>
      <c r="B2514" s="37" t="s">
        <v>282</v>
      </c>
      <c r="C2514" s="69" t="s">
        <v>224</v>
      </c>
      <c r="D2514" s="65">
        <v>44260</v>
      </c>
      <c r="E2514" s="61" t="s">
        <v>76</v>
      </c>
      <c r="F2514" s="37" t="s">
        <v>1676</v>
      </c>
      <c r="G2514" s="37"/>
      <c r="H2514" s="79">
        <v>23000</v>
      </c>
      <c r="I2514" s="79"/>
    </row>
    <row r="2515" spans="1:9" s="128" customFormat="1" x14ac:dyDescent="0.25">
      <c r="A2515" s="243">
        <v>44256</v>
      </c>
      <c r="B2515" s="37" t="s">
        <v>282</v>
      </c>
      <c r="C2515" s="69" t="s">
        <v>224</v>
      </c>
      <c r="D2515" s="65">
        <v>44263</v>
      </c>
      <c r="E2515" s="61" t="s">
        <v>76</v>
      </c>
      <c r="F2515" s="37" t="s">
        <v>206</v>
      </c>
      <c r="G2515" s="37"/>
      <c r="H2515" s="79">
        <v>20000</v>
      </c>
      <c r="I2515" s="79"/>
    </row>
    <row r="2516" spans="1:9" s="128" customFormat="1" x14ac:dyDescent="0.25">
      <c r="A2516" s="243">
        <v>44256</v>
      </c>
      <c r="B2516" s="37" t="s">
        <v>282</v>
      </c>
      <c r="C2516" s="69" t="s">
        <v>224</v>
      </c>
      <c r="D2516" s="65">
        <v>44263</v>
      </c>
      <c r="E2516" s="61" t="s">
        <v>76</v>
      </c>
      <c r="F2516" s="37" t="s">
        <v>1677</v>
      </c>
      <c r="G2516" s="37"/>
      <c r="H2516" s="79">
        <v>46000</v>
      </c>
      <c r="I2516" s="79"/>
    </row>
    <row r="2517" spans="1:9" s="128" customFormat="1" x14ac:dyDescent="0.25">
      <c r="A2517" s="243">
        <v>44256</v>
      </c>
      <c r="B2517" s="37" t="s">
        <v>282</v>
      </c>
      <c r="C2517" s="69" t="s">
        <v>224</v>
      </c>
      <c r="D2517" s="65">
        <v>44263</v>
      </c>
      <c r="E2517" s="61" t="s">
        <v>76</v>
      </c>
      <c r="F2517" s="37" t="s">
        <v>1085</v>
      </c>
      <c r="G2517" s="37"/>
      <c r="H2517" s="79">
        <v>23000</v>
      </c>
      <c r="I2517" s="79"/>
    </row>
    <row r="2518" spans="1:9" s="128" customFormat="1" x14ac:dyDescent="0.25">
      <c r="A2518" s="243">
        <v>44256</v>
      </c>
      <c r="B2518" s="37" t="s">
        <v>282</v>
      </c>
      <c r="C2518" s="69" t="s">
        <v>224</v>
      </c>
      <c r="D2518" s="65">
        <v>44263</v>
      </c>
      <c r="E2518" s="61" t="s">
        <v>76</v>
      </c>
      <c r="F2518" s="37" t="s">
        <v>261</v>
      </c>
      <c r="G2518" s="37"/>
      <c r="H2518" s="79">
        <v>46000</v>
      </c>
      <c r="I2518" s="79"/>
    </row>
    <row r="2519" spans="1:9" s="128" customFormat="1" x14ac:dyDescent="0.25">
      <c r="A2519" s="243">
        <v>44256</v>
      </c>
      <c r="B2519" s="37" t="s">
        <v>282</v>
      </c>
      <c r="C2519" s="69" t="s">
        <v>224</v>
      </c>
      <c r="D2519" s="65">
        <v>44264</v>
      </c>
      <c r="E2519" s="61" t="s">
        <v>76</v>
      </c>
      <c r="F2519" s="37" t="s">
        <v>24</v>
      </c>
      <c r="G2519" s="37"/>
      <c r="H2519" s="79">
        <v>46000</v>
      </c>
      <c r="I2519" s="79"/>
    </row>
    <row r="2520" spans="1:9" s="128" customFormat="1" x14ac:dyDescent="0.25">
      <c r="A2520" s="243">
        <v>44256</v>
      </c>
      <c r="B2520" s="37" t="s">
        <v>282</v>
      </c>
      <c r="C2520" s="69" t="s">
        <v>224</v>
      </c>
      <c r="D2520" s="65">
        <v>44264</v>
      </c>
      <c r="E2520" s="61" t="s">
        <v>76</v>
      </c>
      <c r="F2520" s="37" t="s">
        <v>1656</v>
      </c>
      <c r="G2520" s="37"/>
      <c r="H2520" s="79">
        <v>23000</v>
      </c>
      <c r="I2520" s="79"/>
    </row>
    <row r="2521" spans="1:9" s="128" customFormat="1" x14ac:dyDescent="0.25">
      <c r="A2521" s="243">
        <v>44256</v>
      </c>
      <c r="B2521" s="37" t="s">
        <v>282</v>
      </c>
      <c r="C2521" s="69" t="s">
        <v>224</v>
      </c>
      <c r="D2521" s="65">
        <v>44264</v>
      </c>
      <c r="E2521" s="61" t="s">
        <v>76</v>
      </c>
      <c r="F2521" s="37" t="s">
        <v>143</v>
      </c>
      <c r="G2521" s="37"/>
      <c r="H2521" s="79">
        <v>23000</v>
      </c>
      <c r="I2521" s="79"/>
    </row>
    <row r="2522" spans="1:9" s="128" customFormat="1" x14ac:dyDescent="0.25">
      <c r="A2522" s="243">
        <v>44256</v>
      </c>
      <c r="B2522" s="37" t="s">
        <v>282</v>
      </c>
      <c r="C2522" s="69" t="s">
        <v>224</v>
      </c>
      <c r="D2522" s="65">
        <v>44264</v>
      </c>
      <c r="E2522" s="61" t="s">
        <v>76</v>
      </c>
      <c r="F2522" s="37" t="s">
        <v>1430</v>
      </c>
      <c r="G2522" s="37"/>
      <c r="H2522" s="79">
        <v>276000</v>
      </c>
      <c r="I2522" s="79"/>
    </row>
    <row r="2523" spans="1:9" s="128" customFormat="1" x14ac:dyDescent="0.25">
      <c r="A2523" s="243">
        <v>44256</v>
      </c>
      <c r="B2523" s="37" t="s">
        <v>282</v>
      </c>
      <c r="C2523" s="69" t="s">
        <v>224</v>
      </c>
      <c r="D2523" s="65">
        <v>44265</v>
      </c>
      <c r="E2523" s="61" t="s">
        <v>239</v>
      </c>
      <c r="F2523" s="37" t="s">
        <v>201</v>
      </c>
      <c r="G2523" s="37"/>
      <c r="H2523" s="79">
        <v>23000</v>
      </c>
      <c r="I2523" s="79"/>
    </row>
    <row r="2524" spans="1:9" s="128" customFormat="1" x14ac:dyDescent="0.25">
      <c r="A2524" s="243">
        <v>44256</v>
      </c>
      <c r="B2524" s="37" t="s">
        <v>282</v>
      </c>
      <c r="C2524" s="69" t="s">
        <v>224</v>
      </c>
      <c r="D2524" s="65">
        <v>44265</v>
      </c>
      <c r="E2524" s="61" t="s">
        <v>239</v>
      </c>
      <c r="F2524" s="37" t="s">
        <v>32</v>
      </c>
      <c r="G2524" s="37"/>
      <c r="H2524" s="79">
        <v>69000</v>
      </c>
      <c r="I2524" s="79"/>
    </row>
    <row r="2525" spans="1:9" s="128" customFormat="1" x14ac:dyDescent="0.25">
      <c r="A2525" s="243">
        <v>44256</v>
      </c>
      <c r="B2525" s="37" t="s">
        <v>282</v>
      </c>
      <c r="C2525" s="69" t="s">
        <v>224</v>
      </c>
      <c r="D2525" s="65">
        <v>44265</v>
      </c>
      <c r="E2525" s="61" t="s">
        <v>239</v>
      </c>
      <c r="F2525" s="37" t="s">
        <v>132</v>
      </c>
      <c r="G2525" s="37"/>
      <c r="H2525" s="79">
        <v>23000</v>
      </c>
      <c r="I2525" s="79"/>
    </row>
    <row r="2526" spans="1:9" s="128" customFormat="1" x14ac:dyDescent="0.25">
      <c r="A2526" s="243">
        <v>44256</v>
      </c>
      <c r="B2526" s="37" t="s">
        <v>282</v>
      </c>
      <c r="C2526" s="69" t="s">
        <v>224</v>
      </c>
      <c r="D2526" s="65">
        <v>44267</v>
      </c>
      <c r="E2526" s="61" t="s">
        <v>76</v>
      </c>
      <c r="F2526" s="37" t="s">
        <v>1678</v>
      </c>
      <c r="G2526" s="37"/>
      <c r="H2526" s="79">
        <v>182000</v>
      </c>
      <c r="I2526" s="79"/>
    </row>
    <row r="2527" spans="1:9" s="128" customFormat="1" x14ac:dyDescent="0.25">
      <c r="A2527" s="243">
        <v>44256</v>
      </c>
      <c r="B2527" s="37" t="s">
        <v>282</v>
      </c>
      <c r="C2527" s="69" t="s">
        <v>224</v>
      </c>
      <c r="D2527" s="65">
        <v>44267</v>
      </c>
      <c r="E2527" s="61" t="s">
        <v>76</v>
      </c>
      <c r="F2527" s="37" t="s">
        <v>80</v>
      </c>
      <c r="G2527" s="37"/>
      <c r="H2527" s="79">
        <v>23000</v>
      </c>
      <c r="I2527" s="79"/>
    </row>
    <row r="2528" spans="1:9" s="128" customFormat="1" x14ac:dyDescent="0.25">
      <c r="A2528" s="243">
        <v>44256</v>
      </c>
      <c r="B2528" s="37" t="s">
        <v>282</v>
      </c>
      <c r="C2528" s="69" t="s">
        <v>224</v>
      </c>
      <c r="D2528" s="65">
        <v>44270</v>
      </c>
      <c r="E2528" s="61" t="s">
        <v>76</v>
      </c>
      <c r="F2528" s="37" t="s">
        <v>206</v>
      </c>
      <c r="G2528" s="37"/>
      <c r="H2528" s="79">
        <v>196000</v>
      </c>
      <c r="I2528" s="79"/>
    </row>
    <row r="2529" spans="1:9" s="128" customFormat="1" x14ac:dyDescent="0.25">
      <c r="A2529" s="243">
        <v>44256</v>
      </c>
      <c r="B2529" s="37" t="s">
        <v>282</v>
      </c>
      <c r="C2529" s="69" t="s">
        <v>224</v>
      </c>
      <c r="D2529" s="65">
        <v>44271</v>
      </c>
      <c r="E2529" s="61" t="s">
        <v>76</v>
      </c>
      <c r="F2529" s="37" t="s">
        <v>140</v>
      </c>
      <c r="G2529" s="37"/>
      <c r="H2529" s="79">
        <v>23096</v>
      </c>
      <c r="I2529" s="79"/>
    </row>
    <row r="2530" spans="1:9" s="128" customFormat="1" x14ac:dyDescent="0.25">
      <c r="A2530" s="243">
        <v>44256</v>
      </c>
      <c r="B2530" s="37" t="s">
        <v>282</v>
      </c>
      <c r="C2530" s="69" t="s">
        <v>224</v>
      </c>
      <c r="D2530" s="65">
        <v>44274</v>
      </c>
      <c r="E2530" s="61" t="s">
        <v>239</v>
      </c>
      <c r="F2530" s="37" t="s">
        <v>13</v>
      </c>
      <c r="G2530" s="37"/>
      <c r="H2530" s="79">
        <v>23000</v>
      </c>
      <c r="I2530" s="79"/>
    </row>
    <row r="2531" spans="1:9" s="128" customFormat="1" x14ac:dyDescent="0.25">
      <c r="A2531" s="243">
        <v>44256</v>
      </c>
      <c r="B2531" s="37" t="s">
        <v>282</v>
      </c>
      <c r="C2531" s="69" t="s">
        <v>224</v>
      </c>
      <c r="D2531" s="65">
        <v>44277</v>
      </c>
      <c r="E2531" s="61" t="s">
        <v>76</v>
      </c>
      <c r="F2531" s="37" t="s">
        <v>127</v>
      </c>
      <c r="G2531" s="37"/>
      <c r="H2531" s="79">
        <v>23113</v>
      </c>
      <c r="I2531" s="79"/>
    </row>
    <row r="2532" spans="1:9" s="128" customFormat="1" x14ac:dyDescent="0.25">
      <c r="A2532" s="243">
        <v>44256</v>
      </c>
      <c r="B2532" s="37" t="s">
        <v>282</v>
      </c>
      <c r="C2532" s="69" t="s">
        <v>224</v>
      </c>
      <c r="D2532" s="65">
        <v>44277</v>
      </c>
      <c r="E2532" s="61" t="s">
        <v>76</v>
      </c>
      <c r="F2532" s="37" t="s">
        <v>1234</v>
      </c>
      <c r="G2532" s="37"/>
      <c r="H2532" s="79">
        <v>23080</v>
      </c>
      <c r="I2532" s="79"/>
    </row>
    <row r="2533" spans="1:9" s="128" customFormat="1" x14ac:dyDescent="0.25">
      <c r="A2533" s="243">
        <v>44256</v>
      </c>
      <c r="B2533" s="37" t="s">
        <v>282</v>
      </c>
      <c r="C2533" s="69" t="s">
        <v>224</v>
      </c>
      <c r="D2533" s="65">
        <v>44277</v>
      </c>
      <c r="E2533" s="61" t="s">
        <v>76</v>
      </c>
      <c r="F2533" s="37" t="s">
        <v>635</v>
      </c>
      <c r="G2533" s="37"/>
      <c r="H2533" s="79">
        <v>23000</v>
      </c>
      <c r="I2533" s="79"/>
    </row>
    <row r="2534" spans="1:9" s="128" customFormat="1" x14ac:dyDescent="0.25">
      <c r="A2534" s="243">
        <v>44256</v>
      </c>
      <c r="B2534" s="37" t="s">
        <v>282</v>
      </c>
      <c r="C2534" s="69" t="s">
        <v>224</v>
      </c>
      <c r="D2534" s="65">
        <v>44279</v>
      </c>
      <c r="E2534" s="61" t="s">
        <v>76</v>
      </c>
      <c r="F2534" s="37" t="s">
        <v>93</v>
      </c>
      <c r="G2534" s="37"/>
      <c r="H2534" s="79">
        <v>23000</v>
      </c>
      <c r="I2534" s="79"/>
    </row>
    <row r="2535" spans="1:9" s="128" customFormat="1" x14ac:dyDescent="0.25">
      <c r="A2535" s="243">
        <v>44256</v>
      </c>
      <c r="B2535" s="37" t="s">
        <v>282</v>
      </c>
      <c r="C2535" s="69" t="s">
        <v>224</v>
      </c>
      <c r="D2535" s="65">
        <v>44279</v>
      </c>
      <c r="E2535" s="61" t="s">
        <v>76</v>
      </c>
      <c r="F2535" s="37" t="s">
        <v>1446</v>
      </c>
      <c r="G2535" s="37"/>
      <c r="H2535" s="79">
        <v>23102</v>
      </c>
      <c r="I2535" s="79"/>
    </row>
    <row r="2536" spans="1:9" s="128" customFormat="1" x14ac:dyDescent="0.25">
      <c r="A2536" s="243">
        <v>44256</v>
      </c>
      <c r="B2536" s="37" t="s">
        <v>282</v>
      </c>
      <c r="C2536" s="69" t="s">
        <v>224</v>
      </c>
      <c r="D2536" s="65">
        <v>44280</v>
      </c>
      <c r="E2536" s="61" t="s">
        <v>76</v>
      </c>
      <c r="F2536" s="37" t="s">
        <v>822</v>
      </c>
      <c r="G2536" s="37"/>
      <c r="H2536" s="79">
        <v>23000</v>
      </c>
      <c r="I2536" s="79"/>
    </row>
    <row r="2537" spans="1:9" s="128" customFormat="1" x14ac:dyDescent="0.25">
      <c r="A2537" s="243">
        <v>44256</v>
      </c>
      <c r="B2537" s="37" t="s">
        <v>282</v>
      </c>
      <c r="C2537" s="69" t="s">
        <v>224</v>
      </c>
      <c r="D2537" s="65">
        <v>44280</v>
      </c>
      <c r="E2537" s="61" t="s">
        <v>76</v>
      </c>
      <c r="F2537" s="37" t="s">
        <v>9</v>
      </c>
      <c r="G2537" s="37"/>
      <c r="H2537" s="79">
        <v>23000</v>
      </c>
      <c r="I2537" s="79"/>
    </row>
    <row r="2538" spans="1:9" s="128" customFormat="1" x14ac:dyDescent="0.25">
      <c r="A2538" s="243">
        <v>44256</v>
      </c>
      <c r="B2538" s="37" t="s">
        <v>282</v>
      </c>
      <c r="C2538" s="69" t="s">
        <v>224</v>
      </c>
      <c r="D2538" s="65">
        <v>44280</v>
      </c>
      <c r="E2538" s="61" t="s">
        <v>76</v>
      </c>
      <c r="F2538" s="37" t="s">
        <v>131</v>
      </c>
      <c r="G2538" s="37"/>
      <c r="H2538" s="79">
        <v>23000</v>
      </c>
      <c r="I2538" s="79"/>
    </row>
    <row r="2539" spans="1:9" s="128" customFormat="1" x14ac:dyDescent="0.25">
      <c r="A2539" s="243">
        <v>44256</v>
      </c>
      <c r="B2539" s="37" t="s">
        <v>282</v>
      </c>
      <c r="C2539" s="69" t="s">
        <v>224</v>
      </c>
      <c r="D2539" s="65">
        <v>44281</v>
      </c>
      <c r="E2539" s="61" t="s">
        <v>76</v>
      </c>
      <c r="F2539" s="37" t="s">
        <v>207</v>
      </c>
      <c r="G2539" s="37"/>
      <c r="H2539" s="79">
        <v>23025</v>
      </c>
      <c r="I2539" s="79"/>
    </row>
    <row r="2540" spans="1:9" s="128" customFormat="1" x14ac:dyDescent="0.25">
      <c r="A2540" s="243">
        <v>44256</v>
      </c>
      <c r="B2540" s="37" t="s">
        <v>282</v>
      </c>
      <c r="C2540" s="69" t="s">
        <v>224</v>
      </c>
      <c r="D2540" s="65">
        <v>44284</v>
      </c>
      <c r="E2540" s="61" t="s">
        <v>76</v>
      </c>
      <c r="F2540" s="37" t="s">
        <v>24</v>
      </c>
      <c r="G2540" s="37"/>
      <c r="H2540" s="79">
        <v>46000</v>
      </c>
      <c r="I2540" s="79"/>
    </row>
    <row r="2541" spans="1:9" s="128" customFormat="1" x14ac:dyDescent="0.25">
      <c r="A2541" s="243">
        <v>44256</v>
      </c>
      <c r="B2541" s="37" t="s">
        <v>282</v>
      </c>
      <c r="C2541" s="69" t="s">
        <v>224</v>
      </c>
      <c r="D2541" s="65">
        <v>44284</v>
      </c>
      <c r="E2541" s="61" t="s">
        <v>76</v>
      </c>
      <c r="F2541" s="37" t="s">
        <v>21</v>
      </c>
      <c r="G2541" s="37"/>
      <c r="H2541" s="79">
        <v>23109</v>
      </c>
      <c r="I2541" s="79"/>
    </row>
    <row r="2542" spans="1:9" s="128" customFormat="1" x14ac:dyDescent="0.25">
      <c r="A2542" s="243">
        <v>44256</v>
      </c>
      <c r="B2542" s="37" t="s">
        <v>282</v>
      </c>
      <c r="C2542" s="69" t="s">
        <v>224</v>
      </c>
      <c r="D2542" s="65">
        <v>44284</v>
      </c>
      <c r="E2542" s="61" t="s">
        <v>76</v>
      </c>
      <c r="F2542" s="37" t="s">
        <v>1462</v>
      </c>
      <c r="G2542" s="37"/>
      <c r="H2542" s="79">
        <v>23000</v>
      </c>
      <c r="I2542" s="79"/>
    </row>
    <row r="2543" spans="1:9" s="128" customFormat="1" x14ac:dyDescent="0.25">
      <c r="A2543" s="243">
        <v>44256</v>
      </c>
      <c r="B2543" s="37" t="s">
        <v>282</v>
      </c>
      <c r="C2543" s="69" t="s">
        <v>224</v>
      </c>
      <c r="D2543" s="65">
        <v>44285</v>
      </c>
      <c r="E2543" s="61" t="s">
        <v>76</v>
      </c>
      <c r="F2543" s="37" t="s">
        <v>1665</v>
      </c>
      <c r="G2543" s="37" t="s">
        <v>1744</v>
      </c>
      <c r="H2543" s="79">
        <v>150115</v>
      </c>
      <c r="I2543" s="79"/>
    </row>
    <row r="2544" spans="1:9" s="128" customFormat="1" x14ac:dyDescent="0.25">
      <c r="A2544" s="243">
        <v>44256</v>
      </c>
      <c r="B2544" s="37" t="s">
        <v>282</v>
      </c>
      <c r="C2544" s="69" t="s">
        <v>224</v>
      </c>
      <c r="D2544" s="65">
        <v>44285</v>
      </c>
      <c r="E2544" s="61" t="s">
        <v>76</v>
      </c>
      <c r="F2544" s="37" t="s">
        <v>1679</v>
      </c>
      <c r="G2544" s="37"/>
      <c r="H2544" s="79">
        <v>24000</v>
      </c>
      <c r="I2544" s="79"/>
    </row>
    <row r="2545" spans="1:9" s="128" customFormat="1" x14ac:dyDescent="0.25">
      <c r="A2545" s="243">
        <v>44256</v>
      </c>
      <c r="B2545" s="37" t="s">
        <v>282</v>
      </c>
      <c r="C2545" s="69" t="s">
        <v>224</v>
      </c>
      <c r="D2545" s="65">
        <v>44285</v>
      </c>
      <c r="E2545" s="61" t="s">
        <v>76</v>
      </c>
      <c r="F2545" s="37" t="s">
        <v>135</v>
      </c>
      <c r="G2545" s="37"/>
      <c r="H2545" s="79">
        <v>23000</v>
      </c>
      <c r="I2545" s="79"/>
    </row>
    <row r="2546" spans="1:9" s="128" customFormat="1" x14ac:dyDescent="0.25">
      <c r="A2546" s="243">
        <v>44256</v>
      </c>
      <c r="B2546" s="37" t="s">
        <v>282</v>
      </c>
      <c r="C2546" s="69" t="s">
        <v>224</v>
      </c>
      <c r="D2546" s="65">
        <v>44285</v>
      </c>
      <c r="E2546" s="61" t="s">
        <v>76</v>
      </c>
      <c r="F2546" s="37" t="s">
        <v>1673</v>
      </c>
      <c r="G2546" s="37"/>
      <c r="H2546" s="79">
        <v>23000</v>
      </c>
      <c r="I2546" s="79"/>
    </row>
    <row r="2547" spans="1:9" s="128" customFormat="1" x14ac:dyDescent="0.25">
      <c r="A2547" s="243">
        <v>44256</v>
      </c>
      <c r="B2547" s="37" t="s">
        <v>282</v>
      </c>
      <c r="C2547" s="69" t="s">
        <v>224</v>
      </c>
      <c r="D2547" s="65">
        <v>44286</v>
      </c>
      <c r="E2547" s="61" t="s">
        <v>76</v>
      </c>
      <c r="F2547" s="37" t="s">
        <v>17</v>
      </c>
      <c r="G2547" s="37"/>
      <c r="H2547" s="79">
        <v>23000</v>
      </c>
      <c r="I2547" s="79"/>
    </row>
    <row r="2548" spans="1:9" s="128" customFormat="1" x14ac:dyDescent="0.25">
      <c r="A2548" s="243">
        <v>44256</v>
      </c>
      <c r="B2548" s="37" t="s">
        <v>282</v>
      </c>
      <c r="C2548" s="69" t="s">
        <v>224</v>
      </c>
      <c r="D2548" s="65">
        <v>44286</v>
      </c>
      <c r="E2548" s="61" t="s">
        <v>76</v>
      </c>
      <c r="F2548" s="37" t="s">
        <v>16</v>
      </c>
      <c r="G2548" s="37"/>
      <c r="H2548" s="79">
        <v>23000</v>
      </c>
      <c r="I2548" s="79"/>
    </row>
    <row r="2549" spans="1:9" s="128" customFormat="1" x14ac:dyDescent="0.25">
      <c r="A2549" s="243">
        <v>44256</v>
      </c>
      <c r="B2549" s="37" t="s">
        <v>282</v>
      </c>
      <c r="C2549" s="69" t="s">
        <v>224</v>
      </c>
      <c r="D2549" s="65">
        <v>44286</v>
      </c>
      <c r="E2549" s="61" t="s">
        <v>76</v>
      </c>
      <c r="F2549" s="37" t="s">
        <v>1680</v>
      </c>
      <c r="G2549" s="37"/>
      <c r="H2549" s="79">
        <v>23000</v>
      </c>
      <c r="I2549" s="79"/>
    </row>
    <row r="2550" spans="1:9" s="128" customFormat="1" x14ac:dyDescent="0.25">
      <c r="A2550" s="167">
        <v>44256</v>
      </c>
      <c r="B2550" s="168" t="s">
        <v>282</v>
      </c>
      <c r="C2550" s="167" t="s">
        <v>224</v>
      </c>
      <c r="D2550" s="169">
        <v>44286</v>
      </c>
      <c r="E2550" s="266" t="s">
        <v>76</v>
      </c>
      <c r="F2550" s="168" t="s">
        <v>430</v>
      </c>
      <c r="G2550" s="168"/>
      <c r="H2550" s="170">
        <v>23000</v>
      </c>
      <c r="I2550" s="170">
        <f>SUM(H2503:H2550)</f>
        <v>2280749</v>
      </c>
    </row>
    <row r="2551" spans="1:9" s="128" customFormat="1" x14ac:dyDescent="0.25">
      <c r="A2551" s="243">
        <v>44287</v>
      </c>
      <c r="B2551" s="37" t="s">
        <v>282</v>
      </c>
      <c r="C2551" s="69" t="s">
        <v>224</v>
      </c>
      <c r="D2551" s="65">
        <v>44287</v>
      </c>
      <c r="E2551" s="61" t="s">
        <v>76</v>
      </c>
      <c r="F2551" s="37" t="s">
        <v>1655</v>
      </c>
      <c r="G2551" s="37"/>
      <c r="H2551" s="79">
        <v>23000</v>
      </c>
      <c r="I2551" s="79"/>
    </row>
    <row r="2552" spans="1:9" s="128" customFormat="1" x14ac:dyDescent="0.25">
      <c r="A2552" s="243">
        <v>44287</v>
      </c>
      <c r="B2552" s="37" t="s">
        <v>282</v>
      </c>
      <c r="C2552" s="69" t="s">
        <v>224</v>
      </c>
      <c r="D2552" s="65">
        <v>44287</v>
      </c>
      <c r="E2552" s="61" t="s">
        <v>76</v>
      </c>
      <c r="F2552" s="37" t="s">
        <v>313</v>
      </c>
      <c r="G2552" s="37"/>
      <c r="H2552" s="79">
        <v>23000</v>
      </c>
      <c r="I2552" s="79"/>
    </row>
    <row r="2553" spans="1:9" s="128" customFormat="1" x14ac:dyDescent="0.25">
      <c r="A2553" s="243">
        <v>44287</v>
      </c>
      <c r="B2553" s="37" t="s">
        <v>282</v>
      </c>
      <c r="C2553" s="69" t="s">
        <v>224</v>
      </c>
      <c r="D2553" s="65">
        <v>44287</v>
      </c>
      <c r="E2553" s="61" t="s">
        <v>76</v>
      </c>
      <c r="F2553" s="37" t="s">
        <v>1413</v>
      </c>
      <c r="G2553" s="37"/>
      <c r="H2553" s="79">
        <v>23000</v>
      </c>
      <c r="I2553" s="79"/>
    </row>
    <row r="2554" spans="1:9" s="128" customFormat="1" x14ac:dyDescent="0.25">
      <c r="A2554" s="243">
        <v>44287</v>
      </c>
      <c r="B2554" s="37" t="s">
        <v>282</v>
      </c>
      <c r="C2554" s="69" t="s">
        <v>224</v>
      </c>
      <c r="D2554" s="65">
        <v>44287</v>
      </c>
      <c r="E2554" s="61" t="s">
        <v>76</v>
      </c>
      <c r="F2554" s="37" t="s">
        <v>464</v>
      </c>
      <c r="G2554" s="37"/>
      <c r="H2554" s="79">
        <v>23000</v>
      </c>
      <c r="I2554" s="79"/>
    </row>
    <row r="2555" spans="1:9" s="128" customFormat="1" x14ac:dyDescent="0.25">
      <c r="A2555" s="243">
        <v>44287</v>
      </c>
      <c r="B2555" s="37" t="s">
        <v>282</v>
      </c>
      <c r="C2555" s="69" t="s">
        <v>224</v>
      </c>
      <c r="D2555" s="65">
        <v>44291</v>
      </c>
      <c r="E2555" s="61" t="s">
        <v>76</v>
      </c>
      <c r="F2555" s="37" t="s">
        <v>257</v>
      </c>
      <c r="G2555" s="37"/>
      <c r="H2555" s="79">
        <v>24000</v>
      </c>
      <c r="I2555" s="79"/>
    </row>
    <row r="2556" spans="1:9" s="128" customFormat="1" x14ac:dyDescent="0.25">
      <c r="A2556" s="243">
        <v>44287</v>
      </c>
      <c r="B2556" s="37" t="s">
        <v>282</v>
      </c>
      <c r="C2556" s="69" t="s">
        <v>224</v>
      </c>
      <c r="D2556" s="65">
        <v>44291</v>
      </c>
      <c r="E2556" s="61" t="s">
        <v>76</v>
      </c>
      <c r="F2556" s="37" t="s">
        <v>4</v>
      </c>
      <c r="G2556" s="37"/>
      <c r="H2556" s="79">
        <v>23000</v>
      </c>
      <c r="I2556" s="79"/>
    </row>
    <row r="2557" spans="1:9" s="128" customFormat="1" x14ac:dyDescent="0.25">
      <c r="A2557" s="243">
        <v>44287</v>
      </c>
      <c r="B2557" s="37" t="s">
        <v>282</v>
      </c>
      <c r="C2557" s="69" t="s">
        <v>224</v>
      </c>
      <c r="D2557" s="65">
        <v>44292</v>
      </c>
      <c r="E2557" s="61" t="s">
        <v>76</v>
      </c>
      <c r="F2557" s="37" t="s">
        <v>198</v>
      </c>
      <c r="G2557" s="37"/>
      <c r="H2557" s="79">
        <v>66000</v>
      </c>
      <c r="I2557" s="79"/>
    </row>
    <row r="2558" spans="1:9" s="128" customFormat="1" x14ac:dyDescent="0.25">
      <c r="A2558" s="243">
        <v>44287</v>
      </c>
      <c r="B2558" s="37" t="s">
        <v>282</v>
      </c>
      <c r="C2558" s="69" t="s">
        <v>224</v>
      </c>
      <c r="D2558" s="65">
        <v>44293</v>
      </c>
      <c r="E2558" s="61" t="s">
        <v>76</v>
      </c>
      <c r="F2558" s="37" t="s">
        <v>1681</v>
      </c>
      <c r="G2558" s="37"/>
      <c r="H2558" s="79">
        <v>23000</v>
      </c>
      <c r="I2558" s="79"/>
    </row>
    <row r="2559" spans="1:9" s="128" customFormat="1" x14ac:dyDescent="0.25">
      <c r="A2559" s="243">
        <v>44287</v>
      </c>
      <c r="B2559" s="37" t="s">
        <v>282</v>
      </c>
      <c r="C2559" s="69" t="s">
        <v>224</v>
      </c>
      <c r="D2559" s="65">
        <v>44293</v>
      </c>
      <c r="E2559" s="61" t="s">
        <v>76</v>
      </c>
      <c r="F2559" s="37" t="s">
        <v>417</v>
      </c>
      <c r="G2559" s="37"/>
      <c r="H2559" s="79">
        <v>23000</v>
      </c>
      <c r="I2559" s="79"/>
    </row>
    <row r="2560" spans="1:9" s="128" customFormat="1" x14ac:dyDescent="0.25">
      <c r="A2560" s="243">
        <v>44287</v>
      </c>
      <c r="B2560" s="37" t="s">
        <v>282</v>
      </c>
      <c r="C2560" s="69" t="s">
        <v>224</v>
      </c>
      <c r="D2560" s="65">
        <v>44294</v>
      </c>
      <c r="E2560" s="61" t="s">
        <v>76</v>
      </c>
      <c r="F2560" s="37" t="s">
        <v>204</v>
      </c>
      <c r="G2560" s="37" t="s">
        <v>1745</v>
      </c>
      <c r="H2560" s="79">
        <v>50000</v>
      </c>
      <c r="I2560" s="79"/>
    </row>
    <row r="2561" spans="1:9" s="128" customFormat="1" x14ac:dyDescent="0.25">
      <c r="A2561" s="243">
        <v>44287</v>
      </c>
      <c r="B2561" s="37" t="s">
        <v>282</v>
      </c>
      <c r="C2561" s="69" t="s">
        <v>224</v>
      </c>
      <c r="D2561" s="65">
        <v>44294</v>
      </c>
      <c r="E2561" s="61" t="s">
        <v>76</v>
      </c>
      <c r="F2561" s="37" t="s">
        <v>140</v>
      </c>
      <c r="G2561" s="37"/>
      <c r="H2561" s="79">
        <v>23096</v>
      </c>
      <c r="I2561" s="79"/>
    </row>
    <row r="2562" spans="1:9" s="128" customFormat="1" x14ac:dyDescent="0.25">
      <c r="A2562" s="243">
        <v>44287</v>
      </c>
      <c r="B2562" s="37" t="s">
        <v>282</v>
      </c>
      <c r="C2562" s="69" t="s">
        <v>224</v>
      </c>
      <c r="D2562" s="65">
        <v>44295</v>
      </c>
      <c r="E2562" s="61" t="s">
        <v>76</v>
      </c>
      <c r="F2562" s="37" t="s">
        <v>1085</v>
      </c>
      <c r="G2562" s="37"/>
      <c r="H2562" s="79">
        <v>23000</v>
      </c>
      <c r="I2562" s="79"/>
    </row>
    <row r="2563" spans="1:9" s="128" customFormat="1" x14ac:dyDescent="0.25">
      <c r="A2563" s="243">
        <v>44287</v>
      </c>
      <c r="B2563" s="37" t="s">
        <v>282</v>
      </c>
      <c r="C2563" s="69" t="s">
        <v>224</v>
      </c>
      <c r="D2563" s="65">
        <v>44298</v>
      </c>
      <c r="E2563" s="61" t="s">
        <v>76</v>
      </c>
      <c r="F2563" s="37" t="s">
        <v>1677</v>
      </c>
      <c r="G2563" s="37"/>
      <c r="H2563" s="79">
        <v>46000</v>
      </c>
      <c r="I2563" s="79"/>
    </row>
    <row r="2564" spans="1:9" s="128" customFormat="1" x14ac:dyDescent="0.25">
      <c r="A2564" s="243">
        <v>44287</v>
      </c>
      <c r="B2564" s="37" t="s">
        <v>282</v>
      </c>
      <c r="C2564" s="69" t="s">
        <v>224</v>
      </c>
      <c r="D2564" s="65">
        <v>44299</v>
      </c>
      <c r="E2564" s="61" t="s">
        <v>76</v>
      </c>
      <c r="F2564" s="37" t="s">
        <v>635</v>
      </c>
      <c r="G2564" s="37"/>
      <c r="H2564" s="79">
        <v>46000</v>
      </c>
      <c r="I2564" s="79"/>
    </row>
    <row r="2565" spans="1:9" s="128" customFormat="1" x14ac:dyDescent="0.25">
      <c r="A2565" s="243">
        <v>44287</v>
      </c>
      <c r="B2565" s="37" t="s">
        <v>282</v>
      </c>
      <c r="C2565" s="69" t="s">
        <v>224</v>
      </c>
      <c r="D2565" s="65">
        <v>44300</v>
      </c>
      <c r="E2565" s="61" t="s">
        <v>76</v>
      </c>
      <c r="F2565" s="37" t="s">
        <v>94</v>
      </c>
      <c r="G2565" s="37"/>
      <c r="H2565" s="79">
        <v>184000</v>
      </c>
      <c r="I2565" s="79"/>
    </row>
    <row r="2566" spans="1:9" s="128" customFormat="1" x14ac:dyDescent="0.25">
      <c r="A2566" s="243">
        <v>44287</v>
      </c>
      <c r="B2566" s="37" t="s">
        <v>282</v>
      </c>
      <c r="C2566" s="69" t="s">
        <v>224</v>
      </c>
      <c r="D2566" s="65">
        <v>44301</v>
      </c>
      <c r="E2566" s="61" t="s">
        <v>76</v>
      </c>
      <c r="F2566" s="37" t="s">
        <v>874</v>
      </c>
      <c r="G2566" s="37"/>
      <c r="H2566" s="79">
        <v>46000</v>
      </c>
      <c r="I2566" s="79"/>
    </row>
    <row r="2567" spans="1:9" s="128" customFormat="1" x14ac:dyDescent="0.25">
      <c r="A2567" s="243">
        <v>44287</v>
      </c>
      <c r="B2567" s="37" t="s">
        <v>282</v>
      </c>
      <c r="C2567" s="69" t="s">
        <v>224</v>
      </c>
      <c r="D2567" s="65">
        <v>44301</v>
      </c>
      <c r="E2567" s="61" t="s">
        <v>76</v>
      </c>
      <c r="F2567" s="37" t="s">
        <v>1682</v>
      </c>
      <c r="G2567" s="37"/>
      <c r="H2567" s="79">
        <v>46000</v>
      </c>
      <c r="I2567" s="79"/>
    </row>
    <row r="2568" spans="1:9" s="128" customFormat="1" x14ac:dyDescent="0.25">
      <c r="A2568" s="243">
        <v>44287</v>
      </c>
      <c r="B2568" s="37" t="s">
        <v>282</v>
      </c>
      <c r="C2568" s="69" t="s">
        <v>224</v>
      </c>
      <c r="D2568" s="65">
        <v>44305</v>
      </c>
      <c r="E2568" s="61" t="s">
        <v>76</v>
      </c>
      <c r="F2568" s="37" t="s">
        <v>127</v>
      </c>
      <c r="G2568" s="37"/>
      <c r="H2568" s="79">
        <v>23113</v>
      </c>
      <c r="I2568" s="79"/>
    </row>
    <row r="2569" spans="1:9" s="128" customFormat="1" x14ac:dyDescent="0.25">
      <c r="A2569" s="243">
        <v>44287</v>
      </c>
      <c r="B2569" s="37" t="s">
        <v>282</v>
      </c>
      <c r="C2569" s="69" t="s">
        <v>224</v>
      </c>
      <c r="D2569" s="65">
        <v>44308</v>
      </c>
      <c r="E2569" s="61" t="s">
        <v>76</v>
      </c>
      <c r="F2569" s="37" t="s">
        <v>1446</v>
      </c>
      <c r="G2569" s="37"/>
      <c r="H2569" s="79">
        <v>23102</v>
      </c>
      <c r="I2569" s="79"/>
    </row>
    <row r="2570" spans="1:9" s="128" customFormat="1" x14ac:dyDescent="0.25">
      <c r="A2570" s="243">
        <v>44287</v>
      </c>
      <c r="B2570" s="37" t="s">
        <v>282</v>
      </c>
      <c r="C2570" s="69" t="s">
        <v>224</v>
      </c>
      <c r="D2570" s="65">
        <v>44309</v>
      </c>
      <c r="E2570" s="61" t="s">
        <v>76</v>
      </c>
      <c r="F2570" s="37" t="s">
        <v>1462</v>
      </c>
      <c r="G2570" s="37"/>
      <c r="H2570" s="79">
        <v>23000</v>
      </c>
      <c r="I2570" s="79"/>
    </row>
    <row r="2571" spans="1:9" s="128" customFormat="1" x14ac:dyDescent="0.25">
      <c r="A2571" s="243">
        <v>44287</v>
      </c>
      <c r="B2571" s="37" t="s">
        <v>282</v>
      </c>
      <c r="C2571" s="69" t="s">
        <v>224</v>
      </c>
      <c r="D2571" s="65">
        <v>44312</v>
      </c>
      <c r="E2571" s="61" t="s">
        <v>76</v>
      </c>
      <c r="F2571" s="37" t="s">
        <v>413</v>
      </c>
      <c r="G2571" s="37"/>
      <c r="H2571" s="79">
        <v>46000</v>
      </c>
      <c r="I2571" s="79"/>
    </row>
    <row r="2572" spans="1:9" s="128" customFormat="1" x14ac:dyDescent="0.25">
      <c r="A2572" s="243">
        <v>44287</v>
      </c>
      <c r="B2572" s="37" t="s">
        <v>282</v>
      </c>
      <c r="C2572" s="69" t="s">
        <v>224</v>
      </c>
      <c r="D2572" s="65">
        <v>44312</v>
      </c>
      <c r="E2572" s="61" t="s">
        <v>76</v>
      </c>
      <c r="F2572" s="37" t="s">
        <v>18</v>
      </c>
      <c r="G2572" s="37"/>
      <c r="H2572" s="79">
        <v>23080</v>
      </c>
      <c r="I2572" s="79"/>
    </row>
    <row r="2573" spans="1:9" s="128" customFormat="1" x14ac:dyDescent="0.25">
      <c r="A2573" s="243">
        <v>44287</v>
      </c>
      <c r="B2573" s="37" t="s">
        <v>282</v>
      </c>
      <c r="C2573" s="69" t="s">
        <v>224</v>
      </c>
      <c r="D2573" s="65">
        <v>44312</v>
      </c>
      <c r="E2573" s="61" t="s">
        <v>76</v>
      </c>
      <c r="F2573" s="37" t="s">
        <v>822</v>
      </c>
      <c r="G2573" s="37"/>
      <c r="H2573" s="79">
        <v>23000</v>
      </c>
      <c r="I2573" s="79"/>
    </row>
    <row r="2574" spans="1:9" s="128" customFormat="1" x14ac:dyDescent="0.25">
      <c r="A2574" s="243">
        <v>44287</v>
      </c>
      <c r="B2574" s="37" t="s">
        <v>282</v>
      </c>
      <c r="C2574" s="69" t="s">
        <v>224</v>
      </c>
      <c r="D2574" s="65">
        <v>44312</v>
      </c>
      <c r="E2574" s="61" t="s">
        <v>76</v>
      </c>
      <c r="F2574" s="37" t="s">
        <v>1683</v>
      </c>
      <c r="G2574" s="37"/>
      <c r="H2574" s="79">
        <v>23000</v>
      </c>
      <c r="I2574" s="79"/>
    </row>
    <row r="2575" spans="1:9" s="128" customFormat="1" x14ac:dyDescent="0.25">
      <c r="A2575" s="243">
        <v>44287</v>
      </c>
      <c r="B2575" s="37" t="s">
        <v>282</v>
      </c>
      <c r="C2575" s="69" t="s">
        <v>224</v>
      </c>
      <c r="D2575" s="65">
        <v>44312</v>
      </c>
      <c r="E2575" s="61" t="s">
        <v>76</v>
      </c>
      <c r="F2575" s="37" t="s">
        <v>1684</v>
      </c>
      <c r="G2575" s="37"/>
      <c r="H2575" s="79">
        <v>161000</v>
      </c>
      <c r="I2575" s="79"/>
    </row>
    <row r="2576" spans="1:9" s="128" customFormat="1" x14ac:dyDescent="0.25">
      <c r="A2576" s="243">
        <v>44287</v>
      </c>
      <c r="B2576" s="37" t="s">
        <v>282</v>
      </c>
      <c r="C2576" s="69" t="s">
        <v>224</v>
      </c>
      <c r="D2576" s="65">
        <v>44313</v>
      </c>
      <c r="E2576" s="61" t="s">
        <v>76</v>
      </c>
      <c r="F2576" s="37" t="s">
        <v>1655</v>
      </c>
      <c r="G2576" s="37"/>
      <c r="H2576" s="79">
        <v>23000</v>
      </c>
      <c r="I2576" s="79"/>
    </row>
    <row r="2577" spans="1:9" s="128" customFormat="1" x14ac:dyDescent="0.25">
      <c r="A2577" s="243">
        <v>44287</v>
      </c>
      <c r="B2577" s="37" t="s">
        <v>282</v>
      </c>
      <c r="C2577" s="69" t="s">
        <v>224</v>
      </c>
      <c r="D2577" s="65">
        <v>44314</v>
      </c>
      <c r="E2577" s="61" t="s">
        <v>76</v>
      </c>
      <c r="F2577" s="37" t="s">
        <v>1652</v>
      </c>
      <c r="G2577" s="37"/>
      <c r="H2577" s="79">
        <v>23000</v>
      </c>
      <c r="I2577" s="79"/>
    </row>
    <row r="2578" spans="1:9" s="128" customFormat="1" x14ac:dyDescent="0.25">
      <c r="A2578" s="243">
        <v>44287</v>
      </c>
      <c r="B2578" s="37" t="s">
        <v>282</v>
      </c>
      <c r="C2578" s="69" t="s">
        <v>224</v>
      </c>
      <c r="D2578" s="65">
        <v>44314</v>
      </c>
      <c r="E2578" s="61" t="s">
        <v>76</v>
      </c>
      <c r="F2578" s="37" t="s">
        <v>24</v>
      </c>
      <c r="G2578" s="37"/>
      <c r="H2578" s="79">
        <v>46000</v>
      </c>
      <c r="I2578" s="79"/>
    </row>
    <row r="2579" spans="1:9" s="128" customFormat="1" x14ac:dyDescent="0.25">
      <c r="A2579" s="243">
        <v>44287</v>
      </c>
      <c r="B2579" s="37" t="s">
        <v>282</v>
      </c>
      <c r="C2579" s="69" t="s">
        <v>224</v>
      </c>
      <c r="D2579" s="65">
        <v>44314</v>
      </c>
      <c r="E2579" s="61" t="s">
        <v>76</v>
      </c>
      <c r="F2579" s="37" t="s">
        <v>1653</v>
      </c>
      <c r="G2579" s="37"/>
      <c r="H2579" s="79">
        <v>23000</v>
      </c>
      <c r="I2579" s="79"/>
    </row>
    <row r="2580" spans="1:9" s="128" customFormat="1" x14ac:dyDescent="0.25">
      <c r="A2580" s="243">
        <v>44287</v>
      </c>
      <c r="B2580" s="37" t="s">
        <v>282</v>
      </c>
      <c r="C2580" s="69" t="s">
        <v>224</v>
      </c>
      <c r="D2580" s="65">
        <v>44316</v>
      </c>
      <c r="E2580" s="61" t="s">
        <v>76</v>
      </c>
      <c r="F2580" s="37" t="s">
        <v>77</v>
      </c>
      <c r="G2580" s="37"/>
      <c r="H2580" s="79">
        <v>46000</v>
      </c>
      <c r="I2580" s="79"/>
    </row>
    <row r="2581" spans="1:9" s="128" customFormat="1" x14ac:dyDescent="0.25">
      <c r="A2581" s="243">
        <v>44287</v>
      </c>
      <c r="B2581" s="37" t="s">
        <v>282</v>
      </c>
      <c r="C2581" s="69" t="s">
        <v>224</v>
      </c>
      <c r="D2581" s="65">
        <v>44316</v>
      </c>
      <c r="E2581" s="61" t="s">
        <v>76</v>
      </c>
      <c r="F2581" s="37" t="s">
        <v>9</v>
      </c>
      <c r="G2581" s="37"/>
      <c r="H2581" s="79">
        <v>23000</v>
      </c>
      <c r="I2581" s="79"/>
    </row>
    <row r="2582" spans="1:9" s="128" customFormat="1" x14ac:dyDescent="0.25">
      <c r="A2582" s="243">
        <v>44287</v>
      </c>
      <c r="B2582" s="37" t="s">
        <v>282</v>
      </c>
      <c r="C2582" s="69" t="s">
        <v>224</v>
      </c>
      <c r="D2582" s="65">
        <v>44316</v>
      </c>
      <c r="E2582" s="61" t="s">
        <v>76</v>
      </c>
      <c r="F2582" s="37" t="s">
        <v>131</v>
      </c>
      <c r="G2582" s="37"/>
      <c r="H2582" s="79">
        <v>23000</v>
      </c>
      <c r="I2582" s="79"/>
    </row>
    <row r="2583" spans="1:9" s="128" customFormat="1" x14ac:dyDescent="0.25">
      <c r="A2583" s="243">
        <v>44287</v>
      </c>
      <c r="B2583" s="37" t="s">
        <v>282</v>
      </c>
      <c r="C2583" s="69" t="s">
        <v>224</v>
      </c>
      <c r="D2583" s="65">
        <v>44316</v>
      </c>
      <c r="E2583" s="61" t="s">
        <v>76</v>
      </c>
      <c r="F2583" s="37" t="s">
        <v>14</v>
      </c>
      <c r="G2583" s="37"/>
      <c r="H2583" s="79">
        <v>23000</v>
      </c>
      <c r="I2583" s="79"/>
    </row>
    <row r="2584" spans="1:9" s="128" customFormat="1" x14ac:dyDescent="0.25">
      <c r="A2584" s="243">
        <v>44287</v>
      </c>
      <c r="B2584" s="37" t="s">
        <v>282</v>
      </c>
      <c r="C2584" s="69" t="s">
        <v>224</v>
      </c>
      <c r="D2584" s="65">
        <v>44316</v>
      </c>
      <c r="E2584" s="61" t="s">
        <v>76</v>
      </c>
      <c r="F2584" s="37" t="s">
        <v>1754</v>
      </c>
      <c r="G2584" s="37"/>
      <c r="H2584" s="79">
        <v>46000</v>
      </c>
      <c r="I2584" s="79"/>
    </row>
    <row r="2585" spans="1:9" s="128" customFormat="1" x14ac:dyDescent="0.25">
      <c r="A2585" s="167">
        <v>44287</v>
      </c>
      <c r="B2585" s="168" t="s">
        <v>282</v>
      </c>
      <c r="C2585" s="167" t="s">
        <v>224</v>
      </c>
      <c r="D2585" s="169">
        <v>44316</v>
      </c>
      <c r="E2585" s="266" t="s">
        <v>76</v>
      </c>
      <c r="F2585" s="168" t="s">
        <v>1438</v>
      </c>
      <c r="G2585" s="168"/>
      <c r="H2585" s="170">
        <v>55532</v>
      </c>
      <c r="I2585" s="170">
        <f>SUM(H2551:H2585)</f>
        <v>1391923</v>
      </c>
    </row>
    <row r="2586" spans="1:9" s="128" customFormat="1" x14ac:dyDescent="0.25">
      <c r="A2586" s="243">
        <v>44317</v>
      </c>
      <c r="B2586" s="37" t="s">
        <v>282</v>
      </c>
      <c r="C2586" s="69" t="s">
        <v>224</v>
      </c>
      <c r="D2586" s="65">
        <v>44319</v>
      </c>
      <c r="E2586" s="61" t="s">
        <v>76</v>
      </c>
      <c r="F2586" s="37" t="s">
        <v>21</v>
      </c>
      <c r="G2586" s="37"/>
      <c r="H2586" s="79">
        <v>23109</v>
      </c>
      <c r="I2586" s="79"/>
    </row>
    <row r="2587" spans="1:9" s="128" customFormat="1" x14ac:dyDescent="0.25">
      <c r="A2587" s="243">
        <v>44317</v>
      </c>
      <c r="B2587" s="37" t="s">
        <v>282</v>
      </c>
      <c r="C2587" s="69" t="s">
        <v>224</v>
      </c>
      <c r="D2587" s="65">
        <v>44319</v>
      </c>
      <c r="E2587" s="61" t="s">
        <v>76</v>
      </c>
      <c r="F2587" s="37" t="s">
        <v>463</v>
      </c>
      <c r="G2587" s="37"/>
      <c r="H2587" s="79">
        <v>23000</v>
      </c>
      <c r="I2587" s="79"/>
    </row>
    <row r="2588" spans="1:9" s="128" customFormat="1" x14ac:dyDescent="0.25">
      <c r="A2588" s="243">
        <v>44317</v>
      </c>
      <c r="B2588" s="37" t="s">
        <v>282</v>
      </c>
      <c r="C2588" s="69" t="s">
        <v>224</v>
      </c>
      <c r="D2588" s="65">
        <v>44319</v>
      </c>
      <c r="E2588" s="61" t="s">
        <v>76</v>
      </c>
      <c r="F2588" s="37" t="s">
        <v>1677</v>
      </c>
      <c r="G2588" s="37"/>
      <c r="H2588" s="79">
        <v>46000</v>
      </c>
      <c r="I2588" s="79"/>
    </row>
    <row r="2589" spans="1:9" s="128" customFormat="1" x14ac:dyDescent="0.25">
      <c r="A2589" s="243">
        <v>44317</v>
      </c>
      <c r="B2589" s="37" t="s">
        <v>282</v>
      </c>
      <c r="C2589" s="69" t="s">
        <v>224</v>
      </c>
      <c r="D2589" s="65">
        <v>44319</v>
      </c>
      <c r="E2589" s="61" t="s">
        <v>76</v>
      </c>
      <c r="F2589" s="37" t="s">
        <v>207</v>
      </c>
      <c r="G2589" s="37"/>
      <c r="H2589" s="79">
        <v>23025</v>
      </c>
      <c r="I2589" s="79"/>
    </row>
    <row r="2590" spans="1:9" s="128" customFormat="1" x14ac:dyDescent="0.25">
      <c r="A2590" s="243">
        <v>44317</v>
      </c>
      <c r="B2590" s="37" t="s">
        <v>282</v>
      </c>
      <c r="C2590" s="69" t="s">
        <v>224</v>
      </c>
      <c r="D2590" s="65">
        <v>44319</v>
      </c>
      <c r="E2590" s="61" t="s">
        <v>76</v>
      </c>
      <c r="F2590" s="37" t="s">
        <v>464</v>
      </c>
      <c r="G2590" s="37"/>
      <c r="H2590" s="79">
        <v>23000</v>
      </c>
      <c r="I2590" s="79"/>
    </row>
    <row r="2591" spans="1:9" s="128" customFormat="1" x14ac:dyDescent="0.25">
      <c r="A2591" s="243">
        <v>44317</v>
      </c>
      <c r="B2591" s="37" t="s">
        <v>282</v>
      </c>
      <c r="C2591" s="69" t="s">
        <v>224</v>
      </c>
      <c r="D2591" s="65">
        <v>44320</v>
      </c>
      <c r="E2591" s="61" t="s">
        <v>76</v>
      </c>
      <c r="F2591" s="37" t="s">
        <v>206</v>
      </c>
      <c r="G2591" s="37"/>
      <c r="H2591" s="79">
        <v>23000</v>
      </c>
      <c r="I2591" s="79"/>
    </row>
    <row r="2592" spans="1:9" s="128" customFormat="1" x14ac:dyDescent="0.25">
      <c r="A2592" s="243">
        <v>44317</v>
      </c>
      <c r="B2592" s="37" t="s">
        <v>282</v>
      </c>
      <c r="C2592" s="69" t="s">
        <v>224</v>
      </c>
      <c r="D2592" s="65">
        <v>44321</v>
      </c>
      <c r="E2592" s="61" t="s">
        <v>76</v>
      </c>
      <c r="F2592" s="37" t="s">
        <v>132</v>
      </c>
      <c r="G2592" s="37"/>
      <c r="H2592" s="79">
        <v>23100</v>
      </c>
      <c r="I2592" s="79"/>
    </row>
    <row r="2593" spans="1:9" s="128" customFormat="1" x14ac:dyDescent="0.25">
      <c r="A2593" s="243">
        <v>44317</v>
      </c>
      <c r="B2593" s="37" t="s">
        <v>282</v>
      </c>
      <c r="C2593" s="69" t="s">
        <v>224</v>
      </c>
      <c r="D2593" s="65">
        <v>44322</v>
      </c>
      <c r="E2593" s="61" t="s">
        <v>76</v>
      </c>
      <c r="F2593" s="37" t="s">
        <v>201</v>
      </c>
      <c r="G2593" s="37"/>
      <c r="H2593" s="79">
        <v>23000</v>
      </c>
      <c r="I2593" s="79"/>
    </row>
    <row r="2594" spans="1:9" s="128" customFormat="1" x14ac:dyDescent="0.25">
      <c r="A2594" s="243">
        <v>44317</v>
      </c>
      <c r="B2594" s="37" t="s">
        <v>282</v>
      </c>
      <c r="C2594" s="69" t="s">
        <v>224</v>
      </c>
      <c r="D2594" s="65">
        <v>44322</v>
      </c>
      <c r="E2594" s="61" t="s">
        <v>76</v>
      </c>
      <c r="F2594" s="37" t="s">
        <v>13</v>
      </c>
      <c r="G2594" s="37"/>
      <c r="H2594" s="79">
        <v>23000</v>
      </c>
      <c r="I2594" s="79"/>
    </row>
    <row r="2595" spans="1:9" s="128" customFormat="1" x14ac:dyDescent="0.25">
      <c r="A2595" s="243">
        <v>44317</v>
      </c>
      <c r="B2595" s="37" t="s">
        <v>282</v>
      </c>
      <c r="C2595" s="69" t="s">
        <v>224</v>
      </c>
      <c r="D2595" s="65">
        <v>44322</v>
      </c>
      <c r="E2595" s="61" t="s">
        <v>76</v>
      </c>
      <c r="F2595" s="37" t="s">
        <v>1685</v>
      </c>
      <c r="G2595" s="37"/>
      <c r="H2595" s="79">
        <v>23000</v>
      </c>
      <c r="I2595" s="79"/>
    </row>
    <row r="2596" spans="1:9" s="128" customFormat="1" x14ac:dyDescent="0.25">
      <c r="A2596" s="243">
        <v>44317</v>
      </c>
      <c r="B2596" s="37" t="s">
        <v>282</v>
      </c>
      <c r="C2596" s="69" t="s">
        <v>224</v>
      </c>
      <c r="D2596" s="65">
        <v>44322</v>
      </c>
      <c r="E2596" s="61" t="s">
        <v>76</v>
      </c>
      <c r="F2596" s="37" t="s">
        <v>1686</v>
      </c>
      <c r="G2596" s="37"/>
      <c r="H2596" s="79">
        <v>23000</v>
      </c>
      <c r="I2596" s="79"/>
    </row>
    <row r="2597" spans="1:9" s="128" customFormat="1" x14ac:dyDescent="0.25">
      <c r="A2597" s="243">
        <v>44317</v>
      </c>
      <c r="B2597" s="37" t="s">
        <v>282</v>
      </c>
      <c r="C2597" s="69" t="s">
        <v>224</v>
      </c>
      <c r="D2597" s="65">
        <v>44322</v>
      </c>
      <c r="E2597" s="61" t="s">
        <v>76</v>
      </c>
      <c r="F2597" s="37" t="s">
        <v>132</v>
      </c>
      <c r="G2597" s="37"/>
      <c r="H2597" s="79">
        <v>23000</v>
      </c>
      <c r="I2597" s="79"/>
    </row>
    <row r="2598" spans="1:9" s="128" customFormat="1" x14ac:dyDescent="0.25">
      <c r="A2598" s="243">
        <v>44317</v>
      </c>
      <c r="B2598" s="37" t="s">
        <v>282</v>
      </c>
      <c r="C2598" s="69" t="s">
        <v>224</v>
      </c>
      <c r="D2598" s="65">
        <v>44323</v>
      </c>
      <c r="E2598" s="61" t="s">
        <v>76</v>
      </c>
      <c r="F2598" s="37" t="s">
        <v>140</v>
      </c>
      <c r="G2598" s="37"/>
      <c r="H2598" s="79">
        <v>23096</v>
      </c>
      <c r="I2598" s="79"/>
    </row>
    <row r="2599" spans="1:9" s="128" customFormat="1" x14ac:dyDescent="0.25">
      <c r="A2599" s="243">
        <v>44317</v>
      </c>
      <c r="B2599" s="37" t="s">
        <v>282</v>
      </c>
      <c r="C2599" s="69" t="s">
        <v>224</v>
      </c>
      <c r="D2599" s="65">
        <v>44326</v>
      </c>
      <c r="E2599" s="61" t="s">
        <v>76</v>
      </c>
      <c r="F2599" s="37" t="s">
        <v>1687</v>
      </c>
      <c r="G2599" s="37"/>
      <c r="H2599" s="79">
        <v>10</v>
      </c>
      <c r="I2599" s="79"/>
    </row>
    <row r="2600" spans="1:9" s="128" customFormat="1" x14ac:dyDescent="0.25">
      <c r="A2600" s="243">
        <v>44317</v>
      </c>
      <c r="B2600" s="37" t="s">
        <v>282</v>
      </c>
      <c r="C2600" s="69" t="s">
        <v>224</v>
      </c>
      <c r="D2600" s="65">
        <v>44326</v>
      </c>
      <c r="E2600" s="61" t="s">
        <v>76</v>
      </c>
      <c r="F2600" s="37" t="s">
        <v>1688</v>
      </c>
      <c r="G2600" s="37"/>
      <c r="H2600" s="79">
        <v>23000</v>
      </c>
      <c r="I2600" s="79"/>
    </row>
    <row r="2601" spans="1:9" s="128" customFormat="1" x14ac:dyDescent="0.25">
      <c r="A2601" s="243">
        <v>44317</v>
      </c>
      <c r="B2601" s="37" t="s">
        <v>282</v>
      </c>
      <c r="C2601" s="69" t="s">
        <v>224</v>
      </c>
      <c r="D2601" s="65">
        <v>44326</v>
      </c>
      <c r="E2601" s="61" t="s">
        <v>76</v>
      </c>
      <c r="F2601" s="37" t="s">
        <v>1689</v>
      </c>
      <c r="G2601" s="37"/>
      <c r="H2601" s="79">
        <v>23000</v>
      </c>
      <c r="I2601" s="79"/>
    </row>
    <row r="2602" spans="1:9" s="128" customFormat="1" x14ac:dyDescent="0.25">
      <c r="A2602" s="243">
        <v>44317</v>
      </c>
      <c r="B2602" s="37" t="s">
        <v>282</v>
      </c>
      <c r="C2602" s="69" t="s">
        <v>224</v>
      </c>
      <c r="D2602" s="65">
        <v>44326</v>
      </c>
      <c r="E2602" s="61" t="s">
        <v>76</v>
      </c>
      <c r="F2602" s="37" t="s">
        <v>376</v>
      </c>
      <c r="G2602" s="37"/>
      <c r="H2602" s="79">
        <v>23000</v>
      </c>
      <c r="I2602" s="79"/>
    </row>
    <row r="2603" spans="1:9" s="128" customFormat="1" x14ac:dyDescent="0.25">
      <c r="A2603" s="243">
        <v>44317</v>
      </c>
      <c r="B2603" s="37" t="s">
        <v>282</v>
      </c>
      <c r="C2603" s="69" t="s">
        <v>224</v>
      </c>
      <c r="D2603" s="65">
        <v>44326</v>
      </c>
      <c r="E2603" s="61" t="s">
        <v>76</v>
      </c>
      <c r="F2603" s="37" t="s">
        <v>261</v>
      </c>
      <c r="G2603" s="37"/>
      <c r="H2603" s="79">
        <v>46000</v>
      </c>
      <c r="I2603" s="79"/>
    </row>
    <row r="2604" spans="1:9" s="128" customFormat="1" x14ac:dyDescent="0.25">
      <c r="A2604" s="243">
        <v>44317</v>
      </c>
      <c r="B2604" s="37" t="s">
        <v>282</v>
      </c>
      <c r="C2604" s="69" t="s">
        <v>224</v>
      </c>
      <c r="D2604" s="65">
        <v>44327</v>
      </c>
      <c r="E2604" s="61" t="s">
        <v>76</v>
      </c>
      <c r="F2604" s="37" t="s">
        <v>1690</v>
      </c>
      <c r="G2604" s="37" t="s">
        <v>1746</v>
      </c>
      <c r="H2604" s="79">
        <v>150115</v>
      </c>
      <c r="I2604" s="79"/>
    </row>
    <row r="2605" spans="1:9" s="128" customFormat="1" x14ac:dyDescent="0.25">
      <c r="A2605" s="243">
        <v>44317</v>
      </c>
      <c r="B2605" s="37" t="s">
        <v>282</v>
      </c>
      <c r="C2605" s="69" t="s">
        <v>224</v>
      </c>
      <c r="D2605" s="65">
        <v>44327</v>
      </c>
      <c r="E2605" s="61" t="s">
        <v>76</v>
      </c>
      <c r="F2605" s="37" t="s">
        <v>635</v>
      </c>
      <c r="G2605" s="37"/>
      <c r="H2605" s="79">
        <v>23000</v>
      </c>
      <c r="I2605" s="79"/>
    </row>
    <row r="2606" spans="1:9" s="128" customFormat="1" x14ac:dyDescent="0.25">
      <c r="A2606" s="243">
        <v>44317</v>
      </c>
      <c r="B2606" s="37" t="s">
        <v>282</v>
      </c>
      <c r="C2606" s="69" t="s">
        <v>224</v>
      </c>
      <c r="D2606" s="65">
        <v>44327</v>
      </c>
      <c r="E2606" s="61" t="s">
        <v>76</v>
      </c>
      <c r="F2606" s="37" t="s">
        <v>254</v>
      </c>
      <c r="G2606" s="37"/>
      <c r="H2606" s="79">
        <v>69000</v>
      </c>
      <c r="I2606" s="79"/>
    </row>
    <row r="2607" spans="1:9" s="128" customFormat="1" x14ac:dyDescent="0.25">
      <c r="A2607" s="243">
        <v>44317</v>
      </c>
      <c r="B2607" s="37" t="s">
        <v>282</v>
      </c>
      <c r="C2607" s="69" t="s">
        <v>224</v>
      </c>
      <c r="D2607" s="65">
        <v>44328</v>
      </c>
      <c r="E2607" s="61" t="s">
        <v>76</v>
      </c>
      <c r="F2607" s="37" t="s">
        <v>1691</v>
      </c>
      <c r="G2607" s="37"/>
      <c r="H2607" s="79">
        <v>273000</v>
      </c>
      <c r="I2607" s="79"/>
    </row>
    <row r="2608" spans="1:9" s="128" customFormat="1" x14ac:dyDescent="0.25">
      <c r="A2608" s="243">
        <v>44317</v>
      </c>
      <c r="B2608" s="37" t="s">
        <v>282</v>
      </c>
      <c r="C2608" s="69" t="s">
        <v>224</v>
      </c>
      <c r="D2608" s="65">
        <v>44329</v>
      </c>
      <c r="E2608" s="61" t="s">
        <v>76</v>
      </c>
      <c r="F2608" s="37" t="s">
        <v>417</v>
      </c>
      <c r="G2608" s="37"/>
      <c r="H2608" s="79">
        <v>23000</v>
      </c>
      <c r="I2608" s="79"/>
    </row>
    <row r="2609" spans="1:9" s="128" customFormat="1" x14ac:dyDescent="0.25">
      <c r="A2609" s="243">
        <v>44317</v>
      </c>
      <c r="B2609" s="37" t="s">
        <v>282</v>
      </c>
      <c r="C2609" s="69" t="s">
        <v>224</v>
      </c>
      <c r="D2609" s="65">
        <v>44333</v>
      </c>
      <c r="E2609" s="61" t="s">
        <v>76</v>
      </c>
      <c r="F2609" s="37" t="s">
        <v>1413</v>
      </c>
      <c r="G2609" s="37"/>
      <c r="H2609" s="79">
        <v>23000</v>
      </c>
      <c r="I2609" s="79"/>
    </row>
    <row r="2610" spans="1:9" s="128" customFormat="1" x14ac:dyDescent="0.25">
      <c r="A2610" s="243">
        <v>44317</v>
      </c>
      <c r="B2610" s="37" t="s">
        <v>282</v>
      </c>
      <c r="C2610" s="69" t="s">
        <v>224</v>
      </c>
      <c r="D2610" s="65">
        <v>44334</v>
      </c>
      <c r="E2610" s="61" t="s">
        <v>76</v>
      </c>
      <c r="F2610" s="37" t="s">
        <v>315</v>
      </c>
      <c r="G2610" s="37"/>
      <c r="H2610" s="79">
        <v>69000</v>
      </c>
      <c r="I2610" s="79"/>
    </row>
    <row r="2611" spans="1:9" s="128" customFormat="1" x14ac:dyDescent="0.25">
      <c r="A2611" s="243">
        <v>44317</v>
      </c>
      <c r="B2611" s="37" t="s">
        <v>282</v>
      </c>
      <c r="C2611" s="69" t="s">
        <v>224</v>
      </c>
      <c r="D2611" s="65">
        <v>44335</v>
      </c>
      <c r="E2611" s="61" t="s">
        <v>76</v>
      </c>
      <c r="F2611" s="37" t="s">
        <v>1692</v>
      </c>
      <c r="G2611" s="37"/>
      <c r="H2611" s="79">
        <v>23113</v>
      </c>
      <c r="I2611" s="79"/>
    </row>
    <row r="2612" spans="1:9" s="128" customFormat="1" x14ac:dyDescent="0.25">
      <c r="A2612" s="243">
        <v>44317</v>
      </c>
      <c r="B2612" s="37" t="s">
        <v>282</v>
      </c>
      <c r="C2612" s="69" t="s">
        <v>224</v>
      </c>
      <c r="D2612" s="65">
        <v>44336</v>
      </c>
      <c r="E2612" s="61" t="s">
        <v>76</v>
      </c>
      <c r="F2612" s="37" t="s">
        <v>407</v>
      </c>
      <c r="G2612" s="37"/>
      <c r="H2612" s="79">
        <v>92000</v>
      </c>
      <c r="I2612" s="79"/>
    </row>
    <row r="2613" spans="1:9" s="128" customFormat="1" x14ac:dyDescent="0.25">
      <c r="A2613" s="243">
        <v>44317</v>
      </c>
      <c r="B2613" s="37" t="s">
        <v>282</v>
      </c>
      <c r="C2613" s="69" t="s">
        <v>224</v>
      </c>
      <c r="D2613" s="65">
        <v>44340</v>
      </c>
      <c r="E2613" s="61" t="s">
        <v>76</v>
      </c>
      <c r="F2613" s="37" t="s">
        <v>18</v>
      </c>
      <c r="G2613" s="37"/>
      <c r="H2613" s="79">
        <v>23080</v>
      </c>
      <c r="I2613" s="79"/>
    </row>
    <row r="2614" spans="1:9" s="128" customFormat="1" x14ac:dyDescent="0.25">
      <c r="A2614" s="243">
        <v>44317</v>
      </c>
      <c r="B2614" s="37" t="s">
        <v>282</v>
      </c>
      <c r="C2614" s="69" t="s">
        <v>224</v>
      </c>
      <c r="D2614" s="65">
        <v>44340</v>
      </c>
      <c r="E2614" s="61" t="s">
        <v>76</v>
      </c>
      <c r="F2614" s="37" t="s">
        <v>822</v>
      </c>
      <c r="G2614" s="37"/>
      <c r="H2614" s="79">
        <v>46000</v>
      </c>
      <c r="I2614" s="79"/>
    </row>
    <row r="2615" spans="1:9" s="128" customFormat="1" x14ac:dyDescent="0.25">
      <c r="A2615" s="243">
        <v>44317</v>
      </c>
      <c r="B2615" s="37" t="s">
        <v>282</v>
      </c>
      <c r="C2615" s="69" t="s">
        <v>224</v>
      </c>
      <c r="D2615" s="65">
        <v>44340</v>
      </c>
      <c r="E2615" s="61" t="s">
        <v>76</v>
      </c>
      <c r="F2615" s="37" t="s">
        <v>94</v>
      </c>
      <c r="G2615" s="37"/>
      <c r="H2615" s="79">
        <v>23000</v>
      </c>
      <c r="I2615" s="79"/>
    </row>
    <row r="2616" spans="1:9" s="128" customFormat="1" x14ac:dyDescent="0.25">
      <c r="A2616" s="243">
        <v>44317</v>
      </c>
      <c r="B2616" s="37" t="s">
        <v>282</v>
      </c>
      <c r="C2616" s="69" t="s">
        <v>224</v>
      </c>
      <c r="D2616" s="65">
        <v>44340</v>
      </c>
      <c r="E2616" s="61" t="s">
        <v>76</v>
      </c>
      <c r="F2616" s="37" t="s">
        <v>430</v>
      </c>
      <c r="G2616" s="37"/>
      <c r="H2616" s="79">
        <v>46000</v>
      </c>
      <c r="I2616" s="79"/>
    </row>
    <row r="2617" spans="1:9" s="128" customFormat="1" x14ac:dyDescent="0.25">
      <c r="A2617" s="243">
        <v>44317</v>
      </c>
      <c r="B2617" s="37" t="s">
        <v>282</v>
      </c>
      <c r="C2617" s="69" t="s">
        <v>224</v>
      </c>
      <c r="D2617" s="65">
        <v>44341</v>
      </c>
      <c r="E2617" s="61" t="s">
        <v>76</v>
      </c>
      <c r="F2617" s="37" t="s">
        <v>93</v>
      </c>
      <c r="G2617" s="37"/>
      <c r="H2617" s="79">
        <v>23000</v>
      </c>
      <c r="I2617" s="79"/>
    </row>
    <row r="2618" spans="1:9" s="128" customFormat="1" x14ac:dyDescent="0.25">
      <c r="A2618" s="243">
        <v>44317</v>
      </c>
      <c r="B2618" s="37" t="s">
        <v>282</v>
      </c>
      <c r="C2618" s="69" t="s">
        <v>224</v>
      </c>
      <c r="D2618" s="65">
        <v>44342</v>
      </c>
      <c r="E2618" s="61" t="s">
        <v>76</v>
      </c>
      <c r="F2618" s="37" t="s">
        <v>1462</v>
      </c>
      <c r="G2618" s="37"/>
      <c r="H2618" s="79">
        <v>23000</v>
      </c>
      <c r="I2618" s="79"/>
    </row>
    <row r="2619" spans="1:9" s="128" customFormat="1" x14ac:dyDescent="0.25">
      <c r="A2619" s="243">
        <v>44317</v>
      </c>
      <c r="B2619" s="37" t="s">
        <v>282</v>
      </c>
      <c r="C2619" s="69" t="s">
        <v>224</v>
      </c>
      <c r="D2619" s="65">
        <v>44343</v>
      </c>
      <c r="E2619" s="61" t="s">
        <v>76</v>
      </c>
      <c r="F2619" s="37" t="s">
        <v>21</v>
      </c>
      <c r="G2619" s="37"/>
      <c r="H2619" s="79">
        <v>23109</v>
      </c>
      <c r="I2619" s="79"/>
    </row>
    <row r="2620" spans="1:9" s="128" customFormat="1" x14ac:dyDescent="0.25">
      <c r="A2620" s="243">
        <v>44317</v>
      </c>
      <c r="B2620" s="37" t="s">
        <v>282</v>
      </c>
      <c r="C2620" s="69" t="s">
        <v>224</v>
      </c>
      <c r="D2620" s="65">
        <v>44343</v>
      </c>
      <c r="E2620" s="61" t="s">
        <v>76</v>
      </c>
      <c r="F2620" s="37" t="s">
        <v>1446</v>
      </c>
      <c r="G2620" s="37"/>
      <c r="H2620" s="79">
        <v>23102</v>
      </c>
      <c r="I2620" s="79"/>
    </row>
    <row r="2621" spans="1:9" s="128" customFormat="1" x14ac:dyDescent="0.25">
      <c r="A2621" s="243">
        <v>44317</v>
      </c>
      <c r="B2621" s="37" t="s">
        <v>282</v>
      </c>
      <c r="C2621" s="69" t="s">
        <v>224</v>
      </c>
      <c r="D2621" s="65">
        <v>44344</v>
      </c>
      <c r="E2621" s="61" t="s">
        <v>76</v>
      </c>
      <c r="F2621" s="37" t="s">
        <v>1652</v>
      </c>
      <c r="G2621" s="37"/>
      <c r="H2621" s="79">
        <v>23000</v>
      </c>
      <c r="I2621" s="79"/>
    </row>
    <row r="2622" spans="1:9" s="128" customFormat="1" x14ac:dyDescent="0.25">
      <c r="A2622" s="243">
        <v>44317</v>
      </c>
      <c r="B2622" s="37" t="s">
        <v>282</v>
      </c>
      <c r="C2622" s="69" t="s">
        <v>224</v>
      </c>
      <c r="D2622" s="65">
        <v>44344</v>
      </c>
      <c r="E2622" s="61" t="s">
        <v>76</v>
      </c>
      <c r="F2622" s="37" t="s">
        <v>463</v>
      </c>
      <c r="G2622" s="37"/>
      <c r="H2622" s="79">
        <v>23000</v>
      </c>
      <c r="I2622" s="79"/>
    </row>
    <row r="2623" spans="1:9" s="128" customFormat="1" x14ac:dyDescent="0.25">
      <c r="A2623" s="243">
        <v>44317</v>
      </c>
      <c r="B2623" s="37" t="s">
        <v>282</v>
      </c>
      <c r="C2623" s="69" t="s">
        <v>224</v>
      </c>
      <c r="D2623" s="65">
        <v>44344</v>
      </c>
      <c r="E2623" s="61" t="s">
        <v>76</v>
      </c>
      <c r="F2623" s="37" t="s">
        <v>1653</v>
      </c>
      <c r="G2623" s="37"/>
      <c r="H2623" s="79">
        <v>23000</v>
      </c>
      <c r="I2623" s="79"/>
    </row>
    <row r="2624" spans="1:9" s="128" customFormat="1" x14ac:dyDescent="0.25">
      <c r="A2624" s="243">
        <v>44317</v>
      </c>
      <c r="B2624" s="37" t="s">
        <v>282</v>
      </c>
      <c r="C2624" s="69" t="s">
        <v>224</v>
      </c>
      <c r="D2624" s="65">
        <v>44347</v>
      </c>
      <c r="E2624" s="61" t="s">
        <v>76</v>
      </c>
      <c r="F2624" s="37" t="s">
        <v>378</v>
      </c>
      <c r="G2624" s="37"/>
      <c r="H2624" s="79">
        <v>519078</v>
      </c>
      <c r="I2624" s="79"/>
    </row>
    <row r="2625" spans="1:9" s="128" customFormat="1" x14ac:dyDescent="0.25">
      <c r="A2625" s="243">
        <v>44317</v>
      </c>
      <c r="B2625" s="37" t="s">
        <v>282</v>
      </c>
      <c r="C2625" s="69" t="s">
        <v>224</v>
      </c>
      <c r="D2625" s="65">
        <v>44347</v>
      </c>
      <c r="E2625" s="61" t="s">
        <v>76</v>
      </c>
      <c r="F2625" s="37" t="s">
        <v>9</v>
      </c>
      <c r="G2625" s="37"/>
      <c r="H2625" s="79">
        <v>23000</v>
      </c>
      <c r="I2625" s="79"/>
    </row>
    <row r="2626" spans="1:9" s="128" customFormat="1" x14ac:dyDescent="0.25">
      <c r="A2626" s="243">
        <v>44317</v>
      </c>
      <c r="B2626" s="37" t="s">
        <v>282</v>
      </c>
      <c r="C2626" s="69" t="s">
        <v>224</v>
      </c>
      <c r="D2626" s="65">
        <v>44347</v>
      </c>
      <c r="E2626" s="61" t="s">
        <v>76</v>
      </c>
      <c r="F2626" s="37" t="s">
        <v>131</v>
      </c>
      <c r="G2626" s="37"/>
      <c r="H2626" s="79">
        <v>23000</v>
      </c>
      <c r="I2626" s="79"/>
    </row>
    <row r="2627" spans="1:9" s="128" customFormat="1" x14ac:dyDescent="0.25">
      <c r="A2627" s="243">
        <v>44317</v>
      </c>
      <c r="B2627" s="37" t="s">
        <v>282</v>
      </c>
      <c r="C2627" s="69" t="s">
        <v>224</v>
      </c>
      <c r="D2627" s="65">
        <v>44347</v>
      </c>
      <c r="E2627" s="61" t="s">
        <v>76</v>
      </c>
      <c r="F2627" s="37" t="s">
        <v>1413</v>
      </c>
      <c r="G2627" s="37"/>
      <c r="H2627" s="79">
        <v>23000</v>
      </c>
      <c r="I2627" s="79"/>
    </row>
    <row r="2628" spans="1:9" s="128" customFormat="1" x14ac:dyDescent="0.25">
      <c r="A2628" s="243">
        <v>44317</v>
      </c>
      <c r="B2628" s="37" t="s">
        <v>282</v>
      </c>
      <c r="C2628" s="69" t="s">
        <v>224</v>
      </c>
      <c r="D2628" s="65">
        <v>44347</v>
      </c>
      <c r="E2628" s="61" t="s">
        <v>76</v>
      </c>
      <c r="F2628" s="37" t="s">
        <v>14</v>
      </c>
      <c r="G2628" s="37"/>
      <c r="H2628" s="79">
        <v>23000</v>
      </c>
      <c r="I2628" s="79"/>
    </row>
    <row r="2629" spans="1:9" s="128" customFormat="1" x14ac:dyDescent="0.25">
      <c r="A2629" s="167">
        <v>44317</v>
      </c>
      <c r="B2629" s="168" t="s">
        <v>282</v>
      </c>
      <c r="C2629" s="167" t="s">
        <v>224</v>
      </c>
      <c r="D2629" s="169">
        <v>44347</v>
      </c>
      <c r="E2629" s="266" t="s">
        <v>76</v>
      </c>
      <c r="F2629" s="168" t="s">
        <v>1204</v>
      </c>
      <c r="G2629" s="168"/>
      <c r="H2629" s="170">
        <v>23000</v>
      </c>
      <c r="I2629" s="170">
        <f>SUM(H2586:H2629)</f>
        <v>2115937</v>
      </c>
    </row>
    <row r="2630" spans="1:9" s="128" customFormat="1" x14ac:dyDescent="0.25">
      <c r="A2630" s="243">
        <v>44348</v>
      </c>
      <c r="B2630" s="37" t="s">
        <v>282</v>
      </c>
      <c r="C2630" s="69" t="s">
        <v>224</v>
      </c>
      <c r="D2630" s="65">
        <v>44348</v>
      </c>
      <c r="E2630" s="61" t="s">
        <v>76</v>
      </c>
      <c r="F2630" s="37" t="s">
        <v>2</v>
      </c>
      <c r="G2630" s="37"/>
      <c r="H2630" s="79">
        <v>23000</v>
      </c>
      <c r="I2630" s="79"/>
    </row>
    <row r="2631" spans="1:9" s="128" customFormat="1" x14ac:dyDescent="0.25">
      <c r="A2631" s="243">
        <v>44348</v>
      </c>
      <c r="B2631" s="37" t="s">
        <v>282</v>
      </c>
      <c r="C2631" s="69" t="s">
        <v>224</v>
      </c>
      <c r="D2631" s="65">
        <v>44348</v>
      </c>
      <c r="E2631" s="61" t="s">
        <v>76</v>
      </c>
      <c r="F2631" s="37" t="s">
        <v>1693</v>
      </c>
      <c r="G2631" s="37"/>
      <c r="H2631" s="79">
        <v>18200</v>
      </c>
      <c r="I2631" s="79"/>
    </row>
    <row r="2632" spans="1:9" s="128" customFormat="1" x14ac:dyDescent="0.25">
      <c r="A2632" s="243">
        <v>44348</v>
      </c>
      <c r="B2632" s="37" t="s">
        <v>282</v>
      </c>
      <c r="C2632" s="69" t="s">
        <v>224</v>
      </c>
      <c r="D2632" s="65">
        <v>44348</v>
      </c>
      <c r="E2632" s="61" t="s">
        <v>76</v>
      </c>
      <c r="F2632" s="37" t="s">
        <v>417</v>
      </c>
      <c r="G2632" s="37"/>
      <c r="H2632" s="79">
        <v>23000</v>
      </c>
      <c r="I2632" s="79"/>
    </row>
    <row r="2633" spans="1:9" s="128" customFormat="1" x14ac:dyDescent="0.25">
      <c r="A2633" s="243">
        <v>44348</v>
      </c>
      <c r="B2633" s="37" t="s">
        <v>282</v>
      </c>
      <c r="C2633" s="69" t="s">
        <v>224</v>
      </c>
      <c r="D2633" s="65">
        <v>44348</v>
      </c>
      <c r="E2633" s="61" t="s">
        <v>76</v>
      </c>
      <c r="F2633" s="37" t="s">
        <v>135</v>
      </c>
      <c r="G2633" s="37"/>
      <c r="H2633" s="79">
        <v>23000</v>
      </c>
      <c r="I2633" s="79"/>
    </row>
    <row r="2634" spans="1:9" s="128" customFormat="1" x14ac:dyDescent="0.25">
      <c r="A2634" s="243">
        <v>44348</v>
      </c>
      <c r="B2634" s="37" t="s">
        <v>282</v>
      </c>
      <c r="C2634" s="69" t="s">
        <v>224</v>
      </c>
      <c r="D2634" s="65">
        <v>44348</v>
      </c>
      <c r="E2634" s="61" t="s">
        <v>76</v>
      </c>
      <c r="F2634" s="37" t="s">
        <v>1694</v>
      </c>
      <c r="G2634" s="37"/>
      <c r="H2634" s="79">
        <v>23000</v>
      </c>
      <c r="I2634" s="79"/>
    </row>
    <row r="2635" spans="1:9" s="128" customFormat="1" x14ac:dyDescent="0.25">
      <c r="A2635" s="243">
        <v>44348</v>
      </c>
      <c r="B2635" s="37" t="s">
        <v>282</v>
      </c>
      <c r="C2635" s="69" t="s">
        <v>224</v>
      </c>
      <c r="D2635" s="65">
        <v>44348</v>
      </c>
      <c r="E2635" s="61" t="s">
        <v>76</v>
      </c>
      <c r="F2635" s="37" t="s">
        <v>3</v>
      </c>
      <c r="G2635" s="37"/>
      <c r="H2635" s="79">
        <v>23000</v>
      </c>
      <c r="I2635" s="79"/>
    </row>
    <row r="2636" spans="1:9" s="128" customFormat="1" x14ac:dyDescent="0.25">
      <c r="A2636" s="243">
        <v>44348</v>
      </c>
      <c r="B2636" s="37" t="s">
        <v>282</v>
      </c>
      <c r="C2636" s="69" t="s">
        <v>224</v>
      </c>
      <c r="D2636" s="65">
        <v>44349</v>
      </c>
      <c r="E2636" s="61" t="s">
        <v>76</v>
      </c>
      <c r="F2636" s="37" t="s">
        <v>206</v>
      </c>
      <c r="G2636" s="37"/>
      <c r="H2636" s="79">
        <v>23000</v>
      </c>
      <c r="I2636" s="79"/>
    </row>
    <row r="2637" spans="1:9" s="128" customFormat="1" x14ac:dyDescent="0.25">
      <c r="A2637" s="243">
        <v>44348</v>
      </c>
      <c r="B2637" s="37" t="s">
        <v>282</v>
      </c>
      <c r="C2637" s="69" t="s">
        <v>224</v>
      </c>
      <c r="D2637" s="65">
        <v>44349</v>
      </c>
      <c r="E2637" s="61" t="s">
        <v>76</v>
      </c>
      <c r="F2637" s="37" t="s">
        <v>313</v>
      </c>
      <c r="G2637" s="37"/>
      <c r="H2637" s="79">
        <v>23000</v>
      </c>
      <c r="I2637" s="79"/>
    </row>
    <row r="2638" spans="1:9" s="128" customFormat="1" x14ac:dyDescent="0.25">
      <c r="A2638" s="243">
        <v>44348</v>
      </c>
      <c r="B2638" s="37" t="s">
        <v>282</v>
      </c>
      <c r="C2638" s="69" t="s">
        <v>224</v>
      </c>
      <c r="D2638" s="65">
        <v>44350</v>
      </c>
      <c r="E2638" s="61" t="s">
        <v>76</v>
      </c>
      <c r="F2638" s="37" t="s">
        <v>198</v>
      </c>
      <c r="G2638" s="37"/>
      <c r="H2638" s="79">
        <v>23000</v>
      </c>
      <c r="I2638" s="79"/>
    </row>
    <row r="2639" spans="1:9" s="128" customFormat="1" x14ac:dyDescent="0.25">
      <c r="A2639" s="243">
        <v>44348</v>
      </c>
      <c r="B2639" s="37" t="s">
        <v>282</v>
      </c>
      <c r="C2639" s="69" t="s">
        <v>224</v>
      </c>
      <c r="D2639" s="65">
        <v>44350</v>
      </c>
      <c r="E2639" s="61" t="s">
        <v>76</v>
      </c>
      <c r="F2639" s="37" t="s">
        <v>4</v>
      </c>
      <c r="G2639" s="37"/>
      <c r="H2639" s="79">
        <v>23000</v>
      </c>
      <c r="I2639" s="79"/>
    </row>
    <row r="2640" spans="1:9" s="128" customFormat="1" x14ac:dyDescent="0.25">
      <c r="A2640" s="243">
        <v>44348</v>
      </c>
      <c r="B2640" s="37" t="s">
        <v>282</v>
      </c>
      <c r="C2640" s="69" t="s">
        <v>224</v>
      </c>
      <c r="D2640" s="65">
        <v>44351</v>
      </c>
      <c r="E2640" s="61" t="s">
        <v>76</v>
      </c>
      <c r="F2640" s="37" t="s">
        <v>1695</v>
      </c>
      <c r="G2640" s="37"/>
      <c r="H2640" s="79">
        <v>46000</v>
      </c>
      <c r="I2640" s="79"/>
    </row>
    <row r="2641" spans="1:9" s="128" customFormat="1" x14ac:dyDescent="0.25">
      <c r="A2641" s="243">
        <v>44348</v>
      </c>
      <c r="B2641" s="37" t="s">
        <v>282</v>
      </c>
      <c r="C2641" s="69" t="s">
        <v>224</v>
      </c>
      <c r="D2641" s="65">
        <v>44351</v>
      </c>
      <c r="E2641" s="61" t="s">
        <v>76</v>
      </c>
      <c r="F2641" s="37" t="s">
        <v>385</v>
      </c>
      <c r="G2641" s="37"/>
      <c r="H2641" s="79">
        <v>138000</v>
      </c>
      <c r="I2641" s="79"/>
    </row>
    <row r="2642" spans="1:9" s="128" customFormat="1" x14ac:dyDescent="0.25">
      <c r="A2642" s="243">
        <v>44348</v>
      </c>
      <c r="B2642" s="37" t="s">
        <v>282</v>
      </c>
      <c r="C2642" s="69" t="s">
        <v>224</v>
      </c>
      <c r="D2642" s="65">
        <v>44351</v>
      </c>
      <c r="E2642" s="61" t="s">
        <v>76</v>
      </c>
      <c r="F2642" s="37" t="s">
        <v>874</v>
      </c>
      <c r="G2642" s="37"/>
      <c r="H2642" s="79">
        <v>46000</v>
      </c>
      <c r="I2642" s="79"/>
    </row>
    <row r="2643" spans="1:9" s="128" customFormat="1" x14ac:dyDescent="0.25">
      <c r="A2643" s="243">
        <v>44348</v>
      </c>
      <c r="B2643" s="37" t="s">
        <v>282</v>
      </c>
      <c r="C2643" s="69" t="s">
        <v>224</v>
      </c>
      <c r="D2643" s="65">
        <v>44351</v>
      </c>
      <c r="E2643" s="61" t="s">
        <v>76</v>
      </c>
      <c r="F2643" s="37" t="s">
        <v>207</v>
      </c>
      <c r="G2643" s="37"/>
      <c r="H2643" s="79">
        <v>46025</v>
      </c>
      <c r="I2643" s="79"/>
    </row>
    <row r="2644" spans="1:9" s="128" customFormat="1" x14ac:dyDescent="0.25">
      <c r="A2644" s="243">
        <v>44348</v>
      </c>
      <c r="B2644" s="37" t="s">
        <v>282</v>
      </c>
      <c r="C2644" s="69" t="s">
        <v>224</v>
      </c>
      <c r="D2644" s="65">
        <v>44354</v>
      </c>
      <c r="E2644" s="61" t="s">
        <v>76</v>
      </c>
      <c r="F2644" s="37" t="s">
        <v>1665</v>
      </c>
      <c r="G2644" s="37" t="s">
        <v>1747</v>
      </c>
      <c r="H2644" s="79">
        <v>150115</v>
      </c>
      <c r="I2644" s="79"/>
    </row>
    <row r="2645" spans="1:9" s="128" customFormat="1" x14ac:dyDescent="0.25">
      <c r="A2645" s="243">
        <v>44348</v>
      </c>
      <c r="B2645" s="37" t="s">
        <v>282</v>
      </c>
      <c r="C2645" s="69" t="s">
        <v>224</v>
      </c>
      <c r="D2645" s="65">
        <v>44354</v>
      </c>
      <c r="E2645" s="61" t="s">
        <v>76</v>
      </c>
      <c r="F2645" s="37" t="s">
        <v>1677</v>
      </c>
      <c r="G2645" s="37"/>
      <c r="H2645" s="79">
        <v>46000</v>
      </c>
      <c r="I2645" s="79"/>
    </row>
    <row r="2646" spans="1:9" s="128" customFormat="1" x14ac:dyDescent="0.25">
      <c r="A2646" s="243">
        <v>44348</v>
      </c>
      <c r="B2646" s="37" t="s">
        <v>282</v>
      </c>
      <c r="C2646" s="69" t="s">
        <v>224</v>
      </c>
      <c r="D2646" s="65">
        <v>44354</v>
      </c>
      <c r="E2646" s="61" t="s">
        <v>76</v>
      </c>
      <c r="F2646" s="37" t="s">
        <v>1696</v>
      </c>
      <c r="G2646" s="37"/>
      <c r="H2646" s="79">
        <v>30420</v>
      </c>
      <c r="I2646" s="79"/>
    </row>
    <row r="2647" spans="1:9" s="128" customFormat="1" x14ac:dyDescent="0.25">
      <c r="A2647" s="243">
        <v>44348</v>
      </c>
      <c r="B2647" s="37" t="s">
        <v>282</v>
      </c>
      <c r="C2647" s="69" t="s">
        <v>224</v>
      </c>
      <c r="D2647" s="65">
        <v>44354</v>
      </c>
      <c r="E2647" s="61" t="s">
        <v>76</v>
      </c>
      <c r="F2647" s="37" t="s">
        <v>376</v>
      </c>
      <c r="G2647" s="37"/>
      <c r="H2647" s="79">
        <v>23000</v>
      </c>
      <c r="I2647" s="79"/>
    </row>
    <row r="2648" spans="1:9" s="128" customFormat="1" x14ac:dyDescent="0.25">
      <c r="A2648" s="243">
        <v>44348</v>
      </c>
      <c r="B2648" s="37" t="s">
        <v>282</v>
      </c>
      <c r="C2648" s="69" t="s">
        <v>224</v>
      </c>
      <c r="D2648" s="65">
        <v>44354</v>
      </c>
      <c r="E2648" s="61" t="s">
        <v>76</v>
      </c>
      <c r="F2648" s="37" t="s">
        <v>132</v>
      </c>
      <c r="G2648" s="37"/>
      <c r="H2648" s="79">
        <v>23100</v>
      </c>
      <c r="I2648" s="79"/>
    </row>
    <row r="2649" spans="1:9" s="128" customFormat="1" x14ac:dyDescent="0.25">
      <c r="A2649" s="243">
        <v>44348</v>
      </c>
      <c r="B2649" s="37" t="s">
        <v>282</v>
      </c>
      <c r="C2649" s="69" t="s">
        <v>224</v>
      </c>
      <c r="D2649" s="65">
        <v>44355</v>
      </c>
      <c r="E2649" s="61" t="s">
        <v>76</v>
      </c>
      <c r="F2649" s="37" t="s">
        <v>6</v>
      </c>
      <c r="G2649" s="37"/>
      <c r="H2649" s="79">
        <v>23000</v>
      </c>
      <c r="I2649" s="79"/>
    </row>
    <row r="2650" spans="1:9" s="128" customFormat="1" x14ac:dyDescent="0.25">
      <c r="A2650" s="243">
        <v>44348</v>
      </c>
      <c r="B2650" s="37" t="s">
        <v>282</v>
      </c>
      <c r="C2650" s="69" t="s">
        <v>224</v>
      </c>
      <c r="D2650" s="65">
        <v>44355</v>
      </c>
      <c r="E2650" s="61" t="s">
        <v>76</v>
      </c>
      <c r="F2650" s="37" t="s">
        <v>1697</v>
      </c>
      <c r="G2650" s="37"/>
      <c r="H2650" s="79">
        <v>46000</v>
      </c>
      <c r="I2650" s="79"/>
    </row>
    <row r="2651" spans="1:9" s="128" customFormat="1" x14ac:dyDescent="0.25">
      <c r="A2651" s="243">
        <v>44348</v>
      </c>
      <c r="B2651" s="37" t="s">
        <v>282</v>
      </c>
      <c r="C2651" s="69" t="s">
        <v>224</v>
      </c>
      <c r="D2651" s="65">
        <v>44356</v>
      </c>
      <c r="E2651" s="61" t="s">
        <v>76</v>
      </c>
      <c r="F2651" s="37" t="s">
        <v>635</v>
      </c>
      <c r="G2651" s="37"/>
      <c r="H2651" s="79">
        <v>23000</v>
      </c>
      <c r="I2651" s="79"/>
    </row>
    <row r="2652" spans="1:9" s="128" customFormat="1" x14ac:dyDescent="0.25">
      <c r="A2652" s="243">
        <v>44348</v>
      </c>
      <c r="B2652" s="37" t="s">
        <v>282</v>
      </c>
      <c r="C2652" s="69" t="s">
        <v>224</v>
      </c>
      <c r="D2652" s="65">
        <v>44356</v>
      </c>
      <c r="E2652" s="61" t="s">
        <v>76</v>
      </c>
      <c r="F2652" s="37" t="s">
        <v>87</v>
      </c>
      <c r="G2652" s="37"/>
      <c r="H2652" s="79">
        <v>234000</v>
      </c>
      <c r="I2652" s="79"/>
    </row>
    <row r="2653" spans="1:9" s="128" customFormat="1" x14ac:dyDescent="0.25">
      <c r="A2653" s="243">
        <v>44348</v>
      </c>
      <c r="B2653" s="37" t="s">
        <v>282</v>
      </c>
      <c r="C2653" s="69" t="s">
        <v>224</v>
      </c>
      <c r="D2653" s="65">
        <v>44358</v>
      </c>
      <c r="E2653" s="61" t="s">
        <v>76</v>
      </c>
      <c r="F2653" s="37" t="s">
        <v>1698</v>
      </c>
      <c r="G2653" s="37"/>
      <c r="H2653" s="79">
        <v>40000</v>
      </c>
      <c r="I2653" s="79"/>
    </row>
    <row r="2654" spans="1:9" s="128" customFormat="1" x14ac:dyDescent="0.25">
      <c r="A2654" s="243">
        <v>44348</v>
      </c>
      <c r="B2654" s="37" t="s">
        <v>282</v>
      </c>
      <c r="C2654" s="69" t="s">
        <v>224</v>
      </c>
      <c r="D2654" s="65">
        <v>44358</v>
      </c>
      <c r="E2654" s="61" t="s">
        <v>76</v>
      </c>
      <c r="F2654" s="37" t="s">
        <v>142</v>
      </c>
      <c r="G2654" s="37"/>
      <c r="H2654" s="79">
        <v>100114</v>
      </c>
      <c r="I2654" s="79"/>
    </row>
    <row r="2655" spans="1:9" s="128" customFormat="1" x14ac:dyDescent="0.25">
      <c r="A2655" s="243">
        <v>44348</v>
      </c>
      <c r="B2655" s="37" t="s">
        <v>282</v>
      </c>
      <c r="C2655" s="69" t="s">
        <v>224</v>
      </c>
      <c r="D2655" s="65">
        <v>44361</v>
      </c>
      <c r="E2655" s="61" t="s">
        <v>76</v>
      </c>
      <c r="F2655" s="37" t="s">
        <v>204</v>
      </c>
      <c r="G2655" s="37"/>
      <c r="H2655" s="79">
        <v>100000</v>
      </c>
      <c r="I2655" s="79"/>
    </row>
    <row r="2656" spans="1:9" s="128" customFormat="1" x14ac:dyDescent="0.25">
      <c r="A2656" s="243">
        <v>44348</v>
      </c>
      <c r="B2656" s="37" t="s">
        <v>282</v>
      </c>
      <c r="C2656" s="69" t="s">
        <v>224</v>
      </c>
      <c r="D2656" s="65">
        <v>44362</v>
      </c>
      <c r="E2656" s="61" t="s">
        <v>76</v>
      </c>
      <c r="F2656" s="37" t="s">
        <v>1755</v>
      </c>
      <c r="G2656" s="37"/>
      <c r="H2656" s="79">
        <v>2400</v>
      </c>
      <c r="I2656" s="79"/>
    </row>
    <row r="2657" spans="1:9" s="128" customFormat="1" x14ac:dyDescent="0.25">
      <c r="A2657" s="243">
        <v>44348</v>
      </c>
      <c r="B2657" s="37" t="s">
        <v>282</v>
      </c>
      <c r="C2657" s="69" t="s">
        <v>224</v>
      </c>
      <c r="D2657" s="65">
        <v>44363</v>
      </c>
      <c r="E2657" s="61" t="s">
        <v>76</v>
      </c>
      <c r="F2657" s="37" t="s">
        <v>509</v>
      </c>
      <c r="G2657" s="37"/>
      <c r="H2657" s="79">
        <v>138049</v>
      </c>
      <c r="I2657" s="79"/>
    </row>
    <row r="2658" spans="1:9" s="128" customFormat="1" x14ac:dyDescent="0.25">
      <c r="A2658" s="243">
        <v>44348</v>
      </c>
      <c r="B2658" s="37" t="s">
        <v>282</v>
      </c>
      <c r="C2658" s="69" t="s">
        <v>224</v>
      </c>
      <c r="D2658" s="65">
        <v>44364</v>
      </c>
      <c r="E2658" s="61" t="s">
        <v>76</v>
      </c>
      <c r="F2658" s="37" t="s">
        <v>1699</v>
      </c>
      <c r="G2658" s="37"/>
      <c r="H2658" s="79">
        <v>23096</v>
      </c>
      <c r="I2658" s="79"/>
    </row>
    <row r="2659" spans="1:9" s="128" customFormat="1" x14ac:dyDescent="0.25">
      <c r="A2659" s="243">
        <v>44348</v>
      </c>
      <c r="B2659" s="37" t="s">
        <v>282</v>
      </c>
      <c r="C2659" s="69" t="s">
        <v>224</v>
      </c>
      <c r="D2659" s="65">
        <v>44369</v>
      </c>
      <c r="E2659" s="61" t="s">
        <v>76</v>
      </c>
      <c r="F2659" s="37" t="s">
        <v>24</v>
      </c>
      <c r="G2659" s="37"/>
      <c r="H2659" s="79">
        <v>46000</v>
      </c>
      <c r="I2659" s="79"/>
    </row>
    <row r="2660" spans="1:9" s="128" customFormat="1" x14ac:dyDescent="0.25">
      <c r="A2660" s="243">
        <v>44348</v>
      </c>
      <c r="B2660" s="37" t="s">
        <v>282</v>
      </c>
      <c r="C2660" s="69" t="s">
        <v>224</v>
      </c>
      <c r="D2660" s="65">
        <v>44369</v>
      </c>
      <c r="E2660" s="61" t="s">
        <v>76</v>
      </c>
      <c r="F2660" s="37" t="s">
        <v>18</v>
      </c>
      <c r="G2660" s="37"/>
      <c r="H2660" s="79">
        <v>23080</v>
      </c>
      <c r="I2660" s="79"/>
    </row>
    <row r="2661" spans="1:9" s="128" customFormat="1" x14ac:dyDescent="0.25">
      <c r="A2661" s="243">
        <v>44348</v>
      </c>
      <c r="B2661" s="37" t="s">
        <v>282</v>
      </c>
      <c r="C2661" s="69" t="s">
        <v>224</v>
      </c>
      <c r="D2661" s="65">
        <v>44369</v>
      </c>
      <c r="E2661" s="61" t="s">
        <v>76</v>
      </c>
      <c r="F2661" s="37" t="s">
        <v>82</v>
      </c>
      <c r="G2661" s="37"/>
      <c r="H2661" s="79">
        <v>92000</v>
      </c>
      <c r="I2661" s="79"/>
    </row>
    <row r="2662" spans="1:9" s="128" customFormat="1" x14ac:dyDescent="0.25">
      <c r="A2662" s="243">
        <v>44348</v>
      </c>
      <c r="B2662" s="37" t="s">
        <v>282</v>
      </c>
      <c r="C2662" s="69" t="s">
        <v>224</v>
      </c>
      <c r="D2662" s="65">
        <v>44369</v>
      </c>
      <c r="E2662" s="61" t="s">
        <v>239</v>
      </c>
      <c r="F2662" s="37" t="s">
        <v>1700</v>
      </c>
      <c r="G2662" s="37"/>
      <c r="H2662" s="79">
        <v>180870</v>
      </c>
      <c r="I2662" s="79"/>
    </row>
    <row r="2663" spans="1:9" s="128" customFormat="1" x14ac:dyDescent="0.25">
      <c r="A2663" s="243">
        <v>44348</v>
      </c>
      <c r="B2663" s="37" t="s">
        <v>282</v>
      </c>
      <c r="C2663" s="69" t="s">
        <v>224</v>
      </c>
      <c r="D2663" s="65">
        <v>44370</v>
      </c>
      <c r="E2663" s="61" t="s">
        <v>76</v>
      </c>
      <c r="F2663" s="37" t="s">
        <v>127</v>
      </c>
      <c r="G2663" s="37"/>
      <c r="H2663" s="79">
        <v>23113</v>
      </c>
      <c r="I2663" s="79"/>
    </row>
    <row r="2664" spans="1:9" s="128" customFormat="1" x14ac:dyDescent="0.25">
      <c r="A2664" s="243">
        <v>44348</v>
      </c>
      <c r="B2664" s="37" t="s">
        <v>282</v>
      </c>
      <c r="C2664" s="69" t="s">
        <v>224</v>
      </c>
      <c r="D2664" s="65">
        <v>44370</v>
      </c>
      <c r="E2664" s="61" t="s">
        <v>76</v>
      </c>
      <c r="F2664" s="37" t="s">
        <v>93</v>
      </c>
      <c r="G2664" s="37"/>
      <c r="H2664" s="79">
        <v>23000</v>
      </c>
      <c r="I2664" s="79"/>
    </row>
    <row r="2665" spans="1:9" s="128" customFormat="1" x14ac:dyDescent="0.25">
      <c r="A2665" s="243">
        <v>44348</v>
      </c>
      <c r="B2665" s="37" t="s">
        <v>282</v>
      </c>
      <c r="C2665" s="69" t="s">
        <v>224</v>
      </c>
      <c r="D2665" s="65">
        <v>44376</v>
      </c>
      <c r="E2665" s="61" t="s">
        <v>76</v>
      </c>
      <c r="F2665" s="37" t="s">
        <v>1701</v>
      </c>
      <c r="G2665" s="37"/>
      <c r="H2665" s="79">
        <v>100000</v>
      </c>
      <c r="I2665" s="79"/>
    </row>
    <row r="2666" spans="1:9" s="128" customFormat="1" x14ac:dyDescent="0.25">
      <c r="A2666" s="243">
        <v>44348</v>
      </c>
      <c r="B2666" s="37" t="s">
        <v>282</v>
      </c>
      <c r="C2666" s="69" t="s">
        <v>224</v>
      </c>
      <c r="D2666" s="65">
        <v>44376</v>
      </c>
      <c r="E2666" s="61" t="s">
        <v>76</v>
      </c>
      <c r="F2666" s="37" t="s">
        <v>1652</v>
      </c>
      <c r="G2666" s="37"/>
      <c r="H2666" s="79">
        <v>23000</v>
      </c>
      <c r="I2666" s="79"/>
    </row>
    <row r="2667" spans="1:9" s="128" customFormat="1" x14ac:dyDescent="0.25">
      <c r="A2667" s="243">
        <v>44348</v>
      </c>
      <c r="B2667" s="37" t="s">
        <v>282</v>
      </c>
      <c r="C2667" s="69" t="s">
        <v>224</v>
      </c>
      <c r="D2667" s="65">
        <v>44376</v>
      </c>
      <c r="E2667" s="61" t="s">
        <v>76</v>
      </c>
      <c r="F2667" s="37" t="s">
        <v>21</v>
      </c>
      <c r="G2667" s="37"/>
      <c r="H2667" s="79">
        <v>23109</v>
      </c>
      <c r="I2667" s="79"/>
    </row>
    <row r="2668" spans="1:9" s="128" customFormat="1" x14ac:dyDescent="0.25">
      <c r="A2668" s="243">
        <v>44348</v>
      </c>
      <c r="B2668" s="37" t="s">
        <v>282</v>
      </c>
      <c r="C2668" s="69" t="s">
        <v>224</v>
      </c>
      <c r="D2668" s="65">
        <v>44376</v>
      </c>
      <c r="E2668" s="61" t="s">
        <v>76</v>
      </c>
      <c r="F2668" s="37" t="s">
        <v>1653</v>
      </c>
      <c r="G2668" s="37"/>
      <c r="H2668" s="79">
        <v>23000</v>
      </c>
      <c r="I2668" s="79"/>
    </row>
    <row r="2669" spans="1:9" s="128" customFormat="1" x14ac:dyDescent="0.25">
      <c r="A2669" s="243">
        <v>44348</v>
      </c>
      <c r="B2669" s="37" t="s">
        <v>282</v>
      </c>
      <c r="C2669" s="69" t="s">
        <v>224</v>
      </c>
      <c r="D2669" s="65">
        <v>44376</v>
      </c>
      <c r="E2669" s="61" t="s">
        <v>76</v>
      </c>
      <c r="F2669" s="37" t="s">
        <v>77</v>
      </c>
      <c r="G2669" s="37"/>
      <c r="H2669" s="79">
        <v>46000</v>
      </c>
      <c r="I2669" s="79"/>
    </row>
    <row r="2670" spans="1:9" s="128" customFormat="1" x14ac:dyDescent="0.25">
      <c r="A2670" s="243">
        <v>44348</v>
      </c>
      <c r="B2670" s="37" t="s">
        <v>282</v>
      </c>
      <c r="C2670" s="69" t="s">
        <v>224</v>
      </c>
      <c r="D2670" s="65">
        <v>44376</v>
      </c>
      <c r="E2670" s="61" t="s">
        <v>76</v>
      </c>
      <c r="F2670" s="37" t="s">
        <v>1462</v>
      </c>
      <c r="G2670" s="37"/>
      <c r="H2670" s="79">
        <v>23000</v>
      </c>
      <c r="I2670" s="79"/>
    </row>
    <row r="2671" spans="1:9" s="128" customFormat="1" x14ac:dyDescent="0.25">
      <c r="A2671" s="243">
        <v>44348</v>
      </c>
      <c r="B2671" s="37" t="s">
        <v>282</v>
      </c>
      <c r="C2671" s="69" t="s">
        <v>224</v>
      </c>
      <c r="D2671" s="65">
        <v>44376</v>
      </c>
      <c r="E2671" s="61" t="s">
        <v>76</v>
      </c>
      <c r="F2671" s="37" t="s">
        <v>261</v>
      </c>
      <c r="G2671" s="37"/>
      <c r="H2671" s="79">
        <v>138000</v>
      </c>
      <c r="I2671" s="79"/>
    </row>
    <row r="2672" spans="1:9" s="128" customFormat="1" x14ac:dyDescent="0.25">
      <c r="A2672" s="243">
        <v>44348</v>
      </c>
      <c r="B2672" s="37" t="s">
        <v>282</v>
      </c>
      <c r="C2672" s="69" t="s">
        <v>224</v>
      </c>
      <c r="D2672" s="65">
        <v>44376</v>
      </c>
      <c r="E2672" s="61" t="s">
        <v>76</v>
      </c>
      <c r="F2672" s="37" t="s">
        <v>430</v>
      </c>
      <c r="G2672" s="37"/>
      <c r="H2672" s="79">
        <v>23000</v>
      </c>
      <c r="I2672" s="79"/>
    </row>
    <row r="2673" spans="1:9" s="128" customFormat="1" x14ac:dyDescent="0.25">
      <c r="A2673" s="243">
        <v>44348</v>
      </c>
      <c r="B2673" s="37" t="s">
        <v>282</v>
      </c>
      <c r="C2673" s="69" t="s">
        <v>224</v>
      </c>
      <c r="D2673" s="65">
        <v>44376</v>
      </c>
      <c r="E2673" s="61" t="s">
        <v>76</v>
      </c>
      <c r="F2673" s="37" t="s">
        <v>14</v>
      </c>
      <c r="G2673" s="37"/>
      <c r="H2673" s="79">
        <v>23000</v>
      </c>
      <c r="I2673" s="79"/>
    </row>
    <row r="2674" spans="1:9" s="128" customFormat="1" x14ac:dyDescent="0.25">
      <c r="A2674" s="243">
        <v>44348</v>
      </c>
      <c r="B2674" s="37" t="s">
        <v>282</v>
      </c>
      <c r="C2674" s="69" t="s">
        <v>224</v>
      </c>
      <c r="D2674" s="65">
        <v>44377</v>
      </c>
      <c r="E2674" s="61" t="s">
        <v>239</v>
      </c>
      <c r="F2674" s="37" t="s">
        <v>201</v>
      </c>
      <c r="G2674" s="37"/>
      <c r="H2674" s="79">
        <v>23000</v>
      </c>
      <c r="I2674" s="79"/>
    </row>
    <row r="2675" spans="1:9" s="128" customFormat="1" x14ac:dyDescent="0.25">
      <c r="A2675" s="243">
        <v>44348</v>
      </c>
      <c r="B2675" s="37" t="s">
        <v>282</v>
      </c>
      <c r="C2675" s="69" t="s">
        <v>224</v>
      </c>
      <c r="D2675" s="65">
        <v>44377</v>
      </c>
      <c r="E2675" s="61" t="s">
        <v>239</v>
      </c>
      <c r="F2675" s="37" t="s">
        <v>201</v>
      </c>
      <c r="G2675" s="37"/>
      <c r="H2675" s="79">
        <v>23000</v>
      </c>
      <c r="I2675" s="79"/>
    </row>
    <row r="2676" spans="1:9" s="128" customFormat="1" x14ac:dyDescent="0.25">
      <c r="A2676" s="243">
        <v>44348</v>
      </c>
      <c r="B2676" s="37" t="s">
        <v>282</v>
      </c>
      <c r="C2676" s="69" t="s">
        <v>224</v>
      </c>
      <c r="D2676" s="65">
        <v>44377</v>
      </c>
      <c r="E2676" s="61" t="s">
        <v>76</v>
      </c>
      <c r="F2676" s="37" t="s">
        <v>1702</v>
      </c>
      <c r="G2676" s="37"/>
      <c r="H2676" s="79">
        <v>23000</v>
      </c>
      <c r="I2676" s="79"/>
    </row>
    <row r="2677" spans="1:9" s="128" customFormat="1" x14ac:dyDescent="0.25">
      <c r="A2677" s="243">
        <v>44348</v>
      </c>
      <c r="B2677" s="37" t="s">
        <v>282</v>
      </c>
      <c r="C2677" s="69" t="s">
        <v>224</v>
      </c>
      <c r="D2677" s="65">
        <v>44377</v>
      </c>
      <c r="E2677" s="61" t="s">
        <v>239</v>
      </c>
      <c r="F2677" s="37" t="s">
        <v>13</v>
      </c>
      <c r="G2677" s="37"/>
      <c r="H2677" s="79">
        <v>23000</v>
      </c>
      <c r="I2677" s="79"/>
    </row>
    <row r="2678" spans="1:9" s="128" customFormat="1" x14ac:dyDescent="0.25">
      <c r="A2678" s="243">
        <v>44348</v>
      </c>
      <c r="B2678" s="37" t="s">
        <v>282</v>
      </c>
      <c r="C2678" s="69" t="s">
        <v>224</v>
      </c>
      <c r="D2678" s="65">
        <v>44377</v>
      </c>
      <c r="E2678" s="61" t="s">
        <v>239</v>
      </c>
      <c r="F2678" s="37" t="s">
        <v>13</v>
      </c>
      <c r="G2678" s="37"/>
      <c r="H2678" s="79">
        <v>23000</v>
      </c>
      <c r="I2678" s="79"/>
    </row>
    <row r="2679" spans="1:9" s="128" customFormat="1" x14ac:dyDescent="0.25">
      <c r="A2679" s="167">
        <v>44348</v>
      </c>
      <c r="B2679" s="168" t="s">
        <v>282</v>
      </c>
      <c r="C2679" s="167" t="s">
        <v>224</v>
      </c>
      <c r="D2679" s="169">
        <v>44377</v>
      </c>
      <c r="E2679" s="266" t="s">
        <v>239</v>
      </c>
      <c r="F2679" s="168" t="s">
        <v>505</v>
      </c>
      <c r="G2679" s="168"/>
      <c r="H2679" s="170">
        <v>46000</v>
      </c>
      <c r="I2679" s="170">
        <f>SUM(H2630:H2679)</f>
        <v>2474691</v>
      </c>
    </row>
    <row r="2680" spans="1:9" s="128" customFormat="1" x14ac:dyDescent="0.25">
      <c r="A2680" s="243">
        <v>44378</v>
      </c>
      <c r="B2680" s="37" t="s">
        <v>282</v>
      </c>
      <c r="C2680" s="69" t="s">
        <v>224</v>
      </c>
      <c r="D2680" s="65">
        <v>44378</v>
      </c>
      <c r="E2680" s="61" t="s">
        <v>76</v>
      </c>
      <c r="F2680" s="37" t="s">
        <v>198</v>
      </c>
      <c r="G2680" s="37"/>
      <c r="H2680" s="79">
        <v>23000</v>
      </c>
      <c r="I2680" s="79"/>
    </row>
    <row r="2681" spans="1:9" s="128" customFormat="1" x14ac:dyDescent="0.25">
      <c r="A2681" s="243">
        <v>44378</v>
      </c>
      <c r="B2681" s="37" t="s">
        <v>282</v>
      </c>
      <c r="C2681" s="69" t="s">
        <v>224</v>
      </c>
      <c r="D2681" s="65">
        <v>44378</v>
      </c>
      <c r="E2681" s="61" t="s">
        <v>76</v>
      </c>
      <c r="F2681" s="37" t="s">
        <v>89</v>
      </c>
      <c r="G2681" s="37"/>
      <c r="H2681" s="79">
        <v>69051</v>
      </c>
      <c r="I2681" s="79"/>
    </row>
    <row r="2682" spans="1:9" s="128" customFormat="1" x14ac:dyDescent="0.25">
      <c r="A2682" s="243">
        <v>44378</v>
      </c>
      <c r="B2682" s="37" t="s">
        <v>282</v>
      </c>
      <c r="C2682" s="69" t="s">
        <v>224</v>
      </c>
      <c r="D2682" s="65">
        <v>44378</v>
      </c>
      <c r="E2682" s="61" t="s">
        <v>76</v>
      </c>
      <c r="F2682" s="37" t="s">
        <v>417</v>
      </c>
      <c r="G2682" s="37"/>
      <c r="H2682" s="79">
        <v>23000</v>
      </c>
      <c r="I2682" s="79"/>
    </row>
    <row r="2683" spans="1:9" s="128" customFormat="1" x14ac:dyDescent="0.25">
      <c r="A2683" s="243">
        <v>44378</v>
      </c>
      <c r="B2683" s="37" t="s">
        <v>282</v>
      </c>
      <c r="C2683" s="69" t="s">
        <v>224</v>
      </c>
      <c r="D2683" s="65">
        <v>44378</v>
      </c>
      <c r="E2683" s="61" t="s">
        <v>76</v>
      </c>
      <c r="F2683" s="37" t="s">
        <v>131</v>
      </c>
      <c r="G2683" s="37"/>
      <c r="H2683" s="79">
        <v>23000</v>
      </c>
      <c r="I2683" s="79"/>
    </row>
    <row r="2684" spans="1:9" s="128" customFormat="1" x14ac:dyDescent="0.25">
      <c r="A2684" s="243">
        <v>44378</v>
      </c>
      <c r="B2684" s="37" t="s">
        <v>282</v>
      </c>
      <c r="C2684" s="69" t="s">
        <v>224</v>
      </c>
      <c r="D2684" s="65">
        <v>44378</v>
      </c>
      <c r="E2684" s="61" t="s">
        <v>76</v>
      </c>
      <c r="F2684" s="37" t="s">
        <v>1703</v>
      </c>
      <c r="G2684" s="37"/>
      <c r="H2684" s="79">
        <v>23000</v>
      </c>
      <c r="I2684" s="79"/>
    </row>
    <row r="2685" spans="1:9" s="128" customFormat="1" x14ac:dyDescent="0.25">
      <c r="A2685" s="243">
        <v>44378</v>
      </c>
      <c r="B2685" s="37" t="s">
        <v>282</v>
      </c>
      <c r="C2685" s="69" t="s">
        <v>224</v>
      </c>
      <c r="D2685" s="65">
        <v>44378</v>
      </c>
      <c r="E2685" s="61" t="s">
        <v>76</v>
      </c>
      <c r="F2685" s="37" t="s">
        <v>135</v>
      </c>
      <c r="G2685" s="37"/>
      <c r="H2685" s="79">
        <v>23000</v>
      </c>
      <c r="I2685" s="79"/>
    </row>
    <row r="2686" spans="1:9" s="128" customFormat="1" x14ac:dyDescent="0.25">
      <c r="A2686" s="243">
        <v>44378</v>
      </c>
      <c r="B2686" s="37" t="s">
        <v>282</v>
      </c>
      <c r="C2686" s="69" t="s">
        <v>224</v>
      </c>
      <c r="D2686" s="65">
        <v>44378</v>
      </c>
      <c r="E2686" s="61" t="s">
        <v>76</v>
      </c>
      <c r="F2686" s="37" t="s">
        <v>464</v>
      </c>
      <c r="G2686" s="37"/>
      <c r="H2686" s="79">
        <v>23000</v>
      </c>
      <c r="I2686" s="79"/>
    </row>
    <row r="2687" spans="1:9" s="128" customFormat="1" x14ac:dyDescent="0.25">
      <c r="A2687" s="243">
        <v>44378</v>
      </c>
      <c r="B2687" s="37" t="s">
        <v>282</v>
      </c>
      <c r="C2687" s="69" t="s">
        <v>224</v>
      </c>
      <c r="D2687" s="65">
        <v>44378</v>
      </c>
      <c r="E2687" s="61" t="s">
        <v>76</v>
      </c>
      <c r="F2687" s="37" t="s">
        <v>3</v>
      </c>
      <c r="G2687" s="37"/>
      <c r="H2687" s="79">
        <v>23000</v>
      </c>
      <c r="I2687" s="79"/>
    </row>
    <row r="2688" spans="1:9" s="128" customFormat="1" x14ac:dyDescent="0.25">
      <c r="A2688" s="243">
        <v>44378</v>
      </c>
      <c r="B2688" s="37" t="s">
        <v>282</v>
      </c>
      <c r="C2688" s="69" t="s">
        <v>224</v>
      </c>
      <c r="D2688" s="65">
        <v>44379</v>
      </c>
      <c r="E2688" s="61" t="s">
        <v>76</v>
      </c>
      <c r="F2688" s="37" t="s">
        <v>9</v>
      </c>
      <c r="G2688" s="37"/>
      <c r="H2688" s="79">
        <v>23000</v>
      </c>
      <c r="I2688" s="79"/>
    </row>
    <row r="2689" spans="1:9" s="128" customFormat="1" x14ac:dyDescent="0.25">
      <c r="A2689" s="243">
        <v>44378</v>
      </c>
      <c r="B2689" s="37" t="s">
        <v>282</v>
      </c>
      <c r="C2689" s="69" t="s">
        <v>224</v>
      </c>
      <c r="D2689" s="65">
        <v>44382</v>
      </c>
      <c r="E2689" s="61" t="s">
        <v>76</v>
      </c>
      <c r="F2689" s="37" t="s">
        <v>206</v>
      </c>
      <c r="G2689" s="37"/>
      <c r="H2689" s="79">
        <v>23000</v>
      </c>
      <c r="I2689" s="79"/>
    </row>
    <row r="2690" spans="1:9" s="128" customFormat="1" x14ac:dyDescent="0.25">
      <c r="A2690" s="243">
        <v>44378</v>
      </c>
      <c r="B2690" s="37" t="s">
        <v>282</v>
      </c>
      <c r="C2690" s="69" t="s">
        <v>224</v>
      </c>
      <c r="D2690" s="65">
        <v>44382</v>
      </c>
      <c r="E2690" s="61" t="s">
        <v>76</v>
      </c>
      <c r="F2690" s="37" t="s">
        <v>2</v>
      </c>
      <c r="G2690" s="37"/>
      <c r="H2690" s="79">
        <v>23000</v>
      </c>
      <c r="I2690" s="79"/>
    </row>
    <row r="2691" spans="1:9" s="128" customFormat="1" x14ac:dyDescent="0.25">
      <c r="A2691" s="243">
        <v>44378</v>
      </c>
      <c r="B2691" s="37" t="s">
        <v>282</v>
      </c>
      <c r="C2691" s="69" t="s">
        <v>224</v>
      </c>
      <c r="D2691" s="65">
        <v>44382</v>
      </c>
      <c r="E2691" s="61" t="s">
        <v>76</v>
      </c>
      <c r="F2691" s="37" t="s">
        <v>6</v>
      </c>
      <c r="G2691" s="37"/>
      <c r="H2691" s="79">
        <v>23000</v>
      </c>
      <c r="I2691" s="79"/>
    </row>
    <row r="2692" spans="1:9" s="128" customFormat="1" x14ac:dyDescent="0.25">
      <c r="A2692" s="243">
        <v>44378</v>
      </c>
      <c r="B2692" s="37" t="s">
        <v>282</v>
      </c>
      <c r="C2692" s="69" t="s">
        <v>224</v>
      </c>
      <c r="D2692" s="65">
        <v>44382</v>
      </c>
      <c r="E2692" s="61" t="s">
        <v>76</v>
      </c>
      <c r="F2692" s="37" t="s">
        <v>80</v>
      </c>
      <c r="G2692" s="37"/>
      <c r="H2692" s="79">
        <v>46000</v>
      </c>
      <c r="I2692" s="79"/>
    </row>
    <row r="2693" spans="1:9" s="128" customFormat="1" x14ac:dyDescent="0.25">
      <c r="A2693" s="243">
        <v>44378</v>
      </c>
      <c r="B2693" s="37" t="s">
        <v>282</v>
      </c>
      <c r="C2693" s="69" t="s">
        <v>224</v>
      </c>
      <c r="D2693" s="65">
        <v>44382</v>
      </c>
      <c r="E2693" s="61" t="s">
        <v>76</v>
      </c>
      <c r="F2693" s="37" t="s">
        <v>1704</v>
      </c>
      <c r="G2693" s="37"/>
      <c r="H2693" s="79">
        <v>46000</v>
      </c>
      <c r="I2693" s="79"/>
    </row>
    <row r="2694" spans="1:9" s="128" customFormat="1" x14ac:dyDescent="0.25">
      <c r="A2694" s="243">
        <v>44378</v>
      </c>
      <c r="B2694" s="37" t="s">
        <v>282</v>
      </c>
      <c r="C2694" s="69" t="s">
        <v>224</v>
      </c>
      <c r="D2694" s="65">
        <v>44382</v>
      </c>
      <c r="E2694" s="61" t="s">
        <v>76</v>
      </c>
      <c r="F2694" s="37" t="s">
        <v>315</v>
      </c>
      <c r="G2694" s="37"/>
      <c r="H2694" s="79">
        <v>46000</v>
      </c>
      <c r="I2694" s="79"/>
    </row>
    <row r="2695" spans="1:9" s="128" customFormat="1" x14ac:dyDescent="0.25">
      <c r="A2695" s="243">
        <v>44378</v>
      </c>
      <c r="B2695" s="37" t="s">
        <v>282</v>
      </c>
      <c r="C2695" s="69" t="s">
        <v>224</v>
      </c>
      <c r="D2695" s="65">
        <v>44382</v>
      </c>
      <c r="E2695" s="61" t="s">
        <v>76</v>
      </c>
      <c r="F2695" s="37" t="s">
        <v>199</v>
      </c>
      <c r="G2695" s="37"/>
      <c r="H2695" s="79">
        <v>198000</v>
      </c>
      <c r="I2695" s="79"/>
    </row>
    <row r="2696" spans="1:9" s="128" customFormat="1" x14ac:dyDescent="0.25">
      <c r="A2696" s="243">
        <v>44378</v>
      </c>
      <c r="B2696" s="37" t="s">
        <v>282</v>
      </c>
      <c r="C2696" s="69" t="s">
        <v>224</v>
      </c>
      <c r="D2696" s="65">
        <v>44382</v>
      </c>
      <c r="E2696" s="61" t="s">
        <v>76</v>
      </c>
      <c r="F2696" s="37" t="s">
        <v>87</v>
      </c>
      <c r="G2696" s="37"/>
      <c r="H2696" s="79">
        <v>23000</v>
      </c>
      <c r="I2696" s="79"/>
    </row>
    <row r="2697" spans="1:9" s="128" customFormat="1" x14ac:dyDescent="0.25">
      <c r="A2697" s="243">
        <v>44378</v>
      </c>
      <c r="B2697" s="37" t="s">
        <v>282</v>
      </c>
      <c r="C2697" s="69" t="s">
        <v>224</v>
      </c>
      <c r="D2697" s="65">
        <v>44382</v>
      </c>
      <c r="E2697" s="61" t="s">
        <v>76</v>
      </c>
      <c r="F2697" s="37" t="s">
        <v>27</v>
      </c>
      <c r="G2697" s="37"/>
      <c r="H2697" s="79">
        <v>138000</v>
      </c>
      <c r="I2697" s="79"/>
    </row>
    <row r="2698" spans="1:9" s="128" customFormat="1" x14ac:dyDescent="0.25">
      <c r="A2698" s="243">
        <v>44378</v>
      </c>
      <c r="B2698" s="37" t="s">
        <v>282</v>
      </c>
      <c r="C2698" s="69" t="s">
        <v>224</v>
      </c>
      <c r="D2698" s="65">
        <v>44382</v>
      </c>
      <c r="E2698" s="61" t="s">
        <v>76</v>
      </c>
      <c r="F2698" s="37" t="s">
        <v>1705</v>
      </c>
      <c r="G2698" s="37"/>
      <c r="H2698" s="79">
        <v>3102</v>
      </c>
      <c r="I2698" s="79"/>
    </row>
    <row r="2699" spans="1:9" s="128" customFormat="1" x14ac:dyDescent="0.25">
      <c r="A2699" s="243">
        <v>44378</v>
      </c>
      <c r="B2699" s="37" t="s">
        <v>282</v>
      </c>
      <c r="C2699" s="69" t="s">
        <v>224</v>
      </c>
      <c r="D2699" s="65">
        <v>44382</v>
      </c>
      <c r="E2699" s="61" t="s">
        <v>76</v>
      </c>
      <c r="F2699" s="37" t="s">
        <v>1706</v>
      </c>
      <c r="G2699" s="37"/>
      <c r="H2699" s="79">
        <v>20102</v>
      </c>
      <c r="I2699" s="79"/>
    </row>
    <row r="2700" spans="1:9" s="128" customFormat="1" x14ac:dyDescent="0.25">
      <c r="A2700" s="243">
        <v>44378</v>
      </c>
      <c r="B2700" s="37" t="s">
        <v>282</v>
      </c>
      <c r="C2700" s="69" t="s">
        <v>224</v>
      </c>
      <c r="D2700" s="65">
        <v>44383</v>
      </c>
      <c r="E2700" s="61" t="s">
        <v>76</v>
      </c>
      <c r="F2700" s="37" t="s">
        <v>383</v>
      </c>
      <c r="G2700" s="37"/>
      <c r="H2700" s="79">
        <v>207006</v>
      </c>
      <c r="I2700" s="79"/>
    </row>
    <row r="2701" spans="1:9" s="128" customFormat="1" x14ac:dyDescent="0.25">
      <c r="A2701" s="243">
        <v>44378</v>
      </c>
      <c r="B2701" s="37" t="s">
        <v>282</v>
      </c>
      <c r="C2701" s="69" t="s">
        <v>224</v>
      </c>
      <c r="D2701" s="65">
        <v>44384</v>
      </c>
      <c r="E2701" s="61" t="s">
        <v>76</v>
      </c>
      <c r="F2701" s="37" t="s">
        <v>4</v>
      </c>
      <c r="G2701" s="37"/>
      <c r="H2701" s="79">
        <v>23000</v>
      </c>
      <c r="I2701" s="79"/>
    </row>
    <row r="2702" spans="1:9" s="128" customFormat="1" x14ac:dyDescent="0.25">
      <c r="A2702" s="243">
        <v>44378</v>
      </c>
      <c r="B2702" s="37" t="s">
        <v>282</v>
      </c>
      <c r="C2702" s="69" t="s">
        <v>224</v>
      </c>
      <c r="D2702" s="65">
        <v>44385</v>
      </c>
      <c r="E2702" s="61" t="s">
        <v>76</v>
      </c>
      <c r="F2702" s="37" t="s">
        <v>1656</v>
      </c>
      <c r="G2702" s="37"/>
      <c r="H2702" s="79">
        <v>115000</v>
      </c>
      <c r="I2702" s="79"/>
    </row>
    <row r="2703" spans="1:9" s="128" customFormat="1" x14ac:dyDescent="0.25">
      <c r="A2703" s="243">
        <v>44378</v>
      </c>
      <c r="B2703" s="37" t="s">
        <v>282</v>
      </c>
      <c r="C2703" s="69" t="s">
        <v>224</v>
      </c>
      <c r="D2703" s="65">
        <v>44385</v>
      </c>
      <c r="E2703" s="61" t="s">
        <v>76</v>
      </c>
      <c r="F2703" s="37" t="s">
        <v>140</v>
      </c>
      <c r="G2703" s="37"/>
      <c r="H2703" s="79">
        <v>23096</v>
      </c>
      <c r="I2703" s="79"/>
    </row>
    <row r="2704" spans="1:9" s="128" customFormat="1" x14ac:dyDescent="0.25">
      <c r="A2704" s="243">
        <v>44378</v>
      </c>
      <c r="B2704" s="37" t="s">
        <v>282</v>
      </c>
      <c r="C2704" s="69" t="s">
        <v>224</v>
      </c>
      <c r="D2704" s="65">
        <v>44385</v>
      </c>
      <c r="E2704" s="61" t="s">
        <v>76</v>
      </c>
      <c r="F2704" s="37" t="s">
        <v>32</v>
      </c>
      <c r="G2704" s="37"/>
      <c r="H2704" s="79">
        <v>92000</v>
      </c>
      <c r="I2704" s="79"/>
    </row>
    <row r="2705" spans="1:9" s="128" customFormat="1" x14ac:dyDescent="0.25">
      <c r="A2705" s="243">
        <v>44378</v>
      </c>
      <c r="B2705" s="37" t="s">
        <v>282</v>
      </c>
      <c r="C2705" s="69" t="s">
        <v>224</v>
      </c>
      <c r="D2705" s="65">
        <v>44385</v>
      </c>
      <c r="E2705" s="61" t="s">
        <v>76</v>
      </c>
      <c r="F2705" s="37" t="s">
        <v>635</v>
      </c>
      <c r="G2705" s="37"/>
      <c r="H2705" s="79">
        <v>23000</v>
      </c>
      <c r="I2705" s="79"/>
    </row>
    <row r="2706" spans="1:9" s="128" customFormat="1" x14ac:dyDescent="0.25">
      <c r="A2706" s="243">
        <v>44378</v>
      </c>
      <c r="B2706" s="37" t="s">
        <v>282</v>
      </c>
      <c r="C2706" s="69" t="s">
        <v>224</v>
      </c>
      <c r="D2706" s="65">
        <v>44385</v>
      </c>
      <c r="E2706" s="61" t="s">
        <v>76</v>
      </c>
      <c r="F2706" s="37" t="s">
        <v>874</v>
      </c>
      <c r="G2706" s="37"/>
      <c r="H2706" s="79">
        <v>46000</v>
      </c>
      <c r="I2706" s="79"/>
    </row>
    <row r="2707" spans="1:9" s="128" customFormat="1" x14ac:dyDescent="0.25">
      <c r="A2707" s="243">
        <v>44378</v>
      </c>
      <c r="B2707" s="37" t="s">
        <v>282</v>
      </c>
      <c r="C2707" s="69" t="s">
        <v>224</v>
      </c>
      <c r="D2707" s="65">
        <v>44385</v>
      </c>
      <c r="E2707" s="61" t="s">
        <v>76</v>
      </c>
      <c r="F2707" s="37" t="s">
        <v>1085</v>
      </c>
      <c r="G2707" s="37"/>
      <c r="H2707" s="79">
        <v>23000</v>
      </c>
      <c r="I2707" s="79"/>
    </row>
    <row r="2708" spans="1:9" s="128" customFormat="1" x14ac:dyDescent="0.25">
      <c r="A2708" s="243">
        <v>44378</v>
      </c>
      <c r="B2708" s="37" t="s">
        <v>282</v>
      </c>
      <c r="C2708" s="69" t="s">
        <v>224</v>
      </c>
      <c r="D2708" s="65">
        <v>44385</v>
      </c>
      <c r="E2708" s="61" t="s">
        <v>76</v>
      </c>
      <c r="F2708" s="37" t="s">
        <v>132</v>
      </c>
      <c r="G2708" s="37"/>
      <c r="H2708" s="79">
        <v>23100</v>
      </c>
      <c r="I2708" s="79"/>
    </row>
    <row r="2709" spans="1:9" s="128" customFormat="1" x14ac:dyDescent="0.25">
      <c r="A2709" s="243">
        <v>44378</v>
      </c>
      <c r="B2709" s="37" t="s">
        <v>282</v>
      </c>
      <c r="C2709" s="69" t="s">
        <v>224</v>
      </c>
      <c r="D2709" s="65">
        <v>44389</v>
      </c>
      <c r="E2709" s="61" t="s">
        <v>76</v>
      </c>
      <c r="F2709" s="37" t="s">
        <v>1690</v>
      </c>
      <c r="G2709" s="37" t="s">
        <v>1748</v>
      </c>
      <c r="H2709" s="79">
        <v>150115</v>
      </c>
      <c r="I2709" s="79"/>
    </row>
    <row r="2710" spans="1:9" s="128" customFormat="1" x14ac:dyDescent="0.25">
      <c r="A2710" s="243">
        <v>44378</v>
      </c>
      <c r="B2710" s="37" t="s">
        <v>282</v>
      </c>
      <c r="C2710" s="69" t="s">
        <v>224</v>
      </c>
      <c r="D2710" s="65">
        <v>44392</v>
      </c>
      <c r="E2710" s="61" t="s">
        <v>76</v>
      </c>
      <c r="F2710" s="37" t="s">
        <v>1668</v>
      </c>
      <c r="G2710" s="37"/>
      <c r="H2710" s="79">
        <v>200000</v>
      </c>
      <c r="I2710" s="79"/>
    </row>
    <row r="2711" spans="1:9" s="128" customFormat="1" x14ac:dyDescent="0.25">
      <c r="A2711" s="243">
        <v>44378</v>
      </c>
      <c r="B2711" s="37" t="s">
        <v>282</v>
      </c>
      <c r="C2711" s="69" t="s">
        <v>224</v>
      </c>
      <c r="D2711" s="65">
        <v>44396</v>
      </c>
      <c r="E2711" s="61" t="s">
        <v>76</v>
      </c>
      <c r="F2711" s="37" t="s">
        <v>1707</v>
      </c>
      <c r="G2711" s="37"/>
      <c r="H2711" s="79">
        <v>46000</v>
      </c>
      <c r="I2711" s="79"/>
    </row>
    <row r="2712" spans="1:9" s="128" customFormat="1" x14ac:dyDescent="0.25">
      <c r="A2712" s="243">
        <v>44378</v>
      </c>
      <c r="B2712" s="37" t="s">
        <v>282</v>
      </c>
      <c r="C2712" s="69" t="s">
        <v>224</v>
      </c>
      <c r="D2712" s="65">
        <v>44396</v>
      </c>
      <c r="E2712" s="61" t="s">
        <v>76</v>
      </c>
      <c r="F2712" s="37" t="s">
        <v>1192</v>
      </c>
      <c r="G2712" s="37"/>
      <c r="H2712" s="79">
        <v>161000</v>
      </c>
      <c r="I2712" s="79"/>
    </row>
    <row r="2713" spans="1:9" s="128" customFormat="1" x14ac:dyDescent="0.25">
      <c r="A2713" s="243">
        <v>44378</v>
      </c>
      <c r="B2713" s="37" t="s">
        <v>282</v>
      </c>
      <c r="C2713" s="69" t="s">
        <v>224</v>
      </c>
      <c r="D2713" s="65">
        <v>44397</v>
      </c>
      <c r="E2713" s="61" t="s">
        <v>76</v>
      </c>
      <c r="F2713" s="37" t="s">
        <v>1696</v>
      </c>
      <c r="G2713" s="37"/>
      <c r="H2713" s="79">
        <v>23000</v>
      </c>
      <c r="I2713" s="79"/>
    </row>
    <row r="2714" spans="1:9" s="128" customFormat="1" x14ac:dyDescent="0.25">
      <c r="A2714" s="243">
        <v>44378</v>
      </c>
      <c r="B2714" s="37" t="s">
        <v>282</v>
      </c>
      <c r="C2714" s="69" t="s">
        <v>224</v>
      </c>
      <c r="D2714" s="65">
        <v>44398</v>
      </c>
      <c r="E2714" s="61" t="s">
        <v>76</v>
      </c>
      <c r="F2714" s="37" t="s">
        <v>201</v>
      </c>
      <c r="G2714" s="37"/>
      <c r="H2714" s="79">
        <v>23000</v>
      </c>
      <c r="I2714" s="79"/>
    </row>
    <row r="2715" spans="1:9" s="128" customFormat="1" x14ac:dyDescent="0.25">
      <c r="A2715" s="243">
        <v>44378</v>
      </c>
      <c r="B2715" s="37" t="s">
        <v>282</v>
      </c>
      <c r="C2715" s="69" t="s">
        <v>224</v>
      </c>
      <c r="D2715" s="65">
        <v>44398</v>
      </c>
      <c r="E2715" s="61" t="s">
        <v>76</v>
      </c>
      <c r="F2715" s="37" t="s">
        <v>1708</v>
      </c>
      <c r="G2715" s="37"/>
      <c r="H2715" s="79">
        <v>23000</v>
      </c>
      <c r="I2715" s="79"/>
    </row>
    <row r="2716" spans="1:9" s="128" customFormat="1" x14ac:dyDescent="0.25">
      <c r="A2716" s="243">
        <v>44378</v>
      </c>
      <c r="B2716" s="37" t="s">
        <v>282</v>
      </c>
      <c r="C2716" s="69" t="s">
        <v>224</v>
      </c>
      <c r="D2716" s="65">
        <v>44398</v>
      </c>
      <c r="E2716" s="61" t="s">
        <v>76</v>
      </c>
      <c r="F2716" s="37" t="s">
        <v>374</v>
      </c>
      <c r="G2716" s="37"/>
      <c r="H2716" s="79">
        <v>138000</v>
      </c>
      <c r="I2716" s="79"/>
    </row>
    <row r="2717" spans="1:9" s="128" customFormat="1" x14ac:dyDescent="0.25">
      <c r="A2717" s="243">
        <v>44378</v>
      </c>
      <c r="B2717" s="37" t="s">
        <v>282</v>
      </c>
      <c r="C2717" s="69" t="s">
        <v>224</v>
      </c>
      <c r="D2717" s="65">
        <v>44400</v>
      </c>
      <c r="E2717" s="61" t="s">
        <v>76</v>
      </c>
      <c r="F2717" s="37" t="s">
        <v>18</v>
      </c>
      <c r="G2717" s="37"/>
      <c r="H2717" s="79">
        <v>23080</v>
      </c>
      <c r="I2717" s="79"/>
    </row>
    <row r="2718" spans="1:9" s="128" customFormat="1" x14ac:dyDescent="0.25">
      <c r="A2718" s="243">
        <v>44378</v>
      </c>
      <c r="B2718" s="37" t="s">
        <v>282</v>
      </c>
      <c r="C2718" s="69" t="s">
        <v>224</v>
      </c>
      <c r="D2718" s="65">
        <v>44403</v>
      </c>
      <c r="E2718" s="61" t="s">
        <v>76</v>
      </c>
      <c r="F2718" s="37" t="s">
        <v>127</v>
      </c>
      <c r="G2718" s="37"/>
      <c r="H2718" s="79">
        <v>23113</v>
      </c>
      <c r="I2718" s="79"/>
    </row>
    <row r="2719" spans="1:9" s="128" customFormat="1" x14ac:dyDescent="0.25">
      <c r="A2719" s="243">
        <v>44378</v>
      </c>
      <c r="B2719" s="37" t="s">
        <v>282</v>
      </c>
      <c r="C2719" s="69" t="s">
        <v>224</v>
      </c>
      <c r="D2719" s="65">
        <v>44403</v>
      </c>
      <c r="E2719" s="61" t="s">
        <v>76</v>
      </c>
      <c r="F2719" s="37" t="s">
        <v>93</v>
      </c>
      <c r="G2719" s="37"/>
      <c r="H2719" s="79">
        <v>23000</v>
      </c>
      <c r="I2719" s="79"/>
    </row>
    <row r="2720" spans="1:9" s="128" customFormat="1" x14ac:dyDescent="0.25">
      <c r="A2720" s="243">
        <v>44378</v>
      </c>
      <c r="B2720" s="37" t="s">
        <v>282</v>
      </c>
      <c r="C2720" s="69" t="s">
        <v>224</v>
      </c>
      <c r="D2720" s="65">
        <v>44403</v>
      </c>
      <c r="E2720" s="61" t="s">
        <v>76</v>
      </c>
      <c r="F2720" s="37" t="s">
        <v>1709</v>
      </c>
      <c r="G2720" s="37"/>
      <c r="H2720" s="79">
        <v>23000</v>
      </c>
      <c r="I2720" s="79"/>
    </row>
    <row r="2721" spans="1:9" s="128" customFormat="1" x14ac:dyDescent="0.25">
      <c r="A2721" s="243">
        <v>44378</v>
      </c>
      <c r="B2721" s="37" t="s">
        <v>282</v>
      </c>
      <c r="C2721" s="69" t="s">
        <v>224</v>
      </c>
      <c r="D2721" s="65">
        <v>44404</v>
      </c>
      <c r="E2721" s="61" t="s">
        <v>76</v>
      </c>
      <c r="F2721" s="37" t="s">
        <v>384</v>
      </c>
      <c r="G2721" s="37"/>
      <c r="H2721" s="79">
        <v>40076</v>
      </c>
      <c r="I2721" s="79"/>
    </row>
    <row r="2722" spans="1:9" s="128" customFormat="1" x14ac:dyDescent="0.25">
      <c r="A2722" s="243">
        <v>44378</v>
      </c>
      <c r="B2722" s="37" t="s">
        <v>282</v>
      </c>
      <c r="C2722" s="69" t="s">
        <v>224</v>
      </c>
      <c r="D2722" s="65">
        <v>44404</v>
      </c>
      <c r="E2722" s="61" t="s">
        <v>76</v>
      </c>
      <c r="F2722" s="37" t="s">
        <v>421</v>
      </c>
      <c r="G2722" s="37"/>
      <c r="H2722" s="79">
        <v>138000</v>
      </c>
      <c r="I2722" s="79"/>
    </row>
    <row r="2723" spans="1:9" s="128" customFormat="1" x14ac:dyDescent="0.25">
      <c r="A2723" s="243">
        <v>44378</v>
      </c>
      <c r="B2723" s="37" t="s">
        <v>282</v>
      </c>
      <c r="C2723" s="69" t="s">
        <v>224</v>
      </c>
      <c r="D2723" s="65">
        <v>44405</v>
      </c>
      <c r="E2723" s="61" t="s">
        <v>76</v>
      </c>
      <c r="F2723" s="37" t="s">
        <v>1652</v>
      </c>
      <c r="G2723" s="37"/>
      <c r="H2723" s="79">
        <v>23000</v>
      </c>
      <c r="I2723" s="79"/>
    </row>
    <row r="2724" spans="1:9" s="128" customFormat="1" x14ac:dyDescent="0.25">
      <c r="A2724" s="243">
        <v>44378</v>
      </c>
      <c r="B2724" s="37" t="s">
        <v>282</v>
      </c>
      <c r="C2724" s="69" t="s">
        <v>224</v>
      </c>
      <c r="D2724" s="65">
        <v>44405</v>
      </c>
      <c r="E2724" s="61" t="s">
        <v>76</v>
      </c>
      <c r="F2724" s="37" t="s">
        <v>198</v>
      </c>
      <c r="G2724" s="37"/>
      <c r="H2724" s="79">
        <v>23000</v>
      </c>
      <c r="I2724" s="79"/>
    </row>
    <row r="2725" spans="1:9" s="128" customFormat="1" x14ac:dyDescent="0.25">
      <c r="A2725" s="243">
        <v>44378</v>
      </c>
      <c r="B2725" s="37" t="s">
        <v>282</v>
      </c>
      <c r="C2725" s="69" t="s">
        <v>224</v>
      </c>
      <c r="D2725" s="65">
        <v>44405</v>
      </c>
      <c r="E2725" s="61" t="s">
        <v>76</v>
      </c>
      <c r="F2725" s="37" t="s">
        <v>1653</v>
      </c>
      <c r="G2725" s="37"/>
      <c r="H2725" s="79">
        <v>23000</v>
      </c>
      <c r="I2725" s="79"/>
    </row>
    <row r="2726" spans="1:9" s="128" customFormat="1" x14ac:dyDescent="0.25">
      <c r="A2726" s="243">
        <v>44378</v>
      </c>
      <c r="B2726" s="37" t="s">
        <v>282</v>
      </c>
      <c r="C2726" s="69" t="s">
        <v>224</v>
      </c>
      <c r="D2726" s="65">
        <v>44406</v>
      </c>
      <c r="E2726" s="61" t="s">
        <v>76</v>
      </c>
      <c r="F2726" s="37" t="s">
        <v>384</v>
      </c>
      <c r="G2726" s="37"/>
      <c r="H2726" s="79">
        <v>45076</v>
      </c>
      <c r="I2726" s="79"/>
    </row>
    <row r="2727" spans="1:9" s="128" customFormat="1" x14ac:dyDescent="0.25">
      <c r="A2727" s="243">
        <v>44378</v>
      </c>
      <c r="B2727" s="37" t="s">
        <v>282</v>
      </c>
      <c r="C2727" s="69" t="s">
        <v>224</v>
      </c>
      <c r="D2727" s="65">
        <v>44406</v>
      </c>
      <c r="E2727" s="61" t="s">
        <v>76</v>
      </c>
      <c r="F2727" s="37" t="s">
        <v>384</v>
      </c>
      <c r="G2727" s="37"/>
      <c r="H2727" s="79">
        <v>25076</v>
      </c>
      <c r="I2727" s="79"/>
    </row>
    <row r="2728" spans="1:9" s="128" customFormat="1" x14ac:dyDescent="0.25">
      <c r="A2728" s="243">
        <v>44378</v>
      </c>
      <c r="B2728" s="37" t="s">
        <v>282</v>
      </c>
      <c r="C2728" s="69" t="s">
        <v>224</v>
      </c>
      <c r="D2728" s="65">
        <v>44406</v>
      </c>
      <c r="E2728" s="61" t="s">
        <v>76</v>
      </c>
      <c r="F2728" s="37" t="s">
        <v>19</v>
      </c>
      <c r="G2728" s="37"/>
      <c r="H2728" s="79">
        <v>346000</v>
      </c>
      <c r="I2728" s="79"/>
    </row>
    <row r="2729" spans="1:9" s="128" customFormat="1" x14ac:dyDescent="0.25">
      <c r="A2729" s="243">
        <v>44378</v>
      </c>
      <c r="B2729" s="37" t="s">
        <v>282</v>
      </c>
      <c r="C2729" s="69" t="s">
        <v>224</v>
      </c>
      <c r="D2729" s="65">
        <v>44406</v>
      </c>
      <c r="E2729" s="61" t="s">
        <v>76</v>
      </c>
      <c r="F2729" s="37" t="s">
        <v>313</v>
      </c>
      <c r="G2729" s="37"/>
      <c r="H2729" s="79">
        <v>23000</v>
      </c>
      <c r="I2729" s="79"/>
    </row>
    <row r="2730" spans="1:9" s="128" customFormat="1" x14ac:dyDescent="0.25">
      <c r="A2730" s="243">
        <v>44378</v>
      </c>
      <c r="B2730" s="37" t="s">
        <v>282</v>
      </c>
      <c r="C2730" s="69" t="s">
        <v>224</v>
      </c>
      <c r="D2730" s="65">
        <v>44407</v>
      </c>
      <c r="E2730" s="61" t="s">
        <v>76</v>
      </c>
      <c r="F2730" s="37" t="s">
        <v>1710</v>
      </c>
      <c r="G2730" s="37"/>
      <c r="H2730" s="79">
        <v>46000</v>
      </c>
      <c r="I2730" s="79"/>
    </row>
    <row r="2731" spans="1:9" s="128" customFormat="1" x14ac:dyDescent="0.25">
      <c r="A2731" s="243">
        <v>44378</v>
      </c>
      <c r="B2731" s="37" t="s">
        <v>282</v>
      </c>
      <c r="C2731" s="69" t="s">
        <v>224</v>
      </c>
      <c r="D2731" s="65">
        <v>44407</v>
      </c>
      <c r="E2731" s="61" t="s">
        <v>76</v>
      </c>
      <c r="F2731" s="37" t="s">
        <v>9</v>
      </c>
      <c r="G2731" s="37"/>
      <c r="H2731" s="79">
        <v>23000</v>
      </c>
      <c r="I2731" s="79"/>
    </row>
    <row r="2732" spans="1:9" s="128" customFormat="1" x14ac:dyDescent="0.25">
      <c r="A2732" s="243">
        <v>44378</v>
      </c>
      <c r="B2732" s="37" t="s">
        <v>282</v>
      </c>
      <c r="C2732" s="69" t="s">
        <v>224</v>
      </c>
      <c r="D2732" s="65">
        <v>44407</v>
      </c>
      <c r="E2732" s="61" t="s">
        <v>76</v>
      </c>
      <c r="F2732" s="37" t="s">
        <v>131</v>
      </c>
      <c r="G2732" s="37"/>
      <c r="H2732" s="79">
        <v>23000</v>
      </c>
      <c r="I2732" s="79"/>
    </row>
    <row r="2733" spans="1:9" s="128" customFormat="1" x14ac:dyDescent="0.25">
      <c r="A2733" s="243">
        <v>44378</v>
      </c>
      <c r="B2733" s="37" t="s">
        <v>282</v>
      </c>
      <c r="C2733" s="69" t="s">
        <v>224</v>
      </c>
      <c r="D2733" s="65">
        <v>44407</v>
      </c>
      <c r="E2733" s="61" t="s">
        <v>76</v>
      </c>
      <c r="F2733" s="37" t="s">
        <v>1706</v>
      </c>
      <c r="G2733" s="37"/>
      <c r="H2733" s="79">
        <v>23102</v>
      </c>
      <c r="I2733" s="79"/>
    </row>
    <row r="2734" spans="1:9" s="128" customFormat="1" x14ac:dyDescent="0.25">
      <c r="A2734" s="243">
        <v>44378</v>
      </c>
      <c r="B2734" s="37" t="s">
        <v>282</v>
      </c>
      <c r="C2734" s="69" t="s">
        <v>224</v>
      </c>
      <c r="D2734" s="65">
        <v>44407</v>
      </c>
      <c r="E2734" s="61" t="s">
        <v>76</v>
      </c>
      <c r="F2734" s="37" t="s">
        <v>430</v>
      </c>
      <c r="G2734" s="37"/>
      <c r="H2734" s="79">
        <v>23000</v>
      </c>
      <c r="I2734" s="79"/>
    </row>
    <row r="2735" spans="1:9" s="128" customFormat="1" x14ac:dyDescent="0.25">
      <c r="A2735" s="167">
        <v>44378</v>
      </c>
      <c r="B2735" s="168" t="s">
        <v>282</v>
      </c>
      <c r="C2735" s="167" t="s">
        <v>224</v>
      </c>
      <c r="D2735" s="169">
        <v>44407</v>
      </c>
      <c r="E2735" s="266" t="s">
        <v>76</v>
      </c>
      <c r="F2735" s="168" t="s">
        <v>14</v>
      </c>
      <c r="G2735" s="168"/>
      <c r="H2735" s="170">
        <v>23000</v>
      </c>
      <c r="I2735" s="170">
        <f>SUM(H2680:H2735)</f>
        <v>3121095</v>
      </c>
    </row>
    <row r="2736" spans="1:9" s="128" customFormat="1" x14ac:dyDescent="0.25">
      <c r="A2736" s="243">
        <v>44409</v>
      </c>
      <c r="B2736" s="37" t="s">
        <v>282</v>
      </c>
      <c r="C2736" s="69" t="s">
        <v>224</v>
      </c>
      <c r="D2736" s="65">
        <v>44410</v>
      </c>
      <c r="E2736" s="61" t="s">
        <v>76</v>
      </c>
      <c r="F2736" s="37" t="s">
        <v>1711</v>
      </c>
      <c r="G2736" s="37"/>
      <c r="H2736" s="79">
        <v>11500</v>
      </c>
      <c r="I2736" s="79"/>
    </row>
    <row r="2737" spans="1:9" s="128" customFormat="1" x14ac:dyDescent="0.25">
      <c r="A2737" s="243">
        <v>44409</v>
      </c>
      <c r="B2737" s="37" t="s">
        <v>282</v>
      </c>
      <c r="C2737" s="69" t="s">
        <v>224</v>
      </c>
      <c r="D2737" s="65">
        <v>44410</v>
      </c>
      <c r="E2737" s="61" t="s">
        <v>76</v>
      </c>
      <c r="F2737" s="37" t="s">
        <v>1712</v>
      </c>
      <c r="G2737" s="37"/>
      <c r="H2737" s="79">
        <v>37609</v>
      </c>
      <c r="I2737" s="79"/>
    </row>
    <row r="2738" spans="1:9" s="128" customFormat="1" x14ac:dyDescent="0.25">
      <c r="A2738" s="243">
        <v>44409</v>
      </c>
      <c r="B2738" s="37" t="s">
        <v>282</v>
      </c>
      <c r="C2738" s="69" t="s">
        <v>224</v>
      </c>
      <c r="D2738" s="65">
        <v>44410</v>
      </c>
      <c r="E2738" s="61" t="s">
        <v>76</v>
      </c>
      <c r="F2738" s="37" t="s">
        <v>1713</v>
      </c>
      <c r="G2738" s="37"/>
      <c r="H2738" s="79">
        <v>23000</v>
      </c>
      <c r="I2738" s="79"/>
    </row>
    <row r="2739" spans="1:9" s="128" customFormat="1" x14ac:dyDescent="0.25">
      <c r="A2739" s="243">
        <v>44409</v>
      </c>
      <c r="B2739" s="37" t="s">
        <v>282</v>
      </c>
      <c r="C2739" s="69" t="s">
        <v>224</v>
      </c>
      <c r="D2739" s="65">
        <v>44410</v>
      </c>
      <c r="E2739" s="61" t="s">
        <v>76</v>
      </c>
      <c r="F2739" s="37" t="s">
        <v>2</v>
      </c>
      <c r="G2739" s="37"/>
      <c r="H2739" s="79">
        <v>23000</v>
      </c>
      <c r="I2739" s="79"/>
    </row>
    <row r="2740" spans="1:9" s="128" customFormat="1" x14ac:dyDescent="0.25">
      <c r="A2740" s="243">
        <v>44409</v>
      </c>
      <c r="B2740" s="37" t="s">
        <v>282</v>
      </c>
      <c r="C2740" s="69" t="s">
        <v>224</v>
      </c>
      <c r="D2740" s="65">
        <v>44410</v>
      </c>
      <c r="E2740" s="61" t="s">
        <v>76</v>
      </c>
      <c r="F2740" s="37" t="s">
        <v>1714</v>
      </c>
      <c r="G2740" s="37"/>
      <c r="H2740" s="79">
        <v>12230</v>
      </c>
      <c r="I2740" s="79"/>
    </row>
    <row r="2741" spans="1:9" s="128" customFormat="1" x14ac:dyDescent="0.25">
      <c r="A2741" s="243">
        <v>44409</v>
      </c>
      <c r="B2741" s="37" t="s">
        <v>282</v>
      </c>
      <c r="C2741" s="69" t="s">
        <v>224</v>
      </c>
      <c r="D2741" s="65">
        <v>44410</v>
      </c>
      <c r="E2741" s="61" t="s">
        <v>76</v>
      </c>
      <c r="F2741" s="37" t="s">
        <v>1715</v>
      </c>
      <c r="G2741" s="37"/>
      <c r="H2741" s="79">
        <v>11500</v>
      </c>
      <c r="I2741" s="79"/>
    </row>
    <row r="2742" spans="1:9" s="128" customFormat="1" x14ac:dyDescent="0.25">
      <c r="A2742" s="243">
        <v>44409</v>
      </c>
      <c r="B2742" s="37" t="s">
        <v>282</v>
      </c>
      <c r="C2742" s="69" t="s">
        <v>224</v>
      </c>
      <c r="D2742" s="65">
        <v>44410</v>
      </c>
      <c r="E2742" s="61" t="s">
        <v>76</v>
      </c>
      <c r="F2742" s="37" t="s">
        <v>464</v>
      </c>
      <c r="G2742" s="37"/>
      <c r="H2742" s="79">
        <v>23000</v>
      </c>
      <c r="I2742" s="79"/>
    </row>
    <row r="2743" spans="1:9" s="128" customFormat="1" x14ac:dyDescent="0.25">
      <c r="A2743" s="243">
        <v>44409</v>
      </c>
      <c r="B2743" s="37" t="s">
        <v>282</v>
      </c>
      <c r="C2743" s="69" t="s">
        <v>224</v>
      </c>
      <c r="D2743" s="65">
        <v>44410</v>
      </c>
      <c r="E2743" s="61" t="s">
        <v>76</v>
      </c>
      <c r="F2743" s="37" t="s">
        <v>1716</v>
      </c>
      <c r="G2743" s="37"/>
      <c r="H2743" s="79">
        <v>23000</v>
      </c>
      <c r="I2743" s="79"/>
    </row>
    <row r="2744" spans="1:9" s="128" customFormat="1" x14ac:dyDescent="0.25">
      <c r="A2744" s="243">
        <v>44409</v>
      </c>
      <c r="B2744" s="37" t="s">
        <v>282</v>
      </c>
      <c r="C2744" s="69" t="s">
        <v>224</v>
      </c>
      <c r="D2744" s="65">
        <v>44411</v>
      </c>
      <c r="E2744" s="61" t="s">
        <v>76</v>
      </c>
      <c r="F2744" s="37" t="s">
        <v>1690</v>
      </c>
      <c r="G2744" s="37" t="s">
        <v>1749</v>
      </c>
      <c r="H2744" s="79">
        <v>150115</v>
      </c>
      <c r="I2744" s="79"/>
    </row>
    <row r="2745" spans="1:9" s="128" customFormat="1" x14ac:dyDescent="0.25">
      <c r="A2745" s="243">
        <v>44409</v>
      </c>
      <c r="B2745" s="37" t="s">
        <v>282</v>
      </c>
      <c r="C2745" s="69" t="s">
        <v>224</v>
      </c>
      <c r="D2745" s="65">
        <v>44411</v>
      </c>
      <c r="E2745" s="61" t="s">
        <v>76</v>
      </c>
      <c r="F2745" s="37" t="s">
        <v>1717</v>
      </c>
      <c r="G2745" s="37"/>
      <c r="H2745" s="79">
        <v>116076</v>
      </c>
      <c r="I2745" s="79"/>
    </row>
    <row r="2746" spans="1:9" s="128" customFormat="1" x14ac:dyDescent="0.25">
      <c r="A2746" s="243">
        <v>44409</v>
      </c>
      <c r="B2746" s="37" t="s">
        <v>282</v>
      </c>
      <c r="C2746" s="69" t="s">
        <v>224</v>
      </c>
      <c r="D2746" s="65">
        <v>44411</v>
      </c>
      <c r="E2746" s="61" t="s">
        <v>76</v>
      </c>
      <c r="F2746" s="37" t="s">
        <v>206</v>
      </c>
      <c r="G2746" s="37"/>
      <c r="H2746" s="79">
        <v>23000</v>
      </c>
      <c r="I2746" s="79"/>
    </row>
    <row r="2747" spans="1:9" s="128" customFormat="1" x14ac:dyDescent="0.25">
      <c r="A2747" s="243">
        <v>44409</v>
      </c>
      <c r="B2747" s="37" t="s">
        <v>282</v>
      </c>
      <c r="C2747" s="69" t="s">
        <v>224</v>
      </c>
      <c r="D2747" s="65">
        <v>44411</v>
      </c>
      <c r="E2747" s="61" t="s">
        <v>76</v>
      </c>
      <c r="F2747" s="37" t="s">
        <v>385</v>
      </c>
      <c r="G2747" s="37"/>
      <c r="H2747" s="79">
        <v>23000</v>
      </c>
      <c r="I2747" s="79"/>
    </row>
    <row r="2748" spans="1:9" s="128" customFormat="1" x14ac:dyDescent="0.25">
      <c r="A2748" s="243">
        <v>44409</v>
      </c>
      <c r="B2748" s="37" t="s">
        <v>282</v>
      </c>
      <c r="C2748" s="69" t="s">
        <v>224</v>
      </c>
      <c r="D2748" s="65">
        <v>44411</v>
      </c>
      <c r="E2748" s="61" t="s">
        <v>76</v>
      </c>
      <c r="F2748" s="37" t="s">
        <v>132</v>
      </c>
      <c r="G2748" s="37"/>
      <c r="H2748" s="79">
        <v>23100</v>
      </c>
      <c r="I2748" s="79"/>
    </row>
    <row r="2749" spans="1:9" s="128" customFormat="1" x14ac:dyDescent="0.25">
      <c r="A2749" s="243">
        <v>44409</v>
      </c>
      <c r="B2749" s="37" t="s">
        <v>282</v>
      </c>
      <c r="C2749" s="69" t="s">
        <v>224</v>
      </c>
      <c r="D2749" s="65">
        <v>44412</v>
      </c>
      <c r="E2749" s="61" t="s">
        <v>239</v>
      </c>
      <c r="F2749" s="37" t="s">
        <v>19</v>
      </c>
      <c r="G2749" s="37"/>
      <c r="H2749" s="79">
        <v>94000</v>
      </c>
      <c r="I2749" s="79"/>
    </row>
    <row r="2750" spans="1:9" s="128" customFormat="1" x14ac:dyDescent="0.25">
      <c r="A2750" s="243">
        <v>44409</v>
      </c>
      <c r="B2750" s="37" t="s">
        <v>282</v>
      </c>
      <c r="C2750" s="69" t="s">
        <v>224</v>
      </c>
      <c r="D2750" s="65">
        <v>44413</v>
      </c>
      <c r="E2750" s="61" t="s">
        <v>76</v>
      </c>
      <c r="F2750" s="37" t="s">
        <v>4</v>
      </c>
      <c r="G2750" s="37"/>
      <c r="H2750" s="79">
        <v>23000</v>
      </c>
      <c r="I2750" s="79"/>
    </row>
    <row r="2751" spans="1:9" s="128" customFormat="1" x14ac:dyDescent="0.25">
      <c r="A2751" s="243">
        <v>44409</v>
      </c>
      <c r="B2751" s="37" t="s">
        <v>282</v>
      </c>
      <c r="C2751" s="69" t="s">
        <v>224</v>
      </c>
      <c r="D2751" s="65">
        <v>44413</v>
      </c>
      <c r="E2751" s="61" t="s">
        <v>76</v>
      </c>
      <c r="F2751" s="37" t="s">
        <v>87</v>
      </c>
      <c r="G2751" s="37"/>
      <c r="H2751" s="79">
        <v>23000</v>
      </c>
      <c r="I2751" s="79"/>
    </row>
    <row r="2752" spans="1:9" s="128" customFormat="1" x14ac:dyDescent="0.25">
      <c r="A2752" s="243">
        <v>44409</v>
      </c>
      <c r="B2752" s="37" t="s">
        <v>282</v>
      </c>
      <c r="C2752" s="69" t="s">
        <v>224</v>
      </c>
      <c r="D2752" s="65">
        <v>44413</v>
      </c>
      <c r="E2752" s="61" t="s">
        <v>76</v>
      </c>
      <c r="F2752" s="37" t="s">
        <v>417</v>
      </c>
      <c r="G2752" s="37"/>
      <c r="H2752" s="79">
        <v>23000</v>
      </c>
      <c r="I2752" s="79"/>
    </row>
    <row r="2753" spans="1:9" s="128" customFormat="1" x14ac:dyDescent="0.25">
      <c r="A2753" s="243">
        <v>44409</v>
      </c>
      <c r="B2753" s="37" t="s">
        <v>282</v>
      </c>
      <c r="C2753" s="69" t="s">
        <v>224</v>
      </c>
      <c r="D2753" s="65">
        <v>44413</v>
      </c>
      <c r="E2753" s="61" t="s">
        <v>76</v>
      </c>
      <c r="F2753" s="37" t="s">
        <v>1718</v>
      </c>
      <c r="G2753" s="37"/>
      <c r="H2753" s="79">
        <v>23000</v>
      </c>
      <c r="I2753" s="79"/>
    </row>
    <row r="2754" spans="1:9" s="128" customFormat="1" x14ac:dyDescent="0.25">
      <c r="A2754" s="243">
        <v>44409</v>
      </c>
      <c r="B2754" s="37" t="s">
        <v>282</v>
      </c>
      <c r="C2754" s="69" t="s">
        <v>224</v>
      </c>
      <c r="D2754" s="65">
        <v>44414</v>
      </c>
      <c r="E2754" s="61" t="s">
        <v>76</v>
      </c>
      <c r="F2754" s="37" t="s">
        <v>1719</v>
      </c>
      <c r="G2754" s="37"/>
      <c r="H2754" s="79">
        <v>23096</v>
      </c>
      <c r="I2754" s="79"/>
    </row>
    <row r="2755" spans="1:9" s="128" customFormat="1" x14ac:dyDescent="0.25">
      <c r="A2755" s="243">
        <v>44409</v>
      </c>
      <c r="B2755" s="37" t="s">
        <v>282</v>
      </c>
      <c r="C2755" s="69" t="s">
        <v>224</v>
      </c>
      <c r="D2755" s="65">
        <v>44414</v>
      </c>
      <c r="E2755" s="61" t="s">
        <v>76</v>
      </c>
      <c r="F2755" s="37" t="s">
        <v>1720</v>
      </c>
      <c r="G2755" s="37"/>
      <c r="H2755" s="79">
        <v>115000</v>
      </c>
      <c r="I2755" s="79"/>
    </row>
    <row r="2756" spans="1:9" s="128" customFormat="1" x14ac:dyDescent="0.25">
      <c r="A2756" s="243">
        <v>44409</v>
      </c>
      <c r="B2756" s="37" t="s">
        <v>282</v>
      </c>
      <c r="C2756" s="69" t="s">
        <v>224</v>
      </c>
      <c r="D2756" s="65">
        <v>44414</v>
      </c>
      <c r="E2756" s="61" t="s">
        <v>76</v>
      </c>
      <c r="F2756" s="37" t="s">
        <v>6</v>
      </c>
      <c r="G2756" s="37"/>
      <c r="H2756" s="79">
        <v>23000</v>
      </c>
      <c r="I2756" s="79"/>
    </row>
    <row r="2757" spans="1:9" s="128" customFormat="1" x14ac:dyDescent="0.25">
      <c r="A2757" s="243">
        <v>44409</v>
      </c>
      <c r="B2757" s="37" t="s">
        <v>282</v>
      </c>
      <c r="C2757" s="69" t="s">
        <v>224</v>
      </c>
      <c r="D2757" s="65">
        <v>44414</v>
      </c>
      <c r="E2757" s="61" t="s">
        <v>76</v>
      </c>
      <c r="F2757" s="37" t="s">
        <v>1721</v>
      </c>
      <c r="G2757" s="37"/>
      <c r="H2757" s="79">
        <v>23000</v>
      </c>
      <c r="I2757" s="79"/>
    </row>
    <row r="2758" spans="1:9" s="128" customFormat="1" x14ac:dyDescent="0.25">
      <c r="A2758" s="243">
        <v>44409</v>
      </c>
      <c r="B2758" s="37" t="s">
        <v>282</v>
      </c>
      <c r="C2758" s="69" t="s">
        <v>224</v>
      </c>
      <c r="D2758" s="65">
        <v>44414</v>
      </c>
      <c r="E2758" s="61" t="s">
        <v>76</v>
      </c>
      <c r="F2758" s="37" t="s">
        <v>1721</v>
      </c>
      <c r="G2758" s="37"/>
      <c r="H2758" s="79">
        <v>23000</v>
      </c>
      <c r="I2758" s="79"/>
    </row>
    <row r="2759" spans="1:9" s="128" customFormat="1" x14ac:dyDescent="0.25">
      <c r="A2759" s="243">
        <v>44409</v>
      </c>
      <c r="B2759" s="37" t="s">
        <v>282</v>
      </c>
      <c r="C2759" s="69" t="s">
        <v>224</v>
      </c>
      <c r="D2759" s="65">
        <v>44417</v>
      </c>
      <c r="E2759" s="61" t="s">
        <v>76</v>
      </c>
      <c r="F2759" s="37" t="s">
        <v>207</v>
      </c>
      <c r="G2759" s="37"/>
      <c r="H2759" s="79">
        <v>46025</v>
      </c>
      <c r="I2759" s="79"/>
    </row>
    <row r="2760" spans="1:9" s="128" customFormat="1" x14ac:dyDescent="0.25">
      <c r="A2760" s="243">
        <v>44409</v>
      </c>
      <c r="B2760" s="37" t="s">
        <v>282</v>
      </c>
      <c r="C2760" s="69" t="s">
        <v>224</v>
      </c>
      <c r="D2760" s="65">
        <v>44419</v>
      </c>
      <c r="E2760" s="61" t="s">
        <v>76</v>
      </c>
      <c r="F2760" s="37" t="s">
        <v>1413</v>
      </c>
      <c r="G2760" s="37"/>
      <c r="H2760" s="79">
        <v>23000</v>
      </c>
      <c r="I2760" s="79"/>
    </row>
    <row r="2761" spans="1:9" s="128" customFormat="1" x14ac:dyDescent="0.25">
      <c r="A2761" s="243">
        <v>44409</v>
      </c>
      <c r="B2761" s="37" t="s">
        <v>282</v>
      </c>
      <c r="C2761" s="69" t="s">
        <v>224</v>
      </c>
      <c r="D2761" s="65">
        <v>44424</v>
      </c>
      <c r="E2761" s="61" t="s">
        <v>76</v>
      </c>
      <c r="F2761" s="37" t="s">
        <v>80</v>
      </c>
      <c r="G2761" s="37"/>
      <c r="H2761" s="79">
        <v>46000</v>
      </c>
      <c r="I2761" s="79"/>
    </row>
    <row r="2762" spans="1:9" s="128" customFormat="1" x14ac:dyDescent="0.25">
      <c r="A2762" s="243">
        <v>44409</v>
      </c>
      <c r="B2762" s="37" t="s">
        <v>282</v>
      </c>
      <c r="C2762" s="69" t="s">
        <v>224</v>
      </c>
      <c r="D2762" s="65">
        <v>44424</v>
      </c>
      <c r="E2762" s="61" t="s">
        <v>76</v>
      </c>
      <c r="F2762" s="37" t="s">
        <v>1722</v>
      </c>
      <c r="G2762" s="37"/>
      <c r="H2762" s="79">
        <v>46000</v>
      </c>
      <c r="I2762" s="79"/>
    </row>
    <row r="2763" spans="1:9" s="128" customFormat="1" x14ac:dyDescent="0.25">
      <c r="A2763" s="243">
        <v>44409</v>
      </c>
      <c r="B2763" s="37" t="s">
        <v>282</v>
      </c>
      <c r="C2763" s="69" t="s">
        <v>224</v>
      </c>
      <c r="D2763" s="65">
        <v>44425</v>
      </c>
      <c r="E2763" s="61" t="s">
        <v>76</v>
      </c>
      <c r="F2763" s="37" t="s">
        <v>635</v>
      </c>
      <c r="G2763" s="37"/>
      <c r="H2763" s="79">
        <v>23000</v>
      </c>
      <c r="I2763" s="79"/>
    </row>
    <row r="2764" spans="1:9" s="128" customFormat="1" x14ac:dyDescent="0.25">
      <c r="A2764" s="243">
        <v>44409</v>
      </c>
      <c r="B2764" s="37" t="s">
        <v>282</v>
      </c>
      <c r="C2764" s="69" t="s">
        <v>224</v>
      </c>
      <c r="D2764" s="65">
        <v>44427</v>
      </c>
      <c r="E2764" s="61" t="s">
        <v>76</v>
      </c>
      <c r="F2764" s="37" t="s">
        <v>1302</v>
      </c>
      <c r="G2764" s="37"/>
      <c r="H2764" s="79">
        <v>23113</v>
      </c>
      <c r="I2764" s="79"/>
    </row>
    <row r="2765" spans="1:9" s="128" customFormat="1" x14ac:dyDescent="0.25">
      <c r="A2765" s="243">
        <v>44409</v>
      </c>
      <c r="B2765" s="37" t="s">
        <v>282</v>
      </c>
      <c r="C2765" s="69" t="s">
        <v>224</v>
      </c>
      <c r="D2765" s="65">
        <v>44431</v>
      </c>
      <c r="E2765" s="61" t="s">
        <v>76</v>
      </c>
      <c r="F2765" s="37" t="s">
        <v>1652</v>
      </c>
      <c r="G2765" s="37"/>
      <c r="H2765" s="79">
        <v>23000</v>
      </c>
      <c r="I2765" s="79"/>
    </row>
    <row r="2766" spans="1:9" s="128" customFormat="1" x14ac:dyDescent="0.25">
      <c r="A2766" s="243">
        <v>44409</v>
      </c>
      <c r="B2766" s="37" t="s">
        <v>282</v>
      </c>
      <c r="C2766" s="69" t="s">
        <v>224</v>
      </c>
      <c r="D2766" s="65">
        <v>44431</v>
      </c>
      <c r="E2766" s="61" t="s">
        <v>76</v>
      </c>
      <c r="F2766" s="37" t="s">
        <v>1723</v>
      </c>
      <c r="G2766" s="37"/>
      <c r="H2766" s="79">
        <v>23000</v>
      </c>
      <c r="I2766" s="79"/>
    </row>
    <row r="2767" spans="1:9" s="128" customFormat="1" x14ac:dyDescent="0.25">
      <c r="A2767" s="243">
        <v>44409</v>
      </c>
      <c r="B2767" s="37" t="s">
        <v>282</v>
      </c>
      <c r="C2767" s="69" t="s">
        <v>224</v>
      </c>
      <c r="D2767" s="65">
        <v>44431</v>
      </c>
      <c r="E2767" s="61" t="s">
        <v>76</v>
      </c>
      <c r="F2767" s="37" t="s">
        <v>1712</v>
      </c>
      <c r="G2767" s="37"/>
      <c r="H2767" s="79">
        <v>37609</v>
      </c>
      <c r="I2767" s="79"/>
    </row>
    <row r="2768" spans="1:9" s="128" customFormat="1" x14ac:dyDescent="0.25">
      <c r="A2768" s="243">
        <v>44409</v>
      </c>
      <c r="B2768" s="37" t="s">
        <v>282</v>
      </c>
      <c r="C2768" s="69" t="s">
        <v>224</v>
      </c>
      <c r="D2768" s="65">
        <v>44431</v>
      </c>
      <c r="E2768" s="61" t="s">
        <v>76</v>
      </c>
      <c r="F2768" s="37" t="s">
        <v>18</v>
      </c>
      <c r="G2768" s="37"/>
      <c r="H2768" s="79">
        <v>23080</v>
      </c>
      <c r="I2768" s="79"/>
    </row>
    <row r="2769" spans="1:9" s="128" customFormat="1" x14ac:dyDescent="0.25">
      <c r="A2769" s="243">
        <v>44409</v>
      </c>
      <c r="B2769" s="37" t="s">
        <v>282</v>
      </c>
      <c r="C2769" s="69" t="s">
        <v>224</v>
      </c>
      <c r="D2769" s="65">
        <v>44431</v>
      </c>
      <c r="E2769" s="61" t="s">
        <v>76</v>
      </c>
      <c r="F2769" s="37" t="s">
        <v>1653</v>
      </c>
      <c r="G2769" s="37"/>
      <c r="H2769" s="79">
        <v>23000</v>
      </c>
      <c r="I2769" s="79"/>
    </row>
    <row r="2770" spans="1:9" s="128" customFormat="1" x14ac:dyDescent="0.25">
      <c r="A2770" s="243">
        <v>44409</v>
      </c>
      <c r="B2770" s="37" t="s">
        <v>282</v>
      </c>
      <c r="C2770" s="69" t="s">
        <v>224</v>
      </c>
      <c r="D2770" s="65">
        <v>44431</v>
      </c>
      <c r="E2770" s="61" t="s">
        <v>76</v>
      </c>
      <c r="F2770" s="37" t="s">
        <v>77</v>
      </c>
      <c r="G2770" s="37"/>
      <c r="H2770" s="79">
        <v>46000</v>
      </c>
      <c r="I2770" s="79"/>
    </row>
    <row r="2771" spans="1:9" s="128" customFormat="1" x14ac:dyDescent="0.25">
      <c r="A2771" s="243">
        <v>44409</v>
      </c>
      <c r="B2771" s="37" t="s">
        <v>282</v>
      </c>
      <c r="C2771" s="69" t="s">
        <v>224</v>
      </c>
      <c r="D2771" s="65">
        <v>44431</v>
      </c>
      <c r="E2771" s="61" t="s">
        <v>76</v>
      </c>
      <c r="F2771" s="37" t="s">
        <v>1446</v>
      </c>
      <c r="G2771" s="37"/>
      <c r="H2771" s="79">
        <v>23102</v>
      </c>
      <c r="I2771" s="79"/>
    </row>
    <row r="2772" spans="1:9" s="128" customFormat="1" x14ac:dyDescent="0.25">
      <c r="A2772" s="243">
        <v>44409</v>
      </c>
      <c r="B2772" s="37" t="s">
        <v>282</v>
      </c>
      <c r="C2772" s="69" t="s">
        <v>224</v>
      </c>
      <c r="D2772" s="65">
        <v>44432</v>
      </c>
      <c r="E2772" s="61" t="s">
        <v>76</v>
      </c>
      <c r="F2772" s="37" t="s">
        <v>1724</v>
      </c>
      <c r="G2772" s="37"/>
      <c r="H2772" s="79">
        <v>23000</v>
      </c>
      <c r="I2772" s="79"/>
    </row>
    <row r="2773" spans="1:9" s="128" customFormat="1" x14ac:dyDescent="0.25">
      <c r="A2773" s="243">
        <v>44409</v>
      </c>
      <c r="B2773" s="37" t="s">
        <v>282</v>
      </c>
      <c r="C2773" s="69" t="s">
        <v>224</v>
      </c>
      <c r="D2773" s="65">
        <v>44432</v>
      </c>
      <c r="E2773" s="61" t="s">
        <v>76</v>
      </c>
      <c r="F2773" s="37" t="s">
        <v>1696</v>
      </c>
      <c r="G2773" s="37"/>
      <c r="H2773" s="79">
        <v>23000</v>
      </c>
      <c r="I2773" s="79"/>
    </row>
    <row r="2774" spans="1:9" s="128" customFormat="1" x14ac:dyDescent="0.25">
      <c r="A2774" s="243">
        <v>44409</v>
      </c>
      <c r="B2774" s="37" t="s">
        <v>282</v>
      </c>
      <c r="C2774" s="69" t="s">
        <v>224</v>
      </c>
      <c r="D2774" s="65">
        <v>44432</v>
      </c>
      <c r="E2774" s="61" t="s">
        <v>76</v>
      </c>
      <c r="F2774" s="37" t="s">
        <v>1725</v>
      </c>
      <c r="G2774" s="37"/>
      <c r="H2774" s="79">
        <v>23000</v>
      </c>
      <c r="I2774" s="79"/>
    </row>
    <row r="2775" spans="1:9" s="128" customFormat="1" x14ac:dyDescent="0.25">
      <c r="A2775" s="243">
        <v>44409</v>
      </c>
      <c r="B2775" s="37" t="s">
        <v>282</v>
      </c>
      <c r="C2775" s="69" t="s">
        <v>224</v>
      </c>
      <c r="D2775" s="65">
        <v>44432</v>
      </c>
      <c r="E2775" s="61" t="s">
        <v>76</v>
      </c>
      <c r="F2775" s="37" t="s">
        <v>1726</v>
      </c>
      <c r="G2775" s="37"/>
      <c r="H2775" s="79">
        <v>46000</v>
      </c>
      <c r="I2775" s="79"/>
    </row>
    <row r="2776" spans="1:9" s="128" customFormat="1" x14ac:dyDescent="0.25">
      <c r="A2776" s="243">
        <v>44409</v>
      </c>
      <c r="B2776" s="37" t="s">
        <v>282</v>
      </c>
      <c r="C2776" s="69" t="s">
        <v>224</v>
      </c>
      <c r="D2776" s="65">
        <v>44434</v>
      </c>
      <c r="E2776" s="61" t="s">
        <v>76</v>
      </c>
      <c r="F2776" s="37" t="s">
        <v>86</v>
      </c>
      <c r="G2776" s="37"/>
      <c r="H2776" s="79">
        <v>92000</v>
      </c>
      <c r="I2776" s="79"/>
    </row>
    <row r="2777" spans="1:9" s="128" customFormat="1" x14ac:dyDescent="0.25">
      <c r="A2777" s="243">
        <v>44409</v>
      </c>
      <c r="B2777" s="37" t="s">
        <v>282</v>
      </c>
      <c r="C2777" s="69" t="s">
        <v>224</v>
      </c>
      <c r="D2777" s="65">
        <v>44434</v>
      </c>
      <c r="E2777" s="61" t="s">
        <v>76</v>
      </c>
      <c r="F2777" s="37" t="s">
        <v>85</v>
      </c>
      <c r="G2777" s="37"/>
      <c r="H2777" s="79">
        <v>230000</v>
      </c>
      <c r="I2777" s="79"/>
    </row>
    <row r="2778" spans="1:9" s="128" customFormat="1" x14ac:dyDescent="0.25">
      <c r="A2778" s="243">
        <v>44409</v>
      </c>
      <c r="B2778" s="37" t="s">
        <v>282</v>
      </c>
      <c r="C2778" s="69" t="s">
        <v>224</v>
      </c>
      <c r="D2778" s="65">
        <v>44435</v>
      </c>
      <c r="E2778" s="61" t="s">
        <v>76</v>
      </c>
      <c r="F2778" s="37" t="s">
        <v>1462</v>
      </c>
      <c r="G2778" s="37"/>
      <c r="H2778" s="79">
        <v>23000</v>
      </c>
      <c r="I2778" s="79"/>
    </row>
    <row r="2779" spans="1:9" s="128" customFormat="1" x14ac:dyDescent="0.25">
      <c r="A2779" s="243">
        <v>44409</v>
      </c>
      <c r="B2779" s="37" t="s">
        <v>282</v>
      </c>
      <c r="C2779" s="69" t="s">
        <v>224</v>
      </c>
      <c r="D2779" s="65">
        <v>44435</v>
      </c>
      <c r="E2779" s="61" t="s">
        <v>76</v>
      </c>
      <c r="F2779" s="37" t="s">
        <v>86</v>
      </c>
      <c r="G2779" s="37"/>
      <c r="H2779" s="79">
        <v>92000</v>
      </c>
      <c r="I2779" s="79"/>
    </row>
    <row r="2780" spans="1:9" s="128" customFormat="1" x14ac:dyDescent="0.25">
      <c r="A2780" s="243">
        <v>44409</v>
      </c>
      <c r="B2780" s="37" t="s">
        <v>282</v>
      </c>
      <c r="C2780" s="69" t="s">
        <v>224</v>
      </c>
      <c r="D2780" s="65">
        <v>44438</v>
      </c>
      <c r="E2780" s="61" t="s">
        <v>76</v>
      </c>
      <c r="F2780" s="37" t="s">
        <v>198</v>
      </c>
      <c r="G2780" s="37"/>
      <c r="H2780" s="79">
        <v>23000</v>
      </c>
      <c r="I2780" s="79"/>
    </row>
    <row r="2781" spans="1:9" s="128" customFormat="1" x14ac:dyDescent="0.25">
      <c r="A2781" s="243">
        <v>44409</v>
      </c>
      <c r="B2781" s="37" t="s">
        <v>282</v>
      </c>
      <c r="C2781" s="69" t="s">
        <v>224</v>
      </c>
      <c r="D2781" s="65">
        <v>44438</v>
      </c>
      <c r="E2781" s="61" t="s">
        <v>76</v>
      </c>
      <c r="F2781" s="37" t="s">
        <v>983</v>
      </c>
      <c r="G2781" s="37"/>
      <c r="H2781" s="79">
        <v>51700</v>
      </c>
      <c r="I2781" s="79"/>
    </row>
    <row r="2782" spans="1:9" s="128" customFormat="1" x14ac:dyDescent="0.25">
      <c r="A2782" s="243">
        <v>44409</v>
      </c>
      <c r="B2782" s="37" t="s">
        <v>282</v>
      </c>
      <c r="C2782" s="69" t="s">
        <v>224</v>
      </c>
      <c r="D2782" s="65">
        <v>44438</v>
      </c>
      <c r="E2782" s="61" t="s">
        <v>76</v>
      </c>
      <c r="F2782" s="37" t="s">
        <v>407</v>
      </c>
      <c r="G2782" s="37"/>
      <c r="H2782" s="79">
        <v>69000</v>
      </c>
      <c r="I2782" s="79"/>
    </row>
    <row r="2783" spans="1:9" s="128" customFormat="1" x14ac:dyDescent="0.25">
      <c r="A2783" s="243">
        <v>44409</v>
      </c>
      <c r="B2783" s="37" t="s">
        <v>282</v>
      </c>
      <c r="C2783" s="69" t="s">
        <v>224</v>
      </c>
      <c r="D2783" s="65">
        <v>44438</v>
      </c>
      <c r="E2783" s="61" t="s">
        <v>76</v>
      </c>
      <c r="F2783" s="37" t="s">
        <v>313</v>
      </c>
      <c r="G2783" s="37"/>
      <c r="H2783" s="79">
        <v>25000</v>
      </c>
      <c r="I2783" s="79"/>
    </row>
    <row r="2784" spans="1:9" s="128" customFormat="1" x14ac:dyDescent="0.25">
      <c r="A2784" s="243">
        <v>44409</v>
      </c>
      <c r="B2784" s="37" t="s">
        <v>282</v>
      </c>
      <c r="C2784" s="69" t="s">
        <v>224</v>
      </c>
      <c r="D2784" s="65">
        <v>44438</v>
      </c>
      <c r="E2784" s="61" t="s">
        <v>76</v>
      </c>
      <c r="F2784" s="37" t="s">
        <v>14</v>
      </c>
      <c r="G2784" s="37"/>
      <c r="H2784" s="79">
        <v>23000</v>
      </c>
      <c r="I2784" s="79"/>
    </row>
    <row r="2785" spans="1:9" s="128" customFormat="1" x14ac:dyDescent="0.25">
      <c r="A2785" s="243">
        <v>44409</v>
      </c>
      <c r="B2785" s="37" t="s">
        <v>282</v>
      </c>
      <c r="C2785" s="69" t="s">
        <v>224</v>
      </c>
      <c r="D2785" s="65">
        <v>44438</v>
      </c>
      <c r="E2785" s="61" t="s">
        <v>76</v>
      </c>
      <c r="F2785" s="37" t="s">
        <v>3</v>
      </c>
      <c r="G2785" s="37"/>
      <c r="H2785" s="79">
        <v>23000</v>
      </c>
      <c r="I2785" s="79"/>
    </row>
    <row r="2786" spans="1:9" s="128" customFormat="1" x14ac:dyDescent="0.25">
      <c r="A2786" s="243">
        <v>44409</v>
      </c>
      <c r="B2786" s="37" t="s">
        <v>282</v>
      </c>
      <c r="C2786" s="69" t="s">
        <v>224</v>
      </c>
      <c r="D2786" s="65">
        <v>44439</v>
      </c>
      <c r="E2786" s="61" t="s">
        <v>76</v>
      </c>
      <c r="F2786" s="37" t="s">
        <v>1727</v>
      </c>
      <c r="G2786" s="37"/>
      <c r="H2786" s="79">
        <v>92000</v>
      </c>
      <c r="I2786" s="79"/>
    </row>
    <row r="2787" spans="1:9" s="128" customFormat="1" x14ac:dyDescent="0.25">
      <c r="A2787" s="243">
        <v>44409</v>
      </c>
      <c r="B2787" s="37" t="s">
        <v>282</v>
      </c>
      <c r="C2787" s="69" t="s">
        <v>224</v>
      </c>
      <c r="D2787" s="65">
        <v>44439</v>
      </c>
      <c r="E2787" s="61" t="s">
        <v>76</v>
      </c>
      <c r="F2787" s="37" t="s">
        <v>1655</v>
      </c>
      <c r="G2787" s="37"/>
      <c r="H2787" s="79">
        <v>23000</v>
      </c>
      <c r="I2787" s="79"/>
    </row>
    <row r="2788" spans="1:9" s="128" customFormat="1" x14ac:dyDescent="0.25">
      <c r="A2788" s="243">
        <v>44409</v>
      </c>
      <c r="B2788" s="37" t="s">
        <v>282</v>
      </c>
      <c r="C2788" s="69" t="s">
        <v>224</v>
      </c>
      <c r="D2788" s="65">
        <v>44439</v>
      </c>
      <c r="E2788" s="61" t="s">
        <v>76</v>
      </c>
      <c r="F2788" s="37" t="s">
        <v>9</v>
      </c>
      <c r="G2788" s="37"/>
      <c r="H2788" s="79">
        <v>23000</v>
      </c>
      <c r="I2788" s="79"/>
    </row>
    <row r="2789" spans="1:9" s="128" customFormat="1" x14ac:dyDescent="0.25">
      <c r="A2789" s="243">
        <v>44409</v>
      </c>
      <c r="B2789" s="37" t="s">
        <v>282</v>
      </c>
      <c r="C2789" s="69" t="s">
        <v>224</v>
      </c>
      <c r="D2789" s="65">
        <v>44439</v>
      </c>
      <c r="E2789" s="61" t="s">
        <v>76</v>
      </c>
      <c r="F2789" s="37" t="s">
        <v>131</v>
      </c>
      <c r="G2789" s="37"/>
      <c r="H2789" s="79">
        <v>23000</v>
      </c>
      <c r="I2789" s="79"/>
    </row>
    <row r="2790" spans="1:9" s="128" customFormat="1" x14ac:dyDescent="0.25">
      <c r="A2790" s="243">
        <v>44409</v>
      </c>
      <c r="B2790" s="37" t="s">
        <v>282</v>
      </c>
      <c r="C2790" s="69" t="s">
        <v>224</v>
      </c>
      <c r="D2790" s="65">
        <v>44439</v>
      </c>
      <c r="E2790" s="61" t="s">
        <v>76</v>
      </c>
      <c r="F2790" s="37" t="s">
        <v>1728</v>
      </c>
      <c r="G2790" s="37"/>
      <c r="H2790" s="79">
        <v>66000</v>
      </c>
      <c r="I2790" s="79"/>
    </row>
    <row r="2791" spans="1:9" s="128" customFormat="1" x14ac:dyDescent="0.25">
      <c r="A2791" s="167">
        <v>44409</v>
      </c>
      <c r="B2791" s="168" t="s">
        <v>282</v>
      </c>
      <c r="C2791" s="167" t="s">
        <v>224</v>
      </c>
      <c r="D2791" s="169">
        <v>44439</v>
      </c>
      <c r="E2791" s="266" t="s">
        <v>76</v>
      </c>
      <c r="F2791" s="168" t="s">
        <v>1728</v>
      </c>
      <c r="G2791" s="168"/>
      <c r="H2791" s="170">
        <v>3000</v>
      </c>
      <c r="I2791" s="170">
        <f>SUM(H2736:H2791)</f>
        <v>2295855</v>
      </c>
    </row>
    <row r="2792" spans="1:9" s="128" customFormat="1" x14ac:dyDescent="0.25">
      <c r="A2792" s="243">
        <v>44440</v>
      </c>
      <c r="B2792" s="37" t="s">
        <v>282</v>
      </c>
      <c r="C2792" s="69" t="s">
        <v>224</v>
      </c>
      <c r="D2792" s="65">
        <v>44440</v>
      </c>
      <c r="E2792" s="61" t="s">
        <v>76</v>
      </c>
      <c r="F2792" s="37" t="s">
        <v>413</v>
      </c>
      <c r="G2792" s="37"/>
      <c r="H2792" s="79">
        <v>46000</v>
      </c>
      <c r="I2792" s="79"/>
    </row>
    <row r="2793" spans="1:9" s="128" customFormat="1" x14ac:dyDescent="0.25">
      <c r="A2793" s="243">
        <v>44440</v>
      </c>
      <c r="B2793" s="37" t="s">
        <v>282</v>
      </c>
      <c r="C2793" s="69" t="s">
        <v>224</v>
      </c>
      <c r="D2793" s="65">
        <v>44440</v>
      </c>
      <c r="E2793" s="61" t="s">
        <v>76</v>
      </c>
      <c r="F2793" s="37" t="s">
        <v>2</v>
      </c>
      <c r="G2793" s="37"/>
      <c r="H2793" s="79">
        <v>92000</v>
      </c>
      <c r="I2793" s="79"/>
    </row>
    <row r="2794" spans="1:9" s="128" customFormat="1" x14ac:dyDescent="0.25">
      <c r="A2794" s="243">
        <v>44440</v>
      </c>
      <c r="B2794" s="37" t="s">
        <v>282</v>
      </c>
      <c r="C2794" s="69" t="s">
        <v>224</v>
      </c>
      <c r="D2794" s="65">
        <v>44440</v>
      </c>
      <c r="E2794" s="61" t="s">
        <v>76</v>
      </c>
      <c r="F2794" s="37" t="s">
        <v>464</v>
      </c>
      <c r="G2794" s="37"/>
      <c r="H2794" s="79">
        <v>23000</v>
      </c>
      <c r="I2794" s="79"/>
    </row>
    <row r="2795" spans="1:9" s="128" customFormat="1" x14ac:dyDescent="0.25">
      <c r="A2795" s="243">
        <v>44440</v>
      </c>
      <c r="B2795" s="37" t="s">
        <v>282</v>
      </c>
      <c r="C2795" s="69" t="s">
        <v>224</v>
      </c>
      <c r="D2795" s="65">
        <v>44442</v>
      </c>
      <c r="E2795" s="61" t="s">
        <v>76</v>
      </c>
      <c r="F2795" s="37" t="s">
        <v>417</v>
      </c>
      <c r="G2795" s="37"/>
      <c r="H2795" s="79">
        <v>23000</v>
      </c>
      <c r="I2795" s="79"/>
    </row>
    <row r="2796" spans="1:9" s="128" customFormat="1" x14ac:dyDescent="0.25">
      <c r="A2796" s="243">
        <v>44440</v>
      </c>
      <c r="B2796" s="37" t="s">
        <v>282</v>
      </c>
      <c r="C2796" s="69" t="s">
        <v>224</v>
      </c>
      <c r="D2796" s="65">
        <v>44442</v>
      </c>
      <c r="E2796" s="61" t="s">
        <v>239</v>
      </c>
      <c r="F2796" s="37" t="s">
        <v>132</v>
      </c>
      <c r="G2796" s="37"/>
      <c r="H2796" s="79">
        <v>23100</v>
      </c>
      <c r="I2796" s="79"/>
    </row>
    <row r="2797" spans="1:9" s="128" customFormat="1" x14ac:dyDescent="0.25">
      <c r="A2797" s="243">
        <v>44440</v>
      </c>
      <c r="B2797" s="37" t="s">
        <v>282</v>
      </c>
      <c r="C2797" s="69" t="s">
        <v>224</v>
      </c>
      <c r="D2797" s="65">
        <v>44442</v>
      </c>
      <c r="E2797" s="61" t="s">
        <v>76</v>
      </c>
      <c r="F2797" s="37" t="s">
        <v>1718</v>
      </c>
      <c r="G2797" s="37"/>
      <c r="H2797" s="79">
        <v>23000</v>
      </c>
      <c r="I2797" s="79"/>
    </row>
    <row r="2798" spans="1:9" s="128" customFormat="1" x14ac:dyDescent="0.25">
      <c r="A2798" s="243">
        <v>44440</v>
      </c>
      <c r="B2798" s="37" t="s">
        <v>282</v>
      </c>
      <c r="C2798" s="69" t="s">
        <v>224</v>
      </c>
      <c r="D2798" s="65">
        <v>44445</v>
      </c>
      <c r="E2798" s="61" t="s">
        <v>76</v>
      </c>
      <c r="F2798" s="37" t="s">
        <v>1729</v>
      </c>
      <c r="G2798" s="37" t="s">
        <v>1750</v>
      </c>
      <c r="H2798" s="79">
        <v>150115</v>
      </c>
      <c r="I2798" s="79"/>
    </row>
    <row r="2799" spans="1:9" s="128" customFormat="1" x14ac:dyDescent="0.25">
      <c r="A2799" s="243">
        <v>44440</v>
      </c>
      <c r="B2799" s="37" t="s">
        <v>282</v>
      </c>
      <c r="C2799" s="69" t="s">
        <v>224</v>
      </c>
      <c r="D2799" s="65">
        <v>44445</v>
      </c>
      <c r="E2799" s="61" t="s">
        <v>76</v>
      </c>
      <c r="F2799" s="37" t="s">
        <v>257</v>
      </c>
      <c r="G2799" s="37"/>
      <c r="H2799" s="79">
        <v>50000</v>
      </c>
      <c r="I2799" s="79"/>
    </row>
    <row r="2800" spans="1:9" s="128" customFormat="1" x14ac:dyDescent="0.25">
      <c r="A2800" s="243">
        <v>44440</v>
      </c>
      <c r="B2800" s="37" t="s">
        <v>282</v>
      </c>
      <c r="C2800" s="69" t="s">
        <v>224</v>
      </c>
      <c r="D2800" s="65">
        <v>44445</v>
      </c>
      <c r="E2800" s="61" t="s">
        <v>76</v>
      </c>
      <c r="F2800" s="37" t="s">
        <v>1688</v>
      </c>
      <c r="G2800" s="37"/>
      <c r="H2800" s="79">
        <v>23000</v>
      </c>
      <c r="I2800" s="79"/>
    </row>
    <row r="2801" spans="1:9" s="128" customFormat="1" x14ac:dyDescent="0.25">
      <c r="A2801" s="243">
        <v>44440</v>
      </c>
      <c r="B2801" s="37" t="s">
        <v>282</v>
      </c>
      <c r="C2801" s="69" t="s">
        <v>224</v>
      </c>
      <c r="D2801" s="65">
        <v>44445</v>
      </c>
      <c r="E2801" s="61" t="s">
        <v>76</v>
      </c>
      <c r="F2801" s="37" t="s">
        <v>1697</v>
      </c>
      <c r="G2801" s="37"/>
      <c r="H2801" s="79">
        <v>69000</v>
      </c>
      <c r="I2801" s="79"/>
    </row>
    <row r="2802" spans="1:9" s="128" customFormat="1" x14ac:dyDescent="0.25">
      <c r="A2802" s="243">
        <v>44440</v>
      </c>
      <c r="B2802" s="37" t="s">
        <v>282</v>
      </c>
      <c r="C2802" s="69" t="s">
        <v>224</v>
      </c>
      <c r="D2802" s="65">
        <v>44445</v>
      </c>
      <c r="E2802" s="61" t="s">
        <v>76</v>
      </c>
      <c r="F2802" s="37" t="s">
        <v>87</v>
      </c>
      <c r="G2802" s="37"/>
      <c r="H2802" s="79">
        <v>23000</v>
      </c>
      <c r="I2802" s="79"/>
    </row>
    <row r="2803" spans="1:9" s="128" customFormat="1" x14ac:dyDescent="0.25">
      <c r="A2803" s="243">
        <v>44440</v>
      </c>
      <c r="B2803" s="37" t="s">
        <v>282</v>
      </c>
      <c r="C2803" s="69" t="s">
        <v>224</v>
      </c>
      <c r="D2803" s="65">
        <v>44445</v>
      </c>
      <c r="E2803" s="61" t="s">
        <v>76</v>
      </c>
      <c r="F2803" s="37" t="s">
        <v>1413</v>
      </c>
      <c r="G2803" s="37"/>
      <c r="H2803" s="79">
        <v>23000</v>
      </c>
      <c r="I2803" s="79"/>
    </row>
    <row r="2804" spans="1:9" s="128" customFormat="1" x14ac:dyDescent="0.25">
      <c r="A2804" s="243">
        <v>44440</v>
      </c>
      <c r="B2804" s="37" t="s">
        <v>282</v>
      </c>
      <c r="C2804" s="69" t="s">
        <v>224</v>
      </c>
      <c r="D2804" s="65">
        <v>44445</v>
      </c>
      <c r="E2804" s="61" t="s">
        <v>76</v>
      </c>
      <c r="F2804" s="37" t="s">
        <v>430</v>
      </c>
      <c r="G2804" s="37"/>
      <c r="H2804" s="79">
        <v>39362</v>
      </c>
      <c r="I2804" s="79"/>
    </row>
    <row r="2805" spans="1:9" s="128" customFormat="1" x14ac:dyDescent="0.25">
      <c r="A2805" s="243">
        <v>44440</v>
      </c>
      <c r="B2805" s="37" t="s">
        <v>282</v>
      </c>
      <c r="C2805" s="69" t="s">
        <v>224</v>
      </c>
      <c r="D2805" s="65">
        <v>44446</v>
      </c>
      <c r="E2805" s="61" t="s">
        <v>76</v>
      </c>
      <c r="F2805" s="37" t="s">
        <v>384</v>
      </c>
      <c r="G2805" s="37"/>
      <c r="H2805" s="79">
        <v>100000</v>
      </c>
      <c r="I2805" s="79"/>
    </row>
    <row r="2806" spans="1:9" s="128" customFormat="1" x14ac:dyDescent="0.25">
      <c r="A2806" s="243">
        <v>44440</v>
      </c>
      <c r="B2806" s="37" t="s">
        <v>282</v>
      </c>
      <c r="C2806" s="69" t="s">
        <v>224</v>
      </c>
      <c r="D2806" s="65">
        <v>44448</v>
      </c>
      <c r="E2806" s="61" t="s">
        <v>76</v>
      </c>
      <c r="F2806" s="37" t="s">
        <v>6</v>
      </c>
      <c r="G2806" s="37"/>
      <c r="H2806" s="79">
        <v>23000</v>
      </c>
      <c r="I2806" s="79"/>
    </row>
    <row r="2807" spans="1:9" s="128" customFormat="1" x14ac:dyDescent="0.25">
      <c r="A2807" s="243">
        <v>44440</v>
      </c>
      <c r="B2807" s="37" t="s">
        <v>282</v>
      </c>
      <c r="C2807" s="69" t="s">
        <v>224</v>
      </c>
      <c r="D2807" s="65">
        <v>44448</v>
      </c>
      <c r="E2807" s="61" t="s">
        <v>76</v>
      </c>
      <c r="F2807" s="37" t="s">
        <v>874</v>
      </c>
      <c r="G2807" s="37"/>
      <c r="H2807" s="79">
        <v>46000</v>
      </c>
      <c r="I2807" s="79"/>
    </row>
    <row r="2808" spans="1:9" s="128" customFormat="1" x14ac:dyDescent="0.25">
      <c r="A2808" s="243">
        <v>44440</v>
      </c>
      <c r="B2808" s="37" t="s">
        <v>282</v>
      </c>
      <c r="C2808" s="69" t="s">
        <v>224</v>
      </c>
      <c r="D2808" s="65">
        <v>44449</v>
      </c>
      <c r="E2808" s="61" t="s">
        <v>76</v>
      </c>
      <c r="F2808" s="37" t="s">
        <v>635</v>
      </c>
      <c r="G2808" s="37"/>
      <c r="H2808" s="79">
        <v>23000</v>
      </c>
      <c r="I2808" s="79"/>
    </row>
    <row r="2809" spans="1:9" s="128" customFormat="1" x14ac:dyDescent="0.25">
      <c r="A2809" s="243">
        <v>44440</v>
      </c>
      <c r="B2809" s="37" t="s">
        <v>282</v>
      </c>
      <c r="C2809" s="69" t="s">
        <v>224</v>
      </c>
      <c r="D2809" s="65">
        <v>44452</v>
      </c>
      <c r="E2809" s="61" t="s">
        <v>76</v>
      </c>
      <c r="F2809" s="37" t="s">
        <v>206</v>
      </c>
      <c r="G2809" s="37"/>
      <c r="H2809" s="79">
        <v>23000</v>
      </c>
      <c r="I2809" s="79"/>
    </row>
    <row r="2810" spans="1:9" s="128" customFormat="1" x14ac:dyDescent="0.25">
      <c r="A2810" s="243">
        <v>44440</v>
      </c>
      <c r="B2810" s="37" t="s">
        <v>282</v>
      </c>
      <c r="C2810" s="69" t="s">
        <v>224</v>
      </c>
      <c r="D2810" s="65">
        <v>44452</v>
      </c>
      <c r="E2810" s="61" t="s">
        <v>76</v>
      </c>
      <c r="F2810" s="37" t="s">
        <v>1677</v>
      </c>
      <c r="G2810" s="37"/>
      <c r="H2810" s="79">
        <v>23000</v>
      </c>
      <c r="I2810" s="79"/>
    </row>
    <row r="2811" spans="1:9" s="128" customFormat="1" x14ac:dyDescent="0.25">
      <c r="A2811" s="243">
        <v>44440</v>
      </c>
      <c r="B2811" s="37" t="s">
        <v>282</v>
      </c>
      <c r="C2811" s="69" t="s">
        <v>224</v>
      </c>
      <c r="D2811" s="65">
        <v>44453</v>
      </c>
      <c r="E2811" s="61" t="s">
        <v>76</v>
      </c>
      <c r="F2811" s="37" t="s">
        <v>822</v>
      </c>
      <c r="G2811" s="37"/>
      <c r="H2811" s="79">
        <v>69000</v>
      </c>
      <c r="I2811" s="79"/>
    </row>
    <row r="2812" spans="1:9" s="128" customFormat="1" x14ac:dyDescent="0.25">
      <c r="A2812" s="243">
        <v>44440</v>
      </c>
      <c r="B2812" s="37" t="s">
        <v>282</v>
      </c>
      <c r="C2812" s="69" t="s">
        <v>224</v>
      </c>
      <c r="D2812" s="65">
        <v>44459</v>
      </c>
      <c r="E2812" s="61" t="s">
        <v>76</v>
      </c>
      <c r="F2812" s="37" t="s">
        <v>127</v>
      </c>
      <c r="G2812" s="37"/>
      <c r="H2812" s="79">
        <v>23113</v>
      </c>
      <c r="I2812" s="79"/>
    </row>
    <row r="2813" spans="1:9" s="128" customFormat="1" x14ac:dyDescent="0.25">
      <c r="A2813" s="243">
        <v>44440</v>
      </c>
      <c r="B2813" s="37" t="s">
        <v>282</v>
      </c>
      <c r="C2813" s="69" t="s">
        <v>224</v>
      </c>
      <c r="D2813" s="65">
        <v>44459</v>
      </c>
      <c r="E2813" s="61" t="s">
        <v>76</v>
      </c>
      <c r="F2813" s="37" t="s">
        <v>18</v>
      </c>
      <c r="G2813" s="37"/>
      <c r="H2813" s="79">
        <v>23080</v>
      </c>
      <c r="I2813" s="79"/>
    </row>
    <row r="2814" spans="1:9" s="128" customFormat="1" x14ac:dyDescent="0.25">
      <c r="A2814" s="243">
        <v>44440</v>
      </c>
      <c r="B2814" s="37" t="s">
        <v>282</v>
      </c>
      <c r="C2814" s="69" t="s">
        <v>224</v>
      </c>
      <c r="D2814" s="65">
        <v>44459</v>
      </c>
      <c r="E2814" s="61" t="s">
        <v>76</v>
      </c>
      <c r="F2814" s="37" t="s">
        <v>1696</v>
      </c>
      <c r="G2814" s="37"/>
      <c r="H2814" s="79">
        <v>23000</v>
      </c>
      <c r="I2814" s="79"/>
    </row>
    <row r="2815" spans="1:9" s="128" customFormat="1" x14ac:dyDescent="0.25">
      <c r="A2815" s="243">
        <v>44440</v>
      </c>
      <c r="B2815" s="37" t="s">
        <v>282</v>
      </c>
      <c r="C2815" s="69" t="s">
        <v>224</v>
      </c>
      <c r="D2815" s="65">
        <v>44460</v>
      </c>
      <c r="E2815" s="61" t="s">
        <v>76</v>
      </c>
      <c r="F2815" s="37" t="s">
        <v>21</v>
      </c>
      <c r="G2815" s="37"/>
      <c r="H2815" s="79">
        <v>23109</v>
      </c>
      <c r="I2815" s="79"/>
    </row>
    <row r="2816" spans="1:9" s="128" customFormat="1" x14ac:dyDescent="0.25">
      <c r="A2816" s="243">
        <v>44440</v>
      </c>
      <c r="B2816" s="37" t="s">
        <v>282</v>
      </c>
      <c r="C2816" s="69" t="s">
        <v>224</v>
      </c>
      <c r="D2816" s="65">
        <v>44460</v>
      </c>
      <c r="E2816" s="61" t="s">
        <v>76</v>
      </c>
      <c r="F2816" s="37" t="s">
        <v>21</v>
      </c>
      <c r="G2816" s="37"/>
      <c r="H2816" s="79">
        <v>14500</v>
      </c>
      <c r="I2816" s="79"/>
    </row>
    <row r="2817" spans="1:9" s="128" customFormat="1" x14ac:dyDescent="0.25">
      <c r="A2817" s="243">
        <v>44440</v>
      </c>
      <c r="B2817" s="37" t="s">
        <v>282</v>
      </c>
      <c r="C2817" s="69" t="s">
        <v>224</v>
      </c>
      <c r="D2817" s="65">
        <v>44460</v>
      </c>
      <c r="E2817" s="61" t="s">
        <v>76</v>
      </c>
      <c r="F2817" s="37" t="s">
        <v>93</v>
      </c>
      <c r="G2817" s="37"/>
      <c r="H2817" s="79">
        <v>23000</v>
      </c>
      <c r="I2817" s="79"/>
    </row>
    <row r="2818" spans="1:9" s="128" customFormat="1" x14ac:dyDescent="0.25">
      <c r="A2818" s="243">
        <v>44440</v>
      </c>
      <c r="B2818" s="37" t="s">
        <v>282</v>
      </c>
      <c r="C2818" s="69" t="s">
        <v>224</v>
      </c>
      <c r="D2818" s="65">
        <v>44461</v>
      </c>
      <c r="E2818" s="61" t="s">
        <v>76</v>
      </c>
      <c r="F2818" s="37" t="s">
        <v>201</v>
      </c>
      <c r="G2818" s="37"/>
      <c r="H2818" s="79">
        <v>23000</v>
      </c>
      <c r="I2818" s="79"/>
    </row>
    <row r="2819" spans="1:9" s="128" customFormat="1" x14ac:dyDescent="0.25">
      <c r="A2819" s="243">
        <v>44440</v>
      </c>
      <c r="B2819" s="37" t="s">
        <v>282</v>
      </c>
      <c r="C2819" s="69" t="s">
        <v>224</v>
      </c>
      <c r="D2819" s="65">
        <v>44461</v>
      </c>
      <c r="E2819" s="61" t="s">
        <v>76</v>
      </c>
      <c r="F2819" s="37" t="s">
        <v>140</v>
      </c>
      <c r="G2819" s="37"/>
      <c r="H2819" s="79">
        <v>23096</v>
      </c>
      <c r="I2819" s="79"/>
    </row>
    <row r="2820" spans="1:9" s="128" customFormat="1" x14ac:dyDescent="0.25">
      <c r="A2820" s="243">
        <v>44440</v>
      </c>
      <c r="B2820" s="37" t="s">
        <v>282</v>
      </c>
      <c r="C2820" s="69" t="s">
        <v>224</v>
      </c>
      <c r="D2820" s="65">
        <v>44461</v>
      </c>
      <c r="E2820" s="61" t="s">
        <v>76</v>
      </c>
      <c r="F2820" s="37" t="s">
        <v>80</v>
      </c>
      <c r="G2820" s="37"/>
      <c r="H2820" s="79">
        <v>23000</v>
      </c>
      <c r="I2820" s="79"/>
    </row>
    <row r="2821" spans="1:9" s="128" customFormat="1" x14ac:dyDescent="0.25">
      <c r="A2821" s="243">
        <v>44440</v>
      </c>
      <c r="B2821" s="37" t="s">
        <v>282</v>
      </c>
      <c r="C2821" s="69" t="s">
        <v>224</v>
      </c>
      <c r="D2821" s="65">
        <v>44461</v>
      </c>
      <c r="E2821" s="61" t="s">
        <v>76</v>
      </c>
      <c r="F2821" s="37" t="s">
        <v>373</v>
      </c>
      <c r="G2821" s="37"/>
      <c r="H2821" s="79">
        <v>100000</v>
      </c>
      <c r="I2821" s="79"/>
    </row>
    <row r="2822" spans="1:9" s="128" customFormat="1" x14ac:dyDescent="0.25">
      <c r="A2822" s="243">
        <v>44440</v>
      </c>
      <c r="B2822" s="37" t="s">
        <v>282</v>
      </c>
      <c r="C2822" s="69" t="s">
        <v>224</v>
      </c>
      <c r="D2822" s="65">
        <v>44461</v>
      </c>
      <c r="E2822" s="61" t="s">
        <v>76</v>
      </c>
      <c r="F2822" s="37" t="s">
        <v>13</v>
      </c>
      <c r="G2822" s="37"/>
      <c r="H2822" s="79">
        <v>23000</v>
      </c>
      <c r="I2822" s="79"/>
    </row>
    <row r="2823" spans="1:9" s="128" customFormat="1" x14ac:dyDescent="0.25">
      <c r="A2823" s="243">
        <v>44440</v>
      </c>
      <c r="B2823" s="37" t="s">
        <v>282</v>
      </c>
      <c r="C2823" s="69" t="s">
        <v>224</v>
      </c>
      <c r="D2823" s="65">
        <v>44466</v>
      </c>
      <c r="E2823" s="61" t="s">
        <v>76</v>
      </c>
      <c r="F2823" s="37" t="s">
        <v>1652</v>
      </c>
      <c r="G2823" s="37"/>
      <c r="H2823" s="79">
        <v>23000</v>
      </c>
      <c r="I2823" s="79"/>
    </row>
    <row r="2824" spans="1:9" s="128" customFormat="1" x14ac:dyDescent="0.25">
      <c r="A2824" s="243">
        <v>44440</v>
      </c>
      <c r="B2824" s="37" t="s">
        <v>282</v>
      </c>
      <c r="C2824" s="69" t="s">
        <v>224</v>
      </c>
      <c r="D2824" s="65">
        <v>44466</v>
      </c>
      <c r="E2824" s="61" t="s">
        <v>76</v>
      </c>
      <c r="F2824" s="37" t="s">
        <v>1653</v>
      </c>
      <c r="G2824" s="37"/>
      <c r="H2824" s="79">
        <v>23000</v>
      </c>
      <c r="I2824" s="79"/>
    </row>
    <row r="2825" spans="1:9" s="128" customFormat="1" x14ac:dyDescent="0.25">
      <c r="A2825" s="243">
        <v>44440</v>
      </c>
      <c r="B2825" s="37" t="s">
        <v>282</v>
      </c>
      <c r="C2825" s="69" t="s">
        <v>224</v>
      </c>
      <c r="D2825" s="65">
        <v>44468</v>
      </c>
      <c r="E2825" s="61" t="s">
        <v>76</v>
      </c>
      <c r="F2825" s="37" t="s">
        <v>24</v>
      </c>
      <c r="G2825" s="37"/>
      <c r="H2825" s="79">
        <v>46000</v>
      </c>
      <c r="I2825" s="79"/>
    </row>
    <row r="2826" spans="1:9" s="128" customFormat="1" x14ac:dyDescent="0.25">
      <c r="A2826" s="243">
        <v>44440</v>
      </c>
      <c r="B2826" s="37" t="s">
        <v>282</v>
      </c>
      <c r="C2826" s="69" t="s">
        <v>224</v>
      </c>
      <c r="D2826" s="65">
        <v>44468</v>
      </c>
      <c r="E2826" s="61" t="s">
        <v>76</v>
      </c>
      <c r="F2826" s="37" t="s">
        <v>1655</v>
      </c>
      <c r="G2826" s="37"/>
      <c r="H2826" s="79">
        <v>23000</v>
      </c>
      <c r="I2826" s="79"/>
    </row>
    <row r="2827" spans="1:9" s="128" customFormat="1" x14ac:dyDescent="0.25">
      <c r="A2827" s="243">
        <v>44440</v>
      </c>
      <c r="B2827" s="37" t="s">
        <v>282</v>
      </c>
      <c r="C2827" s="69" t="s">
        <v>224</v>
      </c>
      <c r="D2827" s="65">
        <v>44469</v>
      </c>
      <c r="E2827" s="61" t="s">
        <v>76</v>
      </c>
      <c r="F2827" s="37" t="s">
        <v>1462</v>
      </c>
      <c r="G2827" s="37"/>
      <c r="H2827" s="79">
        <v>23000</v>
      </c>
      <c r="I2827" s="79"/>
    </row>
    <row r="2828" spans="1:9" s="128" customFormat="1" x14ac:dyDescent="0.25">
      <c r="A2828" s="243">
        <v>44440</v>
      </c>
      <c r="B2828" s="37" t="s">
        <v>282</v>
      </c>
      <c r="C2828" s="69" t="s">
        <v>224</v>
      </c>
      <c r="D2828" s="65">
        <v>44469</v>
      </c>
      <c r="E2828" s="61" t="s">
        <v>76</v>
      </c>
      <c r="F2828" s="37" t="s">
        <v>313</v>
      </c>
      <c r="G2828" s="37"/>
      <c r="H2828" s="79">
        <v>23000</v>
      </c>
      <c r="I2828" s="79"/>
    </row>
    <row r="2829" spans="1:9" s="128" customFormat="1" x14ac:dyDescent="0.25">
      <c r="A2829" s="243">
        <v>44440</v>
      </c>
      <c r="B2829" s="37" t="s">
        <v>282</v>
      </c>
      <c r="C2829" s="69" t="s">
        <v>224</v>
      </c>
      <c r="D2829" s="65">
        <v>44469</v>
      </c>
      <c r="E2829" s="61" t="s">
        <v>76</v>
      </c>
      <c r="F2829" s="37" t="s">
        <v>1413</v>
      </c>
      <c r="G2829" s="37"/>
      <c r="H2829" s="79">
        <v>23000</v>
      </c>
      <c r="I2829" s="79"/>
    </row>
    <row r="2830" spans="1:9" s="128" customFormat="1" x14ac:dyDescent="0.25">
      <c r="A2830" s="243">
        <v>44440</v>
      </c>
      <c r="B2830" s="37" t="s">
        <v>282</v>
      </c>
      <c r="C2830" s="69" t="s">
        <v>224</v>
      </c>
      <c r="D2830" s="65">
        <v>44469</v>
      </c>
      <c r="E2830" s="61" t="s">
        <v>76</v>
      </c>
      <c r="F2830" s="37" t="s">
        <v>430</v>
      </c>
      <c r="G2830" s="37"/>
      <c r="H2830" s="79">
        <v>23000</v>
      </c>
      <c r="I2830" s="79"/>
    </row>
    <row r="2831" spans="1:9" s="128" customFormat="1" x14ac:dyDescent="0.25">
      <c r="A2831" s="243">
        <v>44440</v>
      </c>
      <c r="B2831" s="37" t="s">
        <v>282</v>
      </c>
      <c r="C2831" s="69" t="s">
        <v>224</v>
      </c>
      <c r="D2831" s="65">
        <v>44469</v>
      </c>
      <c r="E2831" s="61" t="s">
        <v>76</v>
      </c>
      <c r="F2831" s="37" t="s">
        <v>14</v>
      </c>
      <c r="G2831" s="37"/>
      <c r="H2831" s="79">
        <v>23000</v>
      </c>
      <c r="I2831" s="79"/>
    </row>
    <row r="2832" spans="1:9" s="128" customFormat="1" x14ac:dyDescent="0.25">
      <c r="A2832" s="167">
        <v>44440</v>
      </c>
      <c r="B2832" s="168" t="s">
        <v>282</v>
      </c>
      <c r="C2832" s="167" t="s">
        <v>224</v>
      </c>
      <c r="D2832" s="169">
        <v>44469</v>
      </c>
      <c r="E2832" s="266" t="s">
        <v>76</v>
      </c>
      <c r="F2832" s="168" t="s">
        <v>1730</v>
      </c>
      <c r="G2832" s="168"/>
      <c r="H2832" s="170">
        <v>23000</v>
      </c>
      <c r="I2832" s="170">
        <f>SUM(H2792:H2832)</f>
        <v>1489475</v>
      </c>
    </row>
    <row r="2833" spans="1:9" s="128" customFormat="1" x14ac:dyDescent="0.25">
      <c r="A2833" s="243">
        <v>44470</v>
      </c>
      <c r="B2833" s="37" t="s">
        <v>282</v>
      </c>
      <c r="C2833" s="69" t="s">
        <v>224</v>
      </c>
      <c r="D2833" s="65">
        <v>44470</v>
      </c>
      <c r="E2833" s="61" t="s">
        <v>76</v>
      </c>
      <c r="F2833" s="37" t="s">
        <v>384</v>
      </c>
      <c r="G2833" s="37"/>
      <c r="H2833" s="79">
        <v>24000</v>
      </c>
      <c r="I2833" s="79"/>
    </row>
    <row r="2834" spans="1:9" s="128" customFormat="1" x14ac:dyDescent="0.25">
      <c r="A2834" s="243">
        <v>44470</v>
      </c>
      <c r="B2834" s="37" t="s">
        <v>282</v>
      </c>
      <c r="C2834" s="69" t="s">
        <v>224</v>
      </c>
      <c r="D2834" s="65">
        <v>44470</v>
      </c>
      <c r="E2834" s="61" t="s">
        <v>76</v>
      </c>
      <c r="F2834" s="37" t="s">
        <v>983</v>
      </c>
      <c r="G2834" s="37"/>
      <c r="H2834" s="79">
        <v>9600</v>
      </c>
      <c r="I2834" s="79"/>
    </row>
    <row r="2835" spans="1:9" s="128" customFormat="1" x14ac:dyDescent="0.25">
      <c r="A2835" s="243">
        <v>44470</v>
      </c>
      <c r="B2835" s="37" t="s">
        <v>282</v>
      </c>
      <c r="C2835" s="69" t="s">
        <v>224</v>
      </c>
      <c r="D2835" s="65">
        <v>44470</v>
      </c>
      <c r="E2835" s="61" t="s">
        <v>76</v>
      </c>
      <c r="F2835" s="37" t="s">
        <v>256</v>
      </c>
      <c r="G2835" s="37"/>
      <c r="H2835" s="79">
        <v>23000</v>
      </c>
      <c r="I2835" s="79"/>
    </row>
    <row r="2836" spans="1:9" s="128" customFormat="1" x14ac:dyDescent="0.25">
      <c r="A2836" s="243">
        <v>44470</v>
      </c>
      <c r="B2836" s="37" t="s">
        <v>282</v>
      </c>
      <c r="C2836" s="69" t="s">
        <v>224</v>
      </c>
      <c r="D2836" s="65">
        <v>44473</v>
      </c>
      <c r="E2836" s="61" t="s">
        <v>76</v>
      </c>
      <c r="F2836" s="37" t="s">
        <v>1718</v>
      </c>
      <c r="G2836" s="37"/>
      <c r="H2836" s="79">
        <v>23000</v>
      </c>
      <c r="I2836" s="79"/>
    </row>
    <row r="2837" spans="1:9" s="128" customFormat="1" x14ac:dyDescent="0.25">
      <c r="A2837" s="243">
        <v>44470</v>
      </c>
      <c r="B2837" s="37" t="s">
        <v>282</v>
      </c>
      <c r="C2837" s="69" t="s">
        <v>224</v>
      </c>
      <c r="D2837" s="65">
        <v>44474</v>
      </c>
      <c r="E2837" s="61" t="s">
        <v>76</v>
      </c>
      <c r="F2837" s="37" t="s">
        <v>4</v>
      </c>
      <c r="G2837" s="37"/>
      <c r="H2837" s="79">
        <v>23000</v>
      </c>
      <c r="I2837" s="79"/>
    </row>
    <row r="2838" spans="1:9" s="128" customFormat="1" x14ac:dyDescent="0.25">
      <c r="A2838" s="243">
        <v>44470</v>
      </c>
      <c r="B2838" s="37" t="s">
        <v>282</v>
      </c>
      <c r="C2838" s="69" t="s">
        <v>224</v>
      </c>
      <c r="D2838" s="65">
        <v>44475</v>
      </c>
      <c r="E2838" s="61" t="s">
        <v>76</v>
      </c>
      <c r="F2838" s="37" t="s">
        <v>198</v>
      </c>
      <c r="G2838" s="37"/>
      <c r="H2838" s="79">
        <v>23000</v>
      </c>
      <c r="I2838" s="79"/>
    </row>
    <row r="2839" spans="1:9" s="128" customFormat="1" x14ac:dyDescent="0.25">
      <c r="A2839" s="243">
        <v>44470</v>
      </c>
      <c r="B2839" s="37" t="s">
        <v>282</v>
      </c>
      <c r="C2839" s="69" t="s">
        <v>224</v>
      </c>
      <c r="D2839" s="65">
        <v>44475</v>
      </c>
      <c r="E2839" s="61" t="s">
        <v>76</v>
      </c>
      <c r="F2839" s="37" t="s">
        <v>6</v>
      </c>
      <c r="G2839" s="37"/>
      <c r="H2839" s="79">
        <v>23000</v>
      </c>
      <c r="I2839" s="79"/>
    </row>
    <row r="2840" spans="1:9" s="128" customFormat="1" x14ac:dyDescent="0.25">
      <c r="A2840" s="243">
        <v>44470</v>
      </c>
      <c r="B2840" s="37" t="s">
        <v>282</v>
      </c>
      <c r="C2840" s="69" t="s">
        <v>224</v>
      </c>
      <c r="D2840" s="65">
        <v>44475</v>
      </c>
      <c r="E2840" s="61" t="s">
        <v>76</v>
      </c>
      <c r="F2840" s="37" t="s">
        <v>254</v>
      </c>
      <c r="G2840" s="37"/>
      <c r="H2840" s="79">
        <v>69000</v>
      </c>
      <c r="I2840" s="79"/>
    </row>
    <row r="2841" spans="1:9" s="128" customFormat="1" x14ac:dyDescent="0.25">
      <c r="A2841" s="243">
        <v>44470</v>
      </c>
      <c r="B2841" s="37" t="s">
        <v>282</v>
      </c>
      <c r="C2841" s="69" t="s">
        <v>224</v>
      </c>
      <c r="D2841" s="65">
        <v>44476</v>
      </c>
      <c r="E2841" s="61" t="s">
        <v>76</v>
      </c>
      <c r="F2841" s="37" t="s">
        <v>1729</v>
      </c>
      <c r="G2841" s="37" t="s">
        <v>1751</v>
      </c>
      <c r="H2841" s="79">
        <v>150115</v>
      </c>
      <c r="I2841" s="79"/>
    </row>
    <row r="2842" spans="1:9" s="128" customFormat="1" x14ac:dyDescent="0.25">
      <c r="A2842" s="243">
        <v>44470</v>
      </c>
      <c r="B2842" s="37" t="s">
        <v>282</v>
      </c>
      <c r="C2842" s="69" t="s">
        <v>224</v>
      </c>
      <c r="D2842" s="65">
        <v>44476</v>
      </c>
      <c r="E2842" s="61" t="s">
        <v>76</v>
      </c>
      <c r="F2842" s="37" t="s">
        <v>376</v>
      </c>
      <c r="G2842" s="37"/>
      <c r="H2842" s="79">
        <v>23000</v>
      </c>
      <c r="I2842" s="79"/>
    </row>
    <row r="2843" spans="1:9" s="128" customFormat="1" x14ac:dyDescent="0.25">
      <c r="A2843" s="243">
        <v>44470</v>
      </c>
      <c r="B2843" s="37" t="s">
        <v>282</v>
      </c>
      <c r="C2843" s="69" t="s">
        <v>224</v>
      </c>
      <c r="D2843" s="65">
        <v>44476</v>
      </c>
      <c r="E2843" s="61" t="s">
        <v>239</v>
      </c>
      <c r="F2843" s="37" t="s">
        <v>1731</v>
      </c>
      <c r="G2843" s="37"/>
      <c r="H2843" s="79">
        <v>23100</v>
      </c>
      <c r="I2843" s="79"/>
    </row>
    <row r="2844" spans="1:9" s="128" customFormat="1" x14ac:dyDescent="0.25">
      <c r="A2844" s="243">
        <v>44470</v>
      </c>
      <c r="B2844" s="37" t="s">
        <v>282</v>
      </c>
      <c r="C2844" s="69" t="s">
        <v>224</v>
      </c>
      <c r="D2844" s="65">
        <v>44477</v>
      </c>
      <c r="E2844" s="61" t="s">
        <v>76</v>
      </c>
      <c r="F2844" s="37" t="s">
        <v>426</v>
      </c>
      <c r="G2844" s="37"/>
      <c r="H2844" s="79">
        <v>200117</v>
      </c>
      <c r="I2844" s="79"/>
    </row>
    <row r="2845" spans="1:9" s="128" customFormat="1" x14ac:dyDescent="0.25">
      <c r="A2845" s="243">
        <v>44470</v>
      </c>
      <c r="B2845" s="37" t="s">
        <v>282</v>
      </c>
      <c r="C2845" s="69" t="s">
        <v>224</v>
      </c>
      <c r="D2845" s="65">
        <v>44477</v>
      </c>
      <c r="E2845" s="61" t="s">
        <v>76</v>
      </c>
      <c r="F2845" s="37" t="s">
        <v>383</v>
      </c>
      <c r="G2845" s="37"/>
      <c r="H2845" s="79">
        <v>46006</v>
      </c>
      <c r="I2845" s="79"/>
    </row>
    <row r="2846" spans="1:9" s="128" customFormat="1" x14ac:dyDescent="0.25">
      <c r="A2846" s="243">
        <v>44470</v>
      </c>
      <c r="B2846" s="37" t="s">
        <v>282</v>
      </c>
      <c r="C2846" s="69" t="s">
        <v>224</v>
      </c>
      <c r="D2846" s="65">
        <v>44481</v>
      </c>
      <c r="E2846" s="61" t="s">
        <v>76</v>
      </c>
      <c r="F2846" s="37" t="s">
        <v>1677</v>
      </c>
      <c r="G2846" s="37"/>
      <c r="H2846" s="79">
        <v>23000</v>
      </c>
      <c r="I2846" s="79"/>
    </row>
    <row r="2847" spans="1:9" s="128" customFormat="1" x14ac:dyDescent="0.25">
      <c r="A2847" s="243">
        <v>44470</v>
      </c>
      <c r="B2847" s="37" t="s">
        <v>282</v>
      </c>
      <c r="C2847" s="69" t="s">
        <v>224</v>
      </c>
      <c r="D2847" s="65">
        <v>44481</v>
      </c>
      <c r="E2847" s="61" t="s">
        <v>76</v>
      </c>
      <c r="F2847" s="37" t="s">
        <v>199</v>
      </c>
      <c r="G2847" s="37"/>
      <c r="H2847" s="79">
        <v>220038</v>
      </c>
      <c r="I2847" s="79"/>
    </row>
    <row r="2848" spans="1:9" s="128" customFormat="1" x14ac:dyDescent="0.25">
      <c r="A2848" s="243">
        <v>44470</v>
      </c>
      <c r="B2848" s="37" t="s">
        <v>282</v>
      </c>
      <c r="C2848" s="69" t="s">
        <v>224</v>
      </c>
      <c r="D2848" s="65">
        <v>44484</v>
      </c>
      <c r="E2848" s="61" t="s">
        <v>76</v>
      </c>
      <c r="F2848" s="37" t="s">
        <v>140</v>
      </c>
      <c r="G2848" s="37"/>
      <c r="H2848" s="79">
        <v>23096</v>
      </c>
      <c r="I2848" s="79"/>
    </row>
    <row r="2849" spans="1:9" s="128" customFormat="1" x14ac:dyDescent="0.25">
      <c r="A2849" s="243">
        <v>44470</v>
      </c>
      <c r="B2849" s="37" t="s">
        <v>282</v>
      </c>
      <c r="C2849" s="69" t="s">
        <v>224</v>
      </c>
      <c r="D2849" s="65">
        <v>44484</v>
      </c>
      <c r="E2849" s="61" t="s">
        <v>76</v>
      </c>
      <c r="F2849" s="37" t="s">
        <v>207</v>
      </c>
      <c r="G2849" s="37"/>
      <c r="H2849" s="79">
        <v>23025</v>
      </c>
      <c r="I2849" s="79"/>
    </row>
    <row r="2850" spans="1:9" s="128" customFormat="1" x14ac:dyDescent="0.25">
      <c r="A2850" s="243">
        <v>44470</v>
      </c>
      <c r="B2850" s="37" t="s">
        <v>282</v>
      </c>
      <c r="C2850" s="69" t="s">
        <v>224</v>
      </c>
      <c r="D2850" s="65">
        <v>44487</v>
      </c>
      <c r="E2850" s="61" t="s">
        <v>76</v>
      </c>
      <c r="F2850" s="37" t="s">
        <v>1251</v>
      </c>
      <c r="G2850" s="37"/>
      <c r="H2850" s="79">
        <v>253000</v>
      </c>
      <c r="I2850" s="79"/>
    </row>
    <row r="2851" spans="1:9" s="128" customFormat="1" x14ac:dyDescent="0.25">
      <c r="A2851" s="243">
        <v>44470</v>
      </c>
      <c r="B2851" s="37" t="s">
        <v>282</v>
      </c>
      <c r="C2851" s="69" t="s">
        <v>224</v>
      </c>
      <c r="D2851" s="65">
        <v>44487</v>
      </c>
      <c r="E2851" s="61" t="s">
        <v>76</v>
      </c>
      <c r="F2851" s="37" t="s">
        <v>315</v>
      </c>
      <c r="G2851" s="37"/>
      <c r="H2851" s="79">
        <v>69000</v>
      </c>
      <c r="I2851" s="79"/>
    </row>
    <row r="2852" spans="1:9" s="128" customFormat="1" x14ac:dyDescent="0.25">
      <c r="A2852" s="243">
        <v>44470</v>
      </c>
      <c r="B2852" s="37" t="s">
        <v>282</v>
      </c>
      <c r="C2852" s="69" t="s">
        <v>224</v>
      </c>
      <c r="D2852" s="65">
        <v>44487</v>
      </c>
      <c r="E2852" s="61" t="s">
        <v>76</v>
      </c>
      <c r="F2852" s="37" t="s">
        <v>417</v>
      </c>
      <c r="G2852" s="37"/>
      <c r="H2852" s="79">
        <v>23000</v>
      </c>
      <c r="I2852" s="79"/>
    </row>
    <row r="2853" spans="1:9" s="128" customFormat="1" x14ac:dyDescent="0.25">
      <c r="A2853" s="243">
        <v>44470</v>
      </c>
      <c r="B2853" s="37" t="s">
        <v>282</v>
      </c>
      <c r="C2853" s="69" t="s">
        <v>224</v>
      </c>
      <c r="D2853" s="65">
        <v>44488</v>
      </c>
      <c r="E2853" s="61" t="s">
        <v>76</v>
      </c>
      <c r="F2853" s="37" t="s">
        <v>635</v>
      </c>
      <c r="G2853" s="37"/>
      <c r="H2853" s="79">
        <v>23000</v>
      </c>
      <c r="I2853" s="79"/>
    </row>
    <row r="2854" spans="1:9" s="128" customFormat="1" x14ac:dyDescent="0.25">
      <c r="A2854" s="243">
        <v>44470</v>
      </c>
      <c r="B2854" s="37" t="s">
        <v>282</v>
      </c>
      <c r="C2854" s="69" t="s">
        <v>224</v>
      </c>
      <c r="D2854" s="65">
        <v>44489</v>
      </c>
      <c r="E2854" s="61" t="s">
        <v>76</v>
      </c>
      <c r="F2854" s="37" t="s">
        <v>1696</v>
      </c>
      <c r="G2854" s="37"/>
      <c r="H2854" s="79">
        <v>23000</v>
      </c>
      <c r="I2854" s="79"/>
    </row>
    <row r="2855" spans="1:9" s="128" customFormat="1" x14ac:dyDescent="0.25">
      <c r="A2855" s="243">
        <v>44470</v>
      </c>
      <c r="B2855" s="37" t="s">
        <v>282</v>
      </c>
      <c r="C2855" s="69" t="s">
        <v>224</v>
      </c>
      <c r="D2855" s="65">
        <v>44489</v>
      </c>
      <c r="E2855" s="61" t="s">
        <v>76</v>
      </c>
      <c r="F2855" s="37" t="s">
        <v>146</v>
      </c>
      <c r="G2855" s="37"/>
      <c r="H2855" s="79">
        <v>115000</v>
      </c>
      <c r="I2855" s="79"/>
    </row>
    <row r="2856" spans="1:9" s="128" customFormat="1" x14ac:dyDescent="0.25">
      <c r="A2856" s="243">
        <v>44470</v>
      </c>
      <c r="B2856" s="37" t="s">
        <v>282</v>
      </c>
      <c r="C2856" s="69" t="s">
        <v>224</v>
      </c>
      <c r="D2856" s="65">
        <v>44491</v>
      </c>
      <c r="E2856" s="61" t="s">
        <v>76</v>
      </c>
      <c r="F2856" s="37" t="s">
        <v>127</v>
      </c>
      <c r="G2856" s="37"/>
      <c r="H2856" s="79">
        <v>23113</v>
      </c>
      <c r="I2856" s="79"/>
    </row>
    <row r="2857" spans="1:9" s="128" customFormat="1" x14ac:dyDescent="0.25">
      <c r="A2857" s="243">
        <v>44470</v>
      </c>
      <c r="B2857" s="37" t="s">
        <v>282</v>
      </c>
      <c r="C2857" s="69" t="s">
        <v>224</v>
      </c>
      <c r="D2857" s="65">
        <v>44491</v>
      </c>
      <c r="E2857" s="61" t="s">
        <v>76</v>
      </c>
      <c r="F2857" s="37" t="s">
        <v>18</v>
      </c>
      <c r="G2857" s="37"/>
      <c r="H2857" s="79">
        <v>23080</v>
      </c>
      <c r="I2857" s="79"/>
    </row>
    <row r="2858" spans="1:9" s="128" customFormat="1" x14ac:dyDescent="0.25">
      <c r="A2858" s="243">
        <v>44470</v>
      </c>
      <c r="B2858" s="37" t="s">
        <v>282</v>
      </c>
      <c r="C2858" s="69" t="s">
        <v>224</v>
      </c>
      <c r="D2858" s="65">
        <v>44494</v>
      </c>
      <c r="E2858" s="61" t="s">
        <v>76</v>
      </c>
      <c r="F2858" s="37" t="s">
        <v>11</v>
      </c>
      <c r="G2858" s="37"/>
      <c r="H2858" s="79">
        <v>100000</v>
      </c>
      <c r="I2858" s="79"/>
    </row>
    <row r="2859" spans="1:9" s="128" customFormat="1" x14ac:dyDescent="0.25">
      <c r="A2859" s="243">
        <v>44470</v>
      </c>
      <c r="B2859" s="37" t="s">
        <v>282</v>
      </c>
      <c r="C2859" s="69" t="s">
        <v>224</v>
      </c>
      <c r="D2859" s="65">
        <v>44494</v>
      </c>
      <c r="E2859" s="61" t="s">
        <v>76</v>
      </c>
      <c r="F2859" s="37" t="s">
        <v>413</v>
      </c>
      <c r="G2859" s="37"/>
      <c r="H2859" s="79">
        <v>46000</v>
      </c>
      <c r="I2859" s="79"/>
    </row>
    <row r="2860" spans="1:9" s="128" customFormat="1" x14ac:dyDescent="0.25">
      <c r="A2860" s="243">
        <v>44470</v>
      </c>
      <c r="B2860" s="37" t="s">
        <v>282</v>
      </c>
      <c r="C2860" s="69" t="s">
        <v>224</v>
      </c>
      <c r="D2860" s="65">
        <v>44494</v>
      </c>
      <c r="E2860" s="61" t="s">
        <v>76</v>
      </c>
      <c r="F2860" s="37" t="s">
        <v>201</v>
      </c>
      <c r="G2860" s="37"/>
      <c r="H2860" s="79">
        <v>23000</v>
      </c>
      <c r="I2860" s="79"/>
    </row>
    <row r="2861" spans="1:9" s="128" customFormat="1" x14ac:dyDescent="0.25">
      <c r="A2861" s="243">
        <v>44470</v>
      </c>
      <c r="B2861" s="37" t="s">
        <v>282</v>
      </c>
      <c r="C2861" s="69" t="s">
        <v>224</v>
      </c>
      <c r="D2861" s="65">
        <v>44494</v>
      </c>
      <c r="E2861" s="61" t="s">
        <v>76</v>
      </c>
      <c r="F2861" s="37" t="s">
        <v>93</v>
      </c>
      <c r="G2861" s="37"/>
      <c r="H2861" s="79">
        <v>23000</v>
      </c>
      <c r="I2861" s="79"/>
    </row>
    <row r="2862" spans="1:9" s="128" customFormat="1" x14ac:dyDescent="0.25">
      <c r="A2862" s="243">
        <v>44470</v>
      </c>
      <c r="B2862" s="37" t="s">
        <v>282</v>
      </c>
      <c r="C2862" s="69" t="s">
        <v>224</v>
      </c>
      <c r="D2862" s="65">
        <v>44494</v>
      </c>
      <c r="E2862" s="61" t="s">
        <v>76</v>
      </c>
      <c r="F2862" s="37" t="s">
        <v>32</v>
      </c>
      <c r="G2862" s="37"/>
      <c r="H2862" s="79">
        <v>69000</v>
      </c>
      <c r="I2862" s="79"/>
    </row>
    <row r="2863" spans="1:9" s="128" customFormat="1" x14ac:dyDescent="0.25">
      <c r="A2863" s="243">
        <v>44470</v>
      </c>
      <c r="B2863" s="37" t="s">
        <v>282</v>
      </c>
      <c r="C2863" s="69" t="s">
        <v>224</v>
      </c>
      <c r="D2863" s="65">
        <v>44494</v>
      </c>
      <c r="E2863" s="61" t="s">
        <v>76</v>
      </c>
      <c r="F2863" s="37" t="s">
        <v>800</v>
      </c>
      <c r="G2863" s="37"/>
      <c r="H2863" s="79">
        <v>483000</v>
      </c>
      <c r="I2863" s="79"/>
    </row>
    <row r="2864" spans="1:9" s="128" customFormat="1" x14ac:dyDescent="0.25">
      <c r="A2864" s="243">
        <v>44470</v>
      </c>
      <c r="B2864" s="37" t="s">
        <v>282</v>
      </c>
      <c r="C2864" s="69" t="s">
        <v>224</v>
      </c>
      <c r="D2864" s="65">
        <v>44494</v>
      </c>
      <c r="E2864" s="61" t="s">
        <v>76</v>
      </c>
      <c r="F2864" s="37" t="s">
        <v>9</v>
      </c>
      <c r="G2864" s="37"/>
      <c r="H2864" s="79">
        <v>23000</v>
      </c>
      <c r="I2864" s="79"/>
    </row>
    <row r="2865" spans="1:9" s="128" customFormat="1" x14ac:dyDescent="0.25">
      <c r="A2865" s="243">
        <v>44470</v>
      </c>
      <c r="B2865" s="37" t="s">
        <v>282</v>
      </c>
      <c r="C2865" s="69" t="s">
        <v>224</v>
      </c>
      <c r="D2865" s="65">
        <v>44494</v>
      </c>
      <c r="E2865" s="61" t="s">
        <v>76</v>
      </c>
      <c r="F2865" s="37" t="s">
        <v>131</v>
      </c>
      <c r="G2865" s="37"/>
      <c r="H2865" s="79">
        <v>23000</v>
      </c>
      <c r="I2865" s="79"/>
    </row>
    <row r="2866" spans="1:9" s="128" customFormat="1" x14ac:dyDescent="0.25">
      <c r="A2866" s="243">
        <v>44470</v>
      </c>
      <c r="B2866" s="37" t="s">
        <v>282</v>
      </c>
      <c r="C2866" s="69" t="s">
        <v>224</v>
      </c>
      <c r="D2866" s="65">
        <v>44494</v>
      </c>
      <c r="E2866" s="61" t="s">
        <v>76</v>
      </c>
      <c r="F2866" s="37" t="s">
        <v>13</v>
      </c>
      <c r="G2866" s="37"/>
      <c r="H2866" s="79">
        <v>23000</v>
      </c>
      <c r="I2866" s="79"/>
    </row>
    <row r="2867" spans="1:9" s="128" customFormat="1" x14ac:dyDescent="0.25">
      <c r="A2867" s="243">
        <v>44470</v>
      </c>
      <c r="B2867" s="37" t="s">
        <v>282</v>
      </c>
      <c r="C2867" s="69" t="s">
        <v>224</v>
      </c>
      <c r="D2867" s="65">
        <v>44494</v>
      </c>
      <c r="E2867" s="61" t="s">
        <v>76</v>
      </c>
      <c r="F2867" s="37" t="s">
        <v>505</v>
      </c>
      <c r="G2867" s="37"/>
      <c r="H2867" s="79">
        <v>46000</v>
      </c>
      <c r="I2867" s="79"/>
    </row>
    <row r="2868" spans="1:9" s="128" customFormat="1" x14ac:dyDescent="0.25">
      <c r="A2868" s="243">
        <v>44470</v>
      </c>
      <c r="B2868" s="37" t="s">
        <v>282</v>
      </c>
      <c r="C2868" s="69" t="s">
        <v>224</v>
      </c>
      <c r="D2868" s="65">
        <v>44494</v>
      </c>
      <c r="E2868" s="61" t="s">
        <v>76</v>
      </c>
      <c r="F2868" s="37" t="s">
        <v>1446</v>
      </c>
      <c r="G2868" s="37"/>
      <c r="H2868" s="79">
        <v>23102</v>
      </c>
      <c r="I2868" s="79"/>
    </row>
    <row r="2869" spans="1:9" s="128" customFormat="1" x14ac:dyDescent="0.25">
      <c r="A2869" s="243">
        <v>44470</v>
      </c>
      <c r="B2869" s="37" t="s">
        <v>282</v>
      </c>
      <c r="C2869" s="69" t="s">
        <v>224</v>
      </c>
      <c r="D2869" s="65">
        <v>44494</v>
      </c>
      <c r="E2869" s="61" t="s">
        <v>76</v>
      </c>
      <c r="F2869" s="37" t="s">
        <v>1446</v>
      </c>
      <c r="G2869" s="37"/>
      <c r="H2869" s="79">
        <v>23102</v>
      </c>
      <c r="I2869" s="79"/>
    </row>
    <row r="2870" spans="1:9" s="128" customFormat="1" x14ac:dyDescent="0.25">
      <c r="A2870" s="243">
        <v>44470</v>
      </c>
      <c r="B2870" s="37" t="s">
        <v>282</v>
      </c>
      <c r="C2870" s="69" t="s">
        <v>224</v>
      </c>
      <c r="D2870" s="65">
        <v>44494</v>
      </c>
      <c r="E2870" s="61" t="s">
        <v>76</v>
      </c>
      <c r="F2870" s="37" t="s">
        <v>1732</v>
      </c>
      <c r="G2870" s="37"/>
      <c r="H2870" s="79">
        <v>342880</v>
      </c>
      <c r="I2870" s="79"/>
    </row>
    <row r="2871" spans="1:9" s="128" customFormat="1" x14ac:dyDescent="0.25">
      <c r="A2871" s="243">
        <v>44470</v>
      </c>
      <c r="B2871" s="37" t="s">
        <v>282</v>
      </c>
      <c r="C2871" s="69" t="s">
        <v>224</v>
      </c>
      <c r="D2871" s="65">
        <v>44495</v>
      </c>
      <c r="E2871" s="61" t="s">
        <v>76</v>
      </c>
      <c r="F2871" s="37" t="s">
        <v>1652</v>
      </c>
      <c r="G2871" s="37"/>
      <c r="H2871" s="79">
        <v>23000</v>
      </c>
      <c r="I2871" s="79"/>
    </row>
    <row r="2872" spans="1:9" s="128" customFormat="1" x14ac:dyDescent="0.25">
      <c r="A2872" s="243">
        <v>44470</v>
      </c>
      <c r="B2872" s="37" t="s">
        <v>282</v>
      </c>
      <c r="C2872" s="69" t="s">
        <v>224</v>
      </c>
      <c r="D2872" s="65">
        <v>44495</v>
      </c>
      <c r="E2872" s="61" t="s">
        <v>76</v>
      </c>
      <c r="F2872" s="37" t="s">
        <v>1653</v>
      </c>
      <c r="G2872" s="37"/>
      <c r="H2872" s="79">
        <v>23000</v>
      </c>
      <c r="I2872" s="79"/>
    </row>
    <row r="2873" spans="1:9" s="128" customFormat="1" x14ac:dyDescent="0.25">
      <c r="A2873" s="243">
        <v>44470</v>
      </c>
      <c r="B2873" s="37" t="s">
        <v>282</v>
      </c>
      <c r="C2873" s="69" t="s">
        <v>224</v>
      </c>
      <c r="D2873" s="65">
        <v>44496</v>
      </c>
      <c r="E2873" s="61" t="s">
        <v>76</v>
      </c>
      <c r="F2873" s="37" t="s">
        <v>416</v>
      </c>
      <c r="G2873" s="37"/>
      <c r="H2873" s="79">
        <v>362000</v>
      </c>
      <c r="I2873" s="79"/>
    </row>
    <row r="2874" spans="1:9" s="128" customFormat="1" x14ac:dyDescent="0.25">
      <c r="A2874" s="243">
        <v>44470</v>
      </c>
      <c r="B2874" s="37" t="s">
        <v>282</v>
      </c>
      <c r="C2874" s="69" t="s">
        <v>224</v>
      </c>
      <c r="D2874" s="65">
        <v>44496</v>
      </c>
      <c r="E2874" s="61" t="s">
        <v>76</v>
      </c>
      <c r="F2874" s="37" t="s">
        <v>21</v>
      </c>
      <c r="G2874" s="37"/>
      <c r="H2874" s="79">
        <v>37609</v>
      </c>
      <c r="I2874" s="79"/>
    </row>
    <row r="2875" spans="1:9" s="128" customFormat="1" x14ac:dyDescent="0.25">
      <c r="A2875" s="243">
        <v>44470</v>
      </c>
      <c r="B2875" s="37" t="s">
        <v>282</v>
      </c>
      <c r="C2875" s="69" t="s">
        <v>224</v>
      </c>
      <c r="D2875" s="65">
        <v>44496</v>
      </c>
      <c r="E2875" s="61" t="s">
        <v>76</v>
      </c>
      <c r="F2875" s="37" t="s">
        <v>1462</v>
      </c>
      <c r="G2875" s="37"/>
      <c r="H2875" s="79">
        <v>23000</v>
      </c>
      <c r="I2875" s="79"/>
    </row>
    <row r="2876" spans="1:9" s="128" customFormat="1" x14ac:dyDescent="0.25">
      <c r="A2876" s="243">
        <v>44470</v>
      </c>
      <c r="B2876" s="37" t="s">
        <v>282</v>
      </c>
      <c r="C2876" s="69" t="s">
        <v>224</v>
      </c>
      <c r="D2876" s="65">
        <v>44497</v>
      </c>
      <c r="E2876" s="61" t="s">
        <v>76</v>
      </c>
      <c r="F2876" s="37" t="s">
        <v>430</v>
      </c>
      <c r="G2876" s="37"/>
      <c r="H2876" s="79">
        <v>23000</v>
      </c>
      <c r="I2876" s="79"/>
    </row>
    <row r="2877" spans="1:9" s="128" customFormat="1" x14ac:dyDescent="0.25">
      <c r="A2877" s="243">
        <v>44470</v>
      </c>
      <c r="B2877" s="37" t="s">
        <v>282</v>
      </c>
      <c r="C2877" s="69" t="s">
        <v>224</v>
      </c>
      <c r="D2877" s="65">
        <v>44497</v>
      </c>
      <c r="E2877" s="61" t="s">
        <v>76</v>
      </c>
      <c r="F2877" s="37" t="s">
        <v>3</v>
      </c>
      <c r="G2877" s="37"/>
      <c r="H2877" s="79">
        <v>23000</v>
      </c>
      <c r="I2877" s="79"/>
    </row>
    <row r="2878" spans="1:9" s="128" customFormat="1" x14ac:dyDescent="0.25">
      <c r="A2878" s="243">
        <v>44470</v>
      </c>
      <c r="B2878" s="37" t="s">
        <v>282</v>
      </c>
      <c r="C2878" s="69" t="s">
        <v>224</v>
      </c>
      <c r="D2878" s="65">
        <v>44498</v>
      </c>
      <c r="E2878" s="61" t="s">
        <v>76</v>
      </c>
      <c r="F2878" s="37" t="s">
        <v>198</v>
      </c>
      <c r="G2878" s="37"/>
      <c r="H2878" s="79">
        <v>23000</v>
      </c>
      <c r="I2878" s="79"/>
    </row>
    <row r="2879" spans="1:9" s="128" customFormat="1" x14ac:dyDescent="0.25">
      <c r="A2879" s="243">
        <v>44470</v>
      </c>
      <c r="B2879" s="37" t="s">
        <v>282</v>
      </c>
      <c r="C2879" s="69" t="s">
        <v>224</v>
      </c>
      <c r="D2879" s="65">
        <v>44498</v>
      </c>
      <c r="E2879" s="61" t="s">
        <v>239</v>
      </c>
      <c r="F2879" s="37" t="s">
        <v>77</v>
      </c>
      <c r="G2879" s="37"/>
      <c r="H2879" s="79">
        <v>46000</v>
      </c>
      <c r="I2879" s="79"/>
    </row>
    <row r="2880" spans="1:9" s="128" customFormat="1" x14ac:dyDescent="0.25">
      <c r="A2880" s="167">
        <v>44470</v>
      </c>
      <c r="B2880" s="168" t="s">
        <v>282</v>
      </c>
      <c r="C2880" s="167" t="s">
        <v>224</v>
      </c>
      <c r="D2880" s="169">
        <v>44498</v>
      </c>
      <c r="E2880" s="266" t="s">
        <v>76</v>
      </c>
      <c r="F2880" s="168" t="s">
        <v>14</v>
      </c>
      <c r="G2880" s="168"/>
      <c r="H2880" s="170">
        <v>23000</v>
      </c>
      <c r="I2880" s="170">
        <f>SUM(H2833:H2880)</f>
        <v>3355983</v>
      </c>
    </row>
    <row r="2881" spans="1:9" s="128" customFormat="1" x14ac:dyDescent="0.25">
      <c r="A2881" s="243">
        <v>44501</v>
      </c>
      <c r="B2881" s="37" t="s">
        <v>282</v>
      </c>
      <c r="C2881" s="69" t="s">
        <v>224</v>
      </c>
      <c r="D2881" s="65">
        <v>44502</v>
      </c>
      <c r="E2881" s="61" t="s">
        <v>76</v>
      </c>
      <c r="F2881" s="37" t="s">
        <v>1733</v>
      </c>
      <c r="G2881" s="37"/>
      <c r="H2881" s="79">
        <v>23000</v>
      </c>
      <c r="I2881" s="79"/>
    </row>
    <row r="2882" spans="1:9" s="128" customFormat="1" x14ac:dyDescent="0.25">
      <c r="A2882" s="243">
        <v>44501</v>
      </c>
      <c r="B2882" s="37" t="s">
        <v>282</v>
      </c>
      <c r="C2882" s="69" t="s">
        <v>224</v>
      </c>
      <c r="D2882" s="65">
        <v>44502</v>
      </c>
      <c r="E2882" s="61" t="s">
        <v>76</v>
      </c>
      <c r="F2882" s="37" t="s">
        <v>983</v>
      </c>
      <c r="G2882" s="37"/>
      <c r="H2882" s="79">
        <v>70000</v>
      </c>
      <c r="I2882" s="79"/>
    </row>
    <row r="2883" spans="1:9" s="128" customFormat="1" x14ac:dyDescent="0.25">
      <c r="A2883" s="243">
        <v>44501</v>
      </c>
      <c r="B2883" s="37" t="s">
        <v>282</v>
      </c>
      <c r="C2883" s="69" t="s">
        <v>224</v>
      </c>
      <c r="D2883" s="65">
        <v>44502</v>
      </c>
      <c r="E2883" s="61" t="s">
        <v>76</v>
      </c>
      <c r="F2883" s="37" t="s">
        <v>417</v>
      </c>
      <c r="G2883" s="37"/>
      <c r="H2883" s="79">
        <v>23000</v>
      </c>
      <c r="I2883" s="79"/>
    </row>
    <row r="2884" spans="1:9" s="128" customFormat="1" x14ac:dyDescent="0.25">
      <c r="A2884" s="243">
        <v>44501</v>
      </c>
      <c r="B2884" s="37" t="s">
        <v>282</v>
      </c>
      <c r="C2884" s="69" t="s">
        <v>224</v>
      </c>
      <c r="D2884" s="65">
        <v>44502</v>
      </c>
      <c r="E2884" s="61" t="s">
        <v>76</v>
      </c>
      <c r="F2884" s="37" t="s">
        <v>313</v>
      </c>
      <c r="G2884" s="37"/>
      <c r="H2884" s="79">
        <v>23000</v>
      </c>
      <c r="I2884" s="79"/>
    </row>
    <row r="2885" spans="1:9" s="128" customFormat="1" x14ac:dyDescent="0.25">
      <c r="A2885" s="243">
        <v>44501</v>
      </c>
      <c r="B2885" s="37" t="s">
        <v>282</v>
      </c>
      <c r="C2885" s="69" t="s">
        <v>224</v>
      </c>
      <c r="D2885" s="65">
        <v>44502</v>
      </c>
      <c r="E2885" s="61" t="s">
        <v>76</v>
      </c>
      <c r="F2885" s="37" t="s">
        <v>1413</v>
      </c>
      <c r="G2885" s="37"/>
      <c r="H2885" s="79">
        <v>23000</v>
      </c>
      <c r="I2885" s="79"/>
    </row>
    <row r="2886" spans="1:9" s="128" customFormat="1" x14ac:dyDescent="0.25">
      <c r="A2886" s="243">
        <v>44501</v>
      </c>
      <c r="B2886" s="37" t="s">
        <v>282</v>
      </c>
      <c r="C2886" s="69" t="s">
        <v>224</v>
      </c>
      <c r="D2886" s="65">
        <v>44502</v>
      </c>
      <c r="E2886" s="61" t="s">
        <v>76</v>
      </c>
      <c r="F2886" s="37" t="s">
        <v>256</v>
      </c>
      <c r="G2886" s="37"/>
      <c r="H2886" s="79">
        <v>23000</v>
      </c>
      <c r="I2886" s="79"/>
    </row>
    <row r="2887" spans="1:9" s="128" customFormat="1" x14ac:dyDescent="0.25">
      <c r="A2887" s="243">
        <v>44501</v>
      </c>
      <c r="B2887" s="37" t="s">
        <v>282</v>
      </c>
      <c r="C2887" s="69" t="s">
        <v>224</v>
      </c>
      <c r="D2887" s="65">
        <v>44503</v>
      </c>
      <c r="E2887" s="61" t="s">
        <v>76</v>
      </c>
      <c r="F2887" s="37" t="s">
        <v>1656</v>
      </c>
      <c r="G2887" s="37"/>
      <c r="H2887" s="79">
        <v>115000</v>
      </c>
      <c r="I2887" s="79"/>
    </row>
    <row r="2888" spans="1:9" s="128" customFormat="1" x14ac:dyDescent="0.25">
      <c r="A2888" s="243">
        <v>44501</v>
      </c>
      <c r="B2888" s="37" t="s">
        <v>282</v>
      </c>
      <c r="C2888" s="69" t="s">
        <v>224</v>
      </c>
      <c r="D2888" s="65">
        <v>44503</v>
      </c>
      <c r="E2888" s="61" t="s">
        <v>76</v>
      </c>
      <c r="F2888" s="37" t="s">
        <v>1718</v>
      </c>
      <c r="G2888" s="37"/>
      <c r="H2888" s="79">
        <v>23000</v>
      </c>
      <c r="I2888" s="79"/>
    </row>
    <row r="2889" spans="1:9" s="128" customFormat="1" x14ac:dyDescent="0.25">
      <c r="A2889" s="243">
        <v>44501</v>
      </c>
      <c r="B2889" s="37" t="s">
        <v>282</v>
      </c>
      <c r="C2889" s="69" t="s">
        <v>224</v>
      </c>
      <c r="D2889" s="65">
        <v>44504</v>
      </c>
      <c r="E2889" s="61" t="s">
        <v>76</v>
      </c>
      <c r="F2889" s="37" t="s">
        <v>1690</v>
      </c>
      <c r="G2889" s="37" t="s">
        <v>1752</v>
      </c>
      <c r="H2889" s="79">
        <v>150115</v>
      </c>
      <c r="I2889" s="79"/>
    </row>
    <row r="2890" spans="1:9" s="128" customFormat="1" x14ac:dyDescent="0.25">
      <c r="A2890" s="243">
        <v>44501</v>
      </c>
      <c r="B2890" s="37" t="s">
        <v>282</v>
      </c>
      <c r="C2890" s="69" t="s">
        <v>224</v>
      </c>
      <c r="D2890" s="65">
        <v>44505</v>
      </c>
      <c r="E2890" s="61" t="s">
        <v>76</v>
      </c>
      <c r="F2890" s="37" t="s">
        <v>384</v>
      </c>
      <c r="G2890" s="37"/>
      <c r="H2890" s="79">
        <v>60000</v>
      </c>
      <c r="I2890" s="79"/>
    </row>
    <row r="2891" spans="1:9" s="128" customFormat="1" x14ac:dyDescent="0.25">
      <c r="A2891" s="243">
        <v>44501</v>
      </c>
      <c r="B2891" s="37" t="s">
        <v>282</v>
      </c>
      <c r="C2891" s="69" t="s">
        <v>224</v>
      </c>
      <c r="D2891" s="65">
        <v>44508</v>
      </c>
      <c r="E2891" s="61" t="s">
        <v>76</v>
      </c>
      <c r="F2891" s="37" t="s">
        <v>4</v>
      </c>
      <c r="G2891" s="37"/>
      <c r="H2891" s="79">
        <v>23000</v>
      </c>
      <c r="I2891" s="79"/>
    </row>
    <row r="2892" spans="1:9" s="128" customFormat="1" x14ac:dyDescent="0.25">
      <c r="A2892" s="243">
        <v>44501</v>
      </c>
      <c r="B2892" s="37" t="s">
        <v>282</v>
      </c>
      <c r="C2892" s="69" t="s">
        <v>224</v>
      </c>
      <c r="D2892" s="65">
        <v>44508</v>
      </c>
      <c r="E2892" s="61" t="s">
        <v>76</v>
      </c>
      <c r="F2892" s="37" t="s">
        <v>6</v>
      </c>
      <c r="G2892" s="37"/>
      <c r="H2892" s="79">
        <v>23000</v>
      </c>
      <c r="I2892" s="79"/>
    </row>
    <row r="2893" spans="1:9" s="128" customFormat="1" x14ac:dyDescent="0.25">
      <c r="A2893" s="243">
        <v>44501</v>
      </c>
      <c r="B2893" s="37" t="s">
        <v>282</v>
      </c>
      <c r="C2893" s="69" t="s">
        <v>224</v>
      </c>
      <c r="D2893" s="65">
        <v>44508</v>
      </c>
      <c r="E2893" s="61" t="s">
        <v>76</v>
      </c>
      <c r="F2893" s="37" t="s">
        <v>1677</v>
      </c>
      <c r="G2893" s="37"/>
      <c r="H2893" s="79">
        <v>23000</v>
      </c>
      <c r="I2893" s="79"/>
    </row>
    <row r="2894" spans="1:9" s="128" customFormat="1" x14ac:dyDescent="0.25">
      <c r="A2894" s="243">
        <v>44501</v>
      </c>
      <c r="B2894" s="37" t="s">
        <v>282</v>
      </c>
      <c r="C2894" s="69" t="s">
        <v>224</v>
      </c>
      <c r="D2894" s="65">
        <v>44508</v>
      </c>
      <c r="E2894" s="61" t="s">
        <v>76</v>
      </c>
      <c r="F2894" s="37" t="s">
        <v>87</v>
      </c>
      <c r="G2894" s="37"/>
      <c r="H2894" s="79">
        <v>23000</v>
      </c>
      <c r="I2894" s="79"/>
    </row>
    <row r="2895" spans="1:9" s="128" customFormat="1" x14ac:dyDescent="0.25">
      <c r="A2895" s="243">
        <v>44501</v>
      </c>
      <c r="B2895" s="37" t="s">
        <v>282</v>
      </c>
      <c r="C2895" s="69" t="s">
        <v>224</v>
      </c>
      <c r="D2895" s="65">
        <v>44508</v>
      </c>
      <c r="E2895" s="61" t="s">
        <v>76</v>
      </c>
      <c r="F2895" s="37" t="s">
        <v>132</v>
      </c>
      <c r="G2895" s="37"/>
      <c r="H2895" s="79">
        <v>23100</v>
      </c>
      <c r="I2895" s="79"/>
    </row>
    <row r="2896" spans="1:9" s="128" customFormat="1" x14ac:dyDescent="0.25">
      <c r="A2896" s="243">
        <v>44501</v>
      </c>
      <c r="B2896" s="37" t="s">
        <v>282</v>
      </c>
      <c r="C2896" s="69" t="s">
        <v>224</v>
      </c>
      <c r="D2896" s="65">
        <v>44509</v>
      </c>
      <c r="E2896" s="61" t="s">
        <v>76</v>
      </c>
      <c r="F2896" s="37" t="s">
        <v>1734</v>
      </c>
      <c r="G2896" s="37"/>
      <c r="H2896" s="79">
        <v>314240</v>
      </c>
      <c r="I2896" s="79"/>
    </row>
    <row r="2897" spans="1:9" s="128" customFormat="1" x14ac:dyDescent="0.25">
      <c r="A2897" s="243">
        <v>44501</v>
      </c>
      <c r="B2897" s="37" t="s">
        <v>282</v>
      </c>
      <c r="C2897" s="69" t="s">
        <v>224</v>
      </c>
      <c r="D2897" s="65">
        <v>44512</v>
      </c>
      <c r="E2897" s="61" t="s">
        <v>76</v>
      </c>
      <c r="F2897" s="37" t="s">
        <v>1085</v>
      </c>
      <c r="G2897" s="37"/>
      <c r="H2897" s="79">
        <v>23000</v>
      </c>
      <c r="I2897" s="79"/>
    </row>
    <row r="2898" spans="1:9" s="128" customFormat="1" x14ac:dyDescent="0.25">
      <c r="A2898" s="243">
        <v>44501</v>
      </c>
      <c r="B2898" s="37" t="s">
        <v>282</v>
      </c>
      <c r="C2898" s="69" t="s">
        <v>224</v>
      </c>
      <c r="D2898" s="65">
        <v>44512</v>
      </c>
      <c r="E2898" s="61" t="s">
        <v>76</v>
      </c>
      <c r="F2898" s="37" t="s">
        <v>207</v>
      </c>
      <c r="G2898" s="37"/>
      <c r="H2898" s="79">
        <v>46025</v>
      </c>
      <c r="I2898" s="79"/>
    </row>
    <row r="2899" spans="1:9" s="128" customFormat="1" x14ac:dyDescent="0.25">
      <c r="A2899" s="243">
        <v>44501</v>
      </c>
      <c r="B2899" s="37" t="s">
        <v>282</v>
      </c>
      <c r="C2899" s="69" t="s">
        <v>224</v>
      </c>
      <c r="D2899" s="65">
        <v>44515</v>
      </c>
      <c r="E2899" s="61" t="s">
        <v>76</v>
      </c>
      <c r="F2899" s="37" t="s">
        <v>206</v>
      </c>
      <c r="G2899" s="37"/>
      <c r="H2899" s="79">
        <v>23000</v>
      </c>
      <c r="I2899" s="79"/>
    </row>
    <row r="2900" spans="1:9" s="128" customFormat="1" x14ac:dyDescent="0.25">
      <c r="A2900" s="243">
        <v>44501</v>
      </c>
      <c r="B2900" s="37" t="s">
        <v>282</v>
      </c>
      <c r="C2900" s="69" t="s">
        <v>224</v>
      </c>
      <c r="D2900" s="65">
        <v>44515</v>
      </c>
      <c r="E2900" s="61" t="s">
        <v>76</v>
      </c>
      <c r="F2900" s="37" t="s">
        <v>260</v>
      </c>
      <c r="G2900" s="37"/>
      <c r="H2900" s="79">
        <v>276000</v>
      </c>
      <c r="I2900" s="79"/>
    </row>
    <row r="2901" spans="1:9" s="128" customFormat="1" x14ac:dyDescent="0.25">
      <c r="A2901" s="243">
        <v>44501</v>
      </c>
      <c r="B2901" s="37" t="s">
        <v>282</v>
      </c>
      <c r="C2901" s="69" t="s">
        <v>224</v>
      </c>
      <c r="D2901" s="65">
        <v>44517</v>
      </c>
      <c r="E2901" s="61" t="s">
        <v>76</v>
      </c>
      <c r="F2901" s="37" t="s">
        <v>1735</v>
      </c>
      <c r="G2901" s="37"/>
      <c r="H2901" s="79">
        <v>100000</v>
      </c>
      <c r="I2901" s="79"/>
    </row>
    <row r="2902" spans="1:9" s="128" customFormat="1" x14ac:dyDescent="0.25">
      <c r="A2902" s="243">
        <v>44501</v>
      </c>
      <c r="B2902" s="37" t="s">
        <v>282</v>
      </c>
      <c r="C2902" s="69" t="s">
        <v>224</v>
      </c>
      <c r="D2902" s="65">
        <v>44517</v>
      </c>
      <c r="E2902" s="61" t="s">
        <v>76</v>
      </c>
      <c r="F2902" s="37" t="s">
        <v>1736</v>
      </c>
      <c r="G2902" s="37"/>
      <c r="H2902" s="79">
        <v>23000</v>
      </c>
      <c r="I2902" s="79"/>
    </row>
    <row r="2903" spans="1:9" s="128" customFormat="1" x14ac:dyDescent="0.25">
      <c r="A2903" s="243">
        <v>44501</v>
      </c>
      <c r="B2903" s="37" t="s">
        <v>282</v>
      </c>
      <c r="C2903" s="69" t="s">
        <v>224</v>
      </c>
      <c r="D2903" s="65">
        <v>44518</v>
      </c>
      <c r="E2903" s="61" t="s">
        <v>76</v>
      </c>
      <c r="F2903" s="37" t="s">
        <v>80</v>
      </c>
      <c r="G2903" s="37"/>
      <c r="H2903" s="79">
        <v>23000</v>
      </c>
      <c r="I2903" s="79"/>
    </row>
    <row r="2904" spans="1:9" s="128" customFormat="1" x14ac:dyDescent="0.25">
      <c r="A2904" s="243">
        <v>44501</v>
      </c>
      <c r="B2904" s="37" t="s">
        <v>282</v>
      </c>
      <c r="C2904" s="69" t="s">
        <v>224</v>
      </c>
      <c r="D2904" s="65">
        <v>44519</v>
      </c>
      <c r="E2904" s="61" t="s">
        <v>76</v>
      </c>
      <c r="F2904" s="37" t="s">
        <v>1696</v>
      </c>
      <c r="G2904" s="37"/>
      <c r="H2904" s="79">
        <v>23000</v>
      </c>
      <c r="I2904" s="79"/>
    </row>
    <row r="2905" spans="1:9" s="128" customFormat="1" x14ac:dyDescent="0.25">
      <c r="A2905" s="243">
        <v>44501</v>
      </c>
      <c r="B2905" s="37" t="s">
        <v>282</v>
      </c>
      <c r="C2905" s="69" t="s">
        <v>224</v>
      </c>
      <c r="D2905" s="65">
        <v>44522</v>
      </c>
      <c r="E2905" s="61" t="s">
        <v>76</v>
      </c>
      <c r="F2905" s="37" t="s">
        <v>18</v>
      </c>
      <c r="G2905" s="37"/>
      <c r="H2905" s="79">
        <v>23080</v>
      </c>
      <c r="I2905" s="79"/>
    </row>
    <row r="2906" spans="1:9" s="128" customFormat="1" x14ac:dyDescent="0.25">
      <c r="A2906" s="243">
        <v>44501</v>
      </c>
      <c r="B2906" s="37" t="s">
        <v>282</v>
      </c>
      <c r="C2906" s="69" t="s">
        <v>224</v>
      </c>
      <c r="D2906" s="65">
        <v>44523</v>
      </c>
      <c r="E2906" s="61" t="s">
        <v>76</v>
      </c>
      <c r="F2906" s="37" t="s">
        <v>127</v>
      </c>
      <c r="G2906" s="37"/>
      <c r="H2906" s="79">
        <v>23113</v>
      </c>
      <c r="I2906" s="79"/>
    </row>
    <row r="2907" spans="1:9" s="128" customFormat="1" x14ac:dyDescent="0.25">
      <c r="A2907" s="243">
        <v>44501</v>
      </c>
      <c r="B2907" s="37" t="s">
        <v>282</v>
      </c>
      <c r="C2907" s="69" t="s">
        <v>224</v>
      </c>
      <c r="D2907" s="65">
        <v>44524</v>
      </c>
      <c r="E2907" s="61" t="s">
        <v>76</v>
      </c>
      <c r="F2907" s="37" t="s">
        <v>82</v>
      </c>
      <c r="G2907" s="37"/>
      <c r="H2907" s="79">
        <v>115000</v>
      </c>
      <c r="I2907" s="79"/>
    </row>
    <row r="2908" spans="1:9" s="128" customFormat="1" x14ac:dyDescent="0.25">
      <c r="A2908" s="243">
        <v>44501</v>
      </c>
      <c r="B2908" s="37" t="s">
        <v>282</v>
      </c>
      <c r="C2908" s="69" t="s">
        <v>224</v>
      </c>
      <c r="D2908" s="65">
        <v>44525</v>
      </c>
      <c r="E2908" s="61" t="s">
        <v>76</v>
      </c>
      <c r="F2908" s="37" t="s">
        <v>93</v>
      </c>
      <c r="G2908" s="37"/>
      <c r="H2908" s="79">
        <v>23000</v>
      </c>
      <c r="I2908" s="79"/>
    </row>
    <row r="2909" spans="1:9" s="128" customFormat="1" x14ac:dyDescent="0.25">
      <c r="A2909" s="243">
        <v>44501</v>
      </c>
      <c r="B2909" s="37" t="s">
        <v>282</v>
      </c>
      <c r="C2909" s="69" t="s">
        <v>224</v>
      </c>
      <c r="D2909" s="65">
        <v>44525</v>
      </c>
      <c r="E2909" s="61" t="s">
        <v>76</v>
      </c>
      <c r="F2909" s="37" t="s">
        <v>133</v>
      </c>
      <c r="G2909" s="37"/>
      <c r="H2909" s="79">
        <v>160000</v>
      </c>
      <c r="I2909" s="79"/>
    </row>
    <row r="2910" spans="1:9" s="128" customFormat="1" x14ac:dyDescent="0.25">
      <c r="A2910" s="243">
        <v>44501</v>
      </c>
      <c r="B2910" s="37" t="s">
        <v>282</v>
      </c>
      <c r="C2910" s="69" t="s">
        <v>224</v>
      </c>
      <c r="D2910" s="65">
        <v>44526</v>
      </c>
      <c r="E2910" s="61" t="s">
        <v>76</v>
      </c>
      <c r="F2910" s="37" t="s">
        <v>140</v>
      </c>
      <c r="G2910" s="37"/>
      <c r="H2910" s="79">
        <v>23096</v>
      </c>
      <c r="I2910" s="79"/>
    </row>
    <row r="2911" spans="1:9" s="128" customFormat="1" x14ac:dyDescent="0.25">
      <c r="A2911" s="243">
        <v>44501</v>
      </c>
      <c r="B2911" s="37" t="s">
        <v>282</v>
      </c>
      <c r="C2911" s="69" t="s">
        <v>224</v>
      </c>
      <c r="D2911" s="65">
        <v>44526</v>
      </c>
      <c r="E2911" s="61" t="s">
        <v>76</v>
      </c>
      <c r="F2911" s="37" t="s">
        <v>635</v>
      </c>
      <c r="G2911" s="37"/>
      <c r="H2911" s="79">
        <v>23000</v>
      </c>
      <c r="I2911" s="79"/>
    </row>
    <row r="2912" spans="1:9" s="128" customFormat="1" x14ac:dyDescent="0.25">
      <c r="A2912" s="243">
        <v>44501</v>
      </c>
      <c r="B2912" s="37" t="s">
        <v>282</v>
      </c>
      <c r="C2912" s="69" t="s">
        <v>224</v>
      </c>
      <c r="D2912" s="65">
        <v>44529</v>
      </c>
      <c r="E2912" s="61" t="s">
        <v>76</v>
      </c>
      <c r="F2912" s="37" t="s">
        <v>1652</v>
      </c>
      <c r="G2912" s="37"/>
      <c r="H2912" s="79">
        <v>23000</v>
      </c>
      <c r="I2912" s="79"/>
    </row>
    <row r="2913" spans="1:9" s="128" customFormat="1" x14ac:dyDescent="0.25">
      <c r="A2913" s="243">
        <v>44501</v>
      </c>
      <c r="B2913" s="37" t="s">
        <v>282</v>
      </c>
      <c r="C2913" s="69" t="s">
        <v>224</v>
      </c>
      <c r="D2913" s="65">
        <v>44529</v>
      </c>
      <c r="E2913" s="61" t="s">
        <v>76</v>
      </c>
      <c r="F2913" s="37" t="s">
        <v>21</v>
      </c>
      <c r="G2913" s="37"/>
      <c r="H2913" s="79">
        <v>37609</v>
      </c>
      <c r="I2913" s="79"/>
    </row>
    <row r="2914" spans="1:9" s="128" customFormat="1" x14ac:dyDescent="0.25">
      <c r="A2914" s="243">
        <v>44501</v>
      </c>
      <c r="B2914" s="37" t="s">
        <v>282</v>
      </c>
      <c r="C2914" s="69" t="s">
        <v>224</v>
      </c>
      <c r="D2914" s="65">
        <v>44529</v>
      </c>
      <c r="E2914" s="61" t="s">
        <v>76</v>
      </c>
      <c r="F2914" s="37" t="s">
        <v>1733</v>
      </c>
      <c r="G2914" s="37"/>
      <c r="H2914" s="79">
        <v>23000</v>
      </c>
      <c r="I2914" s="79"/>
    </row>
    <row r="2915" spans="1:9" s="128" customFormat="1" x14ac:dyDescent="0.25">
      <c r="A2915" s="243">
        <v>44501</v>
      </c>
      <c r="B2915" s="37" t="s">
        <v>282</v>
      </c>
      <c r="C2915" s="69" t="s">
        <v>224</v>
      </c>
      <c r="D2915" s="65">
        <v>44529</v>
      </c>
      <c r="E2915" s="61" t="s">
        <v>76</v>
      </c>
      <c r="F2915" s="37" t="s">
        <v>1653</v>
      </c>
      <c r="G2915" s="37"/>
      <c r="H2915" s="79">
        <v>23000</v>
      </c>
      <c r="I2915" s="79"/>
    </row>
    <row r="2916" spans="1:9" s="128" customFormat="1" x14ac:dyDescent="0.25">
      <c r="A2916" s="243">
        <v>44501</v>
      </c>
      <c r="B2916" s="37" t="s">
        <v>282</v>
      </c>
      <c r="C2916" s="69" t="s">
        <v>224</v>
      </c>
      <c r="D2916" s="65">
        <v>44529</v>
      </c>
      <c r="E2916" s="61" t="s">
        <v>76</v>
      </c>
      <c r="F2916" s="37" t="s">
        <v>1462</v>
      </c>
      <c r="G2916" s="37"/>
      <c r="H2916" s="79">
        <v>23000</v>
      </c>
      <c r="I2916" s="79"/>
    </row>
    <row r="2917" spans="1:9" s="128" customFormat="1" x14ac:dyDescent="0.25">
      <c r="A2917" s="243">
        <v>44501</v>
      </c>
      <c r="B2917" s="37" t="s">
        <v>282</v>
      </c>
      <c r="C2917" s="69" t="s">
        <v>224</v>
      </c>
      <c r="D2917" s="65">
        <v>44529</v>
      </c>
      <c r="E2917" s="61" t="s">
        <v>76</v>
      </c>
      <c r="F2917" s="37" t="s">
        <v>430</v>
      </c>
      <c r="G2917" s="37"/>
      <c r="H2917" s="79">
        <v>23000</v>
      </c>
      <c r="I2917" s="79"/>
    </row>
    <row r="2918" spans="1:9" s="128" customFormat="1" x14ac:dyDescent="0.25">
      <c r="A2918" s="243">
        <v>44501</v>
      </c>
      <c r="B2918" s="37" t="s">
        <v>282</v>
      </c>
      <c r="C2918" s="69" t="s">
        <v>224</v>
      </c>
      <c r="D2918" s="65">
        <v>44530</v>
      </c>
      <c r="E2918" s="61" t="s">
        <v>76</v>
      </c>
      <c r="F2918" s="37" t="s">
        <v>198</v>
      </c>
      <c r="G2918" s="37"/>
      <c r="H2918" s="79">
        <v>23000</v>
      </c>
      <c r="I2918" s="79"/>
    </row>
    <row r="2919" spans="1:9" s="128" customFormat="1" x14ac:dyDescent="0.25">
      <c r="A2919" s="243">
        <v>44501</v>
      </c>
      <c r="B2919" s="37" t="s">
        <v>282</v>
      </c>
      <c r="C2919" s="69" t="s">
        <v>224</v>
      </c>
      <c r="D2919" s="65">
        <v>44530</v>
      </c>
      <c r="E2919" s="61" t="s">
        <v>76</v>
      </c>
      <c r="F2919" s="37" t="s">
        <v>254</v>
      </c>
      <c r="G2919" s="37"/>
      <c r="H2919" s="79">
        <v>69000</v>
      </c>
      <c r="I2919" s="79"/>
    </row>
    <row r="2920" spans="1:9" s="128" customFormat="1" x14ac:dyDescent="0.25">
      <c r="A2920" s="243">
        <v>44501</v>
      </c>
      <c r="B2920" s="37" t="s">
        <v>282</v>
      </c>
      <c r="C2920" s="69" t="s">
        <v>224</v>
      </c>
      <c r="D2920" s="65">
        <v>44530</v>
      </c>
      <c r="E2920" s="61" t="s">
        <v>76</v>
      </c>
      <c r="F2920" s="37" t="s">
        <v>1446</v>
      </c>
      <c r="G2920" s="37"/>
      <c r="H2920" s="79">
        <v>23102</v>
      </c>
      <c r="I2920" s="79"/>
    </row>
    <row r="2921" spans="1:9" s="128" customFormat="1" x14ac:dyDescent="0.25">
      <c r="A2921" s="243">
        <v>44501</v>
      </c>
      <c r="B2921" s="37" t="s">
        <v>282</v>
      </c>
      <c r="C2921" s="69" t="s">
        <v>224</v>
      </c>
      <c r="D2921" s="65">
        <v>44530</v>
      </c>
      <c r="E2921" s="61" t="s">
        <v>76</v>
      </c>
      <c r="F2921" s="37" t="s">
        <v>1718</v>
      </c>
      <c r="G2921" s="37"/>
      <c r="H2921" s="79">
        <v>23000</v>
      </c>
      <c r="I2921" s="79"/>
    </row>
    <row r="2922" spans="1:9" s="128" customFormat="1" x14ac:dyDescent="0.25">
      <c r="A2922" s="167">
        <v>44501</v>
      </c>
      <c r="B2922" s="168" t="s">
        <v>282</v>
      </c>
      <c r="C2922" s="167" t="s">
        <v>224</v>
      </c>
      <c r="D2922" s="169">
        <v>44530</v>
      </c>
      <c r="E2922" s="266" t="s">
        <v>76</v>
      </c>
      <c r="F2922" s="168" t="s">
        <v>14</v>
      </c>
      <c r="G2922" s="168"/>
      <c r="H2922" s="170">
        <v>23000</v>
      </c>
      <c r="I2922" s="170">
        <f>SUM(H2881:H2922)</f>
        <v>2203480</v>
      </c>
    </row>
    <row r="2923" spans="1:9" s="128" customFormat="1" x14ac:dyDescent="0.25">
      <c r="A2923" s="243">
        <v>44531</v>
      </c>
      <c r="B2923" s="37" t="s">
        <v>282</v>
      </c>
      <c r="C2923" s="69" t="s">
        <v>224</v>
      </c>
      <c r="D2923" s="65">
        <v>44531</v>
      </c>
      <c r="E2923" s="61" t="s">
        <v>76</v>
      </c>
      <c r="F2923" s="37" t="s">
        <v>1737</v>
      </c>
      <c r="G2923" s="37"/>
      <c r="H2923" s="79">
        <v>515892</v>
      </c>
      <c r="I2923" s="79"/>
    </row>
    <row r="2924" spans="1:9" s="128" customFormat="1" x14ac:dyDescent="0.25">
      <c r="A2924" s="243">
        <v>44531</v>
      </c>
      <c r="B2924" s="37" t="s">
        <v>282</v>
      </c>
      <c r="C2924" s="69" t="s">
        <v>224</v>
      </c>
      <c r="D2924" s="65">
        <v>44531</v>
      </c>
      <c r="E2924" s="61" t="s">
        <v>76</v>
      </c>
      <c r="F2924" s="37" t="s">
        <v>1738</v>
      </c>
      <c r="G2924" s="37"/>
      <c r="H2924" s="79">
        <v>16800</v>
      </c>
      <c r="I2924" s="79"/>
    </row>
    <row r="2925" spans="1:9" s="128" customFormat="1" x14ac:dyDescent="0.25">
      <c r="A2925" s="243">
        <v>44531</v>
      </c>
      <c r="B2925" s="37" t="s">
        <v>282</v>
      </c>
      <c r="C2925" s="69" t="s">
        <v>224</v>
      </c>
      <c r="D2925" s="65">
        <v>44531</v>
      </c>
      <c r="E2925" s="61" t="s">
        <v>76</v>
      </c>
      <c r="F2925" s="37" t="s">
        <v>1739</v>
      </c>
      <c r="G2925" s="37"/>
      <c r="H2925" s="79">
        <v>23100</v>
      </c>
      <c r="I2925" s="79"/>
    </row>
    <row r="2926" spans="1:9" s="128" customFormat="1" x14ac:dyDescent="0.25">
      <c r="A2926" s="243">
        <v>44531</v>
      </c>
      <c r="B2926" s="37" t="s">
        <v>282</v>
      </c>
      <c r="C2926" s="69" t="s">
        <v>224</v>
      </c>
      <c r="D2926" s="65">
        <v>44531</v>
      </c>
      <c r="E2926" s="61" t="s">
        <v>76</v>
      </c>
      <c r="F2926" s="37" t="s">
        <v>256</v>
      </c>
      <c r="G2926" s="37"/>
      <c r="H2926" s="79">
        <v>23000</v>
      </c>
      <c r="I2926" s="79"/>
    </row>
    <row r="2927" spans="1:9" s="128" customFormat="1" x14ac:dyDescent="0.25">
      <c r="A2927" s="243">
        <v>44531</v>
      </c>
      <c r="B2927" s="37" t="s">
        <v>282</v>
      </c>
      <c r="C2927" s="69" t="s">
        <v>224</v>
      </c>
      <c r="D2927" s="65">
        <v>44531</v>
      </c>
      <c r="E2927" s="61" t="s">
        <v>76</v>
      </c>
      <c r="F2927" s="37" t="s">
        <v>3</v>
      </c>
      <c r="G2927" s="37"/>
      <c r="H2927" s="79">
        <v>23000</v>
      </c>
      <c r="I2927" s="79"/>
    </row>
    <row r="2928" spans="1:9" s="128" customFormat="1" x14ac:dyDescent="0.25">
      <c r="A2928" s="243">
        <v>44531</v>
      </c>
      <c r="B2928" s="37" t="s">
        <v>282</v>
      </c>
      <c r="C2928" s="69" t="s">
        <v>224</v>
      </c>
      <c r="D2928" s="65">
        <v>44532</v>
      </c>
      <c r="E2928" s="61" t="s">
        <v>76</v>
      </c>
      <c r="F2928" s="37" t="s">
        <v>206</v>
      </c>
      <c r="G2928" s="37"/>
      <c r="H2928" s="79">
        <v>23000</v>
      </c>
      <c r="I2928" s="79"/>
    </row>
    <row r="2929" spans="1:9" s="128" customFormat="1" x14ac:dyDescent="0.25">
      <c r="A2929" s="243">
        <v>44531</v>
      </c>
      <c r="B2929" s="37" t="s">
        <v>282</v>
      </c>
      <c r="C2929" s="69" t="s">
        <v>224</v>
      </c>
      <c r="D2929" s="65">
        <v>44533</v>
      </c>
      <c r="E2929" s="61" t="s">
        <v>76</v>
      </c>
      <c r="F2929" s="37" t="s">
        <v>384</v>
      </c>
      <c r="G2929" s="37"/>
      <c r="H2929" s="79">
        <v>66000</v>
      </c>
      <c r="I2929" s="79"/>
    </row>
    <row r="2930" spans="1:9" s="128" customFormat="1" x14ac:dyDescent="0.25">
      <c r="A2930" s="243">
        <v>44531</v>
      </c>
      <c r="B2930" s="37" t="s">
        <v>282</v>
      </c>
      <c r="C2930" s="69" t="s">
        <v>224</v>
      </c>
      <c r="D2930" s="65">
        <v>44533</v>
      </c>
      <c r="E2930" s="61" t="s">
        <v>76</v>
      </c>
      <c r="F2930" s="37" t="s">
        <v>4</v>
      </c>
      <c r="G2930" s="37"/>
      <c r="H2930" s="79">
        <v>23000</v>
      </c>
      <c r="I2930" s="79"/>
    </row>
    <row r="2931" spans="1:9" s="128" customFormat="1" x14ac:dyDescent="0.25">
      <c r="A2931" s="243">
        <v>44531</v>
      </c>
      <c r="B2931" s="37" t="s">
        <v>282</v>
      </c>
      <c r="C2931" s="69" t="s">
        <v>224</v>
      </c>
      <c r="D2931" s="65">
        <v>44533</v>
      </c>
      <c r="E2931" s="61" t="s">
        <v>76</v>
      </c>
      <c r="F2931" s="37" t="s">
        <v>315</v>
      </c>
      <c r="G2931" s="37"/>
      <c r="H2931" s="79">
        <v>92000</v>
      </c>
      <c r="I2931" s="79"/>
    </row>
    <row r="2932" spans="1:9" s="128" customFormat="1" x14ac:dyDescent="0.25">
      <c r="A2932" s="243">
        <v>44531</v>
      </c>
      <c r="B2932" s="37" t="s">
        <v>282</v>
      </c>
      <c r="C2932" s="69" t="s">
        <v>224</v>
      </c>
      <c r="D2932" s="65">
        <v>44533</v>
      </c>
      <c r="E2932" s="61" t="s">
        <v>76</v>
      </c>
      <c r="F2932" s="37" t="s">
        <v>1740</v>
      </c>
      <c r="G2932" s="37"/>
      <c r="H2932" s="79">
        <v>125000</v>
      </c>
      <c r="I2932" s="79"/>
    </row>
    <row r="2933" spans="1:9" s="128" customFormat="1" x14ac:dyDescent="0.25">
      <c r="A2933" s="243">
        <v>44531</v>
      </c>
      <c r="B2933" s="37" t="s">
        <v>282</v>
      </c>
      <c r="C2933" s="69" t="s">
        <v>224</v>
      </c>
      <c r="D2933" s="65">
        <v>44533</v>
      </c>
      <c r="E2933" s="61" t="s">
        <v>76</v>
      </c>
      <c r="F2933" s="37" t="s">
        <v>86</v>
      </c>
      <c r="G2933" s="37"/>
      <c r="H2933" s="79">
        <v>184000</v>
      </c>
      <c r="I2933" s="79"/>
    </row>
    <row r="2934" spans="1:9" s="128" customFormat="1" x14ac:dyDescent="0.25">
      <c r="A2934" s="243">
        <v>44531</v>
      </c>
      <c r="B2934" s="37" t="s">
        <v>282</v>
      </c>
      <c r="C2934" s="69" t="s">
        <v>224</v>
      </c>
      <c r="D2934" s="65">
        <v>44536</v>
      </c>
      <c r="E2934" s="61" t="s">
        <v>76</v>
      </c>
      <c r="F2934" s="37" t="s">
        <v>6</v>
      </c>
      <c r="G2934" s="37"/>
      <c r="H2934" s="79">
        <v>23000</v>
      </c>
      <c r="I2934" s="79"/>
    </row>
    <row r="2935" spans="1:9" s="128" customFormat="1" x14ac:dyDescent="0.25">
      <c r="A2935" s="243">
        <v>44531</v>
      </c>
      <c r="B2935" s="37" t="s">
        <v>282</v>
      </c>
      <c r="C2935" s="69" t="s">
        <v>224</v>
      </c>
      <c r="D2935" s="65">
        <v>44536</v>
      </c>
      <c r="E2935" s="61" t="s">
        <v>76</v>
      </c>
      <c r="F2935" s="37" t="s">
        <v>80</v>
      </c>
      <c r="G2935" s="37"/>
      <c r="H2935" s="79">
        <v>46000</v>
      </c>
      <c r="I2935" s="79"/>
    </row>
    <row r="2936" spans="1:9" s="128" customFormat="1" x14ac:dyDescent="0.25">
      <c r="A2936" s="243">
        <v>44531</v>
      </c>
      <c r="B2936" s="37" t="s">
        <v>282</v>
      </c>
      <c r="C2936" s="69" t="s">
        <v>224</v>
      </c>
      <c r="D2936" s="65">
        <v>44536</v>
      </c>
      <c r="E2936" s="61" t="s">
        <v>76</v>
      </c>
      <c r="F2936" s="37" t="s">
        <v>1677</v>
      </c>
      <c r="G2936" s="37"/>
      <c r="H2936" s="79">
        <v>23000</v>
      </c>
      <c r="I2936" s="79"/>
    </row>
    <row r="2937" spans="1:9" s="128" customFormat="1" x14ac:dyDescent="0.25">
      <c r="A2937" s="243">
        <v>44531</v>
      </c>
      <c r="B2937" s="37" t="s">
        <v>282</v>
      </c>
      <c r="C2937" s="69" t="s">
        <v>224</v>
      </c>
      <c r="D2937" s="65">
        <v>44537</v>
      </c>
      <c r="E2937" s="61" t="s">
        <v>76</v>
      </c>
      <c r="F2937" s="37" t="s">
        <v>1085</v>
      </c>
      <c r="G2937" s="37"/>
      <c r="H2937" s="79">
        <v>23000</v>
      </c>
      <c r="I2937" s="79"/>
    </row>
    <row r="2938" spans="1:9" s="128" customFormat="1" x14ac:dyDescent="0.25">
      <c r="A2938" s="243">
        <v>44531</v>
      </c>
      <c r="B2938" s="37" t="s">
        <v>282</v>
      </c>
      <c r="C2938" s="69" t="s">
        <v>224</v>
      </c>
      <c r="D2938" s="65">
        <v>44539</v>
      </c>
      <c r="E2938" s="61" t="s">
        <v>76</v>
      </c>
      <c r="F2938" s="37" t="s">
        <v>874</v>
      </c>
      <c r="G2938" s="37"/>
      <c r="H2938" s="79">
        <v>69000</v>
      </c>
      <c r="I2938" s="79"/>
    </row>
    <row r="2939" spans="1:9" s="128" customFormat="1" x14ac:dyDescent="0.25">
      <c r="A2939" s="243">
        <v>44531</v>
      </c>
      <c r="B2939" s="37" t="s">
        <v>282</v>
      </c>
      <c r="C2939" s="69" t="s">
        <v>224</v>
      </c>
      <c r="D2939" s="65">
        <v>44539</v>
      </c>
      <c r="E2939" s="61" t="s">
        <v>76</v>
      </c>
      <c r="F2939" s="37" t="s">
        <v>586</v>
      </c>
      <c r="G2939" s="37"/>
      <c r="H2939" s="79">
        <v>100000</v>
      </c>
      <c r="I2939" s="79"/>
    </row>
    <row r="2940" spans="1:9" s="128" customFormat="1" x14ac:dyDescent="0.25">
      <c r="A2940" s="243">
        <v>44531</v>
      </c>
      <c r="B2940" s="37" t="s">
        <v>282</v>
      </c>
      <c r="C2940" s="69" t="s">
        <v>224</v>
      </c>
      <c r="D2940" s="65">
        <v>44540</v>
      </c>
      <c r="E2940" s="61" t="s">
        <v>76</v>
      </c>
      <c r="F2940" s="37" t="s">
        <v>24</v>
      </c>
      <c r="G2940" s="37"/>
      <c r="H2940" s="79">
        <v>92000</v>
      </c>
      <c r="I2940" s="79"/>
    </row>
    <row r="2941" spans="1:9" s="128" customFormat="1" x14ac:dyDescent="0.25">
      <c r="A2941" s="243">
        <v>44531</v>
      </c>
      <c r="B2941" s="37" t="s">
        <v>282</v>
      </c>
      <c r="C2941" s="69" t="s">
        <v>224</v>
      </c>
      <c r="D2941" s="65">
        <v>44540</v>
      </c>
      <c r="E2941" s="61" t="s">
        <v>76</v>
      </c>
      <c r="F2941" s="37" t="s">
        <v>417</v>
      </c>
      <c r="G2941" s="37"/>
      <c r="H2941" s="79">
        <v>23000</v>
      </c>
      <c r="I2941" s="79"/>
    </row>
    <row r="2942" spans="1:9" s="128" customFormat="1" x14ac:dyDescent="0.25">
      <c r="A2942" s="243">
        <v>44531</v>
      </c>
      <c r="B2942" s="37" t="s">
        <v>282</v>
      </c>
      <c r="C2942" s="69" t="s">
        <v>224</v>
      </c>
      <c r="D2942" s="65">
        <v>44543</v>
      </c>
      <c r="E2942" s="61" t="s">
        <v>76</v>
      </c>
      <c r="F2942" s="37" t="s">
        <v>1697</v>
      </c>
      <c r="G2942" s="37"/>
      <c r="H2942" s="79">
        <v>69000</v>
      </c>
      <c r="I2942" s="79"/>
    </row>
    <row r="2943" spans="1:9" s="128" customFormat="1" x14ac:dyDescent="0.25">
      <c r="A2943" s="243">
        <v>44531</v>
      </c>
      <c r="B2943" s="37" t="s">
        <v>282</v>
      </c>
      <c r="C2943" s="69" t="s">
        <v>224</v>
      </c>
      <c r="D2943" s="65">
        <v>44544</v>
      </c>
      <c r="E2943" s="61" t="s">
        <v>76</v>
      </c>
      <c r="F2943" s="37" t="s">
        <v>89</v>
      </c>
      <c r="G2943" s="37"/>
      <c r="H2943" s="79">
        <v>161051</v>
      </c>
      <c r="I2943" s="79"/>
    </row>
    <row r="2944" spans="1:9" s="128" customFormat="1" x14ac:dyDescent="0.25">
      <c r="A2944" s="243">
        <v>44531</v>
      </c>
      <c r="B2944" s="37" t="s">
        <v>282</v>
      </c>
      <c r="C2944" s="69" t="s">
        <v>224</v>
      </c>
      <c r="D2944" s="65">
        <v>44550</v>
      </c>
      <c r="E2944" s="61" t="s">
        <v>239</v>
      </c>
      <c r="F2944" s="37" t="s">
        <v>201</v>
      </c>
      <c r="G2944" s="37"/>
      <c r="H2944" s="79">
        <v>23000</v>
      </c>
      <c r="I2944" s="79"/>
    </row>
    <row r="2945" spans="1:9" s="128" customFormat="1" x14ac:dyDescent="0.25">
      <c r="A2945" s="243">
        <v>44531</v>
      </c>
      <c r="B2945" s="37" t="s">
        <v>282</v>
      </c>
      <c r="C2945" s="69" t="s">
        <v>224</v>
      </c>
      <c r="D2945" s="65">
        <v>44550</v>
      </c>
      <c r="E2945" s="61" t="s">
        <v>76</v>
      </c>
      <c r="F2945" s="37" t="s">
        <v>1741</v>
      </c>
      <c r="G2945" s="37"/>
      <c r="H2945" s="79">
        <v>50000</v>
      </c>
      <c r="I2945" s="79"/>
    </row>
    <row r="2946" spans="1:9" s="128" customFormat="1" x14ac:dyDescent="0.25">
      <c r="A2946" s="243">
        <v>44531</v>
      </c>
      <c r="B2946" s="37" t="s">
        <v>282</v>
      </c>
      <c r="C2946" s="69" t="s">
        <v>224</v>
      </c>
      <c r="D2946" s="65">
        <v>44550</v>
      </c>
      <c r="E2946" s="61" t="s">
        <v>239</v>
      </c>
      <c r="F2946" s="37" t="s">
        <v>13</v>
      </c>
      <c r="G2946" s="37"/>
      <c r="H2946" s="79">
        <v>23000</v>
      </c>
      <c r="I2946" s="79"/>
    </row>
    <row r="2947" spans="1:9" s="128" customFormat="1" x14ac:dyDescent="0.25">
      <c r="A2947" s="243">
        <v>44531</v>
      </c>
      <c r="B2947" s="37" t="s">
        <v>282</v>
      </c>
      <c r="C2947" s="69" t="s">
        <v>224</v>
      </c>
      <c r="D2947" s="65">
        <v>44550</v>
      </c>
      <c r="E2947" s="61" t="s">
        <v>239</v>
      </c>
      <c r="F2947" s="37" t="s">
        <v>505</v>
      </c>
      <c r="G2947" s="37"/>
      <c r="H2947" s="79">
        <v>23000</v>
      </c>
      <c r="I2947" s="79"/>
    </row>
    <row r="2948" spans="1:9" s="128" customFormat="1" x14ac:dyDescent="0.25">
      <c r="A2948" s="243">
        <v>44531</v>
      </c>
      <c r="B2948" s="37" t="s">
        <v>282</v>
      </c>
      <c r="C2948" s="69" t="s">
        <v>224</v>
      </c>
      <c r="D2948" s="65">
        <v>44550</v>
      </c>
      <c r="E2948" s="61" t="s">
        <v>76</v>
      </c>
      <c r="F2948" s="37" t="s">
        <v>261</v>
      </c>
      <c r="G2948" s="37"/>
      <c r="H2948" s="79">
        <v>276000</v>
      </c>
      <c r="I2948" s="79"/>
    </row>
    <row r="2949" spans="1:9" s="128" customFormat="1" x14ac:dyDescent="0.25">
      <c r="A2949" s="243">
        <v>44531</v>
      </c>
      <c r="B2949" s="37" t="s">
        <v>282</v>
      </c>
      <c r="C2949" s="69" t="s">
        <v>224</v>
      </c>
      <c r="D2949" s="65">
        <v>44550</v>
      </c>
      <c r="E2949" s="61" t="s">
        <v>239</v>
      </c>
      <c r="F2949" s="37" t="s">
        <v>637</v>
      </c>
      <c r="G2949" s="37"/>
      <c r="H2949" s="79">
        <v>432000</v>
      </c>
      <c r="I2949" s="79"/>
    </row>
    <row r="2950" spans="1:9" s="128" customFormat="1" x14ac:dyDescent="0.25">
      <c r="A2950" s="243">
        <v>44531</v>
      </c>
      <c r="B2950" s="37" t="s">
        <v>282</v>
      </c>
      <c r="C2950" s="69" t="s">
        <v>224</v>
      </c>
      <c r="D2950" s="65">
        <v>44552</v>
      </c>
      <c r="E2950" s="61" t="s">
        <v>76</v>
      </c>
      <c r="F2950" s="37" t="s">
        <v>18</v>
      </c>
      <c r="G2950" s="37"/>
      <c r="H2950" s="79">
        <v>23080</v>
      </c>
      <c r="I2950" s="79"/>
    </row>
    <row r="2951" spans="1:9" s="128" customFormat="1" x14ac:dyDescent="0.25">
      <c r="A2951" s="243">
        <v>44531</v>
      </c>
      <c r="B2951" s="37" t="s">
        <v>282</v>
      </c>
      <c r="C2951" s="69" t="s">
        <v>224</v>
      </c>
      <c r="D2951" s="65">
        <v>44552</v>
      </c>
      <c r="E2951" s="61" t="s">
        <v>76</v>
      </c>
      <c r="F2951" s="37" t="s">
        <v>93</v>
      </c>
      <c r="G2951" s="37"/>
      <c r="H2951" s="79">
        <v>23000</v>
      </c>
      <c r="I2951" s="79"/>
    </row>
    <row r="2952" spans="1:9" s="128" customFormat="1" x14ac:dyDescent="0.25">
      <c r="A2952" s="243">
        <v>44531</v>
      </c>
      <c r="B2952" s="37" t="s">
        <v>282</v>
      </c>
      <c r="C2952" s="69" t="s">
        <v>224</v>
      </c>
      <c r="D2952" s="65">
        <v>44552</v>
      </c>
      <c r="E2952" s="61" t="s">
        <v>76</v>
      </c>
      <c r="F2952" s="37" t="s">
        <v>77</v>
      </c>
      <c r="G2952" s="37"/>
      <c r="H2952" s="79">
        <v>46000</v>
      </c>
      <c r="I2952" s="79"/>
    </row>
    <row r="2953" spans="1:9" s="128" customFormat="1" x14ac:dyDescent="0.25">
      <c r="A2953" s="243">
        <v>44531</v>
      </c>
      <c r="B2953" s="37" t="s">
        <v>282</v>
      </c>
      <c r="C2953" s="69" t="s">
        <v>224</v>
      </c>
      <c r="D2953" s="65">
        <v>44552</v>
      </c>
      <c r="E2953" s="61" t="s">
        <v>76</v>
      </c>
      <c r="F2953" s="37" t="s">
        <v>1696</v>
      </c>
      <c r="G2953" s="37"/>
      <c r="H2953" s="79">
        <v>23000</v>
      </c>
      <c r="I2953" s="79"/>
    </row>
    <row r="2954" spans="1:9" s="128" customFormat="1" x14ac:dyDescent="0.25">
      <c r="A2954" s="243">
        <v>44531</v>
      </c>
      <c r="B2954" s="37" t="s">
        <v>282</v>
      </c>
      <c r="C2954" s="69" t="s">
        <v>224</v>
      </c>
      <c r="D2954" s="65">
        <v>44553</v>
      </c>
      <c r="E2954" s="61" t="s">
        <v>76</v>
      </c>
      <c r="F2954" s="37" t="s">
        <v>11</v>
      </c>
      <c r="G2954" s="37"/>
      <c r="H2954" s="79">
        <v>50000</v>
      </c>
      <c r="I2954" s="79"/>
    </row>
    <row r="2955" spans="1:9" s="128" customFormat="1" x14ac:dyDescent="0.25">
      <c r="A2955" s="243">
        <v>44531</v>
      </c>
      <c r="B2955" s="37" t="s">
        <v>282</v>
      </c>
      <c r="C2955" s="69" t="s">
        <v>224</v>
      </c>
      <c r="D2955" s="65">
        <v>44553</v>
      </c>
      <c r="E2955" s="61" t="s">
        <v>76</v>
      </c>
      <c r="F2955" s="37" t="s">
        <v>127</v>
      </c>
      <c r="G2955" s="37"/>
      <c r="H2955" s="79">
        <v>23113</v>
      </c>
      <c r="I2955" s="79"/>
    </row>
    <row r="2956" spans="1:9" s="128" customFormat="1" x14ac:dyDescent="0.25">
      <c r="A2956" s="243">
        <v>44531</v>
      </c>
      <c r="B2956" s="37" t="s">
        <v>282</v>
      </c>
      <c r="C2956" s="69" t="s">
        <v>224</v>
      </c>
      <c r="D2956" s="65">
        <v>44553</v>
      </c>
      <c r="E2956" s="61" t="s">
        <v>239</v>
      </c>
      <c r="F2956" s="37" t="s">
        <v>586</v>
      </c>
      <c r="G2956" s="37"/>
      <c r="H2956" s="79">
        <v>100000</v>
      </c>
      <c r="I2956" s="79"/>
    </row>
    <row r="2957" spans="1:9" s="128" customFormat="1" x14ac:dyDescent="0.25">
      <c r="A2957" s="243">
        <v>44531</v>
      </c>
      <c r="B2957" s="37" t="s">
        <v>282</v>
      </c>
      <c r="C2957" s="69" t="s">
        <v>224</v>
      </c>
      <c r="D2957" s="65">
        <v>44553</v>
      </c>
      <c r="E2957" s="61" t="s">
        <v>76</v>
      </c>
      <c r="F2957" s="37" t="s">
        <v>1446</v>
      </c>
      <c r="G2957" s="37"/>
      <c r="H2957" s="79">
        <v>23102</v>
      </c>
      <c r="I2957" s="79"/>
    </row>
    <row r="2958" spans="1:9" s="128" customFormat="1" x14ac:dyDescent="0.25">
      <c r="A2958" s="243">
        <v>44531</v>
      </c>
      <c r="B2958" s="37" t="s">
        <v>282</v>
      </c>
      <c r="C2958" s="69" t="s">
        <v>224</v>
      </c>
      <c r="D2958" s="65">
        <v>44557</v>
      </c>
      <c r="E2958" s="61" t="s">
        <v>76</v>
      </c>
      <c r="F2958" s="37" t="s">
        <v>1652</v>
      </c>
      <c r="G2958" s="37"/>
      <c r="H2958" s="79">
        <v>23000</v>
      </c>
      <c r="I2958" s="79"/>
    </row>
    <row r="2959" spans="1:9" s="128" customFormat="1" x14ac:dyDescent="0.25">
      <c r="A2959" s="243">
        <v>44531</v>
      </c>
      <c r="B2959" s="37" t="s">
        <v>282</v>
      </c>
      <c r="C2959" s="69" t="s">
        <v>224</v>
      </c>
      <c r="D2959" s="65">
        <v>44557</v>
      </c>
      <c r="E2959" s="61" t="s">
        <v>76</v>
      </c>
      <c r="F2959" s="37" t="s">
        <v>1653</v>
      </c>
      <c r="G2959" s="37"/>
      <c r="H2959" s="79">
        <v>23000</v>
      </c>
      <c r="I2959" s="79"/>
    </row>
    <row r="2960" spans="1:9" s="128" customFormat="1" x14ac:dyDescent="0.25">
      <c r="A2960" s="243">
        <v>44531</v>
      </c>
      <c r="B2960" s="37" t="s">
        <v>282</v>
      </c>
      <c r="C2960" s="69" t="s">
        <v>224</v>
      </c>
      <c r="D2960" s="65">
        <v>44557</v>
      </c>
      <c r="E2960" s="61" t="s">
        <v>76</v>
      </c>
      <c r="F2960" s="37" t="s">
        <v>9</v>
      </c>
      <c r="G2960" s="37"/>
      <c r="H2960" s="79">
        <v>23000</v>
      </c>
      <c r="I2960" s="79"/>
    </row>
    <row r="2961" spans="1:9" s="128" customFormat="1" x14ac:dyDescent="0.25">
      <c r="A2961" s="243">
        <v>44531</v>
      </c>
      <c r="B2961" s="37" t="s">
        <v>282</v>
      </c>
      <c r="C2961" s="69" t="s">
        <v>224</v>
      </c>
      <c r="D2961" s="65">
        <v>44557</v>
      </c>
      <c r="E2961" s="61" t="s">
        <v>76</v>
      </c>
      <c r="F2961" s="37" t="s">
        <v>131</v>
      </c>
      <c r="G2961" s="37"/>
      <c r="H2961" s="79">
        <v>23000</v>
      </c>
      <c r="I2961" s="79"/>
    </row>
    <row r="2962" spans="1:9" s="128" customFormat="1" x14ac:dyDescent="0.25">
      <c r="A2962" s="243">
        <v>44531</v>
      </c>
      <c r="B2962" s="37" t="s">
        <v>282</v>
      </c>
      <c r="C2962" s="69" t="s">
        <v>224</v>
      </c>
      <c r="D2962" s="65">
        <v>44558</v>
      </c>
      <c r="E2962" s="61" t="s">
        <v>76</v>
      </c>
      <c r="F2962" s="37" t="s">
        <v>21</v>
      </c>
      <c r="G2962" s="37"/>
      <c r="H2962" s="79">
        <v>37609</v>
      </c>
      <c r="I2962" s="79"/>
    </row>
    <row r="2963" spans="1:9" s="128" customFormat="1" x14ac:dyDescent="0.25">
      <c r="A2963" s="243">
        <v>44531</v>
      </c>
      <c r="B2963" s="37" t="s">
        <v>282</v>
      </c>
      <c r="C2963" s="69" t="s">
        <v>224</v>
      </c>
      <c r="D2963" s="65">
        <v>44558</v>
      </c>
      <c r="E2963" s="61" t="s">
        <v>76</v>
      </c>
      <c r="F2963" s="37" t="s">
        <v>822</v>
      </c>
      <c r="G2963" s="37"/>
      <c r="H2963" s="79">
        <v>69000</v>
      </c>
      <c r="I2963" s="79"/>
    </row>
    <row r="2964" spans="1:9" s="128" customFormat="1" x14ac:dyDescent="0.25">
      <c r="A2964" s="243">
        <v>44531</v>
      </c>
      <c r="B2964" s="37" t="s">
        <v>282</v>
      </c>
      <c r="C2964" s="69" t="s">
        <v>224</v>
      </c>
      <c r="D2964" s="65">
        <v>44558</v>
      </c>
      <c r="E2964" s="61" t="s">
        <v>76</v>
      </c>
      <c r="F2964" s="37" t="s">
        <v>9</v>
      </c>
      <c r="G2964" s="37"/>
      <c r="H2964" s="79">
        <v>23000</v>
      </c>
      <c r="I2964" s="79"/>
    </row>
    <row r="2965" spans="1:9" s="128" customFormat="1" x14ac:dyDescent="0.25">
      <c r="A2965" s="243">
        <v>44531</v>
      </c>
      <c r="B2965" s="37" t="s">
        <v>282</v>
      </c>
      <c r="C2965" s="69" t="s">
        <v>224</v>
      </c>
      <c r="D2965" s="65">
        <v>44558</v>
      </c>
      <c r="E2965" s="61" t="s">
        <v>76</v>
      </c>
      <c r="F2965" s="37" t="s">
        <v>9</v>
      </c>
      <c r="G2965" s="37"/>
      <c r="H2965" s="79">
        <v>23000</v>
      </c>
      <c r="I2965" s="79"/>
    </row>
    <row r="2966" spans="1:9" s="128" customFormat="1" x14ac:dyDescent="0.25">
      <c r="A2966" s="243">
        <v>44531</v>
      </c>
      <c r="B2966" s="37" t="s">
        <v>282</v>
      </c>
      <c r="C2966" s="69" t="s">
        <v>224</v>
      </c>
      <c r="D2966" s="65">
        <v>44558</v>
      </c>
      <c r="E2966" s="61" t="s">
        <v>76</v>
      </c>
      <c r="F2966" s="37" t="s">
        <v>131</v>
      </c>
      <c r="G2966" s="37"/>
      <c r="H2966" s="79">
        <v>23000</v>
      </c>
      <c r="I2966" s="79"/>
    </row>
    <row r="2967" spans="1:9" s="128" customFormat="1" x14ac:dyDescent="0.25">
      <c r="A2967" s="243">
        <v>44531</v>
      </c>
      <c r="B2967" s="37" t="s">
        <v>282</v>
      </c>
      <c r="C2967" s="69" t="s">
        <v>224</v>
      </c>
      <c r="D2967" s="65">
        <v>44558</v>
      </c>
      <c r="E2967" s="61" t="s">
        <v>76</v>
      </c>
      <c r="F2967" s="37" t="s">
        <v>131</v>
      </c>
      <c r="G2967" s="37"/>
      <c r="H2967" s="79">
        <v>23000</v>
      </c>
      <c r="I2967" s="79"/>
    </row>
    <row r="2968" spans="1:9" s="128" customFormat="1" x14ac:dyDescent="0.25">
      <c r="A2968" s="243">
        <v>44531</v>
      </c>
      <c r="B2968" s="37" t="s">
        <v>282</v>
      </c>
      <c r="C2968" s="69" t="s">
        <v>224</v>
      </c>
      <c r="D2968" s="65">
        <v>44558</v>
      </c>
      <c r="E2968" s="61" t="s">
        <v>76</v>
      </c>
      <c r="F2968" s="37" t="s">
        <v>430</v>
      </c>
      <c r="G2968" s="37"/>
      <c r="H2968" s="79">
        <v>23000</v>
      </c>
      <c r="I2968" s="79"/>
    </row>
    <row r="2969" spans="1:9" s="128" customFormat="1" x14ac:dyDescent="0.25">
      <c r="A2969" s="243">
        <v>44531</v>
      </c>
      <c r="B2969" s="37" t="s">
        <v>282</v>
      </c>
      <c r="C2969" s="69" t="s">
        <v>224</v>
      </c>
      <c r="D2969" s="65">
        <v>44560</v>
      </c>
      <c r="E2969" s="61" t="s">
        <v>76</v>
      </c>
      <c r="F2969" s="37" t="s">
        <v>1742</v>
      </c>
      <c r="G2969" s="37"/>
      <c r="H2969" s="79">
        <v>81700</v>
      </c>
      <c r="I2969" s="79"/>
    </row>
    <row r="2970" spans="1:9" s="128" customFormat="1" x14ac:dyDescent="0.25">
      <c r="A2970" s="243">
        <v>44531</v>
      </c>
      <c r="B2970" s="37" t="s">
        <v>282</v>
      </c>
      <c r="C2970" s="69" t="s">
        <v>224</v>
      </c>
      <c r="D2970" s="65">
        <v>44560</v>
      </c>
      <c r="E2970" s="61" t="s">
        <v>76</v>
      </c>
      <c r="F2970" s="37" t="s">
        <v>9</v>
      </c>
      <c r="G2970" s="37"/>
      <c r="H2970" s="79">
        <v>23000</v>
      </c>
      <c r="I2970" s="79"/>
    </row>
    <row r="2971" spans="1:9" s="128" customFormat="1" x14ac:dyDescent="0.25">
      <c r="A2971" s="243">
        <v>44531</v>
      </c>
      <c r="B2971" s="37" t="s">
        <v>282</v>
      </c>
      <c r="C2971" s="69" t="s">
        <v>224</v>
      </c>
      <c r="D2971" s="65">
        <v>44560</v>
      </c>
      <c r="E2971" s="61" t="s">
        <v>76</v>
      </c>
      <c r="F2971" s="37" t="s">
        <v>131</v>
      </c>
      <c r="G2971" s="37"/>
      <c r="H2971" s="79">
        <v>23000</v>
      </c>
      <c r="I2971" s="79"/>
    </row>
    <row r="2972" spans="1:9" s="128" customFormat="1" x14ac:dyDescent="0.25">
      <c r="A2972" s="243">
        <v>44531</v>
      </c>
      <c r="B2972" s="37" t="s">
        <v>282</v>
      </c>
      <c r="C2972" s="69" t="s">
        <v>224</v>
      </c>
      <c r="D2972" s="65">
        <v>44560</v>
      </c>
      <c r="E2972" s="61" t="s">
        <v>76</v>
      </c>
      <c r="F2972" s="37" t="s">
        <v>14</v>
      </c>
      <c r="G2972" s="37"/>
      <c r="H2972" s="79">
        <v>23000</v>
      </c>
      <c r="I2972" s="79"/>
    </row>
    <row r="2973" spans="1:9" s="128" customFormat="1" x14ac:dyDescent="0.25">
      <c r="A2973" s="167">
        <v>44531</v>
      </c>
      <c r="B2973" s="168" t="s">
        <v>282</v>
      </c>
      <c r="C2973" s="167" t="s">
        <v>224</v>
      </c>
      <c r="D2973" s="169">
        <v>44560</v>
      </c>
      <c r="E2973" s="266" t="s">
        <v>76</v>
      </c>
      <c r="F2973" s="168" t="s">
        <v>3</v>
      </c>
      <c r="G2973" s="168"/>
      <c r="H2973" s="170">
        <v>23000</v>
      </c>
      <c r="I2973" s="170">
        <f>SUM(H2398:H2973)</f>
        <v>33979673</v>
      </c>
    </row>
    <row r="2974" spans="1:9" s="128" customFormat="1" x14ac:dyDescent="0.25">
      <c r="A2974" s="167">
        <v>44562</v>
      </c>
      <c r="B2974" s="37" t="s">
        <v>282</v>
      </c>
      <c r="C2974" s="167" t="s">
        <v>224</v>
      </c>
      <c r="D2974" s="169">
        <v>44564</v>
      </c>
      <c r="E2974" s="266" t="s">
        <v>76</v>
      </c>
      <c r="F2974" s="168" t="s">
        <v>198</v>
      </c>
      <c r="G2974" s="168">
        <v>0</v>
      </c>
      <c r="H2974" s="170">
        <v>23000</v>
      </c>
      <c r="I2974" s="170"/>
    </row>
    <row r="2975" spans="1:9" s="128" customFormat="1" x14ac:dyDescent="0.25">
      <c r="A2975" s="167">
        <v>44562</v>
      </c>
      <c r="B2975" s="37" t="s">
        <v>282</v>
      </c>
      <c r="C2975" s="167" t="s">
        <v>224</v>
      </c>
      <c r="D2975" s="169">
        <v>44564</v>
      </c>
      <c r="E2975" s="266" t="s">
        <v>76</v>
      </c>
      <c r="F2975" s="168" t="s">
        <v>1655</v>
      </c>
      <c r="G2975" s="168"/>
      <c r="H2975" s="170">
        <v>23000</v>
      </c>
      <c r="I2975" s="170"/>
    </row>
    <row r="2976" spans="1:9" s="128" customFormat="1" x14ac:dyDescent="0.25">
      <c r="A2976" s="167">
        <v>44562</v>
      </c>
      <c r="B2976" s="37" t="s">
        <v>282</v>
      </c>
      <c r="C2976" s="167" t="s">
        <v>224</v>
      </c>
      <c r="D2976" s="169">
        <v>44564</v>
      </c>
      <c r="E2976" s="266" t="s">
        <v>76</v>
      </c>
      <c r="F2976" s="168" t="s">
        <v>1462</v>
      </c>
      <c r="G2976" s="168"/>
      <c r="H2976" s="170">
        <v>23000</v>
      </c>
      <c r="I2976" s="170"/>
    </row>
    <row r="2977" spans="1:9" s="128" customFormat="1" x14ac:dyDescent="0.25">
      <c r="A2977" s="167">
        <v>44562</v>
      </c>
      <c r="B2977" s="37" t="s">
        <v>282</v>
      </c>
      <c r="C2977" s="167" t="s">
        <v>224</v>
      </c>
      <c r="D2977" s="169">
        <v>44564</v>
      </c>
      <c r="E2977" s="266" t="s">
        <v>76</v>
      </c>
      <c r="F2977" s="168" t="s">
        <v>464</v>
      </c>
      <c r="G2977" s="168"/>
      <c r="H2977" s="170">
        <v>23000</v>
      </c>
      <c r="I2977" s="170"/>
    </row>
    <row r="2978" spans="1:9" s="128" customFormat="1" x14ac:dyDescent="0.25">
      <c r="A2978" s="167">
        <v>44562</v>
      </c>
      <c r="B2978" s="37" t="s">
        <v>282</v>
      </c>
      <c r="C2978" s="167" t="s">
        <v>224</v>
      </c>
      <c r="D2978" s="169">
        <v>44564</v>
      </c>
      <c r="E2978" s="266" t="s">
        <v>76</v>
      </c>
      <c r="F2978" s="168" t="s">
        <v>417</v>
      </c>
      <c r="G2978" s="168"/>
      <c r="H2978" s="170">
        <v>23000</v>
      </c>
      <c r="I2978" s="170"/>
    </row>
    <row r="2979" spans="1:9" s="128" customFormat="1" x14ac:dyDescent="0.25">
      <c r="A2979" s="167">
        <v>44562</v>
      </c>
      <c r="B2979" s="37" t="s">
        <v>282</v>
      </c>
      <c r="C2979" s="167" t="s">
        <v>224</v>
      </c>
      <c r="D2979" s="169">
        <v>44564</v>
      </c>
      <c r="E2979" s="266" t="s">
        <v>76</v>
      </c>
      <c r="F2979" s="168" t="s">
        <v>140</v>
      </c>
      <c r="G2979" s="168"/>
      <c r="H2979" s="170">
        <v>23096</v>
      </c>
      <c r="I2979" s="170"/>
    </row>
    <row r="2980" spans="1:9" s="128" customFormat="1" x14ac:dyDescent="0.25">
      <c r="A2980" s="167">
        <v>44562</v>
      </c>
      <c r="B2980" s="37" t="s">
        <v>282</v>
      </c>
      <c r="C2980" s="167" t="s">
        <v>224</v>
      </c>
      <c r="D2980" s="169">
        <v>44564</v>
      </c>
      <c r="E2980" s="266" t="s">
        <v>76</v>
      </c>
      <c r="F2980" s="168" t="s">
        <v>24</v>
      </c>
      <c r="G2980" s="168"/>
      <c r="H2980" s="170">
        <v>46000</v>
      </c>
      <c r="I2980" s="170"/>
    </row>
    <row r="2981" spans="1:9" s="128" customFormat="1" x14ac:dyDescent="0.25">
      <c r="A2981" s="167">
        <v>44562</v>
      </c>
      <c r="B2981" s="37" t="s">
        <v>282</v>
      </c>
      <c r="C2981" s="167" t="s">
        <v>224</v>
      </c>
      <c r="D2981" s="169">
        <v>44564</v>
      </c>
      <c r="E2981" s="266" t="s">
        <v>76</v>
      </c>
      <c r="F2981" s="168" t="s">
        <v>254</v>
      </c>
      <c r="G2981" s="168"/>
      <c r="H2981" s="170">
        <v>69000</v>
      </c>
      <c r="I2981" s="170"/>
    </row>
    <row r="2982" spans="1:9" s="128" customFormat="1" x14ac:dyDescent="0.25">
      <c r="A2982" s="167">
        <v>44562</v>
      </c>
      <c r="B2982" s="37" t="s">
        <v>282</v>
      </c>
      <c r="C2982" s="167" t="s">
        <v>224</v>
      </c>
      <c r="D2982" s="169">
        <v>44564</v>
      </c>
      <c r="E2982" s="266" t="s">
        <v>76</v>
      </c>
      <c r="F2982" s="168" t="s">
        <v>1951</v>
      </c>
      <c r="G2982" s="168"/>
      <c r="H2982" s="170">
        <v>92000</v>
      </c>
      <c r="I2982" s="170"/>
    </row>
    <row r="2983" spans="1:9" s="128" customFormat="1" x14ac:dyDescent="0.25">
      <c r="A2983" s="167">
        <v>44562</v>
      </c>
      <c r="B2983" s="37" t="s">
        <v>282</v>
      </c>
      <c r="C2983" s="167" t="s">
        <v>224</v>
      </c>
      <c r="D2983" s="169">
        <v>44565</v>
      </c>
      <c r="E2983" s="266" t="s">
        <v>76</v>
      </c>
      <c r="F2983" s="168" t="s">
        <v>2</v>
      </c>
      <c r="G2983" s="168"/>
      <c r="H2983" s="170">
        <v>46000</v>
      </c>
      <c r="I2983" s="170"/>
    </row>
    <row r="2984" spans="1:9" s="128" customFormat="1" x14ac:dyDescent="0.25">
      <c r="A2984" s="167">
        <v>44562</v>
      </c>
      <c r="B2984" s="37" t="s">
        <v>282</v>
      </c>
      <c r="C2984" s="167" t="s">
        <v>224</v>
      </c>
      <c r="D2984" s="169">
        <v>44565</v>
      </c>
      <c r="E2984" s="266" t="s">
        <v>76</v>
      </c>
      <c r="F2984" s="168" t="s">
        <v>1690</v>
      </c>
      <c r="G2984" s="168"/>
      <c r="H2984" s="170">
        <v>150115</v>
      </c>
      <c r="I2984" s="170"/>
    </row>
    <row r="2985" spans="1:9" s="128" customFormat="1" x14ac:dyDescent="0.25">
      <c r="A2985" s="167">
        <v>44562</v>
      </c>
      <c r="B2985" s="37" t="s">
        <v>282</v>
      </c>
      <c r="C2985" s="167" t="s">
        <v>224</v>
      </c>
      <c r="D2985" s="169">
        <v>44566</v>
      </c>
      <c r="E2985" s="266" t="s">
        <v>76</v>
      </c>
      <c r="F2985" s="168" t="s">
        <v>4</v>
      </c>
      <c r="G2985" s="168"/>
      <c r="H2985" s="170">
        <v>23000</v>
      </c>
      <c r="I2985" s="170"/>
    </row>
    <row r="2986" spans="1:9" s="128" customFormat="1" x14ac:dyDescent="0.25">
      <c r="A2986" s="167">
        <v>44562</v>
      </c>
      <c r="B2986" s="37" t="s">
        <v>282</v>
      </c>
      <c r="C2986" s="167" t="s">
        <v>224</v>
      </c>
      <c r="D2986" s="169">
        <v>44566</v>
      </c>
      <c r="E2986" s="266" t="s">
        <v>76</v>
      </c>
      <c r="F2986" s="168" t="s">
        <v>426</v>
      </c>
      <c r="G2986" s="168"/>
      <c r="H2986" s="170">
        <v>92117</v>
      </c>
      <c r="I2986" s="170"/>
    </row>
    <row r="2987" spans="1:9" s="128" customFormat="1" x14ac:dyDescent="0.25">
      <c r="A2987" s="167">
        <v>44562</v>
      </c>
      <c r="B2987" s="37" t="s">
        <v>282</v>
      </c>
      <c r="C2987" s="167" t="s">
        <v>224</v>
      </c>
      <c r="D2987" s="169">
        <v>44566</v>
      </c>
      <c r="E2987" s="266" t="s">
        <v>76</v>
      </c>
      <c r="F2987" s="168" t="s">
        <v>1720</v>
      </c>
      <c r="G2987" s="168"/>
      <c r="H2987" s="170">
        <v>276000</v>
      </c>
      <c r="I2987" s="170"/>
    </row>
    <row r="2988" spans="1:9" s="128" customFormat="1" x14ac:dyDescent="0.25">
      <c r="A2988" s="167">
        <v>44562</v>
      </c>
      <c r="B2988" s="37" t="s">
        <v>282</v>
      </c>
      <c r="C2988" s="167" t="s">
        <v>224</v>
      </c>
      <c r="D2988" s="169">
        <v>44567</v>
      </c>
      <c r="E2988" s="266" t="s">
        <v>239</v>
      </c>
      <c r="F2988" s="168" t="s">
        <v>132</v>
      </c>
      <c r="G2988" s="168"/>
      <c r="H2988" s="170">
        <v>23100</v>
      </c>
      <c r="I2988" s="170"/>
    </row>
    <row r="2989" spans="1:9" s="128" customFormat="1" x14ac:dyDescent="0.25">
      <c r="A2989" s="167">
        <v>44562</v>
      </c>
      <c r="B2989" s="37" t="s">
        <v>282</v>
      </c>
      <c r="C2989" s="167" t="s">
        <v>224</v>
      </c>
      <c r="D2989" s="169">
        <v>44567</v>
      </c>
      <c r="E2989" s="266" t="s">
        <v>76</v>
      </c>
      <c r="F2989" s="168" t="s">
        <v>207</v>
      </c>
      <c r="G2989" s="168"/>
      <c r="H2989" s="170">
        <v>46025</v>
      </c>
      <c r="I2989" s="170"/>
    </row>
    <row r="2990" spans="1:9" s="128" customFormat="1" x14ac:dyDescent="0.25">
      <c r="A2990" s="167">
        <v>44562</v>
      </c>
      <c r="B2990" s="37" t="s">
        <v>282</v>
      </c>
      <c r="C2990" s="167" t="s">
        <v>224</v>
      </c>
      <c r="D2990" s="169">
        <v>44567</v>
      </c>
      <c r="E2990" s="266" t="s">
        <v>76</v>
      </c>
      <c r="F2990" s="168" t="s">
        <v>207</v>
      </c>
      <c r="G2990" s="168"/>
      <c r="H2990" s="170">
        <v>46025</v>
      </c>
      <c r="I2990" s="170"/>
    </row>
    <row r="2991" spans="1:9" s="128" customFormat="1" x14ac:dyDescent="0.25">
      <c r="A2991" s="167">
        <v>44562</v>
      </c>
      <c r="B2991" s="37" t="s">
        <v>282</v>
      </c>
      <c r="C2991" s="167" t="s">
        <v>224</v>
      </c>
      <c r="D2991" s="169">
        <v>44568</v>
      </c>
      <c r="E2991" s="266" t="s">
        <v>76</v>
      </c>
      <c r="F2991" s="168" t="s">
        <v>1211</v>
      </c>
      <c r="G2991" s="168"/>
      <c r="H2991" s="170">
        <v>138000</v>
      </c>
      <c r="I2991" s="170"/>
    </row>
    <row r="2992" spans="1:9" s="128" customFormat="1" x14ac:dyDescent="0.25">
      <c r="A2992" s="167">
        <v>44562</v>
      </c>
      <c r="B2992" s="37" t="s">
        <v>282</v>
      </c>
      <c r="C2992" s="167" t="s">
        <v>224</v>
      </c>
      <c r="D2992" s="169">
        <v>44571</v>
      </c>
      <c r="E2992" s="266" t="s">
        <v>76</v>
      </c>
      <c r="F2992" s="168" t="s">
        <v>1085</v>
      </c>
      <c r="G2992" s="168"/>
      <c r="H2992" s="170">
        <v>23000</v>
      </c>
      <c r="I2992" s="170"/>
    </row>
    <row r="2993" spans="1:9" s="128" customFormat="1" x14ac:dyDescent="0.25">
      <c r="A2993" s="167">
        <v>44562</v>
      </c>
      <c r="B2993" s="37" t="s">
        <v>282</v>
      </c>
      <c r="C2993" s="167" t="s">
        <v>224</v>
      </c>
      <c r="D2993" s="169">
        <v>44571</v>
      </c>
      <c r="E2993" s="266" t="s">
        <v>76</v>
      </c>
      <c r="F2993" s="168" t="s">
        <v>1677</v>
      </c>
      <c r="G2993" s="168"/>
      <c r="H2993" s="170">
        <v>23000</v>
      </c>
      <c r="I2993" s="170"/>
    </row>
    <row r="2994" spans="1:9" s="128" customFormat="1" x14ac:dyDescent="0.25">
      <c r="A2994" s="167">
        <v>44562</v>
      </c>
      <c r="B2994" s="37" t="s">
        <v>282</v>
      </c>
      <c r="C2994" s="167" t="s">
        <v>224</v>
      </c>
      <c r="D2994" s="169">
        <v>44571</v>
      </c>
      <c r="E2994" s="266" t="s">
        <v>76</v>
      </c>
      <c r="F2994" s="168" t="s">
        <v>1697</v>
      </c>
      <c r="G2994" s="168"/>
      <c r="H2994" s="170">
        <v>23000</v>
      </c>
      <c r="I2994" s="170"/>
    </row>
    <row r="2995" spans="1:9" s="128" customFormat="1" x14ac:dyDescent="0.25">
      <c r="A2995" s="167">
        <v>44562</v>
      </c>
      <c r="B2995" s="37" t="s">
        <v>282</v>
      </c>
      <c r="C2995" s="167" t="s">
        <v>224</v>
      </c>
      <c r="D2995" s="169">
        <v>44575</v>
      </c>
      <c r="E2995" s="266" t="s">
        <v>76</v>
      </c>
      <c r="F2995" s="168" t="s">
        <v>1413</v>
      </c>
      <c r="G2995" s="168"/>
      <c r="H2995" s="170">
        <v>23000</v>
      </c>
      <c r="I2995" s="170"/>
    </row>
    <row r="2996" spans="1:9" s="128" customFormat="1" x14ac:dyDescent="0.25">
      <c r="A2996" s="167">
        <v>44562</v>
      </c>
      <c r="B2996" s="37" t="s">
        <v>282</v>
      </c>
      <c r="C2996" s="167" t="s">
        <v>224</v>
      </c>
      <c r="D2996" s="169">
        <v>44578</v>
      </c>
      <c r="E2996" s="266" t="s">
        <v>76</v>
      </c>
      <c r="F2996" s="168" t="s">
        <v>407</v>
      </c>
      <c r="G2996" s="168"/>
      <c r="H2996" s="170">
        <v>92000</v>
      </c>
      <c r="I2996" s="170"/>
    </row>
    <row r="2997" spans="1:9" s="128" customFormat="1" x14ac:dyDescent="0.25">
      <c r="A2997" s="167">
        <v>44562</v>
      </c>
      <c r="B2997" s="37" t="s">
        <v>282</v>
      </c>
      <c r="C2997" s="167" t="s">
        <v>224</v>
      </c>
      <c r="D2997" s="169">
        <v>44578</v>
      </c>
      <c r="E2997" s="266" t="s">
        <v>76</v>
      </c>
      <c r="F2997" s="168" t="s">
        <v>1430</v>
      </c>
      <c r="G2997" s="168"/>
      <c r="H2997" s="170">
        <v>276000</v>
      </c>
      <c r="I2997" s="170"/>
    </row>
    <row r="2998" spans="1:9" s="128" customFormat="1" x14ac:dyDescent="0.25">
      <c r="A2998" s="167">
        <v>44562</v>
      </c>
      <c r="B2998" s="37" t="s">
        <v>282</v>
      </c>
      <c r="C2998" s="167" t="s">
        <v>224</v>
      </c>
      <c r="D2998" s="169">
        <v>44579</v>
      </c>
      <c r="E2998" s="266" t="s">
        <v>76</v>
      </c>
      <c r="F2998" s="168" t="s">
        <v>6</v>
      </c>
      <c r="G2998" s="168"/>
      <c r="H2998" s="170">
        <v>23000</v>
      </c>
      <c r="I2998" s="170"/>
    </row>
    <row r="2999" spans="1:9" s="128" customFormat="1" x14ac:dyDescent="0.25">
      <c r="A2999" s="167">
        <v>44562</v>
      </c>
      <c r="B2999" s="37" t="s">
        <v>282</v>
      </c>
      <c r="C2999" s="167" t="s">
        <v>224</v>
      </c>
      <c r="D2999" s="169">
        <v>44579</v>
      </c>
      <c r="E2999" s="266" t="s">
        <v>76</v>
      </c>
      <c r="F2999" s="168" t="s">
        <v>19</v>
      </c>
      <c r="G2999" s="168"/>
      <c r="H2999" s="170">
        <v>125000</v>
      </c>
      <c r="I2999" s="170"/>
    </row>
    <row r="3000" spans="1:9" s="128" customFormat="1" x14ac:dyDescent="0.25">
      <c r="A3000" s="167">
        <v>44562</v>
      </c>
      <c r="B3000" s="37" t="s">
        <v>282</v>
      </c>
      <c r="C3000" s="167" t="s">
        <v>224</v>
      </c>
      <c r="D3000" s="169">
        <v>44580</v>
      </c>
      <c r="E3000" s="266" t="s">
        <v>76</v>
      </c>
      <c r="F3000" s="168" t="s">
        <v>80</v>
      </c>
      <c r="G3000" s="168"/>
      <c r="H3000" s="170">
        <v>23000</v>
      </c>
      <c r="I3000" s="170"/>
    </row>
    <row r="3001" spans="1:9" s="128" customFormat="1" x14ac:dyDescent="0.25">
      <c r="A3001" s="167">
        <v>44562</v>
      </c>
      <c r="B3001" s="37" t="s">
        <v>282</v>
      </c>
      <c r="C3001" s="167" t="s">
        <v>224</v>
      </c>
      <c r="D3001" s="169">
        <v>44580</v>
      </c>
      <c r="E3001" s="266" t="s">
        <v>76</v>
      </c>
      <c r="F3001" s="168" t="s">
        <v>1696</v>
      </c>
      <c r="G3001" s="168"/>
      <c r="H3001" s="170">
        <v>23000</v>
      </c>
      <c r="I3001" s="170"/>
    </row>
    <row r="3002" spans="1:9" s="128" customFormat="1" x14ac:dyDescent="0.25">
      <c r="A3002" s="167">
        <v>44562</v>
      </c>
      <c r="B3002" s="37" t="s">
        <v>282</v>
      </c>
      <c r="C3002" s="167" t="s">
        <v>224</v>
      </c>
      <c r="D3002" s="169">
        <v>44582</v>
      </c>
      <c r="E3002" s="266" t="s">
        <v>76</v>
      </c>
      <c r="F3002" s="168" t="s">
        <v>13</v>
      </c>
      <c r="G3002" s="168"/>
      <c r="H3002" s="170">
        <v>23000</v>
      </c>
      <c r="I3002" s="170"/>
    </row>
    <row r="3003" spans="1:9" s="128" customFormat="1" x14ac:dyDescent="0.25">
      <c r="A3003" s="167">
        <v>44562</v>
      </c>
      <c r="B3003" s="37" t="s">
        <v>282</v>
      </c>
      <c r="C3003" s="167" t="s">
        <v>224</v>
      </c>
      <c r="D3003" s="169">
        <v>44582</v>
      </c>
      <c r="E3003" s="266" t="s">
        <v>76</v>
      </c>
      <c r="F3003" s="168" t="s">
        <v>127</v>
      </c>
      <c r="G3003" s="168"/>
      <c r="H3003" s="170">
        <v>23113</v>
      </c>
      <c r="I3003" s="170"/>
    </row>
    <row r="3004" spans="1:9" s="128" customFormat="1" x14ac:dyDescent="0.25">
      <c r="A3004" s="167">
        <v>44562</v>
      </c>
      <c r="B3004" s="37" t="s">
        <v>282</v>
      </c>
      <c r="C3004" s="167" t="s">
        <v>224</v>
      </c>
      <c r="D3004" s="169">
        <v>44582</v>
      </c>
      <c r="E3004" s="266" t="s">
        <v>239</v>
      </c>
      <c r="F3004" s="168" t="s">
        <v>505</v>
      </c>
      <c r="G3004" s="168"/>
      <c r="H3004" s="170">
        <v>46000</v>
      </c>
      <c r="I3004" s="170"/>
    </row>
    <row r="3005" spans="1:9" s="128" customFormat="1" x14ac:dyDescent="0.25">
      <c r="A3005" s="167">
        <v>44562</v>
      </c>
      <c r="B3005" s="37" t="s">
        <v>282</v>
      </c>
      <c r="C3005" s="167" t="s">
        <v>224</v>
      </c>
      <c r="D3005" s="169">
        <v>44582</v>
      </c>
      <c r="E3005" s="266" t="s">
        <v>239</v>
      </c>
      <c r="F3005" s="168" t="s">
        <v>201</v>
      </c>
      <c r="G3005" s="168"/>
      <c r="H3005" s="170">
        <v>46000</v>
      </c>
      <c r="I3005" s="170"/>
    </row>
    <row r="3006" spans="1:9" s="128" customFormat="1" x14ac:dyDescent="0.25">
      <c r="A3006" s="167">
        <v>44562</v>
      </c>
      <c r="B3006" s="37" t="s">
        <v>282</v>
      </c>
      <c r="C3006" s="167" t="s">
        <v>224</v>
      </c>
      <c r="D3006" s="169">
        <v>44582</v>
      </c>
      <c r="E3006" s="266" t="s">
        <v>76</v>
      </c>
      <c r="F3006" s="168" t="s">
        <v>373</v>
      </c>
      <c r="G3006" s="168"/>
      <c r="H3006" s="170">
        <v>99000</v>
      </c>
      <c r="I3006" s="170"/>
    </row>
    <row r="3007" spans="1:9" s="128" customFormat="1" x14ac:dyDescent="0.25">
      <c r="A3007" s="167">
        <v>44562</v>
      </c>
      <c r="B3007" s="37" t="s">
        <v>282</v>
      </c>
      <c r="C3007" s="167" t="s">
        <v>224</v>
      </c>
      <c r="D3007" s="169">
        <v>44582</v>
      </c>
      <c r="E3007" s="266" t="s">
        <v>76</v>
      </c>
      <c r="F3007" s="168" t="s">
        <v>455</v>
      </c>
      <c r="G3007" s="168"/>
      <c r="H3007" s="170">
        <v>552000</v>
      </c>
      <c r="I3007" s="170"/>
    </row>
    <row r="3008" spans="1:9" s="128" customFormat="1" x14ac:dyDescent="0.25">
      <c r="A3008" s="167">
        <v>44562</v>
      </c>
      <c r="B3008" s="37" t="s">
        <v>282</v>
      </c>
      <c r="C3008" s="167" t="s">
        <v>224</v>
      </c>
      <c r="D3008" s="169">
        <v>44585</v>
      </c>
      <c r="E3008" s="266" t="s">
        <v>76</v>
      </c>
      <c r="F3008" s="168" t="s">
        <v>1952</v>
      </c>
      <c r="G3008" s="168"/>
      <c r="H3008" s="170">
        <v>23000</v>
      </c>
      <c r="I3008" s="170"/>
    </row>
    <row r="3009" spans="1:9" s="128" customFormat="1" x14ac:dyDescent="0.25">
      <c r="A3009" s="167">
        <v>44562</v>
      </c>
      <c r="B3009" s="37" t="s">
        <v>282</v>
      </c>
      <c r="C3009" s="167" t="s">
        <v>224</v>
      </c>
      <c r="D3009" s="169">
        <v>44585</v>
      </c>
      <c r="E3009" s="266" t="s">
        <v>76</v>
      </c>
      <c r="F3009" s="168" t="s">
        <v>18</v>
      </c>
      <c r="G3009" s="168"/>
      <c r="H3009" s="170">
        <v>23080</v>
      </c>
      <c r="I3009" s="170"/>
    </row>
    <row r="3010" spans="1:9" s="128" customFormat="1" x14ac:dyDescent="0.25">
      <c r="A3010" s="167">
        <v>44562</v>
      </c>
      <c r="B3010" s="37" t="s">
        <v>282</v>
      </c>
      <c r="C3010" s="167" t="s">
        <v>224</v>
      </c>
      <c r="D3010" s="169">
        <v>44585</v>
      </c>
      <c r="E3010" s="266" t="s">
        <v>76</v>
      </c>
      <c r="F3010" s="168" t="s">
        <v>1663</v>
      </c>
      <c r="G3010" s="168"/>
      <c r="H3010" s="170">
        <v>276000</v>
      </c>
      <c r="I3010" s="170"/>
    </row>
    <row r="3011" spans="1:9" s="128" customFormat="1" x14ac:dyDescent="0.25">
      <c r="A3011" s="167">
        <v>44562</v>
      </c>
      <c r="B3011" s="37" t="s">
        <v>282</v>
      </c>
      <c r="C3011" s="167" t="s">
        <v>224</v>
      </c>
      <c r="D3011" s="169">
        <v>44587</v>
      </c>
      <c r="E3011" s="266" t="s">
        <v>239</v>
      </c>
      <c r="F3011" s="168" t="s">
        <v>635</v>
      </c>
      <c r="G3011" s="168"/>
      <c r="H3011" s="170">
        <v>23000</v>
      </c>
      <c r="I3011" s="170"/>
    </row>
    <row r="3012" spans="1:9" s="128" customFormat="1" x14ac:dyDescent="0.25">
      <c r="A3012" s="167">
        <v>44562</v>
      </c>
      <c r="B3012" s="37" t="s">
        <v>282</v>
      </c>
      <c r="C3012" s="167" t="s">
        <v>224</v>
      </c>
      <c r="D3012" s="169">
        <v>44587</v>
      </c>
      <c r="E3012" s="266" t="s">
        <v>76</v>
      </c>
      <c r="F3012" s="168" t="s">
        <v>32</v>
      </c>
      <c r="G3012" s="168"/>
      <c r="H3012" s="170">
        <v>115000</v>
      </c>
      <c r="I3012" s="170"/>
    </row>
    <row r="3013" spans="1:9" s="128" customFormat="1" x14ac:dyDescent="0.25">
      <c r="A3013" s="167">
        <v>44562</v>
      </c>
      <c r="B3013" s="37" t="s">
        <v>282</v>
      </c>
      <c r="C3013" s="167" t="s">
        <v>224</v>
      </c>
      <c r="D3013" s="169">
        <v>44589</v>
      </c>
      <c r="E3013" s="266" t="s">
        <v>76</v>
      </c>
      <c r="F3013" s="168" t="s">
        <v>140</v>
      </c>
      <c r="G3013" s="168"/>
      <c r="H3013" s="170">
        <v>23096</v>
      </c>
      <c r="I3013" s="170"/>
    </row>
    <row r="3014" spans="1:9" s="128" customFormat="1" x14ac:dyDescent="0.25">
      <c r="A3014" s="167">
        <v>44562</v>
      </c>
      <c r="B3014" s="37" t="s">
        <v>282</v>
      </c>
      <c r="C3014" s="167" t="s">
        <v>224</v>
      </c>
      <c r="D3014" s="169">
        <v>44589</v>
      </c>
      <c r="E3014" s="266" t="s">
        <v>76</v>
      </c>
      <c r="F3014" s="168" t="s">
        <v>1251</v>
      </c>
      <c r="G3014" s="168"/>
      <c r="H3014" s="170">
        <v>46000</v>
      </c>
      <c r="I3014" s="170"/>
    </row>
    <row r="3015" spans="1:9" s="128" customFormat="1" x14ac:dyDescent="0.25">
      <c r="A3015" s="167">
        <v>44562</v>
      </c>
      <c r="B3015" s="37" t="s">
        <v>282</v>
      </c>
      <c r="C3015" s="167" t="s">
        <v>224</v>
      </c>
      <c r="D3015" s="169">
        <v>44592</v>
      </c>
      <c r="E3015" s="266" t="s">
        <v>76</v>
      </c>
      <c r="F3015" s="168" t="s">
        <v>1953</v>
      </c>
      <c r="G3015" s="168"/>
      <c r="H3015" s="170">
        <v>11650</v>
      </c>
      <c r="I3015" s="170"/>
    </row>
    <row r="3016" spans="1:9" s="128" customFormat="1" x14ac:dyDescent="0.25">
      <c r="A3016" s="167">
        <v>44562</v>
      </c>
      <c r="B3016" s="37" t="s">
        <v>282</v>
      </c>
      <c r="C3016" s="167" t="s">
        <v>224</v>
      </c>
      <c r="D3016" s="169">
        <v>44592</v>
      </c>
      <c r="E3016" s="266" t="s">
        <v>76</v>
      </c>
      <c r="F3016" s="168" t="s">
        <v>198</v>
      </c>
      <c r="G3016" s="168"/>
      <c r="H3016" s="170">
        <v>23000</v>
      </c>
      <c r="I3016" s="170"/>
    </row>
    <row r="3017" spans="1:9" s="128" customFormat="1" x14ac:dyDescent="0.25">
      <c r="A3017" s="167">
        <v>44562</v>
      </c>
      <c r="B3017" s="37" t="s">
        <v>282</v>
      </c>
      <c r="C3017" s="167" t="s">
        <v>224</v>
      </c>
      <c r="D3017" s="169">
        <v>44592</v>
      </c>
      <c r="E3017" s="266" t="s">
        <v>76</v>
      </c>
      <c r="F3017" s="168" t="s">
        <v>430</v>
      </c>
      <c r="G3017" s="168"/>
      <c r="H3017" s="170">
        <v>23000</v>
      </c>
      <c r="I3017" s="170"/>
    </row>
    <row r="3018" spans="1:9" s="128" customFormat="1" x14ac:dyDescent="0.25">
      <c r="A3018" s="167">
        <v>44562</v>
      </c>
      <c r="B3018" s="37" t="s">
        <v>282</v>
      </c>
      <c r="C3018" s="167" t="s">
        <v>224</v>
      </c>
      <c r="D3018" s="169">
        <v>44592</v>
      </c>
      <c r="E3018" s="266" t="s">
        <v>76</v>
      </c>
      <c r="F3018" s="168" t="s">
        <v>14</v>
      </c>
      <c r="G3018" s="168"/>
      <c r="H3018" s="170">
        <v>23000</v>
      </c>
      <c r="I3018" s="170"/>
    </row>
    <row r="3019" spans="1:9" s="128" customFormat="1" x14ac:dyDescent="0.25">
      <c r="A3019" s="167">
        <v>44562</v>
      </c>
      <c r="B3019" s="37" t="s">
        <v>282</v>
      </c>
      <c r="C3019" s="167" t="s">
        <v>224</v>
      </c>
      <c r="D3019" s="169">
        <v>44592</v>
      </c>
      <c r="E3019" s="266" t="s">
        <v>76</v>
      </c>
      <c r="F3019" s="168" t="s">
        <v>1718</v>
      </c>
      <c r="G3019" s="168"/>
      <c r="H3019" s="170">
        <v>23000</v>
      </c>
      <c r="I3019" s="170"/>
    </row>
    <row r="3020" spans="1:9" s="128" customFormat="1" x14ac:dyDescent="0.25">
      <c r="A3020" s="167">
        <v>44562</v>
      </c>
      <c r="B3020" s="37" t="s">
        <v>282</v>
      </c>
      <c r="C3020" s="167" t="s">
        <v>224</v>
      </c>
      <c r="D3020" s="169">
        <v>44592</v>
      </c>
      <c r="E3020" s="266" t="s">
        <v>76</v>
      </c>
      <c r="F3020" s="168" t="s">
        <v>9</v>
      </c>
      <c r="G3020" s="168"/>
      <c r="H3020" s="170">
        <v>23000</v>
      </c>
      <c r="I3020" s="170"/>
    </row>
    <row r="3021" spans="1:9" s="128" customFormat="1" x14ac:dyDescent="0.25">
      <c r="A3021" s="167">
        <v>44562</v>
      </c>
      <c r="B3021" s="37" t="s">
        <v>282</v>
      </c>
      <c r="C3021" s="167" t="s">
        <v>224</v>
      </c>
      <c r="D3021" s="169">
        <v>44592</v>
      </c>
      <c r="E3021" s="266" t="s">
        <v>76</v>
      </c>
      <c r="F3021" s="168" t="s">
        <v>131</v>
      </c>
      <c r="G3021" s="168"/>
      <c r="H3021" s="170">
        <v>23000</v>
      </c>
      <c r="I3021" s="170"/>
    </row>
    <row r="3022" spans="1:9" s="128" customFormat="1" x14ac:dyDescent="0.25">
      <c r="A3022" s="167">
        <v>44562</v>
      </c>
      <c r="B3022" s="37" t="s">
        <v>282</v>
      </c>
      <c r="C3022" s="167" t="s">
        <v>224</v>
      </c>
      <c r="D3022" s="169">
        <v>44592</v>
      </c>
      <c r="E3022" s="266" t="s">
        <v>76</v>
      </c>
      <c r="F3022" s="168" t="s">
        <v>1655</v>
      </c>
      <c r="G3022" s="168"/>
      <c r="H3022" s="170">
        <v>23000</v>
      </c>
      <c r="I3022" s="170"/>
    </row>
    <row r="3023" spans="1:9" s="128" customFormat="1" x14ac:dyDescent="0.25">
      <c r="A3023" s="167">
        <v>44562</v>
      </c>
      <c r="B3023" s="37" t="s">
        <v>282</v>
      </c>
      <c r="C3023" s="167" t="s">
        <v>224</v>
      </c>
      <c r="D3023" s="169">
        <v>44592</v>
      </c>
      <c r="E3023" s="266" t="s">
        <v>76</v>
      </c>
      <c r="F3023" s="168" t="s">
        <v>21</v>
      </c>
      <c r="G3023" s="168"/>
      <c r="H3023" s="170">
        <v>37609</v>
      </c>
      <c r="I3023" s="170"/>
    </row>
    <row r="3024" spans="1:9" s="128" customFormat="1" x14ac:dyDescent="0.25">
      <c r="A3024" s="167">
        <v>44562</v>
      </c>
      <c r="B3024" s="37" t="s">
        <v>282</v>
      </c>
      <c r="C3024" s="167" t="s">
        <v>224</v>
      </c>
      <c r="D3024" s="169">
        <v>44592</v>
      </c>
      <c r="E3024" s="266" t="s">
        <v>76</v>
      </c>
      <c r="F3024" s="168" t="s">
        <v>1192</v>
      </c>
      <c r="G3024" s="168"/>
      <c r="H3024" s="170">
        <v>161000</v>
      </c>
      <c r="I3024" s="170"/>
    </row>
    <row r="3025" spans="1:9" s="128" customFormat="1" x14ac:dyDescent="0.25">
      <c r="A3025" s="167">
        <v>44593</v>
      </c>
      <c r="B3025" s="37" t="s">
        <v>282</v>
      </c>
      <c r="C3025" s="167" t="s">
        <v>224</v>
      </c>
      <c r="D3025" s="169">
        <v>44593</v>
      </c>
      <c r="E3025" s="266" t="s">
        <v>76</v>
      </c>
      <c r="F3025" s="168" t="s">
        <v>1462</v>
      </c>
      <c r="G3025" s="168"/>
      <c r="H3025" s="170">
        <v>23000</v>
      </c>
      <c r="I3025" s="170"/>
    </row>
    <row r="3026" spans="1:9" s="128" customFormat="1" x14ac:dyDescent="0.25">
      <c r="A3026" s="167">
        <v>44593</v>
      </c>
      <c r="B3026" s="37" t="s">
        <v>282</v>
      </c>
      <c r="C3026" s="167" t="s">
        <v>224</v>
      </c>
      <c r="D3026" s="169">
        <v>44593</v>
      </c>
      <c r="E3026" s="266" t="s">
        <v>76</v>
      </c>
      <c r="F3026" s="168" t="s">
        <v>417</v>
      </c>
      <c r="G3026" s="168"/>
      <c r="H3026" s="170">
        <v>23000</v>
      </c>
      <c r="I3026" s="170"/>
    </row>
    <row r="3027" spans="1:9" s="128" customFormat="1" x14ac:dyDescent="0.25">
      <c r="A3027" s="167">
        <v>44593</v>
      </c>
      <c r="B3027" s="37" t="s">
        <v>282</v>
      </c>
      <c r="C3027" s="167" t="s">
        <v>224</v>
      </c>
      <c r="D3027" s="169">
        <v>44593</v>
      </c>
      <c r="E3027" s="266" t="s">
        <v>76</v>
      </c>
      <c r="F3027" s="168" t="s">
        <v>256</v>
      </c>
      <c r="G3027" s="168"/>
      <c r="H3027" s="170">
        <v>23000</v>
      </c>
      <c r="I3027" s="170"/>
    </row>
    <row r="3028" spans="1:9" s="128" customFormat="1" x14ac:dyDescent="0.25">
      <c r="A3028" s="167">
        <v>44593</v>
      </c>
      <c r="B3028" s="37" t="s">
        <v>282</v>
      </c>
      <c r="C3028" s="167" t="s">
        <v>224</v>
      </c>
      <c r="D3028" s="169">
        <v>44593</v>
      </c>
      <c r="E3028" s="266" t="s">
        <v>76</v>
      </c>
      <c r="F3028" s="168" t="s">
        <v>1446</v>
      </c>
      <c r="G3028" s="168"/>
      <c r="H3028" s="170">
        <v>23102</v>
      </c>
      <c r="I3028" s="170"/>
    </row>
    <row r="3029" spans="1:9" s="128" customFormat="1" x14ac:dyDescent="0.25">
      <c r="A3029" s="167">
        <v>44593</v>
      </c>
      <c r="B3029" s="37" t="s">
        <v>282</v>
      </c>
      <c r="C3029" s="167" t="s">
        <v>224</v>
      </c>
      <c r="D3029" s="169">
        <v>44593</v>
      </c>
      <c r="E3029" s="266" t="s">
        <v>76</v>
      </c>
      <c r="F3029" s="168" t="s">
        <v>11</v>
      </c>
      <c r="G3029" s="168"/>
      <c r="H3029" s="170">
        <v>126000</v>
      </c>
      <c r="I3029" s="170"/>
    </row>
    <row r="3030" spans="1:9" s="128" customFormat="1" x14ac:dyDescent="0.25">
      <c r="A3030" s="167">
        <v>44593</v>
      </c>
      <c r="B3030" s="37" t="s">
        <v>282</v>
      </c>
      <c r="C3030" s="167" t="s">
        <v>224</v>
      </c>
      <c r="D3030" s="169">
        <v>44593</v>
      </c>
      <c r="E3030" s="266" t="s">
        <v>76</v>
      </c>
      <c r="F3030" s="168" t="s">
        <v>1954</v>
      </c>
      <c r="G3030" s="168"/>
      <c r="H3030" s="170">
        <v>391130</v>
      </c>
      <c r="I3030" s="170"/>
    </row>
    <row r="3031" spans="1:9" s="128" customFormat="1" x14ac:dyDescent="0.25">
      <c r="A3031" s="167">
        <v>44593</v>
      </c>
      <c r="B3031" s="37" t="s">
        <v>282</v>
      </c>
      <c r="C3031" s="167" t="s">
        <v>224</v>
      </c>
      <c r="D3031" s="169">
        <v>44594</v>
      </c>
      <c r="E3031" s="266" t="s">
        <v>76</v>
      </c>
      <c r="F3031" s="168" t="s">
        <v>430</v>
      </c>
      <c r="G3031" s="168"/>
      <c r="H3031" s="170">
        <v>7000</v>
      </c>
      <c r="I3031" s="170"/>
    </row>
    <row r="3032" spans="1:9" s="128" customFormat="1" x14ac:dyDescent="0.25">
      <c r="A3032" s="167">
        <v>44593</v>
      </c>
      <c r="B3032" s="37" t="s">
        <v>282</v>
      </c>
      <c r="C3032" s="167" t="s">
        <v>224</v>
      </c>
      <c r="D3032" s="169">
        <v>44594</v>
      </c>
      <c r="E3032" s="266" t="s">
        <v>76</v>
      </c>
      <c r="F3032" s="168" t="s">
        <v>87</v>
      </c>
      <c r="G3032" s="168"/>
      <c r="H3032" s="170">
        <v>69000</v>
      </c>
      <c r="I3032" s="170"/>
    </row>
    <row r="3033" spans="1:9" s="128" customFormat="1" x14ac:dyDescent="0.25">
      <c r="A3033" s="167">
        <v>44593</v>
      </c>
      <c r="B3033" s="37" t="s">
        <v>282</v>
      </c>
      <c r="C3033" s="167" t="s">
        <v>224</v>
      </c>
      <c r="D3033" s="169">
        <v>44595</v>
      </c>
      <c r="E3033" s="266" t="s">
        <v>76</v>
      </c>
      <c r="F3033" s="168" t="s">
        <v>1085</v>
      </c>
      <c r="G3033" s="168"/>
      <c r="H3033" s="170">
        <v>23000</v>
      </c>
      <c r="I3033" s="170"/>
    </row>
    <row r="3034" spans="1:9" s="128" customFormat="1" x14ac:dyDescent="0.25">
      <c r="A3034" s="167">
        <v>44593</v>
      </c>
      <c r="B3034" s="37" t="s">
        <v>282</v>
      </c>
      <c r="C3034" s="167" t="s">
        <v>224</v>
      </c>
      <c r="D3034" s="169">
        <v>44595</v>
      </c>
      <c r="E3034" s="266" t="s">
        <v>76</v>
      </c>
      <c r="F3034" s="168" t="s">
        <v>19</v>
      </c>
      <c r="G3034" s="168"/>
      <c r="H3034" s="170">
        <v>46000</v>
      </c>
      <c r="I3034" s="170"/>
    </row>
    <row r="3035" spans="1:9" s="128" customFormat="1" x14ac:dyDescent="0.25">
      <c r="A3035" s="167">
        <v>44593</v>
      </c>
      <c r="B3035" s="37" t="s">
        <v>282</v>
      </c>
      <c r="C3035" s="167" t="s">
        <v>224</v>
      </c>
      <c r="D3035" s="169">
        <v>44595</v>
      </c>
      <c r="E3035" s="266" t="s">
        <v>76</v>
      </c>
      <c r="F3035" s="168" t="s">
        <v>257</v>
      </c>
      <c r="G3035" s="168"/>
      <c r="H3035" s="170">
        <v>56000</v>
      </c>
      <c r="I3035" s="170"/>
    </row>
    <row r="3036" spans="1:9" s="128" customFormat="1" x14ac:dyDescent="0.25">
      <c r="A3036" s="167">
        <v>44593</v>
      </c>
      <c r="B3036" s="37" t="s">
        <v>282</v>
      </c>
      <c r="C3036" s="167" t="s">
        <v>224</v>
      </c>
      <c r="D3036" s="169">
        <v>44596</v>
      </c>
      <c r="E3036" s="266" t="s">
        <v>76</v>
      </c>
      <c r="F3036" s="168" t="s">
        <v>4</v>
      </c>
      <c r="G3036" s="168"/>
      <c r="H3036" s="170">
        <v>1000</v>
      </c>
      <c r="I3036" s="170"/>
    </row>
    <row r="3037" spans="1:9" s="128" customFormat="1" x14ac:dyDescent="0.25">
      <c r="A3037" s="167">
        <v>44593</v>
      </c>
      <c r="B3037" s="37" t="s">
        <v>282</v>
      </c>
      <c r="C3037" s="167" t="s">
        <v>224</v>
      </c>
      <c r="D3037" s="169">
        <v>44596</v>
      </c>
      <c r="E3037" s="266" t="s">
        <v>76</v>
      </c>
      <c r="F3037" s="168" t="s">
        <v>4</v>
      </c>
      <c r="G3037" s="168"/>
      <c r="H3037" s="170">
        <v>22000</v>
      </c>
      <c r="I3037" s="170"/>
    </row>
    <row r="3038" spans="1:9" s="128" customFormat="1" x14ac:dyDescent="0.25">
      <c r="A3038" s="167">
        <v>44593</v>
      </c>
      <c r="B3038" s="37" t="s">
        <v>282</v>
      </c>
      <c r="C3038" s="167" t="s">
        <v>224</v>
      </c>
      <c r="D3038" s="169">
        <v>44596</v>
      </c>
      <c r="E3038" s="266" t="s">
        <v>76</v>
      </c>
      <c r="F3038" s="168" t="s">
        <v>1422</v>
      </c>
      <c r="G3038" s="168"/>
      <c r="H3038" s="170">
        <v>23000</v>
      </c>
      <c r="I3038" s="170"/>
    </row>
    <row r="3039" spans="1:9" s="128" customFormat="1" x14ac:dyDescent="0.25">
      <c r="A3039" s="167">
        <v>44593</v>
      </c>
      <c r="B3039" s="37" t="s">
        <v>282</v>
      </c>
      <c r="C3039" s="167" t="s">
        <v>224</v>
      </c>
      <c r="D3039" s="169">
        <v>44596</v>
      </c>
      <c r="E3039" s="266" t="s">
        <v>76</v>
      </c>
      <c r="F3039" s="168" t="s">
        <v>3</v>
      </c>
      <c r="G3039" s="168"/>
      <c r="H3039" s="170">
        <v>23000</v>
      </c>
      <c r="I3039" s="170"/>
    </row>
    <row r="3040" spans="1:9" s="128" customFormat="1" x14ac:dyDescent="0.25">
      <c r="A3040" s="167">
        <v>44593</v>
      </c>
      <c r="B3040" s="37" t="s">
        <v>282</v>
      </c>
      <c r="C3040" s="167" t="s">
        <v>224</v>
      </c>
      <c r="D3040" s="169">
        <v>44596</v>
      </c>
      <c r="E3040" s="266" t="s">
        <v>76</v>
      </c>
      <c r="F3040" s="168" t="s">
        <v>19</v>
      </c>
      <c r="G3040" s="168"/>
      <c r="H3040" s="170">
        <v>23000</v>
      </c>
      <c r="I3040" s="170"/>
    </row>
    <row r="3041" spans="1:9" s="128" customFormat="1" x14ac:dyDescent="0.25">
      <c r="A3041" s="167">
        <v>44593</v>
      </c>
      <c r="B3041" s="37" t="s">
        <v>282</v>
      </c>
      <c r="C3041" s="167" t="s">
        <v>224</v>
      </c>
      <c r="D3041" s="169">
        <v>44596</v>
      </c>
      <c r="E3041" s="266" t="s">
        <v>76</v>
      </c>
      <c r="F3041" s="168" t="s">
        <v>201</v>
      </c>
      <c r="G3041" s="168"/>
      <c r="H3041" s="170">
        <v>23000</v>
      </c>
      <c r="I3041" s="170"/>
    </row>
    <row r="3042" spans="1:9" s="128" customFormat="1" x14ac:dyDescent="0.25">
      <c r="A3042" s="167">
        <v>44593</v>
      </c>
      <c r="B3042" s="37" t="s">
        <v>282</v>
      </c>
      <c r="C3042" s="167" t="s">
        <v>224</v>
      </c>
      <c r="D3042" s="169">
        <v>44596</v>
      </c>
      <c r="E3042" s="266" t="s">
        <v>76</v>
      </c>
      <c r="F3042" s="168" t="s">
        <v>379</v>
      </c>
      <c r="G3042" s="168"/>
      <c r="H3042" s="170">
        <v>253000</v>
      </c>
      <c r="I3042" s="170"/>
    </row>
    <row r="3043" spans="1:9" s="128" customFormat="1" x14ac:dyDescent="0.25">
      <c r="A3043" s="167">
        <v>44593</v>
      </c>
      <c r="B3043" s="37" t="s">
        <v>282</v>
      </c>
      <c r="C3043" s="167" t="s">
        <v>224</v>
      </c>
      <c r="D3043" s="169">
        <v>44596</v>
      </c>
      <c r="E3043" s="266" t="s">
        <v>76</v>
      </c>
      <c r="F3043" s="168" t="s">
        <v>380</v>
      </c>
      <c r="G3043" s="168"/>
      <c r="H3043" s="170">
        <v>368000</v>
      </c>
      <c r="I3043" s="170"/>
    </row>
    <row r="3044" spans="1:9" s="128" customFormat="1" x14ac:dyDescent="0.25">
      <c r="A3044" s="167">
        <v>44593</v>
      </c>
      <c r="B3044" s="37" t="s">
        <v>282</v>
      </c>
      <c r="C3044" s="167" t="s">
        <v>224</v>
      </c>
      <c r="D3044" s="169">
        <v>44596</v>
      </c>
      <c r="E3044" s="266" t="s">
        <v>76</v>
      </c>
      <c r="F3044" s="168" t="s">
        <v>768</v>
      </c>
      <c r="G3044" s="168"/>
      <c r="H3044" s="170">
        <v>552000</v>
      </c>
      <c r="I3044" s="170"/>
    </row>
    <row r="3045" spans="1:9" s="128" customFormat="1" x14ac:dyDescent="0.25">
      <c r="A3045" s="167">
        <v>44593</v>
      </c>
      <c r="B3045" s="37" t="s">
        <v>282</v>
      </c>
      <c r="C3045" s="167" t="s">
        <v>224</v>
      </c>
      <c r="D3045" s="169">
        <v>44599</v>
      </c>
      <c r="E3045" s="266" t="s">
        <v>76</v>
      </c>
      <c r="F3045" s="168" t="s">
        <v>1677</v>
      </c>
      <c r="G3045" s="168"/>
      <c r="H3045" s="170">
        <v>23000</v>
      </c>
      <c r="I3045" s="170"/>
    </row>
    <row r="3046" spans="1:9" s="128" customFormat="1" x14ac:dyDescent="0.25">
      <c r="A3046" s="167">
        <v>44593</v>
      </c>
      <c r="B3046" s="37" t="s">
        <v>282</v>
      </c>
      <c r="C3046" s="167" t="s">
        <v>224</v>
      </c>
      <c r="D3046" s="169">
        <v>44599</v>
      </c>
      <c r="E3046" s="266" t="s">
        <v>76</v>
      </c>
      <c r="F3046" s="168" t="s">
        <v>206</v>
      </c>
      <c r="G3046" s="168"/>
      <c r="H3046" s="170">
        <v>23000</v>
      </c>
      <c r="I3046" s="170"/>
    </row>
    <row r="3047" spans="1:9" s="128" customFormat="1" x14ac:dyDescent="0.25">
      <c r="A3047" s="167">
        <v>44593</v>
      </c>
      <c r="B3047" s="37" t="s">
        <v>282</v>
      </c>
      <c r="C3047" s="167" t="s">
        <v>224</v>
      </c>
      <c r="D3047" s="169">
        <v>44599</v>
      </c>
      <c r="E3047" s="266" t="s">
        <v>76</v>
      </c>
      <c r="F3047" s="168" t="s">
        <v>413</v>
      </c>
      <c r="G3047" s="168"/>
      <c r="H3047" s="170">
        <v>46000</v>
      </c>
      <c r="I3047" s="170"/>
    </row>
    <row r="3048" spans="1:9" s="128" customFormat="1" x14ac:dyDescent="0.25">
      <c r="A3048" s="167">
        <v>44593</v>
      </c>
      <c r="B3048" s="37" t="s">
        <v>282</v>
      </c>
      <c r="C3048" s="167" t="s">
        <v>224</v>
      </c>
      <c r="D3048" s="169">
        <v>44600</v>
      </c>
      <c r="E3048" s="266" t="s">
        <v>76</v>
      </c>
      <c r="F3048" s="168" t="s">
        <v>6</v>
      </c>
      <c r="G3048" s="168"/>
      <c r="H3048" s="170">
        <v>23000</v>
      </c>
      <c r="I3048" s="170"/>
    </row>
    <row r="3049" spans="1:9" s="128" customFormat="1" x14ac:dyDescent="0.25">
      <c r="A3049" s="167">
        <v>44593</v>
      </c>
      <c r="B3049" s="37" t="s">
        <v>282</v>
      </c>
      <c r="C3049" s="167" t="s">
        <v>224</v>
      </c>
      <c r="D3049" s="169">
        <v>44600</v>
      </c>
      <c r="E3049" s="266" t="s">
        <v>76</v>
      </c>
      <c r="F3049" s="168" t="s">
        <v>132</v>
      </c>
      <c r="G3049" s="168"/>
      <c r="H3049" s="170">
        <v>23100</v>
      </c>
      <c r="I3049" s="170"/>
    </row>
    <row r="3050" spans="1:9" s="128" customFormat="1" x14ac:dyDescent="0.25">
      <c r="A3050" s="167">
        <v>44593</v>
      </c>
      <c r="B3050" s="37" t="s">
        <v>282</v>
      </c>
      <c r="C3050" s="167" t="s">
        <v>224</v>
      </c>
      <c r="D3050" s="169">
        <v>44600</v>
      </c>
      <c r="E3050" s="266" t="s">
        <v>76</v>
      </c>
      <c r="F3050" s="168" t="s">
        <v>1955</v>
      </c>
      <c r="G3050" s="168"/>
      <c r="H3050" s="170">
        <v>276000</v>
      </c>
      <c r="I3050" s="170"/>
    </row>
    <row r="3051" spans="1:9" s="128" customFormat="1" x14ac:dyDescent="0.25">
      <c r="A3051" s="167">
        <v>44593</v>
      </c>
      <c r="B3051" s="37" t="s">
        <v>282</v>
      </c>
      <c r="C3051" s="167" t="s">
        <v>224</v>
      </c>
      <c r="D3051" s="169">
        <v>44602</v>
      </c>
      <c r="E3051" s="266" t="s">
        <v>76</v>
      </c>
      <c r="F3051" s="168" t="s">
        <v>257</v>
      </c>
      <c r="G3051" s="168"/>
      <c r="H3051" s="170">
        <v>25000</v>
      </c>
      <c r="I3051" s="170"/>
    </row>
    <row r="3052" spans="1:9" s="128" customFormat="1" x14ac:dyDescent="0.25">
      <c r="A3052" s="167">
        <v>44593</v>
      </c>
      <c r="B3052" s="37" t="s">
        <v>282</v>
      </c>
      <c r="C3052" s="167" t="s">
        <v>224</v>
      </c>
      <c r="D3052" s="169">
        <v>44603</v>
      </c>
      <c r="E3052" s="266" t="s">
        <v>76</v>
      </c>
      <c r="F3052" s="168" t="s">
        <v>140</v>
      </c>
      <c r="G3052" s="168"/>
      <c r="H3052" s="170">
        <v>23096</v>
      </c>
      <c r="I3052" s="170"/>
    </row>
    <row r="3053" spans="1:9" s="128" customFormat="1" x14ac:dyDescent="0.25">
      <c r="A3053" s="167">
        <v>44593</v>
      </c>
      <c r="B3053" s="37" t="s">
        <v>282</v>
      </c>
      <c r="C3053" s="167" t="s">
        <v>224</v>
      </c>
      <c r="D3053" s="169">
        <v>44603</v>
      </c>
      <c r="E3053" s="266" t="s">
        <v>76</v>
      </c>
      <c r="F3053" s="168" t="s">
        <v>874</v>
      </c>
      <c r="G3053" s="168"/>
      <c r="H3053" s="170">
        <v>46000</v>
      </c>
      <c r="I3053" s="170"/>
    </row>
    <row r="3054" spans="1:9" s="128" customFormat="1" x14ac:dyDescent="0.25">
      <c r="A3054" s="167">
        <v>44593</v>
      </c>
      <c r="B3054" s="37" t="s">
        <v>282</v>
      </c>
      <c r="C3054" s="167" t="s">
        <v>224</v>
      </c>
      <c r="D3054" s="169">
        <v>44606</v>
      </c>
      <c r="E3054" s="266" t="s">
        <v>76</v>
      </c>
      <c r="F3054" s="168" t="s">
        <v>1956</v>
      </c>
      <c r="G3054" s="168"/>
      <c r="H3054" s="170">
        <v>23000</v>
      </c>
      <c r="I3054" s="170"/>
    </row>
    <row r="3055" spans="1:9" s="128" customFormat="1" x14ac:dyDescent="0.25">
      <c r="A3055" s="167">
        <v>44593</v>
      </c>
      <c r="B3055" s="37" t="s">
        <v>282</v>
      </c>
      <c r="C3055" s="167" t="s">
        <v>224</v>
      </c>
      <c r="D3055" s="169">
        <v>44606</v>
      </c>
      <c r="E3055" s="266" t="s">
        <v>76</v>
      </c>
      <c r="F3055" s="168" t="s">
        <v>17</v>
      </c>
      <c r="G3055" s="168"/>
      <c r="H3055" s="170">
        <v>23000</v>
      </c>
      <c r="I3055" s="170"/>
    </row>
    <row r="3056" spans="1:9" s="128" customFormat="1" x14ac:dyDescent="0.25">
      <c r="A3056" s="167">
        <v>44593</v>
      </c>
      <c r="B3056" s="37" t="s">
        <v>282</v>
      </c>
      <c r="C3056" s="167" t="s">
        <v>224</v>
      </c>
      <c r="D3056" s="169">
        <v>44606</v>
      </c>
      <c r="E3056" s="266" t="s">
        <v>76</v>
      </c>
      <c r="F3056" s="168" t="s">
        <v>384</v>
      </c>
      <c r="G3056" s="168"/>
      <c r="H3056" s="170">
        <v>46000</v>
      </c>
      <c r="I3056" s="170"/>
    </row>
    <row r="3057" spans="1:9" s="128" customFormat="1" x14ac:dyDescent="0.25">
      <c r="A3057" s="167">
        <v>44593</v>
      </c>
      <c r="B3057" s="37" t="s">
        <v>282</v>
      </c>
      <c r="C3057" s="167" t="s">
        <v>224</v>
      </c>
      <c r="D3057" s="169">
        <v>44607</v>
      </c>
      <c r="E3057" s="266" t="s">
        <v>76</v>
      </c>
      <c r="F3057" s="168" t="s">
        <v>9</v>
      </c>
      <c r="G3057" s="168"/>
      <c r="H3057" s="170">
        <v>23000</v>
      </c>
      <c r="I3057" s="170"/>
    </row>
    <row r="3058" spans="1:9" s="128" customFormat="1" x14ac:dyDescent="0.25">
      <c r="A3058" s="167">
        <v>44593</v>
      </c>
      <c r="B3058" s="37" t="s">
        <v>282</v>
      </c>
      <c r="C3058" s="167" t="s">
        <v>224</v>
      </c>
      <c r="D3058" s="169">
        <v>44607</v>
      </c>
      <c r="E3058" s="266" t="s">
        <v>76</v>
      </c>
      <c r="F3058" s="168" t="s">
        <v>131</v>
      </c>
      <c r="G3058" s="168"/>
      <c r="H3058" s="170">
        <v>23000</v>
      </c>
      <c r="I3058" s="170"/>
    </row>
    <row r="3059" spans="1:9" s="128" customFormat="1" x14ac:dyDescent="0.25">
      <c r="A3059" s="167">
        <v>44593</v>
      </c>
      <c r="B3059" s="37" t="s">
        <v>282</v>
      </c>
      <c r="C3059" s="167" t="s">
        <v>224</v>
      </c>
      <c r="D3059" s="169">
        <v>44607</v>
      </c>
      <c r="E3059" s="266" t="s">
        <v>76</v>
      </c>
      <c r="F3059" s="168" t="s">
        <v>80</v>
      </c>
      <c r="G3059" s="168"/>
      <c r="H3059" s="170">
        <v>23000</v>
      </c>
      <c r="I3059" s="170"/>
    </row>
    <row r="3060" spans="1:9" s="128" customFormat="1" x14ac:dyDescent="0.25">
      <c r="A3060" s="167">
        <v>44593</v>
      </c>
      <c r="B3060" s="37" t="s">
        <v>282</v>
      </c>
      <c r="C3060" s="167" t="s">
        <v>224</v>
      </c>
      <c r="D3060" s="169">
        <v>44608</v>
      </c>
      <c r="E3060" s="266" t="s">
        <v>76</v>
      </c>
      <c r="F3060" s="168" t="s">
        <v>77</v>
      </c>
      <c r="G3060" s="168"/>
      <c r="H3060" s="170">
        <v>46000</v>
      </c>
      <c r="I3060" s="170"/>
    </row>
    <row r="3061" spans="1:9" s="128" customFormat="1" x14ac:dyDescent="0.25">
      <c r="A3061" s="167">
        <v>44593</v>
      </c>
      <c r="B3061" s="37" t="s">
        <v>282</v>
      </c>
      <c r="C3061" s="167" t="s">
        <v>224</v>
      </c>
      <c r="D3061" s="169">
        <v>44610</v>
      </c>
      <c r="E3061" s="266" t="s">
        <v>76</v>
      </c>
      <c r="F3061" s="168" t="s">
        <v>421</v>
      </c>
      <c r="G3061" s="168"/>
      <c r="H3061" s="170">
        <v>138000</v>
      </c>
      <c r="I3061" s="170"/>
    </row>
    <row r="3062" spans="1:9" s="128" customFormat="1" x14ac:dyDescent="0.25">
      <c r="A3062" s="167">
        <v>44593</v>
      </c>
      <c r="B3062" s="37" t="s">
        <v>282</v>
      </c>
      <c r="C3062" s="167" t="s">
        <v>224</v>
      </c>
      <c r="D3062" s="169">
        <v>44613</v>
      </c>
      <c r="E3062" s="266" t="s">
        <v>76</v>
      </c>
      <c r="F3062" s="168" t="s">
        <v>1696</v>
      </c>
      <c r="G3062" s="168"/>
      <c r="H3062" s="170">
        <v>23000</v>
      </c>
      <c r="I3062" s="170"/>
    </row>
    <row r="3063" spans="1:9" s="128" customFormat="1" x14ac:dyDescent="0.25">
      <c r="A3063" s="167">
        <v>44593</v>
      </c>
      <c r="B3063" s="37" t="s">
        <v>282</v>
      </c>
      <c r="C3063" s="167" t="s">
        <v>224</v>
      </c>
      <c r="D3063" s="169">
        <v>44613</v>
      </c>
      <c r="E3063" s="266" t="s">
        <v>76</v>
      </c>
      <c r="F3063" s="168" t="s">
        <v>1422</v>
      </c>
      <c r="G3063" s="168"/>
      <c r="H3063" s="170">
        <v>23000</v>
      </c>
      <c r="I3063" s="170"/>
    </row>
    <row r="3064" spans="1:9" s="128" customFormat="1" x14ac:dyDescent="0.25">
      <c r="A3064" s="167">
        <v>44593</v>
      </c>
      <c r="B3064" s="37" t="s">
        <v>282</v>
      </c>
      <c r="C3064" s="167" t="s">
        <v>224</v>
      </c>
      <c r="D3064" s="169">
        <v>44613</v>
      </c>
      <c r="E3064" s="266" t="s">
        <v>239</v>
      </c>
      <c r="F3064" s="168" t="s">
        <v>635</v>
      </c>
      <c r="G3064" s="168"/>
      <c r="H3064" s="170">
        <v>46000</v>
      </c>
      <c r="I3064" s="170"/>
    </row>
    <row r="3065" spans="1:9" s="128" customFormat="1" x14ac:dyDescent="0.25">
      <c r="A3065" s="167">
        <v>44593</v>
      </c>
      <c r="B3065" s="37" t="s">
        <v>282</v>
      </c>
      <c r="C3065" s="167" t="s">
        <v>224</v>
      </c>
      <c r="D3065" s="169">
        <v>44614</v>
      </c>
      <c r="E3065" s="266" t="s">
        <v>76</v>
      </c>
      <c r="F3065" s="168" t="s">
        <v>3</v>
      </c>
      <c r="G3065" s="168"/>
      <c r="H3065" s="170">
        <v>23000</v>
      </c>
      <c r="I3065" s="170"/>
    </row>
    <row r="3066" spans="1:9" s="128" customFormat="1" x14ac:dyDescent="0.25">
      <c r="A3066" s="167">
        <v>44593</v>
      </c>
      <c r="B3066" s="37" t="s">
        <v>282</v>
      </c>
      <c r="C3066" s="167" t="s">
        <v>224</v>
      </c>
      <c r="D3066" s="169">
        <v>44614</v>
      </c>
      <c r="E3066" s="266" t="s">
        <v>76</v>
      </c>
      <c r="F3066" s="168" t="s">
        <v>127</v>
      </c>
      <c r="G3066" s="168"/>
      <c r="H3066" s="170">
        <v>23113</v>
      </c>
      <c r="I3066" s="170"/>
    </row>
    <row r="3067" spans="1:9" s="128" customFormat="1" x14ac:dyDescent="0.25">
      <c r="A3067" s="167">
        <v>44593</v>
      </c>
      <c r="B3067" s="37" t="s">
        <v>282</v>
      </c>
      <c r="C3067" s="167" t="s">
        <v>224</v>
      </c>
      <c r="D3067" s="169">
        <v>44615</v>
      </c>
      <c r="E3067" s="266" t="s">
        <v>239</v>
      </c>
      <c r="F3067" s="168" t="s">
        <v>13</v>
      </c>
      <c r="G3067" s="168"/>
      <c r="H3067" s="170">
        <v>23000</v>
      </c>
      <c r="I3067" s="170"/>
    </row>
    <row r="3068" spans="1:9" s="128" customFormat="1" x14ac:dyDescent="0.25">
      <c r="A3068" s="167">
        <v>44593</v>
      </c>
      <c r="B3068" s="37" t="s">
        <v>282</v>
      </c>
      <c r="C3068" s="167" t="s">
        <v>224</v>
      </c>
      <c r="D3068" s="169">
        <v>44615</v>
      </c>
      <c r="E3068" s="266" t="s">
        <v>76</v>
      </c>
      <c r="F3068" s="168" t="s">
        <v>93</v>
      </c>
      <c r="G3068" s="168"/>
      <c r="H3068" s="170">
        <v>23000</v>
      </c>
      <c r="I3068" s="170"/>
    </row>
    <row r="3069" spans="1:9" s="128" customFormat="1" x14ac:dyDescent="0.25">
      <c r="A3069" s="167">
        <v>44593</v>
      </c>
      <c r="B3069" s="37" t="s">
        <v>282</v>
      </c>
      <c r="C3069" s="167" t="s">
        <v>224</v>
      </c>
      <c r="D3069" s="169">
        <v>44615</v>
      </c>
      <c r="E3069" s="266" t="s">
        <v>76</v>
      </c>
      <c r="F3069" s="168" t="s">
        <v>17</v>
      </c>
      <c r="G3069" s="168"/>
      <c r="H3069" s="170">
        <v>23000</v>
      </c>
      <c r="I3069" s="170"/>
    </row>
    <row r="3070" spans="1:9" s="128" customFormat="1" x14ac:dyDescent="0.25">
      <c r="A3070" s="167">
        <v>44593</v>
      </c>
      <c r="B3070" s="37" t="s">
        <v>282</v>
      </c>
      <c r="C3070" s="167" t="s">
        <v>224</v>
      </c>
      <c r="D3070" s="169">
        <v>44615</v>
      </c>
      <c r="E3070" s="266" t="s">
        <v>76</v>
      </c>
      <c r="F3070" s="168" t="s">
        <v>1956</v>
      </c>
      <c r="G3070" s="168"/>
      <c r="H3070" s="170">
        <v>23000</v>
      </c>
      <c r="I3070" s="170"/>
    </row>
    <row r="3071" spans="1:9" s="128" customFormat="1" x14ac:dyDescent="0.25">
      <c r="A3071" s="167">
        <v>44593</v>
      </c>
      <c r="B3071" s="37" t="s">
        <v>282</v>
      </c>
      <c r="C3071" s="167" t="s">
        <v>224</v>
      </c>
      <c r="D3071" s="169">
        <v>44615</v>
      </c>
      <c r="E3071" s="266" t="s">
        <v>76</v>
      </c>
      <c r="F3071" s="168" t="s">
        <v>18</v>
      </c>
      <c r="G3071" s="168"/>
      <c r="H3071" s="170">
        <v>23080</v>
      </c>
      <c r="I3071" s="170"/>
    </row>
    <row r="3072" spans="1:9" s="128" customFormat="1" x14ac:dyDescent="0.25">
      <c r="A3072" s="167">
        <v>44593</v>
      </c>
      <c r="B3072" s="37" t="s">
        <v>282</v>
      </c>
      <c r="C3072" s="167" t="s">
        <v>224</v>
      </c>
      <c r="D3072" s="169">
        <v>44615</v>
      </c>
      <c r="E3072" s="266" t="s">
        <v>239</v>
      </c>
      <c r="F3072" s="168" t="s">
        <v>379</v>
      </c>
      <c r="G3072" s="168"/>
      <c r="H3072" s="170">
        <v>115000</v>
      </c>
      <c r="I3072" s="170"/>
    </row>
    <row r="3073" spans="1:9" s="128" customFormat="1" x14ac:dyDescent="0.25">
      <c r="A3073" s="167">
        <v>44593</v>
      </c>
      <c r="B3073" s="37" t="s">
        <v>282</v>
      </c>
      <c r="C3073" s="167" t="s">
        <v>224</v>
      </c>
      <c r="D3073" s="169">
        <v>44616</v>
      </c>
      <c r="E3073" s="266" t="s">
        <v>76</v>
      </c>
      <c r="F3073" s="168" t="s">
        <v>1446</v>
      </c>
      <c r="G3073" s="168"/>
      <c r="H3073" s="170">
        <v>23102</v>
      </c>
      <c r="I3073" s="170"/>
    </row>
    <row r="3074" spans="1:9" s="128" customFormat="1" x14ac:dyDescent="0.25">
      <c r="A3074" s="167">
        <v>44593</v>
      </c>
      <c r="B3074" s="37" t="s">
        <v>282</v>
      </c>
      <c r="C3074" s="167" t="s">
        <v>224</v>
      </c>
      <c r="D3074" s="169">
        <v>44616</v>
      </c>
      <c r="E3074" s="266" t="s">
        <v>76</v>
      </c>
      <c r="F3074" s="168" t="s">
        <v>822</v>
      </c>
      <c r="G3074" s="168"/>
      <c r="H3074" s="170">
        <v>69000</v>
      </c>
      <c r="I3074" s="170"/>
    </row>
    <row r="3075" spans="1:9" s="128" customFormat="1" x14ac:dyDescent="0.25">
      <c r="A3075" s="167">
        <v>44593</v>
      </c>
      <c r="B3075" s="37" t="s">
        <v>282</v>
      </c>
      <c r="C3075" s="167" t="s">
        <v>224</v>
      </c>
      <c r="D3075" s="169">
        <v>44617</v>
      </c>
      <c r="E3075" s="266" t="s">
        <v>76</v>
      </c>
      <c r="F3075" s="168" t="s">
        <v>1957</v>
      </c>
      <c r="G3075" s="168"/>
      <c r="H3075" s="170">
        <v>184099</v>
      </c>
      <c r="I3075" s="170"/>
    </row>
    <row r="3076" spans="1:9" s="128" customFormat="1" x14ac:dyDescent="0.25">
      <c r="A3076" s="167">
        <v>44593</v>
      </c>
      <c r="B3076" s="37" t="s">
        <v>282</v>
      </c>
      <c r="C3076" s="167" t="s">
        <v>224</v>
      </c>
      <c r="D3076" s="169">
        <v>44620</v>
      </c>
      <c r="E3076" s="266" t="s">
        <v>76</v>
      </c>
      <c r="F3076" s="168" t="s">
        <v>430</v>
      </c>
      <c r="G3076" s="168"/>
      <c r="H3076" s="170">
        <v>23000</v>
      </c>
      <c r="I3076" s="170"/>
    </row>
    <row r="3077" spans="1:9" s="128" customFormat="1" x14ac:dyDescent="0.25">
      <c r="A3077" s="167">
        <v>44593</v>
      </c>
      <c r="B3077" s="37" t="s">
        <v>282</v>
      </c>
      <c r="C3077" s="167" t="s">
        <v>224</v>
      </c>
      <c r="D3077" s="169">
        <v>44620</v>
      </c>
      <c r="E3077" s="266" t="s">
        <v>76</v>
      </c>
      <c r="F3077" s="168" t="s">
        <v>14</v>
      </c>
      <c r="G3077" s="168"/>
      <c r="H3077" s="170">
        <v>23000</v>
      </c>
      <c r="I3077" s="170"/>
    </row>
    <row r="3078" spans="1:9" s="128" customFormat="1" x14ac:dyDescent="0.25">
      <c r="A3078" s="167">
        <v>44593</v>
      </c>
      <c r="B3078" s="37" t="s">
        <v>282</v>
      </c>
      <c r="C3078" s="167" t="s">
        <v>224</v>
      </c>
      <c r="D3078" s="169">
        <v>44620</v>
      </c>
      <c r="E3078" s="266" t="s">
        <v>76</v>
      </c>
      <c r="F3078" s="168" t="s">
        <v>21</v>
      </c>
      <c r="G3078" s="168"/>
      <c r="H3078" s="170">
        <v>37609</v>
      </c>
      <c r="I3078" s="170"/>
    </row>
    <row r="3079" spans="1:9" s="128" customFormat="1" x14ac:dyDescent="0.25">
      <c r="A3079" s="167">
        <v>44593</v>
      </c>
      <c r="B3079" s="37" t="s">
        <v>282</v>
      </c>
      <c r="C3079" s="167" t="s">
        <v>224</v>
      </c>
      <c r="D3079" s="169">
        <v>44620</v>
      </c>
      <c r="E3079" s="266" t="s">
        <v>76</v>
      </c>
      <c r="F3079" s="168" t="s">
        <v>1691</v>
      </c>
      <c r="G3079" s="168"/>
      <c r="H3079" s="170">
        <v>276040</v>
      </c>
      <c r="I3079" s="170"/>
    </row>
    <row r="3080" spans="1:9" s="128" customFormat="1" x14ac:dyDescent="0.25">
      <c r="A3080" s="167">
        <v>44621</v>
      </c>
      <c r="B3080" s="37" t="s">
        <v>282</v>
      </c>
      <c r="C3080" s="167" t="s">
        <v>224</v>
      </c>
      <c r="D3080" s="169">
        <v>44621</v>
      </c>
      <c r="E3080" s="266" t="s">
        <v>76</v>
      </c>
      <c r="F3080" s="168" t="s">
        <v>198</v>
      </c>
      <c r="G3080" s="168"/>
      <c r="H3080" s="170">
        <v>23000</v>
      </c>
      <c r="I3080" s="170"/>
    </row>
    <row r="3081" spans="1:9" s="128" customFormat="1" x14ac:dyDescent="0.25">
      <c r="A3081" s="167">
        <v>44621</v>
      </c>
      <c r="B3081" s="37" t="s">
        <v>282</v>
      </c>
      <c r="C3081" s="167" t="s">
        <v>224</v>
      </c>
      <c r="D3081" s="169">
        <v>44621</v>
      </c>
      <c r="E3081" s="266" t="s">
        <v>76</v>
      </c>
      <c r="F3081" s="168" t="s">
        <v>1413</v>
      </c>
      <c r="G3081" s="168"/>
      <c r="H3081" s="170">
        <v>23000</v>
      </c>
      <c r="I3081" s="170"/>
    </row>
    <row r="3082" spans="1:9" s="128" customFormat="1" x14ac:dyDescent="0.25">
      <c r="A3082" s="167">
        <v>44621</v>
      </c>
      <c r="B3082" s="37" t="s">
        <v>282</v>
      </c>
      <c r="C3082" s="167" t="s">
        <v>224</v>
      </c>
      <c r="D3082" s="169">
        <v>44621</v>
      </c>
      <c r="E3082" s="266" t="s">
        <v>76</v>
      </c>
      <c r="F3082" s="168" t="s">
        <v>80</v>
      </c>
      <c r="G3082" s="168"/>
      <c r="H3082" s="170">
        <v>23000</v>
      </c>
      <c r="I3082" s="170"/>
    </row>
    <row r="3083" spans="1:9" s="128" customFormat="1" x14ac:dyDescent="0.25">
      <c r="A3083" s="167">
        <v>44621</v>
      </c>
      <c r="B3083" s="37" t="s">
        <v>282</v>
      </c>
      <c r="C3083" s="167" t="s">
        <v>224</v>
      </c>
      <c r="D3083" s="169">
        <v>44621</v>
      </c>
      <c r="E3083" s="266" t="s">
        <v>76</v>
      </c>
      <c r="F3083" s="168" t="s">
        <v>464</v>
      </c>
      <c r="G3083" s="168"/>
      <c r="H3083" s="170">
        <v>23000</v>
      </c>
      <c r="I3083" s="170"/>
    </row>
    <row r="3084" spans="1:9" s="128" customFormat="1" x14ac:dyDescent="0.25">
      <c r="A3084" s="167">
        <v>44621</v>
      </c>
      <c r="B3084" s="37" t="s">
        <v>282</v>
      </c>
      <c r="C3084" s="167" t="s">
        <v>224</v>
      </c>
      <c r="D3084" s="169">
        <v>44621</v>
      </c>
      <c r="E3084" s="266" t="s">
        <v>76</v>
      </c>
      <c r="F3084" s="168" t="s">
        <v>11</v>
      </c>
      <c r="G3084" s="168"/>
      <c r="H3084" s="170">
        <v>100000</v>
      </c>
      <c r="I3084" s="170"/>
    </row>
    <row r="3085" spans="1:9" s="128" customFormat="1" x14ac:dyDescent="0.25">
      <c r="A3085" s="167">
        <v>44621</v>
      </c>
      <c r="B3085" s="37" t="s">
        <v>282</v>
      </c>
      <c r="C3085" s="167" t="s">
        <v>224</v>
      </c>
      <c r="D3085" s="169">
        <v>44622</v>
      </c>
      <c r="E3085" s="266" t="s">
        <v>76</v>
      </c>
      <c r="F3085" s="168" t="s">
        <v>1958</v>
      </c>
      <c r="G3085" s="168"/>
      <c r="H3085" s="170">
        <v>23000</v>
      </c>
      <c r="I3085" s="170"/>
    </row>
    <row r="3086" spans="1:9" s="128" customFormat="1" x14ac:dyDescent="0.25">
      <c r="A3086" s="167">
        <v>44621</v>
      </c>
      <c r="B3086" s="37" t="s">
        <v>282</v>
      </c>
      <c r="C3086" s="167" t="s">
        <v>224</v>
      </c>
      <c r="D3086" s="169">
        <v>44622</v>
      </c>
      <c r="E3086" s="266" t="s">
        <v>76</v>
      </c>
      <c r="F3086" s="168" t="s">
        <v>206</v>
      </c>
      <c r="G3086" s="168"/>
      <c r="H3086" s="170">
        <v>23000</v>
      </c>
      <c r="I3086" s="170"/>
    </row>
    <row r="3087" spans="1:9" s="128" customFormat="1" x14ac:dyDescent="0.25">
      <c r="A3087" s="167">
        <v>44621</v>
      </c>
      <c r="B3087" s="37" t="s">
        <v>282</v>
      </c>
      <c r="C3087" s="167" t="s">
        <v>224</v>
      </c>
      <c r="D3087" s="169">
        <v>44622</v>
      </c>
      <c r="E3087" s="266" t="s">
        <v>76</v>
      </c>
      <c r="F3087" s="168" t="s">
        <v>1959</v>
      </c>
      <c r="G3087" s="168"/>
      <c r="H3087" s="170">
        <v>23100</v>
      </c>
      <c r="I3087" s="170"/>
    </row>
    <row r="3088" spans="1:9" s="128" customFormat="1" x14ac:dyDescent="0.25">
      <c r="A3088" s="167">
        <v>44621</v>
      </c>
      <c r="B3088" s="37" t="s">
        <v>282</v>
      </c>
      <c r="C3088" s="167" t="s">
        <v>224</v>
      </c>
      <c r="D3088" s="169">
        <v>44622</v>
      </c>
      <c r="E3088" s="266" t="s">
        <v>76</v>
      </c>
      <c r="F3088" s="168" t="s">
        <v>1960</v>
      </c>
      <c r="G3088" s="168"/>
      <c r="H3088" s="170">
        <v>58050</v>
      </c>
      <c r="I3088" s="170"/>
    </row>
    <row r="3089" spans="1:9" s="128" customFormat="1" x14ac:dyDescent="0.25">
      <c r="A3089" s="167">
        <v>44621</v>
      </c>
      <c r="B3089" s="37" t="s">
        <v>282</v>
      </c>
      <c r="C3089" s="167" t="s">
        <v>224</v>
      </c>
      <c r="D3089" s="169">
        <v>44623</v>
      </c>
      <c r="E3089" s="266" t="s">
        <v>76</v>
      </c>
      <c r="F3089" s="168" t="s">
        <v>1462</v>
      </c>
      <c r="G3089" s="168"/>
      <c r="H3089" s="170">
        <v>23000</v>
      </c>
      <c r="I3089" s="170"/>
    </row>
    <row r="3090" spans="1:9" s="128" customFormat="1" x14ac:dyDescent="0.25">
      <c r="A3090" s="167">
        <v>44621</v>
      </c>
      <c r="B3090" s="37" t="s">
        <v>282</v>
      </c>
      <c r="C3090" s="167" t="s">
        <v>224</v>
      </c>
      <c r="D3090" s="169">
        <v>44623</v>
      </c>
      <c r="E3090" s="266" t="s">
        <v>76</v>
      </c>
      <c r="F3090" s="168" t="s">
        <v>4</v>
      </c>
      <c r="G3090" s="168"/>
      <c r="H3090" s="170">
        <v>23000</v>
      </c>
      <c r="I3090" s="170"/>
    </row>
    <row r="3091" spans="1:9" s="128" customFormat="1" x14ac:dyDescent="0.25">
      <c r="A3091" s="167">
        <v>44621</v>
      </c>
      <c r="B3091" s="37" t="s">
        <v>282</v>
      </c>
      <c r="C3091" s="167" t="s">
        <v>224</v>
      </c>
      <c r="D3091" s="169">
        <v>44623</v>
      </c>
      <c r="E3091" s="266" t="s">
        <v>76</v>
      </c>
      <c r="F3091" s="168" t="s">
        <v>313</v>
      </c>
      <c r="G3091" s="168"/>
      <c r="H3091" s="170">
        <v>23000</v>
      </c>
      <c r="I3091" s="170"/>
    </row>
    <row r="3092" spans="1:9" s="128" customFormat="1" x14ac:dyDescent="0.25">
      <c r="A3092" s="167">
        <v>44621</v>
      </c>
      <c r="B3092" s="37" t="s">
        <v>282</v>
      </c>
      <c r="C3092" s="167" t="s">
        <v>224</v>
      </c>
      <c r="D3092" s="169">
        <v>44623</v>
      </c>
      <c r="E3092" s="266" t="s">
        <v>76</v>
      </c>
      <c r="F3092" s="168" t="s">
        <v>2</v>
      </c>
      <c r="G3092" s="168"/>
      <c r="H3092" s="170">
        <v>46000</v>
      </c>
      <c r="I3092" s="170"/>
    </row>
    <row r="3093" spans="1:9" s="128" customFormat="1" x14ac:dyDescent="0.25">
      <c r="A3093" s="167">
        <v>44621</v>
      </c>
      <c r="B3093" s="37" t="s">
        <v>282</v>
      </c>
      <c r="C3093" s="167" t="s">
        <v>224</v>
      </c>
      <c r="D3093" s="169">
        <v>44627</v>
      </c>
      <c r="E3093" s="266" t="s">
        <v>76</v>
      </c>
      <c r="F3093" s="168" t="s">
        <v>417</v>
      </c>
      <c r="G3093" s="168"/>
      <c r="H3093" s="170">
        <v>23000</v>
      </c>
      <c r="I3093" s="170"/>
    </row>
    <row r="3094" spans="1:9" s="128" customFormat="1" x14ac:dyDescent="0.25">
      <c r="A3094" s="167">
        <v>44621</v>
      </c>
      <c r="B3094" s="37" t="s">
        <v>282</v>
      </c>
      <c r="C3094" s="167" t="s">
        <v>224</v>
      </c>
      <c r="D3094" s="169">
        <v>44627</v>
      </c>
      <c r="E3094" s="266" t="s">
        <v>76</v>
      </c>
      <c r="F3094" s="168" t="s">
        <v>1085</v>
      </c>
      <c r="G3094" s="168"/>
      <c r="H3094" s="170">
        <v>23000</v>
      </c>
      <c r="I3094" s="170"/>
    </row>
    <row r="3095" spans="1:9" s="128" customFormat="1" x14ac:dyDescent="0.25">
      <c r="A3095" s="167">
        <v>44621</v>
      </c>
      <c r="B3095" s="37" t="s">
        <v>282</v>
      </c>
      <c r="C3095" s="167" t="s">
        <v>224</v>
      </c>
      <c r="D3095" s="169">
        <v>44628</v>
      </c>
      <c r="E3095" s="266" t="s">
        <v>76</v>
      </c>
      <c r="F3095" s="168" t="s">
        <v>6</v>
      </c>
      <c r="G3095" s="168"/>
      <c r="H3095" s="170">
        <v>23000</v>
      </c>
      <c r="I3095" s="170"/>
    </row>
    <row r="3096" spans="1:9" s="128" customFormat="1" x14ac:dyDescent="0.25">
      <c r="A3096" s="167">
        <v>44621</v>
      </c>
      <c r="B3096" s="37" t="s">
        <v>282</v>
      </c>
      <c r="C3096" s="167" t="s">
        <v>224</v>
      </c>
      <c r="D3096" s="169">
        <v>44629</v>
      </c>
      <c r="E3096" s="266" t="s">
        <v>76</v>
      </c>
      <c r="F3096" s="168" t="s">
        <v>87</v>
      </c>
      <c r="G3096" s="168"/>
      <c r="H3096" s="170">
        <v>23000</v>
      </c>
      <c r="I3096" s="170"/>
    </row>
    <row r="3097" spans="1:9" s="128" customFormat="1" x14ac:dyDescent="0.25">
      <c r="A3097" s="167">
        <v>44621</v>
      </c>
      <c r="B3097" s="37" t="s">
        <v>282</v>
      </c>
      <c r="C3097" s="167" t="s">
        <v>224</v>
      </c>
      <c r="D3097" s="169">
        <v>44630</v>
      </c>
      <c r="E3097" s="266" t="s">
        <v>76</v>
      </c>
      <c r="F3097" s="168" t="s">
        <v>13</v>
      </c>
      <c r="G3097" s="168"/>
      <c r="H3097" s="170">
        <v>23000</v>
      </c>
      <c r="I3097" s="170"/>
    </row>
    <row r="3098" spans="1:9" s="128" customFormat="1" x14ac:dyDescent="0.25">
      <c r="A3098" s="167">
        <v>44621</v>
      </c>
      <c r="B3098" s="37" t="s">
        <v>282</v>
      </c>
      <c r="C3098" s="167" t="s">
        <v>224</v>
      </c>
      <c r="D3098" s="169">
        <v>44630</v>
      </c>
      <c r="E3098" s="266" t="s">
        <v>76</v>
      </c>
      <c r="F3098" s="168" t="s">
        <v>505</v>
      </c>
      <c r="G3098" s="168"/>
      <c r="H3098" s="170">
        <v>23000</v>
      </c>
      <c r="I3098" s="170"/>
    </row>
    <row r="3099" spans="1:9" s="128" customFormat="1" x14ac:dyDescent="0.25">
      <c r="A3099" s="167">
        <v>44621</v>
      </c>
      <c r="B3099" s="37" t="s">
        <v>282</v>
      </c>
      <c r="C3099" s="167" t="s">
        <v>224</v>
      </c>
      <c r="D3099" s="169">
        <v>44630</v>
      </c>
      <c r="E3099" s="266" t="s">
        <v>76</v>
      </c>
      <c r="F3099" s="168" t="s">
        <v>373</v>
      </c>
      <c r="G3099" s="168"/>
      <c r="H3099" s="170">
        <v>23000</v>
      </c>
      <c r="I3099" s="170"/>
    </row>
    <row r="3100" spans="1:9" s="128" customFormat="1" x14ac:dyDescent="0.25">
      <c r="A3100" s="167">
        <v>44621</v>
      </c>
      <c r="B3100" s="37" t="s">
        <v>282</v>
      </c>
      <c r="C3100" s="167" t="s">
        <v>224</v>
      </c>
      <c r="D3100" s="169">
        <v>44630</v>
      </c>
      <c r="E3100" s="266" t="s">
        <v>76</v>
      </c>
      <c r="F3100" s="168" t="s">
        <v>1718</v>
      </c>
      <c r="G3100" s="168"/>
      <c r="H3100" s="170">
        <v>23000</v>
      </c>
      <c r="I3100" s="170"/>
    </row>
    <row r="3101" spans="1:9" s="128" customFormat="1" x14ac:dyDescent="0.25">
      <c r="A3101" s="167">
        <v>44621</v>
      </c>
      <c r="B3101" s="37" t="s">
        <v>282</v>
      </c>
      <c r="C3101" s="167" t="s">
        <v>224</v>
      </c>
      <c r="D3101" s="169">
        <v>44630</v>
      </c>
      <c r="E3101" s="266" t="s">
        <v>76</v>
      </c>
      <c r="F3101" s="168" t="s">
        <v>800</v>
      </c>
      <c r="G3101" s="168"/>
      <c r="H3101" s="170">
        <v>92000</v>
      </c>
      <c r="I3101" s="170"/>
    </row>
    <row r="3102" spans="1:9" s="128" customFormat="1" x14ac:dyDescent="0.25">
      <c r="A3102" s="167">
        <v>44621</v>
      </c>
      <c r="B3102" s="37" t="s">
        <v>282</v>
      </c>
      <c r="C3102" s="167" t="s">
        <v>224</v>
      </c>
      <c r="D3102" s="169">
        <v>44634</v>
      </c>
      <c r="E3102" s="266" t="s">
        <v>76</v>
      </c>
      <c r="F3102" s="168" t="s">
        <v>413</v>
      </c>
      <c r="G3102" s="168"/>
      <c r="H3102" s="170">
        <v>46000</v>
      </c>
      <c r="I3102" s="170"/>
    </row>
    <row r="3103" spans="1:9" s="128" customFormat="1" x14ac:dyDescent="0.25">
      <c r="A3103" s="167">
        <v>44621</v>
      </c>
      <c r="B3103" s="37" t="s">
        <v>282</v>
      </c>
      <c r="C3103" s="167" t="s">
        <v>224</v>
      </c>
      <c r="D3103" s="169">
        <v>44634</v>
      </c>
      <c r="E3103" s="266" t="s">
        <v>76</v>
      </c>
      <c r="F3103" s="168" t="s">
        <v>413</v>
      </c>
      <c r="G3103" s="168"/>
      <c r="H3103" s="170">
        <v>46000</v>
      </c>
      <c r="I3103" s="170"/>
    </row>
    <row r="3104" spans="1:9" s="128" customFormat="1" x14ac:dyDescent="0.25">
      <c r="A3104" s="167">
        <v>44621</v>
      </c>
      <c r="B3104" s="37" t="s">
        <v>282</v>
      </c>
      <c r="C3104" s="167" t="s">
        <v>224</v>
      </c>
      <c r="D3104" s="169">
        <v>44636</v>
      </c>
      <c r="E3104" s="266" t="s">
        <v>76</v>
      </c>
      <c r="F3104" s="168" t="s">
        <v>637</v>
      </c>
      <c r="G3104" s="168"/>
      <c r="H3104" s="170">
        <v>69000</v>
      </c>
      <c r="I3104" s="170"/>
    </row>
    <row r="3105" spans="1:9" s="128" customFormat="1" x14ac:dyDescent="0.25">
      <c r="A3105" s="167">
        <v>44621</v>
      </c>
      <c r="B3105" s="37" t="s">
        <v>282</v>
      </c>
      <c r="C3105" s="167" t="s">
        <v>224</v>
      </c>
      <c r="D3105" s="169">
        <v>44637</v>
      </c>
      <c r="E3105" s="266" t="s">
        <v>76</v>
      </c>
      <c r="F3105" s="168" t="s">
        <v>207</v>
      </c>
      <c r="G3105" s="168"/>
      <c r="H3105" s="170">
        <v>46025</v>
      </c>
      <c r="I3105" s="170"/>
    </row>
    <row r="3106" spans="1:9" s="128" customFormat="1" x14ac:dyDescent="0.25">
      <c r="A3106" s="167">
        <v>44621</v>
      </c>
      <c r="B3106" s="37" t="s">
        <v>282</v>
      </c>
      <c r="C3106" s="167" t="s">
        <v>224</v>
      </c>
      <c r="D3106" s="169">
        <v>44638</v>
      </c>
      <c r="E3106" s="266" t="s">
        <v>76</v>
      </c>
      <c r="F3106" s="168" t="s">
        <v>1251</v>
      </c>
      <c r="G3106" s="168"/>
      <c r="H3106" s="170">
        <v>23000</v>
      </c>
      <c r="I3106" s="170"/>
    </row>
    <row r="3107" spans="1:9" s="128" customFormat="1" x14ac:dyDescent="0.25">
      <c r="A3107" s="167">
        <v>44621</v>
      </c>
      <c r="B3107" s="37" t="s">
        <v>282</v>
      </c>
      <c r="C3107" s="167" t="s">
        <v>224</v>
      </c>
      <c r="D3107" s="169">
        <v>44641</v>
      </c>
      <c r="E3107" s="266" t="s">
        <v>76</v>
      </c>
      <c r="F3107" s="168" t="s">
        <v>1696</v>
      </c>
      <c r="G3107" s="168"/>
      <c r="H3107" s="170">
        <v>23000</v>
      </c>
      <c r="I3107" s="170"/>
    </row>
    <row r="3108" spans="1:9" s="128" customFormat="1" x14ac:dyDescent="0.25">
      <c r="A3108" s="167">
        <v>44621</v>
      </c>
      <c r="B3108" s="37" t="s">
        <v>282</v>
      </c>
      <c r="C3108" s="167" t="s">
        <v>224</v>
      </c>
      <c r="D3108" s="169">
        <v>44641</v>
      </c>
      <c r="E3108" s="266" t="s">
        <v>76</v>
      </c>
      <c r="F3108" s="168" t="s">
        <v>1422</v>
      </c>
      <c r="G3108" s="168"/>
      <c r="H3108" s="170">
        <v>23000</v>
      </c>
      <c r="I3108" s="170"/>
    </row>
    <row r="3109" spans="1:9" s="128" customFormat="1" x14ac:dyDescent="0.25">
      <c r="A3109" s="167">
        <v>44621</v>
      </c>
      <c r="B3109" s="37" t="s">
        <v>282</v>
      </c>
      <c r="C3109" s="167" t="s">
        <v>224</v>
      </c>
      <c r="D3109" s="169">
        <v>44641</v>
      </c>
      <c r="E3109" s="266" t="s">
        <v>76</v>
      </c>
      <c r="F3109" s="168" t="s">
        <v>9</v>
      </c>
      <c r="G3109" s="168"/>
      <c r="H3109" s="170">
        <v>23000</v>
      </c>
      <c r="I3109" s="170"/>
    </row>
    <row r="3110" spans="1:9" s="128" customFormat="1" x14ac:dyDescent="0.25">
      <c r="A3110" s="167">
        <v>44621</v>
      </c>
      <c r="B3110" s="37" t="s">
        <v>282</v>
      </c>
      <c r="C3110" s="167" t="s">
        <v>224</v>
      </c>
      <c r="D3110" s="169">
        <v>44641</v>
      </c>
      <c r="E3110" s="266" t="s">
        <v>76</v>
      </c>
      <c r="F3110" s="168" t="s">
        <v>131</v>
      </c>
      <c r="G3110" s="168"/>
      <c r="H3110" s="170">
        <v>23000</v>
      </c>
      <c r="I3110" s="170"/>
    </row>
    <row r="3111" spans="1:9" s="128" customFormat="1" x14ac:dyDescent="0.25">
      <c r="A3111" s="167">
        <v>44621</v>
      </c>
      <c r="B3111" s="37" t="s">
        <v>282</v>
      </c>
      <c r="C3111" s="167" t="s">
        <v>224</v>
      </c>
      <c r="D3111" s="169">
        <v>44641</v>
      </c>
      <c r="E3111" s="266" t="s">
        <v>76</v>
      </c>
      <c r="F3111" s="168" t="s">
        <v>1446</v>
      </c>
      <c r="G3111" s="168"/>
      <c r="H3111" s="170">
        <v>23102</v>
      </c>
      <c r="I3111" s="170"/>
    </row>
    <row r="3112" spans="1:9" s="128" customFormat="1" x14ac:dyDescent="0.25">
      <c r="A3112" s="167">
        <v>44621</v>
      </c>
      <c r="B3112" s="37" t="s">
        <v>282</v>
      </c>
      <c r="C3112" s="167" t="s">
        <v>224</v>
      </c>
      <c r="D3112" s="169">
        <v>44642</v>
      </c>
      <c r="E3112" s="266" t="s">
        <v>76</v>
      </c>
      <c r="F3112" s="168" t="s">
        <v>18</v>
      </c>
      <c r="G3112" s="168"/>
      <c r="H3112" s="170">
        <v>23080</v>
      </c>
      <c r="I3112" s="170"/>
    </row>
    <row r="3113" spans="1:9" s="128" customFormat="1" x14ac:dyDescent="0.25">
      <c r="A3113" s="167">
        <v>44621</v>
      </c>
      <c r="B3113" s="37" t="s">
        <v>282</v>
      </c>
      <c r="C3113" s="167" t="s">
        <v>224</v>
      </c>
      <c r="D3113" s="169">
        <v>44642</v>
      </c>
      <c r="E3113" s="266" t="s">
        <v>76</v>
      </c>
      <c r="F3113" s="168" t="s">
        <v>127</v>
      </c>
      <c r="G3113" s="168"/>
      <c r="H3113" s="170">
        <v>23113</v>
      </c>
      <c r="I3113" s="170"/>
    </row>
    <row r="3114" spans="1:9" s="128" customFormat="1" x14ac:dyDescent="0.25">
      <c r="A3114" s="167">
        <v>44621</v>
      </c>
      <c r="B3114" s="37" t="s">
        <v>282</v>
      </c>
      <c r="C3114" s="167" t="s">
        <v>224</v>
      </c>
      <c r="D3114" s="169">
        <v>44643</v>
      </c>
      <c r="E3114" s="266" t="s">
        <v>76</v>
      </c>
      <c r="F3114" s="168" t="s">
        <v>93</v>
      </c>
      <c r="G3114" s="168"/>
      <c r="H3114" s="170">
        <v>23000</v>
      </c>
      <c r="I3114" s="170"/>
    </row>
    <row r="3115" spans="1:9" s="128" customFormat="1" x14ac:dyDescent="0.25">
      <c r="A3115" s="167">
        <v>44621</v>
      </c>
      <c r="B3115" s="37" t="s">
        <v>282</v>
      </c>
      <c r="C3115" s="167" t="s">
        <v>224</v>
      </c>
      <c r="D3115" s="169">
        <v>44643</v>
      </c>
      <c r="E3115" s="266" t="s">
        <v>76</v>
      </c>
      <c r="F3115" s="168" t="s">
        <v>1205</v>
      </c>
      <c r="G3115" s="168"/>
      <c r="H3115" s="170">
        <v>184000</v>
      </c>
      <c r="I3115" s="170"/>
    </row>
    <row r="3116" spans="1:9" s="128" customFormat="1" x14ac:dyDescent="0.25">
      <c r="A3116" s="167">
        <v>44621</v>
      </c>
      <c r="B3116" s="37" t="s">
        <v>282</v>
      </c>
      <c r="C3116" s="167" t="s">
        <v>224</v>
      </c>
      <c r="D3116" s="169">
        <v>44644</v>
      </c>
      <c r="E3116" s="266" t="s">
        <v>76</v>
      </c>
      <c r="F3116" s="168" t="s">
        <v>1655</v>
      </c>
      <c r="G3116" s="168"/>
      <c r="H3116" s="170">
        <v>23000</v>
      </c>
      <c r="I3116" s="170"/>
    </row>
    <row r="3117" spans="1:9" s="128" customFormat="1" x14ac:dyDescent="0.25">
      <c r="A3117" s="167">
        <v>44621</v>
      </c>
      <c r="B3117" s="37" t="s">
        <v>282</v>
      </c>
      <c r="C3117" s="167" t="s">
        <v>224</v>
      </c>
      <c r="D3117" s="169">
        <v>44645</v>
      </c>
      <c r="E3117" s="266" t="s">
        <v>76</v>
      </c>
      <c r="F3117" s="168" t="s">
        <v>408</v>
      </c>
      <c r="G3117" s="168"/>
      <c r="H3117" s="170">
        <v>46000</v>
      </c>
      <c r="I3117" s="170"/>
    </row>
    <row r="3118" spans="1:9" s="128" customFormat="1" x14ac:dyDescent="0.25">
      <c r="A3118" s="167">
        <v>44621</v>
      </c>
      <c r="B3118" s="37" t="s">
        <v>282</v>
      </c>
      <c r="C3118" s="167" t="s">
        <v>224</v>
      </c>
      <c r="D3118" s="169">
        <v>44648</v>
      </c>
      <c r="E3118" s="266" t="s">
        <v>76</v>
      </c>
      <c r="F3118" s="168" t="s">
        <v>3</v>
      </c>
      <c r="G3118" s="168"/>
      <c r="H3118" s="170">
        <v>23000</v>
      </c>
      <c r="I3118" s="170"/>
    </row>
    <row r="3119" spans="1:9" s="128" customFormat="1" x14ac:dyDescent="0.25">
      <c r="A3119" s="167">
        <v>44621</v>
      </c>
      <c r="B3119" s="37" t="s">
        <v>282</v>
      </c>
      <c r="C3119" s="167" t="s">
        <v>224</v>
      </c>
      <c r="D3119" s="169">
        <v>44648</v>
      </c>
      <c r="E3119" s="266" t="s">
        <v>76</v>
      </c>
      <c r="F3119" s="168" t="s">
        <v>140</v>
      </c>
      <c r="G3119" s="168"/>
      <c r="H3119" s="170">
        <v>23096</v>
      </c>
      <c r="I3119" s="170"/>
    </row>
    <row r="3120" spans="1:9" s="128" customFormat="1" x14ac:dyDescent="0.25">
      <c r="A3120" s="167">
        <v>44621</v>
      </c>
      <c r="B3120" s="37" t="s">
        <v>282</v>
      </c>
      <c r="C3120" s="167" t="s">
        <v>224</v>
      </c>
      <c r="D3120" s="169">
        <v>44648</v>
      </c>
      <c r="E3120" s="266" t="s">
        <v>466</v>
      </c>
      <c r="F3120" s="168" t="s">
        <v>1961</v>
      </c>
      <c r="G3120" s="168"/>
      <c r="H3120" s="170">
        <v>122000</v>
      </c>
      <c r="I3120" s="170"/>
    </row>
    <row r="3121" spans="1:9" s="128" customFormat="1" x14ac:dyDescent="0.25">
      <c r="A3121" s="167">
        <v>44621</v>
      </c>
      <c r="B3121" s="37" t="s">
        <v>282</v>
      </c>
      <c r="C3121" s="167" t="s">
        <v>224</v>
      </c>
      <c r="D3121" s="169">
        <v>44649</v>
      </c>
      <c r="E3121" s="266" t="s">
        <v>76</v>
      </c>
      <c r="F3121" s="168" t="s">
        <v>1718</v>
      </c>
      <c r="G3121" s="168"/>
      <c r="H3121" s="170">
        <v>23000</v>
      </c>
      <c r="I3121" s="170"/>
    </row>
    <row r="3122" spans="1:9" s="128" customFormat="1" x14ac:dyDescent="0.25">
      <c r="A3122" s="167">
        <v>44621</v>
      </c>
      <c r="B3122" s="37" t="s">
        <v>282</v>
      </c>
      <c r="C3122" s="167" t="s">
        <v>224</v>
      </c>
      <c r="D3122" s="169">
        <v>44649</v>
      </c>
      <c r="E3122" s="266" t="s">
        <v>76</v>
      </c>
      <c r="F3122" s="168" t="s">
        <v>1462</v>
      </c>
      <c r="G3122" s="168"/>
      <c r="H3122" s="170">
        <v>23000</v>
      </c>
      <c r="I3122" s="170"/>
    </row>
    <row r="3123" spans="1:9" s="128" customFormat="1" x14ac:dyDescent="0.25">
      <c r="A3123" s="167">
        <v>44621</v>
      </c>
      <c r="B3123" s="37" t="s">
        <v>282</v>
      </c>
      <c r="C3123" s="167" t="s">
        <v>224</v>
      </c>
      <c r="D3123" s="169">
        <v>44650</v>
      </c>
      <c r="E3123" s="266" t="s">
        <v>239</v>
      </c>
      <c r="F3123" s="168" t="s">
        <v>17</v>
      </c>
      <c r="G3123" s="168"/>
      <c r="H3123" s="170">
        <v>23000</v>
      </c>
      <c r="I3123" s="170"/>
    </row>
    <row r="3124" spans="1:9" s="128" customFormat="1" x14ac:dyDescent="0.25">
      <c r="A3124" s="167">
        <v>44621</v>
      </c>
      <c r="B3124" s="37" t="s">
        <v>282</v>
      </c>
      <c r="C3124" s="167" t="s">
        <v>224</v>
      </c>
      <c r="D3124" s="169">
        <v>44650</v>
      </c>
      <c r="E3124" s="266" t="s">
        <v>76</v>
      </c>
      <c r="F3124" s="168" t="s">
        <v>1956</v>
      </c>
      <c r="G3124" s="168"/>
      <c r="H3124" s="170">
        <v>23000</v>
      </c>
      <c r="I3124" s="170"/>
    </row>
    <row r="3125" spans="1:9" s="128" customFormat="1" x14ac:dyDescent="0.25">
      <c r="A3125" s="167">
        <v>44621</v>
      </c>
      <c r="B3125" s="37" t="s">
        <v>282</v>
      </c>
      <c r="C3125" s="167" t="s">
        <v>224</v>
      </c>
      <c r="D3125" s="169">
        <v>44650</v>
      </c>
      <c r="E3125" s="266" t="s">
        <v>76</v>
      </c>
      <c r="F3125" s="168" t="s">
        <v>201</v>
      </c>
      <c r="G3125" s="168"/>
      <c r="H3125" s="170">
        <v>23000</v>
      </c>
      <c r="I3125" s="170"/>
    </row>
    <row r="3126" spans="1:9" s="128" customFormat="1" x14ac:dyDescent="0.25">
      <c r="A3126" s="167">
        <v>44621</v>
      </c>
      <c r="B3126" s="37" t="s">
        <v>282</v>
      </c>
      <c r="C3126" s="167" t="s">
        <v>224</v>
      </c>
      <c r="D3126" s="169">
        <v>44650</v>
      </c>
      <c r="E3126" s="266" t="s">
        <v>76</v>
      </c>
      <c r="F3126" s="168" t="s">
        <v>373</v>
      </c>
      <c r="G3126" s="168"/>
      <c r="H3126" s="170">
        <v>23000</v>
      </c>
      <c r="I3126" s="170"/>
    </row>
    <row r="3127" spans="1:9" s="128" customFormat="1" x14ac:dyDescent="0.25">
      <c r="A3127" s="167">
        <v>44621</v>
      </c>
      <c r="B3127" s="37" t="s">
        <v>282</v>
      </c>
      <c r="C3127" s="167" t="s">
        <v>224</v>
      </c>
      <c r="D3127" s="169">
        <v>44650</v>
      </c>
      <c r="E3127" s="266" t="s">
        <v>76</v>
      </c>
      <c r="F3127" s="168" t="s">
        <v>379</v>
      </c>
      <c r="G3127" s="168"/>
      <c r="H3127" s="170">
        <v>80000</v>
      </c>
      <c r="I3127" s="170"/>
    </row>
    <row r="3128" spans="1:9" s="128" customFormat="1" x14ac:dyDescent="0.25">
      <c r="A3128" s="167">
        <v>44621</v>
      </c>
      <c r="B3128" s="37" t="s">
        <v>282</v>
      </c>
      <c r="C3128" s="167" t="s">
        <v>224</v>
      </c>
      <c r="D3128" s="169">
        <v>44650</v>
      </c>
      <c r="E3128" s="266" t="s">
        <v>76</v>
      </c>
      <c r="F3128" s="168" t="s">
        <v>249</v>
      </c>
      <c r="G3128" s="168"/>
      <c r="H3128" s="170">
        <v>391000</v>
      </c>
      <c r="I3128" s="170"/>
    </row>
    <row r="3129" spans="1:9" s="128" customFormat="1" x14ac:dyDescent="0.25">
      <c r="A3129" s="167">
        <v>44621</v>
      </c>
      <c r="B3129" s="37" t="s">
        <v>282</v>
      </c>
      <c r="C3129" s="167" t="s">
        <v>224</v>
      </c>
      <c r="D3129" s="169">
        <v>44651</v>
      </c>
      <c r="E3129" s="266" t="s">
        <v>76</v>
      </c>
      <c r="F3129" s="168" t="s">
        <v>430</v>
      </c>
      <c r="G3129" s="168"/>
      <c r="H3129" s="170">
        <v>23000</v>
      </c>
      <c r="I3129" s="170"/>
    </row>
    <row r="3130" spans="1:9" s="128" customFormat="1" x14ac:dyDescent="0.25">
      <c r="A3130" s="167">
        <v>44621</v>
      </c>
      <c r="B3130" s="37" t="s">
        <v>282</v>
      </c>
      <c r="C3130" s="167" t="s">
        <v>224</v>
      </c>
      <c r="D3130" s="169">
        <v>44651</v>
      </c>
      <c r="E3130" s="266" t="s">
        <v>76</v>
      </c>
      <c r="F3130" s="168" t="s">
        <v>198</v>
      </c>
      <c r="G3130" s="168"/>
      <c r="H3130" s="170">
        <v>23000</v>
      </c>
      <c r="I3130" s="170"/>
    </row>
    <row r="3131" spans="1:9" s="128" customFormat="1" x14ac:dyDescent="0.25">
      <c r="A3131" s="167">
        <v>44621</v>
      </c>
      <c r="B3131" s="37" t="s">
        <v>282</v>
      </c>
      <c r="C3131" s="167" t="s">
        <v>224</v>
      </c>
      <c r="D3131" s="169">
        <v>44651</v>
      </c>
      <c r="E3131" s="266" t="s">
        <v>76</v>
      </c>
      <c r="F3131" s="168" t="s">
        <v>1962</v>
      </c>
      <c r="G3131" s="168"/>
      <c r="H3131" s="170">
        <v>220000</v>
      </c>
      <c r="I3131" s="170"/>
    </row>
    <row r="3132" spans="1:9" s="128" customFormat="1" x14ac:dyDescent="0.25">
      <c r="A3132" s="167">
        <v>44652</v>
      </c>
      <c r="B3132" s="37" t="s">
        <v>282</v>
      </c>
      <c r="C3132" s="167" t="s">
        <v>224</v>
      </c>
      <c r="D3132" s="169">
        <v>44652</v>
      </c>
      <c r="E3132" s="266" t="s">
        <v>76</v>
      </c>
      <c r="F3132" s="168" t="s">
        <v>1413</v>
      </c>
      <c r="G3132" s="168"/>
      <c r="H3132" s="170">
        <v>23000</v>
      </c>
      <c r="I3132" s="170"/>
    </row>
    <row r="3133" spans="1:9" s="128" customFormat="1" x14ac:dyDescent="0.25">
      <c r="A3133" s="167">
        <v>44652</v>
      </c>
      <c r="B3133" s="37" t="s">
        <v>282</v>
      </c>
      <c r="C3133" s="167" t="s">
        <v>224</v>
      </c>
      <c r="D3133" s="169">
        <v>44652</v>
      </c>
      <c r="E3133" s="266" t="s">
        <v>76</v>
      </c>
      <c r="F3133" s="168" t="s">
        <v>1963</v>
      </c>
      <c r="G3133" s="168"/>
      <c r="H3133" s="170">
        <v>23000</v>
      </c>
      <c r="I3133" s="170"/>
    </row>
    <row r="3134" spans="1:9" s="128" customFormat="1" x14ac:dyDescent="0.25">
      <c r="A3134" s="167">
        <v>44652</v>
      </c>
      <c r="B3134" s="37" t="s">
        <v>282</v>
      </c>
      <c r="C3134" s="167" t="s">
        <v>224</v>
      </c>
      <c r="D3134" s="169">
        <v>44652</v>
      </c>
      <c r="E3134" s="266" t="s">
        <v>76</v>
      </c>
      <c r="F3134" s="168" t="s">
        <v>464</v>
      </c>
      <c r="G3134" s="168"/>
      <c r="H3134" s="170">
        <v>23000</v>
      </c>
      <c r="I3134" s="170"/>
    </row>
    <row r="3135" spans="1:9" s="128" customFormat="1" x14ac:dyDescent="0.25">
      <c r="A3135" s="167">
        <v>44652</v>
      </c>
      <c r="B3135" s="37" t="s">
        <v>282</v>
      </c>
      <c r="C3135" s="167" t="s">
        <v>224</v>
      </c>
      <c r="D3135" s="169">
        <v>44652</v>
      </c>
      <c r="E3135" s="266" t="s">
        <v>76</v>
      </c>
      <c r="F3135" s="168" t="s">
        <v>80</v>
      </c>
      <c r="G3135" s="168"/>
      <c r="H3135" s="170">
        <v>23000</v>
      </c>
      <c r="I3135" s="170"/>
    </row>
    <row r="3136" spans="1:9" s="128" customFormat="1" x14ac:dyDescent="0.25">
      <c r="A3136" s="167">
        <v>44652</v>
      </c>
      <c r="B3136" s="37" t="s">
        <v>282</v>
      </c>
      <c r="C3136" s="167" t="s">
        <v>224</v>
      </c>
      <c r="D3136" s="169">
        <v>44652</v>
      </c>
      <c r="E3136" s="266" t="s">
        <v>76</v>
      </c>
      <c r="F3136" s="168" t="s">
        <v>14</v>
      </c>
      <c r="G3136" s="168"/>
      <c r="H3136" s="170">
        <v>23000</v>
      </c>
      <c r="I3136" s="170"/>
    </row>
    <row r="3137" spans="1:9" s="128" customFormat="1" x14ac:dyDescent="0.25">
      <c r="A3137" s="167">
        <v>44652</v>
      </c>
      <c r="B3137" s="37" t="s">
        <v>282</v>
      </c>
      <c r="C3137" s="167" t="s">
        <v>224</v>
      </c>
      <c r="D3137" s="169">
        <v>44652</v>
      </c>
      <c r="E3137" s="266" t="s">
        <v>76</v>
      </c>
      <c r="F3137" s="168" t="s">
        <v>21</v>
      </c>
      <c r="G3137" s="168"/>
      <c r="H3137" s="170">
        <v>37609</v>
      </c>
      <c r="I3137" s="170"/>
    </row>
    <row r="3138" spans="1:9" s="128" customFormat="1" x14ac:dyDescent="0.25">
      <c r="A3138" s="167">
        <v>44652</v>
      </c>
      <c r="B3138" s="37" t="s">
        <v>282</v>
      </c>
      <c r="C3138" s="167" t="s">
        <v>224</v>
      </c>
      <c r="D3138" s="169">
        <v>44652</v>
      </c>
      <c r="E3138" s="266" t="s">
        <v>76</v>
      </c>
      <c r="F3138" s="168" t="s">
        <v>315</v>
      </c>
      <c r="G3138" s="168"/>
      <c r="H3138" s="170">
        <v>46000</v>
      </c>
      <c r="I3138" s="170"/>
    </row>
    <row r="3139" spans="1:9" s="128" customFormat="1" x14ac:dyDescent="0.25">
      <c r="A3139" s="167">
        <v>44652</v>
      </c>
      <c r="B3139" s="37" t="s">
        <v>282</v>
      </c>
      <c r="C3139" s="167" t="s">
        <v>224</v>
      </c>
      <c r="D3139" s="169">
        <v>44655</v>
      </c>
      <c r="E3139" s="266" t="s">
        <v>76</v>
      </c>
      <c r="F3139" s="168" t="s">
        <v>313</v>
      </c>
      <c r="G3139" s="168"/>
      <c r="H3139" s="170">
        <v>23000</v>
      </c>
      <c r="I3139" s="170"/>
    </row>
    <row r="3140" spans="1:9" s="128" customFormat="1" x14ac:dyDescent="0.25">
      <c r="A3140" s="167">
        <v>44652</v>
      </c>
      <c r="B3140" s="37" t="s">
        <v>282</v>
      </c>
      <c r="C3140" s="167" t="s">
        <v>224</v>
      </c>
      <c r="D3140" s="169">
        <v>44655</v>
      </c>
      <c r="E3140" s="266" t="s">
        <v>76</v>
      </c>
      <c r="F3140" s="168" t="s">
        <v>313</v>
      </c>
      <c r="G3140" s="168"/>
      <c r="H3140" s="170">
        <v>23000</v>
      </c>
      <c r="I3140" s="170"/>
    </row>
    <row r="3141" spans="1:9" s="128" customFormat="1" x14ac:dyDescent="0.25">
      <c r="A3141" s="167">
        <v>44652</v>
      </c>
      <c r="B3141" s="37" t="s">
        <v>282</v>
      </c>
      <c r="C3141" s="167" t="s">
        <v>224</v>
      </c>
      <c r="D3141" s="169">
        <v>44655</v>
      </c>
      <c r="E3141" s="266" t="s">
        <v>76</v>
      </c>
      <c r="F3141" s="168" t="s">
        <v>1085</v>
      </c>
      <c r="G3141" s="168"/>
      <c r="H3141" s="170">
        <v>23000</v>
      </c>
      <c r="I3141" s="170"/>
    </row>
    <row r="3142" spans="1:9" s="128" customFormat="1" x14ac:dyDescent="0.25">
      <c r="A3142" s="167">
        <v>44652</v>
      </c>
      <c r="B3142" s="37" t="s">
        <v>282</v>
      </c>
      <c r="C3142" s="167" t="s">
        <v>224</v>
      </c>
      <c r="D3142" s="169">
        <v>44655</v>
      </c>
      <c r="E3142" s="266" t="s">
        <v>76</v>
      </c>
      <c r="F3142" s="168" t="s">
        <v>1085</v>
      </c>
      <c r="G3142" s="168"/>
      <c r="H3142" s="170">
        <v>46000</v>
      </c>
      <c r="I3142" s="170"/>
    </row>
    <row r="3143" spans="1:9" s="128" customFormat="1" x14ac:dyDescent="0.25">
      <c r="A3143" s="167">
        <v>44652</v>
      </c>
      <c r="B3143" s="37" t="s">
        <v>282</v>
      </c>
      <c r="C3143" s="167" t="s">
        <v>224</v>
      </c>
      <c r="D3143" s="169">
        <v>44658</v>
      </c>
      <c r="E3143" s="266" t="s">
        <v>76</v>
      </c>
      <c r="F3143" s="168" t="s">
        <v>6</v>
      </c>
      <c r="G3143" s="168"/>
      <c r="H3143" s="170">
        <v>23000</v>
      </c>
      <c r="I3143" s="170"/>
    </row>
    <row r="3144" spans="1:9" s="128" customFormat="1" x14ac:dyDescent="0.25">
      <c r="A3144" s="167">
        <v>44652</v>
      </c>
      <c r="B3144" s="37" t="s">
        <v>282</v>
      </c>
      <c r="C3144" s="167" t="s">
        <v>224</v>
      </c>
      <c r="D3144" s="169">
        <v>44658</v>
      </c>
      <c r="E3144" s="266" t="s">
        <v>76</v>
      </c>
      <c r="F3144" s="168" t="s">
        <v>142</v>
      </c>
      <c r="G3144" s="168"/>
      <c r="H3144" s="170">
        <v>152114</v>
      </c>
      <c r="I3144" s="170"/>
    </row>
    <row r="3145" spans="1:9" s="128" customFormat="1" x14ac:dyDescent="0.25">
      <c r="A3145" s="167">
        <v>44652</v>
      </c>
      <c r="B3145" s="37" t="s">
        <v>282</v>
      </c>
      <c r="C3145" s="167" t="s">
        <v>224</v>
      </c>
      <c r="D3145" s="169">
        <v>44659</v>
      </c>
      <c r="E3145" s="266" t="s">
        <v>239</v>
      </c>
      <c r="F3145" s="168" t="s">
        <v>13</v>
      </c>
      <c r="G3145" s="168"/>
      <c r="H3145" s="170">
        <v>23000</v>
      </c>
      <c r="I3145" s="170"/>
    </row>
    <row r="3146" spans="1:9" s="128" customFormat="1" x14ac:dyDescent="0.25">
      <c r="A3146" s="167">
        <v>44652</v>
      </c>
      <c r="B3146" s="37" t="s">
        <v>282</v>
      </c>
      <c r="C3146" s="167" t="s">
        <v>224</v>
      </c>
      <c r="D3146" s="169">
        <v>44659</v>
      </c>
      <c r="E3146" s="266" t="s">
        <v>76</v>
      </c>
      <c r="F3146" s="168" t="s">
        <v>132</v>
      </c>
      <c r="G3146" s="168"/>
      <c r="H3146" s="170">
        <v>23100</v>
      </c>
      <c r="I3146" s="170"/>
    </row>
    <row r="3147" spans="1:9" s="128" customFormat="1" x14ac:dyDescent="0.25">
      <c r="A3147" s="167">
        <v>44652</v>
      </c>
      <c r="B3147" s="37" t="s">
        <v>282</v>
      </c>
      <c r="C3147" s="167" t="s">
        <v>224</v>
      </c>
      <c r="D3147" s="169">
        <v>44659</v>
      </c>
      <c r="E3147" s="266" t="s">
        <v>76</v>
      </c>
      <c r="F3147" s="168" t="s">
        <v>874</v>
      </c>
      <c r="G3147" s="168"/>
      <c r="H3147" s="170">
        <v>46000</v>
      </c>
      <c r="I3147" s="170"/>
    </row>
    <row r="3148" spans="1:9" s="128" customFormat="1" x14ac:dyDescent="0.25">
      <c r="A3148" s="167">
        <v>44652</v>
      </c>
      <c r="B3148" s="37" t="s">
        <v>282</v>
      </c>
      <c r="C3148" s="167" t="s">
        <v>224</v>
      </c>
      <c r="D3148" s="169">
        <v>44662</v>
      </c>
      <c r="E3148" s="266" t="s">
        <v>76</v>
      </c>
      <c r="F3148" s="168" t="s">
        <v>1697</v>
      </c>
      <c r="G3148" s="168"/>
      <c r="H3148" s="170">
        <v>46000</v>
      </c>
      <c r="I3148" s="170"/>
    </row>
    <row r="3149" spans="1:9" s="128" customFormat="1" x14ac:dyDescent="0.25">
      <c r="A3149" s="167">
        <v>44652</v>
      </c>
      <c r="B3149" s="37" t="s">
        <v>282</v>
      </c>
      <c r="C3149" s="167" t="s">
        <v>224</v>
      </c>
      <c r="D3149" s="169">
        <v>44663</v>
      </c>
      <c r="E3149" s="266" t="s">
        <v>76</v>
      </c>
      <c r="F3149" s="168" t="s">
        <v>4</v>
      </c>
      <c r="G3149" s="168"/>
      <c r="H3149" s="170">
        <v>23000</v>
      </c>
      <c r="I3149" s="170"/>
    </row>
    <row r="3150" spans="1:9" s="128" customFormat="1" x14ac:dyDescent="0.25">
      <c r="A3150" s="167">
        <v>44652</v>
      </c>
      <c r="B3150" s="37" t="s">
        <v>282</v>
      </c>
      <c r="C3150" s="167" t="s">
        <v>224</v>
      </c>
      <c r="D3150" s="169">
        <v>44663</v>
      </c>
      <c r="E3150" s="266" t="s">
        <v>76</v>
      </c>
      <c r="F3150" s="168" t="s">
        <v>140</v>
      </c>
      <c r="G3150" s="168"/>
      <c r="H3150" s="170">
        <v>23096</v>
      </c>
      <c r="I3150" s="170"/>
    </row>
    <row r="3151" spans="1:9" s="128" customFormat="1" x14ac:dyDescent="0.25">
      <c r="A3151" s="167">
        <v>44652</v>
      </c>
      <c r="B3151" s="37" t="s">
        <v>282</v>
      </c>
      <c r="C3151" s="167" t="s">
        <v>224</v>
      </c>
      <c r="D3151" s="169">
        <v>44665</v>
      </c>
      <c r="E3151" s="266" t="s">
        <v>76</v>
      </c>
      <c r="F3151" s="168" t="s">
        <v>635</v>
      </c>
      <c r="G3151" s="168"/>
      <c r="H3151" s="170">
        <v>46000</v>
      </c>
      <c r="I3151" s="170"/>
    </row>
    <row r="3152" spans="1:9" s="128" customFormat="1" x14ac:dyDescent="0.25">
      <c r="A3152" s="167">
        <v>44652</v>
      </c>
      <c r="B3152" s="37" t="s">
        <v>282</v>
      </c>
      <c r="C3152" s="167" t="s">
        <v>224</v>
      </c>
      <c r="D3152" s="169">
        <v>44665</v>
      </c>
      <c r="E3152" s="266" t="s">
        <v>76</v>
      </c>
      <c r="F3152" s="168" t="s">
        <v>11</v>
      </c>
      <c r="G3152" s="168"/>
      <c r="H3152" s="170">
        <v>100000</v>
      </c>
      <c r="I3152" s="170"/>
    </row>
    <row r="3153" spans="1:9" s="128" customFormat="1" x14ac:dyDescent="0.25">
      <c r="A3153" s="167">
        <v>44652</v>
      </c>
      <c r="B3153" s="37" t="s">
        <v>282</v>
      </c>
      <c r="C3153" s="167" t="s">
        <v>224</v>
      </c>
      <c r="D3153" s="169">
        <v>44669</v>
      </c>
      <c r="E3153" s="266" t="s">
        <v>76</v>
      </c>
      <c r="F3153" s="168" t="s">
        <v>86</v>
      </c>
      <c r="G3153" s="168"/>
      <c r="H3153" s="170">
        <v>69000</v>
      </c>
      <c r="I3153" s="170"/>
    </row>
    <row r="3154" spans="1:9" s="128" customFormat="1" x14ac:dyDescent="0.25">
      <c r="A3154" s="167">
        <v>44652</v>
      </c>
      <c r="B3154" s="37" t="s">
        <v>282</v>
      </c>
      <c r="C3154" s="167" t="s">
        <v>224</v>
      </c>
      <c r="D3154" s="169">
        <v>44669</v>
      </c>
      <c r="E3154" s="266" t="s">
        <v>76</v>
      </c>
      <c r="F3154" s="168" t="s">
        <v>89</v>
      </c>
      <c r="G3154" s="168"/>
      <c r="H3154" s="170">
        <v>92051</v>
      </c>
      <c r="I3154" s="170"/>
    </row>
    <row r="3155" spans="1:9" s="128" customFormat="1" x14ac:dyDescent="0.25">
      <c r="A3155" s="167">
        <v>44652</v>
      </c>
      <c r="B3155" s="37" t="s">
        <v>282</v>
      </c>
      <c r="C3155" s="167" t="s">
        <v>224</v>
      </c>
      <c r="D3155" s="169">
        <v>44671</v>
      </c>
      <c r="E3155" s="266" t="s">
        <v>76</v>
      </c>
      <c r="F3155" s="168" t="s">
        <v>1696</v>
      </c>
      <c r="G3155" s="168"/>
      <c r="H3155" s="170">
        <v>23000</v>
      </c>
      <c r="I3155" s="170"/>
    </row>
    <row r="3156" spans="1:9" s="128" customFormat="1" x14ac:dyDescent="0.25">
      <c r="A3156" s="167">
        <v>44652</v>
      </c>
      <c r="B3156" s="37" t="s">
        <v>282</v>
      </c>
      <c r="C3156" s="167" t="s">
        <v>224</v>
      </c>
      <c r="D3156" s="169">
        <v>44671</v>
      </c>
      <c r="E3156" s="266" t="s">
        <v>76</v>
      </c>
      <c r="F3156" s="168" t="s">
        <v>1422</v>
      </c>
      <c r="G3156" s="168"/>
      <c r="H3156" s="170">
        <v>23000</v>
      </c>
      <c r="I3156" s="170"/>
    </row>
    <row r="3157" spans="1:9" s="128" customFormat="1" x14ac:dyDescent="0.25">
      <c r="A3157" s="167">
        <v>44652</v>
      </c>
      <c r="B3157" s="37" t="s">
        <v>282</v>
      </c>
      <c r="C3157" s="167" t="s">
        <v>224</v>
      </c>
      <c r="D3157" s="169">
        <v>44671</v>
      </c>
      <c r="E3157" s="266" t="s">
        <v>76</v>
      </c>
      <c r="F3157" s="168" t="s">
        <v>1446</v>
      </c>
      <c r="G3157" s="168"/>
      <c r="H3157" s="170">
        <v>23102</v>
      </c>
      <c r="I3157" s="170"/>
    </row>
    <row r="3158" spans="1:9" s="128" customFormat="1" x14ac:dyDescent="0.25">
      <c r="A3158" s="167">
        <v>44652</v>
      </c>
      <c r="B3158" s="37" t="s">
        <v>282</v>
      </c>
      <c r="C3158" s="167" t="s">
        <v>224</v>
      </c>
      <c r="D3158" s="169">
        <v>44672</v>
      </c>
      <c r="E3158" s="266" t="s">
        <v>76</v>
      </c>
      <c r="F3158" s="168" t="s">
        <v>127</v>
      </c>
      <c r="G3158" s="168"/>
      <c r="H3158" s="170">
        <v>23113</v>
      </c>
      <c r="I3158" s="170"/>
    </row>
    <row r="3159" spans="1:9" s="128" customFormat="1" x14ac:dyDescent="0.25">
      <c r="A3159" s="167">
        <v>44652</v>
      </c>
      <c r="B3159" s="37" t="s">
        <v>282</v>
      </c>
      <c r="C3159" s="167" t="s">
        <v>224</v>
      </c>
      <c r="D3159" s="169">
        <v>44672</v>
      </c>
      <c r="E3159" s="266" t="s">
        <v>76</v>
      </c>
      <c r="F3159" s="168" t="s">
        <v>416</v>
      </c>
      <c r="G3159" s="168"/>
      <c r="H3159" s="170">
        <v>276000</v>
      </c>
      <c r="I3159" s="170"/>
    </row>
    <row r="3160" spans="1:9" s="128" customFormat="1" x14ac:dyDescent="0.25">
      <c r="A3160" s="167">
        <v>44652</v>
      </c>
      <c r="B3160" s="37" t="s">
        <v>282</v>
      </c>
      <c r="C3160" s="167" t="s">
        <v>224</v>
      </c>
      <c r="D3160" s="169">
        <v>44672</v>
      </c>
      <c r="E3160" s="266" t="s">
        <v>76</v>
      </c>
      <c r="F3160" s="168" t="s">
        <v>1964</v>
      </c>
      <c r="G3160" s="168"/>
      <c r="H3160" s="170">
        <v>599800</v>
      </c>
      <c r="I3160" s="170"/>
    </row>
    <row r="3161" spans="1:9" s="128" customFormat="1" x14ac:dyDescent="0.25">
      <c r="A3161" s="167">
        <v>44652</v>
      </c>
      <c r="B3161" s="37" t="s">
        <v>282</v>
      </c>
      <c r="C3161" s="167" t="s">
        <v>224</v>
      </c>
      <c r="D3161" s="169">
        <v>44673</v>
      </c>
      <c r="E3161" s="266" t="s">
        <v>76</v>
      </c>
      <c r="F3161" s="168" t="s">
        <v>18</v>
      </c>
      <c r="G3161" s="168"/>
      <c r="H3161" s="170">
        <v>23080</v>
      </c>
      <c r="I3161" s="170"/>
    </row>
    <row r="3162" spans="1:9" s="128" customFormat="1" x14ac:dyDescent="0.25">
      <c r="A3162" s="167">
        <v>44652</v>
      </c>
      <c r="B3162" s="37" t="s">
        <v>282</v>
      </c>
      <c r="C3162" s="167" t="s">
        <v>224</v>
      </c>
      <c r="D3162" s="169">
        <v>44676</v>
      </c>
      <c r="E3162" s="266" t="s">
        <v>76</v>
      </c>
      <c r="F3162" s="168" t="s">
        <v>17</v>
      </c>
      <c r="G3162" s="168"/>
      <c r="H3162" s="170">
        <v>23000</v>
      </c>
      <c r="I3162" s="170"/>
    </row>
    <row r="3163" spans="1:9" s="128" customFormat="1" x14ac:dyDescent="0.25">
      <c r="A3163" s="167">
        <v>44652</v>
      </c>
      <c r="B3163" s="37" t="s">
        <v>282</v>
      </c>
      <c r="C3163" s="167" t="s">
        <v>224</v>
      </c>
      <c r="D3163" s="169">
        <v>44676</v>
      </c>
      <c r="E3163" s="266" t="s">
        <v>76</v>
      </c>
      <c r="F3163" s="168" t="s">
        <v>1956</v>
      </c>
      <c r="G3163" s="168"/>
      <c r="H3163" s="170">
        <v>23000</v>
      </c>
      <c r="I3163" s="170"/>
    </row>
    <row r="3164" spans="1:9" s="128" customFormat="1" x14ac:dyDescent="0.25">
      <c r="A3164" s="167">
        <v>44652</v>
      </c>
      <c r="B3164" s="37" t="s">
        <v>282</v>
      </c>
      <c r="C3164" s="167" t="s">
        <v>224</v>
      </c>
      <c r="D3164" s="169">
        <v>44676</v>
      </c>
      <c r="E3164" s="266" t="s">
        <v>76</v>
      </c>
      <c r="F3164" s="168" t="s">
        <v>93</v>
      </c>
      <c r="G3164" s="168"/>
      <c r="H3164" s="170">
        <v>23000</v>
      </c>
      <c r="I3164" s="170"/>
    </row>
    <row r="3165" spans="1:9" s="128" customFormat="1" x14ac:dyDescent="0.25">
      <c r="A3165" s="167">
        <v>44652</v>
      </c>
      <c r="B3165" s="37" t="s">
        <v>282</v>
      </c>
      <c r="C3165" s="167" t="s">
        <v>224</v>
      </c>
      <c r="D3165" s="169">
        <v>44676</v>
      </c>
      <c r="E3165" s="266" t="s">
        <v>76</v>
      </c>
      <c r="F3165" s="168" t="s">
        <v>426</v>
      </c>
      <c r="G3165" s="168"/>
      <c r="H3165" s="170">
        <v>115117</v>
      </c>
      <c r="I3165" s="170"/>
    </row>
    <row r="3166" spans="1:9" s="128" customFormat="1" x14ac:dyDescent="0.25">
      <c r="A3166" s="167">
        <v>44652</v>
      </c>
      <c r="B3166" s="37" t="s">
        <v>282</v>
      </c>
      <c r="C3166" s="167" t="s">
        <v>224</v>
      </c>
      <c r="D3166" s="169">
        <v>44678</v>
      </c>
      <c r="E3166" s="266" t="s">
        <v>76</v>
      </c>
      <c r="F3166" s="168" t="s">
        <v>11</v>
      </c>
      <c r="G3166" s="168"/>
      <c r="H3166" s="170">
        <v>100000</v>
      </c>
      <c r="I3166" s="170"/>
    </row>
    <row r="3167" spans="1:9" s="128" customFormat="1" x14ac:dyDescent="0.25">
      <c r="A3167" s="167">
        <v>44652</v>
      </c>
      <c r="B3167" s="37" t="s">
        <v>282</v>
      </c>
      <c r="C3167" s="167" t="s">
        <v>224</v>
      </c>
      <c r="D3167" s="169">
        <v>44679</v>
      </c>
      <c r="E3167" s="266" t="s">
        <v>76</v>
      </c>
      <c r="F3167" s="168" t="s">
        <v>254</v>
      </c>
      <c r="G3167" s="168"/>
      <c r="H3167" s="170">
        <v>69000</v>
      </c>
      <c r="I3167" s="170"/>
    </row>
    <row r="3168" spans="1:9" s="128" customFormat="1" x14ac:dyDescent="0.25">
      <c r="A3168" s="167">
        <v>44652</v>
      </c>
      <c r="B3168" s="37" t="s">
        <v>282</v>
      </c>
      <c r="C3168" s="167" t="s">
        <v>224</v>
      </c>
      <c r="D3168" s="169">
        <v>44679</v>
      </c>
      <c r="E3168" s="266" t="s">
        <v>76</v>
      </c>
      <c r="F3168" s="168" t="s">
        <v>142</v>
      </c>
      <c r="G3168" s="168"/>
      <c r="H3168" s="170">
        <v>146114</v>
      </c>
      <c r="I3168" s="170"/>
    </row>
    <row r="3169" spans="1:9" s="128" customFormat="1" x14ac:dyDescent="0.25">
      <c r="A3169" s="167">
        <v>44652</v>
      </c>
      <c r="B3169" s="37" t="s">
        <v>282</v>
      </c>
      <c r="C3169" s="167" t="s">
        <v>224</v>
      </c>
      <c r="D3169" s="169">
        <v>44680</v>
      </c>
      <c r="E3169" s="266" t="s">
        <v>76</v>
      </c>
      <c r="F3169" s="168" t="s">
        <v>1965</v>
      </c>
      <c r="G3169" s="168"/>
      <c r="H3169" s="170">
        <v>8650</v>
      </c>
      <c r="I3169" s="170"/>
    </row>
    <row r="3170" spans="1:9" s="128" customFormat="1" x14ac:dyDescent="0.25">
      <c r="A3170" s="167">
        <v>44652</v>
      </c>
      <c r="B3170" s="37" t="s">
        <v>282</v>
      </c>
      <c r="C3170" s="167" t="s">
        <v>224</v>
      </c>
      <c r="D3170" s="169">
        <v>44680</v>
      </c>
      <c r="E3170" s="266" t="s">
        <v>76</v>
      </c>
      <c r="F3170" s="168" t="s">
        <v>430</v>
      </c>
      <c r="G3170" s="168"/>
      <c r="H3170" s="170">
        <v>23000</v>
      </c>
      <c r="I3170" s="170"/>
    </row>
    <row r="3171" spans="1:9" s="128" customFormat="1" x14ac:dyDescent="0.25">
      <c r="A3171" s="167">
        <v>44652</v>
      </c>
      <c r="B3171" s="37" t="s">
        <v>282</v>
      </c>
      <c r="C3171" s="167" t="s">
        <v>224</v>
      </c>
      <c r="D3171" s="169">
        <v>44680</v>
      </c>
      <c r="E3171" s="266" t="s">
        <v>76</v>
      </c>
      <c r="F3171" s="168" t="s">
        <v>14</v>
      </c>
      <c r="G3171" s="168"/>
      <c r="H3171" s="170">
        <v>23000</v>
      </c>
      <c r="I3171" s="170"/>
    </row>
    <row r="3172" spans="1:9" s="128" customFormat="1" x14ac:dyDescent="0.25">
      <c r="A3172" s="167">
        <v>44652</v>
      </c>
      <c r="B3172" s="37" t="s">
        <v>282</v>
      </c>
      <c r="C3172" s="167" t="s">
        <v>224</v>
      </c>
      <c r="D3172" s="169">
        <v>44680</v>
      </c>
      <c r="E3172" s="266" t="s">
        <v>76</v>
      </c>
      <c r="F3172" s="168" t="s">
        <v>852</v>
      </c>
      <c r="G3172" s="168"/>
      <c r="H3172" s="170">
        <v>23000</v>
      </c>
      <c r="I3172" s="170"/>
    </row>
    <row r="3173" spans="1:9" s="128" customFormat="1" x14ac:dyDescent="0.25">
      <c r="A3173" s="167">
        <v>44652</v>
      </c>
      <c r="B3173" s="37" t="s">
        <v>282</v>
      </c>
      <c r="C3173" s="167" t="s">
        <v>224</v>
      </c>
      <c r="D3173" s="169">
        <v>44680</v>
      </c>
      <c r="E3173" s="266" t="s">
        <v>76</v>
      </c>
      <c r="F3173" s="168" t="s">
        <v>21</v>
      </c>
      <c r="G3173" s="168"/>
      <c r="H3173" s="170">
        <v>37609</v>
      </c>
      <c r="I3173" s="170"/>
    </row>
    <row r="3174" spans="1:9" s="128" customFormat="1" x14ac:dyDescent="0.25">
      <c r="A3174" s="167">
        <v>44682</v>
      </c>
      <c r="B3174" s="37" t="s">
        <v>282</v>
      </c>
      <c r="C3174" s="167" t="s">
        <v>224</v>
      </c>
      <c r="D3174" s="169">
        <v>44683</v>
      </c>
      <c r="E3174" s="266" t="s">
        <v>76</v>
      </c>
      <c r="F3174" s="168" t="s">
        <v>198</v>
      </c>
      <c r="G3174" s="168"/>
      <c r="H3174" s="170">
        <v>23000</v>
      </c>
      <c r="I3174" s="170"/>
    </row>
    <row r="3175" spans="1:9" s="128" customFormat="1" x14ac:dyDescent="0.25">
      <c r="A3175" s="167">
        <v>44682</v>
      </c>
      <c r="B3175" s="37" t="s">
        <v>282</v>
      </c>
      <c r="C3175" s="167" t="s">
        <v>224</v>
      </c>
      <c r="D3175" s="169">
        <v>44683</v>
      </c>
      <c r="E3175" s="266" t="s">
        <v>76</v>
      </c>
      <c r="F3175" s="168" t="s">
        <v>9</v>
      </c>
      <c r="G3175" s="168"/>
      <c r="H3175" s="170">
        <v>23000</v>
      </c>
      <c r="I3175" s="170"/>
    </row>
    <row r="3176" spans="1:9" s="128" customFormat="1" x14ac:dyDescent="0.25">
      <c r="A3176" s="167">
        <v>44682</v>
      </c>
      <c r="B3176" s="37" t="s">
        <v>282</v>
      </c>
      <c r="C3176" s="167" t="s">
        <v>224</v>
      </c>
      <c r="D3176" s="169">
        <v>44683</v>
      </c>
      <c r="E3176" s="266" t="s">
        <v>76</v>
      </c>
      <c r="F3176" s="168" t="s">
        <v>131</v>
      </c>
      <c r="G3176" s="168"/>
      <c r="H3176" s="170">
        <v>23000</v>
      </c>
      <c r="I3176" s="170"/>
    </row>
    <row r="3177" spans="1:9" s="128" customFormat="1" x14ac:dyDescent="0.25">
      <c r="A3177" s="167">
        <v>44682</v>
      </c>
      <c r="B3177" s="37" t="s">
        <v>282</v>
      </c>
      <c r="C3177" s="167" t="s">
        <v>224</v>
      </c>
      <c r="D3177" s="169">
        <v>44683</v>
      </c>
      <c r="E3177" s="266" t="s">
        <v>76</v>
      </c>
      <c r="F3177" s="168" t="s">
        <v>464</v>
      </c>
      <c r="G3177" s="168"/>
      <c r="H3177" s="170">
        <v>23000</v>
      </c>
      <c r="I3177" s="170"/>
    </row>
    <row r="3178" spans="1:9" s="128" customFormat="1" x14ac:dyDescent="0.25">
      <c r="A3178" s="167">
        <v>44682</v>
      </c>
      <c r="B3178" s="37" t="s">
        <v>282</v>
      </c>
      <c r="C3178" s="167" t="s">
        <v>224</v>
      </c>
      <c r="D3178" s="169">
        <v>44683</v>
      </c>
      <c r="E3178" s="266" t="s">
        <v>76</v>
      </c>
      <c r="F3178" s="168" t="s">
        <v>80</v>
      </c>
      <c r="G3178" s="168"/>
      <c r="H3178" s="170">
        <v>23000</v>
      </c>
      <c r="I3178" s="170"/>
    </row>
    <row r="3179" spans="1:9" s="128" customFormat="1" x14ac:dyDescent="0.25">
      <c r="A3179" s="167">
        <v>44682</v>
      </c>
      <c r="B3179" s="37" t="s">
        <v>282</v>
      </c>
      <c r="C3179" s="167" t="s">
        <v>224</v>
      </c>
      <c r="D3179" s="169">
        <v>44683</v>
      </c>
      <c r="E3179" s="266" t="s">
        <v>76</v>
      </c>
      <c r="F3179" s="168" t="s">
        <v>3</v>
      </c>
      <c r="G3179" s="168"/>
      <c r="H3179" s="170">
        <v>23000</v>
      </c>
      <c r="I3179" s="170"/>
    </row>
    <row r="3180" spans="1:9" s="128" customFormat="1" x14ac:dyDescent="0.25">
      <c r="A3180" s="167">
        <v>44682</v>
      </c>
      <c r="B3180" s="37" t="s">
        <v>282</v>
      </c>
      <c r="C3180" s="167" t="s">
        <v>224</v>
      </c>
      <c r="D3180" s="169">
        <v>44683</v>
      </c>
      <c r="E3180" s="266" t="s">
        <v>76</v>
      </c>
      <c r="F3180" s="168" t="s">
        <v>1462</v>
      </c>
      <c r="G3180" s="168"/>
      <c r="H3180" s="170">
        <v>23000</v>
      </c>
      <c r="I3180" s="170"/>
    </row>
    <row r="3181" spans="1:9" s="128" customFormat="1" x14ac:dyDescent="0.25">
      <c r="A3181" s="167">
        <v>44682</v>
      </c>
      <c r="B3181" s="37" t="s">
        <v>282</v>
      </c>
      <c r="C3181" s="167" t="s">
        <v>224</v>
      </c>
      <c r="D3181" s="169">
        <v>44683</v>
      </c>
      <c r="E3181" s="266" t="s">
        <v>239</v>
      </c>
      <c r="F3181" s="168" t="s">
        <v>132</v>
      </c>
      <c r="G3181" s="168"/>
      <c r="H3181" s="170">
        <v>23100</v>
      </c>
      <c r="I3181" s="170"/>
    </row>
    <row r="3182" spans="1:9" s="128" customFormat="1" x14ac:dyDescent="0.25">
      <c r="A3182" s="167">
        <v>44682</v>
      </c>
      <c r="B3182" s="37" t="s">
        <v>282</v>
      </c>
      <c r="C3182" s="167" t="s">
        <v>224</v>
      </c>
      <c r="D3182" s="169">
        <v>44684</v>
      </c>
      <c r="E3182" s="266" t="s">
        <v>76</v>
      </c>
      <c r="F3182" s="168" t="s">
        <v>417</v>
      </c>
      <c r="G3182" s="168"/>
      <c r="H3182" s="170">
        <v>23000</v>
      </c>
      <c r="I3182" s="170"/>
    </row>
    <row r="3183" spans="1:9" s="128" customFormat="1" x14ac:dyDescent="0.25">
      <c r="A3183" s="167">
        <v>44682</v>
      </c>
      <c r="B3183" s="37" t="s">
        <v>282</v>
      </c>
      <c r="C3183" s="167" t="s">
        <v>224</v>
      </c>
      <c r="D3183" s="169">
        <v>44684</v>
      </c>
      <c r="E3183" s="266" t="s">
        <v>76</v>
      </c>
      <c r="F3183" s="168" t="s">
        <v>654</v>
      </c>
      <c r="G3183" s="168"/>
      <c r="H3183" s="170">
        <v>23000</v>
      </c>
      <c r="I3183" s="170"/>
    </row>
    <row r="3184" spans="1:9" s="128" customFormat="1" x14ac:dyDescent="0.25">
      <c r="A3184" s="167">
        <v>44682</v>
      </c>
      <c r="B3184" s="37" t="s">
        <v>282</v>
      </c>
      <c r="C3184" s="167" t="s">
        <v>224</v>
      </c>
      <c r="D3184" s="169">
        <v>44684</v>
      </c>
      <c r="E3184" s="266" t="s">
        <v>239</v>
      </c>
      <c r="F3184" s="168" t="s">
        <v>77</v>
      </c>
      <c r="G3184" s="168"/>
      <c r="H3184" s="170">
        <v>46000</v>
      </c>
      <c r="I3184" s="170"/>
    </row>
    <row r="3185" spans="1:9" s="128" customFormat="1" x14ac:dyDescent="0.25">
      <c r="A3185" s="167">
        <v>44682</v>
      </c>
      <c r="B3185" s="37" t="s">
        <v>282</v>
      </c>
      <c r="C3185" s="167" t="s">
        <v>224</v>
      </c>
      <c r="D3185" s="169">
        <v>44685</v>
      </c>
      <c r="E3185" s="266" t="s">
        <v>76</v>
      </c>
      <c r="F3185" s="168" t="s">
        <v>313</v>
      </c>
      <c r="G3185" s="168"/>
      <c r="H3185" s="170">
        <v>23000</v>
      </c>
      <c r="I3185" s="170"/>
    </row>
    <row r="3186" spans="1:9" s="128" customFormat="1" x14ac:dyDescent="0.25">
      <c r="A3186" s="167">
        <v>44682</v>
      </c>
      <c r="B3186" s="37" t="s">
        <v>282</v>
      </c>
      <c r="C3186" s="167" t="s">
        <v>224</v>
      </c>
      <c r="D3186" s="169">
        <v>44685</v>
      </c>
      <c r="E3186" s="266" t="s">
        <v>76</v>
      </c>
      <c r="F3186" s="168" t="s">
        <v>1413</v>
      </c>
      <c r="G3186" s="168"/>
      <c r="H3186" s="170">
        <v>23000</v>
      </c>
      <c r="I3186" s="170"/>
    </row>
    <row r="3187" spans="1:9" s="128" customFormat="1" x14ac:dyDescent="0.25">
      <c r="A3187" s="167">
        <v>44682</v>
      </c>
      <c r="B3187" s="37" t="s">
        <v>282</v>
      </c>
      <c r="C3187" s="167" t="s">
        <v>224</v>
      </c>
      <c r="D3187" s="169">
        <v>44687</v>
      </c>
      <c r="E3187" s="266" t="s">
        <v>76</v>
      </c>
      <c r="F3187" s="168" t="s">
        <v>384</v>
      </c>
      <c r="G3187" s="168"/>
      <c r="H3187" s="170">
        <v>69000</v>
      </c>
      <c r="I3187" s="170"/>
    </row>
    <row r="3188" spans="1:9" s="128" customFormat="1" x14ac:dyDescent="0.25">
      <c r="A3188" s="167">
        <v>44682</v>
      </c>
      <c r="B3188" s="37" t="s">
        <v>282</v>
      </c>
      <c r="C3188" s="167" t="s">
        <v>224</v>
      </c>
      <c r="D3188" s="169">
        <v>44690</v>
      </c>
      <c r="E3188" s="266" t="s">
        <v>76</v>
      </c>
      <c r="F3188" s="168" t="s">
        <v>874</v>
      </c>
      <c r="G3188" s="168"/>
      <c r="H3188" s="170">
        <v>23000</v>
      </c>
      <c r="I3188" s="170"/>
    </row>
    <row r="3189" spans="1:9" s="128" customFormat="1" x14ac:dyDescent="0.25">
      <c r="A3189" s="167">
        <v>44682</v>
      </c>
      <c r="B3189" s="37" t="s">
        <v>282</v>
      </c>
      <c r="C3189" s="167" t="s">
        <v>224</v>
      </c>
      <c r="D3189" s="169">
        <v>44690</v>
      </c>
      <c r="E3189" s="266" t="s">
        <v>76</v>
      </c>
      <c r="F3189" s="168" t="s">
        <v>4</v>
      </c>
      <c r="G3189" s="168"/>
      <c r="H3189" s="170">
        <v>23000</v>
      </c>
      <c r="I3189" s="170"/>
    </row>
    <row r="3190" spans="1:9" s="128" customFormat="1" x14ac:dyDescent="0.25">
      <c r="A3190" s="167">
        <v>44682</v>
      </c>
      <c r="B3190" s="37" t="s">
        <v>282</v>
      </c>
      <c r="C3190" s="167" t="s">
        <v>224</v>
      </c>
      <c r="D3190" s="169">
        <v>44690</v>
      </c>
      <c r="E3190" s="266" t="s">
        <v>76</v>
      </c>
      <c r="F3190" s="168" t="s">
        <v>6</v>
      </c>
      <c r="G3190" s="168"/>
      <c r="H3190" s="170">
        <v>23000</v>
      </c>
      <c r="I3190" s="170"/>
    </row>
    <row r="3191" spans="1:9" s="128" customFormat="1" x14ac:dyDescent="0.25">
      <c r="A3191" s="167">
        <v>44682</v>
      </c>
      <c r="B3191" s="37" t="s">
        <v>282</v>
      </c>
      <c r="C3191" s="167" t="s">
        <v>224</v>
      </c>
      <c r="D3191" s="169">
        <v>44690</v>
      </c>
      <c r="E3191" s="266" t="s">
        <v>239</v>
      </c>
      <c r="F3191" s="168" t="s">
        <v>140</v>
      </c>
      <c r="G3191" s="168"/>
      <c r="H3191" s="170">
        <v>23096</v>
      </c>
      <c r="I3191" s="170"/>
    </row>
    <row r="3192" spans="1:9" s="128" customFormat="1" x14ac:dyDescent="0.25">
      <c r="A3192" s="167">
        <v>44682</v>
      </c>
      <c r="B3192" s="37" t="s">
        <v>282</v>
      </c>
      <c r="C3192" s="167" t="s">
        <v>224</v>
      </c>
      <c r="D3192" s="169">
        <v>44691</v>
      </c>
      <c r="E3192" s="266" t="s">
        <v>76</v>
      </c>
      <c r="F3192" s="168" t="s">
        <v>1192</v>
      </c>
      <c r="G3192" s="168"/>
      <c r="H3192" s="170">
        <v>46000</v>
      </c>
      <c r="I3192" s="170"/>
    </row>
    <row r="3193" spans="1:9" s="128" customFormat="1" x14ac:dyDescent="0.25">
      <c r="A3193" s="167">
        <v>44682</v>
      </c>
      <c r="B3193" s="37" t="s">
        <v>282</v>
      </c>
      <c r="C3193" s="167" t="s">
        <v>224</v>
      </c>
      <c r="D3193" s="169">
        <v>44691</v>
      </c>
      <c r="E3193" s="266" t="s">
        <v>76</v>
      </c>
      <c r="F3193" s="168" t="s">
        <v>87</v>
      </c>
      <c r="G3193" s="168"/>
      <c r="H3193" s="170">
        <v>69000</v>
      </c>
      <c r="I3193" s="170"/>
    </row>
    <row r="3194" spans="1:9" s="128" customFormat="1" x14ac:dyDescent="0.25">
      <c r="A3194" s="167">
        <v>44682</v>
      </c>
      <c r="B3194" s="37" t="s">
        <v>282</v>
      </c>
      <c r="C3194" s="167" t="s">
        <v>224</v>
      </c>
      <c r="D3194" s="169">
        <v>44691</v>
      </c>
      <c r="E3194" s="266" t="s">
        <v>76</v>
      </c>
      <c r="F3194" s="168" t="s">
        <v>407</v>
      </c>
      <c r="G3194" s="168"/>
      <c r="H3194" s="170">
        <v>92000</v>
      </c>
      <c r="I3194" s="170"/>
    </row>
    <row r="3195" spans="1:9" s="128" customFormat="1" x14ac:dyDescent="0.25">
      <c r="A3195" s="167">
        <v>44682</v>
      </c>
      <c r="B3195" s="37" t="s">
        <v>282</v>
      </c>
      <c r="C3195" s="167" t="s">
        <v>224</v>
      </c>
      <c r="D3195" s="169">
        <v>44693</v>
      </c>
      <c r="E3195" s="266" t="s">
        <v>76</v>
      </c>
      <c r="F3195" s="168" t="s">
        <v>201</v>
      </c>
      <c r="G3195" s="168"/>
      <c r="H3195" s="170">
        <v>46000</v>
      </c>
      <c r="I3195" s="170"/>
    </row>
    <row r="3196" spans="1:9" s="128" customFormat="1" x14ac:dyDescent="0.25">
      <c r="A3196" s="167">
        <v>44682</v>
      </c>
      <c r="B3196" s="37" t="s">
        <v>282</v>
      </c>
      <c r="C3196" s="167" t="s">
        <v>224</v>
      </c>
      <c r="D3196" s="169">
        <v>44693</v>
      </c>
      <c r="E3196" s="266" t="s">
        <v>76</v>
      </c>
      <c r="F3196" s="168" t="s">
        <v>511</v>
      </c>
      <c r="G3196" s="168"/>
      <c r="H3196" s="170">
        <v>529000</v>
      </c>
      <c r="I3196" s="170"/>
    </row>
    <row r="3197" spans="1:9" s="128" customFormat="1" x14ac:dyDescent="0.25">
      <c r="A3197" s="167">
        <v>44682</v>
      </c>
      <c r="B3197" s="37" t="s">
        <v>282</v>
      </c>
      <c r="C3197" s="167" t="s">
        <v>224</v>
      </c>
      <c r="D3197" s="169">
        <v>44697</v>
      </c>
      <c r="E3197" s="266" t="s">
        <v>76</v>
      </c>
      <c r="F3197" s="168" t="s">
        <v>1697</v>
      </c>
      <c r="G3197" s="168"/>
      <c r="H3197" s="170">
        <v>23000</v>
      </c>
      <c r="I3197" s="170"/>
    </row>
    <row r="3198" spans="1:9" s="128" customFormat="1" x14ac:dyDescent="0.25">
      <c r="A3198" s="167">
        <v>44682</v>
      </c>
      <c r="B3198" s="37" t="s">
        <v>282</v>
      </c>
      <c r="C3198" s="167" t="s">
        <v>224</v>
      </c>
      <c r="D3198" s="169">
        <v>44697</v>
      </c>
      <c r="E3198" s="266" t="s">
        <v>76</v>
      </c>
      <c r="F3198" s="168" t="s">
        <v>1677</v>
      </c>
      <c r="G3198" s="168"/>
      <c r="H3198" s="170">
        <v>23000</v>
      </c>
      <c r="I3198" s="170"/>
    </row>
    <row r="3199" spans="1:9" s="128" customFormat="1" x14ac:dyDescent="0.25">
      <c r="A3199" s="167">
        <v>44682</v>
      </c>
      <c r="B3199" s="37" t="s">
        <v>282</v>
      </c>
      <c r="C3199" s="167" t="s">
        <v>224</v>
      </c>
      <c r="D3199" s="169">
        <v>44698</v>
      </c>
      <c r="E3199" s="266" t="s">
        <v>76</v>
      </c>
      <c r="F3199" s="168" t="s">
        <v>1690</v>
      </c>
      <c r="G3199" s="168"/>
      <c r="H3199" s="170">
        <v>167000</v>
      </c>
      <c r="I3199" s="170"/>
    </row>
    <row r="3200" spans="1:9" s="128" customFormat="1" x14ac:dyDescent="0.25">
      <c r="A3200" s="167">
        <v>44682</v>
      </c>
      <c r="B3200" s="37" t="s">
        <v>282</v>
      </c>
      <c r="C3200" s="167" t="s">
        <v>224</v>
      </c>
      <c r="D3200" s="169">
        <v>44699</v>
      </c>
      <c r="E3200" s="266" t="s">
        <v>76</v>
      </c>
      <c r="F3200" s="168" t="s">
        <v>509</v>
      </c>
      <c r="G3200" s="168"/>
      <c r="H3200" s="170">
        <v>276000</v>
      </c>
      <c r="I3200" s="170"/>
    </row>
    <row r="3201" spans="1:9" s="128" customFormat="1" x14ac:dyDescent="0.25">
      <c r="A3201" s="167">
        <v>44682</v>
      </c>
      <c r="B3201" s="37" t="s">
        <v>282</v>
      </c>
      <c r="C3201" s="167" t="s">
        <v>224</v>
      </c>
      <c r="D3201" s="169">
        <v>44699</v>
      </c>
      <c r="E3201" s="266" t="s">
        <v>76</v>
      </c>
      <c r="F3201" s="168" t="s">
        <v>1966</v>
      </c>
      <c r="G3201" s="168"/>
      <c r="H3201" s="170">
        <v>391000</v>
      </c>
      <c r="I3201" s="170"/>
    </row>
    <row r="3202" spans="1:9" s="128" customFormat="1" x14ac:dyDescent="0.25">
      <c r="A3202" s="167">
        <v>44682</v>
      </c>
      <c r="B3202" s="37" t="s">
        <v>282</v>
      </c>
      <c r="C3202" s="167" t="s">
        <v>224</v>
      </c>
      <c r="D3202" s="169">
        <v>44700</v>
      </c>
      <c r="E3202" s="266" t="s">
        <v>76</v>
      </c>
      <c r="F3202" s="168" t="s">
        <v>1422</v>
      </c>
      <c r="G3202" s="168"/>
      <c r="H3202" s="170">
        <v>23000</v>
      </c>
      <c r="I3202" s="170"/>
    </row>
    <row r="3203" spans="1:9" s="128" customFormat="1" x14ac:dyDescent="0.25">
      <c r="A3203" s="167">
        <v>44682</v>
      </c>
      <c r="B3203" s="37" t="s">
        <v>282</v>
      </c>
      <c r="C3203" s="167" t="s">
        <v>224</v>
      </c>
      <c r="D3203" s="169">
        <v>44700</v>
      </c>
      <c r="E3203" s="266" t="s">
        <v>76</v>
      </c>
      <c r="F3203" s="168" t="s">
        <v>413</v>
      </c>
      <c r="G3203" s="168"/>
      <c r="H3203" s="170">
        <v>46000</v>
      </c>
      <c r="I3203" s="170"/>
    </row>
    <row r="3204" spans="1:9" s="128" customFormat="1" x14ac:dyDescent="0.25">
      <c r="A3204" s="167">
        <v>44682</v>
      </c>
      <c r="B3204" s="37" t="s">
        <v>282</v>
      </c>
      <c r="C3204" s="167" t="s">
        <v>224</v>
      </c>
      <c r="D3204" s="169">
        <v>44700</v>
      </c>
      <c r="E3204" s="266" t="s">
        <v>76</v>
      </c>
      <c r="F3204" s="168" t="s">
        <v>1966</v>
      </c>
      <c r="G3204" s="168"/>
      <c r="H3204" s="170">
        <v>69000</v>
      </c>
      <c r="I3204" s="170"/>
    </row>
    <row r="3205" spans="1:9" s="128" customFormat="1" x14ac:dyDescent="0.25">
      <c r="A3205" s="167">
        <v>44682</v>
      </c>
      <c r="B3205" s="37" t="s">
        <v>282</v>
      </c>
      <c r="C3205" s="167" t="s">
        <v>224</v>
      </c>
      <c r="D3205" s="169">
        <v>44701</v>
      </c>
      <c r="E3205" s="266" t="s">
        <v>76</v>
      </c>
      <c r="F3205" s="168" t="s">
        <v>127</v>
      </c>
      <c r="G3205" s="168"/>
      <c r="H3205" s="170">
        <v>23113</v>
      </c>
      <c r="I3205" s="170"/>
    </row>
    <row r="3206" spans="1:9" s="128" customFormat="1" x14ac:dyDescent="0.25">
      <c r="A3206" s="167">
        <v>44682</v>
      </c>
      <c r="B3206" s="37" t="s">
        <v>282</v>
      </c>
      <c r="C3206" s="167" t="s">
        <v>224</v>
      </c>
      <c r="D3206" s="169">
        <v>44701</v>
      </c>
      <c r="E3206" s="266" t="s">
        <v>76</v>
      </c>
      <c r="F3206" s="168" t="s">
        <v>261</v>
      </c>
      <c r="G3206" s="168"/>
      <c r="H3206" s="170">
        <v>92000</v>
      </c>
      <c r="I3206" s="170"/>
    </row>
    <row r="3207" spans="1:9" s="128" customFormat="1" x14ac:dyDescent="0.25">
      <c r="A3207" s="167">
        <v>44682</v>
      </c>
      <c r="B3207" s="37" t="s">
        <v>282</v>
      </c>
      <c r="C3207" s="167" t="s">
        <v>224</v>
      </c>
      <c r="D3207" s="169">
        <v>44701</v>
      </c>
      <c r="E3207" s="266" t="s">
        <v>76</v>
      </c>
      <c r="F3207" s="168" t="s">
        <v>260</v>
      </c>
      <c r="G3207" s="168"/>
      <c r="H3207" s="170">
        <v>115000</v>
      </c>
      <c r="I3207" s="170"/>
    </row>
    <row r="3208" spans="1:9" s="128" customFormat="1" x14ac:dyDescent="0.25">
      <c r="A3208" s="167">
        <v>44682</v>
      </c>
      <c r="B3208" s="37" t="s">
        <v>282</v>
      </c>
      <c r="C3208" s="167" t="s">
        <v>224</v>
      </c>
      <c r="D3208" s="169">
        <v>44701</v>
      </c>
      <c r="E3208" s="266" t="s">
        <v>76</v>
      </c>
      <c r="F3208" s="168" t="s">
        <v>1698</v>
      </c>
      <c r="G3208" s="168"/>
      <c r="H3208" s="170">
        <v>434000</v>
      </c>
      <c r="I3208" s="170"/>
    </row>
    <row r="3209" spans="1:9" s="128" customFormat="1" x14ac:dyDescent="0.25">
      <c r="A3209" s="167">
        <v>44682</v>
      </c>
      <c r="B3209" s="37" t="s">
        <v>282</v>
      </c>
      <c r="C3209" s="167" t="s">
        <v>224</v>
      </c>
      <c r="D3209" s="169">
        <v>44704</v>
      </c>
      <c r="E3209" s="266" t="s">
        <v>76</v>
      </c>
      <c r="F3209" s="168" t="s">
        <v>1718</v>
      </c>
      <c r="G3209" s="168"/>
      <c r="H3209" s="170">
        <v>23000</v>
      </c>
      <c r="I3209" s="170"/>
    </row>
    <row r="3210" spans="1:9" s="128" customFormat="1" x14ac:dyDescent="0.25">
      <c r="A3210" s="167">
        <v>44682</v>
      </c>
      <c r="B3210" s="37" t="s">
        <v>282</v>
      </c>
      <c r="C3210" s="167" t="s">
        <v>224</v>
      </c>
      <c r="D3210" s="169">
        <v>44704</v>
      </c>
      <c r="E3210" s="266" t="s">
        <v>76</v>
      </c>
      <c r="F3210" s="168" t="s">
        <v>18</v>
      </c>
      <c r="G3210" s="168"/>
      <c r="H3210" s="170">
        <v>23080</v>
      </c>
      <c r="I3210" s="170"/>
    </row>
    <row r="3211" spans="1:9" s="128" customFormat="1" x14ac:dyDescent="0.25">
      <c r="A3211" s="167">
        <v>44682</v>
      </c>
      <c r="B3211" s="37" t="s">
        <v>282</v>
      </c>
      <c r="C3211" s="167" t="s">
        <v>224</v>
      </c>
      <c r="D3211" s="169">
        <v>44704</v>
      </c>
      <c r="E3211" s="266" t="s">
        <v>76</v>
      </c>
      <c r="F3211" s="168" t="s">
        <v>654</v>
      </c>
      <c r="G3211" s="168"/>
      <c r="H3211" s="170">
        <v>161000</v>
      </c>
      <c r="I3211" s="170"/>
    </row>
    <row r="3212" spans="1:9" s="128" customFormat="1" x14ac:dyDescent="0.25">
      <c r="A3212" s="167">
        <v>44682</v>
      </c>
      <c r="B3212" s="37" t="s">
        <v>282</v>
      </c>
      <c r="C3212" s="167" t="s">
        <v>224</v>
      </c>
      <c r="D3212" s="169">
        <v>44704</v>
      </c>
      <c r="E3212" s="266" t="s">
        <v>76</v>
      </c>
      <c r="F3212" s="168" t="s">
        <v>1967</v>
      </c>
      <c r="G3212" s="168"/>
      <c r="H3212" s="170">
        <v>184000</v>
      </c>
      <c r="I3212" s="170"/>
    </row>
    <row r="3213" spans="1:9" s="128" customFormat="1" x14ac:dyDescent="0.25">
      <c r="A3213" s="167">
        <v>44682</v>
      </c>
      <c r="B3213" s="37" t="s">
        <v>282</v>
      </c>
      <c r="C3213" s="167" t="s">
        <v>224</v>
      </c>
      <c r="D3213" s="169">
        <v>44705</v>
      </c>
      <c r="E3213" s="266" t="s">
        <v>76</v>
      </c>
      <c r="F3213" s="168" t="s">
        <v>93</v>
      </c>
      <c r="G3213" s="168"/>
      <c r="H3213" s="170">
        <v>23000</v>
      </c>
      <c r="I3213" s="170"/>
    </row>
    <row r="3214" spans="1:9" s="128" customFormat="1" x14ac:dyDescent="0.25">
      <c r="A3214" s="167">
        <v>44682</v>
      </c>
      <c r="B3214" s="37" t="s">
        <v>282</v>
      </c>
      <c r="C3214" s="167" t="s">
        <v>224</v>
      </c>
      <c r="D3214" s="169">
        <v>44705</v>
      </c>
      <c r="E3214" s="266" t="s">
        <v>239</v>
      </c>
      <c r="F3214" s="168" t="s">
        <v>13</v>
      </c>
      <c r="G3214" s="168"/>
      <c r="H3214" s="170">
        <v>23000</v>
      </c>
      <c r="I3214" s="170"/>
    </row>
    <row r="3215" spans="1:9" s="128" customFormat="1" x14ac:dyDescent="0.25">
      <c r="A3215" s="167">
        <v>44682</v>
      </c>
      <c r="B3215" s="37" t="s">
        <v>282</v>
      </c>
      <c r="C3215" s="167" t="s">
        <v>224</v>
      </c>
      <c r="D3215" s="169">
        <v>44705</v>
      </c>
      <c r="E3215" s="266" t="s">
        <v>239</v>
      </c>
      <c r="F3215" s="168" t="s">
        <v>131</v>
      </c>
      <c r="G3215" s="168"/>
      <c r="H3215" s="170">
        <v>23000</v>
      </c>
      <c r="I3215" s="170"/>
    </row>
    <row r="3216" spans="1:9" s="128" customFormat="1" x14ac:dyDescent="0.25">
      <c r="A3216" s="167">
        <v>44682</v>
      </c>
      <c r="B3216" s="37" t="s">
        <v>282</v>
      </c>
      <c r="C3216" s="167" t="s">
        <v>224</v>
      </c>
      <c r="D3216" s="169">
        <v>44705</v>
      </c>
      <c r="E3216" s="266" t="s">
        <v>239</v>
      </c>
      <c r="F3216" s="168" t="s">
        <v>9</v>
      </c>
      <c r="G3216" s="168"/>
      <c r="H3216" s="170">
        <v>23000</v>
      </c>
      <c r="I3216" s="170"/>
    </row>
    <row r="3217" spans="1:9" s="128" customFormat="1" x14ac:dyDescent="0.25">
      <c r="A3217" s="167">
        <v>44682</v>
      </c>
      <c r="B3217" s="37" t="s">
        <v>282</v>
      </c>
      <c r="C3217" s="167" t="s">
        <v>224</v>
      </c>
      <c r="D3217" s="169">
        <v>44705</v>
      </c>
      <c r="E3217" s="266" t="s">
        <v>239</v>
      </c>
      <c r="F3217" s="168" t="s">
        <v>373</v>
      </c>
      <c r="G3217" s="168"/>
      <c r="H3217" s="170">
        <v>23000</v>
      </c>
      <c r="I3217" s="170"/>
    </row>
    <row r="3218" spans="1:9" s="128" customFormat="1" x14ac:dyDescent="0.25">
      <c r="A3218" s="167">
        <v>44682</v>
      </c>
      <c r="B3218" s="37" t="s">
        <v>282</v>
      </c>
      <c r="C3218" s="167" t="s">
        <v>224</v>
      </c>
      <c r="D3218" s="169">
        <v>44705</v>
      </c>
      <c r="E3218" s="266" t="s">
        <v>76</v>
      </c>
      <c r="F3218" s="168" t="s">
        <v>1446</v>
      </c>
      <c r="G3218" s="168"/>
      <c r="H3218" s="170">
        <v>23102</v>
      </c>
      <c r="I3218" s="170"/>
    </row>
    <row r="3219" spans="1:9" s="128" customFormat="1" x14ac:dyDescent="0.25">
      <c r="A3219" s="167">
        <v>44682</v>
      </c>
      <c r="B3219" s="37" t="s">
        <v>282</v>
      </c>
      <c r="C3219" s="167" t="s">
        <v>224</v>
      </c>
      <c r="D3219" s="169">
        <v>44705</v>
      </c>
      <c r="E3219" s="266" t="s">
        <v>239</v>
      </c>
      <c r="F3219" s="168" t="s">
        <v>505</v>
      </c>
      <c r="G3219" s="168"/>
      <c r="H3219" s="170">
        <v>46000</v>
      </c>
      <c r="I3219" s="170"/>
    </row>
    <row r="3220" spans="1:9" s="128" customFormat="1" x14ac:dyDescent="0.25">
      <c r="A3220" s="167">
        <v>44682</v>
      </c>
      <c r="B3220" s="37" t="s">
        <v>282</v>
      </c>
      <c r="C3220" s="167" t="s">
        <v>224</v>
      </c>
      <c r="D3220" s="169">
        <v>44705</v>
      </c>
      <c r="E3220" s="266" t="s">
        <v>239</v>
      </c>
      <c r="F3220" s="168" t="s">
        <v>19</v>
      </c>
      <c r="G3220" s="168"/>
      <c r="H3220" s="170">
        <v>46000</v>
      </c>
      <c r="I3220" s="170"/>
    </row>
    <row r="3221" spans="1:9" s="128" customFormat="1" x14ac:dyDescent="0.25">
      <c r="A3221" s="167">
        <v>44682</v>
      </c>
      <c r="B3221" s="37" t="s">
        <v>282</v>
      </c>
      <c r="C3221" s="167" t="s">
        <v>224</v>
      </c>
      <c r="D3221" s="169">
        <v>44705</v>
      </c>
      <c r="E3221" s="266" t="s">
        <v>239</v>
      </c>
      <c r="F3221" s="168" t="s">
        <v>32</v>
      </c>
      <c r="G3221" s="168"/>
      <c r="H3221" s="170">
        <v>46000</v>
      </c>
      <c r="I3221" s="170"/>
    </row>
    <row r="3222" spans="1:9" s="128" customFormat="1" x14ac:dyDescent="0.25">
      <c r="A3222" s="167">
        <v>44682</v>
      </c>
      <c r="B3222" s="37" t="s">
        <v>282</v>
      </c>
      <c r="C3222" s="167" t="s">
        <v>224</v>
      </c>
      <c r="D3222" s="169">
        <v>44705</v>
      </c>
      <c r="E3222" s="266" t="s">
        <v>239</v>
      </c>
      <c r="F3222" s="168" t="s">
        <v>11</v>
      </c>
      <c r="G3222" s="168"/>
      <c r="H3222" s="170">
        <v>68000</v>
      </c>
      <c r="I3222" s="170"/>
    </row>
    <row r="3223" spans="1:9" s="128" customFormat="1" x14ac:dyDescent="0.25">
      <c r="A3223" s="167">
        <v>44682</v>
      </c>
      <c r="B3223" s="37" t="s">
        <v>282</v>
      </c>
      <c r="C3223" s="167" t="s">
        <v>224</v>
      </c>
      <c r="D3223" s="169">
        <v>44705</v>
      </c>
      <c r="E3223" s="266" t="s">
        <v>239</v>
      </c>
      <c r="F3223" s="168" t="s">
        <v>254</v>
      </c>
      <c r="G3223" s="168"/>
      <c r="H3223" s="170">
        <v>101000</v>
      </c>
      <c r="I3223" s="170"/>
    </row>
    <row r="3224" spans="1:9" s="128" customFormat="1" x14ac:dyDescent="0.25">
      <c r="A3224" s="167">
        <v>44682</v>
      </c>
      <c r="B3224" s="37" t="s">
        <v>282</v>
      </c>
      <c r="C3224" s="167" t="s">
        <v>224</v>
      </c>
      <c r="D3224" s="169">
        <v>44705</v>
      </c>
      <c r="E3224" s="266" t="s">
        <v>239</v>
      </c>
      <c r="F3224" s="168" t="s">
        <v>641</v>
      </c>
      <c r="G3224" s="168"/>
      <c r="H3224" s="170">
        <v>368000</v>
      </c>
      <c r="I3224" s="170"/>
    </row>
    <row r="3225" spans="1:9" s="128" customFormat="1" x14ac:dyDescent="0.25">
      <c r="A3225" s="167">
        <v>44682</v>
      </c>
      <c r="B3225" s="37" t="s">
        <v>282</v>
      </c>
      <c r="C3225" s="167" t="s">
        <v>224</v>
      </c>
      <c r="D3225" s="169">
        <v>44706</v>
      </c>
      <c r="E3225" s="266" t="s">
        <v>76</v>
      </c>
      <c r="F3225" s="168" t="s">
        <v>1462</v>
      </c>
      <c r="G3225" s="168"/>
      <c r="H3225" s="170">
        <v>23000</v>
      </c>
      <c r="I3225" s="170"/>
    </row>
    <row r="3226" spans="1:9" s="128" customFormat="1" x14ac:dyDescent="0.25">
      <c r="A3226" s="167">
        <v>44682</v>
      </c>
      <c r="B3226" s="37" t="s">
        <v>282</v>
      </c>
      <c r="C3226" s="167" t="s">
        <v>224</v>
      </c>
      <c r="D3226" s="169">
        <v>44706</v>
      </c>
      <c r="E3226" s="266" t="s">
        <v>76</v>
      </c>
      <c r="F3226" s="168" t="s">
        <v>3</v>
      </c>
      <c r="G3226" s="168"/>
      <c r="H3226" s="170">
        <v>161000</v>
      </c>
      <c r="I3226" s="170"/>
    </row>
    <row r="3227" spans="1:9" s="128" customFormat="1" x14ac:dyDescent="0.25">
      <c r="A3227" s="167">
        <v>44682</v>
      </c>
      <c r="B3227" s="37" t="s">
        <v>282</v>
      </c>
      <c r="C3227" s="167" t="s">
        <v>224</v>
      </c>
      <c r="D3227" s="169">
        <v>44707</v>
      </c>
      <c r="E3227" s="266" t="s">
        <v>76</v>
      </c>
      <c r="F3227" s="168" t="s">
        <v>3</v>
      </c>
      <c r="G3227" s="168"/>
      <c r="H3227" s="170">
        <v>23000</v>
      </c>
      <c r="I3227" s="170"/>
    </row>
    <row r="3228" spans="1:9" s="128" customFormat="1" x14ac:dyDescent="0.25">
      <c r="A3228" s="167">
        <v>44682</v>
      </c>
      <c r="B3228" s="37" t="s">
        <v>282</v>
      </c>
      <c r="C3228" s="167" t="s">
        <v>224</v>
      </c>
      <c r="D3228" s="169">
        <v>44707</v>
      </c>
      <c r="E3228" s="266" t="s">
        <v>76</v>
      </c>
      <c r="F3228" s="168" t="s">
        <v>17</v>
      </c>
      <c r="G3228" s="168"/>
      <c r="H3228" s="170">
        <v>26000</v>
      </c>
      <c r="I3228" s="170"/>
    </row>
    <row r="3229" spans="1:9" s="128" customFormat="1" x14ac:dyDescent="0.25">
      <c r="A3229" s="167">
        <v>44682</v>
      </c>
      <c r="B3229" s="37" t="s">
        <v>282</v>
      </c>
      <c r="C3229" s="167" t="s">
        <v>224</v>
      </c>
      <c r="D3229" s="169">
        <v>44707</v>
      </c>
      <c r="E3229" s="266" t="s">
        <v>76</v>
      </c>
      <c r="F3229" s="168" t="s">
        <v>1956</v>
      </c>
      <c r="G3229" s="168"/>
      <c r="H3229" s="170">
        <v>26000</v>
      </c>
      <c r="I3229" s="170"/>
    </row>
    <row r="3230" spans="1:9" s="128" customFormat="1" x14ac:dyDescent="0.25">
      <c r="A3230" s="167">
        <v>44682</v>
      </c>
      <c r="B3230" s="37" t="s">
        <v>282</v>
      </c>
      <c r="C3230" s="167" t="s">
        <v>224</v>
      </c>
      <c r="D3230" s="169">
        <v>44708</v>
      </c>
      <c r="E3230" s="266" t="s">
        <v>76</v>
      </c>
      <c r="F3230" s="168" t="s">
        <v>24</v>
      </c>
      <c r="G3230" s="168"/>
      <c r="H3230" s="170">
        <v>230000</v>
      </c>
      <c r="I3230" s="170"/>
    </row>
    <row r="3231" spans="1:9" s="128" customFormat="1" x14ac:dyDescent="0.25">
      <c r="A3231" s="167">
        <v>44682</v>
      </c>
      <c r="B3231" s="37" t="s">
        <v>282</v>
      </c>
      <c r="C3231" s="167" t="s">
        <v>224</v>
      </c>
      <c r="D3231" s="169">
        <v>44711</v>
      </c>
      <c r="E3231" s="266" t="s">
        <v>76</v>
      </c>
      <c r="F3231" s="168" t="s">
        <v>1718</v>
      </c>
      <c r="G3231" s="168"/>
      <c r="H3231" s="170">
        <v>23000</v>
      </c>
      <c r="I3231" s="170"/>
    </row>
    <row r="3232" spans="1:9" s="128" customFormat="1" x14ac:dyDescent="0.25">
      <c r="A3232" s="167">
        <v>44682</v>
      </c>
      <c r="B3232" s="37" t="s">
        <v>282</v>
      </c>
      <c r="C3232" s="167" t="s">
        <v>224</v>
      </c>
      <c r="D3232" s="169">
        <v>44711</v>
      </c>
      <c r="E3232" s="266" t="s">
        <v>76</v>
      </c>
      <c r="F3232" s="168" t="s">
        <v>417</v>
      </c>
      <c r="G3232" s="168"/>
      <c r="H3232" s="170">
        <v>23000</v>
      </c>
      <c r="I3232" s="170"/>
    </row>
    <row r="3233" spans="1:9" s="128" customFormat="1" x14ac:dyDescent="0.25">
      <c r="A3233" s="167">
        <v>44682</v>
      </c>
      <c r="B3233" s="37" t="s">
        <v>282</v>
      </c>
      <c r="C3233" s="167" t="s">
        <v>224</v>
      </c>
      <c r="D3233" s="169">
        <v>44712</v>
      </c>
      <c r="E3233" s="266" t="s">
        <v>76</v>
      </c>
      <c r="F3233" s="168" t="s">
        <v>1968</v>
      </c>
      <c r="G3233" s="168"/>
      <c r="H3233" s="170">
        <v>21095</v>
      </c>
      <c r="I3233" s="170"/>
    </row>
    <row r="3234" spans="1:9" s="128" customFormat="1" x14ac:dyDescent="0.25">
      <c r="A3234" s="167">
        <v>44682</v>
      </c>
      <c r="B3234" s="37" t="s">
        <v>282</v>
      </c>
      <c r="C3234" s="167" t="s">
        <v>224</v>
      </c>
      <c r="D3234" s="169">
        <v>44712</v>
      </c>
      <c r="E3234" s="266" t="s">
        <v>76</v>
      </c>
      <c r="F3234" s="168" t="s">
        <v>430</v>
      </c>
      <c r="G3234" s="168"/>
      <c r="H3234" s="170">
        <v>23000</v>
      </c>
      <c r="I3234" s="170"/>
    </row>
    <row r="3235" spans="1:9" s="128" customFormat="1" x14ac:dyDescent="0.25">
      <c r="A3235" s="167">
        <v>44682</v>
      </c>
      <c r="B3235" s="37" t="s">
        <v>282</v>
      </c>
      <c r="C3235" s="167" t="s">
        <v>224</v>
      </c>
      <c r="D3235" s="169">
        <v>44712</v>
      </c>
      <c r="E3235" s="266" t="s">
        <v>76</v>
      </c>
      <c r="F3235" s="168" t="s">
        <v>874</v>
      </c>
      <c r="G3235" s="168"/>
      <c r="H3235" s="170">
        <v>23000</v>
      </c>
      <c r="I3235" s="170"/>
    </row>
    <row r="3236" spans="1:9" s="128" customFormat="1" x14ac:dyDescent="0.25">
      <c r="A3236" s="167">
        <v>44682</v>
      </c>
      <c r="B3236" s="37" t="s">
        <v>282</v>
      </c>
      <c r="C3236" s="167" t="s">
        <v>224</v>
      </c>
      <c r="D3236" s="169">
        <v>44712</v>
      </c>
      <c r="E3236" s="266" t="s">
        <v>76</v>
      </c>
      <c r="F3236" s="168" t="s">
        <v>14</v>
      </c>
      <c r="G3236" s="168"/>
      <c r="H3236" s="170">
        <v>26000</v>
      </c>
      <c r="I3236" s="170"/>
    </row>
    <row r="3237" spans="1:9" s="128" customFormat="1" x14ac:dyDescent="0.25">
      <c r="A3237" s="167">
        <v>44713</v>
      </c>
      <c r="B3237" s="37" t="s">
        <v>282</v>
      </c>
      <c r="C3237" s="167" t="s">
        <v>224</v>
      </c>
      <c r="D3237" s="169">
        <v>44713</v>
      </c>
      <c r="E3237" s="266" t="s">
        <v>76</v>
      </c>
      <c r="F3237" s="168" t="s">
        <v>1413</v>
      </c>
      <c r="G3237" s="168"/>
      <c r="H3237" s="170">
        <v>23000</v>
      </c>
      <c r="I3237" s="170"/>
    </row>
    <row r="3238" spans="1:9" s="128" customFormat="1" x14ac:dyDescent="0.25">
      <c r="A3238" s="167">
        <v>44713</v>
      </c>
      <c r="B3238" s="37" t="s">
        <v>282</v>
      </c>
      <c r="C3238" s="167" t="s">
        <v>224</v>
      </c>
      <c r="D3238" s="169">
        <v>44713</v>
      </c>
      <c r="E3238" s="266" t="s">
        <v>76</v>
      </c>
      <c r="F3238" s="168" t="s">
        <v>256</v>
      </c>
      <c r="G3238" s="168"/>
      <c r="H3238" s="170">
        <v>23000</v>
      </c>
      <c r="I3238" s="170"/>
    </row>
    <row r="3239" spans="1:9" s="128" customFormat="1" x14ac:dyDescent="0.25">
      <c r="A3239" s="167">
        <v>44713</v>
      </c>
      <c r="B3239" s="37" t="s">
        <v>282</v>
      </c>
      <c r="C3239" s="167" t="s">
        <v>224</v>
      </c>
      <c r="D3239" s="169">
        <v>44713</v>
      </c>
      <c r="E3239" s="266" t="s">
        <v>76</v>
      </c>
      <c r="F3239" s="168" t="s">
        <v>80</v>
      </c>
      <c r="G3239" s="168"/>
      <c r="H3239" s="170">
        <v>23000</v>
      </c>
      <c r="I3239" s="170"/>
    </row>
    <row r="3240" spans="1:9" s="128" customFormat="1" x14ac:dyDescent="0.25">
      <c r="A3240" s="167">
        <v>44713</v>
      </c>
      <c r="B3240" s="37" t="s">
        <v>282</v>
      </c>
      <c r="C3240" s="167" t="s">
        <v>224</v>
      </c>
      <c r="D3240" s="169">
        <v>44713</v>
      </c>
      <c r="E3240" s="266" t="s">
        <v>76</v>
      </c>
      <c r="F3240" s="168" t="s">
        <v>1733</v>
      </c>
      <c r="G3240" s="168"/>
      <c r="H3240" s="170">
        <v>23000</v>
      </c>
      <c r="I3240" s="170"/>
    </row>
    <row r="3241" spans="1:9" s="128" customFormat="1" x14ac:dyDescent="0.25">
      <c r="A3241" s="167">
        <v>44713</v>
      </c>
      <c r="B3241" s="37" t="s">
        <v>282</v>
      </c>
      <c r="C3241" s="167" t="s">
        <v>224</v>
      </c>
      <c r="D3241" s="169">
        <v>44713</v>
      </c>
      <c r="E3241" s="266" t="s">
        <v>76</v>
      </c>
      <c r="F3241" s="168" t="s">
        <v>142</v>
      </c>
      <c r="G3241" s="168"/>
      <c r="H3241" s="170">
        <v>46114</v>
      </c>
      <c r="I3241" s="170"/>
    </row>
    <row r="3242" spans="1:9" s="128" customFormat="1" x14ac:dyDescent="0.25">
      <c r="A3242" s="167">
        <v>44713</v>
      </c>
      <c r="B3242" s="37" t="s">
        <v>282</v>
      </c>
      <c r="C3242" s="167" t="s">
        <v>224</v>
      </c>
      <c r="D3242" s="169">
        <v>44714</v>
      </c>
      <c r="E3242" s="266" t="s">
        <v>76</v>
      </c>
      <c r="F3242" s="168" t="s">
        <v>198</v>
      </c>
      <c r="G3242" s="168"/>
      <c r="H3242" s="170">
        <v>23000</v>
      </c>
      <c r="I3242" s="170"/>
    </row>
    <row r="3243" spans="1:9" s="128" customFormat="1" x14ac:dyDescent="0.25">
      <c r="A3243" s="167">
        <v>44713</v>
      </c>
      <c r="B3243" s="37" t="s">
        <v>282</v>
      </c>
      <c r="C3243" s="167" t="s">
        <v>224</v>
      </c>
      <c r="D3243" s="169">
        <v>44714</v>
      </c>
      <c r="E3243" s="266" t="s">
        <v>76</v>
      </c>
      <c r="F3243" s="168" t="s">
        <v>206</v>
      </c>
      <c r="G3243" s="168"/>
      <c r="H3243" s="170">
        <v>26000</v>
      </c>
      <c r="I3243" s="170"/>
    </row>
    <row r="3244" spans="1:9" s="128" customFormat="1" x14ac:dyDescent="0.25">
      <c r="A3244" s="167">
        <v>44713</v>
      </c>
      <c r="B3244" s="37" t="s">
        <v>282</v>
      </c>
      <c r="C3244" s="167" t="s">
        <v>224</v>
      </c>
      <c r="D3244" s="169">
        <v>44715</v>
      </c>
      <c r="E3244" s="266" t="s">
        <v>76</v>
      </c>
      <c r="F3244" s="168" t="s">
        <v>1969</v>
      </c>
      <c r="G3244" s="168"/>
      <c r="H3244" s="170">
        <v>120938</v>
      </c>
      <c r="I3244" s="170"/>
    </row>
    <row r="3245" spans="1:9" s="128" customFormat="1" x14ac:dyDescent="0.25">
      <c r="A3245" s="167">
        <v>44713</v>
      </c>
      <c r="B3245" s="37" t="s">
        <v>282</v>
      </c>
      <c r="C3245" s="167" t="s">
        <v>224</v>
      </c>
      <c r="D3245" s="169">
        <v>44718</v>
      </c>
      <c r="E3245" s="266" t="s">
        <v>76</v>
      </c>
      <c r="F3245" s="168" t="s">
        <v>1964</v>
      </c>
      <c r="G3245" s="168"/>
      <c r="H3245" s="170">
        <v>23000</v>
      </c>
      <c r="I3245" s="170"/>
    </row>
    <row r="3246" spans="1:9" s="128" customFormat="1" x14ac:dyDescent="0.25">
      <c r="A3246" s="167">
        <v>44713</v>
      </c>
      <c r="B3246" s="37" t="s">
        <v>282</v>
      </c>
      <c r="C3246" s="167" t="s">
        <v>224</v>
      </c>
      <c r="D3246" s="169">
        <v>44718</v>
      </c>
      <c r="E3246" s="266" t="s">
        <v>76</v>
      </c>
      <c r="F3246" s="168" t="s">
        <v>6</v>
      </c>
      <c r="G3246" s="168"/>
      <c r="H3246" s="170">
        <v>23000</v>
      </c>
      <c r="I3246" s="170"/>
    </row>
    <row r="3247" spans="1:9" s="128" customFormat="1" x14ac:dyDescent="0.25">
      <c r="A3247" s="167">
        <v>44713</v>
      </c>
      <c r="B3247" s="37" t="s">
        <v>282</v>
      </c>
      <c r="C3247" s="167" t="s">
        <v>224</v>
      </c>
      <c r="D3247" s="169">
        <v>44718</v>
      </c>
      <c r="E3247" s="266" t="s">
        <v>239</v>
      </c>
      <c r="F3247" s="168" t="s">
        <v>77</v>
      </c>
      <c r="G3247" s="168"/>
      <c r="H3247" s="170">
        <v>46000</v>
      </c>
      <c r="I3247" s="170"/>
    </row>
    <row r="3248" spans="1:9" s="128" customFormat="1" x14ac:dyDescent="0.25">
      <c r="A3248" s="167">
        <v>44713</v>
      </c>
      <c r="B3248" s="37" t="s">
        <v>282</v>
      </c>
      <c r="C3248" s="167" t="s">
        <v>224</v>
      </c>
      <c r="D3248" s="169">
        <v>44718</v>
      </c>
      <c r="E3248" s="266" t="s">
        <v>76</v>
      </c>
      <c r="F3248" s="168" t="s">
        <v>1970</v>
      </c>
      <c r="G3248" s="168"/>
      <c r="H3248" s="170">
        <v>92000</v>
      </c>
      <c r="I3248" s="170"/>
    </row>
    <row r="3249" spans="1:9" s="128" customFormat="1" x14ac:dyDescent="0.25">
      <c r="A3249" s="167">
        <v>44713</v>
      </c>
      <c r="B3249" s="37" t="s">
        <v>282</v>
      </c>
      <c r="C3249" s="167" t="s">
        <v>224</v>
      </c>
      <c r="D3249" s="169">
        <v>44725</v>
      </c>
      <c r="E3249" s="266" t="s">
        <v>76</v>
      </c>
      <c r="F3249" s="168" t="s">
        <v>4</v>
      </c>
      <c r="G3249" s="168"/>
      <c r="H3249" s="170">
        <v>23000</v>
      </c>
      <c r="I3249" s="170"/>
    </row>
    <row r="3250" spans="1:9" s="128" customFormat="1" x14ac:dyDescent="0.25">
      <c r="A3250" s="167">
        <v>44713</v>
      </c>
      <c r="B3250" s="37" t="s">
        <v>282</v>
      </c>
      <c r="C3250" s="167" t="s">
        <v>224</v>
      </c>
      <c r="D3250" s="169">
        <v>44725</v>
      </c>
      <c r="E3250" s="266" t="s">
        <v>76</v>
      </c>
      <c r="F3250" s="168" t="s">
        <v>132</v>
      </c>
      <c r="G3250" s="168"/>
      <c r="H3250" s="170">
        <v>23100</v>
      </c>
      <c r="I3250" s="170"/>
    </row>
    <row r="3251" spans="1:9" s="128" customFormat="1" x14ac:dyDescent="0.25">
      <c r="A3251" s="167">
        <v>44713</v>
      </c>
      <c r="B3251" s="37" t="s">
        <v>282</v>
      </c>
      <c r="C3251" s="167" t="s">
        <v>224</v>
      </c>
      <c r="D3251" s="169">
        <v>44725</v>
      </c>
      <c r="E3251" s="266" t="s">
        <v>76</v>
      </c>
      <c r="F3251" s="168" t="s">
        <v>1677</v>
      </c>
      <c r="G3251" s="168"/>
      <c r="H3251" s="170">
        <v>92000</v>
      </c>
      <c r="I3251" s="170"/>
    </row>
    <row r="3252" spans="1:9" s="128" customFormat="1" x14ac:dyDescent="0.25">
      <c r="A3252" s="167">
        <v>44713</v>
      </c>
      <c r="B3252" s="37" t="s">
        <v>282</v>
      </c>
      <c r="C3252" s="167" t="s">
        <v>224</v>
      </c>
      <c r="D3252" s="169">
        <v>44726</v>
      </c>
      <c r="E3252" s="266" t="s">
        <v>76</v>
      </c>
      <c r="F3252" s="168" t="s">
        <v>635</v>
      </c>
      <c r="G3252" s="168"/>
      <c r="H3252" s="170">
        <v>26000</v>
      </c>
      <c r="I3252" s="170"/>
    </row>
    <row r="3253" spans="1:9" s="128" customFormat="1" x14ac:dyDescent="0.25">
      <c r="A3253" s="167">
        <v>44713</v>
      </c>
      <c r="B3253" s="37" t="s">
        <v>282</v>
      </c>
      <c r="C3253" s="167" t="s">
        <v>224</v>
      </c>
      <c r="D3253" s="169">
        <v>44728</v>
      </c>
      <c r="E3253" s="266" t="s">
        <v>76</v>
      </c>
      <c r="F3253" s="168" t="s">
        <v>1971</v>
      </c>
      <c r="G3253" s="168"/>
      <c r="H3253" s="170">
        <v>16450</v>
      </c>
      <c r="I3253" s="170"/>
    </row>
    <row r="3254" spans="1:9" s="128" customFormat="1" x14ac:dyDescent="0.25">
      <c r="A3254" s="167">
        <v>44713</v>
      </c>
      <c r="B3254" s="37" t="s">
        <v>282</v>
      </c>
      <c r="C3254" s="167" t="s">
        <v>224</v>
      </c>
      <c r="D3254" s="169">
        <v>44730</v>
      </c>
      <c r="E3254" s="266" t="s">
        <v>76</v>
      </c>
      <c r="F3254" s="168" t="s">
        <v>21</v>
      </c>
      <c r="G3254" s="168"/>
      <c r="H3254" s="170">
        <v>23109</v>
      </c>
      <c r="I3254" s="170"/>
    </row>
    <row r="3255" spans="1:9" s="128" customFormat="1" x14ac:dyDescent="0.25">
      <c r="A3255" s="167">
        <v>44713</v>
      </c>
      <c r="B3255" s="37" t="s">
        <v>282</v>
      </c>
      <c r="C3255" s="167" t="s">
        <v>224</v>
      </c>
      <c r="D3255" s="169">
        <v>44732</v>
      </c>
      <c r="E3255" s="266" t="s">
        <v>76</v>
      </c>
      <c r="F3255" s="168" t="s">
        <v>6</v>
      </c>
      <c r="G3255" s="168"/>
      <c r="H3255" s="170">
        <v>23000</v>
      </c>
      <c r="I3255" s="170"/>
    </row>
    <row r="3256" spans="1:9" s="128" customFormat="1" x14ac:dyDescent="0.25">
      <c r="A3256" s="167">
        <v>44713</v>
      </c>
      <c r="B3256" s="37" t="s">
        <v>282</v>
      </c>
      <c r="C3256" s="167" t="s">
        <v>224</v>
      </c>
      <c r="D3256" s="169">
        <v>44732</v>
      </c>
      <c r="E3256" s="266" t="s">
        <v>76</v>
      </c>
      <c r="F3256" s="168" t="s">
        <v>1422</v>
      </c>
      <c r="G3256" s="168"/>
      <c r="H3256" s="170">
        <v>23000</v>
      </c>
      <c r="I3256" s="170"/>
    </row>
    <row r="3257" spans="1:9" s="128" customFormat="1" x14ac:dyDescent="0.25">
      <c r="A3257" s="167">
        <v>44713</v>
      </c>
      <c r="B3257" s="37" t="s">
        <v>282</v>
      </c>
      <c r="C3257" s="167" t="s">
        <v>224</v>
      </c>
      <c r="D3257" s="169">
        <v>44732</v>
      </c>
      <c r="E3257" s="266" t="s">
        <v>76</v>
      </c>
      <c r="F3257" s="168" t="s">
        <v>127</v>
      </c>
      <c r="G3257" s="168"/>
      <c r="H3257" s="170">
        <v>26113</v>
      </c>
      <c r="I3257" s="170"/>
    </row>
    <row r="3258" spans="1:9" s="128" customFormat="1" x14ac:dyDescent="0.25">
      <c r="A3258" s="167">
        <v>44713</v>
      </c>
      <c r="B3258" s="37" t="s">
        <v>282</v>
      </c>
      <c r="C3258" s="167" t="s">
        <v>224</v>
      </c>
      <c r="D3258" s="169">
        <v>44732</v>
      </c>
      <c r="E3258" s="266" t="s">
        <v>76</v>
      </c>
      <c r="F3258" s="168" t="s">
        <v>1696</v>
      </c>
      <c r="G3258" s="168"/>
      <c r="H3258" s="170">
        <v>49000</v>
      </c>
      <c r="I3258" s="170"/>
    </row>
    <row r="3259" spans="1:9" s="128" customFormat="1" x14ac:dyDescent="0.25">
      <c r="A3259" s="167">
        <v>44713</v>
      </c>
      <c r="B3259" s="37" t="s">
        <v>282</v>
      </c>
      <c r="C3259" s="167" t="s">
        <v>224</v>
      </c>
      <c r="D3259" s="169">
        <v>44732</v>
      </c>
      <c r="E3259" s="266" t="s">
        <v>76</v>
      </c>
      <c r="F3259" s="168" t="s">
        <v>1972</v>
      </c>
      <c r="G3259" s="168"/>
      <c r="H3259" s="170">
        <v>78000</v>
      </c>
      <c r="I3259" s="170"/>
    </row>
    <row r="3260" spans="1:9" s="128" customFormat="1" x14ac:dyDescent="0.25">
      <c r="A3260" s="167">
        <v>44713</v>
      </c>
      <c r="B3260" s="37" t="s">
        <v>282</v>
      </c>
      <c r="C3260" s="167" t="s">
        <v>224</v>
      </c>
      <c r="D3260" s="169">
        <v>44734</v>
      </c>
      <c r="E3260" s="266" t="s">
        <v>239</v>
      </c>
      <c r="F3260" s="168" t="s">
        <v>201</v>
      </c>
      <c r="G3260" s="168"/>
      <c r="H3260" s="170">
        <v>23000</v>
      </c>
      <c r="I3260" s="170"/>
    </row>
    <row r="3261" spans="1:9" s="128" customFormat="1" x14ac:dyDescent="0.25">
      <c r="A3261" s="167">
        <v>44713</v>
      </c>
      <c r="B3261" s="37" t="s">
        <v>282</v>
      </c>
      <c r="C3261" s="167" t="s">
        <v>224</v>
      </c>
      <c r="D3261" s="169">
        <v>44734</v>
      </c>
      <c r="E3261" s="266" t="s">
        <v>239</v>
      </c>
      <c r="F3261" s="168" t="s">
        <v>13</v>
      </c>
      <c r="G3261" s="168"/>
      <c r="H3261" s="170">
        <v>23000</v>
      </c>
      <c r="I3261" s="170"/>
    </row>
    <row r="3262" spans="1:9" s="128" customFormat="1" x14ac:dyDescent="0.25">
      <c r="A3262" s="167">
        <v>44713</v>
      </c>
      <c r="B3262" s="37" t="s">
        <v>282</v>
      </c>
      <c r="C3262" s="167" t="s">
        <v>224</v>
      </c>
      <c r="D3262" s="169">
        <v>44734</v>
      </c>
      <c r="E3262" s="266" t="s">
        <v>239</v>
      </c>
      <c r="F3262" s="168" t="s">
        <v>18</v>
      </c>
      <c r="G3262" s="168"/>
      <c r="H3262" s="170">
        <v>26080</v>
      </c>
      <c r="I3262" s="170"/>
    </row>
    <row r="3263" spans="1:9" s="128" customFormat="1" x14ac:dyDescent="0.25">
      <c r="A3263" s="167">
        <v>44713</v>
      </c>
      <c r="B3263" s="37" t="s">
        <v>282</v>
      </c>
      <c r="C3263" s="167" t="s">
        <v>224</v>
      </c>
      <c r="D3263" s="169">
        <v>44734</v>
      </c>
      <c r="E3263" s="266" t="s">
        <v>239</v>
      </c>
      <c r="F3263" s="168" t="s">
        <v>800</v>
      </c>
      <c r="G3263" s="168"/>
      <c r="H3263" s="170">
        <v>69000</v>
      </c>
      <c r="I3263" s="170"/>
    </row>
    <row r="3264" spans="1:9" s="128" customFormat="1" x14ac:dyDescent="0.25">
      <c r="A3264" s="167">
        <v>44713</v>
      </c>
      <c r="B3264" s="37" t="s">
        <v>282</v>
      </c>
      <c r="C3264" s="167" t="s">
        <v>224</v>
      </c>
      <c r="D3264" s="169">
        <v>44734</v>
      </c>
      <c r="E3264" s="266" t="s">
        <v>239</v>
      </c>
      <c r="F3264" s="168" t="s">
        <v>204</v>
      </c>
      <c r="G3264" s="168"/>
      <c r="H3264" s="170">
        <v>80000</v>
      </c>
      <c r="I3264" s="170"/>
    </row>
    <row r="3265" spans="1:9" s="128" customFormat="1" x14ac:dyDescent="0.25">
      <c r="A3265" s="167">
        <v>44713</v>
      </c>
      <c r="B3265" s="37" t="s">
        <v>282</v>
      </c>
      <c r="C3265" s="167" t="s">
        <v>224</v>
      </c>
      <c r="D3265" s="169">
        <v>44734</v>
      </c>
      <c r="E3265" s="266" t="s">
        <v>239</v>
      </c>
      <c r="F3265" s="168" t="s">
        <v>82</v>
      </c>
      <c r="G3265" s="168"/>
      <c r="H3265" s="170">
        <v>161000</v>
      </c>
      <c r="I3265" s="170"/>
    </row>
    <row r="3266" spans="1:9" s="128" customFormat="1" x14ac:dyDescent="0.25">
      <c r="A3266" s="167">
        <v>44713</v>
      </c>
      <c r="B3266" s="37" t="s">
        <v>282</v>
      </c>
      <c r="C3266" s="167" t="s">
        <v>224</v>
      </c>
      <c r="D3266" s="169">
        <v>44735</v>
      </c>
      <c r="E3266" s="266" t="s">
        <v>76</v>
      </c>
      <c r="F3266" s="168" t="s">
        <v>18</v>
      </c>
      <c r="G3266" s="168"/>
      <c r="H3266" s="170">
        <v>6000</v>
      </c>
      <c r="I3266" s="170"/>
    </row>
    <row r="3267" spans="1:9" s="128" customFormat="1" x14ac:dyDescent="0.25">
      <c r="A3267" s="167">
        <v>44713</v>
      </c>
      <c r="B3267" s="37" t="s">
        <v>282</v>
      </c>
      <c r="C3267" s="167" t="s">
        <v>224</v>
      </c>
      <c r="D3267" s="169">
        <v>44735</v>
      </c>
      <c r="E3267" s="266" t="s">
        <v>76</v>
      </c>
      <c r="F3267" s="168" t="s">
        <v>1697</v>
      </c>
      <c r="G3267" s="168"/>
      <c r="H3267" s="170">
        <v>49000</v>
      </c>
      <c r="I3267" s="170"/>
    </row>
    <row r="3268" spans="1:9" s="128" customFormat="1" x14ac:dyDescent="0.25">
      <c r="A3268" s="167">
        <v>44713</v>
      </c>
      <c r="B3268" s="37" t="s">
        <v>282</v>
      </c>
      <c r="C3268" s="167" t="s">
        <v>224</v>
      </c>
      <c r="D3268" s="169">
        <v>44736</v>
      </c>
      <c r="E3268" s="266" t="s">
        <v>76</v>
      </c>
      <c r="F3268" s="168" t="s">
        <v>32</v>
      </c>
      <c r="G3268" s="168"/>
      <c r="H3268" s="170">
        <v>26000</v>
      </c>
      <c r="I3268" s="170"/>
    </row>
    <row r="3269" spans="1:9" s="128" customFormat="1" x14ac:dyDescent="0.25">
      <c r="A3269" s="167">
        <v>44713</v>
      </c>
      <c r="B3269" s="37" t="s">
        <v>282</v>
      </c>
      <c r="C3269" s="167" t="s">
        <v>224</v>
      </c>
      <c r="D3269" s="169">
        <v>44736</v>
      </c>
      <c r="E3269" s="266" t="s">
        <v>76</v>
      </c>
      <c r="F3269" s="168" t="s">
        <v>1733</v>
      </c>
      <c r="G3269" s="168"/>
      <c r="H3269" s="170">
        <v>26000</v>
      </c>
      <c r="I3269" s="170"/>
    </row>
    <row r="3270" spans="1:9" s="128" customFormat="1" x14ac:dyDescent="0.25">
      <c r="A3270" s="167">
        <v>44713</v>
      </c>
      <c r="B3270" s="37" t="s">
        <v>282</v>
      </c>
      <c r="C3270" s="167" t="s">
        <v>224</v>
      </c>
      <c r="D3270" s="169">
        <v>44736</v>
      </c>
      <c r="E3270" s="266" t="s">
        <v>76</v>
      </c>
      <c r="F3270" s="168" t="s">
        <v>11</v>
      </c>
      <c r="G3270" s="168"/>
      <c r="H3270" s="170">
        <v>48000</v>
      </c>
      <c r="I3270" s="170"/>
    </row>
    <row r="3271" spans="1:9" s="128" customFormat="1" x14ac:dyDescent="0.25">
      <c r="A3271" s="167">
        <v>44713</v>
      </c>
      <c r="B3271" s="37" t="s">
        <v>282</v>
      </c>
      <c r="C3271" s="167" t="s">
        <v>224</v>
      </c>
      <c r="D3271" s="169">
        <v>44740</v>
      </c>
      <c r="E3271" s="266" t="s">
        <v>76</v>
      </c>
      <c r="F3271" s="168" t="s">
        <v>9</v>
      </c>
      <c r="G3271" s="168"/>
      <c r="H3271" s="170">
        <v>26000</v>
      </c>
      <c r="I3271" s="170"/>
    </row>
    <row r="3272" spans="1:9" s="128" customFormat="1" x14ac:dyDescent="0.25">
      <c r="A3272" s="167">
        <v>44713</v>
      </c>
      <c r="B3272" s="37" t="s">
        <v>282</v>
      </c>
      <c r="C3272" s="167" t="s">
        <v>224</v>
      </c>
      <c r="D3272" s="169">
        <v>44740</v>
      </c>
      <c r="E3272" s="266" t="s">
        <v>76</v>
      </c>
      <c r="F3272" s="168" t="s">
        <v>131</v>
      </c>
      <c r="G3272" s="168"/>
      <c r="H3272" s="170">
        <v>26000</v>
      </c>
      <c r="I3272" s="170"/>
    </row>
    <row r="3273" spans="1:9" s="128" customFormat="1" x14ac:dyDescent="0.25">
      <c r="A3273" s="167">
        <v>44713</v>
      </c>
      <c r="B3273" s="37" t="s">
        <v>282</v>
      </c>
      <c r="C3273" s="167" t="s">
        <v>224</v>
      </c>
      <c r="D3273" s="169">
        <v>44740</v>
      </c>
      <c r="E3273" s="266" t="s">
        <v>76</v>
      </c>
      <c r="F3273" s="168" t="s">
        <v>1718</v>
      </c>
      <c r="G3273" s="168"/>
      <c r="H3273" s="170">
        <v>26000</v>
      </c>
      <c r="I3273" s="170"/>
    </row>
    <row r="3274" spans="1:9" s="128" customFormat="1" x14ac:dyDescent="0.25">
      <c r="A3274" s="167">
        <v>44713</v>
      </c>
      <c r="B3274" s="37" t="s">
        <v>282</v>
      </c>
      <c r="C3274" s="167" t="s">
        <v>224</v>
      </c>
      <c r="D3274" s="169">
        <v>44742</v>
      </c>
      <c r="E3274" s="266"/>
      <c r="F3274" s="168" t="s">
        <v>430</v>
      </c>
      <c r="G3274" s="168"/>
      <c r="H3274" s="170">
        <v>23000</v>
      </c>
      <c r="I3274" s="170"/>
    </row>
    <row r="3275" spans="1:9" s="128" customFormat="1" x14ac:dyDescent="0.25">
      <c r="A3275" s="167">
        <v>44713</v>
      </c>
      <c r="B3275" s="37" t="s">
        <v>282</v>
      </c>
      <c r="C3275" s="167" t="s">
        <v>224</v>
      </c>
      <c r="D3275" s="169">
        <v>44742</v>
      </c>
      <c r="E3275" s="266"/>
      <c r="F3275" s="168" t="s">
        <v>1413</v>
      </c>
      <c r="G3275" s="168"/>
      <c r="H3275" s="170">
        <v>26000</v>
      </c>
      <c r="I3275" s="170"/>
    </row>
    <row r="3276" spans="1:9" s="128" customFormat="1" x14ac:dyDescent="0.25">
      <c r="A3276" s="167">
        <v>44713</v>
      </c>
      <c r="B3276" s="37" t="s">
        <v>282</v>
      </c>
      <c r="C3276" s="167" t="s">
        <v>224</v>
      </c>
      <c r="D3276" s="169">
        <v>44742</v>
      </c>
      <c r="E3276" s="266"/>
      <c r="F3276" s="168" t="s">
        <v>14</v>
      </c>
      <c r="G3276" s="168"/>
      <c r="H3276" s="170">
        <v>26000</v>
      </c>
      <c r="I3276" s="170"/>
    </row>
    <row r="3277" spans="1:9" s="128" customFormat="1" x14ac:dyDescent="0.25">
      <c r="A3277" s="167">
        <v>44713</v>
      </c>
      <c r="B3277" s="37" t="s">
        <v>282</v>
      </c>
      <c r="C3277" s="167" t="s">
        <v>224</v>
      </c>
      <c r="D3277" s="169">
        <v>44742</v>
      </c>
      <c r="E3277" s="266"/>
      <c r="F3277" s="168" t="s">
        <v>198</v>
      </c>
      <c r="G3277" s="168"/>
      <c r="H3277" s="170">
        <v>26000</v>
      </c>
      <c r="I3277" s="170"/>
    </row>
    <row r="3278" spans="1:9" s="128" customFormat="1" x14ac:dyDescent="0.25">
      <c r="A3278" s="167">
        <v>44713</v>
      </c>
      <c r="B3278" s="37" t="s">
        <v>282</v>
      </c>
      <c r="C3278" s="167" t="s">
        <v>224</v>
      </c>
      <c r="D3278" s="169">
        <v>44742</v>
      </c>
      <c r="E3278" s="266"/>
      <c r="F3278" s="168" t="s">
        <v>86</v>
      </c>
      <c r="G3278" s="168"/>
      <c r="H3278" s="170">
        <v>46000</v>
      </c>
      <c r="I3278" s="170"/>
    </row>
    <row r="3279" spans="1:9" s="128" customFormat="1" x14ac:dyDescent="0.25">
      <c r="A3279" s="167">
        <v>44743</v>
      </c>
      <c r="B3279" s="37" t="s">
        <v>282</v>
      </c>
      <c r="C3279" s="167" t="s">
        <v>224</v>
      </c>
      <c r="D3279" s="169">
        <v>44743</v>
      </c>
      <c r="E3279" s="266" t="s">
        <v>76</v>
      </c>
      <c r="F3279" s="168" t="s">
        <v>256</v>
      </c>
      <c r="G3279" s="168"/>
      <c r="H3279" s="170">
        <v>23000</v>
      </c>
      <c r="I3279" s="170"/>
    </row>
    <row r="3280" spans="1:9" s="128" customFormat="1" x14ac:dyDescent="0.25">
      <c r="A3280" s="167">
        <v>44743</v>
      </c>
      <c r="B3280" s="37" t="s">
        <v>282</v>
      </c>
      <c r="C3280" s="167" t="s">
        <v>224</v>
      </c>
      <c r="D3280" s="169">
        <v>44743</v>
      </c>
      <c r="E3280" s="266" t="s">
        <v>76</v>
      </c>
      <c r="F3280" s="168" t="s">
        <v>1462</v>
      </c>
      <c r="G3280" s="168"/>
      <c r="H3280" s="170">
        <v>23000</v>
      </c>
      <c r="I3280" s="170"/>
    </row>
    <row r="3281" spans="1:9" s="128" customFormat="1" x14ac:dyDescent="0.25">
      <c r="A3281" s="167">
        <v>44743</v>
      </c>
      <c r="B3281" s="37" t="s">
        <v>282</v>
      </c>
      <c r="C3281" s="167" t="s">
        <v>224</v>
      </c>
      <c r="D3281" s="169">
        <v>44743</v>
      </c>
      <c r="E3281" s="266" t="s">
        <v>76</v>
      </c>
      <c r="F3281" s="168" t="s">
        <v>80</v>
      </c>
      <c r="G3281" s="168"/>
      <c r="H3281" s="170">
        <v>23000</v>
      </c>
      <c r="I3281" s="170"/>
    </row>
    <row r="3282" spans="1:9" s="128" customFormat="1" x14ac:dyDescent="0.25">
      <c r="A3282" s="167">
        <v>44743</v>
      </c>
      <c r="B3282" s="37" t="s">
        <v>282</v>
      </c>
      <c r="C3282" s="167" t="s">
        <v>224</v>
      </c>
      <c r="D3282" s="169">
        <v>44743</v>
      </c>
      <c r="E3282" s="266" t="s">
        <v>76</v>
      </c>
      <c r="F3282" s="168" t="s">
        <v>417</v>
      </c>
      <c r="G3282" s="168"/>
      <c r="H3282" s="170">
        <v>26000</v>
      </c>
      <c r="I3282" s="170"/>
    </row>
    <row r="3283" spans="1:9" s="128" customFormat="1" x14ac:dyDescent="0.25">
      <c r="A3283" s="167">
        <v>44743</v>
      </c>
      <c r="B3283" s="37" t="s">
        <v>282</v>
      </c>
      <c r="C3283" s="167" t="s">
        <v>224</v>
      </c>
      <c r="D3283" s="169">
        <v>44743</v>
      </c>
      <c r="E3283" s="266" t="s">
        <v>76</v>
      </c>
      <c r="F3283" s="168" t="s">
        <v>1973</v>
      </c>
      <c r="G3283" s="168"/>
      <c r="H3283" s="170">
        <v>27500</v>
      </c>
      <c r="I3283" s="170"/>
    </row>
    <row r="3284" spans="1:9" s="128" customFormat="1" x14ac:dyDescent="0.25">
      <c r="A3284" s="167">
        <v>44743</v>
      </c>
      <c r="B3284" s="37" t="s">
        <v>282</v>
      </c>
      <c r="C3284" s="167" t="s">
        <v>224</v>
      </c>
      <c r="D3284" s="169">
        <v>44746</v>
      </c>
      <c r="E3284" s="266" t="s">
        <v>76</v>
      </c>
      <c r="F3284" s="168" t="s">
        <v>430</v>
      </c>
      <c r="G3284" s="168"/>
      <c r="H3284" s="170">
        <v>3000</v>
      </c>
      <c r="I3284" s="170"/>
    </row>
    <row r="3285" spans="1:9" s="128" customFormat="1" x14ac:dyDescent="0.25">
      <c r="A3285" s="167">
        <v>44743</v>
      </c>
      <c r="B3285" s="37" t="s">
        <v>282</v>
      </c>
      <c r="C3285" s="167" t="s">
        <v>224</v>
      </c>
      <c r="D3285" s="169">
        <v>44746</v>
      </c>
      <c r="E3285" s="266" t="s">
        <v>76</v>
      </c>
      <c r="F3285" s="168" t="s">
        <v>80</v>
      </c>
      <c r="G3285" s="168"/>
      <c r="H3285" s="170">
        <v>6000</v>
      </c>
      <c r="I3285" s="170"/>
    </row>
    <row r="3286" spans="1:9" s="128" customFormat="1" x14ac:dyDescent="0.25">
      <c r="A3286" s="167">
        <v>44743</v>
      </c>
      <c r="B3286" s="37" t="s">
        <v>282</v>
      </c>
      <c r="C3286" s="167" t="s">
        <v>224</v>
      </c>
      <c r="D3286" s="169">
        <v>44746</v>
      </c>
      <c r="E3286" s="266" t="s">
        <v>76</v>
      </c>
      <c r="F3286" s="168" t="s">
        <v>256</v>
      </c>
      <c r="G3286" s="168"/>
      <c r="H3286" s="170">
        <v>6000</v>
      </c>
      <c r="I3286" s="170"/>
    </row>
    <row r="3287" spans="1:9" s="128" customFormat="1" x14ac:dyDescent="0.25">
      <c r="A3287" s="167">
        <v>44743</v>
      </c>
      <c r="B3287" s="37" t="s">
        <v>282</v>
      </c>
      <c r="C3287" s="167" t="s">
        <v>224</v>
      </c>
      <c r="D3287" s="169">
        <v>44746</v>
      </c>
      <c r="E3287" s="266" t="s">
        <v>76</v>
      </c>
      <c r="F3287" s="168" t="s">
        <v>206</v>
      </c>
      <c r="G3287" s="168"/>
      <c r="H3287" s="170">
        <v>23000</v>
      </c>
      <c r="I3287" s="170"/>
    </row>
    <row r="3288" spans="1:9" s="128" customFormat="1" x14ac:dyDescent="0.25">
      <c r="A3288" s="167">
        <v>44743</v>
      </c>
      <c r="B3288" s="37" t="s">
        <v>282</v>
      </c>
      <c r="C3288" s="167" t="s">
        <v>224</v>
      </c>
      <c r="D3288" s="169">
        <v>44746</v>
      </c>
      <c r="E3288" s="266" t="s">
        <v>76</v>
      </c>
      <c r="F3288" s="168" t="s">
        <v>874</v>
      </c>
      <c r="G3288" s="168"/>
      <c r="H3288" s="170">
        <v>26000</v>
      </c>
      <c r="I3288" s="170"/>
    </row>
    <row r="3289" spans="1:9" s="128" customFormat="1" x14ac:dyDescent="0.25">
      <c r="A3289" s="167">
        <v>44743</v>
      </c>
      <c r="B3289" s="37" t="s">
        <v>282</v>
      </c>
      <c r="C3289" s="167" t="s">
        <v>224</v>
      </c>
      <c r="D3289" s="169">
        <v>44746</v>
      </c>
      <c r="E3289" s="266" t="s">
        <v>76</v>
      </c>
      <c r="F3289" s="168" t="s">
        <v>1446</v>
      </c>
      <c r="G3289" s="168"/>
      <c r="H3289" s="170">
        <v>26102</v>
      </c>
      <c r="I3289" s="170"/>
    </row>
    <row r="3290" spans="1:9" s="128" customFormat="1" x14ac:dyDescent="0.25">
      <c r="A3290" s="167">
        <v>44743</v>
      </c>
      <c r="B3290" s="37" t="s">
        <v>282</v>
      </c>
      <c r="C3290" s="167" t="s">
        <v>224</v>
      </c>
      <c r="D3290" s="169">
        <v>44747</v>
      </c>
      <c r="E3290" s="266" t="s">
        <v>239</v>
      </c>
      <c r="F3290" s="168" t="s">
        <v>132</v>
      </c>
      <c r="G3290" s="168"/>
      <c r="H3290" s="170">
        <v>26100</v>
      </c>
      <c r="I3290" s="170"/>
    </row>
    <row r="3291" spans="1:9" s="128" customFormat="1" x14ac:dyDescent="0.25">
      <c r="A3291" s="167">
        <v>44743</v>
      </c>
      <c r="B3291" s="37" t="s">
        <v>282</v>
      </c>
      <c r="C3291" s="167" t="s">
        <v>224</v>
      </c>
      <c r="D3291" s="169">
        <v>44747</v>
      </c>
      <c r="E3291" s="266" t="s">
        <v>76</v>
      </c>
      <c r="F3291" s="168" t="s">
        <v>21</v>
      </c>
      <c r="G3291" s="168"/>
      <c r="H3291" s="170">
        <v>26109</v>
      </c>
      <c r="I3291" s="170"/>
    </row>
    <row r="3292" spans="1:9" s="128" customFormat="1" x14ac:dyDescent="0.25">
      <c r="A3292" s="167">
        <v>44743</v>
      </c>
      <c r="B3292" s="37" t="s">
        <v>282</v>
      </c>
      <c r="C3292" s="167" t="s">
        <v>224</v>
      </c>
      <c r="D3292" s="169">
        <v>44747</v>
      </c>
      <c r="E3292" s="266" t="s">
        <v>239</v>
      </c>
      <c r="F3292" s="168" t="s">
        <v>85</v>
      </c>
      <c r="G3292" s="168"/>
      <c r="H3292" s="170">
        <v>46000</v>
      </c>
      <c r="I3292" s="170"/>
    </row>
    <row r="3293" spans="1:9" s="128" customFormat="1" x14ac:dyDescent="0.25">
      <c r="A3293" s="167">
        <v>44743</v>
      </c>
      <c r="B3293" s="37" t="s">
        <v>282</v>
      </c>
      <c r="C3293" s="167" t="s">
        <v>224</v>
      </c>
      <c r="D3293" s="169">
        <v>44748</v>
      </c>
      <c r="E3293" s="266" t="s">
        <v>76</v>
      </c>
      <c r="F3293" s="168" t="s">
        <v>87</v>
      </c>
      <c r="G3293" s="168"/>
      <c r="H3293" s="170">
        <v>26000</v>
      </c>
      <c r="I3293" s="170"/>
    </row>
    <row r="3294" spans="1:9" s="128" customFormat="1" x14ac:dyDescent="0.25">
      <c r="A3294" s="167">
        <v>44743</v>
      </c>
      <c r="B3294" s="37" t="s">
        <v>282</v>
      </c>
      <c r="C3294" s="167" t="s">
        <v>224</v>
      </c>
      <c r="D3294" s="169">
        <v>44748</v>
      </c>
      <c r="E3294" s="266" t="s">
        <v>76</v>
      </c>
      <c r="F3294" s="168" t="s">
        <v>413</v>
      </c>
      <c r="G3294" s="168"/>
      <c r="H3294" s="170">
        <v>26000</v>
      </c>
      <c r="I3294" s="170"/>
    </row>
    <row r="3295" spans="1:9" s="128" customFormat="1" x14ac:dyDescent="0.25">
      <c r="A3295" s="167">
        <v>44743</v>
      </c>
      <c r="B3295" s="37" t="s">
        <v>282</v>
      </c>
      <c r="C3295" s="167" t="s">
        <v>224</v>
      </c>
      <c r="D3295" s="169">
        <v>44748</v>
      </c>
      <c r="E3295" s="266" t="s">
        <v>76</v>
      </c>
      <c r="F3295" s="168" t="s">
        <v>87</v>
      </c>
      <c r="G3295" s="168"/>
      <c r="H3295" s="170">
        <v>49000</v>
      </c>
      <c r="I3295" s="170"/>
    </row>
    <row r="3296" spans="1:9" s="128" customFormat="1" x14ac:dyDescent="0.25">
      <c r="A3296" s="167">
        <v>44743</v>
      </c>
      <c r="B3296" s="37" t="s">
        <v>282</v>
      </c>
      <c r="C3296" s="167" t="s">
        <v>224</v>
      </c>
      <c r="D3296" s="169">
        <v>44749</v>
      </c>
      <c r="E3296" s="266" t="s">
        <v>76</v>
      </c>
      <c r="F3296" s="168" t="s">
        <v>376</v>
      </c>
      <c r="G3296" s="168"/>
      <c r="H3296" s="170">
        <v>26000</v>
      </c>
      <c r="I3296" s="170"/>
    </row>
    <row r="3297" spans="1:9" s="128" customFormat="1" x14ac:dyDescent="0.25">
      <c r="A3297" s="167">
        <v>44743</v>
      </c>
      <c r="B3297" s="37" t="s">
        <v>282</v>
      </c>
      <c r="C3297" s="167" t="s">
        <v>224</v>
      </c>
      <c r="D3297" s="169">
        <v>44750</v>
      </c>
      <c r="E3297" s="266" t="s">
        <v>76</v>
      </c>
      <c r="F3297" s="168" t="s">
        <v>4</v>
      </c>
      <c r="G3297" s="168"/>
      <c r="H3297" s="170">
        <v>26000</v>
      </c>
      <c r="I3297" s="170"/>
    </row>
    <row r="3298" spans="1:9" s="128" customFormat="1" x14ac:dyDescent="0.25">
      <c r="A3298" s="167">
        <v>44743</v>
      </c>
      <c r="B3298" s="37" t="s">
        <v>282</v>
      </c>
      <c r="C3298" s="167" t="s">
        <v>224</v>
      </c>
      <c r="D3298" s="169">
        <v>44756</v>
      </c>
      <c r="E3298" s="266" t="s">
        <v>76</v>
      </c>
      <c r="F3298" s="168" t="s">
        <v>408</v>
      </c>
      <c r="G3298" s="168"/>
      <c r="H3298" s="170">
        <v>118000</v>
      </c>
      <c r="I3298" s="170"/>
    </row>
    <row r="3299" spans="1:9" s="128" customFormat="1" x14ac:dyDescent="0.25">
      <c r="A3299" s="167">
        <v>44743</v>
      </c>
      <c r="B3299" s="37" t="s">
        <v>282</v>
      </c>
      <c r="C3299" s="167" t="s">
        <v>224</v>
      </c>
      <c r="D3299" s="169">
        <v>44760</v>
      </c>
      <c r="E3299" s="266" t="s">
        <v>76</v>
      </c>
      <c r="F3299" s="168" t="s">
        <v>17</v>
      </c>
      <c r="G3299" s="168"/>
      <c r="H3299" s="170">
        <v>23000</v>
      </c>
      <c r="I3299" s="170"/>
    </row>
    <row r="3300" spans="1:9" s="128" customFormat="1" x14ac:dyDescent="0.25">
      <c r="A3300" s="167">
        <v>44743</v>
      </c>
      <c r="B3300" s="37" t="s">
        <v>282</v>
      </c>
      <c r="C3300" s="167" t="s">
        <v>224</v>
      </c>
      <c r="D3300" s="169">
        <v>44760</v>
      </c>
      <c r="E3300" s="266" t="s">
        <v>76</v>
      </c>
      <c r="F3300" s="168" t="s">
        <v>1956</v>
      </c>
      <c r="G3300" s="168"/>
      <c r="H3300" s="170">
        <v>23000</v>
      </c>
      <c r="I3300" s="170"/>
    </row>
    <row r="3301" spans="1:9" s="128" customFormat="1" x14ac:dyDescent="0.25">
      <c r="A3301" s="167">
        <v>44743</v>
      </c>
      <c r="B3301" s="37" t="s">
        <v>282</v>
      </c>
      <c r="C3301" s="167" t="s">
        <v>224</v>
      </c>
      <c r="D3301" s="169">
        <v>44760</v>
      </c>
      <c r="E3301" s="266" t="s">
        <v>76</v>
      </c>
      <c r="F3301" s="168" t="s">
        <v>27</v>
      </c>
      <c r="G3301" s="168"/>
      <c r="H3301" s="170">
        <v>156000</v>
      </c>
      <c r="I3301" s="170"/>
    </row>
    <row r="3302" spans="1:9" s="128" customFormat="1" x14ac:dyDescent="0.25">
      <c r="A3302" s="167">
        <v>44743</v>
      </c>
      <c r="B3302" s="37" t="s">
        <v>282</v>
      </c>
      <c r="C3302" s="167" t="s">
        <v>224</v>
      </c>
      <c r="D3302" s="169">
        <v>44761</v>
      </c>
      <c r="E3302" s="266" t="s">
        <v>76</v>
      </c>
      <c r="F3302" s="168" t="s">
        <v>6</v>
      </c>
      <c r="G3302" s="168"/>
      <c r="H3302" s="170">
        <v>29000</v>
      </c>
      <c r="I3302" s="170"/>
    </row>
    <row r="3303" spans="1:9" s="128" customFormat="1" x14ac:dyDescent="0.25">
      <c r="A3303" s="167">
        <v>44743</v>
      </c>
      <c r="B3303" s="37" t="s">
        <v>282</v>
      </c>
      <c r="C3303" s="167" t="s">
        <v>224</v>
      </c>
      <c r="D3303" s="169">
        <v>44762</v>
      </c>
      <c r="E3303" s="266" t="s">
        <v>76</v>
      </c>
      <c r="F3303" s="168" t="s">
        <v>1422</v>
      </c>
      <c r="G3303" s="168"/>
      <c r="H3303" s="170">
        <v>23000</v>
      </c>
      <c r="I3303" s="170"/>
    </row>
    <row r="3304" spans="1:9" s="128" customFormat="1" x14ac:dyDescent="0.25">
      <c r="A3304" s="167">
        <v>44743</v>
      </c>
      <c r="B3304" s="37" t="s">
        <v>282</v>
      </c>
      <c r="C3304" s="167" t="s">
        <v>224</v>
      </c>
      <c r="D3304" s="169">
        <v>44762</v>
      </c>
      <c r="E3304" s="266" t="s">
        <v>76</v>
      </c>
      <c r="F3304" s="168" t="s">
        <v>127</v>
      </c>
      <c r="G3304" s="168"/>
      <c r="H3304" s="170">
        <v>26113</v>
      </c>
      <c r="I3304" s="170"/>
    </row>
    <row r="3305" spans="1:9" s="128" customFormat="1" x14ac:dyDescent="0.25">
      <c r="A3305" s="167">
        <v>44743</v>
      </c>
      <c r="B3305" s="37" t="s">
        <v>282</v>
      </c>
      <c r="C3305" s="167" t="s">
        <v>224</v>
      </c>
      <c r="D3305" s="169">
        <v>44763</v>
      </c>
      <c r="E3305" s="266" t="s">
        <v>76</v>
      </c>
      <c r="F3305" s="168" t="s">
        <v>207</v>
      </c>
      <c r="G3305" s="168"/>
      <c r="H3305" s="170">
        <v>26000</v>
      </c>
      <c r="I3305" s="170"/>
    </row>
    <row r="3306" spans="1:9" s="128" customFormat="1" x14ac:dyDescent="0.25">
      <c r="A3306" s="167">
        <v>44743</v>
      </c>
      <c r="B3306" s="37" t="s">
        <v>282</v>
      </c>
      <c r="C3306" s="167" t="s">
        <v>224</v>
      </c>
      <c r="D3306" s="169">
        <v>44763</v>
      </c>
      <c r="E3306" s="266" t="s">
        <v>76</v>
      </c>
      <c r="F3306" s="168" t="s">
        <v>207</v>
      </c>
      <c r="G3306" s="168"/>
      <c r="H3306" s="170">
        <v>52000</v>
      </c>
      <c r="I3306" s="170"/>
    </row>
    <row r="3307" spans="1:9" s="128" customFormat="1" x14ac:dyDescent="0.25">
      <c r="A3307" s="167">
        <v>44743</v>
      </c>
      <c r="B3307" s="37" t="s">
        <v>282</v>
      </c>
      <c r="C3307" s="167" t="s">
        <v>224</v>
      </c>
      <c r="D3307" s="169">
        <v>44764</v>
      </c>
      <c r="E3307" s="266" t="s">
        <v>76</v>
      </c>
      <c r="F3307" s="168" t="s">
        <v>635</v>
      </c>
      <c r="G3307" s="168"/>
      <c r="H3307" s="170">
        <v>26000</v>
      </c>
      <c r="I3307" s="170"/>
    </row>
    <row r="3308" spans="1:9" s="128" customFormat="1" x14ac:dyDescent="0.25">
      <c r="A3308" s="167">
        <v>44743</v>
      </c>
      <c r="B3308" s="37" t="s">
        <v>282</v>
      </c>
      <c r="C3308" s="167" t="s">
        <v>224</v>
      </c>
      <c r="D3308" s="169">
        <v>44764</v>
      </c>
      <c r="E3308" s="266" t="s">
        <v>76</v>
      </c>
      <c r="F3308" s="168" t="s">
        <v>895</v>
      </c>
      <c r="G3308" s="168"/>
      <c r="H3308" s="170">
        <v>26080</v>
      </c>
      <c r="I3308" s="170"/>
    </row>
    <row r="3309" spans="1:9" s="128" customFormat="1" x14ac:dyDescent="0.25">
      <c r="A3309" s="167">
        <v>44743</v>
      </c>
      <c r="B3309" s="37" t="s">
        <v>282</v>
      </c>
      <c r="C3309" s="167" t="s">
        <v>224</v>
      </c>
      <c r="D3309" s="169">
        <v>44767</v>
      </c>
      <c r="E3309" s="266" t="s">
        <v>76</v>
      </c>
      <c r="F3309" s="168" t="s">
        <v>1733</v>
      </c>
      <c r="G3309" s="168"/>
      <c r="H3309" s="170">
        <v>26000</v>
      </c>
      <c r="I3309" s="170"/>
    </row>
    <row r="3310" spans="1:9" s="128" customFormat="1" x14ac:dyDescent="0.25">
      <c r="A3310" s="167">
        <v>44743</v>
      </c>
      <c r="B3310" s="37" t="s">
        <v>282</v>
      </c>
      <c r="C3310" s="167" t="s">
        <v>224</v>
      </c>
      <c r="D3310" s="169">
        <v>44768</v>
      </c>
      <c r="E3310" s="266" t="s">
        <v>76</v>
      </c>
      <c r="F3310" s="168" t="s">
        <v>1462</v>
      </c>
      <c r="G3310" s="168"/>
      <c r="H3310" s="170">
        <v>23000</v>
      </c>
      <c r="I3310" s="170"/>
    </row>
    <row r="3311" spans="1:9" s="128" customFormat="1" x14ac:dyDescent="0.25">
      <c r="A3311" s="167">
        <v>44743</v>
      </c>
      <c r="B3311" s="37" t="s">
        <v>282</v>
      </c>
      <c r="C3311" s="167" t="s">
        <v>224</v>
      </c>
      <c r="D3311" s="169">
        <v>44769</v>
      </c>
      <c r="E3311" s="266" t="s">
        <v>76</v>
      </c>
      <c r="F3311" s="168" t="s">
        <v>1974</v>
      </c>
      <c r="G3311" s="168"/>
      <c r="H3311" s="170">
        <v>26000</v>
      </c>
      <c r="I3311" s="170"/>
    </row>
    <row r="3312" spans="1:9" s="128" customFormat="1" x14ac:dyDescent="0.25">
      <c r="A3312" s="167">
        <v>44743</v>
      </c>
      <c r="B3312" s="37" t="s">
        <v>282</v>
      </c>
      <c r="C3312" s="167" t="s">
        <v>224</v>
      </c>
      <c r="D3312" s="169">
        <v>44769</v>
      </c>
      <c r="E3312" s="266" t="s">
        <v>76</v>
      </c>
      <c r="F3312" s="168" t="s">
        <v>1975</v>
      </c>
      <c r="G3312" s="168"/>
      <c r="H3312" s="170">
        <v>26000</v>
      </c>
      <c r="I3312" s="170"/>
    </row>
    <row r="3313" spans="1:9" s="128" customFormat="1" x14ac:dyDescent="0.25">
      <c r="A3313" s="167">
        <v>44743</v>
      </c>
      <c r="B3313" s="37" t="s">
        <v>282</v>
      </c>
      <c r="C3313" s="167" t="s">
        <v>224</v>
      </c>
      <c r="D3313" s="169">
        <v>44769</v>
      </c>
      <c r="E3313" s="266" t="s">
        <v>76</v>
      </c>
      <c r="F3313" s="168" t="s">
        <v>1976</v>
      </c>
      <c r="G3313" s="168"/>
      <c r="H3313" s="170">
        <v>30000</v>
      </c>
      <c r="I3313" s="170"/>
    </row>
    <row r="3314" spans="1:9" s="128" customFormat="1" x14ac:dyDescent="0.25">
      <c r="A3314" s="167">
        <v>44743</v>
      </c>
      <c r="B3314" s="37" t="s">
        <v>282</v>
      </c>
      <c r="C3314" s="167" t="s">
        <v>224</v>
      </c>
      <c r="D3314" s="169">
        <v>44769</v>
      </c>
      <c r="E3314" s="266" t="s">
        <v>76</v>
      </c>
      <c r="F3314" s="168" t="s">
        <v>1977</v>
      </c>
      <c r="G3314" s="168"/>
      <c r="H3314" s="170">
        <v>49000</v>
      </c>
      <c r="I3314" s="170"/>
    </row>
    <row r="3315" spans="1:9" s="128" customFormat="1" x14ac:dyDescent="0.25">
      <c r="A3315" s="167">
        <v>44743</v>
      </c>
      <c r="B3315" s="37" t="s">
        <v>282</v>
      </c>
      <c r="C3315" s="167" t="s">
        <v>224</v>
      </c>
      <c r="D3315" s="169">
        <v>44769</v>
      </c>
      <c r="E3315" s="266" t="s">
        <v>76</v>
      </c>
      <c r="F3315" s="168" t="s">
        <v>1978</v>
      </c>
      <c r="G3315" s="168"/>
      <c r="H3315" s="170">
        <v>121000</v>
      </c>
      <c r="I3315" s="170"/>
    </row>
    <row r="3316" spans="1:9" s="128" customFormat="1" x14ac:dyDescent="0.25">
      <c r="A3316" s="167">
        <v>44743</v>
      </c>
      <c r="B3316" s="37" t="s">
        <v>282</v>
      </c>
      <c r="C3316" s="167" t="s">
        <v>224</v>
      </c>
      <c r="D3316" s="169">
        <v>44769</v>
      </c>
      <c r="E3316" s="266" t="s">
        <v>76</v>
      </c>
      <c r="F3316" s="168" t="s">
        <v>1979</v>
      </c>
      <c r="G3316" s="168"/>
      <c r="H3316" s="170">
        <v>251000</v>
      </c>
      <c r="I3316" s="170"/>
    </row>
    <row r="3317" spans="1:9" s="128" customFormat="1" x14ac:dyDescent="0.25">
      <c r="A3317" s="167">
        <v>44743</v>
      </c>
      <c r="B3317" s="37" t="s">
        <v>282</v>
      </c>
      <c r="C3317" s="167" t="s">
        <v>224</v>
      </c>
      <c r="D3317" s="169">
        <v>44770</v>
      </c>
      <c r="E3317" s="266" t="s">
        <v>76</v>
      </c>
      <c r="F3317" s="168" t="s">
        <v>313</v>
      </c>
      <c r="G3317" s="168"/>
      <c r="H3317" s="170">
        <v>23000</v>
      </c>
      <c r="I3317" s="170"/>
    </row>
    <row r="3318" spans="1:9" s="128" customFormat="1" x14ac:dyDescent="0.25">
      <c r="A3318" s="167">
        <v>44743</v>
      </c>
      <c r="B3318" s="37" t="s">
        <v>282</v>
      </c>
      <c r="C3318" s="167" t="s">
        <v>224</v>
      </c>
      <c r="D3318" s="169">
        <v>44771</v>
      </c>
      <c r="E3318" s="266" t="s">
        <v>76</v>
      </c>
      <c r="F3318" s="168" t="s">
        <v>430</v>
      </c>
      <c r="G3318" s="168"/>
      <c r="H3318" s="170">
        <v>26000</v>
      </c>
      <c r="I3318" s="170"/>
    </row>
    <row r="3319" spans="1:9" s="128" customFormat="1" x14ac:dyDescent="0.25">
      <c r="A3319" s="167">
        <v>44743</v>
      </c>
      <c r="B3319" s="37" t="s">
        <v>282</v>
      </c>
      <c r="C3319" s="167" t="s">
        <v>224</v>
      </c>
      <c r="D3319" s="169">
        <v>44771</v>
      </c>
      <c r="E3319" s="266" t="s">
        <v>76</v>
      </c>
      <c r="F3319" s="168" t="s">
        <v>14</v>
      </c>
      <c r="G3319" s="168"/>
      <c r="H3319" s="170">
        <v>26000</v>
      </c>
      <c r="I3319" s="170"/>
    </row>
    <row r="3320" spans="1:9" s="128" customFormat="1" x14ac:dyDescent="0.25">
      <c r="A3320" s="167">
        <v>44743</v>
      </c>
      <c r="B3320" s="37" t="s">
        <v>282</v>
      </c>
      <c r="C3320" s="167" t="s">
        <v>224</v>
      </c>
      <c r="D3320" s="169">
        <v>44771</v>
      </c>
      <c r="E3320" s="266" t="s">
        <v>76</v>
      </c>
      <c r="F3320" s="168" t="s">
        <v>417</v>
      </c>
      <c r="G3320" s="168"/>
      <c r="H3320" s="170">
        <v>26000</v>
      </c>
      <c r="I3320" s="170"/>
    </row>
    <row r="3321" spans="1:9" s="128" customFormat="1" x14ac:dyDescent="0.25">
      <c r="A3321" s="167">
        <v>44743</v>
      </c>
      <c r="B3321" s="37" t="s">
        <v>282</v>
      </c>
      <c r="C3321" s="167" t="s">
        <v>224</v>
      </c>
      <c r="D3321" s="169">
        <v>44771</v>
      </c>
      <c r="E3321" s="266" t="s">
        <v>76</v>
      </c>
      <c r="F3321" s="168" t="s">
        <v>1413</v>
      </c>
      <c r="G3321" s="168"/>
      <c r="H3321" s="170">
        <v>26000</v>
      </c>
      <c r="I3321" s="170"/>
    </row>
    <row r="3322" spans="1:9" s="128" customFormat="1" x14ac:dyDescent="0.25">
      <c r="A3322" s="167">
        <v>44743</v>
      </c>
      <c r="B3322" s="37" t="s">
        <v>282</v>
      </c>
      <c r="C3322" s="167" t="s">
        <v>224</v>
      </c>
      <c r="D3322" s="169">
        <v>44771</v>
      </c>
      <c r="E3322" s="266" t="s">
        <v>76</v>
      </c>
      <c r="F3322" s="168" t="s">
        <v>1446</v>
      </c>
      <c r="G3322" s="168"/>
      <c r="H3322" s="170">
        <v>26102</v>
      </c>
      <c r="I3322" s="170"/>
    </row>
    <row r="3323" spans="1:9" s="128" customFormat="1" x14ac:dyDescent="0.25">
      <c r="A3323" s="167">
        <v>44743</v>
      </c>
      <c r="B3323" s="37" t="s">
        <v>282</v>
      </c>
      <c r="C3323" s="167" t="s">
        <v>224</v>
      </c>
      <c r="D3323" s="169">
        <v>44771</v>
      </c>
      <c r="E3323" s="266" t="s">
        <v>76</v>
      </c>
      <c r="F3323" s="168" t="s">
        <v>86</v>
      </c>
      <c r="G3323" s="168"/>
      <c r="H3323" s="170">
        <v>42000</v>
      </c>
      <c r="I3323" s="170"/>
    </row>
    <row r="3324" spans="1:9" s="128" customFormat="1" x14ac:dyDescent="0.25">
      <c r="A3324" s="167">
        <v>44774</v>
      </c>
      <c r="B3324" s="37" t="s">
        <v>282</v>
      </c>
      <c r="C3324" s="167" t="s">
        <v>224</v>
      </c>
      <c r="D3324" s="169">
        <v>44774</v>
      </c>
      <c r="E3324" s="266" t="s">
        <v>76</v>
      </c>
      <c r="F3324" s="168" t="s">
        <v>1980</v>
      </c>
      <c r="G3324" s="168"/>
      <c r="H3324" s="170">
        <v>3880</v>
      </c>
      <c r="I3324" s="170"/>
    </row>
    <row r="3325" spans="1:9" s="128" customFormat="1" x14ac:dyDescent="0.25">
      <c r="A3325" s="167">
        <v>44774</v>
      </c>
      <c r="B3325" s="37" t="s">
        <v>282</v>
      </c>
      <c r="C3325" s="167" t="s">
        <v>224</v>
      </c>
      <c r="D3325" s="169">
        <v>44774</v>
      </c>
      <c r="E3325" s="266" t="s">
        <v>76</v>
      </c>
      <c r="F3325" s="168" t="s">
        <v>1462</v>
      </c>
      <c r="G3325" s="168"/>
      <c r="H3325" s="170">
        <v>6000</v>
      </c>
      <c r="I3325" s="170"/>
    </row>
    <row r="3326" spans="1:9" s="128" customFormat="1" x14ac:dyDescent="0.25">
      <c r="A3326" s="167">
        <v>44774</v>
      </c>
      <c r="B3326" s="37" t="s">
        <v>282</v>
      </c>
      <c r="C3326" s="167" t="s">
        <v>224</v>
      </c>
      <c r="D3326" s="169">
        <v>44774</v>
      </c>
      <c r="E3326" s="266" t="s">
        <v>76</v>
      </c>
      <c r="F3326" s="168" t="s">
        <v>11</v>
      </c>
      <c r="G3326" s="168"/>
      <c r="H3326" s="170">
        <v>23000</v>
      </c>
      <c r="I3326" s="170"/>
    </row>
    <row r="3327" spans="1:9" s="128" customFormat="1" x14ac:dyDescent="0.25">
      <c r="A3327" s="167">
        <v>44774</v>
      </c>
      <c r="B3327" s="37" t="s">
        <v>282</v>
      </c>
      <c r="C3327" s="167" t="s">
        <v>224</v>
      </c>
      <c r="D3327" s="169">
        <v>44774</v>
      </c>
      <c r="E3327" s="266" t="s">
        <v>76</v>
      </c>
      <c r="F3327" s="168" t="s">
        <v>4</v>
      </c>
      <c r="G3327" s="168"/>
      <c r="H3327" s="170">
        <v>26000</v>
      </c>
      <c r="I3327" s="170"/>
    </row>
    <row r="3328" spans="1:9" s="128" customFormat="1" x14ac:dyDescent="0.25">
      <c r="A3328" s="167">
        <v>44774</v>
      </c>
      <c r="B3328" s="37" t="s">
        <v>282</v>
      </c>
      <c r="C3328" s="167" t="s">
        <v>224</v>
      </c>
      <c r="D3328" s="169">
        <v>44774</v>
      </c>
      <c r="E3328" s="266" t="s">
        <v>76</v>
      </c>
      <c r="F3328" s="168" t="s">
        <v>93</v>
      </c>
      <c r="G3328" s="168"/>
      <c r="H3328" s="170">
        <v>26000</v>
      </c>
      <c r="I3328" s="170"/>
    </row>
    <row r="3329" spans="1:9" s="128" customFormat="1" x14ac:dyDescent="0.25">
      <c r="A3329" s="167">
        <v>44774</v>
      </c>
      <c r="B3329" s="37" t="s">
        <v>282</v>
      </c>
      <c r="C3329" s="167" t="s">
        <v>224</v>
      </c>
      <c r="D3329" s="169">
        <v>44774</v>
      </c>
      <c r="E3329" s="266" t="s">
        <v>76</v>
      </c>
      <c r="F3329" s="168" t="s">
        <v>1696</v>
      </c>
      <c r="G3329" s="168"/>
      <c r="H3329" s="170">
        <v>26000</v>
      </c>
      <c r="I3329" s="170"/>
    </row>
    <row r="3330" spans="1:9" s="128" customFormat="1" x14ac:dyDescent="0.25">
      <c r="A3330" s="167">
        <v>44774</v>
      </c>
      <c r="B3330" s="37" t="s">
        <v>282</v>
      </c>
      <c r="C3330" s="167" t="s">
        <v>224</v>
      </c>
      <c r="D3330" s="169">
        <v>44774</v>
      </c>
      <c r="E3330" s="266" t="s">
        <v>76</v>
      </c>
      <c r="F3330" s="168" t="s">
        <v>17</v>
      </c>
      <c r="G3330" s="168"/>
      <c r="H3330" s="170">
        <v>26000</v>
      </c>
      <c r="I3330" s="170"/>
    </row>
    <row r="3331" spans="1:9" s="128" customFormat="1" x14ac:dyDescent="0.25">
      <c r="A3331" s="167">
        <v>44774</v>
      </c>
      <c r="B3331" s="37" t="s">
        <v>282</v>
      </c>
      <c r="C3331" s="167" t="s">
        <v>224</v>
      </c>
      <c r="D3331" s="169">
        <v>44774</v>
      </c>
      <c r="E3331" s="266" t="s">
        <v>76</v>
      </c>
      <c r="F3331" s="168" t="s">
        <v>1956</v>
      </c>
      <c r="G3331" s="168"/>
      <c r="H3331" s="170">
        <v>26000</v>
      </c>
      <c r="I3331" s="170"/>
    </row>
    <row r="3332" spans="1:9" s="128" customFormat="1" x14ac:dyDescent="0.25">
      <c r="A3332" s="167">
        <v>44774</v>
      </c>
      <c r="B3332" s="37" t="s">
        <v>282</v>
      </c>
      <c r="C3332" s="167" t="s">
        <v>224</v>
      </c>
      <c r="D3332" s="169">
        <v>44774</v>
      </c>
      <c r="E3332" s="266" t="s">
        <v>76</v>
      </c>
      <c r="F3332" s="168" t="s">
        <v>80</v>
      </c>
      <c r="G3332" s="168"/>
      <c r="H3332" s="170">
        <v>26000</v>
      </c>
      <c r="I3332" s="170"/>
    </row>
    <row r="3333" spans="1:9" s="128" customFormat="1" x14ac:dyDescent="0.25">
      <c r="A3333" s="167">
        <v>44774</v>
      </c>
      <c r="B3333" s="37" t="s">
        <v>282</v>
      </c>
      <c r="C3333" s="167" t="s">
        <v>224</v>
      </c>
      <c r="D3333" s="169">
        <v>44774</v>
      </c>
      <c r="E3333" s="266" t="s">
        <v>76</v>
      </c>
      <c r="F3333" s="168" t="s">
        <v>464</v>
      </c>
      <c r="G3333" s="168"/>
      <c r="H3333" s="170">
        <v>26000</v>
      </c>
      <c r="I3333" s="170"/>
    </row>
    <row r="3334" spans="1:9" s="128" customFormat="1" x14ac:dyDescent="0.25">
      <c r="A3334" s="167">
        <v>44774</v>
      </c>
      <c r="B3334" s="37" t="s">
        <v>282</v>
      </c>
      <c r="C3334" s="167" t="s">
        <v>224</v>
      </c>
      <c r="D3334" s="169">
        <v>44775</v>
      </c>
      <c r="E3334" s="266" t="s">
        <v>76</v>
      </c>
      <c r="F3334" s="168" t="s">
        <v>874</v>
      </c>
      <c r="G3334" s="168"/>
      <c r="H3334" s="170">
        <v>26000</v>
      </c>
      <c r="I3334" s="170"/>
    </row>
    <row r="3335" spans="1:9" s="128" customFormat="1" x14ac:dyDescent="0.25">
      <c r="A3335" s="167">
        <v>44774</v>
      </c>
      <c r="B3335" s="37" t="s">
        <v>282</v>
      </c>
      <c r="C3335" s="167" t="s">
        <v>224</v>
      </c>
      <c r="D3335" s="169">
        <v>44775</v>
      </c>
      <c r="E3335" s="266" t="s">
        <v>76</v>
      </c>
      <c r="F3335" s="168" t="s">
        <v>206</v>
      </c>
      <c r="G3335" s="168"/>
      <c r="H3335" s="170">
        <v>26000</v>
      </c>
      <c r="I3335" s="170"/>
    </row>
    <row r="3336" spans="1:9" s="128" customFormat="1" x14ac:dyDescent="0.25">
      <c r="A3336" s="167">
        <v>44774</v>
      </c>
      <c r="B3336" s="37" t="s">
        <v>282</v>
      </c>
      <c r="C3336" s="167" t="s">
        <v>224</v>
      </c>
      <c r="D3336" s="169">
        <v>44776</v>
      </c>
      <c r="E3336" s="266" t="s">
        <v>76</v>
      </c>
      <c r="F3336" s="168" t="s">
        <v>21</v>
      </c>
      <c r="G3336" s="168"/>
      <c r="H3336" s="170">
        <v>26109</v>
      </c>
      <c r="I3336" s="170"/>
    </row>
    <row r="3337" spans="1:9" s="128" customFormat="1" x14ac:dyDescent="0.25">
      <c r="A3337" s="167">
        <v>44774</v>
      </c>
      <c r="B3337" s="37" t="s">
        <v>282</v>
      </c>
      <c r="C3337" s="167" t="s">
        <v>224</v>
      </c>
      <c r="D3337" s="169">
        <v>44777</v>
      </c>
      <c r="E3337" s="266" t="s">
        <v>76</v>
      </c>
      <c r="F3337" s="168" t="s">
        <v>198</v>
      </c>
      <c r="G3337" s="168"/>
      <c r="H3337" s="170">
        <v>26000</v>
      </c>
      <c r="I3337" s="170"/>
    </row>
    <row r="3338" spans="1:9" s="128" customFormat="1" x14ac:dyDescent="0.25">
      <c r="A3338" s="167">
        <v>44774</v>
      </c>
      <c r="B3338" s="37" t="s">
        <v>282</v>
      </c>
      <c r="C3338" s="167" t="s">
        <v>224</v>
      </c>
      <c r="D3338" s="169">
        <v>44777</v>
      </c>
      <c r="E3338" s="266" t="s">
        <v>76</v>
      </c>
      <c r="F3338" s="168" t="s">
        <v>822</v>
      </c>
      <c r="G3338" s="168"/>
      <c r="H3338" s="170">
        <v>78000</v>
      </c>
      <c r="I3338" s="170"/>
    </row>
    <row r="3339" spans="1:9" s="128" customFormat="1" x14ac:dyDescent="0.25">
      <c r="A3339" s="167">
        <v>44774</v>
      </c>
      <c r="B3339" s="37" t="s">
        <v>282</v>
      </c>
      <c r="C3339" s="167" t="s">
        <v>224</v>
      </c>
      <c r="D3339" s="169">
        <v>44781</v>
      </c>
      <c r="E3339" s="266" t="s">
        <v>76</v>
      </c>
      <c r="F3339" s="168" t="s">
        <v>1718</v>
      </c>
      <c r="G3339" s="168"/>
      <c r="H3339" s="170">
        <v>26000</v>
      </c>
      <c r="I3339" s="170"/>
    </row>
    <row r="3340" spans="1:9" s="128" customFormat="1" x14ac:dyDescent="0.25">
      <c r="A3340" s="167">
        <v>44774</v>
      </c>
      <c r="B3340" s="37" t="s">
        <v>282</v>
      </c>
      <c r="C3340" s="167" t="s">
        <v>224</v>
      </c>
      <c r="D3340" s="169">
        <v>44781</v>
      </c>
      <c r="E3340" s="266" t="s">
        <v>76</v>
      </c>
      <c r="F3340" s="168" t="s">
        <v>1085</v>
      </c>
      <c r="G3340" s="168"/>
      <c r="H3340" s="170">
        <v>26000</v>
      </c>
      <c r="I3340" s="170"/>
    </row>
    <row r="3341" spans="1:9" s="128" customFormat="1" x14ac:dyDescent="0.25">
      <c r="A3341" s="167">
        <v>44774</v>
      </c>
      <c r="B3341" s="37" t="s">
        <v>282</v>
      </c>
      <c r="C3341" s="167" t="s">
        <v>224</v>
      </c>
      <c r="D3341" s="169">
        <v>44781</v>
      </c>
      <c r="E3341" s="266" t="s">
        <v>76</v>
      </c>
      <c r="F3341" s="168" t="s">
        <v>9</v>
      </c>
      <c r="G3341" s="168"/>
      <c r="H3341" s="170">
        <v>26000</v>
      </c>
      <c r="I3341" s="170"/>
    </row>
    <row r="3342" spans="1:9" s="128" customFormat="1" x14ac:dyDescent="0.25">
      <c r="A3342" s="167">
        <v>44774</v>
      </c>
      <c r="B3342" s="37" t="s">
        <v>282</v>
      </c>
      <c r="C3342" s="167" t="s">
        <v>224</v>
      </c>
      <c r="D3342" s="169">
        <v>44781</v>
      </c>
      <c r="E3342" s="266" t="s">
        <v>76</v>
      </c>
      <c r="F3342" s="168" t="s">
        <v>131</v>
      </c>
      <c r="G3342" s="168"/>
      <c r="H3342" s="170">
        <v>26000</v>
      </c>
      <c r="I3342" s="170"/>
    </row>
    <row r="3343" spans="1:9" s="128" customFormat="1" x14ac:dyDescent="0.25">
      <c r="A3343" s="167">
        <v>44774</v>
      </c>
      <c r="B3343" s="37" t="s">
        <v>282</v>
      </c>
      <c r="C3343" s="167" t="s">
        <v>224</v>
      </c>
      <c r="D3343" s="169">
        <v>44781</v>
      </c>
      <c r="E3343" s="266" t="s">
        <v>76</v>
      </c>
      <c r="F3343" s="168" t="s">
        <v>384</v>
      </c>
      <c r="G3343" s="168"/>
      <c r="H3343" s="170">
        <v>78000</v>
      </c>
      <c r="I3343" s="170"/>
    </row>
    <row r="3344" spans="1:9" s="128" customFormat="1" x14ac:dyDescent="0.25">
      <c r="A3344" s="167">
        <v>44774</v>
      </c>
      <c r="B3344" s="37" t="s">
        <v>282</v>
      </c>
      <c r="C3344" s="167" t="s">
        <v>224</v>
      </c>
      <c r="D3344" s="169">
        <v>44784</v>
      </c>
      <c r="E3344" s="266" t="s">
        <v>239</v>
      </c>
      <c r="F3344" s="168" t="s">
        <v>1981</v>
      </c>
      <c r="G3344" s="168"/>
      <c r="H3344" s="170">
        <v>46000</v>
      </c>
      <c r="I3344" s="170"/>
    </row>
    <row r="3345" spans="1:9" s="128" customFormat="1" x14ac:dyDescent="0.25">
      <c r="A3345" s="167">
        <v>44774</v>
      </c>
      <c r="B3345" s="37" t="s">
        <v>282</v>
      </c>
      <c r="C3345" s="167" t="s">
        <v>224</v>
      </c>
      <c r="D3345" s="169">
        <v>44785</v>
      </c>
      <c r="E3345" s="266" t="s">
        <v>239</v>
      </c>
      <c r="F3345" s="168" t="s">
        <v>1982</v>
      </c>
      <c r="G3345" s="168"/>
      <c r="H3345" s="170">
        <v>6000</v>
      </c>
      <c r="I3345" s="170"/>
    </row>
    <row r="3346" spans="1:9" s="128" customFormat="1" x14ac:dyDescent="0.25">
      <c r="A3346" s="167">
        <v>44774</v>
      </c>
      <c r="B3346" s="37" t="s">
        <v>282</v>
      </c>
      <c r="C3346" s="167" t="s">
        <v>224</v>
      </c>
      <c r="D3346" s="169">
        <v>44785</v>
      </c>
      <c r="E3346" s="266" t="s">
        <v>76</v>
      </c>
      <c r="F3346" s="168" t="s">
        <v>1983</v>
      </c>
      <c r="G3346" s="168"/>
      <c r="H3346" s="170">
        <v>6000</v>
      </c>
      <c r="I3346" s="170"/>
    </row>
    <row r="3347" spans="1:9" s="128" customFormat="1" x14ac:dyDescent="0.25">
      <c r="A3347" s="167">
        <v>44774</v>
      </c>
      <c r="B3347" s="37" t="s">
        <v>282</v>
      </c>
      <c r="C3347" s="167" t="s">
        <v>224</v>
      </c>
      <c r="D3347" s="169">
        <v>44785</v>
      </c>
      <c r="E3347" s="266" t="s">
        <v>239</v>
      </c>
      <c r="F3347" s="168" t="s">
        <v>132</v>
      </c>
      <c r="G3347" s="168"/>
      <c r="H3347" s="170">
        <v>26100</v>
      </c>
      <c r="I3347" s="170"/>
    </row>
    <row r="3348" spans="1:9" s="128" customFormat="1" x14ac:dyDescent="0.25">
      <c r="A3348" s="167">
        <v>44774</v>
      </c>
      <c r="B3348" s="37" t="s">
        <v>282</v>
      </c>
      <c r="C3348" s="167" t="s">
        <v>224</v>
      </c>
      <c r="D3348" s="169">
        <v>44785</v>
      </c>
      <c r="E3348" s="266" t="s">
        <v>76</v>
      </c>
      <c r="F3348" s="168" t="s">
        <v>1983</v>
      </c>
      <c r="G3348" s="168"/>
      <c r="H3348" s="170">
        <v>46000</v>
      </c>
      <c r="I3348" s="170"/>
    </row>
    <row r="3349" spans="1:9" s="128" customFormat="1" x14ac:dyDescent="0.25">
      <c r="A3349" s="167">
        <v>44774</v>
      </c>
      <c r="B3349" s="37" t="s">
        <v>282</v>
      </c>
      <c r="C3349" s="167" t="s">
        <v>224</v>
      </c>
      <c r="D3349" s="169">
        <v>44789</v>
      </c>
      <c r="E3349" s="266" t="s">
        <v>76</v>
      </c>
      <c r="F3349" s="168" t="s">
        <v>1677</v>
      </c>
      <c r="G3349" s="168"/>
      <c r="H3349" s="170">
        <v>26000</v>
      </c>
      <c r="I3349" s="170"/>
    </row>
    <row r="3350" spans="1:9" s="128" customFormat="1" x14ac:dyDescent="0.25">
      <c r="A3350" s="167">
        <v>44774</v>
      </c>
      <c r="B3350" s="37" t="s">
        <v>282</v>
      </c>
      <c r="C3350" s="167" t="s">
        <v>224</v>
      </c>
      <c r="D3350" s="169">
        <v>44789</v>
      </c>
      <c r="E3350" s="266" t="s">
        <v>76</v>
      </c>
      <c r="F3350" s="168" t="s">
        <v>407</v>
      </c>
      <c r="G3350" s="168"/>
      <c r="H3350" s="170">
        <v>101000</v>
      </c>
      <c r="I3350" s="170"/>
    </row>
    <row r="3351" spans="1:9" s="128" customFormat="1" x14ac:dyDescent="0.25">
      <c r="A3351" s="167">
        <v>44774</v>
      </c>
      <c r="B3351" s="37" t="s">
        <v>282</v>
      </c>
      <c r="C3351" s="167" t="s">
        <v>224</v>
      </c>
      <c r="D3351" s="169">
        <v>44789</v>
      </c>
      <c r="E3351" s="266" t="s">
        <v>76</v>
      </c>
      <c r="F3351" s="168" t="s">
        <v>1192</v>
      </c>
      <c r="G3351" s="168"/>
      <c r="H3351" s="170">
        <v>111000</v>
      </c>
      <c r="I3351" s="170"/>
    </row>
    <row r="3352" spans="1:9" s="128" customFormat="1" x14ac:dyDescent="0.25">
      <c r="A3352" s="167">
        <v>44774</v>
      </c>
      <c r="B3352" s="37" t="s">
        <v>282</v>
      </c>
      <c r="C3352" s="167" t="s">
        <v>224</v>
      </c>
      <c r="D3352" s="169">
        <v>44789</v>
      </c>
      <c r="E3352" s="266" t="s">
        <v>76</v>
      </c>
      <c r="F3352" s="168" t="s">
        <v>206</v>
      </c>
      <c r="G3352" s="168"/>
      <c r="H3352" s="170">
        <v>118000</v>
      </c>
      <c r="I3352" s="170"/>
    </row>
    <row r="3353" spans="1:9" s="128" customFormat="1" x14ac:dyDescent="0.25">
      <c r="A3353" s="167">
        <v>44774</v>
      </c>
      <c r="B3353" s="37" t="s">
        <v>282</v>
      </c>
      <c r="C3353" s="167" t="s">
        <v>224</v>
      </c>
      <c r="D3353" s="169">
        <v>44789</v>
      </c>
      <c r="E3353" s="266" t="s">
        <v>76</v>
      </c>
      <c r="F3353" s="168" t="s">
        <v>1251</v>
      </c>
      <c r="G3353" s="168"/>
      <c r="H3353" s="170">
        <v>124000</v>
      </c>
      <c r="I3353" s="170"/>
    </row>
    <row r="3354" spans="1:9" s="128" customFormat="1" x14ac:dyDescent="0.25">
      <c r="A3354" s="167">
        <v>44774</v>
      </c>
      <c r="B3354" s="37" t="s">
        <v>282</v>
      </c>
      <c r="C3354" s="167" t="s">
        <v>224</v>
      </c>
      <c r="D3354" s="169">
        <v>44789</v>
      </c>
      <c r="E3354" s="266" t="s">
        <v>76</v>
      </c>
      <c r="F3354" s="168" t="s">
        <v>261</v>
      </c>
      <c r="G3354" s="168"/>
      <c r="H3354" s="170">
        <v>294000</v>
      </c>
      <c r="I3354" s="170"/>
    </row>
    <row r="3355" spans="1:9" s="128" customFormat="1" x14ac:dyDescent="0.25">
      <c r="A3355" s="167">
        <v>44774</v>
      </c>
      <c r="B3355" s="37" t="s">
        <v>282</v>
      </c>
      <c r="C3355" s="167" t="s">
        <v>224</v>
      </c>
      <c r="D3355" s="169">
        <v>44790</v>
      </c>
      <c r="E3355" s="266" t="s">
        <v>76</v>
      </c>
      <c r="F3355" s="168" t="s">
        <v>381</v>
      </c>
      <c r="G3355" s="168"/>
      <c r="H3355" s="170">
        <v>274000</v>
      </c>
      <c r="I3355" s="170"/>
    </row>
    <row r="3356" spans="1:9" s="128" customFormat="1" x14ac:dyDescent="0.25">
      <c r="A3356" s="167">
        <v>44774</v>
      </c>
      <c r="B3356" s="37" t="s">
        <v>282</v>
      </c>
      <c r="C3356" s="167" t="s">
        <v>224</v>
      </c>
      <c r="D3356" s="169">
        <v>44790</v>
      </c>
      <c r="E3356" s="266" t="s">
        <v>76</v>
      </c>
      <c r="F3356" s="168" t="s">
        <v>383</v>
      </c>
      <c r="G3356" s="168"/>
      <c r="H3356" s="170">
        <v>285006</v>
      </c>
      <c r="I3356" s="170"/>
    </row>
    <row r="3357" spans="1:9" s="128" customFormat="1" x14ac:dyDescent="0.25">
      <c r="A3357" s="167">
        <v>44774</v>
      </c>
      <c r="B3357" s="37" t="s">
        <v>282</v>
      </c>
      <c r="C3357" s="167" t="s">
        <v>224</v>
      </c>
      <c r="D3357" s="169">
        <v>44791</v>
      </c>
      <c r="E3357" s="266" t="s">
        <v>76</v>
      </c>
      <c r="F3357" s="168" t="s">
        <v>313</v>
      </c>
      <c r="G3357" s="168"/>
      <c r="H3357" s="170">
        <v>95000</v>
      </c>
      <c r="I3357" s="170"/>
    </row>
    <row r="3358" spans="1:9" s="128" customFormat="1" x14ac:dyDescent="0.25">
      <c r="A3358" s="167">
        <v>44774</v>
      </c>
      <c r="B3358" s="37" t="s">
        <v>282</v>
      </c>
      <c r="C3358" s="167" t="s">
        <v>224</v>
      </c>
      <c r="D3358" s="169">
        <v>44795</v>
      </c>
      <c r="E3358" s="266" t="s">
        <v>76</v>
      </c>
      <c r="F3358" s="168" t="s">
        <v>1422</v>
      </c>
      <c r="G3358" s="168"/>
      <c r="H3358" s="170">
        <v>23000</v>
      </c>
      <c r="I3358" s="170"/>
    </row>
    <row r="3359" spans="1:9" s="128" customFormat="1" x14ac:dyDescent="0.25">
      <c r="A3359" s="167">
        <v>44774</v>
      </c>
      <c r="B3359" s="37" t="s">
        <v>282</v>
      </c>
      <c r="C3359" s="167" t="s">
        <v>224</v>
      </c>
      <c r="D3359" s="169">
        <v>44795</v>
      </c>
      <c r="E3359" s="266" t="s">
        <v>76</v>
      </c>
      <c r="F3359" s="168" t="s">
        <v>1431</v>
      </c>
      <c r="G3359" s="168"/>
      <c r="H3359" s="170">
        <v>26000</v>
      </c>
      <c r="I3359" s="170"/>
    </row>
    <row r="3360" spans="1:9" s="128" customFormat="1" x14ac:dyDescent="0.25">
      <c r="A3360" s="167">
        <v>44774</v>
      </c>
      <c r="B3360" s="37" t="s">
        <v>282</v>
      </c>
      <c r="C3360" s="167" t="s">
        <v>224</v>
      </c>
      <c r="D3360" s="169">
        <v>44795</v>
      </c>
      <c r="E3360" s="266" t="s">
        <v>76</v>
      </c>
      <c r="F3360" s="168" t="s">
        <v>127</v>
      </c>
      <c r="G3360" s="168"/>
      <c r="H3360" s="170">
        <v>26113</v>
      </c>
      <c r="I3360" s="170"/>
    </row>
    <row r="3361" spans="1:9" s="128" customFormat="1" x14ac:dyDescent="0.25">
      <c r="A3361" s="167">
        <v>44774</v>
      </c>
      <c r="B3361" s="37" t="s">
        <v>282</v>
      </c>
      <c r="C3361" s="167" t="s">
        <v>224</v>
      </c>
      <c r="D3361" s="169">
        <v>44796</v>
      </c>
      <c r="E3361" s="266" t="s">
        <v>76</v>
      </c>
      <c r="F3361" s="168" t="s">
        <v>18</v>
      </c>
      <c r="G3361" s="168"/>
      <c r="H3361" s="170">
        <v>26080</v>
      </c>
      <c r="I3361" s="170"/>
    </row>
    <row r="3362" spans="1:9" s="128" customFormat="1" x14ac:dyDescent="0.25">
      <c r="A3362" s="167">
        <v>44774</v>
      </c>
      <c r="B3362" s="37" t="s">
        <v>282</v>
      </c>
      <c r="C3362" s="167" t="s">
        <v>224</v>
      </c>
      <c r="D3362" s="169">
        <v>44796</v>
      </c>
      <c r="E3362" s="266" t="s">
        <v>76</v>
      </c>
      <c r="F3362" s="168" t="s">
        <v>82</v>
      </c>
      <c r="G3362" s="168"/>
      <c r="H3362" s="170">
        <v>115000</v>
      </c>
      <c r="I3362" s="170"/>
    </row>
    <row r="3363" spans="1:9" s="128" customFormat="1" x14ac:dyDescent="0.25">
      <c r="A3363" s="167">
        <v>44774</v>
      </c>
      <c r="B3363" s="37" t="s">
        <v>282</v>
      </c>
      <c r="C3363" s="167" t="s">
        <v>224</v>
      </c>
      <c r="D3363" s="169">
        <v>44797</v>
      </c>
      <c r="E3363" s="266" t="s">
        <v>76</v>
      </c>
      <c r="F3363" s="168" t="s">
        <v>1984</v>
      </c>
      <c r="G3363" s="168"/>
      <c r="H3363" s="170">
        <v>26000</v>
      </c>
      <c r="I3363" s="170"/>
    </row>
    <row r="3364" spans="1:9" s="128" customFormat="1" x14ac:dyDescent="0.25">
      <c r="A3364" s="167">
        <v>44774</v>
      </c>
      <c r="B3364" s="37" t="s">
        <v>282</v>
      </c>
      <c r="C3364" s="167" t="s">
        <v>224</v>
      </c>
      <c r="D3364" s="169">
        <v>44797</v>
      </c>
      <c r="E3364" s="266" t="s">
        <v>76</v>
      </c>
      <c r="F3364" s="168" t="s">
        <v>1985</v>
      </c>
      <c r="G3364" s="168"/>
      <c r="H3364" s="170">
        <v>26000</v>
      </c>
      <c r="I3364" s="170"/>
    </row>
    <row r="3365" spans="1:9" s="128" customFormat="1" x14ac:dyDescent="0.25">
      <c r="A3365" s="167">
        <v>44774</v>
      </c>
      <c r="B3365" s="37" t="s">
        <v>282</v>
      </c>
      <c r="C3365" s="167" t="s">
        <v>224</v>
      </c>
      <c r="D3365" s="169">
        <v>44797</v>
      </c>
      <c r="E3365" s="266" t="s">
        <v>76</v>
      </c>
      <c r="F3365" s="168" t="s">
        <v>1986</v>
      </c>
      <c r="G3365" s="168"/>
      <c r="H3365" s="170">
        <v>26000</v>
      </c>
      <c r="I3365" s="170"/>
    </row>
    <row r="3366" spans="1:9" s="128" customFormat="1" x14ac:dyDescent="0.25">
      <c r="A3366" s="167">
        <v>44774</v>
      </c>
      <c r="B3366" s="37" t="s">
        <v>282</v>
      </c>
      <c r="C3366" s="167" t="s">
        <v>224</v>
      </c>
      <c r="D3366" s="169">
        <v>44797</v>
      </c>
      <c r="E3366" s="266" t="s">
        <v>76</v>
      </c>
      <c r="F3366" s="168" t="s">
        <v>1204</v>
      </c>
      <c r="G3366" s="168"/>
      <c r="H3366" s="170">
        <v>26000</v>
      </c>
      <c r="I3366" s="170"/>
    </row>
    <row r="3367" spans="1:9" s="128" customFormat="1" x14ac:dyDescent="0.25">
      <c r="A3367" s="167">
        <v>44774</v>
      </c>
      <c r="B3367" s="37" t="s">
        <v>282</v>
      </c>
      <c r="C3367" s="167" t="s">
        <v>224</v>
      </c>
      <c r="D3367" s="169">
        <v>44797</v>
      </c>
      <c r="E3367" s="266" t="s">
        <v>239</v>
      </c>
      <c r="F3367" s="168" t="s">
        <v>1987</v>
      </c>
      <c r="G3367" s="168"/>
      <c r="H3367" s="170">
        <v>26000</v>
      </c>
      <c r="I3367" s="170"/>
    </row>
    <row r="3368" spans="1:9" s="128" customFormat="1" x14ac:dyDescent="0.25">
      <c r="A3368" s="167">
        <v>44774</v>
      </c>
      <c r="B3368" s="37" t="s">
        <v>282</v>
      </c>
      <c r="C3368" s="167" t="s">
        <v>224</v>
      </c>
      <c r="D3368" s="169">
        <v>44797</v>
      </c>
      <c r="E3368" s="266" t="s">
        <v>76</v>
      </c>
      <c r="F3368" s="168" t="s">
        <v>1446</v>
      </c>
      <c r="G3368" s="168"/>
      <c r="H3368" s="170">
        <v>26102</v>
      </c>
      <c r="I3368" s="170"/>
    </row>
    <row r="3369" spans="1:9" s="128" customFormat="1" x14ac:dyDescent="0.25">
      <c r="A3369" s="167">
        <v>44774</v>
      </c>
      <c r="B3369" s="37" t="s">
        <v>282</v>
      </c>
      <c r="C3369" s="167" t="s">
        <v>224</v>
      </c>
      <c r="D3369" s="169">
        <v>44797</v>
      </c>
      <c r="E3369" s="266" t="s">
        <v>76</v>
      </c>
      <c r="F3369" s="168" t="s">
        <v>21</v>
      </c>
      <c r="G3369" s="168"/>
      <c r="H3369" s="170">
        <v>26109</v>
      </c>
      <c r="I3369" s="170"/>
    </row>
    <row r="3370" spans="1:9" s="128" customFormat="1" x14ac:dyDescent="0.25">
      <c r="A3370" s="167">
        <v>44774</v>
      </c>
      <c r="B3370" s="37" t="s">
        <v>282</v>
      </c>
      <c r="C3370" s="167" t="s">
        <v>224</v>
      </c>
      <c r="D3370" s="169">
        <v>44798</v>
      </c>
      <c r="E3370" s="266" t="s">
        <v>76</v>
      </c>
      <c r="F3370" s="168" t="s">
        <v>93</v>
      </c>
      <c r="G3370" s="168"/>
      <c r="H3370" s="170">
        <v>26000</v>
      </c>
      <c r="I3370" s="170"/>
    </row>
    <row r="3371" spans="1:9" s="128" customFormat="1" x14ac:dyDescent="0.25">
      <c r="A3371" s="167">
        <v>44774</v>
      </c>
      <c r="B3371" s="37" t="s">
        <v>282</v>
      </c>
      <c r="C3371" s="167" t="s">
        <v>224</v>
      </c>
      <c r="D3371" s="169">
        <v>44802</v>
      </c>
      <c r="E3371" s="266" t="s">
        <v>76</v>
      </c>
      <c r="F3371" s="168" t="s">
        <v>11</v>
      </c>
      <c r="G3371" s="168"/>
      <c r="H3371" s="170">
        <v>26000</v>
      </c>
      <c r="I3371" s="170"/>
    </row>
    <row r="3372" spans="1:9" s="128" customFormat="1" x14ac:dyDescent="0.25">
      <c r="A3372" s="167">
        <v>44774</v>
      </c>
      <c r="B3372" s="37" t="s">
        <v>282</v>
      </c>
      <c r="C3372" s="167" t="s">
        <v>224</v>
      </c>
      <c r="D3372" s="169">
        <v>44802</v>
      </c>
      <c r="E3372" s="266" t="s">
        <v>76</v>
      </c>
      <c r="F3372" s="168" t="s">
        <v>198</v>
      </c>
      <c r="G3372" s="168"/>
      <c r="H3372" s="170">
        <v>26000</v>
      </c>
      <c r="I3372" s="170"/>
    </row>
    <row r="3373" spans="1:9" s="128" customFormat="1" x14ac:dyDescent="0.25">
      <c r="A3373" s="167">
        <v>44774</v>
      </c>
      <c r="B3373" s="37" t="s">
        <v>282</v>
      </c>
      <c r="C3373" s="167" t="s">
        <v>224</v>
      </c>
      <c r="D3373" s="169">
        <v>44802</v>
      </c>
      <c r="E3373" s="266" t="s">
        <v>76</v>
      </c>
      <c r="F3373" s="168" t="s">
        <v>17</v>
      </c>
      <c r="G3373" s="168"/>
      <c r="H3373" s="170">
        <v>26000</v>
      </c>
      <c r="I3373" s="170"/>
    </row>
    <row r="3374" spans="1:9" s="128" customFormat="1" x14ac:dyDescent="0.25">
      <c r="A3374" s="167">
        <v>44774</v>
      </c>
      <c r="B3374" s="37" t="s">
        <v>282</v>
      </c>
      <c r="C3374" s="167" t="s">
        <v>224</v>
      </c>
      <c r="D3374" s="169">
        <v>44802</v>
      </c>
      <c r="E3374" s="266" t="s">
        <v>76</v>
      </c>
      <c r="F3374" s="168" t="s">
        <v>1956</v>
      </c>
      <c r="G3374" s="168"/>
      <c r="H3374" s="170">
        <v>26000</v>
      </c>
      <c r="I3374" s="170"/>
    </row>
    <row r="3375" spans="1:9" s="128" customFormat="1" x14ac:dyDescent="0.25">
      <c r="A3375" s="167">
        <v>44774</v>
      </c>
      <c r="B3375" s="37" t="s">
        <v>282</v>
      </c>
      <c r="C3375" s="167" t="s">
        <v>224</v>
      </c>
      <c r="D3375" s="169">
        <v>44803</v>
      </c>
      <c r="E3375" s="266" t="s">
        <v>76</v>
      </c>
      <c r="F3375" s="168" t="s">
        <v>11</v>
      </c>
      <c r="G3375" s="168"/>
      <c r="H3375" s="170">
        <v>4000</v>
      </c>
      <c r="I3375" s="170"/>
    </row>
    <row r="3376" spans="1:9" s="128" customFormat="1" x14ac:dyDescent="0.25">
      <c r="A3376" s="167">
        <v>44774</v>
      </c>
      <c r="B3376" s="37" t="s">
        <v>282</v>
      </c>
      <c r="C3376" s="167" t="s">
        <v>224</v>
      </c>
      <c r="D3376" s="169">
        <v>44803</v>
      </c>
      <c r="E3376" s="266" t="s">
        <v>76</v>
      </c>
      <c r="F3376" s="168" t="s">
        <v>1718</v>
      </c>
      <c r="G3376" s="168"/>
      <c r="H3376" s="170">
        <v>26000</v>
      </c>
      <c r="I3376" s="170"/>
    </row>
    <row r="3377" spans="1:9" s="128" customFormat="1" x14ac:dyDescent="0.25">
      <c r="A3377" s="167">
        <v>44774</v>
      </c>
      <c r="B3377" s="37" t="s">
        <v>282</v>
      </c>
      <c r="C3377" s="167" t="s">
        <v>224</v>
      </c>
      <c r="D3377" s="169">
        <v>44803</v>
      </c>
      <c r="E3377" s="266" t="s">
        <v>76</v>
      </c>
      <c r="F3377" s="168" t="s">
        <v>417</v>
      </c>
      <c r="G3377" s="168"/>
      <c r="H3377" s="170">
        <v>26000</v>
      </c>
      <c r="I3377" s="170"/>
    </row>
    <row r="3378" spans="1:9" s="128" customFormat="1" x14ac:dyDescent="0.25">
      <c r="A3378" s="167">
        <v>44774</v>
      </c>
      <c r="B3378" s="37" t="s">
        <v>282</v>
      </c>
      <c r="C3378" s="167" t="s">
        <v>224</v>
      </c>
      <c r="D3378" s="169">
        <v>44804</v>
      </c>
      <c r="E3378" s="266" t="s">
        <v>76</v>
      </c>
      <c r="F3378" s="168" t="s">
        <v>9</v>
      </c>
      <c r="G3378" s="168"/>
      <c r="H3378" s="170">
        <v>26000</v>
      </c>
      <c r="I3378" s="170"/>
    </row>
    <row r="3379" spans="1:9" s="128" customFormat="1" x14ac:dyDescent="0.25">
      <c r="A3379" s="167">
        <v>44774</v>
      </c>
      <c r="B3379" s="37" t="s">
        <v>282</v>
      </c>
      <c r="C3379" s="167" t="s">
        <v>224</v>
      </c>
      <c r="D3379" s="169">
        <v>44804</v>
      </c>
      <c r="E3379" s="266" t="s">
        <v>76</v>
      </c>
      <c r="F3379" s="168" t="s">
        <v>131</v>
      </c>
      <c r="G3379" s="168"/>
      <c r="H3379" s="170">
        <v>26000</v>
      </c>
      <c r="I3379" s="170"/>
    </row>
    <row r="3380" spans="1:9" s="128" customFormat="1" x14ac:dyDescent="0.25">
      <c r="A3380" s="167">
        <v>44774</v>
      </c>
      <c r="B3380" s="37" t="s">
        <v>282</v>
      </c>
      <c r="C3380" s="167" t="s">
        <v>224</v>
      </c>
      <c r="D3380" s="169">
        <v>44804</v>
      </c>
      <c r="E3380" s="266" t="s">
        <v>76</v>
      </c>
      <c r="F3380" s="168" t="s">
        <v>430</v>
      </c>
      <c r="G3380" s="168"/>
      <c r="H3380" s="170">
        <v>26000</v>
      </c>
      <c r="I3380" s="170"/>
    </row>
    <row r="3381" spans="1:9" s="128" customFormat="1" x14ac:dyDescent="0.25">
      <c r="A3381" s="167">
        <v>44774</v>
      </c>
      <c r="B3381" s="37" t="s">
        <v>282</v>
      </c>
      <c r="C3381" s="167" t="s">
        <v>224</v>
      </c>
      <c r="D3381" s="169">
        <v>44804</v>
      </c>
      <c r="E3381" s="266" t="s">
        <v>76</v>
      </c>
      <c r="F3381" s="168" t="s">
        <v>14</v>
      </c>
      <c r="G3381" s="168"/>
      <c r="H3381" s="170">
        <v>26000</v>
      </c>
      <c r="I3381" s="170"/>
    </row>
    <row r="3382" spans="1:9" s="128" customFormat="1" x14ac:dyDescent="0.25">
      <c r="A3382" s="167">
        <v>44774</v>
      </c>
      <c r="B3382" s="37" t="s">
        <v>282</v>
      </c>
      <c r="C3382" s="167" t="s">
        <v>224</v>
      </c>
      <c r="D3382" s="169">
        <v>44804</v>
      </c>
      <c r="E3382" s="266" t="s">
        <v>76</v>
      </c>
      <c r="F3382" s="168" t="s">
        <v>1988</v>
      </c>
      <c r="G3382" s="168"/>
      <c r="H3382" s="170">
        <v>45340</v>
      </c>
      <c r="I3382" s="170"/>
    </row>
    <row r="3383" spans="1:9" s="128" customFormat="1" x14ac:dyDescent="0.25">
      <c r="A3383" s="167">
        <v>44774</v>
      </c>
      <c r="B3383" s="37" t="s">
        <v>282</v>
      </c>
      <c r="C3383" s="167" t="s">
        <v>224</v>
      </c>
      <c r="D3383" s="169">
        <v>44804</v>
      </c>
      <c r="E3383" s="266" t="s">
        <v>76</v>
      </c>
      <c r="F3383" s="168" t="s">
        <v>313</v>
      </c>
      <c r="G3383" s="168"/>
      <c r="H3383" s="170">
        <v>52000</v>
      </c>
      <c r="I3383" s="170"/>
    </row>
    <row r="3384" spans="1:9" s="128" customFormat="1" x14ac:dyDescent="0.25">
      <c r="A3384" s="167">
        <v>44805</v>
      </c>
      <c r="B3384" s="37" t="s">
        <v>282</v>
      </c>
      <c r="C3384" s="167" t="s">
        <v>224</v>
      </c>
      <c r="D3384" s="169">
        <v>44805</v>
      </c>
      <c r="E3384" s="266" t="s">
        <v>76</v>
      </c>
      <c r="F3384" s="168" t="s">
        <v>464</v>
      </c>
      <c r="G3384" s="168"/>
      <c r="H3384" s="170">
        <v>26000</v>
      </c>
      <c r="I3384" s="170"/>
    </row>
    <row r="3385" spans="1:9" s="128" customFormat="1" x14ac:dyDescent="0.25">
      <c r="A3385" s="167">
        <v>44805</v>
      </c>
      <c r="B3385" s="37" t="s">
        <v>282</v>
      </c>
      <c r="C3385" s="167" t="s">
        <v>224</v>
      </c>
      <c r="D3385" s="169">
        <v>44805</v>
      </c>
      <c r="E3385" s="266" t="s">
        <v>76</v>
      </c>
      <c r="F3385" s="168" t="s">
        <v>80</v>
      </c>
      <c r="G3385" s="168"/>
      <c r="H3385" s="170">
        <v>26000</v>
      </c>
      <c r="I3385" s="170"/>
    </row>
    <row r="3386" spans="1:9" s="128" customFormat="1" x14ac:dyDescent="0.25">
      <c r="A3386" s="167">
        <v>44805</v>
      </c>
      <c r="B3386" s="37" t="s">
        <v>282</v>
      </c>
      <c r="C3386" s="167" t="s">
        <v>224</v>
      </c>
      <c r="D3386" s="169">
        <v>44805</v>
      </c>
      <c r="E3386" s="266" t="s">
        <v>76</v>
      </c>
      <c r="F3386" s="168" t="s">
        <v>1989</v>
      </c>
      <c r="G3386" s="168"/>
      <c r="H3386" s="170">
        <v>26000</v>
      </c>
      <c r="I3386" s="170"/>
    </row>
    <row r="3387" spans="1:9" s="128" customFormat="1" x14ac:dyDescent="0.25">
      <c r="A3387" s="167">
        <v>44805</v>
      </c>
      <c r="B3387" s="37" t="s">
        <v>282</v>
      </c>
      <c r="C3387" s="167" t="s">
        <v>224</v>
      </c>
      <c r="D3387" s="169">
        <v>44806</v>
      </c>
      <c r="E3387" s="266" t="s">
        <v>76</v>
      </c>
      <c r="F3387" s="168" t="s">
        <v>1462</v>
      </c>
      <c r="G3387" s="168"/>
      <c r="H3387" s="170">
        <v>26000</v>
      </c>
      <c r="I3387" s="170"/>
    </row>
    <row r="3388" spans="1:9" s="128" customFormat="1" x14ac:dyDescent="0.25">
      <c r="A3388" s="167">
        <v>44805</v>
      </c>
      <c r="B3388" s="37" t="s">
        <v>282</v>
      </c>
      <c r="C3388" s="167" t="s">
        <v>224</v>
      </c>
      <c r="D3388" s="169">
        <v>44806</v>
      </c>
      <c r="E3388" s="266" t="s">
        <v>239</v>
      </c>
      <c r="F3388" s="168" t="s">
        <v>77</v>
      </c>
      <c r="G3388" s="168"/>
      <c r="H3388" s="170">
        <v>55000</v>
      </c>
      <c r="I3388" s="170"/>
    </row>
    <row r="3389" spans="1:9" s="128" customFormat="1" x14ac:dyDescent="0.25">
      <c r="A3389" s="167">
        <v>44805</v>
      </c>
      <c r="B3389" s="37" t="s">
        <v>282</v>
      </c>
      <c r="C3389" s="167" t="s">
        <v>224</v>
      </c>
      <c r="D3389" s="169">
        <v>44809</v>
      </c>
      <c r="E3389" s="266" t="s">
        <v>76</v>
      </c>
      <c r="F3389" s="168" t="s">
        <v>384</v>
      </c>
      <c r="G3389" s="168"/>
      <c r="H3389" s="170">
        <v>26000</v>
      </c>
      <c r="I3389" s="170"/>
    </row>
    <row r="3390" spans="1:9" s="128" customFormat="1" x14ac:dyDescent="0.25">
      <c r="A3390" s="167">
        <v>44805</v>
      </c>
      <c r="B3390" s="37" t="s">
        <v>282</v>
      </c>
      <c r="C3390" s="167" t="s">
        <v>224</v>
      </c>
      <c r="D3390" s="169">
        <v>44809</v>
      </c>
      <c r="E3390" s="266" t="s">
        <v>76</v>
      </c>
      <c r="F3390" s="168" t="s">
        <v>874</v>
      </c>
      <c r="G3390" s="168"/>
      <c r="H3390" s="170">
        <v>26000</v>
      </c>
      <c r="I3390" s="170"/>
    </row>
    <row r="3391" spans="1:9" s="128" customFormat="1" x14ac:dyDescent="0.25">
      <c r="A3391" s="167">
        <v>44805</v>
      </c>
      <c r="B3391" s="37" t="s">
        <v>282</v>
      </c>
      <c r="C3391" s="167" t="s">
        <v>224</v>
      </c>
      <c r="D3391" s="169">
        <v>44810</v>
      </c>
      <c r="E3391" s="266" t="s">
        <v>76</v>
      </c>
      <c r="F3391" s="168" t="s">
        <v>1990</v>
      </c>
      <c r="G3391" s="168"/>
      <c r="H3391" s="170">
        <v>26000</v>
      </c>
      <c r="I3391" s="170"/>
    </row>
    <row r="3392" spans="1:9" s="128" customFormat="1" x14ac:dyDescent="0.25">
      <c r="A3392" s="167">
        <v>44805</v>
      </c>
      <c r="B3392" s="37" t="s">
        <v>282</v>
      </c>
      <c r="C3392" s="167" t="s">
        <v>224</v>
      </c>
      <c r="D3392" s="169">
        <v>44810</v>
      </c>
      <c r="E3392" s="266" t="s">
        <v>76</v>
      </c>
      <c r="F3392" s="168" t="s">
        <v>1413</v>
      </c>
      <c r="G3392" s="168"/>
      <c r="H3392" s="170">
        <v>26000</v>
      </c>
      <c r="I3392" s="170"/>
    </row>
    <row r="3393" spans="1:9" s="128" customFormat="1" x14ac:dyDescent="0.25">
      <c r="A3393" s="167">
        <v>44805</v>
      </c>
      <c r="B3393" s="37" t="s">
        <v>282</v>
      </c>
      <c r="C3393" s="167" t="s">
        <v>224</v>
      </c>
      <c r="D3393" s="169">
        <v>44810</v>
      </c>
      <c r="E3393" s="266" t="s">
        <v>76</v>
      </c>
      <c r="F3393" s="168" t="s">
        <v>1991</v>
      </c>
      <c r="G3393" s="168"/>
      <c r="H3393" s="170">
        <v>26000</v>
      </c>
      <c r="I3393" s="170"/>
    </row>
    <row r="3394" spans="1:9" s="128" customFormat="1" x14ac:dyDescent="0.25">
      <c r="A3394" s="167">
        <v>44805</v>
      </c>
      <c r="B3394" s="37" t="s">
        <v>282</v>
      </c>
      <c r="C3394" s="167" t="s">
        <v>224</v>
      </c>
      <c r="D3394" s="169">
        <v>44810</v>
      </c>
      <c r="E3394" s="266" t="s">
        <v>76</v>
      </c>
      <c r="F3394" s="168" t="s">
        <v>1992</v>
      </c>
      <c r="G3394" s="168"/>
      <c r="H3394" s="170">
        <v>26000</v>
      </c>
      <c r="I3394" s="170"/>
    </row>
    <row r="3395" spans="1:9" s="128" customFormat="1" x14ac:dyDescent="0.25">
      <c r="A3395" s="167">
        <v>44805</v>
      </c>
      <c r="B3395" s="37" t="s">
        <v>282</v>
      </c>
      <c r="C3395" s="167" t="s">
        <v>224</v>
      </c>
      <c r="D3395" s="169">
        <v>44810</v>
      </c>
      <c r="E3395" s="266" t="s">
        <v>76</v>
      </c>
      <c r="F3395" s="168" t="s">
        <v>1993</v>
      </c>
      <c r="G3395" s="168"/>
      <c r="H3395" s="170">
        <v>26000</v>
      </c>
      <c r="I3395" s="170"/>
    </row>
    <row r="3396" spans="1:9" s="128" customFormat="1" x14ac:dyDescent="0.25">
      <c r="A3396" s="167">
        <v>44805</v>
      </c>
      <c r="B3396" s="37" t="s">
        <v>282</v>
      </c>
      <c r="C3396" s="167" t="s">
        <v>224</v>
      </c>
      <c r="D3396" s="169">
        <v>44810</v>
      </c>
      <c r="E3396" s="266" t="s">
        <v>76</v>
      </c>
      <c r="F3396" s="168" t="s">
        <v>413</v>
      </c>
      <c r="G3396" s="168"/>
      <c r="H3396" s="170">
        <v>78000</v>
      </c>
      <c r="I3396" s="170"/>
    </row>
    <row r="3397" spans="1:9" s="128" customFormat="1" x14ac:dyDescent="0.25">
      <c r="A3397" s="167">
        <v>44805</v>
      </c>
      <c r="B3397" s="37" t="s">
        <v>282</v>
      </c>
      <c r="C3397" s="167" t="s">
        <v>224</v>
      </c>
      <c r="D3397" s="169">
        <v>44810</v>
      </c>
      <c r="E3397" s="266" t="s">
        <v>76</v>
      </c>
      <c r="F3397" s="168" t="s">
        <v>140</v>
      </c>
      <c r="G3397" s="168"/>
      <c r="H3397" s="170">
        <v>78096</v>
      </c>
      <c r="I3397" s="170"/>
    </row>
    <row r="3398" spans="1:9" s="128" customFormat="1" x14ac:dyDescent="0.25">
      <c r="A3398" s="167">
        <v>44805</v>
      </c>
      <c r="B3398" s="37" t="s">
        <v>282</v>
      </c>
      <c r="C3398" s="167" t="s">
        <v>224</v>
      </c>
      <c r="D3398" s="169">
        <v>44811</v>
      </c>
      <c r="E3398" s="266" t="s">
        <v>239</v>
      </c>
      <c r="F3398" s="168" t="s">
        <v>132</v>
      </c>
      <c r="G3398" s="168"/>
      <c r="H3398" s="170">
        <v>26100</v>
      </c>
      <c r="I3398" s="170"/>
    </row>
    <row r="3399" spans="1:9" s="128" customFormat="1" x14ac:dyDescent="0.25">
      <c r="A3399" s="167">
        <v>44805</v>
      </c>
      <c r="B3399" s="37" t="s">
        <v>282</v>
      </c>
      <c r="C3399" s="167" t="s">
        <v>224</v>
      </c>
      <c r="D3399" s="169">
        <v>44812</v>
      </c>
      <c r="E3399" s="266" t="s">
        <v>76</v>
      </c>
      <c r="F3399" s="168" t="s">
        <v>1085</v>
      </c>
      <c r="G3399" s="168"/>
      <c r="H3399" s="170">
        <v>26000</v>
      </c>
      <c r="I3399" s="170"/>
    </row>
    <row r="3400" spans="1:9" s="128" customFormat="1" x14ac:dyDescent="0.25">
      <c r="A3400" s="167">
        <v>44805</v>
      </c>
      <c r="B3400" s="37" t="s">
        <v>282</v>
      </c>
      <c r="C3400" s="167" t="s">
        <v>224</v>
      </c>
      <c r="D3400" s="169">
        <v>44813</v>
      </c>
      <c r="E3400" s="266" t="s">
        <v>76</v>
      </c>
      <c r="F3400" s="168" t="s">
        <v>410</v>
      </c>
      <c r="G3400" s="168"/>
      <c r="H3400" s="170">
        <v>100000</v>
      </c>
      <c r="I3400" s="170"/>
    </row>
    <row r="3401" spans="1:9" s="128" customFormat="1" x14ac:dyDescent="0.25">
      <c r="A3401" s="167">
        <v>44805</v>
      </c>
      <c r="B3401" s="37" t="s">
        <v>282</v>
      </c>
      <c r="C3401" s="167" t="s">
        <v>224</v>
      </c>
      <c r="D3401" s="169">
        <v>44816</v>
      </c>
      <c r="E3401" s="266" t="s">
        <v>76</v>
      </c>
      <c r="F3401" s="168" t="s">
        <v>1677</v>
      </c>
      <c r="G3401" s="168"/>
      <c r="H3401" s="170">
        <v>26000</v>
      </c>
      <c r="I3401" s="170"/>
    </row>
    <row r="3402" spans="1:9" s="128" customFormat="1" x14ac:dyDescent="0.25">
      <c r="A3402" s="167">
        <v>44805</v>
      </c>
      <c r="B3402" s="37" t="s">
        <v>282</v>
      </c>
      <c r="C3402" s="167" t="s">
        <v>224</v>
      </c>
      <c r="D3402" s="169">
        <v>44816</v>
      </c>
      <c r="E3402" s="266" t="s">
        <v>76</v>
      </c>
      <c r="F3402" s="168" t="s">
        <v>1994</v>
      </c>
      <c r="G3402" s="168"/>
      <c r="H3402" s="170">
        <v>52000</v>
      </c>
      <c r="I3402" s="170"/>
    </row>
    <row r="3403" spans="1:9" s="128" customFormat="1" x14ac:dyDescent="0.25">
      <c r="A3403" s="167">
        <v>44805</v>
      </c>
      <c r="B3403" s="37" t="s">
        <v>282</v>
      </c>
      <c r="C3403" s="167" t="s">
        <v>224</v>
      </c>
      <c r="D3403" s="169">
        <v>44824</v>
      </c>
      <c r="E3403" s="266" t="s">
        <v>76</v>
      </c>
      <c r="F3403" s="168" t="s">
        <v>1422</v>
      </c>
      <c r="G3403" s="168"/>
      <c r="H3403" s="170">
        <v>23000</v>
      </c>
      <c r="I3403" s="170"/>
    </row>
    <row r="3404" spans="1:9" s="128" customFormat="1" x14ac:dyDescent="0.25">
      <c r="A3404" s="167">
        <v>44805</v>
      </c>
      <c r="B3404" s="37" t="s">
        <v>282</v>
      </c>
      <c r="C3404" s="167" t="s">
        <v>224</v>
      </c>
      <c r="D3404" s="169">
        <v>44824</v>
      </c>
      <c r="E3404" s="266" t="s">
        <v>76</v>
      </c>
      <c r="F3404" s="168" t="s">
        <v>6</v>
      </c>
      <c r="G3404" s="168"/>
      <c r="H3404" s="170">
        <v>26000</v>
      </c>
      <c r="I3404" s="170"/>
    </row>
    <row r="3405" spans="1:9" s="128" customFormat="1" x14ac:dyDescent="0.25">
      <c r="A3405" s="167">
        <v>44805</v>
      </c>
      <c r="B3405" s="37" t="s">
        <v>282</v>
      </c>
      <c r="C3405" s="167" t="s">
        <v>224</v>
      </c>
      <c r="D3405" s="169">
        <v>44824</v>
      </c>
      <c r="E3405" s="266" t="s">
        <v>76</v>
      </c>
      <c r="F3405" s="168" t="s">
        <v>127</v>
      </c>
      <c r="G3405" s="168"/>
      <c r="H3405" s="170">
        <v>26113</v>
      </c>
      <c r="I3405" s="170"/>
    </row>
    <row r="3406" spans="1:9" s="128" customFormat="1" x14ac:dyDescent="0.25">
      <c r="A3406" s="167">
        <v>44805</v>
      </c>
      <c r="B3406" s="37" t="s">
        <v>282</v>
      </c>
      <c r="C3406" s="167" t="s">
        <v>224</v>
      </c>
      <c r="D3406" s="169">
        <v>44824</v>
      </c>
      <c r="E3406" s="266" t="s">
        <v>76</v>
      </c>
      <c r="F3406" s="168" t="s">
        <v>410</v>
      </c>
      <c r="G3406" s="168"/>
      <c r="H3406" s="170">
        <v>100000</v>
      </c>
      <c r="I3406" s="170"/>
    </row>
    <row r="3407" spans="1:9" s="128" customFormat="1" x14ac:dyDescent="0.25">
      <c r="A3407" s="167">
        <v>44805</v>
      </c>
      <c r="B3407" s="37" t="s">
        <v>282</v>
      </c>
      <c r="C3407" s="167" t="s">
        <v>224</v>
      </c>
      <c r="D3407" s="169">
        <v>44825</v>
      </c>
      <c r="E3407" s="266" t="s">
        <v>76</v>
      </c>
      <c r="F3407" s="168" t="s">
        <v>24</v>
      </c>
      <c r="G3407" s="168"/>
      <c r="H3407" s="170">
        <v>208000</v>
      </c>
      <c r="I3407" s="170"/>
    </row>
    <row r="3408" spans="1:9" s="128" customFormat="1" x14ac:dyDescent="0.25">
      <c r="A3408" s="167">
        <v>44805</v>
      </c>
      <c r="B3408" s="37" t="s">
        <v>282</v>
      </c>
      <c r="C3408" s="167" t="s">
        <v>224</v>
      </c>
      <c r="D3408" s="169">
        <v>44826</v>
      </c>
      <c r="E3408" s="266" t="s">
        <v>76</v>
      </c>
      <c r="F3408" s="168" t="s">
        <v>1696</v>
      </c>
      <c r="G3408" s="168"/>
      <c r="H3408" s="170">
        <v>26000</v>
      </c>
      <c r="I3408" s="170"/>
    </row>
    <row r="3409" spans="1:9" s="128" customFormat="1" x14ac:dyDescent="0.25">
      <c r="A3409" s="167">
        <v>44805</v>
      </c>
      <c r="B3409" s="37" t="s">
        <v>282</v>
      </c>
      <c r="C3409" s="167" t="s">
        <v>224</v>
      </c>
      <c r="D3409" s="169">
        <v>44826</v>
      </c>
      <c r="E3409" s="266" t="s">
        <v>76</v>
      </c>
      <c r="F3409" s="168" t="s">
        <v>1446</v>
      </c>
      <c r="G3409" s="168"/>
      <c r="H3409" s="170">
        <v>26102</v>
      </c>
      <c r="I3409" s="170"/>
    </row>
    <row r="3410" spans="1:9" s="128" customFormat="1" x14ac:dyDescent="0.25">
      <c r="A3410" s="167">
        <v>44805</v>
      </c>
      <c r="B3410" s="37" t="s">
        <v>282</v>
      </c>
      <c r="C3410" s="167" t="s">
        <v>224</v>
      </c>
      <c r="D3410" s="169">
        <v>44826</v>
      </c>
      <c r="E3410" s="266" t="s">
        <v>239</v>
      </c>
      <c r="F3410" s="168" t="s">
        <v>637</v>
      </c>
      <c r="G3410" s="168"/>
      <c r="H3410" s="170">
        <v>138000</v>
      </c>
      <c r="I3410" s="170"/>
    </row>
    <row r="3411" spans="1:9" s="128" customFormat="1" x14ac:dyDescent="0.25">
      <c r="A3411" s="167">
        <v>44805</v>
      </c>
      <c r="B3411" s="37" t="s">
        <v>282</v>
      </c>
      <c r="C3411" s="167" t="s">
        <v>224</v>
      </c>
      <c r="D3411" s="169">
        <v>44827</v>
      </c>
      <c r="E3411" s="266" t="s">
        <v>76</v>
      </c>
      <c r="F3411" s="168" t="s">
        <v>1995</v>
      </c>
      <c r="G3411" s="168"/>
      <c r="H3411" s="170">
        <v>26000</v>
      </c>
      <c r="I3411" s="170"/>
    </row>
    <row r="3412" spans="1:9" s="128" customFormat="1" x14ac:dyDescent="0.25">
      <c r="A3412" s="167">
        <v>44805</v>
      </c>
      <c r="B3412" s="37" t="s">
        <v>282</v>
      </c>
      <c r="C3412" s="167" t="s">
        <v>224</v>
      </c>
      <c r="D3412" s="169">
        <v>44827</v>
      </c>
      <c r="E3412" s="266" t="s">
        <v>76</v>
      </c>
      <c r="F3412" s="168" t="s">
        <v>1696</v>
      </c>
      <c r="G3412" s="168"/>
      <c r="H3412" s="170">
        <v>26000</v>
      </c>
      <c r="I3412" s="170"/>
    </row>
    <row r="3413" spans="1:9" s="128" customFormat="1" x14ac:dyDescent="0.25">
      <c r="A3413" s="167">
        <v>44805</v>
      </c>
      <c r="B3413" s="37" t="s">
        <v>282</v>
      </c>
      <c r="C3413" s="167" t="s">
        <v>224</v>
      </c>
      <c r="D3413" s="169">
        <v>44827</v>
      </c>
      <c r="E3413" s="266" t="s">
        <v>76</v>
      </c>
      <c r="F3413" s="168" t="s">
        <v>18</v>
      </c>
      <c r="G3413" s="168"/>
      <c r="H3413" s="170">
        <v>26080</v>
      </c>
      <c r="I3413" s="170"/>
    </row>
    <row r="3414" spans="1:9" s="128" customFormat="1" x14ac:dyDescent="0.25">
      <c r="A3414" s="167">
        <v>44805</v>
      </c>
      <c r="B3414" s="37" t="s">
        <v>282</v>
      </c>
      <c r="C3414" s="167" t="s">
        <v>224</v>
      </c>
      <c r="D3414" s="169">
        <v>44830</v>
      </c>
      <c r="E3414" s="266" t="s">
        <v>76</v>
      </c>
      <c r="F3414" s="168" t="s">
        <v>407</v>
      </c>
      <c r="G3414" s="168"/>
      <c r="H3414" s="170">
        <v>26000</v>
      </c>
      <c r="I3414" s="170"/>
    </row>
    <row r="3415" spans="1:9" s="128" customFormat="1" x14ac:dyDescent="0.25">
      <c r="A3415" s="167">
        <v>44805</v>
      </c>
      <c r="B3415" s="37" t="s">
        <v>282</v>
      </c>
      <c r="C3415" s="167" t="s">
        <v>224</v>
      </c>
      <c r="D3415" s="169">
        <v>44830</v>
      </c>
      <c r="E3415" s="266" t="s">
        <v>76</v>
      </c>
      <c r="F3415" s="168" t="s">
        <v>21</v>
      </c>
      <c r="G3415" s="168"/>
      <c r="H3415" s="170">
        <v>26109</v>
      </c>
      <c r="I3415" s="170"/>
    </row>
    <row r="3416" spans="1:9" s="128" customFormat="1" x14ac:dyDescent="0.25">
      <c r="A3416" s="167">
        <v>44805</v>
      </c>
      <c r="B3416" s="37" t="s">
        <v>282</v>
      </c>
      <c r="C3416" s="167" t="s">
        <v>224</v>
      </c>
      <c r="D3416" s="169">
        <v>44831</v>
      </c>
      <c r="E3416" s="266" t="s">
        <v>76</v>
      </c>
      <c r="F3416" s="168" t="s">
        <v>17</v>
      </c>
      <c r="G3416" s="168"/>
      <c r="H3416" s="170">
        <v>26000</v>
      </c>
      <c r="I3416" s="170"/>
    </row>
    <row r="3417" spans="1:9" s="128" customFormat="1" x14ac:dyDescent="0.25">
      <c r="A3417" s="167">
        <v>44805</v>
      </c>
      <c r="B3417" s="37" t="s">
        <v>282</v>
      </c>
      <c r="C3417" s="167" t="s">
        <v>224</v>
      </c>
      <c r="D3417" s="169">
        <v>44831</v>
      </c>
      <c r="E3417" s="266" t="s">
        <v>76</v>
      </c>
      <c r="F3417" s="168" t="s">
        <v>1956</v>
      </c>
      <c r="G3417" s="168"/>
      <c r="H3417" s="170">
        <v>26000</v>
      </c>
      <c r="I3417" s="170"/>
    </row>
    <row r="3418" spans="1:9" s="128" customFormat="1" x14ac:dyDescent="0.25">
      <c r="A3418" s="167">
        <v>44805</v>
      </c>
      <c r="B3418" s="37" t="s">
        <v>282</v>
      </c>
      <c r="C3418" s="167" t="s">
        <v>224</v>
      </c>
      <c r="D3418" s="169">
        <v>44831</v>
      </c>
      <c r="E3418" s="266" t="s">
        <v>239</v>
      </c>
      <c r="F3418" s="168" t="s">
        <v>19</v>
      </c>
      <c r="G3418" s="168"/>
      <c r="H3418" s="170">
        <v>26000</v>
      </c>
      <c r="I3418" s="170"/>
    </row>
    <row r="3419" spans="1:9" s="128" customFormat="1" x14ac:dyDescent="0.25">
      <c r="A3419" s="167">
        <v>44805</v>
      </c>
      <c r="B3419" s="37" t="s">
        <v>282</v>
      </c>
      <c r="C3419" s="167" t="s">
        <v>224</v>
      </c>
      <c r="D3419" s="169">
        <v>44831</v>
      </c>
      <c r="E3419" s="266" t="s">
        <v>76</v>
      </c>
      <c r="F3419" s="168" t="s">
        <v>1996</v>
      </c>
      <c r="G3419" s="168"/>
      <c r="H3419" s="170">
        <v>864759</v>
      </c>
      <c r="I3419" s="170"/>
    </row>
    <row r="3420" spans="1:9" s="128" customFormat="1" x14ac:dyDescent="0.25">
      <c r="A3420" s="167">
        <v>44805</v>
      </c>
      <c r="B3420" s="37" t="s">
        <v>282</v>
      </c>
      <c r="C3420" s="167" t="s">
        <v>224</v>
      </c>
      <c r="D3420" s="169">
        <v>44831</v>
      </c>
      <c r="E3420" s="266" t="s">
        <v>76</v>
      </c>
      <c r="F3420" s="168" t="s">
        <v>1996</v>
      </c>
      <c r="G3420" s="168"/>
      <c r="H3420" s="170">
        <v>3819144</v>
      </c>
      <c r="I3420" s="170"/>
    </row>
    <row r="3421" spans="1:9" s="128" customFormat="1" x14ac:dyDescent="0.25">
      <c r="A3421" s="167">
        <v>44805</v>
      </c>
      <c r="B3421" s="37" t="s">
        <v>282</v>
      </c>
      <c r="C3421" s="167" t="s">
        <v>224</v>
      </c>
      <c r="D3421" s="169">
        <v>44832</v>
      </c>
      <c r="E3421" s="266" t="s">
        <v>76</v>
      </c>
      <c r="F3421" s="168" t="s">
        <v>93</v>
      </c>
      <c r="G3421" s="168"/>
      <c r="H3421" s="170">
        <v>27000</v>
      </c>
      <c r="I3421" s="170"/>
    </row>
    <row r="3422" spans="1:9" s="128" customFormat="1" x14ac:dyDescent="0.25">
      <c r="A3422" s="167">
        <v>44805</v>
      </c>
      <c r="B3422" s="37" t="s">
        <v>282</v>
      </c>
      <c r="C3422" s="167" t="s">
        <v>224</v>
      </c>
      <c r="D3422" s="169">
        <v>44832</v>
      </c>
      <c r="E3422" s="266" t="s">
        <v>76</v>
      </c>
      <c r="F3422" s="168" t="s">
        <v>86</v>
      </c>
      <c r="G3422" s="168"/>
      <c r="H3422" s="170">
        <v>49000</v>
      </c>
      <c r="I3422" s="170"/>
    </row>
    <row r="3423" spans="1:9" s="128" customFormat="1" x14ac:dyDescent="0.25">
      <c r="A3423" s="167">
        <v>44805</v>
      </c>
      <c r="B3423" s="37" t="s">
        <v>282</v>
      </c>
      <c r="C3423" s="167" t="s">
        <v>224</v>
      </c>
      <c r="D3423" s="169">
        <v>44833</v>
      </c>
      <c r="E3423" s="266" t="s">
        <v>76</v>
      </c>
      <c r="F3423" s="168" t="s">
        <v>417</v>
      </c>
      <c r="G3423" s="168"/>
      <c r="H3423" s="170">
        <v>26000</v>
      </c>
      <c r="I3423" s="170"/>
    </row>
    <row r="3424" spans="1:9" s="128" customFormat="1" x14ac:dyDescent="0.25">
      <c r="A3424" s="167">
        <v>44805</v>
      </c>
      <c r="B3424" s="37" t="s">
        <v>282</v>
      </c>
      <c r="C3424" s="167" t="s">
        <v>224</v>
      </c>
      <c r="D3424" s="169">
        <v>44833</v>
      </c>
      <c r="E3424" s="266" t="s">
        <v>76</v>
      </c>
      <c r="F3424" s="168" t="s">
        <v>9</v>
      </c>
      <c r="G3424" s="168"/>
      <c r="H3424" s="170">
        <v>26000</v>
      </c>
      <c r="I3424" s="170"/>
    </row>
    <row r="3425" spans="1:9" s="128" customFormat="1" x14ac:dyDescent="0.25">
      <c r="A3425" s="167">
        <v>44805</v>
      </c>
      <c r="B3425" s="37" t="s">
        <v>282</v>
      </c>
      <c r="C3425" s="167" t="s">
        <v>224</v>
      </c>
      <c r="D3425" s="169">
        <v>44833</v>
      </c>
      <c r="E3425" s="266" t="s">
        <v>76</v>
      </c>
      <c r="F3425" s="168" t="s">
        <v>131</v>
      </c>
      <c r="G3425" s="168"/>
      <c r="H3425" s="170">
        <v>26000</v>
      </c>
      <c r="I3425" s="170"/>
    </row>
    <row r="3426" spans="1:9" s="128" customFormat="1" x14ac:dyDescent="0.25">
      <c r="A3426" s="167">
        <v>44805</v>
      </c>
      <c r="B3426" s="37" t="s">
        <v>282</v>
      </c>
      <c r="C3426" s="167" t="s">
        <v>224</v>
      </c>
      <c r="D3426" s="169">
        <v>44833</v>
      </c>
      <c r="E3426" s="266" t="s">
        <v>76</v>
      </c>
      <c r="F3426" s="168" t="s">
        <v>206</v>
      </c>
      <c r="G3426" s="168"/>
      <c r="H3426" s="170">
        <v>26000</v>
      </c>
      <c r="I3426" s="170"/>
    </row>
    <row r="3427" spans="1:9" s="128" customFormat="1" x14ac:dyDescent="0.25">
      <c r="A3427" s="167">
        <v>44805</v>
      </c>
      <c r="B3427" s="37" t="s">
        <v>282</v>
      </c>
      <c r="C3427" s="167" t="s">
        <v>224</v>
      </c>
      <c r="D3427" s="169">
        <v>44834</v>
      </c>
      <c r="E3427" s="266"/>
      <c r="F3427" s="168" t="s">
        <v>313</v>
      </c>
      <c r="G3427" s="168"/>
      <c r="H3427" s="170">
        <v>26000</v>
      </c>
      <c r="I3427" s="170"/>
    </row>
    <row r="3428" spans="1:9" s="128" customFormat="1" x14ac:dyDescent="0.25">
      <c r="A3428" s="167">
        <v>44805</v>
      </c>
      <c r="B3428" s="37" t="s">
        <v>282</v>
      </c>
      <c r="C3428" s="167" t="s">
        <v>224</v>
      </c>
      <c r="D3428" s="169">
        <v>44834</v>
      </c>
      <c r="E3428" s="266"/>
      <c r="F3428" s="168" t="s">
        <v>430</v>
      </c>
      <c r="G3428" s="168"/>
      <c r="H3428" s="170">
        <v>26000</v>
      </c>
      <c r="I3428" s="170"/>
    </row>
    <row r="3429" spans="1:9" s="128" customFormat="1" x14ac:dyDescent="0.25">
      <c r="A3429" s="167">
        <v>44805</v>
      </c>
      <c r="B3429" s="37" t="s">
        <v>282</v>
      </c>
      <c r="C3429" s="167" t="s">
        <v>224</v>
      </c>
      <c r="D3429" s="169">
        <v>44834</v>
      </c>
      <c r="E3429" s="266"/>
      <c r="F3429" s="168" t="s">
        <v>14</v>
      </c>
      <c r="G3429" s="168"/>
      <c r="H3429" s="170">
        <v>26000</v>
      </c>
      <c r="I3429" s="170"/>
    </row>
    <row r="3430" spans="1:9" s="128" customFormat="1" x14ac:dyDescent="0.25">
      <c r="A3430" s="167">
        <v>44805</v>
      </c>
      <c r="B3430" s="37" t="s">
        <v>282</v>
      </c>
      <c r="C3430" s="167" t="s">
        <v>224</v>
      </c>
      <c r="D3430" s="169">
        <v>44834</v>
      </c>
      <c r="E3430" s="266"/>
      <c r="F3430" s="168" t="s">
        <v>1413</v>
      </c>
      <c r="G3430" s="168"/>
      <c r="H3430" s="170">
        <v>26000</v>
      </c>
      <c r="I3430" s="170"/>
    </row>
    <row r="3431" spans="1:9" s="128" customFormat="1" x14ac:dyDescent="0.25">
      <c r="A3431" s="167">
        <v>44805</v>
      </c>
      <c r="B3431" s="37" t="s">
        <v>282</v>
      </c>
      <c r="C3431" s="167" t="s">
        <v>224</v>
      </c>
      <c r="D3431" s="169">
        <v>44834</v>
      </c>
      <c r="E3431" s="266"/>
      <c r="F3431" s="168" t="s">
        <v>410</v>
      </c>
      <c r="G3431" s="168"/>
      <c r="H3431" s="170">
        <v>50000</v>
      </c>
      <c r="I3431" s="170"/>
    </row>
    <row r="3432" spans="1:9" s="128" customFormat="1" x14ac:dyDescent="0.25">
      <c r="A3432" s="167">
        <v>44835</v>
      </c>
      <c r="B3432" s="37" t="s">
        <v>282</v>
      </c>
      <c r="C3432" s="167" t="s">
        <v>224</v>
      </c>
      <c r="D3432" s="169">
        <v>44837</v>
      </c>
      <c r="E3432" s="266" t="s">
        <v>76</v>
      </c>
      <c r="F3432" s="168" t="s">
        <v>1997</v>
      </c>
      <c r="G3432" s="168"/>
      <c r="H3432" s="170">
        <v>3752</v>
      </c>
      <c r="I3432" s="170"/>
    </row>
    <row r="3433" spans="1:9" s="128" customFormat="1" x14ac:dyDescent="0.25">
      <c r="A3433" s="167">
        <v>44835</v>
      </c>
      <c r="B3433" s="37" t="s">
        <v>282</v>
      </c>
      <c r="C3433" s="167" t="s">
        <v>224</v>
      </c>
      <c r="D3433" s="169">
        <v>44837</v>
      </c>
      <c r="E3433" s="266" t="s">
        <v>76</v>
      </c>
      <c r="F3433" s="168" t="s">
        <v>1413</v>
      </c>
      <c r="G3433" s="168"/>
      <c r="H3433" s="170">
        <v>10000</v>
      </c>
      <c r="I3433" s="170"/>
    </row>
    <row r="3434" spans="1:9" s="128" customFormat="1" x14ac:dyDescent="0.25">
      <c r="A3434" s="167">
        <v>44835</v>
      </c>
      <c r="B3434" s="37" t="s">
        <v>282</v>
      </c>
      <c r="C3434" s="167" t="s">
        <v>224</v>
      </c>
      <c r="D3434" s="169">
        <v>44837</v>
      </c>
      <c r="E3434" s="266" t="s">
        <v>76</v>
      </c>
      <c r="F3434" s="168" t="s">
        <v>256</v>
      </c>
      <c r="G3434" s="168"/>
      <c r="H3434" s="170">
        <v>26000</v>
      </c>
      <c r="I3434" s="170"/>
    </row>
    <row r="3435" spans="1:9" s="128" customFormat="1" x14ac:dyDescent="0.25">
      <c r="A3435" s="167">
        <v>44835</v>
      </c>
      <c r="B3435" s="37" t="s">
        <v>282</v>
      </c>
      <c r="C3435" s="167" t="s">
        <v>224</v>
      </c>
      <c r="D3435" s="169">
        <v>44837</v>
      </c>
      <c r="E3435" s="266" t="s">
        <v>76</v>
      </c>
      <c r="F3435" s="168" t="s">
        <v>1964</v>
      </c>
      <c r="G3435" s="168"/>
      <c r="H3435" s="170">
        <v>26000</v>
      </c>
      <c r="I3435" s="170"/>
    </row>
    <row r="3436" spans="1:9" s="128" customFormat="1" x14ac:dyDescent="0.25">
      <c r="A3436" s="167">
        <v>44835</v>
      </c>
      <c r="B3436" s="37" t="s">
        <v>282</v>
      </c>
      <c r="C3436" s="167" t="s">
        <v>224</v>
      </c>
      <c r="D3436" s="169">
        <v>44837</v>
      </c>
      <c r="E3436" s="266" t="s">
        <v>76</v>
      </c>
      <c r="F3436" s="168" t="s">
        <v>80</v>
      </c>
      <c r="G3436" s="168"/>
      <c r="H3436" s="170">
        <v>26000</v>
      </c>
      <c r="I3436" s="170"/>
    </row>
    <row r="3437" spans="1:9" s="128" customFormat="1" x14ac:dyDescent="0.25">
      <c r="A3437" s="167">
        <v>44835</v>
      </c>
      <c r="B3437" s="37" t="s">
        <v>282</v>
      </c>
      <c r="C3437" s="167" t="s">
        <v>224</v>
      </c>
      <c r="D3437" s="169">
        <v>44837</v>
      </c>
      <c r="E3437" s="266" t="s">
        <v>76</v>
      </c>
      <c r="F3437" s="168" t="s">
        <v>1462</v>
      </c>
      <c r="G3437" s="168"/>
      <c r="H3437" s="170">
        <v>26000</v>
      </c>
      <c r="I3437" s="170"/>
    </row>
    <row r="3438" spans="1:9" s="128" customFormat="1" x14ac:dyDescent="0.25">
      <c r="A3438" s="167">
        <v>44835</v>
      </c>
      <c r="B3438" s="37" t="s">
        <v>282</v>
      </c>
      <c r="C3438" s="167" t="s">
        <v>224</v>
      </c>
      <c r="D3438" s="169">
        <v>44837</v>
      </c>
      <c r="E3438" s="266" t="s">
        <v>76</v>
      </c>
      <c r="F3438" s="168" t="s">
        <v>198</v>
      </c>
      <c r="G3438" s="168"/>
      <c r="H3438" s="170">
        <v>26000</v>
      </c>
      <c r="I3438" s="170"/>
    </row>
    <row r="3439" spans="1:9" s="128" customFormat="1" x14ac:dyDescent="0.25">
      <c r="A3439" s="167">
        <v>44835</v>
      </c>
      <c r="B3439" s="37" t="s">
        <v>282</v>
      </c>
      <c r="C3439" s="167" t="s">
        <v>224</v>
      </c>
      <c r="D3439" s="169">
        <v>44839</v>
      </c>
      <c r="E3439" s="266" t="s">
        <v>76</v>
      </c>
      <c r="F3439" s="168" t="s">
        <v>874</v>
      </c>
      <c r="G3439" s="168"/>
      <c r="H3439" s="170">
        <v>26000</v>
      </c>
      <c r="I3439" s="170"/>
    </row>
    <row r="3440" spans="1:9" s="128" customFormat="1" x14ac:dyDescent="0.25">
      <c r="A3440" s="167">
        <v>44835</v>
      </c>
      <c r="B3440" s="37" t="s">
        <v>282</v>
      </c>
      <c r="C3440" s="167" t="s">
        <v>224</v>
      </c>
      <c r="D3440" s="169">
        <v>44840</v>
      </c>
      <c r="E3440" s="266" t="s">
        <v>76</v>
      </c>
      <c r="F3440" s="168" t="s">
        <v>1998</v>
      </c>
      <c r="G3440" s="168"/>
      <c r="H3440" s="170">
        <v>10000</v>
      </c>
      <c r="I3440" s="170"/>
    </row>
    <row r="3441" spans="1:9" s="128" customFormat="1" x14ac:dyDescent="0.25">
      <c r="A3441" s="167">
        <v>44835</v>
      </c>
      <c r="B3441" s="37" t="s">
        <v>282</v>
      </c>
      <c r="C3441" s="167" t="s">
        <v>224</v>
      </c>
      <c r="D3441" s="169">
        <v>44840</v>
      </c>
      <c r="E3441" s="266" t="s">
        <v>76</v>
      </c>
      <c r="F3441" s="168" t="s">
        <v>384</v>
      </c>
      <c r="G3441" s="168"/>
      <c r="H3441" s="170">
        <v>26000</v>
      </c>
      <c r="I3441" s="170"/>
    </row>
    <row r="3442" spans="1:9" s="128" customFormat="1" x14ac:dyDescent="0.25">
      <c r="A3442" s="167">
        <v>44835</v>
      </c>
      <c r="B3442" s="37" t="s">
        <v>282</v>
      </c>
      <c r="C3442" s="167" t="s">
        <v>224</v>
      </c>
      <c r="D3442" s="169">
        <v>44840</v>
      </c>
      <c r="E3442" s="266" t="s">
        <v>76</v>
      </c>
      <c r="F3442" s="168" t="s">
        <v>1085</v>
      </c>
      <c r="G3442" s="168"/>
      <c r="H3442" s="170">
        <v>26000</v>
      </c>
      <c r="I3442" s="170"/>
    </row>
    <row r="3443" spans="1:9" s="128" customFormat="1" x14ac:dyDescent="0.25">
      <c r="A3443" s="167">
        <v>44835</v>
      </c>
      <c r="B3443" s="37" t="s">
        <v>282</v>
      </c>
      <c r="C3443" s="167" t="s">
        <v>224</v>
      </c>
      <c r="D3443" s="169">
        <v>44840</v>
      </c>
      <c r="E3443" s="266" t="s">
        <v>76</v>
      </c>
      <c r="F3443" s="168" t="s">
        <v>408</v>
      </c>
      <c r="G3443" s="168"/>
      <c r="H3443" s="170">
        <v>52000</v>
      </c>
      <c r="I3443" s="170"/>
    </row>
    <row r="3444" spans="1:9" s="128" customFormat="1" x14ac:dyDescent="0.25">
      <c r="A3444" s="167">
        <v>44835</v>
      </c>
      <c r="B3444" s="37" t="s">
        <v>282</v>
      </c>
      <c r="C3444" s="167" t="s">
        <v>224</v>
      </c>
      <c r="D3444" s="169">
        <v>44845</v>
      </c>
      <c r="E3444" s="266" t="s">
        <v>76</v>
      </c>
      <c r="F3444" s="168" t="s">
        <v>1718</v>
      </c>
      <c r="G3444" s="168"/>
      <c r="H3444" s="170">
        <v>26000</v>
      </c>
      <c r="I3444" s="170"/>
    </row>
    <row r="3445" spans="1:9" s="128" customFormat="1" x14ac:dyDescent="0.25">
      <c r="A3445" s="167">
        <v>44835</v>
      </c>
      <c r="B3445" s="37" t="s">
        <v>282</v>
      </c>
      <c r="C3445" s="167" t="s">
        <v>224</v>
      </c>
      <c r="D3445" s="169">
        <v>44845</v>
      </c>
      <c r="E3445" s="266" t="s">
        <v>76</v>
      </c>
      <c r="F3445" s="168" t="s">
        <v>1251</v>
      </c>
      <c r="G3445" s="168"/>
      <c r="H3445" s="170">
        <v>52000</v>
      </c>
      <c r="I3445" s="170"/>
    </row>
    <row r="3446" spans="1:9" s="128" customFormat="1" x14ac:dyDescent="0.25">
      <c r="A3446" s="167">
        <v>44835</v>
      </c>
      <c r="B3446" s="37" t="s">
        <v>282</v>
      </c>
      <c r="C3446" s="167" t="s">
        <v>224</v>
      </c>
      <c r="D3446" s="169">
        <v>44845</v>
      </c>
      <c r="E3446" s="266" t="s">
        <v>76</v>
      </c>
      <c r="F3446" s="168" t="s">
        <v>89</v>
      </c>
      <c r="G3446" s="168"/>
      <c r="H3446" s="170">
        <v>138051</v>
      </c>
      <c r="I3446" s="170"/>
    </row>
    <row r="3447" spans="1:9" s="128" customFormat="1" x14ac:dyDescent="0.25">
      <c r="A3447" s="167">
        <v>44835</v>
      </c>
      <c r="B3447" s="37" t="s">
        <v>282</v>
      </c>
      <c r="C3447" s="167" t="s">
        <v>224</v>
      </c>
      <c r="D3447" s="169">
        <v>44846</v>
      </c>
      <c r="E3447" s="266" t="s">
        <v>76</v>
      </c>
      <c r="F3447" s="168" t="s">
        <v>1696</v>
      </c>
      <c r="G3447" s="168"/>
      <c r="H3447" s="170">
        <v>26000</v>
      </c>
      <c r="I3447" s="170"/>
    </row>
    <row r="3448" spans="1:9" s="128" customFormat="1" x14ac:dyDescent="0.25">
      <c r="A3448" s="167">
        <v>44835</v>
      </c>
      <c r="B3448" s="37" t="s">
        <v>282</v>
      </c>
      <c r="C3448" s="167" t="s">
        <v>224</v>
      </c>
      <c r="D3448" s="169">
        <v>44846</v>
      </c>
      <c r="E3448" s="266" t="s">
        <v>76</v>
      </c>
      <c r="F3448" s="168" t="s">
        <v>132</v>
      </c>
      <c r="G3448" s="168"/>
      <c r="H3448" s="170">
        <v>26100</v>
      </c>
      <c r="I3448" s="170"/>
    </row>
    <row r="3449" spans="1:9" s="128" customFormat="1" x14ac:dyDescent="0.25">
      <c r="A3449" s="167">
        <v>44835</v>
      </c>
      <c r="B3449" s="37" t="s">
        <v>282</v>
      </c>
      <c r="C3449" s="167" t="s">
        <v>224</v>
      </c>
      <c r="D3449" s="169">
        <v>44847</v>
      </c>
      <c r="E3449" s="266" t="s">
        <v>76</v>
      </c>
      <c r="F3449" s="168" t="s">
        <v>1697</v>
      </c>
      <c r="G3449" s="168"/>
      <c r="H3449" s="170">
        <v>78000</v>
      </c>
      <c r="I3449" s="170"/>
    </row>
    <row r="3450" spans="1:9" s="128" customFormat="1" x14ac:dyDescent="0.25">
      <c r="A3450" s="167">
        <v>44835</v>
      </c>
      <c r="B3450" s="37" t="s">
        <v>282</v>
      </c>
      <c r="C3450" s="167" t="s">
        <v>224</v>
      </c>
      <c r="D3450" s="169">
        <v>44848</v>
      </c>
      <c r="E3450" s="266" t="s">
        <v>76</v>
      </c>
      <c r="F3450" s="168" t="s">
        <v>4</v>
      </c>
      <c r="G3450" s="168"/>
      <c r="H3450" s="170">
        <v>26000</v>
      </c>
      <c r="I3450" s="170"/>
    </row>
    <row r="3451" spans="1:9" s="128" customFormat="1" x14ac:dyDescent="0.25">
      <c r="A3451" s="167">
        <v>44835</v>
      </c>
      <c r="B3451" s="37" t="s">
        <v>282</v>
      </c>
      <c r="C3451" s="167" t="s">
        <v>224</v>
      </c>
      <c r="D3451" s="169">
        <v>44848</v>
      </c>
      <c r="E3451" s="266" t="s">
        <v>76</v>
      </c>
      <c r="F3451" s="168" t="s">
        <v>87</v>
      </c>
      <c r="G3451" s="168"/>
      <c r="H3451" s="170">
        <v>55000</v>
      </c>
      <c r="I3451" s="170"/>
    </row>
    <row r="3452" spans="1:9" s="128" customFormat="1" x14ac:dyDescent="0.25">
      <c r="A3452" s="167">
        <v>44835</v>
      </c>
      <c r="B3452" s="37" t="s">
        <v>282</v>
      </c>
      <c r="C3452" s="167" t="s">
        <v>224</v>
      </c>
      <c r="D3452" s="169">
        <v>44848</v>
      </c>
      <c r="E3452" s="266" t="s">
        <v>76</v>
      </c>
      <c r="F3452" s="168" t="s">
        <v>410</v>
      </c>
      <c r="G3452" s="168"/>
      <c r="H3452" s="170">
        <v>200000</v>
      </c>
      <c r="I3452" s="170"/>
    </row>
    <row r="3453" spans="1:9" s="128" customFormat="1" x14ac:dyDescent="0.25">
      <c r="A3453" s="167">
        <v>44835</v>
      </c>
      <c r="B3453" s="37" t="s">
        <v>282</v>
      </c>
      <c r="C3453" s="167" t="s">
        <v>224</v>
      </c>
      <c r="D3453" s="169">
        <v>44851</v>
      </c>
      <c r="E3453" s="266" t="s">
        <v>76</v>
      </c>
      <c r="F3453" s="168" t="s">
        <v>1677</v>
      </c>
      <c r="G3453" s="168"/>
      <c r="H3453" s="170">
        <v>26000</v>
      </c>
      <c r="I3453" s="170"/>
    </row>
    <row r="3454" spans="1:9" s="128" customFormat="1" x14ac:dyDescent="0.25">
      <c r="A3454" s="167">
        <v>44835</v>
      </c>
      <c r="B3454" s="37" t="s">
        <v>282</v>
      </c>
      <c r="C3454" s="167" t="s">
        <v>224</v>
      </c>
      <c r="D3454" s="169">
        <v>44851</v>
      </c>
      <c r="E3454" s="266" t="s">
        <v>76</v>
      </c>
      <c r="F3454" s="168" t="s">
        <v>82</v>
      </c>
      <c r="G3454" s="168"/>
      <c r="H3454" s="170">
        <v>78000</v>
      </c>
      <c r="I3454" s="170"/>
    </row>
    <row r="3455" spans="1:9" s="128" customFormat="1" x14ac:dyDescent="0.25">
      <c r="A3455" s="167">
        <v>44835</v>
      </c>
      <c r="B3455" s="37" t="s">
        <v>282</v>
      </c>
      <c r="C3455" s="167" t="s">
        <v>224</v>
      </c>
      <c r="D3455" s="169">
        <v>44851</v>
      </c>
      <c r="E3455" s="266" t="s">
        <v>76</v>
      </c>
      <c r="F3455" s="168" t="s">
        <v>1205</v>
      </c>
      <c r="G3455" s="168"/>
      <c r="H3455" s="170">
        <v>234000</v>
      </c>
      <c r="I3455" s="170"/>
    </row>
    <row r="3456" spans="1:9" s="128" customFormat="1" x14ac:dyDescent="0.25">
      <c r="A3456" s="167">
        <v>44835</v>
      </c>
      <c r="B3456" s="37" t="s">
        <v>282</v>
      </c>
      <c r="C3456" s="167" t="s">
        <v>224</v>
      </c>
      <c r="D3456" s="169">
        <v>44853</v>
      </c>
      <c r="E3456" s="266" t="s">
        <v>76</v>
      </c>
      <c r="F3456" s="168" t="s">
        <v>142</v>
      </c>
      <c r="G3456" s="168"/>
      <c r="H3456" s="170">
        <v>107114</v>
      </c>
      <c r="I3456" s="170"/>
    </row>
    <row r="3457" spans="1:9" s="128" customFormat="1" x14ac:dyDescent="0.25">
      <c r="A3457" s="167">
        <v>44835</v>
      </c>
      <c r="B3457" s="37" t="s">
        <v>282</v>
      </c>
      <c r="C3457" s="167" t="s">
        <v>224</v>
      </c>
      <c r="D3457" s="169">
        <v>44854</v>
      </c>
      <c r="E3457" s="266" t="s">
        <v>76</v>
      </c>
      <c r="F3457" s="168" t="s">
        <v>127</v>
      </c>
      <c r="G3457" s="168"/>
      <c r="H3457" s="170">
        <v>3000</v>
      </c>
      <c r="I3457" s="170"/>
    </row>
    <row r="3458" spans="1:9" s="128" customFormat="1" x14ac:dyDescent="0.25">
      <c r="A3458" s="167">
        <v>44835</v>
      </c>
      <c r="B3458" s="37" t="s">
        <v>282</v>
      </c>
      <c r="C3458" s="167" t="s">
        <v>224</v>
      </c>
      <c r="D3458" s="169">
        <v>44854</v>
      </c>
      <c r="E3458" s="266" t="s">
        <v>76</v>
      </c>
      <c r="F3458" s="168" t="s">
        <v>1422</v>
      </c>
      <c r="G3458" s="168"/>
      <c r="H3458" s="170">
        <v>23000</v>
      </c>
      <c r="I3458" s="170"/>
    </row>
    <row r="3459" spans="1:9" s="128" customFormat="1" x14ac:dyDescent="0.25">
      <c r="A3459" s="167">
        <v>44835</v>
      </c>
      <c r="B3459" s="37" t="s">
        <v>282</v>
      </c>
      <c r="C3459" s="167" t="s">
        <v>224</v>
      </c>
      <c r="D3459" s="169">
        <v>44854</v>
      </c>
      <c r="E3459" s="266" t="s">
        <v>76</v>
      </c>
      <c r="F3459" s="168" t="s">
        <v>127</v>
      </c>
      <c r="G3459" s="168"/>
      <c r="H3459" s="170">
        <v>23113</v>
      </c>
      <c r="I3459" s="170"/>
    </row>
    <row r="3460" spans="1:9" s="128" customFormat="1" x14ac:dyDescent="0.25">
      <c r="A3460" s="167">
        <v>44835</v>
      </c>
      <c r="B3460" s="37" t="s">
        <v>282</v>
      </c>
      <c r="C3460" s="167" t="s">
        <v>224</v>
      </c>
      <c r="D3460" s="169">
        <v>44854</v>
      </c>
      <c r="E3460" s="266" t="s">
        <v>76</v>
      </c>
      <c r="F3460" s="168" t="s">
        <v>410</v>
      </c>
      <c r="G3460" s="168"/>
      <c r="H3460" s="170">
        <v>50000</v>
      </c>
      <c r="I3460" s="170"/>
    </row>
    <row r="3461" spans="1:9" s="128" customFormat="1" x14ac:dyDescent="0.25">
      <c r="A3461" s="167">
        <v>44835</v>
      </c>
      <c r="B3461" s="37" t="s">
        <v>282</v>
      </c>
      <c r="C3461" s="167" t="s">
        <v>224</v>
      </c>
      <c r="D3461" s="169">
        <v>44854</v>
      </c>
      <c r="E3461" s="266" t="s">
        <v>76</v>
      </c>
      <c r="F3461" s="168" t="s">
        <v>410</v>
      </c>
      <c r="G3461" s="168"/>
      <c r="H3461" s="170">
        <v>55000</v>
      </c>
      <c r="I3461" s="170"/>
    </row>
    <row r="3462" spans="1:9" s="128" customFormat="1" x14ac:dyDescent="0.25">
      <c r="A3462" s="167">
        <v>44835</v>
      </c>
      <c r="B3462" s="37" t="s">
        <v>282</v>
      </c>
      <c r="C3462" s="167" t="s">
        <v>224</v>
      </c>
      <c r="D3462" s="169">
        <v>44855</v>
      </c>
      <c r="E3462" s="266" t="s">
        <v>76</v>
      </c>
      <c r="F3462" s="168" t="s">
        <v>6</v>
      </c>
      <c r="G3462" s="168"/>
      <c r="H3462" s="170">
        <v>26000</v>
      </c>
      <c r="I3462" s="170"/>
    </row>
    <row r="3463" spans="1:9" s="128" customFormat="1" x14ac:dyDescent="0.25">
      <c r="A3463" s="167">
        <v>44835</v>
      </c>
      <c r="B3463" s="37" t="s">
        <v>282</v>
      </c>
      <c r="C3463" s="167" t="s">
        <v>224</v>
      </c>
      <c r="D3463" s="169">
        <v>44858</v>
      </c>
      <c r="E3463" s="266" t="s">
        <v>76</v>
      </c>
      <c r="F3463" s="168" t="s">
        <v>1422</v>
      </c>
      <c r="G3463" s="168"/>
      <c r="H3463" s="170">
        <v>12000</v>
      </c>
      <c r="I3463" s="170"/>
    </row>
    <row r="3464" spans="1:9" s="128" customFormat="1" x14ac:dyDescent="0.25">
      <c r="A3464" s="167">
        <v>44835</v>
      </c>
      <c r="B3464" s="37" t="s">
        <v>282</v>
      </c>
      <c r="C3464" s="167" t="s">
        <v>224</v>
      </c>
      <c r="D3464" s="169">
        <v>44858</v>
      </c>
      <c r="E3464" s="266" t="s">
        <v>76</v>
      </c>
      <c r="F3464" s="168" t="s">
        <v>86</v>
      </c>
      <c r="G3464" s="168"/>
      <c r="H3464" s="170">
        <v>26000</v>
      </c>
      <c r="I3464" s="170"/>
    </row>
    <row r="3465" spans="1:9" s="128" customFormat="1" x14ac:dyDescent="0.25">
      <c r="A3465" s="167">
        <v>44835</v>
      </c>
      <c r="B3465" s="37" t="s">
        <v>282</v>
      </c>
      <c r="C3465" s="167" t="s">
        <v>224</v>
      </c>
      <c r="D3465" s="169">
        <v>44858</v>
      </c>
      <c r="E3465" s="266" t="s">
        <v>76</v>
      </c>
      <c r="F3465" s="168" t="s">
        <v>1204</v>
      </c>
      <c r="G3465" s="168"/>
      <c r="H3465" s="170">
        <v>26000</v>
      </c>
      <c r="I3465" s="170"/>
    </row>
    <row r="3466" spans="1:9" s="128" customFormat="1" x14ac:dyDescent="0.25">
      <c r="A3466" s="167">
        <v>44835</v>
      </c>
      <c r="B3466" s="37" t="s">
        <v>282</v>
      </c>
      <c r="C3466" s="167" t="s">
        <v>224</v>
      </c>
      <c r="D3466" s="169">
        <v>44858</v>
      </c>
      <c r="E3466" s="266" t="s">
        <v>76</v>
      </c>
      <c r="F3466" s="168" t="s">
        <v>93</v>
      </c>
      <c r="G3466" s="168"/>
      <c r="H3466" s="170">
        <v>26000</v>
      </c>
      <c r="I3466" s="170"/>
    </row>
    <row r="3467" spans="1:9" s="128" customFormat="1" x14ac:dyDescent="0.25">
      <c r="A3467" s="167">
        <v>44835</v>
      </c>
      <c r="B3467" s="37" t="s">
        <v>282</v>
      </c>
      <c r="C3467" s="167" t="s">
        <v>224</v>
      </c>
      <c r="D3467" s="169">
        <v>44858</v>
      </c>
      <c r="E3467" s="266" t="s">
        <v>76</v>
      </c>
      <c r="F3467" s="168" t="s">
        <v>207</v>
      </c>
      <c r="G3467" s="168"/>
      <c r="H3467" s="170">
        <v>26025</v>
      </c>
      <c r="I3467" s="170"/>
    </row>
    <row r="3468" spans="1:9" s="128" customFormat="1" x14ac:dyDescent="0.25">
      <c r="A3468" s="167">
        <v>44835</v>
      </c>
      <c r="B3468" s="37" t="s">
        <v>282</v>
      </c>
      <c r="C3468" s="167" t="s">
        <v>224</v>
      </c>
      <c r="D3468" s="169">
        <v>44858</v>
      </c>
      <c r="E3468" s="266" t="s">
        <v>76</v>
      </c>
      <c r="F3468" s="168" t="s">
        <v>18</v>
      </c>
      <c r="G3468" s="168"/>
      <c r="H3468" s="170">
        <v>26080</v>
      </c>
      <c r="I3468" s="170"/>
    </row>
    <row r="3469" spans="1:9" s="128" customFormat="1" x14ac:dyDescent="0.25">
      <c r="A3469" s="167">
        <v>44835</v>
      </c>
      <c r="B3469" s="37" t="s">
        <v>282</v>
      </c>
      <c r="C3469" s="167" t="s">
        <v>224</v>
      </c>
      <c r="D3469" s="169">
        <v>44859</v>
      </c>
      <c r="E3469" s="266" t="s">
        <v>76</v>
      </c>
      <c r="F3469" s="168" t="s">
        <v>198</v>
      </c>
      <c r="G3469" s="168"/>
      <c r="H3469" s="170">
        <v>26000</v>
      </c>
      <c r="I3469" s="170"/>
    </row>
    <row r="3470" spans="1:9" s="128" customFormat="1" x14ac:dyDescent="0.25">
      <c r="A3470" s="167">
        <v>44835</v>
      </c>
      <c r="B3470" s="37" t="s">
        <v>282</v>
      </c>
      <c r="C3470" s="167" t="s">
        <v>224</v>
      </c>
      <c r="D3470" s="169">
        <v>44859</v>
      </c>
      <c r="E3470" s="266" t="s">
        <v>76</v>
      </c>
      <c r="F3470" s="168" t="s">
        <v>19</v>
      </c>
      <c r="G3470" s="168"/>
      <c r="H3470" s="170">
        <v>52000</v>
      </c>
      <c r="I3470" s="170"/>
    </row>
    <row r="3471" spans="1:9" s="128" customFormat="1" x14ac:dyDescent="0.25">
      <c r="A3471" s="167">
        <v>44835</v>
      </c>
      <c r="B3471" s="37" t="s">
        <v>282</v>
      </c>
      <c r="C3471" s="167" t="s">
        <v>224</v>
      </c>
      <c r="D3471" s="169">
        <v>44859</v>
      </c>
      <c r="E3471" s="266" t="s">
        <v>76</v>
      </c>
      <c r="F3471" s="168" t="s">
        <v>140</v>
      </c>
      <c r="G3471" s="168"/>
      <c r="H3471" s="170">
        <v>52096</v>
      </c>
      <c r="I3471" s="170"/>
    </row>
    <row r="3472" spans="1:9" s="128" customFormat="1" x14ac:dyDescent="0.25">
      <c r="A3472" s="167">
        <v>44835</v>
      </c>
      <c r="B3472" s="37" t="s">
        <v>282</v>
      </c>
      <c r="C3472" s="167" t="s">
        <v>224</v>
      </c>
      <c r="D3472" s="169">
        <v>44861</v>
      </c>
      <c r="E3472" s="266" t="s">
        <v>76</v>
      </c>
      <c r="F3472" s="168" t="s">
        <v>1446</v>
      </c>
      <c r="G3472" s="168"/>
      <c r="H3472" s="170">
        <v>26102</v>
      </c>
      <c r="I3472" s="170"/>
    </row>
    <row r="3473" spans="1:9" s="128" customFormat="1" x14ac:dyDescent="0.25">
      <c r="A3473" s="167">
        <v>44835</v>
      </c>
      <c r="B3473" s="37" t="s">
        <v>282</v>
      </c>
      <c r="C3473" s="167" t="s">
        <v>224</v>
      </c>
      <c r="D3473" s="169">
        <v>44861</v>
      </c>
      <c r="E3473" s="266" t="s">
        <v>76</v>
      </c>
      <c r="F3473" s="168" t="s">
        <v>21</v>
      </c>
      <c r="G3473" s="168"/>
      <c r="H3473" s="170">
        <v>26109</v>
      </c>
      <c r="I3473" s="170"/>
    </row>
    <row r="3474" spans="1:9" s="128" customFormat="1" x14ac:dyDescent="0.25">
      <c r="A3474" s="167">
        <v>44835</v>
      </c>
      <c r="B3474" s="37" t="s">
        <v>282</v>
      </c>
      <c r="C3474" s="167" t="s">
        <v>224</v>
      </c>
      <c r="D3474" s="169">
        <v>44861</v>
      </c>
      <c r="E3474" s="266" t="s">
        <v>76</v>
      </c>
      <c r="F3474" s="168" t="s">
        <v>77</v>
      </c>
      <c r="G3474" s="168"/>
      <c r="H3474" s="170">
        <v>52000</v>
      </c>
      <c r="I3474" s="170"/>
    </row>
    <row r="3475" spans="1:9" s="128" customFormat="1" x14ac:dyDescent="0.25">
      <c r="A3475" s="167">
        <v>44835</v>
      </c>
      <c r="B3475" s="37" t="s">
        <v>282</v>
      </c>
      <c r="C3475" s="167" t="s">
        <v>224</v>
      </c>
      <c r="D3475" s="169">
        <v>44862</v>
      </c>
      <c r="E3475" s="266" t="s">
        <v>76</v>
      </c>
      <c r="F3475" s="168" t="s">
        <v>1718</v>
      </c>
      <c r="G3475" s="168"/>
      <c r="H3475" s="170">
        <v>26000</v>
      </c>
      <c r="I3475" s="170"/>
    </row>
    <row r="3476" spans="1:9" s="128" customFormat="1" x14ac:dyDescent="0.25">
      <c r="A3476" s="167">
        <v>44835</v>
      </c>
      <c r="B3476" s="37" t="s">
        <v>282</v>
      </c>
      <c r="C3476" s="167" t="s">
        <v>224</v>
      </c>
      <c r="D3476" s="169">
        <v>44862</v>
      </c>
      <c r="E3476" s="266" t="s">
        <v>76</v>
      </c>
      <c r="F3476" s="168" t="s">
        <v>9</v>
      </c>
      <c r="G3476" s="168"/>
      <c r="H3476" s="170">
        <v>26000</v>
      </c>
      <c r="I3476" s="170"/>
    </row>
    <row r="3477" spans="1:9" s="128" customFormat="1" x14ac:dyDescent="0.25">
      <c r="A3477" s="167">
        <v>44835</v>
      </c>
      <c r="B3477" s="37" t="s">
        <v>282</v>
      </c>
      <c r="C3477" s="167" t="s">
        <v>224</v>
      </c>
      <c r="D3477" s="169">
        <v>44862</v>
      </c>
      <c r="E3477" s="266" t="s">
        <v>76</v>
      </c>
      <c r="F3477" s="168" t="s">
        <v>131</v>
      </c>
      <c r="G3477" s="168"/>
      <c r="H3477" s="170">
        <v>26000</v>
      </c>
      <c r="I3477" s="170"/>
    </row>
    <row r="3478" spans="1:9" s="128" customFormat="1" x14ac:dyDescent="0.25">
      <c r="A3478" s="167">
        <v>44835</v>
      </c>
      <c r="B3478" s="37" t="s">
        <v>282</v>
      </c>
      <c r="C3478" s="167" t="s">
        <v>224</v>
      </c>
      <c r="D3478" s="169">
        <v>44862</v>
      </c>
      <c r="E3478" s="266" t="s">
        <v>76</v>
      </c>
      <c r="F3478" s="168" t="s">
        <v>14</v>
      </c>
      <c r="G3478" s="168"/>
      <c r="H3478" s="170">
        <v>26000</v>
      </c>
      <c r="I3478" s="170"/>
    </row>
    <row r="3479" spans="1:9" s="128" customFormat="1" x14ac:dyDescent="0.25">
      <c r="A3479" s="167">
        <v>44866</v>
      </c>
      <c r="B3479" s="37" t="s">
        <v>282</v>
      </c>
      <c r="C3479" s="167" t="s">
        <v>224</v>
      </c>
      <c r="D3479" s="169">
        <v>44867</v>
      </c>
      <c r="E3479" s="266" t="s">
        <v>76</v>
      </c>
      <c r="F3479" s="168" t="s">
        <v>1999</v>
      </c>
      <c r="G3479" s="168"/>
      <c r="H3479" s="170">
        <v>6977</v>
      </c>
      <c r="I3479" s="170"/>
    </row>
    <row r="3480" spans="1:9" s="128" customFormat="1" x14ac:dyDescent="0.25">
      <c r="A3480" s="167">
        <v>44866</v>
      </c>
      <c r="B3480" s="37" t="s">
        <v>282</v>
      </c>
      <c r="C3480" s="167" t="s">
        <v>224</v>
      </c>
      <c r="D3480" s="169">
        <v>44867</v>
      </c>
      <c r="E3480" s="266" t="s">
        <v>76</v>
      </c>
      <c r="F3480" s="168" t="s">
        <v>417</v>
      </c>
      <c r="G3480" s="168"/>
      <c r="H3480" s="170">
        <v>26000</v>
      </c>
      <c r="I3480" s="170"/>
    </row>
    <row r="3481" spans="1:9" s="128" customFormat="1" x14ac:dyDescent="0.25">
      <c r="A3481" s="167">
        <v>44866</v>
      </c>
      <c r="B3481" s="37" t="s">
        <v>282</v>
      </c>
      <c r="C3481" s="167" t="s">
        <v>224</v>
      </c>
      <c r="D3481" s="169">
        <v>44867</v>
      </c>
      <c r="E3481" s="266" t="s">
        <v>76</v>
      </c>
      <c r="F3481" s="168" t="s">
        <v>430</v>
      </c>
      <c r="G3481" s="168"/>
      <c r="H3481" s="170">
        <v>26000</v>
      </c>
      <c r="I3481" s="170"/>
    </row>
    <row r="3482" spans="1:9" s="128" customFormat="1" x14ac:dyDescent="0.25">
      <c r="A3482" s="167">
        <v>44866</v>
      </c>
      <c r="B3482" s="37" t="s">
        <v>282</v>
      </c>
      <c r="C3482" s="167" t="s">
        <v>224</v>
      </c>
      <c r="D3482" s="169">
        <v>44867</v>
      </c>
      <c r="E3482" s="266" t="s">
        <v>76</v>
      </c>
      <c r="F3482" s="168" t="s">
        <v>1462</v>
      </c>
      <c r="G3482" s="168"/>
      <c r="H3482" s="170">
        <v>26000</v>
      </c>
      <c r="I3482" s="170"/>
    </row>
    <row r="3483" spans="1:9" s="128" customFormat="1" x14ac:dyDescent="0.25">
      <c r="A3483" s="167">
        <v>44866</v>
      </c>
      <c r="B3483" s="37" t="s">
        <v>282</v>
      </c>
      <c r="C3483" s="167" t="s">
        <v>224</v>
      </c>
      <c r="D3483" s="169">
        <v>44867</v>
      </c>
      <c r="E3483" s="266" t="s">
        <v>76</v>
      </c>
      <c r="F3483" s="168" t="s">
        <v>256</v>
      </c>
      <c r="G3483" s="168"/>
      <c r="H3483" s="170">
        <v>26000</v>
      </c>
      <c r="I3483" s="170"/>
    </row>
    <row r="3484" spans="1:9" s="128" customFormat="1" x14ac:dyDescent="0.25">
      <c r="A3484" s="167">
        <v>44866</v>
      </c>
      <c r="B3484" s="37" t="s">
        <v>282</v>
      </c>
      <c r="C3484" s="167" t="s">
        <v>224</v>
      </c>
      <c r="D3484" s="169">
        <v>44867</v>
      </c>
      <c r="E3484" s="266" t="s">
        <v>76</v>
      </c>
      <c r="F3484" s="168" t="s">
        <v>80</v>
      </c>
      <c r="G3484" s="168"/>
      <c r="H3484" s="170">
        <v>26000</v>
      </c>
      <c r="I3484" s="170"/>
    </row>
    <row r="3485" spans="1:9" s="128" customFormat="1" x14ac:dyDescent="0.25">
      <c r="A3485" s="167">
        <v>44866</v>
      </c>
      <c r="B3485" s="37" t="s">
        <v>282</v>
      </c>
      <c r="C3485" s="167" t="s">
        <v>224</v>
      </c>
      <c r="D3485" s="169">
        <v>44867</v>
      </c>
      <c r="E3485" s="266" t="s">
        <v>76</v>
      </c>
      <c r="F3485" s="168" t="s">
        <v>2000</v>
      </c>
      <c r="G3485" s="168"/>
      <c r="H3485" s="170">
        <v>26000</v>
      </c>
      <c r="I3485" s="170"/>
    </row>
    <row r="3486" spans="1:9" s="128" customFormat="1" x14ac:dyDescent="0.25">
      <c r="A3486" s="167">
        <v>44866</v>
      </c>
      <c r="B3486" s="37" t="s">
        <v>282</v>
      </c>
      <c r="C3486" s="167" t="s">
        <v>224</v>
      </c>
      <c r="D3486" s="169">
        <v>44867</v>
      </c>
      <c r="E3486" s="266" t="s">
        <v>76</v>
      </c>
      <c r="F3486" s="168" t="s">
        <v>1677</v>
      </c>
      <c r="G3486" s="168"/>
      <c r="H3486" s="170">
        <v>26000</v>
      </c>
      <c r="I3486" s="170"/>
    </row>
    <row r="3487" spans="1:9" s="128" customFormat="1" x14ac:dyDescent="0.25">
      <c r="A3487" s="167">
        <v>44866</v>
      </c>
      <c r="B3487" s="37" t="s">
        <v>282</v>
      </c>
      <c r="C3487" s="167" t="s">
        <v>224</v>
      </c>
      <c r="D3487" s="169">
        <v>44867</v>
      </c>
      <c r="E3487" s="266" t="s">
        <v>76</v>
      </c>
      <c r="F3487" s="168" t="s">
        <v>17</v>
      </c>
      <c r="G3487" s="168"/>
      <c r="H3487" s="170">
        <v>26000</v>
      </c>
      <c r="I3487" s="170"/>
    </row>
    <row r="3488" spans="1:9" s="128" customFormat="1" x14ac:dyDescent="0.25">
      <c r="A3488" s="167">
        <v>44866</v>
      </c>
      <c r="B3488" s="37" t="s">
        <v>282</v>
      </c>
      <c r="C3488" s="167" t="s">
        <v>224</v>
      </c>
      <c r="D3488" s="169">
        <v>44867</v>
      </c>
      <c r="E3488" s="266" t="s">
        <v>76</v>
      </c>
      <c r="F3488" s="168" t="s">
        <v>1956</v>
      </c>
      <c r="G3488" s="168"/>
      <c r="H3488" s="170">
        <v>26000</v>
      </c>
      <c r="I3488" s="170"/>
    </row>
    <row r="3489" spans="1:9" s="128" customFormat="1" x14ac:dyDescent="0.25">
      <c r="A3489" s="167">
        <v>44866</v>
      </c>
      <c r="B3489" s="37" t="s">
        <v>282</v>
      </c>
      <c r="C3489" s="167" t="s">
        <v>224</v>
      </c>
      <c r="D3489" s="169">
        <v>44867</v>
      </c>
      <c r="E3489" s="266" t="s">
        <v>76</v>
      </c>
      <c r="F3489" s="168" t="s">
        <v>1413</v>
      </c>
      <c r="G3489" s="168"/>
      <c r="H3489" s="170">
        <v>36000</v>
      </c>
      <c r="I3489" s="170"/>
    </row>
    <row r="3490" spans="1:9" s="128" customFormat="1" x14ac:dyDescent="0.25">
      <c r="A3490" s="167">
        <v>44866</v>
      </c>
      <c r="B3490" s="37" t="s">
        <v>282</v>
      </c>
      <c r="C3490" s="167" t="s">
        <v>224</v>
      </c>
      <c r="D3490" s="169">
        <v>44869</v>
      </c>
      <c r="E3490" s="266" t="s">
        <v>76</v>
      </c>
      <c r="F3490" s="168" t="s">
        <v>206</v>
      </c>
      <c r="G3490" s="168"/>
      <c r="H3490" s="170">
        <v>26000</v>
      </c>
      <c r="I3490" s="170"/>
    </row>
    <row r="3491" spans="1:9" s="128" customFormat="1" x14ac:dyDescent="0.25">
      <c r="A3491" s="167">
        <v>44866</v>
      </c>
      <c r="B3491" s="37" t="s">
        <v>282</v>
      </c>
      <c r="C3491" s="167" t="s">
        <v>224</v>
      </c>
      <c r="D3491" s="169">
        <v>44869</v>
      </c>
      <c r="E3491" s="266" t="s">
        <v>76</v>
      </c>
      <c r="F3491" s="168" t="s">
        <v>384</v>
      </c>
      <c r="G3491" s="168"/>
      <c r="H3491" s="170">
        <v>26000</v>
      </c>
      <c r="I3491" s="170"/>
    </row>
    <row r="3492" spans="1:9" s="128" customFormat="1" x14ac:dyDescent="0.25">
      <c r="A3492" s="167">
        <v>44866</v>
      </c>
      <c r="B3492" s="37" t="s">
        <v>282</v>
      </c>
      <c r="C3492" s="167" t="s">
        <v>224</v>
      </c>
      <c r="D3492" s="169">
        <v>44872</v>
      </c>
      <c r="E3492" s="266" t="s">
        <v>76</v>
      </c>
      <c r="F3492" s="168" t="s">
        <v>874</v>
      </c>
      <c r="G3492" s="168"/>
      <c r="H3492" s="170">
        <v>26000</v>
      </c>
      <c r="I3492" s="170"/>
    </row>
    <row r="3493" spans="1:9" s="128" customFormat="1" x14ac:dyDescent="0.25">
      <c r="A3493" s="167">
        <v>44866</v>
      </c>
      <c r="B3493" s="37" t="s">
        <v>282</v>
      </c>
      <c r="C3493" s="167" t="s">
        <v>224</v>
      </c>
      <c r="D3493" s="169">
        <v>44872</v>
      </c>
      <c r="E3493" s="266" t="s">
        <v>76</v>
      </c>
      <c r="F3493" s="168" t="s">
        <v>4</v>
      </c>
      <c r="G3493" s="168"/>
      <c r="H3493" s="170">
        <v>26000</v>
      </c>
      <c r="I3493" s="170"/>
    </row>
    <row r="3494" spans="1:9" s="128" customFormat="1" x14ac:dyDescent="0.25">
      <c r="A3494" s="167">
        <v>44866</v>
      </c>
      <c r="B3494" s="37" t="s">
        <v>282</v>
      </c>
      <c r="C3494" s="167" t="s">
        <v>224</v>
      </c>
      <c r="D3494" s="169">
        <v>44872</v>
      </c>
      <c r="E3494" s="266" t="s">
        <v>76</v>
      </c>
      <c r="F3494" s="168" t="s">
        <v>1085</v>
      </c>
      <c r="G3494" s="168"/>
      <c r="H3494" s="170">
        <v>26000</v>
      </c>
      <c r="I3494" s="170"/>
    </row>
    <row r="3495" spans="1:9" s="128" customFormat="1" x14ac:dyDescent="0.25">
      <c r="A3495" s="167">
        <v>44866</v>
      </c>
      <c r="B3495" s="37" t="s">
        <v>282</v>
      </c>
      <c r="C3495" s="167" t="s">
        <v>224</v>
      </c>
      <c r="D3495" s="169">
        <v>44872</v>
      </c>
      <c r="E3495" s="266" t="s">
        <v>239</v>
      </c>
      <c r="F3495" s="168" t="s">
        <v>2001</v>
      </c>
      <c r="G3495" s="168"/>
      <c r="H3495" s="170">
        <v>26000</v>
      </c>
      <c r="I3495" s="170"/>
    </row>
    <row r="3496" spans="1:9" s="128" customFormat="1" x14ac:dyDescent="0.25">
      <c r="A3496" s="167">
        <v>44866</v>
      </c>
      <c r="B3496" s="37" t="s">
        <v>282</v>
      </c>
      <c r="C3496" s="167" t="s">
        <v>224</v>
      </c>
      <c r="D3496" s="169">
        <v>44872</v>
      </c>
      <c r="E3496" s="266" t="s">
        <v>239</v>
      </c>
      <c r="F3496" s="168" t="s">
        <v>1993</v>
      </c>
      <c r="G3496" s="168"/>
      <c r="H3496" s="170">
        <v>26000</v>
      </c>
      <c r="I3496" s="170"/>
    </row>
    <row r="3497" spans="1:9" s="128" customFormat="1" x14ac:dyDescent="0.25">
      <c r="A3497" s="167">
        <v>44866</v>
      </c>
      <c r="B3497" s="37" t="s">
        <v>282</v>
      </c>
      <c r="C3497" s="167" t="s">
        <v>224</v>
      </c>
      <c r="D3497" s="169">
        <v>44872</v>
      </c>
      <c r="E3497" s="266" t="s">
        <v>239</v>
      </c>
      <c r="F3497" s="168" t="s">
        <v>2002</v>
      </c>
      <c r="G3497" s="168"/>
      <c r="H3497" s="170">
        <v>26000</v>
      </c>
      <c r="I3497" s="170"/>
    </row>
    <row r="3498" spans="1:9" s="128" customFormat="1" x14ac:dyDescent="0.25">
      <c r="A3498" s="167">
        <v>44866</v>
      </c>
      <c r="B3498" s="37" t="s">
        <v>282</v>
      </c>
      <c r="C3498" s="167" t="s">
        <v>224</v>
      </c>
      <c r="D3498" s="169">
        <v>44872</v>
      </c>
      <c r="E3498" s="266" t="s">
        <v>239</v>
      </c>
      <c r="F3498" s="168" t="s">
        <v>2003</v>
      </c>
      <c r="G3498" s="168"/>
      <c r="H3498" s="170">
        <v>26000</v>
      </c>
      <c r="I3498" s="170"/>
    </row>
    <row r="3499" spans="1:9" s="128" customFormat="1" x14ac:dyDescent="0.25">
      <c r="A3499" s="167">
        <v>44866</v>
      </c>
      <c r="B3499" s="37" t="s">
        <v>282</v>
      </c>
      <c r="C3499" s="167" t="s">
        <v>224</v>
      </c>
      <c r="D3499" s="169">
        <v>44872</v>
      </c>
      <c r="E3499" s="266" t="s">
        <v>76</v>
      </c>
      <c r="F3499" s="168" t="s">
        <v>24</v>
      </c>
      <c r="G3499" s="168"/>
      <c r="H3499" s="170">
        <v>52000</v>
      </c>
      <c r="I3499" s="170"/>
    </row>
    <row r="3500" spans="1:9" s="128" customFormat="1" x14ac:dyDescent="0.25">
      <c r="A3500" s="167">
        <v>44866</v>
      </c>
      <c r="B3500" s="37" t="s">
        <v>282</v>
      </c>
      <c r="C3500" s="167" t="s">
        <v>224</v>
      </c>
      <c r="D3500" s="169">
        <v>44872</v>
      </c>
      <c r="E3500" s="266" t="s">
        <v>76</v>
      </c>
      <c r="F3500" s="168" t="s">
        <v>1970</v>
      </c>
      <c r="G3500" s="168"/>
      <c r="H3500" s="170">
        <v>100000</v>
      </c>
      <c r="I3500" s="170"/>
    </row>
    <row r="3501" spans="1:9" s="128" customFormat="1" x14ac:dyDescent="0.25">
      <c r="A3501" s="167">
        <v>44866</v>
      </c>
      <c r="B3501" s="37" t="s">
        <v>282</v>
      </c>
      <c r="C3501" s="167" t="s">
        <v>224</v>
      </c>
      <c r="D3501" s="169">
        <v>44872</v>
      </c>
      <c r="E3501" s="266" t="s">
        <v>239</v>
      </c>
      <c r="F3501" s="168" t="s">
        <v>2004</v>
      </c>
      <c r="G3501" s="168"/>
      <c r="H3501" s="170">
        <v>149000</v>
      </c>
      <c r="I3501" s="170"/>
    </row>
    <row r="3502" spans="1:9" s="128" customFormat="1" x14ac:dyDescent="0.25">
      <c r="A3502" s="167">
        <v>44866</v>
      </c>
      <c r="B3502" s="37" t="s">
        <v>282</v>
      </c>
      <c r="C3502" s="167" t="s">
        <v>224</v>
      </c>
      <c r="D3502" s="169">
        <v>44872</v>
      </c>
      <c r="E3502" s="266" t="s">
        <v>129</v>
      </c>
      <c r="F3502" s="168" t="s">
        <v>2005</v>
      </c>
      <c r="G3502" s="168"/>
      <c r="H3502" s="170">
        <v>231000</v>
      </c>
      <c r="I3502" s="170"/>
    </row>
    <row r="3503" spans="1:9" s="128" customFormat="1" x14ac:dyDescent="0.25">
      <c r="A3503" s="167">
        <v>44866</v>
      </c>
      <c r="B3503" s="37" t="s">
        <v>282</v>
      </c>
      <c r="C3503" s="167" t="s">
        <v>224</v>
      </c>
      <c r="D3503" s="169">
        <v>44873</v>
      </c>
      <c r="E3503" s="266" t="s">
        <v>76</v>
      </c>
      <c r="F3503" s="168" t="s">
        <v>132</v>
      </c>
      <c r="G3503" s="168"/>
      <c r="H3503" s="170">
        <v>26100</v>
      </c>
      <c r="I3503" s="170"/>
    </row>
    <row r="3504" spans="1:9" s="128" customFormat="1" x14ac:dyDescent="0.25">
      <c r="A3504" s="167">
        <v>44866</v>
      </c>
      <c r="B3504" s="37" t="s">
        <v>282</v>
      </c>
      <c r="C3504" s="167" t="s">
        <v>224</v>
      </c>
      <c r="D3504" s="169">
        <v>44874</v>
      </c>
      <c r="E3504" s="266" t="s">
        <v>76</v>
      </c>
      <c r="F3504" s="168" t="s">
        <v>11</v>
      </c>
      <c r="G3504" s="168"/>
      <c r="H3504" s="170">
        <v>52000</v>
      </c>
      <c r="I3504" s="170"/>
    </row>
    <row r="3505" spans="1:9" s="128" customFormat="1" x14ac:dyDescent="0.25">
      <c r="A3505" s="167">
        <v>44866</v>
      </c>
      <c r="B3505" s="37" t="s">
        <v>282</v>
      </c>
      <c r="C3505" s="167" t="s">
        <v>224</v>
      </c>
      <c r="D3505" s="169">
        <v>44874</v>
      </c>
      <c r="E3505" s="266" t="s">
        <v>76</v>
      </c>
      <c r="F3505" s="168" t="s">
        <v>2006</v>
      </c>
      <c r="G3505" s="168"/>
      <c r="H3505" s="170">
        <v>52000</v>
      </c>
      <c r="I3505" s="170"/>
    </row>
    <row r="3506" spans="1:9" s="128" customFormat="1" x14ac:dyDescent="0.25">
      <c r="A3506" s="167">
        <v>44866</v>
      </c>
      <c r="B3506" s="37" t="s">
        <v>282</v>
      </c>
      <c r="C3506" s="167" t="s">
        <v>224</v>
      </c>
      <c r="D3506" s="169">
        <v>44876</v>
      </c>
      <c r="E3506" s="266" t="s">
        <v>76</v>
      </c>
      <c r="F3506" s="168" t="s">
        <v>2007</v>
      </c>
      <c r="G3506" s="168"/>
      <c r="H3506" s="170">
        <v>26000</v>
      </c>
      <c r="I3506" s="170"/>
    </row>
    <row r="3507" spans="1:9" s="128" customFormat="1" x14ac:dyDescent="0.25">
      <c r="A3507" s="167">
        <v>44866</v>
      </c>
      <c r="B3507" s="37" t="s">
        <v>282</v>
      </c>
      <c r="C3507" s="167" t="s">
        <v>224</v>
      </c>
      <c r="D3507" s="169">
        <v>44883</v>
      </c>
      <c r="E3507" s="266" t="s">
        <v>76</v>
      </c>
      <c r="F3507" s="168" t="s">
        <v>1422</v>
      </c>
      <c r="G3507" s="168"/>
      <c r="H3507" s="170">
        <v>26000</v>
      </c>
      <c r="I3507" s="170"/>
    </row>
    <row r="3508" spans="1:9" s="128" customFormat="1" x14ac:dyDescent="0.25">
      <c r="A3508" s="167">
        <v>44866</v>
      </c>
      <c r="B3508" s="37" t="s">
        <v>282</v>
      </c>
      <c r="C3508" s="167" t="s">
        <v>224</v>
      </c>
      <c r="D3508" s="169">
        <v>44886</v>
      </c>
      <c r="E3508" s="266" t="s">
        <v>76</v>
      </c>
      <c r="F3508" s="168" t="s">
        <v>1696</v>
      </c>
      <c r="G3508" s="168"/>
      <c r="H3508" s="170">
        <v>26000</v>
      </c>
      <c r="I3508" s="170"/>
    </row>
    <row r="3509" spans="1:9" s="128" customFormat="1" x14ac:dyDescent="0.25">
      <c r="A3509" s="167">
        <v>44866</v>
      </c>
      <c r="B3509" s="37" t="s">
        <v>282</v>
      </c>
      <c r="C3509" s="167" t="s">
        <v>224</v>
      </c>
      <c r="D3509" s="169">
        <v>44886</v>
      </c>
      <c r="E3509" s="266" t="s">
        <v>76</v>
      </c>
      <c r="F3509" s="168" t="s">
        <v>6</v>
      </c>
      <c r="G3509" s="168"/>
      <c r="H3509" s="170">
        <v>26000</v>
      </c>
      <c r="I3509" s="170"/>
    </row>
    <row r="3510" spans="1:9" s="128" customFormat="1" x14ac:dyDescent="0.25">
      <c r="A3510" s="167">
        <v>44866</v>
      </c>
      <c r="B3510" s="37" t="s">
        <v>282</v>
      </c>
      <c r="C3510" s="167" t="s">
        <v>224</v>
      </c>
      <c r="D3510" s="169">
        <v>44886</v>
      </c>
      <c r="E3510" s="266" t="s">
        <v>76</v>
      </c>
      <c r="F3510" s="168" t="s">
        <v>21</v>
      </c>
      <c r="G3510" s="168"/>
      <c r="H3510" s="170">
        <v>26109</v>
      </c>
      <c r="I3510" s="170"/>
    </row>
    <row r="3511" spans="1:9" s="128" customFormat="1" x14ac:dyDescent="0.25">
      <c r="A3511" s="167">
        <v>44866</v>
      </c>
      <c r="B3511" s="37" t="s">
        <v>282</v>
      </c>
      <c r="C3511" s="167" t="s">
        <v>224</v>
      </c>
      <c r="D3511" s="169">
        <v>44886</v>
      </c>
      <c r="E3511" s="266" t="s">
        <v>76</v>
      </c>
      <c r="F3511" s="168" t="s">
        <v>2000</v>
      </c>
      <c r="G3511" s="168"/>
      <c r="H3511" s="170">
        <v>100000</v>
      </c>
      <c r="I3511" s="170"/>
    </row>
    <row r="3512" spans="1:9" s="128" customFormat="1" x14ac:dyDescent="0.25">
      <c r="A3512" s="167">
        <v>44866</v>
      </c>
      <c r="B3512" s="37" t="s">
        <v>282</v>
      </c>
      <c r="C3512" s="167" t="s">
        <v>224</v>
      </c>
      <c r="D3512" s="169">
        <v>44887</v>
      </c>
      <c r="E3512" s="266" t="s">
        <v>239</v>
      </c>
      <c r="F3512" s="168" t="s">
        <v>2008</v>
      </c>
      <c r="G3512" s="168"/>
      <c r="H3512" s="170">
        <v>26000</v>
      </c>
      <c r="I3512" s="170"/>
    </row>
    <row r="3513" spans="1:9" s="128" customFormat="1" x14ac:dyDescent="0.25">
      <c r="A3513" s="167">
        <v>44866</v>
      </c>
      <c r="B3513" s="37" t="s">
        <v>282</v>
      </c>
      <c r="C3513" s="167" t="s">
        <v>224</v>
      </c>
      <c r="D3513" s="169">
        <v>44887</v>
      </c>
      <c r="E3513" s="266" t="s">
        <v>76</v>
      </c>
      <c r="F3513" s="168" t="s">
        <v>895</v>
      </c>
      <c r="G3513" s="168"/>
      <c r="H3513" s="170">
        <v>26080</v>
      </c>
      <c r="I3513" s="170"/>
    </row>
    <row r="3514" spans="1:9" s="128" customFormat="1" x14ac:dyDescent="0.25">
      <c r="A3514" s="167">
        <v>44866</v>
      </c>
      <c r="B3514" s="37" t="s">
        <v>282</v>
      </c>
      <c r="C3514" s="167" t="s">
        <v>224</v>
      </c>
      <c r="D3514" s="169">
        <v>44887</v>
      </c>
      <c r="E3514" s="266" t="s">
        <v>76</v>
      </c>
      <c r="F3514" s="168" t="s">
        <v>635</v>
      </c>
      <c r="G3514" s="168"/>
      <c r="H3514" s="170">
        <v>52000</v>
      </c>
      <c r="I3514" s="170"/>
    </row>
    <row r="3515" spans="1:9" s="128" customFormat="1" x14ac:dyDescent="0.25">
      <c r="A3515" s="167">
        <v>44866</v>
      </c>
      <c r="B3515" s="37" t="s">
        <v>282</v>
      </c>
      <c r="C3515" s="167" t="s">
        <v>224</v>
      </c>
      <c r="D3515" s="169">
        <v>44887</v>
      </c>
      <c r="E3515" s="266" t="s">
        <v>129</v>
      </c>
      <c r="F3515" s="168" t="s">
        <v>2009</v>
      </c>
      <c r="G3515" s="168"/>
      <c r="H3515" s="170">
        <v>130000</v>
      </c>
      <c r="I3515" s="170"/>
    </row>
    <row r="3516" spans="1:9" s="128" customFormat="1" x14ac:dyDescent="0.25">
      <c r="A3516" s="167">
        <v>44866</v>
      </c>
      <c r="B3516" s="37" t="s">
        <v>282</v>
      </c>
      <c r="C3516" s="167" t="s">
        <v>224</v>
      </c>
      <c r="D3516" s="169">
        <v>44888</v>
      </c>
      <c r="E3516" s="266" t="s">
        <v>76</v>
      </c>
      <c r="F3516" s="168" t="s">
        <v>143</v>
      </c>
      <c r="G3516" s="168"/>
      <c r="H3516" s="170">
        <v>26000</v>
      </c>
      <c r="I3516" s="170"/>
    </row>
    <row r="3517" spans="1:9" s="128" customFormat="1" x14ac:dyDescent="0.25">
      <c r="A3517" s="167">
        <v>44866</v>
      </c>
      <c r="B3517" s="37" t="s">
        <v>282</v>
      </c>
      <c r="C3517" s="167" t="s">
        <v>224</v>
      </c>
      <c r="D3517" s="169">
        <v>44888</v>
      </c>
      <c r="E3517" s="266" t="s">
        <v>76</v>
      </c>
      <c r="F3517" s="168" t="s">
        <v>1446</v>
      </c>
      <c r="G3517" s="168"/>
      <c r="H3517" s="170">
        <v>26102</v>
      </c>
      <c r="I3517" s="170"/>
    </row>
    <row r="3518" spans="1:9" s="128" customFormat="1" x14ac:dyDescent="0.25">
      <c r="A3518" s="167">
        <v>44866</v>
      </c>
      <c r="B3518" s="37" t="s">
        <v>282</v>
      </c>
      <c r="C3518" s="167" t="s">
        <v>224</v>
      </c>
      <c r="D3518" s="169">
        <v>44888</v>
      </c>
      <c r="E3518" s="266" t="s">
        <v>76</v>
      </c>
      <c r="F3518" s="168" t="s">
        <v>127</v>
      </c>
      <c r="G3518" s="168"/>
      <c r="H3518" s="170">
        <v>26113</v>
      </c>
      <c r="I3518" s="170"/>
    </row>
    <row r="3519" spans="1:9" s="128" customFormat="1" x14ac:dyDescent="0.25">
      <c r="A3519" s="167">
        <v>44866</v>
      </c>
      <c r="B3519" s="37" t="s">
        <v>282</v>
      </c>
      <c r="C3519" s="167" t="s">
        <v>224</v>
      </c>
      <c r="D3519" s="169">
        <v>44893</v>
      </c>
      <c r="E3519" s="266" t="s">
        <v>76</v>
      </c>
      <c r="F3519" s="168" t="s">
        <v>1462</v>
      </c>
      <c r="G3519" s="168"/>
      <c r="H3519" s="170">
        <v>26000</v>
      </c>
      <c r="I3519" s="170"/>
    </row>
    <row r="3520" spans="1:9" s="128" customFormat="1" x14ac:dyDescent="0.25">
      <c r="A3520" s="167">
        <v>44866</v>
      </c>
      <c r="B3520" s="37" t="s">
        <v>282</v>
      </c>
      <c r="C3520" s="167" t="s">
        <v>224</v>
      </c>
      <c r="D3520" s="169">
        <v>44894</v>
      </c>
      <c r="E3520" s="266" t="s">
        <v>76</v>
      </c>
      <c r="F3520" s="168" t="s">
        <v>17</v>
      </c>
      <c r="G3520" s="168"/>
      <c r="H3520" s="170">
        <v>26000</v>
      </c>
      <c r="I3520" s="170"/>
    </row>
    <row r="3521" spans="1:9" s="128" customFormat="1" x14ac:dyDescent="0.25">
      <c r="A3521" s="167">
        <v>44866</v>
      </c>
      <c r="B3521" s="37" t="s">
        <v>282</v>
      </c>
      <c r="C3521" s="167" t="s">
        <v>224</v>
      </c>
      <c r="D3521" s="169">
        <v>44894</v>
      </c>
      <c r="E3521" s="266" t="s">
        <v>76</v>
      </c>
      <c r="F3521" s="168" t="s">
        <v>1956</v>
      </c>
      <c r="G3521" s="168"/>
      <c r="H3521" s="170">
        <v>26000</v>
      </c>
      <c r="I3521" s="170"/>
    </row>
    <row r="3522" spans="1:9" s="128" customFormat="1" x14ac:dyDescent="0.25">
      <c r="A3522" s="167">
        <v>44866</v>
      </c>
      <c r="B3522" s="37" t="s">
        <v>282</v>
      </c>
      <c r="C3522" s="167" t="s">
        <v>224</v>
      </c>
      <c r="D3522" s="169">
        <v>44894</v>
      </c>
      <c r="E3522" s="266" t="s">
        <v>76</v>
      </c>
      <c r="F3522" s="168" t="s">
        <v>198</v>
      </c>
      <c r="G3522" s="168"/>
      <c r="H3522" s="170">
        <v>26000</v>
      </c>
      <c r="I3522" s="170"/>
    </row>
    <row r="3523" spans="1:9" s="128" customFormat="1" x14ac:dyDescent="0.25">
      <c r="A3523" s="167">
        <v>44866</v>
      </c>
      <c r="B3523" s="37" t="s">
        <v>282</v>
      </c>
      <c r="C3523" s="167" t="s">
        <v>224</v>
      </c>
      <c r="D3523" s="169">
        <v>44895</v>
      </c>
      <c r="E3523" s="266" t="s">
        <v>76</v>
      </c>
      <c r="F3523" s="168" t="s">
        <v>417</v>
      </c>
      <c r="G3523" s="168"/>
      <c r="H3523" s="170">
        <v>26000</v>
      </c>
      <c r="I3523" s="170"/>
    </row>
    <row r="3524" spans="1:9" s="128" customFormat="1" x14ac:dyDescent="0.25">
      <c r="A3524" s="167">
        <v>44866</v>
      </c>
      <c r="B3524" s="37" t="s">
        <v>282</v>
      </c>
      <c r="C3524" s="167" t="s">
        <v>224</v>
      </c>
      <c r="D3524" s="169">
        <v>44895</v>
      </c>
      <c r="E3524" s="266" t="s">
        <v>76</v>
      </c>
      <c r="F3524" s="168" t="s">
        <v>430</v>
      </c>
      <c r="G3524" s="168"/>
      <c r="H3524" s="170">
        <v>26000</v>
      </c>
      <c r="I3524" s="170"/>
    </row>
    <row r="3525" spans="1:9" s="128" customFormat="1" x14ac:dyDescent="0.25">
      <c r="A3525" s="167">
        <v>44866</v>
      </c>
      <c r="B3525" s="37" t="s">
        <v>282</v>
      </c>
      <c r="C3525" s="167" t="s">
        <v>224</v>
      </c>
      <c r="D3525" s="169">
        <v>44895</v>
      </c>
      <c r="E3525" s="266" t="s">
        <v>76</v>
      </c>
      <c r="F3525" s="168" t="s">
        <v>1413</v>
      </c>
      <c r="G3525" s="168"/>
      <c r="H3525" s="170">
        <v>36000</v>
      </c>
      <c r="I3525" s="170"/>
    </row>
    <row r="3526" spans="1:9" s="128" customFormat="1" x14ac:dyDescent="0.25">
      <c r="A3526" s="167">
        <v>44866</v>
      </c>
      <c r="B3526" s="37" t="s">
        <v>282</v>
      </c>
      <c r="C3526" s="167" t="s">
        <v>224</v>
      </c>
      <c r="D3526" s="169">
        <v>44895</v>
      </c>
      <c r="E3526" s="266" t="s">
        <v>76</v>
      </c>
      <c r="F3526" s="168" t="s">
        <v>86</v>
      </c>
      <c r="G3526" s="168"/>
      <c r="H3526" s="170">
        <v>52000</v>
      </c>
      <c r="I3526" s="170"/>
    </row>
    <row r="3527" spans="1:9" s="128" customFormat="1" x14ac:dyDescent="0.25">
      <c r="A3527" s="167">
        <v>44896</v>
      </c>
      <c r="B3527" s="37" t="s">
        <v>282</v>
      </c>
      <c r="C3527" s="167" t="s">
        <v>224</v>
      </c>
      <c r="D3527" s="169">
        <v>44896</v>
      </c>
      <c r="E3527" s="266" t="s">
        <v>76</v>
      </c>
      <c r="F3527" s="168" t="s">
        <v>2010</v>
      </c>
      <c r="G3527" s="168"/>
      <c r="H3527" s="170">
        <v>15650</v>
      </c>
      <c r="I3527" s="170"/>
    </row>
    <row r="3528" spans="1:9" s="128" customFormat="1" x14ac:dyDescent="0.25">
      <c r="A3528" s="167">
        <v>44896</v>
      </c>
      <c r="B3528" s="37" t="s">
        <v>282</v>
      </c>
      <c r="C3528" s="167" t="s">
        <v>224</v>
      </c>
      <c r="D3528" s="169">
        <v>44896</v>
      </c>
      <c r="E3528" s="266" t="s">
        <v>76</v>
      </c>
      <c r="F3528" s="168" t="s">
        <v>206</v>
      </c>
      <c r="G3528" s="168"/>
      <c r="H3528" s="170">
        <v>26000</v>
      </c>
      <c r="I3528" s="170"/>
    </row>
    <row r="3529" spans="1:9" s="128" customFormat="1" x14ac:dyDescent="0.25">
      <c r="A3529" s="167">
        <v>44896</v>
      </c>
      <c r="B3529" s="37" t="s">
        <v>282</v>
      </c>
      <c r="C3529" s="167" t="s">
        <v>224</v>
      </c>
      <c r="D3529" s="169">
        <v>44896</v>
      </c>
      <c r="E3529" s="266" t="s">
        <v>76</v>
      </c>
      <c r="F3529" s="168" t="s">
        <v>1952</v>
      </c>
      <c r="G3529" s="168"/>
      <c r="H3529" s="170">
        <v>26000</v>
      </c>
      <c r="I3529" s="170"/>
    </row>
    <row r="3530" spans="1:9" s="128" customFormat="1" x14ac:dyDescent="0.25">
      <c r="A3530" s="167">
        <v>44896</v>
      </c>
      <c r="B3530" s="37" t="s">
        <v>282</v>
      </c>
      <c r="C3530" s="167" t="s">
        <v>224</v>
      </c>
      <c r="D3530" s="169">
        <v>44896</v>
      </c>
      <c r="E3530" s="266" t="s">
        <v>76</v>
      </c>
      <c r="F3530" s="168" t="s">
        <v>14</v>
      </c>
      <c r="G3530" s="168"/>
      <c r="H3530" s="170">
        <v>26000</v>
      </c>
      <c r="I3530" s="170"/>
    </row>
    <row r="3531" spans="1:9" s="128" customFormat="1" x14ac:dyDescent="0.25">
      <c r="A3531" s="167">
        <v>44896</v>
      </c>
      <c r="B3531" s="37" t="s">
        <v>282</v>
      </c>
      <c r="C3531" s="167" t="s">
        <v>224</v>
      </c>
      <c r="D3531" s="169">
        <v>44896</v>
      </c>
      <c r="E3531" s="266" t="s">
        <v>76</v>
      </c>
      <c r="F3531" s="168" t="s">
        <v>256</v>
      </c>
      <c r="G3531" s="168"/>
      <c r="H3531" s="170">
        <v>26000</v>
      </c>
      <c r="I3531" s="170"/>
    </row>
    <row r="3532" spans="1:9" s="128" customFormat="1" x14ac:dyDescent="0.25">
      <c r="A3532" s="167">
        <v>44896</v>
      </c>
      <c r="B3532" s="37" t="s">
        <v>282</v>
      </c>
      <c r="C3532" s="167" t="s">
        <v>224</v>
      </c>
      <c r="D3532" s="169">
        <v>44896</v>
      </c>
      <c r="E3532" s="266" t="s">
        <v>76</v>
      </c>
      <c r="F3532" s="168" t="s">
        <v>1964</v>
      </c>
      <c r="G3532" s="168"/>
      <c r="H3532" s="170">
        <v>26000</v>
      </c>
      <c r="I3532" s="170"/>
    </row>
    <row r="3533" spans="1:9" s="128" customFormat="1" x14ac:dyDescent="0.25">
      <c r="A3533" s="167">
        <v>44896</v>
      </c>
      <c r="B3533" s="37" t="s">
        <v>282</v>
      </c>
      <c r="C3533" s="167" t="s">
        <v>224</v>
      </c>
      <c r="D3533" s="169">
        <v>44896</v>
      </c>
      <c r="E3533" s="266" t="s">
        <v>76</v>
      </c>
      <c r="F3533" s="168" t="s">
        <v>80</v>
      </c>
      <c r="G3533" s="168"/>
      <c r="H3533" s="170">
        <v>26000</v>
      </c>
      <c r="I3533" s="170"/>
    </row>
    <row r="3534" spans="1:9" s="128" customFormat="1" x14ac:dyDescent="0.25">
      <c r="A3534" s="167">
        <v>44896</v>
      </c>
      <c r="B3534" s="37" t="s">
        <v>282</v>
      </c>
      <c r="C3534" s="167" t="s">
        <v>224</v>
      </c>
      <c r="D3534" s="169">
        <v>44896</v>
      </c>
      <c r="E3534" s="266" t="s">
        <v>76</v>
      </c>
      <c r="F3534" s="168" t="s">
        <v>32</v>
      </c>
      <c r="G3534" s="168"/>
      <c r="H3534" s="170">
        <v>104000</v>
      </c>
      <c r="I3534" s="170"/>
    </row>
    <row r="3535" spans="1:9" s="128" customFormat="1" x14ac:dyDescent="0.25">
      <c r="A3535" s="167">
        <v>44896</v>
      </c>
      <c r="B3535" s="37" t="s">
        <v>282</v>
      </c>
      <c r="C3535" s="167" t="s">
        <v>224</v>
      </c>
      <c r="D3535" s="169">
        <v>44900</v>
      </c>
      <c r="E3535" s="266" t="s">
        <v>76</v>
      </c>
      <c r="F3535" s="168" t="s">
        <v>1718</v>
      </c>
      <c r="G3535" s="168"/>
      <c r="H3535" s="170">
        <v>26000</v>
      </c>
      <c r="I3535" s="170"/>
    </row>
    <row r="3536" spans="1:9" s="128" customFormat="1" x14ac:dyDescent="0.25">
      <c r="A3536" s="167">
        <v>44896</v>
      </c>
      <c r="B3536" s="37" t="s">
        <v>282</v>
      </c>
      <c r="C3536" s="167" t="s">
        <v>224</v>
      </c>
      <c r="D3536" s="169">
        <v>44900</v>
      </c>
      <c r="E3536" s="266" t="s">
        <v>76</v>
      </c>
      <c r="F3536" s="168" t="s">
        <v>207</v>
      </c>
      <c r="G3536" s="168"/>
      <c r="H3536" s="170">
        <v>26025</v>
      </c>
      <c r="I3536" s="170"/>
    </row>
    <row r="3537" spans="1:9" s="128" customFormat="1" x14ac:dyDescent="0.25">
      <c r="A3537" s="167">
        <v>44896</v>
      </c>
      <c r="B3537" s="37" t="s">
        <v>282</v>
      </c>
      <c r="C3537" s="167" t="s">
        <v>224</v>
      </c>
      <c r="D3537" s="169">
        <v>44900</v>
      </c>
      <c r="E3537" s="266" t="s">
        <v>76</v>
      </c>
      <c r="F3537" s="168" t="s">
        <v>254</v>
      </c>
      <c r="G3537" s="168"/>
      <c r="H3537" s="170">
        <v>78000</v>
      </c>
      <c r="I3537" s="170"/>
    </row>
    <row r="3538" spans="1:9" s="128" customFormat="1" x14ac:dyDescent="0.25">
      <c r="A3538" s="167">
        <v>44896</v>
      </c>
      <c r="B3538" s="37" t="s">
        <v>282</v>
      </c>
      <c r="C3538" s="167" t="s">
        <v>224</v>
      </c>
      <c r="D3538" s="169">
        <v>44901</v>
      </c>
      <c r="E3538" s="266" t="s">
        <v>76</v>
      </c>
      <c r="F3538" s="168" t="s">
        <v>1085</v>
      </c>
      <c r="G3538" s="168"/>
      <c r="H3538" s="170">
        <v>26000</v>
      </c>
      <c r="I3538" s="170"/>
    </row>
    <row r="3539" spans="1:9" s="128" customFormat="1" x14ac:dyDescent="0.25">
      <c r="A3539" s="167">
        <v>44896</v>
      </c>
      <c r="B3539" s="37" t="s">
        <v>282</v>
      </c>
      <c r="C3539" s="167" t="s">
        <v>224</v>
      </c>
      <c r="D3539" s="169">
        <v>44901</v>
      </c>
      <c r="E3539" s="266" t="s">
        <v>76</v>
      </c>
      <c r="F3539" s="168" t="s">
        <v>261</v>
      </c>
      <c r="G3539" s="168"/>
      <c r="H3539" s="170">
        <v>156000</v>
      </c>
      <c r="I3539" s="170"/>
    </row>
    <row r="3540" spans="1:9" s="128" customFormat="1" x14ac:dyDescent="0.25">
      <c r="A3540" s="167">
        <v>44896</v>
      </c>
      <c r="B3540" s="37" t="s">
        <v>282</v>
      </c>
      <c r="C3540" s="167" t="s">
        <v>224</v>
      </c>
      <c r="D3540" s="169">
        <v>44902</v>
      </c>
      <c r="E3540" s="266" t="s">
        <v>76</v>
      </c>
      <c r="F3540" s="168" t="s">
        <v>1251</v>
      </c>
      <c r="G3540" s="168"/>
      <c r="H3540" s="170">
        <v>52000</v>
      </c>
      <c r="I3540" s="170"/>
    </row>
    <row r="3541" spans="1:9" s="128" customFormat="1" x14ac:dyDescent="0.25">
      <c r="A3541" s="167">
        <v>44896</v>
      </c>
      <c r="B3541" s="37" t="s">
        <v>282</v>
      </c>
      <c r="C3541" s="167" t="s">
        <v>224</v>
      </c>
      <c r="D3541" s="169">
        <v>44902</v>
      </c>
      <c r="E3541" s="266" t="s">
        <v>76</v>
      </c>
      <c r="F3541" s="168" t="s">
        <v>313</v>
      </c>
      <c r="G3541" s="168"/>
      <c r="H3541" s="170">
        <v>130000</v>
      </c>
      <c r="I3541" s="170"/>
    </row>
    <row r="3542" spans="1:9" s="128" customFormat="1" x14ac:dyDescent="0.25">
      <c r="A3542" s="167">
        <v>44896</v>
      </c>
      <c r="B3542" s="37" t="s">
        <v>282</v>
      </c>
      <c r="C3542" s="167" t="s">
        <v>224</v>
      </c>
      <c r="D3542" s="169">
        <v>44904</v>
      </c>
      <c r="E3542" s="266" t="s">
        <v>76</v>
      </c>
      <c r="F3542" s="168" t="s">
        <v>1720</v>
      </c>
      <c r="G3542" s="168"/>
      <c r="H3542" s="170">
        <v>312000</v>
      </c>
      <c r="I3542" s="170"/>
    </row>
    <row r="3543" spans="1:9" s="128" customFormat="1" x14ac:dyDescent="0.25">
      <c r="A3543" s="167">
        <v>44896</v>
      </c>
      <c r="B3543" s="37" t="s">
        <v>282</v>
      </c>
      <c r="C3543" s="167" t="s">
        <v>224</v>
      </c>
      <c r="D3543" s="169">
        <v>44907</v>
      </c>
      <c r="E3543" s="266" t="s">
        <v>76</v>
      </c>
      <c r="F3543" s="168" t="s">
        <v>1677</v>
      </c>
      <c r="G3543" s="168"/>
      <c r="H3543" s="170">
        <v>26000</v>
      </c>
      <c r="I3543" s="170"/>
    </row>
    <row r="3544" spans="1:9" s="128" customFormat="1" x14ac:dyDescent="0.25">
      <c r="A3544" s="167">
        <v>44896</v>
      </c>
      <c r="B3544" s="37" t="s">
        <v>282</v>
      </c>
      <c r="C3544" s="167" t="s">
        <v>224</v>
      </c>
      <c r="D3544" s="169">
        <v>44907</v>
      </c>
      <c r="E3544" s="266" t="s">
        <v>76</v>
      </c>
      <c r="F3544" s="168" t="s">
        <v>2011</v>
      </c>
      <c r="G3544" s="168"/>
      <c r="H3544" s="170">
        <v>26000</v>
      </c>
      <c r="I3544" s="170"/>
    </row>
    <row r="3545" spans="1:9" s="128" customFormat="1" x14ac:dyDescent="0.25">
      <c r="A3545" s="167">
        <v>44896</v>
      </c>
      <c r="B3545" s="37" t="s">
        <v>282</v>
      </c>
      <c r="C3545" s="167" t="s">
        <v>224</v>
      </c>
      <c r="D3545" s="169">
        <v>44907</v>
      </c>
      <c r="E3545" s="266" t="s">
        <v>239</v>
      </c>
      <c r="F3545" s="168" t="s">
        <v>132</v>
      </c>
      <c r="G3545" s="168"/>
      <c r="H3545" s="170">
        <v>26100</v>
      </c>
      <c r="I3545" s="170"/>
    </row>
    <row r="3546" spans="1:9" s="128" customFormat="1" x14ac:dyDescent="0.25">
      <c r="A3546" s="167">
        <v>44896</v>
      </c>
      <c r="B3546" s="37" t="s">
        <v>282</v>
      </c>
      <c r="C3546" s="167" t="s">
        <v>224</v>
      </c>
      <c r="D3546" s="169">
        <v>44907</v>
      </c>
      <c r="E3546" s="266" t="s">
        <v>76</v>
      </c>
      <c r="F3546" s="168" t="s">
        <v>87</v>
      </c>
      <c r="G3546" s="168"/>
      <c r="H3546" s="170">
        <v>78000</v>
      </c>
      <c r="I3546" s="170"/>
    </row>
    <row r="3547" spans="1:9" s="128" customFormat="1" x14ac:dyDescent="0.25">
      <c r="A3547" s="167">
        <v>44896</v>
      </c>
      <c r="B3547" s="37" t="s">
        <v>282</v>
      </c>
      <c r="C3547" s="167" t="s">
        <v>224</v>
      </c>
      <c r="D3547" s="169">
        <v>44908</v>
      </c>
      <c r="E3547" s="266" t="s">
        <v>76</v>
      </c>
      <c r="F3547" s="168" t="s">
        <v>874</v>
      </c>
      <c r="G3547" s="168"/>
      <c r="H3547" s="170">
        <v>26000</v>
      </c>
      <c r="I3547" s="170"/>
    </row>
    <row r="3548" spans="1:9" s="128" customFormat="1" x14ac:dyDescent="0.25">
      <c r="A3548" s="167">
        <v>44896</v>
      </c>
      <c r="B3548" s="37" t="s">
        <v>282</v>
      </c>
      <c r="C3548" s="167" t="s">
        <v>224</v>
      </c>
      <c r="D3548" s="169">
        <v>44908</v>
      </c>
      <c r="E3548" s="266" t="s">
        <v>76</v>
      </c>
      <c r="F3548" s="168" t="s">
        <v>2012</v>
      </c>
      <c r="G3548" s="168"/>
      <c r="H3548" s="170">
        <v>26000</v>
      </c>
      <c r="I3548" s="170"/>
    </row>
    <row r="3549" spans="1:9" s="128" customFormat="1" x14ac:dyDescent="0.25">
      <c r="A3549" s="167">
        <v>44896</v>
      </c>
      <c r="B3549" s="37" t="s">
        <v>282</v>
      </c>
      <c r="C3549" s="167" t="s">
        <v>224</v>
      </c>
      <c r="D3549" s="169">
        <v>44908</v>
      </c>
      <c r="E3549" s="266" t="s">
        <v>239</v>
      </c>
      <c r="F3549" s="168" t="s">
        <v>2013</v>
      </c>
      <c r="G3549" s="168"/>
      <c r="H3549" s="170">
        <v>26000</v>
      </c>
      <c r="I3549" s="170"/>
    </row>
    <row r="3550" spans="1:9" s="128" customFormat="1" x14ac:dyDescent="0.25">
      <c r="A3550" s="167">
        <v>44896</v>
      </c>
      <c r="B3550" s="37" t="s">
        <v>282</v>
      </c>
      <c r="C3550" s="167" t="s">
        <v>224</v>
      </c>
      <c r="D3550" s="169">
        <v>44908</v>
      </c>
      <c r="E3550" s="266" t="s">
        <v>239</v>
      </c>
      <c r="F3550" s="168" t="s">
        <v>2014</v>
      </c>
      <c r="G3550" s="168"/>
      <c r="H3550" s="170">
        <v>26000</v>
      </c>
      <c r="I3550" s="170"/>
    </row>
    <row r="3551" spans="1:9" s="128" customFormat="1" x14ac:dyDescent="0.25">
      <c r="A3551" s="167">
        <v>44896</v>
      </c>
      <c r="B3551" s="37" t="s">
        <v>282</v>
      </c>
      <c r="C3551" s="167" t="s">
        <v>224</v>
      </c>
      <c r="D3551" s="169">
        <v>44908</v>
      </c>
      <c r="E3551" s="266" t="s">
        <v>239</v>
      </c>
      <c r="F3551" s="168" t="s">
        <v>2015</v>
      </c>
      <c r="G3551" s="168"/>
      <c r="H3551" s="170">
        <v>26000</v>
      </c>
      <c r="I3551" s="170"/>
    </row>
    <row r="3552" spans="1:9" s="128" customFormat="1" x14ac:dyDescent="0.25">
      <c r="A3552" s="167">
        <v>44896</v>
      </c>
      <c r="B3552" s="37" t="s">
        <v>282</v>
      </c>
      <c r="C3552" s="167" t="s">
        <v>224</v>
      </c>
      <c r="D3552" s="169">
        <v>44909</v>
      </c>
      <c r="E3552" s="266" t="s">
        <v>76</v>
      </c>
      <c r="F3552" s="168" t="s">
        <v>1461</v>
      </c>
      <c r="G3552" s="168"/>
      <c r="H3552" s="170">
        <v>108000</v>
      </c>
      <c r="I3552" s="170"/>
    </row>
    <row r="3553" spans="1:9" s="128" customFormat="1" x14ac:dyDescent="0.25">
      <c r="A3553" s="167">
        <v>44896</v>
      </c>
      <c r="B3553" s="37" t="s">
        <v>282</v>
      </c>
      <c r="C3553" s="167" t="s">
        <v>224</v>
      </c>
      <c r="D3553" s="169">
        <v>44910</v>
      </c>
      <c r="E3553" s="266" t="s">
        <v>76</v>
      </c>
      <c r="F3553" s="168" t="s">
        <v>822</v>
      </c>
      <c r="G3553" s="168"/>
      <c r="H3553" s="170">
        <v>78000</v>
      </c>
      <c r="I3553" s="170"/>
    </row>
    <row r="3554" spans="1:9" s="128" customFormat="1" x14ac:dyDescent="0.25">
      <c r="A3554" s="167">
        <v>44896</v>
      </c>
      <c r="B3554" s="37" t="s">
        <v>282</v>
      </c>
      <c r="C3554" s="167" t="s">
        <v>224</v>
      </c>
      <c r="D3554" s="169">
        <v>44911</v>
      </c>
      <c r="E3554" s="266" t="s">
        <v>76</v>
      </c>
      <c r="F3554" s="168" t="s">
        <v>1696</v>
      </c>
      <c r="G3554" s="168"/>
      <c r="H3554" s="170">
        <v>26000</v>
      </c>
      <c r="I3554" s="170"/>
    </row>
    <row r="3555" spans="1:9" s="128" customFormat="1" x14ac:dyDescent="0.25">
      <c r="A3555" s="167">
        <v>44896</v>
      </c>
      <c r="B3555" s="37" t="s">
        <v>282</v>
      </c>
      <c r="C3555" s="167" t="s">
        <v>224</v>
      </c>
      <c r="D3555" s="169">
        <v>44914</v>
      </c>
      <c r="E3555" s="266" t="s">
        <v>76</v>
      </c>
      <c r="F3555" s="168" t="s">
        <v>410</v>
      </c>
      <c r="G3555" s="168"/>
      <c r="H3555" s="170">
        <v>26000</v>
      </c>
      <c r="I3555" s="170"/>
    </row>
    <row r="3556" spans="1:9" s="128" customFormat="1" x14ac:dyDescent="0.25">
      <c r="A3556" s="167">
        <v>44896</v>
      </c>
      <c r="B3556" s="37" t="s">
        <v>282</v>
      </c>
      <c r="C3556" s="167" t="s">
        <v>224</v>
      </c>
      <c r="D3556" s="169">
        <v>44914</v>
      </c>
      <c r="E3556" s="266" t="s">
        <v>76</v>
      </c>
      <c r="F3556" s="168" t="s">
        <v>1422</v>
      </c>
      <c r="G3556" s="168"/>
      <c r="H3556" s="170">
        <v>26000</v>
      </c>
      <c r="I3556" s="170"/>
    </row>
    <row r="3557" spans="1:9" s="128" customFormat="1" x14ac:dyDescent="0.25">
      <c r="A3557" s="167">
        <v>44896</v>
      </c>
      <c r="B3557" s="37" t="s">
        <v>282</v>
      </c>
      <c r="C3557" s="167" t="s">
        <v>224</v>
      </c>
      <c r="D3557" s="169">
        <v>44914</v>
      </c>
      <c r="E3557" s="266" t="s">
        <v>76</v>
      </c>
      <c r="F3557" s="168" t="s">
        <v>6</v>
      </c>
      <c r="G3557" s="168"/>
      <c r="H3557" s="170">
        <v>26000</v>
      </c>
      <c r="I3557" s="170"/>
    </row>
    <row r="3558" spans="1:9" s="128" customFormat="1" x14ac:dyDescent="0.25">
      <c r="A3558" s="167">
        <v>44896</v>
      </c>
      <c r="B3558" s="37" t="s">
        <v>282</v>
      </c>
      <c r="C3558" s="167" t="s">
        <v>224</v>
      </c>
      <c r="D3558" s="169">
        <v>44914</v>
      </c>
      <c r="E3558" s="266" t="s">
        <v>76</v>
      </c>
      <c r="F3558" s="168" t="s">
        <v>146</v>
      </c>
      <c r="G3558" s="168"/>
      <c r="H3558" s="170">
        <v>182000</v>
      </c>
      <c r="I3558" s="170"/>
    </row>
    <row r="3559" spans="1:9" s="128" customFormat="1" x14ac:dyDescent="0.25">
      <c r="A3559" s="167">
        <v>44896</v>
      </c>
      <c r="B3559" s="37" t="s">
        <v>282</v>
      </c>
      <c r="C3559" s="167" t="s">
        <v>224</v>
      </c>
      <c r="D3559" s="169">
        <v>44915</v>
      </c>
      <c r="E3559" s="266" t="s">
        <v>76</v>
      </c>
      <c r="F3559" s="168" t="s">
        <v>127</v>
      </c>
      <c r="G3559" s="168"/>
      <c r="H3559" s="170">
        <v>26113</v>
      </c>
      <c r="I3559" s="170"/>
    </row>
    <row r="3560" spans="1:9" s="128" customFormat="1" x14ac:dyDescent="0.25">
      <c r="A3560" s="167">
        <v>44896</v>
      </c>
      <c r="B3560" s="37" t="s">
        <v>282</v>
      </c>
      <c r="C3560" s="167" t="s">
        <v>224</v>
      </c>
      <c r="D3560" s="169">
        <v>44915</v>
      </c>
      <c r="E3560" s="266" t="s">
        <v>239</v>
      </c>
      <c r="F3560" s="168" t="s">
        <v>77</v>
      </c>
      <c r="G3560" s="168"/>
      <c r="H3560" s="170">
        <v>52000</v>
      </c>
      <c r="I3560" s="170"/>
    </row>
    <row r="3561" spans="1:9" s="128" customFormat="1" x14ac:dyDescent="0.25">
      <c r="A3561" s="167">
        <v>44896</v>
      </c>
      <c r="B3561" s="37" t="s">
        <v>282</v>
      </c>
      <c r="C3561" s="167" t="s">
        <v>224</v>
      </c>
      <c r="D3561" s="169">
        <v>44915</v>
      </c>
      <c r="E3561" s="266" t="s">
        <v>76</v>
      </c>
      <c r="F3561" s="168" t="s">
        <v>85</v>
      </c>
      <c r="G3561" s="168"/>
      <c r="H3561" s="170">
        <v>189000</v>
      </c>
      <c r="I3561" s="170"/>
    </row>
    <row r="3562" spans="1:9" s="128" customFormat="1" x14ac:dyDescent="0.25">
      <c r="A3562" s="167">
        <v>44896</v>
      </c>
      <c r="B3562" s="37" t="s">
        <v>282</v>
      </c>
      <c r="C3562" s="167" t="s">
        <v>224</v>
      </c>
      <c r="D3562" s="169">
        <v>44917</v>
      </c>
      <c r="E3562" s="266" t="s">
        <v>76</v>
      </c>
      <c r="F3562" s="168" t="s">
        <v>1655</v>
      </c>
      <c r="G3562" s="168"/>
      <c r="H3562" s="170">
        <v>26000</v>
      </c>
      <c r="I3562" s="170"/>
    </row>
    <row r="3563" spans="1:9" s="128" customFormat="1" x14ac:dyDescent="0.25">
      <c r="A3563" s="167">
        <v>44896</v>
      </c>
      <c r="B3563" s="37" t="s">
        <v>282</v>
      </c>
      <c r="C3563" s="167" t="s">
        <v>224</v>
      </c>
      <c r="D3563" s="169">
        <v>44918</v>
      </c>
      <c r="E3563" s="266" t="s">
        <v>76</v>
      </c>
      <c r="F3563" s="168" t="s">
        <v>17</v>
      </c>
      <c r="G3563" s="168"/>
      <c r="H3563" s="170">
        <v>26000</v>
      </c>
      <c r="I3563" s="170"/>
    </row>
    <row r="3564" spans="1:9" s="128" customFormat="1" x14ac:dyDescent="0.25">
      <c r="A3564" s="167">
        <v>44896</v>
      </c>
      <c r="B3564" s="37" t="s">
        <v>282</v>
      </c>
      <c r="C3564" s="167" t="s">
        <v>224</v>
      </c>
      <c r="D3564" s="169">
        <v>44918</v>
      </c>
      <c r="E3564" s="266" t="s">
        <v>76</v>
      </c>
      <c r="F3564" s="168" t="s">
        <v>1956</v>
      </c>
      <c r="G3564" s="168"/>
      <c r="H3564" s="170">
        <v>26000</v>
      </c>
      <c r="I3564" s="170"/>
    </row>
    <row r="3565" spans="1:9" s="128" customFormat="1" x14ac:dyDescent="0.25">
      <c r="A3565" s="167">
        <v>44896</v>
      </c>
      <c r="B3565" s="37" t="s">
        <v>282</v>
      </c>
      <c r="C3565" s="167" t="s">
        <v>224</v>
      </c>
      <c r="D3565" s="169">
        <v>44918</v>
      </c>
      <c r="E3565" s="266" t="s">
        <v>76</v>
      </c>
      <c r="F3565" s="168" t="s">
        <v>18</v>
      </c>
      <c r="G3565" s="168"/>
      <c r="H3565" s="170">
        <v>26080</v>
      </c>
      <c r="I3565" s="170"/>
    </row>
    <row r="3566" spans="1:9" s="128" customFormat="1" x14ac:dyDescent="0.25">
      <c r="A3566" s="167">
        <v>44896</v>
      </c>
      <c r="B3566" s="37" t="s">
        <v>282</v>
      </c>
      <c r="C3566" s="167" t="s">
        <v>224</v>
      </c>
      <c r="D3566" s="169">
        <v>44921</v>
      </c>
      <c r="E3566" s="266" t="s">
        <v>76</v>
      </c>
      <c r="F3566" s="168" t="s">
        <v>9</v>
      </c>
      <c r="G3566" s="168"/>
      <c r="H3566" s="170">
        <v>26000</v>
      </c>
      <c r="I3566" s="170"/>
    </row>
    <row r="3567" spans="1:9" s="128" customFormat="1" x14ac:dyDescent="0.25">
      <c r="A3567" s="167">
        <v>44896</v>
      </c>
      <c r="B3567" s="37" t="s">
        <v>282</v>
      </c>
      <c r="C3567" s="167" t="s">
        <v>224</v>
      </c>
      <c r="D3567" s="169">
        <v>44921</v>
      </c>
      <c r="E3567" s="266" t="s">
        <v>76</v>
      </c>
      <c r="F3567" s="168" t="s">
        <v>131</v>
      </c>
      <c r="G3567" s="168"/>
      <c r="H3567" s="170">
        <v>26000</v>
      </c>
      <c r="I3567" s="170"/>
    </row>
    <row r="3568" spans="1:9" s="128" customFormat="1" x14ac:dyDescent="0.25">
      <c r="A3568" s="167">
        <v>44896</v>
      </c>
      <c r="B3568" s="37" t="s">
        <v>282</v>
      </c>
      <c r="C3568" s="167" t="s">
        <v>224</v>
      </c>
      <c r="D3568" s="169">
        <v>44921</v>
      </c>
      <c r="E3568" s="266" t="s">
        <v>76</v>
      </c>
      <c r="F3568" s="168" t="s">
        <v>1723</v>
      </c>
      <c r="G3568" s="168"/>
      <c r="H3568" s="170">
        <v>26000</v>
      </c>
      <c r="I3568" s="170"/>
    </row>
    <row r="3569" spans="1:9" s="128" customFormat="1" x14ac:dyDescent="0.25">
      <c r="A3569" s="167">
        <v>44896</v>
      </c>
      <c r="B3569" s="37" t="s">
        <v>282</v>
      </c>
      <c r="C3569" s="167" t="s">
        <v>224</v>
      </c>
      <c r="D3569" s="169">
        <v>44921</v>
      </c>
      <c r="E3569" s="266" t="s">
        <v>76</v>
      </c>
      <c r="F3569" s="168" t="s">
        <v>384</v>
      </c>
      <c r="G3569" s="168"/>
      <c r="H3569" s="170">
        <v>26000</v>
      </c>
      <c r="I3569" s="170"/>
    </row>
    <row r="3570" spans="1:9" s="128" customFormat="1" x14ac:dyDescent="0.25">
      <c r="A3570" s="167">
        <v>44896</v>
      </c>
      <c r="B3570" s="37" t="s">
        <v>282</v>
      </c>
      <c r="C3570" s="167" t="s">
        <v>224</v>
      </c>
      <c r="D3570" s="169">
        <v>44922</v>
      </c>
      <c r="E3570" s="266" t="s">
        <v>76</v>
      </c>
      <c r="F3570" s="168" t="s">
        <v>2016</v>
      </c>
      <c r="G3570" s="168"/>
      <c r="H3570" s="170">
        <v>26102</v>
      </c>
      <c r="I3570" s="170"/>
    </row>
    <row r="3571" spans="1:9" s="128" customFormat="1" x14ac:dyDescent="0.25">
      <c r="A3571" s="167">
        <v>44896</v>
      </c>
      <c r="B3571" s="37" t="s">
        <v>282</v>
      </c>
      <c r="C3571" s="167" t="s">
        <v>224</v>
      </c>
      <c r="D3571" s="169">
        <v>44922</v>
      </c>
      <c r="E3571" s="266" t="s">
        <v>76</v>
      </c>
      <c r="F3571" s="168" t="s">
        <v>2017</v>
      </c>
      <c r="G3571" s="168"/>
      <c r="H3571" s="170">
        <v>52096</v>
      </c>
      <c r="I3571" s="170"/>
    </row>
    <row r="3572" spans="1:9" s="128" customFormat="1" x14ac:dyDescent="0.25">
      <c r="A3572" s="167">
        <v>44896</v>
      </c>
      <c r="B3572" s="37" t="s">
        <v>282</v>
      </c>
      <c r="C3572" s="167" t="s">
        <v>224</v>
      </c>
      <c r="D3572" s="169">
        <v>44922</v>
      </c>
      <c r="E3572" s="266" t="s">
        <v>76</v>
      </c>
      <c r="F3572" s="168" t="s">
        <v>2018</v>
      </c>
      <c r="G3572" s="168"/>
      <c r="H3572" s="170">
        <v>312000</v>
      </c>
      <c r="I3572" s="170"/>
    </row>
    <row r="3573" spans="1:9" s="128" customFormat="1" x14ac:dyDescent="0.25">
      <c r="A3573" s="167">
        <v>44896</v>
      </c>
      <c r="B3573" s="37" t="s">
        <v>282</v>
      </c>
      <c r="C3573" s="167" t="s">
        <v>224</v>
      </c>
      <c r="D3573" s="169">
        <v>44923</v>
      </c>
      <c r="E3573" s="266" t="s">
        <v>76</v>
      </c>
      <c r="F3573" s="168" t="s">
        <v>11</v>
      </c>
      <c r="G3573" s="168"/>
      <c r="H3573" s="170">
        <v>26000</v>
      </c>
      <c r="I3573" s="170"/>
    </row>
    <row r="3574" spans="1:9" s="128" customFormat="1" x14ac:dyDescent="0.25">
      <c r="A3574" s="167">
        <v>44896</v>
      </c>
      <c r="B3574" s="37" t="s">
        <v>282</v>
      </c>
      <c r="C3574" s="167" t="s">
        <v>224</v>
      </c>
      <c r="D3574" s="169">
        <v>44923</v>
      </c>
      <c r="E3574" s="266" t="s">
        <v>76</v>
      </c>
      <c r="F3574" s="168" t="s">
        <v>86</v>
      </c>
      <c r="G3574" s="168"/>
      <c r="H3574" s="170">
        <v>26000</v>
      </c>
      <c r="I3574" s="170"/>
    </row>
    <row r="3575" spans="1:9" s="128" customFormat="1" x14ac:dyDescent="0.25">
      <c r="A3575" s="167">
        <v>44896</v>
      </c>
      <c r="B3575" s="37" t="s">
        <v>282</v>
      </c>
      <c r="C3575" s="167" t="s">
        <v>224</v>
      </c>
      <c r="D3575" s="169">
        <v>44923</v>
      </c>
      <c r="E3575" s="266" t="s">
        <v>76</v>
      </c>
      <c r="F3575" s="168" t="s">
        <v>417</v>
      </c>
      <c r="G3575" s="168"/>
      <c r="H3575" s="170">
        <v>26000</v>
      </c>
      <c r="I3575" s="170"/>
    </row>
    <row r="3576" spans="1:9" s="128" customFormat="1" x14ac:dyDescent="0.25">
      <c r="A3576" s="167">
        <v>44896</v>
      </c>
      <c r="B3576" s="37" t="s">
        <v>282</v>
      </c>
      <c r="C3576" s="167" t="s">
        <v>224</v>
      </c>
      <c r="D3576" s="169">
        <v>44925</v>
      </c>
      <c r="E3576" s="266" t="s">
        <v>76</v>
      </c>
      <c r="F3576" s="168" t="s">
        <v>2019</v>
      </c>
      <c r="G3576" s="168"/>
      <c r="H3576" s="170">
        <v>570</v>
      </c>
      <c r="I3576" s="170"/>
    </row>
    <row r="3577" spans="1:9" s="128" customFormat="1" x14ac:dyDescent="0.25">
      <c r="A3577" s="167">
        <v>44896</v>
      </c>
      <c r="B3577" s="37" t="s">
        <v>282</v>
      </c>
      <c r="C3577" s="167" t="s">
        <v>224</v>
      </c>
      <c r="D3577" s="169">
        <v>44925</v>
      </c>
      <c r="E3577" s="266" t="s">
        <v>76</v>
      </c>
      <c r="F3577" s="168" t="s">
        <v>1085</v>
      </c>
      <c r="G3577" s="168"/>
      <c r="H3577" s="170">
        <v>26000</v>
      </c>
      <c r="I3577" s="170"/>
    </row>
    <row r="3578" spans="1:9" s="128" customFormat="1" x14ac:dyDescent="0.25">
      <c r="A3578" s="167">
        <v>44896</v>
      </c>
      <c r="B3578" s="37" t="s">
        <v>282</v>
      </c>
      <c r="C3578" s="167" t="s">
        <v>224</v>
      </c>
      <c r="D3578" s="169">
        <v>44925</v>
      </c>
      <c r="E3578" s="266" t="s">
        <v>76</v>
      </c>
      <c r="F3578" s="168" t="s">
        <v>430</v>
      </c>
      <c r="G3578" s="168"/>
      <c r="H3578" s="170">
        <v>26000</v>
      </c>
      <c r="I3578" s="170"/>
    </row>
    <row r="3579" spans="1:9" s="128" customFormat="1" x14ac:dyDescent="0.25">
      <c r="A3579" s="167">
        <v>44896</v>
      </c>
      <c r="B3579" s="37" t="s">
        <v>282</v>
      </c>
      <c r="C3579" s="167" t="s">
        <v>224</v>
      </c>
      <c r="D3579" s="169">
        <v>44925</v>
      </c>
      <c r="E3579" s="266" t="s">
        <v>76</v>
      </c>
      <c r="F3579" s="168" t="s">
        <v>198</v>
      </c>
      <c r="G3579" s="168"/>
      <c r="H3579" s="170">
        <v>26000</v>
      </c>
      <c r="I3579" s="170"/>
    </row>
    <row r="3580" spans="1:9" s="128" customFormat="1" x14ac:dyDescent="0.25">
      <c r="A3580" s="167">
        <v>44896</v>
      </c>
      <c r="B3580" s="37" t="s">
        <v>282</v>
      </c>
      <c r="C3580" s="167" t="s">
        <v>224</v>
      </c>
      <c r="D3580" s="169">
        <v>44925</v>
      </c>
      <c r="E3580" s="266" t="s">
        <v>76</v>
      </c>
      <c r="F3580" s="168" t="s">
        <v>14</v>
      </c>
      <c r="G3580" s="168"/>
      <c r="H3580" s="170">
        <v>26000</v>
      </c>
      <c r="I3580" s="170"/>
    </row>
    <row r="3581" spans="1:9" s="128" customFormat="1" x14ac:dyDescent="0.25">
      <c r="A3581" s="167">
        <v>44896</v>
      </c>
      <c r="B3581" s="37" t="s">
        <v>282</v>
      </c>
      <c r="C3581" s="167" t="s">
        <v>224</v>
      </c>
      <c r="D3581" s="169">
        <v>44925</v>
      </c>
      <c r="E3581" s="266" t="s">
        <v>76</v>
      </c>
      <c r="F3581" s="168" t="s">
        <v>1413</v>
      </c>
      <c r="G3581" s="168"/>
      <c r="H3581" s="170">
        <v>36000</v>
      </c>
      <c r="I3581" s="170"/>
    </row>
    <row r="3582" spans="1:9" s="128" customFormat="1" x14ac:dyDescent="0.25">
      <c r="A3582" s="167">
        <v>44896</v>
      </c>
      <c r="B3582" s="37" t="s">
        <v>282</v>
      </c>
      <c r="C3582" s="167" t="s">
        <v>224</v>
      </c>
      <c r="D3582" s="169">
        <v>44925</v>
      </c>
      <c r="E3582" s="266" t="s">
        <v>76</v>
      </c>
      <c r="F3582" s="168" t="s">
        <v>313</v>
      </c>
      <c r="G3582" s="168"/>
      <c r="H3582" s="170">
        <v>43000</v>
      </c>
      <c r="I3582" s="170"/>
    </row>
    <row r="3583" spans="1:9" s="128" customFormat="1" x14ac:dyDescent="0.25">
      <c r="A3583" s="167">
        <v>44896</v>
      </c>
      <c r="B3583" s="37" t="s">
        <v>282</v>
      </c>
      <c r="C3583" s="167" t="s">
        <v>224</v>
      </c>
      <c r="D3583" s="169">
        <v>44925</v>
      </c>
      <c r="E3583" s="266" t="s">
        <v>76</v>
      </c>
      <c r="F3583" s="168" t="s">
        <v>408</v>
      </c>
      <c r="G3583" s="168"/>
      <c r="H3583" s="170">
        <v>104000</v>
      </c>
      <c r="I3583" s="170"/>
    </row>
    <row r="3584" spans="1:9" s="128" customFormat="1" x14ac:dyDescent="0.25">
      <c r="A3584" s="167">
        <v>44896</v>
      </c>
      <c r="B3584" s="37" t="s">
        <v>282</v>
      </c>
      <c r="C3584" s="167" t="s">
        <v>224</v>
      </c>
      <c r="D3584" s="169">
        <v>44925</v>
      </c>
      <c r="E3584" s="266" t="s">
        <v>76</v>
      </c>
      <c r="F3584" s="168" t="s">
        <v>260</v>
      </c>
      <c r="G3584" s="168"/>
      <c r="H3584" s="170">
        <v>182000</v>
      </c>
      <c r="I3584" s="170">
        <f>SUM(H2974:H3584)</f>
        <v>37344315</v>
      </c>
    </row>
    <row r="3585" spans="1:12" s="128" customFormat="1" x14ac:dyDescent="0.25">
      <c r="A3585" s="290">
        <v>44927</v>
      </c>
      <c r="B3585" s="291" t="s">
        <v>282</v>
      </c>
      <c r="C3585" s="290" t="s">
        <v>224</v>
      </c>
      <c r="D3585" s="292">
        <v>44929</v>
      </c>
      <c r="E3585" s="293" t="s">
        <v>76</v>
      </c>
      <c r="F3585" s="291" t="s">
        <v>256</v>
      </c>
      <c r="G3585" s="291"/>
      <c r="H3585" s="294">
        <v>26000</v>
      </c>
      <c r="I3585" s="294"/>
      <c r="J3585" s="294"/>
      <c r="K3585" s="291"/>
      <c r="L3585" s="294"/>
    </row>
    <row r="3586" spans="1:12" s="128" customFormat="1" x14ac:dyDescent="0.25">
      <c r="A3586" s="217">
        <v>44927</v>
      </c>
      <c r="B3586" s="37" t="s">
        <v>282</v>
      </c>
      <c r="C3586" s="69" t="s">
        <v>224</v>
      </c>
      <c r="D3586" s="219">
        <v>44929</v>
      </c>
      <c r="E3586" s="220" t="s">
        <v>76</v>
      </c>
      <c r="F3586" s="218" t="s">
        <v>80</v>
      </c>
      <c r="G3586" s="218"/>
      <c r="H3586" s="229">
        <v>26000</v>
      </c>
      <c r="I3586" s="229"/>
      <c r="J3586" s="229"/>
      <c r="K3586" s="218"/>
      <c r="L3586" s="229"/>
    </row>
    <row r="3587" spans="1:12" s="128" customFormat="1" x14ac:dyDescent="0.25">
      <c r="A3587" s="217">
        <v>44927</v>
      </c>
      <c r="B3587" s="37" t="s">
        <v>282</v>
      </c>
      <c r="C3587" s="69" t="s">
        <v>224</v>
      </c>
      <c r="D3587" s="219">
        <v>44929</v>
      </c>
      <c r="E3587" s="220" t="s">
        <v>76</v>
      </c>
      <c r="F3587" s="218" t="s">
        <v>1964</v>
      </c>
      <c r="G3587" s="218"/>
      <c r="H3587" s="229">
        <v>26000</v>
      </c>
      <c r="I3587" s="229"/>
      <c r="J3587" s="229"/>
      <c r="K3587" s="218"/>
      <c r="L3587" s="229"/>
    </row>
    <row r="3588" spans="1:12" s="128" customFormat="1" x14ac:dyDescent="0.25">
      <c r="A3588" s="217">
        <v>44927</v>
      </c>
      <c r="B3588" s="37" t="s">
        <v>282</v>
      </c>
      <c r="C3588" s="69" t="s">
        <v>224</v>
      </c>
      <c r="D3588" s="219">
        <v>44929</v>
      </c>
      <c r="E3588" s="220" t="s">
        <v>76</v>
      </c>
      <c r="F3588" s="218" t="s">
        <v>1462</v>
      </c>
      <c r="G3588" s="218"/>
      <c r="H3588" s="229">
        <v>26000</v>
      </c>
      <c r="I3588" s="229"/>
      <c r="J3588" s="229"/>
      <c r="K3588" s="218"/>
      <c r="L3588" s="229"/>
    </row>
    <row r="3589" spans="1:12" s="128" customFormat="1" x14ac:dyDescent="0.25">
      <c r="A3589" s="217">
        <v>44927</v>
      </c>
      <c r="B3589" s="37" t="s">
        <v>282</v>
      </c>
      <c r="C3589" s="69" t="s">
        <v>224</v>
      </c>
      <c r="D3589" s="219">
        <v>44929</v>
      </c>
      <c r="E3589" s="220" t="s">
        <v>76</v>
      </c>
      <c r="F3589" s="218" t="s">
        <v>1718</v>
      </c>
      <c r="G3589" s="218"/>
      <c r="H3589" s="229">
        <v>26000</v>
      </c>
      <c r="I3589" s="229"/>
      <c r="J3589" s="229"/>
      <c r="K3589" s="218"/>
      <c r="L3589" s="229"/>
    </row>
    <row r="3590" spans="1:12" s="128" customFormat="1" x14ac:dyDescent="0.25">
      <c r="A3590" s="217">
        <v>44927</v>
      </c>
      <c r="B3590" s="37" t="s">
        <v>282</v>
      </c>
      <c r="C3590" s="69" t="s">
        <v>224</v>
      </c>
      <c r="D3590" s="219">
        <v>44929</v>
      </c>
      <c r="E3590" s="220" t="s">
        <v>76</v>
      </c>
      <c r="F3590" s="218" t="s">
        <v>87</v>
      </c>
      <c r="G3590" s="218"/>
      <c r="H3590" s="229">
        <v>52000</v>
      </c>
      <c r="I3590" s="229"/>
      <c r="J3590" s="229"/>
      <c r="K3590" s="218"/>
      <c r="L3590" s="229"/>
    </row>
    <row r="3591" spans="1:12" s="128" customFormat="1" x14ac:dyDescent="0.25">
      <c r="A3591" s="217">
        <v>44927</v>
      </c>
      <c r="B3591" s="37" t="s">
        <v>282</v>
      </c>
      <c r="C3591" s="69" t="s">
        <v>224</v>
      </c>
      <c r="D3591" s="219">
        <v>44930</v>
      </c>
      <c r="E3591" s="220" t="s">
        <v>76</v>
      </c>
      <c r="F3591" s="218" t="s">
        <v>206</v>
      </c>
      <c r="G3591" s="218"/>
      <c r="H3591" s="229">
        <v>26000</v>
      </c>
      <c r="I3591" s="229"/>
      <c r="J3591" s="229"/>
      <c r="K3591" s="218"/>
      <c r="L3591" s="229"/>
    </row>
    <row r="3592" spans="1:12" s="128" customFormat="1" x14ac:dyDescent="0.25">
      <c r="A3592" s="217">
        <v>44927</v>
      </c>
      <c r="B3592" s="37" t="s">
        <v>282</v>
      </c>
      <c r="C3592" s="69" t="s">
        <v>224</v>
      </c>
      <c r="D3592" s="219">
        <v>44931</v>
      </c>
      <c r="E3592" s="220" t="s">
        <v>76</v>
      </c>
      <c r="F3592" s="218" t="s">
        <v>207</v>
      </c>
      <c r="G3592" s="218"/>
      <c r="H3592" s="229">
        <v>26025</v>
      </c>
      <c r="I3592" s="229"/>
      <c r="J3592" s="229"/>
      <c r="K3592" s="218"/>
      <c r="L3592" s="229"/>
    </row>
    <row r="3593" spans="1:12" s="128" customFormat="1" x14ac:dyDescent="0.25">
      <c r="A3593" s="217">
        <v>44927</v>
      </c>
      <c r="B3593" s="37" t="s">
        <v>282</v>
      </c>
      <c r="C3593" s="69" t="s">
        <v>224</v>
      </c>
      <c r="D3593" s="219">
        <v>44931</v>
      </c>
      <c r="E3593" s="220" t="s">
        <v>76</v>
      </c>
      <c r="F3593" s="218" t="s">
        <v>21</v>
      </c>
      <c r="G3593" s="218"/>
      <c r="H3593" s="229">
        <v>26109</v>
      </c>
      <c r="I3593" s="229"/>
      <c r="J3593" s="229"/>
      <c r="K3593" s="218"/>
      <c r="L3593" s="229"/>
    </row>
    <row r="3594" spans="1:12" s="128" customFormat="1" x14ac:dyDescent="0.25">
      <c r="A3594" s="217">
        <v>44927</v>
      </c>
      <c r="B3594" s="37" t="s">
        <v>282</v>
      </c>
      <c r="C3594" s="69" t="s">
        <v>224</v>
      </c>
      <c r="D3594" s="219">
        <v>44935</v>
      </c>
      <c r="E3594" s="220" t="s">
        <v>76</v>
      </c>
      <c r="F3594" s="218" t="s">
        <v>1696</v>
      </c>
      <c r="G3594" s="218"/>
      <c r="H3594" s="229">
        <v>26000</v>
      </c>
      <c r="I3594" s="229"/>
      <c r="J3594" s="229"/>
      <c r="K3594" s="218"/>
      <c r="L3594" s="229"/>
    </row>
    <row r="3595" spans="1:12" s="128" customFormat="1" x14ac:dyDescent="0.25">
      <c r="A3595" s="217">
        <v>44927</v>
      </c>
      <c r="B3595" s="37" t="s">
        <v>282</v>
      </c>
      <c r="C3595" s="69" t="s">
        <v>224</v>
      </c>
      <c r="D3595" s="219">
        <v>44935</v>
      </c>
      <c r="E3595" s="220" t="s">
        <v>76</v>
      </c>
      <c r="F3595" s="218" t="s">
        <v>1677</v>
      </c>
      <c r="G3595" s="218"/>
      <c r="H3595" s="229">
        <v>26000</v>
      </c>
      <c r="I3595" s="229"/>
      <c r="J3595" s="229"/>
      <c r="K3595" s="218"/>
      <c r="L3595" s="229"/>
    </row>
    <row r="3596" spans="1:12" s="128" customFormat="1" x14ac:dyDescent="0.25">
      <c r="A3596" s="217">
        <v>44927</v>
      </c>
      <c r="B3596" s="37" t="s">
        <v>282</v>
      </c>
      <c r="C3596" s="69" t="s">
        <v>224</v>
      </c>
      <c r="D3596" s="219">
        <v>44935</v>
      </c>
      <c r="E3596" s="220" t="s">
        <v>76</v>
      </c>
      <c r="F3596" s="218" t="s">
        <v>635</v>
      </c>
      <c r="G3596" s="218"/>
      <c r="H3596" s="229">
        <v>26000</v>
      </c>
      <c r="I3596" s="229"/>
      <c r="J3596" s="229"/>
      <c r="K3596" s="218"/>
      <c r="L3596" s="229"/>
    </row>
    <row r="3597" spans="1:12" s="128" customFormat="1" x14ac:dyDescent="0.25">
      <c r="A3597" s="217">
        <v>44927</v>
      </c>
      <c r="B3597" s="37" t="s">
        <v>282</v>
      </c>
      <c r="C3597" s="69" t="s">
        <v>224</v>
      </c>
      <c r="D3597" s="219">
        <v>44935</v>
      </c>
      <c r="E3597" s="220" t="s">
        <v>76</v>
      </c>
      <c r="F3597" s="218" t="s">
        <v>2233</v>
      </c>
      <c r="G3597" s="218"/>
      <c r="H3597" s="229">
        <v>26000</v>
      </c>
      <c r="I3597" s="229"/>
      <c r="J3597" s="229"/>
      <c r="K3597" s="218"/>
      <c r="L3597" s="229"/>
    </row>
    <row r="3598" spans="1:12" s="128" customFormat="1" x14ac:dyDescent="0.25">
      <c r="A3598" s="217">
        <v>44927</v>
      </c>
      <c r="B3598" s="37" t="s">
        <v>282</v>
      </c>
      <c r="C3598" s="69" t="s">
        <v>224</v>
      </c>
      <c r="D3598" s="219">
        <v>44935</v>
      </c>
      <c r="E3598" s="220" t="s">
        <v>76</v>
      </c>
      <c r="F3598" s="218" t="s">
        <v>2234</v>
      </c>
      <c r="G3598" s="218"/>
      <c r="H3598" s="229">
        <v>26000</v>
      </c>
      <c r="I3598" s="229"/>
      <c r="J3598" s="229"/>
      <c r="K3598" s="218"/>
      <c r="L3598" s="229"/>
    </row>
    <row r="3599" spans="1:12" s="128" customFormat="1" x14ac:dyDescent="0.25">
      <c r="A3599" s="217">
        <v>44927</v>
      </c>
      <c r="B3599" s="37" t="s">
        <v>282</v>
      </c>
      <c r="C3599" s="69" t="s">
        <v>224</v>
      </c>
      <c r="D3599" s="219">
        <v>44935</v>
      </c>
      <c r="E3599" s="220" t="s">
        <v>76</v>
      </c>
      <c r="F3599" s="218" t="s">
        <v>2235</v>
      </c>
      <c r="G3599" s="218"/>
      <c r="H3599" s="229">
        <v>26000</v>
      </c>
      <c r="I3599" s="229"/>
      <c r="J3599" s="229"/>
      <c r="K3599" s="218"/>
      <c r="L3599" s="229"/>
    </row>
    <row r="3600" spans="1:12" s="128" customFormat="1" x14ac:dyDescent="0.25">
      <c r="A3600" s="217">
        <v>44927</v>
      </c>
      <c r="B3600" s="37" t="s">
        <v>282</v>
      </c>
      <c r="C3600" s="69" t="s">
        <v>224</v>
      </c>
      <c r="D3600" s="219">
        <v>44935</v>
      </c>
      <c r="E3600" s="220" t="s">
        <v>76</v>
      </c>
      <c r="F3600" s="218" t="s">
        <v>2236</v>
      </c>
      <c r="G3600" s="218"/>
      <c r="H3600" s="229">
        <v>26000</v>
      </c>
      <c r="I3600" s="229"/>
      <c r="J3600" s="229"/>
      <c r="K3600" s="218"/>
      <c r="L3600" s="229"/>
    </row>
    <row r="3601" spans="1:12" s="128" customFormat="1" x14ac:dyDescent="0.25">
      <c r="A3601" s="217">
        <v>44927</v>
      </c>
      <c r="B3601" s="37" t="s">
        <v>282</v>
      </c>
      <c r="C3601" s="69" t="s">
        <v>224</v>
      </c>
      <c r="D3601" s="219">
        <v>44936</v>
      </c>
      <c r="E3601" s="220" t="s">
        <v>76</v>
      </c>
      <c r="F3601" s="218" t="s">
        <v>2007</v>
      </c>
      <c r="G3601" s="218"/>
      <c r="H3601" s="229">
        <v>26000</v>
      </c>
      <c r="I3601" s="229"/>
      <c r="J3601" s="229"/>
      <c r="K3601" s="218"/>
      <c r="L3601" s="229"/>
    </row>
    <row r="3602" spans="1:12" s="128" customFormat="1" x14ac:dyDescent="0.25">
      <c r="A3602" s="217">
        <v>44927</v>
      </c>
      <c r="B3602" s="37" t="s">
        <v>282</v>
      </c>
      <c r="C3602" s="69" t="s">
        <v>224</v>
      </c>
      <c r="D3602" s="219">
        <v>44937</v>
      </c>
      <c r="E3602" s="220" t="s">
        <v>76</v>
      </c>
      <c r="F3602" s="218" t="s">
        <v>80</v>
      </c>
      <c r="G3602" s="218"/>
      <c r="H3602" s="229">
        <v>23000</v>
      </c>
      <c r="I3602" s="229"/>
      <c r="J3602" s="229"/>
      <c r="K3602" s="218"/>
      <c r="L3602" s="229"/>
    </row>
    <row r="3603" spans="1:12" s="128" customFormat="1" x14ac:dyDescent="0.25">
      <c r="A3603" s="217">
        <v>44927</v>
      </c>
      <c r="B3603" s="37" t="s">
        <v>282</v>
      </c>
      <c r="C3603" s="69" t="s">
        <v>224</v>
      </c>
      <c r="D3603" s="219">
        <v>44937</v>
      </c>
      <c r="E3603" s="220" t="s">
        <v>1342</v>
      </c>
      <c r="F3603" s="218" t="s">
        <v>2237</v>
      </c>
      <c r="G3603" s="218"/>
      <c r="H3603" s="229">
        <v>338000</v>
      </c>
      <c r="I3603" s="229"/>
      <c r="J3603" s="229"/>
      <c r="K3603" s="218"/>
      <c r="L3603" s="229"/>
    </row>
    <row r="3604" spans="1:12" s="128" customFormat="1" x14ac:dyDescent="0.25">
      <c r="A3604" s="217">
        <v>44927</v>
      </c>
      <c r="B3604" s="37" t="s">
        <v>282</v>
      </c>
      <c r="C3604" s="69" t="s">
        <v>224</v>
      </c>
      <c r="D3604" s="219">
        <v>44937</v>
      </c>
      <c r="E3604" s="220" t="s">
        <v>2238</v>
      </c>
      <c r="F3604" s="218" t="s">
        <v>1458</v>
      </c>
      <c r="G3604" s="218"/>
      <c r="H3604" s="229">
        <v>1714857</v>
      </c>
      <c r="I3604" s="229"/>
      <c r="J3604" s="229"/>
      <c r="K3604" s="218"/>
      <c r="L3604" s="229"/>
    </row>
    <row r="3605" spans="1:12" s="128" customFormat="1" x14ac:dyDescent="0.25">
      <c r="A3605" s="217">
        <v>44927</v>
      </c>
      <c r="B3605" s="37" t="s">
        <v>282</v>
      </c>
      <c r="C3605" s="69" t="s">
        <v>224</v>
      </c>
      <c r="D3605" s="219">
        <v>44938</v>
      </c>
      <c r="E3605" s="220" t="s">
        <v>1342</v>
      </c>
      <c r="F3605" s="218" t="s">
        <v>132</v>
      </c>
      <c r="G3605" s="218"/>
      <c r="H3605" s="229">
        <v>3100</v>
      </c>
      <c r="I3605" s="229"/>
      <c r="J3605" s="229"/>
      <c r="K3605" s="218"/>
      <c r="L3605" s="229"/>
    </row>
    <row r="3606" spans="1:12" s="128" customFormat="1" x14ac:dyDescent="0.25">
      <c r="A3606" s="217">
        <v>44927</v>
      </c>
      <c r="B3606" s="37" t="s">
        <v>282</v>
      </c>
      <c r="C3606" s="69" t="s">
        <v>224</v>
      </c>
      <c r="D3606" s="219">
        <v>44938</v>
      </c>
      <c r="E3606" s="220" t="s">
        <v>1342</v>
      </c>
      <c r="F3606" s="218" t="s">
        <v>132</v>
      </c>
      <c r="G3606" s="218"/>
      <c r="H3606" s="229">
        <v>26100</v>
      </c>
      <c r="I3606" s="229"/>
      <c r="J3606" s="229"/>
      <c r="K3606" s="218"/>
      <c r="L3606" s="229"/>
    </row>
    <row r="3607" spans="1:12" s="128" customFormat="1" x14ac:dyDescent="0.25">
      <c r="A3607" s="217">
        <v>44927</v>
      </c>
      <c r="B3607" s="37" t="s">
        <v>282</v>
      </c>
      <c r="C3607" s="69" t="s">
        <v>224</v>
      </c>
      <c r="D3607" s="219">
        <v>44939</v>
      </c>
      <c r="E3607" s="220" t="s">
        <v>76</v>
      </c>
      <c r="F3607" s="218" t="s">
        <v>1192</v>
      </c>
      <c r="G3607" s="218"/>
      <c r="H3607" s="229">
        <v>130000</v>
      </c>
      <c r="I3607" s="229"/>
      <c r="J3607" s="229"/>
      <c r="K3607" s="218"/>
      <c r="L3607" s="229"/>
    </row>
    <row r="3608" spans="1:12" s="128" customFormat="1" x14ac:dyDescent="0.25">
      <c r="A3608" s="217">
        <v>44927</v>
      </c>
      <c r="B3608" s="37" t="s">
        <v>282</v>
      </c>
      <c r="C3608" s="69" t="s">
        <v>224</v>
      </c>
      <c r="D3608" s="219">
        <v>44942</v>
      </c>
      <c r="E3608" s="220" t="s">
        <v>76</v>
      </c>
      <c r="F3608" s="218" t="s">
        <v>1697</v>
      </c>
      <c r="G3608" s="218"/>
      <c r="H3608" s="229">
        <v>52000</v>
      </c>
      <c r="I3608" s="229"/>
      <c r="J3608" s="229"/>
      <c r="K3608" s="218"/>
      <c r="L3608" s="229"/>
    </row>
    <row r="3609" spans="1:12" s="128" customFormat="1" x14ac:dyDescent="0.25">
      <c r="A3609" s="217">
        <v>44927</v>
      </c>
      <c r="B3609" s="37" t="s">
        <v>282</v>
      </c>
      <c r="C3609" s="69" t="s">
        <v>224</v>
      </c>
      <c r="D3609" s="219">
        <v>44942</v>
      </c>
      <c r="E3609" s="220" t="s">
        <v>76</v>
      </c>
      <c r="F3609" s="218" t="s">
        <v>86</v>
      </c>
      <c r="G3609" s="218"/>
      <c r="H3609" s="229">
        <v>52000</v>
      </c>
      <c r="I3609" s="229"/>
      <c r="J3609" s="229"/>
      <c r="K3609" s="218"/>
      <c r="L3609" s="229"/>
    </row>
    <row r="3610" spans="1:12" s="128" customFormat="1" x14ac:dyDescent="0.25">
      <c r="A3610" s="217">
        <v>44927</v>
      </c>
      <c r="B3610" s="37" t="s">
        <v>282</v>
      </c>
      <c r="C3610" s="69" t="s">
        <v>224</v>
      </c>
      <c r="D3610" s="219">
        <v>44942</v>
      </c>
      <c r="E3610" s="220" t="s">
        <v>76</v>
      </c>
      <c r="F3610" s="218" t="s">
        <v>27</v>
      </c>
      <c r="G3610" s="218"/>
      <c r="H3610" s="229">
        <v>260000</v>
      </c>
      <c r="I3610" s="229"/>
      <c r="J3610" s="229"/>
      <c r="K3610" s="218"/>
      <c r="L3610" s="229"/>
    </row>
    <row r="3611" spans="1:12" s="128" customFormat="1" x14ac:dyDescent="0.25">
      <c r="A3611" s="217">
        <v>44927</v>
      </c>
      <c r="B3611" s="37" t="s">
        <v>282</v>
      </c>
      <c r="C3611" s="69" t="s">
        <v>224</v>
      </c>
      <c r="D3611" s="219">
        <v>44943</v>
      </c>
      <c r="E3611" s="220" t="s">
        <v>76</v>
      </c>
      <c r="F3611" s="218" t="s">
        <v>19</v>
      </c>
      <c r="G3611" s="218"/>
      <c r="H3611" s="229">
        <v>78000</v>
      </c>
      <c r="I3611" s="229"/>
      <c r="J3611" s="229"/>
      <c r="K3611" s="218"/>
      <c r="L3611" s="229"/>
    </row>
    <row r="3612" spans="1:12" s="128" customFormat="1" x14ac:dyDescent="0.25">
      <c r="A3612" s="217">
        <v>44927</v>
      </c>
      <c r="B3612" s="37" t="s">
        <v>282</v>
      </c>
      <c r="C3612" s="69" t="s">
        <v>224</v>
      </c>
      <c r="D3612" s="219">
        <v>44944</v>
      </c>
      <c r="E3612" s="220" t="s">
        <v>76</v>
      </c>
      <c r="F3612" s="218" t="s">
        <v>874</v>
      </c>
      <c r="G3612" s="218"/>
      <c r="H3612" s="229">
        <v>26000</v>
      </c>
      <c r="I3612" s="229"/>
      <c r="J3612" s="229"/>
      <c r="K3612" s="218"/>
      <c r="L3612" s="229"/>
    </row>
    <row r="3613" spans="1:12" s="128" customFormat="1" x14ac:dyDescent="0.25">
      <c r="A3613" s="217">
        <v>44927</v>
      </c>
      <c r="B3613" s="37" t="s">
        <v>282</v>
      </c>
      <c r="C3613" s="69" t="s">
        <v>224</v>
      </c>
      <c r="D3613" s="219">
        <v>44944</v>
      </c>
      <c r="E3613" s="220" t="s">
        <v>76</v>
      </c>
      <c r="F3613" s="218" t="s">
        <v>1422</v>
      </c>
      <c r="G3613" s="218"/>
      <c r="H3613" s="229">
        <v>26000</v>
      </c>
      <c r="I3613" s="229"/>
      <c r="J3613" s="229"/>
      <c r="K3613" s="218"/>
      <c r="L3613" s="229"/>
    </row>
    <row r="3614" spans="1:12" s="128" customFormat="1" x14ac:dyDescent="0.25">
      <c r="A3614" s="217">
        <v>44927</v>
      </c>
      <c r="B3614" s="37" t="s">
        <v>282</v>
      </c>
      <c r="C3614" s="69" t="s">
        <v>224</v>
      </c>
      <c r="D3614" s="219">
        <v>44945</v>
      </c>
      <c r="E3614" s="220" t="s">
        <v>76</v>
      </c>
      <c r="F3614" s="218" t="s">
        <v>127</v>
      </c>
      <c r="G3614" s="218"/>
      <c r="H3614" s="229">
        <v>26113</v>
      </c>
      <c r="I3614" s="229"/>
      <c r="J3614" s="229"/>
      <c r="K3614" s="218"/>
      <c r="L3614" s="229"/>
    </row>
    <row r="3615" spans="1:12" s="128" customFormat="1" x14ac:dyDescent="0.25">
      <c r="A3615" s="217">
        <v>44927</v>
      </c>
      <c r="B3615" s="37" t="s">
        <v>282</v>
      </c>
      <c r="C3615" s="69" t="s">
        <v>224</v>
      </c>
      <c r="D3615" s="219">
        <v>44949</v>
      </c>
      <c r="E3615" s="220" t="s">
        <v>76</v>
      </c>
      <c r="F3615" s="218" t="s">
        <v>93</v>
      </c>
      <c r="G3615" s="218"/>
      <c r="H3615" s="229">
        <v>25000</v>
      </c>
      <c r="I3615" s="229"/>
      <c r="J3615" s="229"/>
      <c r="K3615" s="218"/>
      <c r="L3615" s="229"/>
    </row>
    <row r="3616" spans="1:12" s="128" customFormat="1" x14ac:dyDescent="0.25">
      <c r="A3616" s="217">
        <v>44927</v>
      </c>
      <c r="B3616" s="37" t="s">
        <v>282</v>
      </c>
      <c r="C3616" s="69" t="s">
        <v>224</v>
      </c>
      <c r="D3616" s="219">
        <v>44949</v>
      </c>
      <c r="E3616" s="220" t="s">
        <v>76</v>
      </c>
      <c r="F3616" s="218" t="s">
        <v>93</v>
      </c>
      <c r="G3616" s="218"/>
      <c r="H3616" s="229">
        <v>26000</v>
      </c>
      <c r="I3616" s="229"/>
      <c r="J3616" s="229"/>
      <c r="K3616" s="218"/>
      <c r="L3616" s="229"/>
    </row>
    <row r="3617" spans="1:12" s="128" customFormat="1" x14ac:dyDescent="0.25">
      <c r="A3617" s="217">
        <v>44927</v>
      </c>
      <c r="B3617" s="37" t="s">
        <v>282</v>
      </c>
      <c r="C3617" s="69" t="s">
        <v>224</v>
      </c>
      <c r="D3617" s="219">
        <v>44949</v>
      </c>
      <c r="E3617" s="220" t="s">
        <v>76</v>
      </c>
      <c r="F3617" s="218" t="s">
        <v>384</v>
      </c>
      <c r="G3617" s="218"/>
      <c r="H3617" s="229">
        <v>26000</v>
      </c>
      <c r="I3617" s="229"/>
      <c r="J3617" s="229"/>
      <c r="K3617" s="218"/>
      <c r="L3617" s="229"/>
    </row>
    <row r="3618" spans="1:12" s="128" customFormat="1" x14ac:dyDescent="0.25">
      <c r="A3618" s="217">
        <v>44927</v>
      </c>
      <c r="B3618" s="37" t="s">
        <v>282</v>
      </c>
      <c r="C3618" s="69" t="s">
        <v>224</v>
      </c>
      <c r="D3618" s="219">
        <v>44950</v>
      </c>
      <c r="E3618" s="220" t="s">
        <v>76</v>
      </c>
      <c r="F3618" s="218" t="s">
        <v>198</v>
      </c>
      <c r="G3618" s="218"/>
      <c r="H3618" s="229">
        <v>26000</v>
      </c>
      <c r="I3618" s="229"/>
      <c r="J3618" s="229"/>
      <c r="K3618" s="218"/>
      <c r="L3618" s="229"/>
    </row>
    <row r="3619" spans="1:12" s="128" customFormat="1" x14ac:dyDescent="0.25">
      <c r="A3619" s="217">
        <v>44927</v>
      </c>
      <c r="B3619" s="37" t="s">
        <v>282</v>
      </c>
      <c r="C3619" s="69" t="s">
        <v>224</v>
      </c>
      <c r="D3619" s="219">
        <v>44950</v>
      </c>
      <c r="E3619" s="220" t="s">
        <v>76</v>
      </c>
      <c r="F3619" s="218" t="s">
        <v>19</v>
      </c>
      <c r="G3619" s="218"/>
      <c r="H3619" s="229">
        <v>26000</v>
      </c>
      <c r="I3619" s="229"/>
      <c r="J3619" s="229"/>
      <c r="K3619" s="218"/>
      <c r="L3619" s="229"/>
    </row>
    <row r="3620" spans="1:12" s="128" customFormat="1" x14ac:dyDescent="0.25">
      <c r="A3620" s="217">
        <v>44927</v>
      </c>
      <c r="B3620" s="37" t="s">
        <v>282</v>
      </c>
      <c r="C3620" s="69" t="s">
        <v>224</v>
      </c>
      <c r="D3620" s="219">
        <v>44950</v>
      </c>
      <c r="E3620" s="220" t="s">
        <v>76</v>
      </c>
      <c r="F3620" s="218" t="s">
        <v>17</v>
      </c>
      <c r="G3620" s="218"/>
      <c r="H3620" s="229">
        <v>26000</v>
      </c>
      <c r="I3620" s="229"/>
      <c r="J3620" s="229"/>
      <c r="K3620" s="218"/>
      <c r="L3620" s="229"/>
    </row>
    <row r="3621" spans="1:12" s="128" customFormat="1" x14ac:dyDescent="0.25">
      <c r="A3621" s="217">
        <v>44927</v>
      </c>
      <c r="B3621" s="37" t="s">
        <v>282</v>
      </c>
      <c r="C3621" s="69" t="s">
        <v>224</v>
      </c>
      <c r="D3621" s="219">
        <v>44950</v>
      </c>
      <c r="E3621" s="220" t="s">
        <v>76</v>
      </c>
      <c r="F3621" s="218" t="s">
        <v>16</v>
      </c>
      <c r="G3621" s="218"/>
      <c r="H3621" s="229">
        <v>26000</v>
      </c>
      <c r="I3621" s="229"/>
      <c r="J3621" s="229"/>
      <c r="K3621" s="218"/>
      <c r="L3621" s="229"/>
    </row>
    <row r="3622" spans="1:12" s="128" customFormat="1" x14ac:dyDescent="0.25">
      <c r="A3622" s="217">
        <v>44927</v>
      </c>
      <c r="B3622" s="37" t="s">
        <v>282</v>
      </c>
      <c r="C3622" s="69" t="s">
        <v>224</v>
      </c>
      <c r="D3622" s="219">
        <v>44950</v>
      </c>
      <c r="E3622" s="220" t="s">
        <v>76</v>
      </c>
      <c r="F3622" s="218" t="s">
        <v>1446</v>
      </c>
      <c r="G3622" s="218"/>
      <c r="H3622" s="229">
        <v>26102</v>
      </c>
      <c r="I3622" s="229"/>
      <c r="J3622" s="229"/>
      <c r="K3622" s="218"/>
      <c r="L3622" s="229"/>
    </row>
    <row r="3623" spans="1:12" s="128" customFormat="1" x14ac:dyDescent="0.25">
      <c r="A3623" s="217">
        <v>44927</v>
      </c>
      <c r="B3623" s="37" t="s">
        <v>282</v>
      </c>
      <c r="C3623" s="69" t="s">
        <v>224</v>
      </c>
      <c r="D3623" s="219">
        <v>44950</v>
      </c>
      <c r="E3623" s="220" t="s">
        <v>76</v>
      </c>
      <c r="F3623" s="218" t="s">
        <v>18</v>
      </c>
      <c r="G3623" s="218"/>
      <c r="H3623" s="229">
        <v>36080</v>
      </c>
      <c r="I3623" s="229"/>
      <c r="J3623" s="229"/>
      <c r="K3623" s="218"/>
      <c r="L3623" s="229"/>
    </row>
    <row r="3624" spans="1:12" s="128" customFormat="1" x14ac:dyDescent="0.25">
      <c r="A3624" s="217">
        <v>44927</v>
      </c>
      <c r="B3624" s="37" t="s">
        <v>282</v>
      </c>
      <c r="C3624" s="69" t="s">
        <v>224</v>
      </c>
      <c r="D3624" s="219">
        <v>44950</v>
      </c>
      <c r="E3624" s="220" t="s">
        <v>76</v>
      </c>
      <c r="F3624" s="218" t="s">
        <v>413</v>
      </c>
      <c r="G3624" s="218"/>
      <c r="H3624" s="229">
        <v>52000</v>
      </c>
      <c r="I3624" s="229"/>
      <c r="J3624" s="229"/>
      <c r="K3624" s="218"/>
      <c r="L3624" s="229"/>
    </row>
    <row r="3625" spans="1:12" s="128" customFormat="1" x14ac:dyDescent="0.25">
      <c r="A3625" s="217">
        <v>44927</v>
      </c>
      <c r="B3625" s="37" t="s">
        <v>282</v>
      </c>
      <c r="C3625" s="69" t="s">
        <v>224</v>
      </c>
      <c r="D3625" s="219">
        <v>44951</v>
      </c>
      <c r="E3625" s="220" t="s">
        <v>76</v>
      </c>
      <c r="F3625" s="218" t="s">
        <v>1698</v>
      </c>
      <c r="G3625" s="218"/>
      <c r="H3625" s="229">
        <v>208000</v>
      </c>
      <c r="I3625" s="229"/>
      <c r="J3625" s="229"/>
      <c r="K3625" s="218"/>
      <c r="L3625" s="229"/>
    </row>
    <row r="3626" spans="1:12" s="128" customFormat="1" x14ac:dyDescent="0.25">
      <c r="A3626" s="217">
        <v>44927</v>
      </c>
      <c r="B3626" s="37" t="s">
        <v>282</v>
      </c>
      <c r="C3626" s="69" t="s">
        <v>224</v>
      </c>
      <c r="D3626" s="219">
        <v>44951</v>
      </c>
      <c r="E3626" s="220" t="s">
        <v>76</v>
      </c>
      <c r="F3626" s="218" t="s">
        <v>3</v>
      </c>
      <c r="G3626" s="218"/>
      <c r="H3626" s="229">
        <v>312000</v>
      </c>
      <c r="I3626" s="229"/>
      <c r="J3626" s="229"/>
      <c r="K3626" s="218"/>
      <c r="L3626" s="229"/>
    </row>
    <row r="3627" spans="1:12" s="128" customFormat="1" x14ac:dyDescent="0.25">
      <c r="A3627" s="217">
        <v>44927</v>
      </c>
      <c r="B3627" s="37" t="s">
        <v>282</v>
      </c>
      <c r="C3627" s="69" t="s">
        <v>224</v>
      </c>
      <c r="D3627" s="219">
        <v>44956</v>
      </c>
      <c r="E3627" s="220" t="s">
        <v>76</v>
      </c>
      <c r="F3627" s="218" t="s">
        <v>2239</v>
      </c>
      <c r="G3627" s="218"/>
      <c r="H3627" s="229">
        <v>26000</v>
      </c>
      <c r="I3627" s="229"/>
      <c r="J3627" s="229"/>
      <c r="K3627" s="218"/>
      <c r="L3627" s="229"/>
    </row>
    <row r="3628" spans="1:12" s="128" customFormat="1" x14ac:dyDescent="0.25">
      <c r="A3628" s="217">
        <v>44927</v>
      </c>
      <c r="B3628" s="37" t="s">
        <v>282</v>
      </c>
      <c r="C3628" s="69" t="s">
        <v>224</v>
      </c>
      <c r="D3628" s="219">
        <v>44956</v>
      </c>
      <c r="E3628" s="220" t="s">
        <v>76</v>
      </c>
      <c r="F3628" s="218" t="s">
        <v>417</v>
      </c>
      <c r="G3628" s="218"/>
      <c r="H3628" s="229">
        <v>26000</v>
      </c>
      <c r="I3628" s="229"/>
      <c r="J3628" s="229"/>
      <c r="K3628" s="218"/>
      <c r="L3628" s="229"/>
    </row>
    <row r="3629" spans="1:12" s="128" customFormat="1" x14ac:dyDescent="0.25">
      <c r="A3629" s="217">
        <v>44927</v>
      </c>
      <c r="B3629" s="37" t="s">
        <v>282</v>
      </c>
      <c r="C3629" s="69" t="s">
        <v>224</v>
      </c>
      <c r="D3629" s="219">
        <v>44956</v>
      </c>
      <c r="E3629" s="220" t="s">
        <v>76</v>
      </c>
      <c r="F3629" s="218" t="s">
        <v>207</v>
      </c>
      <c r="G3629" s="218"/>
      <c r="H3629" s="229">
        <v>26025</v>
      </c>
      <c r="I3629" s="229"/>
      <c r="J3629" s="229"/>
      <c r="K3629" s="218"/>
      <c r="L3629" s="229"/>
    </row>
    <row r="3630" spans="1:12" s="128" customFormat="1" x14ac:dyDescent="0.25">
      <c r="A3630" s="217">
        <v>44927</v>
      </c>
      <c r="B3630" s="37" t="s">
        <v>282</v>
      </c>
      <c r="C3630" s="69" t="s">
        <v>224</v>
      </c>
      <c r="D3630" s="219">
        <v>44956</v>
      </c>
      <c r="E3630" s="220" t="s">
        <v>76</v>
      </c>
      <c r="F3630" s="218" t="s">
        <v>1691</v>
      </c>
      <c r="G3630" s="218"/>
      <c r="H3630" s="229">
        <v>312000</v>
      </c>
      <c r="I3630" s="229"/>
      <c r="J3630" s="229"/>
      <c r="K3630" s="218"/>
      <c r="L3630" s="229"/>
    </row>
    <row r="3631" spans="1:12" s="128" customFormat="1" x14ac:dyDescent="0.25">
      <c r="A3631" s="217">
        <v>44927</v>
      </c>
      <c r="B3631" s="37" t="s">
        <v>282</v>
      </c>
      <c r="C3631" s="69" t="s">
        <v>224</v>
      </c>
      <c r="D3631" s="219">
        <v>44957</v>
      </c>
      <c r="E3631" s="220" t="s">
        <v>76</v>
      </c>
      <c r="F3631" s="218" t="s">
        <v>2232</v>
      </c>
      <c r="G3631" s="218"/>
      <c r="H3631" s="229">
        <v>880</v>
      </c>
      <c r="I3631" s="229"/>
      <c r="J3631" s="229"/>
      <c r="K3631" s="218"/>
      <c r="L3631" s="229"/>
    </row>
    <row r="3632" spans="1:12" s="128" customFormat="1" x14ac:dyDescent="0.25">
      <c r="A3632" s="217">
        <v>44927</v>
      </c>
      <c r="B3632" s="37" t="s">
        <v>282</v>
      </c>
      <c r="C3632" s="69" t="s">
        <v>224</v>
      </c>
      <c r="D3632" s="219">
        <v>44957</v>
      </c>
      <c r="E3632" s="220" t="s">
        <v>76</v>
      </c>
      <c r="F3632" s="218" t="s">
        <v>430</v>
      </c>
      <c r="G3632" s="218"/>
      <c r="H3632" s="229">
        <v>26000</v>
      </c>
      <c r="I3632" s="229"/>
      <c r="J3632" s="229"/>
      <c r="K3632" s="218"/>
      <c r="L3632" s="229"/>
    </row>
    <row r="3633" spans="1:12" s="128" customFormat="1" x14ac:dyDescent="0.25">
      <c r="A3633" s="217">
        <v>44927</v>
      </c>
      <c r="B3633" s="37" t="s">
        <v>282</v>
      </c>
      <c r="C3633" s="69" t="s">
        <v>224</v>
      </c>
      <c r="D3633" s="219">
        <v>44957</v>
      </c>
      <c r="E3633" s="220" t="s">
        <v>76</v>
      </c>
      <c r="F3633" s="218" t="s">
        <v>14</v>
      </c>
      <c r="G3633" s="218"/>
      <c r="H3633" s="229">
        <v>26000</v>
      </c>
      <c r="I3633" s="229"/>
      <c r="J3633" s="229"/>
      <c r="K3633" s="218"/>
      <c r="L3633" s="229"/>
    </row>
    <row r="3634" spans="1:12" s="128" customFormat="1" x14ac:dyDescent="0.25">
      <c r="A3634" s="217">
        <v>44927</v>
      </c>
      <c r="B3634" s="37" t="s">
        <v>282</v>
      </c>
      <c r="C3634" s="69" t="s">
        <v>224</v>
      </c>
      <c r="D3634" s="219">
        <v>44957</v>
      </c>
      <c r="E3634" s="220" t="s">
        <v>76</v>
      </c>
      <c r="F3634" s="218" t="s">
        <v>1413</v>
      </c>
      <c r="G3634" s="218"/>
      <c r="H3634" s="229">
        <v>36000</v>
      </c>
      <c r="I3634" s="229"/>
      <c r="J3634" s="229"/>
      <c r="K3634" s="218"/>
      <c r="L3634" s="229"/>
    </row>
    <row r="3635" spans="1:12" s="128" customFormat="1" x14ac:dyDescent="0.25">
      <c r="A3635" s="217">
        <v>44927</v>
      </c>
      <c r="B3635" s="37" t="s">
        <v>282</v>
      </c>
      <c r="C3635" s="69" t="s">
        <v>224</v>
      </c>
      <c r="D3635" s="219">
        <v>44957</v>
      </c>
      <c r="E3635" s="220" t="s">
        <v>1342</v>
      </c>
      <c r="F3635" s="218" t="s">
        <v>2240</v>
      </c>
      <c r="G3635" s="218"/>
      <c r="H3635" s="229">
        <v>100000</v>
      </c>
      <c r="I3635" s="229"/>
      <c r="J3635" s="229"/>
      <c r="K3635" s="218"/>
      <c r="L3635" s="229"/>
    </row>
    <row r="3636" spans="1:12" s="128" customFormat="1" x14ac:dyDescent="0.25">
      <c r="A3636" s="217">
        <v>44927</v>
      </c>
      <c r="B3636" s="37" t="s">
        <v>282</v>
      </c>
      <c r="C3636" s="69" t="s">
        <v>224</v>
      </c>
      <c r="D3636" s="219">
        <v>44957</v>
      </c>
      <c r="E3636" s="220" t="s">
        <v>1342</v>
      </c>
      <c r="F3636" s="218" t="s">
        <v>2241</v>
      </c>
      <c r="G3636" s="218"/>
      <c r="H3636" s="229">
        <v>104000</v>
      </c>
      <c r="I3636" s="229"/>
      <c r="J3636" s="229"/>
      <c r="K3636" s="218"/>
      <c r="L3636" s="229"/>
    </row>
    <row r="3637" spans="1:12" s="128" customFormat="1" x14ac:dyDescent="0.25">
      <c r="A3637" s="217">
        <v>44927</v>
      </c>
      <c r="B3637" s="37" t="s">
        <v>282</v>
      </c>
      <c r="C3637" s="69" t="s">
        <v>224</v>
      </c>
      <c r="D3637" s="219">
        <v>44957</v>
      </c>
      <c r="E3637" s="220" t="s">
        <v>1342</v>
      </c>
      <c r="F3637" s="218" t="s">
        <v>2242</v>
      </c>
      <c r="G3637" s="218"/>
      <c r="H3637" s="229">
        <v>200000</v>
      </c>
      <c r="I3637" s="229"/>
      <c r="J3637" s="229"/>
      <c r="K3637" s="218"/>
      <c r="L3637" s="229"/>
    </row>
    <row r="3638" spans="1:12" s="128" customFormat="1" x14ac:dyDescent="0.25">
      <c r="A3638" s="290">
        <v>44927</v>
      </c>
      <c r="B3638" s="291" t="s">
        <v>282</v>
      </c>
      <c r="C3638" s="290" t="s">
        <v>224</v>
      </c>
      <c r="D3638" s="292">
        <v>44957</v>
      </c>
      <c r="E3638" s="293" t="s">
        <v>1342</v>
      </c>
      <c r="F3638" s="291" t="s">
        <v>2243</v>
      </c>
      <c r="G3638" s="291"/>
      <c r="H3638" s="294">
        <v>488600</v>
      </c>
      <c r="I3638" s="294">
        <v>5409991</v>
      </c>
      <c r="J3638" s="294"/>
      <c r="K3638" s="291"/>
      <c r="L3638" s="294"/>
    </row>
    <row r="3639" spans="1:12" s="128" customFormat="1" x14ac:dyDescent="0.25">
      <c r="A3639" s="217">
        <v>44958</v>
      </c>
      <c r="B3639" s="37" t="s">
        <v>282</v>
      </c>
      <c r="C3639" s="69" t="s">
        <v>224</v>
      </c>
      <c r="D3639" s="219">
        <v>44958</v>
      </c>
      <c r="E3639" s="220" t="s">
        <v>76</v>
      </c>
      <c r="F3639" s="218" t="s">
        <v>1462</v>
      </c>
      <c r="G3639" s="218"/>
      <c r="H3639" s="225">
        <v>26000</v>
      </c>
      <c r="I3639" s="229"/>
      <c r="J3639" s="229"/>
      <c r="K3639" s="218"/>
      <c r="L3639" s="229"/>
    </row>
    <row r="3640" spans="1:12" s="128" customFormat="1" x14ac:dyDescent="0.25">
      <c r="A3640" s="217">
        <v>44958</v>
      </c>
      <c r="B3640" s="37" t="s">
        <v>282</v>
      </c>
      <c r="C3640" s="69" t="s">
        <v>224</v>
      </c>
      <c r="D3640" s="219">
        <v>44958</v>
      </c>
      <c r="E3640" s="220" t="s">
        <v>76</v>
      </c>
      <c r="F3640" s="218" t="s">
        <v>410</v>
      </c>
      <c r="G3640" s="218"/>
      <c r="H3640" s="225">
        <v>26000</v>
      </c>
      <c r="I3640" s="229"/>
      <c r="J3640" s="229"/>
      <c r="K3640" s="218"/>
      <c r="L3640" s="229"/>
    </row>
    <row r="3641" spans="1:12" s="128" customFormat="1" x14ac:dyDescent="0.25">
      <c r="A3641" s="217">
        <v>44958</v>
      </c>
      <c r="B3641" s="37" t="s">
        <v>282</v>
      </c>
      <c r="C3641" s="69" t="s">
        <v>224</v>
      </c>
      <c r="D3641" s="219">
        <v>44958</v>
      </c>
      <c r="E3641" s="220" t="s">
        <v>76</v>
      </c>
      <c r="F3641" s="218" t="s">
        <v>9</v>
      </c>
      <c r="G3641" s="218"/>
      <c r="H3641" s="225">
        <v>26000</v>
      </c>
      <c r="I3641" s="229"/>
      <c r="J3641" s="229"/>
      <c r="K3641" s="218"/>
      <c r="L3641" s="229"/>
    </row>
    <row r="3642" spans="1:12" s="128" customFormat="1" x14ac:dyDescent="0.25">
      <c r="A3642" s="217">
        <v>44958</v>
      </c>
      <c r="B3642" s="37" t="s">
        <v>282</v>
      </c>
      <c r="C3642" s="69" t="s">
        <v>224</v>
      </c>
      <c r="D3642" s="219">
        <v>44958</v>
      </c>
      <c r="E3642" s="220" t="s">
        <v>76</v>
      </c>
      <c r="F3642" s="218" t="s">
        <v>131</v>
      </c>
      <c r="G3642" s="218"/>
      <c r="H3642" s="225">
        <v>26000</v>
      </c>
      <c r="I3642" s="229"/>
      <c r="J3642" s="229"/>
      <c r="K3642" s="218"/>
      <c r="L3642" s="229"/>
    </row>
    <row r="3643" spans="1:12" s="128" customFormat="1" x14ac:dyDescent="0.25">
      <c r="A3643" s="217">
        <v>44958</v>
      </c>
      <c r="B3643" s="37" t="s">
        <v>282</v>
      </c>
      <c r="C3643" s="69" t="s">
        <v>224</v>
      </c>
      <c r="D3643" s="219">
        <v>44958</v>
      </c>
      <c r="E3643" s="220" t="s">
        <v>76</v>
      </c>
      <c r="F3643" s="218" t="s">
        <v>9</v>
      </c>
      <c r="G3643" s="218"/>
      <c r="H3643" s="225">
        <v>26000</v>
      </c>
      <c r="I3643" s="229"/>
      <c r="J3643" s="229"/>
      <c r="K3643" s="218"/>
      <c r="L3643" s="229"/>
    </row>
    <row r="3644" spans="1:12" s="128" customFormat="1" x14ac:dyDescent="0.25">
      <c r="A3644" s="217">
        <v>44958</v>
      </c>
      <c r="B3644" s="37" t="s">
        <v>282</v>
      </c>
      <c r="C3644" s="69" t="s">
        <v>224</v>
      </c>
      <c r="D3644" s="219">
        <v>44958</v>
      </c>
      <c r="E3644" s="220" t="s">
        <v>76</v>
      </c>
      <c r="F3644" s="218" t="s">
        <v>131</v>
      </c>
      <c r="G3644" s="218"/>
      <c r="H3644" s="225">
        <v>26000</v>
      </c>
      <c r="I3644" s="229"/>
      <c r="J3644" s="229"/>
      <c r="K3644" s="218"/>
      <c r="L3644" s="229"/>
    </row>
    <row r="3645" spans="1:12" s="128" customFormat="1" x14ac:dyDescent="0.25">
      <c r="A3645" s="217">
        <v>44958</v>
      </c>
      <c r="B3645" s="37" t="s">
        <v>282</v>
      </c>
      <c r="C3645" s="69" t="s">
        <v>224</v>
      </c>
      <c r="D3645" s="219">
        <v>44958</v>
      </c>
      <c r="E3645" s="220" t="s">
        <v>76</v>
      </c>
      <c r="F3645" s="218" t="s">
        <v>6</v>
      </c>
      <c r="G3645" s="218"/>
      <c r="H3645" s="225">
        <v>26000</v>
      </c>
      <c r="I3645" s="229"/>
      <c r="J3645" s="229"/>
      <c r="K3645" s="218"/>
      <c r="L3645" s="229"/>
    </row>
    <row r="3646" spans="1:12" s="128" customFormat="1" x14ac:dyDescent="0.25">
      <c r="A3646" s="217">
        <v>44958</v>
      </c>
      <c r="B3646" s="37" t="s">
        <v>282</v>
      </c>
      <c r="C3646" s="69" t="s">
        <v>224</v>
      </c>
      <c r="D3646" s="219">
        <v>44958</v>
      </c>
      <c r="E3646" s="220" t="s">
        <v>76</v>
      </c>
      <c r="F3646" s="218" t="s">
        <v>80</v>
      </c>
      <c r="G3646" s="218"/>
      <c r="H3646" s="225">
        <v>26000</v>
      </c>
      <c r="I3646" s="229"/>
      <c r="J3646" s="229"/>
      <c r="K3646" s="218"/>
      <c r="L3646" s="229"/>
    </row>
    <row r="3647" spans="1:12" s="128" customFormat="1" x14ac:dyDescent="0.25">
      <c r="A3647" s="217">
        <v>44958</v>
      </c>
      <c r="B3647" s="37" t="s">
        <v>282</v>
      </c>
      <c r="C3647" s="69" t="s">
        <v>224</v>
      </c>
      <c r="D3647" s="219">
        <v>44958</v>
      </c>
      <c r="E3647" s="220" t="s">
        <v>76</v>
      </c>
      <c r="F3647" s="218" t="s">
        <v>256</v>
      </c>
      <c r="G3647" s="218"/>
      <c r="H3647" s="225">
        <v>26000</v>
      </c>
      <c r="I3647" s="229"/>
      <c r="J3647" s="229"/>
      <c r="K3647" s="218"/>
      <c r="L3647" s="229"/>
    </row>
    <row r="3648" spans="1:12" s="128" customFormat="1" x14ac:dyDescent="0.25">
      <c r="A3648" s="217">
        <v>44958</v>
      </c>
      <c r="B3648" s="37" t="s">
        <v>282</v>
      </c>
      <c r="C3648" s="69" t="s">
        <v>224</v>
      </c>
      <c r="D3648" s="219">
        <v>44958</v>
      </c>
      <c r="E3648" s="220" t="s">
        <v>76</v>
      </c>
      <c r="F3648" s="218" t="s">
        <v>1964</v>
      </c>
      <c r="G3648" s="218"/>
      <c r="H3648" s="225">
        <v>26000</v>
      </c>
      <c r="I3648" s="229"/>
      <c r="J3648" s="229"/>
      <c r="K3648" s="218"/>
      <c r="L3648" s="229"/>
    </row>
    <row r="3649" spans="1:12" s="128" customFormat="1" x14ac:dyDescent="0.25">
      <c r="A3649" s="217">
        <v>44958</v>
      </c>
      <c r="B3649" s="37" t="s">
        <v>282</v>
      </c>
      <c r="C3649" s="69" t="s">
        <v>224</v>
      </c>
      <c r="D3649" s="219">
        <v>44958</v>
      </c>
      <c r="E3649" s="220" t="s">
        <v>76</v>
      </c>
      <c r="F3649" s="218" t="s">
        <v>1718</v>
      </c>
      <c r="G3649" s="218"/>
      <c r="H3649" s="225">
        <v>26000</v>
      </c>
      <c r="I3649" s="229"/>
      <c r="J3649" s="229"/>
      <c r="K3649" s="218"/>
      <c r="L3649" s="229"/>
    </row>
    <row r="3650" spans="1:12" s="128" customFormat="1" x14ac:dyDescent="0.25">
      <c r="A3650" s="217">
        <v>44958</v>
      </c>
      <c r="B3650" s="37" t="s">
        <v>282</v>
      </c>
      <c r="C3650" s="69" t="s">
        <v>224</v>
      </c>
      <c r="D3650" s="219">
        <v>44958</v>
      </c>
      <c r="E3650" s="220" t="s">
        <v>76</v>
      </c>
      <c r="F3650" s="218" t="s">
        <v>509</v>
      </c>
      <c r="G3650" s="218"/>
      <c r="H3650" s="225">
        <v>118000</v>
      </c>
      <c r="I3650" s="229"/>
      <c r="J3650" s="229"/>
      <c r="K3650" s="218"/>
      <c r="L3650" s="229"/>
    </row>
    <row r="3651" spans="1:12" s="128" customFormat="1" x14ac:dyDescent="0.25">
      <c r="A3651" s="217">
        <v>44958</v>
      </c>
      <c r="B3651" s="37" t="s">
        <v>282</v>
      </c>
      <c r="C3651" s="69" t="s">
        <v>224</v>
      </c>
      <c r="D3651" s="219">
        <v>44960</v>
      </c>
      <c r="E3651" s="220" t="s">
        <v>76</v>
      </c>
      <c r="F3651" s="218" t="s">
        <v>1085</v>
      </c>
      <c r="G3651" s="218"/>
      <c r="H3651" s="225">
        <v>26000</v>
      </c>
      <c r="I3651" s="229"/>
      <c r="J3651" s="229"/>
      <c r="K3651" s="218"/>
      <c r="L3651" s="229"/>
    </row>
    <row r="3652" spans="1:12" s="128" customFormat="1" x14ac:dyDescent="0.25">
      <c r="A3652" s="217">
        <v>44958</v>
      </c>
      <c r="B3652" s="37" t="s">
        <v>282</v>
      </c>
      <c r="C3652" s="69" t="s">
        <v>224</v>
      </c>
      <c r="D3652" s="219">
        <v>44960</v>
      </c>
      <c r="E3652" s="220" t="s">
        <v>1342</v>
      </c>
      <c r="F3652" s="218" t="s">
        <v>77</v>
      </c>
      <c r="G3652" s="218"/>
      <c r="H3652" s="225">
        <v>52000</v>
      </c>
      <c r="I3652" s="229"/>
      <c r="J3652" s="229"/>
      <c r="K3652" s="218"/>
      <c r="L3652" s="229"/>
    </row>
    <row r="3653" spans="1:12" s="128" customFormat="1" x14ac:dyDescent="0.25">
      <c r="A3653" s="217">
        <v>44958</v>
      </c>
      <c r="B3653" s="37" t="s">
        <v>282</v>
      </c>
      <c r="C3653" s="69" t="s">
        <v>224</v>
      </c>
      <c r="D3653" s="219">
        <v>44960</v>
      </c>
      <c r="E3653" s="220" t="s">
        <v>76</v>
      </c>
      <c r="F3653" s="218" t="s">
        <v>102</v>
      </c>
      <c r="G3653" s="218"/>
      <c r="H3653" s="225">
        <v>104006</v>
      </c>
      <c r="I3653" s="229"/>
      <c r="J3653" s="229"/>
      <c r="K3653" s="218"/>
      <c r="L3653" s="229"/>
    </row>
    <row r="3654" spans="1:12" s="128" customFormat="1" x14ac:dyDescent="0.25">
      <c r="A3654" s="217">
        <v>44958</v>
      </c>
      <c r="B3654" s="37" t="s">
        <v>282</v>
      </c>
      <c r="C3654" s="69" t="s">
        <v>224</v>
      </c>
      <c r="D3654" s="219">
        <v>44960</v>
      </c>
      <c r="E3654" s="220" t="s">
        <v>76</v>
      </c>
      <c r="F3654" s="218" t="s">
        <v>257</v>
      </c>
      <c r="G3654" s="218"/>
      <c r="H3654" s="225">
        <v>200000</v>
      </c>
      <c r="I3654" s="229"/>
      <c r="J3654" s="229"/>
      <c r="K3654" s="218"/>
      <c r="L3654" s="229"/>
    </row>
    <row r="3655" spans="1:12" s="128" customFormat="1" x14ac:dyDescent="0.25">
      <c r="A3655" s="217">
        <v>44958</v>
      </c>
      <c r="B3655" s="37" t="s">
        <v>282</v>
      </c>
      <c r="C3655" s="69" t="s">
        <v>224</v>
      </c>
      <c r="D3655" s="219">
        <v>44963</v>
      </c>
      <c r="E3655" s="220" t="s">
        <v>76</v>
      </c>
      <c r="F3655" s="218" t="s">
        <v>1677</v>
      </c>
      <c r="G3655" s="218"/>
      <c r="H3655" s="225">
        <v>26000</v>
      </c>
      <c r="I3655" s="229"/>
      <c r="J3655" s="229"/>
      <c r="K3655" s="218"/>
      <c r="L3655" s="229"/>
    </row>
    <row r="3656" spans="1:12" s="128" customFormat="1" x14ac:dyDescent="0.25">
      <c r="A3656" s="217">
        <v>44958</v>
      </c>
      <c r="B3656" s="37" t="s">
        <v>282</v>
      </c>
      <c r="C3656" s="69" t="s">
        <v>224</v>
      </c>
      <c r="D3656" s="219">
        <v>44963</v>
      </c>
      <c r="E3656" s="220" t="s">
        <v>76</v>
      </c>
      <c r="F3656" s="218" t="s">
        <v>21</v>
      </c>
      <c r="G3656" s="218"/>
      <c r="H3656" s="225">
        <v>26109</v>
      </c>
      <c r="I3656" s="229"/>
      <c r="J3656" s="229"/>
      <c r="K3656" s="218"/>
      <c r="L3656" s="229"/>
    </row>
    <row r="3657" spans="1:12" s="128" customFormat="1" x14ac:dyDescent="0.25">
      <c r="A3657" s="217">
        <v>44958</v>
      </c>
      <c r="B3657" s="37" t="s">
        <v>282</v>
      </c>
      <c r="C3657" s="69" t="s">
        <v>224</v>
      </c>
      <c r="D3657" s="219">
        <v>44964</v>
      </c>
      <c r="E3657" s="220" t="s">
        <v>76</v>
      </c>
      <c r="F3657" s="218" t="s">
        <v>4</v>
      </c>
      <c r="G3657" s="218"/>
      <c r="H3657" s="225">
        <v>26000</v>
      </c>
      <c r="I3657" s="229"/>
      <c r="J3657" s="229"/>
      <c r="K3657" s="218"/>
      <c r="L3657" s="229"/>
    </row>
    <row r="3658" spans="1:12" s="128" customFormat="1" x14ac:dyDescent="0.25">
      <c r="A3658" s="217">
        <v>44958</v>
      </c>
      <c r="B3658" s="37" t="s">
        <v>282</v>
      </c>
      <c r="C3658" s="69" t="s">
        <v>224</v>
      </c>
      <c r="D3658" s="219">
        <v>44966</v>
      </c>
      <c r="E3658" s="220" t="s">
        <v>239</v>
      </c>
      <c r="F3658" s="218" t="s">
        <v>2245</v>
      </c>
      <c r="G3658" s="218"/>
      <c r="H3658" s="225">
        <v>26000</v>
      </c>
      <c r="I3658" s="229"/>
      <c r="J3658" s="229"/>
      <c r="K3658" s="218"/>
      <c r="L3658" s="229"/>
    </row>
    <row r="3659" spans="1:12" s="128" customFormat="1" x14ac:dyDescent="0.25">
      <c r="A3659" s="217">
        <v>44958</v>
      </c>
      <c r="B3659" s="37" t="s">
        <v>282</v>
      </c>
      <c r="C3659" s="69" t="s">
        <v>224</v>
      </c>
      <c r="D3659" s="219">
        <v>44966</v>
      </c>
      <c r="E3659" s="220" t="s">
        <v>239</v>
      </c>
      <c r="F3659" s="218" t="s">
        <v>2246</v>
      </c>
      <c r="G3659" s="218"/>
      <c r="H3659" s="225">
        <v>26000</v>
      </c>
      <c r="I3659" s="229"/>
      <c r="J3659" s="229"/>
      <c r="K3659" s="218"/>
      <c r="L3659" s="229"/>
    </row>
    <row r="3660" spans="1:12" s="128" customFormat="1" x14ac:dyDescent="0.25">
      <c r="A3660" s="217">
        <v>44958</v>
      </c>
      <c r="B3660" s="37" t="s">
        <v>282</v>
      </c>
      <c r="C3660" s="69" t="s">
        <v>224</v>
      </c>
      <c r="D3660" s="219">
        <v>44966</v>
      </c>
      <c r="E3660" s="220" t="s">
        <v>239</v>
      </c>
      <c r="F3660" s="218" t="s">
        <v>2247</v>
      </c>
      <c r="G3660" s="218"/>
      <c r="H3660" s="225">
        <v>26000</v>
      </c>
      <c r="I3660" s="229"/>
      <c r="J3660" s="229"/>
      <c r="K3660" s="218"/>
      <c r="L3660" s="229"/>
    </row>
    <row r="3661" spans="1:12" s="128" customFormat="1" x14ac:dyDescent="0.25">
      <c r="A3661" s="217">
        <v>44958</v>
      </c>
      <c r="B3661" s="37" t="s">
        <v>282</v>
      </c>
      <c r="C3661" s="69" t="s">
        <v>224</v>
      </c>
      <c r="D3661" s="219">
        <v>44966</v>
      </c>
      <c r="E3661" s="220" t="s">
        <v>76</v>
      </c>
      <c r="F3661" s="218" t="s">
        <v>874</v>
      </c>
      <c r="G3661" s="218"/>
      <c r="H3661" s="225">
        <v>26000</v>
      </c>
      <c r="I3661" s="229"/>
      <c r="J3661" s="229"/>
      <c r="K3661" s="218"/>
      <c r="L3661" s="229"/>
    </row>
    <row r="3662" spans="1:12" s="128" customFormat="1" x14ac:dyDescent="0.25">
      <c r="A3662" s="217">
        <v>44958</v>
      </c>
      <c r="B3662" s="37" t="s">
        <v>282</v>
      </c>
      <c r="C3662" s="69" t="s">
        <v>224</v>
      </c>
      <c r="D3662" s="219">
        <v>44966</v>
      </c>
      <c r="E3662" s="220"/>
      <c r="F3662" s="218" t="s">
        <v>426</v>
      </c>
      <c r="G3662" s="218"/>
      <c r="H3662" s="225">
        <v>303117</v>
      </c>
      <c r="I3662" s="229"/>
      <c r="J3662" s="229"/>
      <c r="K3662" s="218"/>
      <c r="L3662" s="229"/>
    </row>
    <row r="3663" spans="1:12" s="128" customFormat="1" x14ac:dyDescent="0.25">
      <c r="A3663" s="217">
        <v>44958</v>
      </c>
      <c r="B3663" s="37" t="s">
        <v>282</v>
      </c>
      <c r="C3663" s="69" t="s">
        <v>224</v>
      </c>
      <c r="D3663" s="219">
        <v>44967</v>
      </c>
      <c r="E3663" s="220" t="s">
        <v>76</v>
      </c>
      <c r="F3663" s="218" t="s">
        <v>206</v>
      </c>
      <c r="G3663" s="218"/>
      <c r="H3663" s="225">
        <v>26000</v>
      </c>
      <c r="I3663" s="229"/>
      <c r="J3663" s="229"/>
      <c r="K3663" s="218"/>
      <c r="L3663" s="229"/>
    </row>
    <row r="3664" spans="1:12" s="128" customFormat="1" x14ac:dyDescent="0.25">
      <c r="A3664" s="217">
        <v>44958</v>
      </c>
      <c r="B3664" s="37" t="s">
        <v>282</v>
      </c>
      <c r="C3664" s="69" t="s">
        <v>224</v>
      </c>
      <c r="D3664" s="219">
        <v>44967</v>
      </c>
      <c r="E3664" s="220" t="s">
        <v>76</v>
      </c>
      <c r="F3664" s="218" t="s">
        <v>132</v>
      </c>
      <c r="G3664" s="218"/>
      <c r="H3664" s="225">
        <v>26100</v>
      </c>
      <c r="I3664" s="229"/>
      <c r="J3664" s="229"/>
      <c r="K3664" s="218"/>
      <c r="L3664" s="229"/>
    </row>
    <row r="3665" spans="1:12" s="128" customFormat="1" x14ac:dyDescent="0.25">
      <c r="A3665" s="217">
        <v>44958</v>
      </c>
      <c r="B3665" s="37" t="s">
        <v>282</v>
      </c>
      <c r="C3665" s="69" t="s">
        <v>224</v>
      </c>
      <c r="D3665" s="219">
        <v>44967</v>
      </c>
      <c r="E3665" s="220" t="s">
        <v>239</v>
      </c>
      <c r="F3665" s="218" t="s">
        <v>586</v>
      </c>
      <c r="G3665" s="218"/>
      <c r="H3665" s="225">
        <v>280000</v>
      </c>
      <c r="I3665" s="229"/>
      <c r="J3665" s="229"/>
      <c r="K3665" s="218"/>
      <c r="L3665" s="229"/>
    </row>
    <row r="3666" spans="1:12" s="128" customFormat="1" x14ac:dyDescent="0.25">
      <c r="A3666" s="217">
        <v>44958</v>
      </c>
      <c r="B3666" s="37" t="s">
        <v>282</v>
      </c>
      <c r="C3666" s="69" t="s">
        <v>224</v>
      </c>
      <c r="D3666" s="219">
        <v>44971</v>
      </c>
      <c r="E3666" s="220" t="s">
        <v>76</v>
      </c>
      <c r="F3666" s="218" t="s">
        <v>2248</v>
      </c>
      <c r="G3666" s="218"/>
      <c r="H3666" s="225">
        <v>189858</v>
      </c>
      <c r="I3666" s="229"/>
      <c r="J3666" s="229"/>
      <c r="K3666" s="218"/>
      <c r="L3666" s="229"/>
    </row>
    <row r="3667" spans="1:12" s="128" customFormat="1" x14ac:dyDescent="0.25">
      <c r="A3667" s="217">
        <v>44958</v>
      </c>
      <c r="B3667" s="37" t="s">
        <v>282</v>
      </c>
      <c r="C3667" s="69" t="s">
        <v>224</v>
      </c>
      <c r="D3667" s="219">
        <v>44973</v>
      </c>
      <c r="E3667" s="220" t="s">
        <v>76</v>
      </c>
      <c r="F3667" s="218" t="s">
        <v>822</v>
      </c>
      <c r="G3667" s="218"/>
      <c r="H3667" s="225">
        <v>78000</v>
      </c>
      <c r="I3667" s="229"/>
      <c r="J3667" s="229"/>
      <c r="K3667" s="218"/>
      <c r="L3667" s="229"/>
    </row>
    <row r="3668" spans="1:12" s="128" customFormat="1" x14ac:dyDescent="0.25">
      <c r="A3668" s="217">
        <v>44958</v>
      </c>
      <c r="B3668" s="37" t="s">
        <v>282</v>
      </c>
      <c r="C3668" s="69" t="s">
        <v>224</v>
      </c>
      <c r="D3668" s="219">
        <v>44974</v>
      </c>
      <c r="E3668" s="220" t="s">
        <v>76</v>
      </c>
      <c r="F3668" s="218" t="s">
        <v>313</v>
      </c>
      <c r="G3668" s="218"/>
      <c r="H3668" s="225">
        <v>26000</v>
      </c>
      <c r="I3668" s="229"/>
      <c r="J3668" s="229"/>
      <c r="K3668" s="218"/>
      <c r="L3668" s="229"/>
    </row>
    <row r="3669" spans="1:12" s="128" customFormat="1" x14ac:dyDescent="0.25">
      <c r="A3669" s="217">
        <v>44958</v>
      </c>
      <c r="B3669" s="37" t="s">
        <v>282</v>
      </c>
      <c r="C3669" s="69" t="s">
        <v>224</v>
      </c>
      <c r="D3669" s="219">
        <v>44974</v>
      </c>
      <c r="E3669" s="220" t="s">
        <v>76</v>
      </c>
      <c r="F3669" s="218" t="s">
        <v>254</v>
      </c>
      <c r="G3669" s="218"/>
      <c r="H3669" s="225">
        <v>66000</v>
      </c>
      <c r="I3669" s="229"/>
      <c r="J3669" s="229"/>
      <c r="K3669" s="218"/>
      <c r="L3669" s="229"/>
    </row>
    <row r="3670" spans="1:12" s="128" customFormat="1" x14ac:dyDescent="0.25">
      <c r="A3670" s="217">
        <v>44958</v>
      </c>
      <c r="B3670" s="37" t="s">
        <v>282</v>
      </c>
      <c r="C3670" s="69" t="s">
        <v>224</v>
      </c>
      <c r="D3670" s="219">
        <v>44974</v>
      </c>
      <c r="E3670" s="220" t="s">
        <v>76</v>
      </c>
      <c r="F3670" s="218" t="s">
        <v>1663</v>
      </c>
      <c r="G3670" s="218"/>
      <c r="H3670" s="225">
        <v>312000</v>
      </c>
      <c r="I3670" s="229"/>
      <c r="J3670" s="229"/>
      <c r="K3670" s="218"/>
      <c r="L3670" s="229"/>
    </row>
    <row r="3671" spans="1:12" s="128" customFormat="1" x14ac:dyDescent="0.25">
      <c r="A3671" s="217">
        <v>44958</v>
      </c>
      <c r="B3671" s="37" t="s">
        <v>282</v>
      </c>
      <c r="C3671" s="69" t="s">
        <v>224</v>
      </c>
      <c r="D3671" s="219">
        <v>44977</v>
      </c>
      <c r="E3671" s="220" t="s">
        <v>76</v>
      </c>
      <c r="F3671" s="218" t="s">
        <v>254</v>
      </c>
      <c r="G3671" s="218"/>
      <c r="H3671" s="225">
        <v>6000</v>
      </c>
      <c r="I3671" s="229"/>
      <c r="J3671" s="229"/>
      <c r="K3671" s="218"/>
      <c r="L3671" s="229"/>
    </row>
    <row r="3672" spans="1:12" s="128" customFormat="1" x14ac:dyDescent="0.25">
      <c r="A3672" s="217">
        <v>44958</v>
      </c>
      <c r="B3672" s="37" t="s">
        <v>282</v>
      </c>
      <c r="C3672" s="69" t="s">
        <v>224</v>
      </c>
      <c r="D3672" s="219">
        <v>44977</v>
      </c>
      <c r="E3672" s="220" t="s">
        <v>76</v>
      </c>
      <c r="F3672" s="218" t="s">
        <v>2249</v>
      </c>
      <c r="G3672" s="218"/>
      <c r="H3672" s="225">
        <v>23000</v>
      </c>
      <c r="I3672" s="229"/>
      <c r="J3672" s="229"/>
      <c r="K3672" s="218"/>
      <c r="L3672" s="229"/>
    </row>
    <row r="3673" spans="1:12" s="128" customFormat="1" x14ac:dyDescent="0.25">
      <c r="A3673" s="217">
        <v>44958</v>
      </c>
      <c r="B3673" s="37" t="s">
        <v>282</v>
      </c>
      <c r="C3673" s="69" t="s">
        <v>224</v>
      </c>
      <c r="D3673" s="219">
        <v>44977</v>
      </c>
      <c r="E3673" s="220" t="s">
        <v>76</v>
      </c>
      <c r="F3673" s="218" t="s">
        <v>2012</v>
      </c>
      <c r="G3673" s="218"/>
      <c r="H3673" s="225">
        <v>26000</v>
      </c>
      <c r="I3673" s="229"/>
      <c r="J3673" s="229"/>
      <c r="K3673" s="218"/>
      <c r="L3673" s="229"/>
    </row>
    <row r="3674" spans="1:12" s="128" customFormat="1" x14ac:dyDescent="0.25">
      <c r="A3674" s="217">
        <v>44958</v>
      </c>
      <c r="B3674" s="37" t="s">
        <v>282</v>
      </c>
      <c r="C3674" s="69" t="s">
        <v>224</v>
      </c>
      <c r="D3674" s="219">
        <v>44977</v>
      </c>
      <c r="E3674" s="220" t="s">
        <v>76</v>
      </c>
      <c r="F3674" s="218" t="s">
        <v>1422</v>
      </c>
      <c r="G3674" s="218"/>
      <c r="H3674" s="225">
        <v>26000</v>
      </c>
      <c r="I3674" s="229"/>
      <c r="J3674" s="229"/>
      <c r="K3674" s="218"/>
      <c r="L3674" s="229"/>
    </row>
    <row r="3675" spans="1:12" s="128" customFormat="1" x14ac:dyDescent="0.25">
      <c r="A3675" s="217">
        <v>44958</v>
      </c>
      <c r="B3675" s="37" t="s">
        <v>282</v>
      </c>
      <c r="C3675" s="69" t="s">
        <v>224</v>
      </c>
      <c r="D3675" s="219">
        <v>44977</v>
      </c>
      <c r="E3675" s="220" t="s">
        <v>76</v>
      </c>
      <c r="F3675" s="218" t="s">
        <v>384</v>
      </c>
      <c r="G3675" s="218"/>
      <c r="H3675" s="225">
        <v>26000</v>
      </c>
      <c r="I3675" s="229"/>
      <c r="J3675" s="229"/>
      <c r="K3675" s="218"/>
      <c r="L3675" s="229"/>
    </row>
    <row r="3676" spans="1:12" s="128" customFormat="1" x14ac:dyDescent="0.25">
      <c r="A3676" s="217">
        <v>44958</v>
      </c>
      <c r="B3676" s="37" t="s">
        <v>282</v>
      </c>
      <c r="C3676" s="69" t="s">
        <v>224</v>
      </c>
      <c r="D3676" s="219">
        <v>44977</v>
      </c>
      <c r="E3676" s="220" t="s">
        <v>76</v>
      </c>
      <c r="F3676" s="218" t="s">
        <v>4</v>
      </c>
      <c r="G3676" s="218"/>
      <c r="H3676" s="225">
        <v>26000</v>
      </c>
      <c r="I3676" s="229"/>
      <c r="J3676" s="229"/>
      <c r="K3676" s="218"/>
      <c r="L3676" s="229"/>
    </row>
    <row r="3677" spans="1:12" s="128" customFormat="1" x14ac:dyDescent="0.25">
      <c r="A3677" s="217">
        <v>44958</v>
      </c>
      <c r="B3677" s="37" t="s">
        <v>282</v>
      </c>
      <c r="C3677" s="69" t="s">
        <v>224</v>
      </c>
      <c r="D3677" s="219">
        <v>44977</v>
      </c>
      <c r="E3677" s="220" t="s">
        <v>76</v>
      </c>
      <c r="F3677" s="218" t="s">
        <v>6</v>
      </c>
      <c r="G3677" s="218"/>
      <c r="H3677" s="225">
        <v>26000</v>
      </c>
      <c r="I3677" s="229"/>
      <c r="J3677" s="229"/>
      <c r="K3677" s="218"/>
      <c r="L3677" s="229"/>
    </row>
    <row r="3678" spans="1:12" s="128" customFormat="1" x14ac:dyDescent="0.25">
      <c r="A3678" s="217">
        <v>44958</v>
      </c>
      <c r="B3678" s="37" t="s">
        <v>282</v>
      </c>
      <c r="C3678" s="69" t="s">
        <v>224</v>
      </c>
      <c r="D3678" s="219">
        <v>44977</v>
      </c>
      <c r="E3678" s="220" t="s">
        <v>76</v>
      </c>
      <c r="F3678" s="218" t="s">
        <v>1446</v>
      </c>
      <c r="G3678" s="218"/>
      <c r="H3678" s="225">
        <v>26102</v>
      </c>
      <c r="I3678" s="229"/>
      <c r="J3678" s="229"/>
      <c r="K3678" s="218"/>
      <c r="L3678" s="229"/>
    </row>
    <row r="3679" spans="1:12" s="128" customFormat="1" x14ac:dyDescent="0.25">
      <c r="A3679" s="217">
        <v>44958</v>
      </c>
      <c r="B3679" s="37" t="s">
        <v>282</v>
      </c>
      <c r="C3679" s="69" t="s">
        <v>224</v>
      </c>
      <c r="D3679" s="219">
        <v>44977</v>
      </c>
      <c r="E3679" s="220" t="s">
        <v>76</v>
      </c>
      <c r="F3679" s="218" t="s">
        <v>21</v>
      </c>
      <c r="G3679" s="218"/>
      <c r="H3679" s="225">
        <v>26109</v>
      </c>
      <c r="I3679" s="229"/>
      <c r="J3679" s="229"/>
      <c r="K3679" s="218"/>
      <c r="L3679" s="229"/>
    </row>
    <row r="3680" spans="1:12" s="128" customFormat="1" x14ac:dyDescent="0.25">
      <c r="A3680" s="217">
        <v>44958</v>
      </c>
      <c r="B3680" s="37" t="s">
        <v>282</v>
      </c>
      <c r="C3680" s="69" t="s">
        <v>224</v>
      </c>
      <c r="D3680" s="219">
        <v>44977</v>
      </c>
      <c r="E3680" s="220" t="s">
        <v>76</v>
      </c>
      <c r="F3680" s="218" t="s">
        <v>127</v>
      </c>
      <c r="G3680" s="218"/>
      <c r="H3680" s="225">
        <v>26113</v>
      </c>
      <c r="I3680" s="229"/>
      <c r="J3680" s="229"/>
      <c r="K3680" s="218"/>
      <c r="L3680" s="229"/>
    </row>
    <row r="3681" spans="1:12" s="128" customFormat="1" x14ac:dyDescent="0.25">
      <c r="A3681" s="217">
        <v>44958</v>
      </c>
      <c r="B3681" s="37" t="s">
        <v>282</v>
      </c>
      <c r="C3681" s="69" t="s">
        <v>224</v>
      </c>
      <c r="D3681" s="219">
        <v>44977</v>
      </c>
      <c r="E3681" s="220" t="s">
        <v>76</v>
      </c>
      <c r="F3681" s="218" t="s">
        <v>509</v>
      </c>
      <c r="G3681" s="218"/>
      <c r="H3681" s="225">
        <v>52000</v>
      </c>
      <c r="I3681" s="229"/>
      <c r="J3681" s="229"/>
      <c r="K3681" s="218"/>
      <c r="L3681" s="229"/>
    </row>
    <row r="3682" spans="1:12" s="128" customFormat="1" x14ac:dyDescent="0.25">
      <c r="A3682" s="217">
        <v>44958</v>
      </c>
      <c r="B3682" s="37" t="s">
        <v>282</v>
      </c>
      <c r="C3682" s="69" t="s">
        <v>224</v>
      </c>
      <c r="D3682" s="219">
        <v>44977</v>
      </c>
      <c r="E3682" s="220" t="s">
        <v>76</v>
      </c>
      <c r="F3682" s="218" t="s">
        <v>2250</v>
      </c>
      <c r="G3682" s="218"/>
      <c r="H3682" s="225">
        <v>79000</v>
      </c>
      <c r="I3682" s="229"/>
      <c r="J3682" s="229"/>
      <c r="K3682" s="218"/>
      <c r="L3682" s="229"/>
    </row>
    <row r="3683" spans="1:12" s="128" customFormat="1" x14ac:dyDescent="0.25">
      <c r="A3683" s="217">
        <v>44958</v>
      </c>
      <c r="B3683" s="37" t="s">
        <v>282</v>
      </c>
      <c r="C3683" s="69" t="s">
        <v>224</v>
      </c>
      <c r="D3683" s="219">
        <v>44977</v>
      </c>
      <c r="E3683" s="220" t="s">
        <v>76</v>
      </c>
      <c r="F3683" s="218" t="s">
        <v>82</v>
      </c>
      <c r="G3683" s="218"/>
      <c r="H3683" s="225">
        <v>104000</v>
      </c>
      <c r="I3683" s="229"/>
      <c r="J3683" s="229"/>
      <c r="K3683" s="218"/>
      <c r="L3683" s="229"/>
    </row>
    <row r="3684" spans="1:12" s="128" customFormat="1" x14ac:dyDescent="0.25">
      <c r="A3684" s="217">
        <v>44958</v>
      </c>
      <c r="B3684" s="37" t="s">
        <v>282</v>
      </c>
      <c r="C3684" s="69" t="s">
        <v>224</v>
      </c>
      <c r="D3684" s="219">
        <v>44977</v>
      </c>
      <c r="E3684" s="220" t="s">
        <v>76</v>
      </c>
      <c r="F3684" s="218" t="s">
        <v>89</v>
      </c>
      <c r="G3684" s="218"/>
      <c r="H3684" s="225">
        <v>119000</v>
      </c>
      <c r="I3684" s="229"/>
      <c r="J3684" s="229"/>
      <c r="K3684" s="218"/>
      <c r="L3684" s="229"/>
    </row>
    <row r="3685" spans="1:12" s="128" customFormat="1" x14ac:dyDescent="0.25">
      <c r="A3685" s="217">
        <v>44958</v>
      </c>
      <c r="B3685" s="37" t="s">
        <v>282</v>
      </c>
      <c r="C3685" s="69" t="s">
        <v>224</v>
      </c>
      <c r="D3685" s="219">
        <v>44977</v>
      </c>
      <c r="E3685" s="220" t="s">
        <v>76</v>
      </c>
      <c r="F3685" s="218" t="s">
        <v>421</v>
      </c>
      <c r="G3685" s="218"/>
      <c r="H3685" s="225">
        <v>156000</v>
      </c>
      <c r="I3685" s="229"/>
      <c r="J3685" s="229"/>
      <c r="K3685" s="218"/>
      <c r="L3685" s="229"/>
    </row>
    <row r="3686" spans="1:12" s="128" customFormat="1" x14ac:dyDescent="0.25">
      <c r="A3686" s="217">
        <v>44958</v>
      </c>
      <c r="B3686" s="37" t="s">
        <v>282</v>
      </c>
      <c r="C3686" s="69" t="s">
        <v>224</v>
      </c>
      <c r="D3686" s="219">
        <v>44977</v>
      </c>
      <c r="E3686" s="220" t="s">
        <v>76</v>
      </c>
      <c r="F3686" s="218" t="s">
        <v>421</v>
      </c>
      <c r="G3686" s="218"/>
      <c r="H3686" s="225">
        <v>156000</v>
      </c>
      <c r="I3686" s="229"/>
      <c r="J3686" s="229"/>
      <c r="K3686" s="218"/>
      <c r="L3686" s="229"/>
    </row>
    <row r="3687" spans="1:12" s="128" customFormat="1" x14ac:dyDescent="0.25">
      <c r="A3687" s="217">
        <v>44958</v>
      </c>
      <c r="B3687" s="37" t="s">
        <v>282</v>
      </c>
      <c r="C3687" s="69" t="s">
        <v>224</v>
      </c>
      <c r="D3687" s="219">
        <v>44977</v>
      </c>
      <c r="E3687" s="220" t="s">
        <v>76</v>
      </c>
      <c r="F3687" s="218" t="s">
        <v>1690</v>
      </c>
      <c r="G3687" s="218"/>
      <c r="H3687" s="225">
        <v>257000</v>
      </c>
      <c r="I3687" s="229"/>
      <c r="J3687" s="229"/>
      <c r="K3687" s="218"/>
      <c r="L3687" s="229"/>
    </row>
    <row r="3688" spans="1:12" s="128" customFormat="1" x14ac:dyDescent="0.25">
      <c r="A3688" s="217">
        <v>44958</v>
      </c>
      <c r="B3688" s="37" t="s">
        <v>282</v>
      </c>
      <c r="C3688" s="69" t="s">
        <v>224</v>
      </c>
      <c r="D3688" s="219">
        <v>44978</v>
      </c>
      <c r="E3688" s="220" t="s">
        <v>1342</v>
      </c>
      <c r="F3688" s="218" t="s">
        <v>2251</v>
      </c>
      <c r="G3688" s="218"/>
      <c r="H3688" s="225">
        <v>130000</v>
      </c>
      <c r="I3688" s="229"/>
      <c r="J3688" s="229"/>
      <c r="K3688" s="218"/>
      <c r="L3688" s="229"/>
    </row>
    <row r="3689" spans="1:12" s="128" customFormat="1" x14ac:dyDescent="0.25">
      <c r="A3689" s="217">
        <v>44958</v>
      </c>
      <c r="B3689" s="37" t="s">
        <v>282</v>
      </c>
      <c r="C3689" s="69" t="s">
        <v>224</v>
      </c>
      <c r="D3689" s="219">
        <v>44978</v>
      </c>
      <c r="E3689" s="220" t="s">
        <v>1342</v>
      </c>
      <c r="F3689" s="218" t="s">
        <v>2252</v>
      </c>
      <c r="G3689" s="218"/>
      <c r="H3689" s="225">
        <v>142000</v>
      </c>
      <c r="I3689" s="229"/>
      <c r="J3689" s="229"/>
      <c r="K3689" s="218"/>
      <c r="L3689" s="229"/>
    </row>
    <row r="3690" spans="1:12" s="128" customFormat="1" x14ac:dyDescent="0.25">
      <c r="A3690" s="217">
        <v>44958</v>
      </c>
      <c r="B3690" s="37" t="s">
        <v>282</v>
      </c>
      <c r="C3690" s="69" t="s">
        <v>224</v>
      </c>
      <c r="D3690" s="219">
        <v>44978</v>
      </c>
      <c r="E3690" s="220" t="s">
        <v>1342</v>
      </c>
      <c r="F3690" s="218" t="s">
        <v>2253</v>
      </c>
      <c r="G3690" s="218"/>
      <c r="H3690" s="225">
        <v>156000</v>
      </c>
      <c r="I3690" s="229"/>
      <c r="J3690" s="229"/>
      <c r="K3690" s="218"/>
      <c r="L3690" s="229"/>
    </row>
    <row r="3691" spans="1:12" s="128" customFormat="1" x14ac:dyDescent="0.25">
      <c r="A3691" s="217">
        <v>44958</v>
      </c>
      <c r="B3691" s="37" t="s">
        <v>282</v>
      </c>
      <c r="C3691" s="69" t="s">
        <v>224</v>
      </c>
      <c r="D3691" s="219">
        <v>44978</v>
      </c>
      <c r="E3691" s="220" t="s">
        <v>1342</v>
      </c>
      <c r="F3691" s="218" t="s">
        <v>2254</v>
      </c>
      <c r="G3691" s="218"/>
      <c r="H3691" s="225">
        <v>312000</v>
      </c>
      <c r="I3691" s="229"/>
      <c r="J3691" s="229"/>
      <c r="K3691" s="218"/>
      <c r="L3691" s="229"/>
    </row>
    <row r="3692" spans="1:12" s="128" customFormat="1" x14ac:dyDescent="0.25">
      <c r="A3692" s="217">
        <v>44958</v>
      </c>
      <c r="B3692" s="37" t="s">
        <v>282</v>
      </c>
      <c r="C3692" s="69" t="s">
        <v>224</v>
      </c>
      <c r="D3692" s="219">
        <v>44979</v>
      </c>
      <c r="E3692" s="220" t="s">
        <v>76</v>
      </c>
      <c r="F3692" s="218" t="s">
        <v>408</v>
      </c>
      <c r="G3692" s="218"/>
      <c r="H3692" s="225">
        <v>52000</v>
      </c>
      <c r="I3692" s="229"/>
      <c r="J3692" s="229"/>
      <c r="K3692" s="218"/>
      <c r="L3692" s="229"/>
    </row>
    <row r="3693" spans="1:12" s="128" customFormat="1" x14ac:dyDescent="0.25">
      <c r="A3693" s="217">
        <v>44958</v>
      </c>
      <c r="B3693" s="37" t="s">
        <v>282</v>
      </c>
      <c r="C3693" s="69" t="s">
        <v>224</v>
      </c>
      <c r="D3693" s="219">
        <v>44980</v>
      </c>
      <c r="E3693" s="220" t="s">
        <v>76</v>
      </c>
      <c r="F3693" s="218" t="s">
        <v>379</v>
      </c>
      <c r="G3693" s="218"/>
      <c r="H3693" s="225">
        <v>319600</v>
      </c>
      <c r="I3693" s="229"/>
      <c r="J3693" s="229"/>
      <c r="K3693" s="218"/>
      <c r="L3693" s="229"/>
    </row>
    <row r="3694" spans="1:12" s="128" customFormat="1" x14ac:dyDescent="0.25">
      <c r="A3694" s="217">
        <v>44958</v>
      </c>
      <c r="B3694" s="37" t="s">
        <v>282</v>
      </c>
      <c r="C3694" s="69" t="s">
        <v>224</v>
      </c>
      <c r="D3694" s="219">
        <v>44981</v>
      </c>
      <c r="E3694" s="220" t="s">
        <v>76</v>
      </c>
      <c r="F3694" s="218" t="s">
        <v>2255</v>
      </c>
      <c r="G3694" s="218"/>
      <c r="H3694" s="225">
        <v>16080</v>
      </c>
      <c r="I3694" s="229"/>
      <c r="J3694" s="229"/>
      <c r="K3694" s="218"/>
      <c r="L3694" s="229"/>
    </row>
    <row r="3695" spans="1:12" s="128" customFormat="1" x14ac:dyDescent="0.25">
      <c r="A3695" s="217">
        <v>44958</v>
      </c>
      <c r="B3695" s="37" t="s">
        <v>282</v>
      </c>
      <c r="C3695" s="69" t="s">
        <v>224</v>
      </c>
      <c r="D3695" s="219">
        <v>44981</v>
      </c>
      <c r="E3695" s="220" t="s">
        <v>76</v>
      </c>
      <c r="F3695" s="218" t="s">
        <v>2249</v>
      </c>
      <c r="G3695" s="218"/>
      <c r="H3695" s="225">
        <v>26000</v>
      </c>
      <c r="I3695" s="229"/>
      <c r="J3695" s="229"/>
      <c r="K3695" s="218"/>
      <c r="L3695" s="229"/>
    </row>
    <row r="3696" spans="1:12" s="128" customFormat="1" x14ac:dyDescent="0.25">
      <c r="A3696" s="217">
        <v>44958</v>
      </c>
      <c r="B3696" s="37" t="s">
        <v>282</v>
      </c>
      <c r="C3696" s="69" t="s">
        <v>224</v>
      </c>
      <c r="D3696" s="219">
        <v>44981</v>
      </c>
      <c r="E3696" s="220" t="s">
        <v>76</v>
      </c>
      <c r="F3696" s="218" t="s">
        <v>415</v>
      </c>
      <c r="G3696" s="218"/>
      <c r="H3696" s="225">
        <v>150130</v>
      </c>
      <c r="I3696" s="229"/>
      <c r="J3696" s="229"/>
      <c r="K3696" s="218"/>
      <c r="L3696" s="229"/>
    </row>
    <row r="3697" spans="1:12" s="128" customFormat="1" x14ac:dyDescent="0.25">
      <c r="A3697" s="217">
        <v>44958</v>
      </c>
      <c r="B3697" s="37" t="s">
        <v>282</v>
      </c>
      <c r="C3697" s="69" t="s">
        <v>224</v>
      </c>
      <c r="D3697" s="219">
        <v>44984</v>
      </c>
      <c r="E3697" s="220" t="s">
        <v>76</v>
      </c>
      <c r="F3697" s="218" t="s">
        <v>93</v>
      </c>
      <c r="G3697" s="218"/>
      <c r="H3697" s="225">
        <v>26000</v>
      </c>
      <c r="I3697" s="229"/>
      <c r="J3697" s="229"/>
      <c r="K3697" s="218"/>
      <c r="L3697" s="229"/>
    </row>
    <row r="3698" spans="1:12" s="128" customFormat="1" x14ac:dyDescent="0.25">
      <c r="A3698" s="217">
        <v>44958</v>
      </c>
      <c r="B3698" s="37" t="s">
        <v>282</v>
      </c>
      <c r="C3698" s="69" t="s">
        <v>224</v>
      </c>
      <c r="D3698" s="219">
        <v>44984</v>
      </c>
      <c r="E3698" s="220" t="s">
        <v>76</v>
      </c>
      <c r="F3698" s="218" t="s">
        <v>207</v>
      </c>
      <c r="G3698" s="218"/>
      <c r="H3698" s="225">
        <v>26025</v>
      </c>
      <c r="I3698" s="229"/>
      <c r="J3698" s="229"/>
      <c r="K3698" s="218"/>
      <c r="L3698" s="229"/>
    </row>
    <row r="3699" spans="1:12" s="128" customFormat="1" x14ac:dyDescent="0.25">
      <c r="A3699" s="217">
        <v>44958</v>
      </c>
      <c r="B3699" s="37" t="s">
        <v>282</v>
      </c>
      <c r="C3699" s="69" t="s">
        <v>224</v>
      </c>
      <c r="D3699" s="219">
        <v>44985</v>
      </c>
      <c r="E3699" s="220" t="s">
        <v>76</v>
      </c>
      <c r="F3699" s="218" t="s">
        <v>2256</v>
      </c>
      <c r="G3699" s="218"/>
      <c r="H3699" s="225">
        <v>5922</v>
      </c>
      <c r="I3699" s="229"/>
      <c r="J3699" s="229"/>
      <c r="K3699" s="218"/>
      <c r="L3699" s="229"/>
    </row>
    <row r="3700" spans="1:12" s="128" customFormat="1" x14ac:dyDescent="0.25">
      <c r="A3700" s="217">
        <v>44958</v>
      </c>
      <c r="B3700" s="37" t="s">
        <v>282</v>
      </c>
      <c r="C3700" s="69" t="s">
        <v>224</v>
      </c>
      <c r="D3700" s="219">
        <v>44985</v>
      </c>
      <c r="E3700" s="220" t="s">
        <v>76</v>
      </c>
      <c r="F3700" s="218" t="s">
        <v>430</v>
      </c>
      <c r="G3700" s="218"/>
      <c r="H3700" s="225">
        <v>26000</v>
      </c>
      <c r="I3700" s="229"/>
      <c r="J3700" s="229"/>
      <c r="K3700" s="218"/>
      <c r="L3700" s="229"/>
    </row>
    <row r="3701" spans="1:12" s="128" customFormat="1" x14ac:dyDescent="0.25">
      <c r="A3701" s="217">
        <v>44958</v>
      </c>
      <c r="B3701" s="37" t="s">
        <v>282</v>
      </c>
      <c r="C3701" s="69" t="s">
        <v>224</v>
      </c>
      <c r="D3701" s="219">
        <v>44985</v>
      </c>
      <c r="E3701" s="220" t="s">
        <v>76</v>
      </c>
      <c r="F3701" s="218" t="s">
        <v>417</v>
      </c>
      <c r="G3701" s="218"/>
      <c r="H3701" s="225">
        <v>26000</v>
      </c>
      <c r="I3701" s="229"/>
      <c r="J3701" s="229"/>
      <c r="K3701" s="218"/>
      <c r="L3701" s="229"/>
    </row>
    <row r="3702" spans="1:12" s="128" customFormat="1" x14ac:dyDescent="0.25">
      <c r="A3702" s="217">
        <v>44958</v>
      </c>
      <c r="B3702" s="37" t="s">
        <v>282</v>
      </c>
      <c r="C3702" s="69" t="s">
        <v>224</v>
      </c>
      <c r="D3702" s="219">
        <v>44985</v>
      </c>
      <c r="E3702" s="220" t="s">
        <v>76</v>
      </c>
      <c r="F3702" s="218" t="s">
        <v>1718</v>
      </c>
      <c r="G3702" s="218"/>
      <c r="H3702" s="225">
        <v>26000</v>
      </c>
      <c r="I3702" s="229"/>
      <c r="J3702" s="229"/>
      <c r="K3702" s="218"/>
      <c r="L3702" s="229"/>
    </row>
    <row r="3703" spans="1:12" s="128" customFormat="1" x14ac:dyDescent="0.25">
      <c r="A3703" s="217">
        <v>44958</v>
      </c>
      <c r="B3703" s="37" t="s">
        <v>282</v>
      </c>
      <c r="C3703" s="69" t="s">
        <v>224</v>
      </c>
      <c r="D3703" s="219">
        <v>44985</v>
      </c>
      <c r="E3703" s="220" t="s">
        <v>76</v>
      </c>
      <c r="F3703" s="218" t="s">
        <v>14</v>
      </c>
      <c r="G3703" s="218"/>
      <c r="H3703" s="225">
        <v>26000</v>
      </c>
      <c r="I3703" s="229"/>
      <c r="J3703" s="229"/>
      <c r="K3703" s="218"/>
      <c r="L3703" s="229"/>
    </row>
    <row r="3704" spans="1:12" s="128" customFormat="1" x14ac:dyDescent="0.25">
      <c r="A3704" s="217">
        <v>44958</v>
      </c>
      <c r="B3704" s="37" t="s">
        <v>282</v>
      </c>
      <c r="C3704" s="69" t="s">
        <v>224</v>
      </c>
      <c r="D3704" s="219">
        <v>44985</v>
      </c>
      <c r="E3704" s="220" t="s">
        <v>76</v>
      </c>
      <c r="F3704" s="218" t="s">
        <v>9</v>
      </c>
      <c r="G3704" s="218"/>
      <c r="H3704" s="225">
        <v>26000</v>
      </c>
      <c r="I3704" s="229"/>
      <c r="J3704" s="229"/>
      <c r="K3704" s="218"/>
      <c r="L3704" s="229"/>
    </row>
    <row r="3705" spans="1:12" s="128" customFormat="1" x14ac:dyDescent="0.25">
      <c r="A3705" s="217">
        <v>44958</v>
      </c>
      <c r="B3705" s="37" t="s">
        <v>282</v>
      </c>
      <c r="C3705" s="69" t="s">
        <v>224</v>
      </c>
      <c r="D3705" s="219">
        <v>44985</v>
      </c>
      <c r="E3705" s="220" t="s">
        <v>76</v>
      </c>
      <c r="F3705" s="218" t="s">
        <v>131</v>
      </c>
      <c r="G3705" s="218"/>
      <c r="H3705" s="225">
        <v>26000</v>
      </c>
      <c r="I3705" s="229"/>
      <c r="J3705" s="229"/>
      <c r="K3705" s="218"/>
      <c r="L3705" s="229"/>
    </row>
    <row r="3706" spans="1:12" s="128" customFormat="1" x14ac:dyDescent="0.25">
      <c r="A3706" s="290">
        <v>44958</v>
      </c>
      <c r="B3706" s="291" t="s">
        <v>282</v>
      </c>
      <c r="C3706" s="290" t="s">
        <v>224</v>
      </c>
      <c r="D3706" s="292">
        <v>44985</v>
      </c>
      <c r="E3706" s="293" t="s">
        <v>76</v>
      </c>
      <c r="F3706" s="291" t="s">
        <v>313</v>
      </c>
      <c r="G3706" s="291"/>
      <c r="H3706" s="295">
        <v>26000</v>
      </c>
      <c r="I3706" s="294">
        <v>4979271</v>
      </c>
      <c r="J3706" s="294"/>
      <c r="K3706" s="291"/>
      <c r="L3706" s="294"/>
    </row>
    <row r="3707" spans="1:12" s="128" customFormat="1" x14ac:dyDescent="0.25">
      <c r="A3707" s="217">
        <f>+Tabla1[[#This Row],[Fecha]]</f>
        <v>44992</v>
      </c>
      <c r="B3707" s="37" t="s">
        <v>282</v>
      </c>
      <c r="C3707" s="69" t="s">
        <v>224</v>
      </c>
      <c r="D3707" s="219">
        <v>44992</v>
      </c>
      <c r="E3707" s="220" t="s">
        <v>239</v>
      </c>
      <c r="F3707" s="218" t="s">
        <v>2257</v>
      </c>
      <c r="G3707" s="218"/>
      <c r="H3707" s="225">
        <v>26000</v>
      </c>
      <c r="I3707" s="229"/>
      <c r="J3707" s="229"/>
      <c r="K3707" s="218"/>
      <c r="L3707" s="229"/>
    </row>
    <row r="3708" spans="1:12" s="128" customFormat="1" x14ac:dyDescent="0.25">
      <c r="A3708" s="217">
        <f>+Tabla1[[#This Row],[Fecha]]</f>
        <v>44992</v>
      </c>
      <c r="B3708" s="37" t="s">
        <v>282</v>
      </c>
      <c r="C3708" s="69" t="s">
        <v>224</v>
      </c>
      <c r="D3708" s="219">
        <v>44992</v>
      </c>
      <c r="E3708" s="220" t="s">
        <v>239</v>
      </c>
      <c r="F3708" s="218" t="s">
        <v>2258</v>
      </c>
      <c r="G3708" s="218"/>
      <c r="H3708" s="225">
        <v>26000</v>
      </c>
      <c r="I3708" s="229"/>
      <c r="J3708" s="229"/>
      <c r="K3708" s="218"/>
      <c r="L3708" s="229"/>
    </row>
    <row r="3709" spans="1:12" s="128" customFormat="1" x14ac:dyDescent="0.25">
      <c r="A3709" s="217">
        <f>+Tabla1[[#This Row],[Fecha]]</f>
        <v>44986</v>
      </c>
      <c r="B3709" s="37" t="s">
        <v>282</v>
      </c>
      <c r="C3709" s="69" t="s">
        <v>224</v>
      </c>
      <c r="D3709" s="219">
        <v>44986</v>
      </c>
      <c r="E3709" s="220" t="s">
        <v>76</v>
      </c>
      <c r="F3709" s="218" t="s">
        <v>2259</v>
      </c>
      <c r="G3709" s="218"/>
      <c r="H3709" s="225">
        <v>26000</v>
      </c>
      <c r="I3709" s="229"/>
      <c r="J3709" s="229"/>
      <c r="K3709" s="218"/>
      <c r="L3709" s="229"/>
    </row>
    <row r="3710" spans="1:12" s="128" customFormat="1" x14ac:dyDescent="0.25">
      <c r="A3710" s="217">
        <f>+Tabla1[[#This Row],[Fecha]]</f>
        <v>44986</v>
      </c>
      <c r="B3710" s="37" t="s">
        <v>282</v>
      </c>
      <c r="C3710" s="69" t="s">
        <v>224</v>
      </c>
      <c r="D3710" s="219">
        <v>44986</v>
      </c>
      <c r="E3710" s="220" t="s">
        <v>76</v>
      </c>
      <c r="F3710" s="218" t="s">
        <v>2260</v>
      </c>
      <c r="G3710" s="218"/>
      <c r="H3710" s="225">
        <v>36000</v>
      </c>
      <c r="I3710" s="229"/>
      <c r="J3710" s="229"/>
      <c r="K3710" s="218"/>
      <c r="L3710" s="229"/>
    </row>
    <row r="3711" spans="1:12" s="128" customFormat="1" x14ac:dyDescent="0.25">
      <c r="A3711" s="217">
        <f>+Tabla1[[#This Row],[Fecha]]</f>
        <v>44986</v>
      </c>
      <c r="B3711" s="37" t="s">
        <v>282</v>
      </c>
      <c r="C3711" s="69" t="s">
        <v>224</v>
      </c>
      <c r="D3711" s="219">
        <v>44986</v>
      </c>
      <c r="E3711" s="220" t="s">
        <v>76</v>
      </c>
      <c r="F3711" s="218" t="s">
        <v>2261</v>
      </c>
      <c r="G3711" s="218"/>
      <c r="H3711" s="225">
        <v>26000</v>
      </c>
      <c r="I3711" s="229"/>
      <c r="J3711" s="229"/>
      <c r="K3711" s="218"/>
      <c r="L3711" s="229"/>
    </row>
    <row r="3712" spans="1:12" s="128" customFormat="1" x14ac:dyDescent="0.25">
      <c r="A3712" s="217">
        <f>+Tabla1[[#This Row],[Fecha]]</f>
        <v>44987</v>
      </c>
      <c r="B3712" s="37" t="s">
        <v>282</v>
      </c>
      <c r="C3712" s="69" t="s">
        <v>224</v>
      </c>
      <c r="D3712" s="219">
        <v>44987</v>
      </c>
      <c r="E3712" s="220" t="s">
        <v>76</v>
      </c>
      <c r="F3712" s="218" t="s">
        <v>2262</v>
      </c>
      <c r="G3712" s="218"/>
      <c r="H3712" s="225">
        <v>208000</v>
      </c>
      <c r="I3712" s="229"/>
      <c r="J3712" s="229"/>
      <c r="K3712" s="218"/>
      <c r="L3712" s="229"/>
    </row>
    <row r="3713" spans="1:12" s="128" customFormat="1" x14ac:dyDescent="0.25">
      <c r="A3713" s="217">
        <f>+Tabla1[[#This Row],[Fecha]]</f>
        <v>44991</v>
      </c>
      <c r="B3713" s="37" t="s">
        <v>282</v>
      </c>
      <c r="C3713" s="69" t="s">
        <v>224</v>
      </c>
      <c r="D3713" s="219">
        <v>44991</v>
      </c>
      <c r="E3713" s="220" t="s">
        <v>76</v>
      </c>
      <c r="F3713" s="218" t="s">
        <v>2263</v>
      </c>
      <c r="G3713" s="218"/>
      <c r="H3713" s="225">
        <v>26000</v>
      </c>
      <c r="I3713" s="229"/>
      <c r="J3713" s="229"/>
      <c r="K3713" s="218"/>
      <c r="L3713" s="229"/>
    </row>
    <row r="3714" spans="1:12" s="128" customFormat="1" x14ac:dyDescent="0.25">
      <c r="A3714" s="217">
        <f>+Tabla1[[#This Row],[Fecha]]</f>
        <v>44991</v>
      </c>
      <c r="B3714" s="37" t="s">
        <v>282</v>
      </c>
      <c r="C3714" s="69" t="s">
        <v>224</v>
      </c>
      <c r="D3714" s="219">
        <v>44991</v>
      </c>
      <c r="E3714" s="220" t="s">
        <v>76</v>
      </c>
      <c r="F3714" s="218" t="s">
        <v>2264</v>
      </c>
      <c r="G3714" s="218"/>
      <c r="H3714" s="225">
        <v>26000</v>
      </c>
      <c r="I3714" s="229"/>
      <c r="J3714" s="229"/>
      <c r="K3714" s="218"/>
      <c r="L3714" s="229"/>
    </row>
    <row r="3715" spans="1:12" s="128" customFormat="1" x14ac:dyDescent="0.25">
      <c r="A3715" s="217">
        <f>+Tabla1[[#This Row],[Fecha]]</f>
        <v>44991</v>
      </c>
      <c r="B3715" s="37" t="s">
        <v>282</v>
      </c>
      <c r="C3715" s="69" t="s">
        <v>224</v>
      </c>
      <c r="D3715" s="219">
        <v>44991</v>
      </c>
      <c r="E3715" s="220" t="s">
        <v>76</v>
      </c>
      <c r="F3715" s="218" t="s">
        <v>2265</v>
      </c>
      <c r="G3715" s="218"/>
      <c r="H3715" s="225">
        <v>26000</v>
      </c>
      <c r="I3715" s="229"/>
      <c r="J3715" s="229"/>
      <c r="K3715" s="218"/>
      <c r="L3715" s="229"/>
    </row>
    <row r="3716" spans="1:12" s="128" customFormat="1" x14ac:dyDescent="0.25">
      <c r="A3716" s="217">
        <f>+Tabla1[[#This Row],[Fecha]]</f>
        <v>44992</v>
      </c>
      <c r="B3716" s="37" t="s">
        <v>282</v>
      </c>
      <c r="C3716" s="69" t="s">
        <v>224</v>
      </c>
      <c r="D3716" s="219">
        <v>44992</v>
      </c>
      <c r="E3716" s="220" t="s">
        <v>76</v>
      </c>
      <c r="F3716" s="218" t="s">
        <v>2266</v>
      </c>
      <c r="G3716" s="218"/>
      <c r="H3716" s="225">
        <v>30000</v>
      </c>
      <c r="I3716" s="229"/>
      <c r="J3716" s="229"/>
      <c r="K3716" s="218"/>
      <c r="L3716" s="229"/>
    </row>
    <row r="3717" spans="1:12" s="128" customFormat="1" x14ac:dyDescent="0.25">
      <c r="A3717" s="217">
        <f>+Tabla1[[#This Row],[Fecha]]</f>
        <v>44992</v>
      </c>
      <c r="B3717" s="37" t="s">
        <v>282</v>
      </c>
      <c r="C3717" s="69" t="s">
        <v>224</v>
      </c>
      <c r="D3717" s="219">
        <v>44992</v>
      </c>
      <c r="E3717" s="220" t="s">
        <v>239</v>
      </c>
      <c r="F3717" s="218" t="s">
        <v>2267</v>
      </c>
      <c r="G3717" s="218"/>
      <c r="H3717" s="225">
        <v>52000</v>
      </c>
      <c r="I3717" s="229"/>
      <c r="J3717" s="229"/>
      <c r="K3717" s="218"/>
      <c r="L3717" s="229"/>
    </row>
    <row r="3718" spans="1:12" s="128" customFormat="1" x14ac:dyDescent="0.25">
      <c r="A3718" s="217">
        <f>+Tabla1[[#This Row],[Fecha]]</f>
        <v>44992</v>
      </c>
      <c r="B3718" s="37" t="s">
        <v>282</v>
      </c>
      <c r="C3718" s="69" t="s">
        <v>224</v>
      </c>
      <c r="D3718" s="219">
        <v>44992</v>
      </c>
      <c r="E3718" s="220" t="s">
        <v>239</v>
      </c>
      <c r="F3718" s="218" t="s">
        <v>2268</v>
      </c>
      <c r="G3718" s="218"/>
      <c r="H3718" s="225">
        <v>52000</v>
      </c>
      <c r="I3718" s="229"/>
      <c r="J3718" s="229"/>
      <c r="K3718" s="218"/>
      <c r="L3718" s="229"/>
    </row>
    <row r="3719" spans="1:12" s="128" customFormat="1" x14ac:dyDescent="0.25">
      <c r="A3719" s="217">
        <f>+Tabla1[[#This Row],[Fecha]]</f>
        <v>44994</v>
      </c>
      <c r="B3719" s="37" t="s">
        <v>282</v>
      </c>
      <c r="C3719" s="69" t="s">
        <v>224</v>
      </c>
      <c r="D3719" s="219">
        <v>44994</v>
      </c>
      <c r="E3719" s="220" t="s">
        <v>76</v>
      </c>
      <c r="F3719" s="218" t="s">
        <v>2269</v>
      </c>
      <c r="G3719" s="218"/>
      <c r="H3719" s="225">
        <v>10000</v>
      </c>
      <c r="I3719" s="229"/>
      <c r="J3719" s="229"/>
      <c r="K3719" s="218"/>
      <c r="L3719" s="229"/>
    </row>
    <row r="3720" spans="1:12" s="128" customFormat="1" x14ac:dyDescent="0.25">
      <c r="A3720" s="217">
        <f>+Tabla1[[#This Row],[Fecha]]</f>
        <v>44995</v>
      </c>
      <c r="B3720" s="37" t="s">
        <v>282</v>
      </c>
      <c r="C3720" s="69" t="s">
        <v>224</v>
      </c>
      <c r="D3720" s="219">
        <v>44995</v>
      </c>
      <c r="E3720" s="220" t="s">
        <v>76</v>
      </c>
      <c r="F3720" s="218" t="s">
        <v>2270</v>
      </c>
      <c r="G3720" s="218"/>
      <c r="H3720" s="225">
        <v>15000</v>
      </c>
      <c r="I3720" s="229"/>
      <c r="J3720" s="229"/>
      <c r="K3720" s="218"/>
      <c r="L3720" s="229"/>
    </row>
    <row r="3721" spans="1:12" s="128" customFormat="1" x14ac:dyDescent="0.25">
      <c r="A3721" s="217">
        <f>+Tabla1[[#This Row],[Fecha]]</f>
        <v>44998</v>
      </c>
      <c r="B3721" s="37" t="s">
        <v>282</v>
      </c>
      <c r="C3721" s="69" t="s">
        <v>224</v>
      </c>
      <c r="D3721" s="219">
        <v>44998</v>
      </c>
      <c r="E3721" s="220" t="s">
        <v>76</v>
      </c>
      <c r="F3721" s="218" t="s">
        <v>2271</v>
      </c>
      <c r="G3721" s="218"/>
      <c r="H3721" s="225">
        <v>26000</v>
      </c>
      <c r="I3721" s="229"/>
      <c r="J3721" s="229"/>
      <c r="K3721" s="218"/>
      <c r="L3721" s="229"/>
    </row>
    <row r="3722" spans="1:12" s="128" customFormat="1" x14ac:dyDescent="0.25">
      <c r="A3722" s="217">
        <f>+Tabla1[[#This Row],[Fecha]]</f>
        <v>45002</v>
      </c>
      <c r="B3722" s="37" t="s">
        <v>282</v>
      </c>
      <c r="C3722" s="69" t="s">
        <v>224</v>
      </c>
      <c r="D3722" s="219">
        <v>45002</v>
      </c>
      <c r="E3722" s="220" t="s">
        <v>76</v>
      </c>
      <c r="F3722" s="218" t="s">
        <v>2272</v>
      </c>
      <c r="G3722" s="218"/>
      <c r="H3722" s="225">
        <v>26000</v>
      </c>
      <c r="I3722" s="229"/>
      <c r="J3722" s="229"/>
      <c r="K3722" s="218"/>
      <c r="L3722" s="229"/>
    </row>
    <row r="3723" spans="1:12" s="128" customFormat="1" x14ac:dyDescent="0.25">
      <c r="A3723" s="217">
        <f>+Tabla1[[#This Row],[Fecha]]</f>
        <v>45005</v>
      </c>
      <c r="B3723" s="37" t="s">
        <v>282</v>
      </c>
      <c r="C3723" s="69" t="s">
        <v>224</v>
      </c>
      <c r="D3723" s="219">
        <v>45005</v>
      </c>
      <c r="E3723" s="220" t="s">
        <v>76</v>
      </c>
      <c r="F3723" s="218" t="s">
        <v>2273</v>
      </c>
      <c r="G3723" s="218"/>
      <c r="H3723" s="225">
        <v>26000</v>
      </c>
      <c r="I3723" s="229"/>
      <c r="J3723" s="229"/>
      <c r="K3723" s="218"/>
      <c r="L3723" s="229"/>
    </row>
    <row r="3724" spans="1:12" s="128" customFormat="1" x14ac:dyDescent="0.25">
      <c r="A3724" s="217">
        <f>+Tabla1[[#This Row],[Fecha]]</f>
        <v>45006</v>
      </c>
      <c r="B3724" s="37" t="s">
        <v>282</v>
      </c>
      <c r="C3724" s="69" t="s">
        <v>224</v>
      </c>
      <c r="D3724" s="219">
        <v>45006</v>
      </c>
      <c r="E3724" s="220" t="s">
        <v>76</v>
      </c>
      <c r="F3724" s="218" t="s">
        <v>17</v>
      </c>
      <c r="G3724" s="218"/>
      <c r="H3724" s="225">
        <v>90000</v>
      </c>
      <c r="I3724" s="229"/>
      <c r="J3724" s="229"/>
      <c r="K3724" s="218"/>
      <c r="L3724" s="229"/>
    </row>
    <row r="3725" spans="1:12" s="128" customFormat="1" x14ac:dyDescent="0.25">
      <c r="A3725" s="217">
        <f>+Tabla1[[#This Row],[Fecha]]</f>
        <v>45006</v>
      </c>
      <c r="B3725" s="37" t="s">
        <v>282</v>
      </c>
      <c r="C3725" s="69" t="s">
        <v>224</v>
      </c>
      <c r="D3725" s="219">
        <v>45006</v>
      </c>
      <c r="E3725" s="220" t="s">
        <v>76</v>
      </c>
      <c r="F3725" s="218" t="s">
        <v>16</v>
      </c>
      <c r="G3725" s="218"/>
      <c r="H3725" s="225">
        <v>52000</v>
      </c>
      <c r="I3725" s="229"/>
      <c r="J3725" s="229"/>
      <c r="K3725" s="218"/>
      <c r="L3725" s="229"/>
    </row>
    <row r="3726" spans="1:12" s="128" customFormat="1" x14ac:dyDescent="0.25">
      <c r="A3726" s="217">
        <f>+Tabla1[[#This Row],[Fecha]]</f>
        <v>45007</v>
      </c>
      <c r="B3726" s="37" t="s">
        <v>282</v>
      </c>
      <c r="C3726" s="69" t="s">
        <v>224</v>
      </c>
      <c r="D3726" s="219">
        <v>45007</v>
      </c>
      <c r="E3726" s="220" t="s">
        <v>76</v>
      </c>
      <c r="F3726" s="218" t="s">
        <v>2274</v>
      </c>
      <c r="G3726" s="218"/>
      <c r="H3726" s="225">
        <v>182000</v>
      </c>
      <c r="I3726" s="229"/>
      <c r="J3726" s="229"/>
      <c r="K3726" s="218"/>
      <c r="L3726" s="229"/>
    </row>
    <row r="3727" spans="1:12" s="128" customFormat="1" x14ac:dyDescent="0.25">
      <c r="A3727" s="217">
        <f>+Tabla1[[#This Row],[Fecha]]</f>
        <v>45007</v>
      </c>
      <c r="B3727" s="37" t="s">
        <v>282</v>
      </c>
      <c r="C3727" s="69" t="s">
        <v>224</v>
      </c>
      <c r="D3727" s="219">
        <v>45007</v>
      </c>
      <c r="E3727" s="220" t="s">
        <v>76</v>
      </c>
      <c r="F3727" s="218" t="s">
        <v>2275</v>
      </c>
      <c r="G3727" s="218"/>
      <c r="H3727" s="225">
        <v>334000</v>
      </c>
      <c r="I3727" s="229"/>
      <c r="J3727" s="229"/>
      <c r="K3727" s="218"/>
      <c r="L3727" s="229"/>
    </row>
    <row r="3728" spans="1:12" s="128" customFormat="1" x14ac:dyDescent="0.25">
      <c r="A3728" s="217">
        <f>+Tabla1[[#This Row],[Fecha]]</f>
        <v>45012</v>
      </c>
      <c r="B3728" s="37" t="s">
        <v>282</v>
      </c>
      <c r="C3728" s="69" t="s">
        <v>224</v>
      </c>
      <c r="D3728" s="219">
        <v>45012</v>
      </c>
      <c r="E3728" s="220" t="s">
        <v>76</v>
      </c>
      <c r="F3728" s="218" t="s">
        <v>2276</v>
      </c>
      <c r="G3728" s="218"/>
      <c r="H3728" s="225">
        <v>26000</v>
      </c>
      <c r="I3728" s="229"/>
      <c r="J3728" s="229"/>
      <c r="K3728" s="218"/>
      <c r="L3728" s="229"/>
    </row>
    <row r="3729" spans="1:12" s="128" customFormat="1" x14ac:dyDescent="0.25">
      <c r="A3729" s="217">
        <f>+Tabla1[[#This Row],[Fecha]]</f>
        <v>45013</v>
      </c>
      <c r="B3729" s="37" t="s">
        <v>282</v>
      </c>
      <c r="C3729" s="69" t="s">
        <v>224</v>
      </c>
      <c r="D3729" s="219">
        <v>45013</v>
      </c>
      <c r="E3729" s="220" t="s">
        <v>76</v>
      </c>
      <c r="F3729" s="218" t="s">
        <v>2277</v>
      </c>
      <c r="G3729" s="218"/>
      <c r="H3729" s="225">
        <v>26100</v>
      </c>
      <c r="I3729" s="229"/>
      <c r="J3729" s="229"/>
      <c r="K3729" s="218"/>
      <c r="L3729" s="229"/>
    </row>
    <row r="3730" spans="1:12" s="128" customFormat="1" x14ac:dyDescent="0.25">
      <c r="A3730" s="217">
        <f>+Tabla1[[#This Row],[Fecha]]</f>
        <v>45013</v>
      </c>
      <c r="B3730" s="37" t="s">
        <v>282</v>
      </c>
      <c r="C3730" s="69" t="s">
        <v>224</v>
      </c>
      <c r="D3730" s="219">
        <v>45013</v>
      </c>
      <c r="E3730" s="220" t="s">
        <v>76</v>
      </c>
      <c r="F3730" s="218" t="s">
        <v>2262</v>
      </c>
      <c r="G3730" s="218"/>
      <c r="H3730" s="225">
        <v>26000</v>
      </c>
      <c r="I3730" s="229"/>
      <c r="J3730" s="229"/>
      <c r="K3730" s="218"/>
      <c r="L3730" s="229"/>
    </row>
    <row r="3731" spans="1:12" s="128" customFormat="1" x14ac:dyDescent="0.25">
      <c r="A3731" s="217">
        <f>+Tabla1[[#This Row],[Fecha]]</f>
        <v>45013</v>
      </c>
      <c r="B3731" s="37" t="s">
        <v>282</v>
      </c>
      <c r="C3731" s="69" t="s">
        <v>224</v>
      </c>
      <c r="D3731" s="219">
        <v>45013</v>
      </c>
      <c r="E3731" s="220" t="s">
        <v>1342</v>
      </c>
      <c r="F3731" s="218" t="s">
        <v>2278</v>
      </c>
      <c r="G3731" s="218"/>
      <c r="H3731" s="225">
        <v>26000</v>
      </c>
      <c r="I3731" s="229"/>
      <c r="J3731" s="229"/>
      <c r="K3731" s="218"/>
      <c r="L3731" s="229"/>
    </row>
    <row r="3732" spans="1:12" s="128" customFormat="1" x14ac:dyDescent="0.25">
      <c r="A3732" s="217">
        <f>+Tabla1[[#This Row],[Fecha]]</f>
        <v>45016</v>
      </c>
      <c r="B3732" s="37" t="s">
        <v>282</v>
      </c>
      <c r="C3732" s="69" t="s">
        <v>224</v>
      </c>
      <c r="D3732" s="219">
        <v>45016</v>
      </c>
      <c r="E3732" s="220" t="s">
        <v>76</v>
      </c>
      <c r="F3732" s="218" t="s">
        <v>2279</v>
      </c>
      <c r="G3732" s="218"/>
      <c r="H3732" s="225">
        <v>52000</v>
      </c>
      <c r="I3732" s="229"/>
      <c r="J3732" s="229"/>
      <c r="K3732" s="218"/>
      <c r="L3732" s="229"/>
    </row>
    <row r="3733" spans="1:12" s="128" customFormat="1" x14ac:dyDescent="0.25">
      <c r="A3733" s="217">
        <f>+Tabla1[[#This Row],[Fecha]]</f>
        <v>45016</v>
      </c>
      <c r="B3733" s="37" t="s">
        <v>282</v>
      </c>
      <c r="C3733" s="69" t="s">
        <v>224</v>
      </c>
      <c r="D3733" s="219">
        <v>45016</v>
      </c>
      <c r="E3733" s="220" t="s">
        <v>76</v>
      </c>
      <c r="F3733" s="218" t="s">
        <v>2280</v>
      </c>
      <c r="G3733" s="218"/>
      <c r="H3733" s="225">
        <v>26000</v>
      </c>
      <c r="I3733" s="229"/>
      <c r="J3733" s="229"/>
      <c r="K3733" s="218"/>
      <c r="L3733" s="229"/>
    </row>
    <row r="3734" spans="1:12" s="128" customFormat="1" x14ac:dyDescent="0.25">
      <c r="A3734" s="217">
        <f>+Tabla1[[#This Row],[Fecha]]</f>
        <v>45013</v>
      </c>
      <c r="B3734" s="37" t="s">
        <v>282</v>
      </c>
      <c r="C3734" s="69" t="s">
        <v>224</v>
      </c>
      <c r="D3734" s="219">
        <v>45013</v>
      </c>
      <c r="E3734" s="220" t="s">
        <v>1342</v>
      </c>
      <c r="F3734" s="218" t="s">
        <v>2281</v>
      </c>
      <c r="G3734" s="218"/>
      <c r="H3734" s="225">
        <v>52000</v>
      </c>
      <c r="I3734" s="229"/>
      <c r="J3734" s="229"/>
      <c r="K3734" s="218"/>
      <c r="L3734" s="229"/>
    </row>
    <row r="3735" spans="1:12" s="128" customFormat="1" x14ac:dyDescent="0.25">
      <c r="A3735" s="217">
        <f>+Tabla1[[#This Row],[Fecha]]</f>
        <v>45007</v>
      </c>
      <c r="B3735" s="37" t="s">
        <v>282</v>
      </c>
      <c r="C3735" s="69" t="s">
        <v>224</v>
      </c>
      <c r="D3735" s="219">
        <v>45007</v>
      </c>
      <c r="E3735" s="220" t="s">
        <v>76</v>
      </c>
      <c r="F3735" s="218" t="s">
        <v>2282</v>
      </c>
      <c r="G3735" s="218"/>
      <c r="H3735" s="225">
        <v>26000</v>
      </c>
      <c r="I3735" s="229"/>
      <c r="J3735" s="229"/>
      <c r="K3735" s="218"/>
      <c r="L3735" s="229"/>
    </row>
    <row r="3736" spans="1:12" s="128" customFormat="1" x14ac:dyDescent="0.25">
      <c r="A3736" s="217">
        <f>+Tabla1[[#This Row],[Fecha]]</f>
        <v>44994</v>
      </c>
      <c r="B3736" s="37" t="s">
        <v>282</v>
      </c>
      <c r="C3736" s="69" t="s">
        <v>224</v>
      </c>
      <c r="D3736" s="219">
        <v>44994</v>
      </c>
      <c r="E3736" s="220" t="s">
        <v>76</v>
      </c>
      <c r="F3736" s="218" t="s">
        <v>197</v>
      </c>
      <c r="G3736" s="218"/>
      <c r="H3736" s="225">
        <v>26000</v>
      </c>
      <c r="I3736" s="229"/>
      <c r="J3736" s="229"/>
      <c r="K3736" s="218"/>
      <c r="L3736" s="229"/>
    </row>
    <row r="3737" spans="1:12" s="128" customFormat="1" x14ac:dyDescent="0.25">
      <c r="A3737" s="217">
        <f>+Tabla1[[#This Row],[Fecha]]</f>
        <v>45006</v>
      </c>
      <c r="B3737" s="37" t="s">
        <v>282</v>
      </c>
      <c r="C3737" s="69" t="s">
        <v>224</v>
      </c>
      <c r="D3737" s="219">
        <v>45006</v>
      </c>
      <c r="E3737" s="220" t="s">
        <v>76</v>
      </c>
      <c r="F3737" s="218" t="s">
        <v>2283</v>
      </c>
      <c r="G3737" s="218"/>
      <c r="H3737" s="225">
        <v>26000</v>
      </c>
      <c r="I3737" s="229"/>
      <c r="J3737" s="229"/>
      <c r="K3737" s="218"/>
      <c r="L3737" s="229"/>
    </row>
    <row r="3738" spans="1:12" s="128" customFormat="1" x14ac:dyDescent="0.25">
      <c r="A3738" s="217">
        <f>+Tabla1[[#This Row],[Fecha]]</f>
        <v>45007</v>
      </c>
      <c r="B3738" s="37" t="s">
        <v>282</v>
      </c>
      <c r="C3738" s="69" t="s">
        <v>224</v>
      </c>
      <c r="D3738" s="219">
        <v>45007</v>
      </c>
      <c r="E3738" s="220" t="s">
        <v>76</v>
      </c>
      <c r="F3738" s="218" t="s">
        <v>2284</v>
      </c>
      <c r="G3738" s="218"/>
      <c r="H3738" s="225">
        <v>26102</v>
      </c>
      <c r="I3738" s="229"/>
      <c r="J3738" s="229"/>
      <c r="K3738" s="218"/>
      <c r="L3738" s="229"/>
    </row>
    <row r="3739" spans="1:12" s="128" customFormat="1" x14ac:dyDescent="0.25">
      <c r="A3739" s="217">
        <f>+Tabla1[[#This Row],[Fecha]]</f>
        <v>45006</v>
      </c>
      <c r="B3739" s="37" t="s">
        <v>282</v>
      </c>
      <c r="C3739" s="69" t="s">
        <v>224</v>
      </c>
      <c r="D3739" s="219">
        <v>45006</v>
      </c>
      <c r="E3739" s="220" t="s">
        <v>76</v>
      </c>
      <c r="F3739" s="218" t="s">
        <v>2285</v>
      </c>
      <c r="G3739" s="218"/>
      <c r="H3739" s="225">
        <v>26113</v>
      </c>
      <c r="I3739" s="229"/>
      <c r="J3739" s="229"/>
      <c r="K3739" s="218"/>
      <c r="L3739" s="229"/>
    </row>
    <row r="3740" spans="1:12" s="128" customFormat="1" x14ac:dyDescent="0.25">
      <c r="A3740" s="217">
        <f>+Tabla1[[#This Row],[Fecha]]</f>
        <v>44991</v>
      </c>
      <c r="B3740" s="37" t="s">
        <v>282</v>
      </c>
      <c r="C3740" s="69" t="s">
        <v>224</v>
      </c>
      <c r="D3740" s="219">
        <v>44991</v>
      </c>
      <c r="E3740" s="220" t="s">
        <v>76</v>
      </c>
      <c r="F3740" s="218" t="s">
        <v>2286</v>
      </c>
      <c r="G3740" s="218"/>
      <c r="H3740" s="225">
        <v>52000</v>
      </c>
      <c r="I3740" s="229"/>
      <c r="J3740" s="229"/>
      <c r="K3740" s="218"/>
      <c r="L3740" s="229"/>
    </row>
    <row r="3741" spans="1:12" s="128" customFormat="1" x14ac:dyDescent="0.25">
      <c r="A3741" s="217">
        <f>+Tabla1[[#This Row],[Fecha]]</f>
        <v>44986</v>
      </c>
      <c r="B3741" s="37" t="s">
        <v>282</v>
      </c>
      <c r="C3741" s="69" t="s">
        <v>224</v>
      </c>
      <c r="D3741" s="219">
        <v>44986</v>
      </c>
      <c r="E3741" s="220" t="s">
        <v>76</v>
      </c>
      <c r="F3741" s="218" t="s">
        <v>2287</v>
      </c>
      <c r="G3741" s="218"/>
      <c r="H3741" s="225">
        <v>26000</v>
      </c>
      <c r="I3741" s="229"/>
      <c r="J3741" s="229"/>
      <c r="K3741" s="218"/>
      <c r="L3741" s="229"/>
    </row>
    <row r="3742" spans="1:12" s="128" customFormat="1" x14ac:dyDescent="0.25">
      <c r="A3742" s="217">
        <f>+Tabla1[[#This Row],[Fecha]]</f>
        <v>45016</v>
      </c>
      <c r="B3742" s="37" t="s">
        <v>282</v>
      </c>
      <c r="C3742" s="69" t="s">
        <v>224</v>
      </c>
      <c r="D3742" s="219">
        <v>45016</v>
      </c>
      <c r="E3742" s="220" t="s">
        <v>76</v>
      </c>
      <c r="F3742" s="218" t="s">
        <v>2287</v>
      </c>
      <c r="G3742" s="218"/>
      <c r="H3742" s="225">
        <v>26000</v>
      </c>
      <c r="I3742" s="229"/>
      <c r="J3742" s="229"/>
      <c r="K3742" s="218"/>
      <c r="L3742" s="229"/>
    </row>
    <row r="3743" spans="1:12" s="128" customFormat="1" x14ac:dyDescent="0.25">
      <c r="A3743" s="217">
        <f>+Tabla1[[#This Row],[Fecha]]</f>
        <v>44991</v>
      </c>
      <c r="B3743" s="37" t="s">
        <v>282</v>
      </c>
      <c r="C3743" s="69" t="s">
        <v>224</v>
      </c>
      <c r="D3743" s="219">
        <v>44991</v>
      </c>
      <c r="E3743" s="220" t="s">
        <v>76</v>
      </c>
      <c r="F3743" s="218" t="s">
        <v>2288</v>
      </c>
      <c r="G3743" s="218"/>
      <c r="H3743" s="225">
        <v>26080</v>
      </c>
      <c r="I3743" s="229"/>
      <c r="J3743" s="229"/>
      <c r="K3743" s="218"/>
      <c r="L3743" s="229"/>
    </row>
    <row r="3744" spans="1:12" s="128" customFormat="1" x14ac:dyDescent="0.25">
      <c r="A3744" s="217">
        <f>+Tabla1[[#This Row],[Fecha]]</f>
        <v>44991</v>
      </c>
      <c r="B3744" s="37" t="s">
        <v>282</v>
      </c>
      <c r="C3744" s="69" t="s">
        <v>224</v>
      </c>
      <c r="D3744" s="219">
        <v>44991</v>
      </c>
      <c r="E3744" s="220" t="s">
        <v>76</v>
      </c>
      <c r="F3744" s="218" t="s">
        <v>2289</v>
      </c>
      <c r="G3744" s="218"/>
      <c r="H3744" s="225">
        <v>26109</v>
      </c>
      <c r="I3744" s="229"/>
      <c r="J3744" s="229"/>
      <c r="K3744" s="218"/>
      <c r="L3744" s="229"/>
    </row>
    <row r="3745" spans="1:12" s="128" customFormat="1" x14ac:dyDescent="0.25">
      <c r="A3745" s="217">
        <f>+Tabla1[[#This Row],[Fecha]]</f>
        <v>44993</v>
      </c>
      <c r="B3745" s="37" t="s">
        <v>282</v>
      </c>
      <c r="C3745" s="69" t="s">
        <v>224</v>
      </c>
      <c r="D3745" s="219">
        <v>44993</v>
      </c>
      <c r="E3745" s="220" t="s">
        <v>76</v>
      </c>
      <c r="F3745" s="218" t="s">
        <v>2290</v>
      </c>
      <c r="G3745" s="218"/>
      <c r="H3745" s="225">
        <v>52000</v>
      </c>
      <c r="I3745" s="229"/>
      <c r="J3745" s="229"/>
      <c r="K3745" s="218"/>
      <c r="L3745" s="229"/>
    </row>
    <row r="3746" spans="1:12" s="128" customFormat="1" x14ac:dyDescent="0.25">
      <c r="A3746" s="217">
        <f>+Tabla1[[#This Row],[Fecha]]</f>
        <v>44998</v>
      </c>
      <c r="B3746" s="37" t="s">
        <v>282</v>
      </c>
      <c r="C3746" s="69" t="s">
        <v>224</v>
      </c>
      <c r="D3746" s="219">
        <v>44998</v>
      </c>
      <c r="E3746" s="220" t="s">
        <v>76</v>
      </c>
      <c r="F3746" s="218" t="s">
        <v>2291</v>
      </c>
      <c r="G3746" s="218"/>
      <c r="H3746" s="225">
        <v>26000</v>
      </c>
      <c r="I3746" s="229"/>
      <c r="J3746" s="229"/>
      <c r="K3746" s="218"/>
      <c r="L3746" s="229"/>
    </row>
    <row r="3747" spans="1:12" s="128" customFormat="1" x14ac:dyDescent="0.25">
      <c r="A3747" s="217">
        <f>+Tabla1[[#This Row],[Fecha]]</f>
        <v>45002</v>
      </c>
      <c r="B3747" s="37" t="s">
        <v>282</v>
      </c>
      <c r="C3747" s="69" t="s">
        <v>224</v>
      </c>
      <c r="D3747" s="219">
        <v>45002</v>
      </c>
      <c r="E3747" s="220" t="s">
        <v>76</v>
      </c>
      <c r="F3747" s="218" t="s">
        <v>2292</v>
      </c>
      <c r="G3747" s="218"/>
      <c r="H3747" s="225">
        <v>26000</v>
      </c>
      <c r="I3747" s="229"/>
      <c r="J3747" s="229"/>
      <c r="K3747" s="218"/>
      <c r="L3747" s="229"/>
    </row>
    <row r="3748" spans="1:12" s="128" customFormat="1" x14ac:dyDescent="0.25">
      <c r="A3748" s="217">
        <f>+Tabla1[[#This Row],[Fecha]]</f>
        <v>45006</v>
      </c>
      <c r="B3748" s="37" t="s">
        <v>282</v>
      </c>
      <c r="C3748" s="69" t="s">
        <v>224</v>
      </c>
      <c r="D3748" s="219">
        <v>45006</v>
      </c>
      <c r="E3748" s="220" t="s">
        <v>76</v>
      </c>
      <c r="F3748" s="218" t="s">
        <v>2293</v>
      </c>
      <c r="G3748" s="218"/>
      <c r="H3748" s="225">
        <v>26000</v>
      </c>
      <c r="I3748" s="229"/>
      <c r="J3748" s="229"/>
      <c r="K3748" s="218"/>
      <c r="L3748" s="229"/>
    </row>
    <row r="3749" spans="1:12" s="128" customFormat="1" x14ac:dyDescent="0.25">
      <c r="A3749" s="217">
        <f>+Tabla1[[#This Row],[Fecha]]</f>
        <v>45009</v>
      </c>
      <c r="B3749" s="37" t="s">
        <v>282</v>
      </c>
      <c r="C3749" s="69" t="s">
        <v>224</v>
      </c>
      <c r="D3749" s="219">
        <v>45009</v>
      </c>
      <c r="E3749" s="220" t="s">
        <v>76</v>
      </c>
      <c r="F3749" s="218" t="s">
        <v>2294</v>
      </c>
      <c r="G3749" s="218"/>
      <c r="H3749" s="225">
        <v>26000</v>
      </c>
      <c r="I3749" s="229"/>
      <c r="J3749" s="229"/>
      <c r="K3749" s="218"/>
      <c r="L3749" s="229"/>
    </row>
    <row r="3750" spans="1:12" s="128" customFormat="1" x14ac:dyDescent="0.25">
      <c r="A3750" s="217">
        <f>+Tabla1[[#This Row],[Fecha]]</f>
        <v>44992</v>
      </c>
      <c r="B3750" s="37" t="s">
        <v>282</v>
      </c>
      <c r="C3750" s="69" t="s">
        <v>224</v>
      </c>
      <c r="D3750" s="219">
        <v>44992</v>
      </c>
      <c r="E3750" s="220" t="s">
        <v>239</v>
      </c>
      <c r="F3750" s="218" t="s">
        <v>2257</v>
      </c>
      <c r="G3750" s="218"/>
      <c r="H3750" s="225">
        <v>26025</v>
      </c>
      <c r="I3750" s="229"/>
      <c r="J3750" s="229"/>
      <c r="K3750" s="218"/>
      <c r="L3750" s="229"/>
    </row>
    <row r="3751" spans="1:12" s="128" customFormat="1" x14ac:dyDescent="0.25">
      <c r="A3751" s="217">
        <f>+Tabla1[[#This Row],[Fecha]]</f>
        <v>44993</v>
      </c>
      <c r="B3751" s="37" t="s">
        <v>282</v>
      </c>
      <c r="C3751" s="69" t="s">
        <v>224</v>
      </c>
      <c r="D3751" s="219">
        <v>44993</v>
      </c>
      <c r="E3751" s="220" t="s">
        <v>76</v>
      </c>
      <c r="F3751" s="218" t="s">
        <v>2295</v>
      </c>
      <c r="G3751" s="218"/>
      <c r="H3751" s="225">
        <v>26000</v>
      </c>
      <c r="I3751" s="229"/>
      <c r="J3751" s="229"/>
      <c r="K3751" s="218"/>
      <c r="L3751" s="229"/>
    </row>
    <row r="3752" spans="1:12" s="128" customFormat="1" x14ac:dyDescent="0.25">
      <c r="A3752" s="217">
        <f>+Tabla1[[#This Row],[Fecha]]</f>
        <v>44988</v>
      </c>
      <c r="B3752" s="37" t="s">
        <v>282</v>
      </c>
      <c r="C3752" s="69" t="s">
        <v>224</v>
      </c>
      <c r="D3752" s="219">
        <v>44988</v>
      </c>
      <c r="E3752" s="220" t="s">
        <v>76</v>
      </c>
      <c r="F3752" s="218" t="s">
        <v>2294</v>
      </c>
      <c r="G3752" s="218"/>
      <c r="H3752" s="225">
        <v>26000</v>
      </c>
      <c r="I3752" s="229"/>
      <c r="J3752" s="229"/>
      <c r="K3752" s="218"/>
      <c r="L3752" s="229"/>
    </row>
    <row r="3753" spans="1:12" s="128" customFormat="1" x14ac:dyDescent="0.25">
      <c r="A3753" s="290">
        <f>+Tabla1[[#This Row],[Fecha]]</f>
        <v>44993</v>
      </c>
      <c r="B3753" s="291" t="s">
        <v>282</v>
      </c>
      <c r="C3753" s="290" t="s">
        <v>224</v>
      </c>
      <c r="D3753" s="292">
        <v>44993</v>
      </c>
      <c r="E3753" s="293" t="s">
        <v>129</v>
      </c>
      <c r="F3753" s="291" t="s">
        <v>2296</v>
      </c>
      <c r="G3753" s="291"/>
      <c r="H3753" s="295">
        <v>36000</v>
      </c>
      <c r="I3753" s="294">
        <v>2111529</v>
      </c>
      <c r="J3753" s="294"/>
      <c r="K3753" s="291"/>
      <c r="L3753" s="294"/>
    </row>
    <row r="3754" spans="1:12" s="128" customFormat="1" x14ac:dyDescent="0.25">
      <c r="A3754" s="217">
        <f>+Tabla1[[#This Row],[Fecha]]</f>
        <v>45019</v>
      </c>
      <c r="B3754" s="37" t="s">
        <v>282</v>
      </c>
      <c r="C3754" s="69" t="s">
        <v>224</v>
      </c>
      <c r="D3754" s="219">
        <v>45019</v>
      </c>
      <c r="E3754" s="220" t="s">
        <v>76</v>
      </c>
      <c r="F3754" s="218" t="s">
        <v>2297</v>
      </c>
      <c r="G3754" s="218"/>
      <c r="H3754" s="225">
        <v>19880</v>
      </c>
      <c r="I3754" s="229"/>
      <c r="J3754" s="229"/>
      <c r="K3754" s="218"/>
      <c r="L3754" s="229"/>
    </row>
    <row r="3755" spans="1:12" s="128" customFormat="1" x14ac:dyDescent="0.25">
      <c r="A3755" s="217">
        <f>+Tabla1[[#This Row],[Fecha]]</f>
        <v>45030</v>
      </c>
      <c r="B3755" s="37" t="s">
        <v>282</v>
      </c>
      <c r="C3755" s="69" t="s">
        <v>224</v>
      </c>
      <c r="D3755" s="219">
        <v>45030</v>
      </c>
      <c r="E3755" s="220" t="s">
        <v>76</v>
      </c>
      <c r="F3755" s="218" t="s">
        <v>2298</v>
      </c>
      <c r="G3755" s="218"/>
      <c r="H3755" s="225">
        <v>26000</v>
      </c>
      <c r="I3755" s="229"/>
      <c r="J3755" s="229"/>
      <c r="K3755" s="218"/>
      <c r="L3755" s="229"/>
    </row>
    <row r="3756" spans="1:12" s="128" customFormat="1" x14ac:dyDescent="0.25">
      <c r="A3756" s="217">
        <f>+Tabla1[[#This Row],[Fecha]]</f>
        <v>45019</v>
      </c>
      <c r="B3756" s="37" t="s">
        <v>282</v>
      </c>
      <c r="C3756" s="69" t="s">
        <v>224</v>
      </c>
      <c r="D3756" s="219">
        <v>45019</v>
      </c>
      <c r="E3756" s="220" t="s">
        <v>76</v>
      </c>
      <c r="F3756" s="218" t="s">
        <v>2299</v>
      </c>
      <c r="G3756" s="218"/>
      <c r="H3756" s="225">
        <v>26000</v>
      </c>
      <c r="I3756" s="229"/>
      <c r="J3756" s="229"/>
      <c r="K3756" s="218"/>
      <c r="L3756" s="229"/>
    </row>
    <row r="3757" spans="1:12" s="128" customFormat="1" x14ac:dyDescent="0.25">
      <c r="A3757" s="217">
        <f>+Tabla1[[#This Row],[Fecha]]</f>
        <v>45019</v>
      </c>
      <c r="B3757" s="37" t="s">
        <v>282</v>
      </c>
      <c r="C3757" s="69" t="s">
        <v>224</v>
      </c>
      <c r="D3757" s="219">
        <v>45019</v>
      </c>
      <c r="E3757" s="220" t="s">
        <v>76</v>
      </c>
      <c r="F3757" s="218" t="s">
        <v>2300</v>
      </c>
      <c r="G3757" s="218"/>
      <c r="H3757" s="225">
        <v>26000</v>
      </c>
      <c r="I3757" s="229"/>
      <c r="J3757" s="229"/>
      <c r="K3757" s="218"/>
      <c r="L3757" s="229"/>
    </row>
    <row r="3758" spans="1:12" s="128" customFormat="1" x14ac:dyDescent="0.25">
      <c r="A3758" s="217">
        <f>+Tabla1[[#This Row],[Fecha]]</f>
        <v>45019</v>
      </c>
      <c r="B3758" s="37" t="s">
        <v>282</v>
      </c>
      <c r="C3758" s="69" t="s">
        <v>224</v>
      </c>
      <c r="D3758" s="219">
        <v>45019</v>
      </c>
      <c r="E3758" s="220" t="s">
        <v>76</v>
      </c>
      <c r="F3758" s="218" t="s">
        <v>2260</v>
      </c>
      <c r="G3758" s="218"/>
      <c r="H3758" s="225">
        <v>26000</v>
      </c>
      <c r="I3758" s="229"/>
      <c r="J3758" s="229"/>
      <c r="K3758" s="218"/>
      <c r="L3758" s="229"/>
    </row>
    <row r="3759" spans="1:12" s="128" customFormat="1" x14ac:dyDescent="0.25">
      <c r="A3759" s="217">
        <f>+Tabla1[[#This Row],[Fecha]]</f>
        <v>45019</v>
      </c>
      <c r="B3759" s="37" t="s">
        <v>282</v>
      </c>
      <c r="C3759" s="69" t="s">
        <v>224</v>
      </c>
      <c r="D3759" s="219">
        <v>45019</v>
      </c>
      <c r="E3759" s="220" t="s">
        <v>76</v>
      </c>
      <c r="F3759" s="218" t="s">
        <v>2259</v>
      </c>
      <c r="G3759" s="218"/>
      <c r="H3759" s="225">
        <v>26000</v>
      </c>
      <c r="I3759" s="229"/>
      <c r="J3759" s="229"/>
      <c r="K3759" s="218"/>
      <c r="L3759" s="229"/>
    </row>
    <row r="3760" spans="1:12" s="128" customFormat="1" x14ac:dyDescent="0.25">
      <c r="A3760" s="217">
        <f>+Tabla1[[#This Row],[Fecha]]</f>
        <v>45019</v>
      </c>
      <c r="B3760" s="37" t="s">
        <v>282</v>
      </c>
      <c r="C3760" s="69" t="s">
        <v>224</v>
      </c>
      <c r="D3760" s="219">
        <v>45019</v>
      </c>
      <c r="E3760" s="220" t="s">
        <v>76</v>
      </c>
      <c r="F3760" s="218" t="s">
        <v>2301</v>
      </c>
      <c r="G3760" s="218"/>
      <c r="H3760" s="225">
        <v>26000</v>
      </c>
      <c r="I3760" s="229"/>
      <c r="J3760" s="229"/>
      <c r="K3760" s="218"/>
      <c r="L3760" s="229"/>
    </row>
    <row r="3761" spans="1:12" s="128" customFormat="1" x14ac:dyDescent="0.25">
      <c r="A3761" s="217">
        <f>+Tabla1[[#This Row],[Fecha]]</f>
        <v>45019</v>
      </c>
      <c r="B3761" s="37" t="s">
        <v>282</v>
      </c>
      <c r="C3761" s="69" t="s">
        <v>224</v>
      </c>
      <c r="D3761" s="219">
        <v>45019</v>
      </c>
      <c r="E3761" s="220" t="s">
        <v>76</v>
      </c>
      <c r="F3761" s="218" t="s">
        <v>2265</v>
      </c>
      <c r="G3761" s="218"/>
      <c r="H3761" s="225">
        <v>26000</v>
      </c>
      <c r="I3761" s="229"/>
      <c r="J3761" s="229"/>
      <c r="K3761" s="218"/>
      <c r="L3761" s="229"/>
    </row>
    <row r="3762" spans="1:12" s="128" customFormat="1" x14ac:dyDescent="0.25">
      <c r="A3762" s="217">
        <f>+Tabla1[[#This Row],[Fecha]]</f>
        <v>45020</v>
      </c>
      <c r="B3762" s="37" t="s">
        <v>282</v>
      </c>
      <c r="C3762" s="69" t="s">
        <v>224</v>
      </c>
      <c r="D3762" s="219">
        <v>45020</v>
      </c>
      <c r="E3762" s="220" t="s">
        <v>76</v>
      </c>
      <c r="F3762" s="218" t="s">
        <v>2302</v>
      </c>
      <c r="G3762" s="218"/>
      <c r="H3762" s="225">
        <v>52000</v>
      </c>
      <c r="I3762" s="229"/>
      <c r="J3762" s="229"/>
      <c r="K3762" s="218"/>
      <c r="L3762" s="229"/>
    </row>
    <row r="3763" spans="1:12" s="128" customFormat="1" x14ac:dyDescent="0.25">
      <c r="A3763" s="217">
        <f>+Tabla1[[#This Row],[Fecha]]</f>
        <v>45021</v>
      </c>
      <c r="B3763" s="37" t="s">
        <v>282</v>
      </c>
      <c r="C3763" s="69" t="s">
        <v>224</v>
      </c>
      <c r="D3763" s="219">
        <v>45021</v>
      </c>
      <c r="E3763" s="220" t="s">
        <v>76</v>
      </c>
      <c r="F3763" s="218" t="s">
        <v>2264</v>
      </c>
      <c r="G3763" s="218"/>
      <c r="H3763" s="225">
        <v>26000</v>
      </c>
      <c r="I3763" s="229"/>
      <c r="J3763" s="229"/>
      <c r="K3763" s="218"/>
      <c r="L3763" s="229"/>
    </row>
    <row r="3764" spans="1:12" s="128" customFormat="1" x14ac:dyDescent="0.25">
      <c r="A3764" s="217">
        <f>+Tabla1[[#This Row],[Fecha]]</f>
        <v>45021</v>
      </c>
      <c r="B3764" s="37" t="s">
        <v>282</v>
      </c>
      <c r="C3764" s="69" t="s">
        <v>224</v>
      </c>
      <c r="D3764" s="219">
        <v>45021</v>
      </c>
      <c r="E3764" s="220" t="s">
        <v>76</v>
      </c>
      <c r="F3764" s="218" t="s">
        <v>2266</v>
      </c>
      <c r="G3764" s="218"/>
      <c r="H3764" s="225">
        <v>26000</v>
      </c>
      <c r="I3764" s="229"/>
      <c r="J3764" s="229"/>
      <c r="K3764" s="218"/>
      <c r="L3764" s="229"/>
    </row>
    <row r="3765" spans="1:12" s="128" customFormat="1" x14ac:dyDescent="0.25">
      <c r="A3765" s="217">
        <f>+Tabla1[[#This Row],[Fecha]]</f>
        <v>45026</v>
      </c>
      <c r="B3765" s="37" t="s">
        <v>282</v>
      </c>
      <c r="C3765" s="69" t="s">
        <v>224</v>
      </c>
      <c r="D3765" s="219">
        <v>45026</v>
      </c>
      <c r="E3765" s="220" t="s">
        <v>76</v>
      </c>
      <c r="F3765" s="218" t="s">
        <v>2270</v>
      </c>
      <c r="G3765" s="218"/>
      <c r="H3765" s="225">
        <v>30000</v>
      </c>
      <c r="I3765" s="229"/>
      <c r="J3765" s="229"/>
      <c r="K3765" s="218"/>
      <c r="L3765" s="229"/>
    </row>
    <row r="3766" spans="1:12" s="128" customFormat="1" x14ac:dyDescent="0.25">
      <c r="A3766" s="217">
        <f>+Tabla1[[#This Row],[Fecha]]</f>
        <v>45034</v>
      </c>
      <c r="B3766" s="37" t="s">
        <v>282</v>
      </c>
      <c r="C3766" s="69" t="s">
        <v>224</v>
      </c>
      <c r="D3766" s="219">
        <v>45034</v>
      </c>
      <c r="E3766" s="220" t="s">
        <v>76</v>
      </c>
      <c r="F3766" s="218" t="s">
        <v>2303</v>
      </c>
      <c r="G3766" s="218"/>
      <c r="H3766" s="225">
        <v>26000</v>
      </c>
      <c r="I3766" s="229"/>
      <c r="J3766" s="229"/>
      <c r="K3766" s="218"/>
      <c r="L3766" s="229"/>
    </row>
    <row r="3767" spans="1:12" s="128" customFormat="1" x14ac:dyDescent="0.25">
      <c r="A3767" s="217">
        <f>+Tabla1[[#This Row],[Fecha]]</f>
        <v>45034</v>
      </c>
      <c r="B3767" s="37" t="s">
        <v>282</v>
      </c>
      <c r="C3767" s="69" t="s">
        <v>224</v>
      </c>
      <c r="D3767" s="219">
        <v>45034</v>
      </c>
      <c r="E3767" s="220" t="s">
        <v>239</v>
      </c>
      <c r="F3767" s="218" t="s">
        <v>2304</v>
      </c>
      <c r="G3767" s="218"/>
      <c r="H3767" s="225">
        <v>52000</v>
      </c>
      <c r="I3767" s="229"/>
      <c r="J3767" s="229"/>
      <c r="K3767" s="218"/>
      <c r="L3767" s="229"/>
    </row>
    <row r="3768" spans="1:12" s="128" customFormat="1" x14ac:dyDescent="0.25">
      <c r="A3768" s="217">
        <f>+Tabla1[[#This Row],[Fecha]]</f>
        <v>45034</v>
      </c>
      <c r="B3768" s="37" t="s">
        <v>282</v>
      </c>
      <c r="C3768" s="69" t="s">
        <v>224</v>
      </c>
      <c r="D3768" s="219">
        <v>45034</v>
      </c>
      <c r="E3768" s="220" t="s">
        <v>239</v>
      </c>
      <c r="F3768" s="218" t="s">
        <v>2305</v>
      </c>
      <c r="G3768" s="218"/>
      <c r="H3768" s="225">
        <v>170000</v>
      </c>
      <c r="I3768" s="229"/>
      <c r="J3768" s="229"/>
      <c r="K3768" s="218"/>
      <c r="L3768" s="229"/>
    </row>
    <row r="3769" spans="1:12" s="128" customFormat="1" x14ac:dyDescent="0.25">
      <c r="A3769" s="217">
        <f>+Tabla1[[#This Row],[Fecha]]</f>
        <v>45037</v>
      </c>
      <c r="B3769" s="37" t="s">
        <v>282</v>
      </c>
      <c r="C3769" s="69" t="s">
        <v>224</v>
      </c>
      <c r="D3769" s="219">
        <v>45037</v>
      </c>
      <c r="E3769" s="220" t="s">
        <v>76</v>
      </c>
      <c r="F3769" s="218" t="s">
        <v>2269</v>
      </c>
      <c r="G3769" s="218"/>
      <c r="H3769" s="225">
        <v>26100</v>
      </c>
      <c r="I3769" s="229"/>
      <c r="J3769" s="229"/>
      <c r="K3769" s="218"/>
      <c r="L3769" s="229"/>
    </row>
    <row r="3770" spans="1:12" s="128" customFormat="1" x14ac:dyDescent="0.25">
      <c r="A3770" s="217">
        <f>+Tabla1[[#This Row],[Fecha]]</f>
        <v>45040</v>
      </c>
      <c r="B3770" s="37" t="s">
        <v>282</v>
      </c>
      <c r="C3770" s="69" t="s">
        <v>224</v>
      </c>
      <c r="D3770" s="219">
        <v>45040</v>
      </c>
      <c r="E3770" s="220" t="s">
        <v>76</v>
      </c>
      <c r="F3770" s="218" t="s">
        <v>2276</v>
      </c>
      <c r="G3770" s="218"/>
      <c r="H3770" s="225">
        <v>52000</v>
      </c>
      <c r="I3770" s="229"/>
      <c r="J3770" s="229"/>
      <c r="K3770" s="218"/>
      <c r="L3770" s="229"/>
    </row>
    <row r="3771" spans="1:12" s="128" customFormat="1" x14ac:dyDescent="0.25">
      <c r="A3771" s="217">
        <f>+Tabla1[[#This Row],[Fecha]]</f>
        <v>45040</v>
      </c>
      <c r="B3771" s="37" t="s">
        <v>282</v>
      </c>
      <c r="C3771" s="69" t="s">
        <v>224</v>
      </c>
      <c r="D3771" s="219">
        <v>45040</v>
      </c>
      <c r="E3771" s="220" t="s">
        <v>76</v>
      </c>
      <c r="F3771" s="218" t="s">
        <v>2271</v>
      </c>
      <c r="G3771" s="218"/>
      <c r="H3771" s="225">
        <v>32000</v>
      </c>
      <c r="I3771" s="229"/>
      <c r="J3771" s="229"/>
      <c r="K3771" s="218"/>
      <c r="L3771" s="229"/>
    </row>
    <row r="3772" spans="1:12" s="128" customFormat="1" x14ac:dyDescent="0.25">
      <c r="A3772" s="217">
        <f>+Tabla1[[#This Row],[Fecha]]</f>
        <v>45044</v>
      </c>
      <c r="B3772" s="37" t="s">
        <v>282</v>
      </c>
      <c r="C3772" s="69" t="s">
        <v>224</v>
      </c>
      <c r="D3772" s="219">
        <v>45044</v>
      </c>
      <c r="E3772" s="220" t="s">
        <v>76</v>
      </c>
      <c r="F3772" s="218" t="s">
        <v>2277</v>
      </c>
      <c r="G3772" s="218"/>
      <c r="H3772" s="225">
        <v>20000</v>
      </c>
      <c r="I3772" s="229"/>
      <c r="J3772" s="229"/>
      <c r="K3772" s="218"/>
      <c r="L3772" s="229"/>
    </row>
    <row r="3773" spans="1:12" s="128" customFormat="1" x14ac:dyDescent="0.25">
      <c r="A3773" s="217">
        <f>+Tabla1[[#This Row],[Fecha]]</f>
        <v>45044</v>
      </c>
      <c r="B3773" s="37" t="s">
        <v>282</v>
      </c>
      <c r="C3773" s="69" t="s">
        <v>224</v>
      </c>
      <c r="D3773" s="219">
        <v>45044</v>
      </c>
      <c r="E3773" s="220" t="s">
        <v>76</v>
      </c>
      <c r="F3773" s="218" t="s">
        <v>2279</v>
      </c>
      <c r="G3773" s="218"/>
      <c r="H3773" s="225">
        <v>260000</v>
      </c>
      <c r="I3773" s="229"/>
      <c r="J3773" s="229"/>
      <c r="K3773" s="218"/>
      <c r="L3773" s="229"/>
    </row>
    <row r="3774" spans="1:12" s="128" customFormat="1" x14ac:dyDescent="0.25">
      <c r="A3774" s="217">
        <f>+Tabla1[[#This Row],[Fecha]]</f>
        <v>45044</v>
      </c>
      <c r="B3774" s="37" t="s">
        <v>282</v>
      </c>
      <c r="C3774" s="69" t="s">
        <v>224</v>
      </c>
      <c r="D3774" s="219">
        <v>45044</v>
      </c>
      <c r="E3774" s="220" t="s">
        <v>76</v>
      </c>
      <c r="F3774" s="218" t="s">
        <v>2269</v>
      </c>
      <c r="G3774" s="218"/>
      <c r="H3774" s="225">
        <v>26000</v>
      </c>
      <c r="I3774" s="229"/>
      <c r="J3774" s="229"/>
      <c r="K3774" s="218"/>
      <c r="L3774" s="229"/>
    </row>
    <row r="3775" spans="1:12" s="128" customFormat="1" x14ac:dyDescent="0.25">
      <c r="A3775" s="217">
        <f>+Tabla1[[#This Row],[Fecha]]</f>
        <v>45044</v>
      </c>
      <c r="B3775" s="37" t="s">
        <v>282</v>
      </c>
      <c r="C3775" s="69" t="s">
        <v>224</v>
      </c>
      <c r="D3775" s="219">
        <v>45044</v>
      </c>
      <c r="E3775" s="220" t="s">
        <v>76</v>
      </c>
      <c r="F3775" s="218" t="s">
        <v>2262</v>
      </c>
      <c r="G3775" s="218"/>
      <c r="H3775" s="225">
        <v>26000</v>
      </c>
      <c r="I3775" s="229"/>
      <c r="J3775" s="229"/>
      <c r="K3775" s="218"/>
      <c r="L3775" s="229"/>
    </row>
    <row r="3776" spans="1:12" s="128" customFormat="1" x14ac:dyDescent="0.25">
      <c r="A3776" s="217">
        <f>+Tabla1[[#This Row],[Fecha]]</f>
        <v>45042</v>
      </c>
      <c r="B3776" s="37" t="s">
        <v>282</v>
      </c>
      <c r="C3776" s="69" t="s">
        <v>224</v>
      </c>
      <c r="D3776" s="219">
        <v>45042</v>
      </c>
      <c r="E3776" s="220" t="s">
        <v>76</v>
      </c>
      <c r="F3776" s="218" t="s">
        <v>2281</v>
      </c>
      <c r="G3776" s="218"/>
      <c r="H3776" s="225">
        <v>26000</v>
      </c>
      <c r="I3776" s="229"/>
      <c r="J3776" s="229"/>
      <c r="K3776" s="218"/>
      <c r="L3776" s="229"/>
    </row>
    <row r="3777" spans="1:12" s="128" customFormat="1" x14ac:dyDescent="0.25">
      <c r="A3777" s="217">
        <f>+Tabla1[[#This Row],[Fecha]]</f>
        <v>45040</v>
      </c>
      <c r="B3777" s="37" t="s">
        <v>282</v>
      </c>
      <c r="C3777" s="69" t="s">
        <v>224</v>
      </c>
      <c r="D3777" s="219">
        <v>45040</v>
      </c>
      <c r="E3777" s="220" t="s">
        <v>76</v>
      </c>
      <c r="F3777" s="218" t="s">
        <v>2306</v>
      </c>
      <c r="G3777" s="218"/>
      <c r="H3777" s="225">
        <v>52000</v>
      </c>
      <c r="I3777" s="229"/>
      <c r="J3777" s="229"/>
      <c r="K3777" s="218"/>
      <c r="L3777" s="229"/>
    </row>
    <row r="3778" spans="1:12" s="128" customFormat="1" x14ac:dyDescent="0.25">
      <c r="A3778" s="217">
        <f>+Tabla1[[#This Row],[Fecha]]</f>
        <v>45027</v>
      </c>
      <c r="B3778" s="37" t="s">
        <v>282</v>
      </c>
      <c r="C3778" s="69" t="s">
        <v>224</v>
      </c>
      <c r="D3778" s="219">
        <v>45027</v>
      </c>
      <c r="E3778" s="220" t="s">
        <v>239</v>
      </c>
      <c r="F3778" s="218" t="s">
        <v>197</v>
      </c>
      <c r="G3778" s="218"/>
      <c r="H3778" s="225">
        <v>52000</v>
      </c>
      <c r="I3778" s="229"/>
      <c r="J3778" s="229"/>
      <c r="K3778" s="218"/>
      <c r="L3778" s="229"/>
    </row>
    <row r="3779" spans="1:12" s="128" customFormat="1" x14ac:dyDescent="0.25">
      <c r="A3779" s="217">
        <f>+Tabla1[[#This Row],[Fecha]]</f>
        <v>45040</v>
      </c>
      <c r="B3779" s="37" t="s">
        <v>282</v>
      </c>
      <c r="C3779" s="69" t="s">
        <v>224</v>
      </c>
      <c r="D3779" s="219">
        <v>45040</v>
      </c>
      <c r="E3779" s="220" t="s">
        <v>76</v>
      </c>
      <c r="F3779" s="218" t="s">
        <v>2284</v>
      </c>
      <c r="G3779" s="218"/>
      <c r="H3779" s="225">
        <v>912000</v>
      </c>
      <c r="I3779" s="229"/>
      <c r="J3779" s="229"/>
      <c r="K3779" s="218"/>
      <c r="L3779" s="229"/>
    </row>
    <row r="3780" spans="1:12" s="128" customFormat="1" x14ac:dyDescent="0.25">
      <c r="A3780" s="217">
        <f>+Tabla1[[#This Row],[Fecha]]</f>
        <v>45036</v>
      </c>
      <c r="B3780" s="37" t="s">
        <v>282</v>
      </c>
      <c r="C3780" s="69" t="s">
        <v>224</v>
      </c>
      <c r="D3780" s="219">
        <v>45036</v>
      </c>
      <c r="E3780" s="220" t="s">
        <v>76</v>
      </c>
      <c r="F3780" s="218" t="s">
        <v>2307</v>
      </c>
      <c r="G3780" s="218"/>
      <c r="H3780" s="225">
        <v>26113</v>
      </c>
      <c r="I3780" s="229"/>
      <c r="J3780" s="229"/>
      <c r="K3780" s="218"/>
      <c r="L3780" s="229"/>
    </row>
    <row r="3781" spans="1:12" s="128" customFormat="1" x14ac:dyDescent="0.25">
      <c r="A3781" s="217">
        <f>+Tabla1[[#This Row],[Fecha]]</f>
        <v>45021</v>
      </c>
      <c r="B3781" s="37" t="s">
        <v>282</v>
      </c>
      <c r="C3781" s="69" t="s">
        <v>224</v>
      </c>
      <c r="D3781" s="219">
        <v>45021</v>
      </c>
      <c r="E3781" s="220" t="s">
        <v>76</v>
      </c>
      <c r="F3781" s="218" t="s">
        <v>2286</v>
      </c>
      <c r="G3781" s="218"/>
      <c r="H3781" s="225">
        <v>52000</v>
      </c>
      <c r="I3781" s="229"/>
      <c r="J3781" s="229"/>
      <c r="K3781" s="218"/>
      <c r="L3781" s="229"/>
    </row>
    <row r="3782" spans="1:12" s="128" customFormat="1" x14ac:dyDescent="0.25">
      <c r="A3782" s="217">
        <f>+Tabla1[[#This Row],[Fecha]]</f>
        <v>45029</v>
      </c>
      <c r="B3782" s="37" t="s">
        <v>282</v>
      </c>
      <c r="C3782" s="69" t="s">
        <v>224</v>
      </c>
      <c r="D3782" s="219">
        <v>45029</v>
      </c>
      <c r="E3782" s="220" t="s">
        <v>76</v>
      </c>
      <c r="F3782" s="218" t="s">
        <v>2298</v>
      </c>
      <c r="G3782" s="218"/>
      <c r="H3782" s="225">
        <v>52000</v>
      </c>
      <c r="I3782" s="229"/>
      <c r="J3782" s="229"/>
      <c r="K3782" s="218"/>
      <c r="L3782" s="229"/>
    </row>
    <row r="3783" spans="1:12" s="128" customFormat="1" x14ac:dyDescent="0.25">
      <c r="A3783" s="217">
        <f>+Tabla1[[#This Row],[Fecha]]</f>
        <v>45044</v>
      </c>
      <c r="B3783" s="37" t="s">
        <v>282</v>
      </c>
      <c r="C3783" s="69" t="s">
        <v>224</v>
      </c>
      <c r="D3783" s="219">
        <v>45044</v>
      </c>
      <c r="E3783" s="220" t="s">
        <v>76</v>
      </c>
      <c r="F3783" s="218" t="s">
        <v>2287</v>
      </c>
      <c r="G3783" s="218"/>
      <c r="H3783" s="225">
        <v>26000</v>
      </c>
      <c r="I3783" s="229"/>
      <c r="J3783" s="229"/>
      <c r="K3783" s="218"/>
      <c r="L3783" s="229"/>
    </row>
    <row r="3784" spans="1:12" s="128" customFormat="1" x14ac:dyDescent="0.25">
      <c r="A3784" s="217">
        <f>+Tabla1[[#This Row],[Fecha]]</f>
        <v>45020</v>
      </c>
      <c r="B3784" s="37" t="s">
        <v>282</v>
      </c>
      <c r="C3784" s="69" t="s">
        <v>224</v>
      </c>
      <c r="D3784" s="219">
        <v>45020</v>
      </c>
      <c r="E3784" s="220" t="s">
        <v>76</v>
      </c>
      <c r="F3784" s="218" t="s">
        <v>2308</v>
      </c>
      <c r="G3784" s="218"/>
      <c r="H3784" s="225">
        <v>52000</v>
      </c>
      <c r="I3784" s="229"/>
      <c r="J3784" s="229"/>
      <c r="K3784" s="218"/>
      <c r="L3784" s="229"/>
    </row>
    <row r="3785" spans="1:12" s="128" customFormat="1" x14ac:dyDescent="0.25">
      <c r="A3785" s="217">
        <f>+Tabla1[[#This Row],[Fecha]]</f>
        <v>45026</v>
      </c>
      <c r="B3785" s="37" t="s">
        <v>282</v>
      </c>
      <c r="C3785" s="69" t="s">
        <v>224</v>
      </c>
      <c r="D3785" s="219">
        <v>45026</v>
      </c>
      <c r="E3785" s="220" t="s">
        <v>76</v>
      </c>
      <c r="F3785" s="218" t="s">
        <v>2309</v>
      </c>
      <c r="G3785" s="218"/>
      <c r="H3785" s="225">
        <v>26000</v>
      </c>
      <c r="I3785" s="229"/>
      <c r="J3785" s="229"/>
      <c r="K3785" s="218"/>
      <c r="L3785" s="229"/>
    </row>
    <row r="3786" spans="1:12" s="128" customFormat="1" x14ac:dyDescent="0.25">
      <c r="A3786" s="217">
        <f>+Tabla1[[#This Row],[Fecha]]</f>
        <v>45028</v>
      </c>
      <c r="B3786" s="37" t="s">
        <v>282</v>
      </c>
      <c r="C3786" s="69" t="s">
        <v>224</v>
      </c>
      <c r="D3786" s="219">
        <v>45028</v>
      </c>
      <c r="E3786" s="220" t="s">
        <v>76</v>
      </c>
      <c r="F3786" s="218" t="s">
        <v>2288</v>
      </c>
      <c r="G3786" s="218"/>
      <c r="H3786" s="225">
        <v>26000</v>
      </c>
      <c r="I3786" s="229"/>
      <c r="J3786" s="229"/>
      <c r="K3786" s="218"/>
      <c r="L3786" s="229"/>
    </row>
    <row r="3787" spans="1:12" s="128" customFormat="1" x14ac:dyDescent="0.25">
      <c r="A3787" s="217">
        <f>+Tabla1[[#This Row],[Fecha]]</f>
        <v>45034</v>
      </c>
      <c r="B3787" s="37" t="s">
        <v>282</v>
      </c>
      <c r="C3787" s="69" t="s">
        <v>224</v>
      </c>
      <c r="D3787" s="219">
        <v>45034</v>
      </c>
      <c r="E3787" s="220" t="s">
        <v>239</v>
      </c>
      <c r="F3787" s="218" t="s">
        <v>2310</v>
      </c>
      <c r="G3787" s="218"/>
      <c r="H3787" s="225">
        <v>26080</v>
      </c>
      <c r="I3787" s="229"/>
      <c r="J3787" s="229"/>
      <c r="K3787" s="218"/>
      <c r="L3787" s="229"/>
    </row>
    <row r="3788" spans="1:12" s="128" customFormat="1" x14ac:dyDescent="0.25">
      <c r="A3788" s="217">
        <f>+Tabla1[[#This Row],[Fecha]]</f>
        <v>45034</v>
      </c>
      <c r="B3788" s="37" t="s">
        <v>282</v>
      </c>
      <c r="C3788" s="69" t="s">
        <v>224</v>
      </c>
      <c r="D3788" s="219">
        <v>45034</v>
      </c>
      <c r="E3788" s="220" t="s">
        <v>239</v>
      </c>
      <c r="F3788" s="218" t="s">
        <v>2311</v>
      </c>
      <c r="G3788" s="218"/>
      <c r="H3788" s="225">
        <v>26109</v>
      </c>
      <c r="I3788" s="229"/>
      <c r="J3788" s="229"/>
      <c r="K3788" s="218"/>
      <c r="L3788" s="229"/>
    </row>
    <row r="3789" spans="1:12" s="128" customFormat="1" x14ac:dyDescent="0.25">
      <c r="A3789" s="217">
        <f>+Tabla1[[#This Row],[Fecha]]</f>
        <v>45036</v>
      </c>
      <c r="B3789" s="37" t="s">
        <v>282</v>
      </c>
      <c r="C3789" s="69" t="s">
        <v>224</v>
      </c>
      <c r="D3789" s="219">
        <v>45036</v>
      </c>
      <c r="E3789" s="220" t="s">
        <v>76</v>
      </c>
      <c r="F3789" s="218" t="s">
        <v>2312</v>
      </c>
      <c r="G3789" s="218"/>
      <c r="H3789" s="225">
        <v>130000</v>
      </c>
      <c r="I3789" s="229"/>
      <c r="J3789" s="229"/>
      <c r="K3789" s="218"/>
      <c r="L3789" s="229"/>
    </row>
    <row r="3790" spans="1:12" s="128" customFormat="1" x14ac:dyDescent="0.25">
      <c r="A3790" s="217">
        <f>+Tabla1[[#This Row],[Fecha]]</f>
        <v>45036</v>
      </c>
      <c r="B3790" s="37" t="s">
        <v>282</v>
      </c>
      <c r="C3790" s="69" t="s">
        <v>224</v>
      </c>
      <c r="D3790" s="219">
        <v>45036</v>
      </c>
      <c r="E3790" s="220" t="s">
        <v>76</v>
      </c>
      <c r="F3790" s="218" t="s">
        <v>2312</v>
      </c>
      <c r="G3790" s="218"/>
      <c r="H3790" s="225">
        <v>26025</v>
      </c>
      <c r="I3790" s="229"/>
      <c r="J3790" s="229"/>
      <c r="K3790" s="218"/>
      <c r="L3790" s="229"/>
    </row>
    <row r="3791" spans="1:12" s="128" customFormat="1" x14ac:dyDescent="0.25">
      <c r="A3791" s="217">
        <f>+Tabla1[[#This Row],[Fecha]]</f>
        <v>45037</v>
      </c>
      <c r="B3791" s="37" t="s">
        <v>282</v>
      </c>
      <c r="C3791" s="69" t="s">
        <v>224</v>
      </c>
      <c r="D3791" s="219">
        <v>45037</v>
      </c>
      <c r="E3791" s="220" t="s">
        <v>76</v>
      </c>
      <c r="F3791" s="218" t="s">
        <v>2292</v>
      </c>
      <c r="G3791" s="218"/>
      <c r="H3791" s="225">
        <v>52000</v>
      </c>
      <c r="I3791" s="229"/>
      <c r="J3791" s="229"/>
      <c r="K3791" s="218"/>
      <c r="L3791" s="229"/>
    </row>
    <row r="3792" spans="1:12" s="128" customFormat="1" x14ac:dyDescent="0.25">
      <c r="A3792" s="217">
        <f>+Tabla1[[#This Row],[Fecha]]</f>
        <v>45043</v>
      </c>
      <c r="B3792" s="37" t="s">
        <v>282</v>
      </c>
      <c r="C3792" s="69" t="s">
        <v>224</v>
      </c>
      <c r="D3792" s="219">
        <v>45043</v>
      </c>
      <c r="E3792" s="220" t="s">
        <v>76</v>
      </c>
      <c r="F3792" s="218" t="s">
        <v>2313</v>
      </c>
      <c r="G3792" s="218"/>
      <c r="H3792" s="225">
        <v>486000</v>
      </c>
      <c r="I3792" s="229"/>
      <c r="J3792" s="229"/>
      <c r="K3792" s="218"/>
      <c r="L3792" s="229"/>
    </row>
    <row r="3793" spans="1:12" s="128" customFormat="1" x14ac:dyDescent="0.25">
      <c r="A3793" s="217">
        <f>+Tabla1[[#This Row],[Fecha]]</f>
        <v>45044</v>
      </c>
      <c r="B3793" s="37" t="s">
        <v>282</v>
      </c>
      <c r="C3793" s="69" t="s">
        <v>224</v>
      </c>
      <c r="D3793" s="219">
        <v>45044</v>
      </c>
      <c r="E3793" s="220" t="s">
        <v>76</v>
      </c>
      <c r="F3793" s="218" t="s">
        <v>2314</v>
      </c>
      <c r="G3793" s="218"/>
      <c r="H3793" s="225">
        <v>26000</v>
      </c>
      <c r="I3793" s="229"/>
      <c r="J3793" s="229"/>
      <c r="K3793" s="218"/>
      <c r="L3793" s="229"/>
    </row>
    <row r="3794" spans="1:12" s="128" customFormat="1" x14ac:dyDescent="0.25">
      <c r="A3794" s="217">
        <f>+Tabla1[[#This Row],[Fecha]]</f>
        <v>45044</v>
      </c>
      <c r="B3794" s="37" t="s">
        <v>282</v>
      </c>
      <c r="C3794" s="69" t="s">
        <v>224</v>
      </c>
      <c r="D3794" s="219">
        <v>45044</v>
      </c>
      <c r="E3794" s="220" t="s">
        <v>76</v>
      </c>
      <c r="F3794" s="218" t="s">
        <v>2265</v>
      </c>
      <c r="G3794" s="218"/>
      <c r="H3794" s="225">
        <v>26000</v>
      </c>
      <c r="I3794" s="229"/>
      <c r="J3794" s="229"/>
      <c r="K3794" s="218"/>
      <c r="L3794" s="229"/>
    </row>
    <row r="3795" spans="1:12" s="128" customFormat="1" x14ac:dyDescent="0.25">
      <c r="A3795" s="217">
        <f>+Tabla1[[#This Row],[Fecha]]</f>
        <v>45040</v>
      </c>
      <c r="B3795" s="37" t="s">
        <v>282</v>
      </c>
      <c r="C3795" s="69" t="s">
        <v>224</v>
      </c>
      <c r="D3795" s="219">
        <v>45040</v>
      </c>
      <c r="E3795" s="220" t="s">
        <v>76</v>
      </c>
      <c r="F3795" s="218" t="s">
        <v>2315</v>
      </c>
      <c r="G3795" s="218"/>
      <c r="H3795" s="225">
        <v>26000</v>
      </c>
      <c r="I3795" s="229"/>
      <c r="J3795" s="229"/>
      <c r="K3795" s="218"/>
      <c r="L3795" s="229"/>
    </row>
    <row r="3796" spans="1:12" s="128" customFormat="1" x14ac:dyDescent="0.25">
      <c r="A3796" s="217">
        <f>+Tabla1[[#This Row],[Fecha]]</f>
        <v>45026</v>
      </c>
      <c r="B3796" s="37" t="s">
        <v>282</v>
      </c>
      <c r="C3796" s="69" t="s">
        <v>224</v>
      </c>
      <c r="D3796" s="219">
        <v>45026</v>
      </c>
      <c r="E3796" s="220" t="s">
        <v>239</v>
      </c>
      <c r="F3796" s="218" t="s">
        <v>2316</v>
      </c>
      <c r="G3796" s="218"/>
      <c r="H3796" s="225">
        <v>26000</v>
      </c>
      <c r="I3796" s="229"/>
      <c r="J3796" s="229"/>
      <c r="K3796" s="218"/>
      <c r="L3796" s="229"/>
    </row>
    <row r="3797" spans="1:12" s="128" customFormat="1" x14ac:dyDescent="0.25">
      <c r="A3797" s="217">
        <f>+Tabla1[[#This Row],[Fecha]]</f>
        <v>45033</v>
      </c>
      <c r="B3797" s="37" t="s">
        <v>282</v>
      </c>
      <c r="C3797" s="69" t="s">
        <v>224</v>
      </c>
      <c r="D3797" s="219">
        <v>45033</v>
      </c>
      <c r="E3797" s="220" t="s">
        <v>76</v>
      </c>
      <c r="F3797" s="218" t="s">
        <v>2317</v>
      </c>
      <c r="G3797" s="218"/>
      <c r="H3797" s="225">
        <v>36000</v>
      </c>
      <c r="I3797" s="229"/>
      <c r="J3797" s="229"/>
      <c r="K3797" s="218"/>
      <c r="L3797" s="229"/>
    </row>
    <row r="3798" spans="1:12" s="128" customFormat="1" x14ac:dyDescent="0.25">
      <c r="A3798" s="217">
        <f>+Tabla1[[#This Row],[Fecha]]</f>
        <v>45043</v>
      </c>
      <c r="B3798" s="37" t="s">
        <v>282</v>
      </c>
      <c r="C3798" s="69" t="s">
        <v>224</v>
      </c>
      <c r="D3798" s="219">
        <v>45043</v>
      </c>
      <c r="E3798" s="220" t="s">
        <v>76</v>
      </c>
      <c r="F3798" s="218" t="s">
        <v>2318</v>
      </c>
      <c r="G3798" s="218"/>
      <c r="H3798" s="225">
        <v>52000</v>
      </c>
      <c r="I3798" s="229"/>
      <c r="J3798" s="229"/>
      <c r="K3798" s="218"/>
      <c r="L3798" s="229"/>
    </row>
    <row r="3799" spans="1:12" s="128" customFormat="1" x14ac:dyDescent="0.25">
      <c r="A3799" s="290">
        <f>+Tabla1[[#This Row],[Fecha]]</f>
        <v>45034</v>
      </c>
      <c r="B3799" s="291" t="s">
        <v>282</v>
      </c>
      <c r="C3799" s="290" t="s">
        <v>224</v>
      </c>
      <c r="D3799" s="292">
        <v>45034</v>
      </c>
      <c r="E3799" s="293" t="s">
        <v>239</v>
      </c>
      <c r="F3799" s="291" t="s">
        <v>2319</v>
      </c>
      <c r="G3799" s="291"/>
      <c r="H3799" s="295">
        <v>52000</v>
      </c>
      <c r="I3799" s="294">
        <v>3318307</v>
      </c>
      <c r="J3799" s="294"/>
      <c r="K3799" s="291"/>
      <c r="L3799" s="294"/>
    </row>
    <row r="3800" spans="1:12" s="128" customFormat="1" x14ac:dyDescent="0.25">
      <c r="A3800" s="217">
        <f>+Tabla1[[#This Row],[Fecha]]</f>
        <v>45049</v>
      </c>
      <c r="B3800" s="37" t="s">
        <v>282</v>
      </c>
      <c r="C3800" s="69" t="s">
        <v>224</v>
      </c>
      <c r="D3800" s="219">
        <v>45049</v>
      </c>
      <c r="E3800" s="220" t="s">
        <v>76</v>
      </c>
      <c r="F3800" s="218" t="s">
        <v>2320</v>
      </c>
      <c r="G3800" s="218"/>
      <c r="H3800" s="225">
        <v>26000</v>
      </c>
      <c r="I3800" s="229"/>
      <c r="J3800" s="229"/>
      <c r="K3800" s="218"/>
      <c r="L3800" s="229"/>
    </row>
    <row r="3801" spans="1:12" s="128" customFormat="1" x14ac:dyDescent="0.25">
      <c r="A3801" s="217">
        <f>+Tabla1[[#This Row],[Fecha]]</f>
        <v>45048</v>
      </c>
      <c r="B3801" s="37" t="s">
        <v>282</v>
      </c>
      <c r="C3801" s="69" t="s">
        <v>224</v>
      </c>
      <c r="D3801" s="219">
        <v>45048</v>
      </c>
      <c r="E3801" s="220" t="s">
        <v>76</v>
      </c>
      <c r="F3801" s="218" t="s">
        <v>2299</v>
      </c>
      <c r="G3801" s="218"/>
      <c r="H3801" s="225">
        <v>26000</v>
      </c>
      <c r="I3801" s="229"/>
      <c r="J3801" s="229"/>
      <c r="K3801" s="218"/>
      <c r="L3801" s="229"/>
    </row>
    <row r="3802" spans="1:12" s="128" customFormat="1" x14ac:dyDescent="0.25">
      <c r="A3802" s="217">
        <f>+Tabla1[[#This Row],[Fecha]]</f>
        <v>45048</v>
      </c>
      <c r="B3802" s="37" t="s">
        <v>282</v>
      </c>
      <c r="C3802" s="69" t="s">
        <v>224</v>
      </c>
      <c r="D3802" s="219">
        <v>45048</v>
      </c>
      <c r="E3802" s="220" t="s">
        <v>76</v>
      </c>
      <c r="F3802" s="218" t="s">
        <v>2290</v>
      </c>
      <c r="G3802" s="218"/>
      <c r="H3802" s="225">
        <v>26000</v>
      </c>
      <c r="I3802" s="229"/>
      <c r="J3802" s="229"/>
      <c r="K3802" s="218"/>
      <c r="L3802" s="229"/>
    </row>
    <row r="3803" spans="1:12" s="128" customFormat="1" x14ac:dyDescent="0.25">
      <c r="A3803" s="217">
        <f>+Tabla1[[#This Row],[Fecha]]</f>
        <v>45048</v>
      </c>
      <c r="B3803" s="37" t="s">
        <v>282</v>
      </c>
      <c r="C3803" s="69" t="s">
        <v>224</v>
      </c>
      <c r="D3803" s="219">
        <v>45048</v>
      </c>
      <c r="E3803" s="220" t="s">
        <v>76</v>
      </c>
      <c r="F3803" s="218" t="s">
        <v>2321</v>
      </c>
      <c r="G3803" s="218"/>
      <c r="H3803" s="225">
        <v>26000</v>
      </c>
      <c r="I3803" s="229"/>
      <c r="J3803" s="229"/>
      <c r="K3803" s="218"/>
      <c r="L3803" s="229"/>
    </row>
    <row r="3804" spans="1:12" s="128" customFormat="1" x14ac:dyDescent="0.25">
      <c r="A3804" s="217">
        <f>+Tabla1[[#This Row],[Fecha]]</f>
        <v>45048</v>
      </c>
      <c r="B3804" s="37" t="s">
        <v>282</v>
      </c>
      <c r="C3804" s="69" t="s">
        <v>224</v>
      </c>
      <c r="D3804" s="219">
        <v>45048</v>
      </c>
      <c r="E3804" s="220" t="s">
        <v>76</v>
      </c>
      <c r="F3804" s="218" t="s">
        <v>2259</v>
      </c>
      <c r="G3804" s="218"/>
      <c r="H3804" s="225">
        <v>26000</v>
      </c>
      <c r="I3804" s="229"/>
      <c r="J3804" s="229"/>
      <c r="K3804" s="218"/>
      <c r="L3804" s="229"/>
    </row>
    <row r="3805" spans="1:12" s="128" customFormat="1" x14ac:dyDescent="0.25">
      <c r="A3805" s="217">
        <f>+Tabla1[[#This Row],[Fecha]]</f>
        <v>45048</v>
      </c>
      <c r="B3805" s="37" t="s">
        <v>282</v>
      </c>
      <c r="C3805" s="69" t="s">
        <v>224</v>
      </c>
      <c r="D3805" s="219">
        <v>45048</v>
      </c>
      <c r="E3805" s="220" t="s">
        <v>76</v>
      </c>
      <c r="F3805" s="218" t="s">
        <v>2300</v>
      </c>
      <c r="G3805" s="218"/>
      <c r="H3805" s="225">
        <v>26000</v>
      </c>
      <c r="I3805" s="229"/>
      <c r="J3805" s="229"/>
      <c r="K3805" s="218"/>
      <c r="L3805" s="229"/>
    </row>
    <row r="3806" spans="1:12" s="128" customFormat="1" x14ac:dyDescent="0.25">
      <c r="A3806" s="217">
        <f>+Tabla1[[#This Row],[Fecha]]</f>
        <v>45048</v>
      </c>
      <c r="B3806" s="37" t="s">
        <v>282</v>
      </c>
      <c r="C3806" s="69" t="s">
        <v>224</v>
      </c>
      <c r="D3806" s="219">
        <v>45048</v>
      </c>
      <c r="E3806" s="220" t="s">
        <v>76</v>
      </c>
      <c r="F3806" s="218" t="s">
        <v>2322</v>
      </c>
      <c r="G3806" s="218"/>
      <c r="H3806" s="225">
        <v>26000</v>
      </c>
      <c r="I3806" s="229"/>
      <c r="J3806" s="229"/>
      <c r="K3806" s="218"/>
      <c r="L3806" s="229"/>
    </row>
    <row r="3807" spans="1:12" s="128" customFormat="1" x14ac:dyDescent="0.25">
      <c r="A3807" s="217">
        <f>+Tabla1[[#This Row],[Fecha]]</f>
        <v>45048</v>
      </c>
      <c r="B3807" s="37" t="s">
        <v>282</v>
      </c>
      <c r="C3807" s="69" t="s">
        <v>224</v>
      </c>
      <c r="D3807" s="219">
        <v>45048</v>
      </c>
      <c r="E3807" s="220" t="s">
        <v>76</v>
      </c>
      <c r="F3807" s="218" t="s">
        <v>2301</v>
      </c>
      <c r="G3807" s="218"/>
      <c r="H3807" s="225">
        <v>30000</v>
      </c>
      <c r="I3807" s="229"/>
      <c r="J3807" s="229"/>
      <c r="K3807" s="218"/>
      <c r="L3807" s="229"/>
    </row>
    <row r="3808" spans="1:12" s="128" customFormat="1" x14ac:dyDescent="0.25">
      <c r="A3808" s="217">
        <f>+Tabla1[[#This Row],[Fecha]]</f>
        <v>45051</v>
      </c>
      <c r="B3808" s="37" t="s">
        <v>282</v>
      </c>
      <c r="C3808" s="69" t="s">
        <v>224</v>
      </c>
      <c r="D3808" s="219">
        <v>45051</v>
      </c>
      <c r="E3808" s="220" t="s">
        <v>76</v>
      </c>
      <c r="F3808" s="218" t="s">
        <v>2266</v>
      </c>
      <c r="G3808" s="218"/>
      <c r="H3808" s="225">
        <v>52000</v>
      </c>
      <c r="I3808" s="229"/>
      <c r="J3808" s="229"/>
      <c r="K3808" s="218"/>
      <c r="L3808" s="229"/>
    </row>
    <row r="3809" spans="1:12" s="128" customFormat="1" x14ac:dyDescent="0.25">
      <c r="A3809" s="217">
        <f>+Tabla1[[#This Row],[Fecha]]</f>
        <v>45051</v>
      </c>
      <c r="B3809" s="37" t="s">
        <v>282</v>
      </c>
      <c r="C3809" s="69" t="s">
        <v>224</v>
      </c>
      <c r="D3809" s="219">
        <v>45051</v>
      </c>
      <c r="E3809" s="220" t="s">
        <v>76</v>
      </c>
      <c r="F3809" s="218" t="s">
        <v>2302</v>
      </c>
      <c r="G3809" s="218"/>
      <c r="H3809" s="225">
        <v>156000</v>
      </c>
      <c r="I3809" s="229"/>
      <c r="J3809" s="229"/>
      <c r="K3809" s="218"/>
      <c r="L3809" s="229"/>
    </row>
    <row r="3810" spans="1:12" s="128" customFormat="1" x14ac:dyDescent="0.25">
      <c r="A3810" s="217">
        <f>+Tabla1[[#This Row],[Fecha]]</f>
        <v>45054</v>
      </c>
      <c r="B3810" s="37" t="s">
        <v>282</v>
      </c>
      <c r="C3810" s="69" t="s">
        <v>224</v>
      </c>
      <c r="D3810" s="219">
        <v>45054</v>
      </c>
      <c r="E3810" s="220" t="s">
        <v>76</v>
      </c>
      <c r="F3810" s="218" t="s">
        <v>2264</v>
      </c>
      <c r="G3810" s="218"/>
      <c r="H3810" s="225">
        <v>5990</v>
      </c>
      <c r="I3810" s="229"/>
      <c r="J3810" s="229"/>
      <c r="K3810" s="218"/>
      <c r="L3810" s="229"/>
    </row>
    <row r="3811" spans="1:12" s="128" customFormat="1" x14ac:dyDescent="0.25">
      <c r="A3811" s="217">
        <f>+Tabla1[[#This Row],[Fecha]]</f>
        <v>45054</v>
      </c>
      <c r="B3811" s="37" t="s">
        <v>282</v>
      </c>
      <c r="C3811" s="69" t="s">
        <v>224</v>
      </c>
      <c r="D3811" s="219">
        <v>45054</v>
      </c>
      <c r="E3811" s="220" t="s">
        <v>76</v>
      </c>
      <c r="F3811" s="218" t="s">
        <v>2309</v>
      </c>
      <c r="G3811" s="218"/>
      <c r="H3811" s="225">
        <v>2039784</v>
      </c>
      <c r="I3811" s="229"/>
      <c r="J3811" s="229"/>
      <c r="K3811" s="218"/>
      <c r="L3811" s="229"/>
    </row>
    <row r="3812" spans="1:12" s="128" customFormat="1" x14ac:dyDescent="0.25">
      <c r="A3812" s="217">
        <f>+Tabla1[[#This Row],[Fecha]]</f>
        <v>45062</v>
      </c>
      <c r="B3812" s="37" t="s">
        <v>282</v>
      </c>
      <c r="C3812" s="69" t="s">
        <v>224</v>
      </c>
      <c r="D3812" s="219">
        <v>45062</v>
      </c>
      <c r="E3812" s="220" t="s">
        <v>76</v>
      </c>
      <c r="F3812" s="218" t="s">
        <v>2323</v>
      </c>
      <c r="G3812" s="218"/>
      <c r="H3812" s="225">
        <v>26000</v>
      </c>
      <c r="I3812" s="229"/>
      <c r="J3812" s="229"/>
      <c r="K3812" s="218"/>
      <c r="L3812" s="229"/>
    </row>
    <row r="3813" spans="1:12" s="128" customFormat="1" x14ac:dyDescent="0.25">
      <c r="A3813" s="217">
        <f>+Tabla1[[#This Row],[Fecha]]</f>
        <v>45062</v>
      </c>
      <c r="B3813" s="37" t="s">
        <v>282</v>
      </c>
      <c r="C3813" s="69" t="s">
        <v>224</v>
      </c>
      <c r="D3813" s="219">
        <v>45062</v>
      </c>
      <c r="E3813" s="220" t="s">
        <v>76</v>
      </c>
      <c r="F3813" s="218" t="s">
        <v>2323</v>
      </c>
      <c r="G3813" s="218"/>
      <c r="H3813" s="225">
        <v>26000</v>
      </c>
      <c r="I3813" s="229"/>
      <c r="J3813" s="229"/>
      <c r="K3813" s="218"/>
      <c r="L3813" s="229"/>
    </row>
    <row r="3814" spans="1:12" s="128" customFormat="1" x14ac:dyDescent="0.25">
      <c r="A3814" s="217">
        <f>+Tabla1[[#This Row],[Fecha]]</f>
        <v>45062</v>
      </c>
      <c r="B3814" s="37" t="s">
        <v>282</v>
      </c>
      <c r="C3814" s="69" t="s">
        <v>224</v>
      </c>
      <c r="D3814" s="219">
        <v>45062</v>
      </c>
      <c r="E3814" s="220" t="s">
        <v>76</v>
      </c>
      <c r="F3814" s="218" t="s">
        <v>2324</v>
      </c>
      <c r="G3814" s="218"/>
      <c r="H3814" s="225">
        <v>30000</v>
      </c>
      <c r="I3814" s="229"/>
      <c r="J3814" s="229"/>
      <c r="K3814" s="218"/>
      <c r="L3814" s="229"/>
    </row>
    <row r="3815" spans="1:12" s="128" customFormat="1" x14ac:dyDescent="0.25">
      <c r="A3815" s="217">
        <f>+Tabla1[[#This Row],[Fecha]]</f>
        <v>45062</v>
      </c>
      <c r="B3815" s="37" t="s">
        <v>282</v>
      </c>
      <c r="C3815" s="69" t="s">
        <v>224</v>
      </c>
      <c r="D3815" s="219">
        <v>45062</v>
      </c>
      <c r="E3815" s="220" t="s">
        <v>76</v>
      </c>
      <c r="F3815" s="218" t="s">
        <v>2324</v>
      </c>
      <c r="G3815" s="218"/>
      <c r="H3815" s="225">
        <v>26000</v>
      </c>
      <c r="I3815" s="229"/>
      <c r="J3815" s="229"/>
      <c r="K3815" s="218"/>
      <c r="L3815" s="229"/>
    </row>
    <row r="3816" spans="1:12" s="128" customFormat="1" x14ac:dyDescent="0.25">
      <c r="A3816" s="217">
        <f>+Tabla1[[#This Row],[Fecha]]</f>
        <v>45062</v>
      </c>
      <c r="B3816" s="37" t="s">
        <v>282</v>
      </c>
      <c r="C3816" s="69" t="s">
        <v>224</v>
      </c>
      <c r="D3816" s="219">
        <v>45062</v>
      </c>
      <c r="E3816" s="220" t="s">
        <v>239</v>
      </c>
      <c r="F3816" s="218" t="s">
        <v>2303</v>
      </c>
      <c r="G3816" s="218"/>
      <c r="H3816" s="225">
        <v>26000</v>
      </c>
      <c r="I3816" s="229"/>
      <c r="J3816" s="229"/>
      <c r="K3816" s="218"/>
      <c r="L3816" s="229"/>
    </row>
    <row r="3817" spans="1:12" s="128" customFormat="1" x14ac:dyDescent="0.25">
      <c r="A3817" s="217">
        <f>+Tabla1[[#This Row],[Fecha]]</f>
        <v>45068</v>
      </c>
      <c r="B3817" s="37" t="s">
        <v>282</v>
      </c>
      <c r="C3817" s="69" t="s">
        <v>224</v>
      </c>
      <c r="D3817" s="219">
        <v>45068</v>
      </c>
      <c r="E3817" s="220" t="s">
        <v>76</v>
      </c>
      <c r="F3817" s="218" t="s">
        <v>2276</v>
      </c>
      <c r="G3817" s="218"/>
      <c r="H3817" s="225">
        <v>78000</v>
      </c>
      <c r="I3817" s="229"/>
      <c r="J3817" s="229"/>
      <c r="K3817" s="218"/>
      <c r="L3817" s="229"/>
    </row>
    <row r="3818" spans="1:12" s="128" customFormat="1" x14ac:dyDescent="0.25">
      <c r="A3818" s="217">
        <f>+Tabla1[[#This Row],[Fecha]]</f>
        <v>45068</v>
      </c>
      <c r="B3818" s="37" t="s">
        <v>282</v>
      </c>
      <c r="C3818" s="69" t="s">
        <v>224</v>
      </c>
      <c r="D3818" s="219">
        <v>45068</v>
      </c>
      <c r="E3818" s="220" t="s">
        <v>76</v>
      </c>
      <c r="F3818" s="218" t="s">
        <v>2270</v>
      </c>
      <c r="G3818" s="218"/>
      <c r="H3818" s="225">
        <v>52000</v>
      </c>
      <c r="I3818" s="229"/>
      <c r="J3818" s="229"/>
      <c r="K3818" s="218"/>
      <c r="L3818" s="229"/>
    </row>
    <row r="3819" spans="1:12" s="128" customFormat="1" x14ac:dyDescent="0.25">
      <c r="A3819" s="217">
        <f>+Tabla1[[#This Row],[Fecha]]</f>
        <v>45068</v>
      </c>
      <c r="B3819" s="37" t="s">
        <v>282</v>
      </c>
      <c r="C3819" s="69" t="s">
        <v>224</v>
      </c>
      <c r="D3819" s="219">
        <v>45068</v>
      </c>
      <c r="E3819" s="220" t="s">
        <v>76</v>
      </c>
      <c r="F3819" s="218" t="s">
        <v>2312</v>
      </c>
      <c r="G3819" s="218"/>
      <c r="H3819" s="225">
        <v>26100</v>
      </c>
      <c r="I3819" s="229"/>
      <c r="J3819" s="229"/>
      <c r="K3819" s="218"/>
      <c r="L3819" s="229"/>
    </row>
    <row r="3820" spans="1:12" s="128" customFormat="1" x14ac:dyDescent="0.25">
      <c r="A3820" s="217">
        <f>+Tabla1[[#This Row],[Fecha]]</f>
        <v>45068</v>
      </c>
      <c r="B3820" s="37" t="s">
        <v>282</v>
      </c>
      <c r="C3820" s="69" t="s">
        <v>224</v>
      </c>
      <c r="D3820" s="219">
        <v>45068</v>
      </c>
      <c r="E3820" s="220" t="s">
        <v>76</v>
      </c>
      <c r="F3820" s="218" t="s">
        <v>2312</v>
      </c>
      <c r="G3820" s="218"/>
      <c r="H3820" s="225">
        <v>26000</v>
      </c>
      <c r="I3820" s="229"/>
      <c r="J3820" s="229"/>
      <c r="K3820" s="218"/>
      <c r="L3820" s="229"/>
    </row>
    <row r="3821" spans="1:12" s="128" customFormat="1" x14ac:dyDescent="0.25">
      <c r="A3821" s="217">
        <f>+Tabla1[[#This Row],[Fecha]]</f>
        <v>45071</v>
      </c>
      <c r="B3821" s="37" t="s">
        <v>282</v>
      </c>
      <c r="C3821" s="69" t="s">
        <v>224</v>
      </c>
      <c r="D3821" s="219">
        <v>45071</v>
      </c>
      <c r="E3821" s="220" t="s">
        <v>76</v>
      </c>
      <c r="F3821" s="218" t="s">
        <v>2292</v>
      </c>
      <c r="G3821" s="218"/>
      <c r="H3821" s="225">
        <v>26000</v>
      </c>
      <c r="I3821" s="229"/>
      <c r="J3821" s="229"/>
      <c r="K3821" s="218"/>
      <c r="L3821" s="229"/>
    </row>
    <row r="3822" spans="1:12" s="128" customFormat="1" x14ac:dyDescent="0.25">
      <c r="A3822" s="217">
        <f>+Tabla1[[#This Row],[Fecha]]</f>
        <v>45071</v>
      </c>
      <c r="B3822" s="37" t="s">
        <v>282</v>
      </c>
      <c r="C3822" s="69" t="s">
        <v>224</v>
      </c>
      <c r="D3822" s="219">
        <v>45071</v>
      </c>
      <c r="E3822" s="220" t="s">
        <v>239</v>
      </c>
      <c r="F3822" s="218" t="s">
        <v>2325</v>
      </c>
      <c r="G3822" s="218"/>
      <c r="H3822" s="225">
        <v>26000</v>
      </c>
      <c r="I3822" s="229"/>
      <c r="J3822" s="229"/>
      <c r="K3822" s="218"/>
      <c r="L3822" s="229"/>
    </row>
    <row r="3823" spans="1:12" s="128" customFormat="1" x14ac:dyDescent="0.25">
      <c r="A3823" s="217">
        <f>+Tabla1[[#This Row],[Fecha]]</f>
        <v>45071</v>
      </c>
      <c r="B3823" s="37" t="s">
        <v>282</v>
      </c>
      <c r="C3823" s="69" t="s">
        <v>224</v>
      </c>
      <c r="D3823" s="219">
        <v>45071</v>
      </c>
      <c r="E3823" s="220" t="s">
        <v>239</v>
      </c>
      <c r="F3823" s="218" t="s">
        <v>2326</v>
      </c>
      <c r="G3823" s="218"/>
      <c r="H3823" s="225">
        <v>26000</v>
      </c>
      <c r="I3823" s="229"/>
      <c r="J3823" s="229"/>
      <c r="K3823" s="218"/>
      <c r="L3823" s="229"/>
    </row>
    <row r="3824" spans="1:12" s="128" customFormat="1" x14ac:dyDescent="0.25">
      <c r="A3824" s="217">
        <f>+Tabla1[[#This Row],[Fecha]]</f>
        <v>45072</v>
      </c>
      <c r="B3824" s="37" t="s">
        <v>282</v>
      </c>
      <c r="C3824" s="69" t="s">
        <v>224</v>
      </c>
      <c r="D3824" s="219">
        <v>45072</v>
      </c>
      <c r="E3824" s="220" t="s">
        <v>76</v>
      </c>
      <c r="F3824" s="218" t="s">
        <v>2272</v>
      </c>
      <c r="G3824" s="218"/>
      <c r="H3824" s="225">
        <v>26000</v>
      </c>
      <c r="I3824" s="229"/>
      <c r="J3824" s="229"/>
      <c r="K3824" s="218"/>
      <c r="L3824" s="229"/>
    </row>
    <row r="3825" spans="1:12" s="128" customFormat="1" x14ac:dyDescent="0.25">
      <c r="A3825" s="217">
        <f>+Tabla1[[#This Row],[Fecha]]</f>
        <v>45075</v>
      </c>
      <c r="B3825" s="37" t="s">
        <v>282</v>
      </c>
      <c r="C3825" s="69" t="s">
        <v>224</v>
      </c>
      <c r="D3825" s="219">
        <v>45075</v>
      </c>
      <c r="E3825" s="220" t="s">
        <v>76</v>
      </c>
      <c r="F3825" s="218" t="s">
        <v>2269</v>
      </c>
      <c r="G3825" s="218"/>
      <c r="H3825" s="225">
        <v>52000</v>
      </c>
      <c r="I3825" s="229"/>
      <c r="J3825" s="229"/>
      <c r="K3825" s="218"/>
      <c r="L3825" s="229"/>
    </row>
    <row r="3826" spans="1:12" s="128" customFormat="1" x14ac:dyDescent="0.25">
      <c r="A3826" s="217">
        <f>+Tabla1[[#This Row],[Fecha]]</f>
        <v>45075</v>
      </c>
      <c r="B3826" s="37" t="s">
        <v>282</v>
      </c>
      <c r="C3826" s="69" t="s">
        <v>224</v>
      </c>
      <c r="D3826" s="219">
        <v>45075</v>
      </c>
      <c r="E3826" s="220" t="s">
        <v>76</v>
      </c>
      <c r="F3826" s="218" t="s">
        <v>2322</v>
      </c>
      <c r="G3826" s="218"/>
      <c r="H3826" s="225">
        <v>130000</v>
      </c>
      <c r="I3826" s="229"/>
      <c r="J3826" s="229"/>
      <c r="K3826" s="218"/>
      <c r="L3826" s="229"/>
    </row>
    <row r="3827" spans="1:12" s="128" customFormat="1" x14ac:dyDescent="0.25">
      <c r="A3827" s="217">
        <f>+Tabla1[[#This Row],[Fecha]]</f>
        <v>45076</v>
      </c>
      <c r="B3827" s="37" t="s">
        <v>282</v>
      </c>
      <c r="C3827" s="69" t="s">
        <v>224</v>
      </c>
      <c r="D3827" s="219">
        <v>45076</v>
      </c>
      <c r="E3827" s="220" t="s">
        <v>76</v>
      </c>
      <c r="F3827" s="218" t="s">
        <v>2302</v>
      </c>
      <c r="G3827" s="218"/>
      <c r="H3827" s="225">
        <v>26113</v>
      </c>
      <c r="I3827" s="229"/>
      <c r="J3827" s="229"/>
      <c r="K3827" s="218"/>
      <c r="L3827" s="229"/>
    </row>
    <row r="3828" spans="1:12" s="128" customFormat="1" x14ac:dyDescent="0.25">
      <c r="A3828" s="217">
        <f>+Tabla1[[#This Row],[Fecha]]</f>
        <v>45076</v>
      </c>
      <c r="B3828" s="37" t="s">
        <v>282</v>
      </c>
      <c r="C3828" s="69" t="s">
        <v>224</v>
      </c>
      <c r="D3828" s="219">
        <v>45076</v>
      </c>
      <c r="E3828" s="220" t="s">
        <v>76</v>
      </c>
      <c r="F3828" s="218" t="s">
        <v>2271</v>
      </c>
      <c r="G3828" s="218"/>
      <c r="H3828" s="225">
        <v>26000</v>
      </c>
      <c r="I3828" s="229"/>
      <c r="J3828" s="229"/>
      <c r="K3828" s="218"/>
      <c r="L3828" s="229"/>
    </row>
    <row r="3829" spans="1:12" s="128" customFormat="1" x14ac:dyDescent="0.25">
      <c r="A3829" s="217">
        <f>+Tabla1[[#This Row],[Fecha]]</f>
        <v>45077</v>
      </c>
      <c r="B3829" s="37" t="s">
        <v>282</v>
      </c>
      <c r="C3829" s="69" t="s">
        <v>224</v>
      </c>
      <c r="D3829" s="219">
        <v>45077</v>
      </c>
      <c r="E3829" s="220" t="s">
        <v>76</v>
      </c>
      <c r="F3829" s="218" t="s">
        <v>2299</v>
      </c>
      <c r="G3829" s="218"/>
      <c r="H3829" s="225">
        <v>26000</v>
      </c>
      <c r="I3829" s="229"/>
      <c r="J3829" s="229"/>
      <c r="K3829" s="218"/>
      <c r="L3829" s="229"/>
    </row>
    <row r="3830" spans="1:12" s="128" customFormat="1" x14ac:dyDescent="0.25">
      <c r="A3830" s="217">
        <f>+Tabla1[[#This Row],[Fecha]]</f>
        <v>45077</v>
      </c>
      <c r="B3830" s="37" t="s">
        <v>282</v>
      </c>
      <c r="C3830" s="69" t="s">
        <v>224</v>
      </c>
      <c r="D3830" s="219">
        <v>45077</v>
      </c>
      <c r="E3830" s="220" t="s">
        <v>76</v>
      </c>
      <c r="F3830" s="218" t="s">
        <v>2277</v>
      </c>
      <c r="G3830" s="218"/>
      <c r="H3830" s="225">
        <v>26000</v>
      </c>
      <c r="I3830" s="229"/>
      <c r="J3830" s="229"/>
      <c r="K3830" s="218"/>
      <c r="L3830" s="229"/>
    </row>
    <row r="3831" spans="1:12" s="128" customFormat="1" x14ac:dyDescent="0.25">
      <c r="A3831" s="217">
        <f>+Tabla1[[#This Row],[Fecha]]</f>
        <v>45077</v>
      </c>
      <c r="B3831" s="37" t="s">
        <v>282</v>
      </c>
      <c r="C3831" s="69" t="s">
        <v>224</v>
      </c>
      <c r="D3831" s="219">
        <v>45077</v>
      </c>
      <c r="E3831" s="220" t="s">
        <v>76</v>
      </c>
      <c r="F3831" s="218" t="s">
        <v>2279</v>
      </c>
      <c r="G3831" s="218"/>
      <c r="H3831" s="225">
        <v>26000</v>
      </c>
      <c r="I3831" s="229"/>
      <c r="J3831" s="229"/>
      <c r="K3831" s="218"/>
      <c r="L3831" s="229"/>
    </row>
    <row r="3832" spans="1:12" s="128" customFormat="1" x14ac:dyDescent="0.25">
      <c r="A3832" s="217">
        <f>+Tabla1[[#This Row],[Fecha]]</f>
        <v>45069</v>
      </c>
      <c r="B3832" s="37" t="s">
        <v>282</v>
      </c>
      <c r="C3832" s="69" t="s">
        <v>224</v>
      </c>
      <c r="D3832" s="219">
        <v>45069</v>
      </c>
      <c r="E3832" s="220" t="s">
        <v>76</v>
      </c>
      <c r="F3832" s="218" t="s">
        <v>2306</v>
      </c>
      <c r="G3832" s="218"/>
      <c r="H3832" s="225">
        <v>26080</v>
      </c>
      <c r="I3832" s="229"/>
      <c r="J3832" s="229"/>
      <c r="K3832" s="218"/>
      <c r="L3832" s="229"/>
    </row>
    <row r="3833" spans="1:12" s="128" customFormat="1" x14ac:dyDescent="0.25">
      <c r="A3833" s="217">
        <f>+Tabla1[[#This Row],[Fecha]]</f>
        <v>45058</v>
      </c>
      <c r="B3833" s="37" t="s">
        <v>282</v>
      </c>
      <c r="C3833" s="69" t="s">
        <v>224</v>
      </c>
      <c r="D3833" s="219">
        <v>45058</v>
      </c>
      <c r="E3833" s="220" t="s">
        <v>76</v>
      </c>
      <c r="F3833" s="218" t="s">
        <v>197</v>
      </c>
      <c r="G3833" s="218"/>
      <c r="H3833" s="225">
        <v>52000</v>
      </c>
      <c r="I3833" s="229"/>
      <c r="J3833" s="229"/>
      <c r="K3833" s="218"/>
      <c r="L3833" s="229"/>
    </row>
    <row r="3834" spans="1:12" s="128" customFormat="1" x14ac:dyDescent="0.25">
      <c r="A3834" s="217">
        <f>+Tabla1[[#This Row],[Fecha]]</f>
        <v>45065</v>
      </c>
      <c r="B3834" s="37" t="s">
        <v>282</v>
      </c>
      <c r="C3834" s="69" t="s">
        <v>224</v>
      </c>
      <c r="D3834" s="219">
        <v>45065</v>
      </c>
      <c r="E3834" s="220" t="s">
        <v>76</v>
      </c>
      <c r="F3834" s="218" t="s">
        <v>2285</v>
      </c>
      <c r="G3834" s="218"/>
      <c r="H3834" s="225">
        <v>26000</v>
      </c>
      <c r="I3834" s="229"/>
      <c r="J3834" s="229"/>
      <c r="K3834" s="218"/>
      <c r="L3834" s="229"/>
    </row>
    <row r="3835" spans="1:12" s="128" customFormat="1" x14ac:dyDescent="0.25">
      <c r="A3835" s="217">
        <f>+Tabla1[[#This Row],[Fecha]]</f>
        <v>45048</v>
      </c>
      <c r="B3835" s="37" t="s">
        <v>282</v>
      </c>
      <c r="C3835" s="69" t="s">
        <v>224</v>
      </c>
      <c r="D3835" s="219">
        <v>45048</v>
      </c>
      <c r="E3835" s="220" t="s">
        <v>76</v>
      </c>
      <c r="F3835" s="218" t="s">
        <v>2327</v>
      </c>
      <c r="G3835" s="218"/>
      <c r="H3835" s="225">
        <v>26000</v>
      </c>
      <c r="I3835" s="229"/>
      <c r="J3835" s="229"/>
      <c r="K3835" s="218"/>
      <c r="L3835" s="229"/>
    </row>
    <row r="3836" spans="1:12" s="128" customFormat="1" x14ac:dyDescent="0.25">
      <c r="A3836" s="217">
        <f>+Tabla1[[#This Row],[Fecha]]</f>
        <v>45051</v>
      </c>
      <c r="B3836" s="37" t="s">
        <v>282</v>
      </c>
      <c r="C3836" s="69" t="s">
        <v>224</v>
      </c>
      <c r="D3836" s="219">
        <v>45051</v>
      </c>
      <c r="E3836" s="220" t="s">
        <v>76</v>
      </c>
      <c r="F3836" s="218" t="s">
        <v>2286</v>
      </c>
      <c r="G3836" s="218"/>
      <c r="H3836" s="225">
        <v>26000</v>
      </c>
      <c r="I3836" s="229"/>
      <c r="J3836" s="229"/>
      <c r="K3836" s="218"/>
      <c r="L3836" s="229"/>
    </row>
    <row r="3837" spans="1:12" s="128" customFormat="1" x14ac:dyDescent="0.25">
      <c r="A3837" s="217">
        <f>+Tabla1[[#This Row],[Fecha]]</f>
        <v>45077</v>
      </c>
      <c r="B3837" s="37" t="s">
        <v>282</v>
      </c>
      <c r="C3837" s="69" t="s">
        <v>224</v>
      </c>
      <c r="D3837" s="219">
        <v>45077</v>
      </c>
      <c r="E3837" s="220" t="s">
        <v>76</v>
      </c>
      <c r="F3837" s="218" t="s">
        <v>2287</v>
      </c>
      <c r="G3837" s="218"/>
      <c r="H3837" s="225">
        <v>26000</v>
      </c>
      <c r="I3837" s="229"/>
      <c r="J3837" s="229"/>
      <c r="K3837" s="218"/>
      <c r="L3837" s="229"/>
    </row>
    <row r="3838" spans="1:12" s="128" customFormat="1" x14ac:dyDescent="0.25">
      <c r="A3838" s="217">
        <f>+Tabla1[[#This Row],[Fecha]]</f>
        <v>45048</v>
      </c>
      <c r="B3838" s="37" t="s">
        <v>282</v>
      </c>
      <c r="C3838" s="69" t="s">
        <v>224</v>
      </c>
      <c r="D3838" s="219">
        <v>45048</v>
      </c>
      <c r="E3838" s="220" t="s">
        <v>76</v>
      </c>
      <c r="F3838" s="218" t="s">
        <v>2289</v>
      </c>
      <c r="G3838" s="218"/>
      <c r="H3838" s="225">
        <v>104000</v>
      </c>
      <c r="I3838" s="229"/>
      <c r="J3838" s="229"/>
      <c r="K3838" s="218"/>
      <c r="L3838" s="229"/>
    </row>
    <row r="3839" spans="1:12" s="128" customFormat="1" x14ac:dyDescent="0.25">
      <c r="A3839" s="217">
        <f>+Tabla1[[#This Row],[Fecha]]</f>
        <v>45055</v>
      </c>
      <c r="B3839" s="37" t="s">
        <v>282</v>
      </c>
      <c r="C3839" s="69" t="s">
        <v>224</v>
      </c>
      <c r="D3839" s="219">
        <v>45055</v>
      </c>
      <c r="E3839" s="220" t="s">
        <v>76</v>
      </c>
      <c r="F3839" s="218" t="s">
        <v>2273</v>
      </c>
      <c r="G3839" s="218"/>
      <c r="H3839" s="225">
        <v>26000</v>
      </c>
      <c r="I3839" s="229"/>
      <c r="J3839" s="229"/>
      <c r="K3839" s="218"/>
      <c r="L3839" s="229"/>
    </row>
    <row r="3840" spans="1:12" s="128" customFormat="1" x14ac:dyDescent="0.25">
      <c r="A3840" s="217">
        <f>+Tabla1[[#This Row],[Fecha]]</f>
        <v>45062</v>
      </c>
      <c r="B3840" s="37" t="s">
        <v>282</v>
      </c>
      <c r="C3840" s="69" t="s">
        <v>224</v>
      </c>
      <c r="D3840" s="219">
        <v>45062</v>
      </c>
      <c r="E3840" s="220" t="s">
        <v>239</v>
      </c>
      <c r="F3840" s="218" t="s">
        <v>2308</v>
      </c>
      <c r="G3840" s="218"/>
      <c r="H3840" s="225">
        <v>26000</v>
      </c>
      <c r="I3840" s="229"/>
      <c r="J3840" s="229"/>
      <c r="K3840" s="218"/>
      <c r="L3840" s="229"/>
    </row>
    <row r="3841" spans="1:12" s="128" customFormat="1" x14ac:dyDescent="0.25">
      <c r="A3841" s="217">
        <f>+Tabla1[[#This Row],[Fecha]]</f>
        <v>45070</v>
      </c>
      <c r="B3841" s="37" t="s">
        <v>282</v>
      </c>
      <c r="C3841" s="69" t="s">
        <v>224</v>
      </c>
      <c r="D3841" s="219">
        <v>45070</v>
      </c>
      <c r="E3841" s="220" t="s">
        <v>76</v>
      </c>
      <c r="F3841" s="218" t="s">
        <v>2294</v>
      </c>
      <c r="G3841" s="218"/>
      <c r="H3841" s="225">
        <v>104000</v>
      </c>
      <c r="I3841" s="229"/>
      <c r="J3841" s="229"/>
      <c r="K3841" s="218"/>
      <c r="L3841" s="229"/>
    </row>
    <row r="3842" spans="1:12" s="128" customFormat="1" x14ac:dyDescent="0.25">
      <c r="A3842" s="217">
        <f>+Tabla1[[#This Row],[Fecha]]</f>
        <v>45054</v>
      </c>
      <c r="B3842" s="37" t="s">
        <v>282</v>
      </c>
      <c r="C3842" s="69" t="s">
        <v>224</v>
      </c>
      <c r="D3842" s="219">
        <v>45054</v>
      </c>
      <c r="E3842" s="220" t="s">
        <v>76</v>
      </c>
      <c r="F3842" s="218" t="s">
        <v>2328</v>
      </c>
      <c r="G3842" s="218"/>
      <c r="H3842" s="225">
        <v>26000</v>
      </c>
      <c r="I3842" s="229"/>
      <c r="J3842" s="229"/>
      <c r="K3842" s="218"/>
      <c r="L3842" s="229"/>
    </row>
    <row r="3843" spans="1:12" s="128" customFormat="1" x14ac:dyDescent="0.25">
      <c r="A3843" s="217">
        <f>+Tabla1[[#This Row],[Fecha]]</f>
        <v>45072</v>
      </c>
      <c r="B3843" s="37" t="s">
        <v>282</v>
      </c>
      <c r="C3843" s="69" t="s">
        <v>224</v>
      </c>
      <c r="D3843" s="219">
        <v>45072</v>
      </c>
      <c r="E3843" s="220" t="s">
        <v>76</v>
      </c>
      <c r="F3843" s="218" t="s">
        <v>2329</v>
      </c>
      <c r="G3843" s="218"/>
      <c r="H3843" s="225">
        <v>26000</v>
      </c>
      <c r="I3843" s="229"/>
      <c r="J3843" s="229"/>
      <c r="K3843" s="218"/>
      <c r="L3843" s="229"/>
    </row>
    <row r="3844" spans="1:12" s="128" customFormat="1" x14ac:dyDescent="0.25">
      <c r="A3844" s="217">
        <f>+Tabla1[[#This Row],[Fecha]]</f>
        <v>45075</v>
      </c>
      <c r="B3844" s="37" t="s">
        <v>282</v>
      </c>
      <c r="C3844" s="69" t="s">
        <v>224</v>
      </c>
      <c r="D3844" s="219">
        <v>45075</v>
      </c>
      <c r="E3844" s="220" t="s">
        <v>76</v>
      </c>
      <c r="F3844" s="218" t="s">
        <v>2295</v>
      </c>
      <c r="G3844" s="218"/>
      <c r="H3844" s="225">
        <v>26000</v>
      </c>
      <c r="I3844" s="229"/>
      <c r="J3844" s="229"/>
      <c r="K3844" s="218"/>
      <c r="L3844" s="229"/>
    </row>
    <row r="3845" spans="1:12" s="128" customFormat="1" x14ac:dyDescent="0.25">
      <c r="A3845" s="217">
        <f>+Tabla1[[#This Row],[Fecha]]</f>
        <v>45062</v>
      </c>
      <c r="B3845" s="37" t="s">
        <v>282</v>
      </c>
      <c r="C3845" s="69" t="s">
        <v>224</v>
      </c>
      <c r="D3845" s="219">
        <v>45062</v>
      </c>
      <c r="E3845" s="220" t="s">
        <v>76</v>
      </c>
      <c r="F3845" s="218" t="s">
        <v>2330</v>
      </c>
      <c r="G3845" s="218"/>
      <c r="H3845" s="225">
        <v>26000</v>
      </c>
      <c r="I3845" s="229"/>
      <c r="J3845" s="229"/>
      <c r="K3845" s="218"/>
      <c r="L3845" s="229"/>
    </row>
    <row r="3846" spans="1:12" s="128" customFormat="1" x14ac:dyDescent="0.25">
      <c r="A3846" s="217">
        <f>+Tabla1[[#This Row],[Fecha]]</f>
        <v>45048</v>
      </c>
      <c r="B3846" s="37" t="s">
        <v>282</v>
      </c>
      <c r="C3846" s="69" t="s">
        <v>224</v>
      </c>
      <c r="D3846" s="219">
        <v>45048</v>
      </c>
      <c r="E3846" s="220" t="s">
        <v>76</v>
      </c>
      <c r="F3846" s="218" t="s">
        <v>2331</v>
      </c>
      <c r="G3846" s="218"/>
      <c r="H3846" s="225">
        <v>26000</v>
      </c>
      <c r="I3846" s="229"/>
      <c r="J3846" s="229"/>
      <c r="K3846" s="218"/>
      <c r="L3846" s="229"/>
    </row>
    <row r="3847" spans="1:12" s="128" customFormat="1" x14ac:dyDescent="0.25">
      <c r="A3847" s="290">
        <f>+Tabla1[[#This Row],[Fecha]]</f>
        <v>45050</v>
      </c>
      <c r="B3847" s="291" t="s">
        <v>282</v>
      </c>
      <c r="C3847" s="290" t="s">
        <v>224</v>
      </c>
      <c r="D3847" s="292">
        <v>45050</v>
      </c>
      <c r="E3847" s="293" t="s">
        <v>76</v>
      </c>
      <c r="F3847" s="291" t="s">
        <v>2332</v>
      </c>
      <c r="G3847" s="291"/>
      <c r="H3847" s="295">
        <v>36000</v>
      </c>
      <c r="I3847" s="294">
        <v>3806067</v>
      </c>
      <c r="J3847" s="294"/>
      <c r="K3847" s="291"/>
      <c r="L3847" s="294"/>
    </row>
    <row r="3848" spans="1:12" s="128" customFormat="1" x14ac:dyDescent="0.25">
      <c r="A3848" s="217">
        <f>+Tabla1[[#This Row],[Fecha]]</f>
        <v>45107</v>
      </c>
      <c r="B3848" s="37" t="s">
        <v>282</v>
      </c>
      <c r="C3848" s="69" t="s">
        <v>224</v>
      </c>
      <c r="D3848" s="219">
        <v>45107</v>
      </c>
      <c r="E3848" s="220" t="s">
        <v>76</v>
      </c>
      <c r="F3848" s="218" t="s">
        <v>2333</v>
      </c>
      <c r="G3848" s="218"/>
      <c r="H3848" s="225">
        <v>26000</v>
      </c>
      <c r="I3848" s="229"/>
      <c r="J3848" s="229"/>
      <c r="K3848" s="218"/>
      <c r="L3848" s="229"/>
    </row>
    <row r="3849" spans="1:12" s="128" customFormat="1" x14ac:dyDescent="0.25">
      <c r="A3849" s="217">
        <f>+Tabla1[[#This Row],[Fecha]]</f>
        <v>45104</v>
      </c>
      <c r="B3849" s="37" t="s">
        <v>282</v>
      </c>
      <c r="C3849" s="69" t="s">
        <v>224</v>
      </c>
      <c r="D3849" s="219">
        <v>45104</v>
      </c>
      <c r="E3849" s="220" t="s">
        <v>76</v>
      </c>
      <c r="F3849" s="218" t="s">
        <v>2283</v>
      </c>
      <c r="G3849" s="218"/>
      <c r="H3849" s="225">
        <v>26000</v>
      </c>
      <c r="I3849" s="229"/>
      <c r="J3849" s="229"/>
      <c r="K3849" s="218"/>
      <c r="L3849" s="229"/>
    </row>
    <row r="3850" spans="1:12" s="128" customFormat="1" x14ac:dyDescent="0.25">
      <c r="A3850" s="217">
        <f>+Tabla1[[#This Row],[Fecha]]</f>
        <v>45078</v>
      </c>
      <c r="B3850" s="37" t="s">
        <v>282</v>
      </c>
      <c r="C3850" s="69" t="s">
        <v>224</v>
      </c>
      <c r="D3850" s="219">
        <v>45078</v>
      </c>
      <c r="E3850" s="220" t="s">
        <v>76</v>
      </c>
      <c r="F3850" s="218" t="s">
        <v>2262</v>
      </c>
      <c r="G3850" s="218"/>
      <c r="H3850" s="225">
        <v>26000</v>
      </c>
      <c r="I3850" s="229"/>
      <c r="J3850" s="229"/>
      <c r="K3850" s="218"/>
      <c r="L3850" s="229"/>
    </row>
    <row r="3851" spans="1:12" s="128" customFormat="1" x14ac:dyDescent="0.25">
      <c r="A3851" s="217">
        <f>+Tabla1[[#This Row],[Fecha]]</f>
        <v>45078</v>
      </c>
      <c r="B3851" s="37" t="s">
        <v>282</v>
      </c>
      <c r="C3851" s="69" t="s">
        <v>224</v>
      </c>
      <c r="D3851" s="219">
        <v>45078</v>
      </c>
      <c r="E3851" s="220" t="s">
        <v>76</v>
      </c>
      <c r="F3851" s="218" t="s">
        <v>2259</v>
      </c>
      <c r="G3851" s="218"/>
      <c r="H3851" s="225">
        <v>26000</v>
      </c>
      <c r="I3851" s="229"/>
      <c r="J3851" s="229"/>
      <c r="K3851" s="218"/>
      <c r="L3851" s="229"/>
    </row>
    <row r="3852" spans="1:12" s="128" customFormat="1" x14ac:dyDescent="0.25">
      <c r="A3852" s="217">
        <f>+Tabla1[[#This Row],[Fecha]]</f>
        <v>45078</v>
      </c>
      <c r="B3852" s="37" t="s">
        <v>282</v>
      </c>
      <c r="C3852" s="69" t="s">
        <v>224</v>
      </c>
      <c r="D3852" s="219">
        <v>45078</v>
      </c>
      <c r="E3852" s="220" t="s">
        <v>76</v>
      </c>
      <c r="F3852" s="218" t="s">
        <v>2261</v>
      </c>
      <c r="G3852" s="218"/>
      <c r="H3852" s="225">
        <v>44070</v>
      </c>
      <c r="I3852" s="229"/>
      <c r="J3852" s="229"/>
      <c r="K3852" s="218"/>
      <c r="L3852" s="229"/>
    </row>
    <row r="3853" spans="1:12" s="128" customFormat="1" x14ac:dyDescent="0.25">
      <c r="A3853" s="217">
        <f>+Tabla1[[#This Row],[Fecha]]</f>
        <v>45078</v>
      </c>
      <c r="B3853" s="37" t="s">
        <v>282</v>
      </c>
      <c r="C3853" s="69" t="s">
        <v>224</v>
      </c>
      <c r="D3853" s="219">
        <v>45078</v>
      </c>
      <c r="E3853" s="220" t="s">
        <v>76</v>
      </c>
      <c r="F3853" s="218" t="s">
        <v>2321</v>
      </c>
      <c r="G3853" s="218"/>
      <c r="H3853" s="225">
        <v>52000</v>
      </c>
      <c r="I3853" s="229"/>
      <c r="J3853" s="229"/>
      <c r="K3853" s="218"/>
      <c r="L3853" s="229"/>
    </row>
    <row r="3854" spans="1:12" s="128" customFormat="1" x14ac:dyDescent="0.25">
      <c r="A3854" s="217">
        <f>+Tabla1[[#This Row],[Fecha]]</f>
        <v>45082</v>
      </c>
      <c r="B3854" s="37" t="s">
        <v>282</v>
      </c>
      <c r="C3854" s="69" t="s">
        <v>224</v>
      </c>
      <c r="D3854" s="219">
        <v>45082</v>
      </c>
      <c r="E3854" s="220" t="s">
        <v>76</v>
      </c>
      <c r="F3854" s="218" t="s">
        <v>2290</v>
      </c>
      <c r="G3854" s="218"/>
      <c r="H3854" s="225">
        <v>26000</v>
      </c>
      <c r="I3854" s="229"/>
      <c r="J3854" s="229"/>
      <c r="K3854" s="218"/>
      <c r="L3854" s="229"/>
    </row>
    <row r="3855" spans="1:12" s="128" customFormat="1" x14ac:dyDescent="0.25">
      <c r="A3855" s="217">
        <f>+Tabla1[[#This Row],[Fecha]]</f>
        <v>45082</v>
      </c>
      <c r="B3855" s="37" t="s">
        <v>282</v>
      </c>
      <c r="C3855" s="69" t="s">
        <v>224</v>
      </c>
      <c r="D3855" s="219">
        <v>45082</v>
      </c>
      <c r="E3855" s="220" t="s">
        <v>76</v>
      </c>
      <c r="F3855" s="218" t="s">
        <v>2266</v>
      </c>
      <c r="G3855" s="218"/>
      <c r="H3855" s="225">
        <v>26000</v>
      </c>
      <c r="I3855" s="229"/>
      <c r="J3855" s="229"/>
      <c r="K3855" s="218"/>
      <c r="L3855" s="229"/>
    </row>
    <row r="3856" spans="1:12" s="128" customFormat="1" x14ac:dyDescent="0.25">
      <c r="A3856" s="217">
        <f>+Tabla1[[#This Row],[Fecha]]</f>
        <v>45082</v>
      </c>
      <c r="B3856" s="37" t="s">
        <v>282</v>
      </c>
      <c r="C3856" s="69" t="s">
        <v>224</v>
      </c>
      <c r="D3856" s="219">
        <v>45082</v>
      </c>
      <c r="E3856" s="220" t="s">
        <v>76</v>
      </c>
      <c r="F3856" s="218" t="s">
        <v>2334</v>
      </c>
      <c r="G3856" s="218"/>
      <c r="H3856" s="225">
        <v>26000</v>
      </c>
      <c r="I3856" s="229"/>
      <c r="J3856" s="229"/>
      <c r="K3856" s="218"/>
      <c r="L3856" s="229"/>
    </row>
    <row r="3857" spans="1:12" s="128" customFormat="1" x14ac:dyDescent="0.25">
      <c r="A3857" s="217">
        <f>+Tabla1[[#This Row],[Fecha]]</f>
        <v>45083</v>
      </c>
      <c r="B3857" s="37" t="s">
        <v>282</v>
      </c>
      <c r="C3857" s="69" t="s">
        <v>224</v>
      </c>
      <c r="D3857" s="219">
        <v>45083</v>
      </c>
      <c r="E3857" s="220" t="s">
        <v>76</v>
      </c>
      <c r="F3857" s="218" t="s">
        <v>2264</v>
      </c>
      <c r="G3857" s="218"/>
      <c r="H3857" s="225">
        <v>26025</v>
      </c>
      <c r="I3857" s="229"/>
      <c r="J3857" s="229"/>
      <c r="K3857" s="218"/>
      <c r="L3857" s="229"/>
    </row>
    <row r="3858" spans="1:12" s="128" customFormat="1" x14ac:dyDescent="0.25">
      <c r="A3858" s="217">
        <f>+Tabla1[[#This Row],[Fecha]]</f>
        <v>45083</v>
      </c>
      <c r="B3858" s="37" t="s">
        <v>282</v>
      </c>
      <c r="C3858" s="69" t="s">
        <v>224</v>
      </c>
      <c r="D3858" s="219">
        <v>45083</v>
      </c>
      <c r="E3858" s="220" t="s">
        <v>76</v>
      </c>
      <c r="F3858" s="218" t="s">
        <v>2301</v>
      </c>
      <c r="G3858" s="218"/>
      <c r="H3858" s="225">
        <v>30000</v>
      </c>
      <c r="I3858" s="229"/>
      <c r="J3858" s="229"/>
      <c r="K3858" s="218"/>
      <c r="L3858" s="229"/>
    </row>
    <row r="3859" spans="1:12" s="128" customFormat="1" x14ac:dyDescent="0.25">
      <c r="A3859" s="217">
        <f>+Tabla1[[#This Row],[Fecha]]</f>
        <v>45089</v>
      </c>
      <c r="B3859" s="37" t="s">
        <v>282</v>
      </c>
      <c r="C3859" s="69" t="s">
        <v>224</v>
      </c>
      <c r="D3859" s="219">
        <v>45089</v>
      </c>
      <c r="E3859" s="220" t="s">
        <v>76</v>
      </c>
      <c r="F3859" s="218" t="s">
        <v>2309</v>
      </c>
      <c r="G3859" s="218"/>
      <c r="H3859" s="225">
        <v>52000</v>
      </c>
      <c r="I3859" s="229"/>
      <c r="J3859" s="229"/>
      <c r="K3859" s="218"/>
      <c r="L3859" s="229"/>
    </row>
    <row r="3860" spans="1:12" s="128" customFormat="1" x14ac:dyDescent="0.25">
      <c r="A3860" s="217">
        <f>+Tabla1[[#This Row],[Fecha]]</f>
        <v>45090</v>
      </c>
      <c r="B3860" s="37" t="s">
        <v>282</v>
      </c>
      <c r="C3860" s="69" t="s">
        <v>224</v>
      </c>
      <c r="D3860" s="219">
        <v>45090</v>
      </c>
      <c r="E3860" s="220" t="s">
        <v>76</v>
      </c>
      <c r="F3860" s="218" t="s">
        <v>2323</v>
      </c>
      <c r="G3860" s="218"/>
      <c r="H3860" s="225">
        <v>1380000</v>
      </c>
      <c r="I3860" s="229"/>
      <c r="J3860" s="229"/>
      <c r="K3860" s="218"/>
      <c r="L3860" s="229"/>
    </row>
    <row r="3861" spans="1:12" s="128" customFormat="1" x14ac:dyDescent="0.25">
      <c r="A3861" s="217">
        <f>+Tabla1[[#This Row],[Fecha]]</f>
        <v>45090</v>
      </c>
      <c r="B3861" s="37" t="s">
        <v>282</v>
      </c>
      <c r="C3861" s="69" t="s">
        <v>224</v>
      </c>
      <c r="D3861" s="219">
        <v>45090</v>
      </c>
      <c r="E3861" s="220" t="s">
        <v>76</v>
      </c>
      <c r="F3861" s="218" t="s">
        <v>2324</v>
      </c>
      <c r="G3861" s="218"/>
      <c r="H3861" s="225">
        <v>26000</v>
      </c>
      <c r="I3861" s="229"/>
      <c r="J3861" s="229"/>
      <c r="K3861" s="218"/>
      <c r="L3861" s="229"/>
    </row>
    <row r="3862" spans="1:12" s="128" customFormat="1" x14ac:dyDescent="0.25">
      <c r="A3862" s="217">
        <f>+Tabla1[[#This Row],[Fecha]]</f>
        <v>45093</v>
      </c>
      <c r="B3862" s="37" t="s">
        <v>282</v>
      </c>
      <c r="C3862" s="69" t="s">
        <v>224</v>
      </c>
      <c r="D3862" s="219">
        <v>45093</v>
      </c>
      <c r="E3862" s="220" t="s">
        <v>76</v>
      </c>
      <c r="F3862" s="218" t="s">
        <v>2270</v>
      </c>
      <c r="G3862" s="218"/>
      <c r="H3862" s="225">
        <v>26000</v>
      </c>
      <c r="I3862" s="229"/>
      <c r="J3862" s="229"/>
      <c r="K3862" s="218"/>
      <c r="L3862" s="229"/>
    </row>
    <row r="3863" spans="1:12" s="128" customFormat="1" x14ac:dyDescent="0.25">
      <c r="A3863" s="217">
        <f>+Tabla1[[#This Row],[Fecha]]</f>
        <v>45096</v>
      </c>
      <c r="B3863" s="37" t="s">
        <v>282</v>
      </c>
      <c r="C3863" s="69" t="s">
        <v>224</v>
      </c>
      <c r="D3863" s="219">
        <v>45096</v>
      </c>
      <c r="E3863" s="220" t="s">
        <v>76</v>
      </c>
      <c r="F3863" s="218" t="s">
        <v>2303</v>
      </c>
      <c r="G3863" s="218"/>
      <c r="H3863" s="225">
        <v>225924</v>
      </c>
      <c r="I3863" s="229"/>
      <c r="J3863" s="229"/>
      <c r="K3863" s="218"/>
      <c r="L3863" s="229"/>
    </row>
    <row r="3864" spans="1:12" s="128" customFormat="1" x14ac:dyDescent="0.25">
      <c r="A3864" s="217">
        <f>+Tabla1[[#This Row],[Fecha]]</f>
        <v>45097</v>
      </c>
      <c r="B3864" s="37" t="s">
        <v>282</v>
      </c>
      <c r="C3864" s="69" t="s">
        <v>224</v>
      </c>
      <c r="D3864" s="219">
        <v>45097</v>
      </c>
      <c r="E3864" s="220" t="s">
        <v>239</v>
      </c>
      <c r="F3864" s="218" t="s">
        <v>2335</v>
      </c>
      <c r="G3864" s="218"/>
      <c r="H3864" s="225">
        <v>3511377</v>
      </c>
      <c r="I3864" s="229"/>
      <c r="J3864" s="229"/>
      <c r="K3864" s="218"/>
      <c r="L3864" s="229"/>
    </row>
    <row r="3865" spans="1:12" s="128" customFormat="1" x14ac:dyDescent="0.25">
      <c r="A3865" s="217">
        <f>+Tabla1[[#This Row],[Fecha]]</f>
        <v>45099</v>
      </c>
      <c r="B3865" s="37" t="s">
        <v>282</v>
      </c>
      <c r="C3865" s="69" t="s">
        <v>224</v>
      </c>
      <c r="D3865" s="219">
        <v>45099</v>
      </c>
      <c r="E3865" s="220" t="s">
        <v>76</v>
      </c>
      <c r="F3865" s="218" t="s">
        <v>2276</v>
      </c>
      <c r="G3865" s="218"/>
      <c r="H3865" s="225">
        <v>26100</v>
      </c>
      <c r="I3865" s="229"/>
      <c r="J3865" s="229"/>
      <c r="K3865" s="218"/>
      <c r="L3865" s="229"/>
    </row>
    <row r="3866" spans="1:12" s="128" customFormat="1" x14ac:dyDescent="0.25">
      <c r="A3866" s="217">
        <f>+Tabla1[[#This Row],[Fecha]]</f>
        <v>45100</v>
      </c>
      <c r="B3866" s="37" t="s">
        <v>282</v>
      </c>
      <c r="C3866" s="69" t="s">
        <v>224</v>
      </c>
      <c r="D3866" s="219">
        <v>45100</v>
      </c>
      <c r="E3866" s="220" t="s">
        <v>76</v>
      </c>
      <c r="F3866" s="218" t="s">
        <v>2336</v>
      </c>
      <c r="G3866" s="218"/>
      <c r="H3866" s="225">
        <v>136096</v>
      </c>
      <c r="I3866" s="229"/>
      <c r="J3866" s="229"/>
      <c r="K3866" s="218"/>
      <c r="L3866" s="229"/>
    </row>
    <row r="3867" spans="1:12" s="128" customFormat="1" x14ac:dyDescent="0.25">
      <c r="A3867" s="217">
        <f>+Tabla1[[#This Row],[Fecha]]</f>
        <v>45100</v>
      </c>
      <c r="B3867" s="37" t="s">
        <v>282</v>
      </c>
      <c r="C3867" s="69" t="s">
        <v>224</v>
      </c>
      <c r="D3867" s="219">
        <v>45100</v>
      </c>
      <c r="E3867" s="220" t="s">
        <v>76</v>
      </c>
      <c r="F3867" s="218" t="s">
        <v>2312</v>
      </c>
      <c r="G3867" s="218"/>
      <c r="H3867" s="225">
        <v>26000</v>
      </c>
      <c r="I3867" s="229"/>
      <c r="J3867" s="229"/>
      <c r="K3867" s="218"/>
      <c r="L3867" s="229"/>
    </row>
    <row r="3868" spans="1:12" s="128" customFormat="1" x14ac:dyDescent="0.25">
      <c r="A3868" s="217">
        <f>+Tabla1[[#This Row],[Fecha]]</f>
        <v>45100</v>
      </c>
      <c r="B3868" s="37" t="s">
        <v>282</v>
      </c>
      <c r="C3868" s="69" t="s">
        <v>224</v>
      </c>
      <c r="D3868" s="219">
        <v>45100</v>
      </c>
      <c r="E3868" s="220" t="s">
        <v>76</v>
      </c>
      <c r="F3868" s="218" t="s">
        <v>2312</v>
      </c>
      <c r="G3868" s="218"/>
      <c r="H3868" s="225">
        <v>26000</v>
      </c>
      <c r="I3868" s="229"/>
      <c r="J3868" s="229"/>
      <c r="K3868" s="218"/>
      <c r="L3868" s="229"/>
    </row>
    <row r="3869" spans="1:12" s="128" customFormat="1" x14ac:dyDescent="0.25">
      <c r="A3869" s="217">
        <f>+Tabla1[[#This Row],[Fecha]]</f>
        <v>45104</v>
      </c>
      <c r="B3869" s="37" t="s">
        <v>282</v>
      </c>
      <c r="C3869" s="69" t="s">
        <v>224</v>
      </c>
      <c r="D3869" s="219">
        <v>45104</v>
      </c>
      <c r="E3869" s="220" t="s">
        <v>76</v>
      </c>
      <c r="F3869" s="218" t="s">
        <v>2272</v>
      </c>
      <c r="G3869" s="218"/>
      <c r="H3869" s="225">
        <v>26000</v>
      </c>
      <c r="I3869" s="229"/>
      <c r="J3869" s="229"/>
      <c r="K3869" s="218"/>
      <c r="L3869" s="229"/>
    </row>
    <row r="3870" spans="1:12" s="128" customFormat="1" x14ac:dyDescent="0.25">
      <c r="A3870" s="217">
        <f>+Tabla1[[#This Row],[Fecha]]</f>
        <v>45104</v>
      </c>
      <c r="B3870" s="37" t="s">
        <v>282</v>
      </c>
      <c r="C3870" s="69" t="s">
        <v>224</v>
      </c>
      <c r="D3870" s="219">
        <v>45104</v>
      </c>
      <c r="E3870" s="220" t="s">
        <v>76</v>
      </c>
      <c r="F3870" s="218" t="s">
        <v>2322</v>
      </c>
      <c r="G3870" s="218"/>
      <c r="H3870" s="225">
        <v>52000</v>
      </c>
      <c r="I3870" s="229"/>
      <c r="J3870" s="229"/>
      <c r="K3870" s="218"/>
      <c r="L3870" s="229"/>
    </row>
    <row r="3871" spans="1:12" s="128" customFormat="1" x14ac:dyDescent="0.25">
      <c r="A3871" s="217">
        <f>+Tabla1[[#This Row],[Fecha]]</f>
        <v>45104</v>
      </c>
      <c r="B3871" s="37" t="s">
        <v>282</v>
      </c>
      <c r="C3871" s="69" t="s">
        <v>224</v>
      </c>
      <c r="D3871" s="219">
        <v>45104</v>
      </c>
      <c r="E3871" s="220" t="s">
        <v>76</v>
      </c>
      <c r="F3871" s="218" t="s">
        <v>2292</v>
      </c>
      <c r="G3871" s="218"/>
      <c r="H3871" s="225">
        <v>52000</v>
      </c>
      <c r="I3871" s="229"/>
      <c r="J3871" s="229"/>
      <c r="K3871" s="218"/>
      <c r="L3871" s="229"/>
    </row>
    <row r="3872" spans="1:12" s="128" customFormat="1" x14ac:dyDescent="0.25">
      <c r="A3872" s="217">
        <f>+Tabla1[[#This Row],[Fecha]]</f>
        <v>45104</v>
      </c>
      <c r="B3872" s="37" t="s">
        <v>282</v>
      </c>
      <c r="C3872" s="69" t="s">
        <v>224</v>
      </c>
      <c r="D3872" s="219">
        <v>45104</v>
      </c>
      <c r="E3872" s="220" t="s">
        <v>76</v>
      </c>
      <c r="F3872" s="218" t="s">
        <v>2269</v>
      </c>
      <c r="G3872" s="218"/>
      <c r="H3872" s="225">
        <v>26000</v>
      </c>
      <c r="I3872" s="229"/>
      <c r="J3872" s="229"/>
      <c r="K3872" s="218"/>
      <c r="L3872" s="229"/>
    </row>
    <row r="3873" spans="1:12" s="128" customFormat="1" x14ac:dyDescent="0.25">
      <c r="A3873" s="217">
        <f>+Tabla1[[#This Row],[Fecha]]</f>
        <v>45107</v>
      </c>
      <c r="B3873" s="37" t="s">
        <v>282</v>
      </c>
      <c r="C3873" s="69" t="s">
        <v>224</v>
      </c>
      <c r="D3873" s="219">
        <v>45107</v>
      </c>
      <c r="E3873" s="220" t="s">
        <v>76</v>
      </c>
      <c r="F3873" s="218" t="s">
        <v>2277</v>
      </c>
      <c r="G3873" s="218"/>
      <c r="H3873" s="225">
        <v>26000</v>
      </c>
      <c r="I3873" s="229"/>
      <c r="J3873" s="229"/>
      <c r="K3873" s="218"/>
      <c r="L3873" s="229"/>
    </row>
    <row r="3874" spans="1:12" s="128" customFormat="1" x14ac:dyDescent="0.25">
      <c r="A3874" s="217">
        <f>+Tabla1[[#This Row],[Fecha]]</f>
        <v>45107</v>
      </c>
      <c r="B3874" s="37" t="s">
        <v>282</v>
      </c>
      <c r="C3874" s="69" t="s">
        <v>224</v>
      </c>
      <c r="D3874" s="219">
        <v>45107</v>
      </c>
      <c r="E3874" s="220" t="s">
        <v>76</v>
      </c>
      <c r="F3874" s="218" t="s">
        <v>2279</v>
      </c>
      <c r="G3874" s="218"/>
      <c r="H3874" s="225">
        <v>26000</v>
      </c>
      <c r="I3874" s="229"/>
      <c r="J3874" s="229"/>
      <c r="K3874" s="218"/>
      <c r="L3874" s="229"/>
    </row>
    <row r="3875" spans="1:12" s="128" customFormat="1" x14ac:dyDescent="0.25">
      <c r="A3875" s="217">
        <f>+Tabla1[[#This Row],[Fecha]]</f>
        <v>45082</v>
      </c>
      <c r="B3875" s="37" t="s">
        <v>282</v>
      </c>
      <c r="C3875" s="69" t="s">
        <v>224</v>
      </c>
      <c r="D3875" s="219">
        <v>45082</v>
      </c>
      <c r="E3875" s="220" t="s">
        <v>76</v>
      </c>
      <c r="F3875" s="218" t="s">
        <v>2281</v>
      </c>
      <c r="G3875" s="218"/>
      <c r="H3875" s="225">
        <v>26113</v>
      </c>
      <c r="I3875" s="229"/>
      <c r="J3875" s="229"/>
      <c r="K3875" s="218"/>
      <c r="L3875" s="229"/>
    </row>
    <row r="3876" spans="1:12" s="128" customFormat="1" x14ac:dyDescent="0.25">
      <c r="A3876" s="217">
        <f>+Tabla1[[#This Row],[Fecha]]</f>
        <v>45099</v>
      </c>
      <c r="B3876" s="37" t="s">
        <v>282</v>
      </c>
      <c r="C3876" s="69" t="s">
        <v>224</v>
      </c>
      <c r="D3876" s="219">
        <v>45099</v>
      </c>
      <c r="E3876" s="220" t="s">
        <v>76</v>
      </c>
      <c r="F3876" s="218" t="s">
        <v>2306</v>
      </c>
      <c r="G3876" s="218"/>
      <c r="H3876" s="225">
        <v>156000</v>
      </c>
      <c r="I3876" s="229"/>
      <c r="J3876" s="229"/>
      <c r="K3876" s="218"/>
      <c r="L3876" s="229"/>
    </row>
    <row r="3877" spans="1:12" s="128" customFormat="1" x14ac:dyDescent="0.25">
      <c r="A3877" s="217">
        <f>+Tabla1[[#This Row],[Fecha]]</f>
        <v>45086</v>
      </c>
      <c r="B3877" s="37" t="s">
        <v>282</v>
      </c>
      <c r="C3877" s="69" t="s">
        <v>224</v>
      </c>
      <c r="D3877" s="219">
        <v>45086</v>
      </c>
      <c r="E3877" s="220" t="s">
        <v>76</v>
      </c>
      <c r="F3877" s="218" t="s">
        <v>197</v>
      </c>
      <c r="G3877" s="218"/>
      <c r="H3877" s="225">
        <v>26000</v>
      </c>
      <c r="I3877" s="229"/>
      <c r="J3877" s="229"/>
      <c r="K3877" s="218"/>
      <c r="L3877" s="229"/>
    </row>
    <row r="3878" spans="1:12" s="128" customFormat="1" x14ac:dyDescent="0.25">
      <c r="A3878" s="217">
        <f>+Tabla1[[#This Row],[Fecha]]</f>
        <v>45097</v>
      </c>
      <c r="B3878" s="37" t="s">
        <v>282</v>
      </c>
      <c r="C3878" s="69" t="s">
        <v>224</v>
      </c>
      <c r="D3878" s="219">
        <v>45097</v>
      </c>
      <c r="E3878" s="220" t="s">
        <v>76</v>
      </c>
      <c r="F3878" s="218" t="s">
        <v>2285</v>
      </c>
      <c r="G3878" s="218"/>
      <c r="H3878" s="225">
        <v>26080</v>
      </c>
      <c r="I3878" s="229"/>
      <c r="J3878" s="229"/>
      <c r="K3878" s="218"/>
      <c r="L3878" s="229"/>
    </row>
    <row r="3879" spans="1:12" s="128" customFormat="1" x14ac:dyDescent="0.25">
      <c r="A3879" s="217">
        <f>+Tabla1[[#This Row],[Fecha]]</f>
        <v>45082</v>
      </c>
      <c r="B3879" s="37" t="s">
        <v>282</v>
      </c>
      <c r="C3879" s="69" t="s">
        <v>224</v>
      </c>
      <c r="D3879" s="219">
        <v>45082</v>
      </c>
      <c r="E3879" s="220" t="s">
        <v>76</v>
      </c>
      <c r="F3879" s="218" t="s">
        <v>2286</v>
      </c>
      <c r="G3879" s="218"/>
      <c r="H3879" s="225">
        <v>312000</v>
      </c>
      <c r="I3879" s="229"/>
      <c r="J3879" s="229"/>
      <c r="K3879" s="218"/>
      <c r="L3879" s="229"/>
    </row>
    <row r="3880" spans="1:12" s="128" customFormat="1" x14ac:dyDescent="0.25">
      <c r="A3880" s="217">
        <f>+Tabla1[[#This Row],[Fecha]]</f>
        <v>45107</v>
      </c>
      <c r="B3880" s="37" t="s">
        <v>282</v>
      </c>
      <c r="C3880" s="69" t="s">
        <v>224</v>
      </c>
      <c r="D3880" s="219">
        <v>45107</v>
      </c>
      <c r="E3880" s="220" t="s">
        <v>76</v>
      </c>
      <c r="F3880" s="218" t="s">
        <v>2287</v>
      </c>
      <c r="G3880" s="218"/>
      <c r="H3880" s="225">
        <v>26000</v>
      </c>
      <c r="I3880" s="229"/>
      <c r="J3880" s="229"/>
      <c r="K3880" s="218"/>
      <c r="L3880" s="229"/>
    </row>
    <row r="3881" spans="1:12" s="128" customFormat="1" x14ac:dyDescent="0.25">
      <c r="A3881" s="217">
        <f>+Tabla1[[#This Row],[Fecha]]</f>
        <v>45104</v>
      </c>
      <c r="B3881" s="37" t="s">
        <v>282</v>
      </c>
      <c r="C3881" s="69" t="s">
        <v>224</v>
      </c>
      <c r="D3881" s="219">
        <v>45104</v>
      </c>
      <c r="E3881" s="220" t="s">
        <v>76</v>
      </c>
      <c r="F3881" s="218" t="s">
        <v>2337</v>
      </c>
      <c r="G3881" s="218"/>
      <c r="H3881" s="225">
        <v>26000</v>
      </c>
      <c r="I3881" s="229"/>
      <c r="J3881" s="229"/>
      <c r="K3881" s="218"/>
      <c r="L3881" s="229"/>
    </row>
    <row r="3882" spans="1:12" s="128" customFormat="1" x14ac:dyDescent="0.25">
      <c r="A3882" s="217">
        <f>+Tabla1[[#This Row],[Fecha]]</f>
        <v>45078</v>
      </c>
      <c r="B3882" s="37" t="s">
        <v>282</v>
      </c>
      <c r="C3882" s="69" t="s">
        <v>224</v>
      </c>
      <c r="D3882" s="219">
        <v>45078</v>
      </c>
      <c r="E3882" s="220" t="s">
        <v>76</v>
      </c>
      <c r="F3882" s="218" t="s">
        <v>2338</v>
      </c>
      <c r="G3882" s="218"/>
      <c r="H3882" s="225">
        <v>26000</v>
      </c>
      <c r="I3882" s="229"/>
      <c r="J3882" s="229"/>
      <c r="K3882" s="218"/>
      <c r="L3882" s="229"/>
    </row>
    <row r="3883" spans="1:12" s="128" customFormat="1" x14ac:dyDescent="0.25">
      <c r="A3883" s="217">
        <f>+Tabla1[[#This Row],[Fecha]]</f>
        <v>45078</v>
      </c>
      <c r="B3883" s="37" t="s">
        <v>282</v>
      </c>
      <c r="C3883" s="69" t="s">
        <v>224</v>
      </c>
      <c r="D3883" s="219">
        <v>45078</v>
      </c>
      <c r="E3883" s="220" t="s">
        <v>76</v>
      </c>
      <c r="F3883" s="218" t="s">
        <v>2275</v>
      </c>
      <c r="G3883" s="218"/>
      <c r="H3883" s="225">
        <v>23102</v>
      </c>
      <c r="I3883" s="229"/>
      <c r="J3883" s="229"/>
      <c r="K3883" s="218"/>
      <c r="L3883" s="229"/>
    </row>
    <row r="3884" spans="1:12" s="128" customFormat="1" x14ac:dyDescent="0.25">
      <c r="A3884" s="217">
        <f>+Tabla1[[#This Row],[Fecha]]</f>
        <v>45082</v>
      </c>
      <c r="B3884" s="37" t="s">
        <v>282</v>
      </c>
      <c r="C3884" s="69" t="s">
        <v>224</v>
      </c>
      <c r="D3884" s="219">
        <v>45082</v>
      </c>
      <c r="E3884" s="220" t="s">
        <v>76</v>
      </c>
      <c r="F3884" s="218" t="s">
        <v>2339</v>
      </c>
      <c r="G3884" s="218"/>
      <c r="H3884" s="225">
        <v>26000</v>
      </c>
      <c r="I3884" s="229"/>
      <c r="J3884" s="229"/>
      <c r="K3884" s="218"/>
      <c r="L3884" s="229"/>
    </row>
    <row r="3885" spans="1:12" s="128" customFormat="1" x14ac:dyDescent="0.25">
      <c r="A3885" s="217">
        <f>+Tabla1[[#This Row],[Fecha]]</f>
        <v>45090</v>
      </c>
      <c r="B3885" s="37" t="s">
        <v>282</v>
      </c>
      <c r="C3885" s="69" t="s">
        <v>224</v>
      </c>
      <c r="D3885" s="219">
        <v>45090</v>
      </c>
      <c r="E3885" s="220" t="s">
        <v>76</v>
      </c>
      <c r="F3885" s="218" t="s">
        <v>2288</v>
      </c>
      <c r="G3885" s="218"/>
      <c r="H3885" s="225">
        <v>26000</v>
      </c>
      <c r="I3885" s="229"/>
      <c r="J3885" s="229"/>
      <c r="K3885" s="218"/>
      <c r="L3885" s="229"/>
    </row>
    <row r="3886" spans="1:12" s="128" customFormat="1" x14ac:dyDescent="0.25">
      <c r="A3886" s="217">
        <f>+Tabla1[[#This Row],[Fecha]]</f>
        <v>45092</v>
      </c>
      <c r="B3886" s="37" t="s">
        <v>282</v>
      </c>
      <c r="C3886" s="69" t="s">
        <v>224</v>
      </c>
      <c r="D3886" s="219">
        <v>45092</v>
      </c>
      <c r="E3886" s="220" t="s">
        <v>76</v>
      </c>
      <c r="F3886" s="218" t="s">
        <v>2329</v>
      </c>
      <c r="G3886" s="218"/>
      <c r="H3886" s="225">
        <v>26000</v>
      </c>
      <c r="I3886" s="229"/>
      <c r="J3886" s="229"/>
      <c r="K3886" s="218"/>
      <c r="L3886" s="229"/>
    </row>
    <row r="3887" spans="1:12" s="128" customFormat="1" x14ac:dyDescent="0.25">
      <c r="A3887" s="217">
        <f>+Tabla1[[#This Row],[Fecha]]</f>
        <v>45104</v>
      </c>
      <c r="B3887" s="37" t="s">
        <v>282</v>
      </c>
      <c r="C3887" s="69" t="s">
        <v>224</v>
      </c>
      <c r="D3887" s="219">
        <v>45104</v>
      </c>
      <c r="E3887" s="220" t="s">
        <v>76</v>
      </c>
      <c r="F3887" s="218" t="s">
        <v>2313</v>
      </c>
      <c r="G3887" s="218"/>
      <c r="H3887" s="225">
        <v>26000</v>
      </c>
      <c r="I3887" s="229"/>
      <c r="J3887" s="229"/>
      <c r="K3887" s="218"/>
      <c r="L3887" s="229"/>
    </row>
    <row r="3888" spans="1:12" s="128" customFormat="1" x14ac:dyDescent="0.25">
      <c r="A3888" s="217">
        <f>+Tabla1[[#This Row],[Fecha]]</f>
        <v>45104</v>
      </c>
      <c r="B3888" s="37" t="s">
        <v>282</v>
      </c>
      <c r="C3888" s="69" t="s">
        <v>224</v>
      </c>
      <c r="D3888" s="219">
        <v>45104</v>
      </c>
      <c r="E3888" s="220" t="s">
        <v>76</v>
      </c>
      <c r="F3888" s="218" t="s">
        <v>2336</v>
      </c>
      <c r="G3888" s="218"/>
      <c r="H3888" s="225">
        <v>40000</v>
      </c>
      <c r="I3888" s="229"/>
      <c r="J3888" s="229"/>
      <c r="K3888" s="218"/>
      <c r="L3888" s="229"/>
    </row>
    <row r="3889" spans="1:12" s="128" customFormat="1" x14ac:dyDescent="0.25">
      <c r="A3889" s="217">
        <f>+Tabla1[[#This Row],[Fecha]]</f>
        <v>45086</v>
      </c>
      <c r="B3889" s="37" t="s">
        <v>282</v>
      </c>
      <c r="C3889" s="69" t="s">
        <v>224</v>
      </c>
      <c r="D3889" s="219">
        <v>45086</v>
      </c>
      <c r="E3889" s="220" t="s">
        <v>76</v>
      </c>
      <c r="F3889" s="218" t="s">
        <v>2340</v>
      </c>
      <c r="G3889" s="218"/>
      <c r="H3889" s="225">
        <v>52000</v>
      </c>
      <c r="I3889" s="229"/>
      <c r="J3889" s="229"/>
      <c r="K3889" s="218"/>
      <c r="L3889" s="229"/>
    </row>
    <row r="3890" spans="1:12" s="128" customFormat="1" x14ac:dyDescent="0.25">
      <c r="A3890" s="217">
        <f>+Tabla1[[#This Row],[Fecha]]</f>
        <v>45097</v>
      </c>
      <c r="B3890" s="37" t="s">
        <v>282</v>
      </c>
      <c r="C3890" s="69" t="s">
        <v>224</v>
      </c>
      <c r="D3890" s="219">
        <v>45097</v>
      </c>
      <c r="E3890" s="220" t="s">
        <v>76</v>
      </c>
      <c r="F3890" s="218" t="s">
        <v>2341</v>
      </c>
      <c r="G3890" s="218"/>
      <c r="H3890" s="225">
        <v>104000</v>
      </c>
      <c r="I3890" s="229"/>
      <c r="J3890" s="229"/>
      <c r="K3890" s="218"/>
      <c r="L3890" s="229"/>
    </row>
    <row r="3891" spans="1:12" s="128" customFormat="1" x14ac:dyDescent="0.25">
      <c r="A3891" s="217">
        <f>+Tabla1[[#This Row],[Fecha]]</f>
        <v>45083</v>
      </c>
      <c r="B3891" s="37" t="s">
        <v>282</v>
      </c>
      <c r="C3891" s="69" t="s">
        <v>224</v>
      </c>
      <c r="D3891" s="219">
        <v>45083</v>
      </c>
      <c r="E3891" s="220" t="s">
        <v>76</v>
      </c>
      <c r="F3891" s="218" t="s">
        <v>2342</v>
      </c>
      <c r="G3891" s="218"/>
      <c r="H3891" s="225">
        <v>9600</v>
      </c>
      <c r="I3891" s="229"/>
      <c r="J3891" s="229"/>
      <c r="K3891" s="218"/>
      <c r="L3891" s="229"/>
    </row>
    <row r="3892" spans="1:12" s="128" customFormat="1" x14ac:dyDescent="0.25">
      <c r="A3892" s="217">
        <f>+Tabla1[[#This Row],[Fecha]]</f>
        <v>45099</v>
      </c>
      <c r="B3892" s="37" t="s">
        <v>282</v>
      </c>
      <c r="C3892" s="69" t="s">
        <v>224</v>
      </c>
      <c r="D3892" s="219">
        <v>45099</v>
      </c>
      <c r="E3892" s="220" t="s">
        <v>129</v>
      </c>
      <c r="F3892" s="218" t="s">
        <v>2343</v>
      </c>
      <c r="G3892" s="218"/>
      <c r="H3892" s="225">
        <v>26000</v>
      </c>
      <c r="I3892" s="229"/>
      <c r="J3892" s="229"/>
      <c r="K3892" s="218"/>
      <c r="L3892" s="229"/>
    </row>
    <row r="3893" spans="1:12" s="128" customFormat="1" x14ac:dyDescent="0.25">
      <c r="A3893" s="217">
        <f>+Tabla1[[#This Row],[Fecha]]</f>
        <v>45082</v>
      </c>
      <c r="B3893" s="37" t="s">
        <v>282</v>
      </c>
      <c r="C3893" s="69" t="s">
        <v>224</v>
      </c>
      <c r="D3893" s="219">
        <v>45082</v>
      </c>
      <c r="E3893" s="220" t="s">
        <v>76</v>
      </c>
      <c r="F3893" s="218" t="s">
        <v>2344</v>
      </c>
      <c r="G3893" s="218"/>
      <c r="H3893" s="225">
        <v>26000</v>
      </c>
      <c r="I3893" s="229"/>
      <c r="J3893" s="229"/>
      <c r="K3893" s="218"/>
      <c r="L3893" s="229"/>
    </row>
    <row r="3894" spans="1:12" s="128" customFormat="1" x14ac:dyDescent="0.25">
      <c r="A3894" s="290">
        <f>+Tabla1[[#This Row],[Fecha]]</f>
        <v>45083</v>
      </c>
      <c r="B3894" s="291" t="s">
        <v>282</v>
      </c>
      <c r="C3894" s="290" t="s">
        <v>224</v>
      </c>
      <c r="D3894" s="292">
        <v>45083</v>
      </c>
      <c r="E3894" s="293" t="s">
        <v>76</v>
      </c>
      <c r="F3894" s="291" t="s">
        <v>2345</v>
      </c>
      <c r="G3894" s="291"/>
      <c r="H3894" s="295">
        <v>36000</v>
      </c>
      <c r="I3894" s="294">
        <v>7022487</v>
      </c>
      <c r="J3894" s="294"/>
      <c r="K3894" s="291"/>
      <c r="L3894" s="294"/>
    </row>
    <row r="3895" spans="1:12" s="128" customFormat="1" x14ac:dyDescent="0.25">
      <c r="A3895" s="217">
        <f>+Tabla1[[#This Row],[Fecha]]</f>
        <v>45138</v>
      </c>
      <c r="B3895" s="37" t="s">
        <v>282</v>
      </c>
      <c r="C3895" s="69" t="s">
        <v>224</v>
      </c>
      <c r="D3895" s="219">
        <v>45138</v>
      </c>
      <c r="E3895" s="220" t="s">
        <v>76</v>
      </c>
      <c r="F3895" s="218" t="s">
        <v>2346</v>
      </c>
      <c r="G3895" s="218"/>
      <c r="H3895" s="225">
        <v>26000</v>
      </c>
      <c r="I3895" s="229"/>
      <c r="J3895" s="229"/>
      <c r="K3895" s="218"/>
      <c r="L3895" s="229"/>
    </row>
    <row r="3896" spans="1:12" s="128" customFormat="1" x14ac:dyDescent="0.25">
      <c r="A3896" s="217">
        <f>+Tabla1[[#This Row],[Fecha]]</f>
        <v>45127</v>
      </c>
      <c r="B3896" s="37" t="s">
        <v>282</v>
      </c>
      <c r="C3896" s="69" t="s">
        <v>224</v>
      </c>
      <c r="D3896" s="219">
        <v>45127</v>
      </c>
      <c r="E3896" s="220" t="s">
        <v>76</v>
      </c>
      <c r="F3896" s="218" t="s">
        <v>2347</v>
      </c>
      <c r="G3896" s="218"/>
      <c r="H3896" s="225">
        <v>26000</v>
      </c>
      <c r="I3896" s="229"/>
      <c r="J3896" s="229"/>
      <c r="K3896" s="218"/>
      <c r="L3896" s="229"/>
    </row>
    <row r="3897" spans="1:12" s="128" customFormat="1" x14ac:dyDescent="0.25">
      <c r="A3897" s="217">
        <f>+Tabla1[[#This Row],[Fecha]]</f>
        <v>45117</v>
      </c>
      <c r="B3897" s="37" t="s">
        <v>282</v>
      </c>
      <c r="C3897" s="69" t="s">
        <v>224</v>
      </c>
      <c r="D3897" s="219">
        <v>45117</v>
      </c>
      <c r="E3897" s="220" t="s">
        <v>76</v>
      </c>
      <c r="F3897" s="218" t="s">
        <v>2280</v>
      </c>
      <c r="G3897" s="218"/>
      <c r="H3897" s="225">
        <v>26000</v>
      </c>
      <c r="I3897" s="229"/>
      <c r="J3897" s="229"/>
      <c r="K3897" s="218"/>
      <c r="L3897" s="229"/>
    </row>
    <row r="3898" spans="1:12" s="128" customFormat="1" x14ac:dyDescent="0.25">
      <c r="A3898" s="217">
        <f>+Tabla1[[#This Row],[Fecha]]</f>
        <v>45127</v>
      </c>
      <c r="B3898" s="37" t="s">
        <v>282</v>
      </c>
      <c r="C3898" s="69" t="s">
        <v>224</v>
      </c>
      <c r="D3898" s="219">
        <v>45127</v>
      </c>
      <c r="E3898" s="220" t="s">
        <v>76</v>
      </c>
      <c r="F3898" s="218" t="s">
        <v>2347</v>
      </c>
      <c r="G3898" s="218"/>
      <c r="H3898" s="225">
        <v>26000</v>
      </c>
      <c r="I3898" s="229"/>
      <c r="J3898" s="229"/>
      <c r="K3898" s="218"/>
      <c r="L3898" s="229"/>
    </row>
    <row r="3899" spans="1:12" s="128" customFormat="1" x14ac:dyDescent="0.25">
      <c r="A3899" s="217">
        <f>+Tabla1[[#This Row],[Fecha]]</f>
        <v>45110</v>
      </c>
      <c r="B3899" s="37" t="s">
        <v>282</v>
      </c>
      <c r="C3899" s="69" t="s">
        <v>224</v>
      </c>
      <c r="D3899" s="219">
        <v>45110</v>
      </c>
      <c r="E3899" s="220" t="s">
        <v>76</v>
      </c>
      <c r="F3899" s="218" t="s">
        <v>2299</v>
      </c>
      <c r="G3899" s="218"/>
      <c r="H3899" s="225">
        <v>26000</v>
      </c>
      <c r="I3899" s="229"/>
      <c r="J3899" s="229"/>
      <c r="K3899" s="218"/>
      <c r="L3899" s="229"/>
    </row>
    <row r="3900" spans="1:12" s="128" customFormat="1" x14ac:dyDescent="0.25">
      <c r="A3900" s="217">
        <f>+Tabla1[[#This Row],[Fecha]]</f>
        <v>45110</v>
      </c>
      <c r="B3900" s="37" t="s">
        <v>282</v>
      </c>
      <c r="C3900" s="69" t="s">
        <v>224</v>
      </c>
      <c r="D3900" s="219">
        <v>45110</v>
      </c>
      <c r="E3900" s="220" t="s">
        <v>76</v>
      </c>
      <c r="F3900" s="218" t="s">
        <v>2300</v>
      </c>
      <c r="G3900" s="218"/>
      <c r="H3900" s="225">
        <v>26025</v>
      </c>
      <c r="I3900" s="229"/>
      <c r="J3900" s="229"/>
      <c r="K3900" s="218"/>
      <c r="L3900" s="229"/>
    </row>
    <row r="3901" spans="1:12" s="128" customFormat="1" x14ac:dyDescent="0.25">
      <c r="A3901" s="217">
        <f>+Tabla1[[#This Row],[Fecha]]</f>
        <v>45110</v>
      </c>
      <c r="B3901" s="37" t="s">
        <v>282</v>
      </c>
      <c r="C3901" s="69" t="s">
        <v>224</v>
      </c>
      <c r="D3901" s="219">
        <v>45110</v>
      </c>
      <c r="E3901" s="220" t="s">
        <v>76</v>
      </c>
      <c r="F3901" s="218" t="s">
        <v>2259</v>
      </c>
      <c r="G3901" s="218"/>
      <c r="H3901" s="225">
        <v>26109</v>
      </c>
      <c r="I3901" s="229"/>
      <c r="J3901" s="229"/>
      <c r="K3901" s="218"/>
      <c r="L3901" s="229"/>
    </row>
    <row r="3902" spans="1:12" s="128" customFormat="1" x14ac:dyDescent="0.25">
      <c r="A3902" s="217">
        <f>+Tabla1[[#This Row],[Fecha]]</f>
        <v>45110</v>
      </c>
      <c r="B3902" s="37" t="s">
        <v>282</v>
      </c>
      <c r="C3902" s="69" t="s">
        <v>224</v>
      </c>
      <c r="D3902" s="219">
        <v>45110</v>
      </c>
      <c r="E3902" s="220" t="s">
        <v>76</v>
      </c>
      <c r="F3902" s="218" t="s">
        <v>2321</v>
      </c>
      <c r="G3902" s="218"/>
      <c r="H3902" s="225">
        <v>26000</v>
      </c>
      <c r="I3902" s="229"/>
      <c r="J3902" s="229"/>
      <c r="K3902" s="218"/>
      <c r="L3902" s="229"/>
    </row>
    <row r="3903" spans="1:12" s="128" customFormat="1" x14ac:dyDescent="0.25">
      <c r="A3903" s="217">
        <f>+Tabla1[[#This Row],[Fecha]]</f>
        <v>45110</v>
      </c>
      <c r="B3903" s="37" t="s">
        <v>282</v>
      </c>
      <c r="C3903" s="69" t="s">
        <v>224</v>
      </c>
      <c r="D3903" s="219">
        <v>45110</v>
      </c>
      <c r="E3903" s="220" t="s">
        <v>76</v>
      </c>
      <c r="F3903" s="218" t="s">
        <v>2262</v>
      </c>
      <c r="G3903" s="218"/>
      <c r="H3903" s="225">
        <v>26000</v>
      </c>
      <c r="I3903" s="229"/>
      <c r="J3903" s="229"/>
      <c r="K3903" s="218"/>
      <c r="L3903" s="229"/>
    </row>
    <row r="3904" spans="1:12" s="128" customFormat="1" x14ac:dyDescent="0.25">
      <c r="A3904" s="217">
        <f>+Tabla1[[#This Row],[Fecha]]</f>
        <v>45111</v>
      </c>
      <c r="B3904" s="37" t="s">
        <v>282</v>
      </c>
      <c r="C3904" s="69" t="s">
        <v>224</v>
      </c>
      <c r="D3904" s="219">
        <v>45111</v>
      </c>
      <c r="E3904" s="220" t="s">
        <v>76</v>
      </c>
      <c r="F3904" s="218" t="s">
        <v>2302</v>
      </c>
      <c r="G3904" s="218"/>
      <c r="H3904" s="225">
        <v>130000</v>
      </c>
      <c r="I3904" s="229"/>
      <c r="J3904" s="229"/>
      <c r="K3904" s="218"/>
      <c r="L3904" s="229"/>
    </row>
    <row r="3905" spans="1:12" s="128" customFormat="1" x14ac:dyDescent="0.25">
      <c r="A3905" s="217">
        <f>+Tabla1[[#This Row],[Fecha]]</f>
        <v>45111</v>
      </c>
      <c r="B3905" s="37" t="s">
        <v>282</v>
      </c>
      <c r="C3905" s="69" t="s">
        <v>224</v>
      </c>
      <c r="D3905" s="219">
        <v>45111</v>
      </c>
      <c r="E3905" s="220" t="s">
        <v>239</v>
      </c>
      <c r="F3905" s="218" t="s">
        <v>2348</v>
      </c>
      <c r="G3905" s="218"/>
      <c r="H3905" s="225">
        <v>26000</v>
      </c>
      <c r="I3905" s="229"/>
      <c r="J3905" s="229"/>
      <c r="K3905" s="218"/>
      <c r="L3905" s="229"/>
    </row>
    <row r="3906" spans="1:12" s="128" customFormat="1" x14ac:dyDescent="0.25">
      <c r="A3906" s="217">
        <f>+Tabla1[[#This Row],[Fecha]]</f>
        <v>45112</v>
      </c>
      <c r="B3906" s="37" t="s">
        <v>282</v>
      </c>
      <c r="C3906" s="69" t="s">
        <v>224</v>
      </c>
      <c r="D3906" s="219">
        <v>45112</v>
      </c>
      <c r="E3906" s="220" t="s">
        <v>76</v>
      </c>
      <c r="F3906" s="218" t="s">
        <v>2266</v>
      </c>
      <c r="G3906" s="218"/>
      <c r="H3906" s="225">
        <v>30000</v>
      </c>
      <c r="I3906" s="229"/>
      <c r="J3906" s="229"/>
      <c r="K3906" s="218"/>
      <c r="L3906" s="229"/>
    </row>
    <row r="3907" spans="1:12" s="128" customFormat="1" x14ac:dyDescent="0.25">
      <c r="A3907" s="217">
        <f>+Tabla1[[#This Row],[Fecha]]</f>
        <v>45113</v>
      </c>
      <c r="B3907" s="37" t="s">
        <v>282</v>
      </c>
      <c r="C3907" s="69" t="s">
        <v>224</v>
      </c>
      <c r="D3907" s="219">
        <v>45113</v>
      </c>
      <c r="E3907" s="220" t="s">
        <v>76</v>
      </c>
      <c r="F3907" s="218" t="s">
        <v>2264</v>
      </c>
      <c r="G3907" s="218"/>
      <c r="H3907" s="225">
        <v>156000</v>
      </c>
      <c r="I3907" s="229"/>
      <c r="J3907" s="229"/>
      <c r="K3907" s="218"/>
      <c r="L3907" s="229"/>
    </row>
    <row r="3908" spans="1:12" s="128" customFormat="1" x14ac:dyDescent="0.25">
      <c r="A3908" s="217">
        <f>+Tabla1[[#This Row],[Fecha]]</f>
        <v>45114</v>
      </c>
      <c r="B3908" s="37" t="s">
        <v>282</v>
      </c>
      <c r="C3908" s="69" t="s">
        <v>224</v>
      </c>
      <c r="D3908" s="219">
        <v>45114</v>
      </c>
      <c r="E3908" s="220" t="s">
        <v>76</v>
      </c>
      <c r="F3908" s="218" t="s">
        <v>2271</v>
      </c>
      <c r="G3908" s="218"/>
      <c r="H3908" s="225">
        <v>26000</v>
      </c>
      <c r="I3908" s="229"/>
      <c r="J3908" s="229"/>
      <c r="K3908" s="218"/>
      <c r="L3908" s="229"/>
    </row>
    <row r="3909" spans="1:12" s="128" customFormat="1" x14ac:dyDescent="0.25">
      <c r="A3909" s="217">
        <f>+Tabla1[[#This Row],[Fecha]]</f>
        <v>45117</v>
      </c>
      <c r="B3909" s="37" t="s">
        <v>282</v>
      </c>
      <c r="C3909" s="69" t="s">
        <v>224</v>
      </c>
      <c r="D3909" s="219">
        <v>45117</v>
      </c>
      <c r="E3909" s="220" t="s">
        <v>76</v>
      </c>
      <c r="F3909" s="218" t="s">
        <v>2301</v>
      </c>
      <c r="G3909" s="218"/>
      <c r="H3909" s="225">
        <v>78000</v>
      </c>
      <c r="I3909" s="229"/>
      <c r="J3909" s="229"/>
      <c r="K3909" s="218"/>
      <c r="L3909" s="229"/>
    </row>
    <row r="3910" spans="1:12" s="128" customFormat="1" x14ac:dyDescent="0.25">
      <c r="A3910" s="217">
        <f>+Tabla1[[#This Row],[Fecha]]</f>
        <v>45117</v>
      </c>
      <c r="B3910" s="37" t="s">
        <v>282</v>
      </c>
      <c r="C3910" s="69" t="s">
        <v>224</v>
      </c>
      <c r="D3910" s="219">
        <v>45117</v>
      </c>
      <c r="E3910" s="220" t="s">
        <v>76</v>
      </c>
      <c r="F3910" s="218" t="s">
        <v>2309</v>
      </c>
      <c r="G3910" s="218"/>
      <c r="H3910" s="225">
        <v>26000</v>
      </c>
      <c r="I3910" s="229"/>
      <c r="J3910" s="229"/>
      <c r="K3910" s="218"/>
      <c r="L3910" s="229"/>
    </row>
    <row r="3911" spans="1:12" s="128" customFormat="1" x14ac:dyDescent="0.25">
      <c r="A3911" s="217">
        <f>+Tabla1[[#This Row],[Fecha]]</f>
        <v>45119</v>
      </c>
      <c r="B3911" s="37" t="s">
        <v>282</v>
      </c>
      <c r="C3911" s="69" t="s">
        <v>224</v>
      </c>
      <c r="D3911" s="219">
        <v>45119</v>
      </c>
      <c r="E3911" s="220" t="s">
        <v>76</v>
      </c>
      <c r="F3911" s="218" t="s">
        <v>2349</v>
      </c>
      <c r="G3911" s="218"/>
      <c r="H3911" s="225">
        <v>12000</v>
      </c>
      <c r="I3911" s="229"/>
      <c r="J3911" s="229"/>
      <c r="K3911" s="218"/>
      <c r="L3911" s="229"/>
    </row>
    <row r="3912" spans="1:12" s="128" customFormat="1" x14ac:dyDescent="0.25">
      <c r="A3912" s="217">
        <f>+Tabla1[[#This Row],[Fecha]]</f>
        <v>45124</v>
      </c>
      <c r="B3912" s="37" t="s">
        <v>282</v>
      </c>
      <c r="C3912" s="69" t="s">
        <v>224</v>
      </c>
      <c r="D3912" s="219">
        <v>45124</v>
      </c>
      <c r="E3912" s="220" t="s">
        <v>76</v>
      </c>
      <c r="F3912" s="218" t="s">
        <v>2271</v>
      </c>
      <c r="G3912" s="218"/>
      <c r="H3912" s="225">
        <v>26000</v>
      </c>
      <c r="I3912" s="229"/>
      <c r="J3912" s="229"/>
      <c r="K3912" s="218"/>
      <c r="L3912" s="229"/>
    </row>
    <row r="3913" spans="1:12" s="128" customFormat="1" x14ac:dyDescent="0.25">
      <c r="A3913" s="217">
        <f>+Tabla1[[#This Row],[Fecha]]</f>
        <v>45125</v>
      </c>
      <c r="B3913" s="37" t="s">
        <v>282</v>
      </c>
      <c r="C3913" s="69" t="s">
        <v>224</v>
      </c>
      <c r="D3913" s="219">
        <v>45125</v>
      </c>
      <c r="E3913" s="220" t="s">
        <v>76</v>
      </c>
      <c r="F3913" s="218" t="s">
        <v>2303</v>
      </c>
      <c r="G3913" s="218"/>
      <c r="H3913" s="225">
        <v>26000</v>
      </c>
      <c r="I3913" s="229"/>
      <c r="J3913" s="229"/>
      <c r="K3913" s="218"/>
      <c r="L3913" s="229"/>
    </row>
    <row r="3914" spans="1:12" s="128" customFormat="1" x14ac:dyDescent="0.25">
      <c r="A3914" s="217">
        <f>+Tabla1[[#This Row],[Fecha]]</f>
        <v>45126</v>
      </c>
      <c r="B3914" s="37" t="s">
        <v>282</v>
      </c>
      <c r="C3914" s="69" t="s">
        <v>224</v>
      </c>
      <c r="D3914" s="219">
        <v>45126</v>
      </c>
      <c r="E3914" s="220" t="s">
        <v>76</v>
      </c>
      <c r="F3914" s="218" t="s">
        <v>2292</v>
      </c>
      <c r="G3914" s="218"/>
      <c r="H3914" s="225">
        <v>26100</v>
      </c>
      <c r="I3914" s="229"/>
      <c r="J3914" s="229"/>
      <c r="K3914" s="218"/>
      <c r="L3914" s="229"/>
    </row>
    <row r="3915" spans="1:12" s="128" customFormat="1" x14ac:dyDescent="0.25">
      <c r="A3915" s="217">
        <f>+Tabla1[[#This Row],[Fecha]]</f>
        <v>45131</v>
      </c>
      <c r="B3915" s="37" t="s">
        <v>282</v>
      </c>
      <c r="C3915" s="69" t="s">
        <v>224</v>
      </c>
      <c r="D3915" s="219">
        <v>45131</v>
      </c>
      <c r="E3915" s="220" t="s">
        <v>76</v>
      </c>
      <c r="F3915" s="218" t="s">
        <v>2350</v>
      </c>
      <c r="G3915" s="218"/>
      <c r="H3915" s="225">
        <v>52000</v>
      </c>
      <c r="I3915" s="229"/>
      <c r="J3915" s="229"/>
      <c r="K3915" s="218"/>
      <c r="L3915" s="229"/>
    </row>
    <row r="3916" spans="1:12" s="128" customFormat="1" x14ac:dyDescent="0.25">
      <c r="A3916" s="217">
        <f>+Tabla1[[#This Row],[Fecha]]</f>
        <v>45131</v>
      </c>
      <c r="B3916" s="37" t="s">
        <v>282</v>
      </c>
      <c r="C3916" s="69" t="s">
        <v>224</v>
      </c>
      <c r="D3916" s="219">
        <v>45131</v>
      </c>
      <c r="E3916" s="220" t="s">
        <v>76</v>
      </c>
      <c r="F3916" s="218" t="s">
        <v>2351</v>
      </c>
      <c r="G3916" s="218"/>
      <c r="H3916" s="225">
        <v>26000</v>
      </c>
      <c r="I3916" s="229"/>
      <c r="J3916" s="229"/>
      <c r="K3916" s="218"/>
      <c r="L3916" s="229"/>
    </row>
    <row r="3917" spans="1:12" s="128" customFormat="1" x14ac:dyDescent="0.25">
      <c r="A3917" s="217">
        <f>+Tabla1[[#This Row],[Fecha]]</f>
        <v>45131</v>
      </c>
      <c r="B3917" s="37" t="s">
        <v>282</v>
      </c>
      <c r="C3917" s="69" t="s">
        <v>224</v>
      </c>
      <c r="D3917" s="219">
        <v>45131</v>
      </c>
      <c r="E3917" s="220" t="s">
        <v>76</v>
      </c>
      <c r="F3917" s="218" t="s">
        <v>2323</v>
      </c>
      <c r="G3917" s="218"/>
      <c r="H3917" s="225">
        <v>26000</v>
      </c>
      <c r="I3917" s="229"/>
      <c r="J3917" s="229"/>
      <c r="K3917" s="218"/>
      <c r="L3917" s="229"/>
    </row>
    <row r="3918" spans="1:12" s="128" customFormat="1" x14ac:dyDescent="0.25">
      <c r="A3918" s="217">
        <f>+Tabla1[[#This Row],[Fecha]]</f>
        <v>45131</v>
      </c>
      <c r="B3918" s="37" t="s">
        <v>282</v>
      </c>
      <c r="C3918" s="69" t="s">
        <v>224</v>
      </c>
      <c r="D3918" s="219">
        <v>45131</v>
      </c>
      <c r="E3918" s="220" t="s">
        <v>76</v>
      </c>
      <c r="F3918" s="218" t="s">
        <v>2323</v>
      </c>
      <c r="G3918" s="218"/>
      <c r="H3918" s="225">
        <v>26000</v>
      </c>
      <c r="I3918" s="229"/>
      <c r="J3918" s="229"/>
      <c r="K3918" s="218"/>
      <c r="L3918" s="229"/>
    </row>
    <row r="3919" spans="1:12" s="128" customFormat="1" x14ac:dyDescent="0.25">
      <c r="A3919" s="217">
        <f>+Tabla1[[#This Row],[Fecha]]</f>
        <v>45131</v>
      </c>
      <c r="B3919" s="37" t="s">
        <v>282</v>
      </c>
      <c r="C3919" s="69" t="s">
        <v>224</v>
      </c>
      <c r="D3919" s="219">
        <v>45131</v>
      </c>
      <c r="E3919" s="220" t="s">
        <v>76</v>
      </c>
      <c r="F3919" s="218" t="s">
        <v>2324</v>
      </c>
      <c r="G3919" s="218"/>
      <c r="H3919" s="225">
        <v>26000</v>
      </c>
      <c r="I3919" s="229"/>
      <c r="J3919" s="229"/>
      <c r="K3919" s="218"/>
      <c r="L3919" s="229"/>
    </row>
    <row r="3920" spans="1:12" s="128" customFormat="1" x14ac:dyDescent="0.25">
      <c r="A3920" s="217">
        <f>+Tabla1[[#This Row],[Fecha]]</f>
        <v>45131</v>
      </c>
      <c r="B3920" s="37" t="s">
        <v>282</v>
      </c>
      <c r="C3920" s="69" t="s">
        <v>224</v>
      </c>
      <c r="D3920" s="219">
        <v>45131</v>
      </c>
      <c r="E3920" s="220" t="s">
        <v>76</v>
      </c>
      <c r="F3920" s="218" t="s">
        <v>2324</v>
      </c>
      <c r="G3920" s="218"/>
      <c r="H3920" s="225">
        <v>26113</v>
      </c>
      <c r="I3920" s="229"/>
      <c r="J3920" s="229"/>
      <c r="K3920" s="218"/>
      <c r="L3920" s="229"/>
    </row>
    <row r="3921" spans="1:12" s="128" customFormat="1" x14ac:dyDescent="0.25">
      <c r="A3921" s="217">
        <f>+Tabla1[[#This Row],[Fecha]]</f>
        <v>45132</v>
      </c>
      <c r="B3921" s="37" t="s">
        <v>282</v>
      </c>
      <c r="C3921" s="69" t="s">
        <v>224</v>
      </c>
      <c r="D3921" s="219">
        <v>45132</v>
      </c>
      <c r="E3921" s="220" t="s">
        <v>76</v>
      </c>
      <c r="F3921" s="218" t="s">
        <v>2276</v>
      </c>
      <c r="G3921" s="218"/>
      <c r="H3921" s="225">
        <v>6000</v>
      </c>
      <c r="I3921" s="229"/>
      <c r="J3921" s="229"/>
      <c r="K3921" s="218"/>
      <c r="L3921" s="229"/>
    </row>
    <row r="3922" spans="1:12" s="128" customFormat="1" x14ac:dyDescent="0.25">
      <c r="A3922" s="217">
        <f>+Tabla1[[#This Row],[Fecha]]</f>
        <v>45132</v>
      </c>
      <c r="B3922" s="37" t="s">
        <v>282</v>
      </c>
      <c r="C3922" s="69" t="s">
        <v>224</v>
      </c>
      <c r="D3922" s="219">
        <v>45132</v>
      </c>
      <c r="E3922" s="220" t="s">
        <v>76</v>
      </c>
      <c r="F3922" s="218" t="s">
        <v>2352</v>
      </c>
      <c r="G3922" s="218"/>
      <c r="H3922" s="225">
        <v>23102</v>
      </c>
      <c r="I3922" s="229"/>
      <c r="J3922" s="229"/>
      <c r="K3922" s="218"/>
      <c r="L3922" s="229"/>
    </row>
    <row r="3923" spans="1:12" s="128" customFormat="1" x14ac:dyDescent="0.25">
      <c r="A3923" s="217">
        <f>+Tabla1[[#This Row],[Fecha]]</f>
        <v>45132</v>
      </c>
      <c r="B3923" s="37" t="s">
        <v>282</v>
      </c>
      <c r="C3923" s="69" t="s">
        <v>224</v>
      </c>
      <c r="D3923" s="219">
        <v>45132</v>
      </c>
      <c r="E3923" s="220" t="s">
        <v>76</v>
      </c>
      <c r="F3923" s="218" t="s">
        <v>2329</v>
      </c>
      <c r="G3923" s="218"/>
      <c r="H3923" s="225">
        <v>26102</v>
      </c>
      <c r="I3923" s="229"/>
      <c r="J3923" s="229"/>
      <c r="K3923" s="218"/>
      <c r="L3923" s="229"/>
    </row>
    <row r="3924" spans="1:12" s="128" customFormat="1" x14ac:dyDescent="0.25">
      <c r="A3924" s="217">
        <f>+Tabla1[[#This Row],[Fecha]]</f>
        <v>45133</v>
      </c>
      <c r="B3924" s="37" t="s">
        <v>282</v>
      </c>
      <c r="C3924" s="69" t="s">
        <v>224</v>
      </c>
      <c r="D3924" s="219">
        <v>45133</v>
      </c>
      <c r="E3924" s="220" t="s">
        <v>76</v>
      </c>
      <c r="F3924" s="218" t="s">
        <v>2290</v>
      </c>
      <c r="G3924" s="218"/>
      <c r="H3924" s="225">
        <v>26000</v>
      </c>
      <c r="I3924" s="229"/>
      <c r="J3924" s="229"/>
      <c r="K3924" s="218"/>
      <c r="L3924" s="229"/>
    </row>
    <row r="3925" spans="1:12" s="128" customFormat="1" x14ac:dyDescent="0.25">
      <c r="A3925" s="217">
        <f>+Tabla1[[#This Row],[Fecha]]</f>
        <v>45135</v>
      </c>
      <c r="B3925" s="37" t="s">
        <v>282</v>
      </c>
      <c r="C3925" s="69" t="s">
        <v>224</v>
      </c>
      <c r="D3925" s="219">
        <v>45135</v>
      </c>
      <c r="E3925" s="220" t="s">
        <v>76</v>
      </c>
      <c r="F3925" s="218" t="s">
        <v>2277</v>
      </c>
      <c r="G3925" s="218"/>
      <c r="H3925" s="225">
        <v>26000</v>
      </c>
      <c r="I3925" s="229"/>
      <c r="J3925" s="229"/>
      <c r="K3925" s="218"/>
      <c r="L3925" s="229"/>
    </row>
    <row r="3926" spans="1:12" s="128" customFormat="1" x14ac:dyDescent="0.25">
      <c r="A3926" s="217">
        <f>+Tabla1[[#This Row],[Fecha]]</f>
        <v>45138</v>
      </c>
      <c r="B3926" s="37" t="s">
        <v>282</v>
      </c>
      <c r="C3926" s="69" t="s">
        <v>224</v>
      </c>
      <c r="D3926" s="219">
        <v>45138</v>
      </c>
      <c r="E3926" s="220" t="s">
        <v>76</v>
      </c>
      <c r="F3926" s="218" t="s">
        <v>2299</v>
      </c>
      <c r="G3926" s="218"/>
      <c r="H3926" s="225">
        <v>26000</v>
      </c>
      <c r="I3926" s="229"/>
      <c r="J3926" s="229"/>
      <c r="K3926" s="218"/>
      <c r="L3926" s="229"/>
    </row>
    <row r="3927" spans="1:12" s="128" customFormat="1" x14ac:dyDescent="0.25">
      <c r="A3927" s="217">
        <f>+Tabla1[[#This Row],[Fecha]]</f>
        <v>45138</v>
      </c>
      <c r="B3927" s="37" t="s">
        <v>282</v>
      </c>
      <c r="C3927" s="69" t="s">
        <v>224</v>
      </c>
      <c r="D3927" s="219">
        <v>45138</v>
      </c>
      <c r="E3927" s="220" t="s">
        <v>76</v>
      </c>
      <c r="F3927" s="218" t="s">
        <v>2279</v>
      </c>
      <c r="G3927" s="218"/>
      <c r="H3927" s="225">
        <v>26000</v>
      </c>
      <c r="I3927" s="229"/>
      <c r="J3927" s="229"/>
      <c r="K3927" s="218"/>
      <c r="L3927" s="229"/>
    </row>
    <row r="3928" spans="1:12" s="128" customFormat="1" x14ac:dyDescent="0.25">
      <c r="A3928" s="217">
        <f>+Tabla1[[#This Row],[Fecha]]</f>
        <v>45138</v>
      </c>
      <c r="B3928" s="37" t="s">
        <v>282</v>
      </c>
      <c r="C3928" s="69" t="s">
        <v>224</v>
      </c>
      <c r="D3928" s="219">
        <v>45138</v>
      </c>
      <c r="E3928" s="220" t="s">
        <v>76</v>
      </c>
      <c r="F3928" s="218" t="s">
        <v>2301</v>
      </c>
      <c r="G3928" s="218"/>
      <c r="H3928" s="225">
        <v>26000</v>
      </c>
      <c r="I3928" s="229"/>
      <c r="J3928" s="229"/>
      <c r="K3928" s="218"/>
      <c r="L3928" s="229"/>
    </row>
    <row r="3929" spans="1:12" s="128" customFormat="1" x14ac:dyDescent="0.25">
      <c r="A3929" s="217">
        <f>+Tabla1[[#This Row],[Fecha]]</f>
        <v>45138</v>
      </c>
      <c r="B3929" s="37" t="s">
        <v>282</v>
      </c>
      <c r="C3929" s="69" t="s">
        <v>224</v>
      </c>
      <c r="D3929" s="219">
        <v>45138</v>
      </c>
      <c r="E3929" s="220" t="s">
        <v>76</v>
      </c>
      <c r="F3929" s="218" t="s">
        <v>2313</v>
      </c>
      <c r="G3929" s="218"/>
      <c r="H3929" s="225">
        <v>26000</v>
      </c>
      <c r="I3929" s="229"/>
      <c r="J3929" s="229"/>
      <c r="K3929" s="218"/>
      <c r="L3929" s="229"/>
    </row>
    <row r="3930" spans="1:12" s="128" customFormat="1" x14ac:dyDescent="0.25">
      <c r="A3930" s="217">
        <f>+Tabla1[[#This Row],[Fecha]]</f>
        <v>45110</v>
      </c>
      <c r="B3930" s="37" t="s">
        <v>282</v>
      </c>
      <c r="C3930" s="69" t="s">
        <v>224</v>
      </c>
      <c r="D3930" s="219">
        <v>45110</v>
      </c>
      <c r="E3930" s="220" t="s">
        <v>76</v>
      </c>
      <c r="F3930" s="218" t="s">
        <v>2281</v>
      </c>
      <c r="G3930" s="218"/>
      <c r="H3930" s="225">
        <v>26080</v>
      </c>
      <c r="I3930" s="229"/>
      <c r="J3930" s="229"/>
      <c r="K3930" s="218"/>
      <c r="L3930" s="229"/>
    </row>
    <row r="3931" spans="1:12" s="128" customFormat="1" x14ac:dyDescent="0.25">
      <c r="A3931" s="217">
        <f>+Tabla1[[#This Row],[Fecha]]</f>
        <v>45131</v>
      </c>
      <c r="B3931" s="37" t="s">
        <v>282</v>
      </c>
      <c r="C3931" s="69" t="s">
        <v>224</v>
      </c>
      <c r="D3931" s="219">
        <v>45131</v>
      </c>
      <c r="E3931" s="220" t="s">
        <v>76</v>
      </c>
      <c r="F3931" s="218" t="s">
        <v>2306</v>
      </c>
      <c r="G3931" s="218"/>
      <c r="H3931" s="225">
        <v>26000</v>
      </c>
      <c r="I3931" s="229"/>
      <c r="J3931" s="229"/>
      <c r="K3931" s="218"/>
      <c r="L3931" s="229"/>
    </row>
    <row r="3932" spans="1:12" s="128" customFormat="1" x14ac:dyDescent="0.25">
      <c r="A3932" s="217">
        <f>+Tabla1[[#This Row],[Fecha]]</f>
        <v>45117</v>
      </c>
      <c r="B3932" s="37" t="s">
        <v>282</v>
      </c>
      <c r="C3932" s="69" t="s">
        <v>224</v>
      </c>
      <c r="D3932" s="219">
        <v>45117</v>
      </c>
      <c r="E3932" s="220" t="s">
        <v>76</v>
      </c>
      <c r="F3932" s="218" t="s">
        <v>197</v>
      </c>
      <c r="G3932" s="218"/>
      <c r="H3932" s="225">
        <v>26000</v>
      </c>
      <c r="I3932" s="229"/>
      <c r="J3932" s="229"/>
      <c r="K3932" s="218"/>
      <c r="L3932" s="229"/>
    </row>
    <row r="3933" spans="1:12" s="128" customFormat="1" x14ac:dyDescent="0.25">
      <c r="A3933" s="217">
        <f>+Tabla1[[#This Row],[Fecha]]</f>
        <v>45128</v>
      </c>
      <c r="B3933" s="37" t="s">
        <v>282</v>
      </c>
      <c r="C3933" s="69" t="s">
        <v>224</v>
      </c>
      <c r="D3933" s="219">
        <v>45128</v>
      </c>
      <c r="E3933" s="220" t="s">
        <v>76</v>
      </c>
      <c r="F3933" s="218" t="s">
        <v>2347</v>
      </c>
      <c r="G3933" s="218"/>
      <c r="H3933" s="225">
        <v>26000</v>
      </c>
      <c r="I3933" s="229"/>
      <c r="J3933" s="229"/>
      <c r="K3933" s="218"/>
      <c r="L3933" s="229"/>
    </row>
    <row r="3934" spans="1:12" s="128" customFormat="1" x14ac:dyDescent="0.25">
      <c r="A3934" s="217">
        <f>+Tabla1[[#This Row],[Fecha]]</f>
        <v>45110</v>
      </c>
      <c r="B3934" s="37" t="s">
        <v>282</v>
      </c>
      <c r="C3934" s="69" t="s">
        <v>224</v>
      </c>
      <c r="D3934" s="219">
        <v>45110</v>
      </c>
      <c r="E3934" s="220" t="s">
        <v>76</v>
      </c>
      <c r="F3934" s="218" t="s">
        <v>2284</v>
      </c>
      <c r="G3934" s="218"/>
      <c r="H3934" s="225">
        <v>130000</v>
      </c>
      <c r="I3934" s="229"/>
      <c r="J3934" s="229"/>
      <c r="K3934" s="218"/>
      <c r="L3934" s="229"/>
    </row>
    <row r="3935" spans="1:12" s="128" customFormat="1" x14ac:dyDescent="0.25">
      <c r="A3935" s="217">
        <f>+Tabla1[[#This Row],[Fecha]]</f>
        <v>45126</v>
      </c>
      <c r="B3935" s="37" t="s">
        <v>282</v>
      </c>
      <c r="C3935" s="69" t="s">
        <v>224</v>
      </c>
      <c r="D3935" s="219">
        <v>45126</v>
      </c>
      <c r="E3935" s="220" t="s">
        <v>76</v>
      </c>
      <c r="F3935" s="218" t="s">
        <v>2285</v>
      </c>
      <c r="G3935" s="218"/>
      <c r="H3935" s="225">
        <v>26000</v>
      </c>
      <c r="I3935" s="229"/>
      <c r="J3935" s="229"/>
      <c r="K3935" s="218"/>
      <c r="L3935" s="229"/>
    </row>
    <row r="3936" spans="1:12" s="128" customFormat="1" x14ac:dyDescent="0.25">
      <c r="A3936" s="217">
        <f>+Tabla1[[#This Row],[Fecha]]</f>
        <v>45112</v>
      </c>
      <c r="B3936" s="37" t="s">
        <v>282</v>
      </c>
      <c r="C3936" s="69" t="s">
        <v>224</v>
      </c>
      <c r="D3936" s="219">
        <v>45112</v>
      </c>
      <c r="E3936" s="220" t="s">
        <v>76</v>
      </c>
      <c r="F3936" s="218" t="s">
        <v>2286</v>
      </c>
      <c r="G3936" s="218"/>
      <c r="H3936" s="225">
        <v>26000</v>
      </c>
      <c r="I3936" s="229"/>
      <c r="J3936" s="229"/>
      <c r="K3936" s="218"/>
      <c r="L3936" s="229"/>
    </row>
    <row r="3937" spans="1:12" s="128" customFormat="1" x14ac:dyDescent="0.25">
      <c r="A3937" s="217">
        <f>+Tabla1[[#This Row],[Fecha]]</f>
        <v>45117</v>
      </c>
      <c r="B3937" s="37" t="s">
        <v>282</v>
      </c>
      <c r="C3937" s="69" t="s">
        <v>224</v>
      </c>
      <c r="D3937" s="219">
        <v>45117</v>
      </c>
      <c r="E3937" s="220" t="s">
        <v>76</v>
      </c>
      <c r="F3937" s="218" t="s">
        <v>2273</v>
      </c>
      <c r="G3937" s="218"/>
      <c r="H3937" s="225">
        <v>52000</v>
      </c>
      <c r="I3937" s="229"/>
      <c r="J3937" s="229"/>
      <c r="K3937" s="218"/>
      <c r="L3937" s="229"/>
    </row>
    <row r="3938" spans="1:12" s="128" customFormat="1" x14ac:dyDescent="0.25">
      <c r="A3938" s="217">
        <f>+Tabla1[[#This Row],[Fecha]]</f>
        <v>45135</v>
      </c>
      <c r="B3938" s="37" t="s">
        <v>282</v>
      </c>
      <c r="C3938" s="69" t="s">
        <v>224</v>
      </c>
      <c r="D3938" s="219">
        <v>45135</v>
      </c>
      <c r="E3938" s="220" t="s">
        <v>76</v>
      </c>
      <c r="F3938" s="218" t="s">
        <v>2289</v>
      </c>
      <c r="G3938" s="218"/>
      <c r="H3938" s="225">
        <v>240</v>
      </c>
      <c r="I3938" s="229"/>
      <c r="J3938" s="229"/>
      <c r="K3938" s="218"/>
      <c r="L3938" s="229"/>
    </row>
    <row r="3939" spans="1:12" s="128" customFormat="1" x14ac:dyDescent="0.25">
      <c r="A3939" s="217">
        <f>+Tabla1[[#This Row],[Fecha]]</f>
        <v>45113</v>
      </c>
      <c r="B3939" s="37" t="s">
        <v>282</v>
      </c>
      <c r="C3939" s="69" t="s">
        <v>224</v>
      </c>
      <c r="D3939" s="219">
        <v>45113</v>
      </c>
      <c r="E3939" s="220" t="s">
        <v>76</v>
      </c>
      <c r="F3939" s="218" t="s">
        <v>2353</v>
      </c>
      <c r="G3939" s="218"/>
      <c r="H3939" s="225">
        <v>26000</v>
      </c>
      <c r="I3939" s="229"/>
      <c r="J3939" s="229"/>
      <c r="K3939" s="218"/>
      <c r="L3939" s="229"/>
    </row>
    <row r="3940" spans="1:12" s="128" customFormat="1" x14ac:dyDescent="0.25">
      <c r="A3940" s="217">
        <f>+Tabla1[[#This Row],[Fecha]]</f>
        <v>45111</v>
      </c>
      <c r="B3940" s="37" t="s">
        <v>282</v>
      </c>
      <c r="C3940" s="69" t="s">
        <v>224</v>
      </c>
      <c r="D3940" s="219">
        <v>45111</v>
      </c>
      <c r="E3940" s="220" t="s">
        <v>239</v>
      </c>
      <c r="F3940" s="218" t="s">
        <v>2337</v>
      </c>
      <c r="G3940" s="218"/>
      <c r="H3940" s="225">
        <v>26000</v>
      </c>
      <c r="I3940" s="229"/>
      <c r="J3940" s="229"/>
      <c r="K3940" s="218"/>
      <c r="L3940" s="229"/>
    </row>
    <row r="3941" spans="1:12" s="128" customFormat="1" x14ac:dyDescent="0.25">
      <c r="A3941" s="217">
        <f>+Tabla1[[#This Row],[Fecha]]</f>
        <v>45132</v>
      </c>
      <c r="B3941" s="37" t="s">
        <v>282</v>
      </c>
      <c r="C3941" s="69" t="s">
        <v>224</v>
      </c>
      <c r="D3941" s="219">
        <v>45132</v>
      </c>
      <c r="E3941" s="220" t="s">
        <v>76</v>
      </c>
      <c r="F3941" s="218" t="s">
        <v>2295</v>
      </c>
      <c r="G3941" s="218"/>
      <c r="H3941" s="225">
        <v>26000</v>
      </c>
      <c r="I3941" s="229"/>
      <c r="J3941" s="229"/>
      <c r="K3941" s="218"/>
      <c r="L3941" s="229"/>
    </row>
    <row r="3942" spans="1:12" s="128" customFormat="1" x14ac:dyDescent="0.25">
      <c r="A3942" s="290">
        <f>+Tabla1[[#This Row],[Fecha]]</f>
        <v>45112</v>
      </c>
      <c r="B3942" s="291" t="s">
        <v>282</v>
      </c>
      <c r="C3942" s="290" t="s">
        <v>224</v>
      </c>
      <c r="D3942" s="292">
        <v>45112</v>
      </c>
      <c r="E3942" s="293" t="s">
        <v>76</v>
      </c>
      <c r="F3942" s="291" t="s">
        <v>2354</v>
      </c>
      <c r="G3942" s="291"/>
      <c r="H3942" s="295">
        <v>26000</v>
      </c>
      <c r="I3942" s="294">
        <v>1631871</v>
      </c>
      <c r="J3942" s="294"/>
      <c r="K3942" s="291"/>
      <c r="L3942" s="294"/>
    </row>
    <row r="3943" spans="1:12" s="128" customFormat="1" x14ac:dyDescent="0.25">
      <c r="A3943" s="217">
        <f>+Tabla1[[#This Row],[Fecha]]</f>
        <v>45169</v>
      </c>
      <c r="B3943" s="37" t="s">
        <v>282</v>
      </c>
      <c r="C3943" s="69" t="s">
        <v>224</v>
      </c>
      <c r="D3943" s="219">
        <v>45169</v>
      </c>
      <c r="E3943" s="220" t="s">
        <v>76</v>
      </c>
      <c r="F3943" s="218" t="s">
        <v>2355</v>
      </c>
      <c r="G3943" s="218"/>
      <c r="H3943" s="225">
        <v>26000</v>
      </c>
      <c r="I3943" s="229"/>
      <c r="J3943" s="229"/>
      <c r="K3943" s="218"/>
      <c r="L3943" s="229"/>
    </row>
    <row r="3944" spans="1:12" s="128" customFormat="1" x14ac:dyDescent="0.25">
      <c r="A3944" s="217">
        <f>+Tabla1[[#This Row],[Fecha]]</f>
        <v>45139</v>
      </c>
      <c r="B3944" s="37" t="s">
        <v>282</v>
      </c>
      <c r="C3944" s="69" t="s">
        <v>224</v>
      </c>
      <c r="D3944" s="219">
        <v>45139</v>
      </c>
      <c r="E3944" s="220" t="s">
        <v>76</v>
      </c>
      <c r="F3944" s="218" t="s">
        <v>2269</v>
      </c>
      <c r="G3944" s="218"/>
      <c r="H3944" s="225">
        <v>26000</v>
      </c>
      <c r="I3944" s="229"/>
      <c r="J3944" s="229"/>
      <c r="K3944" s="218"/>
      <c r="L3944" s="229"/>
    </row>
    <row r="3945" spans="1:12" s="128" customFormat="1" x14ac:dyDescent="0.25">
      <c r="A3945" s="217">
        <f>+Tabla1[[#This Row],[Fecha]]</f>
        <v>45139</v>
      </c>
      <c r="B3945" s="37" t="s">
        <v>282</v>
      </c>
      <c r="C3945" s="69" t="s">
        <v>224</v>
      </c>
      <c r="D3945" s="219">
        <v>45139</v>
      </c>
      <c r="E3945" s="220" t="s">
        <v>76</v>
      </c>
      <c r="F3945" s="218" t="s">
        <v>2321</v>
      </c>
      <c r="G3945" s="218"/>
      <c r="H3945" s="225">
        <v>26000</v>
      </c>
      <c r="I3945" s="229"/>
      <c r="J3945" s="229"/>
      <c r="K3945" s="218"/>
      <c r="L3945" s="229"/>
    </row>
    <row r="3946" spans="1:12" s="128" customFormat="1" x14ac:dyDescent="0.25">
      <c r="A3946" s="217">
        <f>+Tabla1[[#This Row],[Fecha]]</f>
        <v>45139</v>
      </c>
      <c r="B3946" s="37" t="s">
        <v>282</v>
      </c>
      <c r="C3946" s="69" t="s">
        <v>224</v>
      </c>
      <c r="D3946" s="219">
        <v>45139</v>
      </c>
      <c r="E3946" s="220" t="s">
        <v>76</v>
      </c>
      <c r="F3946" s="218" t="s">
        <v>2300</v>
      </c>
      <c r="G3946" s="218"/>
      <c r="H3946" s="225">
        <v>26000</v>
      </c>
      <c r="I3946" s="229"/>
      <c r="J3946" s="229"/>
      <c r="K3946" s="218"/>
      <c r="L3946" s="229"/>
    </row>
    <row r="3947" spans="1:12" s="128" customFormat="1" x14ac:dyDescent="0.25">
      <c r="A3947" s="217">
        <f>+Tabla1[[#This Row],[Fecha]]</f>
        <v>45139</v>
      </c>
      <c r="B3947" s="37" t="s">
        <v>282</v>
      </c>
      <c r="C3947" s="69" t="s">
        <v>224</v>
      </c>
      <c r="D3947" s="219">
        <v>45139</v>
      </c>
      <c r="E3947" s="220" t="s">
        <v>76</v>
      </c>
      <c r="F3947" s="218" t="s">
        <v>2259</v>
      </c>
      <c r="G3947" s="218"/>
      <c r="H3947" s="225">
        <v>26000</v>
      </c>
      <c r="I3947" s="229"/>
      <c r="J3947" s="229"/>
      <c r="K3947" s="218"/>
      <c r="L3947" s="229"/>
    </row>
    <row r="3948" spans="1:12" s="128" customFormat="1" x14ac:dyDescent="0.25">
      <c r="A3948" s="217">
        <f>+Tabla1[[#This Row],[Fecha]]</f>
        <v>45140</v>
      </c>
      <c r="B3948" s="37" t="s">
        <v>282</v>
      </c>
      <c r="C3948" s="69" t="s">
        <v>224</v>
      </c>
      <c r="D3948" s="219">
        <v>45140</v>
      </c>
      <c r="E3948" s="220" t="s">
        <v>76</v>
      </c>
      <c r="F3948" s="218" t="s">
        <v>2262</v>
      </c>
      <c r="G3948" s="218"/>
      <c r="H3948" s="225">
        <v>26000</v>
      </c>
      <c r="I3948" s="229"/>
      <c r="J3948" s="229"/>
      <c r="K3948" s="218"/>
      <c r="L3948" s="229"/>
    </row>
    <row r="3949" spans="1:12" s="128" customFormat="1" x14ac:dyDescent="0.25">
      <c r="A3949" s="217">
        <f>+Tabla1[[#This Row],[Fecha]]</f>
        <v>45140</v>
      </c>
      <c r="B3949" s="37" t="s">
        <v>282</v>
      </c>
      <c r="C3949" s="69" t="s">
        <v>224</v>
      </c>
      <c r="D3949" s="219">
        <v>45140</v>
      </c>
      <c r="E3949" s="220" t="s">
        <v>239</v>
      </c>
      <c r="F3949" s="218" t="s">
        <v>2356</v>
      </c>
      <c r="G3949" s="218"/>
      <c r="H3949" s="225">
        <v>26000</v>
      </c>
      <c r="I3949" s="229"/>
      <c r="J3949" s="229"/>
      <c r="K3949" s="218"/>
      <c r="L3949" s="229"/>
    </row>
    <row r="3950" spans="1:12" s="128" customFormat="1" x14ac:dyDescent="0.25">
      <c r="A3950" s="217">
        <f>+Tabla1[[#This Row],[Fecha]]</f>
        <v>45140</v>
      </c>
      <c r="B3950" s="37" t="s">
        <v>282</v>
      </c>
      <c r="C3950" s="69" t="s">
        <v>224</v>
      </c>
      <c r="D3950" s="219">
        <v>45140</v>
      </c>
      <c r="E3950" s="220" t="s">
        <v>239</v>
      </c>
      <c r="F3950" s="218" t="s">
        <v>2357</v>
      </c>
      <c r="G3950" s="218"/>
      <c r="H3950" s="225">
        <v>26000</v>
      </c>
      <c r="I3950" s="229"/>
      <c r="J3950" s="229"/>
      <c r="K3950" s="218"/>
      <c r="L3950" s="229"/>
    </row>
    <row r="3951" spans="1:12" s="128" customFormat="1" x14ac:dyDescent="0.25">
      <c r="A3951" s="217">
        <f>+Tabla1[[#This Row],[Fecha]]</f>
        <v>45140</v>
      </c>
      <c r="B3951" s="37" t="s">
        <v>282</v>
      </c>
      <c r="C3951" s="69" t="s">
        <v>224</v>
      </c>
      <c r="D3951" s="219">
        <v>45140</v>
      </c>
      <c r="E3951" s="220" t="s">
        <v>239</v>
      </c>
      <c r="F3951" s="218" t="s">
        <v>2358</v>
      </c>
      <c r="G3951" s="218"/>
      <c r="H3951" s="225">
        <v>26000</v>
      </c>
      <c r="I3951" s="229"/>
      <c r="J3951" s="229"/>
      <c r="K3951" s="218"/>
      <c r="L3951" s="229"/>
    </row>
    <row r="3952" spans="1:12" s="128" customFormat="1" x14ac:dyDescent="0.25">
      <c r="A3952" s="217">
        <f>+Tabla1[[#This Row],[Fecha]]</f>
        <v>45140</v>
      </c>
      <c r="B3952" s="37" t="s">
        <v>282</v>
      </c>
      <c r="C3952" s="69" t="s">
        <v>224</v>
      </c>
      <c r="D3952" s="219">
        <v>45140</v>
      </c>
      <c r="E3952" s="220" t="s">
        <v>76</v>
      </c>
      <c r="F3952" s="218" t="s">
        <v>2271</v>
      </c>
      <c r="G3952" s="218"/>
      <c r="H3952" s="225">
        <v>36000</v>
      </c>
      <c r="I3952" s="229"/>
      <c r="J3952" s="229"/>
      <c r="K3952" s="218"/>
      <c r="L3952" s="229"/>
    </row>
    <row r="3953" spans="1:12" s="128" customFormat="1" x14ac:dyDescent="0.25">
      <c r="A3953" s="217">
        <f>+Tabla1[[#This Row],[Fecha]]</f>
        <v>45141</v>
      </c>
      <c r="B3953" s="37" t="s">
        <v>282</v>
      </c>
      <c r="C3953" s="69" t="s">
        <v>224</v>
      </c>
      <c r="D3953" s="219">
        <v>45141</v>
      </c>
      <c r="E3953" s="220" t="s">
        <v>76</v>
      </c>
      <c r="F3953" s="218" t="s">
        <v>2322</v>
      </c>
      <c r="G3953" s="218"/>
      <c r="H3953" s="225">
        <v>78000</v>
      </c>
      <c r="I3953" s="229"/>
      <c r="J3953" s="229"/>
      <c r="K3953" s="218"/>
      <c r="L3953" s="229"/>
    </row>
    <row r="3954" spans="1:12" s="128" customFormat="1" x14ac:dyDescent="0.25">
      <c r="A3954" s="217">
        <f>+Tabla1[[#This Row],[Fecha]]</f>
        <v>45145</v>
      </c>
      <c r="B3954" s="37" t="s">
        <v>282</v>
      </c>
      <c r="C3954" s="69" t="s">
        <v>224</v>
      </c>
      <c r="D3954" s="219">
        <v>45145</v>
      </c>
      <c r="E3954" s="220" t="s">
        <v>76</v>
      </c>
      <c r="F3954" s="218" t="s">
        <v>2264</v>
      </c>
      <c r="G3954" s="218"/>
      <c r="H3954" s="225">
        <v>26000</v>
      </c>
      <c r="I3954" s="229"/>
      <c r="J3954" s="229"/>
      <c r="K3954" s="218"/>
      <c r="L3954" s="229"/>
    </row>
    <row r="3955" spans="1:12" s="128" customFormat="1" x14ac:dyDescent="0.25">
      <c r="A3955" s="217">
        <f>+Tabla1[[#This Row],[Fecha]]</f>
        <v>45145</v>
      </c>
      <c r="B3955" s="37" t="s">
        <v>282</v>
      </c>
      <c r="C3955" s="69" t="s">
        <v>224</v>
      </c>
      <c r="D3955" s="219">
        <v>45145</v>
      </c>
      <c r="E3955" s="220" t="s">
        <v>76</v>
      </c>
      <c r="F3955" s="218" t="s">
        <v>2309</v>
      </c>
      <c r="G3955" s="218"/>
      <c r="H3955" s="225">
        <v>52000</v>
      </c>
      <c r="I3955" s="229"/>
      <c r="J3955" s="229"/>
      <c r="K3955" s="218"/>
      <c r="L3955" s="229"/>
    </row>
    <row r="3956" spans="1:12" s="128" customFormat="1" x14ac:dyDescent="0.25">
      <c r="A3956" s="217">
        <f>+Tabla1[[#This Row],[Fecha]]</f>
        <v>45145</v>
      </c>
      <c r="B3956" s="37" t="s">
        <v>282</v>
      </c>
      <c r="C3956" s="69" t="s">
        <v>224</v>
      </c>
      <c r="D3956" s="219">
        <v>45145</v>
      </c>
      <c r="E3956" s="220" t="s">
        <v>76</v>
      </c>
      <c r="F3956" s="218" t="s">
        <v>2266</v>
      </c>
      <c r="G3956" s="218"/>
      <c r="H3956" s="225">
        <v>52025</v>
      </c>
      <c r="I3956" s="229"/>
      <c r="J3956" s="229"/>
      <c r="K3956" s="218"/>
      <c r="L3956" s="229"/>
    </row>
    <row r="3957" spans="1:12" s="128" customFormat="1" x14ac:dyDescent="0.25">
      <c r="A3957" s="217">
        <f>+Tabla1[[#This Row],[Fecha]]</f>
        <v>45148</v>
      </c>
      <c r="B3957" s="37" t="s">
        <v>282</v>
      </c>
      <c r="C3957" s="69" t="s">
        <v>224</v>
      </c>
      <c r="D3957" s="219">
        <v>45148</v>
      </c>
      <c r="E3957" s="220" t="s">
        <v>76</v>
      </c>
      <c r="F3957" s="218" t="s">
        <v>2270</v>
      </c>
      <c r="G3957" s="218"/>
      <c r="H3957" s="225">
        <v>26000</v>
      </c>
      <c r="I3957" s="229"/>
      <c r="J3957" s="229"/>
      <c r="K3957" s="218"/>
      <c r="L3957" s="229"/>
    </row>
    <row r="3958" spans="1:12" s="128" customFormat="1" x14ac:dyDescent="0.25">
      <c r="A3958" s="217">
        <f>+Tabla1[[#This Row],[Fecha]]</f>
        <v>45155</v>
      </c>
      <c r="B3958" s="37" t="s">
        <v>282</v>
      </c>
      <c r="C3958" s="69" t="s">
        <v>224</v>
      </c>
      <c r="D3958" s="219">
        <v>45155</v>
      </c>
      <c r="E3958" s="220" t="s">
        <v>76</v>
      </c>
      <c r="F3958" s="218" t="s">
        <v>2359</v>
      </c>
      <c r="G3958" s="218"/>
      <c r="H3958" s="225">
        <v>26000</v>
      </c>
      <c r="I3958" s="229"/>
      <c r="J3958" s="229"/>
      <c r="K3958" s="218"/>
      <c r="L3958" s="229"/>
    </row>
    <row r="3959" spans="1:12" s="128" customFormat="1" x14ac:dyDescent="0.25">
      <c r="A3959" s="217">
        <f>+Tabla1[[#This Row],[Fecha]]</f>
        <v>45156</v>
      </c>
      <c r="B3959" s="37" t="s">
        <v>282</v>
      </c>
      <c r="C3959" s="69" t="s">
        <v>224</v>
      </c>
      <c r="D3959" s="219">
        <v>45156</v>
      </c>
      <c r="E3959" s="220" t="s">
        <v>76</v>
      </c>
      <c r="F3959" s="218" t="s">
        <v>2303</v>
      </c>
      <c r="G3959" s="218"/>
      <c r="H3959" s="225">
        <v>26000</v>
      </c>
      <c r="I3959" s="229"/>
      <c r="J3959" s="229"/>
      <c r="K3959" s="218"/>
      <c r="L3959" s="229"/>
    </row>
    <row r="3960" spans="1:12" s="128" customFormat="1" x14ac:dyDescent="0.25">
      <c r="A3960" s="217">
        <f>+Tabla1[[#This Row],[Fecha]]</f>
        <v>45159</v>
      </c>
      <c r="B3960" s="37" t="s">
        <v>282</v>
      </c>
      <c r="C3960" s="69" t="s">
        <v>224</v>
      </c>
      <c r="D3960" s="219">
        <v>45159</v>
      </c>
      <c r="E3960" s="220" t="s">
        <v>76</v>
      </c>
      <c r="F3960" s="218" t="s">
        <v>2360</v>
      </c>
      <c r="G3960" s="218"/>
      <c r="H3960" s="225">
        <v>26109</v>
      </c>
      <c r="I3960" s="229"/>
      <c r="J3960" s="229"/>
      <c r="K3960" s="218"/>
      <c r="L3960" s="229"/>
    </row>
    <row r="3961" spans="1:12" s="128" customFormat="1" x14ac:dyDescent="0.25">
      <c r="A3961" s="217">
        <f>+Tabla1[[#This Row],[Fecha]]</f>
        <v>45159</v>
      </c>
      <c r="B3961" s="37" t="s">
        <v>282</v>
      </c>
      <c r="C3961" s="69" t="s">
        <v>224</v>
      </c>
      <c r="D3961" s="219">
        <v>45159</v>
      </c>
      <c r="E3961" s="220" t="s">
        <v>239</v>
      </c>
      <c r="F3961" s="218" t="s">
        <v>2361</v>
      </c>
      <c r="G3961" s="218"/>
      <c r="H3961" s="225">
        <v>50000</v>
      </c>
      <c r="I3961" s="229"/>
      <c r="J3961" s="229"/>
      <c r="K3961" s="218"/>
      <c r="L3961" s="229"/>
    </row>
    <row r="3962" spans="1:12" s="128" customFormat="1" x14ac:dyDescent="0.25">
      <c r="A3962" s="217">
        <f>+Tabla1[[#This Row],[Fecha]]</f>
        <v>45160</v>
      </c>
      <c r="B3962" s="37" t="s">
        <v>282</v>
      </c>
      <c r="C3962" s="69" t="s">
        <v>224</v>
      </c>
      <c r="D3962" s="219">
        <v>45160</v>
      </c>
      <c r="E3962" s="220" t="s">
        <v>76</v>
      </c>
      <c r="F3962" s="218" t="s">
        <v>2292</v>
      </c>
      <c r="G3962" s="218"/>
      <c r="H3962" s="225">
        <v>100000</v>
      </c>
      <c r="I3962" s="229"/>
      <c r="J3962" s="229"/>
      <c r="K3962" s="218"/>
      <c r="L3962" s="229"/>
    </row>
    <row r="3963" spans="1:12" s="128" customFormat="1" x14ac:dyDescent="0.25">
      <c r="A3963" s="217">
        <f>+Tabla1[[#This Row],[Fecha]]</f>
        <v>45160</v>
      </c>
      <c r="B3963" s="37" t="s">
        <v>282</v>
      </c>
      <c r="C3963" s="69" t="s">
        <v>224</v>
      </c>
      <c r="D3963" s="219">
        <v>45160</v>
      </c>
      <c r="E3963" s="220" t="s">
        <v>76</v>
      </c>
      <c r="F3963" s="218" t="s">
        <v>2276</v>
      </c>
      <c r="G3963" s="218"/>
      <c r="H3963" s="225">
        <v>100000</v>
      </c>
      <c r="I3963" s="229"/>
      <c r="J3963" s="229"/>
      <c r="K3963" s="218"/>
      <c r="L3963" s="229"/>
    </row>
    <row r="3964" spans="1:12" s="128" customFormat="1" x14ac:dyDescent="0.25">
      <c r="A3964" s="217">
        <f>+Tabla1[[#This Row],[Fecha]]</f>
        <v>45161</v>
      </c>
      <c r="B3964" s="37" t="s">
        <v>282</v>
      </c>
      <c r="C3964" s="69" t="s">
        <v>224</v>
      </c>
      <c r="D3964" s="219">
        <v>45161</v>
      </c>
      <c r="E3964" s="220" t="s">
        <v>76</v>
      </c>
      <c r="F3964" s="218" t="s">
        <v>2350</v>
      </c>
      <c r="G3964" s="218"/>
      <c r="H3964" s="225">
        <v>26000</v>
      </c>
      <c r="I3964" s="229"/>
      <c r="J3964" s="229"/>
      <c r="K3964" s="218"/>
      <c r="L3964" s="229"/>
    </row>
    <row r="3965" spans="1:12" s="128" customFormat="1" x14ac:dyDescent="0.25">
      <c r="A3965" s="217">
        <f>+Tabla1[[#This Row],[Fecha]]</f>
        <v>45161</v>
      </c>
      <c r="B3965" s="37" t="s">
        <v>282</v>
      </c>
      <c r="C3965" s="69" t="s">
        <v>224</v>
      </c>
      <c r="D3965" s="219">
        <v>45161</v>
      </c>
      <c r="E3965" s="220" t="s">
        <v>76</v>
      </c>
      <c r="F3965" s="218" t="s">
        <v>2351</v>
      </c>
      <c r="G3965" s="218"/>
      <c r="H3965" s="225">
        <v>26100</v>
      </c>
      <c r="I3965" s="229"/>
      <c r="J3965" s="229"/>
      <c r="K3965" s="218"/>
      <c r="L3965" s="229"/>
    </row>
    <row r="3966" spans="1:12" s="128" customFormat="1" x14ac:dyDescent="0.25">
      <c r="A3966" s="217">
        <f>+Tabla1[[#This Row],[Fecha]]</f>
        <v>45162</v>
      </c>
      <c r="B3966" s="37" t="s">
        <v>282</v>
      </c>
      <c r="C3966" s="69" t="s">
        <v>224</v>
      </c>
      <c r="D3966" s="219">
        <v>45162</v>
      </c>
      <c r="E3966" s="220" t="s">
        <v>76</v>
      </c>
      <c r="F3966" s="218" t="s">
        <v>2272</v>
      </c>
      <c r="G3966" s="218"/>
      <c r="H3966" s="225">
        <v>52000</v>
      </c>
      <c r="I3966" s="229"/>
      <c r="J3966" s="229"/>
      <c r="K3966" s="218"/>
      <c r="L3966" s="229"/>
    </row>
    <row r="3967" spans="1:12" s="128" customFormat="1" x14ac:dyDescent="0.25">
      <c r="A3967" s="217">
        <f>+Tabla1[[#This Row],[Fecha]]</f>
        <v>45163</v>
      </c>
      <c r="B3967" s="37" t="s">
        <v>282</v>
      </c>
      <c r="C3967" s="69" t="s">
        <v>224</v>
      </c>
      <c r="D3967" s="219">
        <v>45163</v>
      </c>
      <c r="E3967" s="220" t="s">
        <v>76</v>
      </c>
      <c r="F3967" s="218" t="s">
        <v>2262</v>
      </c>
      <c r="G3967" s="218"/>
      <c r="H3967" s="225">
        <v>104000</v>
      </c>
      <c r="I3967" s="229"/>
      <c r="J3967" s="229"/>
      <c r="K3967" s="218"/>
      <c r="L3967" s="229"/>
    </row>
    <row r="3968" spans="1:12" s="128" customFormat="1" x14ac:dyDescent="0.25">
      <c r="A3968" s="217">
        <f>+Tabla1[[#This Row],[Fecha]]</f>
        <v>45168</v>
      </c>
      <c r="B3968" s="37" t="s">
        <v>282</v>
      </c>
      <c r="C3968" s="69" t="s">
        <v>224</v>
      </c>
      <c r="D3968" s="219">
        <v>45168</v>
      </c>
      <c r="E3968" s="220" t="s">
        <v>76</v>
      </c>
      <c r="F3968" s="218" t="s">
        <v>2302</v>
      </c>
      <c r="G3968" s="218"/>
      <c r="H3968" s="225">
        <v>26000</v>
      </c>
      <c r="I3968" s="229"/>
      <c r="J3968" s="229"/>
      <c r="K3968" s="218"/>
      <c r="L3968" s="229"/>
    </row>
    <row r="3969" spans="1:12" s="128" customFormat="1" x14ac:dyDescent="0.25">
      <c r="A3969" s="217">
        <f>+Tabla1[[#This Row],[Fecha]]</f>
        <v>45168</v>
      </c>
      <c r="B3969" s="37" t="s">
        <v>282</v>
      </c>
      <c r="C3969" s="69" t="s">
        <v>224</v>
      </c>
      <c r="D3969" s="219">
        <v>45168</v>
      </c>
      <c r="E3969" s="220" t="s">
        <v>76</v>
      </c>
      <c r="F3969" s="218" t="s">
        <v>2322</v>
      </c>
      <c r="G3969" s="218"/>
      <c r="H3969" s="225">
        <v>26000</v>
      </c>
      <c r="I3969" s="229"/>
      <c r="J3969" s="229"/>
      <c r="K3969" s="218"/>
      <c r="L3969" s="229"/>
    </row>
    <row r="3970" spans="1:12" s="128" customFormat="1" x14ac:dyDescent="0.25">
      <c r="A3970" s="217">
        <f>+Tabla1[[#This Row],[Fecha]]</f>
        <v>45169</v>
      </c>
      <c r="B3970" s="37" t="s">
        <v>282</v>
      </c>
      <c r="C3970" s="69" t="s">
        <v>224</v>
      </c>
      <c r="D3970" s="219">
        <v>45169</v>
      </c>
      <c r="E3970" s="220" t="s">
        <v>76</v>
      </c>
      <c r="F3970" s="218" t="s">
        <v>2299</v>
      </c>
      <c r="G3970" s="218"/>
      <c r="H3970" s="225">
        <v>52000</v>
      </c>
      <c r="I3970" s="229"/>
      <c r="J3970" s="229"/>
      <c r="K3970" s="218"/>
      <c r="L3970" s="229"/>
    </row>
    <row r="3971" spans="1:12" s="128" customFormat="1" x14ac:dyDescent="0.25">
      <c r="A3971" s="217">
        <f>+Tabla1[[#This Row],[Fecha]]</f>
        <v>45169</v>
      </c>
      <c r="B3971" s="37" t="s">
        <v>282</v>
      </c>
      <c r="C3971" s="69" t="s">
        <v>224</v>
      </c>
      <c r="D3971" s="219">
        <v>45169</v>
      </c>
      <c r="E3971" s="220" t="s">
        <v>76</v>
      </c>
      <c r="F3971" s="218" t="s">
        <v>2277</v>
      </c>
      <c r="G3971" s="218"/>
      <c r="H3971" s="225">
        <v>52117</v>
      </c>
      <c r="I3971" s="229"/>
      <c r="J3971" s="229"/>
      <c r="K3971" s="218"/>
      <c r="L3971" s="229"/>
    </row>
    <row r="3972" spans="1:12" s="128" customFormat="1" x14ac:dyDescent="0.25">
      <c r="A3972" s="217">
        <f>+Tabla1[[#This Row],[Fecha]]</f>
        <v>45169</v>
      </c>
      <c r="B3972" s="37" t="s">
        <v>282</v>
      </c>
      <c r="C3972" s="69" t="s">
        <v>224</v>
      </c>
      <c r="D3972" s="219">
        <v>45169</v>
      </c>
      <c r="E3972" s="220" t="s">
        <v>76</v>
      </c>
      <c r="F3972" s="218" t="s">
        <v>2279</v>
      </c>
      <c r="G3972" s="218"/>
      <c r="H3972" s="225">
        <v>130051</v>
      </c>
      <c r="I3972" s="229"/>
      <c r="J3972" s="229"/>
      <c r="K3972" s="218"/>
      <c r="L3972" s="229"/>
    </row>
    <row r="3973" spans="1:12" s="128" customFormat="1" x14ac:dyDescent="0.25">
      <c r="A3973" s="217">
        <f>+Tabla1[[#This Row],[Fecha]]</f>
        <v>45161</v>
      </c>
      <c r="B3973" s="37" t="s">
        <v>282</v>
      </c>
      <c r="C3973" s="69" t="s">
        <v>224</v>
      </c>
      <c r="D3973" s="219">
        <v>45161</v>
      </c>
      <c r="E3973" s="220" t="s">
        <v>76</v>
      </c>
      <c r="F3973" s="218" t="s">
        <v>2306</v>
      </c>
      <c r="G3973" s="218"/>
      <c r="H3973" s="225">
        <v>26000</v>
      </c>
      <c r="I3973" s="229"/>
      <c r="J3973" s="229"/>
      <c r="K3973" s="218"/>
      <c r="L3973" s="229"/>
    </row>
    <row r="3974" spans="1:12" s="128" customFormat="1" x14ac:dyDescent="0.25">
      <c r="A3974" s="217">
        <f>+Tabla1[[#This Row],[Fecha]]</f>
        <v>45149</v>
      </c>
      <c r="B3974" s="37" t="s">
        <v>282</v>
      </c>
      <c r="C3974" s="69" t="s">
        <v>224</v>
      </c>
      <c r="D3974" s="219">
        <v>45149</v>
      </c>
      <c r="E3974" s="220" t="s">
        <v>76</v>
      </c>
      <c r="F3974" s="218" t="s">
        <v>197</v>
      </c>
      <c r="G3974" s="218"/>
      <c r="H3974" s="225">
        <v>26000</v>
      </c>
      <c r="I3974" s="229"/>
      <c r="J3974" s="229"/>
      <c r="K3974" s="218"/>
      <c r="L3974" s="229"/>
    </row>
    <row r="3975" spans="1:12" s="128" customFormat="1" x14ac:dyDescent="0.25">
      <c r="A3975" s="217">
        <f>+Tabla1[[#This Row],[Fecha]]</f>
        <v>45169</v>
      </c>
      <c r="B3975" s="37" t="s">
        <v>282</v>
      </c>
      <c r="C3975" s="69" t="s">
        <v>224</v>
      </c>
      <c r="D3975" s="219">
        <v>45169</v>
      </c>
      <c r="E3975" s="220" t="s">
        <v>76</v>
      </c>
      <c r="F3975" s="218" t="s">
        <v>2283</v>
      </c>
      <c r="G3975" s="218"/>
      <c r="H3975" s="225">
        <v>26113</v>
      </c>
      <c r="I3975" s="229"/>
      <c r="J3975" s="229"/>
      <c r="K3975" s="218"/>
      <c r="L3975" s="229"/>
    </row>
    <row r="3976" spans="1:12" s="128" customFormat="1" x14ac:dyDescent="0.25">
      <c r="A3976" s="217">
        <f>+Tabla1[[#This Row],[Fecha]]</f>
        <v>45145</v>
      </c>
      <c r="B3976" s="37" t="s">
        <v>282</v>
      </c>
      <c r="C3976" s="69" t="s">
        <v>224</v>
      </c>
      <c r="D3976" s="219">
        <v>45145</v>
      </c>
      <c r="E3976" s="220" t="s">
        <v>76</v>
      </c>
      <c r="F3976" s="218" t="s">
        <v>2284</v>
      </c>
      <c r="G3976" s="218"/>
      <c r="H3976" s="225">
        <v>26000</v>
      </c>
      <c r="I3976" s="229"/>
      <c r="J3976" s="229"/>
      <c r="K3976" s="218"/>
      <c r="L3976" s="229"/>
    </row>
    <row r="3977" spans="1:12" s="128" customFormat="1" x14ac:dyDescent="0.25">
      <c r="A3977" s="217">
        <f>+Tabla1[[#This Row],[Fecha]]</f>
        <v>45168</v>
      </c>
      <c r="B3977" s="37" t="s">
        <v>282</v>
      </c>
      <c r="C3977" s="69" t="s">
        <v>224</v>
      </c>
      <c r="D3977" s="219">
        <v>45168</v>
      </c>
      <c r="E3977" s="220" t="s">
        <v>76</v>
      </c>
      <c r="F3977" s="218" t="s">
        <v>2284</v>
      </c>
      <c r="G3977" s="218"/>
      <c r="H3977" s="225">
        <v>26000</v>
      </c>
      <c r="I3977" s="229"/>
      <c r="J3977" s="229"/>
      <c r="K3977" s="218"/>
      <c r="L3977" s="229"/>
    </row>
    <row r="3978" spans="1:12" s="128" customFormat="1" x14ac:dyDescent="0.25">
      <c r="A3978" s="217">
        <f>+Tabla1[[#This Row],[Fecha]]</f>
        <v>45159</v>
      </c>
      <c r="B3978" s="37" t="s">
        <v>282</v>
      </c>
      <c r="C3978" s="69" t="s">
        <v>224</v>
      </c>
      <c r="D3978" s="219">
        <v>45159</v>
      </c>
      <c r="E3978" s="220" t="s">
        <v>76</v>
      </c>
      <c r="F3978" s="218" t="s">
        <v>2362</v>
      </c>
      <c r="G3978" s="218"/>
      <c r="H3978" s="225">
        <v>78000</v>
      </c>
      <c r="I3978" s="229"/>
      <c r="J3978" s="229"/>
      <c r="K3978" s="218"/>
      <c r="L3978" s="229"/>
    </row>
    <row r="3979" spans="1:12" s="128" customFormat="1" x14ac:dyDescent="0.25">
      <c r="A3979" s="217">
        <f>+Tabla1[[#This Row],[Fecha]]</f>
        <v>45166</v>
      </c>
      <c r="B3979" s="37" t="s">
        <v>282</v>
      </c>
      <c r="C3979" s="69" t="s">
        <v>224</v>
      </c>
      <c r="D3979" s="219">
        <v>45166</v>
      </c>
      <c r="E3979" s="220" t="s">
        <v>76</v>
      </c>
      <c r="F3979" s="218" t="s">
        <v>2336</v>
      </c>
      <c r="G3979" s="218"/>
      <c r="H3979" s="225">
        <v>26000</v>
      </c>
      <c r="I3979" s="229"/>
      <c r="J3979" s="229"/>
      <c r="K3979" s="218"/>
      <c r="L3979" s="229"/>
    </row>
    <row r="3980" spans="1:12" s="128" customFormat="1" x14ac:dyDescent="0.25">
      <c r="A3980" s="217">
        <f>+Tabla1[[#This Row],[Fecha]]</f>
        <v>45140</v>
      </c>
      <c r="B3980" s="37" t="s">
        <v>282</v>
      </c>
      <c r="C3980" s="69" t="s">
        <v>224</v>
      </c>
      <c r="D3980" s="219">
        <v>45140</v>
      </c>
      <c r="E3980" s="220" t="s">
        <v>76</v>
      </c>
      <c r="F3980" s="218" t="s">
        <v>2287</v>
      </c>
      <c r="G3980" s="218"/>
      <c r="H3980" s="225">
        <v>26000</v>
      </c>
      <c r="I3980" s="229"/>
      <c r="J3980" s="229"/>
      <c r="K3980" s="218"/>
      <c r="L3980" s="229"/>
    </row>
    <row r="3981" spans="1:12" s="128" customFormat="1" x14ac:dyDescent="0.25">
      <c r="A3981" s="217">
        <f>+Tabla1[[#This Row],[Fecha]]</f>
        <v>45145</v>
      </c>
      <c r="B3981" s="37" t="s">
        <v>282</v>
      </c>
      <c r="C3981" s="69" t="s">
        <v>224</v>
      </c>
      <c r="D3981" s="219">
        <v>45145</v>
      </c>
      <c r="E3981" s="220" t="s">
        <v>76</v>
      </c>
      <c r="F3981" s="218" t="s">
        <v>2363</v>
      </c>
      <c r="G3981" s="218"/>
      <c r="H3981" s="225">
        <v>26080</v>
      </c>
      <c r="I3981" s="229"/>
      <c r="J3981" s="229"/>
      <c r="K3981" s="218"/>
      <c r="L3981" s="229"/>
    </row>
    <row r="3982" spans="1:12" s="128" customFormat="1" x14ac:dyDescent="0.25">
      <c r="A3982" s="217">
        <f>+Tabla1[[#This Row],[Fecha]]</f>
        <v>45142</v>
      </c>
      <c r="B3982" s="37" t="s">
        <v>282</v>
      </c>
      <c r="C3982" s="69" t="s">
        <v>224</v>
      </c>
      <c r="D3982" s="219">
        <v>45142</v>
      </c>
      <c r="E3982" s="220" t="s">
        <v>76</v>
      </c>
      <c r="F3982" s="218" t="s">
        <v>2290</v>
      </c>
      <c r="G3982" s="218"/>
      <c r="H3982" s="225">
        <v>26000</v>
      </c>
      <c r="I3982" s="229"/>
      <c r="J3982" s="229"/>
      <c r="K3982" s="218"/>
      <c r="L3982" s="229"/>
    </row>
    <row r="3983" spans="1:12" s="128" customFormat="1" x14ac:dyDescent="0.25">
      <c r="A3983" s="217">
        <f>+Tabla1[[#This Row],[Fecha]]</f>
        <v>45149</v>
      </c>
      <c r="B3983" s="37" t="s">
        <v>282</v>
      </c>
      <c r="C3983" s="69" t="s">
        <v>224</v>
      </c>
      <c r="D3983" s="219">
        <v>45149</v>
      </c>
      <c r="E3983" s="220" t="s">
        <v>239</v>
      </c>
      <c r="F3983" s="218" t="s">
        <v>2308</v>
      </c>
      <c r="G3983" s="218"/>
      <c r="H3983" s="225">
        <v>26000</v>
      </c>
      <c r="I3983" s="229"/>
      <c r="J3983" s="229"/>
      <c r="K3983" s="218"/>
      <c r="L3983" s="229"/>
    </row>
    <row r="3984" spans="1:12" s="128" customFormat="1" x14ac:dyDescent="0.25">
      <c r="A3984" s="217">
        <f>+Tabla1[[#This Row],[Fecha]]</f>
        <v>45156</v>
      </c>
      <c r="B3984" s="37" t="s">
        <v>282</v>
      </c>
      <c r="C3984" s="69" t="s">
        <v>224</v>
      </c>
      <c r="D3984" s="219">
        <v>45156</v>
      </c>
      <c r="E3984" s="220" t="s">
        <v>76</v>
      </c>
      <c r="F3984" s="218" t="s">
        <v>2364</v>
      </c>
      <c r="G3984" s="218"/>
      <c r="H3984" s="225">
        <v>156000</v>
      </c>
      <c r="I3984" s="229"/>
      <c r="J3984" s="229"/>
      <c r="K3984" s="218"/>
      <c r="L3984" s="229"/>
    </row>
    <row r="3985" spans="1:12" s="128" customFormat="1" x14ac:dyDescent="0.25">
      <c r="A3985" s="217">
        <f>+Tabla1[[#This Row],[Fecha]]</f>
        <v>45142</v>
      </c>
      <c r="B3985" s="37" t="s">
        <v>282</v>
      </c>
      <c r="C3985" s="69" t="s">
        <v>224</v>
      </c>
      <c r="D3985" s="219">
        <v>45142</v>
      </c>
      <c r="E3985" s="220" t="s">
        <v>76</v>
      </c>
      <c r="F3985" s="218" t="s">
        <v>2281</v>
      </c>
      <c r="G3985" s="218"/>
      <c r="H3985" s="225">
        <v>30000</v>
      </c>
      <c r="I3985" s="229"/>
      <c r="J3985" s="229"/>
      <c r="K3985" s="218"/>
      <c r="L3985" s="229"/>
    </row>
    <row r="3986" spans="1:12" s="128" customFormat="1" x14ac:dyDescent="0.25">
      <c r="A3986" s="217">
        <f>+Tabla1[[#This Row],[Fecha]]</f>
        <v>45156</v>
      </c>
      <c r="B3986" s="37" t="s">
        <v>282</v>
      </c>
      <c r="C3986" s="69" t="s">
        <v>224</v>
      </c>
      <c r="D3986" s="219">
        <v>45156</v>
      </c>
      <c r="E3986" s="220" t="s">
        <v>76</v>
      </c>
      <c r="F3986" s="218" t="s">
        <v>2365</v>
      </c>
      <c r="G3986" s="218"/>
      <c r="H3986" s="225">
        <v>26000</v>
      </c>
      <c r="I3986" s="229"/>
      <c r="J3986" s="229"/>
      <c r="K3986" s="218"/>
      <c r="L3986" s="229"/>
    </row>
    <row r="3987" spans="1:12" s="128" customFormat="1" x14ac:dyDescent="0.25">
      <c r="A3987" s="217">
        <f>+Tabla1[[#This Row],[Fecha]]</f>
        <v>45140</v>
      </c>
      <c r="B3987" s="37" t="s">
        <v>282</v>
      </c>
      <c r="C3987" s="69" t="s">
        <v>224</v>
      </c>
      <c r="D3987" s="219">
        <v>45140</v>
      </c>
      <c r="E3987" s="220" t="s">
        <v>239</v>
      </c>
      <c r="F3987" s="218" t="s">
        <v>2366</v>
      </c>
      <c r="G3987" s="218"/>
      <c r="H3987" s="225">
        <v>26000</v>
      </c>
      <c r="I3987" s="229"/>
      <c r="J3987" s="229"/>
      <c r="K3987" s="218"/>
      <c r="L3987" s="229"/>
    </row>
    <row r="3988" spans="1:12" s="128" customFormat="1" x14ac:dyDescent="0.25">
      <c r="A3988" s="217">
        <f>+Tabla1[[#This Row],[Fecha]]</f>
        <v>45160</v>
      </c>
      <c r="B3988" s="37" t="s">
        <v>282</v>
      </c>
      <c r="C3988" s="69" t="s">
        <v>224</v>
      </c>
      <c r="D3988" s="219">
        <v>45160</v>
      </c>
      <c r="E3988" s="220" t="s">
        <v>76</v>
      </c>
      <c r="F3988" s="218" t="s">
        <v>2328</v>
      </c>
      <c r="G3988" s="218"/>
      <c r="H3988" s="225">
        <v>26109</v>
      </c>
      <c r="I3988" s="229"/>
      <c r="J3988" s="229"/>
      <c r="K3988" s="218"/>
      <c r="L3988" s="229"/>
    </row>
    <row r="3989" spans="1:12" s="128" customFormat="1" x14ac:dyDescent="0.25">
      <c r="A3989" s="217">
        <f>+Tabla1[[#This Row],[Fecha]]</f>
        <v>45146</v>
      </c>
      <c r="B3989" s="37" t="s">
        <v>282</v>
      </c>
      <c r="C3989" s="69" t="s">
        <v>224</v>
      </c>
      <c r="D3989" s="219">
        <v>45146</v>
      </c>
      <c r="E3989" s="220" t="s">
        <v>76</v>
      </c>
      <c r="F3989" s="218" t="s">
        <v>2367</v>
      </c>
      <c r="G3989" s="218"/>
      <c r="H3989" s="225">
        <v>18650</v>
      </c>
      <c r="I3989" s="229"/>
      <c r="J3989" s="229"/>
      <c r="K3989" s="218"/>
      <c r="L3989" s="229"/>
    </row>
    <row r="3990" spans="1:12" s="128" customFormat="1" x14ac:dyDescent="0.25">
      <c r="A3990" s="217">
        <f>+Tabla1[[#This Row],[Fecha]]</f>
        <v>45146</v>
      </c>
      <c r="B3990" s="37" t="s">
        <v>282</v>
      </c>
      <c r="C3990" s="69" t="s">
        <v>224</v>
      </c>
      <c r="D3990" s="219">
        <v>45146</v>
      </c>
      <c r="E3990" s="220" t="s">
        <v>76</v>
      </c>
      <c r="F3990" s="218" t="s">
        <v>2368</v>
      </c>
      <c r="G3990" s="218"/>
      <c r="H3990" s="225">
        <v>26000</v>
      </c>
      <c r="I3990" s="229"/>
      <c r="J3990" s="229"/>
      <c r="K3990" s="218"/>
      <c r="L3990" s="229"/>
    </row>
    <row r="3991" spans="1:12" s="128" customFormat="1" x14ac:dyDescent="0.25">
      <c r="A3991" s="217">
        <f>+Tabla1[[#This Row],[Fecha]]</f>
        <v>45152</v>
      </c>
      <c r="B3991" s="37" t="s">
        <v>282</v>
      </c>
      <c r="C3991" s="69" t="s">
        <v>224</v>
      </c>
      <c r="D3991" s="219">
        <v>45152</v>
      </c>
      <c r="E3991" s="220" t="s">
        <v>76</v>
      </c>
      <c r="F3991" s="218" t="s">
        <v>2275</v>
      </c>
      <c r="G3991" s="218"/>
      <c r="H3991" s="225">
        <v>26000</v>
      </c>
      <c r="I3991" s="229"/>
      <c r="J3991" s="229"/>
      <c r="K3991" s="218"/>
      <c r="L3991" s="229"/>
    </row>
    <row r="3992" spans="1:12" s="128" customFormat="1" x14ac:dyDescent="0.25">
      <c r="A3992" s="217">
        <f>+Tabla1[[#This Row],[Fecha]]</f>
        <v>45156</v>
      </c>
      <c r="B3992" s="37" t="s">
        <v>282</v>
      </c>
      <c r="C3992" s="69" t="s">
        <v>224</v>
      </c>
      <c r="D3992" s="219">
        <v>45156</v>
      </c>
      <c r="E3992" s="220" t="s">
        <v>76</v>
      </c>
      <c r="F3992" s="218" t="s">
        <v>2369</v>
      </c>
      <c r="G3992" s="218"/>
      <c r="H3992" s="225">
        <v>26000</v>
      </c>
      <c r="I3992" s="229"/>
      <c r="J3992" s="229"/>
      <c r="K3992" s="218"/>
      <c r="L3992" s="229"/>
    </row>
    <row r="3993" spans="1:12" s="128" customFormat="1" x14ac:dyDescent="0.25">
      <c r="A3993" s="290">
        <f>+Tabla1[[#This Row],[Fecha]]</f>
        <v>45163</v>
      </c>
      <c r="B3993" s="291" t="s">
        <v>282</v>
      </c>
      <c r="C3993" s="290" t="s">
        <v>224</v>
      </c>
      <c r="D3993" s="292">
        <v>45163</v>
      </c>
      <c r="E3993" s="293" t="s">
        <v>76</v>
      </c>
      <c r="F3993" s="291" t="s">
        <v>2370</v>
      </c>
      <c r="G3993" s="291"/>
      <c r="H3993" s="295">
        <v>26102</v>
      </c>
      <c r="I3993" s="294">
        <v>2051456</v>
      </c>
      <c r="J3993" s="294"/>
      <c r="K3993" s="291"/>
      <c r="L3993" s="294"/>
    </row>
    <row r="3994" spans="1:12" s="128" customFormat="1" x14ac:dyDescent="0.25">
      <c r="A3994" s="217">
        <f>+Tabla1[[#This Row],[Fecha]]</f>
        <v>45170</v>
      </c>
      <c r="B3994" s="37" t="s">
        <v>282</v>
      </c>
      <c r="C3994" s="69" t="s">
        <v>224</v>
      </c>
      <c r="D3994" s="219">
        <v>45170</v>
      </c>
      <c r="E3994" s="220" t="s">
        <v>76</v>
      </c>
      <c r="F3994" s="218" t="s">
        <v>2269</v>
      </c>
      <c r="G3994" s="218"/>
      <c r="H3994" s="225">
        <v>26000</v>
      </c>
      <c r="I3994" s="229"/>
      <c r="J3994" s="229"/>
      <c r="K3994" s="218"/>
      <c r="L3994" s="229"/>
    </row>
    <row r="3995" spans="1:12" s="128" customFormat="1" x14ac:dyDescent="0.25">
      <c r="A3995" s="217">
        <f>+Tabla1[[#This Row],[Fecha]]</f>
        <v>45170</v>
      </c>
      <c r="B3995" s="37" t="s">
        <v>282</v>
      </c>
      <c r="C3995" s="69" t="s">
        <v>224</v>
      </c>
      <c r="D3995" s="219">
        <v>45170</v>
      </c>
      <c r="E3995" s="220" t="s">
        <v>76</v>
      </c>
      <c r="F3995" s="218" t="s">
        <v>2371</v>
      </c>
      <c r="G3995" s="218"/>
      <c r="H3995" s="225">
        <v>26000</v>
      </c>
      <c r="I3995" s="229"/>
      <c r="J3995" s="229"/>
      <c r="K3995" s="218"/>
      <c r="L3995" s="229"/>
    </row>
    <row r="3996" spans="1:12" s="128" customFormat="1" x14ac:dyDescent="0.25">
      <c r="A3996" s="217">
        <f>+Tabla1[[#This Row],[Fecha]]</f>
        <v>45170</v>
      </c>
      <c r="B3996" s="37" t="s">
        <v>282</v>
      </c>
      <c r="C3996" s="69" t="s">
        <v>224</v>
      </c>
      <c r="D3996" s="219">
        <v>45170</v>
      </c>
      <c r="E3996" s="220" t="s">
        <v>76</v>
      </c>
      <c r="F3996" s="218" t="s">
        <v>2321</v>
      </c>
      <c r="G3996" s="218"/>
      <c r="H3996" s="225">
        <v>26000</v>
      </c>
      <c r="I3996" s="229"/>
      <c r="J3996" s="229"/>
      <c r="K3996" s="218"/>
      <c r="L3996" s="229"/>
    </row>
    <row r="3997" spans="1:12" s="128" customFormat="1" x14ac:dyDescent="0.25">
      <c r="A3997" s="217">
        <f>+Tabla1[[#This Row],[Fecha]]</f>
        <v>45170</v>
      </c>
      <c r="B3997" s="37" t="s">
        <v>282</v>
      </c>
      <c r="C3997" s="69" t="s">
        <v>224</v>
      </c>
      <c r="D3997" s="219">
        <v>45170</v>
      </c>
      <c r="E3997" s="220" t="s">
        <v>76</v>
      </c>
      <c r="F3997" s="218" t="s">
        <v>2259</v>
      </c>
      <c r="G3997" s="218"/>
      <c r="H3997" s="225">
        <v>26000</v>
      </c>
      <c r="I3997" s="229"/>
      <c r="J3997" s="229"/>
      <c r="K3997" s="218"/>
      <c r="L3997" s="229"/>
    </row>
    <row r="3998" spans="1:12" s="128" customFormat="1" x14ac:dyDescent="0.25">
      <c r="A3998" s="217">
        <f>+Tabla1[[#This Row],[Fecha]]</f>
        <v>45170</v>
      </c>
      <c r="B3998" s="37" t="s">
        <v>282</v>
      </c>
      <c r="C3998" s="69" t="s">
        <v>224</v>
      </c>
      <c r="D3998" s="219">
        <v>45170</v>
      </c>
      <c r="E3998" s="220" t="s">
        <v>76</v>
      </c>
      <c r="F3998" s="218" t="s">
        <v>2300</v>
      </c>
      <c r="G3998" s="218"/>
      <c r="H3998" s="225">
        <v>26000</v>
      </c>
      <c r="I3998" s="229"/>
      <c r="J3998" s="229"/>
      <c r="K3998" s="218"/>
      <c r="L3998" s="229"/>
    </row>
    <row r="3999" spans="1:12" s="128" customFormat="1" x14ac:dyDescent="0.25">
      <c r="A3999" s="217">
        <f>+Tabla1[[#This Row],[Fecha]]</f>
        <v>45170</v>
      </c>
      <c r="B3999" s="37" t="s">
        <v>282</v>
      </c>
      <c r="C3999" s="69" t="s">
        <v>224</v>
      </c>
      <c r="D3999" s="219">
        <v>45170</v>
      </c>
      <c r="E3999" s="220" t="s">
        <v>76</v>
      </c>
      <c r="F3999" s="218" t="s">
        <v>2272</v>
      </c>
      <c r="G3999" s="218"/>
      <c r="H3999" s="225">
        <v>26000</v>
      </c>
      <c r="I3999" s="229"/>
      <c r="J3999" s="229"/>
      <c r="K3999" s="218"/>
      <c r="L3999" s="229"/>
    </row>
    <row r="4000" spans="1:12" s="128" customFormat="1" x14ac:dyDescent="0.25">
      <c r="A4000" s="217">
        <f>+Tabla1[[#This Row],[Fecha]]</f>
        <v>45170</v>
      </c>
      <c r="B4000" s="37" t="s">
        <v>282</v>
      </c>
      <c r="C4000" s="69" t="s">
        <v>224</v>
      </c>
      <c r="D4000" s="219">
        <v>45170</v>
      </c>
      <c r="E4000" s="220" t="s">
        <v>76</v>
      </c>
      <c r="F4000" s="218" t="s">
        <v>2301</v>
      </c>
      <c r="G4000" s="218"/>
      <c r="H4000" s="225">
        <v>26000</v>
      </c>
      <c r="I4000" s="229"/>
      <c r="J4000" s="229"/>
      <c r="K4000" s="218"/>
      <c r="L4000" s="229"/>
    </row>
    <row r="4001" spans="1:12" s="128" customFormat="1" x14ac:dyDescent="0.25">
      <c r="A4001" s="217">
        <f>+Tabla1[[#This Row],[Fecha]]</f>
        <v>45170</v>
      </c>
      <c r="B4001" s="37" t="s">
        <v>282</v>
      </c>
      <c r="C4001" s="69" t="s">
        <v>224</v>
      </c>
      <c r="D4001" s="219">
        <v>45170</v>
      </c>
      <c r="E4001" s="220" t="s">
        <v>76</v>
      </c>
      <c r="F4001" s="218" t="s">
        <v>2302</v>
      </c>
      <c r="G4001" s="218"/>
      <c r="H4001" s="225">
        <v>26000</v>
      </c>
      <c r="I4001" s="229"/>
      <c r="J4001" s="229"/>
      <c r="K4001" s="218"/>
      <c r="L4001" s="229"/>
    </row>
    <row r="4002" spans="1:12" s="128" customFormat="1" x14ac:dyDescent="0.25">
      <c r="A4002" s="217">
        <f>+Tabla1[[#This Row],[Fecha]]</f>
        <v>45173</v>
      </c>
      <c r="B4002" s="37" t="s">
        <v>282</v>
      </c>
      <c r="C4002" s="69" t="s">
        <v>224</v>
      </c>
      <c r="D4002" s="219">
        <v>45173</v>
      </c>
      <c r="E4002" s="220" t="s">
        <v>76</v>
      </c>
      <c r="F4002" s="218" t="s">
        <v>2309</v>
      </c>
      <c r="G4002" s="218"/>
      <c r="H4002" s="225">
        <v>36000</v>
      </c>
      <c r="I4002" s="229"/>
      <c r="J4002" s="229"/>
      <c r="K4002" s="218"/>
      <c r="L4002" s="229"/>
    </row>
    <row r="4003" spans="1:12" s="128" customFormat="1" x14ac:dyDescent="0.25">
      <c r="A4003" s="217">
        <f>+Tabla1[[#This Row],[Fecha]]</f>
        <v>45174</v>
      </c>
      <c r="B4003" s="37" t="s">
        <v>282</v>
      </c>
      <c r="C4003" s="69" t="s">
        <v>224</v>
      </c>
      <c r="D4003" s="219">
        <v>45174</v>
      </c>
      <c r="E4003" s="220" t="s">
        <v>239</v>
      </c>
      <c r="F4003" s="218" t="s">
        <v>2372</v>
      </c>
      <c r="G4003" s="218"/>
      <c r="H4003" s="225">
        <v>78000</v>
      </c>
      <c r="I4003" s="229"/>
      <c r="J4003" s="229"/>
      <c r="K4003" s="218"/>
      <c r="L4003" s="229"/>
    </row>
    <row r="4004" spans="1:12" s="128" customFormat="1" x14ac:dyDescent="0.25">
      <c r="A4004" s="217">
        <f>+Tabla1[[#This Row],[Fecha]]</f>
        <v>45175</v>
      </c>
      <c r="B4004" s="37" t="s">
        <v>282</v>
      </c>
      <c r="C4004" s="69" t="s">
        <v>224</v>
      </c>
      <c r="D4004" s="219">
        <v>45175</v>
      </c>
      <c r="E4004" s="220" t="s">
        <v>76</v>
      </c>
      <c r="F4004" s="218" t="s">
        <v>2373</v>
      </c>
      <c r="G4004" s="218"/>
      <c r="H4004" s="225">
        <v>104096</v>
      </c>
      <c r="I4004" s="229"/>
      <c r="J4004" s="229"/>
      <c r="K4004" s="218"/>
      <c r="L4004" s="229"/>
    </row>
    <row r="4005" spans="1:12" s="128" customFormat="1" x14ac:dyDescent="0.25">
      <c r="A4005" s="217">
        <f>+Tabla1[[#This Row],[Fecha]]</f>
        <v>45176</v>
      </c>
      <c r="B4005" s="37" t="s">
        <v>282</v>
      </c>
      <c r="C4005" s="69" t="s">
        <v>224</v>
      </c>
      <c r="D4005" s="219">
        <v>45176</v>
      </c>
      <c r="E4005" s="220" t="s">
        <v>76</v>
      </c>
      <c r="F4005" s="218" t="s">
        <v>2271</v>
      </c>
      <c r="G4005" s="218"/>
      <c r="H4005" s="225">
        <v>178000</v>
      </c>
      <c r="I4005" s="229"/>
      <c r="J4005" s="229"/>
      <c r="K4005" s="218"/>
      <c r="L4005" s="229"/>
    </row>
    <row r="4006" spans="1:12" s="128" customFormat="1" x14ac:dyDescent="0.25">
      <c r="A4006" s="217">
        <f>+Tabla1[[#This Row],[Fecha]]</f>
        <v>45176</v>
      </c>
      <c r="B4006" s="37" t="s">
        <v>282</v>
      </c>
      <c r="C4006" s="69" t="s">
        <v>224</v>
      </c>
      <c r="D4006" s="219">
        <v>45176</v>
      </c>
      <c r="E4006" s="220" t="s">
        <v>76</v>
      </c>
      <c r="F4006" s="218" t="s">
        <v>2374</v>
      </c>
      <c r="G4006" s="218"/>
      <c r="H4006" s="225">
        <v>26000</v>
      </c>
      <c r="I4006" s="229"/>
      <c r="J4006" s="229"/>
      <c r="K4006" s="218"/>
      <c r="L4006" s="229"/>
    </row>
    <row r="4007" spans="1:12" s="128" customFormat="1" x14ac:dyDescent="0.25">
      <c r="A4007" s="217">
        <f>+Tabla1[[#This Row],[Fecha]]</f>
        <v>45176</v>
      </c>
      <c r="B4007" s="37" t="s">
        <v>282</v>
      </c>
      <c r="C4007" s="69" t="s">
        <v>224</v>
      </c>
      <c r="D4007" s="219">
        <v>45176</v>
      </c>
      <c r="E4007" s="220" t="s">
        <v>76</v>
      </c>
      <c r="F4007" s="218" t="s">
        <v>2264</v>
      </c>
      <c r="G4007" s="218"/>
      <c r="H4007" s="225">
        <v>100000</v>
      </c>
      <c r="I4007" s="229"/>
      <c r="J4007" s="229"/>
      <c r="K4007" s="218"/>
      <c r="L4007" s="229"/>
    </row>
    <row r="4008" spans="1:12" s="128" customFormat="1" x14ac:dyDescent="0.25">
      <c r="A4008" s="217">
        <f>+Tabla1[[#This Row],[Fecha]]</f>
        <v>45181</v>
      </c>
      <c r="B4008" s="37" t="s">
        <v>282</v>
      </c>
      <c r="C4008" s="69" t="s">
        <v>224</v>
      </c>
      <c r="D4008" s="219">
        <v>45181</v>
      </c>
      <c r="E4008" s="220" t="s">
        <v>76</v>
      </c>
      <c r="F4008" s="218" t="s">
        <v>2273</v>
      </c>
      <c r="G4008" s="218"/>
      <c r="H4008" s="225">
        <v>26000</v>
      </c>
      <c r="I4008" s="229"/>
      <c r="J4008" s="229"/>
      <c r="K4008" s="218"/>
      <c r="L4008" s="229"/>
    </row>
    <row r="4009" spans="1:12" s="128" customFormat="1" x14ac:dyDescent="0.25">
      <c r="A4009" s="217">
        <f>+Tabla1[[#This Row],[Fecha]]</f>
        <v>45183</v>
      </c>
      <c r="B4009" s="37" t="s">
        <v>282</v>
      </c>
      <c r="C4009" s="69" t="s">
        <v>224</v>
      </c>
      <c r="D4009" s="219">
        <v>45183</v>
      </c>
      <c r="E4009" s="220" t="s">
        <v>76</v>
      </c>
      <c r="F4009" s="218" t="s">
        <v>2280</v>
      </c>
      <c r="G4009" s="218"/>
      <c r="H4009" s="225">
        <v>52000</v>
      </c>
      <c r="I4009" s="229"/>
      <c r="J4009" s="229"/>
      <c r="K4009" s="218"/>
      <c r="L4009" s="229"/>
    </row>
    <row r="4010" spans="1:12" s="128" customFormat="1" x14ac:dyDescent="0.25">
      <c r="A4010" s="217">
        <f>+Tabla1[[#This Row],[Fecha]]</f>
        <v>45184</v>
      </c>
      <c r="B4010" s="37" t="s">
        <v>282</v>
      </c>
      <c r="C4010" s="69" t="s">
        <v>224</v>
      </c>
      <c r="D4010" s="219">
        <v>45184</v>
      </c>
      <c r="E4010" s="220" t="s">
        <v>76</v>
      </c>
      <c r="F4010" s="218" t="s">
        <v>2329</v>
      </c>
      <c r="G4010" s="218"/>
      <c r="H4010" s="225">
        <v>52000</v>
      </c>
      <c r="I4010" s="229"/>
      <c r="J4010" s="229"/>
      <c r="K4010" s="218"/>
      <c r="L4010" s="229"/>
    </row>
    <row r="4011" spans="1:12" s="128" customFormat="1" x14ac:dyDescent="0.25">
      <c r="A4011" s="217">
        <f>+Tabla1[[#This Row],[Fecha]]</f>
        <v>45189</v>
      </c>
      <c r="B4011" s="37" t="s">
        <v>282</v>
      </c>
      <c r="C4011" s="69" t="s">
        <v>224</v>
      </c>
      <c r="D4011" s="219">
        <v>45189</v>
      </c>
      <c r="E4011" s="220" t="s">
        <v>76</v>
      </c>
      <c r="F4011" s="218" t="s">
        <v>2270</v>
      </c>
      <c r="G4011" s="218"/>
      <c r="H4011" s="225">
        <v>26000</v>
      </c>
      <c r="I4011" s="229"/>
      <c r="J4011" s="229"/>
      <c r="K4011" s="218"/>
      <c r="L4011" s="229"/>
    </row>
    <row r="4012" spans="1:12" s="128" customFormat="1" x14ac:dyDescent="0.25">
      <c r="A4012" s="217">
        <f>+Tabla1[[#This Row],[Fecha]]</f>
        <v>45189</v>
      </c>
      <c r="B4012" s="37" t="s">
        <v>282</v>
      </c>
      <c r="C4012" s="69" t="s">
        <v>224</v>
      </c>
      <c r="D4012" s="219">
        <v>45189</v>
      </c>
      <c r="E4012" s="220" t="s">
        <v>76</v>
      </c>
      <c r="F4012" s="218" t="s">
        <v>2303</v>
      </c>
      <c r="G4012" s="218"/>
      <c r="H4012" s="225">
        <v>50000</v>
      </c>
      <c r="I4012" s="229"/>
      <c r="J4012" s="229"/>
      <c r="K4012" s="218"/>
      <c r="L4012" s="229"/>
    </row>
    <row r="4013" spans="1:12" s="128" customFormat="1" x14ac:dyDescent="0.25">
      <c r="A4013" s="217">
        <f>+Tabla1[[#This Row],[Fecha]]</f>
        <v>45189</v>
      </c>
      <c r="B4013" s="37" t="s">
        <v>282</v>
      </c>
      <c r="C4013" s="69" t="s">
        <v>224</v>
      </c>
      <c r="D4013" s="219">
        <v>45189</v>
      </c>
      <c r="E4013" s="220" t="s">
        <v>76</v>
      </c>
      <c r="F4013" s="218" t="s">
        <v>2272</v>
      </c>
      <c r="G4013" s="218"/>
      <c r="H4013" s="225">
        <v>26000</v>
      </c>
      <c r="I4013" s="229"/>
      <c r="J4013" s="229"/>
      <c r="K4013" s="218"/>
      <c r="L4013" s="229"/>
    </row>
    <row r="4014" spans="1:12" s="128" customFormat="1" x14ac:dyDescent="0.25">
      <c r="A4014" s="217">
        <f>+Tabla1[[#This Row],[Fecha]]</f>
        <v>45191</v>
      </c>
      <c r="B4014" s="37" t="s">
        <v>282</v>
      </c>
      <c r="C4014" s="69" t="s">
        <v>224</v>
      </c>
      <c r="D4014" s="219">
        <v>45191</v>
      </c>
      <c r="E4014" s="220" t="s">
        <v>76</v>
      </c>
      <c r="F4014" s="218" t="s">
        <v>2276</v>
      </c>
      <c r="G4014" s="218"/>
      <c r="H4014" s="225">
        <v>26000</v>
      </c>
      <c r="I4014" s="229"/>
      <c r="J4014" s="229"/>
      <c r="K4014" s="218"/>
      <c r="L4014" s="229"/>
    </row>
    <row r="4015" spans="1:12" s="128" customFormat="1" x14ac:dyDescent="0.25">
      <c r="A4015" s="217">
        <f>+Tabla1[[#This Row],[Fecha]]</f>
        <v>45194</v>
      </c>
      <c r="B4015" s="37" t="s">
        <v>282</v>
      </c>
      <c r="C4015" s="69" t="s">
        <v>224</v>
      </c>
      <c r="D4015" s="219">
        <v>45194</v>
      </c>
      <c r="E4015" s="220" t="s">
        <v>76</v>
      </c>
      <c r="F4015" s="218" t="s">
        <v>2350</v>
      </c>
      <c r="G4015" s="218"/>
      <c r="H4015" s="225">
        <v>26000</v>
      </c>
      <c r="I4015" s="229"/>
      <c r="J4015" s="229"/>
      <c r="K4015" s="218"/>
      <c r="L4015" s="229"/>
    </row>
    <row r="4016" spans="1:12" s="128" customFormat="1" x14ac:dyDescent="0.25">
      <c r="A4016" s="217">
        <f>+Tabla1[[#This Row],[Fecha]]</f>
        <v>45194</v>
      </c>
      <c r="B4016" s="37" t="s">
        <v>282</v>
      </c>
      <c r="C4016" s="69" t="s">
        <v>224</v>
      </c>
      <c r="D4016" s="219">
        <v>45194</v>
      </c>
      <c r="E4016" s="220" t="s">
        <v>76</v>
      </c>
      <c r="F4016" s="218" t="s">
        <v>2351</v>
      </c>
      <c r="G4016" s="218"/>
      <c r="H4016" s="225">
        <v>26025</v>
      </c>
      <c r="I4016" s="229"/>
      <c r="J4016" s="229"/>
      <c r="K4016" s="218"/>
      <c r="L4016" s="229"/>
    </row>
    <row r="4017" spans="1:12" s="128" customFormat="1" x14ac:dyDescent="0.25">
      <c r="A4017" s="217">
        <f>+Tabla1[[#This Row],[Fecha]]</f>
        <v>45195</v>
      </c>
      <c r="B4017" s="37" t="s">
        <v>282</v>
      </c>
      <c r="C4017" s="69" t="s">
        <v>224</v>
      </c>
      <c r="D4017" s="219">
        <v>45195</v>
      </c>
      <c r="E4017" s="220" t="s">
        <v>76</v>
      </c>
      <c r="F4017" s="218" t="s">
        <v>2375</v>
      </c>
      <c r="G4017" s="218"/>
      <c r="H4017" s="225">
        <v>26000</v>
      </c>
      <c r="I4017" s="229"/>
      <c r="J4017" s="229"/>
      <c r="K4017" s="218"/>
      <c r="L4017" s="229"/>
    </row>
    <row r="4018" spans="1:12" s="128" customFormat="1" x14ac:dyDescent="0.25">
      <c r="A4018" s="217">
        <f>+Tabla1[[#This Row],[Fecha]]</f>
        <v>45196</v>
      </c>
      <c r="B4018" s="37" t="s">
        <v>282</v>
      </c>
      <c r="C4018" s="69" t="s">
        <v>224</v>
      </c>
      <c r="D4018" s="219">
        <v>45196</v>
      </c>
      <c r="E4018" s="220" t="s">
        <v>76</v>
      </c>
      <c r="F4018" s="218" t="s">
        <v>2292</v>
      </c>
      <c r="G4018" s="218"/>
      <c r="H4018" s="225">
        <v>156000</v>
      </c>
      <c r="I4018" s="229"/>
      <c r="J4018" s="229"/>
      <c r="K4018" s="218"/>
      <c r="L4018" s="229"/>
    </row>
    <row r="4019" spans="1:12" s="128" customFormat="1" x14ac:dyDescent="0.25">
      <c r="A4019" s="217">
        <f>+Tabla1[[#This Row],[Fecha]]</f>
        <v>45198</v>
      </c>
      <c r="B4019" s="37" t="s">
        <v>282</v>
      </c>
      <c r="C4019" s="69" t="s">
        <v>224</v>
      </c>
      <c r="D4019" s="219">
        <v>45198</v>
      </c>
      <c r="E4019" s="220" t="s">
        <v>76</v>
      </c>
      <c r="F4019" s="218" t="s">
        <v>2277</v>
      </c>
      <c r="G4019" s="218"/>
      <c r="H4019" s="225">
        <v>26000</v>
      </c>
      <c r="I4019" s="229"/>
      <c r="J4019" s="229"/>
      <c r="K4019" s="218"/>
      <c r="L4019" s="229"/>
    </row>
    <row r="4020" spans="1:12" s="128" customFormat="1" x14ac:dyDescent="0.25">
      <c r="A4020" s="217">
        <f>+Tabla1[[#This Row],[Fecha]]</f>
        <v>45198</v>
      </c>
      <c r="B4020" s="37" t="s">
        <v>282</v>
      </c>
      <c r="C4020" s="69" t="s">
        <v>224</v>
      </c>
      <c r="D4020" s="219">
        <v>45198</v>
      </c>
      <c r="E4020" s="220" t="s">
        <v>76</v>
      </c>
      <c r="F4020" s="218" t="s">
        <v>2279</v>
      </c>
      <c r="G4020" s="218"/>
      <c r="H4020" s="225">
        <v>26000</v>
      </c>
      <c r="I4020" s="229"/>
      <c r="J4020" s="229"/>
      <c r="K4020" s="218"/>
      <c r="L4020" s="229"/>
    </row>
    <row r="4021" spans="1:12" s="128" customFormat="1" x14ac:dyDescent="0.25">
      <c r="A4021" s="217">
        <f>+Tabla1[[#This Row],[Fecha]]</f>
        <v>45177</v>
      </c>
      <c r="B4021" s="37" t="s">
        <v>282</v>
      </c>
      <c r="C4021" s="69" t="s">
        <v>224</v>
      </c>
      <c r="D4021" s="219">
        <v>45177</v>
      </c>
      <c r="E4021" s="220" t="s">
        <v>76</v>
      </c>
      <c r="F4021" s="218" t="s">
        <v>2281</v>
      </c>
      <c r="G4021" s="218"/>
      <c r="H4021" s="225">
        <v>26100</v>
      </c>
      <c r="I4021" s="229"/>
      <c r="J4021" s="229"/>
      <c r="K4021" s="218"/>
      <c r="L4021" s="229"/>
    </row>
    <row r="4022" spans="1:12" s="128" customFormat="1" x14ac:dyDescent="0.25">
      <c r="A4022" s="217">
        <f>+Tabla1[[#This Row],[Fecha]]</f>
        <v>45194</v>
      </c>
      <c r="B4022" s="37" t="s">
        <v>282</v>
      </c>
      <c r="C4022" s="69" t="s">
        <v>224</v>
      </c>
      <c r="D4022" s="219">
        <v>45194</v>
      </c>
      <c r="E4022" s="220" t="s">
        <v>76</v>
      </c>
      <c r="F4022" s="218" t="s">
        <v>2306</v>
      </c>
      <c r="G4022" s="218"/>
      <c r="H4022" s="225">
        <v>104000</v>
      </c>
      <c r="I4022" s="229"/>
      <c r="J4022" s="229"/>
      <c r="K4022" s="218"/>
      <c r="L4022" s="229"/>
    </row>
    <row r="4023" spans="1:12" s="128" customFormat="1" x14ac:dyDescent="0.25">
      <c r="A4023" s="217">
        <f>+Tabla1[[#This Row],[Fecha]]</f>
        <v>45184</v>
      </c>
      <c r="B4023" s="37" t="s">
        <v>282</v>
      </c>
      <c r="C4023" s="69" t="s">
        <v>224</v>
      </c>
      <c r="D4023" s="219">
        <v>45184</v>
      </c>
      <c r="E4023" s="220" t="s">
        <v>76</v>
      </c>
      <c r="F4023" s="218" t="s">
        <v>197</v>
      </c>
      <c r="G4023" s="218"/>
      <c r="H4023" s="225">
        <v>26000</v>
      </c>
      <c r="I4023" s="229"/>
      <c r="J4023" s="229"/>
      <c r="K4023" s="218"/>
      <c r="L4023" s="229"/>
    </row>
    <row r="4024" spans="1:12" s="128" customFormat="1" x14ac:dyDescent="0.25">
      <c r="A4024" s="217">
        <f>+Tabla1[[#This Row],[Fecha]]</f>
        <v>45191</v>
      </c>
      <c r="B4024" s="37" t="s">
        <v>282</v>
      </c>
      <c r="C4024" s="69" t="s">
        <v>224</v>
      </c>
      <c r="D4024" s="219">
        <v>45191</v>
      </c>
      <c r="E4024" s="220" t="s">
        <v>76</v>
      </c>
      <c r="F4024" s="218" t="s">
        <v>2284</v>
      </c>
      <c r="G4024" s="218"/>
      <c r="H4024" s="225">
        <v>26000</v>
      </c>
      <c r="I4024" s="229"/>
      <c r="J4024" s="229"/>
      <c r="K4024" s="218"/>
      <c r="L4024" s="229"/>
    </row>
    <row r="4025" spans="1:12" s="128" customFormat="1" x14ac:dyDescent="0.25">
      <c r="A4025" s="217">
        <f>+Tabla1[[#This Row],[Fecha]]</f>
        <v>45189</v>
      </c>
      <c r="B4025" s="37" t="s">
        <v>282</v>
      </c>
      <c r="C4025" s="69" t="s">
        <v>224</v>
      </c>
      <c r="D4025" s="219">
        <v>45189</v>
      </c>
      <c r="E4025" s="220" t="s">
        <v>76</v>
      </c>
      <c r="F4025" s="218" t="s">
        <v>2285</v>
      </c>
      <c r="G4025" s="218"/>
      <c r="H4025" s="225">
        <v>26000</v>
      </c>
      <c r="I4025" s="229"/>
      <c r="J4025" s="229"/>
      <c r="K4025" s="218"/>
      <c r="L4025" s="229"/>
    </row>
    <row r="4026" spans="1:12" s="128" customFormat="1" x14ac:dyDescent="0.25">
      <c r="A4026" s="217">
        <f>+Tabla1[[#This Row],[Fecha]]</f>
        <v>45170</v>
      </c>
      <c r="B4026" s="37" t="s">
        <v>282</v>
      </c>
      <c r="C4026" s="69" t="s">
        <v>224</v>
      </c>
      <c r="D4026" s="219">
        <v>45170</v>
      </c>
      <c r="E4026" s="220" t="s">
        <v>76</v>
      </c>
      <c r="F4026" s="218" t="s">
        <v>2287</v>
      </c>
      <c r="G4026" s="218"/>
      <c r="H4026" s="225">
        <v>26113</v>
      </c>
      <c r="I4026" s="229"/>
      <c r="J4026" s="229"/>
      <c r="K4026" s="218"/>
      <c r="L4026" s="229"/>
    </row>
    <row r="4027" spans="1:12" s="128" customFormat="1" x14ac:dyDescent="0.25">
      <c r="A4027" s="217">
        <f>+Tabla1[[#This Row],[Fecha]]</f>
        <v>45198</v>
      </c>
      <c r="B4027" s="37" t="s">
        <v>282</v>
      </c>
      <c r="C4027" s="69" t="s">
        <v>224</v>
      </c>
      <c r="D4027" s="219">
        <v>45198</v>
      </c>
      <c r="E4027" s="220" t="s">
        <v>76</v>
      </c>
      <c r="F4027" s="218" t="s">
        <v>2287</v>
      </c>
      <c r="G4027" s="218"/>
      <c r="H4027" s="225">
        <v>52000</v>
      </c>
      <c r="I4027" s="229"/>
      <c r="J4027" s="229"/>
      <c r="K4027" s="218"/>
      <c r="L4027" s="229"/>
    </row>
    <row r="4028" spans="1:12" s="128" customFormat="1" x14ac:dyDescent="0.25">
      <c r="A4028" s="217">
        <f>+Tabla1[[#This Row],[Fecha]]</f>
        <v>45175</v>
      </c>
      <c r="B4028" s="37" t="s">
        <v>282</v>
      </c>
      <c r="C4028" s="69" t="s">
        <v>224</v>
      </c>
      <c r="D4028" s="219">
        <v>45175</v>
      </c>
      <c r="E4028" s="220" t="s">
        <v>76</v>
      </c>
      <c r="F4028" s="218" t="s">
        <v>2286</v>
      </c>
      <c r="G4028" s="218"/>
      <c r="H4028" s="225">
        <v>52000</v>
      </c>
      <c r="I4028" s="229"/>
      <c r="J4028" s="229"/>
      <c r="K4028" s="218"/>
      <c r="L4028" s="229"/>
    </row>
    <row r="4029" spans="1:12" s="128" customFormat="1" x14ac:dyDescent="0.25">
      <c r="A4029" s="217">
        <f>+Tabla1[[#This Row],[Fecha]]</f>
        <v>45174</v>
      </c>
      <c r="B4029" s="37" t="s">
        <v>282</v>
      </c>
      <c r="C4029" s="69" t="s">
        <v>224</v>
      </c>
      <c r="D4029" s="219">
        <v>45174</v>
      </c>
      <c r="E4029" s="220" t="s">
        <v>239</v>
      </c>
      <c r="F4029" s="218" t="s">
        <v>2376</v>
      </c>
      <c r="G4029" s="218"/>
      <c r="H4029" s="225">
        <v>26000</v>
      </c>
      <c r="I4029" s="229"/>
      <c r="J4029" s="229"/>
      <c r="K4029" s="218"/>
      <c r="L4029" s="229"/>
    </row>
    <row r="4030" spans="1:12" s="128" customFormat="1" x14ac:dyDescent="0.25">
      <c r="A4030" s="217">
        <f>+Tabla1[[#This Row],[Fecha]]</f>
        <v>45174</v>
      </c>
      <c r="B4030" s="37" t="s">
        <v>282</v>
      </c>
      <c r="C4030" s="69" t="s">
        <v>224</v>
      </c>
      <c r="D4030" s="219">
        <v>45174</v>
      </c>
      <c r="E4030" s="220" t="s">
        <v>239</v>
      </c>
      <c r="F4030" s="218" t="s">
        <v>2377</v>
      </c>
      <c r="G4030" s="218"/>
      <c r="H4030" s="225">
        <v>26109</v>
      </c>
      <c r="I4030" s="229"/>
      <c r="J4030" s="229"/>
      <c r="K4030" s="218"/>
      <c r="L4030" s="229"/>
    </row>
    <row r="4031" spans="1:12" s="128" customFormat="1" x14ac:dyDescent="0.25">
      <c r="A4031" s="217">
        <f>+Tabla1[[#This Row],[Fecha]]</f>
        <v>45189</v>
      </c>
      <c r="B4031" s="37" t="s">
        <v>282</v>
      </c>
      <c r="C4031" s="69" t="s">
        <v>224</v>
      </c>
      <c r="D4031" s="219">
        <v>45189</v>
      </c>
      <c r="E4031" s="220" t="s">
        <v>76</v>
      </c>
      <c r="F4031" s="218" t="s">
        <v>2313</v>
      </c>
      <c r="G4031" s="218"/>
      <c r="H4031" s="225">
        <v>26000</v>
      </c>
      <c r="I4031" s="229"/>
      <c r="J4031" s="229"/>
      <c r="K4031" s="218"/>
      <c r="L4031" s="229"/>
    </row>
    <row r="4032" spans="1:12" s="128" customFormat="1" x14ac:dyDescent="0.25">
      <c r="A4032" s="217">
        <f>+Tabla1[[#This Row],[Fecha]]</f>
        <v>45189</v>
      </c>
      <c r="B4032" s="37" t="s">
        <v>282</v>
      </c>
      <c r="C4032" s="69" t="s">
        <v>224</v>
      </c>
      <c r="D4032" s="219">
        <v>45189</v>
      </c>
      <c r="E4032" s="220" t="s">
        <v>76</v>
      </c>
      <c r="F4032" s="218" t="s">
        <v>2289</v>
      </c>
      <c r="G4032" s="218"/>
      <c r="H4032" s="225">
        <v>26000</v>
      </c>
      <c r="I4032" s="229"/>
      <c r="J4032" s="229"/>
      <c r="K4032" s="218"/>
      <c r="L4032" s="229"/>
    </row>
    <row r="4033" spans="1:12" s="128" customFormat="1" x14ac:dyDescent="0.25">
      <c r="A4033" s="217">
        <f>+Tabla1[[#This Row],[Fecha]]</f>
        <v>45195</v>
      </c>
      <c r="B4033" s="37" t="s">
        <v>282</v>
      </c>
      <c r="C4033" s="69" t="s">
        <v>224</v>
      </c>
      <c r="D4033" s="219">
        <v>45195</v>
      </c>
      <c r="E4033" s="220" t="s">
        <v>76</v>
      </c>
      <c r="F4033" s="218" t="s">
        <v>2378</v>
      </c>
      <c r="G4033" s="218"/>
      <c r="H4033" s="225">
        <v>26080</v>
      </c>
      <c r="I4033" s="229"/>
      <c r="J4033" s="229"/>
      <c r="K4033" s="218"/>
      <c r="L4033" s="229"/>
    </row>
    <row r="4034" spans="1:12" s="128" customFormat="1" x14ac:dyDescent="0.25">
      <c r="A4034" s="217">
        <f>+Tabla1[[#This Row],[Fecha]]</f>
        <v>45197</v>
      </c>
      <c r="B4034" s="37" t="s">
        <v>282</v>
      </c>
      <c r="C4034" s="69" t="s">
        <v>224</v>
      </c>
      <c r="D4034" s="219">
        <v>45197</v>
      </c>
      <c r="E4034" s="220" t="s">
        <v>76</v>
      </c>
      <c r="F4034" s="218" t="s">
        <v>2308</v>
      </c>
      <c r="G4034" s="218"/>
      <c r="H4034" s="225">
        <v>182000</v>
      </c>
      <c r="I4034" s="229"/>
      <c r="J4034" s="229"/>
      <c r="K4034" s="218"/>
      <c r="L4034" s="229"/>
    </row>
    <row r="4035" spans="1:12" s="128" customFormat="1" x14ac:dyDescent="0.25">
      <c r="A4035" s="217">
        <f>+Tabla1[[#This Row],[Fecha]]</f>
        <v>45170</v>
      </c>
      <c r="B4035" s="37" t="s">
        <v>282</v>
      </c>
      <c r="C4035" s="69" t="s">
        <v>224</v>
      </c>
      <c r="D4035" s="219">
        <v>45170</v>
      </c>
      <c r="E4035" s="220" t="s">
        <v>76</v>
      </c>
      <c r="F4035" s="218" t="s">
        <v>2288</v>
      </c>
      <c r="G4035" s="218"/>
      <c r="H4035" s="225">
        <v>26000</v>
      </c>
      <c r="I4035" s="229"/>
      <c r="J4035" s="229"/>
      <c r="K4035" s="218"/>
      <c r="L4035" s="229"/>
    </row>
    <row r="4036" spans="1:12" s="128" customFormat="1" x14ac:dyDescent="0.25">
      <c r="A4036" s="217">
        <f>+Tabla1[[#This Row],[Fecha]]</f>
        <v>45173</v>
      </c>
      <c r="B4036" s="37" t="s">
        <v>282</v>
      </c>
      <c r="C4036" s="69" t="s">
        <v>224</v>
      </c>
      <c r="D4036" s="219">
        <v>45173</v>
      </c>
      <c r="E4036" s="220" t="s">
        <v>76</v>
      </c>
      <c r="F4036" s="218" t="s">
        <v>2379</v>
      </c>
      <c r="G4036" s="218"/>
      <c r="H4036" s="225">
        <v>52000</v>
      </c>
      <c r="I4036" s="229"/>
      <c r="J4036" s="229"/>
      <c r="K4036" s="218"/>
      <c r="L4036" s="229"/>
    </row>
    <row r="4037" spans="1:12" s="128" customFormat="1" x14ac:dyDescent="0.25">
      <c r="A4037" s="217">
        <f>+Tabla1[[#This Row],[Fecha]]</f>
        <v>45184</v>
      </c>
      <c r="B4037" s="37" t="s">
        <v>282</v>
      </c>
      <c r="C4037" s="69" t="s">
        <v>224</v>
      </c>
      <c r="D4037" s="219">
        <v>45184</v>
      </c>
      <c r="E4037" s="220" t="s">
        <v>76</v>
      </c>
      <c r="F4037" s="218" t="s">
        <v>2380</v>
      </c>
      <c r="G4037" s="218"/>
      <c r="H4037" s="225">
        <v>26000</v>
      </c>
      <c r="I4037" s="229"/>
      <c r="J4037" s="229"/>
      <c r="K4037" s="218"/>
      <c r="L4037" s="229"/>
    </row>
    <row r="4038" spans="1:12" s="128" customFormat="1" x14ac:dyDescent="0.25">
      <c r="A4038" s="217">
        <f>+Tabla1[[#This Row],[Fecha]]</f>
        <v>45170</v>
      </c>
      <c r="B4038" s="37" t="s">
        <v>282</v>
      </c>
      <c r="C4038" s="69" t="s">
        <v>224</v>
      </c>
      <c r="D4038" s="219">
        <v>45170</v>
      </c>
      <c r="E4038" s="220" t="s">
        <v>76</v>
      </c>
      <c r="F4038" s="218" t="s">
        <v>2340</v>
      </c>
      <c r="G4038" s="218"/>
      <c r="H4038" s="225">
        <v>372000</v>
      </c>
      <c r="I4038" s="229"/>
      <c r="J4038" s="229"/>
      <c r="K4038" s="218"/>
      <c r="L4038" s="229"/>
    </row>
    <row r="4039" spans="1:12" s="128" customFormat="1" x14ac:dyDescent="0.25">
      <c r="A4039" s="217">
        <f>+Tabla1[[#This Row],[Fecha]]</f>
        <v>45181</v>
      </c>
      <c r="B4039" s="37" t="s">
        <v>282</v>
      </c>
      <c r="C4039" s="69" t="s">
        <v>224</v>
      </c>
      <c r="D4039" s="219">
        <v>45181</v>
      </c>
      <c r="E4039" s="220" t="s">
        <v>76</v>
      </c>
      <c r="F4039" s="218" t="s">
        <v>2315</v>
      </c>
      <c r="G4039" s="218"/>
      <c r="H4039" s="225">
        <v>52000</v>
      </c>
      <c r="I4039" s="229"/>
      <c r="J4039" s="229"/>
      <c r="K4039" s="218"/>
      <c r="L4039" s="229"/>
    </row>
    <row r="4040" spans="1:12" s="128" customFormat="1" x14ac:dyDescent="0.25">
      <c r="A4040" s="217">
        <f>+Tabla1[[#This Row],[Fecha]]</f>
        <v>45170</v>
      </c>
      <c r="B4040" s="37" t="s">
        <v>282</v>
      </c>
      <c r="C4040" s="69" t="s">
        <v>224</v>
      </c>
      <c r="D4040" s="219">
        <v>45170</v>
      </c>
      <c r="E4040" s="220" t="s">
        <v>76</v>
      </c>
      <c r="F4040" s="218" t="s">
        <v>2381</v>
      </c>
      <c r="G4040" s="218"/>
      <c r="H4040" s="225">
        <v>26000</v>
      </c>
      <c r="I4040" s="229"/>
      <c r="J4040" s="229"/>
      <c r="K4040" s="218"/>
      <c r="L4040" s="229"/>
    </row>
    <row r="4041" spans="1:12" s="128" customFormat="1" x14ac:dyDescent="0.25">
      <c r="A4041" s="217">
        <f>+Tabla1[[#This Row],[Fecha]]</f>
        <v>45194</v>
      </c>
      <c r="B4041" s="37" t="s">
        <v>282</v>
      </c>
      <c r="C4041" s="69" t="s">
        <v>224</v>
      </c>
      <c r="D4041" s="219">
        <v>45194</v>
      </c>
      <c r="E4041" s="220" t="s">
        <v>239</v>
      </c>
      <c r="F4041" s="218" t="s">
        <v>2382</v>
      </c>
      <c r="G4041" s="218"/>
      <c r="H4041" s="225">
        <v>26000</v>
      </c>
      <c r="I4041" s="229"/>
      <c r="J4041" s="229"/>
      <c r="K4041" s="218"/>
      <c r="L4041" s="229"/>
    </row>
    <row r="4042" spans="1:12" s="128" customFormat="1" x14ac:dyDescent="0.25">
      <c r="A4042" s="290">
        <f>+Tabla1[[#This Row],[Fecha]]</f>
        <v>45196</v>
      </c>
      <c r="B4042" s="291" t="s">
        <v>282</v>
      </c>
      <c r="C4042" s="290" t="s">
        <v>224</v>
      </c>
      <c r="D4042" s="292">
        <v>45196</v>
      </c>
      <c r="E4042" s="293" t="s">
        <v>76</v>
      </c>
      <c r="F4042" s="291" t="s">
        <v>2383</v>
      </c>
      <c r="G4042" s="291"/>
      <c r="H4042" s="295">
        <v>36000</v>
      </c>
      <c r="I4042" s="294">
        <v>2540523</v>
      </c>
      <c r="J4042" s="294"/>
      <c r="K4042" s="291"/>
      <c r="L4042" s="294"/>
    </row>
    <row r="4043" spans="1:12" s="128" customFormat="1" x14ac:dyDescent="0.25">
      <c r="A4043" s="217">
        <f>+Tabla1[[#This Row],[Fecha]]</f>
        <v>45201</v>
      </c>
      <c r="B4043" s="37" t="s">
        <v>282</v>
      </c>
      <c r="C4043" s="69" t="s">
        <v>224</v>
      </c>
      <c r="D4043" s="219">
        <v>45201</v>
      </c>
      <c r="E4043" s="220" t="s">
        <v>76</v>
      </c>
      <c r="F4043" s="218" t="s">
        <v>2299</v>
      </c>
      <c r="G4043" s="218"/>
      <c r="H4043" s="225">
        <v>26000</v>
      </c>
      <c r="I4043" s="229"/>
      <c r="J4043" s="229"/>
      <c r="K4043" s="218"/>
      <c r="L4043" s="229"/>
    </row>
    <row r="4044" spans="1:12" s="128" customFormat="1" x14ac:dyDescent="0.25">
      <c r="A4044" s="217">
        <f>+Tabla1[[#This Row],[Fecha]]</f>
        <v>45201</v>
      </c>
      <c r="B4044" s="37" t="s">
        <v>282</v>
      </c>
      <c r="C4044" s="69" t="s">
        <v>224</v>
      </c>
      <c r="D4044" s="219">
        <v>45201</v>
      </c>
      <c r="E4044" s="220" t="s">
        <v>76</v>
      </c>
      <c r="F4044" s="218" t="s">
        <v>2269</v>
      </c>
      <c r="G4044" s="218"/>
      <c r="H4044" s="225">
        <v>26000</v>
      </c>
      <c r="I4044" s="229"/>
      <c r="J4044" s="229"/>
      <c r="K4044" s="218"/>
      <c r="L4044" s="229"/>
    </row>
    <row r="4045" spans="1:12" s="128" customFormat="1" x14ac:dyDescent="0.25">
      <c r="A4045" s="217">
        <f>+Tabla1[[#This Row],[Fecha]]</f>
        <v>45201</v>
      </c>
      <c r="B4045" s="37" t="s">
        <v>282</v>
      </c>
      <c r="C4045" s="69" t="s">
        <v>224</v>
      </c>
      <c r="D4045" s="219">
        <v>45201</v>
      </c>
      <c r="E4045" s="220" t="s">
        <v>76</v>
      </c>
      <c r="F4045" s="218" t="s">
        <v>2259</v>
      </c>
      <c r="G4045" s="218"/>
      <c r="H4045" s="225">
        <v>26000</v>
      </c>
      <c r="I4045" s="229"/>
      <c r="J4045" s="229"/>
      <c r="K4045" s="218"/>
      <c r="L4045" s="229"/>
    </row>
    <row r="4046" spans="1:12" s="128" customFormat="1" x14ac:dyDescent="0.25">
      <c r="A4046" s="217">
        <f>+Tabla1[[#This Row],[Fecha]]</f>
        <v>45201</v>
      </c>
      <c r="B4046" s="37" t="s">
        <v>282</v>
      </c>
      <c r="C4046" s="69" t="s">
        <v>224</v>
      </c>
      <c r="D4046" s="219">
        <v>45201</v>
      </c>
      <c r="E4046" s="220" t="s">
        <v>76</v>
      </c>
      <c r="F4046" s="218" t="s">
        <v>2321</v>
      </c>
      <c r="G4046" s="218"/>
      <c r="H4046" s="225">
        <v>26000</v>
      </c>
      <c r="I4046" s="229"/>
      <c r="J4046" s="229"/>
      <c r="K4046" s="218"/>
      <c r="L4046" s="229"/>
    </row>
    <row r="4047" spans="1:12" s="128" customFormat="1" x14ac:dyDescent="0.25">
      <c r="A4047" s="217">
        <f>+Tabla1[[#This Row],[Fecha]]</f>
        <v>45201</v>
      </c>
      <c r="B4047" s="37" t="s">
        <v>282</v>
      </c>
      <c r="C4047" s="69" t="s">
        <v>224</v>
      </c>
      <c r="D4047" s="219">
        <v>45201</v>
      </c>
      <c r="E4047" s="220" t="s">
        <v>76</v>
      </c>
      <c r="F4047" s="218" t="s">
        <v>2300</v>
      </c>
      <c r="G4047" s="218"/>
      <c r="H4047" s="225">
        <v>26000</v>
      </c>
      <c r="I4047" s="229"/>
      <c r="J4047" s="229"/>
      <c r="K4047" s="218"/>
      <c r="L4047" s="229"/>
    </row>
    <row r="4048" spans="1:12" s="128" customFormat="1" x14ac:dyDescent="0.25">
      <c r="A4048" s="217">
        <f>+Tabla1[[#This Row],[Fecha]]</f>
        <v>45201</v>
      </c>
      <c r="B4048" s="37" t="s">
        <v>282</v>
      </c>
      <c r="C4048" s="69" t="s">
        <v>224</v>
      </c>
      <c r="D4048" s="219">
        <v>45201</v>
      </c>
      <c r="E4048" s="220" t="s">
        <v>76</v>
      </c>
      <c r="F4048" s="218" t="s">
        <v>2301</v>
      </c>
      <c r="G4048" s="218"/>
      <c r="H4048" s="225">
        <v>26000</v>
      </c>
      <c r="I4048" s="229"/>
      <c r="J4048" s="229"/>
      <c r="K4048" s="218"/>
      <c r="L4048" s="229"/>
    </row>
    <row r="4049" spans="1:12" s="128" customFormat="1" x14ac:dyDescent="0.25">
      <c r="A4049" s="217">
        <f>+Tabla1[[#This Row],[Fecha]]</f>
        <v>45201</v>
      </c>
      <c r="B4049" s="37" t="s">
        <v>282</v>
      </c>
      <c r="C4049" s="69" t="s">
        <v>224</v>
      </c>
      <c r="D4049" s="219">
        <v>45201</v>
      </c>
      <c r="E4049" s="220" t="s">
        <v>76</v>
      </c>
      <c r="F4049" s="218" t="s">
        <v>2262</v>
      </c>
      <c r="G4049" s="218"/>
      <c r="H4049" s="225">
        <v>26000</v>
      </c>
      <c r="I4049" s="229"/>
      <c r="J4049" s="229"/>
      <c r="K4049" s="218"/>
      <c r="L4049" s="229"/>
    </row>
    <row r="4050" spans="1:12" s="128" customFormat="1" x14ac:dyDescent="0.25">
      <c r="A4050" s="217">
        <f>+Tabla1[[#This Row],[Fecha]]</f>
        <v>45203</v>
      </c>
      <c r="B4050" s="37" t="s">
        <v>282</v>
      </c>
      <c r="C4050" s="69" t="s">
        <v>224</v>
      </c>
      <c r="D4050" s="219">
        <v>45203</v>
      </c>
      <c r="E4050" s="220" t="s">
        <v>76</v>
      </c>
      <c r="F4050" s="218" t="s">
        <v>2275</v>
      </c>
      <c r="G4050" s="218"/>
      <c r="H4050" s="225">
        <v>156000</v>
      </c>
      <c r="I4050" s="229"/>
      <c r="J4050" s="229"/>
      <c r="K4050" s="218"/>
      <c r="L4050" s="229"/>
    </row>
    <row r="4051" spans="1:12" s="128" customFormat="1" x14ac:dyDescent="0.25">
      <c r="A4051" s="217">
        <f>+Tabla1[[#This Row],[Fecha]]</f>
        <v>45204</v>
      </c>
      <c r="B4051" s="37" t="s">
        <v>282</v>
      </c>
      <c r="C4051" s="69" t="s">
        <v>224</v>
      </c>
      <c r="D4051" s="219">
        <v>45204</v>
      </c>
      <c r="E4051" s="220" t="s">
        <v>76</v>
      </c>
      <c r="F4051" s="218" t="s">
        <v>2266</v>
      </c>
      <c r="G4051" s="218"/>
      <c r="H4051" s="225">
        <v>260000</v>
      </c>
      <c r="I4051" s="229"/>
      <c r="J4051" s="229"/>
      <c r="K4051" s="218"/>
      <c r="L4051" s="229"/>
    </row>
    <row r="4052" spans="1:12" s="128" customFormat="1" x14ac:dyDescent="0.25">
      <c r="A4052" s="217">
        <f>+Tabla1[[#This Row],[Fecha]]</f>
        <v>45204</v>
      </c>
      <c r="B4052" s="37" t="s">
        <v>282</v>
      </c>
      <c r="C4052" s="69" t="s">
        <v>224</v>
      </c>
      <c r="D4052" s="219">
        <v>45204</v>
      </c>
      <c r="E4052" s="220" t="s">
        <v>76</v>
      </c>
      <c r="F4052" s="218" t="s">
        <v>2281</v>
      </c>
      <c r="G4052" s="218"/>
      <c r="H4052" s="225">
        <v>26000</v>
      </c>
      <c r="I4052" s="229"/>
      <c r="J4052" s="229"/>
      <c r="K4052" s="218"/>
      <c r="L4052" s="229"/>
    </row>
    <row r="4053" spans="1:12" s="128" customFormat="1" x14ac:dyDescent="0.25">
      <c r="A4053" s="217">
        <f>+Tabla1[[#This Row],[Fecha]]</f>
        <v>45205</v>
      </c>
      <c r="B4053" s="37" t="s">
        <v>282</v>
      </c>
      <c r="C4053" s="69" t="s">
        <v>224</v>
      </c>
      <c r="D4053" s="219">
        <v>45205</v>
      </c>
      <c r="E4053" s="220" t="s">
        <v>76</v>
      </c>
      <c r="F4053" s="218" t="s">
        <v>2302</v>
      </c>
      <c r="G4053" s="218"/>
      <c r="H4053" s="225">
        <v>26000</v>
      </c>
      <c r="I4053" s="229"/>
      <c r="J4053" s="229"/>
      <c r="K4053" s="218"/>
      <c r="L4053" s="229"/>
    </row>
    <row r="4054" spans="1:12" s="128" customFormat="1" x14ac:dyDescent="0.25">
      <c r="A4054" s="217">
        <f>+Tabla1[[#This Row],[Fecha]]</f>
        <v>45205</v>
      </c>
      <c r="B4054" s="37" t="s">
        <v>282</v>
      </c>
      <c r="C4054" s="69" t="s">
        <v>224</v>
      </c>
      <c r="D4054" s="219">
        <v>45205</v>
      </c>
      <c r="E4054" s="220" t="s">
        <v>76</v>
      </c>
      <c r="F4054" s="218" t="s">
        <v>2384</v>
      </c>
      <c r="G4054" s="218"/>
      <c r="H4054" s="225">
        <v>26000</v>
      </c>
      <c r="I4054" s="229"/>
      <c r="J4054" s="229"/>
      <c r="K4054" s="218"/>
      <c r="L4054" s="229"/>
    </row>
    <row r="4055" spans="1:12" s="128" customFormat="1" x14ac:dyDescent="0.25">
      <c r="A4055" s="217">
        <f>+Tabla1[[#This Row],[Fecha]]</f>
        <v>45205</v>
      </c>
      <c r="B4055" s="37" t="s">
        <v>282</v>
      </c>
      <c r="C4055" s="69" t="s">
        <v>224</v>
      </c>
      <c r="D4055" s="219">
        <v>45205</v>
      </c>
      <c r="E4055" s="220" t="s">
        <v>76</v>
      </c>
      <c r="F4055" s="218" t="s">
        <v>2264</v>
      </c>
      <c r="G4055" s="218"/>
      <c r="H4055" s="225">
        <v>50000</v>
      </c>
      <c r="I4055" s="229"/>
      <c r="J4055" s="229"/>
      <c r="K4055" s="218"/>
      <c r="L4055" s="229"/>
    </row>
    <row r="4056" spans="1:12" s="128" customFormat="1" x14ac:dyDescent="0.25">
      <c r="A4056" s="217">
        <f>+Tabla1[[#This Row],[Fecha]]</f>
        <v>45205</v>
      </c>
      <c r="B4056" s="37" t="s">
        <v>282</v>
      </c>
      <c r="C4056" s="69" t="s">
        <v>224</v>
      </c>
      <c r="D4056" s="219">
        <v>45205</v>
      </c>
      <c r="E4056" s="220" t="s">
        <v>76</v>
      </c>
      <c r="F4056" s="218" t="s">
        <v>2329</v>
      </c>
      <c r="G4056" s="218"/>
      <c r="H4056" s="225">
        <v>312000</v>
      </c>
      <c r="I4056" s="229"/>
      <c r="J4056" s="229"/>
      <c r="K4056" s="218"/>
      <c r="L4056" s="229"/>
    </row>
    <row r="4057" spans="1:12" s="128" customFormat="1" x14ac:dyDescent="0.25">
      <c r="A4057" s="217">
        <f>+Tabla1[[#This Row],[Fecha]]</f>
        <v>45209</v>
      </c>
      <c r="B4057" s="37" t="s">
        <v>282</v>
      </c>
      <c r="C4057" s="69" t="s">
        <v>224</v>
      </c>
      <c r="D4057" s="219">
        <v>45209</v>
      </c>
      <c r="E4057" s="220" t="s">
        <v>76</v>
      </c>
      <c r="F4057" s="218" t="s">
        <v>2385</v>
      </c>
      <c r="G4057" s="218"/>
      <c r="H4057" s="225">
        <v>26000</v>
      </c>
      <c r="I4057" s="229"/>
      <c r="J4057" s="229"/>
      <c r="K4057" s="218"/>
      <c r="L4057" s="229"/>
    </row>
    <row r="4058" spans="1:12" s="128" customFormat="1" x14ac:dyDescent="0.25">
      <c r="A4058" s="217">
        <f>+Tabla1[[#This Row],[Fecha]]</f>
        <v>45209</v>
      </c>
      <c r="B4058" s="37" t="s">
        <v>282</v>
      </c>
      <c r="C4058" s="69" t="s">
        <v>224</v>
      </c>
      <c r="D4058" s="219">
        <v>45209</v>
      </c>
      <c r="E4058" s="220" t="s">
        <v>76</v>
      </c>
      <c r="F4058" s="218" t="s">
        <v>2386</v>
      </c>
      <c r="G4058" s="218"/>
      <c r="H4058" s="225">
        <v>26000</v>
      </c>
      <c r="I4058" s="229"/>
      <c r="J4058" s="229"/>
      <c r="K4058" s="218"/>
      <c r="L4058" s="229"/>
    </row>
    <row r="4059" spans="1:12" s="128" customFormat="1" x14ac:dyDescent="0.25">
      <c r="A4059" s="217">
        <f>+Tabla1[[#This Row],[Fecha]]</f>
        <v>45209</v>
      </c>
      <c r="B4059" s="37" t="s">
        <v>282</v>
      </c>
      <c r="C4059" s="69" t="s">
        <v>224</v>
      </c>
      <c r="D4059" s="219">
        <v>45209</v>
      </c>
      <c r="E4059" s="220" t="s">
        <v>76</v>
      </c>
      <c r="F4059" s="218" t="s">
        <v>2387</v>
      </c>
      <c r="G4059" s="218"/>
      <c r="H4059" s="225">
        <v>26000</v>
      </c>
      <c r="I4059" s="229"/>
      <c r="J4059" s="229"/>
      <c r="K4059" s="218"/>
      <c r="L4059" s="229"/>
    </row>
    <row r="4060" spans="1:12" s="128" customFormat="1" x14ac:dyDescent="0.25">
      <c r="A4060" s="217">
        <f>+Tabla1[[#This Row],[Fecha]]</f>
        <v>45209</v>
      </c>
      <c r="B4060" s="37" t="s">
        <v>282</v>
      </c>
      <c r="C4060" s="69" t="s">
        <v>224</v>
      </c>
      <c r="D4060" s="219">
        <v>45209</v>
      </c>
      <c r="E4060" s="220" t="s">
        <v>76</v>
      </c>
      <c r="F4060" s="218" t="s">
        <v>2388</v>
      </c>
      <c r="G4060" s="218"/>
      <c r="H4060" s="225">
        <v>26000</v>
      </c>
      <c r="I4060" s="229"/>
      <c r="J4060" s="229"/>
      <c r="K4060" s="218"/>
      <c r="L4060" s="229"/>
    </row>
    <row r="4061" spans="1:12" s="128" customFormat="1" x14ac:dyDescent="0.25">
      <c r="A4061" s="217">
        <f>+Tabla1[[#This Row],[Fecha]]</f>
        <v>45209</v>
      </c>
      <c r="B4061" s="37" t="s">
        <v>282</v>
      </c>
      <c r="C4061" s="69" t="s">
        <v>224</v>
      </c>
      <c r="D4061" s="219">
        <v>45209</v>
      </c>
      <c r="E4061" s="220" t="s">
        <v>76</v>
      </c>
      <c r="F4061" s="218" t="s">
        <v>2389</v>
      </c>
      <c r="G4061" s="218"/>
      <c r="H4061" s="225">
        <v>26000</v>
      </c>
      <c r="I4061" s="229"/>
      <c r="J4061" s="229"/>
      <c r="K4061" s="218"/>
      <c r="L4061" s="229"/>
    </row>
    <row r="4062" spans="1:12" s="128" customFormat="1" x14ac:dyDescent="0.25">
      <c r="A4062" s="217">
        <f>+Tabla1[[#This Row],[Fecha]]</f>
        <v>45210</v>
      </c>
      <c r="B4062" s="37" t="s">
        <v>282</v>
      </c>
      <c r="C4062" s="69" t="s">
        <v>224</v>
      </c>
      <c r="D4062" s="219">
        <v>45210</v>
      </c>
      <c r="E4062" s="220" t="s">
        <v>76</v>
      </c>
      <c r="F4062" s="218" t="s">
        <v>2270</v>
      </c>
      <c r="G4062" s="218"/>
      <c r="H4062" s="225">
        <v>26000</v>
      </c>
      <c r="I4062" s="229"/>
      <c r="J4062" s="229"/>
      <c r="K4062" s="218"/>
      <c r="L4062" s="229"/>
    </row>
    <row r="4063" spans="1:12" s="128" customFormat="1" x14ac:dyDescent="0.25">
      <c r="A4063" s="217">
        <f>+Tabla1[[#This Row],[Fecha]]</f>
        <v>45212</v>
      </c>
      <c r="B4063" s="37" t="s">
        <v>282</v>
      </c>
      <c r="C4063" s="69" t="s">
        <v>224</v>
      </c>
      <c r="D4063" s="219">
        <v>45212</v>
      </c>
      <c r="E4063" s="220" t="s">
        <v>76</v>
      </c>
      <c r="F4063" s="218" t="s">
        <v>2271</v>
      </c>
      <c r="G4063" s="218"/>
      <c r="H4063" s="225">
        <v>26000</v>
      </c>
      <c r="I4063" s="229"/>
      <c r="J4063" s="229"/>
      <c r="K4063" s="218"/>
      <c r="L4063" s="229"/>
    </row>
    <row r="4064" spans="1:12" s="128" customFormat="1" x14ac:dyDescent="0.25">
      <c r="A4064" s="217">
        <f>+Tabla1[[#This Row],[Fecha]]</f>
        <v>45215</v>
      </c>
      <c r="B4064" s="37" t="s">
        <v>282</v>
      </c>
      <c r="C4064" s="69" t="s">
        <v>224</v>
      </c>
      <c r="D4064" s="219">
        <v>45215</v>
      </c>
      <c r="E4064" s="220" t="s">
        <v>76</v>
      </c>
      <c r="F4064" s="218" t="s">
        <v>2309</v>
      </c>
      <c r="G4064" s="218"/>
      <c r="H4064" s="225">
        <v>26000</v>
      </c>
      <c r="I4064" s="229"/>
      <c r="J4064" s="229"/>
      <c r="K4064" s="218"/>
      <c r="L4064" s="229"/>
    </row>
    <row r="4065" spans="1:12" s="128" customFormat="1" x14ac:dyDescent="0.25">
      <c r="A4065" s="217">
        <f>+Tabla1[[#This Row],[Fecha]]</f>
        <v>45215</v>
      </c>
      <c r="B4065" s="37" t="s">
        <v>282</v>
      </c>
      <c r="C4065" s="69" t="s">
        <v>224</v>
      </c>
      <c r="D4065" s="219">
        <v>45215</v>
      </c>
      <c r="E4065" s="220" t="s">
        <v>76</v>
      </c>
      <c r="F4065" s="218" t="s">
        <v>2390</v>
      </c>
      <c r="G4065" s="218"/>
      <c r="H4065" s="225">
        <v>26000</v>
      </c>
      <c r="I4065" s="229"/>
      <c r="J4065" s="229"/>
      <c r="K4065" s="218"/>
      <c r="L4065" s="229"/>
    </row>
    <row r="4066" spans="1:12" s="128" customFormat="1" x14ac:dyDescent="0.25">
      <c r="A4066" s="217">
        <f>+Tabla1[[#This Row],[Fecha]]</f>
        <v>45217</v>
      </c>
      <c r="B4066" s="37" t="s">
        <v>282</v>
      </c>
      <c r="C4066" s="69" t="s">
        <v>224</v>
      </c>
      <c r="D4066" s="219">
        <v>45217</v>
      </c>
      <c r="E4066" s="220" t="s">
        <v>76</v>
      </c>
      <c r="F4066" s="218" t="s">
        <v>2303</v>
      </c>
      <c r="G4066" s="218"/>
      <c r="H4066" s="225">
        <v>78000</v>
      </c>
      <c r="I4066" s="229"/>
      <c r="J4066" s="229"/>
      <c r="K4066" s="218"/>
      <c r="L4066" s="229"/>
    </row>
    <row r="4067" spans="1:12" s="128" customFormat="1" x14ac:dyDescent="0.25">
      <c r="A4067" s="217">
        <f>+Tabla1[[#This Row],[Fecha]]</f>
        <v>45217</v>
      </c>
      <c r="B4067" s="37" t="s">
        <v>282</v>
      </c>
      <c r="C4067" s="69" t="s">
        <v>224</v>
      </c>
      <c r="D4067" s="219">
        <v>45217</v>
      </c>
      <c r="E4067" s="220" t="s">
        <v>76</v>
      </c>
      <c r="F4067" s="218" t="s">
        <v>2292</v>
      </c>
      <c r="G4067" s="218"/>
      <c r="H4067" s="225">
        <v>78000</v>
      </c>
      <c r="I4067" s="229"/>
      <c r="J4067" s="229"/>
      <c r="K4067" s="218"/>
      <c r="L4067" s="229"/>
    </row>
    <row r="4068" spans="1:12" s="128" customFormat="1" x14ac:dyDescent="0.25">
      <c r="A4068" s="217">
        <f>+Tabla1[[#This Row],[Fecha]]</f>
        <v>45218</v>
      </c>
      <c r="B4068" s="37" t="s">
        <v>282</v>
      </c>
      <c r="C4068" s="69" t="s">
        <v>224</v>
      </c>
      <c r="D4068" s="219">
        <v>45218</v>
      </c>
      <c r="E4068" s="220" t="s">
        <v>76</v>
      </c>
      <c r="F4068" s="218" t="s">
        <v>2350</v>
      </c>
      <c r="G4068" s="218"/>
      <c r="H4068" s="225">
        <v>182000</v>
      </c>
      <c r="I4068" s="229"/>
      <c r="J4068" s="229"/>
      <c r="K4068" s="218"/>
      <c r="L4068" s="229"/>
    </row>
    <row r="4069" spans="1:12" s="128" customFormat="1" x14ac:dyDescent="0.25">
      <c r="A4069" s="217">
        <f>+Tabla1[[#This Row],[Fecha]]</f>
        <v>45218</v>
      </c>
      <c r="B4069" s="37" t="s">
        <v>282</v>
      </c>
      <c r="C4069" s="69" t="s">
        <v>224</v>
      </c>
      <c r="D4069" s="219">
        <v>45218</v>
      </c>
      <c r="E4069" s="220" t="s">
        <v>76</v>
      </c>
      <c r="F4069" s="218" t="s">
        <v>2351</v>
      </c>
      <c r="G4069" s="218"/>
      <c r="H4069" s="225">
        <v>250000</v>
      </c>
      <c r="I4069" s="229"/>
      <c r="J4069" s="229"/>
      <c r="K4069" s="218"/>
      <c r="L4069" s="229"/>
    </row>
    <row r="4070" spans="1:12" s="128" customFormat="1" x14ac:dyDescent="0.25">
      <c r="A4070" s="217">
        <f>+Tabla1[[#This Row],[Fecha]]</f>
        <v>45222</v>
      </c>
      <c r="B4070" s="37" t="s">
        <v>282</v>
      </c>
      <c r="C4070" s="69" t="s">
        <v>224</v>
      </c>
      <c r="D4070" s="219">
        <v>45222</v>
      </c>
      <c r="E4070" s="220" t="s">
        <v>76</v>
      </c>
      <c r="F4070" s="218" t="s">
        <v>2272</v>
      </c>
      <c r="G4070" s="218"/>
      <c r="H4070" s="225">
        <v>312000</v>
      </c>
      <c r="I4070" s="229"/>
      <c r="J4070" s="229"/>
      <c r="K4070" s="218"/>
      <c r="L4070" s="229"/>
    </row>
    <row r="4071" spans="1:12" s="128" customFormat="1" x14ac:dyDescent="0.25">
      <c r="A4071" s="217">
        <f>+Tabla1[[#This Row],[Fecha]]</f>
        <v>45222</v>
      </c>
      <c r="B4071" s="37" t="s">
        <v>282</v>
      </c>
      <c r="C4071" s="69" t="s">
        <v>224</v>
      </c>
      <c r="D4071" s="219">
        <v>45222</v>
      </c>
      <c r="E4071" s="220" t="s">
        <v>76</v>
      </c>
      <c r="F4071" s="218" t="s">
        <v>2276</v>
      </c>
      <c r="G4071" s="218"/>
      <c r="H4071" s="225">
        <v>26000</v>
      </c>
      <c r="I4071" s="229"/>
      <c r="J4071" s="229"/>
      <c r="K4071" s="218"/>
      <c r="L4071" s="229"/>
    </row>
    <row r="4072" spans="1:12" s="128" customFormat="1" x14ac:dyDescent="0.25">
      <c r="A4072" s="217">
        <f>+Tabla1[[#This Row],[Fecha]]</f>
        <v>45223</v>
      </c>
      <c r="B4072" s="37" t="s">
        <v>282</v>
      </c>
      <c r="C4072" s="69" t="s">
        <v>224</v>
      </c>
      <c r="D4072" s="219">
        <v>45223</v>
      </c>
      <c r="E4072" s="220" t="s">
        <v>76</v>
      </c>
      <c r="F4072" s="218" t="s">
        <v>2262</v>
      </c>
      <c r="G4072" s="218"/>
      <c r="H4072" s="225">
        <v>52000</v>
      </c>
      <c r="I4072" s="229"/>
      <c r="J4072" s="229"/>
      <c r="K4072" s="218"/>
      <c r="L4072" s="229"/>
    </row>
    <row r="4073" spans="1:12" s="128" customFormat="1" x14ac:dyDescent="0.25">
      <c r="A4073" s="217">
        <f>+Tabla1[[#This Row],[Fecha]]</f>
        <v>45223</v>
      </c>
      <c r="B4073" s="37" t="s">
        <v>282</v>
      </c>
      <c r="C4073" s="69" t="s">
        <v>224</v>
      </c>
      <c r="D4073" s="219">
        <v>45223</v>
      </c>
      <c r="E4073" s="220" t="s">
        <v>76</v>
      </c>
      <c r="F4073" s="218" t="s">
        <v>2323</v>
      </c>
      <c r="G4073" s="218"/>
      <c r="H4073" s="225">
        <v>26000</v>
      </c>
      <c r="I4073" s="229"/>
      <c r="J4073" s="229"/>
      <c r="K4073" s="218"/>
      <c r="L4073" s="229"/>
    </row>
    <row r="4074" spans="1:12" s="128" customFormat="1" x14ac:dyDescent="0.25">
      <c r="A4074" s="217">
        <f>+Tabla1[[#This Row],[Fecha]]</f>
        <v>45223</v>
      </c>
      <c r="B4074" s="37" t="s">
        <v>282</v>
      </c>
      <c r="C4074" s="69" t="s">
        <v>224</v>
      </c>
      <c r="D4074" s="219">
        <v>45223</v>
      </c>
      <c r="E4074" s="220" t="s">
        <v>76</v>
      </c>
      <c r="F4074" s="218" t="s">
        <v>2323</v>
      </c>
      <c r="G4074" s="218"/>
      <c r="H4074" s="225">
        <v>26100</v>
      </c>
      <c r="I4074" s="229"/>
      <c r="J4074" s="229"/>
      <c r="K4074" s="218"/>
      <c r="L4074" s="229"/>
    </row>
    <row r="4075" spans="1:12" s="128" customFormat="1" x14ac:dyDescent="0.25">
      <c r="A4075" s="217">
        <f>+Tabla1[[#This Row],[Fecha]]</f>
        <v>45223</v>
      </c>
      <c r="B4075" s="37" t="s">
        <v>282</v>
      </c>
      <c r="C4075" s="69" t="s">
        <v>224</v>
      </c>
      <c r="D4075" s="219">
        <v>45223</v>
      </c>
      <c r="E4075" s="220" t="s">
        <v>76</v>
      </c>
      <c r="F4075" s="218" t="s">
        <v>2323</v>
      </c>
      <c r="G4075" s="218"/>
      <c r="H4075" s="225">
        <v>26000</v>
      </c>
      <c r="I4075" s="229"/>
      <c r="J4075" s="229"/>
      <c r="K4075" s="218"/>
      <c r="L4075" s="229"/>
    </row>
    <row r="4076" spans="1:12" s="128" customFormat="1" x14ac:dyDescent="0.25">
      <c r="A4076" s="217">
        <f>+Tabla1[[#This Row],[Fecha]]</f>
        <v>45223</v>
      </c>
      <c r="B4076" s="37" t="s">
        <v>282</v>
      </c>
      <c r="C4076" s="69" t="s">
        <v>224</v>
      </c>
      <c r="D4076" s="219">
        <v>45223</v>
      </c>
      <c r="E4076" s="220" t="s">
        <v>76</v>
      </c>
      <c r="F4076" s="218" t="s">
        <v>2324</v>
      </c>
      <c r="G4076" s="218"/>
      <c r="H4076" s="225">
        <v>26000</v>
      </c>
      <c r="I4076" s="229"/>
      <c r="J4076" s="229"/>
      <c r="K4076" s="218"/>
      <c r="L4076" s="229"/>
    </row>
    <row r="4077" spans="1:12" s="128" customFormat="1" x14ac:dyDescent="0.25">
      <c r="A4077" s="217">
        <f>+Tabla1[[#This Row],[Fecha]]</f>
        <v>45223</v>
      </c>
      <c r="B4077" s="37" t="s">
        <v>282</v>
      </c>
      <c r="C4077" s="69" t="s">
        <v>224</v>
      </c>
      <c r="D4077" s="219">
        <v>45223</v>
      </c>
      <c r="E4077" s="220" t="s">
        <v>76</v>
      </c>
      <c r="F4077" s="218" t="s">
        <v>2324</v>
      </c>
      <c r="G4077" s="218"/>
      <c r="H4077" s="225">
        <v>26000</v>
      </c>
      <c r="I4077" s="229"/>
      <c r="J4077" s="229"/>
      <c r="K4077" s="218"/>
      <c r="L4077" s="229"/>
    </row>
    <row r="4078" spans="1:12" s="128" customFormat="1" x14ac:dyDescent="0.25">
      <c r="A4078" s="217">
        <f>+Tabla1[[#This Row],[Fecha]]</f>
        <v>45223</v>
      </c>
      <c r="B4078" s="37" t="s">
        <v>282</v>
      </c>
      <c r="C4078" s="69" t="s">
        <v>224</v>
      </c>
      <c r="D4078" s="219">
        <v>45223</v>
      </c>
      <c r="E4078" s="220" t="s">
        <v>76</v>
      </c>
      <c r="F4078" s="218" t="s">
        <v>2324</v>
      </c>
      <c r="G4078" s="218"/>
      <c r="H4078" s="225">
        <v>26000</v>
      </c>
      <c r="I4078" s="229"/>
      <c r="J4078" s="229"/>
      <c r="K4078" s="218"/>
      <c r="L4078" s="229"/>
    </row>
    <row r="4079" spans="1:12" s="128" customFormat="1" x14ac:dyDescent="0.25">
      <c r="A4079" s="217">
        <f>+Tabla1[[#This Row],[Fecha]]</f>
        <v>45229</v>
      </c>
      <c r="B4079" s="37" t="s">
        <v>282</v>
      </c>
      <c r="C4079" s="69" t="s">
        <v>224</v>
      </c>
      <c r="D4079" s="219">
        <v>45229</v>
      </c>
      <c r="E4079" s="220" t="s">
        <v>76</v>
      </c>
      <c r="F4079" s="218" t="s">
        <v>2301</v>
      </c>
      <c r="G4079" s="218"/>
      <c r="H4079" s="225">
        <v>26000</v>
      </c>
      <c r="I4079" s="229"/>
      <c r="J4079" s="229"/>
      <c r="K4079" s="218"/>
      <c r="L4079" s="229"/>
    </row>
    <row r="4080" spans="1:12" s="128" customFormat="1" x14ac:dyDescent="0.25">
      <c r="A4080" s="217">
        <f>+Tabla1[[#This Row],[Fecha]]</f>
        <v>45230</v>
      </c>
      <c r="B4080" s="37" t="s">
        <v>282</v>
      </c>
      <c r="C4080" s="69" t="s">
        <v>224</v>
      </c>
      <c r="D4080" s="219">
        <v>45230</v>
      </c>
      <c r="E4080" s="220" t="s">
        <v>76</v>
      </c>
      <c r="F4080" s="218" t="s">
        <v>2277</v>
      </c>
      <c r="G4080" s="218"/>
      <c r="H4080" s="225">
        <v>26000</v>
      </c>
      <c r="I4080" s="229"/>
      <c r="J4080" s="229"/>
      <c r="K4080" s="218"/>
      <c r="L4080" s="229"/>
    </row>
    <row r="4081" spans="1:12" s="128" customFormat="1" x14ac:dyDescent="0.25">
      <c r="A4081" s="217">
        <f>+Tabla1[[#This Row],[Fecha]]</f>
        <v>45230</v>
      </c>
      <c r="B4081" s="37" t="s">
        <v>282</v>
      </c>
      <c r="C4081" s="69" t="s">
        <v>224</v>
      </c>
      <c r="D4081" s="219">
        <v>45230</v>
      </c>
      <c r="E4081" s="220" t="s">
        <v>76</v>
      </c>
      <c r="F4081" s="218" t="s">
        <v>2279</v>
      </c>
      <c r="G4081" s="218"/>
      <c r="H4081" s="225">
        <v>26000</v>
      </c>
      <c r="I4081" s="229"/>
      <c r="J4081" s="229"/>
      <c r="K4081" s="218"/>
      <c r="L4081" s="229"/>
    </row>
    <row r="4082" spans="1:12" s="128" customFormat="1" x14ac:dyDescent="0.25">
      <c r="A4082" s="217">
        <f>+Tabla1[[#This Row],[Fecha]]</f>
        <v>45230</v>
      </c>
      <c r="B4082" s="37" t="s">
        <v>282</v>
      </c>
      <c r="C4082" s="69" t="s">
        <v>224</v>
      </c>
      <c r="D4082" s="219">
        <v>45230</v>
      </c>
      <c r="E4082" s="220" t="s">
        <v>76</v>
      </c>
      <c r="F4082" s="218" t="s">
        <v>2269</v>
      </c>
      <c r="G4082" s="218"/>
      <c r="H4082" s="225">
        <v>26000</v>
      </c>
      <c r="I4082" s="229"/>
      <c r="J4082" s="229"/>
      <c r="K4082" s="218"/>
      <c r="L4082" s="229"/>
    </row>
    <row r="4083" spans="1:12" s="128" customFormat="1" x14ac:dyDescent="0.25">
      <c r="A4083" s="217">
        <f>+Tabla1[[#This Row],[Fecha]]</f>
        <v>45222</v>
      </c>
      <c r="B4083" s="37" t="s">
        <v>282</v>
      </c>
      <c r="C4083" s="69" t="s">
        <v>224</v>
      </c>
      <c r="D4083" s="219">
        <v>45222</v>
      </c>
      <c r="E4083" s="220" t="s">
        <v>76</v>
      </c>
      <c r="F4083" s="218" t="s">
        <v>2306</v>
      </c>
      <c r="G4083" s="218"/>
      <c r="H4083" s="225">
        <v>26080</v>
      </c>
      <c r="I4083" s="229"/>
      <c r="J4083" s="229"/>
      <c r="K4083" s="218"/>
      <c r="L4083" s="229"/>
    </row>
    <row r="4084" spans="1:12" s="128" customFormat="1" x14ac:dyDescent="0.25">
      <c r="A4084" s="217">
        <f>+Tabla1[[#This Row],[Fecha]]</f>
        <v>45212</v>
      </c>
      <c r="B4084" s="37" t="s">
        <v>282</v>
      </c>
      <c r="C4084" s="69" t="s">
        <v>224</v>
      </c>
      <c r="D4084" s="219">
        <v>45212</v>
      </c>
      <c r="E4084" s="220" t="s">
        <v>76</v>
      </c>
      <c r="F4084" s="218" t="s">
        <v>197</v>
      </c>
      <c r="G4084" s="218"/>
      <c r="H4084" s="225">
        <v>26113</v>
      </c>
      <c r="I4084" s="229"/>
      <c r="J4084" s="229"/>
      <c r="K4084" s="218"/>
      <c r="L4084" s="229"/>
    </row>
    <row r="4085" spans="1:12" s="128" customFormat="1" x14ac:dyDescent="0.25">
      <c r="A4085" s="217">
        <f>+Tabla1[[#This Row],[Fecha]]</f>
        <v>45230</v>
      </c>
      <c r="B4085" s="37" t="s">
        <v>282</v>
      </c>
      <c r="C4085" s="69" t="s">
        <v>224</v>
      </c>
      <c r="D4085" s="219">
        <v>45230</v>
      </c>
      <c r="E4085" s="220" t="s">
        <v>76</v>
      </c>
      <c r="F4085" s="218" t="s">
        <v>2284</v>
      </c>
      <c r="G4085" s="218"/>
      <c r="H4085" s="225">
        <v>80325</v>
      </c>
      <c r="I4085" s="229"/>
      <c r="J4085" s="229"/>
      <c r="K4085" s="218"/>
      <c r="L4085" s="229"/>
    </row>
    <row r="4086" spans="1:12" s="128" customFormat="1" x14ac:dyDescent="0.25">
      <c r="A4086" s="217">
        <f>+Tabla1[[#This Row],[Fecha]]</f>
        <v>45222</v>
      </c>
      <c r="B4086" s="37" t="s">
        <v>282</v>
      </c>
      <c r="C4086" s="69" t="s">
        <v>224</v>
      </c>
      <c r="D4086" s="219">
        <v>45222</v>
      </c>
      <c r="E4086" s="220" t="s">
        <v>76</v>
      </c>
      <c r="F4086" s="218" t="s">
        <v>2285</v>
      </c>
      <c r="G4086" s="218"/>
      <c r="H4086" s="225">
        <v>100000</v>
      </c>
      <c r="I4086" s="229"/>
      <c r="J4086" s="229"/>
      <c r="K4086" s="218"/>
      <c r="L4086" s="229"/>
    </row>
    <row r="4087" spans="1:12" s="128" customFormat="1" x14ac:dyDescent="0.25">
      <c r="A4087" s="217">
        <f>+Tabla1[[#This Row],[Fecha]]</f>
        <v>45230</v>
      </c>
      <c r="B4087" s="37" t="s">
        <v>282</v>
      </c>
      <c r="C4087" s="69" t="s">
        <v>224</v>
      </c>
      <c r="D4087" s="219">
        <v>45230</v>
      </c>
      <c r="E4087" s="220" t="s">
        <v>76</v>
      </c>
      <c r="F4087" s="218" t="s">
        <v>2287</v>
      </c>
      <c r="G4087" s="218"/>
      <c r="H4087" s="225">
        <v>234000</v>
      </c>
      <c r="I4087" s="229"/>
      <c r="J4087" s="229"/>
      <c r="K4087" s="218"/>
      <c r="L4087" s="229"/>
    </row>
    <row r="4088" spans="1:12" s="128" customFormat="1" x14ac:dyDescent="0.25">
      <c r="A4088" s="217">
        <f>+Tabla1[[#This Row],[Fecha]]</f>
        <v>45204</v>
      </c>
      <c r="B4088" s="37" t="s">
        <v>282</v>
      </c>
      <c r="C4088" s="69" t="s">
        <v>224</v>
      </c>
      <c r="D4088" s="219">
        <v>45204</v>
      </c>
      <c r="E4088" s="220" t="s">
        <v>76</v>
      </c>
      <c r="F4088" s="218" t="s">
        <v>2286</v>
      </c>
      <c r="G4088" s="218"/>
      <c r="H4088" s="225">
        <v>246000</v>
      </c>
      <c r="I4088" s="229"/>
      <c r="J4088" s="229"/>
      <c r="K4088" s="218"/>
      <c r="L4088" s="229"/>
    </row>
    <row r="4089" spans="1:12" s="128" customFormat="1" x14ac:dyDescent="0.25">
      <c r="A4089" s="217">
        <f>+Tabla1[[#This Row],[Fecha]]</f>
        <v>45210</v>
      </c>
      <c r="B4089" s="37" t="s">
        <v>282</v>
      </c>
      <c r="C4089" s="69" t="s">
        <v>224</v>
      </c>
      <c r="D4089" s="219">
        <v>45210</v>
      </c>
      <c r="E4089" s="220" t="s">
        <v>76</v>
      </c>
      <c r="F4089" s="218" t="s">
        <v>2290</v>
      </c>
      <c r="G4089" s="218"/>
      <c r="H4089" s="225">
        <v>26000</v>
      </c>
      <c r="I4089" s="229"/>
      <c r="J4089" s="229"/>
      <c r="K4089" s="218"/>
      <c r="L4089" s="229"/>
    </row>
    <row r="4090" spans="1:12" s="128" customFormat="1" x14ac:dyDescent="0.25">
      <c r="A4090" s="217">
        <f>+Tabla1[[#This Row],[Fecha]]</f>
        <v>45229</v>
      </c>
      <c r="B4090" s="37" t="s">
        <v>282</v>
      </c>
      <c r="C4090" s="69" t="s">
        <v>224</v>
      </c>
      <c r="D4090" s="219">
        <v>45229</v>
      </c>
      <c r="E4090" s="220" t="s">
        <v>76</v>
      </c>
      <c r="F4090" s="218" t="s">
        <v>2322</v>
      </c>
      <c r="G4090" s="218"/>
      <c r="H4090" s="225">
        <v>26000</v>
      </c>
      <c r="I4090" s="229"/>
      <c r="J4090" s="229"/>
      <c r="K4090" s="218"/>
      <c r="L4090" s="229"/>
    </row>
    <row r="4091" spans="1:12" s="128" customFormat="1" x14ac:dyDescent="0.25">
      <c r="A4091" s="217">
        <f>+Tabla1[[#This Row],[Fecha]]</f>
        <v>45209</v>
      </c>
      <c r="B4091" s="37" t="s">
        <v>282</v>
      </c>
      <c r="C4091" s="69" t="s">
        <v>224</v>
      </c>
      <c r="D4091" s="219">
        <v>45209</v>
      </c>
      <c r="E4091" s="220" t="s">
        <v>76</v>
      </c>
      <c r="F4091" s="218" t="s">
        <v>2391</v>
      </c>
      <c r="G4091" s="218"/>
      <c r="H4091" s="225">
        <v>26000</v>
      </c>
      <c r="I4091" s="229"/>
      <c r="J4091" s="229"/>
      <c r="K4091" s="218"/>
      <c r="L4091" s="229"/>
    </row>
    <row r="4092" spans="1:12" s="128" customFormat="1" x14ac:dyDescent="0.25">
      <c r="A4092" s="217">
        <f>+Tabla1[[#This Row],[Fecha]]</f>
        <v>45209</v>
      </c>
      <c r="B4092" s="37" t="s">
        <v>282</v>
      </c>
      <c r="C4092" s="69" t="s">
        <v>224</v>
      </c>
      <c r="D4092" s="219">
        <v>45209</v>
      </c>
      <c r="E4092" s="220" t="s">
        <v>76</v>
      </c>
      <c r="F4092" s="218" t="s">
        <v>2392</v>
      </c>
      <c r="G4092" s="218"/>
      <c r="H4092" s="225">
        <v>26000</v>
      </c>
      <c r="I4092" s="229"/>
      <c r="J4092" s="229"/>
      <c r="K4092" s="218"/>
      <c r="L4092" s="229"/>
    </row>
    <row r="4093" spans="1:12" s="128" customFormat="1" x14ac:dyDescent="0.25">
      <c r="A4093" s="217">
        <f>+Tabla1[[#This Row],[Fecha]]</f>
        <v>45223</v>
      </c>
      <c r="B4093" s="37" t="s">
        <v>282</v>
      </c>
      <c r="C4093" s="69" t="s">
        <v>224</v>
      </c>
      <c r="D4093" s="219">
        <v>45223</v>
      </c>
      <c r="E4093" s="220" t="s">
        <v>76</v>
      </c>
      <c r="F4093" s="218" t="s">
        <v>2328</v>
      </c>
      <c r="G4093" s="218"/>
      <c r="H4093" s="225">
        <v>26000</v>
      </c>
      <c r="I4093" s="229"/>
      <c r="J4093" s="229"/>
      <c r="K4093" s="218"/>
      <c r="L4093" s="229"/>
    </row>
    <row r="4094" spans="1:12" s="128" customFormat="1" x14ac:dyDescent="0.25">
      <c r="A4094" s="217">
        <f>+Tabla1[[#This Row],[Fecha]]</f>
        <v>45230</v>
      </c>
      <c r="B4094" s="37" t="s">
        <v>282</v>
      </c>
      <c r="C4094" s="69" t="s">
        <v>224</v>
      </c>
      <c r="D4094" s="219">
        <v>45230</v>
      </c>
      <c r="E4094" s="220" t="s">
        <v>76</v>
      </c>
      <c r="F4094" s="218" t="s">
        <v>2393</v>
      </c>
      <c r="G4094" s="218"/>
      <c r="H4094" s="225">
        <v>26000</v>
      </c>
      <c r="I4094" s="229"/>
      <c r="J4094" s="229"/>
      <c r="K4094" s="218"/>
      <c r="L4094" s="229"/>
    </row>
    <row r="4095" spans="1:12" s="128" customFormat="1" x14ac:dyDescent="0.25">
      <c r="A4095" s="217">
        <f>+Tabla1[[#This Row],[Fecha]]</f>
        <v>45222</v>
      </c>
      <c r="B4095" s="37" t="s">
        <v>282</v>
      </c>
      <c r="C4095" s="69" t="s">
        <v>224</v>
      </c>
      <c r="D4095" s="219">
        <v>45222</v>
      </c>
      <c r="E4095" s="220" t="s">
        <v>76</v>
      </c>
      <c r="F4095" s="218" t="s">
        <v>2394</v>
      </c>
      <c r="G4095" s="218"/>
      <c r="H4095" s="225">
        <v>26000</v>
      </c>
      <c r="I4095" s="229"/>
      <c r="J4095" s="229"/>
      <c r="K4095" s="218"/>
      <c r="L4095" s="229"/>
    </row>
    <row r="4096" spans="1:12" s="128" customFormat="1" x14ac:dyDescent="0.25">
      <c r="A4096" s="217">
        <f>+Tabla1[[#This Row],[Fecha]]</f>
        <v>45222</v>
      </c>
      <c r="B4096" s="37" t="s">
        <v>282</v>
      </c>
      <c r="C4096" s="69" t="s">
        <v>224</v>
      </c>
      <c r="D4096" s="219">
        <v>45222</v>
      </c>
      <c r="E4096" s="220" t="s">
        <v>76</v>
      </c>
      <c r="F4096" s="218" t="s">
        <v>2395</v>
      </c>
      <c r="G4096" s="218"/>
      <c r="H4096" s="225">
        <v>78000</v>
      </c>
      <c r="I4096" s="229"/>
      <c r="J4096" s="229"/>
      <c r="K4096" s="218"/>
      <c r="L4096" s="229"/>
    </row>
    <row r="4097" spans="1:12" s="128" customFormat="1" x14ac:dyDescent="0.25">
      <c r="A4097" s="217">
        <f>+Tabla1[[#This Row],[Fecha]]</f>
        <v>45223</v>
      </c>
      <c r="B4097" s="37" t="s">
        <v>282</v>
      </c>
      <c r="C4097" s="69" t="s">
        <v>224</v>
      </c>
      <c r="D4097" s="219">
        <v>45223</v>
      </c>
      <c r="E4097" s="220" t="s">
        <v>76</v>
      </c>
      <c r="F4097" s="218" t="s">
        <v>2396</v>
      </c>
      <c r="G4097" s="218"/>
      <c r="H4097" s="225">
        <v>104000</v>
      </c>
      <c r="I4097" s="229"/>
      <c r="J4097" s="229"/>
      <c r="K4097" s="218"/>
      <c r="L4097" s="229"/>
    </row>
    <row r="4098" spans="1:12" s="128" customFormat="1" x14ac:dyDescent="0.25">
      <c r="A4098" s="217">
        <f>+Tabla1[[#This Row],[Fecha]]</f>
        <v>45201</v>
      </c>
      <c r="B4098" s="37" t="s">
        <v>282</v>
      </c>
      <c r="C4098" s="69" t="s">
        <v>224</v>
      </c>
      <c r="D4098" s="219">
        <v>45201</v>
      </c>
      <c r="E4098" s="220" t="s">
        <v>76</v>
      </c>
      <c r="F4098" s="218" t="s">
        <v>2397</v>
      </c>
      <c r="G4098" s="218"/>
      <c r="H4098" s="225">
        <v>26000</v>
      </c>
      <c r="I4098" s="229"/>
      <c r="J4098" s="229"/>
      <c r="K4098" s="218"/>
      <c r="L4098" s="229"/>
    </row>
    <row r="4099" spans="1:12" s="128" customFormat="1" x14ac:dyDescent="0.25">
      <c r="A4099" s="217">
        <f>+Tabla1[[#This Row],[Fecha]]</f>
        <v>45209</v>
      </c>
      <c r="B4099" s="37" t="s">
        <v>282</v>
      </c>
      <c r="C4099" s="69" t="s">
        <v>224</v>
      </c>
      <c r="D4099" s="219">
        <v>45209</v>
      </c>
      <c r="E4099" s="220" t="s">
        <v>76</v>
      </c>
      <c r="F4099" s="218" t="s">
        <v>2398</v>
      </c>
      <c r="G4099" s="218"/>
      <c r="H4099" s="225">
        <v>52000</v>
      </c>
      <c r="I4099" s="229"/>
      <c r="J4099" s="229"/>
      <c r="K4099" s="218"/>
      <c r="L4099" s="229"/>
    </row>
    <row r="4100" spans="1:12" s="128" customFormat="1" x14ac:dyDescent="0.25">
      <c r="A4100" s="217">
        <f>+Tabla1[[#This Row],[Fecha]]</f>
        <v>45222</v>
      </c>
      <c r="B4100" s="37" t="s">
        <v>282</v>
      </c>
      <c r="C4100" s="69" t="s">
        <v>224</v>
      </c>
      <c r="D4100" s="219">
        <v>45222</v>
      </c>
      <c r="E4100" s="220" t="s">
        <v>76</v>
      </c>
      <c r="F4100" s="218" t="s">
        <v>2399</v>
      </c>
      <c r="G4100" s="218"/>
      <c r="H4100" s="225">
        <v>26000</v>
      </c>
      <c r="I4100" s="229"/>
      <c r="J4100" s="229"/>
      <c r="K4100" s="218"/>
      <c r="L4100" s="229"/>
    </row>
    <row r="4101" spans="1:12" s="128" customFormat="1" x14ac:dyDescent="0.25">
      <c r="A4101" s="217">
        <f>+Tabla1[[#This Row],[Fecha]]</f>
        <v>45222</v>
      </c>
      <c r="B4101" s="37" t="s">
        <v>282</v>
      </c>
      <c r="C4101" s="69" t="s">
        <v>224</v>
      </c>
      <c r="D4101" s="219">
        <v>45222</v>
      </c>
      <c r="E4101" s="220" t="s">
        <v>76</v>
      </c>
      <c r="F4101" s="218" t="s">
        <v>2400</v>
      </c>
      <c r="G4101" s="218"/>
      <c r="H4101" s="225">
        <v>26000</v>
      </c>
      <c r="I4101" s="229"/>
      <c r="J4101" s="229"/>
      <c r="K4101" s="218"/>
      <c r="L4101" s="229"/>
    </row>
    <row r="4102" spans="1:12" s="128" customFormat="1" x14ac:dyDescent="0.25">
      <c r="A4102" s="217">
        <f>+Tabla1[[#This Row],[Fecha]]</f>
        <v>45209</v>
      </c>
      <c r="B4102" s="37" t="s">
        <v>282</v>
      </c>
      <c r="C4102" s="69" t="s">
        <v>224</v>
      </c>
      <c r="D4102" s="219">
        <v>45209</v>
      </c>
      <c r="E4102" s="220" t="s">
        <v>76</v>
      </c>
      <c r="F4102" s="218" t="s">
        <v>2401</v>
      </c>
      <c r="G4102" s="218"/>
      <c r="H4102" s="225">
        <v>26000</v>
      </c>
      <c r="I4102" s="229"/>
      <c r="J4102" s="229"/>
      <c r="K4102" s="218"/>
      <c r="L4102" s="229"/>
    </row>
    <row r="4103" spans="1:12" s="128" customFormat="1" x14ac:dyDescent="0.25">
      <c r="A4103" s="217">
        <f>+Tabla1[[#This Row],[Fecha]]</f>
        <v>45201</v>
      </c>
      <c r="B4103" s="37" t="s">
        <v>282</v>
      </c>
      <c r="C4103" s="69" t="s">
        <v>224</v>
      </c>
      <c r="D4103" s="219">
        <v>45201</v>
      </c>
      <c r="E4103" s="220" t="s">
        <v>76</v>
      </c>
      <c r="F4103" s="218" t="s">
        <v>2402</v>
      </c>
      <c r="G4103" s="218"/>
      <c r="H4103" s="225">
        <v>26109</v>
      </c>
      <c r="I4103" s="229"/>
      <c r="J4103" s="229"/>
      <c r="K4103" s="218"/>
      <c r="L4103" s="229"/>
    </row>
    <row r="4104" spans="1:12" s="128" customFormat="1" x14ac:dyDescent="0.25">
      <c r="A4104" s="217">
        <f>+Tabla1[[#This Row],[Fecha]]</f>
        <v>45204</v>
      </c>
      <c r="B4104" s="37" t="s">
        <v>282</v>
      </c>
      <c r="C4104" s="69" t="s">
        <v>224</v>
      </c>
      <c r="D4104" s="219">
        <v>45204</v>
      </c>
      <c r="E4104" s="220" t="s">
        <v>76</v>
      </c>
      <c r="F4104" s="218" t="s">
        <v>2403</v>
      </c>
      <c r="G4104" s="218"/>
      <c r="H4104" s="225">
        <v>36000</v>
      </c>
      <c r="I4104" s="229"/>
      <c r="J4104" s="229"/>
      <c r="K4104" s="218"/>
      <c r="L4104" s="229"/>
    </row>
    <row r="4105" spans="1:12" s="128" customFormat="1" x14ac:dyDescent="0.25">
      <c r="A4105" s="290">
        <f>+Tabla1[[#This Row],[Fecha]]</f>
        <v>45209</v>
      </c>
      <c r="B4105" s="291" t="s">
        <v>282</v>
      </c>
      <c r="C4105" s="290" t="s">
        <v>224</v>
      </c>
      <c r="D4105" s="292">
        <v>45209</v>
      </c>
      <c r="E4105" s="293" t="s">
        <v>76</v>
      </c>
      <c r="F4105" s="291" t="s">
        <v>2404</v>
      </c>
      <c r="G4105" s="291"/>
      <c r="H4105" s="295">
        <v>78000</v>
      </c>
      <c r="I4105" s="294">
        <v>3882727</v>
      </c>
      <c r="J4105" s="294"/>
      <c r="K4105" s="291"/>
      <c r="L4105" s="294"/>
    </row>
    <row r="4106" spans="1:12" s="128" customFormat="1" x14ac:dyDescent="0.25">
      <c r="A4106" s="217">
        <f>+Tabla1[[#This Row],[Fecha]]</f>
        <v>45252</v>
      </c>
      <c r="B4106" s="37" t="s">
        <v>282</v>
      </c>
      <c r="C4106" s="69" t="s">
        <v>224</v>
      </c>
      <c r="D4106" s="219">
        <v>45252</v>
      </c>
      <c r="E4106" s="220" t="s">
        <v>239</v>
      </c>
      <c r="F4106" s="218" t="s">
        <v>2364</v>
      </c>
      <c r="G4106" s="218"/>
      <c r="H4106" s="225">
        <v>26000</v>
      </c>
      <c r="I4106" s="229"/>
      <c r="J4106" s="229"/>
      <c r="K4106" s="218"/>
      <c r="L4106" s="229"/>
    </row>
    <row r="4107" spans="1:12" s="128" customFormat="1" x14ac:dyDescent="0.25">
      <c r="A4107" s="217">
        <f>+Tabla1[[#This Row],[Fecha]]</f>
        <v>45232</v>
      </c>
      <c r="B4107" s="37" t="s">
        <v>282</v>
      </c>
      <c r="C4107" s="69" t="s">
        <v>224</v>
      </c>
      <c r="D4107" s="219">
        <v>45232</v>
      </c>
      <c r="E4107" s="220" t="s">
        <v>76</v>
      </c>
      <c r="F4107" s="218" t="s">
        <v>2405</v>
      </c>
      <c r="G4107" s="218"/>
      <c r="H4107" s="225">
        <v>26000</v>
      </c>
      <c r="I4107" s="229"/>
      <c r="J4107" s="229"/>
      <c r="K4107" s="218"/>
      <c r="L4107" s="229"/>
    </row>
    <row r="4108" spans="1:12" s="128" customFormat="1" x14ac:dyDescent="0.25">
      <c r="A4108" s="217">
        <f>+Tabla1[[#This Row],[Fecha]]</f>
        <v>45232</v>
      </c>
      <c r="B4108" s="37" t="s">
        <v>282</v>
      </c>
      <c r="C4108" s="69" t="s">
        <v>224</v>
      </c>
      <c r="D4108" s="219">
        <v>45232</v>
      </c>
      <c r="E4108" s="220" t="s">
        <v>76</v>
      </c>
      <c r="F4108" s="218" t="s">
        <v>2406</v>
      </c>
      <c r="G4108" s="218"/>
      <c r="H4108" s="225">
        <v>26000</v>
      </c>
      <c r="I4108" s="229"/>
      <c r="J4108" s="229"/>
      <c r="K4108" s="218"/>
      <c r="L4108" s="229"/>
    </row>
    <row r="4109" spans="1:12" s="128" customFormat="1" x14ac:dyDescent="0.25">
      <c r="A4109" s="217">
        <f>+Tabla1[[#This Row],[Fecha]]</f>
        <v>45232</v>
      </c>
      <c r="B4109" s="37" t="s">
        <v>282</v>
      </c>
      <c r="C4109" s="69" t="s">
        <v>224</v>
      </c>
      <c r="D4109" s="219">
        <v>45232</v>
      </c>
      <c r="E4109" s="220" t="s">
        <v>76</v>
      </c>
      <c r="F4109" s="218" t="s">
        <v>2259</v>
      </c>
      <c r="G4109" s="218"/>
      <c r="H4109" s="225">
        <v>26000</v>
      </c>
      <c r="I4109" s="229"/>
      <c r="J4109" s="229"/>
      <c r="K4109" s="218"/>
      <c r="L4109" s="229"/>
    </row>
    <row r="4110" spans="1:12" s="128" customFormat="1" x14ac:dyDescent="0.25">
      <c r="A4110" s="217">
        <f>+Tabla1[[#This Row],[Fecha]]</f>
        <v>45232</v>
      </c>
      <c r="B4110" s="37" t="s">
        <v>282</v>
      </c>
      <c r="C4110" s="69" t="s">
        <v>224</v>
      </c>
      <c r="D4110" s="219">
        <v>45232</v>
      </c>
      <c r="E4110" s="220" t="s">
        <v>76</v>
      </c>
      <c r="F4110" s="218" t="s">
        <v>2299</v>
      </c>
      <c r="G4110" s="218"/>
      <c r="H4110" s="225">
        <v>65000</v>
      </c>
      <c r="I4110" s="229"/>
      <c r="J4110" s="229"/>
      <c r="K4110" s="218"/>
      <c r="L4110" s="229"/>
    </row>
    <row r="4111" spans="1:12" s="128" customFormat="1" x14ac:dyDescent="0.25">
      <c r="A4111" s="217">
        <f>+Tabla1[[#This Row],[Fecha]]</f>
        <v>45233</v>
      </c>
      <c r="B4111" s="37" t="s">
        <v>282</v>
      </c>
      <c r="C4111" s="69" t="s">
        <v>224</v>
      </c>
      <c r="D4111" s="219">
        <v>45233</v>
      </c>
      <c r="E4111" s="220" t="s">
        <v>76</v>
      </c>
      <c r="F4111" s="218" t="s">
        <v>2275</v>
      </c>
      <c r="G4111" s="218"/>
      <c r="H4111" s="225">
        <v>26000</v>
      </c>
      <c r="I4111" s="229"/>
      <c r="J4111" s="229"/>
      <c r="K4111" s="218"/>
      <c r="L4111" s="229"/>
    </row>
    <row r="4112" spans="1:12" s="128" customFormat="1" x14ac:dyDescent="0.25">
      <c r="A4112" s="217">
        <f>+Tabla1[[#This Row],[Fecha]]</f>
        <v>45233</v>
      </c>
      <c r="B4112" s="37" t="s">
        <v>282</v>
      </c>
      <c r="C4112" s="69" t="s">
        <v>224</v>
      </c>
      <c r="D4112" s="219">
        <v>45233</v>
      </c>
      <c r="E4112" s="220" t="s">
        <v>76</v>
      </c>
      <c r="F4112" s="218" t="s">
        <v>2329</v>
      </c>
      <c r="G4112" s="218"/>
      <c r="H4112" s="225">
        <v>26000</v>
      </c>
      <c r="I4112" s="229"/>
      <c r="J4112" s="229"/>
      <c r="K4112" s="218"/>
      <c r="L4112" s="229"/>
    </row>
    <row r="4113" spans="1:12" s="128" customFormat="1" x14ac:dyDescent="0.25">
      <c r="A4113" s="217">
        <f>+Tabla1[[#This Row],[Fecha]]</f>
        <v>45237</v>
      </c>
      <c r="B4113" s="37" t="s">
        <v>282</v>
      </c>
      <c r="C4113" s="69" t="s">
        <v>224</v>
      </c>
      <c r="D4113" s="219">
        <v>45237</v>
      </c>
      <c r="E4113" s="220" t="s">
        <v>76</v>
      </c>
      <c r="F4113" s="218" t="s">
        <v>2266</v>
      </c>
      <c r="G4113" s="218"/>
      <c r="H4113" s="225">
        <v>50000</v>
      </c>
      <c r="I4113" s="229"/>
      <c r="J4113" s="229"/>
      <c r="K4113" s="218"/>
      <c r="L4113" s="229"/>
    </row>
    <row r="4114" spans="1:12" s="128" customFormat="1" x14ac:dyDescent="0.25">
      <c r="A4114" s="217">
        <f>+Tabla1[[#This Row],[Fecha]]</f>
        <v>45237</v>
      </c>
      <c r="B4114" s="37" t="s">
        <v>282</v>
      </c>
      <c r="C4114" s="69" t="s">
        <v>224</v>
      </c>
      <c r="D4114" s="219">
        <v>45237</v>
      </c>
      <c r="E4114" s="220" t="s">
        <v>76</v>
      </c>
      <c r="F4114" s="218" t="s">
        <v>2407</v>
      </c>
      <c r="G4114" s="218"/>
      <c r="H4114" s="225">
        <v>52000</v>
      </c>
      <c r="I4114" s="229"/>
      <c r="J4114" s="229"/>
      <c r="K4114" s="218"/>
      <c r="L4114" s="229"/>
    </row>
    <row r="4115" spans="1:12" s="128" customFormat="1" x14ac:dyDescent="0.25">
      <c r="A4115" s="217">
        <f>+Tabla1[[#This Row],[Fecha]]</f>
        <v>45239</v>
      </c>
      <c r="B4115" s="37" t="s">
        <v>282</v>
      </c>
      <c r="C4115" s="69" t="s">
        <v>224</v>
      </c>
      <c r="D4115" s="219">
        <v>45239</v>
      </c>
      <c r="E4115" s="220" t="s">
        <v>76</v>
      </c>
      <c r="F4115" s="218" t="s">
        <v>2264</v>
      </c>
      <c r="G4115" s="218"/>
      <c r="H4115" s="225">
        <v>26000</v>
      </c>
      <c r="I4115" s="229"/>
      <c r="J4115" s="229"/>
      <c r="K4115" s="218"/>
      <c r="L4115" s="229"/>
    </row>
    <row r="4116" spans="1:12" s="128" customFormat="1" x14ac:dyDescent="0.25">
      <c r="A4116" s="217">
        <f>+Tabla1[[#This Row],[Fecha]]</f>
        <v>45243</v>
      </c>
      <c r="B4116" s="37" t="s">
        <v>282</v>
      </c>
      <c r="C4116" s="69" t="s">
        <v>224</v>
      </c>
      <c r="D4116" s="219">
        <v>45243</v>
      </c>
      <c r="E4116" s="220" t="s">
        <v>76</v>
      </c>
      <c r="F4116" s="218" t="s">
        <v>2309</v>
      </c>
      <c r="G4116" s="218"/>
      <c r="H4116" s="225">
        <v>26000</v>
      </c>
      <c r="I4116" s="229"/>
      <c r="J4116" s="229"/>
      <c r="K4116" s="218"/>
      <c r="L4116" s="229"/>
    </row>
    <row r="4117" spans="1:12" s="128" customFormat="1" x14ac:dyDescent="0.25">
      <c r="A4117" s="217">
        <f>+Tabla1[[#This Row],[Fecha]]</f>
        <v>45243</v>
      </c>
      <c r="B4117" s="37" t="s">
        <v>282</v>
      </c>
      <c r="C4117" s="69" t="s">
        <v>224</v>
      </c>
      <c r="D4117" s="219">
        <v>45243</v>
      </c>
      <c r="E4117" s="220" t="s">
        <v>76</v>
      </c>
      <c r="F4117" s="218" t="s">
        <v>2408</v>
      </c>
      <c r="G4117" s="218"/>
      <c r="H4117" s="225">
        <v>148860</v>
      </c>
      <c r="I4117" s="229"/>
      <c r="J4117" s="229"/>
      <c r="K4117" s="218"/>
      <c r="L4117" s="229"/>
    </row>
    <row r="4118" spans="1:12" s="128" customFormat="1" x14ac:dyDescent="0.25">
      <c r="A4118" s="217">
        <f>+Tabla1[[#This Row],[Fecha]]</f>
        <v>45243</v>
      </c>
      <c r="B4118" s="37" t="s">
        <v>282</v>
      </c>
      <c r="C4118" s="69" t="s">
        <v>224</v>
      </c>
      <c r="D4118" s="219">
        <v>45243</v>
      </c>
      <c r="E4118" s="220" t="s">
        <v>76</v>
      </c>
      <c r="F4118" s="218" t="s">
        <v>2409</v>
      </c>
      <c r="G4118" s="218"/>
      <c r="H4118" s="225">
        <v>26000</v>
      </c>
      <c r="I4118" s="229"/>
      <c r="J4118" s="229"/>
      <c r="K4118" s="218"/>
      <c r="L4118" s="229"/>
    </row>
    <row r="4119" spans="1:12" s="128" customFormat="1" x14ac:dyDescent="0.25">
      <c r="A4119" s="217">
        <f>+Tabla1[[#This Row],[Fecha]]</f>
        <v>45243</v>
      </c>
      <c r="B4119" s="37" t="s">
        <v>282</v>
      </c>
      <c r="C4119" s="69" t="s">
        <v>224</v>
      </c>
      <c r="D4119" s="219">
        <v>45243</v>
      </c>
      <c r="E4119" s="220" t="s">
        <v>76</v>
      </c>
      <c r="F4119" s="218" t="s">
        <v>2410</v>
      </c>
      <c r="G4119" s="218"/>
      <c r="H4119" s="225">
        <v>26000</v>
      </c>
      <c r="I4119" s="229"/>
      <c r="J4119" s="229"/>
      <c r="K4119" s="218"/>
      <c r="L4119" s="229"/>
    </row>
    <row r="4120" spans="1:12" s="128" customFormat="1" x14ac:dyDescent="0.25">
      <c r="A4120" s="217">
        <f>+Tabla1[[#This Row],[Fecha]]</f>
        <v>45243</v>
      </c>
      <c r="B4120" s="37" t="s">
        <v>282</v>
      </c>
      <c r="C4120" s="69" t="s">
        <v>224</v>
      </c>
      <c r="D4120" s="219">
        <v>45243</v>
      </c>
      <c r="E4120" s="220" t="s">
        <v>76</v>
      </c>
      <c r="F4120" s="218" t="s">
        <v>2271</v>
      </c>
      <c r="G4120" s="218"/>
      <c r="H4120" s="225">
        <v>26000</v>
      </c>
      <c r="I4120" s="229"/>
      <c r="J4120" s="229"/>
      <c r="K4120" s="218"/>
      <c r="L4120" s="229"/>
    </row>
    <row r="4121" spans="1:12" s="128" customFormat="1" x14ac:dyDescent="0.25">
      <c r="A4121" s="217">
        <f>+Tabla1[[#This Row],[Fecha]]</f>
        <v>45245</v>
      </c>
      <c r="B4121" s="37" t="s">
        <v>282</v>
      </c>
      <c r="C4121" s="69" t="s">
        <v>224</v>
      </c>
      <c r="D4121" s="219">
        <v>45245</v>
      </c>
      <c r="E4121" s="220" t="s">
        <v>76</v>
      </c>
      <c r="F4121" s="218" t="s">
        <v>2280</v>
      </c>
      <c r="G4121" s="218"/>
      <c r="H4121" s="225">
        <v>26000</v>
      </c>
      <c r="I4121" s="229"/>
      <c r="J4121" s="229"/>
      <c r="K4121" s="218"/>
      <c r="L4121" s="229"/>
    </row>
    <row r="4122" spans="1:12" s="128" customFormat="1" x14ac:dyDescent="0.25">
      <c r="A4122" s="217">
        <f>+Tabla1[[#This Row],[Fecha]]</f>
        <v>45250</v>
      </c>
      <c r="B4122" s="37" t="s">
        <v>282</v>
      </c>
      <c r="C4122" s="69" t="s">
        <v>224</v>
      </c>
      <c r="D4122" s="219">
        <v>45250</v>
      </c>
      <c r="E4122" s="220" t="s">
        <v>76</v>
      </c>
      <c r="F4122" s="218" t="s">
        <v>2303</v>
      </c>
      <c r="G4122" s="218"/>
      <c r="H4122" s="225">
        <v>26000</v>
      </c>
      <c r="I4122" s="229"/>
      <c r="J4122" s="229"/>
      <c r="K4122" s="218"/>
      <c r="L4122" s="229"/>
    </row>
    <row r="4123" spans="1:12" s="128" customFormat="1" x14ac:dyDescent="0.25">
      <c r="A4123" s="217">
        <f>+Tabla1[[#This Row],[Fecha]]</f>
        <v>45252</v>
      </c>
      <c r="B4123" s="37" t="s">
        <v>282</v>
      </c>
      <c r="C4123" s="69" t="s">
        <v>224</v>
      </c>
      <c r="D4123" s="219">
        <v>45252</v>
      </c>
      <c r="E4123" s="220" t="s">
        <v>76</v>
      </c>
      <c r="F4123" s="218" t="s">
        <v>2350</v>
      </c>
      <c r="G4123" s="218"/>
      <c r="H4123" s="225">
        <v>26000</v>
      </c>
      <c r="I4123" s="229"/>
      <c r="J4123" s="229"/>
      <c r="K4123" s="218"/>
      <c r="L4123" s="229"/>
    </row>
    <row r="4124" spans="1:12" s="128" customFormat="1" x14ac:dyDescent="0.25">
      <c r="A4124" s="217">
        <f>+Tabla1[[#This Row],[Fecha]]</f>
        <v>45252</v>
      </c>
      <c r="B4124" s="37" t="s">
        <v>282</v>
      </c>
      <c r="C4124" s="69" t="s">
        <v>224</v>
      </c>
      <c r="D4124" s="219">
        <v>45252</v>
      </c>
      <c r="E4124" s="220" t="s">
        <v>76</v>
      </c>
      <c r="F4124" s="218" t="s">
        <v>2351</v>
      </c>
      <c r="G4124" s="218"/>
      <c r="H4124" s="225">
        <v>2007167</v>
      </c>
      <c r="I4124" s="229"/>
      <c r="J4124" s="229"/>
      <c r="K4124" s="218"/>
      <c r="L4124" s="229"/>
    </row>
    <row r="4125" spans="1:12" s="128" customFormat="1" x14ac:dyDescent="0.25">
      <c r="A4125" s="217">
        <f>+Tabla1[[#This Row],[Fecha]]</f>
        <v>45252</v>
      </c>
      <c r="B4125" s="37" t="s">
        <v>282</v>
      </c>
      <c r="C4125" s="69" t="s">
        <v>224</v>
      </c>
      <c r="D4125" s="219">
        <v>45252</v>
      </c>
      <c r="E4125" s="220" t="s">
        <v>76</v>
      </c>
      <c r="F4125" s="218" t="s">
        <v>2276</v>
      </c>
      <c r="G4125" s="218"/>
      <c r="H4125" s="225">
        <v>26000</v>
      </c>
      <c r="I4125" s="229"/>
      <c r="J4125" s="229"/>
      <c r="K4125" s="218"/>
      <c r="L4125" s="229"/>
    </row>
    <row r="4126" spans="1:12" s="128" customFormat="1" x14ac:dyDescent="0.25">
      <c r="A4126" s="217">
        <f>+Tabla1[[#This Row],[Fecha]]</f>
        <v>45252</v>
      </c>
      <c r="B4126" s="37" t="s">
        <v>282</v>
      </c>
      <c r="C4126" s="69" t="s">
        <v>224</v>
      </c>
      <c r="D4126" s="219">
        <v>45252</v>
      </c>
      <c r="E4126" s="220" t="s">
        <v>76</v>
      </c>
      <c r="F4126" s="218" t="s">
        <v>2272</v>
      </c>
      <c r="G4126" s="218"/>
      <c r="H4126" s="225">
        <v>26100</v>
      </c>
      <c r="I4126" s="229"/>
      <c r="J4126" s="229"/>
      <c r="K4126" s="218"/>
      <c r="L4126" s="229"/>
    </row>
    <row r="4127" spans="1:12" s="128" customFormat="1" x14ac:dyDescent="0.25">
      <c r="A4127" s="217">
        <f>+Tabla1[[#This Row],[Fecha]]</f>
        <v>45258</v>
      </c>
      <c r="B4127" s="37" t="s">
        <v>282</v>
      </c>
      <c r="C4127" s="69" t="s">
        <v>224</v>
      </c>
      <c r="D4127" s="219">
        <v>45258</v>
      </c>
      <c r="E4127" s="220" t="s">
        <v>239</v>
      </c>
      <c r="F4127" s="218" t="s">
        <v>2411</v>
      </c>
      <c r="G4127" s="218"/>
      <c r="H4127" s="225">
        <v>26000</v>
      </c>
      <c r="I4127" s="229"/>
      <c r="J4127" s="229"/>
      <c r="K4127" s="218"/>
      <c r="L4127" s="229"/>
    </row>
    <row r="4128" spans="1:12" s="128" customFormat="1" x14ac:dyDescent="0.25">
      <c r="A4128" s="217">
        <f>+Tabla1[[#This Row],[Fecha]]</f>
        <v>45258</v>
      </c>
      <c r="B4128" s="37" t="s">
        <v>282</v>
      </c>
      <c r="C4128" s="69" t="s">
        <v>224</v>
      </c>
      <c r="D4128" s="219">
        <v>45258</v>
      </c>
      <c r="E4128" s="220" t="s">
        <v>239</v>
      </c>
      <c r="F4128" s="218" t="s">
        <v>2412</v>
      </c>
      <c r="G4128" s="218"/>
      <c r="H4128" s="225">
        <v>26113</v>
      </c>
      <c r="I4128" s="229"/>
      <c r="J4128" s="229"/>
      <c r="K4128" s="218"/>
      <c r="L4128" s="229"/>
    </row>
    <row r="4129" spans="1:12" s="128" customFormat="1" x14ac:dyDescent="0.25">
      <c r="A4129" s="217">
        <f>+Tabla1[[#This Row],[Fecha]]</f>
        <v>45258</v>
      </c>
      <c r="B4129" s="37" t="s">
        <v>282</v>
      </c>
      <c r="C4129" s="69" t="s">
        <v>224</v>
      </c>
      <c r="D4129" s="219">
        <v>45258</v>
      </c>
      <c r="E4129" s="220" t="s">
        <v>239</v>
      </c>
      <c r="F4129" s="218" t="s">
        <v>2413</v>
      </c>
      <c r="G4129" s="218"/>
      <c r="H4129" s="225">
        <v>26102</v>
      </c>
      <c r="I4129" s="229"/>
      <c r="J4129" s="229"/>
      <c r="K4129" s="218"/>
      <c r="L4129" s="229"/>
    </row>
    <row r="4130" spans="1:12" s="128" customFormat="1" x14ac:dyDescent="0.25">
      <c r="A4130" s="217">
        <f>+Tabla1[[#This Row],[Fecha]]</f>
        <v>45258</v>
      </c>
      <c r="B4130" s="37" t="s">
        <v>282</v>
      </c>
      <c r="C4130" s="69" t="s">
        <v>224</v>
      </c>
      <c r="D4130" s="219">
        <v>45258</v>
      </c>
      <c r="E4130" s="220" t="s">
        <v>76</v>
      </c>
      <c r="F4130" s="218" t="s">
        <v>2292</v>
      </c>
      <c r="G4130" s="218"/>
      <c r="H4130" s="225">
        <v>26109</v>
      </c>
      <c r="I4130" s="229"/>
      <c r="J4130" s="229"/>
      <c r="K4130" s="218"/>
      <c r="L4130" s="229"/>
    </row>
    <row r="4131" spans="1:12" s="128" customFormat="1" x14ac:dyDescent="0.25">
      <c r="A4131" s="217">
        <f>+Tabla1[[#This Row],[Fecha]]</f>
        <v>45259</v>
      </c>
      <c r="B4131" s="37" t="s">
        <v>282</v>
      </c>
      <c r="C4131" s="69" t="s">
        <v>224</v>
      </c>
      <c r="D4131" s="219">
        <v>45259</v>
      </c>
      <c r="E4131" s="220" t="s">
        <v>76</v>
      </c>
      <c r="F4131" s="218" t="s">
        <v>2269</v>
      </c>
      <c r="G4131" s="218"/>
      <c r="H4131" s="225">
        <v>4000</v>
      </c>
      <c r="I4131" s="229"/>
      <c r="J4131" s="229"/>
      <c r="K4131" s="218"/>
      <c r="L4131" s="229"/>
    </row>
    <row r="4132" spans="1:12" s="128" customFormat="1" x14ac:dyDescent="0.25">
      <c r="A4132" s="217">
        <f>+Tabla1[[#This Row],[Fecha]]</f>
        <v>45260</v>
      </c>
      <c r="B4132" s="37" t="s">
        <v>282</v>
      </c>
      <c r="C4132" s="69" t="s">
        <v>224</v>
      </c>
      <c r="D4132" s="219">
        <v>45260</v>
      </c>
      <c r="E4132" s="220"/>
      <c r="F4132" s="218" t="s">
        <v>2262</v>
      </c>
      <c r="G4132" s="218"/>
      <c r="H4132" s="225">
        <v>26000</v>
      </c>
      <c r="I4132" s="229"/>
      <c r="J4132" s="229"/>
      <c r="K4132" s="218"/>
      <c r="L4132" s="229"/>
    </row>
    <row r="4133" spans="1:12" s="128" customFormat="1" x14ac:dyDescent="0.25">
      <c r="A4133" s="217">
        <f>+Tabla1[[#This Row],[Fecha]]</f>
        <v>45260</v>
      </c>
      <c r="B4133" s="37" t="s">
        <v>282</v>
      </c>
      <c r="C4133" s="69" t="s">
        <v>224</v>
      </c>
      <c r="D4133" s="219">
        <v>45260</v>
      </c>
      <c r="E4133" s="220"/>
      <c r="F4133" s="218" t="s">
        <v>2277</v>
      </c>
      <c r="G4133" s="218"/>
      <c r="H4133" s="225">
        <v>26000</v>
      </c>
      <c r="I4133" s="229"/>
      <c r="J4133" s="229"/>
      <c r="K4133" s="218"/>
      <c r="L4133" s="229"/>
    </row>
    <row r="4134" spans="1:12" s="128" customFormat="1" x14ac:dyDescent="0.25">
      <c r="A4134" s="217">
        <f>+Tabla1[[#This Row],[Fecha]]</f>
        <v>45260</v>
      </c>
      <c r="B4134" s="37" t="s">
        <v>282</v>
      </c>
      <c r="C4134" s="69" t="s">
        <v>224</v>
      </c>
      <c r="D4134" s="219">
        <v>45260</v>
      </c>
      <c r="E4134" s="220"/>
      <c r="F4134" s="218" t="s">
        <v>2279</v>
      </c>
      <c r="G4134" s="218"/>
      <c r="H4134" s="225">
        <v>26000</v>
      </c>
      <c r="I4134" s="229"/>
      <c r="J4134" s="229"/>
      <c r="K4134" s="218"/>
      <c r="L4134" s="229"/>
    </row>
    <row r="4135" spans="1:12" s="128" customFormat="1" x14ac:dyDescent="0.25">
      <c r="A4135" s="217">
        <f>+Tabla1[[#This Row],[Fecha]]</f>
        <v>45254</v>
      </c>
      <c r="B4135" s="37" t="s">
        <v>282</v>
      </c>
      <c r="C4135" s="69" t="s">
        <v>224</v>
      </c>
      <c r="D4135" s="219">
        <v>45254</v>
      </c>
      <c r="E4135" s="220" t="s">
        <v>76</v>
      </c>
      <c r="F4135" s="218" t="s">
        <v>2306</v>
      </c>
      <c r="G4135" s="218"/>
      <c r="H4135" s="225">
        <v>26000</v>
      </c>
      <c r="I4135" s="229"/>
      <c r="J4135" s="229"/>
      <c r="K4135" s="218"/>
      <c r="L4135" s="229"/>
    </row>
    <row r="4136" spans="1:12" s="128" customFormat="1" x14ac:dyDescent="0.25">
      <c r="A4136" s="217">
        <f>+Tabla1[[#This Row],[Fecha]]</f>
        <v>45245</v>
      </c>
      <c r="B4136" s="37" t="s">
        <v>282</v>
      </c>
      <c r="C4136" s="69" t="s">
        <v>224</v>
      </c>
      <c r="D4136" s="219">
        <v>45245</v>
      </c>
      <c r="E4136" s="220" t="s">
        <v>76</v>
      </c>
      <c r="F4136" s="218" t="s">
        <v>197</v>
      </c>
      <c r="G4136" s="218"/>
      <c r="H4136" s="225">
        <v>152000</v>
      </c>
      <c r="I4136" s="229"/>
      <c r="J4136" s="229"/>
      <c r="K4136" s="218"/>
      <c r="L4136" s="229"/>
    </row>
    <row r="4137" spans="1:12" s="128" customFormat="1" x14ac:dyDescent="0.25">
      <c r="A4137" s="217">
        <f>+Tabla1[[#This Row],[Fecha]]</f>
        <v>45251</v>
      </c>
      <c r="B4137" s="37" t="s">
        <v>282</v>
      </c>
      <c r="C4137" s="69" t="s">
        <v>224</v>
      </c>
      <c r="D4137" s="219">
        <v>45251</v>
      </c>
      <c r="E4137" s="220" t="s">
        <v>76</v>
      </c>
      <c r="F4137" s="218" t="s">
        <v>2414</v>
      </c>
      <c r="G4137" s="218"/>
      <c r="H4137" s="225">
        <v>26080</v>
      </c>
      <c r="I4137" s="229"/>
      <c r="J4137" s="229"/>
      <c r="K4137" s="218"/>
      <c r="L4137" s="229"/>
    </row>
    <row r="4138" spans="1:12" s="128" customFormat="1" x14ac:dyDescent="0.25">
      <c r="A4138" s="217">
        <f>+Tabla1[[#This Row],[Fecha]]</f>
        <v>45251</v>
      </c>
      <c r="B4138" s="37" t="s">
        <v>282</v>
      </c>
      <c r="C4138" s="69" t="s">
        <v>224</v>
      </c>
      <c r="D4138" s="219">
        <v>45251</v>
      </c>
      <c r="E4138" s="220" t="s">
        <v>76</v>
      </c>
      <c r="F4138" s="218" t="s">
        <v>2284</v>
      </c>
      <c r="G4138" s="218"/>
      <c r="H4138" s="225">
        <v>26000</v>
      </c>
      <c r="I4138" s="229"/>
      <c r="J4138" s="229"/>
      <c r="K4138" s="218"/>
      <c r="L4138" s="229"/>
    </row>
    <row r="4139" spans="1:12" s="128" customFormat="1" x14ac:dyDescent="0.25">
      <c r="A4139" s="217">
        <f>+Tabla1[[#This Row],[Fecha]]</f>
        <v>45250</v>
      </c>
      <c r="B4139" s="37" t="s">
        <v>282</v>
      </c>
      <c r="C4139" s="69" t="s">
        <v>224</v>
      </c>
      <c r="D4139" s="219">
        <v>45250</v>
      </c>
      <c r="E4139" s="220" t="s">
        <v>76</v>
      </c>
      <c r="F4139" s="218" t="s">
        <v>2285</v>
      </c>
      <c r="G4139" s="218"/>
      <c r="H4139" s="225">
        <v>26000</v>
      </c>
      <c r="I4139" s="229"/>
      <c r="J4139" s="229"/>
      <c r="K4139" s="218"/>
      <c r="L4139" s="229"/>
    </row>
    <row r="4140" spans="1:12" s="128" customFormat="1" x14ac:dyDescent="0.25">
      <c r="A4140" s="217">
        <f>+Tabla1[[#This Row],[Fecha]]</f>
        <v>45260</v>
      </c>
      <c r="B4140" s="37" t="s">
        <v>282</v>
      </c>
      <c r="C4140" s="69" t="s">
        <v>224</v>
      </c>
      <c r="D4140" s="219">
        <v>45260</v>
      </c>
      <c r="E4140" s="220"/>
      <c r="F4140" s="218" t="s">
        <v>2287</v>
      </c>
      <c r="G4140" s="218"/>
      <c r="H4140" s="225">
        <v>26000</v>
      </c>
      <c r="I4140" s="229"/>
      <c r="J4140" s="229"/>
      <c r="K4140" s="218"/>
      <c r="L4140" s="229"/>
    </row>
    <row r="4141" spans="1:12" s="128" customFormat="1" x14ac:dyDescent="0.25">
      <c r="A4141" s="217">
        <f>+Tabla1[[#This Row],[Fecha]]</f>
        <v>45233</v>
      </c>
      <c r="B4141" s="37" t="s">
        <v>282</v>
      </c>
      <c r="C4141" s="69" t="s">
        <v>224</v>
      </c>
      <c r="D4141" s="219">
        <v>45233</v>
      </c>
      <c r="E4141" s="220" t="s">
        <v>76</v>
      </c>
      <c r="F4141" s="218" t="s">
        <v>2286</v>
      </c>
      <c r="G4141" s="218"/>
      <c r="H4141" s="225">
        <v>26000</v>
      </c>
      <c r="I4141" s="229"/>
      <c r="J4141" s="229"/>
      <c r="K4141" s="218"/>
      <c r="L4141" s="229"/>
    </row>
    <row r="4142" spans="1:12" s="128" customFormat="1" x14ac:dyDescent="0.25">
      <c r="A4142" s="217">
        <f>+Tabla1[[#This Row],[Fecha]]</f>
        <v>45233</v>
      </c>
      <c r="B4142" s="37" t="s">
        <v>282</v>
      </c>
      <c r="C4142" s="69" t="s">
        <v>224</v>
      </c>
      <c r="D4142" s="219">
        <v>45233</v>
      </c>
      <c r="E4142" s="220" t="s">
        <v>76</v>
      </c>
      <c r="F4142" s="218" t="s">
        <v>2415</v>
      </c>
      <c r="G4142" s="218"/>
      <c r="H4142" s="225">
        <v>312000</v>
      </c>
      <c r="I4142" s="229"/>
      <c r="J4142" s="229"/>
      <c r="K4142" s="218"/>
      <c r="L4142" s="229"/>
    </row>
    <row r="4143" spans="1:12" s="128" customFormat="1" x14ac:dyDescent="0.25">
      <c r="A4143" s="217">
        <f>+Tabla1[[#This Row],[Fecha]]</f>
        <v>45259</v>
      </c>
      <c r="B4143" s="37" t="s">
        <v>282</v>
      </c>
      <c r="C4143" s="69" t="s">
        <v>224</v>
      </c>
      <c r="D4143" s="219">
        <v>45259</v>
      </c>
      <c r="E4143" s="220" t="s">
        <v>76</v>
      </c>
      <c r="F4143" s="218" t="s">
        <v>2416</v>
      </c>
      <c r="G4143" s="218"/>
      <c r="H4143" s="225">
        <v>26000</v>
      </c>
      <c r="I4143" s="229"/>
      <c r="J4143" s="229"/>
      <c r="K4143" s="218"/>
      <c r="L4143" s="229"/>
    </row>
    <row r="4144" spans="1:12" s="128" customFormat="1" x14ac:dyDescent="0.25">
      <c r="A4144" s="217">
        <f>+Tabla1[[#This Row],[Fecha]]</f>
        <v>45260</v>
      </c>
      <c r="B4144" s="37" t="s">
        <v>282</v>
      </c>
      <c r="C4144" s="69" t="s">
        <v>224</v>
      </c>
      <c r="D4144" s="219">
        <v>45260</v>
      </c>
      <c r="E4144" s="220"/>
      <c r="F4144" s="218" t="s">
        <v>2417</v>
      </c>
      <c r="G4144" s="218"/>
      <c r="H4144" s="225">
        <v>52000</v>
      </c>
      <c r="I4144" s="229"/>
      <c r="J4144" s="229"/>
      <c r="K4144" s="218"/>
      <c r="L4144" s="229"/>
    </row>
    <row r="4145" spans="1:12" s="128" customFormat="1" x14ac:dyDescent="0.25">
      <c r="A4145" s="217">
        <f>+Tabla1[[#This Row],[Fecha]]</f>
        <v>45232</v>
      </c>
      <c r="B4145" s="37" t="s">
        <v>282</v>
      </c>
      <c r="C4145" s="69" t="s">
        <v>224</v>
      </c>
      <c r="D4145" s="219">
        <v>45232</v>
      </c>
      <c r="E4145" s="220" t="s">
        <v>76</v>
      </c>
      <c r="F4145" s="218" t="s">
        <v>2418</v>
      </c>
      <c r="G4145" s="218"/>
      <c r="H4145" s="225">
        <v>26000</v>
      </c>
      <c r="I4145" s="229"/>
      <c r="J4145" s="229"/>
      <c r="K4145" s="218"/>
      <c r="L4145" s="229"/>
    </row>
    <row r="4146" spans="1:12" s="128" customFormat="1" x14ac:dyDescent="0.25">
      <c r="A4146" s="217">
        <f>+Tabla1[[#This Row],[Fecha]]</f>
        <v>45237</v>
      </c>
      <c r="B4146" s="37" t="s">
        <v>282</v>
      </c>
      <c r="C4146" s="69" t="s">
        <v>224</v>
      </c>
      <c r="D4146" s="219">
        <v>45237</v>
      </c>
      <c r="E4146" s="220" t="s">
        <v>76</v>
      </c>
      <c r="F4146" s="218" t="s">
        <v>2419</v>
      </c>
      <c r="G4146" s="218"/>
      <c r="H4146" s="225">
        <v>26000</v>
      </c>
      <c r="I4146" s="229"/>
      <c r="J4146" s="229"/>
      <c r="K4146" s="218"/>
      <c r="L4146" s="229"/>
    </row>
    <row r="4147" spans="1:12" s="128" customFormat="1" x14ac:dyDescent="0.25">
      <c r="A4147" s="217">
        <f>+Tabla1[[#This Row],[Fecha]]</f>
        <v>45252</v>
      </c>
      <c r="B4147" s="37" t="s">
        <v>282</v>
      </c>
      <c r="C4147" s="69" t="s">
        <v>224</v>
      </c>
      <c r="D4147" s="219">
        <v>45252</v>
      </c>
      <c r="E4147" s="220" t="s">
        <v>239</v>
      </c>
      <c r="F4147" s="218" t="s">
        <v>2364</v>
      </c>
      <c r="G4147" s="218"/>
      <c r="H4147" s="225">
        <v>26000</v>
      </c>
      <c r="I4147" s="229"/>
      <c r="J4147" s="229"/>
      <c r="K4147" s="218"/>
      <c r="L4147" s="229"/>
    </row>
    <row r="4148" spans="1:12" s="128" customFormat="1" x14ac:dyDescent="0.25">
      <c r="A4148" s="217">
        <f>+Tabla1[[#This Row],[Fecha]]</f>
        <v>45258</v>
      </c>
      <c r="B4148" s="37" t="s">
        <v>282</v>
      </c>
      <c r="C4148" s="69" t="s">
        <v>224</v>
      </c>
      <c r="D4148" s="219">
        <v>45258</v>
      </c>
      <c r="E4148" s="220" t="s">
        <v>129</v>
      </c>
      <c r="F4148" s="218" t="s">
        <v>2420</v>
      </c>
      <c r="G4148" s="218"/>
      <c r="H4148" s="225">
        <v>36000</v>
      </c>
      <c r="I4148" s="229"/>
      <c r="J4148" s="229"/>
      <c r="K4148" s="218"/>
      <c r="L4148" s="229"/>
    </row>
    <row r="4149" spans="1:12" s="128" customFormat="1" x14ac:dyDescent="0.25">
      <c r="A4149" s="290">
        <f>+Tabla1[[#This Row],[Fecha]]</f>
        <v>45243</v>
      </c>
      <c r="B4149" s="291" t="s">
        <v>282</v>
      </c>
      <c r="C4149" s="290" t="s">
        <v>224</v>
      </c>
      <c r="D4149" s="292">
        <v>45243</v>
      </c>
      <c r="E4149" s="293" t="s">
        <v>239</v>
      </c>
      <c r="F4149" s="291" t="s">
        <v>2421</v>
      </c>
      <c r="G4149" s="291"/>
      <c r="H4149" s="295">
        <v>60000</v>
      </c>
      <c r="I4149" s="294">
        <v>3797531</v>
      </c>
      <c r="J4149" s="294"/>
      <c r="K4149" s="291"/>
      <c r="L4149" s="294"/>
    </row>
    <row r="4150" spans="1:12" s="128" customFormat="1" x14ac:dyDescent="0.25">
      <c r="A4150" s="217">
        <f>+Tabla1[[#This Row],[Fecha]]</f>
        <v>45261</v>
      </c>
      <c r="B4150" s="37" t="s">
        <v>282</v>
      </c>
      <c r="C4150" s="69" t="s">
        <v>224</v>
      </c>
      <c r="D4150" s="219">
        <v>45261</v>
      </c>
      <c r="E4150" s="220" t="s">
        <v>76</v>
      </c>
      <c r="F4150" s="218" t="s">
        <v>2371</v>
      </c>
      <c r="G4150" s="218"/>
      <c r="H4150" s="225">
        <v>26000</v>
      </c>
      <c r="I4150" s="229"/>
      <c r="J4150" s="229"/>
      <c r="K4150" s="218"/>
      <c r="L4150" s="229"/>
    </row>
    <row r="4151" spans="1:12" s="128" customFormat="1" x14ac:dyDescent="0.25">
      <c r="A4151" s="217">
        <f>+Tabla1[[#This Row],[Fecha]]</f>
        <v>45261</v>
      </c>
      <c r="B4151" s="37" t="s">
        <v>282</v>
      </c>
      <c r="C4151" s="69" t="s">
        <v>224</v>
      </c>
      <c r="D4151" s="219">
        <v>45261</v>
      </c>
      <c r="E4151" s="220" t="s">
        <v>76</v>
      </c>
      <c r="F4151" s="218" t="s">
        <v>2321</v>
      </c>
      <c r="G4151" s="218"/>
      <c r="H4151" s="225">
        <v>26000</v>
      </c>
      <c r="I4151" s="229"/>
      <c r="J4151" s="229"/>
      <c r="K4151" s="218"/>
      <c r="L4151" s="229"/>
    </row>
    <row r="4152" spans="1:12" s="128" customFormat="1" x14ac:dyDescent="0.25">
      <c r="A4152" s="217">
        <f>+Tabla1[[#This Row],[Fecha]]</f>
        <v>45261</v>
      </c>
      <c r="B4152" s="37" t="s">
        <v>282</v>
      </c>
      <c r="C4152" s="69" t="s">
        <v>224</v>
      </c>
      <c r="D4152" s="219">
        <v>45261</v>
      </c>
      <c r="E4152" s="220" t="s">
        <v>76</v>
      </c>
      <c r="F4152" s="218" t="s">
        <v>2259</v>
      </c>
      <c r="G4152" s="218"/>
      <c r="H4152" s="225">
        <v>26000</v>
      </c>
      <c r="I4152" s="229"/>
      <c r="J4152" s="229"/>
      <c r="K4152" s="218"/>
      <c r="L4152" s="229"/>
    </row>
    <row r="4153" spans="1:12" s="128" customFormat="1" x14ac:dyDescent="0.25">
      <c r="A4153" s="217">
        <f>+Tabla1[[#This Row],[Fecha]]</f>
        <v>45261</v>
      </c>
      <c r="B4153" s="37" t="s">
        <v>282</v>
      </c>
      <c r="C4153" s="69" t="s">
        <v>224</v>
      </c>
      <c r="D4153" s="219">
        <v>45261</v>
      </c>
      <c r="E4153" s="220" t="s">
        <v>76</v>
      </c>
      <c r="F4153" s="218" t="s">
        <v>2422</v>
      </c>
      <c r="G4153" s="218"/>
      <c r="H4153" s="225">
        <v>26000</v>
      </c>
      <c r="I4153" s="229"/>
      <c r="J4153" s="229"/>
      <c r="K4153" s="218"/>
      <c r="L4153" s="229"/>
    </row>
    <row r="4154" spans="1:12" s="128" customFormat="1" x14ac:dyDescent="0.25">
      <c r="A4154" s="217">
        <f>+Tabla1[[#This Row],[Fecha]]</f>
        <v>45261</v>
      </c>
      <c r="B4154" s="37" t="s">
        <v>282</v>
      </c>
      <c r="C4154" s="69" t="s">
        <v>224</v>
      </c>
      <c r="D4154" s="219">
        <v>45261</v>
      </c>
      <c r="E4154" s="220" t="s">
        <v>76</v>
      </c>
      <c r="F4154" s="218" t="s">
        <v>2299</v>
      </c>
      <c r="G4154" s="218"/>
      <c r="H4154" s="225">
        <v>26000</v>
      </c>
      <c r="I4154" s="229"/>
      <c r="J4154" s="229"/>
      <c r="K4154" s="218"/>
      <c r="L4154" s="229"/>
    </row>
    <row r="4155" spans="1:12" s="128" customFormat="1" x14ac:dyDescent="0.25">
      <c r="A4155" s="217">
        <f>+Tabla1[[#This Row],[Fecha]]</f>
        <v>45264</v>
      </c>
      <c r="B4155" s="37" t="s">
        <v>282</v>
      </c>
      <c r="C4155" s="69" t="s">
        <v>224</v>
      </c>
      <c r="D4155" s="219">
        <v>45264</v>
      </c>
      <c r="E4155" s="220" t="s">
        <v>76</v>
      </c>
      <c r="F4155" s="218" t="s">
        <v>2322</v>
      </c>
      <c r="G4155" s="218"/>
      <c r="H4155" s="225">
        <v>52000</v>
      </c>
      <c r="I4155" s="229"/>
      <c r="J4155" s="229"/>
      <c r="K4155" s="218"/>
      <c r="L4155" s="229"/>
    </row>
    <row r="4156" spans="1:12" s="128" customFormat="1" x14ac:dyDescent="0.25">
      <c r="A4156" s="217">
        <f>+Tabla1[[#This Row],[Fecha]]</f>
        <v>45264</v>
      </c>
      <c r="B4156" s="37" t="s">
        <v>282</v>
      </c>
      <c r="C4156" s="69" t="s">
        <v>224</v>
      </c>
      <c r="D4156" s="219">
        <v>45264</v>
      </c>
      <c r="E4156" s="220" t="s">
        <v>76</v>
      </c>
      <c r="F4156" s="218" t="s">
        <v>2309</v>
      </c>
      <c r="G4156" s="218"/>
      <c r="H4156" s="225">
        <v>26000</v>
      </c>
      <c r="I4156" s="229"/>
      <c r="J4156" s="229"/>
      <c r="K4156" s="218"/>
      <c r="L4156" s="229"/>
    </row>
    <row r="4157" spans="1:12" s="128" customFormat="1" x14ac:dyDescent="0.25">
      <c r="A4157" s="217">
        <f>+Tabla1[[#This Row],[Fecha]]</f>
        <v>45265</v>
      </c>
      <c r="B4157" s="37" t="s">
        <v>282</v>
      </c>
      <c r="C4157" s="69" t="s">
        <v>224</v>
      </c>
      <c r="D4157" s="219">
        <v>45265</v>
      </c>
      <c r="E4157" s="220" t="s">
        <v>76</v>
      </c>
      <c r="F4157" s="218" t="s">
        <v>2273</v>
      </c>
      <c r="G4157" s="218"/>
      <c r="H4157" s="225">
        <v>26000</v>
      </c>
      <c r="I4157" s="229"/>
      <c r="J4157" s="229"/>
      <c r="K4157" s="218"/>
      <c r="L4157" s="229"/>
    </row>
    <row r="4158" spans="1:12" s="128" customFormat="1" x14ac:dyDescent="0.25">
      <c r="A4158" s="217">
        <f>+Tabla1[[#This Row],[Fecha]]</f>
        <v>45267</v>
      </c>
      <c r="B4158" s="37" t="s">
        <v>282</v>
      </c>
      <c r="C4158" s="69" t="s">
        <v>224</v>
      </c>
      <c r="D4158" s="219">
        <v>45267</v>
      </c>
      <c r="E4158" s="220" t="s">
        <v>76</v>
      </c>
      <c r="F4158" s="218" t="s">
        <v>2271</v>
      </c>
      <c r="G4158" s="218"/>
      <c r="H4158" s="225">
        <v>52000</v>
      </c>
      <c r="I4158" s="229"/>
      <c r="J4158" s="229"/>
      <c r="K4158" s="218"/>
      <c r="L4158" s="229"/>
    </row>
    <row r="4159" spans="1:12" s="128" customFormat="1" x14ac:dyDescent="0.25">
      <c r="A4159" s="217">
        <f>+Tabla1[[#This Row],[Fecha]]</f>
        <v>45271</v>
      </c>
      <c r="B4159" s="37" t="s">
        <v>282</v>
      </c>
      <c r="C4159" s="69" t="s">
        <v>224</v>
      </c>
      <c r="D4159" s="219">
        <v>45271</v>
      </c>
      <c r="E4159" s="220" t="s">
        <v>76</v>
      </c>
      <c r="F4159" s="218" t="s">
        <v>2270</v>
      </c>
      <c r="G4159" s="218"/>
      <c r="H4159" s="225">
        <v>52000</v>
      </c>
      <c r="I4159" s="229"/>
      <c r="J4159" s="229"/>
      <c r="K4159" s="218"/>
      <c r="L4159" s="229"/>
    </row>
    <row r="4160" spans="1:12" s="128" customFormat="1" x14ac:dyDescent="0.25">
      <c r="A4160" s="217">
        <f>+Tabla1[[#This Row],[Fecha]]</f>
        <v>45271</v>
      </c>
      <c r="B4160" s="37" t="s">
        <v>282</v>
      </c>
      <c r="C4160" s="69" t="s">
        <v>224</v>
      </c>
      <c r="D4160" s="219">
        <v>45271</v>
      </c>
      <c r="E4160" s="220" t="s">
        <v>76</v>
      </c>
      <c r="F4160" s="218" t="s">
        <v>2264</v>
      </c>
      <c r="G4160" s="218"/>
      <c r="H4160" s="225">
        <v>26000</v>
      </c>
      <c r="I4160" s="229"/>
      <c r="J4160" s="229"/>
      <c r="K4160" s="218"/>
      <c r="L4160" s="229"/>
    </row>
    <row r="4161" spans="1:12" s="128" customFormat="1" x14ac:dyDescent="0.25">
      <c r="A4161" s="217">
        <f>+Tabla1[[#This Row],[Fecha]]</f>
        <v>45271</v>
      </c>
      <c r="B4161" s="37" t="s">
        <v>282</v>
      </c>
      <c r="C4161" s="69" t="s">
        <v>224</v>
      </c>
      <c r="D4161" s="219">
        <v>45271</v>
      </c>
      <c r="E4161" s="220" t="s">
        <v>76</v>
      </c>
      <c r="F4161" s="218" t="s">
        <v>2274</v>
      </c>
      <c r="G4161" s="218"/>
      <c r="H4161" s="225">
        <v>50000</v>
      </c>
      <c r="I4161" s="229"/>
      <c r="J4161" s="229"/>
      <c r="K4161" s="218"/>
      <c r="L4161" s="229"/>
    </row>
    <row r="4162" spans="1:12" s="128" customFormat="1" x14ac:dyDescent="0.25">
      <c r="A4162" s="217">
        <f>+Tabla1[[#This Row],[Fecha]]</f>
        <v>45278</v>
      </c>
      <c r="B4162" s="37" t="s">
        <v>282</v>
      </c>
      <c r="C4162" s="69" t="s">
        <v>224</v>
      </c>
      <c r="D4162" s="219">
        <v>45278</v>
      </c>
      <c r="E4162" s="220" t="s">
        <v>76</v>
      </c>
      <c r="F4162" s="218" t="s">
        <v>2301</v>
      </c>
      <c r="G4162" s="218"/>
      <c r="H4162" s="225">
        <v>26000</v>
      </c>
      <c r="I4162" s="229"/>
      <c r="J4162" s="229"/>
      <c r="K4162" s="218"/>
      <c r="L4162" s="229"/>
    </row>
    <row r="4163" spans="1:12" s="128" customFormat="1" x14ac:dyDescent="0.25">
      <c r="A4163" s="217">
        <f>+Tabla1[[#This Row],[Fecha]]</f>
        <v>45278</v>
      </c>
      <c r="B4163" s="37" t="s">
        <v>282</v>
      </c>
      <c r="C4163" s="69" t="s">
        <v>224</v>
      </c>
      <c r="D4163" s="219">
        <v>45278</v>
      </c>
      <c r="E4163" s="220" t="s">
        <v>76</v>
      </c>
      <c r="F4163" s="218" t="s">
        <v>2329</v>
      </c>
      <c r="G4163" s="218"/>
      <c r="H4163" s="225">
        <v>78096</v>
      </c>
      <c r="I4163" s="229"/>
      <c r="J4163" s="229"/>
      <c r="K4163" s="218"/>
      <c r="L4163" s="229"/>
    </row>
    <row r="4164" spans="1:12" s="128" customFormat="1" x14ac:dyDescent="0.25">
      <c r="A4164" s="217">
        <f>+Tabla1[[#This Row],[Fecha]]</f>
        <v>45278</v>
      </c>
      <c r="B4164" s="37" t="s">
        <v>282</v>
      </c>
      <c r="C4164" s="69" t="s">
        <v>224</v>
      </c>
      <c r="D4164" s="219">
        <v>45278</v>
      </c>
      <c r="E4164" s="220" t="s">
        <v>76</v>
      </c>
      <c r="F4164" s="218" t="s">
        <v>2303</v>
      </c>
      <c r="G4164" s="218"/>
      <c r="H4164" s="225">
        <v>90000</v>
      </c>
      <c r="I4164" s="229"/>
      <c r="J4164" s="229"/>
      <c r="K4164" s="218"/>
      <c r="L4164" s="229"/>
    </row>
    <row r="4165" spans="1:12" s="128" customFormat="1" x14ac:dyDescent="0.25">
      <c r="A4165" s="217">
        <f>+Tabla1[[#This Row],[Fecha]]</f>
        <v>45279</v>
      </c>
      <c r="B4165" s="37" t="s">
        <v>282</v>
      </c>
      <c r="C4165" s="69" t="s">
        <v>224</v>
      </c>
      <c r="D4165" s="219">
        <v>45279</v>
      </c>
      <c r="E4165" s="220" t="s">
        <v>239</v>
      </c>
      <c r="F4165" s="218" t="s">
        <v>2423</v>
      </c>
      <c r="G4165" s="218"/>
      <c r="H4165" s="225">
        <v>130000</v>
      </c>
      <c r="I4165" s="229"/>
      <c r="J4165" s="229"/>
      <c r="K4165" s="218"/>
      <c r="L4165" s="229"/>
    </row>
    <row r="4166" spans="1:12" s="128" customFormat="1" x14ac:dyDescent="0.25">
      <c r="A4166" s="217">
        <f>+Tabla1[[#This Row],[Fecha]]</f>
        <v>45279</v>
      </c>
      <c r="B4166" s="37" t="s">
        <v>282</v>
      </c>
      <c r="C4166" s="69" t="s">
        <v>224</v>
      </c>
      <c r="D4166" s="219">
        <v>45279</v>
      </c>
      <c r="E4166" s="220" t="s">
        <v>76</v>
      </c>
      <c r="F4166" s="218" t="s">
        <v>2424</v>
      </c>
      <c r="G4166" s="218"/>
      <c r="H4166" s="225">
        <v>26000</v>
      </c>
      <c r="I4166" s="229"/>
      <c r="J4166" s="229"/>
      <c r="K4166" s="218"/>
      <c r="L4166" s="229"/>
    </row>
    <row r="4167" spans="1:12" s="128" customFormat="1" x14ac:dyDescent="0.25">
      <c r="A4167" s="217">
        <f>+Tabla1[[#This Row],[Fecha]]</f>
        <v>45280</v>
      </c>
      <c r="B4167" s="37" t="s">
        <v>282</v>
      </c>
      <c r="C4167" s="69" t="s">
        <v>224</v>
      </c>
      <c r="D4167" s="219">
        <v>45280</v>
      </c>
      <c r="E4167" s="220" t="s">
        <v>239</v>
      </c>
      <c r="F4167" s="218" t="s">
        <v>2272</v>
      </c>
      <c r="G4167" s="218"/>
      <c r="H4167" s="225">
        <v>26000</v>
      </c>
      <c r="I4167" s="229"/>
      <c r="J4167" s="229"/>
      <c r="K4167" s="218"/>
      <c r="L4167" s="229"/>
    </row>
    <row r="4168" spans="1:12" s="128" customFormat="1" x14ac:dyDescent="0.25">
      <c r="A4168" s="217">
        <f>+Tabla1[[#This Row],[Fecha]]</f>
        <v>45282</v>
      </c>
      <c r="B4168" s="37" t="s">
        <v>282</v>
      </c>
      <c r="C4168" s="69" t="s">
        <v>224</v>
      </c>
      <c r="D4168" s="219">
        <v>45282</v>
      </c>
      <c r="E4168" s="220" t="s">
        <v>76</v>
      </c>
      <c r="F4168" s="218" t="s">
        <v>2276</v>
      </c>
      <c r="G4168" s="218"/>
      <c r="H4168" s="225">
        <v>26000</v>
      </c>
      <c r="I4168" s="229"/>
      <c r="J4168" s="229"/>
      <c r="K4168" s="218"/>
      <c r="L4168" s="229"/>
    </row>
    <row r="4169" spans="1:12" s="128" customFormat="1" x14ac:dyDescent="0.25">
      <c r="A4169" s="217">
        <f>+Tabla1[[#This Row],[Fecha]]</f>
        <v>45287</v>
      </c>
      <c r="B4169" s="37" t="s">
        <v>282</v>
      </c>
      <c r="C4169" s="69" t="s">
        <v>224</v>
      </c>
      <c r="D4169" s="219">
        <v>45287</v>
      </c>
      <c r="E4169" s="220" t="s">
        <v>76</v>
      </c>
      <c r="F4169" s="218" t="s">
        <v>2350</v>
      </c>
      <c r="G4169" s="218"/>
      <c r="H4169" s="225">
        <v>52000</v>
      </c>
      <c r="I4169" s="229"/>
      <c r="J4169" s="229"/>
      <c r="K4169" s="218"/>
      <c r="L4169" s="229"/>
    </row>
    <row r="4170" spans="1:12" s="128" customFormat="1" x14ac:dyDescent="0.25">
      <c r="A4170" s="217">
        <f>+Tabla1[[#This Row],[Fecha]]</f>
        <v>45287</v>
      </c>
      <c r="B4170" s="37" t="s">
        <v>282</v>
      </c>
      <c r="C4170" s="69" t="s">
        <v>224</v>
      </c>
      <c r="D4170" s="219">
        <v>45287</v>
      </c>
      <c r="E4170" s="220" t="s">
        <v>76</v>
      </c>
      <c r="F4170" s="218" t="s">
        <v>2351</v>
      </c>
      <c r="G4170" s="218"/>
      <c r="H4170" s="225">
        <v>286000</v>
      </c>
      <c r="I4170" s="229"/>
      <c r="J4170" s="229"/>
      <c r="K4170" s="218"/>
      <c r="L4170" s="229"/>
    </row>
    <row r="4171" spans="1:12" s="128" customFormat="1" x14ac:dyDescent="0.25">
      <c r="A4171" s="217">
        <f>+Tabla1[[#This Row],[Fecha]]</f>
        <v>45288</v>
      </c>
      <c r="B4171" s="37" t="s">
        <v>282</v>
      </c>
      <c r="C4171" s="69" t="s">
        <v>224</v>
      </c>
      <c r="D4171" s="219">
        <v>45288</v>
      </c>
      <c r="E4171" s="220" t="s">
        <v>76</v>
      </c>
      <c r="F4171" s="218" t="s">
        <v>2292</v>
      </c>
      <c r="G4171" s="218"/>
      <c r="H4171" s="225">
        <v>26100</v>
      </c>
      <c r="I4171" s="229"/>
      <c r="J4171" s="229"/>
      <c r="K4171" s="218"/>
      <c r="L4171" s="229"/>
    </row>
    <row r="4172" spans="1:12" s="128" customFormat="1" x14ac:dyDescent="0.25">
      <c r="A4172" s="217">
        <f>+Tabla1[[#This Row],[Fecha]]</f>
        <v>45289</v>
      </c>
      <c r="B4172" s="37" t="s">
        <v>282</v>
      </c>
      <c r="C4172" s="69" t="s">
        <v>224</v>
      </c>
      <c r="D4172" s="219">
        <v>45289</v>
      </c>
      <c r="E4172" s="220" t="s">
        <v>76</v>
      </c>
      <c r="F4172" s="218" t="s">
        <v>2277</v>
      </c>
      <c r="G4172" s="218"/>
      <c r="H4172" s="225">
        <v>280000</v>
      </c>
      <c r="I4172" s="229"/>
      <c r="J4172" s="229"/>
      <c r="K4172" s="218"/>
      <c r="L4172" s="229"/>
    </row>
    <row r="4173" spans="1:12" s="128" customFormat="1" x14ac:dyDescent="0.25">
      <c r="A4173" s="217">
        <f>+Tabla1[[#This Row],[Fecha]]</f>
        <v>45289</v>
      </c>
      <c r="B4173" s="37" t="s">
        <v>282</v>
      </c>
      <c r="C4173" s="69" t="s">
        <v>224</v>
      </c>
      <c r="D4173" s="219">
        <v>45289</v>
      </c>
      <c r="E4173" s="220" t="s">
        <v>76</v>
      </c>
      <c r="F4173" s="218" t="s">
        <v>2425</v>
      </c>
      <c r="G4173" s="218"/>
      <c r="H4173" s="225">
        <v>26000</v>
      </c>
      <c r="I4173" s="229"/>
      <c r="J4173" s="229"/>
      <c r="K4173" s="218"/>
      <c r="L4173" s="229"/>
    </row>
    <row r="4174" spans="1:12" s="128" customFormat="1" x14ac:dyDescent="0.25">
      <c r="A4174" s="217">
        <f>+Tabla1[[#This Row],[Fecha]]</f>
        <v>45286</v>
      </c>
      <c r="B4174" s="37" t="s">
        <v>282</v>
      </c>
      <c r="C4174" s="69" t="s">
        <v>224</v>
      </c>
      <c r="D4174" s="219">
        <v>45286</v>
      </c>
      <c r="E4174" s="220" t="s">
        <v>76</v>
      </c>
      <c r="F4174" s="218" t="s">
        <v>2306</v>
      </c>
      <c r="G4174" s="218"/>
      <c r="H4174" s="225">
        <v>26000</v>
      </c>
      <c r="I4174" s="229"/>
      <c r="J4174" s="229"/>
      <c r="K4174" s="218"/>
      <c r="L4174" s="229"/>
    </row>
    <row r="4175" spans="1:12" s="128" customFormat="1" x14ac:dyDescent="0.25">
      <c r="A4175" s="217">
        <f>+Tabla1[[#This Row],[Fecha]]</f>
        <v>45275</v>
      </c>
      <c r="B4175" s="37" t="s">
        <v>282</v>
      </c>
      <c r="C4175" s="69" t="s">
        <v>224</v>
      </c>
      <c r="D4175" s="219">
        <v>45275</v>
      </c>
      <c r="E4175" s="220" t="s">
        <v>76</v>
      </c>
      <c r="F4175" s="218" t="s">
        <v>197</v>
      </c>
      <c r="G4175" s="218"/>
      <c r="H4175" s="225">
        <v>26000</v>
      </c>
      <c r="I4175" s="229"/>
      <c r="J4175" s="229"/>
      <c r="K4175" s="218"/>
      <c r="L4175" s="229"/>
    </row>
    <row r="4176" spans="1:12" s="128" customFormat="1" x14ac:dyDescent="0.25">
      <c r="A4176" s="217">
        <f>+Tabla1[[#This Row],[Fecha]]</f>
        <v>45286</v>
      </c>
      <c r="B4176" s="37" t="s">
        <v>282</v>
      </c>
      <c r="C4176" s="69" t="s">
        <v>224</v>
      </c>
      <c r="D4176" s="219">
        <v>45286</v>
      </c>
      <c r="E4176" s="220" t="s">
        <v>76</v>
      </c>
      <c r="F4176" s="218" t="s">
        <v>2284</v>
      </c>
      <c r="G4176" s="218"/>
      <c r="H4176" s="225">
        <v>26000</v>
      </c>
      <c r="I4176" s="229"/>
      <c r="J4176" s="229"/>
      <c r="K4176" s="218"/>
      <c r="L4176" s="229"/>
    </row>
    <row r="4177" spans="1:12" s="128" customFormat="1" x14ac:dyDescent="0.25">
      <c r="A4177" s="217">
        <f>+Tabla1[[#This Row],[Fecha]]</f>
        <v>45280</v>
      </c>
      <c r="B4177" s="37" t="s">
        <v>282</v>
      </c>
      <c r="C4177" s="69" t="s">
        <v>224</v>
      </c>
      <c r="D4177" s="219">
        <v>45280</v>
      </c>
      <c r="E4177" s="220" t="s">
        <v>76</v>
      </c>
      <c r="F4177" s="218" t="s">
        <v>2285</v>
      </c>
      <c r="G4177" s="218"/>
      <c r="H4177" s="225">
        <v>26000</v>
      </c>
      <c r="I4177" s="229"/>
      <c r="J4177" s="229"/>
      <c r="K4177" s="218"/>
      <c r="L4177" s="229"/>
    </row>
    <row r="4178" spans="1:12" s="128" customFormat="1" x14ac:dyDescent="0.25">
      <c r="A4178" s="217">
        <f>+Tabla1[[#This Row],[Fecha]]</f>
        <v>45288</v>
      </c>
      <c r="B4178" s="37" t="s">
        <v>282</v>
      </c>
      <c r="C4178" s="69" t="s">
        <v>224</v>
      </c>
      <c r="D4178" s="219">
        <v>45288</v>
      </c>
      <c r="E4178" s="220" t="s">
        <v>76</v>
      </c>
      <c r="F4178" s="218" t="s">
        <v>2287</v>
      </c>
      <c r="G4178" s="218"/>
      <c r="H4178" s="225">
        <v>312000</v>
      </c>
      <c r="I4178" s="229"/>
      <c r="J4178" s="229"/>
      <c r="K4178" s="218"/>
      <c r="L4178" s="229"/>
    </row>
    <row r="4179" spans="1:12" s="128" customFormat="1" x14ac:dyDescent="0.25">
      <c r="A4179" s="217">
        <f>+Tabla1[[#This Row],[Fecha]]</f>
        <v>45289</v>
      </c>
      <c r="B4179" s="37" t="s">
        <v>282</v>
      </c>
      <c r="C4179" s="69" t="s">
        <v>224</v>
      </c>
      <c r="D4179" s="219">
        <v>45289</v>
      </c>
      <c r="E4179" s="220" t="s">
        <v>76</v>
      </c>
      <c r="F4179" s="218" t="s">
        <v>2279</v>
      </c>
      <c r="G4179" s="218"/>
      <c r="H4179" s="225">
        <v>26000</v>
      </c>
      <c r="I4179" s="229"/>
      <c r="J4179" s="229"/>
      <c r="K4179" s="218"/>
      <c r="L4179" s="229"/>
    </row>
    <row r="4180" spans="1:12" s="128" customFormat="1" x14ac:dyDescent="0.25">
      <c r="A4180" s="217">
        <f>+Tabla1[[#This Row],[Fecha]]</f>
        <v>45289</v>
      </c>
      <c r="B4180" s="37" t="s">
        <v>282</v>
      </c>
      <c r="C4180" s="69" t="s">
        <v>224</v>
      </c>
      <c r="D4180" s="219">
        <v>45289</v>
      </c>
      <c r="E4180" s="220" t="s">
        <v>76</v>
      </c>
      <c r="F4180" s="218" t="s">
        <v>2262</v>
      </c>
      <c r="G4180" s="218"/>
      <c r="H4180" s="225">
        <v>26113</v>
      </c>
      <c r="I4180" s="229"/>
      <c r="J4180" s="229"/>
      <c r="K4180" s="218"/>
      <c r="L4180" s="229"/>
    </row>
    <row r="4181" spans="1:12" s="128" customFormat="1" x14ac:dyDescent="0.25">
      <c r="A4181" s="217">
        <f>+Tabla1[[#This Row],[Fecha]]</f>
        <v>45265</v>
      </c>
      <c r="B4181" s="37" t="s">
        <v>282</v>
      </c>
      <c r="C4181" s="69" t="s">
        <v>224</v>
      </c>
      <c r="D4181" s="219">
        <v>45265</v>
      </c>
      <c r="E4181" s="220" t="s">
        <v>76</v>
      </c>
      <c r="F4181" s="218" t="s">
        <v>2426</v>
      </c>
      <c r="G4181" s="218"/>
      <c r="H4181" s="225">
        <v>26000</v>
      </c>
      <c r="I4181" s="229"/>
      <c r="J4181" s="229"/>
      <c r="K4181" s="218"/>
      <c r="L4181" s="229"/>
    </row>
    <row r="4182" spans="1:12" s="128" customFormat="1" x14ac:dyDescent="0.25">
      <c r="A4182" s="217">
        <f>+Tabla1[[#This Row],[Fecha]]</f>
        <v>45261</v>
      </c>
      <c r="B4182" s="37" t="s">
        <v>282</v>
      </c>
      <c r="C4182" s="69" t="s">
        <v>224</v>
      </c>
      <c r="D4182" s="219">
        <v>45261</v>
      </c>
      <c r="E4182" s="220" t="s">
        <v>76</v>
      </c>
      <c r="F4182" s="218" t="s">
        <v>2302</v>
      </c>
      <c r="G4182" s="218"/>
      <c r="H4182" s="225">
        <v>96117</v>
      </c>
      <c r="I4182" s="229"/>
      <c r="J4182" s="229"/>
      <c r="K4182" s="218"/>
      <c r="L4182" s="229"/>
    </row>
    <row r="4183" spans="1:12" s="128" customFormat="1" x14ac:dyDescent="0.25">
      <c r="A4183" s="217">
        <f>+Tabla1[[#This Row],[Fecha]]</f>
        <v>45264</v>
      </c>
      <c r="B4183" s="37" t="s">
        <v>282</v>
      </c>
      <c r="C4183" s="69" t="s">
        <v>224</v>
      </c>
      <c r="D4183" s="219">
        <v>45264</v>
      </c>
      <c r="E4183" s="220" t="s">
        <v>76</v>
      </c>
      <c r="F4183" s="218" t="s">
        <v>2290</v>
      </c>
      <c r="G4183" s="218"/>
      <c r="H4183" s="225">
        <v>26080</v>
      </c>
      <c r="I4183" s="229"/>
      <c r="J4183" s="229"/>
      <c r="K4183" s="218"/>
      <c r="L4183" s="229"/>
    </row>
    <row r="4184" spans="1:12" s="128" customFormat="1" x14ac:dyDescent="0.25">
      <c r="A4184" s="217">
        <f>+Tabla1[[#This Row],[Fecha]]</f>
        <v>45264</v>
      </c>
      <c r="B4184" s="37" t="s">
        <v>282</v>
      </c>
      <c r="C4184" s="69" t="s">
        <v>224</v>
      </c>
      <c r="D4184" s="219">
        <v>45264</v>
      </c>
      <c r="E4184" s="220" t="s">
        <v>239</v>
      </c>
      <c r="F4184" s="218" t="s">
        <v>2308</v>
      </c>
      <c r="G4184" s="218"/>
      <c r="H4184" s="225">
        <v>26109</v>
      </c>
      <c r="I4184" s="229"/>
      <c r="J4184" s="229"/>
      <c r="K4184" s="218"/>
      <c r="L4184" s="229"/>
    </row>
    <row r="4185" spans="1:12" s="128" customFormat="1" x14ac:dyDescent="0.25">
      <c r="A4185" s="217">
        <f>+Tabla1[[#This Row],[Fecha]]</f>
        <v>45271</v>
      </c>
      <c r="B4185" s="37" t="s">
        <v>282</v>
      </c>
      <c r="C4185" s="69" t="s">
        <v>224</v>
      </c>
      <c r="D4185" s="219">
        <v>45271</v>
      </c>
      <c r="E4185" s="220" t="s">
        <v>76</v>
      </c>
      <c r="F4185" s="218" t="s">
        <v>2373</v>
      </c>
      <c r="G4185" s="218"/>
      <c r="H4185" s="225">
        <v>100000</v>
      </c>
      <c r="I4185" s="229"/>
      <c r="J4185" s="229"/>
      <c r="K4185" s="218"/>
      <c r="L4185" s="229"/>
    </row>
    <row r="4186" spans="1:12" s="128" customFormat="1" x14ac:dyDescent="0.25">
      <c r="A4186" s="217">
        <f>+Tabla1[[#This Row],[Fecha]]</f>
        <v>45267</v>
      </c>
      <c r="B4186" s="37" t="s">
        <v>282</v>
      </c>
      <c r="C4186" s="69" t="s">
        <v>224</v>
      </c>
      <c r="D4186" s="219">
        <v>45267</v>
      </c>
      <c r="E4186" s="220" t="s">
        <v>76</v>
      </c>
      <c r="F4186" s="218" t="s">
        <v>2340</v>
      </c>
      <c r="G4186" s="218"/>
      <c r="H4186" s="225">
        <v>360000</v>
      </c>
      <c r="I4186" s="229"/>
      <c r="J4186" s="229"/>
      <c r="K4186" s="218"/>
      <c r="L4186" s="229"/>
    </row>
    <row r="4187" spans="1:12" s="128" customFormat="1" x14ac:dyDescent="0.25">
      <c r="A4187" s="217">
        <f>+Tabla1[[#This Row],[Fecha]]</f>
        <v>45267</v>
      </c>
      <c r="B4187" s="37" t="s">
        <v>282</v>
      </c>
      <c r="C4187" s="69" t="s">
        <v>224</v>
      </c>
      <c r="D4187" s="219">
        <v>45267</v>
      </c>
      <c r="E4187" s="220" t="s">
        <v>76</v>
      </c>
      <c r="F4187" s="218" t="s">
        <v>2427</v>
      </c>
      <c r="G4187" s="218"/>
      <c r="H4187" s="225">
        <v>26000</v>
      </c>
      <c r="I4187" s="229"/>
      <c r="J4187" s="229"/>
      <c r="K4187" s="218"/>
      <c r="L4187" s="229"/>
    </row>
    <row r="4188" spans="1:12" s="128" customFormat="1" x14ac:dyDescent="0.25">
      <c r="A4188" s="217">
        <f>+Tabla1[[#This Row],[Fecha]]</f>
        <v>45282</v>
      </c>
      <c r="B4188" s="37" t="s">
        <v>282</v>
      </c>
      <c r="C4188" s="69" t="s">
        <v>224</v>
      </c>
      <c r="D4188" s="219">
        <v>45282</v>
      </c>
      <c r="E4188" s="220" t="s">
        <v>76</v>
      </c>
      <c r="F4188" s="218" t="s">
        <v>2365</v>
      </c>
      <c r="G4188" s="218"/>
      <c r="H4188" s="225">
        <v>26000</v>
      </c>
      <c r="I4188" s="229"/>
      <c r="J4188" s="229"/>
      <c r="K4188" s="218"/>
      <c r="L4188" s="229"/>
    </row>
    <row r="4189" spans="1:12" s="128" customFormat="1" x14ac:dyDescent="0.25">
      <c r="A4189" s="217">
        <f>+Tabla1[[#This Row],[Fecha]]</f>
        <v>45286</v>
      </c>
      <c r="B4189" s="37" t="s">
        <v>282</v>
      </c>
      <c r="C4189" s="69" t="s">
        <v>224</v>
      </c>
      <c r="D4189" s="219">
        <v>45286</v>
      </c>
      <c r="E4189" s="220" t="s">
        <v>76</v>
      </c>
      <c r="F4189" s="218" t="s">
        <v>2336</v>
      </c>
      <c r="G4189" s="218"/>
      <c r="H4189" s="225">
        <v>26000</v>
      </c>
      <c r="I4189" s="229"/>
      <c r="J4189" s="229"/>
      <c r="K4189" s="218"/>
      <c r="L4189" s="229"/>
    </row>
    <row r="4190" spans="1:12" s="128" customFormat="1" x14ac:dyDescent="0.25">
      <c r="A4190" s="217">
        <f>+Tabla1[[#This Row],[Fecha]]</f>
        <v>45288</v>
      </c>
      <c r="B4190" s="37" t="s">
        <v>282</v>
      </c>
      <c r="C4190" s="69" t="s">
        <v>224</v>
      </c>
      <c r="D4190" s="219">
        <v>45288</v>
      </c>
      <c r="E4190" s="220" t="s">
        <v>76</v>
      </c>
      <c r="F4190" s="218" t="s">
        <v>2403</v>
      </c>
      <c r="G4190" s="218"/>
      <c r="H4190" s="225">
        <v>30000</v>
      </c>
      <c r="I4190" s="229"/>
      <c r="J4190" s="229"/>
      <c r="K4190" s="218"/>
      <c r="L4190" s="229"/>
    </row>
    <row r="4191" spans="1:12" s="128" customFormat="1" x14ac:dyDescent="0.25">
      <c r="A4191" s="217">
        <f>+Tabla1[[#This Row],[Fecha]]</f>
        <v>45267</v>
      </c>
      <c r="B4191" s="37" t="s">
        <v>282</v>
      </c>
      <c r="C4191" s="69" t="s">
        <v>224</v>
      </c>
      <c r="D4191" s="219">
        <v>45267</v>
      </c>
      <c r="E4191" s="220" t="s">
        <v>76</v>
      </c>
      <c r="F4191" s="218" t="s">
        <v>2428</v>
      </c>
      <c r="G4191" s="218"/>
      <c r="H4191" s="225">
        <v>104000</v>
      </c>
      <c r="I4191" s="229"/>
      <c r="J4191" s="229"/>
      <c r="K4191" s="218"/>
      <c r="L4191" s="229"/>
    </row>
    <row r="4192" spans="1:12" s="128" customFormat="1" x14ac:dyDescent="0.25">
      <c r="A4192" s="217">
        <f>+Tabla1[[#This Row],[Fecha]]</f>
        <v>45288</v>
      </c>
      <c r="B4192" s="37" t="s">
        <v>282</v>
      </c>
      <c r="C4192" s="69" t="s">
        <v>224</v>
      </c>
      <c r="D4192" s="219">
        <v>45288</v>
      </c>
      <c r="E4192" s="220" t="s">
        <v>239</v>
      </c>
      <c r="F4192" s="218" t="s">
        <v>2429</v>
      </c>
      <c r="G4192" s="218"/>
      <c r="H4192" s="225">
        <v>250000</v>
      </c>
      <c r="I4192" s="229"/>
      <c r="J4192" s="229"/>
      <c r="K4192" s="218"/>
      <c r="L4192" s="229"/>
    </row>
    <row r="4193" spans="1:12" s="128" customFormat="1" x14ac:dyDescent="0.25">
      <c r="A4193" s="217">
        <f>+Tabla1[[#This Row],[Fecha]]</f>
        <v>45275</v>
      </c>
      <c r="B4193" s="37" t="s">
        <v>282</v>
      </c>
      <c r="C4193" s="69" t="s">
        <v>224</v>
      </c>
      <c r="D4193" s="219">
        <v>45275</v>
      </c>
      <c r="E4193" s="220" t="s">
        <v>76</v>
      </c>
      <c r="F4193" s="218" t="s">
        <v>2430</v>
      </c>
      <c r="G4193" s="218"/>
      <c r="H4193" s="225">
        <v>26000</v>
      </c>
      <c r="I4193" s="229"/>
      <c r="J4193" s="229"/>
      <c r="K4193" s="218"/>
      <c r="L4193" s="229"/>
    </row>
    <row r="4194" spans="1:12" s="128" customFormat="1" x14ac:dyDescent="0.25">
      <c r="A4194" s="217">
        <f>+Tabla1[[#This Row],[Fecha]]</f>
        <v>45273</v>
      </c>
      <c r="B4194" s="37" t="s">
        <v>282</v>
      </c>
      <c r="C4194" s="69" t="s">
        <v>224</v>
      </c>
      <c r="D4194" s="219">
        <v>45273</v>
      </c>
      <c r="E4194" s="220" t="s">
        <v>76</v>
      </c>
      <c r="F4194" s="218" t="s">
        <v>2431</v>
      </c>
      <c r="G4194" s="218"/>
      <c r="H4194" s="225">
        <v>26000</v>
      </c>
      <c r="I4194" s="229"/>
      <c r="J4194" s="229"/>
      <c r="K4194" s="218"/>
      <c r="L4194" s="229"/>
    </row>
    <row r="4195" spans="1:12" s="128" customFormat="1" x14ac:dyDescent="0.25">
      <c r="A4195" s="217">
        <f>+Tabla1[[#This Row],[Fecha]]</f>
        <v>45279</v>
      </c>
      <c r="B4195" s="37" t="s">
        <v>282</v>
      </c>
      <c r="C4195" s="69" t="s">
        <v>224</v>
      </c>
      <c r="D4195" s="219">
        <v>45279</v>
      </c>
      <c r="E4195" s="220" t="s">
        <v>76</v>
      </c>
      <c r="F4195" s="218" t="s">
        <v>2432</v>
      </c>
      <c r="G4195" s="218"/>
      <c r="H4195" s="225">
        <v>30000</v>
      </c>
      <c r="I4195" s="229"/>
      <c r="J4195" s="229"/>
      <c r="K4195" s="218"/>
      <c r="L4195" s="229"/>
    </row>
    <row r="4196" spans="1:12" s="128" customFormat="1" x14ac:dyDescent="0.25">
      <c r="A4196" s="290">
        <f>+Tabla1[[#This Row],[Fecha]]</f>
        <v>45286</v>
      </c>
      <c r="B4196" s="291" t="s">
        <v>282</v>
      </c>
      <c r="C4196" s="290" t="s">
        <v>224</v>
      </c>
      <c r="D4196" s="292">
        <v>45286</v>
      </c>
      <c r="E4196" s="293" t="s">
        <v>76</v>
      </c>
      <c r="F4196" s="291" t="s">
        <v>2433</v>
      </c>
      <c r="G4196" s="291"/>
      <c r="H4196" s="295">
        <v>30000</v>
      </c>
      <c r="I4196" s="294">
        <v>3162615</v>
      </c>
      <c r="J4196" s="294"/>
      <c r="K4196" s="291"/>
      <c r="L4196" s="294">
        <f>+I3638+I3706+I3753+I3799+I3847+I3894+I3942+I3993+I4042+I4105+I4149+Tabla1[[#This Row],[Columna1]]</f>
        <v>40551760</v>
      </c>
    </row>
    <row r="4197" spans="1:12" x14ac:dyDescent="0.25">
      <c r="A4197" s="69">
        <v>42552</v>
      </c>
      <c r="B4197" s="37" t="s">
        <v>236</v>
      </c>
      <c r="C4197" s="37" t="s">
        <v>172</v>
      </c>
      <c r="D4197" s="65">
        <v>42552</v>
      </c>
      <c r="E4197" s="37" t="s">
        <v>44</v>
      </c>
      <c r="F4197" s="37" t="s">
        <v>45</v>
      </c>
      <c r="G4197" s="37">
        <v>155691</v>
      </c>
      <c r="H4197" s="79">
        <v>4475</v>
      </c>
    </row>
    <row r="4198" spans="1:12" x14ac:dyDescent="0.25">
      <c r="A4198" s="69">
        <v>42552</v>
      </c>
      <c r="B4198" s="37" t="s">
        <v>236</v>
      </c>
      <c r="C4198" s="37" t="s">
        <v>175</v>
      </c>
      <c r="D4198" s="65">
        <v>42552</v>
      </c>
      <c r="E4198" s="37" t="s">
        <v>44</v>
      </c>
      <c r="F4198" s="37" t="s">
        <v>46</v>
      </c>
      <c r="G4198" s="37" t="s">
        <v>47</v>
      </c>
      <c r="H4198" s="79">
        <v>178153</v>
      </c>
    </row>
    <row r="4199" spans="1:12" x14ac:dyDescent="0.25">
      <c r="A4199" s="69">
        <v>42552</v>
      </c>
      <c r="B4199" s="37" t="s">
        <v>236</v>
      </c>
      <c r="C4199" s="37" t="s">
        <v>172</v>
      </c>
      <c r="D4199" s="65">
        <v>42552</v>
      </c>
      <c r="E4199" s="37" t="s">
        <v>44</v>
      </c>
      <c r="F4199" s="37" t="s">
        <v>48</v>
      </c>
      <c r="G4199" s="37">
        <v>155662</v>
      </c>
      <c r="H4199" s="79">
        <v>198020</v>
      </c>
    </row>
    <row r="4200" spans="1:12" x14ac:dyDescent="0.25">
      <c r="A4200" s="69">
        <v>42552</v>
      </c>
      <c r="B4200" s="37" t="s">
        <v>236</v>
      </c>
      <c r="C4200" s="37" t="s">
        <v>172</v>
      </c>
      <c r="D4200" s="65">
        <v>42555</v>
      </c>
      <c r="E4200" s="37" t="s">
        <v>44</v>
      </c>
      <c r="F4200" s="37" t="s">
        <v>49</v>
      </c>
      <c r="G4200" s="37"/>
      <c r="H4200" s="79">
        <v>65000</v>
      </c>
    </row>
    <row r="4201" spans="1:12" x14ac:dyDescent="0.25">
      <c r="A4201" s="69">
        <v>42552</v>
      </c>
      <c r="B4201" s="37" t="s">
        <v>236</v>
      </c>
      <c r="C4201" s="37" t="s">
        <v>179</v>
      </c>
      <c r="D4201" s="65">
        <v>42555</v>
      </c>
      <c r="E4201" s="37" t="s">
        <v>44</v>
      </c>
      <c r="F4201" s="37" t="s">
        <v>51</v>
      </c>
      <c r="G4201" s="37" t="s">
        <v>52</v>
      </c>
      <c r="H4201" s="79">
        <v>70000</v>
      </c>
    </row>
    <row r="4202" spans="1:12" x14ac:dyDescent="0.25">
      <c r="A4202" s="69">
        <v>42552</v>
      </c>
      <c r="B4202" s="37" t="s">
        <v>236</v>
      </c>
      <c r="C4202" s="37" t="s">
        <v>176</v>
      </c>
      <c r="D4202" s="65">
        <v>42556</v>
      </c>
      <c r="E4202" s="37" t="s">
        <v>44</v>
      </c>
      <c r="F4202" s="37" t="s">
        <v>53</v>
      </c>
      <c r="G4202" s="37" t="s">
        <v>47</v>
      </c>
      <c r="H4202" s="79">
        <v>6990</v>
      </c>
    </row>
    <row r="4203" spans="1:12" x14ac:dyDescent="0.25">
      <c r="A4203" s="69">
        <v>42552</v>
      </c>
      <c r="B4203" s="37" t="s">
        <v>236</v>
      </c>
      <c r="C4203" s="37" t="s">
        <v>177</v>
      </c>
      <c r="D4203" s="65">
        <v>42556</v>
      </c>
      <c r="E4203" s="37" t="s">
        <v>44</v>
      </c>
      <c r="F4203" s="37" t="s">
        <v>54</v>
      </c>
      <c r="G4203" s="37">
        <v>4998428</v>
      </c>
      <c r="H4203" s="79">
        <v>22114</v>
      </c>
    </row>
    <row r="4204" spans="1:12" x14ac:dyDescent="0.25">
      <c r="A4204" s="69">
        <v>42552</v>
      </c>
      <c r="B4204" s="37" t="s">
        <v>236</v>
      </c>
      <c r="C4204" s="37" t="s">
        <v>177</v>
      </c>
      <c r="D4204" s="65">
        <v>42556</v>
      </c>
      <c r="E4204" s="37" t="s">
        <v>44</v>
      </c>
      <c r="F4204" s="37" t="s">
        <v>55</v>
      </c>
      <c r="G4204" s="37">
        <v>5004224</v>
      </c>
      <c r="H4204" s="79">
        <v>76019</v>
      </c>
    </row>
    <row r="4205" spans="1:12" x14ac:dyDescent="0.25">
      <c r="A4205" s="69">
        <v>42552</v>
      </c>
      <c r="B4205" s="37" t="s">
        <v>236</v>
      </c>
      <c r="C4205" s="37" t="s">
        <v>172</v>
      </c>
      <c r="D4205" s="65">
        <v>42556</v>
      </c>
      <c r="E4205" s="37" t="s">
        <v>44</v>
      </c>
      <c r="F4205" s="37" t="s">
        <v>56</v>
      </c>
      <c r="G4205" s="37" t="s">
        <v>57</v>
      </c>
      <c r="H4205" s="79">
        <v>100000</v>
      </c>
    </row>
    <row r="4206" spans="1:12" x14ac:dyDescent="0.25">
      <c r="A4206" s="69">
        <v>42552</v>
      </c>
      <c r="B4206" s="37" t="s">
        <v>236</v>
      </c>
      <c r="C4206" s="37" t="s">
        <v>173</v>
      </c>
      <c r="D4206" s="65">
        <v>42556</v>
      </c>
      <c r="E4206" s="37" t="s">
        <v>76</v>
      </c>
      <c r="F4206" s="37" t="s">
        <v>59</v>
      </c>
      <c r="G4206" s="37" t="s">
        <v>47</v>
      </c>
      <c r="H4206" s="79">
        <v>250000</v>
      </c>
    </row>
    <row r="4207" spans="1:12" x14ac:dyDescent="0.25">
      <c r="A4207" s="69">
        <v>42552</v>
      </c>
      <c r="B4207" s="37" t="s">
        <v>236</v>
      </c>
      <c r="C4207" s="37" t="s">
        <v>174</v>
      </c>
      <c r="D4207" s="65">
        <v>42557</v>
      </c>
      <c r="E4207" s="37" t="s">
        <v>44</v>
      </c>
      <c r="F4207" s="37" t="s">
        <v>60</v>
      </c>
      <c r="G4207" s="37">
        <v>166512847</v>
      </c>
      <c r="H4207" s="79">
        <v>85884</v>
      </c>
    </row>
    <row r="4208" spans="1:12" x14ac:dyDescent="0.25">
      <c r="A4208" s="69">
        <v>42552</v>
      </c>
      <c r="B4208" s="37" t="s">
        <v>236</v>
      </c>
      <c r="C4208" s="37" t="s">
        <v>172</v>
      </c>
      <c r="D4208" s="65">
        <v>42562</v>
      </c>
      <c r="E4208" s="37" t="s">
        <v>44</v>
      </c>
      <c r="F4208" s="37" t="s">
        <v>61</v>
      </c>
      <c r="G4208" s="37"/>
      <c r="H4208" s="79">
        <v>20000</v>
      </c>
    </row>
    <row r="4209" spans="1:8" x14ac:dyDescent="0.25">
      <c r="A4209" s="69">
        <v>42552</v>
      </c>
      <c r="B4209" s="37" t="s">
        <v>236</v>
      </c>
      <c r="C4209" s="37" t="s">
        <v>172</v>
      </c>
      <c r="D4209" s="65">
        <v>42562</v>
      </c>
      <c r="E4209" s="37" t="s">
        <v>44</v>
      </c>
      <c r="F4209" s="37" t="s">
        <v>63</v>
      </c>
      <c r="G4209" s="37"/>
      <c r="H4209" s="79">
        <v>59300</v>
      </c>
    </row>
    <row r="4210" spans="1:8" x14ac:dyDescent="0.25">
      <c r="A4210" s="69">
        <v>42552</v>
      </c>
      <c r="B4210" s="37" t="s">
        <v>236</v>
      </c>
      <c r="C4210" s="37" t="s">
        <v>175</v>
      </c>
      <c r="D4210" s="65">
        <v>42566</v>
      </c>
      <c r="E4210" s="37" t="s">
        <v>44</v>
      </c>
      <c r="F4210" s="37" t="s">
        <v>64</v>
      </c>
      <c r="G4210" s="37"/>
      <c r="H4210" s="79">
        <v>120000</v>
      </c>
    </row>
    <row r="4211" spans="1:8" x14ac:dyDescent="0.25">
      <c r="A4211" s="69">
        <v>42552</v>
      </c>
      <c r="B4211" s="37" t="s">
        <v>236</v>
      </c>
      <c r="C4211" s="37" t="s">
        <v>172</v>
      </c>
      <c r="D4211" s="65">
        <v>42569</v>
      </c>
      <c r="E4211" s="37" t="s">
        <v>44</v>
      </c>
      <c r="F4211" s="37" t="s">
        <v>65</v>
      </c>
      <c r="G4211" s="37"/>
      <c r="H4211" s="79">
        <v>100000</v>
      </c>
    </row>
    <row r="4212" spans="1:8" x14ac:dyDescent="0.25">
      <c r="A4212" s="69">
        <v>42552</v>
      </c>
      <c r="B4212" s="37" t="s">
        <v>236</v>
      </c>
      <c r="C4212" s="37" t="s">
        <v>172</v>
      </c>
      <c r="D4212" s="65">
        <v>42572</v>
      </c>
      <c r="E4212" s="37" t="s">
        <v>44</v>
      </c>
      <c r="F4212" s="37" t="s">
        <v>66</v>
      </c>
      <c r="G4212" s="37"/>
      <c r="H4212" s="79">
        <v>13566</v>
      </c>
    </row>
    <row r="4213" spans="1:8" x14ac:dyDescent="0.25">
      <c r="A4213" s="69">
        <v>42552</v>
      </c>
      <c r="B4213" s="37" t="s">
        <v>236</v>
      </c>
      <c r="C4213" s="37" t="s">
        <v>175</v>
      </c>
      <c r="D4213" s="65">
        <v>42578</v>
      </c>
      <c r="E4213" s="37" t="s">
        <v>44</v>
      </c>
      <c r="F4213" s="37" t="s">
        <v>67</v>
      </c>
      <c r="G4213" s="37"/>
      <c r="H4213" s="79">
        <v>178153</v>
      </c>
    </row>
    <row r="4214" spans="1:8" x14ac:dyDescent="0.25">
      <c r="A4214" s="69">
        <v>42583</v>
      </c>
      <c r="B4214" s="37" t="s">
        <v>236</v>
      </c>
      <c r="C4214" s="37" t="s">
        <v>176</v>
      </c>
      <c r="D4214" s="65">
        <v>42584</v>
      </c>
      <c r="E4214" s="37" t="s">
        <v>76</v>
      </c>
      <c r="F4214" s="37" t="s">
        <v>110</v>
      </c>
      <c r="G4214" s="37" t="s">
        <v>57</v>
      </c>
      <c r="H4214" s="79">
        <v>6990</v>
      </c>
    </row>
    <row r="4215" spans="1:8" x14ac:dyDescent="0.25">
      <c r="A4215" s="69">
        <v>42583</v>
      </c>
      <c r="B4215" s="37" t="s">
        <v>236</v>
      </c>
      <c r="C4215" s="37" t="s">
        <v>172</v>
      </c>
      <c r="D4215" s="65">
        <v>42586</v>
      </c>
      <c r="E4215" s="37" t="s">
        <v>76</v>
      </c>
      <c r="F4215" s="37" t="s">
        <v>111</v>
      </c>
      <c r="G4215" s="37" t="s">
        <v>57</v>
      </c>
      <c r="H4215" s="79">
        <v>15000</v>
      </c>
    </row>
    <row r="4216" spans="1:8" x14ac:dyDescent="0.25">
      <c r="A4216" s="69">
        <v>42583</v>
      </c>
      <c r="B4216" s="37" t="s">
        <v>236</v>
      </c>
      <c r="C4216" s="37" t="s">
        <v>172</v>
      </c>
      <c r="D4216" s="65">
        <v>42611</v>
      </c>
      <c r="E4216" s="37" t="s">
        <v>76</v>
      </c>
      <c r="F4216" s="37" t="s">
        <v>112</v>
      </c>
      <c r="G4216" s="37">
        <v>155748</v>
      </c>
      <c r="H4216" s="79">
        <v>15690</v>
      </c>
    </row>
    <row r="4217" spans="1:8" x14ac:dyDescent="0.25">
      <c r="A4217" s="69">
        <v>42583</v>
      </c>
      <c r="B4217" s="37" t="s">
        <v>236</v>
      </c>
      <c r="C4217" s="37" t="s">
        <v>177</v>
      </c>
      <c r="D4217" s="65">
        <v>42584</v>
      </c>
      <c r="E4217" s="37" t="s">
        <v>76</v>
      </c>
      <c r="F4217" s="37" t="s">
        <v>113</v>
      </c>
      <c r="G4217" s="37" t="s">
        <v>57</v>
      </c>
      <c r="H4217" s="79">
        <v>23478</v>
      </c>
    </row>
    <row r="4218" spans="1:8" x14ac:dyDescent="0.25">
      <c r="A4218" s="69">
        <v>42583</v>
      </c>
      <c r="B4218" s="37" t="s">
        <v>236</v>
      </c>
      <c r="C4218" s="37" t="s">
        <v>172</v>
      </c>
      <c r="D4218" s="65">
        <v>42591</v>
      </c>
      <c r="E4218" s="37" t="s">
        <v>76</v>
      </c>
      <c r="F4218" s="37" t="s">
        <v>114</v>
      </c>
      <c r="G4218" s="37" t="s">
        <v>57</v>
      </c>
      <c r="H4218" s="79">
        <v>27500</v>
      </c>
    </row>
    <row r="4219" spans="1:8" x14ac:dyDescent="0.25">
      <c r="A4219" s="69">
        <v>42583</v>
      </c>
      <c r="B4219" s="37" t="s">
        <v>236</v>
      </c>
      <c r="C4219" s="37" t="s">
        <v>179</v>
      </c>
      <c r="D4219" s="65">
        <v>42584</v>
      </c>
      <c r="E4219" s="37" t="s">
        <v>76</v>
      </c>
      <c r="F4219" s="37" t="s">
        <v>115</v>
      </c>
      <c r="G4219" s="37" t="s">
        <v>57</v>
      </c>
      <c r="H4219" s="79">
        <v>70000</v>
      </c>
    </row>
    <row r="4220" spans="1:8" x14ac:dyDescent="0.25">
      <c r="A4220" s="69">
        <v>42583</v>
      </c>
      <c r="B4220" s="37" t="s">
        <v>236</v>
      </c>
      <c r="C4220" s="37" t="s">
        <v>180</v>
      </c>
      <c r="D4220" s="65">
        <v>42605</v>
      </c>
      <c r="E4220" s="37" t="s">
        <v>76</v>
      </c>
      <c r="F4220" s="37" t="s">
        <v>116</v>
      </c>
      <c r="G4220" s="37"/>
      <c r="H4220" s="79">
        <v>75120</v>
      </c>
    </row>
    <row r="4221" spans="1:8" x14ac:dyDescent="0.25">
      <c r="A4221" s="69">
        <v>42583</v>
      </c>
      <c r="B4221" s="37" t="s">
        <v>236</v>
      </c>
      <c r="C4221" s="37" t="s">
        <v>177</v>
      </c>
      <c r="D4221" s="65">
        <v>42584</v>
      </c>
      <c r="E4221" s="37" t="s">
        <v>76</v>
      </c>
      <c r="F4221" s="37" t="s">
        <v>117</v>
      </c>
      <c r="G4221" s="37" t="s">
        <v>57</v>
      </c>
      <c r="H4221" s="79">
        <v>79969</v>
      </c>
    </row>
    <row r="4222" spans="1:8" x14ac:dyDescent="0.25">
      <c r="A4222" s="69">
        <v>42583</v>
      </c>
      <c r="B4222" s="37" t="s">
        <v>236</v>
      </c>
      <c r="C4222" s="37" t="s">
        <v>174</v>
      </c>
      <c r="D4222" s="65">
        <v>42584</v>
      </c>
      <c r="E4222" s="37" t="s">
        <v>76</v>
      </c>
      <c r="F4222" s="37" t="s">
        <v>118</v>
      </c>
      <c r="G4222" s="37" t="s">
        <v>57</v>
      </c>
      <c r="H4222" s="79">
        <v>86840</v>
      </c>
    </row>
    <row r="4223" spans="1:8" x14ac:dyDescent="0.25">
      <c r="A4223" s="69">
        <v>42583</v>
      </c>
      <c r="B4223" s="37" t="s">
        <v>236</v>
      </c>
      <c r="C4223" s="37" t="s">
        <v>172</v>
      </c>
      <c r="D4223" s="65">
        <v>42590</v>
      </c>
      <c r="E4223" s="37" t="s">
        <v>76</v>
      </c>
      <c r="F4223" s="37" t="s">
        <v>119</v>
      </c>
      <c r="G4223" s="37" t="s">
        <v>57</v>
      </c>
      <c r="H4223" s="79">
        <v>87400</v>
      </c>
    </row>
    <row r="4224" spans="1:8" x14ac:dyDescent="0.25">
      <c r="A4224" s="69">
        <v>42583</v>
      </c>
      <c r="B4224" s="37" t="s">
        <v>236</v>
      </c>
      <c r="C4224" s="37" t="s">
        <v>172</v>
      </c>
      <c r="D4224" s="65">
        <v>42584</v>
      </c>
      <c r="E4224" s="37" t="s">
        <v>76</v>
      </c>
      <c r="F4224" s="37" t="s">
        <v>120</v>
      </c>
      <c r="G4224" s="37" t="s">
        <v>57</v>
      </c>
      <c r="H4224" s="79">
        <v>100000</v>
      </c>
    </row>
    <row r="4225" spans="1:8" x14ac:dyDescent="0.25">
      <c r="A4225" s="69">
        <v>42583</v>
      </c>
      <c r="B4225" s="37" t="s">
        <v>236</v>
      </c>
      <c r="C4225" s="37" t="s">
        <v>175</v>
      </c>
      <c r="D4225" s="65">
        <v>42598</v>
      </c>
      <c r="E4225" s="37" t="s">
        <v>76</v>
      </c>
      <c r="F4225" s="37" t="s">
        <v>121</v>
      </c>
      <c r="G4225" s="37" t="s">
        <v>57</v>
      </c>
      <c r="H4225" s="79">
        <v>120000</v>
      </c>
    </row>
    <row r="4226" spans="1:8" x14ac:dyDescent="0.25">
      <c r="A4226" s="69">
        <v>42614</v>
      </c>
      <c r="B4226" s="37" t="s">
        <v>236</v>
      </c>
      <c r="C4226" s="37" t="s">
        <v>173</v>
      </c>
      <c r="D4226" s="65">
        <v>42584</v>
      </c>
      <c r="E4226" s="37" t="s">
        <v>76</v>
      </c>
      <c r="F4226" s="37" t="s">
        <v>122</v>
      </c>
      <c r="G4226" s="37" t="s">
        <v>57</v>
      </c>
      <c r="H4226" s="79">
        <v>250000</v>
      </c>
    </row>
    <row r="4227" spans="1:8" x14ac:dyDescent="0.25">
      <c r="A4227" s="69">
        <v>42614</v>
      </c>
      <c r="B4227" s="37" t="s">
        <v>236</v>
      </c>
      <c r="C4227" s="37" t="s">
        <v>176</v>
      </c>
      <c r="D4227" s="65">
        <v>42614</v>
      </c>
      <c r="E4227" s="37" t="s">
        <v>76</v>
      </c>
      <c r="F4227" s="37" t="s">
        <v>150</v>
      </c>
      <c r="G4227" s="37" t="s">
        <v>57</v>
      </c>
      <c r="H4227" s="79">
        <v>6990</v>
      </c>
    </row>
    <row r="4228" spans="1:8" x14ac:dyDescent="0.25">
      <c r="A4228" s="69">
        <v>42614</v>
      </c>
      <c r="B4228" s="37" t="s">
        <v>236</v>
      </c>
      <c r="C4228" s="37" t="s">
        <v>177</v>
      </c>
      <c r="D4228" s="65">
        <v>42614</v>
      </c>
      <c r="E4228" s="37" t="s">
        <v>76</v>
      </c>
      <c r="F4228" s="37" t="s">
        <v>151</v>
      </c>
      <c r="G4228" s="37" t="s">
        <v>57</v>
      </c>
      <c r="H4228" s="79">
        <v>34885</v>
      </c>
    </row>
    <row r="4229" spans="1:8" x14ac:dyDescent="0.25">
      <c r="A4229" s="69">
        <v>42614</v>
      </c>
      <c r="B4229" s="37" t="s">
        <v>236</v>
      </c>
      <c r="C4229" s="37" t="s">
        <v>174</v>
      </c>
      <c r="D4229" s="65">
        <v>42614</v>
      </c>
      <c r="E4229" s="37" t="s">
        <v>76</v>
      </c>
      <c r="F4229" s="37" t="s">
        <v>118</v>
      </c>
      <c r="G4229" s="37" t="s">
        <v>57</v>
      </c>
      <c r="H4229" s="79">
        <v>86840</v>
      </c>
    </row>
    <row r="4230" spans="1:8" x14ac:dyDescent="0.25">
      <c r="A4230" s="69">
        <v>42614</v>
      </c>
      <c r="B4230" s="37" t="s">
        <v>236</v>
      </c>
      <c r="C4230" s="37" t="s">
        <v>177</v>
      </c>
      <c r="D4230" s="65">
        <v>42614</v>
      </c>
      <c r="E4230" s="37" t="s">
        <v>76</v>
      </c>
      <c r="F4230" s="37" t="s">
        <v>152</v>
      </c>
      <c r="G4230" s="37" t="s">
        <v>57</v>
      </c>
      <c r="H4230" s="79">
        <v>89150</v>
      </c>
    </row>
    <row r="4231" spans="1:8" x14ac:dyDescent="0.25">
      <c r="A4231" s="69">
        <v>42614</v>
      </c>
      <c r="B4231" s="37" t="s">
        <v>236</v>
      </c>
      <c r="C4231" s="37" t="s">
        <v>172</v>
      </c>
      <c r="D4231" s="65">
        <v>42614</v>
      </c>
      <c r="E4231" s="37" t="s">
        <v>76</v>
      </c>
      <c r="F4231" s="37" t="s">
        <v>153</v>
      </c>
      <c r="G4231" s="37" t="s">
        <v>57</v>
      </c>
      <c r="H4231" s="79">
        <v>100000</v>
      </c>
    </row>
    <row r="4232" spans="1:8" x14ac:dyDescent="0.25">
      <c r="A4232" s="69">
        <v>42614</v>
      </c>
      <c r="B4232" s="37" t="s">
        <v>236</v>
      </c>
      <c r="C4232" s="37" t="s">
        <v>175</v>
      </c>
      <c r="D4232" s="65">
        <v>42614</v>
      </c>
      <c r="E4232" s="37" t="s">
        <v>76</v>
      </c>
      <c r="F4232" s="37" t="s">
        <v>154</v>
      </c>
      <c r="G4232" s="37" t="s">
        <v>57</v>
      </c>
      <c r="H4232" s="79">
        <v>178153</v>
      </c>
    </row>
    <row r="4233" spans="1:8" x14ac:dyDescent="0.25">
      <c r="A4233" s="69">
        <v>42614</v>
      </c>
      <c r="B4233" s="37" t="s">
        <v>236</v>
      </c>
      <c r="C4233" s="37" t="s">
        <v>173</v>
      </c>
      <c r="D4233" s="65">
        <v>42614</v>
      </c>
      <c r="E4233" s="37" t="s">
        <v>76</v>
      </c>
      <c r="F4233" s="37" t="s">
        <v>155</v>
      </c>
      <c r="G4233" s="37" t="s">
        <v>57</v>
      </c>
      <c r="H4233" s="79">
        <v>250000</v>
      </c>
    </row>
    <row r="4234" spans="1:8" x14ac:dyDescent="0.25">
      <c r="A4234" s="69">
        <v>42614</v>
      </c>
      <c r="B4234" s="37" t="s">
        <v>236</v>
      </c>
      <c r="C4234" s="37" t="s">
        <v>172</v>
      </c>
      <c r="D4234" s="65">
        <v>42622</v>
      </c>
      <c r="E4234" s="37" t="s">
        <v>76</v>
      </c>
      <c r="F4234" s="37" t="s">
        <v>156</v>
      </c>
      <c r="G4234" s="37" t="s">
        <v>57</v>
      </c>
      <c r="H4234" s="79">
        <v>24050</v>
      </c>
    </row>
    <row r="4235" spans="1:8" x14ac:dyDescent="0.25">
      <c r="A4235" s="69">
        <v>42614</v>
      </c>
      <c r="B4235" s="37" t="s">
        <v>236</v>
      </c>
      <c r="C4235" s="37" t="s">
        <v>175</v>
      </c>
      <c r="D4235" s="65">
        <v>42628</v>
      </c>
      <c r="E4235" s="37" t="s">
        <v>76</v>
      </c>
      <c r="F4235" s="37" t="s">
        <v>157</v>
      </c>
      <c r="G4235" s="37" t="s">
        <v>57</v>
      </c>
      <c r="H4235" s="79">
        <v>60000</v>
      </c>
    </row>
    <row r="4236" spans="1:8" x14ac:dyDescent="0.25">
      <c r="A4236" s="69">
        <v>42614</v>
      </c>
      <c r="B4236" s="37" t="s">
        <v>236</v>
      </c>
      <c r="C4236" s="37" t="s">
        <v>175</v>
      </c>
      <c r="D4236" s="65">
        <v>42628</v>
      </c>
      <c r="E4236" s="37" t="s">
        <v>76</v>
      </c>
      <c r="F4236" s="37" t="s">
        <v>158</v>
      </c>
      <c r="G4236" s="37" t="s">
        <v>57</v>
      </c>
      <c r="H4236" s="79">
        <v>120000</v>
      </c>
    </row>
    <row r="4237" spans="1:8" x14ac:dyDescent="0.25">
      <c r="A4237" s="69">
        <v>42614</v>
      </c>
      <c r="B4237" s="37" t="s">
        <v>236</v>
      </c>
      <c r="C4237" s="37" t="s">
        <v>172</v>
      </c>
      <c r="D4237" s="65">
        <v>42629</v>
      </c>
      <c r="E4237" s="37" t="s">
        <v>76</v>
      </c>
      <c r="F4237" s="37" t="s">
        <v>159</v>
      </c>
      <c r="G4237" s="37" t="s">
        <v>57</v>
      </c>
      <c r="H4237" s="79">
        <v>100000</v>
      </c>
    </row>
    <row r="4238" spans="1:8" x14ac:dyDescent="0.25">
      <c r="A4238" s="69">
        <v>42614</v>
      </c>
      <c r="B4238" s="37" t="s">
        <v>236</v>
      </c>
      <c r="C4238" s="37" t="s">
        <v>178</v>
      </c>
      <c r="D4238" s="65">
        <v>42641</v>
      </c>
      <c r="E4238" s="37" t="s">
        <v>76</v>
      </c>
      <c r="F4238" s="37" t="s">
        <v>160</v>
      </c>
      <c r="G4238" s="37" t="s">
        <v>57</v>
      </c>
      <c r="H4238" s="79">
        <v>40000</v>
      </c>
    </row>
    <row r="4239" spans="1:8" x14ac:dyDescent="0.25">
      <c r="A4239" s="69">
        <v>42614</v>
      </c>
      <c r="B4239" s="37" t="s">
        <v>236</v>
      </c>
      <c r="C4239" s="37" t="s">
        <v>172</v>
      </c>
      <c r="D4239" s="65">
        <v>42643</v>
      </c>
      <c r="E4239" s="37"/>
      <c r="F4239" s="37" t="s">
        <v>161</v>
      </c>
      <c r="G4239" s="37"/>
      <c r="H4239" s="79">
        <v>25500</v>
      </c>
    </row>
    <row r="4240" spans="1:8" x14ac:dyDescent="0.25">
      <c r="A4240" s="69">
        <v>42644</v>
      </c>
      <c r="B4240" s="37" t="s">
        <v>236</v>
      </c>
      <c r="C4240" s="37" t="s">
        <v>175</v>
      </c>
      <c r="D4240" s="65">
        <v>42646</v>
      </c>
      <c r="E4240" s="37" t="s">
        <v>76</v>
      </c>
      <c r="F4240" s="37" t="s">
        <v>210</v>
      </c>
      <c r="G4240" s="37" t="s">
        <v>57</v>
      </c>
      <c r="H4240" s="79">
        <v>178189</v>
      </c>
    </row>
    <row r="4241" spans="1:8" x14ac:dyDescent="0.25">
      <c r="A4241" s="69">
        <v>42644</v>
      </c>
      <c r="B4241" s="37" t="s">
        <v>236</v>
      </c>
      <c r="C4241" s="37" t="s">
        <v>174</v>
      </c>
      <c r="D4241" s="65">
        <v>42646</v>
      </c>
      <c r="E4241" s="37" t="s">
        <v>76</v>
      </c>
      <c r="F4241" s="37" t="s">
        <v>118</v>
      </c>
      <c r="G4241" s="37" t="s">
        <v>57</v>
      </c>
      <c r="H4241" s="79">
        <v>104326</v>
      </c>
    </row>
    <row r="4242" spans="1:8" x14ac:dyDescent="0.25">
      <c r="A4242" s="69">
        <v>42644</v>
      </c>
      <c r="B4242" s="37" t="s">
        <v>236</v>
      </c>
      <c r="C4242" s="37" t="s">
        <v>177</v>
      </c>
      <c r="D4242" s="65">
        <v>42646</v>
      </c>
      <c r="E4242" s="37" t="s">
        <v>76</v>
      </c>
      <c r="F4242" s="37" t="s">
        <v>211</v>
      </c>
      <c r="G4242" s="37" t="s">
        <v>57</v>
      </c>
      <c r="H4242" s="79">
        <v>78113</v>
      </c>
    </row>
    <row r="4243" spans="1:8" x14ac:dyDescent="0.25">
      <c r="A4243" s="69">
        <v>42644</v>
      </c>
      <c r="B4243" s="37" t="s">
        <v>236</v>
      </c>
      <c r="C4243" s="37" t="s">
        <v>177</v>
      </c>
      <c r="D4243" s="65">
        <v>42646</v>
      </c>
      <c r="E4243" s="37" t="s">
        <v>76</v>
      </c>
      <c r="F4243" s="37" t="s">
        <v>211</v>
      </c>
      <c r="G4243" s="37" t="s">
        <v>57</v>
      </c>
      <c r="H4243" s="79">
        <v>21485</v>
      </c>
    </row>
    <row r="4244" spans="1:8" x14ac:dyDescent="0.25">
      <c r="A4244" s="69">
        <v>42644</v>
      </c>
      <c r="B4244" s="37" t="s">
        <v>236</v>
      </c>
      <c r="C4244" s="37" t="s">
        <v>176</v>
      </c>
      <c r="D4244" s="65">
        <v>42646</v>
      </c>
      <c r="E4244" s="37" t="s">
        <v>76</v>
      </c>
      <c r="F4244" s="37" t="s">
        <v>212</v>
      </c>
      <c r="G4244" s="37" t="s">
        <v>57</v>
      </c>
      <c r="H4244" s="79">
        <v>6990</v>
      </c>
    </row>
    <row r="4245" spans="1:8" x14ac:dyDescent="0.25">
      <c r="A4245" s="69">
        <v>42644</v>
      </c>
      <c r="B4245" s="37" t="s">
        <v>236</v>
      </c>
      <c r="C4245" s="37" t="s">
        <v>172</v>
      </c>
      <c r="D4245" s="65">
        <v>42646</v>
      </c>
      <c r="E4245" s="37" t="s">
        <v>76</v>
      </c>
      <c r="F4245" s="37" t="s">
        <v>213</v>
      </c>
      <c r="G4245" s="37" t="s">
        <v>57</v>
      </c>
      <c r="H4245" s="79">
        <v>100000</v>
      </c>
    </row>
    <row r="4246" spans="1:8" x14ac:dyDescent="0.25">
      <c r="A4246" s="69">
        <v>42644</v>
      </c>
      <c r="B4246" s="37" t="s">
        <v>236</v>
      </c>
      <c r="C4246" s="37" t="s">
        <v>173</v>
      </c>
      <c r="D4246" s="65">
        <v>42646</v>
      </c>
      <c r="E4246" s="37" t="s">
        <v>76</v>
      </c>
      <c r="F4246" s="37" t="s">
        <v>214</v>
      </c>
      <c r="G4246" s="37" t="s">
        <v>57</v>
      </c>
      <c r="H4246" s="79">
        <v>250000</v>
      </c>
    </row>
    <row r="4247" spans="1:8" x14ac:dyDescent="0.25">
      <c r="A4247" s="69">
        <v>42644</v>
      </c>
      <c r="B4247" s="37" t="s">
        <v>236</v>
      </c>
      <c r="C4247" s="37" t="s">
        <v>178</v>
      </c>
      <c r="D4247" s="65">
        <v>42649</v>
      </c>
      <c r="E4247" s="37" t="s">
        <v>76</v>
      </c>
      <c r="F4247" s="37" t="s">
        <v>215</v>
      </c>
      <c r="G4247" s="37"/>
      <c r="H4247" s="79">
        <v>274140</v>
      </c>
    </row>
    <row r="4248" spans="1:8" x14ac:dyDescent="0.25">
      <c r="A4248" s="69">
        <v>42644</v>
      </c>
      <c r="B4248" s="37" t="s">
        <v>236</v>
      </c>
      <c r="C4248" s="37" t="s">
        <v>172</v>
      </c>
      <c r="D4248" s="65">
        <v>42657</v>
      </c>
      <c r="E4248" s="37" t="s">
        <v>76</v>
      </c>
      <c r="F4248" s="37" t="s">
        <v>216</v>
      </c>
      <c r="G4248" s="37" t="s">
        <v>57</v>
      </c>
      <c r="H4248" s="79">
        <v>149504</v>
      </c>
    </row>
    <row r="4249" spans="1:8" x14ac:dyDescent="0.25">
      <c r="A4249" s="69">
        <v>42644</v>
      </c>
      <c r="B4249" s="37" t="s">
        <v>236</v>
      </c>
      <c r="C4249" s="37" t="s">
        <v>172</v>
      </c>
      <c r="D4249" s="65">
        <v>42658</v>
      </c>
      <c r="E4249" s="37" t="s">
        <v>76</v>
      </c>
      <c r="F4249" s="37" t="s">
        <v>217</v>
      </c>
      <c r="G4249" s="37">
        <v>159523</v>
      </c>
      <c r="H4249" s="79">
        <v>23650</v>
      </c>
    </row>
    <row r="4250" spans="1:8" x14ac:dyDescent="0.25">
      <c r="A4250" s="69">
        <v>42644</v>
      </c>
      <c r="B4250" s="37" t="s">
        <v>236</v>
      </c>
      <c r="C4250" s="37" t="s">
        <v>175</v>
      </c>
      <c r="D4250" s="65">
        <v>42658</v>
      </c>
      <c r="E4250" s="37" t="s">
        <v>76</v>
      </c>
      <c r="F4250" s="37" t="s">
        <v>218</v>
      </c>
      <c r="G4250" s="37" t="s">
        <v>57</v>
      </c>
      <c r="H4250" s="79">
        <v>120000</v>
      </c>
    </row>
    <row r="4251" spans="1:8" x14ac:dyDescent="0.25">
      <c r="A4251" s="33">
        <v>42675</v>
      </c>
      <c r="B4251" s="37" t="s">
        <v>236</v>
      </c>
      <c r="C4251" t="s">
        <v>172</v>
      </c>
      <c r="D4251" s="9">
        <v>42703</v>
      </c>
      <c r="E4251" t="s">
        <v>264</v>
      </c>
      <c r="F4251" t="s">
        <v>265</v>
      </c>
      <c r="G4251" s="10"/>
      <c r="H4251" s="1">
        <v>4543</v>
      </c>
    </row>
    <row r="4252" spans="1:8" x14ac:dyDescent="0.25">
      <c r="A4252" s="33">
        <v>42675</v>
      </c>
      <c r="B4252" s="37" t="s">
        <v>236</v>
      </c>
      <c r="C4252" t="s">
        <v>176</v>
      </c>
      <c r="D4252" s="9">
        <v>42681</v>
      </c>
      <c r="E4252" t="s">
        <v>76</v>
      </c>
      <c r="F4252" t="s">
        <v>266</v>
      </c>
      <c r="G4252" s="10" t="s">
        <v>57</v>
      </c>
      <c r="H4252" s="1">
        <v>6990</v>
      </c>
    </row>
    <row r="4253" spans="1:8" x14ac:dyDescent="0.25">
      <c r="A4253" s="33">
        <v>42675</v>
      </c>
      <c r="B4253" s="37" t="s">
        <v>236</v>
      </c>
      <c r="C4253" t="s">
        <v>177</v>
      </c>
      <c r="D4253" s="9">
        <v>42682</v>
      </c>
      <c r="E4253" t="s">
        <v>76</v>
      </c>
      <c r="F4253" t="s">
        <v>267</v>
      </c>
      <c r="G4253" s="10" t="s">
        <v>57</v>
      </c>
      <c r="H4253" s="1">
        <v>23068</v>
      </c>
    </row>
    <row r="4254" spans="1:8" x14ac:dyDescent="0.25">
      <c r="A4254" s="33">
        <v>42675</v>
      </c>
      <c r="B4254" s="37" t="s">
        <v>236</v>
      </c>
      <c r="C4254" t="s">
        <v>179</v>
      </c>
      <c r="D4254" s="9">
        <v>42688</v>
      </c>
      <c r="E4254">
        <v>819</v>
      </c>
      <c r="F4254" t="s">
        <v>268</v>
      </c>
      <c r="G4254" s="10"/>
      <c r="H4254" s="1">
        <v>50000</v>
      </c>
    </row>
    <row r="4255" spans="1:8" x14ac:dyDescent="0.25">
      <c r="A4255" s="33">
        <v>42675</v>
      </c>
      <c r="B4255" s="37" t="s">
        <v>236</v>
      </c>
      <c r="C4255" t="s">
        <v>177</v>
      </c>
      <c r="D4255" s="9">
        <v>42682</v>
      </c>
      <c r="E4255" t="s">
        <v>76</v>
      </c>
      <c r="F4255" t="s">
        <v>269</v>
      </c>
      <c r="G4255" s="10"/>
      <c r="H4255" s="1">
        <v>60859</v>
      </c>
    </row>
    <row r="4256" spans="1:8" x14ac:dyDescent="0.25">
      <c r="A4256" s="33">
        <v>42675</v>
      </c>
      <c r="B4256" s="37" t="s">
        <v>236</v>
      </c>
      <c r="C4256" t="s">
        <v>172</v>
      </c>
      <c r="D4256" s="9">
        <v>42691</v>
      </c>
      <c r="E4256" t="s">
        <v>76</v>
      </c>
      <c r="F4256" t="s">
        <v>270</v>
      </c>
      <c r="G4256" s="10"/>
      <c r="H4256" s="1">
        <v>70000</v>
      </c>
    </row>
    <row r="4257" spans="1:8" x14ac:dyDescent="0.25">
      <c r="A4257" s="33">
        <v>42675</v>
      </c>
      <c r="B4257" s="37" t="s">
        <v>236</v>
      </c>
      <c r="C4257" t="s">
        <v>174</v>
      </c>
      <c r="D4257" s="9">
        <v>42682</v>
      </c>
      <c r="E4257" t="s">
        <v>76</v>
      </c>
      <c r="F4257" t="s">
        <v>118</v>
      </c>
      <c r="G4257" s="10" t="s">
        <v>57</v>
      </c>
      <c r="H4257" s="1">
        <v>86840</v>
      </c>
    </row>
    <row r="4258" spans="1:8" x14ac:dyDescent="0.25">
      <c r="A4258" s="33">
        <v>42675</v>
      </c>
      <c r="B4258" s="37" t="s">
        <v>236</v>
      </c>
      <c r="C4258" t="s">
        <v>172</v>
      </c>
      <c r="D4258" s="9">
        <v>42681</v>
      </c>
      <c r="E4258" t="s">
        <v>76</v>
      </c>
      <c r="F4258" t="s">
        <v>271</v>
      </c>
      <c r="G4258" s="10"/>
      <c r="H4258" s="1">
        <v>100000</v>
      </c>
    </row>
    <row r="4259" spans="1:8" x14ac:dyDescent="0.25">
      <c r="A4259" s="33">
        <v>42675</v>
      </c>
      <c r="B4259" s="37" t="s">
        <v>236</v>
      </c>
      <c r="C4259" t="s">
        <v>172</v>
      </c>
      <c r="D4259" s="9">
        <v>42698</v>
      </c>
      <c r="E4259" t="s">
        <v>76</v>
      </c>
      <c r="F4259" t="s">
        <v>272</v>
      </c>
      <c r="G4259" s="10"/>
      <c r="H4259" s="1">
        <v>105000</v>
      </c>
    </row>
    <row r="4260" spans="1:8" x14ac:dyDescent="0.25">
      <c r="A4260" s="33">
        <v>42675</v>
      </c>
      <c r="B4260" s="37" t="s">
        <v>236</v>
      </c>
      <c r="C4260" t="s">
        <v>175</v>
      </c>
      <c r="D4260" s="9">
        <v>42689</v>
      </c>
      <c r="E4260" t="s">
        <v>76</v>
      </c>
      <c r="F4260" t="s">
        <v>273</v>
      </c>
      <c r="G4260" s="10"/>
      <c r="H4260" s="1">
        <v>120000</v>
      </c>
    </row>
    <row r="4261" spans="1:8" x14ac:dyDescent="0.25">
      <c r="A4261" s="33">
        <v>42675</v>
      </c>
      <c r="B4261" s="37" t="s">
        <v>236</v>
      </c>
      <c r="C4261" t="s">
        <v>175</v>
      </c>
      <c r="D4261" s="9">
        <v>42704</v>
      </c>
      <c r="E4261" t="s">
        <v>76</v>
      </c>
      <c r="F4261" t="s">
        <v>274</v>
      </c>
      <c r="G4261" s="10"/>
      <c r="H4261" s="1">
        <v>150000</v>
      </c>
    </row>
    <row r="4262" spans="1:8" x14ac:dyDescent="0.25">
      <c r="A4262" s="33">
        <v>42675</v>
      </c>
      <c r="B4262" s="37" t="s">
        <v>236</v>
      </c>
      <c r="C4262" t="s">
        <v>178</v>
      </c>
      <c r="D4262" s="9">
        <v>42685</v>
      </c>
      <c r="E4262" t="s">
        <v>76</v>
      </c>
      <c r="F4262" t="s">
        <v>275</v>
      </c>
      <c r="G4262" s="10">
        <v>978758</v>
      </c>
      <c r="H4262" s="1">
        <v>169980</v>
      </c>
    </row>
    <row r="4263" spans="1:8" x14ac:dyDescent="0.25">
      <c r="A4263" s="33">
        <v>42675</v>
      </c>
      <c r="B4263" s="37" t="s">
        <v>236</v>
      </c>
      <c r="C4263" t="s">
        <v>175</v>
      </c>
      <c r="D4263" s="9">
        <v>42676</v>
      </c>
      <c r="E4263" t="s">
        <v>76</v>
      </c>
      <c r="F4263" t="s">
        <v>276</v>
      </c>
      <c r="G4263" s="10" t="s">
        <v>57</v>
      </c>
      <c r="H4263" s="1">
        <v>178153</v>
      </c>
    </row>
    <row r="4264" spans="1:8" x14ac:dyDescent="0.25">
      <c r="A4264" s="33">
        <v>42675</v>
      </c>
      <c r="B4264" s="37" t="s">
        <v>236</v>
      </c>
      <c r="C4264" t="s">
        <v>173</v>
      </c>
      <c r="D4264" s="9">
        <v>42682</v>
      </c>
      <c r="E4264" t="s">
        <v>76</v>
      </c>
      <c r="F4264" t="s">
        <v>277</v>
      </c>
      <c r="G4264" s="10" t="s">
        <v>57</v>
      </c>
      <c r="H4264" s="1">
        <v>250000</v>
      </c>
    </row>
    <row r="4265" spans="1:8" x14ac:dyDescent="0.25">
      <c r="A4265" s="33">
        <v>42675</v>
      </c>
      <c r="B4265" s="37" t="s">
        <v>236</v>
      </c>
      <c r="C4265" t="s">
        <v>172</v>
      </c>
      <c r="D4265" s="9">
        <v>42690</v>
      </c>
      <c r="E4265" t="s">
        <v>76</v>
      </c>
      <c r="F4265" t="s">
        <v>278</v>
      </c>
      <c r="G4265" s="10">
        <v>51492</v>
      </c>
      <c r="H4265" s="1">
        <v>358085</v>
      </c>
    </row>
    <row r="4266" spans="1:8" x14ac:dyDescent="0.25">
      <c r="A4266" s="33">
        <v>42705</v>
      </c>
      <c r="B4266" s="37" t="s">
        <v>236</v>
      </c>
      <c r="C4266" t="s">
        <v>176</v>
      </c>
      <c r="D4266" s="9">
        <v>42709</v>
      </c>
      <c r="E4266" t="s">
        <v>76</v>
      </c>
      <c r="F4266" t="s">
        <v>299</v>
      </c>
      <c r="H4266" s="1">
        <v>6990</v>
      </c>
    </row>
    <row r="4267" spans="1:8" x14ac:dyDescent="0.25">
      <c r="A4267" s="33">
        <v>42705</v>
      </c>
      <c r="B4267" s="37" t="s">
        <v>236</v>
      </c>
      <c r="C4267" t="s">
        <v>179</v>
      </c>
      <c r="D4267" s="9">
        <v>42711</v>
      </c>
      <c r="E4267" t="s">
        <v>76</v>
      </c>
      <c r="F4267" t="s">
        <v>302</v>
      </c>
      <c r="H4267" s="1">
        <v>9740</v>
      </c>
    </row>
    <row r="4268" spans="1:8" x14ac:dyDescent="0.25">
      <c r="A4268" s="33">
        <v>42705</v>
      </c>
      <c r="B4268" s="37" t="s">
        <v>236</v>
      </c>
      <c r="C4268" t="s">
        <v>323</v>
      </c>
      <c r="D4268" s="9">
        <v>42709</v>
      </c>
      <c r="E4268" t="s">
        <v>76</v>
      </c>
      <c r="F4268" t="s">
        <v>296</v>
      </c>
      <c r="H4268" s="1">
        <v>14357</v>
      </c>
    </row>
    <row r="4269" spans="1:8" x14ac:dyDescent="0.25">
      <c r="A4269" s="33">
        <v>42705</v>
      </c>
      <c r="B4269" s="37" t="s">
        <v>236</v>
      </c>
      <c r="C4269" t="s">
        <v>178</v>
      </c>
      <c r="D4269" s="9">
        <v>42731</v>
      </c>
      <c r="E4269" t="s">
        <v>76</v>
      </c>
      <c r="F4269" t="s">
        <v>317</v>
      </c>
      <c r="H4269" s="1">
        <v>15150</v>
      </c>
    </row>
    <row r="4270" spans="1:8" x14ac:dyDescent="0.25">
      <c r="A4270" s="33">
        <v>42705</v>
      </c>
      <c r="B4270" s="37" t="s">
        <v>236</v>
      </c>
      <c r="C4270" t="s">
        <v>178</v>
      </c>
      <c r="D4270" s="9">
        <v>42734</v>
      </c>
      <c r="E4270" t="s">
        <v>76</v>
      </c>
      <c r="F4270" t="s">
        <v>320</v>
      </c>
      <c r="H4270" s="1">
        <v>15150</v>
      </c>
    </row>
    <row r="4271" spans="1:8" x14ac:dyDescent="0.25">
      <c r="A4271" s="33">
        <v>42705</v>
      </c>
      <c r="B4271" s="37" t="s">
        <v>236</v>
      </c>
      <c r="C4271" t="s">
        <v>172</v>
      </c>
      <c r="D4271" s="9">
        <v>42719</v>
      </c>
      <c r="E4271" t="s">
        <v>76</v>
      </c>
      <c r="F4271" t="s">
        <v>305</v>
      </c>
      <c r="H4271" s="1">
        <v>35000</v>
      </c>
    </row>
    <row r="4272" spans="1:8" x14ac:dyDescent="0.25">
      <c r="A4272" s="33">
        <v>42705</v>
      </c>
      <c r="B4272" s="37" t="s">
        <v>236</v>
      </c>
      <c r="C4272" t="s">
        <v>172</v>
      </c>
      <c r="D4272" s="9">
        <v>42726</v>
      </c>
      <c r="E4272" t="s">
        <v>76</v>
      </c>
      <c r="F4272" t="s">
        <v>316</v>
      </c>
      <c r="H4272" s="1">
        <v>35000</v>
      </c>
    </row>
    <row r="4273" spans="1:9" x14ac:dyDescent="0.25">
      <c r="A4273" s="33">
        <v>42705</v>
      </c>
      <c r="B4273" s="37" t="s">
        <v>236</v>
      </c>
      <c r="C4273" t="s">
        <v>172</v>
      </c>
      <c r="D4273" s="9">
        <v>42733</v>
      </c>
      <c r="E4273" t="s">
        <v>76</v>
      </c>
      <c r="F4273" t="s">
        <v>318</v>
      </c>
      <c r="H4273" s="1">
        <v>35000</v>
      </c>
    </row>
    <row r="4274" spans="1:9" x14ac:dyDescent="0.25">
      <c r="A4274" s="33">
        <v>42705</v>
      </c>
      <c r="B4274" s="37" t="s">
        <v>236</v>
      </c>
      <c r="C4274" t="s">
        <v>172</v>
      </c>
      <c r="D4274" s="9">
        <v>42706</v>
      </c>
      <c r="E4274" t="s">
        <v>76</v>
      </c>
      <c r="F4274" t="s">
        <v>295</v>
      </c>
      <c r="H4274" s="1">
        <v>50000</v>
      </c>
    </row>
    <row r="4275" spans="1:9" x14ac:dyDescent="0.25">
      <c r="A4275" s="33">
        <v>42705</v>
      </c>
      <c r="B4275" s="37" t="s">
        <v>236</v>
      </c>
      <c r="C4275" t="s">
        <v>177</v>
      </c>
      <c r="D4275" s="9">
        <v>42709</v>
      </c>
      <c r="E4275" t="s">
        <v>76</v>
      </c>
      <c r="F4275" t="s">
        <v>297</v>
      </c>
      <c r="H4275" s="1">
        <v>66814</v>
      </c>
    </row>
    <row r="4276" spans="1:9" x14ac:dyDescent="0.25">
      <c r="A4276" s="33">
        <v>42705</v>
      </c>
      <c r="B4276" s="37" t="s">
        <v>236</v>
      </c>
      <c r="C4276" t="s">
        <v>172</v>
      </c>
      <c r="D4276" s="9">
        <v>42719</v>
      </c>
      <c r="E4276" t="s">
        <v>76</v>
      </c>
      <c r="F4276" t="s">
        <v>303</v>
      </c>
      <c r="H4276" s="1">
        <v>70000</v>
      </c>
    </row>
    <row r="4277" spans="1:9" x14ac:dyDescent="0.25">
      <c r="A4277" s="33">
        <v>42705</v>
      </c>
      <c r="B4277" s="37" t="s">
        <v>236</v>
      </c>
      <c r="C4277" t="s">
        <v>175</v>
      </c>
      <c r="D4277" s="9">
        <v>42723</v>
      </c>
      <c r="E4277" t="s">
        <v>76</v>
      </c>
      <c r="F4277" t="s">
        <v>306</v>
      </c>
      <c r="H4277" s="1">
        <v>70000</v>
      </c>
    </row>
    <row r="4278" spans="1:9" x14ac:dyDescent="0.25">
      <c r="A4278" s="33">
        <v>42705</v>
      </c>
      <c r="B4278" s="37" t="s">
        <v>236</v>
      </c>
      <c r="C4278" t="s">
        <v>175</v>
      </c>
      <c r="D4278" s="9">
        <v>42719</v>
      </c>
      <c r="E4278" t="s">
        <v>76</v>
      </c>
      <c r="F4278" t="s">
        <v>304</v>
      </c>
      <c r="H4278" s="1">
        <v>120000</v>
      </c>
    </row>
    <row r="4279" spans="1:9" x14ac:dyDescent="0.25">
      <c r="A4279" s="33">
        <v>42705</v>
      </c>
      <c r="B4279" s="37" t="s">
        <v>236</v>
      </c>
      <c r="C4279" t="s">
        <v>174</v>
      </c>
      <c r="D4279" s="9">
        <v>42709</v>
      </c>
      <c r="E4279" t="s">
        <v>76</v>
      </c>
      <c r="F4279" t="s">
        <v>300</v>
      </c>
      <c r="H4279" s="1">
        <v>148661</v>
      </c>
    </row>
    <row r="4280" spans="1:9" x14ac:dyDescent="0.25">
      <c r="A4280" s="33">
        <v>42705</v>
      </c>
      <c r="B4280" s="37" t="s">
        <v>236</v>
      </c>
      <c r="C4280" t="s">
        <v>175</v>
      </c>
      <c r="D4280" s="9">
        <v>42734</v>
      </c>
      <c r="E4280" t="s">
        <v>76</v>
      </c>
      <c r="F4280" t="s">
        <v>321</v>
      </c>
      <c r="H4280" s="1">
        <v>178155</v>
      </c>
    </row>
    <row r="4281" spans="1:9" x14ac:dyDescent="0.25">
      <c r="A4281" s="33">
        <v>42705</v>
      </c>
      <c r="B4281" s="37" t="s">
        <v>236</v>
      </c>
      <c r="C4281" t="s">
        <v>175</v>
      </c>
      <c r="D4281" s="9">
        <v>42705</v>
      </c>
      <c r="E4281" t="s">
        <v>76</v>
      </c>
      <c r="F4281" t="s">
        <v>294</v>
      </c>
      <c r="H4281" s="1">
        <v>238189</v>
      </c>
    </row>
    <row r="4282" spans="1:9" x14ac:dyDescent="0.25">
      <c r="A4282" s="167">
        <v>42705</v>
      </c>
      <c r="B4282" s="168" t="s">
        <v>236</v>
      </c>
      <c r="C4282" s="168" t="s">
        <v>173</v>
      </c>
      <c r="D4282" s="169">
        <v>42709</v>
      </c>
      <c r="E4282" s="168" t="s">
        <v>76</v>
      </c>
      <c r="F4282" s="168" t="s">
        <v>301</v>
      </c>
      <c r="G4282" s="168"/>
      <c r="H4282" s="170">
        <v>250000</v>
      </c>
      <c r="I4282" s="268">
        <f>SUM(H4197:H4282)</f>
        <v>8019350</v>
      </c>
    </row>
    <row r="4283" spans="1:9" x14ac:dyDescent="0.25">
      <c r="A4283" s="33">
        <v>42736</v>
      </c>
      <c r="B4283" s="37" t="s">
        <v>236</v>
      </c>
      <c r="C4283" t="s">
        <v>176</v>
      </c>
      <c r="D4283" s="9">
        <v>42738</v>
      </c>
      <c r="E4283" t="s">
        <v>76</v>
      </c>
      <c r="F4283" t="s">
        <v>357</v>
      </c>
      <c r="G4283" t="s">
        <v>57</v>
      </c>
      <c r="H4283" s="1">
        <v>6990</v>
      </c>
    </row>
    <row r="4284" spans="1:9" x14ac:dyDescent="0.25">
      <c r="A4284" s="33">
        <v>42736</v>
      </c>
      <c r="B4284" s="37" t="s">
        <v>236</v>
      </c>
      <c r="C4284" t="s">
        <v>179</v>
      </c>
      <c r="D4284" s="9">
        <v>42741</v>
      </c>
      <c r="E4284" t="s">
        <v>76</v>
      </c>
      <c r="F4284" t="s">
        <v>358</v>
      </c>
      <c r="G4284" t="s">
        <v>57</v>
      </c>
      <c r="H4284" s="1">
        <v>9751</v>
      </c>
    </row>
    <row r="4285" spans="1:9" x14ac:dyDescent="0.25">
      <c r="A4285" s="33">
        <v>42736</v>
      </c>
      <c r="B4285" s="37" t="s">
        <v>236</v>
      </c>
      <c r="C4285" t="s">
        <v>323</v>
      </c>
      <c r="D4285" s="9">
        <v>42738</v>
      </c>
      <c r="E4285" t="s">
        <v>76</v>
      </c>
      <c r="F4285" t="s">
        <v>267</v>
      </c>
      <c r="G4285" t="s">
        <v>57</v>
      </c>
      <c r="H4285" s="1">
        <v>19145</v>
      </c>
    </row>
    <row r="4286" spans="1:9" x14ac:dyDescent="0.25">
      <c r="A4286" s="33">
        <v>42736</v>
      </c>
      <c r="B4286" s="37" t="s">
        <v>236</v>
      </c>
      <c r="C4286" t="s">
        <v>179</v>
      </c>
      <c r="D4286" s="9">
        <v>42744</v>
      </c>
      <c r="E4286" t="s">
        <v>76</v>
      </c>
      <c r="F4286" t="s">
        <v>359</v>
      </c>
      <c r="H4286" s="1">
        <v>25000</v>
      </c>
    </row>
    <row r="4287" spans="1:9" x14ac:dyDescent="0.25">
      <c r="A4287" s="33">
        <v>42736</v>
      </c>
      <c r="B4287" s="37" t="s">
        <v>236</v>
      </c>
      <c r="C4287" t="s">
        <v>179</v>
      </c>
      <c r="D4287" s="9">
        <v>42748</v>
      </c>
      <c r="E4287" t="s">
        <v>76</v>
      </c>
      <c r="F4287" t="s">
        <v>360</v>
      </c>
      <c r="H4287" s="1">
        <v>30000</v>
      </c>
    </row>
    <row r="4288" spans="1:9" x14ac:dyDescent="0.25">
      <c r="A4288" s="33">
        <v>42736</v>
      </c>
      <c r="B4288" s="37" t="s">
        <v>236</v>
      </c>
      <c r="C4288" t="s">
        <v>388</v>
      </c>
      <c r="D4288" s="9">
        <v>42748</v>
      </c>
      <c r="E4288" t="s">
        <v>76</v>
      </c>
      <c r="F4288" t="s">
        <v>361</v>
      </c>
      <c r="H4288" s="1">
        <v>35000</v>
      </c>
    </row>
    <row r="4289" spans="1:8" x14ac:dyDescent="0.25">
      <c r="A4289" s="33">
        <v>42736</v>
      </c>
      <c r="B4289" s="37" t="s">
        <v>236</v>
      </c>
      <c r="C4289" t="s">
        <v>172</v>
      </c>
      <c r="D4289" s="9">
        <v>42738</v>
      </c>
      <c r="E4289" t="s">
        <v>76</v>
      </c>
      <c r="F4289" t="s">
        <v>362</v>
      </c>
      <c r="G4289" t="s">
        <v>57</v>
      </c>
      <c r="H4289" s="1">
        <v>50000</v>
      </c>
    </row>
    <row r="4290" spans="1:8" x14ac:dyDescent="0.25">
      <c r="A4290" s="33">
        <v>42736</v>
      </c>
      <c r="B4290" s="37" t="s">
        <v>236</v>
      </c>
      <c r="C4290" t="s">
        <v>172</v>
      </c>
      <c r="D4290" s="9">
        <v>42751</v>
      </c>
      <c r="E4290" t="s">
        <v>76</v>
      </c>
      <c r="F4290" t="s">
        <v>363</v>
      </c>
      <c r="H4290" s="1">
        <v>50000</v>
      </c>
    </row>
    <row r="4291" spans="1:8" x14ac:dyDescent="0.25">
      <c r="A4291" s="33">
        <v>42736</v>
      </c>
      <c r="B4291" s="37" t="s">
        <v>236</v>
      </c>
      <c r="C4291" t="s">
        <v>323</v>
      </c>
      <c r="D4291" s="9">
        <v>42738</v>
      </c>
      <c r="E4291" t="s">
        <v>76</v>
      </c>
      <c r="F4291" t="s">
        <v>269</v>
      </c>
      <c r="G4291" t="s">
        <v>57</v>
      </c>
      <c r="H4291" s="1">
        <v>58532</v>
      </c>
    </row>
    <row r="4292" spans="1:8" x14ac:dyDescent="0.25">
      <c r="A4292" s="33">
        <v>42736</v>
      </c>
      <c r="B4292" s="37" t="s">
        <v>236</v>
      </c>
      <c r="C4292" t="s">
        <v>388</v>
      </c>
      <c r="D4292" s="9">
        <v>42744</v>
      </c>
      <c r="E4292" t="s">
        <v>76</v>
      </c>
      <c r="F4292" t="s">
        <v>364</v>
      </c>
      <c r="G4292" t="s">
        <v>57</v>
      </c>
      <c r="H4292" s="1">
        <v>70000</v>
      </c>
    </row>
    <row r="4293" spans="1:8" x14ac:dyDescent="0.25">
      <c r="A4293" s="33">
        <v>42736</v>
      </c>
      <c r="B4293" s="37" t="s">
        <v>236</v>
      </c>
      <c r="C4293" t="s">
        <v>388</v>
      </c>
      <c r="D4293" s="9">
        <v>42755</v>
      </c>
      <c r="E4293" t="s">
        <v>76</v>
      </c>
      <c r="F4293" t="s">
        <v>364</v>
      </c>
      <c r="H4293" s="1">
        <v>70000</v>
      </c>
    </row>
    <row r="4294" spans="1:8" x14ac:dyDescent="0.25">
      <c r="A4294" s="33">
        <v>42736</v>
      </c>
      <c r="B4294" s="37" t="s">
        <v>236</v>
      </c>
      <c r="C4294" t="s">
        <v>388</v>
      </c>
      <c r="D4294" s="9">
        <v>42762</v>
      </c>
      <c r="E4294" t="s">
        <v>76</v>
      </c>
      <c r="F4294" t="s">
        <v>365</v>
      </c>
      <c r="H4294" s="1">
        <v>70000</v>
      </c>
    </row>
    <row r="4295" spans="1:8" x14ac:dyDescent="0.25">
      <c r="A4295" s="33">
        <v>42736</v>
      </c>
      <c r="B4295" s="37" t="s">
        <v>236</v>
      </c>
      <c r="C4295" t="s">
        <v>172</v>
      </c>
      <c r="D4295" s="9">
        <v>42738</v>
      </c>
      <c r="E4295" t="s">
        <v>76</v>
      </c>
      <c r="F4295" t="s">
        <v>366</v>
      </c>
      <c r="G4295" t="s">
        <v>57</v>
      </c>
      <c r="H4295" s="1">
        <v>100000</v>
      </c>
    </row>
    <row r="4296" spans="1:8" x14ac:dyDescent="0.25">
      <c r="A4296" s="33">
        <v>42736</v>
      </c>
      <c r="B4296" s="37" t="s">
        <v>236</v>
      </c>
      <c r="C4296" t="s">
        <v>174</v>
      </c>
      <c r="D4296" s="9">
        <v>42738</v>
      </c>
      <c r="E4296" t="s">
        <v>76</v>
      </c>
      <c r="F4296" t="s">
        <v>367</v>
      </c>
      <c r="G4296" t="s">
        <v>57</v>
      </c>
      <c r="H4296" s="1">
        <v>107230</v>
      </c>
    </row>
    <row r="4297" spans="1:8" x14ac:dyDescent="0.25">
      <c r="A4297" s="33">
        <v>42736</v>
      </c>
      <c r="B4297" s="37" t="s">
        <v>236</v>
      </c>
      <c r="C4297" t="s">
        <v>175</v>
      </c>
      <c r="D4297" s="9">
        <v>42751</v>
      </c>
      <c r="E4297" t="s">
        <v>76</v>
      </c>
      <c r="F4297" t="s">
        <v>368</v>
      </c>
      <c r="H4297" s="1">
        <v>120000</v>
      </c>
    </row>
    <row r="4298" spans="1:8" x14ac:dyDescent="0.25">
      <c r="A4298" s="33">
        <v>42736</v>
      </c>
      <c r="B4298" s="37" t="s">
        <v>236</v>
      </c>
      <c r="C4298" t="s">
        <v>173</v>
      </c>
      <c r="D4298" s="9">
        <v>42738</v>
      </c>
      <c r="E4298" t="s">
        <v>76</v>
      </c>
      <c r="F4298" t="s">
        <v>369</v>
      </c>
      <c r="G4298" t="s">
        <v>57</v>
      </c>
      <c r="H4298" s="1">
        <v>225000</v>
      </c>
    </row>
    <row r="4299" spans="1:8" x14ac:dyDescent="0.25">
      <c r="A4299" s="33">
        <v>42767</v>
      </c>
      <c r="B4299" s="37" t="s">
        <v>236</v>
      </c>
      <c r="C4299" t="s">
        <v>176</v>
      </c>
      <c r="D4299" s="9">
        <v>42772</v>
      </c>
      <c r="E4299" t="s">
        <v>76</v>
      </c>
      <c r="F4299" t="s">
        <v>212</v>
      </c>
      <c r="H4299" s="1">
        <v>6990</v>
      </c>
    </row>
    <row r="4300" spans="1:8" x14ac:dyDescent="0.25">
      <c r="A4300" s="33">
        <v>42767</v>
      </c>
      <c r="B4300" s="37" t="s">
        <v>236</v>
      </c>
      <c r="C4300" t="s">
        <v>179</v>
      </c>
      <c r="D4300" s="9">
        <v>42767</v>
      </c>
      <c r="E4300" t="s">
        <v>389</v>
      </c>
      <c r="F4300" t="s">
        <v>390</v>
      </c>
      <c r="G4300" t="s">
        <v>57</v>
      </c>
      <c r="H4300" s="1">
        <v>9734</v>
      </c>
    </row>
    <row r="4301" spans="1:8" x14ac:dyDescent="0.25">
      <c r="A4301" s="33">
        <v>42767</v>
      </c>
      <c r="B4301" s="37" t="s">
        <v>236</v>
      </c>
      <c r="C4301" t="s">
        <v>172</v>
      </c>
      <c r="D4301" s="9">
        <v>42780</v>
      </c>
      <c r="E4301" t="s">
        <v>76</v>
      </c>
      <c r="F4301" t="s">
        <v>391</v>
      </c>
      <c r="H4301" s="1">
        <v>10000</v>
      </c>
    </row>
    <row r="4302" spans="1:8" x14ac:dyDescent="0.25">
      <c r="A4302" s="33">
        <v>42767</v>
      </c>
      <c r="B4302" s="37" t="s">
        <v>236</v>
      </c>
      <c r="C4302" t="s">
        <v>388</v>
      </c>
      <c r="D4302" s="9">
        <v>42780</v>
      </c>
      <c r="E4302" t="s">
        <v>76</v>
      </c>
      <c r="F4302" t="s">
        <v>392</v>
      </c>
      <c r="H4302" s="1">
        <v>17000</v>
      </c>
    </row>
    <row r="4303" spans="1:8" x14ac:dyDescent="0.25">
      <c r="A4303" s="33">
        <v>42767</v>
      </c>
      <c r="B4303" s="37" t="s">
        <v>236</v>
      </c>
      <c r="C4303" t="s">
        <v>172</v>
      </c>
      <c r="D4303" s="9">
        <v>42779</v>
      </c>
      <c r="E4303" t="s">
        <v>76</v>
      </c>
      <c r="F4303" t="s">
        <v>391</v>
      </c>
      <c r="H4303" s="1">
        <v>20000</v>
      </c>
    </row>
    <row r="4304" spans="1:8" x14ac:dyDescent="0.25">
      <c r="A4304" s="33">
        <v>42767</v>
      </c>
      <c r="B4304" s="37" t="s">
        <v>236</v>
      </c>
      <c r="C4304" t="s">
        <v>177</v>
      </c>
      <c r="D4304" s="9">
        <v>42772</v>
      </c>
      <c r="E4304" t="s">
        <v>76</v>
      </c>
      <c r="F4304" t="s">
        <v>269</v>
      </c>
      <c r="H4304" s="1">
        <v>20167</v>
      </c>
    </row>
    <row r="4305" spans="1:8" x14ac:dyDescent="0.25">
      <c r="A4305" s="33">
        <v>42767</v>
      </c>
      <c r="B4305" s="37" t="s">
        <v>236</v>
      </c>
      <c r="C4305" t="s">
        <v>172</v>
      </c>
      <c r="D4305" s="9">
        <v>42786</v>
      </c>
      <c r="E4305" t="s">
        <v>76</v>
      </c>
      <c r="F4305" t="s">
        <v>393</v>
      </c>
      <c r="H4305" s="1">
        <v>38500</v>
      </c>
    </row>
    <row r="4306" spans="1:8" x14ac:dyDescent="0.25">
      <c r="A4306" s="33">
        <v>42767</v>
      </c>
      <c r="B4306" s="37" t="s">
        <v>236</v>
      </c>
      <c r="C4306" t="s">
        <v>175</v>
      </c>
      <c r="D4306" s="9">
        <v>42786</v>
      </c>
      <c r="E4306" t="s">
        <v>76</v>
      </c>
      <c r="F4306" t="s">
        <v>394</v>
      </c>
      <c r="H4306" s="1">
        <v>50000</v>
      </c>
    </row>
    <row r="4307" spans="1:8" x14ac:dyDescent="0.25">
      <c r="A4307" s="33">
        <v>42767</v>
      </c>
      <c r="B4307" s="37" t="s">
        <v>236</v>
      </c>
      <c r="C4307" t="s">
        <v>177</v>
      </c>
      <c r="D4307" s="9">
        <v>42772</v>
      </c>
      <c r="E4307" t="s">
        <v>76</v>
      </c>
      <c r="F4307" t="s">
        <v>267</v>
      </c>
      <c r="H4307" s="1">
        <v>61170</v>
      </c>
    </row>
    <row r="4308" spans="1:8" x14ac:dyDescent="0.25">
      <c r="A4308" s="33">
        <v>42767</v>
      </c>
      <c r="B4308" s="37" t="s">
        <v>236</v>
      </c>
      <c r="C4308" t="s">
        <v>388</v>
      </c>
      <c r="D4308" s="9">
        <v>42767</v>
      </c>
      <c r="E4308" t="s">
        <v>76</v>
      </c>
      <c r="F4308" t="s">
        <v>395</v>
      </c>
      <c r="G4308" t="s">
        <v>57</v>
      </c>
      <c r="H4308" s="1">
        <v>70000</v>
      </c>
    </row>
    <row r="4309" spans="1:8" x14ac:dyDescent="0.25">
      <c r="A4309" s="33">
        <v>42767</v>
      </c>
      <c r="B4309" s="37" t="s">
        <v>236</v>
      </c>
      <c r="C4309" t="s">
        <v>388</v>
      </c>
      <c r="D4309" s="9">
        <v>42776</v>
      </c>
      <c r="E4309" t="s">
        <v>76</v>
      </c>
      <c r="F4309" t="s">
        <v>395</v>
      </c>
      <c r="H4309" s="1">
        <v>70000</v>
      </c>
    </row>
    <row r="4310" spans="1:8" x14ac:dyDescent="0.25">
      <c r="A4310" s="33">
        <v>42767</v>
      </c>
      <c r="B4310" s="37" t="s">
        <v>236</v>
      </c>
      <c r="C4310" t="s">
        <v>388</v>
      </c>
      <c r="D4310" s="9">
        <v>42790</v>
      </c>
      <c r="E4310" t="s">
        <v>76</v>
      </c>
      <c r="F4310" t="s">
        <v>395</v>
      </c>
      <c r="H4310" s="1">
        <v>70000</v>
      </c>
    </row>
    <row r="4311" spans="1:8" x14ac:dyDescent="0.25">
      <c r="A4311" s="33">
        <v>42767</v>
      </c>
      <c r="B4311" s="37" t="s">
        <v>236</v>
      </c>
      <c r="C4311" t="s">
        <v>172</v>
      </c>
      <c r="D4311" s="9">
        <v>42767</v>
      </c>
      <c r="E4311" t="s">
        <v>76</v>
      </c>
      <c r="F4311" t="s">
        <v>396</v>
      </c>
      <c r="G4311" t="s">
        <v>57</v>
      </c>
      <c r="H4311" s="1">
        <v>100000</v>
      </c>
    </row>
    <row r="4312" spans="1:8" x14ac:dyDescent="0.25">
      <c r="A4312" s="33">
        <v>42767</v>
      </c>
      <c r="B4312" s="37" t="s">
        <v>236</v>
      </c>
      <c r="C4312" t="s">
        <v>388</v>
      </c>
      <c r="D4312" s="9">
        <v>42783</v>
      </c>
      <c r="E4312" t="s">
        <v>76</v>
      </c>
      <c r="F4312" t="s">
        <v>397</v>
      </c>
      <c r="H4312" s="1">
        <v>105000</v>
      </c>
    </row>
    <row r="4313" spans="1:8" x14ac:dyDescent="0.25">
      <c r="A4313" s="33">
        <v>42767</v>
      </c>
      <c r="B4313" s="37" t="s">
        <v>236</v>
      </c>
      <c r="C4313" t="s">
        <v>174</v>
      </c>
      <c r="D4313" s="9">
        <v>42772</v>
      </c>
      <c r="E4313" t="s">
        <v>76</v>
      </c>
      <c r="F4313" t="s">
        <v>398</v>
      </c>
      <c r="H4313" s="1">
        <v>109839</v>
      </c>
    </row>
    <row r="4314" spans="1:8" x14ac:dyDescent="0.25">
      <c r="A4314" s="33">
        <v>42767</v>
      </c>
      <c r="B4314" s="37" t="s">
        <v>236</v>
      </c>
      <c r="C4314" t="s">
        <v>175</v>
      </c>
      <c r="D4314" s="9">
        <v>42781</v>
      </c>
      <c r="E4314" t="s">
        <v>76</v>
      </c>
      <c r="F4314" t="s">
        <v>399</v>
      </c>
      <c r="H4314" s="1">
        <v>120000</v>
      </c>
    </row>
    <row r="4315" spans="1:8" x14ac:dyDescent="0.25">
      <c r="A4315" s="33">
        <v>42767</v>
      </c>
      <c r="B4315" s="37" t="s">
        <v>236</v>
      </c>
      <c r="C4315" t="s">
        <v>172</v>
      </c>
      <c r="D4315" s="9">
        <v>42767</v>
      </c>
      <c r="E4315" t="s">
        <v>76</v>
      </c>
      <c r="F4315" t="s">
        <v>400</v>
      </c>
      <c r="G4315" t="s">
        <v>57</v>
      </c>
      <c r="H4315" s="1">
        <v>130932</v>
      </c>
    </row>
    <row r="4316" spans="1:8" x14ac:dyDescent="0.25">
      <c r="A4316" s="33">
        <v>42767</v>
      </c>
      <c r="B4316" s="37" t="s">
        <v>236</v>
      </c>
      <c r="C4316" t="s">
        <v>172</v>
      </c>
      <c r="D4316" s="9">
        <v>42776</v>
      </c>
      <c r="E4316" t="s">
        <v>76</v>
      </c>
      <c r="F4316" t="s">
        <v>401</v>
      </c>
      <c r="H4316" s="1">
        <v>250000</v>
      </c>
    </row>
    <row r="4317" spans="1:8" x14ac:dyDescent="0.25">
      <c r="A4317" s="33">
        <v>42767</v>
      </c>
      <c r="B4317" s="37" t="s">
        <v>236</v>
      </c>
      <c r="C4317" t="s">
        <v>175</v>
      </c>
      <c r="D4317" s="9">
        <v>42767</v>
      </c>
      <c r="E4317" t="s">
        <v>76</v>
      </c>
      <c r="F4317" t="s">
        <v>402</v>
      </c>
      <c r="G4317" t="s">
        <v>57</v>
      </c>
      <c r="H4317" s="1">
        <v>257112</v>
      </c>
    </row>
    <row r="4318" spans="1:8" x14ac:dyDescent="0.25">
      <c r="A4318" s="33">
        <v>42767</v>
      </c>
      <c r="B4318" s="37" t="s">
        <v>236</v>
      </c>
      <c r="C4318" t="s">
        <v>173</v>
      </c>
      <c r="D4318" s="9">
        <v>42767</v>
      </c>
      <c r="E4318" t="s">
        <v>76</v>
      </c>
      <c r="F4318" t="s">
        <v>403</v>
      </c>
      <c r="G4318" t="s">
        <v>57</v>
      </c>
      <c r="H4318" s="1">
        <v>700000</v>
      </c>
    </row>
    <row r="4319" spans="1:8" x14ac:dyDescent="0.25">
      <c r="A4319" s="33">
        <v>42795</v>
      </c>
      <c r="B4319" s="37" t="s">
        <v>236</v>
      </c>
      <c r="C4319" t="s">
        <v>172</v>
      </c>
      <c r="D4319" s="9">
        <v>42821</v>
      </c>
      <c r="E4319" t="s">
        <v>76</v>
      </c>
      <c r="F4319" t="s">
        <v>433</v>
      </c>
      <c r="G4319" s="10"/>
      <c r="H4319" s="1">
        <v>5600</v>
      </c>
    </row>
    <row r="4320" spans="1:8" x14ac:dyDescent="0.25">
      <c r="A4320" s="33">
        <v>42795</v>
      </c>
      <c r="B4320" s="37" t="s">
        <v>236</v>
      </c>
      <c r="C4320" t="s">
        <v>176</v>
      </c>
      <c r="D4320" s="9">
        <v>42800</v>
      </c>
      <c r="E4320" t="s">
        <v>76</v>
      </c>
      <c r="F4320" t="s">
        <v>266</v>
      </c>
      <c r="G4320" s="10"/>
      <c r="H4320" s="1">
        <v>6990</v>
      </c>
    </row>
    <row r="4321" spans="1:8" x14ac:dyDescent="0.25">
      <c r="A4321" s="33">
        <v>42795</v>
      </c>
      <c r="B4321" s="37" t="s">
        <v>236</v>
      </c>
      <c r="C4321" t="s">
        <v>179</v>
      </c>
      <c r="D4321" s="9">
        <v>42797</v>
      </c>
      <c r="E4321" t="s">
        <v>389</v>
      </c>
      <c r="F4321" t="s">
        <v>434</v>
      </c>
      <c r="G4321" s="10" t="s">
        <v>57</v>
      </c>
      <c r="H4321" s="1">
        <v>9776</v>
      </c>
    </row>
    <row r="4322" spans="1:8" x14ac:dyDescent="0.25">
      <c r="A4322" s="33">
        <v>42795</v>
      </c>
      <c r="B4322" s="37" t="s">
        <v>236</v>
      </c>
      <c r="C4322" t="s">
        <v>388</v>
      </c>
      <c r="D4322" s="9">
        <v>42825</v>
      </c>
      <c r="E4322" t="s">
        <v>76</v>
      </c>
      <c r="F4322" t="s">
        <v>435</v>
      </c>
      <c r="G4322" s="10"/>
      <c r="H4322" s="1">
        <v>12000</v>
      </c>
    </row>
    <row r="4323" spans="1:8" x14ac:dyDescent="0.25">
      <c r="A4323" s="33">
        <v>42795</v>
      </c>
      <c r="B4323" s="37" t="s">
        <v>236</v>
      </c>
      <c r="C4323" t="s">
        <v>323</v>
      </c>
      <c r="D4323" s="9">
        <v>42800</v>
      </c>
      <c r="E4323" t="s">
        <v>76</v>
      </c>
      <c r="F4323" t="s">
        <v>436</v>
      </c>
      <c r="G4323" s="10"/>
      <c r="H4323" s="1">
        <v>18218</v>
      </c>
    </row>
    <row r="4324" spans="1:8" x14ac:dyDescent="0.25">
      <c r="A4324" s="33">
        <v>42795</v>
      </c>
      <c r="B4324" s="37" t="s">
        <v>236</v>
      </c>
      <c r="C4324" t="s">
        <v>388</v>
      </c>
      <c r="D4324" s="9">
        <v>42811</v>
      </c>
      <c r="E4324" t="s">
        <v>76</v>
      </c>
      <c r="F4324" t="s">
        <v>437</v>
      </c>
      <c r="G4324" s="10"/>
      <c r="H4324" s="1">
        <v>35000</v>
      </c>
    </row>
    <row r="4325" spans="1:8" x14ac:dyDescent="0.25">
      <c r="A4325" s="33">
        <v>42795</v>
      </c>
      <c r="B4325" s="37" t="s">
        <v>236</v>
      </c>
      <c r="C4325" t="s">
        <v>172</v>
      </c>
      <c r="D4325" s="9">
        <v>42817</v>
      </c>
      <c r="E4325" t="s">
        <v>76</v>
      </c>
      <c r="F4325" t="s">
        <v>438</v>
      </c>
      <c r="G4325" s="10"/>
      <c r="H4325" s="1">
        <v>50000</v>
      </c>
    </row>
    <row r="4326" spans="1:8" x14ac:dyDescent="0.25">
      <c r="A4326" s="33">
        <v>42795</v>
      </c>
      <c r="B4326" s="37" t="s">
        <v>236</v>
      </c>
      <c r="C4326" t="s">
        <v>172</v>
      </c>
      <c r="D4326" s="9">
        <v>42825</v>
      </c>
      <c r="E4326" t="s">
        <v>76</v>
      </c>
      <c r="F4326" t="s">
        <v>439</v>
      </c>
      <c r="G4326" s="10"/>
      <c r="H4326" s="1">
        <v>60000</v>
      </c>
    </row>
    <row r="4327" spans="1:8" x14ac:dyDescent="0.25">
      <c r="A4327" s="33">
        <v>42795</v>
      </c>
      <c r="B4327" s="37" t="s">
        <v>236</v>
      </c>
      <c r="C4327" t="s">
        <v>388</v>
      </c>
      <c r="D4327" s="9">
        <v>42797</v>
      </c>
      <c r="E4327" t="s">
        <v>76</v>
      </c>
      <c r="F4327" t="s">
        <v>440</v>
      </c>
      <c r="G4327" s="10" t="s">
        <v>57</v>
      </c>
      <c r="H4327" s="1">
        <v>70000</v>
      </c>
    </row>
    <row r="4328" spans="1:8" x14ac:dyDescent="0.25">
      <c r="A4328" s="33">
        <v>42795</v>
      </c>
      <c r="B4328" s="37" t="s">
        <v>236</v>
      </c>
      <c r="C4328" t="s">
        <v>388</v>
      </c>
      <c r="D4328" s="9">
        <v>42818</v>
      </c>
      <c r="E4328" t="s">
        <v>76</v>
      </c>
      <c r="F4328" t="s">
        <v>441</v>
      </c>
      <c r="G4328" s="10"/>
      <c r="H4328" s="1">
        <v>70000</v>
      </c>
    </row>
    <row r="4329" spans="1:8" x14ac:dyDescent="0.25">
      <c r="A4329" s="33">
        <v>42795</v>
      </c>
      <c r="B4329" s="37" t="s">
        <v>236</v>
      </c>
      <c r="C4329" t="s">
        <v>388</v>
      </c>
      <c r="D4329" s="9">
        <v>42825</v>
      </c>
      <c r="E4329" t="s">
        <v>76</v>
      </c>
      <c r="F4329" t="s">
        <v>440</v>
      </c>
      <c r="G4329" s="10"/>
      <c r="H4329" s="1">
        <v>70000</v>
      </c>
    </row>
    <row r="4330" spans="1:8" x14ac:dyDescent="0.25">
      <c r="A4330" s="33">
        <v>42795</v>
      </c>
      <c r="B4330" s="37" t="s">
        <v>236</v>
      </c>
      <c r="C4330" t="s">
        <v>323</v>
      </c>
      <c r="D4330" s="9">
        <v>42800</v>
      </c>
      <c r="E4330" t="s">
        <v>76</v>
      </c>
      <c r="F4330" t="s">
        <v>442</v>
      </c>
      <c r="G4330" s="10"/>
      <c r="H4330" s="1">
        <v>83999</v>
      </c>
    </row>
    <row r="4331" spans="1:8" x14ac:dyDescent="0.25">
      <c r="A4331" s="33">
        <v>42795</v>
      </c>
      <c r="B4331" s="37" t="s">
        <v>236</v>
      </c>
      <c r="C4331" t="s">
        <v>172</v>
      </c>
      <c r="D4331" s="9">
        <v>42800</v>
      </c>
      <c r="E4331" t="s">
        <v>76</v>
      </c>
      <c r="F4331" t="s">
        <v>443</v>
      </c>
      <c r="G4331" s="10"/>
      <c r="H4331" s="1">
        <v>100000</v>
      </c>
    </row>
    <row r="4332" spans="1:8" x14ac:dyDescent="0.25">
      <c r="A4332" s="33">
        <v>42795</v>
      </c>
      <c r="B4332" s="37" t="s">
        <v>236</v>
      </c>
      <c r="C4332" t="s">
        <v>174</v>
      </c>
      <c r="D4332" s="9">
        <v>42800</v>
      </c>
      <c r="E4332" t="s">
        <v>76</v>
      </c>
      <c r="F4332" t="s">
        <v>367</v>
      </c>
      <c r="G4332" s="10"/>
      <c r="H4332" s="1">
        <v>112747</v>
      </c>
    </row>
    <row r="4333" spans="1:8" x14ac:dyDescent="0.25">
      <c r="A4333" s="33">
        <v>42795</v>
      </c>
      <c r="B4333" s="37" t="s">
        <v>236</v>
      </c>
      <c r="C4333" t="s">
        <v>175</v>
      </c>
      <c r="D4333" s="9">
        <v>42809</v>
      </c>
      <c r="E4333" t="s">
        <v>76</v>
      </c>
      <c r="F4333" t="s">
        <v>444</v>
      </c>
      <c r="G4333" s="10"/>
      <c r="H4333" s="1">
        <v>120000</v>
      </c>
    </row>
    <row r="4334" spans="1:8" x14ac:dyDescent="0.25">
      <c r="A4334" s="33">
        <v>42795</v>
      </c>
      <c r="B4334" s="37" t="s">
        <v>236</v>
      </c>
      <c r="C4334" t="s">
        <v>172</v>
      </c>
      <c r="D4334" s="9">
        <v>42811</v>
      </c>
      <c r="E4334" t="s">
        <v>76</v>
      </c>
      <c r="F4334" t="s">
        <v>445</v>
      </c>
      <c r="G4334" s="10"/>
      <c r="H4334" s="1">
        <v>140000</v>
      </c>
    </row>
    <row r="4335" spans="1:8" x14ac:dyDescent="0.25">
      <c r="A4335" s="33">
        <v>42795</v>
      </c>
      <c r="B4335" s="37" t="s">
        <v>236</v>
      </c>
      <c r="C4335" t="s">
        <v>173</v>
      </c>
      <c r="D4335" s="9">
        <v>42800</v>
      </c>
      <c r="E4335" t="s">
        <v>76</v>
      </c>
      <c r="F4335" t="s">
        <v>446</v>
      </c>
      <c r="G4335" s="10" t="s">
        <v>57</v>
      </c>
      <c r="H4335" s="1">
        <v>250000</v>
      </c>
    </row>
    <row r="4336" spans="1:8" x14ac:dyDescent="0.25">
      <c r="A4336" s="33">
        <v>42795</v>
      </c>
      <c r="B4336" s="37" t="s">
        <v>236</v>
      </c>
      <c r="C4336" t="s">
        <v>175</v>
      </c>
      <c r="D4336" s="9">
        <v>42795</v>
      </c>
      <c r="E4336" t="s">
        <v>76</v>
      </c>
      <c r="F4336" t="s">
        <v>447</v>
      </c>
      <c r="G4336" s="10" t="s">
        <v>57</v>
      </c>
      <c r="H4336" s="1">
        <v>267097</v>
      </c>
    </row>
    <row r="4337" spans="1:8" x14ac:dyDescent="0.25">
      <c r="A4337" s="33">
        <v>42795</v>
      </c>
      <c r="B4337" s="37" t="s">
        <v>236</v>
      </c>
      <c r="C4337" t="s">
        <v>172</v>
      </c>
      <c r="D4337" s="9">
        <v>42817</v>
      </c>
      <c r="E4337" t="s">
        <v>76</v>
      </c>
      <c r="F4337" t="s">
        <v>448</v>
      </c>
      <c r="G4337" s="10"/>
      <c r="H4337" s="1">
        <v>320000</v>
      </c>
    </row>
    <row r="4338" spans="1:8" x14ac:dyDescent="0.25">
      <c r="A4338" s="33">
        <v>42795</v>
      </c>
      <c r="B4338" s="37" t="s">
        <v>236</v>
      </c>
      <c r="C4338" t="s">
        <v>172</v>
      </c>
      <c r="D4338" s="9">
        <v>42817</v>
      </c>
      <c r="E4338" t="s">
        <v>76</v>
      </c>
      <c r="F4338" t="s">
        <v>445</v>
      </c>
      <c r="G4338" s="10"/>
      <c r="H4338" s="1">
        <v>380000</v>
      </c>
    </row>
    <row r="4339" spans="1:8" x14ac:dyDescent="0.25">
      <c r="A4339" s="33">
        <v>42795</v>
      </c>
      <c r="B4339" s="37" t="s">
        <v>236</v>
      </c>
      <c r="C4339" t="s">
        <v>173</v>
      </c>
      <c r="D4339" s="9">
        <v>42800</v>
      </c>
      <c r="E4339" t="s">
        <v>76</v>
      </c>
      <c r="F4339" t="s">
        <v>449</v>
      </c>
      <c r="G4339" s="10"/>
      <c r="H4339" s="1">
        <v>450000</v>
      </c>
    </row>
    <row r="4340" spans="1:8" x14ac:dyDescent="0.25">
      <c r="A4340" s="69">
        <v>42795</v>
      </c>
      <c r="B4340" s="37" t="s">
        <v>236</v>
      </c>
      <c r="C4340" s="37" t="s">
        <v>494</v>
      </c>
      <c r="D4340" s="65">
        <v>42811</v>
      </c>
      <c r="E4340" s="37" t="s">
        <v>76</v>
      </c>
      <c r="F4340" s="37" t="s">
        <v>450</v>
      </c>
      <c r="G4340" s="85"/>
      <c r="H4340" s="79">
        <v>11000000</v>
      </c>
    </row>
    <row r="4341" spans="1:8" x14ac:dyDescent="0.25">
      <c r="A4341" s="33">
        <v>42826</v>
      </c>
      <c r="B4341" s="37" t="s">
        <v>236</v>
      </c>
      <c r="C4341" t="s">
        <v>172</v>
      </c>
      <c r="D4341" s="9">
        <v>42835</v>
      </c>
      <c r="E4341" t="s">
        <v>76</v>
      </c>
      <c r="F4341" t="s">
        <v>472</v>
      </c>
      <c r="G4341" s="10"/>
      <c r="H4341" s="1">
        <v>5250</v>
      </c>
    </row>
    <row r="4342" spans="1:8" x14ac:dyDescent="0.25">
      <c r="A4342" s="33">
        <v>42826</v>
      </c>
      <c r="B4342" s="37" t="s">
        <v>236</v>
      </c>
      <c r="C4342" t="s">
        <v>176</v>
      </c>
      <c r="D4342" s="9">
        <v>42828</v>
      </c>
      <c r="E4342" t="s">
        <v>76</v>
      </c>
      <c r="F4342" t="s">
        <v>212</v>
      </c>
      <c r="G4342" s="10" t="s">
        <v>57</v>
      </c>
      <c r="H4342" s="1">
        <v>6990</v>
      </c>
    </row>
    <row r="4343" spans="1:8" x14ac:dyDescent="0.25">
      <c r="A4343" s="33">
        <v>42826</v>
      </c>
      <c r="B4343" s="37" t="s">
        <v>236</v>
      </c>
      <c r="C4343" t="s">
        <v>179</v>
      </c>
      <c r="D4343" s="9">
        <v>42830</v>
      </c>
      <c r="E4343" t="s">
        <v>76</v>
      </c>
      <c r="F4343" t="s">
        <v>473</v>
      </c>
      <c r="G4343" s="10" t="s">
        <v>57</v>
      </c>
      <c r="H4343" s="1">
        <v>9798</v>
      </c>
    </row>
    <row r="4344" spans="1:8" x14ac:dyDescent="0.25">
      <c r="A4344" s="33">
        <v>42826</v>
      </c>
      <c r="B4344" s="37" t="s">
        <v>236</v>
      </c>
      <c r="C4344" t="s">
        <v>172</v>
      </c>
      <c r="D4344" s="9">
        <v>42830</v>
      </c>
      <c r="E4344" t="s">
        <v>239</v>
      </c>
      <c r="F4344" t="s">
        <v>474</v>
      </c>
      <c r="G4344" s="10" t="s">
        <v>57</v>
      </c>
      <c r="H4344" s="1">
        <v>12500</v>
      </c>
    </row>
    <row r="4345" spans="1:8" x14ac:dyDescent="0.25">
      <c r="A4345" s="33">
        <v>42826</v>
      </c>
      <c r="B4345" s="37" t="s">
        <v>236</v>
      </c>
      <c r="C4345" t="s">
        <v>172</v>
      </c>
      <c r="D4345" s="9">
        <v>42849</v>
      </c>
      <c r="E4345" t="s">
        <v>76</v>
      </c>
      <c r="F4345" t="s">
        <v>475</v>
      </c>
      <c r="G4345" s="10"/>
      <c r="H4345" s="1">
        <v>15000</v>
      </c>
    </row>
    <row r="4346" spans="1:8" x14ac:dyDescent="0.25">
      <c r="A4346" s="33">
        <v>42826</v>
      </c>
      <c r="B4346" s="37" t="s">
        <v>236</v>
      </c>
      <c r="C4346" t="s">
        <v>323</v>
      </c>
      <c r="D4346" s="9">
        <v>42828</v>
      </c>
      <c r="E4346" t="s">
        <v>76</v>
      </c>
      <c r="F4346" t="s">
        <v>476</v>
      </c>
      <c r="G4346" s="10" t="s">
        <v>57</v>
      </c>
      <c r="H4346" s="1">
        <v>19658</v>
      </c>
    </row>
    <row r="4347" spans="1:8" x14ac:dyDescent="0.25">
      <c r="A4347" s="33">
        <v>42826</v>
      </c>
      <c r="B4347" s="37" t="s">
        <v>236</v>
      </c>
      <c r="C4347" t="s">
        <v>172</v>
      </c>
      <c r="D4347" s="9">
        <v>42835</v>
      </c>
      <c r="E4347" t="s">
        <v>76</v>
      </c>
      <c r="F4347" t="s">
        <v>472</v>
      </c>
      <c r="G4347" s="10" t="s">
        <v>57</v>
      </c>
      <c r="H4347" s="1">
        <v>22450</v>
      </c>
    </row>
    <row r="4348" spans="1:8" x14ac:dyDescent="0.25">
      <c r="A4348" s="33">
        <v>42826</v>
      </c>
      <c r="B4348" s="37" t="s">
        <v>236</v>
      </c>
      <c r="C4348" t="s">
        <v>388</v>
      </c>
      <c r="D4348" s="9">
        <v>42832</v>
      </c>
      <c r="E4348" t="s">
        <v>76</v>
      </c>
      <c r="F4348" t="s">
        <v>477</v>
      </c>
      <c r="G4348" s="10" t="s">
        <v>57</v>
      </c>
      <c r="H4348" s="1">
        <v>35000</v>
      </c>
    </row>
    <row r="4349" spans="1:8" x14ac:dyDescent="0.25">
      <c r="A4349" s="33">
        <v>42826</v>
      </c>
      <c r="B4349" s="37" t="s">
        <v>236</v>
      </c>
      <c r="C4349" t="s">
        <v>388</v>
      </c>
      <c r="D4349" s="9">
        <v>42852</v>
      </c>
      <c r="E4349" t="s">
        <v>76</v>
      </c>
      <c r="F4349" t="s">
        <v>477</v>
      </c>
      <c r="G4349" s="10"/>
      <c r="H4349" s="1">
        <v>35000</v>
      </c>
    </row>
    <row r="4350" spans="1:8" x14ac:dyDescent="0.25">
      <c r="A4350" s="33">
        <v>42826</v>
      </c>
      <c r="B4350" s="37" t="s">
        <v>236</v>
      </c>
      <c r="C4350" t="s">
        <v>388</v>
      </c>
      <c r="D4350" s="9">
        <v>42846</v>
      </c>
      <c r="E4350" t="s">
        <v>76</v>
      </c>
      <c r="F4350" t="s">
        <v>478</v>
      </c>
      <c r="G4350" s="10"/>
      <c r="H4350" s="1">
        <v>70000</v>
      </c>
    </row>
    <row r="4351" spans="1:8" x14ac:dyDescent="0.25">
      <c r="A4351" s="33">
        <v>42826</v>
      </c>
      <c r="B4351" s="37" t="s">
        <v>236</v>
      </c>
      <c r="C4351" t="s">
        <v>323</v>
      </c>
      <c r="D4351" s="9">
        <v>42828</v>
      </c>
      <c r="E4351" t="s">
        <v>76</v>
      </c>
      <c r="F4351" t="s">
        <v>436</v>
      </c>
      <c r="G4351" s="10" t="s">
        <v>57</v>
      </c>
      <c r="H4351" s="1">
        <v>72499</v>
      </c>
    </row>
    <row r="4352" spans="1:8" x14ac:dyDescent="0.25">
      <c r="A4352" s="33">
        <v>42826</v>
      </c>
      <c r="B4352" s="37" t="s">
        <v>236</v>
      </c>
      <c r="C4352" t="s">
        <v>172</v>
      </c>
      <c r="D4352" s="9">
        <v>42835</v>
      </c>
      <c r="E4352" t="s">
        <v>76</v>
      </c>
      <c r="F4352" t="s">
        <v>479</v>
      </c>
      <c r="G4352" s="10"/>
      <c r="H4352" s="1">
        <v>81310</v>
      </c>
    </row>
    <row r="4353" spans="1:8" x14ac:dyDescent="0.25">
      <c r="A4353" s="33">
        <v>42826</v>
      </c>
      <c r="B4353" s="37" t="s">
        <v>236</v>
      </c>
      <c r="C4353" t="s">
        <v>492</v>
      </c>
      <c r="D4353" s="9">
        <v>42828</v>
      </c>
      <c r="E4353" t="s">
        <v>76</v>
      </c>
      <c r="F4353" t="s">
        <v>118</v>
      </c>
      <c r="G4353" s="10" t="s">
        <v>57</v>
      </c>
      <c r="H4353" s="1">
        <v>89446</v>
      </c>
    </row>
    <row r="4354" spans="1:8" x14ac:dyDescent="0.25">
      <c r="A4354" s="33">
        <v>42826</v>
      </c>
      <c r="B4354" s="37" t="s">
        <v>236</v>
      </c>
      <c r="C4354" t="s">
        <v>172</v>
      </c>
      <c r="D4354" s="9">
        <v>42828</v>
      </c>
      <c r="E4354" t="s">
        <v>76</v>
      </c>
      <c r="F4354" t="s">
        <v>480</v>
      </c>
      <c r="G4354" s="10" t="s">
        <v>57</v>
      </c>
      <c r="H4354" s="1">
        <v>100000</v>
      </c>
    </row>
    <row r="4355" spans="1:8" x14ac:dyDescent="0.25">
      <c r="A4355" s="33">
        <v>42826</v>
      </c>
      <c r="B4355" s="37" t="s">
        <v>236</v>
      </c>
      <c r="C4355" t="s">
        <v>388</v>
      </c>
      <c r="D4355" s="9">
        <v>42838</v>
      </c>
      <c r="E4355" t="s">
        <v>76</v>
      </c>
      <c r="F4355" t="s">
        <v>481</v>
      </c>
      <c r="G4355" s="10"/>
      <c r="H4355" s="1">
        <v>105000</v>
      </c>
    </row>
    <row r="4356" spans="1:8" x14ac:dyDescent="0.25">
      <c r="A4356" s="33">
        <v>42826</v>
      </c>
      <c r="B4356" s="37" t="s">
        <v>236</v>
      </c>
      <c r="C4356" t="s">
        <v>172</v>
      </c>
      <c r="D4356" s="9">
        <v>42842</v>
      </c>
      <c r="E4356" t="s">
        <v>76</v>
      </c>
      <c r="F4356" t="s">
        <v>472</v>
      </c>
      <c r="G4356" s="10"/>
      <c r="H4356" s="1">
        <v>105470</v>
      </c>
    </row>
    <row r="4357" spans="1:8" x14ac:dyDescent="0.25">
      <c r="A4357" s="33">
        <v>42826</v>
      </c>
      <c r="B4357" s="37" t="s">
        <v>236</v>
      </c>
      <c r="C4357" t="s">
        <v>175</v>
      </c>
      <c r="D4357" s="9">
        <v>42838</v>
      </c>
      <c r="E4357" t="s">
        <v>76</v>
      </c>
      <c r="F4357" t="s">
        <v>482</v>
      </c>
      <c r="G4357" s="10"/>
      <c r="H4357" s="1">
        <v>120000</v>
      </c>
    </row>
    <row r="4358" spans="1:8" x14ac:dyDescent="0.25">
      <c r="A4358" s="33">
        <v>42826</v>
      </c>
      <c r="B4358" s="37" t="s">
        <v>236</v>
      </c>
      <c r="C4358" t="s">
        <v>175</v>
      </c>
      <c r="D4358" s="9">
        <v>42826</v>
      </c>
      <c r="E4358" t="s">
        <v>76</v>
      </c>
      <c r="F4358" t="s">
        <v>483</v>
      </c>
      <c r="G4358" s="10"/>
      <c r="H4358" s="1">
        <v>187097</v>
      </c>
    </row>
    <row r="4359" spans="1:8" x14ac:dyDescent="0.25">
      <c r="A4359" s="33">
        <v>42826</v>
      </c>
      <c r="B4359" s="37" t="s">
        <v>236</v>
      </c>
      <c r="C4359" t="s">
        <v>173</v>
      </c>
      <c r="D4359" s="9">
        <v>42828</v>
      </c>
      <c r="E4359" t="s">
        <v>76</v>
      </c>
      <c r="F4359" t="s">
        <v>484</v>
      </c>
      <c r="G4359" s="10" t="s">
        <v>57</v>
      </c>
      <c r="H4359" s="1">
        <v>250000</v>
      </c>
    </row>
    <row r="4360" spans="1:8" x14ac:dyDescent="0.25">
      <c r="A4360" s="33">
        <v>42826</v>
      </c>
      <c r="B4360" s="37" t="s">
        <v>236</v>
      </c>
      <c r="C4360" t="s">
        <v>172</v>
      </c>
      <c r="D4360" s="9">
        <v>42829</v>
      </c>
      <c r="E4360" t="s">
        <v>76</v>
      </c>
      <c r="F4360" t="s">
        <v>485</v>
      </c>
      <c r="G4360" s="10" t="s">
        <v>57</v>
      </c>
      <c r="H4360" s="1">
        <v>270000</v>
      </c>
    </row>
    <row r="4361" spans="1:8" x14ac:dyDescent="0.25">
      <c r="A4361" s="69">
        <v>42826</v>
      </c>
      <c r="B4361" s="37" t="s">
        <v>236</v>
      </c>
      <c r="C4361" s="37" t="s">
        <v>172</v>
      </c>
      <c r="D4361" s="65">
        <v>42849</v>
      </c>
      <c r="E4361" s="37" t="s">
        <v>76</v>
      </c>
      <c r="F4361" s="37" t="s">
        <v>486</v>
      </c>
      <c r="G4361" s="85"/>
      <c r="H4361" s="79">
        <v>340000</v>
      </c>
    </row>
    <row r="4362" spans="1:8" x14ac:dyDescent="0.25">
      <c r="A4362" s="33">
        <v>42856</v>
      </c>
      <c r="B4362" s="37" t="s">
        <v>236</v>
      </c>
      <c r="C4362" t="s">
        <v>175</v>
      </c>
      <c r="D4362" s="9">
        <v>42857</v>
      </c>
      <c r="E4362" t="s">
        <v>76</v>
      </c>
      <c r="F4362" t="s">
        <v>512</v>
      </c>
      <c r="G4362" t="s">
        <v>57</v>
      </c>
      <c r="H4362" s="1">
        <v>187097</v>
      </c>
    </row>
    <row r="4363" spans="1:8" x14ac:dyDescent="0.25">
      <c r="A4363" s="33">
        <v>42856</v>
      </c>
      <c r="B4363" s="37" t="s">
        <v>236</v>
      </c>
      <c r="C4363" t="s">
        <v>177</v>
      </c>
      <c r="D4363" s="9">
        <v>42857</v>
      </c>
      <c r="E4363" t="s">
        <v>76</v>
      </c>
      <c r="F4363" t="s">
        <v>476</v>
      </c>
      <c r="G4363" t="s">
        <v>57</v>
      </c>
      <c r="H4363" s="1">
        <v>17821</v>
      </c>
    </row>
    <row r="4364" spans="1:8" x14ac:dyDescent="0.25">
      <c r="A4364" s="33">
        <v>42856</v>
      </c>
      <c r="B4364" s="37" t="s">
        <v>236</v>
      </c>
      <c r="C4364" t="s">
        <v>177</v>
      </c>
      <c r="D4364" s="9">
        <v>42857</v>
      </c>
      <c r="E4364" t="s">
        <v>76</v>
      </c>
      <c r="F4364" t="s">
        <v>436</v>
      </c>
      <c r="G4364" t="s">
        <v>57</v>
      </c>
      <c r="H4364" s="1">
        <v>90499</v>
      </c>
    </row>
    <row r="4365" spans="1:8" x14ac:dyDescent="0.25">
      <c r="A4365" s="33">
        <v>42856</v>
      </c>
      <c r="B4365" s="37" t="s">
        <v>236</v>
      </c>
      <c r="C4365" t="s">
        <v>176</v>
      </c>
      <c r="D4365" s="9">
        <v>42857</v>
      </c>
      <c r="E4365" t="s">
        <v>76</v>
      </c>
      <c r="F4365" t="s">
        <v>513</v>
      </c>
      <c r="G4365" t="s">
        <v>57</v>
      </c>
      <c r="H4365" s="1">
        <v>6990</v>
      </c>
    </row>
    <row r="4366" spans="1:8" x14ac:dyDescent="0.25">
      <c r="A4366" s="33">
        <v>42856</v>
      </c>
      <c r="B4366" s="37" t="s">
        <v>236</v>
      </c>
      <c r="C4366" t="s">
        <v>432</v>
      </c>
      <c r="D4366" s="9">
        <v>42857</v>
      </c>
      <c r="E4366" t="s">
        <v>76</v>
      </c>
      <c r="F4366" t="s">
        <v>514</v>
      </c>
      <c r="G4366" t="s">
        <v>57</v>
      </c>
      <c r="H4366" s="1">
        <v>100000</v>
      </c>
    </row>
    <row r="4367" spans="1:8" x14ac:dyDescent="0.25">
      <c r="A4367" s="33">
        <v>42856</v>
      </c>
      <c r="B4367" s="37" t="s">
        <v>236</v>
      </c>
      <c r="C4367" t="s">
        <v>172</v>
      </c>
      <c r="D4367" s="9">
        <v>42857</v>
      </c>
      <c r="E4367" t="s">
        <v>76</v>
      </c>
      <c r="F4367" t="s">
        <v>515</v>
      </c>
      <c r="G4367" t="s">
        <v>57</v>
      </c>
      <c r="H4367" s="1">
        <v>250000</v>
      </c>
    </row>
    <row r="4368" spans="1:8" x14ac:dyDescent="0.25">
      <c r="A4368" s="33">
        <v>42856</v>
      </c>
      <c r="B4368" s="37" t="s">
        <v>236</v>
      </c>
      <c r="C4368" t="s">
        <v>174</v>
      </c>
      <c r="D4368" s="9">
        <v>42857</v>
      </c>
      <c r="E4368" t="s">
        <v>76</v>
      </c>
      <c r="F4368" t="s">
        <v>367</v>
      </c>
      <c r="G4368" t="s">
        <v>57</v>
      </c>
      <c r="H4368" s="1">
        <v>89446</v>
      </c>
    </row>
    <row r="4369" spans="1:8" x14ac:dyDescent="0.25">
      <c r="A4369" s="33">
        <v>42856</v>
      </c>
      <c r="B4369" s="37" t="s">
        <v>236</v>
      </c>
      <c r="C4369" t="s">
        <v>179</v>
      </c>
      <c r="D4369" s="9">
        <v>42859</v>
      </c>
      <c r="E4369" t="s">
        <v>76</v>
      </c>
      <c r="F4369" t="s">
        <v>516</v>
      </c>
      <c r="G4369" t="s">
        <v>57</v>
      </c>
      <c r="H4369" s="1">
        <v>1000000</v>
      </c>
    </row>
    <row r="4370" spans="1:8" x14ac:dyDescent="0.25">
      <c r="A4370" s="33">
        <v>42856</v>
      </c>
      <c r="B4370" s="37" t="s">
        <v>236</v>
      </c>
      <c r="C4370" t="s">
        <v>179</v>
      </c>
      <c r="D4370" s="9">
        <v>42863</v>
      </c>
      <c r="E4370" t="s">
        <v>389</v>
      </c>
      <c r="F4370" t="s">
        <v>517</v>
      </c>
      <c r="H4370" s="1">
        <v>9836</v>
      </c>
    </row>
    <row r="4371" spans="1:8" x14ac:dyDescent="0.25">
      <c r="A4371" s="33">
        <v>42856</v>
      </c>
      <c r="B4371" s="37" t="s">
        <v>236</v>
      </c>
      <c r="C4371" t="s">
        <v>175</v>
      </c>
      <c r="D4371" s="9">
        <v>42870</v>
      </c>
      <c r="E4371" t="s">
        <v>76</v>
      </c>
      <c r="F4371" t="s">
        <v>518</v>
      </c>
      <c r="H4371" s="1">
        <v>120000</v>
      </c>
    </row>
    <row r="4372" spans="1:8" x14ac:dyDescent="0.25">
      <c r="A4372" s="33">
        <v>42856</v>
      </c>
      <c r="B4372" s="37" t="s">
        <v>236</v>
      </c>
      <c r="C4372" t="s">
        <v>172</v>
      </c>
      <c r="D4372" s="9">
        <v>42885</v>
      </c>
      <c r="E4372" t="s">
        <v>76</v>
      </c>
      <c r="F4372" t="s">
        <v>519</v>
      </c>
      <c r="H4372" s="1">
        <v>230000</v>
      </c>
    </row>
    <row r="4373" spans="1:8" x14ac:dyDescent="0.25">
      <c r="A4373" s="33">
        <v>42856</v>
      </c>
      <c r="B4373" s="37" t="s">
        <v>236</v>
      </c>
      <c r="C4373" t="s">
        <v>175</v>
      </c>
      <c r="D4373" s="9">
        <v>42886</v>
      </c>
      <c r="E4373" t="s">
        <v>76</v>
      </c>
      <c r="F4373" t="s">
        <v>520</v>
      </c>
      <c r="H4373" s="1">
        <v>187098</v>
      </c>
    </row>
    <row r="4374" spans="1:8" x14ac:dyDescent="0.25">
      <c r="A4374" s="33">
        <v>42887</v>
      </c>
      <c r="B4374" s="37" t="s">
        <v>236</v>
      </c>
      <c r="C4374" t="s">
        <v>323</v>
      </c>
      <c r="D4374" s="9">
        <v>42892</v>
      </c>
      <c r="E4374" s="44" t="s">
        <v>76</v>
      </c>
      <c r="F4374" t="s">
        <v>529</v>
      </c>
      <c r="H4374" s="1">
        <v>2</v>
      </c>
    </row>
    <row r="4375" spans="1:8" x14ac:dyDescent="0.25">
      <c r="A4375" s="33">
        <v>42887</v>
      </c>
      <c r="B4375" s="37" t="s">
        <v>236</v>
      </c>
      <c r="C4375" t="s">
        <v>176</v>
      </c>
      <c r="D4375" s="9">
        <v>42892</v>
      </c>
      <c r="E4375" s="44" t="s">
        <v>76</v>
      </c>
      <c r="F4375" t="s">
        <v>530</v>
      </c>
      <c r="H4375" s="1">
        <v>6990</v>
      </c>
    </row>
    <row r="4376" spans="1:8" x14ac:dyDescent="0.25">
      <c r="A4376" s="33">
        <v>42887</v>
      </c>
      <c r="B4376" s="37" t="s">
        <v>236</v>
      </c>
      <c r="C4376" t="s">
        <v>179</v>
      </c>
      <c r="D4376" s="9">
        <v>42892</v>
      </c>
      <c r="E4376" s="44" t="s">
        <v>531</v>
      </c>
      <c r="F4376" t="s">
        <v>517</v>
      </c>
      <c r="H4376" s="1">
        <v>9857</v>
      </c>
    </row>
    <row r="4377" spans="1:8" x14ac:dyDescent="0.25">
      <c r="A4377" s="33">
        <v>42887</v>
      </c>
      <c r="B4377" s="37" t="s">
        <v>236</v>
      </c>
      <c r="C4377" t="s">
        <v>323</v>
      </c>
      <c r="D4377" s="9">
        <v>42892</v>
      </c>
      <c r="E4377" s="44" t="s">
        <v>76</v>
      </c>
      <c r="F4377" t="s">
        <v>476</v>
      </c>
      <c r="H4377" s="1">
        <v>19553</v>
      </c>
    </row>
    <row r="4378" spans="1:8" x14ac:dyDescent="0.25">
      <c r="A4378" s="33">
        <v>42887</v>
      </c>
      <c r="B4378" s="37" t="s">
        <v>236</v>
      </c>
      <c r="C4378" t="s">
        <v>172</v>
      </c>
      <c r="D4378" s="9">
        <v>42893</v>
      </c>
      <c r="E4378" s="44" t="s">
        <v>76</v>
      </c>
      <c r="F4378" t="s">
        <v>532</v>
      </c>
      <c r="H4378" s="1">
        <v>30000</v>
      </c>
    </row>
    <row r="4379" spans="1:8" x14ac:dyDescent="0.25">
      <c r="A4379" s="33">
        <v>42887</v>
      </c>
      <c r="B4379" s="37" t="s">
        <v>236</v>
      </c>
      <c r="C4379" t="s">
        <v>388</v>
      </c>
      <c r="D4379" s="9">
        <v>42902</v>
      </c>
      <c r="E4379" s="44" t="s">
        <v>76</v>
      </c>
      <c r="F4379" t="s">
        <v>533</v>
      </c>
      <c r="H4379" s="1">
        <v>35000</v>
      </c>
    </row>
    <row r="4380" spans="1:8" x14ac:dyDescent="0.25">
      <c r="A4380" s="33">
        <v>42887</v>
      </c>
      <c r="B4380" s="37" t="s">
        <v>236</v>
      </c>
      <c r="C4380" t="s">
        <v>172</v>
      </c>
      <c r="D4380" s="9">
        <v>42915</v>
      </c>
      <c r="E4380" s="44" t="s">
        <v>76</v>
      </c>
      <c r="F4380" t="s">
        <v>534</v>
      </c>
      <c r="H4380" s="1">
        <v>40000</v>
      </c>
    </row>
    <row r="4381" spans="1:8" x14ac:dyDescent="0.25">
      <c r="A4381" s="33">
        <v>42887</v>
      </c>
      <c r="B4381" s="37" t="s">
        <v>236</v>
      </c>
      <c r="C4381" t="s">
        <v>323</v>
      </c>
      <c r="D4381" s="9">
        <v>42892</v>
      </c>
      <c r="E4381" s="44" t="s">
        <v>76</v>
      </c>
      <c r="F4381" t="s">
        <v>436</v>
      </c>
      <c r="H4381" s="1">
        <v>84495</v>
      </c>
    </row>
    <row r="4382" spans="1:8" x14ac:dyDescent="0.25">
      <c r="A4382" s="33">
        <v>42887</v>
      </c>
      <c r="B4382" s="37" t="s">
        <v>236</v>
      </c>
      <c r="C4382" t="s">
        <v>432</v>
      </c>
      <c r="D4382" s="9">
        <v>42891</v>
      </c>
      <c r="E4382" s="44" t="s">
        <v>76</v>
      </c>
      <c r="F4382" t="s">
        <v>535</v>
      </c>
      <c r="H4382" s="1">
        <v>100000</v>
      </c>
    </row>
    <row r="4383" spans="1:8" x14ac:dyDescent="0.25">
      <c r="A4383" s="33">
        <v>42887</v>
      </c>
      <c r="B4383" s="37" t="s">
        <v>236</v>
      </c>
      <c r="C4383" t="s">
        <v>174</v>
      </c>
      <c r="D4383" s="9">
        <v>42892</v>
      </c>
      <c r="E4383" s="44" t="s">
        <v>76</v>
      </c>
      <c r="F4383" t="s">
        <v>367</v>
      </c>
      <c r="H4383" s="1">
        <v>101373</v>
      </c>
    </row>
    <row r="4384" spans="1:8" x14ac:dyDescent="0.25">
      <c r="A4384" s="33">
        <v>42887</v>
      </c>
      <c r="B4384" s="37" t="s">
        <v>236</v>
      </c>
      <c r="C4384" t="s">
        <v>175</v>
      </c>
      <c r="D4384" s="9">
        <v>42901</v>
      </c>
      <c r="E4384" s="44" t="s">
        <v>76</v>
      </c>
      <c r="F4384" t="s">
        <v>536</v>
      </c>
      <c r="H4384" s="1">
        <v>150000</v>
      </c>
    </row>
    <row r="4385" spans="1:9" x14ac:dyDescent="0.25">
      <c r="A4385" s="33">
        <v>42887</v>
      </c>
      <c r="B4385" s="37" t="s">
        <v>236</v>
      </c>
      <c r="C4385" s="112" t="s">
        <v>173</v>
      </c>
      <c r="D4385" s="113">
        <v>42892</v>
      </c>
      <c r="E4385" s="186" t="s">
        <v>76</v>
      </c>
      <c r="F4385" s="112" t="s">
        <v>537</v>
      </c>
      <c r="G4385" s="112"/>
      <c r="H4385" s="114">
        <v>250000</v>
      </c>
      <c r="I4385" s="114"/>
    </row>
    <row r="4386" spans="1:9" x14ac:dyDescent="0.25">
      <c r="A4386" s="33">
        <v>42917</v>
      </c>
      <c r="B4386" s="37" t="s">
        <v>236</v>
      </c>
      <c r="C4386" t="s">
        <v>323</v>
      </c>
      <c r="D4386" s="9">
        <v>42919</v>
      </c>
      <c r="E4386" s="44" t="s">
        <v>76</v>
      </c>
      <c r="F4386" t="s">
        <v>529</v>
      </c>
      <c r="H4386" s="1">
        <v>225</v>
      </c>
    </row>
    <row r="4387" spans="1:9" x14ac:dyDescent="0.25">
      <c r="A4387" s="33">
        <v>42917</v>
      </c>
      <c r="B4387" s="37" t="s">
        <v>236</v>
      </c>
      <c r="C4387" t="s">
        <v>176</v>
      </c>
      <c r="D4387" s="9">
        <v>42919</v>
      </c>
      <c r="E4387" s="44" t="s">
        <v>76</v>
      </c>
      <c r="F4387" t="s">
        <v>563</v>
      </c>
      <c r="H4387" s="1">
        <v>6990</v>
      </c>
    </row>
    <row r="4388" spans="1:9" x14ac:dyDescent="0.25">
      <c r="A4388" s="33">
        <v>42917</v>
      </c>
      <c r="B4388" s="37" t="s">
        <v>236</v>
      </c>
      <c r="C4388" t="s">
        <v>172</v>
      </c>
      <c r="D4388" s="9">
        <v>42926</v>
      </c>
      <c r="E4388" s="44" t="s">
        <v>76</v>
      </c>
      <c r="F4388" t="s">
        <v>564</v>
      </c>
      <c r="H4388" s="1">
        <v>8550</v>
      </c>
    </row>
    <row r="4389" spans="1:9" x14ac:dyDescent="0.25">
      <c r="A4389" s="33">
        <v>42917</v>
      </c>
      <c r="B4389" s="37" t="s">
        <v>236</v>
      </c>
      <c r="C4389" s="142" t="s">
        <v>998</v>
      </c>
      <c r="D4389" s="9">
        <v>42935</v>
      </c>
      <c r="E4389" s="44" t="s">
        <v>76</v>
      </c>
      <c r="F4389" t="s">
        <v>565</v>
      </c>
      <c r="H4389" s="1">
        <v>9000</v>
      </c>
    </row>
    <row r="4390" spans="1:9" x14ac:dyDescent="0.25">
      <c r="A4390" s="33">
        <v>42917</v>
      </c>
      <c r="B4390" s="37" t="s">
        <v>236</v>
      </c>
      <c r="C4390" t="s">
        <v>172</v>
      </c>
      <c r="D4390" s="9">
        <v>42926</v>
      </c>
      <c r="E4390" s="44" t="s">
        <v>76</v>
      </c>
      <c r="F4390" t="s">
        <v>566</v>
      </c>
      <c r="H4390" s="1">
        <v>9180</v>
      </c>
    </row>
    <row r="4391" spans="1:9" x14ac:dyDescent="0.25">
      <c r="A4391" s="33">
        <v>42917</v>
      </c>
      <c r="B4391" s="37" t="s">
        <v>236</v>
      </c>
      <c r="C4391" t="s">
        <v>179</v>
      </c>
      <c r="D4391" s="9">
        <v>42922</v>
      </c>
      <c r="E4391" s="44" t="s">
        <v>264</v>
      </c>
      <c r="F4391" t="s">
        <v>517</v>
      </c>
      <c r="H4391" s="1">
        <v>9868</v>
      </c>
    </row>
    <row r="4392" spans="1:9" x14ac:dyDescent="0.25">
      <c r="A4392" s="33">
        <v>42917</v>
      </c>
      <c r="B4392" s="37" t="s">
        <v>236</v>
      </c>
      <c r="C4392" t="s">
        <v>323</v>
      </c>
      <c r="D4392" s="9">
        <v>42919</v>
      </c>
      <c r="E4392" s="44" t="s">
        <v>76</v>
      </c>
      <c r="F4392" t="s">
        <v>476</v>
      </c>
      <c r="H4392" s="1">
        <v>21405</v>
      </c>
    </row>
    <row r="4393" spans="1:9" x14ac:dyDescent="0.25">
      <c r="A4393" s="33">
        <v>42917</v>
      </c>
      <c r="B4393" s="37" t="s">
        <v>236</v>
      </c>
      <c r="C4393" t="s">
        <v>172</v>
      </c>
      <c r="D4393" s="9">
        <v>42928</v>
      </c>
      <c r="E4393" s="44" t="s">
        <v>76</v>
      </c>
      <c r="F4393" t="s">
        <v>567</v>
      </c>
      <c r="H4393" s="1">
        <v>40000</v>
      </c>
    </row>
    <row r="4394" spans="1:9" x14ac:dyDescent="0.25">
      <c r="A4394" s="33">
        <v>42917</v>
      </c>
      <c r="B4394" s="37" t="s">
        <v>236</v>
      </c>
      <c r="C4394" t="s">
        <v>172</v>
      </c>
      <c r="D4394" s="9">
        <v>42947</v>
      </c>
      <c r="E4394" s="44" t="s">
        <v>76</v>
      </c>
      <c r="F4394" t="s">
        <v>568</v>
      </c>
      <c r="H4394" s="1">
        <v>60000</v>
      </c>
    </row>
    <row r="4395" spans="1:9" x14ac:dyDescent="0.25">
      <c r="A4395" s="33">
        <v>42917</v>
      </c>
      <c r="B4395" s="37" t="s">
        <v>236</v>
      </c>
      <c r="C4395" t="s">
        <v>172</v>
      </c>
      <c r="D4395" s="9">
        <v>42926</v>
      </c>
      <c r="E4395" s="44" t="s">
        <v>76</v>
      </c>
      <c r="F4395" t="s">
        <v>569</v>
      </c>
      <c r="H4395" s="1">
        <v>60800</v>
      </c>
    </row>
    <row r="4396" spans="1:9" x14ac:dyDescent="0.25">
      <c r="A4396" s="33">
        <v>42917</v>
      </c>
      <c r="B4396" s="37" t="s">
        <v>236</v>
      </c>
      <c r="C4396" t="s">
        <v>174</v>
      </c>
      <c r="D4396" s="9">
        <v>42919</v>
      </c>
      <c r="E4396" s="44" t="s">
        <v>76</v>
      </c>
      <c r="F4396" t="s">
        <v>367</v>
      </c>
      <c r="H4396" s="1">
        <v>89446</v>
      </c>
    </row>
    <row r="4397" spans="1:9" x14ac:dyDescent="0.25">
      <c r="A4397" s="33">
        <v>42917</v>
      </c>
      <c r="B4397" s="37" t="s">
        <v>236</v>
      </c>
      <c r="C4397" t="s">
        <v>323</v>
      </c>
      <c r="D4397" s="9">
        <v>42919</v>
      </c>
      <c r="E4397" s="44" t="s">
        <v>76</v>
      </c>
      <c r="F4397" t="s">
        <v>436</v>
      </c>
      <c r="H4397" s="1">
        <v>91814</v>
      </c>
    </row>
    <row r="4398" spans="1:9" x14ac:dyDescent="0.25">
      <c r="A4398" s="33">
        <v>42917</v>
      </c>
      <c r="B4398" s="37" t="s">
        <v>236</v>
      </c>
      <c r="C4398" t="s">
        <v>172</v>
      </c>
      <c r="D4398" s="9">
        <v>42935</v>
      </c>
      <c r="E4398" s="44" t="s">
        <v>76</v>
      </c>
      <c r="F4398" t="s">
        <v>570</v>
      </c>
      <c r="H4398" s="1">
        <v>96275</v>
      </c>
    </row>
    <row r="4399" spans="1:9" x14ac:dyDescent="0.25">
      <c r="A4399" s="33">
        <v>42917</v>
      </c>
      <c r="B4399" s="37" t="s">
        <v>236</v>
      </c>
      <c r="C4399" t="s">
        <v>432</v>
      </c>
      <c r="D4399" s="9">
        <v>42919</v>
      </c>
      <c r="E4399" s="44" t="s">
        <v>76</v>
      </c>
      <c r="F4399" t="s">
        <v>571</v>
      </c>
      <c r="H4399" s="1">
        <v>100000</v>
      </c>
    </row>
    <row r="4400" spans="1:9" x14ac:dyDescent="0.25">
      <c r="A4400" s="33">
        <v>42917</v>
      </c>
      <c r="B4400" s="37" t="s">
        <v>236</v>
      </c>
      <c r="C4400" t="s">
        <v>175</v>
      </c>
      <c r="D4400" s="9">
        <v>42931</v>
      </c>
      <c r="E4400" s="44" t="s">
        <v>76</v>
      </c>
      <c r="F4400" t="s">
        <v>572</v>
      </c>
      <c r="H4400" s="1">
        <v>120000</v>
      </c>
    </row>
    <row r="4401" spans="1:9" x14ac:dyDescent="0.25">
      <c r="A4401" s="33">
        <v>42917</v>
      </c>
      <c r="B4401" s="37" t="s">
        <v>236</v>
      </c>
      <c r="C4401" t="s">
        <v>175</v>
      </c>
      <c r="D4401" s="9">
        <v>42919</v>
      </c>
      <c r="E4401" s="44" t="s">
        <v>76</v>
      </c>
      <c r="F4401" t="s">
        <v>573</v>
      </c>
      <c r="H4401" s="1">
        <v>157097</v>
      </c>
    </row>
    <row r="4402" spans="1:9" x14ac:dyDescent="0.25">
      <c r="A4402" s="33">
        <v>42917</v>
      </c>
      <c r="B4402" s="37" t="s">
        <v>236</v>
      </c>
      <c r="C4402" t="s">
        <v>173</v>
      </c>
      <c r="D4402" s="9">
        <v>42919</v>
      </c>
      <c r="E4402" s="30" t="s">
        <v>76</v>
      </c>
      <c r="F4402" t="s">
        <v>574</v>
      </c>
      <c r="H4402" s="1">
        <v>250000</v>
      </c>
    </row>
    <row r="4403" spans="1:9" x14ac:dyDescent="0.25">
      <c r="A4403" s="111">
        <v>42917</v>
      </c>
      <c r="B4403" s="37" t="s">
        <v>236</v>
      </c>
      <c r="C4403" s="112" t="s">
        <v>179</v>
      </c>
      <c r="D4403" s="113">
        <v>42947</v>
      </c>
      <c r="E4403" s="115" t="s">
        <v>76</v>
      </c>
      <c r="F4403" s="112" t="s">
        <v>575</v>
      </c>
      <c r="G4403" s="112"/>
      <c r="H4403" s="114">
        <v>500000</v>
      </c>
      <c r="I4403" s="114"/>
    </row>
    <row r="4404" spans="1:9" x14ac:dyDescent="0.25">
      <c r="A4404" s="33">
        <v>42948</v>
      </c>
      <c r="B4404" s="37" t="s">
        <v>236</v>
      </c>
      <c r="C4404" t="s">
        <v>323</v>
      </c>
      <c r="D4404" s="9">
        <v>42948</v>
      </c>
      <c r="E4404" s="44" t="s">
        <v>76</v>
      </c>
      <c r="F4404" t="s">
        <v>529</v>
      </c>
      <c r="G4404" t="s">
        <v>57</v>
      </c>
      <c r="H4404" s="1">
        <v>225</v>
      </c>
    </row>
    <row r="4405" spans="1:9" x14ac:dyDescent="0.25">
      <c r="A4405" s="33">
        <v>42948</v>
      </c>
      <c r="B4405" s="37" t="s">
        <v>236</v>
      </c>
      <c r="C4405" t="s">
        <v>176</v>
      </c>
      <c r="D4405" s="9">
        <v>42948</v>
      </c>
      <c r="E4405" s="44" t="s">
        <v>76</v>
      </c>
      <c r="F4405" t="s">
        <v>590</v>
      </c>
      <c r="G4405" t="s">
        <v>57</v>
      </c>
      <c r="H4405" s="1">
        <v>6990</v>
      </c>
    </row>
    <row r="4406" spans="1:9" x14ac:dyDescent="0.25">
      <c r="A4406" s="33">
        <v>42948</v>
      </c>
      <c r="B4406" s="37" t="s">
        <v>236</v>
      </c>
      <c r="C4406" t="s">
        <v>323</v>
      </c>
      <c r="D4406" s="9">
        <v>42948</v>
      </c>
      <c r="E4406" s="44" t="s">
        <v>76</v>
      </c>
      <c r="F4406" t="s">
        <v>476</v>
      </c>
      <c r="G4406" t="s">
        <v>57</v>
      </c>
      <c r="H4406" s="1">
        <v>19253</v>
      </c>
    </row>
    <row r="4407" spans="1:9" x14ac:dyDescent="0.25">
      <c r="A4407" s="33">
        <v>42948</v>
      </c>
      <c r="B4407" s="37" t="s">
        <v>236</v>
      </c>
      <c r="C4407" t="s">
        <v>323</v>
      </c>
      <c r="D4407" s="9">
        <v>42948</v>
      </c>
      <c r="E4407" s="44" t="s">
        <v>76</v>
      </c>
      <c r="F4407" t="s">
        <v>436</v>
      </c>
      <c r="G4407" t="s">
        <v>57</v>
      </c>
      <c r="H4407" s="1">
        <v>74727</v>
      </c>
    </row>
    <row r="4408" spans="1:9" x14ac:dyDescent="0.25">
      <c r="A4408" s="33">
        <v>42948</v>
      </c>
      <c r="B4408" s="37" t="s">
        <v>236</v>
      </c>
      <c r="C4408" t="s">
        <v>174</v>
      </c>
      <c r="D4408" s="9">
        <v>42948</v>
      </c>
      <c r="E4408" s="44" t="s">
        <v>76</v>
      </c>
      <c r="F4408" t="s">
        <v>118</v>
      </c>
      <c r="G4408" t="s">
        <v>57</v>
      </c>
      <c r="H4408" s="1">
        <v>89446</v>
      </c>
    </row>
    <row r="4409" spans="1:9" x14ac:dyDescent="0.25">
      <c r="A4409" s="33">
        <v>42948</v>
      </c>
      <c r="B4409" s="37" t="s">
        <v>236</v>
      </c>
      <c r="C4409" t="s">
        <v>432</v>
      </c>
      <c r="D4409" s="9">
        <v>42948</v>
      </c>
      <c r="E4409" s="44" t="s">
        <v>76</v>
      </c>
      <c r="F4409" t="s">
        <v>596</v>
      </c>
      <c r="G4409" t="s">
        <v>57</v>
      </c>
      <c r="H4409" s="1">
        <v>100000</v>
      </c>
    </row>
    <row r="4410" spans="1:9" x14ac:dyDescent="0.25">
      <c r="A4410" s="33">
        <v>42948</v>
      </c>
      <c r="B4410" s="37" t="s">
        <v>236</v>
      </c>
      <c r="C4410" t="s">
        <v>175</v>
      </c>
      <c r="D4410" s="9">
        <v>42948</v>
      </c>
      <c r="E4410" s="44" t="s">
        <v>76</v>
      </c>
      <c r="F4410" t="s">
        <v>599</v>
      </c>
      <c r="G4410" t="s">
        <v>57</v>
      </c>
      <c r="H4410" s="1">
        <v>187097</v>
      </c>
    </row>
    <row r="4411" spans="1:9" x14ac:dyDescent="0.25">
      <c r="A4411" s="33">
        <v>42948</v>
      </c>
      <c r="B4411" s="37" t="s">
        <v>236</v>
      </c>
      <c r="C4411" t="s">
        <v>173</v>
      </c>
      <c r="D4411" s="9">
        <v>42948</v>
      </c>
      <c r="E4411" s="30" t="s">
        <v>76</v>
      </c>
      <c r="F4411" t="s">
        <v>600</v>
      </c>
      <c r="G4411" t="s">
        <v>57</v>
      </c>
      <c r="H4411" s="1">
        <v>250000</v>
      </c>
    </row>
    <row r="4412" spans="1:9" x14ac:dyDescent="0.25">
      <c r="A4412" s="33">
        <v>42948</v>
      </c>
      <c r="B4412" s="37" t="s">
        <v>236</v>
      </c>
      <c r="C4412" t="s">
        <v>179</v>
      </c>
      <c r="D4412" s="9">
        <v>42954</v>
      </c>
      <c r="E4412" s="44" t="s">
        <v>389</v>
      </c>
      <c r="F4412" t="s">
        <v>517</v>
      </c>
      <c r="G4412" t="s">
        <v>57</v>
      </c>
      <c r="H4412" s="1">
        <v>9833</v>
      </c>
    </row>
    <row r="4413" spans="1:9" x14ac:dyDescent="0.25">
      <c r="A4413" s="33">
        <v>42948</v>
      </c>
      <c r="B4413" s="37" t="s">
        <v>236</v>
      </c>
      <c r="C4413" t="s">
        <v>432</v>
      </c>
      <c r="D4413" s="9">
        <v>42954</v>
      </c>
      <c r="E4413" s="44" t="s">
        <v>76</v>
      </c>
      <c r="F4413" t="s">
        <v>594</v>
      </c>
      <c r="H4413" s="1">
        <v>80000</v>
      </c>
    </row>
    <row r="4414" spans="1:9" x14ac:dyDescent="0.25">
      <c r="A4414" s="33">
        <v>42948</v>
      </c>
      <c r="B4414" s="37" t="s">
        <v>236</v>
      </c>
      <c r="C4414" t="s">
        <v>175</v>
      </c>
      <c r="D4414" s="9">
        <v>42961</v>
      </c>
      <c r="E4414" s="44" t="s">
        <v>76</v>
      </c>
      <c r="F4414" t="s">
        <v>597</v>
      </c>
      <c r="H4414" s="1">
        <v>120000</v>
      </c>
    </row>
    <row r="4415" spans="1:9" x14ac:dyDescent="0.25">
      <c r="A4415" s="33">
        <v>42948</v>
      </c>
      <c r="B4415" s="37" t="s">
        <v>236</v>
      </c>
      <c r="C4415" t="s">
        <v>432</v>
      </c>
      <c r="D4415" s="9">
        <v>42964</v>
      </c>
      <c r="E4415" s="44" t="s">
        <v>76</v>
      </c>
      <c r="F4415" t="s">
        <v>598</v>
      </c>
      <c r="H4415" s="1">
        <v>150000</v>
      </c>
    </row>
    <row r="4416" spans="1:9" x14ac:dyDescent="0.25">
      <c r="A4416" s="33">
        <v>42948</v>
      </c>
      <c r="B4416" s="37" t="s">
        <v>236</v>
      </c>
      <c r="C4416" s="142" t="s">
        <v>998</v>
      </c>
      <c r="D4416" s="9">
        <v>42964</v>
      </c>
      <c r="E4416" s="44">
        <v>6820</v>
      </c>
      <c r="F4416" t="s">
        <v>601</v>
      </c>
      <c r="H4416" s="1">
        <v>1362750</v>
      </c>
    </row>
    <row r="4417" spans="1:9" x14ac:dyDescent="0.25">
      <c r="A4417" s="33">
        <v>42948</v>
      </c>
      <c r="B4417" s="37" t="s">
        <v>236</v>
      </c>
      <c r="C4417" t="s">
        <v>172</v>
      </c>
      <c r="D4417" s="9">
        <v>42970</v>
      </c>
      <c r="E4417" s="44" t="s">
        <v>76</v>
      </c>
      <c r="F4417" t="s">
        <v>592</v>
      </c>
      <c r="H4417" s="1">
        <v>45000</v>
      </c>
    </row>
    <row r="4418" spans="1:9" x14ac:dyDescent="0.25">
      <c r="A4418" s="33">
        <v>42948</v>
      </c>
      <c r="B4418" s="37" t="s">
        <v>236</v>
      </c>
      <c r="C4418" t="s">
        <v>179</v>
      </c>
      <c r="D4418" s="9">
        <v>42970</v>
      </c>
      <c r="E4418" s="44" t="s">
        <v>76</v>
      </c>
      <c r="F4418" t="s">
        <v>592</v>
      </c>
      <c r="H4418" s="1">
        <v>45000</v>
      </c>
    </row>
    <row r="4419" spans="1:9" x14ac:dyDescent="0.25">
      <c r="A4419" s="33">
        <v>42948</v>
      </c>
      <c r="B4419" s="37" t="s">
        <v>236</v>
      </c>
      <c r="C4419" t="s">
        <v>179</v>
      </c>
      <c r="D4419" s="9">
        <v>42971</v>
      </c>
      <c r="E4419" s="44" t="s">
        <v>76</v>
      </c>
      <c r="F4419" t="s">
        <v>595</v>
      </c>
      <c r="H4419" s="1">
        <v>95075</v>
      </c>
    </row>
    <row r="4420" spans="1:9" x14ac:dyDescent="0.25">
      <c r="A4420" s="33">
        <v>42948</v>
      </c>
      <c r="B4420" s="37" t="s">
        <v>236</v>
      </c>
      <c r="C4420" t="s">
        <v>175</v>
      </c>
      <c r="D4420" s="9">
        <v>42972</v>
      </c>
      <c r="E4420" s="44" t="s">
        <v>76</v>
      </c>
      <c r="F4420" t="s">
        <v>591</v>
      </c>
      <c r="H4420" s="1">
        <v>30000</v>
      </c>
    </row>
    <row r="4421" spans="1:9" x14ac:dyDescent="0.25">
      <c r="A4421" s="33">
        <v>42948</v>
      </c>
      <c r="B4421" t="s">
        <v>236</v>
      </c>
      <c r="C4421" t="s">
        <v>172</v>
      </c>
      <c r="D4421" s="9">
        <v>42972</v>
      </c>
      <c r="E4421" s="44" t="s">
        <v>76</v>
      </c>
      <c r="F4421" t="s">
        <v>593</v>
      </c>
      <c r="H4421" s="1">
        <v>60000</v>
      </c>
      <c r="I4421" s="1"/>
    </row>
    <row r="4422" spans="1:9" s="121" customFormat="1" x14ac:dyDescent="0.25">
      <c r="A4422" s="120">
        <v>42948</v>
      </c>
      <c r="B4422" s="121" t="s">
        <v>236</v>
      </c>
      <c r="C4422" s="121" t="s">
        <v>179</v>
      </c>
      <c r="D4422" s="132">
        <v>42976</v>
      </c>
      <c r="E4422" s="121" t="s">
        <v>76</v>
      </c>
      <c r="F4422" s="121" t="s">
        <v>589</v>
      </c>
      <c r="H4422" s="122">
        <v>4900</v>
      </c>
      <c r="I4422" s="122"/>
    </row>
    <row r="4423" spans="1:9" x14ac:dyDescent="0.25">
      <c r="A4423" s="33">
        <v>42979</v>
      </c>
      <c r="B4423" s="37" t="s">
        <v>236</v>
      </c>
      <c r="C4423" t="s">
        <v>175</v>
      </c>
      <c r="D4423" s="9">
        <v>42979</v>
      </c>
      <c r="E4423" t="s">
        <v>76</v>
      </c>
      <c r="F4423" t="s">
        <v>627</v>
      </c>
      <c r="G4423" t="s">
        <v>57</v>
      </c>
      <c r="H4423" s="1">
        <v>157097</v>
      </c>
    </row>
    <row r="4424" spans="1:9" x14ac:dyDescent="0.25">
      <c r="A4424" s="33">
        <v>42979</v>
      </c>
      <c r="B4424" s="37" t="s">
        <v>236</v>
      </c>
      <c r="C4424" t="s">
        <v>179</v>
      </c>
      <c r="D4424" s="9">
        <v>42981</v>
      </c>
      <c r="E4424">
        <v>6822</v>
      </c>
      <c r="F4424" t="s">
        <v>629</v>
      </c>
      <c r="H4424" s="1">
        <v>50000</v>
      </c>
    </row>
    <row r="4425" spans="1:9" x14ac:dyDescent="0.25">
      <c r="A4425" s="33">
        <v>42979</v>
      </c>
      <c r="B4425" s="37" t="s">
        <v>236</v>
      </c>
      <c r="C4425" t="s">
        <v>179</v>
      </c>
      <c r="D4425" s="9">
        <v>42982</v>
      </c>
      <c r="E4425" t="s">
        <v>76</v>
      </c>
      <c r="F4425" t="s">
        <v>630</v>
      </c>
      <c r="G4425" t="s">
        <v>57</v>
      </c>
      <c r="H4425" s="1">
        <v>350000</v>
      </c>
    </row>
    <row r="4426" spans="1:9" x14ac:dyDescent="0.25">
      <c r="A4426" s="33">
        <v>42979</v>
      </c>
      <c r="B4426" s="37" t="s">
        <v>236</v>
      </c>
      <c r="C4426" s="142" t="s">
        <v>998</v>
      </c>
      <c r="D4426" s="9">
        <v>42982</v>
      </c>
      <c r="E4426" t="s">
        <v>76</v>
      </c>
      <c r="F4426" t="s">
        <v>631</v>
      </c>
      <c r="G4426" t="s">
        <v>57</v>
      </c>
      <c r="H4426" s="1">
        <v>4200000</v>
      </c>
    </row>
    <row r="4427" spans="1:9" x14ac:dyDescent="0.25">
      <c r="A4427" s="33">
        <v>42979</v>
      </c>
      <c r="B4427" s="37" t="s">
        <v>236</v>
      </c>
      <c r="C4427" t="s">
        <v>323</v>
      </c>
      <c r="D4427" s="9">
        <v>42982</v>
      </c>
      <c r="E4427" t="s">
        <v>76</v>
      </c>
      <c r="F4427" t="s">
        <v>529</v>
      </c>
      <c r="G4427" t="s">
        <v>57</v>
      </c>
      <c r="H4427" s="1">
        <v>225</v>
      </c>
    </row>
    <row r="4428" spans="1:9" x14ac:dyDescent="0.25">
      <c r="A4428" s="33">
        <v>42979</v>
      </c>
      <c r="B4428" s="37" t="s">
        <v>236</v>
      </c>
      <c r="C4428" t="s">
        <v>323</v>
      </c>
      <c r="D4428" s="9">
        <v>42982</v>
      </c>
      <c r="E4428" t="s">
        <v>76</v>
      </c>
      <c r="F4428" t="s">
        <v>436</v>
      </c>
      <c r="H4428" s="1">
        <v>110312</v>
      </c>
    </row>
    <row r="4429" spans="1:9" x14ac:dyDescent="0.25">
      <c r="A4429" s="33">
        <v>42979</v>
      </c>
      <c r="B4429" s="37" t="s">
        <v>236</v>
      </c>
      <c r="C4429" t="s">
        <v>323</v>
      </c>
      <c r="D4429" s="9">
        <v>42982</v>
      </c>
      <c r="E4429" t="s">
        <v>76</v>
      </c>
      <c r="F4429" t="s">
        <v>476</v>
      </c>
      <c r="H4429" s="1">
        <v>19177</v>
      </c>
    </row>
    <row r="4430" spans="1:9" x14ac:dyDescent="0.25">
      <c r="A4430" s="33">
        <v>42979</v>
      </c>
      <c r="B4430" s="37" t="s">
        <v>236</v>
      </c>
      <c r="C4430" t="s">
        <v>176</v>
      </c>
      <c r="D4430" s="9">
        <v>42982</v>
      </c>
      <c r="E4430" t="s">
        <v>76</v>
      </c>
      <c r="F4430" t="s">
        <v>632</v>
      </c>
      <c r="H4430" s="1">
        <v>6990</v>
      </c>
    </row>
    <row r="4431" spans="1:9" x14ac:dyDescent="0.25">
      <c r="A4431" s="33">
        <v>42979</v>
      </c>
      <c r="B4431" s="37" t="s">
        <v>236</v>
      </c>
      <c r="C4431" t="s">
        <v>432</v>
      </c>
      <c r="D4431" s="9">
        <v>42982</v>
      </c>
      <c r="E4431" t="s">
        <v>76</v>
      </c>
      <c r="F4431" t="s">
        <v>633</v>
      </c>
      <c r="G4431" t="s">
        <v>57</v>
      </c>
      <c r="H4431" s="1">
        <v>100000</v>
      </c>
    </row>
    <row r="4432" spans="1:9" x14ac:dyDescent="0.25">
      <c r="A4432" s="33">
        <v>42979</v>
      </c>
      <c r="B4432" s="37" t="s">
        <v>236</v>
      </c>
      <c r="C4432" t="s">
        <v>173</v>
      </c>
      <c r="D4432" s="9">
        <v>42982</v>
      </c>
      <c r="E4432" t="s">
        <v>76</v>
      </c>
      <c r="F4432" t="s">
        <v>634</v>
      </c>
      <c r="H4432" s="1">
        <v>250000</v>
      </c>
    </row>
    <row r="4433" spans="1:9" x14ac:dyDescent="0.25">
      <c r="A4433" s="33">
        <v>42979</v>
      </c>
      <c r="B4433" s="37" t="s">
        <v>236</v>
      </c>
      <c r="C4433" t="s">
        <v>174</v>
      </c>
      <c r="D4433" s="9">
        <v>42982</v>
      </c>
      <c r="E4433" t="s">
        <v>76</v>
      </c>
      <c r="F4433" t="s">
        <v>367</v>
      </c>
      <c r="G4433" t="s">
        <v>57</v>
      </c>
      <c r="H4433" s="1">
        <v>89446</v>
      </c>
    </row>
    <row r="4434" spans="1:9" x14ac:dyDescent="0.25">
      <c r="A4434" s="33">
        <v>42979</v>
      </c>
      <c r="B4434" s="37" t="s">
        <v>236</v>
      </c>
      <c r="C4434" t="s">
        <v>179</v>
      </c>
      <c r="D4434" s="9">
        <v>42984</v>
      </c>
      <c r="E4434" t="s">
        <v>264</v>
      </c>
      <c r="F4434" t="s">
        <v>517</v>
      </c>
      <c r="H4434" s="1">
        <v>9847</v>
      </c>
    </row>
    <row r="4435" spans="1:9" x14ac:dyDescent="0.25">
      <c r="A4435" s="33">
        <v>42979</v>
      </c>
      <c r="B4435" s="37" t="s">
        <v>236</v>
      </c>
      <c r="C4435" t="s">
        <v>172</v>
      </c>
      <c r="D4435" s="9">
        <v>42986</v>
      </c>
      <c r="E4435" t="s">
        <v>76</v>
      </c>
      <c r="F4435" t="s">
        <v>642</v>
      </c>
      <c r="G4435" t="s">
        <v>57</v>
      </c>
      <c r="H4435" s="1">
        <v>500000</v>
      </c>
    </row>
    <row r="4436" spans="1:9" x14ac:dyDescent="0.25">
      <c r="A4436" s="33">
        <v>42979</v>
      </c>
      <c r="B4436" s="37" t="s">
        <v>236</v>
      </c>
      <c r="C4436" s="142" t="s">
        <v>998</v>
      </c>
      <c r="D4436" s="9">
        <v>42989</v>
      </c>
      <c r="E4436" t="s">
        <v>76</v>
      </c>
      <c r="F4436" t="s">
        <v>643</v>
      </c>
      <c r="H4436" s="1">
        <v>4700</v>
      </c>
    </row>
    <row r="4437" spans="1:9" x14ac:dyDescent="0.25">
      <c r="A4437" s="33">
        <v>42979</v>
      </c>
      <c r="B4437" s="37" t="s">
        <v>236</v>
      </c>
      <c r="C4437" t="s">
        <v>175</v>
      </c>
      <c r="D4437" s="9">
        <v>42993</v>
      </c>
      <c r="E4437" t="s">
        <v>76</v>
      </c>
      <c r="F4437" t="s">
        <v>644</v>
      </c>
      <c r="H4437" s="1">
        <v>120000</v>
      </c>
    </row>
    <row r="4438" spans="1:9" x14ac:dyDescent="0.25">
      <c r="A4438" s="33">
        <v>42979</v>
      </c>
      <c r="B4438" s="37" t="s">
        <v>236</v>
      </c>
      <c r="C4438" t="s">
        <v>175</v>
      </c>
      <c r="D4438" s="9">
        <v>42993</v>
      </c>
      <c r="E4438" t="s">
        <v>76</v>
      </c>
      <c r="F4438" t="s">
        <v>645</v>
      </c>
      <c r="G4438" t="s">
        <v>57</v>
      </c>
      <c r="H4438" s="1">
        <v>70000</v>
      </c>
    </row>
    <row r="4439" spans="1:9" x14ac:dyDescent="0.25">
      <c r="A4439" s="33">
        <v>42979</v>
      </c>
      <c r="B4439" s="37" t="s">
        <v>236</v>
      </c>
      <c r="C4439" s="142" t="s">
        <v>998</v>
      </c>
      <c r="D4439" s="9">
        <v>43003</v>
      </c>
      <c r="E4439" t="s">
        <v>76</v>
      </c>
      <c r="F4439" t="s">
        <v>647</v>
      </c>
      <c r="G4439" t="s">
        <v>57</v>
      </c>
      <c r="H4439" s="1">
        <v>9000</v>
      </c>
    </row>
    <row r="4440" spans="1:9" ht="33" customHeight="1" x14ac:dyDescent="0.25">
      <c r="A4440" s="33">
        <v>42979</v>
      </c>
      <c r="B4440" s="37" t="s">
        <v>236</v>
      </c>
      <c r="C4440" s="142" t="s">
        <v>998</v>
      </c>
      <c r="D4440" s="9">
        <v>43004</v>
      </c>
      <c r="E4440" t="s">
        <v>76</v>
      </c>
      <c r="F4440" t="s">
        <v>649</v>
      </c>
      <c r="H4440" s="1">
        <v>10000</v>
      </c>
    </row>
    <row r="4441" spans="1:9" s="121" customFormat="1" x14ac:dyDescent="0.25">
      <c r="A4441" s="120">
        <v>42979</v>
      </c>
      <c r="B4441" s="121" t="s">
        <v>236</v>
      </c>
      <c r="C4441" s="121" t="s">
        <v>179</v>
      </c>
      <c r="D4441" s="132">
        <v>43007</v>
      </c>
      <c r="E4441" s="121" t="s">
        <v>76</v>
      </c>
      <c r="F4441" s="121" t="s">
        <v>650</v>
      </c>
      <c r="H4441" s="122">
        <v>35343</v>
      </c>
      <c r="I4441" s="122"/>
    </row>
    <row r="4442" spans="1:9" x14ac:dyDescent="0.25">
      <c r="A4442" s="33">
        <v>43009</v>
      </c>
      <c r="B4442" s="37" t="s">
        <v>236</v>
      </c>
      <c r="C4442" t="s">
        <v>175</v>
      </c>
      <c r="D4442" s="9">
        <v>43010</v>
      </c>
      <c r="E4442" t="s">
        <v>76</v>
      </c>
      <c r="F4442" t="s">
        <v>661</v>
      </c>
      <c r="H4442" s="1">
        <v>187104</v>
      </c>
    </row>
    <row r="4443" spans="1:9" x14ac:dyDescent="0.25">
      <c r="A4443" s="33">
        <v>43009</v>
      </c>
      <c r="B4443" s="37" t="s">
        <v>236</v>
      </c>
      <c r="C4443" t="s">
        <v>323</v>
      </c>
      <c r="D4443" s="9">
        <v>43011</v>
      </c>
      <c r="E4443" t="s">
        <v>76</v>
      </c>
      <c r="F4443" t="s">
        <v>476</v>
      </c>
      <c r="H4443" s="1">
        <v>19293</v>
      </c>
    </row>
    <row r="4444" spans="1:9" x14ac:dyDescent="0.25">
      <c r="A4444" s="33">
        <v>43009</v>
      </c>
      <c r="B4444" s="37" t="s">
        <v>236</v>
      </c>
      <c r="C4444" t="s">
        <v>323</v>
      </c>
      <c r="D4444" s="9">
        <v>43011</v>
      </c>
      <c r="E4444" t="s">
        <v>76</v>
      </c>
      <c r="F4444" t="s">
        <v>436</v>
      </c>
      <c r="H4444" s="1">
        <v>82173</v>
      </c>
    </row>
    <row r="4445" spans="1:9" x14ac:dyDescent="0.25">
      <c r="A4445" s="33">
        <v>43009</v>
      </c>
      <c r="B4445" s="37" t="s">
        <v>236</v>
      </c>
      <c r="C4445" t="s">
        <v>323</v>
      </c>
      <c r="D4445" s="9">
        <v>43011</v>
      </c>
      <c r="E4445" t="s">
        <v>76</v>
      </c>
      <c r="F4445" t="s">
        <v>529</v>
      </c>
      <c r="H4445" s="1">
        <v>225</v>
      </c>
    </row>
    <row r="4446" spans="1:9" x14ac:dyDescent="0.25">
      <c r="A4446" s="33">
        <v>43009</v>
      </c>
      <c r="B4446" s="37" t="s">
        <v>236</v>
      </c>
      <c r="C4446" t="s">
        <v>176</v>
      </c>
      <c r="D4446" s="9">
        <v>43011</v>
      </c>
      <c r="E4446" t="s">
        <v>76</v>
      </c>
      <c r="F4446" t="s">
        <v>662</v>
      </c>
      <c r="H4446" s="1">
        <v>6990</v>
      </c>
    </row>
    <row r="4447" spans="1:9" x14ac:dyDescent="0.25">
      <c r="A4447" s="33">
        <v>43009</v>
      </c>
      <c r="B4447" s="37" t="s">
        <v>236</v>
      </c>
      <c r="C4447" t="s">
        <v>173</v>
      </c>
      <c r="D4447" s="9">
        <v>43011</v>
      </c>
      <c r="E4447" t="s">
        <v>76</v>
      </c>
      <c r="F4447" t="s">
        <v>663</v>
      </c>
      <c r="H4447" s="1">
        <v>250000</v>
      </c>
    </row>
    <row r="4448" spans="1:9" x14ac:dyDescent="0.25">
      <c r="A4448" s="33">
        <v>43009</v>
      </c>
      <c r="B4448" s="37" t="s">
        <v>236</v>
      </c>
      <c r="C4448" t="s">
        <v>432</v>
      </c>
      <c r="D4448" s="9">
        <v>43011</v>
      </c>
      <c r="E4448" t="s">
        <v>76</v>
      </c>
      <c r="F4448" t="s">
        <v>664</v>
      </c>
      <c r="H4448" s="1">
        <v>100000</v>
      </c>
    </row>
    <row r="4449" spans="1:9" x14ac:dyDescent="0.25">
      <c r="A4449" s="33">
        <v>43009</v>
      </c>
      <c r="B4449" s="37" t="s">
        <v>236</v>
      </c>
      <c r="C4449" t="s">
        <v>174</v>
      </c>
      <c r="D4449" s="9">
        <v>43011</v>
      </c>
      <c r="E4449" t="s">
        <v>76</v>
      </c>
      <c r="F4449" t="s">
        <v>367</v>
      </c>
      <c r="H4449" s="1">
        <v>109837</v>
      </c>
    </row>
    <row r="4450" spans="1:9" x14ac:dyDescent="0.25">
      <c r="A4450" s="33">
        <v>43009</v>
      </c>
      <c r="B4450" s="37" t="s">
        <v>236</v>
      </c>
      <c r="C4450" t="s">
        <v>179</v>
      </c>
      <c r="D4450" s="9">
        <v>43013</v>
      </c>
      <c r="E4450" t="s">
        <v>76</v>
      </c>
      <c r="F4450" t="s">
        <v>665</v>
      </c>
      <c r="H4450" s="1">
        <v>9867</v>
      </c>
    </row>
    <row r="4451" spans="1:9" x14ac:dyDescent="0.25">
      <c r="A4451" s="33">
        <v>43009</v>
      </c>
      <c r="B4451" s="37" t="s">
        <v>236</v>
      </c>
      <c r="C4451" t="s">
        <v>172</v>
      </c>
      <c r="D4451" s="9">
        <v>43014</v>
      </c>
      <c r="E4451" t="s">
        <v>76</v>
      </c>
      <c r="F4451" t="s">
        <v>666</v>
      </c>
      <c r="H4451" s="1">
        <v>20000</v>
      </c>
    </row>
    <row r="4452" spans="1:9" x14ac:dyDescent="0.25">
      <c r="A4452" s="33">
        <v>43009</v>
      </c>
      <c r="B4452" s="37" t="s">
        <v>236</v>
      </c>
      <c r="C4452" t="s">
        <v>172</v>
      </c>
      <c r="D4452" s="9">
        <v>43024</v>
      </c>
      <c r="E4452" t="s">
        <v>76</v>
      </c>
      <c r="F4452" t="s">
        <v>667</v>
      </c>
      <c r="H4452" s="1">
        <v>13500</v>
      </c>
    </row>
    <row r="4453" spans="1:9" x14ac:dyDescent="0.25">
      <c r="A4453" s="33">
        <v>43009</v>
      </c>
      <c r="B4453" s="37" t="s">
        <v>236</v>
      </c>
      <c r="C4453" t="s">
        <v>172</v>
      </c>
      <c r="D4453" s="9">
        <v>43024</v>
      </c>
      <c r="E4453" t="s">
        <v>76</v>
      </c>
      <c r="F4453" t="s">
        <v>668</v>
      </c>
      <c r="H4453" s="1">
        <v>42900</v>
      </c>
    </row>
    <row r="4454" spans="1:9" x14ac:dyDescent="0.25">
      <c r="A4454" s="33">
        <v>43009</v>
      </c>
      <c r="B4454" s="37" t="s">
        <v>236</v>
      </c>
      <c r="C4454" t="s">
        <v>175</v>
      </c>
      <c r="D4454" s="9">
        <v>43024</v>
      </c>
      <c r="E4454" t="s">
        <v>76</v>
      </c>
      <c r="F4454" t="s">
        <v>669</v>
      </c>
      <c r="H4454" s="1">
        <v>120000</v>
      </c>
    </row>
    <row r="4455" spans="1:9" x14ac:dyDescent="0.25">
      <c r="A4455" s="33">
        <v>43009</v>
      </c>
      <c r="B4455" s="37" t="s">
        <v>236</v>
      </c>
      <c r="C4455" t="s">
        <v>172</v>
      </c>
      <c r="D4455" s="9">
        <v>43027</v>
      </c>
      <c r="E4455" t="s">
        <v>76</v>
      </c>
      <c r="F4455" t="s">
        <v>670</v>
      </c>
      <c r="H4455" s="1">
        <v>97908</v>
      </c>
    </row>
    <row r="4456" spans="1:9" s="121" customFormat="1" x14ac:dyDescent="0.25">
      <c r="A4456" s="120">
        <v>43009</v>
      </c>
      <c r="B4456" s="121" t="s">
        <v>236</v>
      </c>
      <c r="C4456" s="121" t="s">
        <v>172</v>
      </c>
      <c r="D4456" s="132">
        <v>43038</v>
      </c>
      <c r="E4456" s="121" t="s">
        <v>76</v>
      </c>
      <c r="F4456" s="121" t="s">
        <v>671</v>
      </c>
      <c r="H4456" s="122">
        <v>13800</v>
      </c>
      <c r="I4456" s="122"/>
    </row>
    <row r="4457" spans="1:9" x14ac:dyDescent="0.25">
      <c r="A4457" s="33">
        <v>43040</v>
      </c>
      <c r="B4457" s="37" t="s">
        <v>236</v>
      </c>
      <c r="C4457" t="s">
        <v>175</v>
      </c>
      <c r="D4457" s="9">
        <v>43041</v>
      </c>
      <c r="E4457" t="s">
        <v>76</v>
      </c>
      <c r="F4457" t="s">
        <v>675</v>
      </c>
      <c r="H4457" s="1">
        <v>187097</v>
      </c>
    </row>
    <row r="4458" spans="1:9" x14ac:dyDescent="0.25">
      <c r="A4458" s="33">
        <v>43040</v>
      </c>
      <c r="B4458" s="37" t="s">
        <v>236</v>
      </c>
      <c r="C4458" t="s">
        <v>323</v>
      </c>
      <c r="D4458" s="9">
        <v>43041</v>
      </c>
      <c r="E4458" t="s">
        <v>76</v>
      </c>
      <c r="F4458" t="s">
        <v>436</v>
      </c>
      <c r="H4458" s="1">
        <v>67378</v>
      </c>
    </row>
    <row r="4459" spans="1:9" x14ac:dyDescent="0.25">
      <c r="A4459" s="33">
        <v>43040</v>
      </c>
      <c r="B4459" s="37" t="s">
        <v>236</v>
      </c>
      <c r="C4459" t="s">
        <v>323</v>
      </c>
      <c r="D4459" s="9">
        <v>43041</v>
      </c>
      <c r="E4459" t="s">
        <v>76</v>
      </c>
      <c r="F4459" t="s">
        <v>529</v>
      </c>
      <c r="H4459" s="1">
        <v>225</v>
      </c>
    </row>
    <row r="4460" spans="1:9" x14ac:dyDescent="0.25">
      <c r="A4460" s="33">
        <v>43040</v>
      </c>
      <c r="B4460" s="37" t="s">
        <v>236</v>
      </c>
      <c r="C4460" t="s">
        <v>176</v>
      </c>
      <c r="D4460" s="9">
        <v>43041</v>
      </c>
      <c r="E4460" t="s">
        <v>76</v>
      </c>
      <c r="F4460" t="s">
        <v>513</v>
      </c>
      <c r="H4460" s="1">
        <v>6990</v>
      </c>
    </row>
    <row r="4461" spans="1:9" x14ac:dyDescent="0.25">
      <c r="A4461" s="33">
        <v>43040</v>
      </c>
      <c r="B4461" s="37" t="s">
        <v>236</v>
      </c>
      <c r="C4461" t="s">
        <v>432</v>
      </c>
      <c r="D4461" s="9">
        <v>43041</v>
      </c>
      <c r="E4461" t="s">
        <v>76</v>
      </c>
      <c r="F4461" t="s">
        <v>676</v>
      </c>
      <c r="H4461" s="1">
        <v>100000</v>
      </c>
    </row>
    <row r="4462" spans="1:9" x14ac:dyDescent="0.25">
      <c r="A4462" s="33">
        <v>43040</v>
      </c>
      <c r="B4462" s="37" t="s">
        <v>236</v>
      </c>
      <c r="C4462" t="s">
        <v>173</v>
      </c>
      <c r="D4462" s="9">
        <v>43041</v>
      </c>
      <c r="E4462" t="s">
        <v>76</v>
      </c>
      <c r="F4462" t="s">
        <v>677</v>
      </c>
      <c r="H4462" s="1">
        <v>250000</v>
      </c>
    </row>
    <row r="4463" spans="1:9" x14ac:dyDescent="0.25">
      <c r="A4463" s="33">
        <v>43040</v>
      </c>
      <c r="B4463" s="37" t="s">
        <v>236</v>
      </c>
      <c r="C4463" t="s">
        <v>174</v>
      </c>
      <c r="D4463" s="9">
        <v>43041</v>
      </c>
      <c r="E4463" t="s">
        <v>76</v>
      </c>
      <c r="F4463" t="s">
        <v>367</v>
      </c>
      <c r="H4463" s="1">
        <v>89446</v>
      </c>
    </row>
    <row r="4464" spans="1:9" x14ac:dyDescent="0.25">
      <c r="A4464" s="33">
        <v>43040</v>
      </c>
      <c r="B4464" s="37" t="s">
        <v>236</v>
      </c>
      <c r="C4464" t="s">
        <v>172</v>
      </c>
      <c r="D4464" s="9">
        <v>43042</v>
      </c>
      <c r="E4464" t="s">
        <v>76</v>
      </c>
      <c r="F4464" t="s">
        <v>678</v>
      </c>
      <c r="H4464" s="1">
        <v>47580</v>
      </c>
    </row>
    <row r="4465" spans="1:9" x14ac:dyDescent="0.25">
      <c r="A4465" s="33">
        <v>43040</v>
      </c>
      <c r="B4465" s="37" t="s">
        <v>236</v>
      </c>
      <c r="C4465" t="s">
        <v>172</v>
      </c>
      <c r="D4465" s="9">
        <v>43045</v>
      </c>
      <c r="E4465" t="s">
        <v>76</v>
      </c>
      <c r="F4465" t="s">
        <v>517</v>
      </c>
      <c r="H4465" s="1">
        <v>9851</v>
      </c>
    </row>
    <row r="4466" spans="1:9" x14ac:dyDescent="0.25">
      <c r="A4466" s="33">
        <v>43040</v>
      </c>
      <c r="B4466" s="37" t="s">
        <v>236</v>
      </c>
      <c r="C4466" t="s">
        <v>323</v>
      </c>
      <c r="D4466" s="9">
        <v>43045</v>
      </c>
      <c r="E4466" t="s">
        <v>76</v>
      </c>
      <c r="F4466" t="s">
        <v>476</v>
      </c>
      <c r="H4466" s="1">
        <v>150457</v>
      </c>
    </row>
    <row r="4467" spans="1:9" x14ac:dyDescent="0.25">
      <c r="A4467" s="33">
        <v>43040</v>
      </c>
      <c r="B4467" s="37" t="s">
        <v>236</v>
      </c>
      <c r="C4467" t="s">
        <v>179</v>
      </c>
      <c r="D4467" s="9">
        <v>43046</v>
      </c>
      <c r="E4467" t="s">
        <v>679</v>
      </c>
      <c r="F4467" t="s">
        <v>680</v>
      </c>
      <c r="H4467" s="1">
        <v>40000</v>
      </c>
    </row>
    <row r="4468" spans="1:9" x14ac:dyDescent="0.25">
      <c r="A4468" s="33">
        <v>43040</v>
      </c>
      <c r="B4468" s="37" t="s">
        <v>236</v>
      </c>
      <c r="C4468" t="s">
        <v>432</v>
      </c>
      <c r="D4468" s="9">
        <v>43053</v>
      </c>
      <c r="E4468" t="s">
        <v>76</v>
      </c>
      <c r="F4468" t="s">
        <v>681</v>
      </c>
      <c r="H4468" s="1">
        <v>50000</v>
      </c>
    </row>
    <row r="4469" spans="1:9" x14ac:dyDescent="0.25">
      <c r="A4469" s="33">
        <v>43040</v>
      </c>
      <c r="B4469" s="37" t="s">
        <v>236</v>
      </c>
      <c r="C4469" t="s">
        <v>175</v>
      </c>
      <c r="D4469" s="9">
        <v>43053</v>
      </c>
      <c r="E4469" t="s">
        <v>76</v>
      </c>
      <c r="F4469" t="s">
        <v>682</v>
      </c>
      <c r="H4469" s="1">
        <v>120000</v>
      </c>
    </row>
    <row r="4470" spans="1:9" x14ac:dyDescent="0.25">
      <c r="A4470" s="33">
        <v>43040</v>
      </c>
      <c r="B4470" s="37" t="s">
        <v>236</v>
      </c>
      <c r="C4470" t="s">
        <v>175</v>
      </c>
      <c r="D4470" s="9">
        <v>43055</v>
      </c>
      <c r="E4470" t="s">
        <v>76</v>
      </c>
      <c r="F4470" t="s">
        <v>683</v>
      </c>
      <c r="H4470" s="1">
        <v>201880</v>
      </c>
    </row>
    <row r="4471" spans="1:9" x14ac:dyDescent="0.25">
      <c r="A4471" s="33">
        <v>43040</v>
      </c>
      <c r="B4471" s="37" t="s">
        <v>236</v>
      </c>
      <c r="C4471" t="s">
        <v>179</v>
      </c>
      <c r="D4471" s="9">
        <v>43056</v>
      </c>
      <c r="E4471" t="s">
        <v>76</v>
      </c>
      <c r="F4471" t="s">
        <v>684</v>
      </c>
      <c r="H4471" s="1">
        <v>25000</v>
      </c>
    </row>
    <row r="4472" spans="1:9" x14ac:dyDescent="0.25">
      <c r="A4472" s="33">
        <v>43040</v>
      </c>
      <c r="B4472" s="37" t="s">
        <v>236</v>
      </c>
      <c r="C4472" t="s">
        <v>172</v>
      </c>
      <c r="D4472" s="9">
        <v>43060</v>
      </c>
      <c r="E4472" t="s">
        <v>76</v>
      </c>
      <c r="F4472" t="s">
        <v>685</v>
      </c>
      <c r="H4472" s="1">
        <v>196408</v>
      </c>
    </row>
    <row r="4473" spans="1:9" s="121" customFormat="1" x14ac:dyDescent="0.25">
      <c r="A4473" s="120">
        <v>43040</v>
      </c>
      <c r="B4473" s="121" t="s">
        <v>236</v>
      </c>
      <c r="C4473" s="121" t="s">
        <v>172</v>
      </c>
      <c r="D4473" s="132">
        <v>43063</v>
      </c>
      <c r="E4473" s="121" t="s">
        <v>76</v>
      </c>
      <c r="F4473" s="121" t="s">
        <v>686</v>
      </c>
      <c r="H4473" s="122">
        <v>58400</v>
      </c>
      <c r="I4473" s="122"/>
    </row>
    <row r="4474" spans="1:9" x14ac:dyDescent="0.25">
      <c r="A4474" s="33">
        <v>43070</v>
      </c>
      <c r="B4474" s="37" t="s">
        <v>236</v>
      </c>
      <c r="C4474" t="s">
        <v>175</v>
      </c>
      <c r="D4474" s="9">
        <v>43070</v>
      </c>
      <c r="E4474" t="s">
        <v>76</v>
      </c>
      <c r="F4474" t="s">
        <v>688</v>
      </c>
      <c r="G4474" t="s">
        <v>57</v>
      </c>
      <c r="H4474" s="1">
        <v>187097</v>
      </c>
    </row>
    <row r="4475" spans="1:9" x14ac:dyDescent="0.25">
      <c r="A4475" s="33">
        <v>43070</v>
      </c>
      <c r="B4475" s="37" t="s">
        <v>236</v>
      </c>
      <c r="C4475" t="s">
        <v>172</v>
      </c>
      <c r="D4475" s="9">
        <v>43073</v>
      </c>
      <c r="E4475" t="s">
        <v>76</v>
      </c>
      <c r="F4475" t="s">
        <v>689</v>
      </c>
      <c r="H4475" s="1">
        <v>40000</v>
      </c>
    </row>
    <row r="4476" spans="1:9" x14ac:dyDescent="0.25">
      <c r="A4476" s="33">
        <v>43070</v>
      </c>
      <c r="B4476" s="37" t="s">
        <v>236</v>
      </c>
      <c r="C4476" t="s">
        <v>323</v>
      </c>
      <c r="D4476" s="9">
        <v>43074</v>
      </c>
      <c r="E4476" t="s">
        <v>76</v>
      </c>
      <c r="F4476" t="s">
        <v>476</v>
      </c>
      <c r="G4476" t="s">
        <v>57</v>
      </c>
      <c r="H4476" s="1">
        <v>43816</v>
      </c>
    </row>
    <row r="4477" spans="1:9" x14ac:dyDescent="0.25">
      <c r="A4477" s="33">
        <v>43070</v>
      </c>
      <c r="B4477" s="37" t="s">
        <v>236</v>
      </c>
      <c r="C4477" t="s">
        <v>323</v>
      </c>
      <c r="D4477" s="9">
        <v>43074</v>
      </c>
      <c r="E4477" t="s">
        <v>76</v>
      </c>
      <c r="F4477" t="s">
        <v>436</v>
      </c>
      <c r="G4477" t="s">
        <v>57</v>
      </c>
      <c r="H4477" s="1">
        <v>72315</v>
      </c>
    </row>
    <row r="4478" spans="1:9" x14ac:dyDescent="0.25">
      <c r="A4478" s="33">
        <v>43070</v>
      </c>
      <c r="B4478" s="37" t="s">
        <v>236</v>
      </c>
      <c r="C4478" t="s">
        <v>323</v>
      </c>
      <c r="D4478" s="9">
        <v>43074</v>
      </c>
      <c r="E4478" t="s">
        <v>76</v>
      </c>
      <c r="F4478" t="s">
        <v>529</v>
      </c>
      <c r="G4478" t="s">
        <v>57</v>
      </c>
      <c r="H4478" s="1">
        <v>225</v>
      </c>
    </row>
    <row r="4479" spans="1:9" x14ac:dyDescent="0.25">
      <c r="A4479" s="33">
        <v>43070</v>
      </c>
      <c r="B4479" s="37" t="s">
        <v>236</v>
      </c>
      <c r="C4479" t="s">
        <v>176</v>
      </c>
      <c r="D4479" s="9">
        <v>43074</v>
      </c>
      <c r="E4479" t="s">
        <v>76</v>
      </c>
      <c r="F4479" t="s">
        <v>590</v>
      </c>
      <c r="H4479" s="1">
        <v>6990</v>
      </c>
    </row>
    <row r="4480" spans="1:9" x14ac:dyDescent="0.25">
      <c r="A4480" s="33">
        <v>43070</v>
      </c>
      <c r="B4480" s="37" t="s">
        <v>236</v>
      </c>
      <c r="C4480" t="s">
        <v>432</v>
      </c>
      <c r="D4480" s="9">
        <v>43074</v>
      </c>
      <c r="E4480" t="s">
        <v>76</v>
      </c>
      <c r="F4480" t="s">
        <v>690</v>
      </c>
      <c r="H4480" s="1">
        <v>100000</v>
      </c>
    </row>
    <row r="4481" spans="1:9" ht="22.5" customHeight="1" x14ac:dyDescent="0.25">
      <c r="A4481" s="33">
        <v>43070</v>
      </c>
      <c r="B4481" s="37" t="s">
        <v>236</v>
      </c>
      <c r="C4481" t="s">
        <v>173</v>
      </c>
      <c r="D4481" s="9">
        <v>43074</v>
      </c>
      <c r="E4481" t="s">
        <v>76</v>
      </c>
      <c r="F4481" t="s">
        <v>691</v>
      </c>
      <c r="H4481" s="1">
        <v>250000</v>
      </c>
    </row>
    <row r="4482" spans="1:9" x14ac:dyDescent="0.25">
      <c r="A4482" s="33">
        <v>43070</v>
      </c>
      <c r="B4482" s="37" t="s">
        <v>236</v>
      </c>
      <c r="C4482" t="s">
        <v>174</v>
      </c>
      <c r="D4482" s="9">
        <v>43074</v>
      </c>
      <c r="E4482" t="s">
        <v>76</v>
      </c>
      <c r="F4482" t="s">
        <v>367</v>
      </c>
      <c r="G4482" t="s">
        <v>57</v>
      </c>
      <c r="H4482" s="1">
        <v>148246</v>
      </c>
    </row>
    <row r="4483" spans="1:9" x14ac:dyDescent="0.25">
      <c r="A4483" s="33">
        <v>43070</v>
      </c>
      <c r="B4483" s="37" t="s">
        <v>236</v>
      </c>
      <c r="C4483" t="s">
        <v>179</v>
      </c>
      <c r="D4483" s="9">
        <v>43075</v>
      </c>
      <c r="E4483" t="s">
        <v>264</v>
      </c>
      <c r="F4483" t="s">
        <v>517</v>
      </c>
      <c r="H4483" s="1">
        <v>9902</v>
      </c>
    </row>
    <row r="4484" spans="1:9" x14ac:dyDescent="0.25">
      <c r="A4484" s="33">
        <v>43070</v>
      </c>
      <c r="B4484" s="37" t="s">
        <v>236</v>
      </c>
      <c r="C4484" t="s">
        <v>175</v>
      </c>
      <c r="D4484" s="9">
        <v>43083</v>
      </c>
      <c r="E4484" t="s">
        <v>76</v>
      </c>
      <c r="F4484" t="s">
        <v>692</v>
      </c>
      <c r="G4484" t="s">
        <v>57</v>
      </c>
      <c r="H4484" s="1">
        <v>63000</v>
      </c>
    </row>
    <row r="4485" spans="1:9" ht="17.45" customHeight="1" x14ac:dyDescent="0.25">
      <c r="A4485" s="33">
        <v>43070</v>
      </c>
      <c r="B4485" s="37" t="s">
        <v>236</v>
      </c>
      <c r="C4485" t="s">
        <v>175</v>
      </c>
      <c r="D4485" s="9">
        <v>43084</v>
      </c>
      <c r="E4485" t="s">
        <v>76</v>
      </c>
      <c r="F4485" t="s">
        <v>693</v>
      </c>
      <c r="H4485" s="1">
        <v>120000</v>
      </c>
    </row>
    <row r="4486" spans="1:9" x14ac:dyDescent="0.25">
      <c r="A4486" s="33">
        <v>43070</v>
      </c>
      <c r="B4486" s="37" t="s">
        <v>236</v>
      </c>
      <c r="C4486" t="s">
        <v>172</v>
      </c>
      <c r="D4486" s="9">
        <v>43087</v>
      </c>
      <c r="E4486" t="s">
        <v>76</v>
      </c>
      <c r="F4486" t="s">
        <v>694</v>
      </c>
      <c r="G4486" t="s">
        <v>57</v>
      </c>
      <c r="H4486" s="1">
        <v>17700</v>
      </c>
    </row>
    <row r="4487" spans="1:9" s="121" customFormat="1" x14ac:dyDescent="0.25">
      <c r="A4487" s="269">
        <v>43070</v>
      </c>
      <c r="B4487" s="270" t="s">
        <v>236</v>
      </c>
      <c r="C4487" s="270" t="s">
        <v>432</v>
      </c>
      <c r="D4487" s="271">
        <v>43088</v>
      </c>
      <c r="E4487" s="270" t="s">
        <v>76</v>
      </c>
      <c r="F4487" s="270" t="s">
        <v>695</v>
      </c>
      <c r="G4487" s="270"/>
      <c r="H4487" s="272">
        <v>95440</v>
      </c>
      <c r="I4487" s="272">
        <f>SUM(H4283:H4487)</f>
        <v>36245167</v>
      </c>
    </row>
    <row r="4488" spans="1:9" ht="13.5" customHeight="1" x14ac:dyDescent="0.25">
      <c r="A4488" s="33">
        <f>+'Base de datos  1'!A4489</f>
        <v>43101</v>
      </c>
      <c r="B4488" s="37" t="str">
        <f>+'Base de datos  1'!B4489</f>
        <v>Egreso</v>
      </c>
      <c r="C4488" t="str">
        <f>+'Base de datos  1'!C4489</f>
        <v>Sueldos</v>
      </c>
      <c r="D4488" s="9">
        <f>+'Base de datos  1'!D4489</f>
        <v>43102</v>
      </c>
      <c r="E4488" t="str">
        <f>+'Base de datos  1'!E4489</f>
        <v>TR</v>
      </c>
      <c r="F4488" t="str">
        <f>+'Base de datos  1'!F4489</f>
        <v>C.Henriquez Liq. Sueldo  Dic17</v>
      </c>
      <c r="H4488" s="1">
        <f>+'Base de datos  1'!H4489</f>
        <v>187097</v>
      </c>
    </row>
    <row r="4489" spans="1:9" x14ac:dyDescent="0.25">
      <c r="A4489" s="184">
        <f>+'Base de datos  1'!A4490</f>
        <v>43101</v>
      </c>
      <c r="B4489" s="185" t="str">
        <f>+'Base de datos  1'!B4490</f>
        <v>Egreso</v>
      </c>
      <c r="C4489" s="182" t="str">
        <f>+'Base de datos  1'!C4490</f>
        <v>Mantencion</v>
      </c>
      <c r="D4489" s="183">
        <f>+'Base de datos  1'!D4490</f>
        <v>43102</v>
      </c>
      <c r="E4489" s="182" t="str">
        <f>+'Base de datos  1'!E4490</f>
        <v>TR</v>
      </c>
      <c r="F4489" s="182" t="str">
        <f>+'Base de datos  1'!F4490</f>
        <v>Ferreteria El Yeco - varios</v>
      </c>
      <c r="G4489" s="182"/>
      <c r="H4489" s="207">
        <f>+'Base de datos  1'!H4490</f>
        <v>10900</v>
      </c>
      <c r="I4489" s="182"/>
    </row>
    <row r="4490" spans="1:9" x14ac:dyDescent="0.25">
      <c r="A4490" s="184">
        <f>+'Base de datos  1'!A4491</f>
        <v>43101</v>
      </c>
      <c r="B4490" s="185" t="str">
        <f>+'Base de datos  1'!B4491</f>
        <v>Egreso</v>
      </c>
      <c r="C4490" s="182" t="str">
        <f>+'Base de datos  1'!C4491</f>
        <v>luz</v>
      </c>
      <c r="D4490" s="183">
        <f>+'Base de datos  1'!D4491</f>
        <v>43102</v>
      </c>
      <c r="E4490" s="182" t="str">
        <f>+'Base de datos  1'!E4491</f>
        <v>TR</v>
      </c>
      <c r="F4490" s="182" t="str">
        <f>+'Base de datos  1'!F4491</f>
        <v>Litoral 2</v>
      </c>
      <c r="G4490" s="182"/>
      <c r="H4490" s="207">
        <f>+'Base de datos  1'!H4491</f>
        <v>45943</v>
      </c>
      <c r="I4490" s="182"/>
    </row>
    <row r="4491" spans="1:9" x14ac:dyDescent="0.25">
      <c r="A4491" s="184">
        <f>+'Base de datos  1'!A4492</f>
        <v>43101</v>
      </c>
      <c r="B4491" s="185" t="str">
        <f>+'Base de datos  1'!B4492</f>
        <v>Egreso</v>
      </c>
      <c r="C4491" s="182" t="str">
        <f>+'Base de datos  1'!C4492</f>
        <v>luz</v>
      </c>
      <c r="D4491" s="183">
        <f>+'Base de datos  1'!D4492</f>
        <v>43102</v>
      </c>
      <c r="E4491" s="182" t="str">
        <f>+'Base de datos  1'!E4492</f>
        <v>TR</v>
      </c>
      <c r="F4491" s="182" t="str">
        <f>+'Base de datos  1'!F4492</f>
        <v>Litoral 1</v>
      </c>
      <c r="G4491" s="182"/>
      <c r="H4491" s="207">
        <f>+'Base de datos  1'!H4492</f>
        <v>66044</v>
      </c>
      <c r="I4491" s="182"/>
    </row>
    <row r="4492" spans="1:9" x14ac:dyDescent="0.25">
      <c r="A4492" s="184">
        <f>+'Base de datos  1'!A4493</f>
        <v>43101</v>
      </c>
      <c r="B4492" s="185" t="str">
        <f>+'Base de datos  1'!B4493</f>
        <v>Egreso</v>
      </c>
      <c r="C4492" s="182" t="str">
        <f>+'Base de datos  1'!C4493</f>
        <v>luz</v>
      </c>
      <c r="D4492" s="183">
        <f>+'Base de datos  1'!D4493</f>
        <v>43102</v>
      </c>
      <c r="E4492" s="182" t="str">
        <f>+'Base de datos  1'!E4493</f>
        <v>TR</v>
      </c>
      <c r="F4492" s="182" t="str">
        <f>+'Base de datos  1'!F4493</f>
        <v>Litoral 3</v>
      </c>
      <c r="G4492" s="182"/>
      <c r="H4492" s="207">
        <f>+'Base de datos  1'!H4493</f>
        <v>225</v>
      </c>
      <c r="I4492" s="182"/>
    </row>
    <row r="4493" spans="1:9" x14ac:dyDescent="0.25">
      <c r="A4493" s="184">
        <f>+'Base de datos  1'!A4494</f>
        <v>43101</v>
      </c>
      <c r="B4493" s="185" t="str">
        <f>+'Base de datos  1'!B4494</f>
        <v>Egreso</v>
      </c>
      <c r="C4493" s="182" t="str">
        <f>+'Base de datos  1'!C4494</f>
        <v>Celular</v>
      </c>
      <c r="D4493" s="183">
        <f>+'Base de datos  1'!D4494</f>
        <v>43102</v>
      </c>
      <c r="E4493" s="182" t="str">
        <f>+'Base de datos  1'!E4494</f>
        <v>TR</v>
      </c>
      <c r="F4493" s="182" t="str">
        <f>+'Base de datos  1'!F4494</f>
        <v>Cta. Enetel telefono encargado</v>
      </c>
      <c r="G4493" s="182"/>
      <c r="H4493" s="207">
        <f>+'Base de datos  1'!H4494</f>
        <v>6956</v>
      </c>
      <c r="I4493" s="182"/>
    </row>
    <row r="4494" spans="1:9" x14ac:dyDescent="0.25">
      <c r="A4494" s="184">
        <f>+'Base de datos  1'!A4495</f>
        <v>43101</v>
      </c>
      <c r="B4494" s="185" t="str">
        <f>+'Base de datos  1'!B4495</f>
        <v>Egreso</v>
      </c>
      <c r="C4494" s="182" t="str">
        <f>+'Base de datos  1'!C4495</f>
        <v>Devolucion caja</v>
      </c>
      <c r="D4494" s="183">
        <f>+'Base de datos  1'!D4495</f>
        <v>43102</v>
      </c>
      <c r="E4494" s="182" t="str">
        <f>+'Base de datos  1'!E4495</f>
        <v>TR</v>
      </c>
      <c r="F4494" s="182" t="str">
        <f>+'Base de datos  1'!F4495</f>
        <v>R.Figueroa Caja Chica Ene.18</v>
      </c>
      <c r="G4494" s="182"/>
      <c r="H4494" s="207">
        <f>+'Base de datos  1'!H4495</f>
        <v>100000</v>
      </c>
      <c r="I4494" s="182"/>
    </row>
    <row r="4495" spans="1:9" x14ac:dyDescent="0.25">
      <c r="A4495" s="184">
        <f>+'Base de datos  1'!A4496</f>
        <v>43101</v>
      </c>
      <c r="B4495" s="185" t="str">
        <f>+'Base de datos  1'!B4496</f>
        <v>Egreso</v>
      </c>
      <c r="C4495" s="182" t="str">
        <f>+'Base de datos  1'!C4496</f>
        <v>Basura</v>
      </c>
      <c r="D4495" s="183">
        <f>+'Base de datos  1'!D4496</f>
        <v>43102</v>
      </c>
      <c r="E4495" s="182" t="str">
        <f>+'Base de datos  1'!E4496</f>
        <v>TR</v>
      </c>
      <c r="F4495" s="182" t="str">
        <f>+'Base de datos  1'!F4496</f>
        <v>Julio Oyarce retiro basura Dic.17</v>
      </c>
      <c r="G4495" s="182"/>
      <c r="H4495" s="207">
        <f>+'Base de datos  1'!H4496</f>
        <v>250000</v>
      </c>
      <c r="I4495" s="182"/>
    </row>
    <row r="4496" spans="1:9" x14ac:dyDescent="0.25">
      <c r="A4496" s="184">
        <f>+'Base de datos  1'!A4497</f>
        <v>43101</v>
      </c>
      <c r="B4496" s="185" t="str">
        <f>+'Base de datos  1'!B4497</f>
        <v>Egreso</v>
      </c>
      <c r="C4496" s="182" t="str">
        <f>+'Base de datos  1'!C4497</f>
        <v>Sueldos</v>
      </c>
      <c r="D4496" s="183">
        <f>+'Base de datos  1'!D4497</f>
        <v>43102</v>
      </c>
      <c r="E4496" s="182" t="str">
        <f>+'Base de datos  1'!E4497</f>
        <v>TR</v>
      </c>
      <c r="F4496" s="182" t="str">
        <f>+'Base de datos  1'!F4497</f>
        <v>Previred encargado</v>
      </c>
      <c r="G4496" s="182"/>
      <c r="H4496" s="207">
        <f>+'Base de datos  1'!H4497</f>
        <v>107795</v>
      </c>
      <c r="I4496" s="182"/>
    </row>
    <row r="4497" spans="1:9" x14ac:dyDescent="0.25">
      <c r="A4497" s="184">
        <f>+'Base de datos  1'!A4498</f>
        <v>43101</v>
      </c>
      <c r="B4497" s="185" t="str">
        <f>+'Base de datos  1'!B4498</f>
        <v>Egreso</v>
      </c>
      <c r="C4497" s="182" t="str">
        <f>+'Base de datos  1'!C4498</f>
        <v>Administracion</v>
      </c>
      <c r="D4497" s="183">
        <f>+'Base de datos  1'!D4498</f>
        <v>43108</v>
      </c>
      <c r="E4497" s="182" t="str">
        <f>+'Base de datos  1'!E4498</f>
        <v>Com</v>
      </c>
      <c r="F4497" s="182" t="str">
        <f>+'Base de datos  1'!F4498</f>
        <v>Seguro Fraude</v>
      </c>
      <c r="G4497" s="182"/>
      <c r="H4497" s="207">
        <f>+'Base de datos  1'!H4498</f>
        <v>9917</v>
      </c>
      <c r="I4497" s="182"/>
    </row>
    <row r="4498" spans="1:9" x14ac:dyDescent="0.25">
      <c r="A4498" s="184">
        <f>+'Base de datos  1'!A4499</f>
        <v>43101</v>
      </c>
      <c r="B4498" s="185" t="str">
        <f>+'Base de datos  1'!B4499</f>
        <v>Egreso</v>
      </c>
      <c r="C4498" s="182" t="str">
        <f>+'Base de datos  1'!C4499</f>
        <v>Sueldos</v>
      </c>
      <c r="D4498" s="183">
        <f>+'Base de datos  1'!D4499</f>
        <v>43115</v>
      </c>
      <c r="E4498" s="182" t="str">
        <f>+'Base de datos  1'!E4499</f>
        <v>TR</v>
      </c>
      <c r="F4498" s="182" t="str">
        <f>+'Base de datos  1'!F4499</f>
        <v>C.Henriquez Adelanto Sueldo  Ene.18</v>
      </c>
      <c r="G4498" s="182"/>
      <c r="H4498" s="207">
        <f>+'Base de datos  1'!H4499</f>
        <v>120000</v>
      </c>
      <c r="I4498" s="182"/>
    </row>
    <row r="4499" spans="1:9" x14ac:dyDescent="0.25">
      <c r="A4499" s="184">
        <f>+'Base de datos  1'!A4500</f>
        <v>43101</v>
      </c>
      <c r="B4499" s="185" t="str">
        <f>+'Base de datos  1'!B4500</f>
        <v>Egreso</v>
      </c>
      <c r="C4499" s="182" t="str">
        <f>+'Base de datos  1'!C4500</f>
        <v>Agua</v>
      </c>
      <c r="D4499" s="183">
        <f>+'Base de datos  1'!D4500</f>
        <v>43115</v>
      </c>
      <c r="E4499" s="182" t="str">
        <f>+'Base de datos  1'!E4500</f>
        <v>TR</v>
      </c>
      <c r="F4499" s="182" t="str">
        <f>+'Base de datos  1'!F4500</f>
        <v>Fco.Ordenes 2 Camiones de Agua</v>
      </c>
      <c r="G4499" s="182"/>
      <c r="H4499" s="207">
        <f>+'Base de datos  1'!H4500</f>
        <v>70000</v>
      </c>
      <c r="I4499" s="182"/>
    </row>
    <row r="4500" spans="1:9" x14ac:dyDescent="0.25">
      <c r="A4500" s="184">
        <f>+'Base de datos  1'!A4501</f>
        <v>43101</v>
      </c>
      <c r="B4500" s="185" t="str">
        <f>+'Base de datos  1'!B4501</f>
        <v>Egreso</v>
      </c>
      <c r="C4500" s="182" t="str">
        <f>+'Base de datos  1'!C4501</f>
        <v>Mantencion</v>
      </c>
      <c r="D4500" s="183">
        <f>+'Base de datos  1'!D4501</f>
        <v>43116</v>
      </c>
      <c r="E4500" s="182" t="str">
        <f>+'Base de datos  1'!E4501</f>
        <v>TR</v>
      </c>
      <c r="F4500" s="182" t="str">
        <f>+'Base de datos  1'!F4501</f>
        <v>Rafael Hernandez Desmalez. Norte</v>
      </c>
      <c r="G4500" s="182"/>
      <c r="H4500" s="207">
        <f>+'Base de datos  1'!H4501</f>
        <v>70000</v>
      </c>
      <c r="I4500" s="182"/>
    </row>
    <row r="4501" spans="1:9" x14ac:dyDescent="0.25">
      <c r="A4501" s="184">
        <f>+'Base de datos  1'!A4502</f>
        <v>43101</v>
      </c>
      <c r="B4501" s="185" t="str">
        <f>+'Base de datos  1'!B4502</f>
        <v>Egreso</v>
      </c>
      <c r="C4501" s="182" t="str">
        <f>+'Base de datos  1'!C4502</f>
        <v>Agua</v>
      </c>
      <c r="D4501" s="183">
        <f>+'Base de datos  1'!D4502</f>
        <v>43129</v>
      </c>
      <c r="E4501" s="182" t="str">
        <f>+'Base de datos  1'!E4502</f>
        <v>TR</v>
      </c>
      <c r="F4501" s="182" t="str">
        <f>+'Base de datos  1'!F4502</f>
        <v>2 Camiones de Agua Cist.Distrib.</v>
      </c>
      <c r="G4501" s="182"/>
      <c r="H4501" s="207">
        <f>+'Base de datos  1'!H4502</f>
        <v>70000</v>
      </c>
      <c r="I4501" s="182"/>
    </row>
    <row r="4502" spans="1:9" x14ac:dyDescent="0.25">
      <c r="A4502" s="184">
        <f>+'Base de datos  1'!A4503</f>
        <v>43101</v>
      </c>
      <c r="B4502" s="185" t="str">
        <f>+'Base de datos  1'!B4503</f>
        <v>Egreso</v>
      </c>
      <c r="C4502" s="182" t="str">
        <f>+'Base de datos  1'!C4503</f>
        <v>Agua</v>
      </c>
      <c r="D4502" s="183">
        <f>+'Base de datos  1'!D4503</f>
        <v>43119</v>
      </c>
      <c r="E4502" s="182" t="str">
        <f>+'Base de datos  1'!E4503</f>
        <v>TR</v>
      </c>
      <c r="F4502" s="182" t="str">
        <f>+'Base de datos  1'!F4503</f>
        <v>Fco.Ordenes 2 Camiones de Agua</v>
      </c>
      <c r="G4502" s="182"/>
      <c r="H4502" s="207">
        <f>+'Base de datos  1'!H4503</f>
        <v>70000</v>
      </c>
      <c r="I4502" s="182"/>
    </row>
    <row r="4503" spans="1:9" x14ac:dyDescent="0.25">
      <c r="A4503" s="184">
        <f>+'Base de datos  1'!A4504</f>
        <v>43101</v>
      </c>
      <c r="B4503" s="185" t="str">
        <f>+'Base de datos  1'!B4504</f>
        <v>Egreso</v>
      </c>
      <c r="C4503" s="182" t="str">
        <f>+'Base de datos  1'!C4504</f>
        <v>caja chica</v>
      </c>
      <c r="D4503" s="183">
        <f>+'Base de datos  1'!D4504</f>
        <v>43119</v>
      </c>
      <c r="E4503" s="182" t="str">
        <f>+'Base de datos  1'!E4504</f>
        <v>TR</v>
      </c>
      <c r="F4503" s="182" t="str">
        <f>+'Base de datos  1'!F4504</f>
        <v>R. Figueroa Caja Chica Suple Enero 18</v>
      </c>
      <c r="G4503" s="182"/>
      <c r="H4503" s="207">
        <f>+'Base de datos  1'!H4504</f>
        <v>100000</v>
      </c>
      <c r="I4503" s="182"/>
    </row>
    <row r="4504" spans="1:9" x14ac:dyDescent="0.25">
      <c r="A4504" s="184">
        <f>+'Base de datos  1'!A4505</f>
        <v>43101</v>
      </c>
      <c r="B4504" s="185" t="str">
        <f>+'Base de datos  1'!B4505</f>
        <v>Egreso</v>
      </c>
      <c r="C4504" s="182" t="str">
        <f>+'Base de datos  1'!C4505</f>
        <v>Proy. TiT Dominio</v>
      </c>
      <c r="D4504" s="183">
        <f>+'Base de datos  1'!D4505</f>
        <v>43119</v>
      </c>
      <c r="E4504" s="182" t="str">
        <f>+'Base de datos  1'!E4505</f>
        <v>TR</v>
      </c>
      <c r="F4504" s="182" t="str">
        <f>+'Base de datos  1'!F4505</f>
        <v>CBR Casablanca Insc.Planos y Cert.</v>
      </c>
      <c r="G4504" s="182"/>
      <c r="H4504" s="207">
        <f>+'Base de datos  1'!H4505</f>
        <v>45000</v>
      </c>
      <c r="I4504" s="182"/>
    </row>
    <row r="4505" spans="1:9" x14ac:dyDescent="0.25">
      <c r="A4505" s="184">
        <f>+'Base de datos  1'!A4506</f>
        <v>43132</v>
      </c>
      <c r="B4505" s="185" t="str">
        <f>+'Base de datos  1'!B4506</f>
        <v>Egreso</v>
      </c>
      <c r="C4505" s="182" t="str">
        <f>+'Base de datos  1'!C4506</f>
        <v>luz</v>
      </c>
      <c r="D4505" s="183">
        <f>+'Base de datos  1'!D4506</f>
        <v>43132</v>
      </c>
      <c r="E4505" s="182" t="str">
        <f>+'Base de datos  1'!E4506</f>
        <v>TR</v>
      </c>
      <c r="F4505" s="182" t="str">
        <f>+'Base de datos  1'!F4506</f>
        <v>Litoral 2</v>
      </c>
      <c r="G4505" s="182"/>
      <c r="H4505" s="207">
        <f>+'Base de datos  1'!H4506</f>
        <v>67872</v>
      </c>
      <c r="I4505" s="182"/>
    </row>
    <row r="4506" spans="1:9" x14ac:dyDescent="0.25">
      <c r="A4506" s="184">
        <f>+'Base de datos  1'!A4507</f>
        <v>43132</v>
      </c>
      <c r="B4506" s="185" t="str">
        <f>+'Base de datos  1'!B4507</f>
        <v>Egreso</v>
      </c>
      <c r="C4506" s="182" t="str">
        <f>+'Base de datos  1'!C4507</f>
        <v>luz</v>
      </c>
      <c r="D4506" s="183">
        <f>+'Base de datos  1'!D4507</f>
        <v>43132</v>
      </c>
      <c r="E4506" s="182" t="str">
        <f>+'Base de datos  1'!E4507</f>
        <v>TR</v>
      </c>
      <c r="F4506" s="182" t="str">
        <f>+'Base de datos  1'!F4507</f>
        <v>Litoral 1</v>
      </c>
      <c r="G4506" s="182"/>
      <c r="H4506" s="207">
        <f>+'Base de datos  1'!H4507</f>
        <v>109521</v>
      </c>
      <c r="I4506" s="182"/>
    </row>
    <row r="4507" spans="1:9" x14ac:dyDescent="0.25">
      <c r="A4507" s="184">
        <f>+'Base de datos  1'!A4508</f>
        <v>43132</v>
      </c>
      <c r="B4507" s="185" t="str">
        <f>+'Base de datos  1'!B4508</f>
        <v>Egreso</v>
      </c>
      <c r="C4507" s="182" t="str">
        <f>+'Base de datos  1'!C4508</f>
        <v>Celular</v>
      </c>
      <c r="D4507" s="183">
        <f>+'Base de datos  1'!D4508</f>
        <v>43132</v>
      </c>
      <c r="E4507" s="182" t="str">
        <f>+'Base de datos  1'!E4508</f>
        <v>TR</v>
      </c>
      <c r="F4507" s="182" t="str">
        <f>+'Base de datos  1'!F4508</f>
        <v>Centel. Celular encargado</v>
      </c>
      <c r="G4507" s="182"/>
      <c r="H4507" s="207">
        <f>+'Base de datos  1'!H4508</f>
        <v>6990</v>
      </c>
      <c r="I4507" s="182"/>
    </row>
    <row r="4508" spans="1:9" x14ac:dyDescent="0.25">
      <c r="A4508" s="184">
        <f>+'Base de datos  1'!A4509</f>
        <v>43132</v>
      </c>
      <c r="B4508" s="185" t="str">
        <f>+'Base de datos  1'!B4509</f>
        <v>Egreso</v>
      </c>
      <c r="C4508" s="182" t="str">
        <f>+'Base de datos  1'!C4509</f>
        <v>caja chica</v>
      </c>
      <c r="D4508" s="183">
        <f>+'Base de datos  1'!D4509</f>
        <v>43132</v>
      </c>
      <c r="E4508" s="182" t="str">
        <f>+'Base de datos  1'!E4509</f>
        <v>TR</v>
      </c>
      <c r="F4508" s="182" t="str">
        <f>+'Base de datos  1'!F4509</f>
        <v>R.Figueroa Caja chica Feb. 2018</v>
      </c>
      <c r="G4508" s="182"/>
      <c r="H4508" s="207">
        <f>+'Base de datos  1'!H4509</f>
        <v>100000</v>
      </c>
      <c r="I4508" s="182"/>
    </row>
    <row r="4509" spans="1:9" x14ac:dyDescent="0.25">
      <c r="A4509" s="184">
        <f>+'Base de datos  1'!A4510</f>
        <v>43132</v>
      </c>
      <c r="B4509" s="185" t="str">
        <f>+'Base de datos  1'!B4510</f>
        <v>Egreso</v>
      </c>
      <c r="C4509" s="182" t="str">
        <f>+'Base de datos  1'!C4510</f>
        <v>Basura</v>
      </c>
      <c r="D4509" s="183">
        <f>+'Base de datos  1'!D4510</f>
        <v>43132</v>
      </c>
      <c r="E4509" s="182" t="str">
        <f>+'Base de datos  1'!E4510</f>
        <v>TR</v>
      </c>
      <c r="F4509" s="182" t="str">
        <f>+'Base de datos  1'!F4510</f>
        <v>Oyarce. Retiro Basura Enero 2018</v>
      </c>
      <c r="G4509" s="182"/>
      <c r="H4509" s="207">
        <f>+'Base de datos  1'!H4510</f>
        <v>700000</v>
      </c>
      <c r="I4509" s="182"/>
    </row>
    <row r="4510" spans="1:9" x14ac:dyDescent="0.25">
      <c r="A4510" s="184">
        <f>+'Base de datos  1'!A4511</f>
        <v>43132</v>
      </c>
      <c r="B4510" s="185" t="str">
        <f>+'Base de datos  1'!B4511</f>
        <v>Egreso</v>
      </c>
      <c r="C4510" s="182" t="str">
        <f>+'Base de datos  1'!C4511</f>
        <v>Sueldos</v>
      </c>
      <c r="D4510" s="183">
        <f>+'Base de datos  1'!D4511</f>
        <v>43132</v>
      </c>
      <c r="E4510" s="182" t="str">
        <f>+'Base de datos  1'!E4511</f>
        <v>TR</v>
      </c>
      <c r="F4510" s="182" t="str">
        <f>+'Base de datos  1'!F4511</f>
        <v>C.Henriquez. Liq. Sueldo Enero 2018</v>
      </c>
      <c r="G4510" s="182"/>
      <c r="H4510" s="207">
        <f>+'Base de datos  1'!H4511</f>
        <v>204520</v>
      </c>
      <c r="I4510" s="182"/>
    </row>
    <row r="4511" spans="1:9" x14ac:dyDescent="0.25">
      <c r="A4511" s="184">
        <f>+'Base de datos  1'!A4512</f>
        <v>43132</v>
      </c>
      <c r="B4511" s="185" t="str">
        <f>+'Base de datos  1'!B4512</f>
        <v>Egreso</v>
      </c>
      <c r="C4511" s="182" t="str">
        <f>+'Base de datos  1'!C4512</f>
        <v>Sueldos</v>
      </c>
      <c r="D4511" s="183">
        <f>+'Base de datos  1'!D4512</f>
        <v>43132</v>
      </c>
      <c r="E4511" s="182" t="str">
        <f>+'Base de datos  1'!E4512</f>
        <v>TR</v>
      </c>
      <c r="F4511" s="182" t="str">
        <f>+'Base de datos  1'!F4512</f>
        <v>Previred  C.Henriquez</v>
      </c>
      <c r="G4511" s="182"/>
      <c r="H4511" s="207">
        <f>+'Base de datos  1'!H4512</f>
        <v>94440</v>
      </c>
      <c r="I4511" s="182"/>
    </row>
    <row r="4512" spans="1:9" x14ac:dyDescent="0.25">
      <c r="A4512" s="184">
        <f>+'Base de datos  1'!A4513</f>
        <v>43132</v>
      </c>
      <c r="B4512" s="185" t="str">
        <f>+'Base de datos  1'!B4513</f>
        <v>Egreso</v>
      </c>
      <c r="C4512" s="182" t="str">
        <f>+'Base de datos  1'!C4513</f>
        <v>luz</v>
      </c>
      <c r="D4512" s="183">
        <f>+'Base de datos  1'!D4513</f>
        <v>43132</v>
      </c>
      <c r="E4512" s="182" t="str">
        <f>+'Base de datos  1'!E4513</f>
        <v>TR</v>
      </c>
      <c r="F4512" s="182" t="str">
        <f>+'Base de datos  1'!F4513</f>
        <v>Litoral 3</v>
      </c>
      <c r="G4512" s="182"/>
      <c r="H4512" s="207">
        <f>+'Base de datos  1'!H4513</f>
        <v>154</v>
      </c>
      <c r="I4512" s="182"/>
    </row>
    <row r="4513" spans="1:9" x14ac:dyDescent="0.25">
      <c r="A4513" s="184">
        <f>+'Base de datos  1'!A4514</f>
        <v>43132</v>
      </c>
      <c r="B4513" s="185" t="str">
        <f>+'Base de datos  1'!B4514</f>
        <v>Egreso</v>
      </c>
      <c r="C4513" s="182" t="str">
        <f>+'Base de datos  1'!C4514</f>
        <v>Agua</v>
      </c>
      <c r="D4513" s="183">
        <f>+'Base de datos  1'!D4514</f>
        <v>43133</v>
      </c>
      <c r="E4513" s="182" t="str">
        <f>+'Base de datos  1'!E4514</f>
        <v>TR</v>
      </c>
      <c r="F4513" s="182" t="str">
        <f>+'Base de datos  1'!F4514</f>
        <v>1 Camion Agua Cist.Distribución</v>
      </c>
      <c r="G4513" s="182"/>
      <c r="H4513" s="207">
        <f>+'Base de datos  1'!H4514</f>
        <v>35000</v>
      </c>
      <c r="I4513" s="182"/>
    </row>
    <row r="4514" spans="1:9" x14ac:dyDescent="0.25">
      <c r="A4514" s="184">
        <f>+'Base de datos  1'!A4515</f>
        <v>43132</v>
      </c>
      <c r="B4514" s="185" t="str">
        <f>+'Base de datos  1'!B4515</f>
        <v>Egreso</v>
      </c>
      <c r="C4514" s="182" t="str">
        <f>+'Base de datos  1'!C4515</f>
        <v>Proy. TiT Dominio</v>
      </c>
      <c r="D4514" s="183">
        <f>+'Base de datos  1'!D4515</f>
        <v>43136</v>
      </c>
      <c r="E4514" s="182">
        <f>+'Base de datos  1'!E4515</f>
        <v>146</v>
      </c>
      <c r="F4514" s="182" t="str">
        <f>+'Base de datos  1'!F4515</f>
        <v>CBR Casablanca 1° Escritura insc.</v>
      </c>
      <c r="G4514" s="182"/>
      <c r="H4514" s="207">
        <f>+'Base de datos  1'!H4515</f>
        <v>190000</v>
      </c>
      <c r="I4514" s="182"/>
    </row>
    <row r="4515" spans="1:9" x14ac:dyDescent="0.25">
      <c r="A4515" s="184">
        <f>+'Base de datos  1'!A4516</f>
        <v>43132</v>
      </c>
      <c r="B4515" s="185" t="str">
        <f>+'Base de datos  1'!B4516</f>
        <v>Egreso</v>
      </c>
      <c r="C4515" s="182" t="str">
        <f>+'Base de datos  1'!C4516</f>
        <v>Administracion</v>
      </c>
      <c r="D4515" s="183">
        <f>+'Base de datos  1'!D4516</f>
        <v>43136</v>
      </c>
      <c r="E4515" s="182" t="str">
        <f>+'Base de datos  1'!E4516</f>
        <v>com</v>
      </c>
      <c r="F4515" s="182" t="str">
        <f>+'Base de datos  1'!F4516</f>
        <v>Seguro de Fraude</v>
      </c>
      <c r="G4515" s="182"/>
      <c r="H4515" s="207">
        <f>+'Base de datos  1'!H4516</f>
        <v>9927</v>
      </c>
      <c r="I4515" s="182"/>
    </row>
    <row r="4516" spans="1:9" x14ac:dyDescent="0.25">
      <c r="A4516" s="184">
        <f>+'Base de datos  1'!A4517</f>
        <v>43132</v>
      </c>
      <c r="B4516" s="185" t="str">
        <f>+'Base de datos  1'!B4517</f>
        <v>Egreso</v>
      </c>
      <c r="C4516" s="182" t="str">
        <f>+'Base de datos  1'!C4517</f>
        <v>caja chica</v>
      </c>
      <c r="D4516" s="183">
        <f>+'Base de datos  1'!D4517</f>
        <v>43143</v>
      </c>
      <c r="E4516" s="182" t="str">
        <f>+'Base de datos  1'!E4517</f>
        <v>TR</v>
      </c>
      <c r="F4516" s="182" t="str">
        <f>+'Base de datos  1'!F4517</f>
        <v>R.Figueroa Suple C.Chica Feb.18</v>
      </c>
      <c r="G4516" s="182"/>
      <c r="H4516" s="207">
        <f>+'Base de datos  1'!H4517</f>
        <v>200000</v>
      </c>
      <c r="I4516" s="182"/>
    </row>
    <row r="4517" spans="1:9" x14ac:dyDescent="0.25">
      <c r="A4517" s="184">
        <f>+'Base de datos  1'!A4518</f>
        <v>43132</v>
      </c>
      <c r="B4517" s="185" t="str">
        <f>+'Base de datos  1'!B4518</f>
        <v>Egreso</v>
      </c>
      <c r="C4517" s="182" t="str">
        <f>+'Base de datos  1'!C4518</f>
        <v>Sueldos</v>
      </c>
      <c r="D4517" s="183">
        <f>+'Base de datos  1'!D4518</f>
        <v>43146</v>
      </c>
      <c r="E4517" s="182" t="str">
        <f>+'Base de datos  1'!E4518</f>
        <v>TR</v>
      </c>
      <c r="F4517" s="182" t="str">
        <f>+'Base de datos  1'!F4518</f>
        <v>C.Henriquez Adelanto sueldo Feb.18</v>
      </c>
      <c r="G4517" s="182"/>
      <c r="H4517" s="207">
        <f>+'Base de datos  1'!H4518</f>
        <v>120000</v>
      </c>
      <c r="I4517" s="182"/>
    </row>
    <row r="4518" spans="1:9" x14ac:dyDescent="0.25">
      <c r="A4518" s="184">
        <f>+'Base de datos  1'!A4519</f>
        <v>43160</v>
      </c>
      <c r="B4518" s="185" t="str">
        <f>+'Base de datos  1'!B4519</f>
        <v>Egreso</v>
      </c>
      <c r="C4518" s="182" t="str">
        <f>+'Base de datos  1'!C4519</f>
        <v>Sueldos</v>
      </c>
      <c r="D4518" s="183">
        <f>+'Base de datos  1'!D4519</f>
        <v>43160</v>
      </c>
      <c r="E4518" s="182" t="str">
        <f>+'Base de datos  1'!E4519</f>
        <v>TR</v>
      </c>
      <c r="F4518" s="182" t="str">
        <f>+'Base de datos  1'!F4519</f>
        <v>C.Henriquez. Liq. Sueldo Feb 2018</v>
      </c>
      <c r="G4518" s="182"/>
      <c r="H4518" s="207">
        <f>+'Base de datos  1'!H4519</f>
        <v>204520</v>
      </c>
      <c r="I4518" s="182"/>
    </row>
    <row r="4519" spans="1:9" x14ac:dyDescent="0.25">
      <c r="A4519" s="184">
        <f>+'Base de datos  1'!A4520</f>
        <v>43160</v>
      </c>
      <c r="B4519" s="185" t="str">
        <f>+'Base de datos  1'!B4520</f>
        <v>Egreso</v>
      </c>
      <c r="C4519" s="182" t="str">
        <f>+'Base de datos  1'!C4520</f>
        <v>luz</v>
      </c>
      <c r="D4519" s="183">
        <f>+'Base de datos  1'!D4520</f>
        <v>43160</v>
      </c>
      <c r="E4519" s="182" t="str">
        <f>+'Base de datos  1'!E4520</f>
        <v>TR</v>
      </c>
      <c r="F4519" s="182" t="str">
        <f>+'Base de datos  1'!F4520</f>
        <v>Litoral 1</v>
      </c>
      <c r="G4519" s="182"/>
      <c r="H4519" s="207">
        <f>+'Base de datos  1'!H4520</f>
        <v>30377</v>
      </c>
      <c r="I4519" s="182"/>
    </row>
    <row r="4520" spans="1:9" x14ac:dyDescent="0.25">
      <c r="A4520" s="184">
        <f>+'Base de datos  1'!A4521</f>
        <v>43160</v>
      </c>
      <c r="B4520" s="185" t="str">
        <f>+'Base de datos  1'!B4521</f>
        <v>Egreso</v>
      </c>
      <c r="C4520" s="182" t="str">
        <f>+'Base de datos  1'!C4521</f>
        <v>luz</v>
      </c>
      <c r="D4520" s="183">
        <f>+'Base de datos  1'!D4521</f>
        <v>43160</v>
      </c>
      <c r="E4520" s="182" t="str">
        <f>+'Base de datos  1'!E4521</f>
        <v>TR</v>
      </c>
      <c r="F4520" s="182" t="str">
        <f>+'Base de datos  1'!F4521</f>
        <v>Litoral 2</v>
      </c>
      <c r="G4520" s="182"/>
      <c r="H4520" s="207">
        <f>+'Base de datos  1'!H4521</f>
        <v>68859</v>
      </c>
      <c r="I4520" s="182"/>
    </row>
    <row r="4521" spans="1:9" x14ac:dyDescent="0.25">
      <c r="A4521" s="184">
        <f>+'Base de datos  1'!A4522</f>
        <v>43160</v>
      </c>
      <c r="B4521" s="185" t="str">
        <f>+'Base de datos  1'!B4522</f>
        <v>Egreso</v>
      </c>
      <c r="C4521" s="182" t="str">
        <f>+'Base de datos  1'!C4522</f>
        <v>luz</v>
      </c>
      <c r="D4521" s="183">
        <f>+'Base de datos  1'!D4522</f>
        <v>43160</v>
      </c>
      <c r="E4521" s="182" t="str">
        <f>+'Base de datos  1'!E4522</f>
        <v>TR</v>
      </c>
      <c r="F4521" s="182" t="str">
        <f>+'Base de datos  1'!F4522</f>
        <v>Litoral 3</v>
      </c>
      <c r="G4521" s="182"/>
      <c r="H4521" s="207">
        <f>+'Base de datos  1'!H4522</f>
        <v>225</v>
      </c>
      <c r="I4521" s="182"/>
    </row>
    <row r="4522" spans="1:9" x14ac:dyDescent="0.25">
      <c r="A4522" s="184">
        <f>+'Base de datos  1'!A4523</f>
        <v>43160</v>
      </c>
      <c r="B4522" s="185" t="str">
        <f>+'Base de datos  1'!B4523</f>
        <v>Egreso</v>
      </c>
      <c r="C4522" s="182" t="str">
        <f>+'Base de datos  1'!C4523</f>
        <v>Celular</v>
      </c>
      <c r="D4522" s="183">
        <f>+'Base de datos  1'!D4523</f>
        <v>43160</v>
      </c>
      <c r="E4522" s="182" t="str">
        <f>+'Base de datos  1'!E4523</f>
        <v>TR</v>
      </c>
      <c r="F4522" s="182" t="str">
        <f>+'Base de datos  1'!F4523</f>
        <v>Celular encargado</v>
      </c>
      <c r="G4522" s="182"/>
      <c r="H4522" s="207">
        <f>+'Base de datos  1'!H4523</f>
        <v>6990</v>
      </c>
      <c r="I4522" s="182"/>
    </row>
    <row r="4523" spans="1:9" x14ac:dyDescent="0.25">
      <c r="A4523" s="184">
        <f>+'Base de datos  1'!A4524</f>
        <v>43160</v>
      </c>
      <c r="B4523" s="185" t="str">
        <f>+'Base de datos  1'!B4524</f>
        <v>Egreso</v>
      </c>
      <c r="C4523" s="182" t="str">
        <f>+'Base de datos  1'!C4524</f>
        <v>caja chica</v>
      </c>
      <c r="D4523" s="183">
        <f>+'Base de datos  1'!D4524</f>
        <v>43160</v>
      </c>
      <c r="E4523" s="182" t="str">
        <f>+'Base de datos  1'!E4524</f>
        <v>TR</v>
      </c>
      <c r="F4523" s="182" t="str">
        <f>+'Base de datos  1'!F4524</f>
        <v>R.Figueroa  Caja Chica Marzo 2018</v>
      </c>
      <c r="G4523" s="182"/>
      <c r="H4523" s="207">
        <f>+'Base de datos  1'!H4524</f>
        <v>100000</v>
      </c>
      <c r="I4523" s="182"/>
    </row>
    <row r="4524" spans="1:9" x14ac:dyDescent="0.25">
      <c r="A4524" s="184">
        <f>+'Base de datos  1'!A4525</f>
        <v>43160</v>
      </c>
      <c r="B4524" s="185" t="str">
        <f>+'Base de datos  1'!B4525</f>
        <v>Egreso</v>
      </c>
      <c r="C4524" s="182" t="str">
        <f>+'Base de datos  1'!C4525</f>
        <v>Basura</v>
      </c>
      <c r="D4524" s="183">
        <f>+'Base de datos  1'!D4525</f>
        <v>43160</v>
      </c>
      <c r="E4524" s="182" t="str">
        <f>+'Base de datos  1'!E4525</f>
        <v>TR</v>
      </c>
      <c r="F4524" s="182" t="str">
        <f>+'Base de datos  1'!F4525</f>
        <v>J.Oyarce Retiro Basura Febrero.18</v>
      </c>
      <c r="G4524" s="182"/>
      <c r="H4524" s="207">
        <f>+'Base de datos  1'!H4525</f>
        <v>700000</v>
      </c>
      <c r="I4524" s="182"/>
    </row>
    <row r="4525" spans="1:9" x14ac:dyDescent="0.25">
      <c r="A4525" s="184">
        <f>+'Base de datos  1'!A4526</f>
        <v>43160</v>
      </c>
      <c r="B4525" s="185" t="str">
        <f>+'Base de datos  1'!B4526</f>
        <v>Egreso</v>
      </c>
      <c r="C4525" s="182" t="str">
        <f>+'Base de datos  1'!C4526</f>
        <v>Sueldos</v>
      </c>
      <c r="D4525" s="183">
        <f>+'Base de datos  1'!D4526</f>
        <v>43161</v>
      </c>
      <c r="E4525" s="182" t="str">
        <f>+'Base de datos  1'!E4526</f>
        <v>TR</v>
      </c>
      <c r="F4525" s="182" t="str">
        <f>+'Base de datos  1'!F4526</f>
        <v>C.Henriquez.  Saldo Liq. Feb 2018</v>
      </c>
      <c r="G4525" s="182"/>
      <c r="H4525" s="207">
        <f>+'Base de datos  1'!H4526</f>
        <v>160000</v>
      </c>
      <c r="I4525" s="182"/>
    </row>
    <row r="4526" spans="1:9" x14ac:dyDescent="0.25">
      <c r="A4526" s="184">
        <f>+'Base de datos  1'!A4527</f>
        <v>43160</v>
      </c>
      <c r="B4526" s="185" t="str">
        <f>+'Base de datos  1'!B4527</f>
        <v>Egreso</v>
      </c>
      <c r="C4526" s="182" t="str">
        <f>+'Base de datos  1'!C4527</f>
        <v>Sueldos</v>
      </c>
      <c r="D4526" s="183">
        <f>+'Base de datos  1'!D4527</f>
        <v>43164</v>
      </c>
      <c r="E4526" s="182" t="str">
        <f>+'Base de datos  1'!E4527</f>
        <v>TR</v>
      </c>
      <c r="F4526" s="182" t="str">
        <f>+'Base de datos  1'!F4527</f>
        <v>Previred Encargado</v>
      </c>
      <c r="G4526" s="182"/>
      <c r="H4526" s="207">
        <f>+'Base de datos  1'!H4527</f>
        <v>141002</v>
      </c>
      <c r="I4526" s="182"/>
    </row>
    <row r="4527" spans="1:9" x14ac:dyDescent="0.25">
      <c r="A4527" s="184">
        <f>+'Base de datos  1'!A4528</f>
        <v>43160</v>
      </c>
      <c r="B4527" s="185" t="str">
        <f>+'Base de datos  1'!B4528</f>
        <v>Egreso</v>
      </c>
      <c r="C4527" s="182" t="str">
        <f>+'Base de datos  1'!C4528</f>
        <v>Administracion</v>
      </c>
      <c r="D4527" s="183">
        <f>+'Base de datos  1'!D4528</f>
        <v>43164</v>
      </c>
      <c r="E4527" s="182" t="str">
        <f>+'Base de datos  1'!E4528</f>
        <v>com</v>
      </c>
      <c r="F4527" s="182" t="str">
        <f>+'Base de datos  1'!F4528</f>
        <v>Seguro fraude</v>
      </c>
      <c r="G4527" s="182"/>
      <c r="H4527" s="207">
        <f>+'Base de datos  1'!H4528</f>
        <v>9972</v>
      </c>
      <c r="I4527" s="182"/>
    </row>
    <row r="4528" spans="1:9" x14ac:dyDescent="0.25">
      <c r="A4528" s="184">
        <f>+'Base de datos  1'!A4529</f>
        <v>43160</v>
      </c>
      <c r="B4528" s="185" t="str">
        <f>+'Base de datos  1'!B4529</f>
        <v>Egreso</v>
      </c>
      <c r="C4528" s="182" t="str">
        <f>+'Base de datos  1'!C4529</f>
        <v>Mantencion</v>
      </c>
      <c r="D4528" s="183">
        <f>+'Base de datos  1'!D4529</f>
        <v>43171</v>
      </c>
      <c r="E4528" s="182" t="str">
        <f>+'Base de datos  1'!E4529</f>
        <v>TR</v>
      </c>
      <c r="F4528" s="182" t="str">
        <f>+'Base de datos  1'!F4529</f>
        <v>Juan C.Vera Reparación Bomba Pozo</v>
      </c>
      <c r="G4528" s="182"/>
      <c r="H4528" s="207">
        <f>+'Base de datos  1'!H4529</f>
        <v>40000</v>
      </c>
      <c r="I4528" s="182"/>
    </row>
    <row r="4529" spans="1:9" x14ac:dyDescent="0.25">
      <c r="A4529" s="184">
        <f>+'Base de datos  1'!A4530</f>
        <v>43160</v>
      </c>
      <c r="B4529" s="185" t="str">
        <f>+'Base de datos  1'!B4530</f>
        <v>Egreso</v>
      </c>
      <c r="C4529" s="182" t="str">
        <f>+'Base de datos  1'!C4530</f>
        <v>caja chica</v>
      </c>
      <c r="D4529" s="183">
        <f>+'Base de datos  1'!D4530</f>
        <v>43171</v>
      </c>
      <c r="E4529" s="182" t="str">
        <f>+'Base de datos  1'!E4530</f>
        <v>TR</v>
      </c>
      <c r="F4529" s="182" t="str">
        <f>+'Base de datos  1'!F4530</f>
        <v>R.Figueroa  Suple C. Chica Marzo 2018</v>
      </c>
      <c r="G4529" s="182"/>
      <c r="H4529" s="207">
        <f>+'Base de datos  1'!H4530</f>
        <v>100000</v>
      </c>
      <c r="I4529" s="182"/>
    </row>
    <row r="4530" spans="1:9" x14ac:dyDescent="0.25">
      <c r="A4530" s="184">
        <f>+'Base de datos  1'!A4531</f>
        <v>43160</v>
      </c>
      <c r="B4530" s="185" t="str">
        <f>+'Base de datos  1'!B4531</f>
        <v>Egreso</v>
      </c>
      <c r="C4530" s="182" t="str">
        <f>+'Base de datos  1'!C4531</f>
        <v>Proy. TiT Dominio</v>
      </c>
      <c r="D4530" s="183">
        <f>+'Base de datos  1'!D4531</f>
        <v>43171</v>
      </c>
      <c r="E4530" s="182" t="str">
        <f>+'Base de datos  1'!E4531</f>
        <v>TR</v>
      </c>
      <c r="F4530" s="182" t="str">
        <f>+'Base de datos  1'!F4531</f>
        <v>Salvador Espinoza-Gastos CBR y otros</v>
      </c>
      <c r="G4530" s="182"/>
      <c r="H4530" s="207">
        <f>+'Base de datos  1'!H4531</f>
        <v>24000</v>
      </c>
      <c r="I4530" s="182"/>
    </row>
    <row r="4531" spans="1:9" x14ac:dyDescent="0.25">
      <c r="A4531" s="184">
        <f>+'Base de datos  1'!A4532</f>
        <v>43160</v>
      </c>
      <c r="B4531" s="185" t="str">
        <f>+'Base de datos  1'!B4532</f>
        <v>Egreso</v>
      </c>
      <c r="C4531" s="182" t="str">
        <f>+'Base de datos  1'!C4532</f>
        <v>Proy. TiT Dominio</v>
      </c>
      <c r="D4531" s="183">
        <f>+'Base de datos  1'!D4532</f>
        <v>43171</v>
      </c>
      <c r="E4531" s="182" t="str">
        <f>+'Base de datos  1'!E4532</f>
        <v>TR</v>
      </c>
      <c r="F4531" s="182" t="str">
        <f>+'Base de datos  1'!F4532</f>
        <v>Salvador Espinoza Abono Serv.Profes.</v>
      </c>
      <c r="G4531" s="182"/>
      <c r="H4531" s="207">
        <f>+'Base de datos  1'!H4532</f>
        <v>1000000</v>
      </c>
      <c r="I4531" s="182"/>
    </row>
    <row r="4532" spans="1:9" x14ac:dyDescent="0.25">
      <c r="A4532" s="184">
        <f>+'Base de datos  1'!A4533</f>
        <v>43160</v>
      </c>
      <c r="B4532" s="185" t="str">
        <f>+'Base de datos  1'!B4533</f>
        <v>Egreso</v>
      </c>
      <c r="C4532" s="182" t="str">
        <f>+'Base de datos  1'!C4533</f>
        <v>Agua</v>
      </c>
      <c r="D4532" s="183">
        <f>+'Base de datos  1'!D4533</f>
        <v>43175</v>
      </c>
      <c r="E4532" s="182" t="str">
        <f>+'Base de datos  1'!E4533</f>
        <v>TR</v>
      </c>
      <c r="F4532" s="182" t="str">
        <f>+'Base de datos  1'!F4533</f>
        <v>1 Camion de agua Cist. Distribucion</v>
      </c>
      <c r="G4532" s="182"/>
      <c r="H4532" s="207">
        <f>+'Base de datos  1'!H4533</f>
        <v>35000</v>
      </c>
      <c r="I4532" s="182"/>
    </row>
    <row r="4533" spans="1:9" x14ac:dyDescent="0.25">
      <c r="A4533" s="184">
        <f>+'Base de datos  1'!A4534</f>
        <v>43160</v>
      </c>
      <c r="B4533" s="185" t="str">
        <f>+'Base de datos  1'!B4534</f>
        <v>Egreso</v>
      </c>
      <c r="C4533" s="182" t="str">
        <f>+'Base de datos  1'!C4534</f>
        <v>Sueldos</v>
      </c>
      <c r="D4533" s="183">
        <f>+'Base de datos  1'!D4534</f>
        <v>43175</v>
      </c>
      <c r="E4533" s="182" t="str">
        <f>+'Base de datos  1'!E4534</f>
        <v>TR</v>
      </c>
      <c r="F4533" s="182" t="str">
        <f>+'Base de datos  1'!F4534</f>
        <v>C.Henriquez adelanto sueldo Marzo</v>
      </c>
      <c r="G4533" s="182"/>
      <c r="H4533" s="207">
        <f>+'Base de datos  1'!H4534</f>
        <v>120000</v>
      </c>
      <c r="I4533" s="182"/>
    </row>
    <row r="4534" spans="1:9" x14ac:dyDescent="0.25">
      <c r="A4534" s="184">
        <f>+'Base de datos  1'!A4535</f>
        <v>43160</v>
      </c>
      <c r="B4534" s="185" t="str">
        <f>+'Base de datos  1'!B4535</f>
        <v>Egreso</v>
      </c>
      <c r="C4534" s="182" t="str">
        <f>+'Base de datos  1'!C4535</f>
        <v>Mantencion</v>
      </c>
      <c r="D4534" s="183">
        <f>+'Base de datos  1'!D4535</f>
        <v>43175</v>
      </c>
      <c r="E4534" s="182" t="str">
        <f>+'Base de datos  1'!E4535</f>
        <v>TR</v>
      </c>
      <c r="F4534" s="182" t="str">
        <f>+'Base de datos  1'!F4535</f>
        <v>C.Henriquez Limpieza Cist.Acumul.</v>
      </c>
      <c r="G4534" s="182"/>
      <c r="H4534" s="207">
        <f>+'Base de datos  1'!H4535</f>
        <v>60000</v>
      </c>
      <c r="I4534" s="182"/>
    </row>
    <row r="4535" spans="1:9" x14ac:dyDescent="0.25">
      <c r="A4535" s="184">
        <f>+'Base de datos  1'!A4536</f>
        <v>43160</v>
      </c>
      <c r="B4535" s="185" t="str">
        <f>+'Base de datos  1'!B4536</f>
        <v>Egreso</v>
      </c>
      <c r="C4535" s="182" t="str">
        <f>+'Base de datos  1'!C4536</f>
        <v>Agua</v>
      </c>
      <c r="D4535" s="183">
        <f>+'Base de datos  1'!D4536</f>
        <v>43182</v>
      </c>
      <c r="E4535" s="182" t="str">
        <f>+'Base de datos  1'!E4536</f>
        <v>TR</v>
      </c>
      <c r="F4535" s="182" t="str">
        <f>+'Base de datos  1'!F4536</f>
        <v>2 Camiones de Agua Cist. Distribucion</v>
      </c>
      <c r="G4535" s="182"/>
      <c r="H4535" s="207">
        <f>+'Base de datos  1'!H4536</f>
        <v>70000</v>
      </c>
      <c r="I4535" s="182"/>
    </row>
    <row r="4536" spans="1:9" x14ac:dyDescent="0.25">
      <c r="A4536" s="184">
        <f>+'Base de datos  1'!A4537</f>
        <v>43160</v>
      </c>
      <c r="B4536" s="185" t="str">
        <f>+'Base de datos  1'!B4537</f>
        <v>Egreso</v>
      </c>
      <c r="C4536" s="182" t="str">
        <f>+'Base de datos  1'!C4537</f>
        <v>Proy. TiT Dominio</v>
      </c>
      <c r="D4536" s="183">
        <f>+'Base de datos  1'!D4537</f>
        <v>43186</v>
      </c>
      <c r="E4536" s="182">
        <f>+'Base de datos  1'!E4537</f>
        <v>6824</v>
      </c>
      <c r="F4536" s="182" t="str">
        <f>+'Base de datos  1'!F4537</f>
        <v>CBR Insc Esc. Casablanca (7)</v>
      </c>
      <c r="G4536" s="182"/>
      <c r="H4536" s="207">
        <f>+'Base de datos  1'!H4537</f>
        <v>266000</v>
      </c>
      <c r="I4536" s="182"/>
    </row>
    <row r="4537" spans="1:9" x14ac:dyDescent="0.25">
      <c r="A4537" s="184">
        <f>+'Base de datos  1'!A4538</f>
        <v>43160</v>
      </c>
      <c r="B4537" s="185" t="str">
        <f>+'Base de datos  1'!B4538</f>
        <v>Egreso</v>
      </c>
      <c r="C4537" s="182" t="str">
        <f>+'Base de datos  1'!C4538</f>
        <v>Agua</v>
      </c>
      <c r="D4537" s="183">
        <f>+'Base de datos  1'!D4538</f>
        <v>43188</v>
      </c>
      <c r="E4537" s="182" t="str">
        <f>+'Base de datos  1'!E4538</f>
        <v>TR</v>
      </c>
      <c r="F4537" s="182" t="str">
        <f>+'Base de datos  1'!F4538</f>
        <v>2 Camiones de Agua Cist. Distribucion</v>
      </c>
      <c r="G4537" s="182"/>
      <c r="H4537" s="207">
        <f>+'Base de datos  1'!H4538</f>
        <v>70000</v>
      </c>
      <c r="I4537" s="182"/>
    </row>
    <row r="4538" spans="1:9" x14ac:dyDescent="0.25">
      <c r="A4538" s="184">
        <f>+'Base de datos  1'!A4539</f>
        <v>43160</v>
      </c>
      <c r="B4538" s="185" t="str">
        <f>+'Base de datos  1'!B4539</f>
        <v>Egreso</v>
      </c>
      <c r="C4538" s="182" t="str">
        <f>+'Base de datos  1'!C4539</f>
        <v>Mantencion</v>
      </c>
      <c r="D4538" s="183">
        <f>+'Base de datos  1'!D4539</f>
        <v>43188</v>
      </c>
      <c r="E4538" s="182" t="str">
        <f>+'Base de datos  1'!E4539</f>
        <v>TR</v>
      </c>
      <c r="F4538" s="182" t="str">
        <f>+'Base de datos  1'!F4539</f>
        <v>Edwards Cabrera. Rep Barrera Puyehue</v>
      </c>
      <c r="G4538" s="182"/>
      <c r="H4538" s="207">
        <f>+'Base de datos  1'!H4539</f>
        <v>10000</v>
      </c>
      <c r="I4538" s="182"/>
    </row>
    <row r="4539" spans="1:9" x14ac:dyDescent="0.25">
      <c r="A4539" s="184">
        <f>+'Base de datos  1'!A4540</f>
        <v>43191</v>
      </c>
      <c r="B4539" s="185" t="str">
        <f>+'Base de datos  1'!B4540</f>
        <v>Egreso</v>
      </c>
      <c r="C4539" s="182" t="str">
        <f>+'Base de datos  1'!C4540</f>
        <v>luz</v>
      </c>
      <c r="D4539" s="183">
        <f>+'Base de datos  1'!D4540</f>
        <v>43193</v>
      </c>
      <c r="E4539" s="182" t="str">
        <f>+'Base de datos  1'!E4540</f>
        <v>TR</v>
      </c>
      <c r="F4539" s="182" t="str">
        <f>+'Base de datos  1'!F4540</f>
        <v>Litoral 2</v>
      </c>
      <c r="G4539" s="182"/>
      <c r="H4539" s="207">
        <f>+'Base de datos  1'!H4540</f>
        <v>44898</v>
      </c>
      <c r="I4539" s="182"/>
    </row>
    <row r="4540" spans="1:9" x14ac:dyDescent="0.25">
      <c r="A4540" s="184">
        <f>+'Base de datos  1'!A4541</f>
        <v>43191</v>
      </c>
      <c r="B4540" s="185" t="str">
        <f>+'Base de datos  1'!B4541</f>
        <v>Egreso</v>
      </c>
      <c r="C4540" s="182" t="str">
        <f>+'Base de datos  1'!C4541</f>
        <v>luz</v>
      </c>
      <c r="D4540" s="183">
        <f>+'Base de datos  1'!D4541</f>
        <v>43193</v>
      </c>
      <c r="E4540" s="182" t="str">
        <f>+'Base de datos  1'!E4541</f>
        <v>TR</v>
      </c>
      <c r="F4540" s="182" t="str">
        <f>+'Base de datos  1'!F4541</f>
        <v>Litoral 1</v>
      </c>
      <c r="G4540" s="182"/>
      <c r="H4540" s="207">
        <f>+'Base de datos  1'!H4541</f>
        <v>77488</v>
      </c>
      <c r="I4540" s="182"/>
    </row>
    <row r="4541" spans="1:9" x14ac:dyDescent="0.25">
      <c r="A4541" s="184">
        <f>+'Base de datos  1'!A4542</f>
        <v>43191</v>
      </c>
      <c r="B4541" s="185" t="str">
        <f>+'Base de datos  1'!B4542</f>
        <v>Egreso</v>
      </c>
      <c r="C4541" s="182" t="str">
        <f>+'Base de datos  1'!C4542</f>
        <v>luz</v>
      </c>
      <c r="D4541" s="183">
        <f>+'Base de datos  1'!D4542</f>
        <v>43193</v>
      </c>
      <c r="E4541" s="182" t="str">
        <f>+'Base de datos  1'!E4542</f>
        <v>TR</v>
      </c>
      <c r="F4541" s="182" t="str">
        <f>+'Base de datos  1'!F4542</f>
        <v>Litoral 3</v>
      </c>
      <c r="G4541" s="182"/>
      <c r="H4541" s="207">
        <f>+'Base de datos  1'!H4542</f>
        <v>225</v>
      </c>
      <c r="I4541" s="182"/>
    </row>
    <row r="4542" spans="1:9" x14ac:dyDescent="0.25">
      <c r="A4542" s="184">
        <f>+'Base de datos  1'!A4543</f>
        <v>43191</v>
      </c>
      <c r="B4542" s="185" t="str">
        <f>+'Base de datos  1'!B4543</f>
        <v>Egreso</v>
      </c>
      <c r="C4542" s="182" t="str">
        <f>+'Base de datos  1'!C4543</f>
        <v>Celular</v>
      </c>
      <c r="D4542" s="183">
        <f>+'Base de datos  1'!D4543</f>
        <v>43193</v>
      </c>
      <c r="E4542" s="182" t="str">
        <f>+'Base de datos  1'!E4543</f>
        <v>TR</v>
      </c>
      <c r="F4542" s="182" t="str">
        <f>+'Base de datos  1'!F4543</f>
        <v>Celular encargado</v>
      </c>
      <c r="G4542" s="182"/>
      <c r="H4542" s="207">
        <f>+'Base de datos  1'!H4543</f>
        <v>6990</v>
      </c>
      <c r="I4542" s="182"/>
    </row>
    <row r="4543" spans="1:9" x14ac:dyDescent="0.25">
      <c r="A4543" s="184">
        <f>+'Base de datos  1'!A4544</f>
        <v>43191</v>
      </c>
      <c r="B4543" s="185" t="str">
        <f>+'Base de datos  1'!B4544</f>
        <v>Egreso</v>
      </c>
      <c r="C4543" s="182" t="str">
        <f>+'Base de datos  1'!C4544</f>
        <v>Sueldos</v>
      </c>
      <c r="D4543" s="183">
        <f>+'Base de datos  1'!D4544</f>
        <v>43193</v>
      </c>
      <c r="E4543" s="182" t="str">
        <f>+'Base de datos  1'!E4544</f>
        <v>TR</v>
      </c>
      <c r="F4543" s="182" t="str">
        <f>+'Base de datos  1'!F4544</f>
        <v>C.Henriquez. Liq. De Sueldo Marzo</v>
      </c>
      <c r="G4543" s="182"/>
      <c r="H4543" s="207">
        <f>+'Base de datos  1'!H4544</f>
        <v>204520</v>
      </c>
      <c r="I4543" s="182"/>
    </row>
    <row r="4544" spans="1:9" x14ac:dyDescent="0.25">
      <c r="A4544" s="184">
        <f>+'Base de datos  1'!A4545</f>
        <v>43191</v>
      </c>
      <c r="B4544" s="185" t="str">
        <f>+'Base de datos  1'!B4545</f>
        <v>Egreso</v>
      </c>
      <c r="C4544" s="182" t="str">
        <f>+'Base de datos  1'!C4545</f>
        <v>caja chica</v>
      </c>
      <c r="D4544" s="183">
        <f>+'Base de datos  1'!D4545</f>
        <v>43193</v>
      </c>
      <c r="E4544" s="182" t="str">
        <f>+'Base de datos  1'!E4545</f>
        <v>TR</v>
      </c>
      <c r="F4544" s="182" t="str">
        <f>+'Base de datos  1'!F4545</f>
        <v>R.Figueroa Caja Chica Abril</v>
      </c>
      <c r="G4544" s="182"/>
      <c r="H4544" s="207">
        <f>+'Base de datos  1'!H4545</f>
        <v>100000</v>
      </c>
      <c r="I4544" s="182"/>
    </row>
    <row r="4545" spans="1:9" x14ac:dyDescent="0.25">
      <c r="A4545" s="184">
        <f>+'Base de datos  1'!A4546</f>
        <v>43191</v>
      </c>
      <c r="B4545" s="185" t="str">
        <f>+'Base de datos  1'!B4546</f>
        <v>Egreso</v>
      </c>
      <c r="C4545" s="182" t="str">
        <f>+'Base de datos  1'!C4546</f>
        <v>Basura</v>
      </c>
      <c r="D4545" s="183">
        <f>+'Base de datos  1'!D4546</f>
        <v>43193</v>
      </c>
      <c r="E4545" s="182" t="str">
        <f>+'Base de datos  1'!E4546</f>
        <v>TR</v>
      </c>
      <c r="F4545" s="182" t="str">
        <f>+'Base de datos  1'!F4546</f>
        <v>Retiro Basura Marzo</v>
      </c>
      <c r="G4545" s="182"/>
      <c r="H4545" s="207">
        <f>+'Base de datos  1'!H4546</f>
        <v>250000</v>
      </c>
      <c r="I4545" s="182"/>
    </row>
    <row r="4546" spans="1:9" x14ac:dyDescent="0.25">
      <c r="A4546" s="184">
        <f>+'Base de datos  1'!A4547</f>
        <v>43191</v>
      </c>
      <c r="B4546" s="185" t="str">
        <f>+'Base de datos  1'!B4547</f>
        <v>Egreso</v>
      </c>
      <c r="C4546" s="182" t="str">
        <f>+'Base de datos  1'!C4547</f>
        <v>Sueldos</v>
      </c>
      <c r="D4546" s="183">
        <f>+'Base de datos  1'!D4547</f>
        <v>43193</v>
      </c>
      <c r="E4546" s="182" t="str">
        <f>+'Base de datos  1'!E4547</f>
        <v>TR</v>
      </c>
      <c r="F4546" s="182" t="str">
        <f>+'Base de datos  1'!F4547</f>
        <v>Previred encargado</v>
      </c>
      <c r="G4546" s="182"/>
      <c r="H4546" s="207">
        <f>+'Base de datos  1'!H4547</f>
        <v>94440</v>
      </c>
      <c r="I4546" s="182"/>
    </row>
    <row r="4547" spans="1:9" x14ac:dyDescent="0.25">
      <c r="A4547" s="184">
        <f>+'Base de datos  1'!A4548</f>
        <v>43191</v>
      </c>
      <c r="B4547" s="185" t="str">
        <f>+'Base de datos  1'!B4548</f>
        <v>Egreso</v>
      </c>
      <c r="C4547" s="182" t="str">
        <f>+'Base de datos  1'!C4548</f>
        <v>Administracion</v>
      </c>
      <c r="D4547" s="183">
        <f>+'Base de datos  1'!D4548</f>
        <v>43196</v>
      </c>
      <c r="E4547" s="182" t="str">
        <f>+'Base de datos  1'!E4548</f>
        <v>com</v>
      </c>
      <c r="F4547" s="182" t="str">
        <f>+'Base de datos  1'!F4548</f>
        <v>Seguro Fraude</v>
      </c>
      <c r="G4547" s="182"/>
      <c r="H4547" s="207">
        <f>+'Base de datos  1'!H4548</f>
        <v>9978</v>
      </c>
      <c r="I4547" s="182"/>
    </row>
    <row r="4548" spans="1:9" x14ac:dyDescent="0.25">
      <c r="A4548" s="184">
        <f>+'Base de datos  1'!A4549</f>
        <v>43191</v>
      </c>
      <c r="B4548" s="185" t="str">
        <f>+'Base de datos  1'!B4549</f>
        <v>Egreso</v>
      </c>
      <c r="C4548" s="182" t="str">
        <f>+'Base de datos  1'!C4549</f>
        <v>Proy. TiT Dominio</v>
      </c>
      <c r="D4548" s="183">
        <f>+'Base de datos  1'!D4549</f>
        <v>43203</v>
      </c>
      <c r="E4548" s="182" t="str">
        <f>+'Base de datos  1'!E4549</f>
        <v>TR</v>
      </c>
      <c r="F4548" s="182" t="str">
        <f>+'Base de datos  1'!F4549</f>
        <v>S.Espinoza - Notaria Escrituras Dominio</v>
      </c>
      <c r="G4548" s="182"/>
      <c r="H4548" s="207">
        <f>+'Base de datos  1'!H4549</f>
        <v>1300000</v>
      </c>
      <c r="I4548" s="182"/>
    </row>
    <row r="4549" spans="1:9" x14ac:dyDescent="0.25">
      <c r="A4549" s="184">
        <f>+'Base de datos  1'!A4550</f>
        <v>43191</v>
      </c>
      <c r="B4549" s="185" t="str">
        <f>+'Base de datos  1'!B4550</f>
        <v>Egreso</v>
      </c>
      <c r="C4549" s="182" t="str">
        <f>+'Base de datos  1'!C4550</f>
        <v>Proy. TiT Dominio</v>
      </c>
      <c r="D4549" s="183">
        <f>+'Base de datos  1'!D4550</f>
        <v>43203</v>
      </c>
      <c r="E4549" s="182" t="str">
        <f>+'Base de datos  1'!E4550</f>
        <v>TR</v>
      </c>
      <c r="F4549" s="182" t="str">
        <f>+'Base de datos  1'!F4550</f>
        <v>Salvador Espinoza x ransporte CBR</v>
      </c>
      <c r="G4549" s="182"/>
      <c r="H4549" s="207">
        <f>+'Base de datos  1'!H4550</f>
        <v>68000</v>
      </c>
      <c r="I4549" s="182"/>
    </row>
    <row r="4550" spans="1:9" x14ac:dyDescent="0.25">
      <c r="A4550" s="184">
        <f>+'Base de datos  1'!A4551</f>
        <v>43191</v>
      </c>
      <c r="B4550" s="185" t="str">
        <f>+'Base de datos  1'!B4551</f>
        <v>Egreso</v>
      </c>
      <c r="C4550" s="182" t="str">
        <f>+'Base de datos  1'!C4551</f>
        <v>Agua</v>
      </c>
      <c r="D4550" s="183">
        <f>+'Base de datos  1'!D4551</f>
        <v>43203</v>
      </c>
      <c r="E4550" s="182" t="str">
        <f>+'Base de datos  1'!E4551</f>
        <v>TR</v>
      </c>
      <c r="F4550" s="182" t="str">
        <f>+'Base de datos  1'!F4551</f>
        <v>1 Camion Agua Cist. Distribucion</v>
      </c>
      <c r="G4550" s="182"/>
      <c r="H4550" s="207">
        <f>+'Base de datos  1'!H4551</f>
        <v>35000</v>
      </c>
      <c r="I4550" s="182"/>
    </row>
    <row r="4551" spans="1:9" x14ac:dyDescent="0.25">
      <c r="A4551" s="184">
        <f>+'Base de datos  1'!A4552</f>
        <v>43191</v>
      </c>
      <c r="B4551" s="185" t="str">
        <f>+'Base de datos  1'!B4552</f>
        <v>Egreso</v>
      </c>
      <c r="C4551" s="182" t="str">
        <f>+'Base de datos  1'!C4552</f>
        <v>Sueldos</v>
      </c>
      <c r="D4551" s="183">
        <f>+'Base de datos  1'!D4552</f>
        <v>43206</v>
      </c>
      <c r="E4551" s="182" t="str">
        <f>+'Base de datos  1'!E4552</f>
        <v>TR</v>
      </c>
      <c r="F4551" s="182" t="str">
        <f>+'Base de datos  1'!F4552</f>
        <v>C.Henriquez.  Adelanto Sueldo</v>
      </c>
      <c r="G4551" s="182"/>
      <c r="H4551" s="207">
        <f>+'Base de datos  1'!H4552</f>
        <v>120000</v>
      </c>
      <c r="I4551" s="182"/>
    </row>
    <row r="4552" spans="1:9" x14ac:dyDescent="0.25">
      <c r="A4552" s="184">
        <f>+'Base de datos  1'!A4553</f>
        <v>43191</v>
      </c>
      <c r="B4552" s="185" t="str">
        <f>+'Base de datos  1'!B4553</f>
        <v>Egreso</v>
      </c>
      <c r="C4552" s="182" t="str">
        <f>+'Base de datos  1'!C4553</f>
        <v>Agua</v>
      </c>
      <c r="D4552" s="183">
        <f>+'Base de datos  1'!D4553</f>
        <v>43210</v>
      </c>
      <c r="E4552" s="182" t="str">
        <f>+'Base de datos  1'!E4553</f>
        <v>TR</v>
      </c>
      <c r="F4552" s="182" t="str">
        <f>+'Base de datos  1'!F4553</f>
        <v>1 Camion Agua Cist. Distribucion</v>
      </c>
      <c r="G4552" s="182"/>
      <c r="H4552" s="207">
        <f>+'Base de datos  1'!H4553</f>
        <v>35000</v>
      </c>
      <c r="I4552" s="182"/>
    </row>
    <row r="4553" spans="1:9" x14ac:dyDescent="0.25">
      <c r="A4553" s="184">
        <f>+'Base de datos  1'!A4554</f>
        <v>43191</v>
      </c>
      <c r="B4553" s="185" t="str">
        <f>+'Base de datos  1'!B4554</f>
        <v>Egreso</v>
      </c>
      <c r="C4553" s="182" t="str">
        <f>+'Base de datos  1'!C4554</f>
        <v>Agua</v>
      </c>
      <c r="D4553" s="183">
        <f>+'Base de datos  1'!D4554</f>
        <v>43216</v>
      </c>
      <c r="E4553" s="182" t="str">
        <f>+'Base de datos  1'!E4554</f>
        <v>TR</v>
      </c>
      <c r="F4553" s="182" t="str">
        <f>+'Base de datos  1'!F4554</f>
        <v>1 Camion Agua Cist. Distribucion</v>
      </c>
      <c r="G4553" s="182"/>
      <c r="H4553" s="207">
        <f>+'Base de datos  1'!H4554</f>
        <v>35000</v>
      </c>
      <c r="I4553" s="182"/>
    </row>
    <row r="4554" spans="1:9" x14ac:dyDescent="0.25">
      <c r="A4554" s="184">
        <f>+'Base de datos  1'!A4555</f>
        <v>43191</v>
      </c>
      <c r="B4554" s="185" t="str">
        <f>+'Base de datos  1'!B4555</f>
        <v>Egreso</v>
      </c>
      <c r="C4554" s="182" t="str">
        <f>+'Base de datos  1'!C4555</f>
        <v>Proy. TiT Dominio</v>
      </c>
      <c r="D4554" s="183">
        <f>+'Base de datos  1'!D4555</f>
        <v>43220</v>
      </c>
      <c r="E4554" s="182" t="str">
        <f>+'Base de datos  1'!E4555</f>
        <v>TR</v>
      </c>
      <c r="F4554" s="182" t="str">
        <f>+'Base de datos  1'!F4555</f>
        <v>R.Figueroa x pago CBR Dif.Insc. Escrit.</v>
      </c>
      <c r="G4554" s="182"/>
      <c r="H4554" s="207">
        <f>+'Base de datos  1'!H4555</f>
        <v>350000</v>
      </c>
      <c r="I4554" s="182"/>
    </row>
    <row r="4555" spans="1:9" x14ac:dyDescent="0.25">
      <c r="A4555" s="184">
        <f>+'Base de datos  1'!A4556</f>
        <v>43191</v>
      </c>
      <c r="B4555" s="185" t="str">
        <f>+'Base de datos  1'!B4556</f>
        <v>Egreso</v>
      </c>
      <c r="C4555" s="182" t="str">
        <f>+'Base de datos  1'!C4556</f>
        <v>Sueldos</v>
      </c>
      <c r="D4555" s="183">
        <f>+'Base de datos  1'!D4556</f>
        <v>43220</v>
      </c>
      <c r="E4555" s="182" t="str">
        <f>+'Base de datos  1'!E4556</f>
        <v>TR</v>
      </c>
      <c r="F4555" s="182" t="str">
        <f>+'Base de datos  1'!F4556</f>
        <v>C.Henriquez Liq. Sueldo abril 2018</v>
      </c>
      <c r="G4555" s="182"/>
      <c r="H4555" s="207">
        <f>+'Base de datos  1'!H4556</f>
        <v>204520</v>
      </c>
      <c r="I4555" s="182"/>
    </row>
    <row r="4556" spans="1:9" x14ac:dyDescent="0.25">
      <c r="A4556" s="184">
        <f>+'Base de datos  1'!A4557</f>
        <v>43221</v>
      </c>
      <c r="B4556" s="185" t="str">
        <f>+'Base de datos  1'!B4557</f>
        <v>Egreso</v>
      </c>
      <c r="C4556" s="182" t="str">
        <f>+'Base de datos  1'!C4557</f>
        <v>caja chica</v>
      </c>
      <c r="D4556" s="183">
        <f>+'Base de datos  1'!D4557</f>
        <v>43222</v>
      </c>
      <c r="E4556" s="182" t="str">
        <f>+'Base de datos  1'!E4557</f>
        <v>TR</v>
      </c>
      <c r="F4556" s="182" t="str">
        <f>+'Base de datos  1'!F4557</f>
        <v>R. Figueroa Caja Chica Mayo 2018</v>
      </c>
      <c r="G4556" s="182"/>
      <c r="H4556" s="207">
        <f>+'Base de datos  1'!H4557</f>
        <v>100000</v>
      </c>
      <c r="I4556" s="182"/>
    </row>
    <row r="4557" spans="1:9" x14ac:dyDescent="0.25">
      <c r="A4557" s="184">
        <f>+'Base de datos  1'!A4558</f>
        <v>43221</v>
      </c>
      <c r="B4557" s="185" t="str">
        <f>+'Base de datos  1'!B4558</f>
        <v>Egreso</v>
      </c>
      <c r="C4557" s="182" t="str">
        <f>+'Base de datos  1'!C4558</f>
        <v>Basura</v>
      </c>
      <c r="D4557" s="183">
        <f>+'Base de datos  1'!D4558</f>
        <v>43222</v>
      </c>
      <c r="E4557" s="182" t="str">
        <f>+'Base de datos  1'!E4558</f>
        <v>TR</v>
      </c>
      <c r="F4557" s="182" t="str">
        <f>+'Base de datos  1'!F4558</f>
        <v>J.Oyarce. Retiro basura Abril 2018</v>
      </c>
      <c r="G4557" s="182"/>
      <c r="H4557" s="207">
        <f>+'Base de datos  1'!H4558</f>
        <v>250000</v>
      </c>
      <c r="I4557" s="182"/>
    </row>
    <row r="4558" spans="1:9" x14ac:dyDescent="0.25">
      <c r="A4558" s="184">
        <f>+'Base de datos  1'!A4559</f>
        <v>43221</v>
      </c>
      <c r="B4558" s="185" t="str">
        <f>+'Base de datos  1'!B4559</f>
        <v>Egreso</v>
      </c>
      <c r="C4558" s="182" t="str">
        <f>+'Base de datos  1'!C4559</f>
        <v>luz</v>
      </c>
      <c r="D4558" s="183">
        <f>+'Base de datos  1'!D4559</f>
        <v>43222</v>
      </c>
      <c r="E4558" s="182" t="str">
        <f>+'Base de datos  1'!E4559</f>
        <v>TR</v>
      </c>
      <c r="F4558" s="182" t="str">
        <f>+'Base de datos  1'!F4559</f>
        <v>Litoral 2</v>
      </c>
      <c r="G4558" s="182"/>
      <c r="H4558" s="207">
        <f>+'Base de datos  1'!H4559</f>
        <v>21981</v>
      </c>
      <c r="I4558" s="182"/>
    </row>
    <row r="4559" spans="1:9" x14ac:dyDescent="0.25">
      <c r="A4559" s="184">
        <f>+'Base de datos  1'!A4560</f>
        <v>43221</v>
      </c>
      <c r="B4559" s="185" t="str">
        <f>+'Base de datos  1'!B4560</f>
        <v>Egreso</v>
      </c>
      <c r="C4559" s="182" t="str">
        <f>+'Base de datos  1'!C4560</f>
        <v>luz</v>
      </c>
      <c r="D4559" s="183">
        <f>+'Base de datos  1'!D4560</f>
        <v>43222</v>
      </c>
      <c r="E4559" s="182" t="str">
        <f>+'Base de datos  1'!E4560</f>
        <v>TR</v>
      </c>
      <c r="F4559" s="182" t="str">
        <f>+'Base de datos  1'!F4560</f>
        <v>Litoral 1</v>
      </c>
      <c r="G4559" s="182"/>
      <c r="H4559" s="207">
        <f>+'Base de datos  1'!H4560</f>
        <v>85054</v>
      </c>
      <c r="I4559" s="182"/>
    </row>
    <row r="4560" spans="1:9" x14ac:dyDescent="0.25">
      <c r="A4560" s="184">
        <f>+'Base de datos  1'!A4561</f>
        <v>43221</v>
      </c>
      <c r="B4560" s="185" t="str">
        <f>+'Base de datos  1'!B4561</f>
        <v>Egreso</v>
      </c>
      <c r="C4560" s="182" t="str">
        <f>+'Base de datos  1'!C4561</f>
        <v>luz</v>
      </c>
      <c r="D4560" s="183">
        <f>+'Base de datos  1'!D4561</f>
        <v>43222</v>
      </c>
      <c r="E4560" s="182" t="str">
        <f>+'Base de datos  1'!E4561</f>
        <v>TR</v>
      </c>
      <c r="F4560" s="182" t="str">
        <f>+'Base de datos  1'!F4561</f>
        <v>Litoral 3</v>
      </c>
      <c r="G4560" s="182"/>
      <c r="H4560" s="207">
        <f>+'Base de datos  1'!H4561</f>
        <v>2963</v>
      </c>
      <c r="I4560" s="182"/>
    </row>
    <row r="4561" spans="1:9" x14ac:dyDescent="0.25">
      <c r="A4561" s="184">
        <f>+'Base de datos  1'!A4562</f>
        <v>43221</v>
      </c>
      <c r="B4561" s="185" t="str">
        <f>+'Base de datos  1'!B4562</f>
        <v>Egreso</v>
      </c>
      <c r="C4561" s="182" t="str">
        <f>+'Base de datos  1'!C4562</f>
        <v>Celular</v>
      </c>
      <c r="D4561" s="183">
        <f>+'Base de datos  1'!D4562</f>
        <v>43222</v>
      </c>
      <c r="E4561" s="182" t="str">
        <f>+'Base de datos  1'!E4562</f>
        <v>TR</v>
      </c>
      <c r="F4561" s="182" t="str">
        <f>+'Base de datos  1'!F4562</f>
        <v>Celular encargado. Entel</v>
      </c>
      <c r="G4561" s="182"/>
      <c r="H4561" s="207">
        <f>+'Base de datos  1'!H4562</f>
        <v>6990</v>
      </c>
      <c r="I4561" s="182"/>
    </row>
    <row r="4562" spans="1:9" x14ac:dyDescent="0.25">
      <c r="A4562" s="184">
        <f>+'Base de datos  1'!A4563</f>
        <v>43221</v>
      </c>
      <c r="B4562" s="185" t="str">
        <f>+'Base de datos  1'!B4563</f>
        <v>Egreso</v>
      </c>
      <c r="C4562" s="182" t="str">
        <f>+'Base de datos  1'!C4563</f>
        <v>Sueldos</v>
      </c>
      <c r="D4562" s="183">
        <f>+'Base de datos  1'!D4563</f>
        <v>43222</v>
      </c>
      <c r="E4562" s="182" t="str">
        <f>+'Base de datos  1'!E4563</f>
        <v>TR</v>
      </c>
      <c r="F4562" s="182" t="str">
        <f>+'Base de datos  1'!F4563</f>
        <v>Previred encargado</v>
      </c>
      <c r="G4562" s="182"/>
      <c r="H4562" s="207">
        <f>+'Base de datos  1'!H4563</f>
        <v>94440</v>
      </c>
      <c r="I4562" s="182"/>
    </row>
    <row r="4563" spans="1:9" x14ac:dyDescent="0.25">
      <c r="A4563" s="184">
        <f>+'Base de datos  1'!A4564</f>
        <v>43221</v>
      </c>
      <c r="B4563" s="185" t="str">
        <f>+'Base de datos  1'!B4564</f>
        <v>Egreso</v>
      </c>
      <c r="C4563" s="182" t="str">
        <f>+'Base de datos  1'!C4564</f>
        <v>Agua</v>
      </c>
      <c r="D4563" s="183">
        <f>+'Base de datos  1'!D4564</f>
        <v>43222</v>
      </c>
      <c r="E4563" s="182" t="str">
        <f>+'Base de datos  1'!E4564</f>
        <v>TR</v>
      </c>
      <c r="F4563" s="182" t="str">
        <f>+'Base de datos  1'!F4564</f>
        <v>1 Camion de Agua Cist. Distribucion</v>
      </c>
      <c r="G4563" s="182"/>
      <c r="H4563" s="207">
        <f>+'Base de datos  1'!H4564</f>
        <v>35000</v>
      </c>
      <c r="I4563" s="182"/>
    </row>
    <row r="4564" spans="1:9" x14ac:dyDescent="0.25">
      <c r="A4564" s="184">
        <f>+'Base de datos  1'!A4565</f>
        <v>43221</v>
      </c>
      <c r="B4564" s="185" t="str">
        <f>+'Base de datos  1'!B4565</f>
        <v>Egreso</v>
      </c>
      <c r="C4564" s="182" t="str">
        <f>+'Base de datos  1'!C4565</f>
        <v>Basura</v>
      </c>
      <c r="D4564" s="183">
        <f>+'Base de datos  1'!D4565</f>
        <v>43224</v>
      </c>
      <c r="E4564" s="182" t="str">
        <f>+'Base de datos  1'!E4565</f>
        <v>TR</v>
      </c>
      <c r="F4564" s="182" t="str">
        <f>+'Base de datos  1'!F4565</f>
        <v>ED. CABRERA. ABONO BASURA MAY 18</v>
      </c>
      <c r="G4564" s="182"/>
      <c r="H4564" s="207">
        <f>+'Base de datos  1'!H4565</f>
        <v>75000</v>
      </c>
      <c r="I4564" s="182"/>
    </row>
    <row r="4565" spans="1:9" x14ac:dyDescent="0.25">
      <c r="A4565" s="184">
        <f>+'Base de datos  1'!A4566</f>
        <v>43221</v>
      </c>
      <c r="B4565" s="185" t="str">
        <f>+'Base de datos  1'!B4566</f>
        <v>Egreso</v>
      </c>
      <c r="C4565" s="182" t="str">
        <f>+'Base de datos  1'!C4566</f>
        <v>Proy. TiT Dominio</v>
      </c>
      <c r="D4565" s="183">
        <f>+'Base de datos  1'!D4566</f>
        <v>43227</v>
      </c>
      <c r="E4565" s="182">
        <f>+'Base de datos  1'!E4566</f>
        <v>6825</v>
      </c>
      <c r="F4565" s="182" t="str">
        <f>+'Base de datos  1'!F4566</f>
        <v>CBR Insc. 7 Escrituras (x3)</v>
      </c>
      <c r="G4565" s="182"/>
      <c r="H4565" s="207">
        <f>+'Base de datos  1'!H4566</f>
        <v>360000</v>
      </c>
      <c r="I4565" s="182"/>
    </row>
    <row r="4566" spans="1:9" x14ac:dyDescent="0.25">
      <c r="A4566" s="184">
        <f>+'Base de datos  1'!A4567</f>
        <v>43221</v>
      </c>
      <c r="B4566" s="185" t="str">
        <f>+'Base de datos  1'!B4567</f>
        <v>Egreso</v>
      </c>
      <c r="C4566" s="182" t="str">
        <f>+'Base de datos  1'!C4567</f>
        <v>Administracion</v>
      </c>
      <c r="D4566" s="183">
        <f>+'Base de datos  1'!D4567</f>
        <v>43227</v>
      </c>
      <c r="E4566" s="182" t="str">
        <f>+'Base de datos  1'!E4567</f>
        <v>Com</v>
      </c>
      <c r="F4566" s="182" t="str">
        <f>+'Base de datos  1'!F4567</f>
        <v>Seguro Fraude</v>
      </c>
      <c r="G4566" s="182"/>
      <c r="H4566" s="207">
        <f>+'Base de datos  1'!H4567</f>
        <v>9996</v>
      </c>
      <c r="I4566" s="182"/>
    </row>
    <row r="4567" spans="1:9" x14ac:dyDescent="0.25">
      <c r="A4567" s="184">
        <f>+'Base de datos  1'!A4568</f>
        <v>43221</v>
      </c>
      <c r="B4567" s="185" t="str">
        <f>+'Base de datos  1'!B4568</f>
        <v>Egreso</v>
      </c>
      <c r="C4567" s="182" t="str">
        <f>+'Base de datos  1'!C4568</f>
        <v>Proy. TiT Dominio</v>
      </c>
      <c r="D4567" s="183">
        <f>+'Base de datos  1'!D4568</f>
        <v>43228</v>
      </c>
      <c r="E4567" s="182" t="str">
        <f>+'Base de datos  1'!E4568</f>
        <v>TR</v>
      </c>
      <c r="F4567" s="182" t="str">
        <f>+'Base de datos  1'!F4568</f>
        <v>Salvador Espinoza x Notaria 9 Escrituras</v>
      </c>
      <c r="G4567" s="182"/>
      <c r="H4567" s="207">
        <f>+'Base de datos  1'!H4568</f>
        <v>900000</v>
      </c>
      <c r="I4567" s="182"/>
    </row>
    <row r="4568" spans="1:9" x14ac:dyDescent="0.25">
      <c r="A4568" s="184">
        <f>+'Base de datos  1'!A4569</f>
        <v>43221</v>
      </c>
      <c r="B4568" s="185" t="str">
        <f>+'Base de datos  1'!B4569</f>
        <v>Egreso</v>
      </c>
      <c r="C4568" s="182" t="str">
        <f>+'Base de datos  1'!C4569</f>
        <v>Proy. TiT Dominio</v>
      </c>
      <c r="D4568" s="183">
        <f>+'Base de datos  1'!D4569</f>
        <v>43228</v>
      </c>
      <c r="E4568" s="182" t="str">
        <f>+'Base de datos  1'!E4569</f>
        <v>TR</v>
      </c>
      <c r="F4568" s="182" t="str">
        <f>+'Base de datos  1'!F4569</f>
        <v>R.Figueroa x CBR rect.7 Insc. Dominio</v>
      </c>
      <c r="G4568" s="182"/>
      <c r="H4568" s="207">
        <f>+'Base de datos  1'!H4569</f>
        <v>105000</v>
      </c>
      <c r="I4568" s="182"/>
    </row>
    <row r="4569" spans="1:9" x14ac:dyDescent="0.25">
      <c r="A4569" s="184">
        <f>+'Base de datos  1'!A4570</f>
        <v>43221</v>
      </c>
      <c r="B4569" s="185" t="str">
        <f>+'Base de datos  1'!B4570</f>
        <v>Egreso</v>
      </c>
      <c r="C4569" s="182" t="str">
        <f>+'Base de datos  1'!C4570</f>
        <v>Agua</v>
      </c>
      <c r="D4569" s="183">
        <f>+'Base de datos  1'!D4570</f>
        <v>43231</v>
      </c>
      <c r="E4569" s="182" t="str">
        <f>+'Base de datos  1'!E4570</f>
        <v>TR</v>
      </c>
      <c r="F4569" s="182" t="str">
        <f>+'Base de datos  1'!F4570</f>
        <v>2 Camiones de Agua Cist. Distribucion</v>
      </c>
      <c r="G4569" s="182"/>
      <c r="H4569" s="207">
        <f>+'Base de datos  1'!H4570</f>
        <v>70000</v>
      </c>
      <c r="I4569" s="182"/>
    </row>
    <row r="4570" spans="1:9" x14ac:dyDescent="0.25">
      <c r="A4570" s="184">
        <f>+'Base de datos  1'!A4571</f>
        <v>43221</v>
      </c>
      <c r="B4570" s="185" t="str">
        <f>+'Base de datos  1'!B4571</f>
        <v>Egreso</v>
      </c>
      <c r="C4570" s="182" t="str">
        <f>+'Base de datos  1'!C4571</f>
        <v>Sueldos</v>
      </c>
      <c r="D4570" s="183">
        <f>+'Base de datos  1'!D4571</f>
        <v>43235</v>
      </c>
      <c r="E4570" s="182" t="str">
        <f>+'Base de datos  1'!E4571</f>
        <v>TR</v>
      </c>
      <c r="F4570" s="182" t="str">
        <f>+'Base de datos  1'!F4571</f>
        <v>C.Henriquez adelanto sueldo Mayo</v>
      </c>
      <c r="G4570" s="182"/>
      <c r="H4570" s="207">
        <f>+'Base de datos  1'!H4571</f>
        <v>120000</v>
      </c>
      <c r="I4570" s="182"/>
    </row>
    <row r="4571" spans="1:9" x14ac:dyDescent="0.25">
      <c r="A4571" s="184">
        <f>+'Base de datos  1'!A4572</f>
        <v>43221</v>
      </c>
      <c r="B4571" s="185" t="str">
        <f>+'Base de datos  1'!B4572</f>
        <v>Egreso</v>
      </c>
      <c r="C4571" s="182" t="str">
        <f>+'Base de datos  1'!C4572</f>
        <v>Agua</v>
      </c>
      <c r="D4571" s="183">
        <f>+'Base de datos  1'!D4572</f>
        <v>43238</v>
      </c>
      <c r="E4571" s="182" t="str">
        <f>+'Base de datos  1'!E4572</f>
        <v>TR</v>
      </c>
      <c r="F4571" s="182" t="str">
        <f>+'Base de datos  1'!F4572</f>
        <v>2 Camiones de Agua Cist. Dist.</v>
      </c>
      <c r="G4571" s="182"/>
      <c r="H4571" s="207">
        <f>+'Base de datos  1'!H4572</f>
        <v>70000</v>
      </c>
      <c r="I4571" s="182"/>
    </row>
    <row r="4572" spans="1:9" x14ac:dyDescent="0.25">
      <c r="A4572" s="184">
        <f>+'Base de datos  1'!A4573</f>
        <v>43221</v>
      </c>
      <c r="B4572" s="185" t="str">
        <f>+'Base de datos  1'!B4573</f>
        <v>Egreso</v>
      </c>
      <c r="C4572" s="182" t="str">
        <f>+'Base de datos  1'!C4573</f>
        <v>caja chica</v>
      </c>
      <c r="D4572" s="183">
        <f>+'Base de datos  1'!D4573</f>
        <v>43242</v>
      </c>
      <c r="E4572" s="182" t="str">
        <f>+'Base de datos  1'!E4573</f>
        <v>TR</v>
      </c>
      <c r="F4572" s="182" t="str">
        <f>+'Base de datos  1'!F4573</f>
        <v>R. Figueroa Suple Caja Chica Mayo</v>
      </c>
      <c r="G4572" s="182"/>
      <c r="H4572" s="207">
        <f>+'Base de datos  1'!H4573</f>
        <v>100000</v>
      </c>
      <c r="I4572" s="182"/>
    </row>
    <row r="4573" spans="1:9" x14ac:dyDescent="0.25">
      <c r="A4573" s="184">
        <f>+'Base de datos  1'!A4574</f>
        <v>43221</v>
      </c>
      <c r="B4573" s="185" t="str">
        <f>+'Base de datos  1'!B4574</f>
        <v>Egreso</v>
      </c>
      <c r="C4573" s="182" t="str">
        <f>+'Base de datos  1'!C4574</f>
        <v>Sueldos</v>
      </c>
      <c r="D4573" s="183">
        <f>+'Base de datos  1'!D4574</f>
        <v>43242</v>
      </c>
      <c r="E4573" s="182" t="str">
        <f>+'Base de datos  1'!E4574</f>
        <v>TR</v>
      </c>
      <c r="F4573" s="182" t="str">
        <f>+'Base de datos  1'!F4574</f>
        <v>Gaston Meneses x Reemplazo CH</v>
      </c>
      <c r="G4573" s="182"/>
      <c r="H4573" s="207">
        <f>+'Base de datos  1'!H4574</f>
        <v>200000</v>
      </c>
      <c r="I4573" s="182"/>
    </row>
    <row r="4574" spans="1:9" x14ac:dyDescent="0.25">
      <c r="A4574" s="184">
        <f>+'Base de datos  1'!A4575</f>
        <v>43221</v>
      </c>
      <c r="B4574" s="185" t="str">
        <f>+'Base de datos  1'!B4575</f>
        <v>Egreso</v>
      </c>
      <c r="C4574" s="182" t="str">
        <f>+'Base de datos  1'!C4575</f>
        <v>Mantencion</v>
      </c>
      <c r="D4574" s="183">
        <f>+'Base de datos  1'!D4575</f>
        <v>43245</v>
      </c>
      <c r="E4574" s="182" t="str">
        <f>+'Base de datos  1'!E4575</f>
        <v>TR</v>
      </c>
      <c r="F4574" s="182" t="str">
        <f>+'Base de datos  1'!F4575</f>
        <v>50% Limpieza Quebrada sur</v>
      </c>
      <c r="G4574" s="182"/>
      <c r="H4574" s="207">
        <f>+'Base de datos  1'!H4575</f>
        <v>50000</v>
      </c>
      <c r="I4574" s="182"/>
    </row>
    <row r="4575" spans="1:9" x14ac:dyDescent="0.25">
      <c r="A4575" s="184">
        <f>+'Base de datos  1'!A4576</f>
        <v>43221</v>
      </c>
      <c r="B4575" s="185" t="str">
        <f>+'Base de datos  1'!B4576</f>
        <v>Egreso</v>
      </c>
      <c r="C4575" s="182" t="str">
        <f>+'Base de datos  1'!C4576</f>
        <v>Mantencion</v>
      </c>
      <c r="D4575" s="183">
        <f>+'Base de datos  1'!D4576</f>
        <v>43245</v>
      </c>
      <c r="E4575" s="182" t="str">
        <f>+'Base de datos  1'!E4576</f>
        <v>TR</v>
      </c>
      <c r="F4575" s="182" t="str">
        <f>+'Base de datos  1'!F4576</f>
        <v>50% Limpieza Quebrada sur</v>
      </c>
      <c r="G4575" s="182"/>
      <c r="H4575" s="207">
        <f>+'Base de datos  1'!H4576</f>
        <v>50000</v>
      </c>
      <c r="I4575" s="182"/>
    </row>
    <row r="4576" spans="1:9" x14ac:dyDescent="0.25">
      <c r="A4576" s="184">
        <f>+'Base de datos  1'!A4577</f>
        <v>43221</v>
      </c>
      <c r="B4576" s="185" t="str">
        <f>+'Base de datos  1'!B4577</f>
        <v>Egreso</v>
      </c>
      <c r="C4576" s="182" t="str">
        <f>+'Base de datos  1'!C4577</f>
        <v>Basura</v>
      </c>
      <c r="D4576" s="183">
        <f>+'Base de datos  1'!D4577</f>
        <v>43251</v>
      </c>
      <c r="E4576" s="182" t="str">
        <f>+'Base de datos  1'!E4577</f>
        <v>TR</v>
      </c>
      <c r="F4576" s="182" t="str">
        <f>+'Base de datos  1'!F4577</f>
        <v>ED. CABRERA. SALDO BASURA MAY 18</v>
      </c>
      <c r="G4576" s="182"/>
      <c r="H4576" s="207">
        <f>+'Base de datos  1'!H4577</f>
        <v>75000</v>
      </c>
      <c r="I4576" s="182"/>
    </row>
    <row r="4577" spans="1:9" x14ac:dyDescent="0.25">
      <c r="A4577" s="184">
        <f>+'Base de datos  1'!A4578</f>
        <v>43221</v>
      </c>
      <c r="B4577" s="185" t="str">
        <f>+'Base de datos  1'!B4578</f>
        <v>Egreso</v>
      </c>
      <c r="C4577" s="182" t="str">
        <f>+'Base de datos  1'!C4578</f>
        <v>Sueldos</v>
      </c>
      <c r="D4577" s="183">
        <f>+'Base de datos  1'!D4578</f>
        <v>43251</v>
      </c>
      <c r="E4577" s="182" t="str">
        <f>+'Base de datos  1'!E4578</f>
        <v>TR</v>
      </c>
      <c r="F4577" s="182" t="str">
        <f>+'Base de datos  1'!F4578</f>
        <v>C.Henriquez Liq.Sueldo  Mayo</v>
      </c>
      <c r="G4577" s="182"/>
      <c r="H4577" s="207">
        <f>+'Base de datos  1'!H4578</f>
        <v>204520</v>
      </c>
      <c r="I4577" s="182"/>
    </row>
    <row r="4578" spans="1:9" x14ac:dyDescent="0.25">
      <c r="A4578" s="184">
        <f>+'Base de datos  1'!A4579</f>
        <v>43252</v>
      </c>
      <c r="B4578" s="185" t="str">
        <f>+'Base de datos  1'!B4579</f>
        <v>Egreso</v>
      </c>
      <c r="C4578" s="182" t="str">
        <f>+'Base de datos  1'!C4579</f>
        <v>Mantencion</v>
      </c>
      <c r="D4578" s="183">
        <f>+'Base de datos  1'!D4579</f>
        <v>43255</v>
      </c>
      <c r="E4578" s="182" t="str">
        <f>+'Base de datos  1'!E4579</f>
        <v>TR</v>
      </c>
      <c r="F4578" s="182" t="str">
        <f>+'Base de datos  1'!F4579</f>
        <v>Ferreteria El Yeco, Art. Aseo</v>
      </c>
      <c r="G4578" s="182"/>
      <c r="H4578" s="207">
        <f>+'Base de datos  1'!H4579</f>
        <v>8200</v>
      </c>
      <c r="I4578" s="182"/>
    </row>
    <row r="4579" spans="1:9" x14ac:dyDescent="0.25">
      <c r="A4579" s="184">
        <f>+'Base de datos  1'!A4580</f>
        <v>43252</v>
      </c>
      <c r="B4579" s="185" t="str">
        <f>+'Base de datos  1'!B4580</f>
        <v>Egreso</v>
      </c>
      <c r="C4579" s="182" t="str">
        <f>+'Base de datos  1'!C4580</f>
        <v>caja chica</v>
      </c>
      <c r="D4579" s="183">
        <f>+'Base de datos  1'!D4580</f>
        <v>43255</v>
      </c>
      <c r="E4579" s="182" t="str">
        <f>+'Base de datos  1'!E4580</f>
        <v>TR</v>
      </c>
      <c r="F4579" s="182" t="str">
        <f>+'Base de datos  1'!F4580</f>
        <v>R.Figueroa Caja Chica Junio</v>
      </c>
      <c r="G4579" s="182"/>
      <c r="H4579" s="207">
        <f>+'Base de datos  1'!H4580</f>
        <v>100000</v>
      </c>
      <c r="I4579" s="182"/>
    </row>
    <row r="4580" spans="1:9" x14ac:dyDescent="0.25">
      <c r="A4580" s="184">
        <f>+'Base de datos  1'!A4581</f>
        <v>43252</v>
      </c>
      <c r="B4580" s="185" t="str">
        <f>+'Base de datos  1'!B4581</f>
        <v>Egreso</v>
      </c>
      <c r="C4580" s="182" t="str">
        <f>+'Base de datos  1'!C4581</f>
        <v>Celular</v>
      </c>
      <c r="D4580" s="183">
        <f>+'Base de datos  1'!D4581</f>
        <v>43255</v>
      </c>
      <c r="E4580" s="182" t="str">
        <f>+'Base de datos  1'!E4581</f>
        <v>TR</v>
      </c>
      <c r="F4580" s="182" t="str">
        <f>+'Base de datos  1'!F4581</f>
        <v>Celular Entel Encargado</v>
      </c>
      <c r="G4580" s="182"/>
      <c r="H4580" s="207">
        <f>+'Base de datos  1'!H4581</f>
        <v>6990</v>
      </c>
      <c r="I4580" s="182"/>
    </row>
    <row r="4581" spans="1:9" x14ac:dyDescent="0.25">
      <c r="A4581" s="184">
        <f>+'Base de datos  1'!A4582</f>
        <v>43252</v>
      </c>
      <c r="B4581" s="185" t="str">
        <f>+'Base de datos  1'!B4582</f>
        <v>Egreso</v>
      </c>
      <c r="C4581" s="182" t="str">
        <f>+'Base de datos  1'!C4582</f>
        <v>luz</v>
      </c>
      <c r="D4581" s="183">
        <f>+'Base de datos  1'!D4582</f>
        <v>43255</v>
      </c>
      <c r="E4581" s="182" t="str">
        <f>+'Base de datos  1'!E4582</f>
        <v>TR</v>
      </c>
      <c r="F4581" s="182" t="str">
        <f>+'Base de datos  1'!F4582</f>
        <v>Litoral 3</v>
      </c>
      <c r="G4581" s="182"/>
      <c r="H4581" s="207">
        <f>+'Base de datos  1'!H4582</f>
        <v>2903</v>
      </c>
      <c r="I4581" s="182"/>
    </row>
    <row r="4582" spans="1:9" x14ac:dyDescent="0.25">
      <c r="A4582" s="184">
        <f>+'Base de datos  1'!A4583</f>
        <v>43252</v>
      </c>
      <c r="B4582" s="185" t="str">
        <f>+'Base de datos  1'!B4583</f>
        <v>Egreso</v>
      </c>
      <c r="C4582" s="182" t="str">
        <f>+'Base de datos  1'!C4583</f>
        <v>luz</v>
      </c>
      <c r="D4582" s="183">
        <f>+'Base de datos  1'!D4583</f>
        <v>43255</v>
      </c>
      <c r="E4582" s="182" t="str">
        <f>+'Base de datos  1'!E4583</f>
        <v>TR</v>
      </c>
      <c r="F4582" s="182" t="str">
        <f>+'Base de datos  1'!F4583</f>
        <v>Litoral 1</v>
      </c>
      <c r="G4582" s="182"/>
      <c r="H4582" s="207">
        <f>+'Base de datos  1'!H4583</f>
        <v>99858</v>
      </c>
      <c r="I4582" s="182"/>
    </row>
    <row r="4583" spans="1:9" x14ac:dyDescent="0.25">
      <c r="A4583" s="184">
        <f>+'Base de datos  1'!A4584</f>
        <v>43252</v>
      </c>
      <c r="B4583" s="185" t="str">
        <f>+'Base de datos  1'!B4584</f>
        <v>Egreso</v>
      </c>
      <c r="C4583" s="182" t="str">
        <f>+'Base de datos  1'!C4584</f>
        <v>luz</v>
      </c>
      <c r="D4583" s="183">
        <f>+'Base de datos  1'!D4584</f>
        <v>43255</v>
      </c>
      <c r="E4583" s="182" t="str">
        <f>+'Base de datos  1'!E4584</f>
        <v>TR</v>
      </c>
      <c r="F4583" s="182" t="str">
        <f>+'Base de datos  1'!F4584</f>
        <v>Litoral 2</v>
      </c>
      <c r="G4583" s="182"/>
      <c r="H4583" s="207">
        <f>+'Base de datos  1'!H4584</f>
        <v>1582</v>
      </c>
      <c r="I4583" s="182"/>
    </row>
    <row r="4584" spans="1:9" x14ac:dyDescent="0.25">
      <c r="A4584" s="184">
        <f>+'Base de datos  1'!A4585</f>
        <v>43252</v>
      </c>
      <c r="B4584" s="185" t="str">
        <f>+'Base de datos  1'!B4585</f>
        <v>Egreso</v>
      </c>
      <c r="C4584" s="182" t="str">
        <f>+'Base de datos  1'!C4585</f>
        <v>Sueldos</v>
      </c>
      <c r="D4584" s="183">
        <f>+'Base de datos  1'!D4585</f>
        <v>43255</v>
      </c>
      <c r="E4584" s="182" t="str">
        <f>+'Base de datos  1'!E4585</f>
        <v>TR</v>
      </c>
      <c r="F4584" s="182" t="str">
        <f>+'Base de datos  1'!F4585</f>
        <v>Previred encargado</v>
      </c>
      <c r="G4584" s="182"/>
      <c r="H4584" s="207">
        <f>+'Base de datos  1'!H4585</f>
        <v>149949</v>
      </c>
      <c r="I4584" s="182"/>
    </row>
    <row r="4585" spans="1:9" x14ac:dyDescent="0.25">
      <c r="A4585" s="184">
        <f>+'Base de datos  1'!A4586</f>
        <v>43252</v>
      </c>
      <c r="B4585" s="185" t="str">
        <f>+'Base de datos  1'!B4586</f>
        <v>Egreso</v>
      </c>
      <c r="C4585" s="182" t="str">
        <f>+'Base de datos  1'!C4586</f>
        <v>Administracion</v>
      </c>
      <c r="D4585" s="183">
        <f>+'Base de datos  1'!D4586</f>
        <v>43257</v>
      </c>
      <c r="E4585" s="182" t="str">
        <f>+'Base de datos  1'!E4586</f>
        <v>COM</v>
      </c>
      <c r="F4585" s="182" t="str">
        <f>+'Base de datos  1'!F4586</f>
        <v>Seguro Fraude</v>
      </c>
      <c r="G4585" s="182"/>
      <c r="H4585" s="207">
        <f>+'Base de datos  1'!H4586</f>
        <v>10025</v>
      </c>
      <c r="I4585" s="182"/>
    </row>
    <row r="4586" spans="1:9" x14ac:dyDescent="0.25">
      <c r="A4586" s="184">
        <f>+'Base de datos  1'!A4587</f>
        <v>43252</v>
      </c>
      <c r="B4586" s="185" t="str">
        <f>+'Base de datos  1'!B4587</f>
        <v>Egreso</v>
      </c>
      <c r="C4586" s="182" t="str">
        <f>+'Base de datos  1'!C4587</f>
        <v>Mantencion</v>
      </c>
      <c r="D4586" s="183">
        <f>+'Base de datos  1'!D4587</f>
        <v>43264</v>
      </c>
      <c r="E4586" s="182" t="str">
        <f>+'Base de datos  1'!E4587</f>
        <v>TR</v>
      </c>
      <c r="F4586" s="182" t="str">
        <f>+'Base de datos  1'!F4587</f>
        <v>Edwards Cabrera. Poda arbol Ranco</v>
      </c>
      <c r="G4586" s="182"/>
      <c r="H4586" s="207">
        <f>+'Base de datos  1'!H4587</f>
        <v>15000</v>
      </c>
      <c r="I4586" s="182"/>
    </row>
    <row r="4587" spans="1:9" x14ac:dyDescent="0.25">
      <c r="A4587" s="184">
        <f>+'Base de datos  1'!A4588</f>
        <v>43252</v>
      </c>
      <c r="B4587" s="185" t="str">
        <f>+'Base de datos  1'!B4588</f>
        <v>Egreso</v>
      </c>
      <c r="C4587" s="182" t="str">
        <f>+'Base de datos  1'!C4588</f>
        <v>Mantencion</v>
      </c>
      <c r="D4587" s="183">
        <f>+'Base de datos  1'!D4588</f>
        <v>43266</v>
      </c>
      <c r="E4587" s="182" t="str">
        <f>+'Base de datos  1'!E4588</f>
        <v>TR</v>
      </c>
      <c r="F4587" s="182" t="str">
        <f>+'Base de datos  1'!F4588</f>
        <v>Edwards Cabrera. Retiro maleza 2 viajes</v>
      </c>
      <c r="G4587" s="182"/>
      <c r="H4587" s="207">
        <f>+'Base de datos  1'!H4588</f>
        <v>30000</v>
      </c>
      <c r="I4587" s="182"/>
    </row>
    <row r="4588" spans="1:9" x14ac:dyDescent="0.25">
      <c r="A4588" s="184">
        <f>+'Base de datos  1'!A4589</f>
        <v>43252</v>
      </c>
      <c r="B4588" s="185" t="str">
        <f>+'Base de datos  1'!B4589</f>
        <v>Egreso</v>
      </c>
      <c r="C4588" s="182" t="str">
        <f>+'Base de datos  1'!C4589</f>
        <v>Sueldos</v>
      </c>
      <c r="D4588" s="183">
        <f>+'Base de datos  1'!D4589</f>
        <v>43266</v>
      </c>
      <c r="E4588" s="182" t="str">
        <f>+'Base de datos  1'!E4589</f>
        <v>TR</v>
      </c>
      <c r="F4588" s="182" t="str">
        <f>+'Base de datos  1'!F4589</f>
        <v>C.Henriquez adelanto sueldo</v>
      </c>
      <c r="G4588" s="182"/>
      <c r="H4588" s="207">
        <f>+'Base de datos  1'!H4589</f>
        <v>120000</v>
      </c>
      <c r="I4588" s="182"/>
    </row>
    <row r="4589" spans="1:9" x14ac:dyDescent="0.25">
      <c r="A4589" s="184">
        <f>+'Base de datos  1'!A4590</f>
        <v>43252</v>
      </c>
      <c r="B4589" s="185" t="str">
        <f>+'Base de datos  1'!B4590</f>
        <v>Egreso</v>
      </c>
      <c r="C4589" s="182" t="str">
        <f>+'Base de datos  1'!C4590</f>
        <v>Mantencion</v>
      </c>
      <c r="D4589" s="183">
        <f>+'Base de datos  1'!D4590</f>
        <v>43266</v>
      </c>
      <c r="E4589" s="182" t="str">
        <f>+'Base de datos  1'!E4590</f>
        <v>TR</v>
      </c>
      <c r="F4589" s="182" t="str">
        <f>+'Base de datos  1'!F4590</f>
        <v>Edwards Cabrera  x retiro basura Jun</v>
      </c>
      <c r="G4589" s="182"/>
      <c r="H4589" s="207">
        <f>+'Base de datos  1'!H4590</f>
        <v>75000</v>
      </c>
      <c r="I4589" s="182"/>
    </row>
    <row r="4590" spans="1:9" x14ac:dyDescent="0.25">
      <c r="A4590" s="184">
        <f>+'Base de datos  1'!A4591</f>
        <v>43252</v>
      </c>
      <c r="B4590" s="185" t="str">
        <f>+'Base de datos  1'!B4591</f>
        <v>Egreso</v>
      </c>
      <c r="C4590" s="182" t="str">
        <f>+'Base de datos  1'!C4591</f>
        <v>Administracion</v>
      </c>
      <c r="D4590" s="183">
        <f>+'Base de datos  1'!D4591</f>
        <v>43270</v>
      </c>
      <c r="E4590" s="182" t="str">
        <f>+'Base de datos  1'!E4591</f>
        <v>TR</v>
      </c>
      <c r="F4590" s="182" t="str">
        <f>+'Base de datos  1'!F4591</f>
        <v>PC Lenovo Com. El Ensueño</v>
      </c>
      <c r="G4590" s="182"/>
      <c r="H4590" s="207">
        <f>+'Base de datos  1'!H4591</f>
        <v>349990</v>
      </c>
      <c r="I4590" s="182"/>
    </row>
    <row r="4591" spans="1:9" x14ac:dyDescent="0.25">
      <c r="A4591" s="184">
        <f>+'Base de datos  1'!A4592</f>
        <v>43252</v>
      </c>
      <c r="B4591" s="185" t="str">
        <f>+'Base de datos  1'!B4592</f>
        <v>Egreso</v>
      </c>
      <c r="C4591" s="182" t="str">
        <f>+'Base de datos  1'!C4592</f>
        <v>Mantencion</v>
      </c>
      <c r="D4591" s="183">
        <f>+'Base de datos  1'!D4592</f>
        <v>43276</v>
      </c>
      <c r="E4591" s="182" t="str">
        <f>+'Base de datos  1'!E4592</f>
        <v>TR</v>
      </c>
      <c r="F4591" s="182" t="str">
        <f>+'Base de datos  1'!F4592</f>
        <v>Ed. Cabrera abono anclaje comedor</v>
      </c>
      <c r="G4591" s="182"/>
      <c r="H4591" s="207">
        <f>+'Base de datos  1'!H4592</f>
        <v>25000</v>
      </c>
      <c r="I4591" s="182"/>
    </row>
    <row r="4592" spans="1:9" x14ac:dyDescent="0.25">
      <c r="A4592" s="184">
        <f>+'Base de datos  1'!A4593</f>
        <v>43252</v>
      </c>
      <c r="B4592" s="185" t="str">
        <f>+'Base de datos  1'!B4593</f>
        <v>Egreso</v>
      </c>
      <c r="C4592" s="182" t="str">
        <f>+'Base de datos  1'!C4593</f>
        <v>Mantencion</v>
      </c>
      <c r="D4592" s="183">
        <f>+'Base de datos  1'!D4593</f>
        <v>43280</v>
      </c>
      <c r="E4592" s="182" t="str">
        <f>+'Base de datos  1'!E4593</f>
        <v>TR</v>
      </c>
      <c r="F4592" s="182" t="str">
        <f>+'Base de datos  1'!F4593</f>
        <v>Ed. Cabrera saldo anclaje comedor</v>
      </c>
      <c r="G4592" s="182"/>
      <c r="H4592" s="207">
        <f>+'Base de datos  1'!H4593</f>
        <v>20000</v>
      </c>
      <c r="I4592" s="182"/>
    </row>
    <row r="4593" spans="1:9" x14ac:dyDescent="0.25">
      <c r="A4593" s="184">
        <f>+'Base de datos  1'!A4594</f>
        <v>43252</v>
      </c>
      <c r="B4593" s="185" t="str">
        <f>+'Base de datos  1'!B4594</f>
        <v>Egreso</v>
      </c>
      <c r="C4593" s="182" t="str">
        <f>+'Base de datos  1'!C4594</f>
        <v>Basura</v>
      </c>
      <c r="D4593" s="183">
        <f>+'Base de datos  1'!D4594</f>
        <v>43280</v>
      </c>
      <c r="E4593" s="182" t="str">
        <f>+'Base de datos  1'!E4594</f>
        <v>TR</v>
      </c>
      <c r="F4593" s="182" t="str">
        <f>+'Base de datos  1'!F4594</f>
        <v>Ed.Cabrera saldo Retiro Basura Jun.18</v>
      </c>
      <c r="G4593" s="182"/>
      <c r="H4593" s="207">
        <f>+'Base de datos  1'!H4594</f>
        <v>75000</v>
      </c>
      <c r="I4593" s="182"/>
    </row>
    <row r="4594" spans="1:9" x14ac:dyDescent="0.25">
      <c r="A4594" s="184">
        <f>+'Base de datos  1'!A4595</f>
        <v>43252</v>
      </c>
      <c r="B4594" s="185" t="str">
        <f>+'Base de datos  1'!B4595</f>
        <v>Egreso</v>
      </c>
      <c r="C4594" s="182" t="str">
        <f>+'Base de datos  1'!C4595</f>
        <v>Sueldos</v>
      </c>
      <c r="D4594" s="183">
        <f>+'Base de datos  1'!D4595</f>
        <v>43280</v>
      </c>
      <c r="E4594" s="182" t="str">
        <f>+'Base de datos  1'!E4595</f>
        <v>TR</v>
      </c>
      <c r="F4594" s="182" t="str">
        <f>+'Base de datos  1'!F4595</f>
        <v>C.Henriquez Liq. Sueldo Jun. 18</v>
      </c>
      <c r="G4594" s="182"/>
      <c r="H4594" s="207">
        <f>+'Base de datos  1'!H4595</f>
        <v>204520</v>
      </c>
      <c r="I4594" s="182"/>
    </row>
    <row r="4595" spans="1:9" x14ac:dyDescent="0.25">
      <c r="A4595" s="184">
        <f>+'Base de datos  1'!A4596</f>
        <v>43252</v>
      </c>
      <c r="B4595" s="185" t="str">
        <f>+'Base de datos  1'!B4596</f>
        <v>Egreso</v>
      </c>
      <c r="C4595" s="182" t="str">
        <f>+'Base de datos  1'!C4596</f>
        <v>caja chica</v>
      </c>
      <c r="D4595" s="183">
        <f>+'Base de datos  1'!D4596</f>
        <v>43276</v>
      </c>
      <c r="E4595" s="182" t="str">
        <f>+'Base de datos  1'!E4596</f>
        <v>TR</v>
      </c>
      <c r="F4595" s="182" t="str">
        <f>+'Base de datos  1'!F4596</f>
        <v xml:space="preserve">R.Figueroa Suple Caja Chica </v>
      </c>
      <c r="G4595" s="182"/>
      <c r="H4595" s="207">
        <f>+'Base de datos  1'!H4596</f>
        <v>50000</v>
      </c>
      <c r="I4595" s="182"/>
    </row>
    <row r="4596" spans="1:9" x14ac:dyDescent="0.25">
      <c r="A4596" s="184">
        <f>+'Base de datos  1'!A4597</f>
        <v>43282</v>
      </c>
      <c r="B4596" s="185" t="str">
        <f>+'Base de datos  1'!B4597</f>
        <v>Egreso</v>
      </c>
      <c r="C4596" s="182" t="str">
        <f>+'Base de datos  1'!C4597</f>
        <v>caja chica</v>
      </c>
      <c r="D4596" s="183">
        <f>+'Base de datos  1'!D4597</f>
        <v>43285</v>
      </c>
      <c r="E4596" s="182" t="str">
        <f>+'Base de datos  1'!E4597</f>
        <v>TR</v>
      </c>
      <c r="F4596" s="182" t="str">
        <f>+'Base de datos  1'!F4597</f>
        <v>R. Figueroa Caja chica Julio 2018</v>
      </c>
      <c r="G4596" s="182"/>
      <c r="H4596" s="207">
        <f>+'Base de datos  1'!H4597</f>
        <v>150000</v>
      </c>
      <c r="I4596" s="182"/>
    </row>
    <row r="4597" spans="1:9" x14ac:dyDescent="0.25">
      <c r="A4597" s="184">
        <f>+'Base de datos  1'!A4598</f>
        <v>43282</v>
      </c>
      <c r="B4597" s="185" t="str">
        <f>+'Base de datos  1'!B4598</f>
        <v>Egreso</v>
      </c>
      <c r="C4597" s="182" t="str">
        <f>+'Base de datos  1'!C4598</f>
        <v>luz</v>
      </c>
      <c r="D4597" s="183">
        <f>+'Base de datos  1'!D4598</f>
        <v>43285</v>
      </c>
      <c r="E4597" s="182" t="str">
        <f>+'Base de datos  1'!E4598</f>
        <v>pago</v>
      </c>
      <c r="F4597" s="182" t="str">
        <f>+'Base de datos  1'!F4598</f>
        <v>Litoral 2</v>
      </c>
      <c r="G4597" s="182"/>
      <c r="H4597" s="207">
        <f>+'Base de datos  1'!H4598</f>
        <v>39661</v>
      </c>
      <c r="I4597" s="182"/>
    </row>
    <row r="4598" spans="1:9" x14ac:dyDescent="0.25">
      <c r="A4598" s="184">
        <f>+'Base de datos  1'!A4599</f>
        <v>43282</v>
      </c>
      <c r="B4598" s="185" t="str">
        <f>+'Base de datos  1'!B4599</f>
        <v>Egreso</v>
      </c>
      <c r="C4598" s="182" t="str">
        <f>+'Base de datos  1'!C4599</f>
        <v>luz</v>
      </c>
      <c r="D4598" s="183">
        <f>+'Base de datos  1'!D4599</f>
        <v>43285</v>
      </c>
      <c r="E4598" s="182" t="str">
        <f>+'Base de datos  1'!E4599</f>
        <v>pago</v>
      </c>
      <c r="F4598" s="182" t="str">
        <f>+'Base de datos  1'!F4599</f>
        <v>Litoral 1</v>
      </c>
      <c r="G4598" s="182"/>
      <c r="H4598" s="207">
        <f>+'Base de datos  1'!H4599</f>
        <v>94862</v>
      </c>
      <c r="I4598" s="182"/>
    </row>
    <row r="4599" spans="1:9" x14ac:dyDescent="0.25">
      <c r="A4599" s="184">
        <f>+'Base de datos  1'!A4600</f>
        <v>43282</v>
      </c>
      <c r="B4599" s="185" t="str">
        <f>+'Base de datos  1'!B4600</f>
        <v>Egreso</v>
      </c>
      <c r="C4599" s="182" t="str">
        <f>+'Base de datos  1'!C4600</f>
        <v>luz</v>
      </c>
      <c r="D4599" s="183">
        <f>+'Base de datos  1'!D4600</f>
        <v>43285</v>
      </c>
      <c r="E4599" s="182" t="str">
        <f>+'Base de datos  1'!E4600</f>
        <v>pago</v>
      </c>
      <c r="F4599" s="182" t="str">
        <f>+'Base de datos  1'!F4600</f>
        <v>Litoral 3</v>
      </c>
      <c r="G4599" s="182"/>
      <c r="H4599" s="207">
        <f>+'Base de datos  1'!H4600</f>
        <v>2183</v>
      </c>
      <c r="I4599" s="182"/>
    </row>
    <row r="4600" spans="1:9" x14ac:dyDescent="0.25">
      <c r="A4600" s="184">
        <f>+'Base de datos  1'!A4601</f>
        <v>43282</v>
      </c>
      <c r="B4600" s="185" t="str">
        <f>+'Base de datos  1'!B4601</f>
        <v>Egreso</v>
      </c>
      <c r="C4600" s="182" t="str">
        <f>+'Base de datos  1'!C4601</f>
        <v>Celular</v>
      </c>
      <c r="D4600" s="183">
        <f>+'Base de datos  1'!D4601</f>
        <v>43285</v>
      </c>
      <c r="E4600" s="182" t="str">
        <f>+'Base de datos  1'!E4601</f>
        <v>pago</v>
      </c>
      <c r="F4600" s="182" t="str">
        <f>+'Base de datos  1'!F4601</f>
        <v>Celular encargado</v>
      </c>
      <c r="G4600" s="182"/>
      <c r="H4600" s="207">
        <f>+'Base de datos  1'!H4601</f>
        <v>6990</v>
      </c>
      <c r="I4600" s="182"/>
    </row>
    <row r="4601" spans="1:9" x14ac:dyDescent="0.25">
      <c r="A4601" s="184">
        <f>+'Base de datos  1'!A4602</f>
        <v>43282</v>
      </c>
      <c r="B4601" s="185" t="str">
        <f>+'Base de datos  1'!B4602</f>
        <v>Egreso</v>
      </c>
      <c r="C4601" s="182" t="str">
        <f>+'Base de datos  1'!C4602</f>
        <v>Sueldos</v>
      </c>
      <c r="D4601" s="183">
        <f>+'Base de datos  1'!D4602</f>
        <v>43285</v>
      </c>
      <c r="E4601" s="182" t="str">
        <f>+'Base de datos  1'!E4602</f>
        <v>pago</v>
      </c>
      <c r="F4601" s="182" t="str">
        <f>+'Base de datos  1'!F4602</f>
        <v>Previred encargado</v>
      </c>
      <c r="G4601" s="182"/>
      <c r="H4601" s="207">
        <f>+'Base de datos  1'!H4602</f>
        <v>94440</v>
      </c>
      <c r="I4601" s="182"/>
    </row>
    <row r="4602" spans="1:9" x14ac:dyDescent="0.25">
      <c r="A4602" s="184">
        <f>+'Base de datos  1'!A4603</f>
        <v>43282</v>
      </c>
      <c r="B4602" s="185" t="str">
        <f>+'Base de datos  1'!B4603</f>
        <v>Egreso</v>
      </c>
      <c r="C4602" s="182" t="str">
        <f>+'Base de datos  1'!C4603</f>
        <v>Administracion</v>
      </c>
      <c r="D4602" s="183">
        <f>+'Base de datos  1'!D4603</f>
        <v>43287</v>
      </c>
      <c r="E4602" s="182" t="str">
        <f>+'Base de datos  1'!E4603</f>
        <v>com</v>
      </c>
      <c r="F4602" s="182" t="str">
        <f>+'Base de datos  1'!F4603</f>
        <v>Seguro Fraude</v>
      </c>
      <c r="G4602" s="182"/>
      <c r="H4602" s="207">
        <f>+'Base de datos  1'!H4603</f>
        <v>10055</v>
      </c>
      <c r="I4602" s="182"/>
    </row>
    <row r="4603" spans="1:9" x14ac:dyDescent="0.25">
      <c r="A4603" s="184">
        <f>+'Base de datos  1'!A4604</f>
        <v>43282</v>
      </c>
      <c r="B4603" s="185" t="str">
        <f>+'Base de datos  1'!B4604</f>
        <v>Egreso</v>
      </c>
      <c r="C4603" s="182" t="str">
        <f>+'Base de datos  1'!C4604</f>
        <v>Mantencion</v>
      </c>
      <c r="D4603" s="183">
        <f>+'Base de datos  1'!D4604</f>
        <v>43290</v>
      </c>
      <c r="E4603" s="182" t="str">
        <f>+'Base de datos  1'!E4604</f>
        <v>TR</v>
      </c>
      <c r="F4603" s="182" t="str">
        <f>+'Base de datos  1'!F4604</f>
        <v>Juan C.Vera Rep. Sist.Elect Bomba Pozo P.</v>
      </c>
      <c r="G4603" s="182"/>
      <c r="H4603" s="207">
        <f>+'Base de datos  1'!H4604</f>
        <v>75000</v>
      </c>
      <c r="I4603" s="182"/>
    </row>
    <row r="4604" spans="1:9" x14ac:dyDescent="0.25">
      <c r="A4604" s="184">
        <f>+'Base de datos  1'!A4605</f>
        <v>43282</v>
      </c>
      <c r="B4604" s="185" t="str">
        <f>+'Base de datos  1'!B4605</f>
        <v>Egreso</v>
      </c>
      <c r="C4604" s="182" t="str">
        <f>+'Base de datos  1'!C4605</f>
        <v>Agua</v>
      </c>
      <c r="D4604" s="183">
        <f>+'Base de datos  1'!D4605</f>
        <v>43291</v>
      </c>
      <c r="E4604" s="182" t="str">
        <f>+'Base de datos  1'!E4605</f>
        <v>TR</v>
      </c>
      <c r="F4604" s="182" t="str">
        <f>+'Base de datos  1'!F4605</f>
        <v>1 Camion Agua Cist. Distribucion</v>
      </c>
      <c r="G4604" s="182"/>
      <c r="H4604" s="207">
        <f>+'Base de datos  1'!H4605</f>
        <v>35000</v>
      </c>
      <c r="I4604" s="182"/>
    </row>
    <row r="4605" spans="1:9" x14ac:dyDescent="0.25">
      <c r="A4605" s="184">
        <f>+'Base de datos  1'!A4606</f>
        <v>43282</v>
      </c>
      <c r="B4605" s="185" t="str">
        <f>+'Base de datos  1'!B4606</f>
        <v>Egreso</v>
      </c>
      <c r="C4605" s="182" t="str">
        <f>+'Base de datos  1'!C4606</f>
        <v>Mantencion</v>
      </c>
      <c r="D4605" s="183">
        <f>+'Base de datos  1'!D4606</f>
        <v>43294</v>
      </c>
      <c r="E4605" s="182" t="str">
        <f>+'Base de datos  1'!E4606</f>
        <v>TR</v>
      </c>
      <c r="F4605" s="182" t="str">
        <f>+'Base de datos  1'!F4606</f>
        <v>Edwards Cabrera, anclaje mesa Mirador</v>
      </c>
      <c r="G4605" s="182"/>
      <c r="H4605" s="207">
        <f>+'Base de datos  1'!H4606</f>
        <v>15000</v>
      </c>
      <c r="I4605" s="182"/>
    </row>
    <row r="4606" spans="1:9" x14ac:dyDescent="0.25">
      <c r="A4606" s="184">
        <f>+'Base de datos  1'!A4607</f>
        <v>43282</v>
      </c>
      <c r="B4606" s="185" t="str">
        <f>+'Base de datos  1'!B4607</f>
        <v>Egreso</v>
      </c>
      <c r="C4606" s="182" t="str">
        <f>+'Base de datos  1'!C4607</f>
        <v>Basura</v>
      </c>
      <c r="D4606" s="183">
        <f>+'Base de datos  1'!D4607</f>
        <v>43294</v>
      </c>
      <c r="E4606" s="182" t="str">
        <f>+'Base de datos  1'!E4607</f>
        <v>TR</v>
      </c>
      <c r="F4606" s="182" t="str">
        <f>+'Base de datos  1'!F4607</f>
        <v>Edwards Cabrera. Retiro basura</v>
      </c>
      <c r="G4606" s="182"/>
      <c r="H4606" s="207">
        <f>+'Base de datos  1'!H4607</f>
        <v>75000</v>
      </c>
      <c r="I4606" s="182"/>
    </row>
    <row r="4607" spans="1:9" x14ac:dyDescent="0.25">
      <c r="A4607" s="184">
        <f>+'Base de datos  1'!A4608</f>
        <v>43282</v>
      </c>
      <c r="B4607" s="185" t="str">
        <f>+'Base de datos  1'!B4608</f>
        <v>Egreso</v>
      </c>
      <c r="C4607" s="182" t="str">
        <f>+'Base de datos  1'!C4608</f>
        <v>Sueldos</v>
      </c>
      <c r="D4607" s="183">
        <f>+'Base de datos  1'!D4608</f>
        <v>43298</v>
      </c>
      <c r="E4607" s="182" t="str">
        <f>+'Base de datos  1'!E4608</f>
        <v>TR</v>
      </c>
      <c r="F4607" s="182" t="str">
        <f>+'Base de datos  1'!F4608</f>
        <v>C.Henriquez adelanto sueldo</v>
      </c>
      <c r="G4607" s="182"/>
      <c r="H4607" s="207">
        <f>+'Base de datos  1'!H4608</f>
        <v>120000</v>
      </c>
      <c r="I4607" s="182"/>
    </row>
    <row r="4608" spans="1:9" x14ac:dyDescent="0.25">
      <c r="A4608" s="184">
        <f>+'Base de datos  1'!A4609</f>
        <v>43282</v>
      </c>
      <c r="B4608" s="185" t="str">
        <f>+'Base de datos  1'!B4609</f>
        <v>Egreso</v>
      </c>
      <c r="C4608" s="182" t="str">
        <f>+'Base de datos  1'!C4609</f>
        <v>Mantencion</v>
      </c>
      <c r="D4608" s="183">
        <f>+'Base de datos  1'!D4609</f>
        <v>43298</v>
      </c>
      <c r="E4608" s="182" t="str">
        <f>+'Base de datos  1'!E4609</f>
        <v>TR</v>
      </c>
      <c r="F4608" s="182" t="str">
        <f>+'Base de datos  1'!F4609</f>
        <v>Julio Vera, Reparacion Bomba Pozo</v>
      </c>
      <c r="G4608" s="182"/>
      <c r="H4608" s="207">
        <f>+'Base de datos  1'!H4609</f>
        <v>25000</v>
      </c>
      <c r="I4608" s="182"/>
    </row>
    <row r="4609" spans="1:9" x14ac:dyDescent="0.25">
      <c r="A4609" s="184">
        <f>+'Base de datos  1'!A4610</f>
        <v>43282</v>
      </c>
      <c r="B4609" s="185" t="str">
        <f>+'Base de datos  1'!B4610</f>
        <v>Egreso</v>
      </c>
      <c r="C4609" s="182" t="str">
        <f>+'Base de datos  1'!C4610</f>
        <v>Agua</v>
      </c>
      <c r="D4609" s="183">
        <f>+'Base de datos  1'!D4610</f>
        <v>43300</v>
      </c>
      <c r="E4609" s="182" t="str">
        <f>+'Base de datos  1'!E4610</f>
        <v>TR</v>
      </c>
      <c r="F4609" s="182" t="str">
        <f>+'Base de datos  1'!F4610</f>
        <v>2 Camiones de Agua cis. Distrib.</v>
      </c>
      <c r="G4609" s="182"/>
      <c r="H4609" s="207">
        <f>+'Base de datos  1'!H4610</f>
        <v>70000</v>
      </c>
      <c r="I4609" s="182"/>
    </row>
    <row r="4610" spans="1:9" x14ac:dyDescent="0.25">
      <c r="A4610" s="184">
        <f>+'Base de datos  1'!A4611</f>
        <v>43282</v>
      </c>
      <c r="B4610" s="185" t="str">
        <f>+'Base de datos  1'!B4611</f>
        <v>Egreso</v>
      </c>
      <c r="C4610" s="182" t="str">
        <f>+'Base de datos  1'!C4611</f>
        <v>Mantencion</v>
      </c>
      <c r="D4610" s="183">
        <f>+'Base de datos  1'!D4611</f>
        <v>43304</v>
      </c>
      <c r="E4610" s="182" t="str">
        <f>+'Base de datos  1'!E4611</f>
        <v>TR</v>
      </c>
      <c r="F4610" s="182" t="str">
        <f>+'Base de datos  1'!F4611</f>
        <v>Ed. Cabrera abono porton Villarrica</v>
      </c>
      <c r="G4610" s="182"/>
      <c r="H4610" s="207">
        <f>+'Base de datos  1'!H4611</f>
        <v>50000</v>
      </c>
      <c r="I4610" s="182"/>
    </row>
    <row r="4611" spans="1:9" x14ac:dyDescent="0.25">
      <c r="A4611" s="184">
        <f>+'Base de datos  1'!A4612</f>
        <v>43282</v>
      </c>
      <c r="B4611" s="185" t="str">
        <f>+'Base de datos  1'!B4612</f>
        <v>Egreso</v>
      </c>
      <c r="C4611" s="182" t="str">
        <f>+'Base de datos  1'!C4612</f>
        <v>Agua</v>
      </c>
      <c r="D4611" s="183">
        <f>+'Base de datos  1'!D4612</f>
        <v>43307</v>
      </c>
      <c r="E4611" s="182" t="str">
        <f>+'Base de datos  1'!E4612</f>
        <v>TR</v>
      </c>
      <c r="F4611" s="182" t="str">
        <f>+'Base de datos  1'!F4612</f>
        <v>2 Camiones de Agua cis. Distrib.</v>
      </c>
      <c r="G4611" s="182"/>
      <c r="H4611" s="207">
        <f>+'Base de datos  1'!H4612</f>
        <v>70000</v>
      </c>
      <c r="I4611" s="182"/>
    </row>
    <row r="4612" spans="1:9" x14ac:dyDescent="0.25">
      <c r="A4612" s="184">
        <f>+'Base de datos  1'!A4613</f>
        <v>43282</v>
      </c>
      <c r="B4612" s="185" t="str">
        <f>+'Base de datos  1'!B4613</f>
        <v>Egreso</v>
      </c>
      <c r="C4612" s="182" t="str">
        <f>+'Base de datos  1'!C4613</f>
        <v>Mantencion</v>
      </c>
      <c r="D4612" s="183">
        <f>+'Base de datos  1'!D4613</f>
        <v>43308</v>
      </c>
      <c r="E4612" s="182" t="str">
        <f>+'Base de datos  1'!E4613</f>
        <v>TR</v>
      </c>
      <c r="F4612" s="182" t="str">
        <f>+'Base de datos  1'!F4613</f>
        <v>Ed. Cabrera abono porton Villarrica</v>
      </c>
      <c r="G4612" s="182"/>
      <c r="H4612" s="207">
        <f>+'Base de datos  1'!H4613</f>
        <v>50000</v>
      </c>
      <c r="I4612" s="182"/>
    </row>
    <row r="4613" spans="1:9" x14ac:dyDescent="0.25">
      <c r="A4613" s="184">
        <f>+'Base de datos  1'!A4614</f>
        <v>43282</v>
      </c>
      <c r="B4613" s="185" t="str">
        <f>+'Base de datos  1'!B4614</f>
        <v>Egreso</v>
      </c>
      <c r="C4613" s="182" t="str">
        <f>+'Base de datos  1'!C4614</f>
        <v>Mantencion</v>
      </c>
      <c r="D4613" s="183">
        <f>+'Base de datos  1'!D4614</f>
        <v>43311</v>
      </c>
      <c r="E4613" s="182" t="str">
        <f>+'Base de datos  1'!E4614</f>
        <v>TR</v>
      </c>
      <c r="F4613" s="182" t="str">
        <f>+'Base de datos  1'!F4614</f>
        <v>E.Cabrera saldo Porton Villarrica</v>
      </c>
      <c r="G4613" s="182"/>
      <c r="H4613" s="207">
        <f>+'Base de datos  1'!H4614</f>
        <v>30000</v>
      </c>
      <c r="I4613" s="182"/>
    </row>
    <row r="4614" spans="1:9" x14ac:dyDescent="0.25">
      <c r="A4614" s="184">
        <f>+'Base de datos  1'!A4615</f>
        <v>43313</v>
      </c>
      <c r="B4614" s="185" t="str">
        <f>+'Base de datos  1'!B4615</f>
        <v>Egreso</v>
      </c>
      <c r="C4614" s="182" t="str">
        <f>+'Base de datos  1'!C4615</f>
        <v>Basura</v>
      </c>
      <c r="D4614" s="183">
        <f>+'Base de datos  1'!D4615</f>
        <v>43313</v>
      </c>
      <c r="E4614" s="182" t="str">
        <f>+'Base de datos  1'!E4615</f>
        <v>TR</v>
      </c>
      <c r="F4614" s="182" t="str">
        <f>+'Base de datos  1'!F4615</f>
        <v>E.Cabrera x Retiro Basura</v>
      </c>
      <c r="G4614" s="182"/>
      <c r="H4614" s="207">
        <f>+'Base de datos  1'!H4615</f>
        <v>75000</v>
      </c>
      <c r="I4614" s="182"/>
    </row>
    <row r="4615" spans="1:9" x14ac:dyDescent="0.25">
      <c r="A4615" s="184">
        <f>+'Base de datos  1'!A4616</f>
        <v>43313</v>
      </c>
      <c r="B4615" s="185" t="str">
        <f>+'Base de datos  1'!B4616</f>
        <v>Egreso</v>
      </c>
      <c r="C4615" s="182" t="str">
        <f>+'Base de datos  1'!C4616</f>
        <v>Sueldos</v>
      </c>
      <c r="D4615" s="183">
        <f>+'Base de datos  1'!D4616</f>
        <v>43313</v>
      </c>
      <c r="E4615" s="182" t="str">
        <f>+'Base de datos  1'!E4616</f>
        <v>TR</v>
      </c>
      <c r="F4615" s="182" t="str">
        <f>+'Base de datos  1'!F4616</f>
        <v>C.Henriquez Liq.Sueldo Julio 2018</v>
      </c>
      <c r="G4615" s="182"/>
      <c r="H4615" s="207">
        <f>+'Base de datos  1'!H4616</f>
        <v>204520</v>
      </c>
      <c r="I4615" s="182"/>
    </row>
    <row r="4616" spans="1:9" x14ac:dyDescent="0.25">
      <c r="A4616" s="184">
        <f>+'Base de datos  1'!A4617</f>
        <v>43313</v>
      </c>
      <c r="B4616" s="185" t="str">
        <f>+'Base de datos  1'!B4617</f>
        <v>Egreso</v>
      </c>
      <c r="C4616" s="182" t="str">
        <f>+'Base de datos  1'!C4617</f>
        <v>caja chica</v>
      </c>
      <c r="D4616" s="183">
        <f>+'Base de datos  1'!D4617</f>
        <v>43313</v>
      </c>
      <c r="E4616" s="182" t="str">
        <f>+'Base de datos  1'!E4617</f>
        <v>TR</v>
      </c>
      <c r="F4616" s="182" t="str">
        <f>+'Base de datos  1'!F4617</f>
        <v>R.Figueroa Caja Chica Agosto 2018</v>
      </c>
      <c r="G4616" s="182"/>
      <c r="H4616" s="207">
        <f>+'Base de datos  1'!H4617</f>
        <v>100000</v>
      </c>
      <c r="I4616" s="182"/>
    </row>
    <row r="4617" spans="1:9" x14ac:dyDescent="0.25">
      <c r="A4617" s="184">
        <f>+'Base de datos  1'!A4618</f>
        <v>43313</v>
      </c>
      <c r="B4617" s="185" t="str">
        <f>+'Base de datos  1'!B4618</f>
        <v>Egreso</v>
      </c>
      <c r="C4617" s="182" t="str">
        <f>+'Base de datos  1'!C4618</f>
        <v>Celular</v>
      </c>
      <c r="D4617" s="183">
        <f>+'Base de datos  1'!D4618</f>
        <v>43313</v>
      </c>
      <c r="E4617" s="182" t="str">
        <f>+'Base de datos  1'!E4618</f>
        <v>TR</v>
      </c>
      <c r="F4617" s="182" t="str">
        <f>+'Base de datos  1'!F4618</f>
        <v>Celular Entel encargado</v>
      </c>
      <c r="G4617" s="182"/>
      <c r="H4617" s="207">
        <f>+'Base de datos  1'!H4618</f>
        <v>6990</v>
      </c>
      <c r="I4617" s="182"/>
    </row>
    <row r="4618" spans="1:9" x14ac:dyDescent="0.25">
      <c r="A4618" s="184">
        <f>+'Base de datos  1'!A4619</f>
        <v>43313</v>
      </c>
      <c r="B4618" s="185" t="str">
        <f>+'Base de datos  1'!B4619</f>
        <v>Egreso</v>
      </c>
      <c r="C4618" s="182" t="str">
        <f>+'Base de datos  1'!C4619</f>
        <v>Sueldos</v>
      </c>
      <c r="D4618" s="183">
        <f>+'Base de datos  1'!D4619</f>
        <v>43313</v>
      </c>
      <c r="E4618" s="182" t="str">
        <f>+'Base de datos  1'!E4619</f>
        <v>TR</v>
      </c>
      <c r="F4618" s="182" t="str">
        <f>+'Base de datos  1'!F4619</f>
        <v>Previred encargado</v>
      </c>
      <c r="G4618" s="182"/>
      <c r="H4618" s="207">
        <f>+'Base de datos  1'!H4619</f>
        <v>94920</v>
      </c>
      <c r="I4618" s="182"/>
    </row>
    <row r="4619" spans="1:9" x14ac:dyDescent="0.25">
      <c r="A4619" s="184">
        <f>+'Base de datos  1'!A4620</f>
        <v>43313</v>
      </c>
      <c r="B4619" s="185" t="str">
        <f>+'Base de datos  1'!B4620</f>
        <v>Egreso</v>
      </c>
      <c r="C4619" s="182" t="str">
        <f>+'Base de datos  1'!C4620</f>
        <v>luz</v>
      </c>
      <c r="D4619" s="183">
        <f>+'Base de datos  1'!D4620</f>
        <v>43313</v>
      </c>
      <c r="E4619" s="182" t="str">
        <f>+'Base de datos  1'!E4620</f>
        <v>TR</v>
      </c>
      <c r="F4619" s="182" t="str">
        <f>+'Base de datos  1'!F4620</f>
        <v>Litoral 2</v>
      </c>
      <c r="G4619" s="182"/>
      <c r="H4619" s="207">
        <f>+'Base de datos  1'!H4620</f>
        <v>87023</v>
      </c>
      <c r="I4619" s="182"/>
    </row>
    <row r="4620" spans="1:9" x14ac:dyDescent="0.25">
      <c r="A4620" s="184">
        <f>+'Base de datos  1'!A4621</f>
        <v>43313</v>
      </c>
      <c r="B4620" s="185" t="str">
        <f>+'Base de datos  1'!B4621</f>
        <v>Egreso</v>
      </c>
      <c r="C4620" s="182" t="str">
        <f>+'Base de datos  1'!C4621</f>
        <v>luz</v>
      </c>
      <c r="D4620" s="183">
        <f>+'Base de datos  1'!D4621</f>
        <v>43313</v>
      </c>
      <c r="E4620" s="182" t="str">
        <f>+'Base de datos  1'!E4621</f>
        <v>TR</v>
      </c>
      <c r="F4620" s="182" t="str">
        <f>+'Base de datos  1'!F4621</f>
        <v>Litoral 1</v>
      </c>
      <c r="G4620" s="182"/>
      <c r="H4620" s="207">
        <f>+'Base de datos  1'!H4621</f>
        <v>2219</v>
      </c>
      <c r="I4620" s="182"/>
    </row>
    <row r="4621" spans="1:9" x14ac:dyDescent="0.25">
      <c r="A4621" s="184">
        <f>+'Base de datos  1'!A4622</f>
        <v>43313</v>
      </c>
      <c r="B4621" s="185" t="str">
        <f>+'Base de datos  1'!B4622</f>
        <v>Egreso</v>
      </c>
      <c r="C4621" s="182" t="str">
        <f>+'Base de datos  1'!C4622</f>
        <v>Agua</v>
      </c>
      <c r="D4621" s="183">
        <f>+'Base de datos  1'!D4622</f>
        <v>43314</v>
      </c>
      <c r="E4621" s="182" t="str">
        <f>+'Base de datos  1'!E4622</f>
        <v>TR</v>
      </c>
      <c r="F4621" s="182" t="str">
        <f>+'Base de datos  1'!F4622</f>
        <v>2 Camiones de agua Cist. Distr.</v>
      </c>
      <c r="G4621" s="182"/>
      <c r="H4621" s="207">
        <f>+'Base de datos  1'!H4622</f>
        <v>70000</v>
      </c>
      <c r="I4621" s="182"/>
    </row>
    <row r="4622" spans="1:9" x14ac:dyDescent="0.25">
      <c r="A4622" s="184">
        <f>+'Base de datos  1'!A4623</f>
        <v>43313</v>
      </c>
      <c r="B4622" s="185" t="str">
        <f>+'Base de datos  1'!B4623</f>
        <v>Egreso</v>
      </c>
      <c r="C4622" s="182" t="str">
        <f>+'Base de datos  1'!C4623</f>
        <v>Mantencion</v>
      </c>
      <c r="D4622" s="183">
        <f>+'Base de datos  1'!D4623</f>
        <v>43318</v>
      </c>
      <c r="E4622" s="182" t="str">
        <f>+'Base de datos  1'!E4623</f>
        <v>TR</v>
      </c>
      <c r="F4622" s="182" t="str">
        <f>+'Base de datos  1'!F4623</f>
        <v>E.Cabrera Soldaduras Barrera y otros</v>
      </c>
      <c r="G4622" s="182"/>
      <c r="H4622" s="207">
        <f>+'Base de datos  1'!H4623</f>
        <v>35000</v>
      </c>
      <c r="I4622" s="182"/>
    </row>
    <row r="4623" spans="1:9" x14ac:dyDescent="0.25">
      <c r="A4623" s="184">
        <f>+'Base de datos  1'!A4624</f>
        <v>43313</v>
      </c>
      <c r="B4623" s="185" t="str">
        <f>+'Base de datos  1'!B4624</f>
        <v>Egreso</v>
      </c>
      <c r="C4623" s="182" t="str">
        <f>+'Base de datos  1'!C4624</f>
        <v>Administracion</v>
      </c>
      <c r="D4623" s="183">
        <f>+'Base de datos  1'!D4624</f>
        <v>43318</v>
      </c>
      <c r="E4623" s="182" t="str">
        <f>+'Base de datos  1'!E4624</f>
        <v>TR</v>
      </c>
      <c r="F4623" s="182" t="str">
        <f>+'Base de datos  1'!F4624</f>
        <v>Seguro fraude</v>
      </c>
      <c r="G4623" s="182"/>
      <c r="H4623" s="207">
        <f>+'Base de datos  1'!H4624</f>
        <v>10067</v>
      </c>
      <c r="I4623" s="182"/>
    </row>
    <row r="4624" spans="1:9" x14ac:dyDescent="0.25">
      <c r="A4624" s="184">
        <f>+'Base de datos  1'!A4625</f>
        <v>43313</v>
      </c>
      <c r="B4624" s="185" t="str">
        <f>+'Base de datos  1'!B4625</f>
        <v>Egreso</v>
      </c>
      <c r="C4624" s="182" t="str">
        <f>+'Base de datos  1'!C4625</f>
        <v>Administracion</v>
      </c>
      <c r="D4624" s="183">
        <f>+'Base de datos  1'!D4625</f>
        <v>43318</v>
      </c>
      <c r="E4624" s="182" t="str">
        <f>+'Base de datos  1'!E4625</f>
        <v>TR</v>
      </c>
      <c r="F4624" s="182" t="str">
        <f>+'Base de datos  1'!F4625</f>
        <v>C.Henriquez Prestamo</v>
      </c>
      <c r="G4624" s="182"/>
      <c r="H4624" s="207">
        <f>+'Base de datos  1'!H4625</f>
        <v>200000</v>
      </c>
      <c r="I4624" s="182"/>
    </row>
    <row r="4625" spans="1:9" x14ac:dyDescent="0.25">
      <c r="A4625" s="184">
        <f>+'Base de datos  1'!A4626</f>
        <v>43313</v>
      </c>
      <c r="B4625" s="185" t="str">
        <f>+'Base de datos  1'!B4626</f>
        <v>Egreso</v>
      </c>
      <c r="C4625" s="182" t="str">
        <f>+'Base de datos  1'!C4626</f>
        <v>Mantencion</v>
      </c>
      <c r="D4625" s="183">
        <f>+'Base de datos  1'!D4626</f>
        <v>43320</v>
      </c>
      <c r="E4625" s="182" t="str">
        <f>+'Base de datos  1'!E4626</f>
        <v>TR</v>
      </c>
      <c r="F4625" s="182" t="str">
        <f>+'Base de datos  1'!F4626</f>
        <v>E.Cabrera abono x Portones (3)</v>
      </c>
      <c r="G4625" s="182"/>
      <c r="H4625" s="207">
        <f>+'Base de datos  1'!H4626</f>
        <v>250000</v>
      </c>
      <c r="I4625" s="182"/>
    </row>
    <row r="4626" spans="1:9" x14ac:dyDescent="0.25">
      <c r="A4626" s="184">
        <f>+'Base de datos  1'!A4627</f>
        <v>43313</v>
      </c>
      <c r="B4626" s="185" t="str">
        <f>+'Base de datos  1'!B4627</f>
        <v>Egreso</v>
      </c>
      <c r="C4626" s="182" t="str">
        <f>+'Base de datos  1'!C4627</f>
        <v>Agua</v>
      </c>
      <c r="D4626" s="183">
        <f>+'Base de datos  1'!D4627</f>
        <v>43321</v>
      </c>
      <c r="E4626" s="182" t="str">
        <f>+'Base de datos  1'!E4627</f>
        <v>TR</v>
      </c>
      <c r="F4626" s="182" t="str">
        <f>+'Base de datos  1'!F4627</f>
        <v>1 Camion de agua cist.distrib</v>
      </c>
      <c r="G4626" s="182"/>
      <c r="H4626" s="207">
        <f>+'Base de datos  1'!H4627</f>
        <v>35000</v>
      </c>
      <c r="I4626" s="182"/>
    </row>
    <row r="4627" spans="1:9" x14ac:dyDescent="0.25">
      <c r="A4627" s="184">
        <f>+'Base de datos  1'!A4628</f>
        <v>43313</v>
      </c>
      <c r="B4627" s="185" t="str">
        <f>+'Base de datos  1'!B4628</f>
        <v>Egreso</v>
      </c>
      <c r="C4627" s="182" t="str">
        <f>+'Base de datos  1'!C4628</f>
        <v>Sueldos</v>
      </c>
      <c r="D4627" s="183">
        <f>+'Base de datos  1'!D4628</f>
        <v>43328</v>
      </c>
      <c r="E4627" s="182" t="str">
        <f>+'Base de datos  1'!E4628</f>
        <v>TR</v>
      </c>
      <c r="F4627" s="182" t="str">
        <f>+'Base de datos  1'!F4628</f>
        <v>C.Henriquez adelanto sueldo</v>
      </c>
      <c r="G4627" s="182"/>
      <c r="H4627" s="207">
        <f>+'Base de datos  1'!H4628</f>
        <v>120000</v>
      </c>
      <c r="I4627" s="182"/>
    </row>
    <row r="4628" spans="1:9" x14ac:dyDescent="0.25">
      <c r="A4628" s="184">
        <f>+'Base de datos  1'!A4629</f>
        <v>43313</v>
      </c>
      <c r="B4628" s="185" t="str">
        <f>+'Base de datos  1'!B4629</f>
        <v>Egreso</v>
      </c>
      <c r="C4628" s="182" t="str">
        <f>+'Base de datos  1'!C4629</f>
        <v>Basura</v>
      </c>
      <c r="D4628" s="183">
        <f>+'Base de datos  1'!D4629</f>
        <v>43328</v>
      </c>
      <c r="E4628" s="182" t="str">
        <f>+'Base de datos  1'!E4629</f>
        <v>TR</v>
      </c>
      <c r="F4628" s="182" t="str">
        <f>+'Base de datos  1'!F4629</f>
        <v>E.Cabrera adelanto retiro basura</v>
      </c>
      <c r="G4628" s="182"/>
      <c r="H4628" s="207">
        <f>+'Base de datos  1'!H4629</f>
        <v>75000</v>
      </c>
      <c r="I4628" s="182"/>
    </row>
    <row r="4629" spans="1:9" x14ac:dyDescent="0.25">
      <c r="A4629" s="184">
        <f>+'Base de datos  1'!A4630</f>
        <v>43313</v>
      </c>
      <c r="B4629" s="185" t="str">
        <f>+'Base de datos  1'!B4630</f>
        <v>Egreso</v>
      </c>
      <c r="C4629" s="182" t="str">
        <f>+'Base de datos  1'!C4630</f>
        <v>Administracion</v>
      </c>
      <c r="D4629" s="183">
        <f>+'Base de datos  1'!D4630</f>
        <v>43328</v>
      </c>
      <c r="E4629" s="182" t="str">
        <f>+'Base de datos  1'!E4630</f>
        <v>TR</v>
      </c>
      <c r="F4629" s="182" t="str">
        <f>+'Base de datos  1'!F4630</f>
        <v>Renovación Hosting</v>
      </c>
      <c r="G4629" s="182"/>
      <c r="H4629" s="207">
        <f>+'Base de datos  1'!H4630</f>
        <v>35343</v>
      </c>
      <c r="I4629" s="182"/>
    </row>
    <row r="4630" spans="1:9" x14ac:dyDescent="0.25">
      <c r="A4630" s="184">
        <f>+'Base de datos  1'!A4631</f>
        <v>43313</v>
      </c>
      <c r="B4630" s="185" t="str">
        <f>+'Base de datos  1'!B4631</f>
        <v>Egreso</v>
      </c>
      <c r="C4630" s="182" t="str">
        <f>+'Base de datos  1'!C4631</f>
        <v>Mantencion</v>
      </c>
      <c r="D4630" s="183">
        <f>+'Base de datos  1'!D4631</f>
        <v>43332</v>
      </c>
      <c r="E4630" s="182" t="str">
        <f>+'Base de datos  1'!E4631</f>
        <v>TR</v>
      </c>
      <c r="F4630" s="182" t="str">
        <f>+'Base de datos  1'!F4631</f>
        <v>E.Cabrera abono x Portones (3)</v>
      </c>
      <c r="G4630" s="182"/>
      <c r="H4630" s="207">
        <f>+'Base de datos  1'!H4631</f>
        <v>100000</v>
      </c>
      <c r="I4630" s="182"/>
    </row>
    <row r="4631" spans="1:9" x14ac:dyDescent="0.25">
      <c r="A4631" s="184">
        <f>+'Base de datos  1'!A4632</f>
        <v>43313</v>
      </c>
      <c r="B4631" s="185" t="str">
        <f>+'Base de datos  1'!B4632</f>
        <v>Egreso</v>
      </c>
      <c r="C4631" s="182" t="str">
        <f>+'Base de datos  1'!C4632</f>
        <v>Mantencion</v>
      </c>
      <c r="D4631" s="183">
        <f>+'Base de datos  1'!D4632</f>
        <v>43332</v>
      </c>
      <c r="E4631" s="182" t="str">
        <f>+'Base de datos  1'!E4632</f>
        <v>TR</v>
      </c>
      <c r="F4631" s="182" t="str">
        <f>+'Base de datos  1'!F4632</f>
        <v>Ferrreteria, Fumigadora y otros</v>
      </c>
      <c r="G4631" s="182"/>
      <c r="H4631" s="207">
        <f>+'Base de datos  1'!H4632</f>
        <v>55440</v>
      </c>
      <c r="I4631" s="182"/>
    </row>
    <row r="4632" spans="1:9" x14ac:dyDescent="0.25">
      <c r="A4632" s="184">
        <f>+'Base de datos  1'!A4633</f>
        <v>43313</v>
      </c>
      <c r="B4632" s="185" t="str">
        <f>+'Base de datos  1'!B4633</f>
        <v>Egreso</v>
      </c>
      <c r="C4632" s="182" t="str">
        <f>+'Base de datos  1'!C4633</f>
        <v>Proy. TiT Dominio</v>
      </c>
      <c r="D4632" s="183">
        <f>+'Base de datos  1'!D4633</f>
        <v>43332</v>
      </c>
      <c r="E4632" s="182" t="str">
        <f>+'Base de datos  1'!E4633</f>
        <v>TR</v>
      </c>
      <c r="F4632" s="182" t="str">
        <f>+'Base de datos  1'!F4633</f>
        <v>A.Paredes Reg. Ranco 83 Munic.</v>
      </c>
      <c r="G4632" s="182"/>
      <c r="H4632" s="207">
        <f>+'Base de datos  1'!H4633</f>
        <v>400000</v>
      </c>
      <c r="I4632" s="182"/>
    </row>
    <row r="4633" spans="1:9" x14ac:dyDescent="0.25">
      <c r="A4633" s="184">
        <f>+'Base de datos  1'!A4634</f>
        <v>43313</v>
      </c>
      <c r="B4633" s="185" t="str">
        <f>+'Base de datos  1'!B4634</f>
        <v>Egreso</v>
      </c>
      <c r="C4633" s="182" t="str">
        <f>+'Base de datos  1'!C4634</f>
        <v>Mantencion</v>
      </c>
      <c r="D4633" s="183">
        <f>+'Base de datos  1'!D4634</f>
        <v>43332</v>
      </c>
      <c r="E4633" s="182" t="str">
        <f>+'Base de datos  1'!E4634</f>
        <v>TR</v>
      </c>
      <c r="F4633" s="182" t="str">
        <f>+'Base de datos  1'!F4634</f>
        <v>E.Cabrera saldox Portones (3)</v>
      </c>
      <c r="G4633" s="182"/>
      <c r="H4633" s="207">
        <f>+'Base de datos  1'!H4634</f>
        <v>150000</v>
      </c>
      <c r="I4633" s="182"/>
    </row>
    <row r="4634" spans="1:9" x14ac:dyDescent="0.25">
      <c r="A4634" s="184">
        <f>+'Base de datos  1'!A4635</f>
        <v>43313</v>
      </c>
      <c r="B4634" s="185" t="str">
        <f>+'Base de datos  1'!B4635</f>
        <v>Egreso</v>
      </c>
      <c r="C4634" s="182" t="str">
        <f>+'Base de datos  1'!C4635</f>
        <v>Mantencion</v>
      </c>
      <c r="D4634" s="183">
        <f>+'Base de datos  1'!D4635</f>
        <v>43332</v>
      </c>
      <c r="E4634" s="182" t="str">
        <f>+'Base de datos  1'!E4635</f>
        <v>TR</v>
      </c>
      <c r="F4634" s="182" t="str">
        <f>+'Base de datos  1'!F4635</f>
        <v>E. Cabrera corte soporte barreras</v>
      </c>
      <c r="G4634" s="182"/>
      <c r="H4634" s="207">
        <f>+'Base de datos  1'!H4635</f>
        <v>40000</v>
      </c>
      <c r="I4634" s="182"/>
    </row>
    <row r="4635" spans="1:9" x14ac:dyDescent="0.25">
      <c r="A4635" s="184">
        <f>+'Base de datos  1'!A4636</f>
        <v>43313</v>
      </c>
      <c r="B4635" s="185" t="str">
        <f>+'Base de datos  1'!B4636</f>
        <v>Egreso</v>
      </c>
      <c r="C4635" s="182" t="str">
        <f>+'Base de datos  1'!C4636</f>
        <v>luz</v>
      </c>
      <c r="D4635" s="183">
        <f>+'Base de datos  1'!D4636</f>
        <v>43332</v>
      </c>
      <c r="E4635" s="182" t="str">
        <f>+'Base de datos  1'!E4636</f>
        <v>TR</v>
      </c>
      <c r="F4635" s="182" t="str">
        <f>+'Base de datos  1'!F4636</f>
        <v>Cta. Litotral 1, Julio 2018</v>
      </c>
      <c r="G4635" s="182"/>
      <c r="H4635" s="207">
        <f>+'Base de datos  1'!H4636</f>
        <v>333318</v>
      </c>
      <c r="I4635" s="182"/>
    </row>
    <row r="4636" spans="1:9" x14ac:dyDescent="0.25">
      <c r="A4636" s="184">
        <f>+'Base de datos  1'!A4637</f>
        <v>43313</v>
      </c>
      <c r="B4636" s="185" t="str">
        <f>+'Base de datos  1'!B4637</f>
        <v>Egreso</v>
      </c>
      <c r="C4636" s="182" t="str">
        <f>+'Base de datos  1'!C4637</f>
        <v>Agua</v>
      </c>
      <c r="D4636" s="183">
        <f>+'Base de datos  1'!D4637</f>
        <v>43339</v>
      </c>
      <c r="E4636" s="182" t="str">
        <f>+'Base de datos  1'!E4637</f>
        <v>TR</v>
      </c>
      <c r="F4636" s="182" t="str">
        <f>+'Base de datos  1'!F4637</f>
        <v>2 Camiones de agua Cist. Distr.</v>
      </c>
      <c r="G4636" s="182"/>
      <c r="H4636" s="207">
        <f>+'Base de datos  1'!H4637</f>
        <v>70000</v>
      </c>
      <c r="I4636" s="182"/>
    </row>
    <row r="4637" spans="1:9" x14ac:dyDescent="0.25">
      <c r="A4637" s="184">
        <f>+'Base de datos  1'!A4638</f>
        <v>43313</v>
      </c>
      <c r="B4637" s="185" t="str">
        <f>+'Base de datos  1'!B4638</f>
        <v>Egreso</v>
      </c>
      <c r="C4637" s="182" t="str">
        <f>+'Base de datos  1'!C4638</f>
        <v>Mantencion</v>
      </c>
      <c r="D4637" s="183">
        <f>+'Base de datos  1'!D4638</f>
        <v>43339</v>
      </c>
      <c r="E4637" s="182" t="str">
        <f>+'Base de datos  1'!E4638</f>
        <v>TR</v>
      </c>
      <c r="F4637" s="182" t="str">
        <f>+'Base de datos  1'!F4638</f>
        <v>Juan C.Vera Rep. Elect. Bomba Pozo 1</v>
      </c>
      <c r="G4637" s="182"/>
      <c r="H4637" s="207">
        <f>+'Base de datos  1'!H4638</f>
        <v>15000</v>
      </c>
      <c r="I4637" s="182"/>
    </row>
    <row r="4638" spans="1:9" x14ac:dyDescent="0.25">
      <c r="A4638" s="184">
        <f>+'Base de datos  1'!A4639</f>
        <v>43313</v>
      </c>
      <c r="B4638" s="185" t="str">
        <f>+'Base de datos  1'!B4639</f>
        <v>Egreso</v>
      </c>
      <c r="C4638" s="182" t="str">
        <f>+'Base de datos  1'!C4639</f>
        <v>Agua</v>
      </c>
      <c r="D4638" s="183">
        <f>+'Base de datos  1'!D4639</f>
        <v>43342</v>
      </c>
      <c r="E4638" s="182" t="str">
        <f>+'Base de datos  1'!E4639</f>
        <v>TR</v>
      </c>
      <c r="F4638" s="182" t="str">
        <f>+'Base de datos  1'!F4639</f>
        <v>1 Camion de agua cist.distrib</v>
      </c>
      <c r="G4638" s="182"/>
      <c r="H4638" s="207">
        <f>+'Base de datos  1'!H4639</f>
        <v>35000</v>
      </c>
      <c r="I4638" s="182"/>
    </row>
    <row r="4639" spans="1:9" x14ac:dyDescent="0.25">
      <c r="A4639" s="184">
        <f>+'Base de datos  1'!A4640</f>
        <v>43313</v>
      </c>
      <c r="B4639" s="185" t="str">
        <f>+'Base de datos  1'!B4640</f>
        <v>Egreso</v>
      </c>
      <c r="C4639" s="182" t="str">
        <f>+'Base de datos  1'!C4640</f>
        <v>Sueldos</v>
      </c>
      <c r="D4639" s="183">
        <f>+'Base de datos  1'!D4640</f>
        <v>43343</v>
      </c>
      <c r="E4639" s="182" t="str">
        <f>+'Base de datos  1'!E4640</f>
        <v>TR</v>
      </c>
      <c r="F4639" s="182" t="str">
        <f>+'Base de datos  1'!F4640</f>
        <v>C.Henriquez Liq. Sueldo Ago. 18</v>
      </c>
      <c r="G4639" s="182"/>
      <c r="H4639" s="207">
        <f>+'Base de datos  1'!H4640</f>
        <v>164520</v>
      </c>
      <c r="I4639" s="182"/>
    </row>
    <row r="4640" spans="1:9" x14ac:dyDescent="0.25">
      <c r="A4640" s="184">
        <f>+'Base de datos  1'!A4641</f>
        <v>43313</v>
      </c>
      <c r="B4640" s="185" t="str">
        <f>+'Base de datos  1'!B4641</f>
        <v>Egreso</v>
      </c>
      <c r="C4640" s="182" t="str">
        <f>+'Base de datos  1'!C4641</f>
        <v>Mantencion</v>
      </c>
      <c r="D4640" s="183">
        <f>+'Base de datos  1'!D4641</f>
        <v>43343</v>
      </c>
      <c r="E4640" s="182" t="str">
        <f>+'Base de datos  1'!E4641</f>
        <v>TR</v>
      </c>
      <c r="F4640" s="182" t="str">
        <f>+'Base de datos  1'!F4641</f>
        <v>Ferreteria El Yeco Pinturas</v>
      </c>
      <c r="G4640" s="182"/>
      <c r="H4640" s="207">
        <f>+'Base de datos  1'!H4641</f>
        <v>7700</v>
      </c>
      <c r="I4640" s="182"/>
    </row>
    <row r="4641" spans="1:9" x14ac:dyDescent="0.25">
      <c r="A4641" s="184">
        <f>+'Base de datos  1'!A4642</f>
        <v>43313</v>
      </c>
      <c r="B4641" s="185" t="str">
        <f>+'Base de datos  1'!B4642</f>
        <v>Egreso</v>
      </c>
      <c r="C4641" s="182" t="str">
        <f>+'Base de datos  1'!C4642</f>
        <v>Basura</v>
      </c>
      <c r="D4641" s="183">
        <f>+'Base de datos  1'!D4642</f>
        <v>43343</v>
      </c>
      <c r="E4641" s="182" t="str">
        <f>+'Base de datos  1'!E4642</f>
        <v>TR</v>
      </c>
      <c r="F4641" s="182" t="str">
        <f>+'Base de datos  1'!F4642</f>
        <v>E.Cabrera x Retiro Basura</v>
      </c>
      <c r="G4641" s="182"/>
      <c r="H4641" s="207">
        <f>+'Base de datos  1'!H4642</f>
        <v>75000</v>
      </c>
      <c r="I4641" s="182"/>
    </row>
    <row r="4642" spans="1:9" x14ac:dyDescent="0.25">
      <c r="A4642" s="184">
        <f>+'Base de datos  1'!A4643</f>
        <v>43344</v>
      </c>
      <c r="B4642" s="185" t="str">
        <f>+'Base de datos  1'!B4643</f>
        <v>Egreso</v>
      </c>
      <c r="C4642" s="182" t="str">
        <f>+'Base de datos  1'!C4643</f>
        <v>luz</v>
      </c>
      <c r="D4642" s="183">
        <f>+'Base de datos  1'!D4643</f>
        <v>43347</v>
      </c>
      <c r="E4642" s="182" t="str">
        <f>+'Base de datos  1'!E4643</f>
        <v>TR</v>
      </c>
      <c r="F4642" s="182" t="str">
        <f>+'Base de datos  1'!F4643</f>
        <v>Litoral 2</v>
      </c>
      <c r="G4642" s="182"/>
      <c r="H4642" s="207">
        <f>+'Base de datos  1'!H4643</f>
        <v>48303</v>
      </c>
      <c r="I4642" s="182"/>
    </row>
    <row r="4643" spans="1:9" x14ac:dyDescent="0.25">
      <c r="A4643" s="184">
        <f>+'Base de datos  1'!A4644</f>
        <v>43344</v>
      </c>
      <c r="B4643" s="185" t="str">
        <f>+'Base de datos  1'!B4644</f>
        <v>Egreso</v>
      </c>
      <c r="C4643" s="182" t="str">
        <f>+'Base de datos  1'!C4644</f>
        <v>luz</v>
      </c>
      <c r="D4643" s="183">
        <f>+'Base de datos  1'!D4644</f>
        <v>43347</v>
      </c>
      <c r="E4643" s="182" t="str">
        <f>+'Base de datos  1'!E4644</f>
        <v>TR</v>
      </c>
      <c r="F4643" s="182" t="str">
        <f>+'Base de datos  1'!F4644</f>
        <v>Litoral 1</v>
      </c>
      <c r="G4643" s="182"/>
      <c r="H4643" s="207">
        <f>+'Base de datos  1'!H4644</f>
        <v>93619</v>
      </c>
      <c r="I4643" s="182"/>
    </row>
    <row r="4644" spans="1:9" x14ac:dyDescent="0.25">
      <c r="A4644" s="184">
        <f>+'Base de datos  1'!A4645</f>
        <v>43344</v>
      </c>
      <c r="B4644" s="185" t="str">
        <f>+'Base de datos  1'!B4645</f>
        <v>Egreso</v>
      </c>
      <c r="C4644" s="182" t="str">
        <f>+'Base de datos  1'!C4645</f>
        <v>luz</v>
      </c>
      <c r="D4644" s="183">
        <f>+'Base de datos  1'!D4645</f>
        <v>43347</v>
      </c>
      <c r="E4644" s="182" t="str">
        <f>+'Base de datos  1'!E4645</f>
        <v>TR</v>
      </c>
      <c r="F4644" s="182" t="str">
        <f>+'Base de datos  1'!F4645</f>
        <v>Litoral 3</v>
      </c>
      <c r="G4644" s="182"/>
      <c r="H4644" s="207">
        <f>+'Base de datos  1'!H4645</f>
        <v>3112</v>
      </c>
      <c r="I4644" s="182"/>
    </row>
    <row r="4645" spans="1:9" x14ac:dyDescent="0.25">
      <c r="A4645" s="184">
        <f>+'Base de datos  1'!A4646</f>
        <v>43344</v>
      </c>
      <c r="B4645" s="185" t="str">
        <f>+'Base de datos  1'!B4646</f>
        <v>Egreso</v>
      </c>
      <c r="C4645" s="182" t="str">
        <f>+'Base de datos  1'!C4646</f>
        <v>Celular</v>
      </c>
      <c r="D4645" s="183">
        <f>+'Base de datos  1'!D4646</f>
        <v>43347</v>
      </c>
      <c r="E4645" s="182" t="str">
        <f>+'Base de datos  1'!E4646</f>
        <v>TR</v>
      </c>
      <c r="F4645" s="182" t="str">
        <f>+'Base de datos  1'!F4646</f>
        <v xml:space="preserve">Celula Entel encargador </v>
      </c>
      <c r="G4645" s="182"/>
      <c r="H4645" s="207">
        <f>+'Base de datos  1'!H4646</f>
        <v>6990</v>
      </c>
      <c r="I4645" s="182"/>
    </row>
    <row r="4646" spans="1:9" x14ac:dyDescent="0.25">
      <c r="A4646" s="184">
        <f>+'Base de datos  1'!A4647</f>
        <v>43344</v>
      </c>
      <c r="B4646" s="185" t="str">
        <f>+'Base de datos  1'!B4647</f>
        <v>Egreso</v>
      </c>
      <c r="C4646" s="182" t="str">
        <f>+'Base de datos  1'!C4647</f>
        <v>caja chica</v>
      </c>
      <c r="D4646" s="183">
        <f>+'Base de datos  1'!D4647</f>
        <v>43347</v>
      </c>
      <c r="E4646" s="182" t="str">
        <f>+'Base de datos  1'!E4647</f>
        <v>TR</v>
      </c>
      <c r="F4646" s="182" t="str">
        <f>+'Base de datos  1'!F4647</f>
        <v>R.Figueroa Caja chica Sep.</v>
      </c>
      <c r="G4646" s="182"/>
      <c r="H4646" s="207">
        <f>+'Base de datos  1'!H4647</f>
        <v>100000</v>
      </c>
      <c r="I4646" s="182"/>
    </row>
    <row r="4647" spans="1:9" x14ac:dyDescent="0.25">
      <c r="A4647" s="184">
        <f>+'Base de datos  1'!A4648</f>
        <v>43344</v>
      </c>
      <c r="B4647" s="185" t="str">
        <f>+'Base de datos  1'!B4648</f>
        <v>Egreso</v>
      </c>
      <c r="C4647" s="182" t="str">
        <f>+'Base de datos  1'!C4648</f>
        <v>Sueldos</v>
      </c>
      <c r="D4647" s="183">
        <f>+'Base de datos  1'!D4648</f>
        <v>43347</v>
      </c>
      <c r="E4647" s="182" t="str">
        <f>+'Base de datos  1'!E4648</f>
        <v>TR</v>
      </c>
      <c r="F4647" s="182" t="str">
        <f>+'Base de datos  1'!F4648</f>
        <v>Previred encargado</v>
      </c>
      <c r="G4647" s="182"/>
      <c r="H4647" s="207">
        <f>+'Base de datos  1'!H4648</f>
        <v>94920</v>
      </c>
      <c r="I4647" s="182"/>
    </row>
    <row r="4648" spans="1:9" x14ac:dyDescent="0.25">
      <c r="A4648" s="184">
        <f>+'Base de datos  1'!A4649</f>
        <v>43344</v>
      </c>
      <c r="B4648" s="185" t="str">
        <f>+'Base de datos  1'!B4649</f>
        <v>Egreso</v>
      </c>
      <c r="C4648" s="182" t="str">
        <f>+'Base de datos  1'!C4649</f>
        <v>Administracion</v>
      </c>
      <c r="D4648" s="183">
        <f>+'Base de datos  1'!D4649</f>
        <v>43349</v>
      </c>
      <c r="E4648" s="182" t="str">
        <f>+'Base de datos  1'!E4649</f>
        <v>com</v>
      </c>
      <c r="F4648" s="182" t="str">
        <f>+'Base de datos  1'!F4649</f>
        <v>Seguro fraude</v>
      </c>
      <c r="G4648" s="182"/>
      <c r="H4648" s="207">
        <f>+'Base de datos  1'!H4649</f>
        <v>10104</v>
      </c>
      <c r="I4648" s="182"/>
    </row>
    <row r="4649" spans="1:9" x14ac:dyDescent="0.25">
      <c r="A4649" s="184">
        <f>+'Base de datos  1'!A4650</f>
        <v>43344</v>
      </c>
      <c r="B4649" s="185" t="str">
        <f>+'Base de datos  1'!B4650</f>
        <v>Egreso</v>
      </c>
      <c r="C4649" s="182" t="str">
        <f>+'Base de datos  1'!C4650</f>
        <v>Agua</v>
      </c>
      <c r="D4649" s="183">
        <f>+'Base de datos  1'!D4650</f>
        <v>43349</v>
      </c>
      <c r="E4649" s="182" t="str">
        <f>+'Base de datos  1'!E4650</f>
        <v>TR</v>
      </c>
      <c r="F4649" s="182" t="str">
        <f>+'Base de datos  1'!F4650</f>
        <v>2 Camiones agua cist. Dist,</v>
      </c>
      <c r="G4649" s="182"/>
      <c r="H4649" s="207">
        <f>+'Base de datos  1'!H4650</f>
        <v>70000</v>
      </c>
      <c r="I4649" s="182"/>
    </row>
    <row r="4650" spans="1:9" x14ac:dyDescent="0.25">
      <c r="A4650" s="184">
        <f>+'Base de datos  1'!A4651</f>
        <v>43344</v>
      </c>
      <c r="B4650" s="185" t="str">
        <f>+'Base de datos  1'!B4651</f>
        <v>Egreso</v>
      </c>
      <c r="C4650" s="182" t="str">
        <f>+'Base de datos  1'!C4651</f>
        <v>Mantencion</v>
      </c>
      <c r="D4650" s="183">
        <f>+'Base de datos  1'!D4651</f>
        <v>43350</v>
      </c>
      <c r="E4650" s="182" t="str">
        <f>+'Base de datos  1'!E4651</f>
        <v>TR</v>
      </c>
      <c r="F4650" s="182" t="str">
        <f>+'Base de datos  1'!F4651</f>
        <v>E.Cabrera x pibotes y allanar Ranco</v>
      </c>
      <c r="G4650" s="182"/>
      <c r="H4650" s="207">
        <f>+'Base de datos  1'!H4651</f>
        <v>50000</v>
      </c>
      <c r="I4650" s="182"/>
    </row>
    <row r="4651" spans="1:9" x14ac:dyDescent="0.25">
      <c r="A4651" s="184">
        <f>+'Base de datos  1'!A4652</f>
        <v>43344</v>
      </c>
      <c r="B4651" s="185" t="str">
        <f>+'Base de datos  1'!B4652</f>
        <v>Egreso</v>
      </c>
      <c r="C4651" s="182" t="str">
        <f>+'Base de datos  1'!C4652</f>
        <v>Agua</v>
      </c>
      <c r="D4651" s="183">
        <f>+'Base de datos  1'!D4652</f>
        <v>43357</v>
      </c>
      <c r="E4651" s="182" t="str">
        <f>+'Base de datos  1'!E4652</f>
        <v>TR</v>
      </c>
      <c r="F4651" s="182" t="str">
        <f>+'Base de datos  1'!F4652</f>
        <v>2 Camiones de Agua Cist. Dist</v>
      </c>
      <c r="G4651" s="182"/>
      <c r="H4651" s="207">
        <f>+'Base de datos  1'!H4652</f>
        <v>70000</v>
      </c>
      <c r="I4651" s="182"/>
    </row>
    <row r="4652" spans="1:9" x14ac:dyDescent="0.25">
      <c r="A4652" s="184">
        <f>+'Base de datos  1'!A4653</f>
        <v>43344</v>
      </c>
      <c r="B4652" s="185" t="str">
        <f>+'Base de datos  1'!B4653</f>
        <v>Egreso</v>
      </c>
      <c r="C4652" s="182" t="str">
        <f>+'Base de datos  1'!C4653</f>
        <v>Sueldos</v>
      </c>
      <c r="D4652" s="183">
        <f>+'Base de datos  1'!D4653</f>
        <v>43357</v>
      </c>
      <c r="E4652" s="182" t="str">
        <f>+'Base de datos  1'!E4653</f>
        <v>TR</v>
      </c>
      <c r="F4652" s="182" t="str">
        <f>+'Base de datos  1'!F4653</f>
        <v>C.Henriquez Adelanto sueldo</v>
      </c>
      <c r="G4652" s="182"/>
      <c r="H4652" s="207">
        <f>+'Base de datos  1'!H4653</f>
        <v>120000</v>
      </c>
      <c r="I4652" s="182"/>
    </row>
    <row r="4653" spans="1:9" x14ac:dyDescent="0.25">
      <c r="A4653" s="184">
        <f>+'Base de datos  1'!A4654</f>
        <v>43344</v>
      </c>
      <c r="B4653" s="185" t="str">
        <f>+'Base de datos  1'!B4654</f>
        <v>Egreso</v>
      </c>
      <c r="C4653" s="182" t="str">
        <f>+'Base de datos  1'!C4654</f>
        <v>Sueldos</v>
      </c>
      <c r="D4653" s="183">
        <f>+'Base de datos  1'!D4654</f>
        <v>43357</v>
      </c>
      <c r="E4653" s="182" t="str">
        <f>+'Base de datos  1'!E4654</f>
        <v>TR</v>
      </c>
      <c r="F4653" s="182" t="str">
        <f>+'Base de datos  1'!F4654</f>
        <v>C.Henriquez Aguinaldo Fiestas Patrias</v>
      </c>
      <c r="G4653" s="182"/>
      <c r="H4653" s="207">
        <f>+'Base de datos  1'!H4654</f>
        <v>80000</v>
      </c>
      <c r="I4653" s="182"/>
    </row>
    <row r="4654" spans="1:9" x14ac:dyDescent="0.25">
      <c r="A4654" s="184">
        <f>+'Base de datos  1'!A4655</f>
        <v>43344</v>
      </c>
      <c r="B4654" s="185" t="str">
        <f>+'Base de datos  1'!B4655</f>
        <v>Egreso</v>
      </c>
      <c r="C4654" s="182" t="str">
        <f>+'Base de datos  1'!C4655</f>
        <v>Basura</v>
      </c>
      <c r="D4654" s="183">
        <f>+'Base de datos  1'!D4655</f>
        <v>43357</v>
      </c>
      <c r="E4654" s="182" t="str">
        <f>+'Base de datos  1'!E4655</f>
        <v>TR</v>
      </c>
      <c r="F4654" s="182" t="str">
        <f>+'Base de datos  1'!F4655</f>
        <v>E.Cabrera x retiro basura</v>
      </c>
      <c r="G4654" s="182"/>
      <c r="H4654" s="207">
        <f>+'Base de datos  1'!H4655</f>
        <v>75000</v>
      </c>
      <c r="I4654" s="182"/>
    </row>
    <row r="4655" spans="1:9" x14ac:dyDescent="0.25">
      <c r="A4655" s="184">
        <f>+'Base de datos  1'!A4656</f>
        <v>43344</v>
      </c>
      <c r="B4655" s="185" t="str">
        <f>+'Base de datos  1'!B4656</f>
        <v>Egreso</v>
      </c>
      <c r="C4655" s="182" t="str">
        <f>+'Base de datos  1'!C4656</f>
        <v>Basura</v>
      </c>
      <c r="D4655" s="183">
        <f>+'Base de datos  1'!D4656</f>
        <v>43357</v>
      </c>
      <c r="E4655" s="182" t="str">
        <f>+'Base de datos  1'!E4656</f>
        <v>TR</v>
      </c>
      <c r="F4655" s="182" t="str">
        <f>+'Base de datos  1'!F4656</f>
        <v>E.Cabrera x sobrecargo basura Sept.</v>
      </c>
      <c r="G4655" s="182"/>
      <c r="H4655" s="207">
        <f>+'Base de datos  1'!H4656</f>
        <v>50000</v>
      </c>
      <c r="I4655" s="182"/>
    </row>
    <row r="4656" spans="1:9" x14ac:dyDescent="0.25">
      <c r="A4656" s="184">
        <f>+'Base de datos  1'!A4657</f>
        <v>43344</v>
      </c>
      <c r="B4656" s="185" t="str">
        <f>+'Base de datos  1'!B4657</f>
        <v>Egreso</v>
      </c>
      <c r="C4656" s="182" t="str">
        <f>+'Base de datos  1'!C4657</f>
        <v>Mantencion</v>
      </c>
      <c r="D4656" s="183">
        <f>+'Base de datos  1'!D4657</f>
        <v>43363</v>
      </c>
      <c r="E4656" s="182" t="str">
        <f>+'Base de datos  1'!E4657</f>
        <v>TR</v>
      </c>
      <c r="F4656" s="182" t="str">
        <f>+'Base de datos  1'!F4657</f>
        <v xml:space="preserve">Ferretaria El eco materiales </v>
      </c>
      <c r="G4656" s="182"/>
      <c r="H4656" s="207">
        <f>+'Base de datos  1'!H4657</f>
        <v>6950</v>
      </c>
      <c r="I4656" s="182"/>
    </row>
    <row r="4657" spans="1:9" x14ac:dyDescent="0.25">
      <c r="A4657" s="184">
        <f>+'Base de datos  1'!A4658</f>
        <v>43344</v>
      </c>
      <c r="B4657" s="185" t="str">
        <f>+'Base de datos  1'!B4658</f>
        <v>Egreso</v>
      </c>
      <c r="C4657" s="182" t="str">
        <f>+'Base de datos  1'!C4658</f>
        <v>Mantencion</v>
      </c>
      <c r="D4657" s="183">
        <f>+'Base de datos  1'!D4658</f>
        <v>43363</v>
      </c>
      <c r="E4657" s="182" t="str">
        <f>+'Base de datos  1'!E4658</f>
        <v>TR</v>
      </c>
      <c r="F4657" s="182" t="str">
        <f>+'Base de datos  1'!F4658</f>
        <v>E. Cabrera soldadura porton Ranco</v>
      </c>
      <c r="G4657" s="182"/>
      <c r="H4657" s="207">
        <f>+'Base de datos  1'!H4658</f>
        <v>20000</v>
      </c>
      <c r="I4657" s="182"/>
    </row>
    <row r="4658" spans="1:9" x14ac:dyDescent="0.25">
      <c r="A4658" s="184">
        <f>+'Base de datos  1'!A4659</f>
        <v>43344</v>
      </c>
      <c r="B4658" s="185" t="str">
        <f>+'Base de datos  1'!B4659</f>
        <v>Egreso</v>
      </c>
      <c r="C4658" s="182" t="str">
        <f>+'Base de datos  1'!C4659</f>
        <v>Administracion</v>
      </c>
      <c r="D4658" s="183">
        <f>+'Base de datos  1'!D4659</f>
        <v>43364</v>
      </c>
      <c r="E4658" s="182" t="str">
        <f>+'Base de datos  1'!E4659</f>
        <v>TR</v>
      </c>
      <c r="F4658" s="182" t="str">
        <f>+'Base de datos  1'!F4659</f>
        <v>Restauracion Pag.Web</v>
      </c>
      <c r="G4658" s="182"/>
      <c r="H4658" s="207">
        <f>+'Base de datos  1'!H4659</f>
        <v>9950</v>
      </c>
      <c r="I4658" s="182"/>
    </row>
    <row r="4659" spans="1:9" x14ac:dyDescent="0.25">
      <c r="A4659" s="184">
        <f>+'Base de datos  1'!A4660</f>
        <v>43344</v>
      </c>
      <c r="B4659" s="185" t="str">
        <f>+'Base de datos  1'!B4660</f>
        <v>Egreso</v>
      </c>
      <c r="C4659" s="182" t="str">
        <f>+'Base de datos  1'!C4660</f>
        <v>Mantencion</v>
      </c>
      <c r="D4659" s="183">
        <f>+'Base de datos  1'!D4660</f>
        <v>43364</v>
      </c>
      <c r="E4659" s="182" t="str">
        <f>+'Base de datos  1'!E4660</f>
        <v>TR</v>
      </c>
      <c r="F4659" s="182" t="str">
        <f>+'Base de datos  1'!F4660</f>
        <v>Luis Pacheco, Perfilado Puyehue, Ranco</v>
      </c>
      <c r="G4659" s="182"/>
      <c r="H4659" s="207">
        <f>+'Base de datos  1'!H4660</f>
        <v>200000</v>
      </c>
      <c r="I4659" s="182"/>
    </row>
    <row r="4660" spans="1:9" x14ac:dyDescent="0.25">
      <c r="A4660" s="184">
        <f>+'Base de datos  1'!A4661</f>
        <v>43344</v>
      </c>
      <c r="B4660" s="185" t="str">
        <f>+'Base de datos  1'!B4661</f>
        <v>Egreso</v>
      </c>
      <c r="C4660" s="182" t="str">
        <f>+'Base de datos  1'!C4661</f>
        <v>Mantencion</v>
      </c>
      <c r="D4660" s="183">
        <f>+'Base de datos  1'!D4661</f>
        <v>43369</v>
      </c>
      <c r="E4660" s="182" t="str">
        <f>+'Base de datos  1'!E4661</f>
        <v>TR</v>
      </c>
      <c r="F4660" s="182" t="str">
        <f>+'Base de datos  1'!F4661</f>
        <v>E.Cabrera Rep.Poryon puyehe</v>
      </c>
      <c r="G4660" s="182"/>
      <c r="H4660" s="207">
        <f>+'Base de datos  1'!H4661</f>
        <v>15000</v>
      </c>
      <c r="I4660" s="182"/>
    </row>
    <row r="4661" spans="1:9" x14ac:dyDescent="0.25">
      <c r="A4661" s="184">
        <f>+'Base de datos  1'!A4662</f>
        <v>43344</v>
      </c>
      <c r="B4661" s="185" t="str">
        <f>+'Base de datos  1'!B4662</f>
        <v>Egreso</v>
      </c>
      <c r="C4661" s="182" t="str">
        <f>+'Base de datos  1'!C4662</f>
        <v>Agua</v>
      </c>
      <c r="D4661" s="183">
        <f>+'Base de datos  1'!D4662</f>
        <v>43369</v>
      </c>
      <c r="E4661" s="182" t="str">
        <f>+'Base de datos  1'!E4662</f>
        <v>TR</v>
      </c>
      <c r="F4661" s="182" t="str">
        <f>+'Base de datos  1'!F4662</f>
        <v>1 Camion agua Cist. Distribucion</v>
      </c>
      <c r="G4661" s="182"/>
      <c r="H4661" s="207">
        <f>+'Base de datos  1'!H4662</f>
        <v>35000</v>
      </c>
      <c r="I4661" s="182"/>
    </row>
    <row r="4662" spans="1:9" x14ac:dyDescent="0.25">
      <c r="A4662" s="184">
        <f>+'Base de datos  1'!A4663</f>
        <v>43344</v>
      </c>
      <c r="B4662" s="185" t="str">
        <f>+'Base de datos  1'!B4663</f>
        <v>Egreso</v>
      </c>
      <c r="C4662" s="182" t="str">
        <f>+'Base de datos  1'!C4663</f>
        <v>Proy. TiT Dominio</v>
      </c>
      <c r="D4662" s="183">
        <f>+'Base de datos  1'!D4663</f>
        <v>43371</v>
      </c>
      <c r="E4662" s="182" t="str">
        <f>+'Base de datos  1'!E4663</f>
        <v>TR</v>
      </c>
      <c r="F4662" s="182" t="str">
        <f>+'Base de datos  1'!F4663</f>
        <v>Salvador Espinoza Reg. Titulos de Dom.</v>
      </c>
      <c r="G4662" s="182"/>
      <c r="H4662" s="207">
        <f>+'Base de datos  1'!H4663</f>
        <v>500000</v>
      </c>
      <c r="I4662" s="182"/>
    </row>
    <row r="4663" spans="1:9" x14ac:dyDescent="0.25">
      <c r="A4663" s="184">
        <f>+'Base de datos  1'!A4664</f>
        <v>43344</v>
      </c>
      <c r="B4663" s="185" t="str">
        <f>+'Base de datos  1'!B4664</f>
        <v>Egreso</v>
      </c>
      <c r="C4663" s="182" t="str">
        <f>+'Base de datos  1'!C4664</f>
        <v>Mantencion</v>
      </c>
      <c r="D4663" s="183">
        <f>+'Base de datos  1'!D4664</f>
        <v>43371</v>
      </c>
      <c r="E4663" s="182" t="str">
        <f>+'Base de datos  1'!E4664</f>
        <v>TR</v>
      </c>
      <c r="F4663" s="182" t="str">
        <f>+'Base de datos  1'!F4664</f>
        <v>E.Cabrera x refuerzo portones</v>
      </c>
      <c r="G4663" s="182"/>
      <c r="H4663" s="207">
        <f>+'Base de datos  1'!H4664</f>
        <v>15000</v>
      </c>
      <c r="I4663" s="182"/>
    </row>
    <row r="4664" spans="1:9" x14ac:dyDescent="0.25">
      <c r="A4664" s="184">
        <f>+'Base de datos  1'!A4665</f>
        <v>43344</v>
      </c>
      <c r="B4664" s="185" t="str">
        <f>+'Base de datos  1'!B4665</f>
        <v>Egreso</v>
      </c>
      <c r="C4664" s="182" t="str">
        <f>+'Base de datos  1'!C4665</f>
        <v>Sueldos</v>
      </c>
      <c r="D4664" s="183">
        <f>+'Base de datos  1'!D4665</f>
        <v>43371</v>
      </c>
      <c r="E4664" s="182" t="str">
        <f>+'Base de datos  1'!E4665</f>
        <v>TR</v>
      </c>
      <c r="F4664" s="182" t="str">
        <f>+'Base de datos  1'!F4665</f>
        <v>C.Henriquez, Liq. Sueldo Sep.18</v>
      </c>
      <c r="G4664" s="182"/>
      <c r="H4664" s="207">
        <f>+'Base de datos  1'!H4665</f>
        <v>164520</v>
      </c>
      <c r="I4664" s="182"/>
    </row>
    <row r="4665" spans="1:9" x14ac:dyDescent="0.25">
      <c r="A4665" s="184">
        <f>+'Base de datos  1'!A4666</f>
        <v>43374</v>
      </c>
      <c r="B4665" s="185" t="str">
        <f>+'Base de datos  1'!B4666</f>
        <v>Egreso</v>
      </c>
      <c r="C4665" s="182" t="str">
        <f>+'Base de datos  1'!C4666</f>
        <v>Basura</v>
      </c>
      <c r="D4665" s="183">
        <f>+'Base de datos  1'!D4666</f>
        <v>43374</v>
      </c>
      <c r="E4665" s="182" t="str">
        <f>+'Base de datos  1'!E4666</f>
        <v>TR</v>
      </c>
      <c r="F4665" s="182" t="str">
        <f>+'Base de datos  1'!F4666</f>
        <v>E. Cabrera x retiro basura</v>
      </c>
      <c r="G4665" s="182"/>
      <c r="H4665" s="207">
        <f>+'Base de datos  1'!H4666</f>
        <v>75000</v>
      </c>
      <c r="I4665" s="182"/>
    </row>
    <row r="4666" spans="1:9" x14ac:dyDescent="0.25">
      <c r="A4666" s="184">
        <f>+'Base de datos  1'!A4667</f>
        <v>43374</v>
      </c>
      <c r="B4666" s="185" t="str">
        <f>+'Base de datos  1'!B4667</f>
        <v>Egreso</v>
      </c>
      <c r="C4666" s="182" t="str">
        <f>+'Base de datos  1'!C4667</f>
        <v>luz</v>
      </c>
      <c r="D4666" s="183">
        <f>+'Base de datos  1'!D4667</f>
        <v>43376</v>
      </c>
      <c r="E4666" s="182" t="str">
        <f>+'Base de datos  1'!E4667</f>
        <v>TR</v>
      </c>
      <c r="F4666" s="182" t="str">
        <f>+'Base de datos  1'!F4667</f>
        <v>Litoral 2</v>
      </c>
      <c r="G4666" s="182"/>
      <c r="H4666" s="207">
        <f>+'Base de datos  1'!H4667</f>
        <v>23792</v>
      </c>
      <c r="I4666" s="182"/>
    </row>
    <row r="4667" spans="1:9" x14ac:dyDescent="0.25">
      <c r="A4667" s="184">
        <f>+'Base de datos  1'!A4668</f>
        <v>43374</v>
      </c>
      <c r="B4667" s="185" t="str">
        <f>+'Base de datos  1'!B4668</f>
        <v>Egreso</v>
      </c>
      <c r="C4667" s="182" t="str">
        <f>+'Base de datos  1'!C4668</f>
        <v>luz</v>
      </c>
      <c r="D4667" s="183">
        <f>+'Base de datos  1'!D4668</f>
        <v>43376</v>
      </c>
      <c r="E4667" s="182" t="str">
        <f>+'Base de datos  1'!E4668</f>
        <v>TR</v>
      </c>
      <c r="F4667" s="182" t="str">
        <f>+'Base de datos  1'!F4668</f>
        <v>Litoral 1</v>
      </c>
      <c r="G4667" s="182"/>
      <c r="H4667" s="207">
        <f>+'Base de datos  1'!H4668</f>
        <v>85549</v>
      </c>
      <c r="I4667" s="182"/>
    </row>
    <row r="4668" spans="1:9" x14ac:dyDescent="0.25">
      <c r="A4668" s="184">
        <f>+'Base de datos  1'!A4669</f>
        <v>43374</v>
      </c>
      <c r="B4668" s="185" t="str">
        <f>+'Base de datos  1'!B4669</f>
        <v>Egreso</v>
      </c>
      <c r="C4668" s="182" t="str">
        <f>+'Base de datos  1'!C4669</f>
        <v>luz</v>
      </c>
      <c r="D4668" s="183">
        <f>+'Base de datos  1'!D4669</f>
        <v>43376</v>
      </c>
      <c r="E4668" s="182" t="str">
        <f>+'Base de datos  1'!E4669</f>
        <v>TR</v>
      </c>
      <c r="F4668" s="182" t="str">
        <f>+'Base de datos  1'!F4669</f>
        <v>Litoral 3</v>
      </c>
      <c r="G4668" s="182"/>
      <c r="H4668" s="207">
        <f>+'Base de datos  1'!H4669</f>
        <v>2085</v>
      </c>
      <c r="I4668" s="182"/>
    </row>
    <row r="4669" spans="1:9" x14ac:dyDescent="0.25">
      <c r="A4669" s="184">
        <f>+'Base de datos  1'!A4670</f>
        <v>43374</v>
      </c>
      <c r="B4669" s="185" t="str">
        <f>+'Base de datos  1'!B4670</f>
        <v>Egreso</v>
      </c>
      <c r="C4669" s="182" t="str">
        <f>+'Base de datos  1'!C4670</f>
        <v>celular</v>
      </c>
      <c r="D4669" s="183">
        <f>+'Base de datos  1'!D4670</f>
        <v>43376</v>
      </c>
      <c r="E4669" s="182" t="str">
        <f>+'Base de datos  1'!E4670</f>
        <v>TR</v>
      </c>
      <c r="F4669" s="182" t="str">
        <f>+'Base de datos  1'!F4670</f>
        <v>Cecular encargado</v>
      </c>
      <c r="G4669" s="182"/>
      <c r="H4669" s="207">
        <f>+'Base de datos  1'!H4670</f>
        <v>6990</v>
      </c>
      <c r="I4669" s="182"/>
    </row>
    <row r="4670" spans="1:9" x14ac:dyDescent="0.25">
      <c r="A4670" s="184">
        <f>+'Base de datos  1'!A4671</f>
        <v>43374</v>
      </c>
      <c r="B4670" s="185" t="str">
        <f>+'Base de datos  1'!B4671</f>
        <v>Egreso</v>
      </c>
      <c r="C4670" s="182" t="str">
        <f>+'Base de datos  1'!C4671</f>
        <v>caja chica</v>
      </c>
      <c r="D4670" s="183">
        <f>+'Base de datos  1'!D4671</f>
        <v>43376</v>
      </c>
      <c r="E4670" s="182" t="str">
        <f>+'Base de datos  1'!E4671</f>
        <v>TR</v>
      </c>
      <c r="F4670" s="182" t="str">
        <f>+'Base de datos  1'!F4671</f>
        <v>R.Figueroa Caja chica</v>
      </c>
      <c r="G4670" s="182"/>
      <c r="H4670" s="207">
        <f>+'Base de datos  1'!H4671</f>
        <v>100000</v>
      </c>
      <c r="I4670" s="182"/>
    </row>
    <row r="4671" spans="1:9" x14ac:dyDescent="0.25">
      <c r="A4671" s="184">
        <f>+'Base de datos  1'!A4672</f>
        <v>43374</v>
      </c>
      <c r="B4671" s="185" t="str">
        <f>+'Base de datos  1'!B4672</f>
        <v>Egreso</v>
      </c>
      <c r="C4671" s="182" t="str">
        <f>+'Base de datos  1'!C4672</f>
        <v>Sueldos</v>
      </c>
      <c r="D4671" s="183">
        <f>+'Base de datos  1'!D4672</f>
        <v>43376</v>
      </c>
      <c r="E4671" s="182" t="str">
        <f>+'Base de datos  1'!E4672</f>
        <v>TR</v>
      </c>
      <c r="F4671" s="182" t="str">
        <f>+'Base de datos  1'!F4672</f>
        <v>Previred encargado</v>
      </c>
      <c r="G4671" s="182"/>
      <c r="H4671" s="207">
        <f>+'Base de datos  1'!H4672</f>
        <v>118321</v>
      </c>
      <c r="I4671" s="182"/>
    </row>
    <row r="4672" spans="1:9" x14ac:dyDescent="0.25">
      <c r="A4672" s="184">
        <f>+'Base de datos  1'!A4673</f>
        <v>43374</v>
      </c>
      <c r="B4672" s="185" t="str">
        <f>+'Base de datos  1'!B4673</f>
        <v>Egreso</v>
      </c>
      <c r="C4672" s="182" t="str">
        <f>+'Base de datos  1'!C4673</f>
        <v>Agua</v>
      </c>
      <c r="D4672" s="183">
        <f>+'Base de datos  1'!D4673</f>
        <v>43381</v>
      </c>
      <c r="E4672" s="182" t="str">
        <f>+'Base de datos  1'!E4673</f>
        <v>TR</v>
      </c>
      <c r="F4672" s="182" t="str">
        <f>+'Base de datos  1'!F4673</f>
        <v>1 Camion de Agua Cist. Distribucion</v>
      </c>
      <c r="G4672" s="182"/>
      <c r="H4672" s="207">
        <f>+'Base de datos  1'!H4673</f>
        <v>35000</v>
      </c>
      <c r="I4672" s="182"/>
    </row>
    <row r="4673" spans="1:9" x14ac:dyDescent="0.25">
      <c r="A4673" s="184">
        <f>+'Base de datos  1'!A4674</f>
        <v>43374</v>
      </c>
      <c r="B4673" s="185" t="str">
        <f>+'Base de datos  1'!B4674</f>
        <v>Egreso</v>
      </c>
      <c r="C4673" s="182" t="str">
        <f>+'Base de datos  1'!C4674</f>
        <v>Administracion</v>
      </c>
      <c r="D4673" s="183">
        <f>+'Base de datos  1'!D4674</f>
        <v>43381</v>
      </c>
      <c r="E4673" s="182" t="str">
        <f>+'Base de datos  1'!E4674</f>
        <v>Com</v>
      </c>
      <c r="F4673" s="182" t="str">
        <f>+'Base de datos  1'!F4674</f>
        <v>Seguro fraude</v>
      </c>
      <c r="G4673" s="182"/>
      <c r="H4673" s="207">
        <f>+'Base de datos  1'!H4674</f>
        <v>10126</v>
      </c>
      <c r="I4673" s="182"/>
    </row>
    <row r="4674" spans="1:9" x14ac:dyDescent="0.25">
      <c r="A4674" s="184">
        <f>+'Base de datos  1'!A4675</f>
        <v>43374</v>
      </c>
      <c r="B4674" s="185" t="str">
        <f>+'Base de datos  1'!B4675</f>
        <v>Egreso</v>
      </c>
      <c r="C4674" s="182" t="str">
        <f>+'Base de datos  1'!C4675</f>
        <v>Sueldos</v>
      </c>
      <c r="D4674" s="183">
        <f>+'Base de datos  1'!D4675</f>
        <v>43385</v>
      </c>
      <c r="E4674" s="182" t="str">
        <f>+'Base de datos  1'!E4675</f>
        <v>TR</v>
      </c>
      <c r="F4674" s="182" t="str">
        <f>+'Base de datos  1'!F4675</f>
        <v>C.Henriquez adelanto sueldo</v>
      </c>
      <c r="G4674" s="182"/>
      <c r="H4674" s="207">
        <f>+'Base de datos  1'!H4675</f>
        <v>120000</v>
      </c>
      <c r="I4674" s="182"/>
    </row>
    <row r="4675" spans="1:9" x14ac:dyDescent="0.25">
      <c r="A4675" s="184">
        <f>+'Base de datos  1'!A4676</f>
        <v>43374</v>
      </c>
      <c r="B4675" s="185" t="str">
        <f>+'Base de datos  1'!B4676</f>
        <v>Egreso</v>
      </c>
      <c r="C4675" s="182" t="str">
        <f>+'Base de datos  1'!C4676</f>
        <v>Basura</v>
      </c>
      <c r="D4675" s="183">
        <f>+'Base de datos  1'!D4676</f>
        <v>43385</v>
      </c>
      <c r="E4675" s="182" t="str">
        <f>+'Base de datos  1'!E4676</f>
        <v>TR</v>
      </c>
      <c r="F4675" s="182" t="str">
        <f>+'Base de datos  1'!F4676</f>
        <v>E.Cabrera retiro basura + dif. Rep.porton</v>
      </c>
      <c r="G4675" s="182"/>
      <c r="H4675" s="207">
        <f>+'Base de datos  1'!H4676</f>
        <v>85000</v>
      </c>
      <c r="I4675" s="182"/>
    </row>
    <row r="4676" spans="1:9" x14ac:dyDescent="0.25">
      <c r="A4676" s="184">
        <f>+'Base de datos  1'!A4677</f>
        <v>43374</v>
      </c>
      <c r="B4676" s="185" t="str">
        <f>+'Base de datos  1'!B4677</f>
        <v>Egreso</v>
      </c>
      <c r="C4676" s="182" t="str">
        <f>+'Base de datos  1'!C4677</f>
        <v>Agua</v>
      </c>
      <c r="D4676" s="183">
        <f>+'Base de datos  1'!D4677</f>
        <v>43392</v>
      </c>
      <c r="E4676" s="182" t="str">
        <f>+'Base de datos  1'!E4677</f>
        <v>TR</v>
      </c>
      <c r="F4676" s="182" t="str">
        <f>+'Base de datos  1'!F4677</f>
        <v>2 Camiones agua Cist. Distribucion</v>
      </c>
      <c r="G4676" s="182"/>
      <c r="H4676" s="207">
        <f>+'Base de datos  1'!H4677</f>
        <v>70000</v>
      </c>
      <c r="I4676" s="182"/>
    </row>
    <row r="4677" spans="1:9" x14ac:dyDescent="0.25">
      <c r="A4677" s="184">
        <f>+'Base de datos  1'!A4678</f>
        <v>43374</v>
      </c>
      <c r="B4677" s="185" t="str">
        <f>+'Base de datos  1'!B4678</f>
        <v>Egreso</v>
      </c>
      <c r="C4677" s="182" t="str">
        <f>+'Base de datos  1'!C4678</f>
        <v>Administracion</v>
      </c>
      <c r="D4677" s="183">
        <f>+'Base de datos  1'!D4678</f>
        <v>43396</v>
      </c>
      <c r="E4677" s="182" t="str">
        <f>+'Base de datos  1'!E4678</f>
        <v>TR</v>
      </c>
      <c r="F4677" s="182" t="str">
        <f>+'Base de datos  1'!F4678</f>
        <v>E.Cabrera Abono retiro basura</v>
      </c>
      <c r="G4677" s="182"/>
      <c r="H4677" s="207">
        <f>+'Base de datos  1'!H4678</f>
        <v>30000</v>
      </c>
      <c r="I4677" s="182"/>
    </row>
    <row r="4678" spans="1:9" x14ac:dyDescent="0.25">
      <c r="A4678" s="184">
        <f>+'Base de datos  1'!A4679</f>
        <v>43374</v>
      </c>
      <c r="B4678" s="185" t="str">
        <f>+'Base de datos  1'!B4679</f>
        <v>Egreso</v>
      </c>
      <c r="C4678" s="182" t="str">
        <f>+'Base de datos  1'!C4679</f>
        <v>Proy. TiT Dominio</v>
      </c>
      <c r="D4678" s="183">
        <f>+'Base de datos  1'!D4679</f>
        <v>43399</v>
      </c>
      <c r="E4678" s="182">
        <f>+'Base de datos  1'!E4679</f>
        <v>56826</v>
      </c>
      <c r="F4678" s="182" t="str">
        <f>+'Base de datos  1'!F4679</f>
        <v>CBR Casablanca ins. Escrituras</v>
      </c>
      <c r="G4678" s="182"/>
      <c r="H4678" s="207">
        <f>+'Base de datos  1'!H4679</f>
        <v>120000</v>
      </c>
      <c r="I4678" s="182"/>
    </row>
    <row r="4679" spans="1:9" x14ac:dyDescent="0.25">
      <c r="A4679" s="184">
        <f>+'Base de datos  1'!A4680</f>
        <v>43374</v>
      </c>
      <c r="B4679" s="185" t="str">
        <f>+'Base de datos  1'!B4680</f>
        <v>Egreso</v>
      </c>
      <c r="C4679" s="182" t="str">
        <f>+'Base de datos  1'!C4680</f>
        <v>Basura</v>
      </c>
      <c r="D4679" s="183">
        <f>+'Base de datos  1'!D4680</f>
        <v>43403</v>
      </c>
      <c r="E4679" s="182" t="str">
        <f>+'Base de datos  1'!E4680</f>
        <v>TR</v>
      </c>
      <c r="F4679" s="182" t="str">
        <f>+'Base de datos  1'!F4680</f>
        <v>E,Cabrera saldo retiro basura</v>
      </c>
      <c r="G4679" s="182"/>
      <c r="H4679" s="207">
        <f>+'Base de datos  1'!H4680</f>
        <v>45000</v>
      </c>
      <c r="I4679" s="182"/>
    </row>
    <row r="4680" spans="1:9" x14ac:dyDescent="0.25">
      <c r="A4680" s="184">
        <f>+'Base de datos  1'!A4681</f>
        <v>43374</v>
      </c>
      <c r="B4680" s="185" t="str">
        <f>+'Base de datos  1'!B4681</f>
        <v>Egreso</v>
      </c>
      <c r="C4680" s="182" t="str">
        <f>+'Base de datos  1'!C4681</f>
        <v>Sueldos</v>
      </c>
      <c r="D4680" s="183">
        <f>+'Base de datos  1'!D4681</f>
        <v>43404</v>
      </c>
      <c r="E4680" s="182" t="str">
        <f>+'Base de datos  1'!E4681</f>
        <v>TR</v>
      </c>
      <c r="F4680" s="182" t="str">
        <f>+'Base de datos  1'!F4681</f>
        <v>C.Henriquez Liq. Sueldo Oct.18</v>
      </c>
      <c r="G4680" s="182"/>
      <c r="H4680" s="207">
        <f>+'Base de datos  1'!H4681</f>
        <v>164520</v>
      </c>
      <c r="I4680" s="182"/>
    </row>
    <row r="4681" spans="1:9" x14ac:dyDescent="0.25">
      <c r="A4681" s="184">
        <f>+'Base de datos  1'!A4682</f>
        <v>43374</v>
      </c>
      <c r="B4681" s="185" t="str">
        <f>+'Base de datos  1'!B4682</f>
        <v>Egreso</v>
      </c>
      <c r="C4681" s="182" t="str">
        <f>+'Base de datos  1'!C4682</f>
        <v>Sueldos</v>
      </c>
      <c r="D4681" s="183">
        <f>+'Base de datos  1'!D4682</f>
        <v>43404</v>
      </c>
      <c r="E4681" s="182" t="str">
        <f>+'Base de datos  1'!E4682</f>
        <v>TR</v>
      </c>
      <c r="F4681" s="182" t="str">
        <f>+'Base de datos  1'!F4682</f>
        <v>Gaston Tejos Liq. Reemplazo parte</v>
      </c>
      <c r="G4681" s="182"/>
      <c r="H4681" s="207">
        <f>+'Base de datos  1'!H4682</f>
        <v>133333</v>
      </c>
      <c r="I4681" s="182"/>
    </row>
    <row r="4682" spans="1:9" x14ac:dyDescent="0.25">
      <c r="A4682" s="194">
        <v>43405</v>
      </c>
      <c r="B4682" s="185" t="s">
        <v>236</v>
      </c>
      <c r="C4682" s="179" t="s">
        <v>175</v>
      </c>
      <c r="D4682" s="191">
        <v>43409</v>
      </c>
      <c r="E4682" s="192" t="s">
        <v>76</v>
      </c>
      <c r="F4682" s="179" t="s">
        <v>1087</v>
      </c>
      <c r="G4682" s="179"/>
      <c r="H4682" s="203">
        <v>35000</v>
      </c>
      <c r="I4682" s="203"/>
    </row>
    <row r="4683" spans="1:9" x14ac:dyDescent="0.25">
      <c r="A4683" s="194">
        <v>43405</v>
      </c>
      <c r="B4683" s="185" t="s">
        <v>236</v>
      </c>
      <c r="C4683" s="182" t="s">
        <v>432</v>
      </c>
      <c r="D4683" s="183">
        <v>43409</v>
      </c>
      <c r="E4683" s="190" t="s">
        <v>76</v>
      </c>
      <c r="F4683" s="182" t="s">
        <v>1088</v>
      </c>
      <c r="G4683" s="182"/>
      <c r="H4683" s="204">
        <v>150000</v>
      </c>
      <c r="I4683" s="204"/>
    </row>
    <row r="4684" spans="1:9" x14ac:dyDescent="0.25">
      <c r="A4684" s="194">
        <v>43405</v>
      </c>
      <c r="B4684" s="185" t="s">
        <v>236</v>
      </c>
      <c r="C4684" s="179" t="s">
        <v>172</v>
      </c>
      <c r="D4684" s="191">
        <v>43409</v>
      </c>
      <c r="E4684" s="192" t="s">
        <v>76</v>
      </c>
      <c r="F4684" s="179" t="s">
        <v>1089</v>
      </c>
      <c r="G4684" s="179"/>
      <c r="H4684" s="203">
        <v>94130</v>
      </c>
      <c r="I4684" s="203"/>
    </row>
    <row r="4685" spans="1:9" x14ac:dyDescent="0.25">
      <c r="A4685" s="194">
        <v>43405</v>
      </c>
      <c r="B4685" s="185" t="s">
        <v>236</v>
      </c>
      <c r="C4685" s="182" t="s">
        <v>179</v>
      </c>
      <c r="D4685" s="183">
        <v>43410</v>
      </c>
      <c r="E4685" s="190" t="s">
        <v>76</v>
      </c>
      <c r="F4685" s="182" t="s">
        <v>1090</v>
      </c>
      <c r="G4685" s="182"/>
      <c r="H4685" s="204">
        <v>30000</v>
      </c>
      <c r="I4685" s="204"/>
    </row>
    <row r="4686" spans="1:9" x14ac:dyDescent="0.25">
      <c r="A4686" s="194">
        <v>43405</v>
      </c>
      <c r="B4686" s="185" t="s">
        <v>236</v>
      </c>
      <c r="C4686" s="179" t="s">
        <v>176</v>
      </c>
      <c r="D4686" s="191">
        <v>43410</v>
      </c>
      <c r="E4686" s="192" t="s">
        <v>76</v>
      </c>
      <c r="F4686" s="179" t="s">
        <v>1091</v>
      </c>
      <c r="G4686" s="179"/>
      <c r="H4686" s="203">
        <v>6990</v>
      </c>
      <c r="I4686" s="203"/>
    </row>
    <row r="4687" spans="1:9" x14ac:dyDescent="0.25">
      <c r="A4687" s="194">
        <v>43405</v>
      </c>
      <c r="B4687" s="185" t="s">
        <v>236</v>
      </c>
      <c r="C4687" s="182" t="s">
        <v>323</v>
      </c>
      <c r="D4687" s="183">
        <v>43410</v>
      </c>
      <c r="E4687" s="190" t="s">
        <v>76</v>
      </c>
      <c r="F4687" s="182" t="s">
        <v>476</v>
      </c>
      <c r="G4687" s="182"/>
      <c r="H4687" s="204">
        <v>9469</v>
      </c>
      <c r="I4687" s="204"/>
    </row>
    <row r="4688" spans="1:9" x14ac:dyDescent="0.25">
      <c r="A4688" s="194">
        <v>43405</v>
      </c>
      <c r="B4688" s="185" t="s">
        <v>236</v>
      </c>
      <c r="C4688" s="179" t="s">
        <v>323</v>
      </c>
      <c r="D4688" s="191">
        <v>43410</v>
      </c>
      <c r="E4688" s="192" t="s">
        <v>76</v>
      </c>
      <c r="F4688" s="179" t="s">
        <v>436</v>
      </c>
      <c r="G4688" s="179"/>
      <c r="H4688" s="203">
        <v>37484</v>
      </c>
      <c r="I4688" s="203"/>
    </row>
    <row r="4689" spans="1:9" x14ac:dyDescent="0.25">
      <c r="A4689" s="194">
        <v>43405</v>
      </c>
      <c r="B4689" s="185" t="s">
        <v>236</v>
      </c>
      <c r="C4689" s="182" t="s">
        <v>323</v>
      </c>
      <c r="D4689" s="183">
        <v>43410</v>
      </c>
      <c r="E4689" s="190" t="s">
        <v>76</v>
      </c>
      <c r="F4689" s="182" t="s">
        <v>529</v>
      </c>
      <c r="G4689" s="182"/>
      <c r="H4689" s="204">
        <v>404</v>
      </c>
      <c r="I4689" s="204"/>
    </row>
    <row r="4690" spans="1:9" x14ac:dyDescent="0.25">
      <c r="A4690" s="194">
        <v>43405</v>
      </c>
      <c r="B4690" s="185" t="s">
        <v>236</v>
      </c>
      <c r="C4690" s="179" t="s">
        <v>175</v>
      </c>
      <c r="D4690" s="191">
        <v>43410</v>
      </c>
      <c r="E4690" s="192" t="s">
        <v>76</v>
      </c>
      <c r="F4690" s="179" t="s">
        <v>118</v>
      </c>
      <c r="G4690" s="179"/>
      <c r="H4690" s="203">
        <v>96485</v>
      </c>
      <c r="I4690" s="203"/>
    </row>
    <row r="4691" spans="1:9" x14ac:dyDescent="0.25">
      <c r="A4691" s="194">
        <v>43405</v>
      </c>
      <c r="B4691" s="185" t="s">
        <v>236</v>
      </c>
      <c r="C4691" s="182" t="s">
        <v>179</v>
      </c>
      <c r="D4691" s="183">
        <v>43410</v>
      </c>
      <c r="E4691" s="190" t="s">
        <v>76</v>
      </c>
      <c r="F4691" s="182" t="s">
        <v>665</v>
      </c>
      <c r="G4691" s="182"/>
      <c r="H4691" s="204">
        <v>10156</v>
      </c>
      <c r="I4691" s="204"/>
    </row>
    <row r="4692" spans="1:9" x14ac:dyDescent="0.25">
      <c r="A4692" s="194">
        <v>43405</v>
      </c>
      <c r="B4692" s="185" t="s">
        <v>236</v>
      </c>
      <c r="C4692" s="179" t="s">
        <v>388</v>
      </c>
      <c r="D4692" s="191">
        <v>43412</v>
      </c>
      <c r="E4692" s="192" t="s">
        <v>76</v>
      </c>
      <c r="F4692" s="179" t="s">
        <v>1092</v>
      </c>
      <c r="G4692" s="179"/>
      <c r="H4692" s="203">
        <v>35000</v>
      </c>
      <c r="I4692" s="203"/>
    </row>
    <row r="4693" spans="1:9" x14ac:dyDescent="0.25">
      <c r="A4693" s="194">
        <v>43405</v>
      </c>
      <c r="B4693" s="185" t="s">
        <v>236</v>
      </c>
      <c r="C4693" s="182" t="s">
        <v>172</v>
      </c>
      <c r="D4693" s="183">
        <v>43413</v>
      </c>
      <c r="E4693" s="190" t="s">
        <v>76</v>
      </c>
      <c r="F4693" s="182" t="s">
        <v>1093</v>
      </c>
      <c r="G4693" s="182"/>
      <c r="H4693" s="204">
        <v>50000</v>
      </c>
      <c r="I4693" s="204"/>
    </row>
    <row r="4694" spans="1:9" x14ac:dyDescent="0.25">
      <c r="A4694" s="194">
        <v>43405</v>
      </c>
      <c r="B4694" s="185" t="s">
        <v>236</v>
      </c>
      <c r="C4694" s="179" t="s">
        <v>172</v>
      </c>
      <c r="D4694" s="191">
        <v>43416</v>
      </c>
      <c r="E4694" s="192" t="s">
        <v>76</v>
      </c>
      <c r="F4694" s="179" t="s">
        <v>1093</v>
      </c>
      <c r="G4694" s="179"/>
      <c r="H4694" s="203">
        <v>30000</v>
      </c>
      <c r="I4694" s="203"/>
    </row>
    <row r="4695" spans="1:9" x14ac:dyDescent="0.25">
      <c r="A4695" s="194">
        <v>43405</v>
      </c>
      <c r="B4695" s="185" t="s">
        <v>236</v>
      </c>
      <c r="C4695" s="182" t="s">
        <v>179</v>
      </c>
      <c r="D4695" s="183">
        <v>43417</v>
      </c>
      <c r="E4695" s="190" t="s">
        <v>76</v>
      </c>
      <c r="F4695" s="182" t="s">
        <v>1094</v>
      </c>
      <c r="G4695" s="182"/>
      <c r="H4695" s="204">
        <v>40000</v>
      </c>
      <c r="I4695" s="204"/>
    </row>
    <row r="4696" spans="1:9" x14ac:dyDescent="0.25">
      <c r="A4696" s="194">
        <v>43405</v>
      </c>
      <c r="B4696" s="185" t="s">
        <v>236</v>
      </c>
      <c r="C4696" s="179" t="s">
        <v>179</v>
      </c>
      <c r="D4696" s="191">
        <v>43417</v>
      </c>
      <c r="E4696" s="192" t="s">
        <v>76</v>
      </c>
      <c r="F4696" s="179" t="s">
        <v>1095</v>
      </c>
      <c r="G4696" s="179"/>
      <c r="H4696" s="203">
        <v>100000</v>
      </c>
      <c r="I4696" s="203"/>
    </row>
    <row r="4697" spans="1:9" x14ac:dyDescent="0.25">
      <c r="A4697" s="194">
        <v>43405</v>
      </c>
      <c r="B4697" s="185" t="s">
        <v>236</v>
      </c>
      <c r="C4697" s="182" t="s">
        <v>172</v>
      </c>
      <c r="D4697" s="183">
        <v>43419</v>
      </c>
      <c r="E4697" s="190" t="s">
        <v>76</v>
      </c>
      <c r="F4697" s="182" t="s">
        <v>1096</v>
      </c>
      <c r="G4697" s="182"/>
      <c r="H4697" s="204">
        <v>165000</v>
      </c>
      <c r="I4697" s="204"/>
    </row>
    <row r="4698" spans="1:9" x14ac:dyDescent="0.25">
      <c r="A4698" s="194">
        <v>43405</v>
      </c>
      <c r="B4698" s="185" t="s">
        <v>236</v>
      </c>
      <c r="C4698" s="179" t="s">
        <v>175</v>
      </c>
      <c r="D4698" s="191">
        <v>43419</v>
      </c>
      <c r="E4698" s="192" t="s">
        <v>76</v>
      </c>
      <c r="F4698" s="179" t="s">
        <v>682</v>
      </c>
      <c r="G4698" s="179"/>
      <c r="H4698" s="203">
        <v>120000</v>
      </c>
      <c r="I4698" s="203"/>
    </row>
    <row r="4699" spans="1:9" x14ac:dyDescent="0.25">
      <c r="A4699" s="194">
        <v>43405</v>
      </c>
      <c r="B4699" s="185" t="s">
        <v>236</v>
      </c>
      <c r="C4699" s="182" t="s">
        <v>388</v>
      </c>
      <c r="D4699" s="183">
        <v>43420</v>
      </c>
      <c r="E4699" s="190" t="s">
        <v>76</v>
      </c>
      <c r="F4699" s="182" t="s">
        <v>364</v>
      </c>
      <c r="G4699" s="182"/>
      <c r="H4699" s="204">
        <v>70000</v>
      </c>
      <c r="I4699" s="204"/>
    </row>
    <row r="4700" spans="1:9" x14ac:dyDescent="0.25">
      <c r="A4700" s="194">
        <v>43405</v>
      </c>
      <c r="B4700" s="185" t="s">
        <v>236</v>
      </c>
      <c r="C4700" s="179" t="s">
        <v>179</v>
      </c>
      <c r="D4700" s="191">
        <v>43423</v>
      </c>
      <c r="E4700" s="192" t="s">
        <v>76</v>
      </c>
      <c r="F4700" s="179" t="s">
        <v>1097</v>
      </c>
      <c r="G4700" s="179"/>
      <c r="H4700" s="203">
        <v>35000</v>
      </c>
      <c r="I4700" s="203"/>
    </row>
    <row r="4701" spans="1:9" x14ac:dyDescent="0.25">
      <c r="A4701" s="194">
        <v>43405</v>
      </c>
      <c r="B4701" s="185" t="s">
        <v>236</v>
      </c>
      <c r="C4701" s="182" t="s">
        <v>172</v>
      </c>
      <c r="D4701" s="183">
        <v>43423</v>
      </c>
      <c r="E4701" s="190" t="s">
        <v>76</v>
      </c>
      <c r="F4701" s="182" t="s">
        <v>1098</v>
      </c>
      <c r="G4701" s="182"/>
      <c r="H4701" s="204">
        <v>33250</v>
      </c>
      <c r="I4701" s="204"/>
    </row>
    <row r="4702" spans="1:9" x14ac:dyDescent="0.25">
      <c r="A4702" s="194">
        <v>43405</v>
      </c>
      <c r="B4702" s="185" t="s">
        <v>236</v>
      </c>
      <c r="C4702" s="179" t="s">
        <v>998</v>
      </c>
      <c r="D4702" s="191">
        <v>43425</v>
      </c>
      <c r="E4702" s="192">
        <v>6827</v>
      </c>
      <c r="F4702" s="179" t="s">
        <v>1099</v>
      </c>
      <c r="G4702" s="179"/>
      <c r="H4702" s="203">
        <v>40000</v>
      </c>
      <c r="I4702" s="203"/>
    </row>
    <row r="4703" spans="1:9" x14ac:dyDescent="0.25">
      <c r="A4703" s="194">
        <v>43405</v>
      </c>
      <c r="B4703" s="185" t="s">
        <v>236</v>
      </c>
      <c r="C4703" s="182" t="s">
        <v>432</v>
      </c>
      <c r="D4703" s="183">
        <v>43426</v>
      </c>
      <c r="E4703" s="190" t="s">
        <v>76</v>
      </c>
      <c r="F4703" s="182" t="s">
        <v>1100</v>
      </c>
      <c r="G4703" s="182"/>
      <c r="H4703" s="204">
        <v>100000</v>
      </c>
      <c r="I4703" s="204"/>
    </row>
    <row r="4704" spans="1:9" x14ac:dyDescent="0.25">
      <c r="A4704" s="194">
        <v>43405</v>
      </c>
      <c r="B4704" s="185" t="s">
        <v>236</v>
      </c>
      <c r="C4704" s="179" t="s">
        <v>388</v>
      </c>
      <c r="D4704" s="191">
        <v>43427</v>
      </c>
      <c r="E4704" s="192" t="s">
        <v>76</v>
      </c>
      <c r="F4704" s="179" t="s">
        <v>1092</v>
      </c>
      <c r="G4704" s="179"/>
      <c r="H4704" s="203">
        <v>35000</v>
      </c>
      <c r="I4704" s="203"/>
    </row>
    <row r="4705" spans="1:9" x14ac:dyDescent="0.25">
      <c r="A4705" s="194">
        <v>43405</v>
      </c>
      <c r="B4705" s="185" t="s">
        <v>236</v>
      </c>
      <c r="C4705" s="182" t="s">
        <v>173</v>
      </c>
      <c r="D4705" s="183">
        <v>43418</v>
      </c>
      <c r="E4705" s="190" t="s">
        <v>76</v>
      </c>
      <c r="F4705" s="182" t="s">
        <v>934</v>
      </c>
      <c r="G4705" s="182"/>
      <c r="H4705" s="204">
        <v>75000</v>
      </c>
      <c r="I4705" s="204"/>
    </row>
    <row r="4706" spans="1:9" x14ac:dyDescent="0.25">
      <c r="A4706" s="194">
        <v>43405</v>
      </c>
      <c r="B4706" s="185" t="s">
        <v>236</v>
      </c>
      <c r="C4706" s="179" t="s">
        <v>172</v>
      </c>
      <c r="D4706" s="191">
        <v>43430</v>
      </c>
      <c r="E4706" s="192" t="s">
        <v>76</v>
      </c>
      <c r="F4706" s="179" t="s">
        <v>1101</v>
      </c>
      <c r="G4706" s="179"/>
      <c r="H4706" s="203">
        <v>30000</v>
      </c>
      <c r="I4706" s="203"/>
    </row>
    <row r="4707" spans="1:9" x14ac:dyDescent="0.25">
      <c r="A4707" s="194">
        <v>43405</v>
      </c>
      <c r="B4707" s="185" t="s">
        <v>236</v>
      </c>
      <c r="C4707" s="182" t="s">
        <v>172</v>
      </c>
      <c r="D4707" s="183">
        <v>43431</v>
      </c>
      <c r="E4707" s="190" t="s">
        <v>76</v>
      </c>
      <c r="F4707" s="182" t="s">
        <v>1102</v>
      </c>
      <c r="G4707" s="182"/>
      <c r="H4707" s="204">
        <v>15000</v>
      </c>
      <c r="I4707" s="204"/>
    </row>
    <row r="4708" spans="1:9" x14ac:dyDescent="0.25">
      <c r="A4708" s="194">
        <v>43405</v>
      </c>
      <c r="B4708" s="185" t="s">
        <v>236</v>
      </c>
      <c r="C4708" s="179" t="s">
        <v>998</v>
      </c>
      <c r="D4708" s="191">
        <v>43434</v>
      </c>
      <c r="E4708" s="192" t="s">
        <v>1073</v>
      </c>
      <c r="F4708" s="179" t="s">
        <v>992</v>
      </c>
      <c r="G4708" s="179"/>
      <c r="H4708" s="203">
        <v>80000</v>
      </c>
      <c r="I4708" s="203"/>
    </row>
    <row r="4709" spans="1:9" x14ac:dyDescent="0.25">
      <c r="A4709" s="194">
        <v>43405</v>
      </c>
      <c r="B4709" s="185" t="s">
        <v>236</v>
      </c>
      <c r="C4709" s="182" t="s">
        <v>388</v>
      </c>
      <c r="D4709" s="183">
        <v>43434</v>
      </c>
      <c r="E4709" s="190" t="s">
        <v>1073</v>
      </c>
      <c r="F4709" s="182" t="s">
        <v>847</v>
      </c>
      <c r="G4709" s="182"/>
      <c r="H4709" s="204">
        <v>35000</v>
      </c>
      <c r="I4709" s="204"/>
    </row>
    <row r="4710" spans="1:9" x14ac:dyDescent="0.25">
      <c r="A4710" s="195">
        <v>43405</v>
      </c>
      <c r="B4710" s="185" t="s">
        <v>236</v>
      </c>
      <c r="C4710" s="196" t="s">
        <v>173</v>
      </c>
      <c r="D4710" s="197">
        <v>43434</v>
      </c>
      <c r="E4710" s="198" t="s">
        <v>1073</v>
      </c>
      <c r="F4710" s="196" t="s">
        <v>987</v>
      </c>
      <c r="G4710" s="196"/>
      <c r="H4710" s="205">
        <v>75000</v>
      </c>
      <c r="I4710" s="205"/>
    </row>
    <row r="4711" spans="1:9" x14ac:dyDescent="0.25">
      <c r="A4711" s="195">
        <v>43435</v>
      </c>
      <c r="B4711" s="185" t="s">
        <v>236</v>
      </c>
      <c r="C4711" s="182" t="s">
        <v>175</v>
      </c>
      <c r="D4711" s="183">
        <v>43437</v>
      </c>
      <c r="E4711" s="190" t="s">
        <v>76</v>
      </c>
      <c r="F4711" s="182" t="s">
        <v>1103</v>
      </c>
      <c r="G4711" s="182"/>
      <c r="H4711" s="204">
        <v>194538</v>
      </c>
      <c r="I4711" s="204"/>
    </row>
    <row r="4712" spans="1:9" x14ac:dyDescent="0.25">
      <c r="A4712" s="195">
        <v>43435</v>
      </c>
      <c r="B4712" s="185" t="s">
        <v>236</v>
      </c>
      <c r="C4712" s="179" t="s">
        <v>175</v>
      </c>
      <c r="D4712" s="191">
        <v>43437</v>
      </c>
      <c r="E4712" s="192" t="s">
        <v>76</v>
      </c>
      <c r="F4712" s="179" t="s">
        <v>1104</v>
      </c>
      <c r="G4712" s="179"/>
      <c r="H4712" s="203">
        <v>103700</v>
      </c>
      <c r="I4712" s="203"/>
    </row>
    <row r="4713" spans="1:9" x14ac:dyDescent="0.25">
      <c r="A4713" s="195">
        <v>43435</v>
      </c>
      <c r="B4713" s="185" t="s">
        <v>236</v>
      </c>
      <c r="C4713" s="182" t="s">
        <v>323</v>
      </c>
      <c r="D4713" s="183">
        <v>43437</v>
      </c>
      <c r="E4713" s="190" t="s">
        <v>76</v>
      </c>
      <c r="F4713" s="182" t="s">
        <v>476</v>
      </c>
      <c r="G4713" s="182"/>
      <c r="H4713" s="204">
        <v>27404</v>
      </c>
      <c r="I4713" s="204"/>
    </row>
    <row r="4714" spans="1:9" x14ac:dyDescent="0.25">
      <c r="A4714" s="195">
        <v>43435</v>
      </c>
      <c r="B4714" s="185" t="s">
        <v>236</v>
      </c>
      <c r="C4714" s="179" t="s">
        <v>323</v>
      </c>
      <c r="D4714" s="191">
        <v>43437</v>
      </c>
      <c r="E4714" s="192" t="s">
        <v>76</v>
      </c>
      <c r="F4714" s="179" t="s">
        <v>436</v>
      </c>
      <c r="G4714" s="179"/>
      <c r="H4714" s="203">
        <v>61294</v>
      </c>
      <c r="I4714" s="203"/>
    </row>
    <row r="4715" spans="1:9" x14ac:dyDescent="0.25">
      <c r="A4715" s="195">
        <v>43435</v>
      </c>
      <c r="B4715" s="185" t="s">
        <v>236</v>
      </c>
      <c r="C4715" s="182" t="s">
        <v>323</v>
      </c>
      <c r="D4715" s="183">
        <v>43437</v>
      </c>
      <c r="E4715" s="190" t="s">
        <v>76</v>
      </c>
      <c r="F4715" s="182" t="s">
        <v>529</v>
      </c>
      <c r="G4715" s="182"/>
      <c r="H4715" s="204">
        <v>2310</v>
      </c>
      <c r="I4715" s="204"/>
    </row>
    <row r="4716" spans="1:9" x14ac:dyDescent="0.25">
      <c r="A4716" s="195">
        <v>43435</v>
      </c>
      <c r="B4716" s="185" t="s">
        <v>236</v>
      </c>
      <c r="C4716" s="179" t="s">
        <v>176</v>
      </c>
      <c r="D4716" s="191">
        <v>43437</v>
      </c>
      <c r="E4716" s="192" t="s">
        <v>76</v>
      </c>
      <c r="F4716" s="179" t="s">
        <v>1105</v>
      </c>
      <c r="G4716" s="179"/>
      <c r="H4716" s="203">
        <v>6990</v>
      </c>
      <c r="I4716" s="203"/>
    </row>
    <row r="4717" spans="1:9" x14ac:dyDescent="0.25">
      <c r="A4717" s="195">
        <v>43435</v>
      </c>
      <c r="B4717" s="185" t="s">
        <v>236</v>
      </c>
      <c r="C4717" s="182" t="s">
        <v>432</v>
      </c>
      <c r="D4717" s="183">
        <v>43437</v>
      </c>
      <c r="E4717" s="190" t="s">
        <v>76</v>
      </c>
      <c r="F4717" s="182" t="s">
        <v>1106</v>
      </c>
      <c r="G4717" s="182"/>
      <c r="H4717" s="204">
        <v>100000</v>
      </c>
      <c r="I4717" s="204"/>
    </row>
    <row r="4718" spans="1:9" x14ac:dyDescent="0.25">
      <c r="A4718" s="195">
        <v>43435</v>
      </c>
      <c r="B4718" s="185" t="s">
        <v>236</v>
      </c>
      <c r="C4718" s="179" t="s">
        <v>179</v>
      </c>
      <c r="D4718" s="191">
        <v>43437</v>
      </c>
      <c r="E4718" s="192" t="s">
        <v>76</v>
      </c>
      <c r="F4718" s="179" t="s">
        <v>1107</v>
      </c>
      <c r="G4718" s="179"/>
      <c r="H4718" s="203">
        <v>386000</v>
      </c>
      <c r="I4718" s="203"/>
    </row>
    <row r="4719" spans="1:9" x14ac:dyDescent="0.25">
      <c r="A4719" s="195">
        <v>43435</v>
      </c>
      <c r="B4719" s="185" t="s">
        <v>236</v>
      </c>
      <c r="C4719" s="182" t="s">
        <v>998</v>
      </c>
      <c r="D4719" s="183">
        <v>43439</v>
      </c>
      <c r="E4719" s="190" t="s">
        <v>76</v>
      </c>
      <c r="F4719" s="182" t="s">
        <v>1108</v>
      </c>
      <c r="G4719" s="182"/>
      <c r="H4719" s="204">
        <v>1020000</v>
      </c>
      <c r="I4719" s="204"/>
    </row>
    <row r="4720" spans="1:9" x14ac:dyDescent="0.25">
      <c r="A4720" s="195">
        <v>43435</v>
      </c>
      <c r="B4720" s="185" t="s">
        <v>236</v>
      </c>
      <c r="C4720" s="179" t="s">
        <v>179</v>
      </c>
      <c r="D4720" s="191">
        <v>43440</v>
      </c>
      <c r="E4720" s="192" t="s">
        <v>389</v>
      </c>
      <c r="F4720" s="179" t="s">
        <v>517</v>
      </c>
      <c r="G4720" s="179"/>
      <c r="H4720" s="203">
        <v>10195</v>
      </c>
      <c r="I4720" s="203"/>
    </row>
    <row r="4721" spans="1:9" x14ac:dyDescent="0.25">
      <c r="A4721" s="195">
        <v>43435</v>
      </c>
      <c r="B4721" s="185" t="s">
        <v>236</v>
      </c>
      <c r="C4721" s="182" t="s">
        <v>388</v>
      </c>
      <c r="D4721" s="183">
        <v>43440</v>
      </c>
      <c r="E4721" s="190" t="s">
        <v>76</v>
      </c>
      <c r="F4721" s="182" t="s">
        <v>1109</v>
      </c>
      <c r="G4721" s="182"/>
      <c r="H4721" s="204">
        <v>35000</v>
      </c>
      <c r="I4721" s="204"/>
    </row>
    <row r="4722" spans="1:9" x14ac:dyDescent="0.25">
      <c r="A4722" s="195">
        <v>43435</v>
      </c>
      <c r="B4722" s="185" t="s">
        <v>236</v>
      </c>
      <c r="C4722" s="179" t="s">
        <v>172</v>
      </c>
      <c r="D4722" s="191">
        <v>43444</v>
      </c>
      <c r="E4722" s="192" t="s">
        <v>76</v>
      </c>
      <c r="F4722" s="179" t="s">
        <v>1101</v>
      </c>
      <c r="G4722" s="179"/>
      <c r="H4722" s="203">
        <v>20000</v>
      </c>
      <c r="I4722" s="203"/>
    </row>
    <row r="4723" spans="1:9" x14ac:dyDescent="0.25">
      <c r="A4723" s="195">
        <v>43435</v>
      </c>
      <c r="B4723" s="185" t="s">
        <v>236</v>
      </c>
      <c r="C4723" s="182" t="s">
        <v>998</v>
      </c>
      <c r="D4723" s="183">
        <v>43445</v>
      </c>
      <c r="E4723" s="190">
        <v>6828</v>
      </c>
      <c r="F4723" s="182" t="s">
        <v>1110</v>
      </c>
      <c r="G4723" s="182"/>
      <c r="H4723" s="204">
        <v>160000</v>
      </c>
      <c r="I4723" s="204"/>
    </row>
    <row r="4724" spans="1:9" x14ac:dyDescent="0.25">
      <c r="A4724" s="195">
        <v>43435</v>
      </c>
      <c r="B4724" s="185" t="s">
        <v>236</v>
      </c>
      <c r="C4724" s="179" t="s">
        <v>388</v>
      </c>
      <c r="D4724" s="191">
        <v>43447</v>
      </c>
      <c r="E4724" s="192" t="s">
        <v>76</v>
      </c>
      <c r="F4724" s="179" t="s">
        <v>1109</v>
      </c>
      <c r="G4724" s="179"/>
      <c r="H4724" s="203">
        <v>35000</v>
      </c>
      <c r="I4724" s="203"/>
    </row>
    <row r="4725" spans="1:9" x14ac:dyDescent="0.25">
      <c r="A4725" s="195">
        <v>43435</v>
      </c>
      <c r="B4725" s="185" t="s">
        <v>236</v>
      </c>
      <c r="C4725" s="182" t="s">
        <v>175</v>
      </c>
      <c r="D4725" s="183">
        <v>43448</v>
      </c>
      <c r="E4725" s="190" t="s">
        <v>76</v>
      </c>
      <c r="F4725" s="182" t="s">
        <v>682</v>
      </c>
      <c r="G4725" s="182"/>
      <c r="H4725" s="204">
        <v>120000</v>
      </c>
      <c r="I4725" s="204"/>
    </row>
    <row r="4726" spans="1:9" x14ac:dyDescent="0.25">
      <c r="A4726" s="195">
        <v>43435</v>
      </c>
      <c r="B4726" s="185" t="s">
        <v>236</v>
      </c>
      <c r="C4726" s="179" t="s">
        <v>172</v>
      </c>
      <c r="D4726" s="191">
        <v>43448</v>
      </c>
      <c r="E4726" s="192" t="s">
        <v>76</v>
      </c>
      <c r="F4726" s="179" t="s">
        <v>1111</v>
      </c>
      <c r="G4726" s="179"/>
      <c r="H4726" s="203">
        <v>20520</v>
      </c>
      <c r="I4726" s="203"/>
    </row>
    <row r="4727" spans="1:9" x14ac:dyDescent="0.25">
      <c r="A4727" s="195">
        <v>43435</v>
      </c>
      <c r="B4727" s="185" t="s">
        <v>236</v>
      </c>
      <c r="C4727" s="182" t="s">
        <v>172</v>
      </c>
      <c r="D4727" s="183">
        <v>43448</v>
      </c>
      <c r="E4727" s="190" t="s">
        <v>76</v>
      </c>
      <c r="F4727" s="182" t="s">
        <v>1112</v>
      </c>
      <c r="G4727" s="182"/>
      <c r="H4727" s="204">
        <v>17050</v>
      </c>
      <c r="I4727" s="204"/>
    </row>
    <row r="4728" spans="1:9" x14ac:dyDescent="0.25">
      <c r="A4728" s="195">
        <v>43435</v>
      </c>
      <c r="B4728" s="185" t="s">
        <v>236</v>
      </c>
      <c r="C4728" s="179" t="s">
        <v>173</v>
      </c>
      <c r="D4728" s="191">
        <v>43451</v>
      </c>
      <c r="E4728" s="192" t="s">
        <v>76</v>
      </c>
      <c r="F4728" s="179" t="s">
        <v>964</v>
      </c>
      <c r="G4728" s="179"/>
      <c r="H4728" s="203">
        <v>75000</v>
      </c>
      <c r="I4728" s="203"/>
    </row>
    <row r="4729" spans="1:9" x14ac:dyDescent="0.25">
      <c r="A4729" s="195">
        <v>43435</v>
      </c>
      <c r="B4729" s="185" t="s">
        <v>236</v>
      </c>
      <c r="C4729" s="182" t="s">
        <v>175</v>
      </c>
      <c r="D4729" s="183">
        <v>43453</v>
      </c>
      <c r="E4729" s="190" t="s">
        <v>76</v>
      </c>
      <c r="F4729" s="182" t="s">
        <v>1113</v>
      </c>
      <c r="G4729" s="182"/>
      <c r="H4729" s="204">
        <v>68000</v>
      </c>
      <c r="I4729" s="204"/>
    </row>
    <row r="4730" spans="1:9" x14ac:dyDescent="0.25">
      <c r="A4730" s="195">
        <v>43435</v>
      </c>
      <c r="B4730" s="185" t="s">
        <v>236</v>
      </c>
      <c r="C4730" s="179" t="s">
        <v>388</v>
      </c>
      <c r="D4730" s="191">
        <v>43455</v>
      </c>
      <c r="E4730" s="192" t="s">
        <v>76</v>
      </c>
      <c r="F4730" s="179" t="s">
        <v>1114</v>
      </c>
      <c r="G4730" s="179"/>
      <c r="H4730" s="203">
        <v>70000</v>
      </c>
      <c r="I4730" s="203"/>
    </row>
    <row r="4731" spans="1:9" x14ac:dyDescent="0.25">
      <c r="A4731" s="195">
        <v>43435</v>
      </c>
      <c r="B4731" s="185" t="s">
        <v>236</v>
      </c>
      <c r="C4731" s="182" t="s">
        <v>432</v>
      </c>
      <c r="D4731" s="183">
        <v>43458</v>
      </c>
      <c r="E4731" s="190" t="s">
        <v>76</v>
      </c>
      <c r="F4731" s="182" t="s">
        <v>1115</v>
      </c>
      <c r="G4731" s="182"/>
      <c r="H4731" s="204">
        <v>50000</v>
      </c>
      <c r="I4731" s="204"/>
    </row>
    <row r="4732" spans="1:9" x14ac:dyDescent="0.25">
      <c r="A4732" s="195">
        <v>43435</v>
      </c>
      <c r="B4732" s="185" t="s">
        <v>236</v>
      </c>
      <c r="C4732" s="179" t="s">
        <v>172</v>
      </c>
      <c r="D4732" s="191">
        <v>43458</v>
      </c>
      <c r="E4732" s="192" t="s">
        <v>76</v>
      </c>
      <c r="F4732" s="179" t="s">
        <v>1116</v>
      </c>
      <c r="G4732" s="179"/>
      <c r="H4732" s="203">
        <v>66800</v>
      </c>
      <c r="I4732" s="203"/>
    </row>
    <row r="4733" spans="1:9" x14ac:dyDescent="0.25">
      <c r="A4733" s="195">
        <v>43435</v>
      </c>
      <c r="B4733" s="185" t="s">
        <v>236</v>
      </c>
      <c r="C4733" s="182" t="s">
        <v>172</v>
      </c>
      <c r="D4733" s="183">
        <v>43458</v>
      </c>
      <c r="E4733" s="190" t="s">
        <v>76</v>
      </c>
      <c r="F4733" s="182" t="s">
        <v>1117</v>
      </c>
      <c r="G4733" s="182"/>
      <c r="H4733" s="204">
        <v>100000</v>
      </c>
      <c r="I4733" s="204"/>
    </row>
    <row r="4734" spans="1:9" x14ac:dyDescent="0.25">
      <c r="A4734" s="195">
        <v>43435</v>
      </c>
      <c r="B4734" s="185" t="s">
        <v>236</v>
      </c>
      <c r="C4734" s="179" t="s">
        <v>179</v>
      </c>
      <c r="D4734" s="191">
        <v>43460</v>
      </c>
      <c r="E4734" s="192" t="s">
        <v>76</v>
      </c>
      <c r="F4734" s="179" t="s">
        <v>1118</v>
      </c>
      <c r="G4734" s="179"/>
      <c r="H4734" s="203">
        <v>87390</v>
      </c>
      <c r="I4734" s="203"/>
    </row>
    <row r="4735" spans="1:9" x14ac:dyDescent="0.25">
      <c r="A4735" s="195">
        <v>43435</v>
      </c>
      <c r="B4735" s="185" t="s">
        <v>236</v>
      </c>
      <c r="C4735" s="182" t="s">
        <v>388</v>
      </c>
      <c r="D4735" s="183">
        <v>43462</v>
      </c>
      <c r="E4735" s="190" t="s">
        <v>76</v>
      </c>
      <c r="F4735" s="182" t="s">
        <v>1119</v>
      </c>
      <c r="G4735" s="182"/>
      <c r="H4735" s="204">
        <v>70000</v>
      </c>
      <c r="I4735" s="204"/>
    </row>
    <row r="4736" spans="1:9" x14ac:dyDescent="0.25">
      <c r="A4736" s="273">
        <v>43435</v>
      </c>
      <c r="B4736" s="274" t="s">
        <v>236</v>
      </c>
      <c r="C4736" s="274" t="s">
        <v>172</v>
      </c>
      <c r="D4736" s="275">
        <v>43462</v>
      </c>
      <c r="E4736" s="276" t="s">
        <v>76</v>
      </c>
      <c r="F4736" s="274" t="s">
        <v>1120</v>
      </c>
      <c r="G4736" s="274"/>
      <c r="H4736" s="277">
        <v>20000</v>
      </c>
      <c r="I4736" s="277">
        <f>SUM(H4488:H4736)</f>
        <v>25135260</v>
      </c>
    </row>
    <row r="4737" spans="1:9" x14ac:dyDescent="0.25">
      <c r="A4737" s="193">
        <v>43466</v>
      </c>
      <c r="B4737" s="185" t="s">
        <v>236</v>
      </c>
      <c r="C4737" s="179" t="s">
        <v>172</v>
      </c>
      <c r="D4737" s="191">
        <v>43467</v>
      </c>
      <c r="E4737" s="192" t="s">
        <v>76</v>
      </c>
      <c r="F4737" s="179" t="s">
        <v>1141</v>
      </c>
      <c r="G4737" s="179"/>
      <c r="H4737" s="203">
        <v>35000</v>
      </c>
      <c r="I4737" s="203"/>
    </row>
    <row r="4738" spans="1:9" x14ac:dyDescent="0.25">
      <c r="A4738" s="184">
        <v>43466</v>
      </c>
      <c r="B4738" s="185" t="s">
        <v>236</v>
      </c>
      <c r="C4738" s="182" t="s">
        <v>172</v>
      </c>
      <c r="D4738" s="183">
        <v>43467</v>
      </c>
      <c r="E4738" s="190" t="s">
        <v>76</v>
      </c>
      <c r="F4738" s="182" t="s">
        <v>1142</v>
      </c>
      <c r="G4738" s="182" t="s">
        <v>57</v>
      </c>
      <c r="H4738" s="204">
        <v>120000</v>
      </c>
      <c r="I4738" s="204"/>
    </row>
    <row r="4739" spans="1:9" x14ac:dyDescent="0.25">
      <c r="A4739" s="193">
        <v>43466</v>
      </c>
      <c r="B4739" s="185" t="s">
        <v>236</v>
      </c>
      <c r="C4739" s="179" t="s">
        <v>175</v>
      </c>
      <c r="D4739" s="191">
        <v>43467</v>
      </c>
      <c r="E4739" s="192" t="s">
        <v>76</v>
      </c>
      <c r="F4739" s="179" t="s">
        <v>1143</v>
      </c>
      <c r="G4739" s="179" t="s">
        <v>57</v>
      </c>
      <c r="H4739" s="203">
        <v>196541</v>
      </c>
      <c r="I4739" s="203"/>
    </row>
    <row r="4740" spans="1:9" x14ac:dyDescent="0.25">
      <c r="A4740" s="184">
        <v>43466</v>
      </c>
      <c r="B4740" s="185" t="s">
        <v>236</v>
      </c>
      <c r="C4740" s="182" t="s">
        <v>173</v>
      </c>
      <c r="D4740" s="183">
        <v>43467</v>
      </c>
      <c r="E4740" s="190" t="s">
        <v>76</v>
      </c>
      <c r="F4740" s="182" t="s">
        <v>1144</v>
      </c>
      <c r="G4740" s="182" t="s">
        <v>57</v>
      </c>
      <c r="H4740" s="204">
        <v>75000</v>
      </c>
      <c r="I4740" s="204"/>
    </row>
    <row r="4741" spans="1:9" x14ac:dyDescent="0.25">
      <c r="A4741" s="193">
        <v>43466</v>
      </c>
      <c r="B4741" s="185" t="s">
        <v>236</v>
      </c>
      <c r="C4741" s="179" t="s">
        <v>172</v>
      </c>
      <c r="D4741" s="191">
        <v>43467</v>
      </c>
      <c r="E4741" s="192" t="s">
        <v>76</v>
      </c>
      <c r="F4741" s="179" t="s">
        <v>1145</v>
      </c>
      <c r="G4741" s="179" t="s">
        <v>57</v>
      </c>
      <c r="H4741" s="203">
        <v>32000</v>
      </c>
      <c r="I4741" s="203"/>
    </row>
    <row r="4742" spans="1:9" x14ac:dyDescent="0.25">
      <c r="A4742" s="184">
        <v>43466</v>
      </c>
      <c r="B4742" s="185" t="s">
        <v>236</v>
      </c>
      <c r="C4742" s="182" t="s">
        <v>173</v>
      </c>
      <c r="D4742" s="183">
        <v>43467</v>
      </c>
      <c r="E4742" s="190" t="s">
        <v>76</v>
      </c>
      <c r="F4742" s="182" t="s">
        <v>1146</v>
      </c>
      <c r="G4742" s="182" t="s">
        <v>57</v>
      </c>
      <c r="H4742" s="204">
        <v>295000</v>
      </c>
      <c r="I4742" s="204"/>
    </row>
    <row r="4743" spans="1:9" x14ac:dyDescent="0.25">
      <c r="A4743" s="193">
        <v>43466</v>
      </c>
      <c r="B4743" s="185" t="s">
        <v>236</v>
      </c>
      <c r="C4743" s="179" t="s">
        <v>172</v>
      </c>
      <c r="D4743" s="191">
        <v>43468</v>
      </c>
      <c r="E4743" s="192" t="s">
        <v>76</v>
      </c>
      <c r="F4743" s="179" t="s">
        <v>1147</v>
      </c>
      <c r="G4743" s="179"/>
      <c r="H4743" s="203">
        <v>35000</v>
      </c>
      <c r="I4743" s="203"/>
    </row>
    <row r="4744" spans="1:9" x14ac:dyDescent="0.25">
      <c r="A4744" s="184">
        <v>43466</v>
      </c>
      <c r="B4744" s="185" t="s">
        <v>236</v>
      </c>
      <c r="C4744" s="182" t="s">
        <v>388</v>
      </c>
      <c r="D4744" s="183">
        <v>43468</v>
      </c>
      <c r="E4744" s="190" t="s">
        <v>76</v>
      </c>
      <c r="F4744" s="182" t="s">
        <v>364</v>
      </c>
      <c r="G4744" s="182"/>
      <c r="H4744" s="204">
        <v>70000</v>
      </c>
      <c r="I4744" s="204"/>
    </row>
    <row r="4745" spans="1:9" x14ac:dyDescent="0.25">
      <c r="A4745" s="193">
        <v>43466</v>
      </c>
      <c r="B4745" s="185" t="s">
        <v>236</v>
      </c>
      <c r="C4745" s="179" t="s">
        <v>179</v>
      </c>
      <c r="D4745" s="191">
        <v>43472</v>
      </c>
      <c r="E4745" s="192" t="s">
        <v>389</v>
      </c>
      <c r="F4745" s="179" t="s">
        <v>517</v>
      </c>
      <c r="G4745" s="179"/>
      <c r="H4745" s="203">
        <v>10199</v>
      </c>
      <c r="I4745" s="203"/>
    </row>
    <row r="4746" spans="1:9" x14ac:dyDescent="0.25">
      <c r="A4746" s="184">
        <v>43466</v>
      </c>
      <c r="B4746" s="185" t="s">
        <v>236</v>
      </c>
      <c r="C4746" s="182" t="s">
        <v>323</v>
      </c>
      <c r="D4746" s="183">
        <v>43472</v>
      </c>
      <c r="E4746" s="190" t="s">
        <v>76</v>
      </c>
      <c r="F4746" s="182" t="s">
        <v>1148</v>
      </c>
      <c r="G4746" s="182"/>
      <c r="H4746" s="204">
        <v>21811</v>
      </c>
      <c r="I4746" s="204"/>
    </row>
    <row r="4747" spans="1:9" x14ac:dyDescent="0.25">
      <c r="A4747" s="193">
        <v>43466</v>
      </c>
      <c r="B4747" s="185" t="s">
        <v>236</v>
      </c>
      <c r="C4747" s="179" t="s">
        <v>323</v>
      </c>
      <c r="D4747" s="191">
        <v>43472</v>
      </c>
      <c r="E4747" s="192" t="s">
        <v>76</v>
      </c>
      <c r="F4747" s="179" t="s">
        <v>436</v>
      </c>
      <c r="G4747" s="179"/>
      <c r="H4747" s="203">
        <v>54295</v>
      </c>
      <c r="I4747" s="203"/>
    </row>
    <row r="4748" spans="1:9" x14ac:dyDescent="0.25">
      <c r="A4748" s="184">
        <v>43466</v>
      </c>
      <c r="B4748" s="185" t="s">
        <v>236</v>
      </c>
      <c r="C4748" s="182" t="s">
        <v>323</v>
      </c>
      <c r="D4748" s="183">
        <v>43472</v>
      </c>
      <c r="E4748" s="190" t="s">
        <v>76</v>
      </c>
      <c r="F4748" s="182" t="s">
        <v>529</v>
      </c>
      <c r="G4748" s="182"/>
      <c r="H4748" s="204">
        <v>2166</v>
      </c>
      <c r="I4748" s="204"/>
    </row>
    <row r="4749" spans="1:9" x14ac:dyDescent="0.25">
      <c r="A4749" s="193">
        <v>43466</v>
      </c>
      <c r="B4749" s="185" t="s">
        <v>236</v>
      </c>
      <c r="C4749" s="179" t="s">
        <v>176</v>
      </c>
      <c r="D4749" s="191">
        <v>43472</v>
      </c>
      <c r="E4749" s="192" t="s">
        <v>76</v>
      </c>
      <c r="F4749" s="179" t="s">
        <v>1149</v>
      </c>
      <c r="G4749" s="179"/>
      <c r="H4749" s="203">
        <v>6990</v>
      </c>
      <c r="I4749" s="203"/>
    </row>
    <row r="4750" spans="1:9" x14ac:dyDescent="0.25">
      <c r="A4750" s="184">
        <v>43466</v>
      </c>
      <c r="B4750" s="185" t="s">
        <v>236</v>
      </c>
      <c r="C4750" s="182" t="s">
        <v>432</v>
      </c>
      <c r="D4750" s="183">
        <v>43472</v>
      </c>
      <c r="E4750" s="190" t="s">
        <v>76</v>
      </c>
      <c r="F4750" s="182" t="s">
        <v>1150</v>
      </c>
      <c r="G4750" s="182"/>
      <c r="H4750" s="204">
        <v>100000</v>
      </c>
      <c r="I4750" s="204"/>
    </row>
    <row r="4751" spans="1:9" x14ac:dyDescent="0.25">
      <c r="A4751" s="193">
        <v>43466</v>
      </c>
      <c r="B4751" s="185" t="s">
        <v>236</v>
      </c>
      <c r="C4751" s="179" t="s">
        <v>175</v>
      </c>
      <c r="D4751" s="191">
        <v>43472</v>
      </c>
      <c r="E4751" s="192" t="s">
        <v>76</v>
      </c>
      <c r="F4751" s="179" t="s">
        <v>1151</v>
      </c>
      <c r="G4751" s="179"/>
      <c r="H4751" s="203">
        <v>124176</v>
      </c>
      <c r="I4751" s="203"/>
    </row>
    <row r="4752" spans="1:9" x14ac:dyDescent="0.25">
      <c r="A4752" s="184">
        <v>43466</v>
      </c>
      <c r="B4752" s="185" t="s">
        <v>236</v>
      </c>
      <c r="C4752" s="182" t="s">
        <v>173</v>
      </c>
      <c r="D4752" s="183">
        <v>43473</v>
      </c>
      <c r="E4752" s="190" t="s">
        <v>76</v>
      </c>
      <c r="F4752" s="182" t="s">
        <v>1152</v>
      </c>
      <c r="G4752" s="182"/>
      <c r="H4752" s="204">
        <v>295000</v>
      </c>
      <c r="I4752" s="204"/>
    </row>
    <row r="4753" spans="1:9" x14ac:dyDescent="0.25">
      <c r="A4753" s="193">
        <v>43466</v>
      </c>
      <c r="B4753" s="185" t="s">
        <v>236</v>
      </c>
      <c r="C4753" s="179" t="s">
        <v>179</v>
      </c>
      <c r="D4753" s="191">
        <v>43472</v>
      </c>
      <c r="E4753" s="192" t="s">
        <v>76</v>
      </c>
      <c r="F4753" s="179" t="s">
        <v>1153</v>
      </c>
      <c r="G4753" s="179"/>
      <c r="H4753" s="203">
        <v>75000</v>
      </c>
      <c r="I4753" s="203"/>
    </row>
    <row r="4754" spans="1:9" x14ac:dyDescent="0.25">
      <c r="A4754" s="184">
        <v>43466</v>
      </c>
      <c r="B4754" s="185" t="s">
        <v>236</v>
      </c>
      <c r="C4754" s="182" t="s">
        <v>388</v>
      </c>
      <c r="D4754" s="183">
        <v>43476</v>
      </c>
      <c r="E4754" s="190" t="s">
        <v>76</v>
      </c>
      <c r="F4754" s="182" t="s">
        <v>364</v>
      </c>
      <c r="G4754" s="182"/>
      <c r="H4754" s="204">
        <v>70000</v>
      </c>
      <c r="I4754" s="204"/>
    </row>
    <row r="4755" spans="1:9" x14ac:dyDescent="0.25">
      <c r="A4755" s="193">
        <v>43466</v>
      </c>
      <c r="B4755" s="185" t="s">
        <v>236</v>
      </c>
      <c r="C4755" s="179" t="s">
        <v>173</v>
      </c>
      <c r="D4755" s="191">
        <v>43480</v>
      </c>
      <c r="E4755" s="192" t="s">
        <v>76</v>
      </c>
      <c r="F4755" s="179" t="s">
        <v>1154</v>
      </c>
      <c r="G4755" s="179"/>
      <c r="H4755" s="203">
        <v>295000</v>
      </c>
      <c r="I4755" s="203"/>
    </row>
    <row r="4756" spans="1:9" x14ac:dyDescent="0.25">
      <c r="A4756" s="184">
        <v>43466</v>
      </c>
      <c r="B4756" s="185" t="s">
        <v>236</v>
      </c>
      <c r="C4756" s="182" t="s">
        <v>175</v>
      </c>
      <c r="D4756" s="183">
        <v>43480</v>
      </c>
      <c r="E4756" s="190" t="s">
        <v>76</v>
      </c>
      <c r="F4756" s="182" t="s">
        <v>1155</v>
      </c>
      <c r="G4756" s="182"/>
      <c r="H4756" s="204">
        <v>120000</v>
      </c>
      <c r="I4756" s="204"/>
    </row>
    <row r="4757" spans="1:9" x14ac:dyDescent="0.25">
      <c r="A4757" s="193">
        <v>43466</v>
      </c>
      <c r="B4757" s="185" t="s">
        <v>236</v>
      </c>
      <c r="C4757" s="179" t="s">
        <v>998</v>
      </c>
      <c r="D4757" s="191">
        <v>43480</v>
      </c>
      <c r="E4757" s="192">
        <v>6829</v>
      </c>
      <c r="F4757" s="179" t="s">
        <v>1110</v>
      </c>
      <c r="G4757" s="179"/>
      <c r="H4757" s="203">
        <v>240000</v>
      </c>
      <c r="I4757" s="203"/>
    </row>
    <row r="4758" spans="1:9" x14ac:dyDescent="0.25">
      <c r="A4758" s="184">
        <v>43466</v>
      </c>
      <c r="B4758" s="185" t="s">
        <v>236</v>
      </c>
      <c r="C4758" s="182" t="s">
        <v>388</v>
      </c>
      <c r="D4758" s="183">
        <v>43486</v>
      </c>
      <c r="E4758" s="190" t="s">
        <v>76</v>
      </c>
      <c r="F4758" s="182" t="s">
        <v>1156</v>
      </c>
      <c r="G4758" s="182"/>
      <c r="H4758" s="204">
        <v>35000</v>
      </c>
      <c r="I4758" s="204"/>
    </row>
    <row r="4759" spans="1:9" x14ac:dyDescent="0.25">
      <c r="A4759" s="193">
        <v>43466</v>
      </c>
      <c r="B4759" s="185" t="s">
        <v>236</v>
      </c>
      <c r="C4759" s="179" t="s">
        <v>179</v>
      </c>
      <c r="D4759" s="191">
        <v>43486</v>
      </c>
      <c r="E4759" s="192" t="s">
        <v>76</v>
      </c>
      <c r="F4759" s="179" t="s">
        <v>360</v>
      </c>
      <c r="G4759" s="179"/>
      <c r="H4759" s="203">
        <v>40000</v>
      </c>
      <c r="I4759" s="203"/>
    </row>
    <row r="4760" spans="1:9" x14ac:dyDescent="0.25">
      <c r="A4760" s="184">
        <v>43466</v>
      </c>
      <c r="B4760" s="185" t="s">
        <v>236</v>
      </c>
      <c r="C4760" s="182" t="s">
        <v>173</v>
      </c>
      <c r="D4760" s="183">
        <v>43487</v>
      </c>
      <c r="E4760" s="190" t="s">
        <v>76</v>
      </c>
      <c r="F4760" s="182" t="s">
        <v>1157</v>
      </c>
      <c r="G4760" s="182"/>
      <c r="H4760" s="204">
        <v>295000</v>
      </c>
      <c r="I4760" s="204"/>
    </row>
    <row r="4761" spans="1:9" x14ac:dyDescent="0.25">
      <c r="A4761" s="193">
        <v>43466</v>
      </c>
      <c r="B4761" s="185" t="s">
        <v>236</v>
      </c>
      <c r="C4761" s="179" t="s">
        <v>388</v>
      </c>
      <c r="D4761" s="191">
        <v>43490</v>
      </c>
      <c r="E4761" s="192" t="s">
        <v>76</v>
      </c>
      <c r="F4761" s="179" t="s">
        <v>364</v>
      </c>
      <c r="G4761" s="179"/>
      <c r="H4761" s="203">
        <v>70000</v>
      </c>
      <c r="I4761" s="203"/>
    </row>
    <row r="4762" spans="1:9" x14ac:dyDescent="0.25">
      <c r="A4762" s="184">
        <v>43466</v>
      </c>
      <c r="B4762" s="185" t="s">
        <v>236</v>
      </c>
      <c r="C4762" s="182" t="s">
        <v>388</v>
      </c>
      <c r="D4762" s="183">
        <v>43495</v>
      </c>
      <c r="E4762" s="190" t="s">
        <v>76</v>
      </c>
      <c r="F4762" s="182" t="s">
        <v>364</v>
      </c>
      <c r="G4762" s="182"/>
      <c r="H4762" s="204">
        <v>70000</v>
      </c>
      <c r="I4762" s="204"/>
    </row>
    <row r="4763" spans="1:9" x14ac:dyDescent="0.25">
      <c r="A4763" s="221">
        <v>43466</v>
      </c>
      <c r="B4763" s="222" t="s">
        <v>236</v>
      </c>
      <c r="C4763" s="222" t="s">
        <v>173</v>
      </c>
      <c r="D4763" s="223">
        <v>43493</v>
      </c>
      <c r="E4763" s="224" t="s">
        <v>76</v>
      </c>
      <c r="F4763" s="222" t="s">
        <v>1158</v>
      </c>
      <c r="G4763" s="222"/>
      <c r="H4763" s="226">
        <v>295000</v>
      </c>
      <c r="I4763" s="226"/>
    </row>
    <row r="4764" spans="1:9" x14ac:dyDescent="0.25">
      <c r="A4764" s="184">
        <v>43497</v>
      </c>
      <c r="B4764" s="185" t="s">
        <v>236</v>
      </c>
      <c r="C4764" s="182" t="s">
        <v>175</v>
      </c>
      <c r="D4764" s="183">
        <v>43497</v>
      </c>
      <c r="E4764" s="190" t="s">
        <v>76</v>
      </c>
      <c r="F4764" s="182" t="s">
        <v>1171</v>
      </c>
      <c r="G4764" s="182"/>
      <c r="H4764" s="200">
        <v>366780</v>
      </c>
      <c r="I4764" s="200"/>
    </row>
    <row r="4765" spans="1:9" x14ac:dyDescent="0.25">
      <c r="A4765" s="193">
        <v>43497</v>
      </c>
      <c r="B4765" s="185" t="s">
        <v>236</v>
      </c>
      <c r="C4765" s="179" t="s">
        <v>172</v>
      </c>
      <c r="D4765" s="191">
        <v>43500</v>
      </c>
      <c r="E4765" s="192" t="s">
        <v>76</v>
      </c>
      <c r="F4765" s="179" t="s">
        <v>1172</v>
      </c>
      <c r="G4765" s="179"/>
      <c r="H4765" s="199">
        <v>120000</v>
      </c>
      <c r="I4765" s="199"/>
    </row>
    <row r="4766" spans="1:9" x14ac:dyDescent="0.25">
      <c r="A4766" s="184">
        <v>43497</v>
      </c>
      <c r="B4766" s="185" t="s">
        <v>236</v>
      </c>
      <c r="C4766" s="182" t="s">
        <v>173</v>
      </c>
      <c r="D4766" s="183">
        <v>43501</v>
      </c>
      <c r="E4766" s="190" t="s">
        <v>76</v>
      </c>
      <c r="F4766" s="182" t="s">
        <v>1173</v>
      </c>
      <c r="G4766" s="182"/>
      <c r="H4766" s="200">
        <v>295000</v>
      </c>
      <c r="I4766" s="200"/>
    </row>
    <row r="4767" spans="1:9" x14ac:dyDescent="0.25">
      <c r="A4767" s="193">
        <v>43497</v>
      </c>
      <c r="B4767" s="185" t="s">
        <v>236</v>
      </c>
      <c r="C4767" s="179" t="s">
        <v>175</v>
      </c>
      <c r="D4767" s="191">
        <v>43501</v>
      </c>
      <c r="E4767" s="192" t="s">
        <v>76</v>
      </c>
      <c r="F4767" s="179" t="s">
        <v>1151</v>
      </c>
      <c r="G4767" s="179"/>
      <c r="H4767" s="199">
        <v>142380</v>
      </c>
      <c r="I4767" s="199"/>
    </row>
    <row r="4768" spans="1:9" x14ac:dyDescent="0.25">
      <c r="A4768" s="184">
        <v>43497</v>
      </c>
      <c r="B4768" s="185" t="s">
        <v>236</v>
      </c>
      <c r="C4768" s="182" t="s">
        <v>432</v>
      </c>
      <c r="D4768" s="183">
        <v>43501</v>
      </c>
      <c r="E4768" s="190" t="s">
        <v>76</v>
      </c>
      <c r="F4768" s="182" t="s">
        <v>1174</v>
      </c>
      <c r="G4768" s="182"/>
      <c r="H4768" s="200">
        <v>100000</v>
      </c>
      <c r="I4768" s="200"/>
    </row>
    <row r="4769" spans="1:9" x14ac:dyDescent="0.25">
      <c r="A4769" s="193">
        <v>43497</v>
      </c>
      <c r="B4769" s="185" t="s">
        <v>236</v>
      </c>
      <c r="C4769" s="179" t="s">
        <v>323</v>
      </c>
      <c r="D4769" s="191">
        <v>43501</v>
      </c>
      <c r="E4769" s="192" t="s">
        <v>76</v>
      </c>
      <c r="F4769" s="179" t="s">
        <v>476</v>
      </c>
      <c r="G4769" s="179"/>
      <c r="H4769" s="199">
        <v>20971</v>
      </c>
      <c r="I4769" s="199"/>
    </row>
    <row r="4770" spans="1:9" x14ac:dyDescent="0.25">
      <c r="A4770" s="184">
        <v>43497</v>
      </c>
      <c r="B4770" s="185" t="s">
        <v>236</v>
      </c>
      <c r="C4770" s="182" t="s">
        <v>323</v>
      </c>
      <c r="D4770" s="183">
        <v>43501</v>
      </c>
      <c r="E4770" s="190" t="s">
        <v>76</v>
      </c>
      <c r="F4770" s="182" t="s">
        <v>436</v>
      </c>
      <c r="G4770" s="182"/>
      <c r="H4770" s="200">
        <v>63639</v>
      </c>
      <c r="I4770" s="200"/>
    </row>
    <row r="4771" spans="1:9" x14ac:dyDescent="0.25">
      <c r="A4771" s="193">
        <v>43497</v>
      </c>
      <c r="B4771" s="185" t="s">
        <v>236</v>
      </c>
      <c r="C4771" s="179" t="s">
        <v>323</v>
      </c>
      <c r="D4771" s="191">
        <v>43501</v>
      </c>
      <c r="E4771" s="192" t="s">
        <v>76</v>
      </c>
      <c r="F4771" s="179" t="s">
        <v>529</v>
      </c>
      <c r="G4771" s="179"/>
      <c r="H4771" s="199">
        <v>2036</v>
      </c>
      <c r="I4771" s="199"/>
    </row>
    <row r="4772" spans="1:9" x14ac:dyDescent="0.25">
      <c r="A4772" s="184">
        <v>43497</v>
      </c>
      <c r="B4772" s="185" t="s">
        <v>236</v>
      </c>
      <c r="C4772" s="182" t="s">
        <v>176</v>
      </c>
      <c r="D4772" s="183">
        <v>43501</v>
      </c>
      <c r="E4772" s="190" t="s">
        <v>76</v>
      </c>
      <c r="F4772" s="182" t="s">
        <v>1149</v>
      </c>
      <c r="G4772" s="182"/>
      <c r="H4772" s="200">
        <v>6990</v>
      </c>
      <c r="I4772" s="200"/>
    </row>
    <row r="4773" spans="1:9" x14ac:dyDescent="0.25">
      <c r="A4773" s="193">
        <v>43497</v>
      </c>
      <c r="B4773" s="185" t="s">
        <v>236</v>
      </c>
      <c r="C4773" s="179" t="s">
        <v>179</v>
      </c>
      <c r="D4773" s="191">
        <v>43502</v>
      </c>
      <c r="E4773" s="192" t="s">
        <v>264</v>
      </c>
      <c r="F4773" s="179" t="s">
        <v>517</v>
      </c>
      <c r="G4773" s="179"/>
      <c r="H4773" s="199">
        <v>10190</v>
      </c>
      <c r="I4773" s="199"/>
    </row>
    <row r="4774" spans="1:9" x14ac:dyDescent="0.25">
      <c r="A4774" s="184">
        <v>43497</v>
      </c>
      <c r="B4774" s="185" t="s">
        <v>236</v>
      </c>
      <c r="C4774" s="182" t="s">
        <v>388</v>
      </c>
      <c r="D4774" s="183">
        <v>43503</v>
      </c>
      <c r="E4774" s="190" t="s">
        <v>76</v>
      </c>
      <c r="F4774" s="182" t="s">
        <v>961</v>
      </c>
      <c r="G4774" s="182"/>
      <c r="H4774" s="200">
        <v>70000</v>
      </c>
      <c r="I4774" s="200"/>
    </row>
    <row r="4775" spans="1:9" x14ac:dyDescent="0.25">
      <c r="A4775" s="193">
        <v>43497</v>
      </c>
      <c r="B4775" s="185" t="s">
        <v>236</v>
      </c>
      <c r="C4775" s="179" t="s">
        <v>175</v>
      </c>
      <c r="D4775" s="191">
        <v>43507</v>
      </c>
      <c r="E4775" s="192" t="s">
        <v>76</v>
      </c>
      <c r="F4775" s="179" t="s">
        <v>1175</v>
      </c>
      <c r="G4775" s="179"/>
      <c r="H4775" s="199">
        <v>100000</v>
      </c>
      <c r="I4775" s="199"/>
    </row>
    <row r="4776" spans="1:9" x14ac:dyDescent="0.25">
      <c r="A4776" s="184">
        <v>43497</v>
      </c>
      <c r="B4776" s="185" t="s">
        <v>236</v>
      </c>
      <c r="C4776" s="182" t="s">
        <v>173</v>
      </c>
      <c r="D4776" s="183">
        <v>43507</v>
      </c>
      <c r="E4776" s="190" t="s">
        <v>76</v>
      </c>
      <c r="F4776" s="182" t="s">
        <v>1176</v>
      </c>
      <c r="G4776" s="182"/>
      <c r="H4776" s="200">
        <v>295000</v>
      </c>
      <c r="I4776" s="200"/>
    </row>
    <row r="4777" spans="1:9" x14ac:dyDescent="0.25">
      <c r="A4777" s="193">
        <v>43497</v>
      </c>
      <c r="B4777" s="185" t="s">
        <v>236</v>
      </c>
      <c r="C4777" s="179" t="s">
        <v>388</v>
      </c>
      <c r="D4777" s="191">
        <v>43507</v>
      </c>
      <c r="E4777" s="192" t="s">
        <v>76</v>
      </c>
      <c r="F4777" s="179" t="s">
        <v>364</v>
      </c>
      <c r="G4777" s="179"/>
      <c r="H4777" s="199">
        <v>70000</v>
      </c>
      <c r="I4777" s="199"/>
    </row>
    <row r="4778" spans="1:9" x14ac:dyDescent="0.25">
      <c r="A4778" s="184">
        <v>43497</v>
      </c>
      <c r="B4778" s="185" t="s">
        <v>236</v>
      </c>
      <c r="C4778" s="182" t="s">
        <v>175</v>
      </c>
      <c r="D4778" s="183">
        <v>43507</v>
      </c>
      <c r="E4778" s="190" t="s">
        <v>76</v>
      </c>
      <c r="F4778" s="182" t="s">
        <v>1177</v>
      </c>
      <c r="G4778" s="182"/>
      <c r="H4778" s="200">
        <v>120000</v>
      </c>
      <c r="I4778" s="200"/>
    </row>
    <row r="4779" spans="1:9" x14ac:dyDescent="0.25">
      <c r="A4779" s="193">
        <v>43497</v>
      </c>
      <c r="B4779" s="185" t="s">
        <v>236</v>
      </c>
      <c r="C4779" s="179" t="s">
        <v>173</v>
      </c>
      <c r="D4779" s="191">
        <v>43515</v>
      </c>
      <c r="E4779" s="192" t="s">
        <v>76</v>
      </c>
      <c r="F4779" s="179" t="s">
        <v>1178</v>
      </c>
      <c r="G4779" s="179"/>
      <c r="H4779" s="199">
        <v>295000</v>
      </c>
      <c r="I4779" s="199"/>
    </row>
    <row r="4780" spans="1:9" x14ac:dyDescent="0.25">
      <c r="A4780" s="184">
        <v>43497</v>
      </c>
      <c r="B4780" s="185" t="s">
        <v>236</v>
      </c>
      <c r="C4780" s="182" t="s">
        <v>179</v>
      </c>
      <c r="D4780" s="183">
        <v>43517</v>
      </c>
      <c r="E4780" s="190" t="s">
        <v>76</v>
      </c>
      <c r="F4780" s="182" t="s">
        <v>1179</v>
      </c>
      <c r="G4780" s="182"/>
      <c r="H4780" s="200">
        <v>174510</v>
      </c>
      <c r="I4780" s="200"/>
    </row>
    <row r="4781" spans="1:9" x14ac:dyDescent="0.25">
      <c r="A4781" s="193">
        <v>43497</v>
      </c>
      <c r="B4781" s="185" t="s">
        <v>236</v>
      </c>
      <c r="C4781" s="179" t="s">
        <v>388</v>
      </c>
      <c r="D4781" s="191">
        <v>43518</v>
      </c>
      <c r="E4781" s="192" t="s">
        <v>76</v>
      </c>
      <c r="F4781" s="179" t="s">
        <v>1180</v>
      </c>
      <c r="G4781" s="179"/>
      <c r="H4781" s="199">
        <v>70000</v>
      </c>
      <c r="I4781" s="199"/>
    </row>
    <row r="4782" spans="1:9" x14ac:dyDescent="0.25">
      <c r="A4782" s="184">
        <v>43497</v>
      </c>
      <c r="B4782" s="185" t="s">
        <v>236</v>
      </c>
      <c r="C4782" s="182" t="s">
        <v>172</v>
      </c>
      <c r="D4782" s="183">
        <v>43518</v>
      </c>
      <c r="E4782" s="190" t="s">
        <v>76</v>
      </c>
      <c r="F4782" s="182" t="s">
        <v>1181</v>
      </c>
      <c r="G4782" s="182"/>
      <c r="H4782" s="200">
        <v>15000</v>
      </c>
      <c r="I4782" s="200"/>
    </row>
    <row r="4783" spans="1:9" x14ac:dyDescent="0.25">
      <c r="A4783" s="193">
        <v>43497</v>
      </c>
      <c r="B4783" s="185" t="s">
        <v>236</v>
      </c>
      <c r="C4783" s="179" t="s">
        <v>172</v>
      </c>
      <c r="D4783" s="191">
        <v>43518</v>
      </c>
      <c r="E4783" s="192" t="s">
        <v>76</v>
      </c>
      <c r="F4783" s="179" t="s">
        <v>1182</v>
      </c>
      <c r="G4783" s="179"/>
      <c r="H4783" s="199">
        <v>35000</v>
      </c>
      <c r="I4783" s="199"/>
    </row>
    <row r="4784" spans="1:9" x14ac:dyDescent="0.25">
      <c r="A4784" s="221">
        <v>43497</v>
      </c>
      <c r="B4784" s="222" t="s">
        <v>236</v>
      </c>
      <c r="C4784" s="222" t="s">
        <v>173</v>
      </c>
      <c r="D4784" s="223">
        <v>43521</v>
      </c>
      <c r="E4784" s="224" t="s">
        <v>76</v>
      </c>
      <c r="F4784" s="222" t="s">
        <v>1183</v>
      </c>
      <c r="G4784" s="222"/>
      <c r="H4784" s="228">
        <v>295000</v>
      </c>
      <c r="I4784" s="228"/>
    </row>
    <row r="4785" spans="1:9" x14ac:dyDescent="0.25">
      <c r="A4785" s="193">
        <v>43525</v>
      </c>
      <c r="B4785" s="185" t="s">
        <v>236</v>
      </c>
      <c r="C4785" s="179" t="s">
        <v>175</v>
      </c>
      <c r="D4785" s="191">
        <v>43525</v>
      </c>
      <c r="E4785" s="192" t="s">
        <v>76</v>
      </c>
      <c r="F4785" s="179" t="s">
        <v>1171</v>
      </c>
      <c r="G4785" s="179"/>
      <c r="H4785" s="199">
        <v>366780</v>
      </c>
      <c r="I4785" s="199"/>
    </row>
    <row r="4786" spans="1:9" x14ac:dyDescent="0.25">
      <c r="A4786" s="184">
        <v>43525</v>
      </c>
      <c r="B4786" s="185" t="s">
        <v>236</v>
      </c>
      <c r="C4786" s="182" t="s">
        <v>388</v>
      </c>
      <c r="D4786" s="183">
        <v>43525</v>
      </c>
      <c r="E4786" s="190" t="s">
        <v>76</v>
      </c>
      <c r="F4786" s="182" t="s">
        <v>364</v>
      </c>
      <c r="G4786" s="182"/>
      <c r="H4786" s="200">
        <v>70000</v>
      </c>
      <c r="I4786" s="200"/>
    </row>
    <row r="4787" spans="1:9" x14ac:dyDescent="0.25">
      <c r="A4787" s="193">
        <v>43525</v>
      </c>
      <c r="B4787" s="185" t="s">
        <v>236</v>
      </c>
      <c r="C4787" s="179" t="s">
        <v>323</v>
      </c>
      <c r="D4787" s="191">
        <v>43528</v>
      </c>
      <c r="E4787" s="192" t="s">
        <v>76</v>
      </c>
      <c r="F4787" s="179" t="s">
        <v>476</v>
      </c>
      <c r="G4787" s="179"/>
      <c r="H4787" s="199">
        <v>19943</v>
      </c>
      <c r="I4787" s="199"/>
    </row>
    <row r="4788" spans="1:9" x14ac:dyDescent="0.25">
      <c r="A4788" s="184">
        <v>43525</v>
      </c>
      <c r="B4788" s="185" t="s">
        <v>236</v>
      </c>
      <c r="C4788" s="182" t="s">
        <v>323</v>
      </c>
      <c r="D4788" s="183">
        <v>43528</v>
      </c>
      <c r="E4788" s="190" t="s">
        <v>76</v>
      </c>
      <c r="F4788" s="182" t="s">
        <v>436</v>
      </c>
      <c r="G4788" s="182"/>
      <c r="H4788" s="200">
        <v>56960</v>
      </c>
      <c r="I4788" s="200"/>
    </row>
    <row r="4789" spans="1:9" x14ac:dyDescent="0.25">
      <c r="A4789" s="193">
        <v>43525</v>
      </c>
      <c r="B4789" s="185" t="s">
        <v>236</v>
      </c>
      <c r="C4789" s="179" t="s">
        <v>323</v>
      </c>
      <c r="D4789" s="191">
        <v>43528</v>
      </c>
      <c r="E4789" s="192" t="s">
        <v>76</v>
      </c>
      <c r="F4789" s="179" t="s">
        <v>529</v>
      </c>
      <c r="G4789" s="179"/>
      <c r="H4789" s="199">
        <v>1747</v>
      </c>
      <c r="I4789" s="199"/>
    </row>
    <row r="4790" spans="1:9" x14ac:dyDescent="0.25">
      <c r="A4790" s="184">
        <v>43525</v>
      </c>
      <c r="B4790" s="185" t="s">
        <v>236</v>
      </c>
      <c r="C4790" s="182" t="s">
        <v>176</v>
      </c>
      <c r="D4790" s="183">
        <v>43528</v>
      </c>
      <c r="E4790" s="190" t="s">
        <v>76</v>
      </c>
      <c r="F4790" s="182" t="s">
        <v>1149</v>
      </c>
      <c r="G4790" s="182"/>
      <c r="H4790" s="200">
        <v>6990</v>
      </c>
      <c r="I4790" s="200"/>
    </row>
    <row r="4791" spans="1:9" x14ac:dyDescent="0.25">
      <c r="A4791" s="193">
        <v>43525</v>
      </c>
      <c r="B4791" s="185" t="s">
        <v>236</v>
      </c>
      <c r="C4791" s="179" t="s">
        <v>432</v>
      </c>
      <c r="D4791" s="191">
        <v>43528</v>
      </c>
      <c r="E4791" s="192" t="s">
        <v>76</v>
      </c>
      <c r="F4791" s="179" t="s">
        <v>1194</v>
      </c>
      <c r="G4791" s="179"/>
      <c r="H4791" s="199">
        <v>100000</v>
      </c>
      <c r="I4791" s="199"/>
    </row>
    <row r="4792" spans="1:9" x14ac:dyDescent="0.25">
      <c r="A4792" s="184">
        <v>43525</v>
      </c>
      <c r="B4792" s="185" t="s">
        <v>236</v>
      </c>
      <c r="C4792" s="182" t="s">
        <v>175</v>
      </c>
      <c r="D4792" s="183">
        <v>43528</v>
      </c>
      <c r="E4792" s="190" t="s">
        <v>76</v>
      </c>
      <c r="F4792" s="182" t="s">
        <v>1151</v>
      </c>
      <c r="G4792" s="182"/>
      <c r="H4792" s="200">
        <v>142380</v>
      </c>
      <c r="I4792" s="200"/>
    </row>
    <row r="4793" spans="1:9" x14ac:dyDescent="0.25">
      <c r="A4793" s="193">
        <v>43525</v>
      </c>
      <c r="B4793" s="185" t="s">
        <v>236</v>
      </c>
      <c r="C4793" s="179" t="s">
        <v>179</v>
      </c>
      <c r="D4793" s="191">
        <v>43530</v>
      </c>
      <c r="E4793" s="192" t="s">
        <v>389</v>
      </c>
      <c r="F4793" s="179" t="s">
        <v>665</v>
      </c>
      <c r="G4793" s="179"/>
      <c r="H4793" s="199">
        <v>10198</v>
      </c>
      <c r="I4793" s="199"/>
    </row>
    <row r="4794" spans="1:9" x14ac:dyDescent="0.25">
      <c r="A4794" s="184">
        <v>43525</v>
      </c>
      <c r="B4794" s="185" t="s">
        <v>236</v>
      </c>
      <c r="C4794" s="182" t="s">
        <v>172</v>
      </c>
      <c r="D4794" s="183">
        <v>43535</v>
      </c>
      <c r="E4794" s="190" t="s">
        <v>76</v>
      </c>
      <c r="F4794" s="182" t="s">
        <v>1195</v>
      </c>
      <c r="G4794" s="182"/>
      <c r="H4794" s="200">
        <v>24508</v>
      </c>
      <c r="I4794" s="200"/>
    </row>
    <row r="4795" spans="1:9" x14ac:dyDescent="0.25">
      <c r="A4795" s="193">
        <v>43525</v>
      </c>
      <c r="B4795" s="185" t="s">
        <v>236</v>
      </c>
      <c r="C4795" s="179" t="s">
        <v>172</v>
      </c>
      <c r="D4795" s="191">
        <v>43535</v>
      </c>
      <c r="E4795" s="192" t="s">
        <v>76</v>
      </c>
      <c r="F4795" s="179" t="s">
        <v>1195</v>
      </c>
      <c r="G4795" s="179"/>
      <c r="H4795" s="199">
        <v>3990</v>
      </c>
      <c r="I4795" s="199"/>
    </row>
    <row r="4796" spans="1:9" x14ac:dyDescent="0.25">
      <c r="A4796" s="184">
        <v>43525</v>
      </c>
      <c r="B4796" s="185" t="s">
        <v>236</v>
      </c>
      <c r="C4796" s="182" t="s">
        <v>175</v>
      </c>
      <c r="D4796" s="183">
        <v>43539</v>
      </c>
      <c r="E4796" s="190" t="s">
        <v>76</v>
      </c>
      <c r="F4796" s="182" t="s">
        <v>682</v>
      </c>
      <c r="G4796" s="182"/>
      <c r="H4796" s="200">
        <v>120000</v>
      </c>
      <c r="I4796" s="200"/>
    </row>
    <row r="4797" spans="1:9" x14ac:dyDescent="0.25">
      <c r="A4797" s="193">
        <v>43525</v>
      </c>
      <c r="B4797" s="185" t="s">
        <v>236</v>
      </c>
      <c r="C4797" s="179" t="s">
        <v>998</v>
      </c>
      <c r="D4797" s="191">
        <v>43539</v>
      </c>
      <c r="E4797" s="192" t="s">
        <v>76</v>
      </c>
      <c r="F4797" s="179" t="s">
        <v>1196</v>
      </c>
      <c r="G4797" s="179"/>
      <c r="H4797" s="199">
        <v>120000</v>
      </c>
      <c r="I4797" s="199"/>
    </row>
    <row r="4798" spans="1:9" x14ac:dyDescent="0.25">
      <c r="A4798" s="184">
        <v>43525</v>
      </c>
      <c r="B4798" s="185" t="s">
        <v>236</v>
      </c>
      <c r="C4798" s="182" t="s">
        <v>998</v>
      </c>
      <c r="D4798" s="183">
        <v>43544</v>
      </c>
      <c r="E4798" s="190" t="s">
        <v>76</v>
      </c>
      <c r="F4798" s="182" t="s">
        <v>1197</v>
      </c>
      <c r="G4798" s="182"/>
      <c r="H4798" s="200">
        <v>1040000</v>
      </c>
      <c r="I4798" s="200"/>
    </row>
    <row r="4799" spans="1:9" x14ac:dyDescent="0.25">
      <c r="A4799" s="193">
        <v>43525</v>
      </c>
      <c r="B4799" s="185" t="s">
        <v>236</v>
      </c>
      <c r="C4799" s="179" t="s">
        <v>179</v>
      </c>
      <c r="D4799" s="191">
        <v>43552</v>
      </c>
      <c r="E4799" s="192" t="s">
        <v>76</v>
      </c>
      <c r="F4799" s="179" t="s">
        <v>1198</v>
      </c>
      <c r="G4799" s="179"/>
      <c r="H4799" s="199">
        <v>25000</v>
      </c>
      <c r="I4799" s="199"/>
    </row>
    <row r="4800" spans="1:9" x14ac:dyDescent="0.25">
      <c r="A4800" s="184">
        <v>43525</v>
      </c>
      <c r="B4800" s="185" t="s">
        <v>236</v>
      </c>
      <c r="C4800" s="182" t="s">
        <v>172</v>
      </c>
      <c r="D4800" s="183">
        <v>43552</v>
      </c>
      <c r="E4800" s="190" t="s">
        <v>76</v>
      </c>
      <c r="F4800" s="182" t="s">
        <v>1199</v>
      </c>
      <c r="G4800" s="182"/>
      <c r="H4800" s="200">
        <v>10000</v>
      </c>
      <c r="I4800" s="200"/>
    </row>
    <row r="4801" spans="1:9" x14ac:dyDescent="0.25">
      <c r="A4801" s="193">
        <v>43525</v>
      </c>
      <c r="B4801" s="185" t="s">
        <v>236</v>
      </c>
      <c r="C4801" s="179" t="s">
        <v>173</v>
      </c>
      <c r="D4801" s="191">
        <v>43552</v>
      </c>
      <c r="E4801" s="192" t="s">
        <v>76</v>
      </c>
      <c r="F4801" s="179" t="s">
        <v>1200</v>
      </c>
      <c r="G4801" s="179"/>
      <c r="H4801" s="199">
        <v>250000</v>
      </c>
      <c r="I4801" s="199"/>
    </row>
    <row r="4802" spans="1:9" x14ac:dyDescent="0.25">
      <c r="A4802" s="184">
        <v>43525</v>
      </c>
      <c r="B4802" s="185" t="s">
        <v>236</v>
      </c>
      <c r="C4802" s="182" t="s">
        <v>388</v>
      </c>
      <c r="D4802" s="183">
        <v>43553</v>
      </c>
      <c r="E4802" s="190" t="s">
        <v>76</v>
      </c>
      <c r="F4802" s="182" t="s">
        <v>1201</v>
      </c>
      <c r="G4802" s="182"/>
      <c r="H4802" s="200">
        <v>10000</v>
      </c>
      <c r="I4802" s="200"/>
    </row>
    <row r="4803" spans="1:9" x14ac:dyDescent="0.25">
      <c r="A4803" s="221">
        <v>43525</v>
      </c>
      <c r="B4803" s="222" t="s">
        <v>236</v>
      </c>
      <c r="C4803" s="222" t="s">
        <v>388</v>
      </c>
      <c r="D4803" s="223">
        <v>43553</v>
      </c>
      <c r="E4803" s="224" t="s">
        <v>76</v>
      </c>
      <c r="F4803" s="222" t="s">
        <v>1201</v>
      </c>
      <c r="G4803" s="222"/>
      <c r="H4803" s="228">
        <v>60000</v>
      </c>
      <c r="I4803" s="228"/>
    </row>
    <row r="4804" spans="1:9" x14ac:dyDescent="0.25">
      <c r="A4804" s="184">
        <v>43556</v>
      </c>
      <c r="B4804" s="185" t="s">
        <v>236</v>
      </c>
      <c r="C4804" s="182" t="s">
        <v>175</v>
      </c>
      <c r="D4804" s="183">
        <v>43556</v>
      </c>
      <c r="E4804" s="190" t="s">
        <v>76</v>
      </c>
      <c r="F4804" s="182" t="s">
        <v>1213</v>
      </c>
      <c r="G4804" s="182"/>
      <c r="H4804" s="200">
        <v>285650</v>
      </c>
      <c r="I4804" s="200"/>
    </row>
    <row r="4805" spans="1:9" x14ac:dyDescent="0.25">
      <c r="A4805" s="193">
        <v>43556</v>
      </c>
      <c r="B4805" s="185" t="s">
        <v>236</v>
      </c>
      <c r="C4805" s="179" t="s">
        <v>388</v>
      </c>
      <c r="D4805" s="191">
        <v>43560</v>
      </c>
      <c r="E4805" s="192" t="s">
        <v>76</v>
      </c>
      <c r="F4805" s="179" t="s">
        <v>364</v>
      </c>
      <c r="G4805" s="179"/>
      <c r="H4805" s="199">
        <v>70000</v>
      </c>
      <c r="I4805" s="199"/>
    </row>
    <row r="4806" spans="1:9" x14ac:dyDescent="0.25">
      <c r="A4806" s="184">
        <v>43556</v>
      </c>
      <c r="B4806" s="185" t="s">
        <v>236</v>
      </c>
      <c r="C4806" s="182" t="s">
        <v>179</v>
      </c>
      <c r="D4806" s="183">
        <v>43563</v>
      </c>
      <c r="E4806" s="190" t="s">
        <v>531</v>
      </c>
      <c r="F4806" s="182" t="s">
        <v>517</v>
      </c>
      <c r="G4806" s="182"/>
      <c r="H4806" s="200">
        <v>10199</v>
      </c>
      <c r="I4806" s="200"/>
    </row>
    <row r="4807" spans="1:9" x14ac:dyDescent="0.25">
      <c r="A4807" s="193">
        <v>43556</v>
      </c>
      <c r="B4807" s="185" t="s">
        <v>236</v>
      </c>
      <c r="C4807" s="179" t="s">
        <v>323</v>
      </c>
      <c r="D4807" s="191">
        <v>43563</v>
      </c>
      <c r="E4807" s="192" t="s">
        <v>76</v>
      </c>
      <c r="F4807" s="179" t="s">
        <v>1214</v>
      </c>
      <c r="G4807" s="179"/>
      <c r="H4807" s="199">
        <v>20871</v>
      </c>
      <c r="I4807" s="199"/>
    </row>
    <row r="4808" spans="1:9" x14ac:dyDescent="0.25">
      <c r="A4808" s="184">
        <v>43556</v>
      </c>
      <c r="B4808" s="185" t="s">
        <v>236</v>
      </c>
      <c r="C4808" s="182" t="s">
        <v>323</v>
      </c>
      <c r="D4808" s="183">
        <v>43563</v>
      </c>
      <c r="E4808" s="190" t="s">
        <v>76</v>
      </c>
      <c r="F4808" s="182" t="s">
        <v>1215</v>
      </c>
      <c r="G4808" s="182"/>
      <c r="H4808" s="200">
        <v>58477</v>
      </c>
      <c r="I4808" s="200"/>
    </row>
    <row r="4809" spans="1:9" x14ac:dyDescent="0.25">
      <c r="A4809" s="193">
        <v>43556</v>
      </c>
      <c r="B4809" s="185" t="s">
        <v>236</v>
      </c>
      <c r="C4809" s="179" t="s">
        <v>323</v>
      </c>
      <c r="D4809" s="191">
        <v>43563</v>
      </c>
      <c r="E4809" s="192" t="s">
        <v>76</v>
      </c>
      <c r="F4809" s="179" t="s">
        <v>1215</v>
      </c>
      <c r="G4809" s="179"/>
      <c r="H4809" s="199">
        <v>1602</v>
      </c>
      <c r="I4809" s="199"/>
    </row>
    <row r="4810" spans="1:9" x14ac:dyDescent="0.25">
      <c r="A4810" s="184">
        <v>43556</v>
      </c>
      <c r="B4810" s="185" t="s">
        <v>236</v>
      </c>
      <c r="C4810" s="182" t="s">
        <v>176</v>
      </c>
      <c r="D4810" s="183">
        <v>43563</v>
      </c>
      <c r="E4810" s="190" t="s">
        <v>76</v>
      </c>
      <c r="F4810" s="182" t="s">
        <v>1216</v>
      </c>
      <c r="G4810" s="182"/>
      <c r="H4810" s="200">
        <v>6990</v>
      </c>
      <c r="I4810" s="200"/>
    </row>
    <row r="4811" spans="1:9" x14ac:dyDescent="0.25">
      <c r="A4811" s="193">
        <v>43556</v>
      </c>
      <c r="B4811" s="185" t="s">
        <v>236</v>
      </c>
      <c r="C4811" s="179" t="s">
        <v>432</v>
      </c>
      <c r="D4811" s="191">
        <v>43563</v>
      </c>
      <c r="E4811" s="192" t="s">
        <v>76</v>
      </c>
      <c r="F4811" s="179" t="s">
        <v>1217</v>
      </c>
      <c r="G4811" s="179"/>
      <c r="H4811" s="199">
        <v>100000</v>
      </c>
      <c r="I4811" s="199"/>
    </row>
    <row r="4812" spans="1:9" x14ac:dyDescent="0.25">
      <c r="A4812" s="184">
        <v>43556</v>
      </c>
      <c r="B4812" s="185" t="s">
        <v>236</v>
      </c>
      <c r="C4812" s="182" t="s">
        <v>175</v>
      </c>
      <c r="D4812" s="183">
        <v>43563</v>
      </c>
      <c r="E4812" s="190" t="s">
        <v>76</v>
      </c>
      <c r="F4812" s="182" t="s">
        <v>1151</v>
      </c>
      <c r="G4812" s="182"/>
      <c r="H4812" s="200">
        <v>118650</v>
      </c>
      <c r="I4812" s="200"/>
    </row>
    <row r="4813" spans="1:9" x14ac:dyDescent="0.25">
      <c r="A4813" s="193">
        <v>43556</v>
      </c>
      <c r="B4813" s="185" t="s">
        <v>236</v>
      </c>
      <c r="C4813" s="179" t="s">
        <v>175</v>
      </c>
      <c r="D4813" s="191">
        <v>43573</v>
      </c>
      <c r="E4813" s="192" t="s">
        <v>76</v>
      </c>
      <c r="F4813" s="179" t="s">
        <v>682</v>
      </c>
      <c r="G4813" s="179"/>
      <c r="H4813" s="199">
        <v>120000</v>
      </c>
      <c r="I4813" s="199"/>
    </row>
    <row r="4814" spans="1:9" x14ac:dyDescent="0.25">
      <c r="A4814" s="184">
        <v>43556</v>
      </c>
      <c r="B4814" s="185" t="s">
        <v>236</v>
      </c>
      <c r="C4814" s="182" t="s">
        <v>388</v>
      </c>
      <c r="D4814" s="183">
        <v>43573</v>
      </c>
      <c r="E4814" s="190" t="s">
        <v>76</v>
      </c>
      <c r="F4814" s="182" t="s">
        <v>1218</v>
      </c>
      <c r="G4814" s="182"/>
      <c r="H4814" s="200">
        <v>105000</v>
      </c>
      <c r="I4814" s="200"/>
    </row>
    <row r="4815" spans="1:9" x14ac:dyDescent="0.25">
      <c r="A4815" s="193">
        <v>43556</v>
      </c>
      <c r="B4815" s="185" t="s">
        <v>236</v>
      </c>
      <c r="C4815" s="179" t="s">
        <v>179</v>
      </c>
      <c r="D4815" s="191">
        <v>43580</v>
      </c>
      <c r="E4815" s="192" t="s">
        <v>76</v>
      </c>
      <c r="F4815" s="179" t="s">
        <v>1219</v>
      </c>
      <c r="G4815" s="179"/>
      <c r="H4815" s="199">
        <v>250000</v>
      </c>
      <c r="I4815" s="199"/>
    </row>
    <row r="4816" spans="1:9" x14ac:dyDescent="0.25">
      <c r="A4816" s="184">
        <v>43556</v>
      </c>
      <c r="B4816" s="185" t="s">
        <v>236</v>
      </c>
      <c r="C4816" s="182" t="s">
        <v>388</v>
      </c>
      <c r="D4816" s="183">
        <v>43580</v>
      </c>
      <c r="E4816" s="190" t="s">
        <v>76</v>
      </c>
      <c r="F4816" s="182" t="s">
        <v>364</v>
      </c>
      <c r="G4816" s="182"/>
      <c r="H4816" s="200">
        <v>70000</v>
      </c>
      <c r="I4816" s="200"/>
    </row>
    <row r="4817" spans="1:9" x14ac:dyDescent="0.25">
      <c r="A4817" s="193">
        <v>43556</v>
      </c>
      <c r="B4817" s="185" t="s">
        <v>236</v>
      </c>
      <c r="C4817" s="179" t="s">
        <v>172</v>
      </c>
      <c r="D4817" s="191">
        <v>43580</v>
      </c>
      <c r="E4817" s="192" t="s">
        <v>76</v>
      </c>
      <c r="F4817" s="179" t="s">
        <v>1220</v>
      </c>
      <c r="G4817" s="179"/>
      <c r="H4817" s="199">
        <v>17530</v>
      </c>
      <c r="I4817" s="199"/>
    </row>
    <row r="4818" spans="1:9" x14ac:dyDescent="0.25">
      <c r="A4818" s="221">
        <v>43556</v>
      </c>
      <c r="B4818" s="222" t="s">
        <v>236</v>
      </c>
      <c r="C4818" s="222" t="s">
        <v>173</v>
      </c>
      <c r="D4818" s="223">
        <v>43581</v>
      </c>
      <c r="E4818" s="224" t="s">
        <v>76</v>
      </c>
      <c r="F4818" s="222" t="s">
        <v>1221</v>
      </c>
      <c r="G4818" s="222"/>
      <c r="H4818" s="228">
        <v>310000</v>
      </c>
      <c r="I4818" s="228"/>
    </row>
    <row r="4819" spans="1:9" x14ac:dyDescent="0.25">
      <c r="A4819" s="193">
        <v>43586</v>
      </c>
      <c r="B4819" s="185" t="s">
        <v>236</v>
      </c>
      <c r="C4819" s="179" t="s">
        <v>175</v>
      </c>
      <c r="D4819" s="191">
        <v>43587</v>
      </c>
      <c r="E4819" s="192" t="s">
        <v>76</v>
      </c>
      <c r="F4819" s="179" t="s">
        <v>1222</v>
      </c>
      <c r="G4819" s="179"/>
      <c r="H4819" s="199">
        <v>205650</v>
      </c>
      <c r="I4819" s="199"/>
    </row>
    <row r="4820" spans="1:9" x14ac:dyDescent="0.25">
      <c r="A4820" s="184">
        <v>43586</v>
      </c>
      <c r="B4820" s="185" t="s">
        <v>236</v>
      </c>
      <c r="C4820" s="182" t="s">
        <v>432</v>
      </c>
      <c r="D4820" s="183">
        <v>43587</v>
      </c>
      <c r="E4820" s="190" t="s">
        <v>76</v>
      </c>
      <c r="F4820" s="182" t="s">
        <v>1223</v>
      </c>
      <c r="G4820" s="182"/>
      <c r="H4820" s="200">
        <v>100000</v>
      </c>
      <c r="I4820" s="200"/>
    </row>
    <row r="4821" spans="1:9" x14ac:dyDescent="0.25">
      <c r="A4821" s="193">
        <v>43586</v>
      </c>
      <c r="B4821" s="185" t="s">
        <v>236</v>
      </c>
      <c r="C4821" s="179" t="s">
        <v>323</v>
      </c>
      <c r="D4821" s="191">
        <v>43587</v>
      </c>
      <c r="E4821" s="192" t="s">
        <v>239</v>
      </c>
      <c r="F4821" s="179" t="s">
        <v>1215</v>
      </c>
      <c r="G4821" s="179"/>
      <c r="H4821" s="199">
        <v>19580</v>
      </c>
      <c r="I4821" s="199"/>
    </row>
    <row r="4822" spans="1:9" x14ac:dyDescent="0.25">
      <c r="A4822" s="184">
        <v>43586</v>
      </c>
      <c r="B4822" s="185" t="s">
        <v>236</v>
      </c>
      <c r="C4822" s="182" t="s">
        <v>323</v>
      </c>
      <c r="D4822" s="183">
        <v>43587</v>
      </c>
      <c r="E4822" s="190" t="s">
        <v>76</v>
      </c>
      <c r="F4822" s="182" t="s">
        <v>436</v>
      </c>
      <c r="G4822" s="182"/>
      <c r="H4822" s="200">
        <v>81132</v>
      </c>
      <c r="I4822" s="200"/>
    </row>
    <row r="4823" spans="1:9" x14ac:dyDescent="0.25">
      <c r="A4823" s="193">
        <v>43586</v>
      </c>
      <c r="B4823" s="185" t="s">
        <v>236</v>
      </c>
      <c r="C4823" s="179" t="s">
        <v>323</v>
      </c>
      <c r="D4823" s="191">
        <v>43587</v>
      </c>
      <c r="E4823" s="192" t="s">
        <v>76</v>
      </c>
      <c r="F4823" s="179" t="s">
        <v>529</v>
      </c>
      <c r="G4823" s="179"/>
      <c r="H4823" s="199">
        <v>1885</v>
      </c>
      <c r="I4823" s="199"/>
    </row>
    <row r="4824" spans="1:9" x14ac:dyDescent="0.25">
      <c r="A4824" s="184">
        <v>43586</v>
      </c>
      <c r="B4824" s="185" t="s">
        <v>236</v>
      </c>
      <c r="C4824" s="182" t="s">
        <v>176</v>
      </c>
      <c r="D4824" s="183">
        <v>43587</v>
      </c>
      <c r="E4824" s="190" t="s">
        <v>76</v>
      </c>
      <c r="F4824" s="182" t="s">
        <v>937</v>
      </c>
      <c r="G4824" s="182"/>
      <c r="H4824" s="200">
        <v>6990</v>
      </c>
      <c r="I4824" s="200"/>
    </row>
    <row r="4825" spans="1:9" x14ac:dyDescent="0.25">
      <c r="A4825" s="193">
        <v>43586</v>
      </c>
      <c r="B4825" s="185" t="s">
        <v>236</v>
      </c>
      <c r="C4825" s="179" t="s">
        <v>175</v>
      </c>
      <c r="D4825" s="191">
        <v>43588</v>
      </c>
      <c r="E4825" s="192" t="s">
        <v>76</v>
      </c>
      <c r="F4825" s="179" t="s">
        <v>1224</v>
      </c>
      <c r="G4825" s="179"/>
      <c r="H4825" s="199">
        <v>80000</v>
      </c>
      <c r="I4825" s="199"/>
    </row>
    <row r="4826" spans="1:9" x14ac:dyDescent="0.25">
      <c r="A4826" s="184">
        <v>43586</v>
      </c>
      <c r="B4826" s="185" t="s">
        <v>236</v>
      </c>
      <c r="C4826" s="182" t="s">
        <v>179</v>
      </c>
      <c r="D4826" s="183">
        <v>43591</v>
      </c>
      <c r="E4826" s="190" t="s">
        <v>76</v>
      </c>
      <c r="F4826" s="182" t="s">
        <v>517</v>
      </c>
      <c r="G4826" s="182"/>
      <c r="H4826" s="200">
        <v>10245</v>
      </c>
      <c r="I4826" s="200"/>
    </row>
    <row r="4827" spans="1:9" x14ac:dyDescent="0.25">
      <c r="A4827" s="193">
        <v>43586</v>
      </c>
      <c r="B4827" s="185" t="s">
        <v>236</v>
      </c>
      <c r="C4827" s="179" t="s">
        <v>175</v>
      </c>
      <c r="D4827" s="191">
        <v>43592</v>
      </c>
      <c r="E4827" s="192" t="s">
        <v>76</v>
      </c>
      <c r="F4827" s="179" t="s">
        <v>367</v>
      </c>
      <c r="G4827" s="179"/>
      <c r="H4827" s="199">
        <v>118650</v>
      </c>
      <c r="I4827" s="199"/>
    </row>
    <row r="4828" spans="1:9" x14ac:dyDescent="0.25">
      <c r="A4828" s="184">
        <v>43586</v>
      </c>
      <c r="B4828" s="185" t="s">
        <v>236</v>
      </c>
      <c r="C4828" s="182" t="s">
        <v>388</v>
      </c>
      <c r="D4828" s="183">
        <v>43595</v>
      </c>
      <c r="E4828" s="190" t="s">
        <v>76</v>
      </c>
      <c r="F4828" s="182" t="s">
        <v>1114</v>
      </c>
      <c r="G4828" s="182"/>
      <c r="H4828" s="200">
        <v>70000</v>
      </c>
      <c r="I4828" s="200"/>
    </row>
    <row r="4829" spans="1:9" x14ac:dyDescent="0.25">
      <c r="A4829" s="193">
        <v>43586</v>
      </c>
      <c r="B4829" s="185" t="s">
        <v>236</v>
      </c>
      <c r="C4829" s="179" t="s">
        <v>172</v>
      </c>
      <c r="D4829" s="191">
        <v>43601</v>
      </c>
      <c r="E4829" s="192" t="s">
        <v>76</v>
      </c>
      <c r="F4829" s="179" t="s">
        <v>1225</v>
      </c>
      <c r="G4829" s="179"/>
      <c r="H4829" s="199">
        <v>14310</v>
      </c>
      <c r="I4829" s="199"/>
    </row>
    <row r="4830" spans="1:9" x14ac:dyDescent="0.25">
      <c r="A4830" s="184">
        <v>43586</v>
      </c>
      <c r="B4830" s="185" t="s">
        <v>236</v>
      </c>
      <c r="C4830" s="182" t="s">
        <v>388</v>
      </c>
      <c r="D4830" s="183">
        <v>43601</v>
      </c>
      <c r="E4830" s="190" t="s">
        <v>76</v>
      </c>
      <c r="F4830" s="182" t="s">
        <v>1114</v>
      </c>
      <c r="G4830" s="182"/>
      <c r="H4830" s="200">
        <v>70000</v>
      </c>
      <c r="I4830" s="200"/>
    </row>
    <row r="4831" spans="1:9" x14ac:dyDescent="0.25">
      <c r="A4831" s="193">
        <v>43586</v>
      </c>
      <c r="B4831" s="185" t="s">
        <v>236</v>
      </c>
      <c r="C4831" s="179" t="s">
        <v>175</v>
      </c>
      <c r="D4831" s="191">
        <v>43601</v>
      </c>
      <c r="E4831" s="192" t="s">
        <v>76</v>
      </c>
      <c r="F4831" s="179" t="s">
        <v>1226</v>
      </c>
      <c r="G4831" s="179"/>
      <c r="H4831" s="199">
        <v>120000</v>
      </c>
      <c r="I4831" s="199"/>
    </row>
    <row r="4832" spans="1:9" x14ac:dyDescent="0.25">
      <c r="A4832" s="184">
        <v>43586</v>
      </c>
      <c r="B4832" s="185" t="s">
        <v>236</v>
      </c>
      <c r="C4832" s="182" t="s">
        <v>388</v>
      </c>
      <c r="D4832" s="183">
        <v>43609</v>
      </c>
      <c r="E4832" s="190" t="s">
        <v>76</v>
      </c>
      <c r="F4832" s="182" t="s">
        <v>1227</v>
      </c>
      <c r="G4832" s="182"/>
      <c r="H4832" s="200">
        <v>35000</v>
      </c>
      <c r="I4832" s="200"/>
    </row>
    <row r="4833" spans="1:9" x14ac:dyDescent="0.25">
      <c r="A4833" s="193">
        <v>43586</v>
      </c>
      <c r="B4833" s="185" t="s">
        <v>236</v>
      </c>
      <c r="C4833" s="179" t="s">
        <v>173</v>
      </c>
      <c r="D4833" s="191">
        <v>43612</v>
      </c>
      <c r="E4833" s="192" t="s">
        <v>76</v>
      </c>
      <c r="F4833" s="179" t="s">
        <v>1228</v>
      </c>
      <c r="G4833" s="179"/>
      <c r="H4833" s="199">
        <v>250000</v>
      </c>
      <c r="I4833" s="199"/>
    </row>
    <row r="4834" spans="1:9" x14ac:dyDescent="0.25">
      <c r="A4834" s="184">
        <v>43586</v>
      </c>
      <c r="B4834" s="185" t="s">
        <v>236</v>
      </c>
      <c r="C4834" s="182" t="s">
        <v>388</v>
      </c>
      <c r="D4834" s="183">
        <v>43615</v>
      </c>
      <c r="E4834" s="190" t="s">
        <v>76</v>
      </c>
      <c r="F4834" s="182" t="s">
        <v>1114</v>
      </c>
      <c r="G4834" s="182"/>
      <c r="H4834" s="200">
        <v>70000</v>
      </c>
      <c r="I4834" s="200"/>
    </row>
    <row r="4835" spans="1:9" x14ac:dyDescent="0.25">
      <c r="A4835" s="193">
        <v>43586</v>
      </c>
      <c r="B4835" s="185" t="s">
        <v>236</v>
      </c>
      <c r="C4835" s="179" t="s">
        <v>175</v>
      </c>
      <c r="D4835" s="191">
        <v>43616</v>
      </c>
      <c r="E4835" s="192" t="s">
        <v>76</v>
      </c>
      <c r="F4835" s="179" t="s">
        <v>1229</v>
      </c>
      <c r="G4835" s="179"/>
      <c r="H4835" s="199">
        <v>285650</v>
      </c>
      <c r="I4835" s="199"/>
    </row>
    <row r="4836" spans="1:9" x14ac:dyDescent="0.25">
      <c r="A4836" s="184">
        <v>43586</v>
      </c>
      <c r="B4836" s="185" t="s">
        <v>236</v>
      </c>
      <c r="C4836" s="182" t="s">
        <v>323</v>
      </c>
      <c r="D4836" s="183">
        <v>43616</v>
      </c>
      <c r="E4836" s="190" t="s">
        <v>76</v>
      </c>
      <c r="F4836" s="182" t="s">
        <v>476</v>
      </c>
      <c r="G4836" s="182"/>
      <c r="H4836" s="200">
        <v>19143</v>
      </c>
      <c r="I4836" s="200"/>
    </row>
    <row r="4837" spans="1:9" x14ac:dyDescent="0.25">
      <c r="A4837" s="193">
        <v>43586</v>
      </c>
      <c r="B4837" s="185" t="s">
        <v>236</v>
      </c>
      <c r="C4837" s="179" t="s">
        <v>323</v>
      </c>
      <c r="D4837" s="191">
        <v>43616</v>
      </c>
      <c r="E4837" s="192" t="s">
        <v>76</v>
      </c>
      <c r="F4837" s="179" t="s">
        <v>436</v>
      </c>
      <c r="G4837" s="179"/>
      <c r="H4837" s="199">
        <v>98963</v>
      </c>
      <c r="I4837" s="199"/>
    </row>
    <row r="4838" spans="1:9" x14ac:dyDescent="0.25">
      <c r="A4838" s="184">
        <v>43586</v>
      </c>
      <c r="B4838" s="185" t="s">
        <v>236</v>
      </c>
      <c r="C4838" s="182" t="s">
        <v>323</v>
      </c>
      <c r="D4838" s="183">
        <v>43616</v>
      </c>
      <c r="E4838" s="190" t="s">
        <v>76</v>
      </c>
      <c r="F4838" s="182" t="s">
        <v>529</v>
      </c>
      <c r="G4838" s="182"/>
      <c r="H4838" s="200">
        <v>1628</v>
      </c>
      <c r="I4838" s="200"/>
    </row>
    <row r="4839" spans="1:9" x14ac:dyDescent="0.25">
      <c r="A4839" s="193">
        <v>43586</v>
      </c>
      <c r="B4839" s="185" t="s">
        <v>236</v>
      </c>
      <c r="C4839" s="179" t="s">
        <v>176</v>
      </c>
      <c r="D4839" s="191">
        <v>43616</v>
      </c>
      <c r="E4839" s="192" t="s">
        <v>76</v>
      </c>
      <c r="F4839" s="179" t="s">
        <v>1230</v>
      </c>
      <c r="G4839" s="179"/>
      <c r="H4839" s="199">
        <v>6990</v>
      </c>
      <c r="I4839" s="199"/>
    </row>
    <row r="4840" spans="1:9" x14ac:dyDescent="0.25">
      <c r="A4840" s="184">
        <v>43586</v>
      </c>
      <c r="B4840" s="185" t="s">
        <v>236</v>
      </c>
      <c r="C4840" s="182" t="s">
        <v>432</v>
      </c>
      <c r="D4840" s="183">
        <v>43616</v>
      </c>
      <c r="E4840" s="190" t="s">
        <v>76</v>
      </c>
      <c r="F4840" s="182" t="s">
        <v>900</v>
      </c>
      <c r="G4840" s="182"/>
      <c r="H4840" s="200">
        <v>100000</v>
      </c>
      <c r="I4840" s="200"/>
    </row>
    <row r="4841" spans="1:9" x14ac:dyDescent="0.25">
      <c r="A4841" s="221">
        <v>43586</v>
      </c>
      <c r="B4841" s="222" t="s">
        <v>236</v>
      </c>
      <c r="C4841" s="222" t="s">
        <v>175</v>
      </c>
      <c r="D4841" s="223">
        <v>43616</v>
      </c>
      <c r="E4841" s="224" t="s">
        <v>76</v>
      </c>
      <c r="F4841" s="222" t="s">
        <v>367</v>
      </c>
      <c r="G4841" s="222"/>
      <c r="H4841" s="228">
        <v>118650</v>
      </c>
      <c r="I4841" s="228"/>
    </row>
    <row r="4842" spans="1:9" x14ac:dyDescent="0.25">
      <c r="A4842" s="184">
        <v>43617</v>
      </c>
      <c r="B4842" s="185" t="s">
        <v>236</v>
      </c>
      <c r="C4842" s="182" t="s">
        <v>172</v>
      </c>
      <c r="D4842" s="183">
        <v>43619</v>
      </c>
      <c r="E4842" s="190" t="s">
        <v>76</v>
      </c>
      <c r="F4842" s="182" t="s">
        <v>1252</v>
      </c>
      <c r="G4842" s="182"/>
      <c r="H4842" s="200">
        <v>6000</v>
      </c>
      <c r="I4842" s="200"/>
    </row>
    <row r="4843" spans="1:9" x14ac:dyDescent="0.25">
      <c r="A4843" s="193">
        <v>43617</v>
      </c>
      <c r="B4843" s="185" t="s">
        <v>236</v>
      </c>
      <c r="C4843" s="179" t="s">
        <v>172</v>
      </c>
      <c r="D4843" s="191">
        <v>43619</v>
      </c>
      <c r="E4843" s="192" t="s">
        <v>76</v>
      </c>
      <c r="F4843" s="179" t="s">
        <v>1252</v>
      </c>
      <c r="G4843" s="179"/>
      <c r="H4843" s="199">
        <v>11275</v>
      </c>
      <c r="I4843" s="199"/>
    </row>
    <row r="4844" spans="1:9" x14ac:dyDescent="0.25">
      <c r="A4844" s="184">
        <v>43617</v>
      </c>
      <c r="B4844" s="185" t="s">
        <v>236</v>
      </c>
      <c r="C4844" s="182" t="s">
        <v>172</v>
      </c>
      <c r="D4844" s="183">
        <v>43622</v>
      </c>
      <c r="E4844" s="190" t="s">
        <v>389</v>
      </c>
      <c r="F4844" s="182" t="s">
        <v>517</v>
      </c>
      <c r="G4844" s="182"/>
      <c r="H4844" s="200">
        <v>10278</v>
      </c>
      <c r="I4844" s="200"/>
    </row>
    <row r="4845" spans="1:9" x14ac:dyDescent="0.25">
      <c r="A4845" s="193">
        <v>43617</v>
      </c>
      <c r="B4845" s="185" t="s">
        <v>236</v>
      </c>
      <c r="C4845" s="179" t="s">
        <v>388</v>
      </c>
      <c r="D4845" s="191">
        <v>43622</v>
      </c>
      <c r="E4845" s="192" t="s">
        <v>76</v>
      </c>
      <c r="F4845" s="179" t="s">
        <v>1253</v>
      </c>
      <c r="G4845" s="179"/>
      <c r="H4845" s="199">
        <v>70000</v>
      </c>
      <c r="I4845" s="199"/>
    </row>
    <row r="4846" spans="1:9" x14ac:dyDescent="0.25">
      <c r="A4846" s="184">
        <v>43617</v>
      </c>
      <c r="B4846" s="185" t="s">
        <v>236</v>
      </c>
      <c r="C4846" s="182" t="s">
        <v>388</v>
      </c>
      <c r="D4846" s="183">
        <v>43629</v>
      </c>
      <c r="E4846" s="190" t="s">
        <v>76</v>
      </c>
      <c r="F4846" s="182" t="s">
        <v>1253</v>
      </c>
      <c r="G4846" s="182"/>
      <c r="H4846" s="200">
        <v>70000</v>
      </c>
      <c r="I4846" s="200"/>
    </row>
    <row r="4847" spans="1:9" x14ac:dyDescent="0.25">
      <c r="A4847" s="193">
        <v>43617</v>
      </c>
      <c r="B4847" s="185" t="s">
        <v>236</v>
      </c>
      <c r="C4847" s="179" t="s">
        <v>432</v>
      </c>
      <c r="D4847" s="191">
        <v>43629</v>
      </c>
      <c r="E4847" s="192" t="s">
        <v>76</v>
      </c>
      <c r="F4847" s="179" t="s">
        <v>1254</v>
      </c>
      <c r="G4847" s="179"/>
      <c r="H4847" s="199">
        <v>50000</v>
      </c>
      <c r="I4847" s="199"/>
    </row>
    <row r="4848" spans="1:9" x14ac:dyDescent="0.25">
      <c r="A4848" s="184">
        <v>43617</v>
      </c>
      <c r="B4848" s="185" t="s">
        <v>236</v>
      </c>
      <c r="C4848" s="182" t="s">
        <v>175</v>
      </c>
      <c r="D4848" s="183">
        <v>43633</v>
      </c>
      <c r="E4848" s="190" t="s">
        <v>76</v>
      </c>
      <c r="F4848" s="182" t="s">
        <v>682</v>
      </c>
      <c r="G4848" s="182"/>
      <c r="H4848" s="200">
        <v>120000</v>
      </c>
      <c r="I4848" s="200"/>
    </row>
    <row r="4849" spans="1:9" x14ac:dyDescent="0.25">
      <c r="A4849" s="193">
        <v>43617</v>
      </c>
      <c r="B4849" s="185" t="s">
        <v>236</v>
      </c>
      <c r="C4849" s="179" t="s">
        <v>388</v>
      </c>
      <c r="D4849" s="191">
        <v>43637</v>
      </c>
      <c r="E4849" s="192" t="s">
        <v>76</v>
      </c>
      <c r="F4849" s="179" t="s">
        <v>847</v>
      </c>
      <c r="G4849" s="179"/>
      <c r="H4849" s="199">
        <v>35000</v>
      </c>
      <c r="I4849" s="199"/>
    </row>
    <row r="4850" spans="1:9" x14ac:dyDescent="0.25">
      <c r="A4850" s="221">
        <v>43617</v>
      </c>
      <c r="B4850" s="222" t="s">
        <v>236</v>
      </c>
      <c r="C4850" s="222" t="s">
        <v>388</v>
      </c>
      <c r="D4850" s="223">
        <v>43644</v>
      </c>
      <c r="E4850" s="224" t="s">
        <v>76</v>
      </c>
      <c r="F4850" s="222" t="s">
        <v>847</v>
      </c>
      <c r="G4850" s="222"/>
      <c r="H4850" s="228">
        <v>35000</v>
      </c>
      <c r="I4850" s="228"/>
    </row>
    <row r="4851" spans="1:9" x14ac:dyDescent="0.25">
      <c r="A4851" s="193">
        <v>43647</v>
      </c>
      <c r="B4851" s="185" t="s">
        <v>236</v>
      </c>
      <c r="C4851" s="179" t="s">
        <v>175</v>
      </c>
      <c r="D4851" s="191">
        <v>43647</v>
      </c>
      <c r="E4851" s="192" t="s">
        <v>76</v>
      </c>
      <c r="F4851" s="179" t="s">
        <v>1265</v>
      </c>
      <c r="G4851" s="179"/>
      <c r="H4851" s="199">
        <v>285650</v>
      </c>
      <c r="I4851" s="199"/>
    </row>
    <row r="4852" spans="1:9" x14ac:dyDescent="0.25">
      <c r="A4852" s="184">
        <v>43647</v>
      </c>
      <c r="B4852" s="185" t="s">
        <v>236</v>
      </c>
      <c r="C4852" s="182" t="s">
        <v>172</v>
      </c>
      <c r="D4852" s="183">
        <v>43647</v>
      </c>
      <c r="E4852" s="190" t="s">
        <v>76</v>
      </c>
      <c r="F4852" s="182" t="s">
        <v>1266</v>
      </c>
      <c r="G4852" s="182"/>
      <c r="H4852" s="200">
        <v>3800</v>
      </c>
      <c r="I4852" s="200"/>
    </row>
    <row r="4853" spans="1:9" x14ac:dyDescent="0.25">
      <c r="A4853" s="193">
        <v>43647</v>
      </c>
      <c r="B4853" s="185" t="s">
        <v>236</v>
      </c>
      <c r="C4853" s="179" t="s">
        <v>173</v>
      </c>
      <c r="D4853" s="191">
        <v>43647</v>
      </c>
      <c r="E4853" s="192" t="s">
        <v>76</v>
      </c>
      <c r="F4853" s="179" t="s">
        <v>1267</v>
      </c>
      <c r="G4853" s="179"/>
      <c r="H4853" s="199">
        <v>250000</v>
      </c>
      <c r="I4853" s="199"/>
    </row>
    <row r="4854" spans="1:9" x14ac:dyDescent="0.25">
      <c r="A4854" s="184">
        <v>43647</v>
      </c>
      <c r="B4854" s="185" t="s">
        <v>236</v>
      </c>
      <c r="C4854" s="182" t="s">
        <v>323</v>
      </c>
      <c r="D4854" s="183">
        <v>43647</v>
      </c>
      <c r="E4854" s="190" t="s">
        <v>76</v>
      </c>
      <c r="F4854" s="182" t="s">
        <v>476</v>
      </c>
      <c r="G4854" s="182"/>
      <c r="H4854" s="200">
        <v>20777</v>
      </c>
      <c r="I4854" s="200"/>
    </row>
    <row r="4855" spans="1:9" x14ac:dyDescent="0.25">
      <c r="A4855" s="193">
        <v>43647</v>
      </c>
      <c r="B4855" s="185" t="s">
        <v>236</v>
      </c>
      <c r="C4855" s="179" t="s">
        <v>323</v>
      </c>
      <c r="D4855" s="191">
        <v>43647</v>
      </c>
      <c r="E4855" s="192" t="s">
        <v>76</v>
      </c>
      <c r="F4855" s="179" t="s">
        <v>436</v>
      </c>
      <c r="G4855" s="179"/>
      <c r="H4855" s="199">
        <v>121139</v>
      </c>
      <c r="I4855" s="199"/>
    </row>
    <row r="4856" spans="1:9" x14ac:dyDescent="0.25">
      <c r="A4856" s="184">
        <v>43647</v>
      </c>
      <c r="B4856" s="185" t="s">
        <v>236</v>
      </c>
      <c r="C4856" s="182" t="s">
        <v>323</v>
      </c>
      <c r="D4856" s="183">
        <v>43647</v>
      </c>
      <c r="E4856" s="190" t="s">
        <v>76</v>
      </c>
      <c r="F4856" s="182" t="s">
        <v>529</v>
      </c>
      <c r="G4856" s="182"/>
      <c r="H4856" s="200">
        <v>1793</v>
      </c>
      <c r="I4856" s="200"/>
    </row>
    <row r="4857" spans="1:9" x14ac:dyDescent="0.25">
      <c r="A4857" s="193">
        <v>43647</v>
      </c>
      <c r="B4857" s="185" t="s">
        <v>236</v>
      </c>
      <c r="C4857" s="179" t="s">
        <v>176</v>
      </c>
      <c r="D4857" s="191">
        <v>43647</v>
      </c>
      <c r="E4857" s="192" t="s">
        <v>76</v>
      </c>
      <c r="F4857" s="179" t="s">
        <v>1149</v>
      </c>
      <c r="G4857" s="179"/>
      <c r="H4857" s="199">
        <v>6990</v>
      </c>
      <c r="I4857" s="199"/>
    </row>
    <row r="4858" spans="1:9" x14ac:dyDescent="0.25">
      <c r="A4858" s="184">
        <v>43647</v>
      </c>
      <c r="B4858" s="185" t="s">
        <v>236</v>
      </c>
      <c r="C4858" s="182" t="s">
        <v>432</v>
      </c>
      <c r="D4858" s="183">
        <v>43647</v>
      </c>
      <c r="E4858" s="190" t="s">
        <v>76</v>
      </c>
      <c r="F4858" s="182" t="s">
        <v>1268</v>
      </c>
      <c r="G4858" s="182"/>
      <c r="H4858" s="200">
        <v>100000</v>
      </c>
      <c r="I4858" s="200"/>
    </row>
    <row r="4859" spans="1:9" x14ac:dyDescent="0.25">
      <c r="A4859" s="193">
        <v>43647</v>
      </c>
      <c r="B4859" s="185" t="s">
        <v>236</v>
      </c>
      <c r="C4859" s="179" t="s">
        <v>175</v>
      </c>
      <c r="D4859" s="191">
        <v>43647</v>
      </c>
      <c r="E4859" s="192" t="s">
        <v>76</v>
      </c>
      <c r="F4859" s="179" t="s">
        <v>1151</v>
      </c>
      <c r="G4859" s="179"/>
      <c r="H4859" s="199">
        <v>118650</v>
      </c>
      <c r="I4859" s="199"/>
    </row>
    <row r="4860" spans="1:9" x14ac:dyDescent="0.25">
      <c r="A4860" s="184">
        <v>43647</v>
      </c>
      <c r="B4860" s="185" t="s">
        <v>236</v>
      </c>
      <c r="C4860" s="182" t="s">
        <v>388</v>
      </c>
      <c r="D4860" s="183">
        <v>43651</v>
      </c>
      <c r="E4860" s="190" t="s">
        <v>76</v>
      </c>
      <c r="F4860" s="182" t="s">
        <v>1269</v>
      </c>
      <c r="G4860" s="182"/>
      <c r="H4860" s="200">
        <v>35000</v>
      </c>
      <c r="I4860" s="200"/>
    </row>
    <row r="4861" spans="1:9" x14ac:dyDescent="0.25">
      <c r="A4861" s="193">
        <v>43647</v>
      </c>
      <c r="B4861" s="185" t="s">
        <v>236</v>
      </c>
      <c r="C4861" s="179" t="s">
        <v>179</v>
      </c>
      <c r="D4861" s="191">
        <v>43654</v>
      </c>
      <c r="E4861" s="192" t="s">
        <v>264</v>
      </c>
      <c r="F4861" s="179" t="s">
        <v>665</v>
      </c>
      <c r="G4861" s="179"/>
      <c r="H4861" s="199">
        <v>10337</v>
      </c>
      <c r="I4861" s="199"/>
    </row>
    <row r="4862" spans="1:9" x14ac:dyDescent="0.25">
      <c r="A4862" s="184">
        <v>43647</v>
      </c>
      <c r="B4862" s="185" t="s">
        <v>236</v>
      </c>
      <c r="C4862" s="182" t="s">
        <v>388</v>
      </c>
      <c r="D4862" s="183">
        <v>43657</v>
      </c>
      <c r="E4862" s="190" t="s">
        <v>76</v>
      </c>
      <c r="F4862" s="182" t="s">
        <v>364</v>
      </c>
      <c r="G4862" s="182"/>
      <c r="H4862" s="200">
        <v>70000</v>
      </c>
      <c r="I4862" s="200"/>
    </row>
    <row r="4863" spans="1:9" x14ac:dyDescent="0.25">
      <c r="A4863" s="193">
        <v>43647</v>
      </c>
      <c r="B4863" s="185" t="s">
        <v>236</v>
      </c>
      <c r="C4863" s="179" t="s">
        <v>175</v>
      </c>
      <c r="D4863" s="191">
        <v>43661</v>
      </c>
      <c r="E4863" s="192" t="s">
        <v>76</v>
      </c>
      <c r="F4863" s="179" t="s">
        <v>1155</v>
      </c>
      <c r="G4863" s="179"/>
      <c r="H4863" s="199">
        <v>120000</v>
      </c>
      <c r="I4863" s="199"/>
    </row>
    <row r="4864" spans="1:9" x14ac:dyDescent="0.25">
      <c r="A4864" s="184">
        <v>43647</v>
      </c>
      <c r="B4864" s="185" t="s">
        <v>236</v>
      </c>
      <c r="C4864" s="182" t="s">
        <v>388</v>
      </c>
      <c r="D4864" s="183">
        <v>43664</v>
      </c>
      <c r="E4864" s="190" t="s">
        <v>76</v>
      </c>
      <c r="F4864" s="182" t="s">
        <v>364</v>
      </c>
      <c r="G4864" s="182"/>
      <c r="H4864" s="200">
        <v>70000</v>
      </c>
      <c r="I4864" s="200"/>
    </row>
    <row r="4865" spans="1:9" x14ac:dyDescent="0.25">
      <c r="A4865" s="193">
        <v>43647</v>
      </c>
      <c r="B4865" s="185" t="s">
        <v>236</v>
      </c>
      <c r="C4865" s="179" t="s">
        <v>388</v>
      </c>
      <c r="D4865" s="191">
        <v>43672</v>
      </c>
      <c r="E4865" s="192" t="s">
        <v>76</v>
      </c>
      <c r="F4865" s="179" t="s">
        <v>364</v>
      </c>
      <c r="G4865" s="179"/>
      <c r="H4865" s="199">
        <v>70000</v>
      </c>
      <c r="I4865" s="199"/>
    </row>
    <row r="4866" spans="1:9" x14ac:dyDescent="0.25">
      <c r="A4866" s="184">
        <v>43647</v>
      </c>
      <c r="B4866" s="185" t="s">
        <v>236</v>
      </c>
      <c r="C4866" s="182" t="s">
        <v>388</v>
      </c>
      <c r="D4866" s="183">
        <v>43677</v>
      </c>
      <c r="E4866" s="190" t="s">
        <v>76</v>
      </c>
      <c r="F4866" s="182" t="s">
        <v>364</v>
      </c>
      <c r="G4866" s="182"/>
      <c r="H4866" s="200">
        <v>70000</v>
      </c>
      <c r="I4866" s="200"/>
    </row>
    <row r="4867" spans="1:9" x14ac:dyDescent="0.25">
      <c r="A4867" s="221">
        <v>43647</v>
      </c>
      <c r="B4867" s="222" t="s">
        <v>236</v>
      </c>
      <c r="C4867" s="222" t="s">
        <v>173</v>
      </c>
      <c r="D4867" s="223">
        <v>43677</v>
      </c>
      <c r="E4867" s="224" t="s">
        <v>76</v>
      </c>
      <c r="F4867" s="222" t="s">
        <v>1270</v>
      </c>
      <c r="G4867" s="222"/>
      <c r="H4867" s="228">
        <v>330000</v>
      </c>
      <c r="I4867" s="228"/>
    </row>
    <row r="4868" spans="1:9" x14ac:dyDescent="0.25">
      <c r="A4868" s="184">
        <v>43678</v>
      </c>
      <c r="B4868" s="185" t="s">
        <v>236</v>
      </c>
      <c r="C4868" s="182" t="s">
        <v>175</v>
      </c>
      <c r="D4868" s="183">
        <v>43679</v>
      </c>
      <c r="E4868" s="190" t="s">
        <v>76</v>
      </c>
      <c r="F4868" s="182" t="s">
        <v>1277</v>
      </c>
      <c r="G4868" s="182"/>
      <c r="H4868" s="200">
        <v>285650</v>
      </c>
      <c r="I4868" s="200"/>
    </row>
    <row r="4869" spans="1:9" x14ac:dyDescent="0.25">
      <c r="A4869" s="193">
        <v>43678</v>
      </c>
      <c r="B4869" s="185" t="s">
        <v>236</v>
      </c>
      <c r="C4869" s="179" t="s">
        <v>179</v>
      </c>
      <c r="D4869" s="191">
        <v>43679</v>
      </c>
      <c r="E4869" s="192" t="s">
        <v>76</v>
      </c>
      <c r="F4869" s="179" t="s">
        <v>1278</v>
      </c>
      <c r="G4869" s="179"/>
      <c r="H4869" s="199">
        <v>36405</v>
      </c>
      <c r="I4869" s="199"/>
    </row>
    <row r="4870" spans="1:9" x14ac:dyDescent="0.25">
      <c r="A4870" s="184">
        <v>43678</v>
      </c>
      <c r="B4870" s="185" t="s">
        <v>236</v>
      </c>
      <c r="C4870" s="182" t="s">
        <v>175</v>
      </c>
      <c r="D4870" s="183">
        <v>43682</v>
      </c>
      <c r="E4870" s="190" t="s">
        <v>76</v>
      </c>
      <c r="F4870" s="182" t="s">
        <v>1151</v>
      </c>
      <c r="G4870" s="182"/>
      <c r="H4870" s="200">
        <v>118650</v>
      </c>
      <c r="I4870" s="200"/>
    </row>
    <row r="4871" spans="1:9" x14ac:dyDescent="0.25">
      <c r="A4871" s="193">
        <v>43678</v>
      </c>
      <c r="B4871" s="185" t="s">
        <v>236</v>
      </c>
      <c r="C4871" s="179" t="s">
        <v>323</v>
      </c>
      <c r="D4871" s="191">
        <v>43682</v>
      </c>
      <c r="E4871" s="192" t="s">
        <v>76</v>
      </c>
      <c r="F4871" s="179" t="s">
        <v>476</v>
      </c>
      <c r="G4871" s="179"/>
      <c r="H4871" s="199">
        <v>17953</v>
      </c>
      <c r="I4871" s="199"/>
    </row>
    <row r="4872" spans="1:9" x14ac:dyDescent="0.25">
      <c r="A4872" s="184">
        <v>43678</v>
      </c>
      <c r="B4872" s="185" t="s">
        <v>236</v>
      </c>
      <c r="C4872" s="182" t="s">
        <v>323</v>
      </c>
      <c r="D4872" s="183">
        <v>43682</v>
      </c>
      <c r="E4872" s="190" t="s">
        <v>76</v>
      </c>
      <c r="F4872" s="182" t="s">
        <v>436</v>
      </c>
      <c r="G4872" s="182"/>
      <c r="H4872" s="200">
        <v>82475</v>
      </c>
      <c r="I4872" s="200"/>
    </row>
    <row r="4873" spans="1:9" x14ac:dyDescent="0.25">
      <c r="A4873" s="193">
        <v>43678</v>
      </c>
      <c r="B4873" s="185" t="s">
        <v>236</v>
      </c>
      <c r="C4873" s="179" t="s">
        <v>323</v>
      </c>
      <c r="D4873" s="191">
        <v>43682</v>
      </c>
      <c r="E4873" s="192" t="s">
        <v>76</v>
      </c>
      <c r="F4873" s="179" t="s">
        <v>529</v>
      </c>
      <c r="G4873" s="179"/>
      <c r="H4873" s="199">
        <v>1968</v>
      </c>
      <c r="I4873" s="199"/>
    </row>
    <row r="4874" spans="1:9" x14ac:dyDescent="0.25">
      <c r="A4874" s="184">
        <v>43678</v>
      </c>
      <c r="B4874" s="185" t="s">
        <v>236</v>
      </c>
      <c r="C4874" s="182" t="s">
        <v>432</v>
      </c>
      <c r="D4874" s="183">
        <v>43682</v>
      </c>
      <c r="E4874" s="190" t="s">
        <v>76</v>
      </c>
      <c r="F4874" s="182" t="s">
        <v>1279</v>
      </c>
      <c r="G4874" s="182"/>
      <c r="H4874" s="200">
        <v>100000</v>
      </c>
      <c r="I4874" s="200"/>
    </row>
    <row r="4875" spans="1:9" x14ac:dyDescent="0.25">
      <c r="A4875" s="193">
        <v>43678</v>
      </c>
      <c r="B4875" s="185" t="s">
        <v>236</v>
      </c>
      <c r="C4875" s="179" t="s">
        <v>176</v>
      </c>
      <c r="D4875" s="191">
        <v>43682</v>
      </c>
      <c r="E4875" s="192" t="s">
        <v>76</v>
      </c>
      <c r="F4875" s="179" t="s">
        <v>1280</v>
      </c>
      <c r="G4875" s="179"/>
      <c r="H4875" s="199">
        <v>6990</v>
      </c>
      <c r="I4875" s="199"/>
    </row>
    <row r="4876" spans="1:9" x14ac:dyDescent="0.25">
      <c r="A4876" s="184">
        <v>43678</v>
      </c>
      <c r="B4876" s="185" t="s">
        <v>236</v>
      </c>
      <c r="C4876" s="182" t="s">
        <v>179</v>
      </c>
      <c r="D4876" s="183">
        <v>43683</v>
      </c>
      <c r="E4876" s="190" t="s">
        <v>264</v>
      </c>
      <c r="F4876" s="182" t="s">
        <v>665</v>
      </c>
      <c r="G4876" s="182"/>
      <c r="H4876" s="200">
        <v>10343</v>
      </c>
      <c r="I4876" s="200"/>
    </row>
    <row r="4877" spans="1:9" x14ac:dyDescent="0.25">
      <c r="A4877" s="193">
        <v>43678</v>
      </c>
      <c r="B4877" s="185" t="s">
        <v>236</v>
      </c>
      <c r="C4877" s="179" t="s">
        <v>175</v>
      </c>
      <c r="D4877" s="191">
        <v>43689</v>
      </c>
      <c r="E4877" s="192" t="s">
        <v>76</v>
      </c>
      <c r="F4877" s="179" t="s">
        <v>1281</v>
      </c>
      <c r="G4877" s="179"/>
      <c r="H4877" s="199">
        <v>202825</v>
      </c>
      <c r="I4877" s="199"/>
    </row>
    <row r="4878" spans="1:9" x14ac:dyDescent="0.25">
      <c r="A4878" s="184">
        <v>43678</v>
      </c>
      <c r="B4878" s="185" t="s">
        <v>236</v>
      </c>
      <c r="C4878" s="182" t="s">
        <v>388</v>
      </c>
      <c r="D4878" s="183">
        <v>43690</v>
      </c>
      <c r="E4878" s="190" t="s">
        <v>76</v>
      </c>
      <c r="F4878" s="182" t="s">
        <v>364</v>
      </c>
      <c r="G4878" s="182"/>
      <c r="H4878" s="200">
        <v>70000</v>
      </c>
      <c r="I4878" s="200"/>
    </row>
    <row r="4879" spans="1:9" x14ac:dyDescent="0.25">
      <c r="A4879" s="193">
        <v>43678</v>
      </c>
      <c r="B4879" s="185" t="s">
        <v>236</v>
      </c>
      <c r="C4879" s="179" t="s">
        <v>175</v>
      </c>
      <c r="D4879" s="191">
        <v>43691</v>
      </c>
      <c r="E4879" s="192" t="s">
        <v>76</v>
      </c>
      <c r="F4879" s="179" t="s">
        <v>1282</v>
      </c>
      <c r="G4879" s="179"/>
      <c r="H4879" s="199">
        <v>120000</v>
      </c>
      <c r="I4879" s="199"/>
    </row>
    <row r="4880" spans="1:9" x14ac:dyDescent="0.25">
      <c r="A4880" s="184">
        <v>43678</v>
      </c>
      <c r="B4880" s="185" t="s">
        <v>236</v>
      </c>
      <c r="C4880" s="182" t="s">
        <v>1336</v>
      </c>
      <c r="D4880" s="183">
        <v>43696</v>
      </c>
      <c r="E4880" s="190" t="s">
        <v>319</v>
      </c>
      <c r="F4880" s="182" t="s">
        <v>1283</v>
      </c>
      <c r="G4880" s="182"/>
      <c r="H4880" s="200">
        <v>352911</v>
      </c>
      <c r="I4880" s="200"/>
    </row>
    <row r="4881" spans="1:9" x14ac:dyDescent="0.25">
      <c r="A4881" s="193">
        <v>43678</v>
      </c>
      <c r="B4881" s="185" t="s">
        <v>236</v>
      </c>
      <c r="C4881" s="179" t="s">
        <v>1336</v>
      </c>
      <c r="D4881" s="191">
        <v>43696</v>
      </c>
      <c r="E4881" s="192" t="s">
        <v>319</v>
      </c>
      <c r="F4881" s="179" t="s">
        <v>1284</v>
      </c>
      <c r="G4881" s="179"/>
      <c r="H4881" s="199">
        <v>202695</v>
      </c>
      <c r="I4881" s="199"/>
    </row>
    <row r="4882" spans="1:9" x14ac:dyDescent="0.25">
      <c r="A4882" s="184">
        <v>43678</v>
      </c>
      <c r="B4882" s="185" t="s">
        <v>236</v>
      </c>
      <c r="C4882" s="182" t="s">
        <v>1336</v>
      </c>
      <c r="D4882" s="183">
        <v>43696</v>
      </c>
      <c r="E4882" s="190" t="s">
        <v>319</v>
      </c>
      <c r="F4882" s="182" t="s">
        <v>1285</v>
      </c>
      <c r="G4882" s="182"/>
      <c r="H4882" s="200">
        <v>457221</v>
      </c>
      <c r="I4882" s="200"/>
    </row>
    <row r="4883" spans="1:9" x14ac:dyDescent="0.25">
      <c r="A4883" s="193">
        <v>43678</v>
      </c>
      <c r="B4883" s="185" t="s">
        <v>236</v>
      </c>
      <c r="C4883" s="179" t="s">
        <v>1336</v>
      </c>
      <c r="D4883" s="191">
        <v>43696</v>
      </c>
      <c r="E4883" s="192" t="s">
        <v>319</v>
      </c>
      <c r="F4883" s="179" t="s">
        <v>1286</v>
      </c>
      <c r="G4883" s="179"/>
      <c r="H4883" s="199">
        <v>66051</v>
      </c>
      <c r="I4883" s="199"/>
    </row>
    <row r="4884" spans="1:9" x14ac:dyDescent="0.25">
      <c r="A4884" s="184">
        <v>43678</v>
      </c>
      <c r="B4884" s="185" t="s">
        <v>236</v>
      </c>
      <c r="C4884" s="182" t="s">
        <v>1336</v>
      </c>
      <c r="D4884" s="183">
        <v>43696</v>
      </c>
      <c r="E4884" s="190" t="s">
        <v>319</v>
      </c>
      <c r="F4884" s="182" t="s">
        <v>1287</v>
      </c>
      <c r="G4884" s="182"/>
      <c r="H4884" s="200">
        <v>188714</v>
      </c>
      <c r="I4884" s="200"/>
    </row>
    <row r="4885" spans="1:9" x14ac:dyDescent="0.25">
      <c r="A4885" s="193">
        <v>43678</v>
      </c>
      <c r="B4885" s="185" t="s">
        <v>236</v>
      </c>
      <c r="C4885" s="179" t="s">
        <v>1336</v>
      </c>
      <c r="D4885" s="191">
        <v>43696</v>
      </c>
      <c r="E4885" s="192" t="s">
        <v>319</v>
      </c>
      <c r="F4885" s="179" t="s">
        <v>1288</v>
      </c>
      <c r="G4885" s="179"/>
      <c r="H4885" s="199">
        <v>188714</v>
      </c>
      <c r="I4885" s="199"/>
    </row>
    <row r="4886" spans="1:9" x14ac:dyDescent="0.25">
      <c r="A4886" s="184">
        <v>43678</v>
      </c>
      <c r="B4886" s="185" t="s">
        <v>236</v>
      </c>
      <c r="C4886" s="182" t="s">
        <v>1336</v>
      </c>
      <c r="D4886" s="183">
        <v>43696</v>
      </c>
      <c r="E4886" s="190" t="s">
        <v>319</v>
      </c>
      <c r="F4886" s="182" t="s">
        <v>1289</v>
      </c>
      <c r="G4886" s="182"/>
      <c r="H4886" s="200">
        <v>188714</v>
      </c>
      <c r="I4886" s="200"/>
    </row>
    <row r="4887" spans="1:9" x14ac:dyDescent="0.25">
      <c r="A4887" s="193">
        <v>43678</v>
      </c>
      <c r="B4887" s="185" t="s">
        <v>236</v>
      </c>
      <c r="C4887" s="179" t="s">
        <v>1336</v>
      </c>
      <c r="D4887" s="191">
        <v>43696</v>
      </c>
      <c r="E4887" s="192" t="s">
        <v>319</v>
      </c>
      <c r="F4887" s="179" t="s">
        <v>1290</v>
      </c>
      <c r="G4887" s="179"/>
      <c r="H4887" s="199">
        <v>284681</v>
      </c>
      <c r="I4887" s="199"/>
    </row>
    <row r="4888" spans="1:9" x14ac:dyDescent="0.25">
      <c r="A4888" s="184">
        <v>43678</v>
      </c>
      <c r="B4888" s="185" t="s">
        <v>236</v>
      </c>
      <c r="C4888" s="182" t="s">
        <v>179</v>
      </c>
      <c r="D4888" s="183">
        <v>43698</v>
      </c>
      <c r="E4888" s="190" t="s">
        <v>76</v>
      </c>
      <c r="F4888" s="182" t="s">
        <v>1278</v>
      </c>
      <c r="G4888" s="182"/>
      <c r="H4888" s="200">
        <v>35343</v>
      </c>
      <c r="I4888" s="200"/>
    </row>
    <row r="4889" spans="1:9" x14ac:dyDescent="0.25">
      <c r="A4889" s="193">
        <v>43678</v>
      </c>
      <c r="B4889" s="185" t="s">
        <v>236</v>
      </c>
      <c r="C4889" s="179" t="s">
        <v>388</v>
      </c>
      <c r="D4889" s="191">
        <v>43700</v>
      </c>
      <c r="E4889" s="192" t="s">
        <v>76</v>
      </c>
      <c r="F4889" s="179" t="s">
        <v>364</v>
      </c>
      <c r="G4889" s="179"/>
      <c r="H4889" s="199">
        <v>70000</v>
      </c>
      <c r="I4889" s="199"/>
    </row>
    <row r="4890" spans="1:9" x14ac:dyDescent="0.25">
      <c r="A4890" s="184">
        <v>43678</v>
      </c>
      <c r="B4890" s="185" t="s">
        <v>236</v>
      </c>
      <c r="C4890" s="182" t="s">
        <v>998</v>
      </c>
      <c r="D4890" s="183">
        <v>43704</v>
      </c>
      <c r="E4890" s="190" t="s">
        <v>76</v>
      </c>
      <c r="F4890" s="182" t="s">
        <v>1291</v>
      </c>
      <c r="G4890" s="182"/>
      <c r="H4890" s="200">
        <v>400000</v>
      </c>
      <c r="I4890" s="200"/>
    </row>
    <row r="4891" spans="1:9" x14ac:dyDescent="0.25">
      <c r="A4891" s="193">
        <v>43678</v>
      </c>
      <c r="B4891" s="185" t="s">
        <v>236</v>
      </c>
      <c r="C4891" s="179" t="s">
        <v>388</v>
      </c>
      <c r="D4891" s="191">
        <v>43706</v>
      </c>
      <c r="E4891" s="192" t="s">
        <v>76</v>
      </c>
      <c r="F4891" s="179" t="s">
        <v>364</v>
      </c>
      <c r="G4891" s="179"/>
      <c r="H4891" s="199">
        <v>70000</v>
      </c>
      <c r="I4891" s="199"/>
    </row>
    <row r="4892" spans="1:9" x14ac:dyDescent="0.25">
      <c r="A4892" s="184">
        <v>43678</v>
      </c>
      <c r="B4892" s="185" t="s">
        <v>236</v>
      </c>
      <c r="C4892" s="182" t="s">
        <v>172</v>
      </c>
      <c r="D4892" s="183">
        <v>43706</v>
      </c>
      <c r="E4892" s="190" t="s">
        <v>76</v>
      </c>
      <c r="F4892" s="182" t="s">
        <v>1292</v>
      </c>
      <c r="G4892" s="182"/>
      <c r="H4892" s="200">
        <v>40000</v>
      </c>
      <c r="I4892" s="200"/>
    </row>
    <row r="4893" spans="1:9" x14ac:dyDescent="0.25">
      <c r="A4893" s="193">
        <v>43678</v>
      </c>
      <c r="B4893" s="185" t="s">
        <v>236</v>
      </c>
      <c r="C4893" s="179" t="s">
        <v>1336</v>
      </c>
      <c r="D4893" s="191">
        <v>43706</v>
      </c>
      <c r="E4893" s="192" t="s">
        <v>76</v>
      </c>
      <c r="F4893" s="179" t="s">
        <v>1293</v>
      </c>
      <c r="G4893" s="179"/>
      <c r="H4893" s="199">
        <v>562622</v>
      </c>
      <c r="I4893" s="199"/>
    </row>
    <row r="4894" spans="1:9" x14ac:dyDescent="0.25">
      <c r="A4894" s="184">
        <v>43678</v>
      </c>
      <c r="B4894" s="185" t="s">
        <v>236</v>
      </c>
      <c r="C4894" s="182" t="s">
        <v>1336</v>
      </c>
      <c r="D4894" s="183">
        <v>43706</v>
      </c>
      <c r="E4894" s="190" t="s">
        <v>76</v>
      </c>
      <c r="F4894" s="182" t="s">
        <v>1293</v>
      </c>
      <c r="G4894" s="182"/>
      <c r="H4894" s="200">
        <v>1151484</v>
      </c>
      <c r="I4894" s="200"/>
    </row>
    <row r="4895" spans="1:9" x14ac:dyDescent="0.25">
      <c r="A4895" s="193">
        <v>43678</v>
      </c>
      <c r="B4895" s="185" t="s">
        <v>236</v>
      </c>
      <c r="C4895" s="179" t="s">
        <v>175</v>
      </c>
      <c r="D4895" s="191">
        <v>43707</v>
      </c>
      <c r="E4895" s="192" t="s">
        <v>76</v>
      </c>
      <c r="F4895" s="179" t="s">
        <v>1294</v>
      </c>
      <c r="G4895" s="179"/>
      <c r="H4895" s="199">
        <v>285650</v>
      </c>
      <c r="I4895" s="199"/>
    </row>
    <row r="4896" spans="1:9" x14ac:dyDescent="0.25">
      <c r="A4896" s="221">
        <v>43678</v>
      </c>
      <c r="B4896" s="222" t="s">
        <v>236</v>
      </c>
      <c r="C4896" s="222" t="s">
        <v>172</v>
      </c>
      <c r="D4896" s="223">
        <v>43707</v>
      </c>
      <c r="E4896" s="224" t="s">
        <v>76</v>
      </c>
      <c r="F4896" s="222" t="s">
        <v>1295</v>
      </c>
      <c r="G4896" s="222"/>
      <c r="H4896" s="228">
        <v>77220</v>
      </c>
      <c r="I4896" s="228"/>
    </row>
    <row r="4897" spans="1:9" x14ac:dyDescent="0.25">
      <c r="A4897" s="193">
        <v>43709</v>
      </c>
      <c r="B4897" s="185" t="s">
        <v>236</v>
      </c>
      <c r="C4897" s="179" t="s">
        <v>173</v>
      </c>
      <c r="D4897" s="191">
        <v>43712</v>
      </c>
      <c r="E4897" s="192" t="s">
        <v>76</v>
      </c>
      <c r="F4897" s="179" t="s">
        <v>1307</v>
      </c>
      <c r="G4897" s="179"/>
      <c r="H4897" s="199">
        <v>250000</v>
      </c>
      <c r="I4897" s="199"/>
    </row>
    <row r="4898" spans="1:9" x14ac:dyDescent="0.25">
      <c r="A4898" s="184">
        <v>43709</v>
      </c>
      <c r="B4898" s="185" t="s">
        <v>236</v>
      </c>
      <c r="C4898" s="182" t="s">
        <v>432</v>
      </c>
      <c r="D4898" s="183">
        <v>43712</v>
      </c>
      <c r="E4898" s="190" t="s">
        <v>76</v>
      </c>
      <c r="F4898" s="182" t="s">
        <v>1308</v>
      </c>
      <c r="G4898" s="182"/>
      <c r="H4898" s="200">
        <v>100000</v>
      </c>
      <c r="I4898" s="200"/>
    </row>
    <row r="4899" spans="1:9" x14ac:dyDescent="0.25">
      <c r="A4899" s="193">
        <v>43709</v>
      </c>
      <c r="B4899" s="185" t="s">
        <v>236</v>
      </c>
      <c r="C4899" s="179" t="s">
        <v>323</v>
      </c>
      <c r="D4899" s="191">
        <v>43712</v>
      </c>
      <c r="E4899" s="192" t="s">
        <v>76</v>
      </c>
      <c r="F4899" s="179" t="s">
        <v>476</v>
      </c>
      <c r="G4899" s="179"/>
      <c r="H4899" s="199">
        <v>17839</v>
      </c>
      <c r="I4899" s="199"/>
    </row>
    <row r="4900" spans="1:9" x14ac:dyDescent="0.25">
      <c r="A4900" s="184">
        <v>43709</v>
      </c>
      <c r="B4900" s="185" t="s">
        <v>236</v>
      </c>
      <c r="C4900" s="182" t="s">
        <v>323</v>
      </c>
      <c r="D4900" s="183">
        <v>43712</v>
      </c>
      <c r="E4900" s="190" t="s">
        <v>76</v>
      </c>
      <c r="F4900" s="182" t="s">
        <v>436</v>
      </c>
      <c r="G4900" s="182"/>
      <c r="H4900" s="200">
        <v>80125</v>
      </c>
      <c r="I4900" s="200"/>
    </row>
    <row r="4901" spans="1:9" x14ac:dyDescent="0.25">
      <c r="A4901" s="193">
        <v>43709</v>
      </c>
      <c r="B4901" s="185" t="s">
        <v>236</v>
      </c>
      <c r="C4901" s="179" t="s">
        <v>323</v>
      </c>
      <c r="D4901" s="191">
        <v>43712</v>
      </c>
      <c r="E4901" s="192" t="s">
        <v>76</v>
      </c>
      <c r="F4901" s="179" t="s">
        <v>529</v>
      </c>
      <c r="G4901" s="179"/>
      <c r="H4901" s="199">
        <v>1643</v>
      </c>
      <c r="I4901" s="199"/>
    </row>
    <row r="4902" spans="1:9" x14ac:dyDescent="0.25">
      <c r="A4902" s="184">
        <v>43709</v>
      </c>
      <c r="B4902" s="185" t="s">
        <v>236</v>
      </c>
      <c r="C4902" s="182" t="s">
        <v>176</v>
      </c>
      <c r="D4902" s="183">
        <v>43712</v>
      </c>
      <c r="E4902" s="190" t="s">
        <v>76</v>
      </c>
      <c r="F4902" s="182" t="s">
        <v>1149</v>
      </c>
      <c r="G4902" s="182"/>
      <c r="H4902" s="200">
        <v>6990</v>
      </c>
      <c r="I4902" s="200"/>
    </row>
    <row r="4903" spans="1:9" x14ac:dyDescent="0.25">
      <c r="A4903" s="193">
        <v>43709</v>
      </c>
      <c r="B4903" s="185" t="s">
        <v>236</v>
      </c>
      <c r="C4903" s="179" t="s">
        <v>175</v>
      </c>
      <c r="D4903" s="191">
        <v>43712</v>
      </c>
      <c r="E4903" s="192" t="s">
        <v>76</v>
      </c>
      <c r="F4903" s="179" t="s">
        <v>1151</v>
      </c>
      <c r="G4903" s="179"/>
      <c r="H4903" s="199">
        <v>148314</v>
      </c>
      <c r="I4903" s="199"/>
    </row>
    <row r="4904" spans="1:9" x14ac:dyDescent="0.25">
      <c r="A4904" s="184">
        <v>43709</v>
      </c>
      <c r="B4904" s="185" t="s">
        <v>236</v>
      </c>
      <c r="C4904" s="182" t="s">
        <v>388</v>
      </c>
      <c r="D4904" s="183">
        <v>43712</v>
      </c>
      <c r="E4904" s="190" t="s">
        <v>76</v>
      </c>
      <c r="F4904" s="182" t="s">
        <v>364</v>
      </c>
      <c r="G4904" s="182"/>
      <c r="H4904" s="200">
        <v>70000</v>
      </c>
      <c r="I4904" s="200"/>
    </row>
    <row r="4905" spans="1:9" x14ac:dyDescent="0.25">
      <c r="A4905" s="193">
        <v>43709</v>
      </c>
      <c r="B4905" s="185" t="s">
        <v>236</v>
      </c>
      <c r="C4905" s="179" t="s">
        <v>179</v>
      </c>
      <c r="D4905" s="191">
        <v>43714</v>
      </c>
      <c r="E4905" s="192" t="s">
        <v>264</v>
      </c>
      <c r="F4905" s="179" t="s">
        <v>665</v>
      </c>
      <c r="G4905" s="179"/>
      <c r="H4905" s="199">
        <v>10361</v>
      </c>
      <c r="I4905" s="199"/>
    </row>
    <row r="4906" spans="1:9" x14ac:dyDescent="0.25">
      <c r="A4906" s="184">
        <v>43709</v>
      </c>
      <c r="B4906" s="185" t="s">
        <v>236</v>
      </c>
      <c r="C4906" s="182" t="s">
        <v>172</v>
      </c>
      <c r="D4906" s="183">
        <v>43714</v>
      </c>
      <c r="E4906" s="190" t="s">
        <v>76</v>
      </c>
      <c r="F4906" s="182" t="s">
        <v>1309</v>
      </c>
      <c r="G4906" s="182"/>
      <c r="H4906" s="200">
        <v>15000</v>
      </c>
      <c r="I4906" s="200"/>
    </row>
    <row r="4907" spans="1:9" x14ac:dyDescent="0.25">
      <c r="A4907" s="193">
        <v>43709</v>
      </c>
      <c r="B4907" s="185" t="s">
        <v>236</v>
      </c>
      <c r="C4907" s="179" t="s">
        <v>388</v>
      </c>
      <c r="D4907" s="191">
        <v>43718</v>
      </c>
      <c r="E4907" s="192" t="s">
        <v>76</v>
      </c>
      <c r="F4907" s="179" t="s">
        <v>364</v>
      </c>
      <c r="G4907" s="179"/>
      <c r="H4907" s="199">
        <v>70000</v>
      </c>
      <c r="I4907" s="199"/>
    </row>
    <row r="4908" spans="1:9" x14ac:dyDescent="0.25">
      <c r="A4908" s="184">
        <v>43709</v>
      </c>
      <c r="B4908" s="185" t="s">
        <v>236</v>
      </c>
      <c r="C4908" s="182" t="s">
        <v>172</v>
      </c>
      <c r="D4908" s="183">
        <v>43719</v>
      </c>
      <c r="E4908" s="190" t="s">
        <v>76</v>
      </c>
      <c r="F4908" s="182" t="s">
        <v>1310</v>
      </c>
      <c r="G4908" s="182"/>
      <c r="H4908" s="200">
        <v>90000</v>
      </c>
      <c r="I4908" s="200"/>
    </row>
    <row r="4909" spans="1:9" x14ac:dyDescent="0.25">
      <c r="A4909" s="193">
        <v>43709</v>
      </c>
      <c r="B4909" s="185" t="s">
        <v>236</v>
      </c>
      <c r="C4909" s="179" t="s">
        <v>175</v>
      </c>
      <c r="D4909" s="191">
        <v>43724</v>
      </c>
      <c r="E4909" s="192" t="s">
        <v>76</v>
      </c>
      <c r="F4909" s="179" t="s">
        <v>1311</v>
      </c>
      <c r="G4909" s="179"/>
      <c r="H4909" s="199">
        <v>120000</v>
      </c>
      <c r="I4909" s="199"/>
    </row>
    <row r="4910" spans="1:9" x14ac:dyDescent="0.25">
      <c r="A4910" s="184">
        <v>43709</v>
      </c>
      <c r="B4910" s="185" t="s">
        <v>236</v>
      </c>
      <c r="C4910" s="182" t="s">
        <v>175</v>
      </c>
      <c r="D4910" s="183">
        <v>43724</v>
      </c>
      <c r="E4910" s="190" t="s">
        <v>76</v>
      </c>
      <c r="F4910" s="182" t="s">
        <v>1312</v>
      </c>
      <c r="G4910" s="182"/>
      <c r="H4910" s="200">
        <v>70000</v>
      </c>
      <c r="I4910" s="200"/>
    </row>
    <row r="4911" spans="1:9" x14ac:dyDescent="0.25">
      <c r="A4911" s="193">
        <v>43709</v>
      </c>
      <c r="B4911" s="185" t="s">
        <v>236</v>
      </c>
      <c r="C4911" s="179" t="s">
        <v>172</v>
      </c>
      <c r="D4911" s="191">
        <v>43724</v>
      </c>
      <c r="E4911" s="192" t="s">
        <v>76</v>
      </c>
      <c r="F4911" s="179" t="s">
        <v>1313</v>
      </c>
      <c r="G4911" s="179"/>
      <c r="H4911" s="199">
        <v>40000</v>
      </c>
      <c r="I4911" s="199"/>
    </row>
    <row r="4912" spans="1:9" x14ac:dyDescent="0.25">
      <c r="A4912" s="184">
        <v>43709</v>
      </c>
      <c r="B4912" s="185" t="s">
        <v>236</v>
      </c>
      <c r="C4912" s="182" t="s">
        <v>388</v>
      </c>
      <c r="D4912" s="183">
        <v>43731</v>
      </c>
      <c r="E4912" s="190" t="s">
        <v>76</v>
      </c>
      <c r="F4912" s="182" t="s">
        <v>1314</v>
      </c>
      <c r="G4912" s="182"/>
      <c r="H4912" s="200">
        <v>140000</v>
      </c>
      <c r="I4912" s="200"/>
    </row>
    <row r="4913" spans="1:9" x14ac:dyDescent="0.25">
      <c r="A4913" s="193">
        <v>43709</v>
      </c>
      <c r="B4913" s="185" t="s">
        <v>236</v>
      </c>
      <c r="C4913" s="179" t="s">
        <v>173</v>
      </c>
      <c r="D4913" s="191">
        <v>43735</v>
      </c>
      <c r="E4913" s="192" t="s">
        <v>76</v>
      </c>
      <c r="F4913" s="179" t="s">
        <v>1315</v>
      </c>
      <c r="G4913" s="179"/>
      <c r="H4913" s="199">
        <v>310000</v>
      </c>
      <c r="I4913" s="199"/>
    </row>
    <row r="4914" spans="1:9" x14ac:dyDescent="0.25">
      <c r="A4914" s="184">
        <v>43709</v>
      </c>
      <c r="B4914" s="185" t="s">
        <v>236</v>
      </c>
      <c r="C4914" s="182" t="s">
        <v>172</v>
      </c>
      <c r="D4914" s="183">
        <v>43738</v>
      </c>
      <c r="E4914" s="190" t="s">
        <v>76</v>
      </c>
      <c r="F4914" s="182" t="s">
        <v>1316</v>
      </c>
      <c r="G4914" s="182"/>
      <c r="H4914" s="200">
        <v>9150</v>
      </c>
      <c r="I4914" s="200"/>
    </row>
    <row r="4915" spans="1:9" x14ac:dyDescent="0.25">
      <c r="A4915" s="193">
        <v>43709</v>
      </c>
      <c r="B4915" s="185" t="s">
        <v>236</v>
      </c>
      <c r="C4915" s="179" t="s">
        <v>172</v>
      </c>
      <c r="D4915" s="191">
        <v>43738</v>
      </c>
      <c r="E4915" s="192" t="s">
        <v>76</v>
      </c>
      <c r="F4915" s="179" t="s">
        <v>1317</v>
      </c>
      <c r="G4915" s="179"/>
      <c r="H4915" s="199">
        <v>67000</v>
      </c>
      <c r="I4915" s="199"/>
    </row>
    <row r="4916" spans="1:9" x14ac:dyDescent="0.25">
      <c r="A4916" s="184">
        <v>43709</v>
      </c>
      <c r="B4916" s="185" t="s">
        <v>236</v>
      </c>
      <c r="C4916" s="182" t="s">
        <v>172</v>
      </c>
      <c r="D4916" s="183">
        <v>43738</v>
      </c>
      <c r="E4916" s="190" t="s">
        <v>76</v>
      </c>
      <c r="F4916" s="182" t="s">
        <v>1318</v>
      </c>
      <c r="G4916" s="182"/>
      <c r="H4916" s="200">
        <v>9150</v>
      </c>
      <c r="I4916" s="200"/>
    </row>
    <row r="4917" spans="1:9" x14ac:dyDescent="0.25">
      <c r="A4917" s="221">
        <v>43709</v>
      </c>
      <c r="B4917" s="222" t="s">
        <v>236</v>
      </c>
      <c r="C4917" s="222" t="s">
        <v>175</v>
      </c>
      <c r="D4917" s="223">
        <v>43738</v>
      </c>
      <c r="E4917" s="224" t="s">
        <v>76</v>
      </c>
      <c r="F4917" s="222" t="s">
        <v>1319</v>
      </c>
      <c r="G4917" s="222"/>
      <c r="H4917" s="228">
        <v>285650</v>
      </c>
      <c r="I4917" s="228"/>
    </row>
    <row r="4918" spans="1:9" x14ac:dyDescent="0.25">
      <c r="A4918" s="184">
        <v>43739</v>
      </c>
      <c r="B4918" s="185" t="s">
        <v>236</v>
      </c>
      <c r="C4918" s="182" t="s">
        <v>176</v>
      </c>
      <c r="D4918" s="183">
        <v>43739</v>
      </c>
      <c r="E4918" s="190" t="s">
        <v>76</v>
      </c>
      <c r="F4918" s="182" t="s">
        <v>1329</v>
      </c>
      <c r="G4918" s="182"/>
      <c r="H4918" s="200">
        <v>6990</v>
      </c>
      <c r="I4918" s="200"/>
    </row>
    <row r="4919" spans="1:9" x14ac:dyDescent="0.25">
      <c r="A4919" s="193">
        <v>43739</v>
      </c>
      <c r="B4919" s="185" t="s">
        <v>236</v>
      </c>
      <c r="C4919" s="179" t="s">
        <v>432</v>
      </c>
      <c r="D4919" s="191">
        <v>43739</v>
      </c>
      <c r="E4919" s="192" t="s">
        <v>76</v>
      </c>
      <c r="F4919" s="179" t="s">
        <v>1330</v>
      </c>
      <c r="G4919" s="179"/>
      <c r="H4919" s="199">
        <v>100000</v>
      </c>
      <c r="I4919" s="199"/>
    </row>
    <row r="4920" spans="1:9" x14ac:dyDescent="0.25">
      <c r="A4920" s="184">
        <v>43739</v>
      </c>
      <c r="B4920" s="185" t="s">
        <v>236</v>
      </c>
      <c r="C4920" s="182" t="s">
        <v>323</v>
      </c>
      <c r="D4920" s="183">
        <v>43739</v>
      </c>
      <c r="E4920" s="190" t="s">
        <v>76</v>
      </c>
      <c r="F4920" s="182" t="s">
        <v>529</v>
      </c>
      <c r="G4920" s="182"/>
      <c r="H4920" s="200">
        <v>1601</v>
      </c>
      <c r="I4920" s="200"/>
    </row>
    <row r="4921" spans="1:9" x14ac:dyDescent="0.25">
      <c r="A4921" s="193">
        <v>43739</v>
      </c>
      <c r="B4921" s="185" t="s">
        <v>236</v>
      </c>
      <c r="C4921" s="179" t="s">
        <v>323</v>
      </c>
      <c r="D4921" s="191">
        <v>43739</v>
      </c>
      <c r="E4921" s="192" t="s">
        <v>76</v>
      </c>
      <c r="F4921" s="179" t="s">
        <v>436</v>
      </c>
      <c r="G4921" s="179"/>
      <c r="H4921" s="199">
        <v>68644</v>
      </c>
      <c r="I4921" s="199"/>
    </row>
    <row r="4922" spans="1:9" x14ac:dyDescent="0.25">
      <c r="A4922" s="184">
        <v>43739</v>
      </c>
      <c r="B4922" s="185" t="s">
        <v>236</v>
      </c>
      <c r="C4922" s="182" t="s">
        <v>323</v>
      </c>
      <c r="D4922" s="183">
        <v>43739</v>
      </c>
      <c r="E4922" s="190" t="s">
        <v>76</v>
      </c>
      <c r="F4922" s="182" t="s">
        <v>476</v>
      </c>
      <c r="G4922" s="182"/>
      <c r="H4922" s="200">
        <v>15048</v>
      </c>
      <c r="I4922" s="200"/>
    </row>
    <row r="4923" spans="1:9" x14ac:dyDescent="0.25">
      <c r="A4923" s="193">
        <v>43739</v>
      </c>
      <c r="B4923" s="185" t="s">
        <v>236</v>
      </c>
      <c r="C4923" s="179" t="s">
        <v>175</v>
      </c>
      <c r="D4923" s="191">
        <v>43739</v>
      </c>
      <c r="E4923" s="192" t="s">
        <v>76</v>
      </c>
      <c r="F4923" s="179" t="s">
        <v>1151</v>
      </c>
      <c r="G4923" s="179"/>
      <c r="H4923" s="199">
        <v>157093</v>
      </c>
      <c r="I4923" s="199"/>
    </row>
    <row r="4924" spans="1:9" x14ac:dyDescent="0.25">
      <c r="A4924" s="184">
        <v>43739</v>
      </c>
      <c r="B4924" s="185" t="s">
        <v>236</v>
      </c>
      <c r="C4924" s="182" t="s">
        <v>388</v>
      </c>
      <c r="D4924" s="183">
        <v>43741</v>
      </c>
      <c r="E4924" s="190" t="s">
        <v>76</v>
      </c>
      <c r="F4924" s="182" t="s">
        <v>1331</v>
      </c>
      <c r="G4924" s="182"/>
      <c r="H4924" s="200">
        <v>70000</v>
      </c>
      <c r="I4924" s="200"/>
    </row>
    <row r="4925" spans="1:9" x14ac:dyDescent="0.25">
      <c r="A4925" s="193">
        <v>43739</v>
      </c>
      <c r="B4925" s="185" t="s">
        <v>236</v>
      </c>
      <c r="C4925" s="179" t="s">
        <v>179</v>
      </c>
      <c r="D4925" s="191">
        <v>43745</v>
      </c>
      <c r="E4925" s="192" t="s">
        <v>264</v>
      </c>
      <c r="F4925" s="179" t="s">
        <v>517</v>
      </c>
      <c r="G4925" s="179"/>
      <c r="H4925" s="199">
        <v>10382</v>
      </c>
      <c r="I4925" s="199"/>
    </row>
    <row r="4926" spans="1:9" x14ac:dyDescent="0.25">
      <c r="A4926" s="184">
        <v>43739</v>
      </c>
      <c r="B4926" s="185" t="s">
        <v>236</v>
      </c>
      <c r="C4926" s="182" t="s">
        <v>179</v>
      </c>
      <c r="D4926" s="183">
        <v>43747</v>
      </c>
      <c r="E4926" s="190" t="s">
        <v>76</v>
      </c>
      <c r="F4926" s="182" t="s">
        <v>1332</v>
      </c>
      <c r="G4926" s="182"/>
      <c r="H4926" s="200">
        <v>250000</v>
      </c>
      <c r="I4926" s="200"/>
    </row>
    <row r="4927" spans="1:9" x14ac:dyDescent="0.25">
      <c r="A4927" s="193">
        <v>43739</v>
      </c>
      <c r="B4927" s="185" t="s">
        <v>236</v>
      </c>
      <c r="C4927" s="179" t="s">
        <v>172</v>
      </c>
      <c r="D4927" s="191">
        <v>43747</v>
      </c>
      <c r="E4927" s="192" t="s">
        <v>76</v>
      </c>
      <c r="F4927" s="179" t="s">
        <v>1333</v>
      </c>
      <c r="G4927" s="179"/>
      <c r="H4927" s="199">
        <v>80000</v>
      </c>
      <c r="I4927" s="199"/>
    </row>
    <row r="4928" spans="1:9" x14ac:dyDescent="0.25">
      <c r="A4928" s="184">
        <v>43739</v>
      </c>
      <c r="B4928" s="185" t="s">
        <v>236</v>
      </c>
      <c r="C4928" s="182" t="s">
        <v>179</v>
      </c>
      <c r="D4928" s="183">
        <v>43748</v>
      </c>
      <c r="E4928" s="190" t="s">
        <v>76</v>
      </c>
      <c r="F4928" s="182" t="s">
        <v>1334</v>
      </c>
      <c r="G4928" s="182"/>
      <c r="H4928" s="200">
        <v>250000</v>
      </c>
      <c r="I4928" s="200"/>
    </row>
    <row r="4929" spans="1:9" x14ac:dyDescent="0.25">
      <c r="A4929" s="193">
        <v>43739</v>
      </c>
      <c r="B4929" s="185" t="s">
        <v>236</v>
      </c>
      <c r="C4929" s="179" t="s">
        <v>388</v>
      </c>
      <c r="D4929" s="191">
        <v>43748</v>
      </c>
      <c r="E4929" s="192" t="s">
        <v>76</v>
      </c>
      <c r="F4929" s="179" t="s">
        <v>1331</v>
      </c>
      <c r="G4929" s="179"/>
      <c r="H4929" s="199">
        <v>80000</v>
      </c>
      <c r="I4929" s="199"/>
    </row>
    <row r="4930" spans="1:9" x14ac:dyDescent="0.25">
      <c r="A4930" s="184">
        <v>43739</v>
      </c>
      <c r="B4930" s="185" t="s">
        <v>236</v>
      </c>
      <c r="C4930" s="182" t="s">
        <v>175</v>
      </c>
      <c r="D4930" s="183">
        <v>43753</v>
      </c>
      <c r="E4930" s="190" t="s">
        <v>76</v>
      </c>
      <c r="F4930" s="182" t="s">
        <v>682</v>
      </c>
      <c r="G4930" s="182"/>
      <c r="H4930" s="200">
        <v>120000</v>
      </c>
      <c r="I4930" s="200"/>
    </row>
    <row r="4931" spans="1:9" x14ac:dyDescent="0.25">
      <c r="A4931" s="193">
        <v>43739</v>
      </c>
      <c r="B4931" s="185" t="s">
        <v>236</v>
      </c>
      <c r="C4931" s="179" t="s">
        <v>388</v>
      </c>
      <c r="D4931" s="191">
        <v>43755</v>
      </c>
      <c r="E4931" s="192" t="s">
        <v>76</v>
      </c>
      <c r="F4931" s="179" t="s">
        <v>1331</v>
      </c>
      <c r="G4931" s="179"/>
      <c r="H4931" s="199">
        <v>80000</v>
      </c>
      <c r="I4931" s="199"/>
    </row>
    <row r="4932" spans="1:9" x14ac:dyDescent="0.25">
      <c r="A4932" s="184">
        <v>43739</v>
      </c>
      <c r="B4932" s="185" t="s">
        <v>236</v>
      </c>
      <c r="C4932" s="182" t="s">
        <v>388</v>
      </c>
      <c r="D4932" s="183">
        <v>43762</v>
      </c>
      <c r="E4932" s="190" t="s">
        <v>76</v>
      </c>
      <c r="F4932" s="182" t="s">
        <v>1331</v>
      </c>
      <c r="G4932" s="182"/>
      <c r="H4932" s="200">
        <v>80000</v>
      </c>
      <c r="I4932" s="200"/>
    </row>
    <row r="4933" spans="1:9" x14ac:dyDescent="0.25">
      <c r="A4933" s="193">
        <v>43739</v>
      </c>
      <c r="B4933" s="185" t="s">
        <v>236</v>
      </c>
      <c r="C4933" s="179" t="s">
        <v>173</v>
      </c>
      <c r="D4933" s="191">
        <v>43766</v>
      </c>
      <c r="E4933" s="192" t="s">
        <v>76</v>
      </c>
      <c r="F4933" s="179" t="s">
        <v>1335</v>
      </c>
      <c r="G4933" s="179"/>
      <c r="H4933" s="199">
        <v>250000</v>
      </c>
      <c r="I4933" s="199"/>
    </row>
    <row r="4934" spans="1:9" x14ac:dyDescent="0.25">
      <c r="A4934" s="184">
        <v>43739</v>
      </c>
      <c r="B4934" s="185" t="s">
        <v>236</v>
      </c>
      <c r="C4934" s="182" t="s">
        <v>388</v>
      </c>
      <c r="D4934" s="183">
        <v>43767</v>
      </c>
      <c r="E4934" s="190" t="s">
        <v>76</v>
      </c>
      <c r="F4934" s="182" t="s">
        <v>1314</v>
      </c>
      <c r="G4934" s="182"/>
      <c r="H4934" s="200">
        <v>80000</v>
      </c>
      <c r="I4934" s="200"/>
    </row>
    <row r="4935" spans="1:9" x14ac:dyDescent="0.25">
      <c r="A4935" s="221">
        <v>43739</v>
      </c>
      <c r="B4935" s="222" t="s">
        <v>236</v>
      </c>
      <c r="C4935" s="222" t="s">
        <v>175</v>
      </c>
      <c r="D4935" s="223">
        <v>43768</v>
      </c>
      <c r="E4935" s="224" t="s">
        <v>76</v>
      </c>
      <c r="F4935" s="222" t="s">
        <v>1103</v>
      </c>
      <c r="G4935" s="222"/>
      <c r="H4935" s="228">
        <v>285650</v>
      </c>
      <c r="I4935" s="228"/>
    </row>
    <row r="4936" spans="1:9" x14ac:dyDescent="0.25">
      <c r="A4936" s="184">
        <v>43770</v>
      </c>
      <c r="B4936" s="37" t="s">
        <v>236</v>
      </c>
      <c r="C4936" t="s">
        <v>179</v>
      </c>
      <c r="D4936" s="9">
        <v>43775</v>
      </c>
      <c r="E4936" t="s">
        <v>389</v>
      </c>
      <c r="F4936" t="s">
        <v>517</v>
      </c>
      <c r="H4936" s="1">
        <v>10384</v>
      </c>
    </row>
    <row r="4937" spans="1:9" x14ac:dyDescent="0.25">
      <c r="A4937" s="184">
        <v>43770</v>
      </c>
      <c r="B4937" s="37" t="s">
        <v>236</v>
      </c>
      <c r="C4937" t="s">
        <v>432</v>
      </c>
      <c r="D4937" s="9">
        <v>43775</v>
      </c>
      <c r="E4937" t="s">
        <v>76</v>
      </c>
      <c r="F4937" t="s">
        <v>1357</v>
      </c>
      <c r="H4937" s="1">
        <v>100000</v>
      </c>
    </row>
    <row r="4938" spans="1:9" x14ac:dyDescent="0.25">
      <c r="A4938" s="184">
        <v>43770</v>
      </c>
      <c r="B4938" s="37" t="s">
        <v>236</v>
      </c>
      <c r="C4938" t="s">
        <v>323</v>
      </c>
      <c r="D4938" s="9">
        <v>43775</v>
      </c>
      <c r="E4938" t="s">
        <v>76</v>
      </c>
      <c r="F4938" t="s">
        <v>476</v>
      </c>
      <c r="H4938" s="1">
        <v>15902</v>
      </c>
    </row>
    <row r="4939" spans="1:9" x14ac:dyDescent="0.25">
      <c r="A4939" s="184">
        <v>43770</v>
      </c>
      <c r="B4939" s="37" t="s">
        <v>236</v>
      </c>
      <c r="C4939" t="s">
        <v>323</v>
      </c>
      <c r="D4939" s="9">
        <v>43775</v>
      </c>
      <c r="E4939" t="s">
        <v>76</v>
      </c>
      <c r="F4939" t="s">
        <v>436</v>
      </c>
      <c r="H4939" s="1">
        <v>79641</v>
      </c>
    </row>
    <row r="4940" spans="1:9" x14ac:dyDescent="0.25">
      <c r="A4940" s="184">
        <v>43770</v>
      </c>
      <c r="B4940" s="37" t="s">
        <v>236</v>
      </c>
      <c r="C4940" t="s">
        <v>323</v>
      </c>
      <c r="D4940" s="9">
        <v>43775</v>
      </c>
      <c r="E4940" t="s">
        <v>76</v>
      </c>
      <c r="F4940" t="s">
        <v>529</v>
      </c>
      <c r="H4940" s="1">
        <v>1486</v>
      </c>
    </row>
    <row r="4941" spans="1:9" x14ac:dyDescent="0.25">
      <c r="A4941" s="184">
        <v>43770</v>
      </c>
      <c r="B4941" s="37" t="s">
        <v>236</v>
      </c>
      <c r="C4941" t="s">
        <v>175</v>
      </c>
      <c r="D4941" s="9">
        <v>43775</v>
      </c>
      <c r="E4941" t="s">
        <v>76</v>
      </c>
      <c r="F4941" t="s">
        <v>1151</v>
      </c>
      <c r="H4941" s="1">
        <v>127430</v>
      </c>
    </row>
    <row r="4942" spans="1:9" x14ac:dyDescent="0.25">
      <c r="A4942" s="184">
        <v>43770</v>
      </c>
      <c r="B4942" s="37" t="s">
        <v>236</v>
      </c>
      <c r="C4942" t="s">
        <v>176</v>
      </c>
      <c r="D4942" s="9">
        <v>43776</v>
      </c>
      <c r="E4942" t="s">
        <v>76</v>
      </c>
      <c r="F4942" t="s">
        <v>1358</v>
      </c>
      <c r="H4942" s="1">
        <v>6990</v>
      </c>
    </row>
    <row r="4943" spans="1:9" x14ac:dyDescent="0.25">
      <c r="A4943" s="184">
        <v>43770</v>
      </c>
      <c r="B4943" s="37" t="s">
        <v>236</v>
      </c>
      <c r="C4943" t="s">
        <v>388</v>
      </c>
      <c r="D4943" s="9">
        <v>43776</v>
      </c>
      <c r="E4943" t="s">
        <v>76</v>
      </c>
      <c r="F4943" t="s">
        <v>1359</v>
      </c>
      <c r="H4943" s="1">
        <v>80000</v>
      </c>
    </row>
    <row r="4944" spans="1:9" x14ac:dyDescent="0.25">
      <c r="A4944" s="184">
        <v>43770</v>
      </c>
      <c r="B4944" s="37" t="s">
        <v>236</v>
      </c>
      <c r="C4944" t="s">
        <v>179</v>
      </c>
      <c r="D4944" s="9">
        <v>43777</v>
      </c>
      <c r="E4944" t="s">
        <v>76</v>
      </c>
      <c r="F4944" t="s">
        <v>1360</v>
      </c>
      <c r="H4944" s="1">
        <v>59300</v>
      </c>
    </row>
    <row r="4945" spans="1:9" x14ac:dyDescent="0.25">
      <c r="A4945" s="184">
        <v>43770</v>
      </c>
      <c r="B4945" s="37" t="s">
        <v>236</v>
      </c>
      <c r="C4945" t="s">
        <v>388</v>
      </c>
      <c r="D4945" s="9">
        <v>43782</v>
      </c>
      <c r="E4945" t="s">
        <v>76</v>
      </c>
      <c r="F4945" t="s">
        <v>1359</v>
      </c>
      <c r="H4945" s="1">
        <v>80000</v>
      </c>
    </row>
    <row r="4946" spans="1:9" x14ac:dyDescent="0.25">
      <c r="A4946" s="184">
        <v>43770</v>
      </c>
      <c r="B4946" s="37" t="s">
        <v>236</v>
      </c>
      <c r="C4946" t="s">
        <v>175</v>
      </c>
      <c r="D4946" s="9">
        <v>43784</v>
      </c>
      <c r="E4946" t="s">
        <v>76</v>
      </c>
      <c r="F4946" t="s">
        <v>1177</v>
      </c>
      <c r="H4946" s="1">
        <v>120000</v>
      </c>
    </row>
    <row r="4947" spans="1:9" x14ac:dyDescent="0.25">
      <c r="A4947" s="184">
        <v>43770</v>
      </c>
      <c r="B4947" s="37" t="s">
        <v>236</v>
      </c>
      <c r="C4947" t="s">
        <v>172</v>
      </c>
      <c r="D4947" s="9">
        <v>43787</v>
      </c>
      <c r="E4947" t="s">
        <v>76</v>
      </c>
      <c r="F4947" t="s">
        <v>1361</v>
      </c>
      <c r="H4947" s="1">
        <v>5000</v>
      </c>
    </row>
    <row r="4948" spans="1:9" x14ac:dyDescent="0.25">
      <c r="A4948" s="184">
        <v>43770</v>
      </c>
      <c r="B4948" s="37" t="s">
        <v>236</v>
      </c>
      <c r="C4948" t="s">
        <v>172</v>
      </c>
      <c r="D4948" s="9">
        <v>43787</v>
      </c>
      <c r="E4948" t="s">
        <v>76</v>
      </c>
      <c r="F4948" t="s">
        <v>1362</v>
      </c>
      <c r="H4948" s="1">
        <v>250000</v>
      </c>
    </row>
    <row r="4949" spans="1:9" x14ac:dyDescent="0.25">
      <c r="A4949" s="184">
        <v>43770</v>
      </c>
      <c r="B4949" s="37" t="s">
        <v>236</v>
      </c>
      <c r="C4949" t="s">
        <v>172</v>
      </c>
      <c r="D4949" s="9">
        <v>43787</v>
      </c>
      <c r="E4949" t="s">
        <v>76</v>
      </c>
      <c r="F4949" t="s">
        <v>1363</v>
      </c>
      <c r="H4949" s="1">
        <v>33000</v>
      </c>
    </row>
    <row r="4950" spans="1:9" x14ac:dyDescent="0.25">
      <c r="A4950" s="184">
        <v>43770</v>
      </c>
      <c r="B4950" s="37" t="s">
        <v>236</v>
      </c>
      <c r="C4950" t="s">
        <v>172</v>
      </c>
      <c r="D4950" s="9">
        <v>43787</v>
      </c>
      <c r="E4950" t="s">
        <v>76</v>
      </c>
      <c r="F4950" t="s">
        <v>1364</v>
      </c>
      <c r="H4950" s="1">
        <v>549000</v>
      </c>
    </row>
    <row r="4951" spans="1:9" x14ac:dyDescent="0.25">
      <c r="A4951" s="184">
        <v>43770</v>
      </c>
      <c r="B4951" s="37" t="s">
        <v>236</v>
      </c>
      <c r="C4951" t="s">
        <v>388</v>
      </c>
      <c r="D4951" s="9">
        <v>43787</v>
      </c>
      <c r="E4951" t="s">
        <v>76</v>
      </c>
      <c r="F4951" t="s">
        <v>1359</v>
      </c>
      <c r="H4951" s="1">
        <v>80000</v>
      </c>
    </row>
    <row r="4952" spans="1:9" x14ac:dyDescent="0.25">
      <c r="A4952" s="184">
        <v>43770</v>
      </c>
      <c r="B4952" s="37" t="s">
        <v>236</v>
      </c>
      <c r="C4952" t="s">
        <v>1336</v>
      </c>
      <c r="D4952" s="9">
        <v>43790</v>
      </c>
      <c r="E4952" t="s">
        <v>76</v>
      </c>
      <c r="F4952" t="s">
        <v>1365</v>
      </c>
      <c r="H4952" s="1">
        <v>525078</v>
      </c>
    </row>
    <row r="4953" spans="1:9" x14ac:dyDescent="0.25">
      <c r="A4953" s="184">
        <v>43770</v>
      </c>
      <c r="B4953" s="37" t="s">
        <v>236</v>
      </c>
      <c r="C4953" t="s">
        <v>172</v>
      </c>
      <c r="D4953" s="9">
        <v>43790</v>
      </c>
      <c r="E4953" t="s">
        <v>76</v>
      </c>
      <c r="F4953" t="s">
        <v>1366</v>
      </c>
      <c r="H4953" s="1">
        <v>41650</v>
      </c>
    </row>
    <row r="4954" spans="1:9" x14ac:dyDescent="0.25">
      <c r="A4954" s="184">
        <v>43770</v>
      </c>
      <c r="B4954" s="37" t="s">
        <v>236</v>
      </c>
      <c r="C4954" t="s">
        <v>172</v>
      </c>
      <c r="D4954" s="9">
        <v>43790</v>
      </c>
      <c r="E4954" t="s">
        <v>76</v>
      </c>
      <c r="F4954" t="s">
        <v>1367</v>
      </c>
      <c r="H4954" s="1">
        <v>95090</v>
      </c>
    </row>
    <row r="4955" spans="1:9" x14ac:dyDescent="0.25">
      <c r="A4955" s="184">
        <v>43770</v>
      </c>
      <c r="B4955" s="37" t="s">
        <v>236</v>
      </c>
      <c r="C4955" t="s">
        <v>1391</v>
      </c>
      <c r="D4955" s="9">
        <v>43795</v>
      </c>
      <c r="E4955" t="s">
        <v>76</v>
      </c>
      <c r="F4955" t="s">
        <v>1368</v>
      </c>
      <c r="H4955" s="1">
        <v>250000</v>
      </c>
    </row>
    <row r="4956" spans="1:9" x14ac:dyDescent="0.25">
      <c r="A4956" s="241">
        <v>43770</v>
      </c>
      <c r="B4956" s="218" t="s">
        <v>236</v>
      </c>
      <c r="C4956" s="218" t="s">
        <v>388</v>
      </c>
      <c r="D4956" s="219">
        <v>43797</v>
      </c>
      <c r="E4956" s="218" t="s">
        <v>76</v>
      </c>
      <c r="F4956" s="218" t="s">
        <v>1359</v>
      </c>
      <c r="G4956" s="218"/>
      <c r="H4956" s="229">
        <v>80000</v>
      </c>
      <c r="I4956" s="229"/>
    </row>
    <row r="4957" spans="1:9" x14ac:dyDescent="0.25">
      <c r="A4957" s="184">
        <v>43800</v>
      </c>
      <c r="B4957" s="37" t="s">
        <v>236</v>
      </c>
      <c r="C4957" s="182" t="s">
        <v>175</v>
      </c>
      <c r="D4957" s="9">
        <v>43801</v>
      </c>
      <c r="E4957" t="s">
        <v>76</v>
      </c>
      <c r="F4957" t="s">
        <v>1378</v>
      </c>
      <c r="H4957" s="1">
        <v>285650</v>
      </c>
    </row>
    <row r="4958" spans="1:9" x14ac:dyDescent="0.25">
      <c r="A4958" s="184">
        <v>43800</v>
      </c>
      <c r="B4958" s="37" t="s">
        <v>236</v>
      </c>
      <c r="C4958" s="179" t="s">
        <v>179</v>
      </c>
      <c r="D4958" s="9">
        <v>43804</v>
      </c>
      <c r="E4958" t="s">
        <v>76</v>
      </c>
      <c r="F4958" t="s">
        <v>1379</v>
      </c>
      <c r="H4958" s="1">
        <v>29980</v>
      </c>
    </row>
    <row r="4959" spans="1:9" x14ac:dyDescent="0.25">
      <c r="A4959" s="184">
        <v>43800</v>
      </c>
      <c r="B4959" s="37" t="s">
        <v>236</v>
      </c>
      <c r="C4959" s="182" t="s">
        <v>388</v>
      </c>
      <c r="D4959" s="9">
        <v>43804</v>
      </c>
      <c r="E4959" t="s">
        <v>76</v>
      </c>
      <c r="F4959" t="s">
        <v>1380</v>
      </c>
      <c r="H4959" s="1">
        <v>80000</v>
      </c>
    </row>
    <row r="4960" spans="1:9" x14ac:dyDescent="0.25">
      <c r="A4960" s="184">
        <v>43800</v>
      </c>
      <c r="B4960" s="37" t="s">
        <v>236</v>
      </c>
      <c r="C4960" s="179" t="s">
        <v>172</v>
      </c>
      <c r="D4960" s="9">
        <v>43804</v>
      </c>
      <c r="E4960" t="s">
        <v>76</v>
      </c>
      <c r="F4960" t="s">
        <v>1381</v>
      </c>
      <c r="H4960" s="1">
        <v>5900</v>
      </c>
    </row>
    <row r="4961" spans="1:8" x14ac:dyDescent="0.25">
      <c r="A4961" s="184">
        <v>43800</v>
      </c>
      <c r="B4961" s="37" t="s">
        <v>236</v>
      </c>
      <c r="C4961" s="182" t="s">
        <v>172</v>
      </c>
      <c r="D4961" s="9">
        <v>43804</v>
      </c>
      <c r="E4961" t="s">
        <v>76</v>
      </c>
      <c r="F4961" t="s">
        <v>1381</v>
      </c>
      <c r="H4961" s="1">
        <v>35800</v>
      </c>
    </row>
    <row r="4962" spans="1:8" x14ac:dyDescent="0.25">
      <c r="A4962" s="184">
        <v>43800</v>
      </c>
      <c r="B4962" s="37" t="s">
        <v>236</v>
      </c>
      <c r="C4962" s="179" t="s">
        <v>323</v>
      </c>
      <c r="D4962" s="9">
        <v>43804</v>
      </c>
      <c r="E4962" t="s">
        <v>76</v>
      </c>
      <c r="F4962" t="s">
        <v>476</v>
      </c>
      <c r="H4962" s="1">
        <v>14669</v>
      </c>
    </row>
    <row r="4963" spans="1:8" x14ac:dyDescent="0.25">
      <c r="A4963" s="184">
        <v>43800</v>
      </c>
      <c r="B4963" s="37" t="s">
        <v>236</v>
      </c>
      <c r="C4963" s="182" t="s">
        <v>323</v>
      </c>
      <c r="D4963" s="9">
        <v>43804</v>
      </c>
      <c r="E4963" t="s">
        <v>76</v>
      </c>
      <c r="F4963" t="s">
        <v>436</v>
      </c>
      <c r="H4963" s="1">
        <v>71611</v>
      </c>
    </row>
    <row r="4964" spans="1:8" x14ac:dyDescent="0.25">
      <c r="A4964" s="184">
        <v>43800</v>
      </c>
      <c r="B4964" s="37" t="s">
        <v>236</v>
      </c>
      <c r="C4964" s="179" t="s">
        <v>323</v>
      </c>
      <c r="D4964" s="9">
        <v>43804</v>
      </c>
      <c r="E4964" t="s">
        <v>76</v>
      </c>
      <c r="F4964" t="s">
        <v>529</v>
      </c>
      <c r="H4964" s="1">
        <v>2135</v>
      </c>
    </row>
    <row r="4965" spans="1:8" x14ac:dyDescent="0.25">
      <c r="A4965" s="184">
        <v>43800</v>
      </c>
      <c r="B4965" s="37" t="s">
        <v>236</v>
      </c>
      <c r="C4965" s="182" t="s">
        <v>176</v>
      </c>
      <c r="D4965" s="9">
        <v>43804</v>
      </c>
      <c r="E4965" t="s">
        <v>76</v>
      </c>
      <c r="F4965" t="s">
        <v>1149</v>
      </c>
      <c r="H4965" s="1">
        <v>6990</v>
      </c>
    </row>
    <row r="4966" spans="1:8" x14ac:dyDescent="0.25">
      <c r="A4966" s="184">
        <v>43800</v>
      </c>
      <c r="B4966" s="37" t="s">
        <v>236</v>
      </c>
      <c r="C4966" s="179" t="s">
        <v>432</v>
      </c>
      <c r="D4966" s="9">
        <v>43804</v>
      </c>
      <c r="E4966" t="s">
        <v>76</v>
      </c>
      <c r="F4966" t="s">
        <v>1382</v>
      </c>
      <c r="H4966" s="1">
        <v>100000</v>
      </c>
    </row>
    <row r="4967" spans="1:8" x14ac:dyDescent="0.25">
      <c r="A4967" s="184">
        <v>43800</v>
      </c>
      <c r="B4967" s="37" t="s">
        <v>236</v>
      </c>
      <c r="C4967" s="182" t="s">
        <v>175</v>
      </c>
      <c r="D4967" s="9">
        <v>43804</v>
      </c>
      <c r="E4967" t="s">
        <v>76</v>
      </c>
      <c r="F4967" t="s">
        <v>1151</v>
      </c>
      <c r="H4967" s="1">
        <v>127430</v>
      </c>
    </row>
    <row r="4968" spans="1:8" x14ac:dyDescent="0.25">
      <c r="A4968" s="184">
        <v>43800</v>
      </c>
      <c r="B4968" s="37" t="s">
        <v>236</v>
      </c>
      <c r="C4968" s="179" t="s">
        <v>179</v>
      </c>
      <c r="D4968" s="9">
        <v>43805</v>
      </c>
      <c r="E4968" t="s">
        <v>389</v>
      </c>
      <c r="F4968" t="s">
        <v>517</v>
      </c>
      <c r="H4968" s="1">
        <v>10459</v>
      </c>
    </row>
    <row r="4969" spans="1:8" x14ac:dyDescent="0.25">
      <c r="A4969" s="184">
        <v>43800</v>
      </c>
      <c r="B4969" s="37" t="s">
        <v>236</v>
      </c>
      <c r="C4969" s="182" t="s">
        <v>388</v>
      </c>
      <c r="D4969" s="9">
        <v>43811</v>
      </c>
      <c r="E4969" t="s">
        <v>76</v>
      </c>
      <c r="F4969" t="s">
        <v>1380</v>
      </c>
      <c r="H4969" s="1">
        <v>80000</v>
      </c>
    </row>
    <row r="4970" spans="1:8" x14ac:dyDescent="0.25">
      <c r="A4970" s="184">
        <v>43800</v>
      </c>
      <c r="B4970" s="37" t="s">
        <v>236</v>
      </c>
      <c r="C4970" s="179" t="s">
        <v>172</v>
      </c>
      <c r="D4970" s="9">
        <v>43812</v>
      </c>
      <c r="E4970" t="s">
        <v>76</v>
      </c>
      <c r="F4970" t="s">
        <v>1383</v>
      </c>
      <c r="H4970" s="1">
        <v>25990</v>
      </c>
    </row>
    <row r="4971" spans="1:8" x14ac:dyDescent="0.25">
      <c r="A4971" s="184">
        <v>43800</v>
      </c>
      <c r="B4971" s="37" t="s">
        <v>236</v>
      </c>
      <c r="C4971" s="182" t="s">
        <v>172</v>
      </c>
      <c r="D4971" s="9">
        <v>43812</v>
      </c>
      <c r="E4971" t="s">
        <v>76</v>
      </c>
      <c r="F4971" t="s">
        <v>1111</v>
      </c>
      <c r="H4971" s="1">
        <v>19550</v>
      </c>
    </row>
    <row r="4972" spans="1:8" x14ac:dyDescent="0.25">
      <c r="A4972" s="184">
        <v>43800</v>
      </c>
      <c r="B4972" s="37" t="s">
        <v>236</v>
      </c>
      <c r="C4972" s="179" t="s">
        <v>172</v>
      </c>
      <c r="D4972" s="9">
        <v>43812</v>
      </c>
      <c r="E4972" t="s">
        <v>76</v>
      </c>
      <c r="F4972" t="s">
        <v>1384</v>
      </c>
      <c r="H4972" s="1">
        <v>35000</v>
      </c>
    </row>
    <row r="4973" spans="1:8" x14ac:dyDescent="0.25">
      <c r="A4973" s="184">
        <v>43800</v>
      </c>
      <c r="B4973" s="37" t="s">
        <v>236</v>
      </c>
      <c r="C4973" s="182" t="s">
        <v>175</v>
      </c>
      <c r="D4973" s="9">
        <v>43812</v>
      </c>
      <c r="E4973" t="s">
        <v>76</v>
      </c>
      <c r="F4973" t="s">
        <v>1385</v>
      </c>
      <c r="H4973" s="1">
        <v>120000</v>
      </c>
    </row>
    <row r="4974" spans="1:8" x14ac:dyDescent="0.25">
      <c r="A4974" s="184">
        <v>43800</v>
      </c>
      <c r="B4974" s="37" t="s">
        <v>236</v>
      </c>
      <c r="C4974" s="179" t="s">
        <v>175</v>
      </c>
      <c r="D4974" s="9">
        <v>43812</v>
      </c>
      <c r="E4974" t="s">
        <v>76</v>
      </c>
      <c r="F4974" t="s">
        <v>306</v>
      </c>
      <c r="H4974" s="1">
        <v>70000</v>
      </c>
    </row>
    <row r="4975" spans="1:8" x14ac:dyDescent="0.25">
      <c r="A4975" s="184">
        <v>43800</v>
      </c>
      <c r="B4975" s="37" t="s">
        <v>236</v>
      </c>
      <c r="C4975" s="182" t="s">
        <v>998</v>
      </c>
      <c r="D4975" s="9">
        <v>43815</v>
      </c>
      <c r="E4975" t="s">
        <v>76</v>
      </c>
      <c r="F4975" t="s">
        <v>1386</v>
      </c>
      <c r="H4975" s="1">
        <v>3500000</v>
      </c>
    </row>
    <row r="4976" spans="1:8" x14ac:dyDescent="0.25">
      <c r="A4976" s="184">
        <v>43800</v>
      </c>
      <c r="B4976" s="37" t="s">
        <v>236</v>
      </c>
      <c r="C4976" s="179" t="s">
        <v>388</v>
      </c>
      <c r="D4976" s="9">
        <v>43819</v>
      </c>
      <c r="E4976" t="s">
        <v>76</v>
      </c>
      <c r="F4976" t="s">
        <v>961</v>
      </c>
      <c r="H4976" s="1">
        <v>80000</v>
      </c>
    </row>
    <row r="4977" spans="1:9" x14ac:dyDescent="0.25">
      <c r="A4977" s="184">
        <v>43800</v>
      </c>
      <c r="B4977" s="37" t="s">
        <v>236</v>
      </c>
      <c r="C4977" s="182" t="s">
        <v>172</v>
      </c>
      <c r="D4977" s="9">
        <v>43822</v>
      </c>
      <c r="E4977" t="s">
        <v>76</v>
      </c>
      <c r="F4977" t="s">
        <v>1387</v>
      </c>
      <c r="H4977" s="1">
        <v>200000</v>
      </c>
    </row>
    <row r="4978" spans="1:9" x14ac:dyDescent="0.25">
      <c r="A4978" s="184">
        <v>43800</v>
      </c>
      <c r="B4978" s="37" t="s">
        <v>236</v>
      </c>
      <c r="C4978" s="179" t="s">
        <v>388</v>
      </c>
      <c r="D4978" s="9">
        <v>43829</v>
      </c>
      <c r="E4978" t="s">
        <v>76</v>
      </c>
      <c r="F4978" t="s">
        <v>364</v>
      </c>
      <c r="H4978" s="1">
        <v>80000</v>
      </c>
    </row>
    <row r="4979" spans="1:9" x14ac:dyDescent="0.25">
      <c r="A4979" s="184">
        <v>43800</v>
      </c>
      <c r="B4979" s="37" t="s">
        <v>236</v>
      </c>
      <c r="C4979" s="182" t="s">
        <v>175</v>
      </c>
      <c r="D4979" s="9">
        <v>43829</v>
      </c>
      <c r="E4979" t="s">
        <v>76</v>
      </c>
      <c r="F4979" t="s">
        <v>1388</v>
      </c>
      <c r="H4979" s="1">
        <v>285650</v>
      </c>
    </row>
    <row r="4980" spans="1:9" x14ac:dyDescent="0.25">
      <c r="A4980" s="278">
        <v>43800</v>
      </c>
      <c r="B4980" s="168" t="s">
        <v>236</v>
      </c>
      <c r="C4980" s="274" t="s">
        <v>173</v>
      </c>
      <c r="D4980" s="169">
        <v>43829</v>
      </c>
      <c r="E4980" s="168" t="s">
        <v>76</v>
      </c>
      <c r="F4980" s="168" t="s">
        <v>1389</v>
      </c>
      <c r="G4980" s="168"/>
      <c r="H4980" s="170">
        <v>250000</v>
      </c>
      <c r="I4980" s="170">
        <f>SUM(H4737:H4980)</f>
        <v>31383968</v>
      </c>
    </row>
    <row r="4981" spans="1:9" x14ac:dyDescent="0.25">
      <c r="A4981" s="184">
        <v>43831</v>
      </c>
      <c r="B4981" s="185" t="s">
        <v>236</v>
      </c>
      <c r="C4981" s="179" t="s">
        <v>388</v>
      </c>
      <c r="D4981" s="191">
        <v>43833</v>
      </c>
      <c r="E4981" s="192" t="s">
        <v>76</v>
      </c>
      <c r="F4981" s="179" t="s">
        <v>1218</v>
      </c>
      <c r="G4981" s="192"/>
      <c r="H4981" s="199">
        <v>120000</v>
      </c>
      <c r="I4981" s="199"/>
    </row>
    <row r="4982" spans="1:9" x14ac:dyDescent="0.25">
      <c r="A4982" s="184">
        <v>43831</v>
      </c>
      <c r="B4982" s="185" t="s">
        <v>236</v>
      </c>
      <c r="C4982" s="182" t="s">
        <v>173</v>
      </c>
      <c r="D4982" s="183">
        <v>43833</v>
      </c>
      <c r="E4982" s="190" t="s">
        <v>76</v>
      </c>
      <c r="F4982" s="182" t="s">
        <v>1464</v>
      </c>
      <c r="G4982" s="190"/>
      <c r="H4982" s="200">
        <v>125000</v>
      </c>
      <c r="I4982" s="200"/>
    </row>
    <row r="4983" spans="1:9" x14ac:dyDescent="0.25">
      <c r="A4983" s="184">
        <v>43831</v>
      </c>
      <c r="B4983" s="185" t="s">
        <v>236</v>
      </c>
      <c r="C4983" s="179" t="s">
        <v>179</v>
      </c>
      <c r="D4983" s="191">
        <v>43833</v>
      </c>
      <c r="E4983" s="192" t="s">
        <v>76</v>
      </c>
      <c r="F4983" s="179" t="s">
        <v>360</v>
      </c>
      <c r="G4983" s="192"/>
      <c r="H4983" s="199">
        <v>60000</v>
      </c>
      <c r="I4983" s="199"/>
    </row>
    <row r="4984" spans="1:9" x14ac:dyDescent="0.25">
      <c r="A4984" s="184">
        <v>43831</v>
      </c>
      <c r="B4984" s="185" t="s">
        <v>236</v>
      </c>
      <c r="C4984" s="182" t="s">
        <v>179</v>
      </c>
      <c r="D4984" s="183">
        <v>43836</v>
      </c>
      <c r="E4984" s="190" t="s">
        <v>76</v>
      </c>
      <c r="F4984" s="182" t="s">
        <v>517</v>
      </c>
      <c r="G4984" s="190"/>
      <c r="H4984" s="200">
        <v>10477</v>
      </c>
      <c r="I4984" s="200"/>
    </row>
    <row r="4985" spans="1:9" x14ac:dyDescent="0.25">
      <c r="A4985" s="184">
        <v>43831</v>
      </c>
      <c r="B4985" s="185" t="s">
        <v>236</v>
      </c>
      <c r="C4985" s="179" t="s">
        <v>323</v>
      </c>
      <c r="D4985" s="191">
        <v>43837</v>
      </c>
      <c r="E4985" s="192" t="s">
        <v>76</v>
      </c>
      <c r="F4985" s="179" t="s">
        <v>476</v>
      </c>
      <c r="G4985" s="192"/>
      <c r="H4985" s="199">
        <v>12924</v>
      </c>
      <c r="I4985" s="199"/>
    </row>
    <row r="4986" spans="1:9" x14ac:dyDescent="0.25">
      <c r="A4986" s="184">
        <v>43831</v>
      </c>
      <c r="B4986" s="185" t="s">
        <v>236</v>
      </c>
      <c r="C4986" s="182" t="s">
        <v>323</v>
      </c>
      <c r="D4986" s="183">
        <v>43837</v>
      </c>
      <c r="E4986" s="190" t="s">
        <v>76</v>
      </c>
      <c r="F4986" s="182" t="s">
        <v>529</v>
      </c>
      <c r="G4986" s="190"/>
      <c r="H4986" s="200">
        <v>3118</v>
      </c>
      <c r="I4986" s="200"/>
    </row>
    <row r="4987" spans="1:9" x14ac:dyDescent="0.25">
      <c r="A4987" s="184">
        <v>43831</v>
      </c>
      <c r="B4987" s="185" t="s">
        <v>236</v>
      </c>
      <c r="C4987" s="179" t="s">
        <v>176</v>
      </c>
      <c r="D4987" s="191">
        <v>43837</v>
      </c>
      <c r="E4987" s="192" t="s">
        <v>76</v>
      </c>
      <c r="F4987" s="179" t="s">
        <v>1149</v>
      </c>
      <c r="G4987" s="192"/>
      <c r="H4987" s="199">
        <v>6990</v>
      </c>
      <c r="I4987" s="199"/>
    </row>
    <row r="4988" spans="1:9" x14ac:dyDescent="0.25">
      <c r="A4988" s="184">
        <v>43831</v>
      </c>
      <c r="B4988" s="185" t="s">
        <v>236</v>
      </c>
      <c r="C4988" s="182" t="s">
        <v>323</v>
      </c>
      <c r="D4988" s="183">
        <v>43837</v>
      </c>
      <c r="E4988" s="190" t="s">
        <v>76</v>
      </c>
      <c r="F4988" s="182" t="s">
        <v>436</v>
      </c>
      <c r="G4988" s="190"/>
      <c r="H4988" s="200">
        <v>95253</v>
      </c>
      <c r="I4988" s="200"/>
    </row>
    <row r="4989" spans="1:9" x14ac:dyDescent="0.25">
      <c r="A4989" s="184">
        <v>43831</v>
      </c>
      <c r="B4989" s="185" t="s">
        <v>236</v>
      </c>
      <c r="C4989" s="179" t="s">
        <v>432</v>
      </c>
      <c r="D4989" s="191">
        <v>43837</v>
      </c>
      <c r="E4989" s="192" t="s">
        <v>76</v>
      </c>
      <c r="F4989" s="179" t="s">
        <v>989</v>
      </c>
      <c r="G4989" s="192"/>
      <c r="H4989" s="199">
        <v>100000</v>
      </c>
      <c r="I4989" s="199"/>
    </row>
    <row r="4990" spans="1:9" x14ac:dyDescent="0.25">
      <c r="A4990" s="184">
        <v>43831</v>
      </c>
      <c r="B4990" s="185" t="s">
        <v>236</v>
      </c>
      <c r="C4990" s="182" t="s">
        <v>175</v>
      </c>
      <c r="D4990" s="183">
        <v>43837</v>
      </c>
      <c r="E4990" s="190" t="s">
        <v>76</v>
      </c>
      <c r="F4990" s="182" t="s">
        <v>1151</v>
      </c>
      <c r="G4990" s="190"/>
      <c r="H4990" s="200">
        <v>139125</v>
      </c>
      <c r="I4990" s="200"/>
    </row>
    <row r="4991" spans="1:9" x14ac:dyDescent="0.25">
      <c r="A4991" s="184">
        <v>43831</v>
      </c>
      <c r="B4991" s="185" t="s">
        <v>236</v>
      </c>
      <c r="C4991" s="179" t="s">
        <v>172</v>
      </c>
      <c r="D4991" s="191">
        <v>43837</v>
      </c>
      <c r="E4991" s="192" t="s">
        <v>76</v>
      </c>
      <c r="F4991" s="179" t="s">
        <v>1465</v>
      </c>
      <c r="G4991" s="192"/>
      <c r="H4991" s="199">
        <v>20000</v>
      </c>
      <c r="I4991" s="199"/>
    </row>
    <row r="4992" spans="1:9" x14ac:dyDescent="0.25">
      <c r="A4992" s="184">
        <v>43831</v>
      </c>
      <c r="B4992" s="185" t="s">
        <v>236</v>
      </c>
      <c r="C4992" s="182" t="s">
        <v>388</v>
      </c>
      <c r="D4992" s="183">
        <v>43840</v>
      </c>
      <c r="E4992" s="190" t="s">
        <v>76</v>
      </c>
      <c r="F4992" s="182" t="s">
        <v>1218</v>
      </c>
      <c r="G4992" s="190"/>
      <c r="H4992" s="200">
        <v>120000</v>
      </c>
      <c r="I4992" s="200"/>
    </row>
    <row r="4993" spans="1:9" x14ac:dyDescent="0.25">
      <c r="A4993" s="184">
        <v>43831</v>
      </c>
      <c r="B4993" s="185" t="s">
        <v>236</v>
      </c>
      <c r="C4993" s="179" t="s">
        <v>172</v>
      </c>
      <c r="D4993" s="191">
        <v>43843</v>
      </c>
      <c r="E4993" s="192" t="s">
        <v>76</v>
      </c>
      <c r="F4993" s="179" t="s">
        <v>1466</v>
      </c>
      <c r="G4993" s="192"/>
      <c r="H4993" s="199">
        <v>215303</v>
      </c>
      <c r="I4993" s="199"/>
    </row>
    <row r="4994" spans="1:9" x14ac:dyDescent="0.25">
      <c r="A4994" s="184">
        <v>43831</v>
      </c>
      <c r="B4994" s="185" t="s">
        <v>236</v>
      </c>
      <c r="C4994" s="182" t="s">
        <v>172</v>
      </c>
      <c r="D4994" s="183">
        <v>43843</v>
      </c>
      <c r="E4994" s="190" t="s">
        <v>76</v>
      </c>
      <c r="F4994" s="182" t="s">
        <v>1467</v>
      </c>
      <c r="G4994" s="190"/>
      <c r="H4994" s="200">
        <v>3140</v>
      </c>
      <c r="I4994" s="200"/>
    </row>
    <row r="4995" spans="1:9" x14ac:dyDescent="0.25">
      <c r="A4995" s="184">
        <v>43831</v>
      </c>
      <c r="B4995" s="185" t="s">
        <v>236</v>
      </c>
      <c r="C4995" s="179" t="s">
        <v>1391</v>
      </c>
      <c r="D4995" s="191">
        <v>43843</v>
      </c>
      <c r="E4995" s="192" t="s">
        <v>76</v>
      </c>
      <c r="F4995" s="179" t="s">
        <v>1468</v>
      </c>
      <c r="G4995" s="192"/>
      <c r="H4995" s="199">
        <v>250000</v>
      </c>
      <c r="I4995" s="199"/>
    </row>
    <row r="4996" spans="1:9" x14ac:dyDescent="0.25">
      <c r="A4996" s="184">
        <v>43831</v>
      </c>
      <c r="B4996" s="185" t="s">
        <v>236</v>
      </c>
      <c r="C4996" s="182" t="s">
        <v>172</v>
      </c>
      <c r="D4996" s="183">
        <v>43843</v>
      </c>
      <c r="E4996" s="190" t="s">
        <v>76</v>
      </c>
      <c r="F4996" s="182" t="s">
        <v>1467</v>
      </c>
      <c r="G4996" s="190"/>
      <c r="H4996" s="200">
        <v>25830</v>
      </c>
      <c r="I4996" s="200"/>
    </row>
    <row r="4997" spans="1:9" x14ac:dyDescent="0.25">
      <c r="A4997" s="184">
        <v>43831</v>
      </c>
      <c r="B4997" s="185" t="s">
        <v>236</v>
      </c>
      <c r="C4997" s="179" t="s">
        <v>172</v>
      </c>
      <c r="D4997" s="191">
        <v>43843</v>
      </c>
      <c r="E4997" s="192" t="s">
        <v>76</v>
      </c>
      <c r="F4997" s="179" t="s">
        <v>1469</v>
      </c>
      <c r="G4997" s="192"/>
      <c r="H4997" s="199">
        <v>250000</v>
      </c>
      <c r="I4997" s="199"/>
    </row>
    <row r="4998" spans="1:9" x14ac:dyDescent="0.25">
      <c r="A4998" s="184">
        <v>43831</v>
      </c>
      <c r="B4998" s="185" t="s">
        <v>236</v>
      </c>
      <c r="C4998" s="182" t="s">
        <v>172</v>
      </c>
      <c r="D4998" s="183">
        <v>43844</v>
      </c>
      <c r="E4998" s="190" t="s">
        <v>76</v>
      </c>
      <c r="F4998" s="182" t="s">
        <v>1470</v>
      </c>
      <c r="G4998" s="190"/>
      <c r="H4998" s="200">
        <v>10000</v>
      </c>
      <c r="I4998" s="200"/>
    </row>
    <row r="4999" spans="1:9" x14ac:dyDescent="0.25">
      <c r="A4999" s="184">
        <v>43831</v>
      </c>
      <c r="B4999" s="185" t="s">
        <v>236</v>
      </c>
      <c r="C4999" s="179" t="s">
        <v>175</v>
      </c>
      <c r="D4999" s="191">
        <v>43844</v>
      </c>
      <c r="E4999" s="192" t="s">
        <v>76</v>
      </c>
      <c r="F4999" s="179" t="s">
        <v>682</v>
      </c>
      <c r="G4999" s="192"/>
      <c r="H4999" s="199">
        <v>120000</v>
      </c>
      <c r="I4999" s="199"/>
    </row>
    <row r="5000" spans="1:9" x14ac:dyDescent="0.25">
      <c r="A5000" s="184">
        <v>43831</v>
      </c>
      <c r="B5000" s="185" t="s">
        <v>236</v>
      </c>
      <c r="C5000" s="182" t="s">
        <v>388</v>
      </c>
      <c r="D5000" s="183">
        <v>43846</v>
      </c>
      <c r="E5000" s="190" t="s">
        <v>76</v>
      </c>
      <c r="F5000" s="182" t="s">
        <v>1471</v>
      </c>
      <c r="G5000" s="190"/>
      <c r="H5000" s="200">
        <v>120000</v>
      </c>
      <c r="I5000" s="200"/>
    </row>
    <row r="5001" spans="1:9" x14ac:dyDescent="0.25">
      <c r="A5001" s="184">
        <v>43831</v>
      </c>
      <c r="B5001" s="185" t="s">
        <v>236</v>
      </c>
      <c r="C5001" s="179" t="s">
        <v>1391</v>
      </c>
      <c r="D5001" s="191">
        <v>43850</v>
      </c>
      <c r="E5001" s="192" t="s">
        <v>76</v>
      </c>
      <c r="F5001" s="179" t="s">
        <v>1472</v>
      </c>
      <c r="G5001" s="192"/>
      <c r="H5001" s="199">
        <v>250000</v>
      </c>
      <c r="I5001" s="199"/>
    </row>
    <row r="5002" spans="1:9" x14ac:dyDescent="0.25">
      <c r="A5002" s="184">
        <v>43831</v>
      </c>
      <c r="B5002" s="185" t="s">
        <v>236</v>
      </c>
      <c r="C5002" s="182" t="s">
        <v>172</v>
      </c>
      <c r="D5002" s="183">
        <v>43850</v>
      </c>
      <c r="E5002" s="190" t="s">
        <v>76</v>
      </c>
      <c r="F5002" s="182" t="s">
        <v>1473</v>
      </c>
      <c r="G5002" s="190"/>
      <c r="H5002" s="200">
        <v>60000</v>
      </c>
      <c r="I5002" s="200"/>
    </row>
    <row r="5003" spans="1:9" x14ac:dyDescent="0.25">
      <c r="A5003" s="184">
        <v>43831</v>
      </c>
      <c r="B5003" s="185" t="s">
        <v>236</v>
      </c>
      <c r="C5003" s="179" t="s">
        <v>388</v>
      </c>
      <c r="D5003" s="191">
        <v>43854</v>
      </c>
      <c r="E5003" s="192" t="s">
        <v>76</v>
      </c>
      <c r="F5003" s="179" t="s">
        <v>364</v>
      </c>
      <c r="G5003" s="192"/>
      <c r="H5003" s="199">
        <v>80000</v>
      </c>
      <c r="I5003" s="199"/>
    </row>
    <row r="5004" spans="1:9" x14ac:dyDescent="0.25">
      <c r="A5004" s="184">
        <v>43831</v>
      </c>
      <c r="B5004" s="185" t="s">
        <v>236</v>
      </c>
      <c r="C5004" s="182" t="s">
        <v>1391</v>
      </c>
      <c r="D5004" s="183">
        <v>43857</v>
      </c>
      <c r="E5004" s="190" t="s">
        <v>76</v>
      </c>
      <c r="F5004" s="182" t="s">
        <v>1474</v>
      </c>
      <c r="G5004" s="190"/>
      <c r="H5004" s="200">
        <v>250000</v>
      </c>
      <c r="I5004" s="200"/>
    </row>
    <row r="5005" spans="1:9" x14ac:dyDescent="0.25">
      <c r="A5005" s="184">
        <v>43831</v>
      </c>
      <c r="B5005" s="185" t="s">
        <v>236</v>
      </c>
      <c r="C5005" s="179" t="s">
        <v>172</v>
      </c>
      <c r="D5005" s="191">
        <v>43860</v>
      </c>
      <c r="E5005" s="192" t="s">
        <v>76</v>
      </c>
      <c r="F5005" s="179" t="s">
        <v>1475</v>
      </c>
      <c r="G5005" s="192"/>
      <c r="H5005" s="199">
        <v>40000</v>
      </c>
      <c r="I5005" s="199"/>
    </row>
    <row r="5006" spans="1:9" x14ac:dyDescent="0.25">
      <c r="A5006" s="184">
        <v>43831</v>
      </c>
      <c r="B5006" s="185" t="s">
        <v>236</v>
      </c>
      <c r="C5006" s="182" t="s">
        <v>175</v>
      </c>
      <c r="D5006" s="183">
        <v>43860</v>
      </c>
      <c r="E5006" s="190" t="s">
        <v>76</v>
      </c>
      <c r="F5006" s="182" t="s">
        <v>1476</v>
      </c>
      <c r="G5006" s="190"/>
      <c r="H5006" s="200">
        <v>385650</v>
      </c>
      <c r="I5006" s="200"/>
    </row>
    <row r="5007" spans="1:9" x14ac:dyDescent="0.25">
      <c r="A5007" s="184">
        <v>43831</v>
      </c>
      <c r="B5007" s="185" t="s">
        <v>236</v>
      </c>
      <c r="C5007" s="179" t="s">
        <v>388</v>
      </c>
      <c r="D5007" s="191">
        <v>43861</v>
      </c>
      <c r="E5007" s="192" t="s">
        <v>76</v>
      </c>
      <c r="F5007" s="179" t="s">
        <v>364</v>
      </c>
      <c r="G5007" s="192"/>
      <c r="H5007" s="199">
        <v>80000</v>
      </c>
      <c r="I5007" s="199"/>
    </row>
    <row r="5008" spans="1:9" x14ac:dyDescent="0.25">
      <c r="A5008" s="184">
        <v>43831</v>
      </c>
      <c r="B5008" s="185" t="s">
        <v>236</v>
      </c>
      <c r="C5008" s="185" t="s">
        <v>173</v>
      </c>
      <c r="D5008" s="255">
        <v>43861</v>
      </c>
      <c r="E5008" s="256" t="s">
        <v>76</v>
      </c>
      <c r="F5008" s="185" t="s">
        <v>1477</v>
      </c>
      <c r="G5008" s="256"/>
      <c r="H5008" s="257">
        <v>250000</v>
      </c>
      <c r="I5008" s="257"/>
    </row>
    <row r="5009" spans="1:9" x14ac:dyDescent="0.25">
      <c r="A5009" s="184">
        <v>43862</v>
      </c>
      <c r="B5009" s="185" t="s">
        <v>236</v>
      </c>
      <c r="C5009" s="179" t="s">
        <v>172</v>
      </c>
      <c r="D5009" s="191">
        <v>43864</v>
      </c>
      <c r="E5009" s="192" t="s">
        <v>76</v>
      </c>
      <c r="F5009" s="179" t="s">
        <v>1478</v>
      </c>
      <c r="G5009" s="192"/>
      <c r="H5009" s="199">
        <v>15000</v>
      </c>
      <c r="I5009" s="199"/>
    </row>
    <row r="5010" spans="1:9" x14ac:dyDescent="0.25">
      <c r="A5010" s="184">
        <v>43862</v>
      </c>
      <c r="B5010" s="185" t="s">
        <v>236</v>
      </c>
      <c r="C5010" s="182" t="s">
        <v>432</v>
      </c>
      <c r="D5010" s="183">
        <v>43864</v>
      </c>
      <c r="E5010" s="190" t="s">
        <v>76</v>
      </c>
      <c r="F5010" s="182" t="s">
        <v>1479</v>
      </c>
      <c r="G5010" s="190"/>
      <c r="H5010" s="200">
        <v>100000</v>
      </c>
      <c r="I5010" s="200"/>
    </row>
    <row r="5011" spans="1:9" x14ac:dyDescent="0.25">
      <c r="A5011" s="184">
        <v>43862</v>
      </c>
      <c r="B5011" s="185" t="s">
        <v>236</v>
      </c>
      <c r="C5011" s="179" t="s">
        <v>388</v>
      </c>
      <c r="D5011" s="191">
        <v>43867</v>
      </c>
      <c r="E5011" s="192" t="s">
        <v>76</v>
      </c>
      <c r="F5011" s="179" t="s">
        <v>1480</v>
      </c>
      <c r="G5011" s="192"/>
      <c r="H5011" s="199">
        <v>80000</v>
      </c>
      <c r="I5011" s="199"/>
    </row>
    <row r="5012" spans="1:9" x14ac:dyDescent="0.25">
      <c r="A5012" s="184">
        <v>43862</v>
      </c>
      <c r="B5012" s="185" t="s">
        <v>236</v>
      </c>
      <c r="C5012" s="182" t="s">
        <v>179</v>
      </c>
      <c r="D5012" s="183">
        <v>43868</v>
      </c>
      <c r="E5012" s="190" t="s">
        <v>531</v>
      </c>
      <c r="F5012" s="182" t="s">
        <v>517</v>
      </c>
      <c r="G5012" s="190"/>
      <c r="H5012" s="200">
        <v>10487</v>
      </c>
      <c r="I5012" s="200"/>
    </row>
    <row r="5013" spans="1:9" x14ac:dyDescent="0.25">
      <c r="A5013" s="184">
        <v>43862</v>
      </c>
      <c r="B5013" s="185" t="s">
        <v>236</v>
      </c>
      <c r="C5013" s="179" t="s">
        <v>173</v>
      </c>
      <c r="D5013" s="191">
        <v>43871</v>
      </c>
      <c r="E5013" s="192" t="s">
        <v>76</v>
      </c>
      <c r="F5013" s="179" t="s">
        <v>1481</v>
      </c>
      <c r="G5013" s="192"/>
      <c r="H5013" s="199">
        <v>180000</v>
      </c>
      <c r="I5013" s="199"/>
    </row>
    <row r="5014" spans="1:9" x14ac:dyDescent="0.25">
      <c r="A5014" s="184">
        <v>43862</v>
      </c>
      <c r="B5014" s="185" t="s">
        <v>236</v>
      </c>
      <c r="C5014" s="182" t="s">
        <v>179</v>
      </c>
      <c r="D5014" s="183">
        <v>43871</v>
      </c>
      <c r="E5014" s="190" t="s">
        <v>76</v>
      </c>
      <c r="F5014" s="182" t="s">
        <v>1482</v>
      </c>
      <c r="G5014" s="190"/>
      <c r="H5014" s="200">
        <v>45000</v>
      </c>
      <c r="I5014" s="200"/>
    </row>
    <row r="5015" spans="1:9" x14ac:dyDescent="0.25">
      <c r="A5015" s="184">
        <v>43862</v>
      </c>
      <c r="B5015" s="185" t="s">
        <v>236</v>
      </c>
      <c r="C5015" s="179" t="s">
        <v>175</v>
      </c>
      <c r="D5015" s="191">
        <v>43871</v>
      </c>
      <c r="E5015" s="192" t="s">
        <v>76</v>
      </c>
      <c r="F5015" s="179" t="s">
        <v>367</v>
      </c>
      <c r="G5015" s="192"/>
      <c r="H5015" s="199">
        <v>147899</v>
      </c>
      <c r="I5015" s="199"/>
    </row>
    <row r="5016" spans="1:9" x14ac:dyDescent="0.25">
      <c r="A5016" s="184">
        <v>43862</v>
      </c>
      <c r="B5016" s="185" t="s">
        <v>236</v>
      </c>
      <c r="C5016" s="182" t="s">
        <v>323</v>
      </c>
      <c r="D5016" s="183">
        <v>43871</v>
      </c>
      <c r="E5016" s="190" t="s">
        <v>76</v>
      </c>
      <c r="F5016" s="182" t="s">
        <v>476</v>
      </c>
      <c r="G5016" s="190"/>
      <c r="H5016" s="200">
        <v>8893</v>
      </c>
      <c r="I5016" s="200"/>
    </row>
    <row r="5017" spans="1:9" x14ac:dyDescent="0.25">
      <c r="A5017" s="184">
        <v>43862</v>
      </c>
      <c r="B5017" s="185" t="s">
        <v>236</v>
      </c>
      <c r="C5017" s="179" t="s">
        <v>323</v>
      </c>
      <c r="D5017" s="191">
        <v>43871</v>
      </c>
      <c r="E5017" s="192" t="s">
        <v>76</v>
      </c>
      <c r="F5017" s="179" t="s">
        <v>436</v>
      </c>
      <c r="G5017" s="192"/>
      <c r="H5017" s="199">
        <v>73438</v>
      </c>
      <c r="I5017" s="199"/>
    </row>
    <row r="5018" spans="1:9" x14ac:dyDescent="0.25">
      <c r="A5018" s="184">
        <v>43862</v>
      </c>
      <c r="B5018" s="185" t="s">
        <v>236</v>
      </c>
      <c r="C5018" s="182" t="s">
        <v>323</v>
      </c>
      <c r="D5018" s="183">
        <v>43871</v>
      </c>
      <c r="E5018" s="190" t="s">
        <v>76</v>
      </c>
      <c r="F5018" s="182" t="s">
        <v>529</v>
      </c>
      <c r="G5018" s="190"/>
      <c r="H5018" s="200">
        <v>3070</v>
      </c>
      <c r="I5018" s="200"/>
    </row>
    <row r="5019" spans="1:9" x14ac:dyDescent="0.25">
      <c r="A5019" s="184">
        <v>43862</v>
      </c>
      <c r="B5019" s="185" t="s">
        <v>236</v>
      </c>
      <c r="C5019" s="179" t="s">
        <v>176</v>
      </c>
      <c r="D5019" s="191">
        <v>43871</v>
      </c>
      <c r="E5019" s="192" t="s">
        <v>76</v>
      </c>
      <c r="F5019" s="179" t="s">
        <v>1483</v>
      </c>
      <c r="G5019" s="192"/>
      <c r="H5019" s="199">
        <v>6990</v>
      </c>
      <c r="I5019" s="199"/>
    </row>
    <row r="5020" spans="1:9" x14ac:dyDescent="0.25">
      <c r="A5020" s="184">
        <v>43862</v>
      </c>
      <c r="B5020" s="185" t="s">
        <v>236</v>
      </c>
      <c r="C5020" s="182" t="s">
        <v>432</v>
      </c>
      <c r="D5020" s="183">
        <v>43871</v>
      </c>
      <c r="E5020" s="190" t="s">
        <v>76</v>
      </c>
      <c r="F5020" s="182" t="s">
        <v>1484</v>
      </c>
      <c r="G5020" s="190"/>
      <c r="H5020" s="200">
        <v>100000</v>
      </c>
      <c r="I5020" s="200"/>
    </row>
    <row r="5021" spans="1:9" x14ac:dyDescent="0.25">
      <c r="A5021" s="184">
        <v>43862</v>
      </c>
      <c r="B5021" s="185" t="s">
        <v>236</v>
      </c>
      <c r="C5021" s="179" t="s">
        <v>998</v>
      </c>
      <c r="D5021" s="191">
        <v>43871</v>
      </c>
      <c r="E5021" s="192">
        <v>830</v>
      </c>
      <c r="F5021" s="179" t="s">
        <v>1485</v>
      </c>
      <c r="G5021" s="192"/>
      <c r="H5021" s="199">
        <v>43000</v>
      </c>
      <c r="I5021" s="199"/>
    </row>
    <row r="5022" spans="1:9" x14ac:dyDescent="0.25">
      <c r="A5022" s="184">
        <v>43862</v>
      </c>
      <c r="B5022" s="185" t="s">
        <v>236</v>
      </c>
      <c r="C5022" s="182" t="s">
        <v>172</v>
      </c>
      <c r="D5022" s="183">
        <v>43871</v>
      </c>
      <c r="E5022" s="190" t="s">
        <v>76</v>
      </c>
      <c r="F5022" s="182" t="s">
        <v>1486</v>
      </c>
      <c r="G5022" s="190"/>
      <c r="H5022" s="200">
        <v>86000</v>
      </c>
      <c r="I5022" s="200"/>
    </row>
    <row r="5023" spans="1:9" x14ac:dyDescent="0.25">
      <c r="A5023" s="184">
        <v>43862</v>
      </c>
      <c r="B5023" s="185" t="s">
        <v>236</v>
      </c>
      <c r="C5023" s="179" t="s">
        <v>388</v>
      </c>
      <c r="D5023" s="191">
        <v>43875</v>
      </c>
      <c r="E5023" s="192" t="s">
        <v>76</v>
      </c>
      <c r="F5023" s="179" t="s">
        <v>1487</v>
      </c>
      <c r="G5023" s="192"/>
      <c r="H5023" s="199">
        <v>120000</v>
      </c>
      <c r="I5023" s="199"/>
    </row>
    <row r="5024" spans="1:9" x14ac:dyDescent="0.25">
      <c r="A5024" s="184">
        <v>43862</v>
      </c>
      <c r="B5024" s="185" t="s">
        <v>236</v>
      </c>
      <c r="C5024" s="182" t="s">
        <v>175</v>
      </c>
      <c r="D5024" s="183">
        <v>43875</v>
      </c>
      <c r="E5024" s="190" t="s">
        <v>76</v>
      </c>
      <c r="F5024" s="182" t="s">
        <v>682</v>
      </c>
      <c r="G5024" s="190"/>
      <c r="H5024" s="200">
        <v>120000</v>
      </c>
      <c r="I5024" s="200"/>
    </row>
    <row r="5025" spans="1:9" x14ac:dyDescent="0.25">
      <c r="A5025" s="184">
        <v>43862</v>
      </c>
      <c r="B5025" s="185" t="s">
        <v>236</v>
      </c>
      <c r="C5025" s="179" t="s">
        <v>173</v>
      </c>
      <c r="D5025" s="191">
        <v>43875</v>
      </c>
      <c r="E5025" s="192" t="s">
        <v>76</v>
      </c>
      <c r="F5025" s="179" t="s">
        <v>1488</v>
      </c>
      <c r="G5025" s="192"/>
      <c r="H5025" s="199">
        <v>250000</v>
      </c>
      <c r="I5025" s="199"/>
    </row>
    <row r="5026" spans="1:9" x14ac:dyDescent="0.25">
      <c r="A5026" s="184">
        <v>43862</v>
      </c>
      <c r="B5026" s="185" t="s">
        <v>236</v>
      </c>
      <c r="C5026" s="182" t="s">
        <v>388</v>
      </c>
      <c r="D5026" s="183">
        <v>43882</v>
      </c>
      <c r="E5026" s="190" t="s">
        <v>76</v>
      </c>
      <c r="F5026" s="182" t="s">
        <v>1218</v>
      </c>
      <c r="G5026" s="190"/>
      <c r="H5026" s="200">
        <v>120000</v>
      </c>
      <c r="I5026" s="200"/>
    </row>
    <row r="5027" spans="1:9" x14ac:dyDescent="0.25">
      <c r="A5027" s="184">
        <v>43862</v>
      </c>
      <c r="B5027" s="185" t="s">
        <v>236</v>
      </c>
      <c r="C5027" s="179" t="s">
        <v>173</v>
      </c>
      <c r="D5027" s="191">
        <v>43885</v>
      </c>
      <c r="E5027" s="192" t="s">
        <v>76</v>
      </c>
      <c r="F5027" s="179" t="s">
        <v>1489</v>
      </c>
      <c r="G5027" s="192"/>
      <c r="H5027" s="199">
        <v>250000</v>
      </c>
      <c r="I5027" s="199"/>
    </row>
    <row r="5028" spans="1:9" x14ac:dyDescent="0.25">
      <c r="A5028" s="184">
        <v>43862</v>
      </c>
      <c r="B5028" s="185" t="s">
        <v>236</v>
      </c>
      <c r="C5028" s="185" t="s">
        <v>388</v>
      </c>
      <c r="D5028" s="255">
        <v>43889</v>
      </c>
      <c r="E5028" s="256" t="s">
        <v>76</v>
      </c>
      <c r="F5028" s="185" t="s">
        <v>364</v>
      </c>
      <c r="G5028" s="256"/>
      <c r="H5028" s="257">
        <v>80000</v>
      </c>
      <c r="I5028" s="257"/>
    </row>
    <row r="5029" spans="1:9" x14ac:dyDescent="0.25">
      <c r="A5029" s="184">
        <v>43891</v>
      </c>
      <c r="B5029" s="185" t="s">
        <v>236</v>
      </c>
      <c r="C5029" s="179" t="s">
        <v>173</v>
      </c>
      <c r="D5029" s="191">
        <v>43892</v>
      </c>
      <c r="E5029" s="192" t="s">
        <v>76</v>
      </c>
      <c r="F5029" s="179" t="s">
        <v>1490</v>
      </c>
      <c r="G5029" s="192"/>
      <c r="H5029" s="199">
        <v>250000</v>
      </c>
      <c r="I5029" s="199"/>
    </row>
    <row r="5030" spans="1:9" x14ac:dyDescent="0.25">
      <c r="A5030" s="184">
        <v>43891</v>
      </c>
      <c r="B5030" s="185" t="s">
        <v>236</v>
      </c>
      <c r="C5030" s="182" t="s">
        <v>175</v>
      </c>
      <c r="D5030" s="183">
        <v>43892</v>
      </c>
      <c r="E5030" s="190" t="s">
        <v>76</v>
      </c>
      <c r="F5030" s="182" t="s">
        <v>1491</v>
      </c>
      <c r="G5030" s="190"/>
      <c r="H5030" s="200">
        <v>385650</v>
      </c>
      <c r="I5030" s="200"/>
    </row>
    <row r="5031" spans="1:9" x14ac:dyDescent="0.25">
      <c r="A5031" s="184">
        <v>43891</v>
      </c>
      <c r="B5031" s="185" t="s">
        <v>236</v>
      </c>
      <c r="C5031" s="179" t="s">
        <v>323</v>
      </c>
      <c r="D5031" s="191">
        <v>43894</v>
      </c>
      <c r="E5031" s="192" t="s">
        <v>76</v>
      </c>
      <c r="F5031" s="179" t="s">
        <v>529</v>
      </c>
      <c r="G5031" s="192"/>
      <c r="H5031" s="199">
        <v>2798</v>
      </c>
      <c r="I5031" s="199"/>
    </row>
    <row r="5032" spans="1:9" x14ac:dyDescent="0.25">
      <c r="A5032" s="184">
        <v>43891</v>
      </c>
      <c r="B5032" s="185" t="s">
        <v>236</v>
      </c>
      <c r="C5032" s="182" t="s">
        <v>175</v>
      </c>
      <c r="D5032" s="183">
        <v>43894</v>
      </c>
      <c r="E5032" s="190" t="s">
        <v>76</v>
      </c>
      <c r="F5032" s="182" t="s">
        <v>1151</v>
      </c>
      <c r="G5032" s="190"/>
      <c r="H5032" s="200">
        <v>147899</v>
      </c>
      <c r="I5032" s="200"/>
    </row>
    <row r="5033" spans="1:9" x14ac:dyDescent="0.25">
      <c r="A5033" s="184">
        <v>43891</v>
      </c>
      <c r="B5033" s="185" t="s">
        <v>236</v>
      </c>
      <c r="C5033" s="179" t="s">
        <v>176</v>
      </c>
      <c r="D5033" s="191">
        <v>43894</v>
      </c>
      <c r="E5033" s="192" t="s">
        <v>76</v>
      </c>
      <c r="F5033" s="179" t="s">
        <v>1149</v>
      </c>
      <c r="G5033" s="192"/>
      <c r="H5033" s="199">
        <v>6990</v>
      </c>
      <c r="I5033" s="199"/>
    </row>
    <row r="5034" spans="1:9" x14ac:dyDescent="0.25">
      <c r="A5034" s="184">
        <v>43891</v>
      </c>
      <c r="B5034" s="185" t="s">
        <v>236</v>
      </c>
      <c r="C5034" s="182" t="s">
        <v>432</v>
      </c>
      <c r="D5034" s="183">
        <v>43894</v>
      </c>
      <c r="E5034" s="190" t="s">
        <v>76</v>
      </c>
      <c r="F5034" s="182" t="s">
        <v>1492</v>
      </c>
      <c r="G5034" s="190"/>
      <c r="H5034" s="200">
        <v>100000</v>
      </c>
      <c r="I5034" s="200"/>
    </row>
    <row r="5035" spans="1:9" x14ac:dyDescent="0.25">
      <c r="A5035" s="184">
        <v>43891</v>
      </c>
      <c r="B5035" s="185" t="s">
        <v>236</v>
      </c>
      <c r="C5035" s="179" t="s">
        <v>323</v>
      </c>
      <c r="D5035" s="191">
        <v>43894</v>
      </c>
      <c r="E5035" s="192" t="s">
        <v>76</v>
      </c>
      <c r="F5035" s="179" t="s">
        <v>476</v>
      </c>
      <c r="G5035" s="192"/>
      <c r="H5035" s="199">
        <v>13516</v>
      </c>
      <c r="I5035" s="199"/>
    </row>
    <row r="5036" spans="1:9" x14ac:dyDescent="0.25">
      <c r="A5036" s="184">
        <v>43891</v>
      </c>
      <c r="B5036" s="185" t="s">
        <v>236</v>
      </c>
      <c r="C5036" s="182" t="s">
        <v>323</v>
      </c>
      <c r="D5036" s="183">
        <v>43894</v>
      </c>
      <c r="E5036" s="190" t="s">
        <v>76</v>
      </c>
      <c r="F5036" s="182" t="s">
        <v>436</v>
      </c>
      <c r="G5036" s="190"/>
      <c r="H5036" s="200">
        <v>97378</v>
      </c>
      <c r="I5036" s="200"/>
    </row>
    <row r="5037" spans="1:9" x14ac:dyDescent="0.25">
      <c r="A5037" s="184">
        <v>43891</v>
      </c>
      <c r="B5037" s="185" t="s">
        <v>236</v>
      </c>
      <c r="C5037" s="179" t="s">
        <v>1391</v>
      </c>
      <c r="D5037" s="191">
        <v>43895</v>
      </c>
      <c r="E5037" s="192" t="s">
        <v>76</v>
      </c>
      <c r="F5037" s="179" t="s">
        <v>1493</v>
      </c>
      <c r="G5037" s="192"/>
      <c r="H5037" s="199">
        <v>125000</v>
      </c>
      <c r="I5037" s="199"/>
    </row>
    <row r="5038" spans="1:9" x14ac:dyDescent="0.25">
      <c r="A5038" s="184">
        <v>43891</v>
      </c>
      <c r="B5038" s="185" t="s">
        <v>236</v>
      </c>
      <c r="C5038" s="182" t="s">
        <v>388</v>
      </c>
      <c r="D5038" s="183">
        <v>43895</v>
      </c>
      <c r="E5038" s="190" t="s">
        <v>76</v>
      </c>
      <c r="F5038" s="182" t="s">
        <v>1359</v>
      </c>
      <c r="G5038" s="190"/>
      <c r="H5038" s="200">
        <v>80000</v>
      </c>
      <c r="I5038" s="200"/>
    </row>
    <row r="5039" spans="1:9" x14ac:dyDescent="0.25">
      <c r="A5039" s="184">
        <v>43891</v>
      </c>
      <c r="B5039" s="185" t="s">
        <v>236</v>
      </c>
      <c r="C5039" s="179" t="s">
        <v>179</v>
      </c>
      <c r="D5039" s="191">
        <v>43895</v>
      </c>
      <c r="E5039" s="192" t="s">
        <v>76</v>
      </c>
      <c r="F5039" s="179" t="s">
        <v>1494</v>
      </c>
      <c r="G5039" s="192"/>
      <c r="H5039" s="199">
        <v>50000</v>
      </c>
      <c r="I5039" s="199"/>
    </row>
    <row r="5040" spans="1:9" x14ac:dyDescent="0.25">
      <c r="A5040" s="184">
        <v>43891</v>
      </c>
      <c r="B5040" s="185" t="s">
        <v>236</v>
      </c>
      <c r="C5040" s="182" t="s">
        <v>179</v>
      </c>
      <c r="D5040" s="183">
        <v>43899</v>
      </c>
      <c r="E5040" s="190" t="s">
        <v>264</v>
      </c>
      <c r="F5040" s="182" t="s">
        <v>665</v>
      </c>
      <c r="G5040" s="190"/>
      <c r="H5040" s="200">
        <v>10545</v>
      </c>
      <c r="I5040" s="200"/>
    </row>
    <row r="5041" spans="1:9" x14ac:dyDescent="0.25">
      <c r="A5041" s="184">
        <v>43891</v>
      </c>
      <c r="B5041" s="185" t="s">
        <v>236</v>
      </c>
      <c r="C5041" s="179" t="s">
        <v>998</v>
      </c>
      <c r="D5041" s="191">
        <v>43900</v>
      </c>
      <c r="E5041" s="192" t="s">
        <v>76</v>
      </c>
      <c r="F5041" s="179" t="s">
        <v>1495</v>
      </c>
      <c r="G5041" s="192"/>
      <c r="H5041" s="199">
        <v>300000</v>
      </c>
      <c r="I5041" s="199"/>
    </row>
    <row r="5042" spans="1:9" x14ac:dyDescent="0.25">
      <c r="A5042" s="184">
        <v>43891</v>
      </c>
      <c r="B5042" s="185" t="s">
        <v>236</v>
      </c>
      <c r="C5042" s="182" t="s">
        <v>1391</v>
      </c>
      <c r="D5042" s="183">
        <v>43903</v>
      </c>
      <c r="E5042" s="190" t="s">
        <v>76</v>
      </c>
      <c r="F5042" s="182" t="s">
        <v>1496</v>
      </c>
      <c r="G5042" s="190"/>
      <c r="H5042" s="200">
        <v>125000</v>
      </c>
      <c r="I5042" s="200"/>
    </row>
    <row r="5043" spans="1:9" x14ac:dyDescent="0.25">
      <c r="A5043" s="184">
        <v>43891</v>
      </c>
      <c r="B5043" s="185" t="s">
        <v>236</v>
      </c>
      <c r="C5043" s="179" t="s">
        <v>388</v>
      </c>
      <c r="D5043" s="191">
        <v>43903</v>
      </c>
      <c r="E5043" s="192" t="s">
        <v>76</v>
      </c>
      <c r="F5043" s="179" t="s">
        <v>1359</v>
      </c>
      <c r="G5043" s="192"/>
      <c r="H5043" s="199">
        <v>80000</v>
      </c>
      <c r="I5043" s="199"/>
    </row>
    <row r="5044" spans="1:9" x14ac:dyDescent="0.25">
      <c r="A5044" s="184">
        <v>43891</v>
      </c>
      <c r="B5044" s="185" t="s">
        <v>236</v>
      </c>
      <c r="C5044" s="182" t="s">
        <v>175</v>
      </c>
      <c r="D5044" s="183">
        <v>43903</v>
      </c>
      <c r="E5044" s="190" t="s">
        <v>76</v>
      </c>
      <c r="F5044" s="182" t="s">
        <v>1497</v>
      </c>
      <c r="G5044" s="190"/>
      <c r="H5044" s="200">
        <v>120000</v>
      </c>
      <c r="I5044" s="200"/>
    </row>
    <row r="5045" spans="1:9" x14ac:dyDescent="0.25">
      <c r="A5045" s="184">
        <v>43891</v>
      </c>
      <c r="B5045" s="185" t="s">
        <v>236</v>
      </c>
      <c r="C5045" s="179" t="s">
        <v>172</v>
      </c>
      <c r="D5045" s="191">
        <v>43909</v>
      </c>
      <c r="E5045" s="192" t="s">
        <v>76</v>
      </c>
      <c r="F5045" s="179" t="s">
        <v>1498</v>
      </c>
      <c r="G5045" s="192"/>
      <c r="H5045" s="199">
        <v>15500</v>
      </c>
      <c r="I5045" s="199"/>
    </row>
    <row r="5046" spans="1:9" x14ac:dyDescent="0.25">
      <c r="A5046" s="184">
        <v>43891</v>
      </c>
      <c r="B5046" s="185" t="s">
        <v>236</v>
      </c>
      <c r="C5046" s="182" t="s">
        <v>388</v>
      </c>
      <c r="D5046" s="183">
        <v>43909</v>
      </c>
      <c r="E5046" s="190" t="s">
        <v>76</v>
      </c>
      <c r="F5046" s="182" t="s">
        <v>1218</v>
      </c>
      <c r="G5046" s="190"/>
      <c r="H5046" s="200">
        <v>120000</v>
      </c>
      <c r="I5046" s="200"/>
    </row>
    <row r="5047" spans="1:9" x14ac:dyDescent="0.25">
      <c r="A5047" s="184">
        <v>43891</v>
      </c>
      <c r="B5047" s="185" t="s">
        <v>236</v>
      </c>
      <c r="C5047" s="179" t="s">
        <v>172</v>
      </c>
      <c r="D5047" s="191">
        <v>43909</v>
      </c>
      <c r="E5047" s="192" t="s">
        <v>76</v>
      </c>
      <c r="F5047" s="179" t="s">
        <v>1499</v>
      </c>
      <c r="G5047" s="192"/>
      <c r="H5047" s="199">
        <v>30380</v>
      </c>
      <c r="I5047" s="199"/>
    </row>
    <row r="5048" spans="1:9" x14ac:dyDescent="0.25">
      <c r="A5048" s="184">
        <v>43891</v>
      </c>
      <c r="B5048" s="185" t="s">
        <v>236</v>
      </c>
      <c r="C5048" s="182" t="s">
        <v>1391</v>
      </c>
      <c r="D5048" s="183">
        <v>43910</v>
      </c>
      <c r="E5048" s="190" t="s">
        <v>76</v>
      </c>
      <c r="F5048" s="182" t="s">
        <v>1500</v>
      </c>
      <c r="G5048" s="190"/>
      <c r="H5048" s="200">
        <v>125000</v>
      </c>
      <c r="I5048" s="200"/>
    </row>
    <row r="5049" spans="1:9" x14ac:dyDescent="0.25">
      <c r="A5049" s="184">
        <v>43891</v>
      </c>
      <c r="B5049" s="185" t="s">
        <v>236</v>
      </c>
      <c r="C5049" s="179" t="s">
        <v>172</v>
      </c>
      <c r="D5049" s="191">
        <v>43914</v>
      </c>
      <c r="E5049" s="192" t="s">
        <v>76</v>
      </c>
      <c r="F5049" s="179" t="s">
        <v>1501</v>
      </c>
      <c r="G5049" s="192"/>
      <c r="H5049" s="199">
        <v>25000</v>
      </c>
      <c r="I5049" s="199"/>
    </row>
    <row r="5050" spans="1:9" x14ac:dyDescent="0.25">
      <c r="A5050" s="184">
        <v>43891</v>
      </c>
      <c r="B5050" s="185" t="s">
        <v>236</v>
      </c>
      <c r="C5050" s="182" t="s">
        <v>175</v>
      </c>
      <c r="D5050" s="183">
        <v>43914</v>
      </c>
      <c r="E5050" s="190" t="s">
        <v>76</v>
      </c>
      <c r="F5050" s="182" t="s">
        <v>1151</v>
      </c>
      <c r="G5050" s="190"/>
      <c r="H5050" s="200">
        <v>118650</v>
      </c>
      <c r="I5050" s="200"/>
    </row>
    <row r="5051" spans="1:9" x14ac:dyDescent="0.25">
      <c r="A5051" s="184">
        <v>43891</v>
      </c>
      <c r="B5051" s="185" t="s">
        <v>236</v>
      </c>
      <c r="C5051" s="179" t="s">
        <v>388</v>
      </c>
      <c r="D5051" s="191">
        <v>43916</v>
      </c>
      <c r="E5051" s="192" t="s">
        <v>76</v>
      </c>
      <c r="F5051" s="179" t="s">
        <v>1359</v>
      </c>
      <c r="G5051" s="192"/>
      <c r="H5051" s="199">
        <v>80000</v>
      </c>
      <c r="I5051" s="199"/>
    </row>
    <row r="5052" spans="1:9" x14ac:dyDescent="0.25">
      <c r="A5052" s="184">
        <v>43891</v>
      </c>
      <c r="B5052" s="185" t="s">
        <v>236</v>
      </c>
      <c r="C5052" s="182" t="s">
        <v>1391</v>
      </c>
      <c r="D5052" s="183">
        <v>43917</v>
      </c>
      <c r="E5052" s="190" t="s">
        <v>76</v>
      </c>
      <c r="F5052" s="182" t="s">
        <v>1502</v>
      </c>
      <c r="G5052" s="190"/>
      <c r="H5052" s="200">
        <v>125000</v>
      </c>
      <c r="I5052" s="200"/>
    </row>
    <row r="5053" spans="1:9" x14ac:dyDescent="0.25">
      <c r="A5053" s="184">
        <v>43891</v>
      </c>
      <c r="B5053" s="185" t="s">
        <v>236</v>
      </c>
      <c r="C5053" s="179" t="s">
        <v>175</v>
      </c>
      <c r="D5053" s="191">
        <v>43921</v>
      </c>
      <c r="E5053" s="192" t="s">
        <v>76</v>
      </c>
      <c r="F5053" s="179" t="s">
        <v>1503</v>
      </c>
      <c r="G5053" s="192"/>
      <c r="H5053" s="199">
        <v>285650</v>
      </c>
      <c r="I5053" s="199"/>
    </row>
    <row r="5054" spans="1:9" x14ac:dyDescent="0.25">
      <c r="A5054" s="184">
        <v>43891</v>
      </c>
      <c r="B5054" s="185" t="s">
        <v>236</v>
      </c>
      <c r="C5054" s="182" t="s">
        <v>432</v>
      </c>
      <c r="D5054" s="183">
        <v>43921</v>
      </c>
      <c r="E5054" s="190" t="s">
        <v>76</v>
      </c>
      <c r="F5054" s="182" t="s">
        <v>1217</v>
      </c>
      <c r="G5054" s="190"/>
      <c r="H5054" s="200">
        <v>100000</v>
      </c>
      <c r="I5054" s="200"/>
    </row>
    <row r="5055" spans="1:9" x14ac:dyDescent="0.25">
      <c r="A5055" s="184">
        <v>43891</v>
      </c>
      <c r="B5055" s="185" t="s">
        <v>236</v>
      </c>
      <c r="C5055" s="179" t="s">
        <v>323</v>
      </c>
      <c r="D5055" s="191">
        <v>43921</v>
      </c>
      <c r="E5055" s="192" t="s">
        <v>76</v>
      </c>
      <c r="F5055" s="179" t="s">
        <v>476</v>
      </c>
      <c r="G5055" s="192"/>
      <c r="H5055" s="199">
        <v>13888</v>
      </c>
      <c r="I5055" s="199"/>
    </row>
    <row r="5056" spans="1:9" x14ac:dyDescent="0.25">
      <c r="A5056" s="184">
        <v>43891</v>
      </c>
      <c r="B5056" s="185" t="s">
        <v>236</v>
      </c>
      <c r="C5056" s="182" t="s">
        <v>323</v>
      </c>
      <c r="D5056" s="183">
        <v>43921</v>
      </c>
      <c r="E5056" s="190" t="s">
        <v>76</v>
      </c>
      <c r="F5056" s="182" t="s">
        <v>436</v>
      </c>
      <c r="G5056" s="190"/>
      <c r="H5056" s="200">
        <v>81595</v>
      </c>
      <c r="I5056" s="200"/>
    </row>
    <row r="5057" spans="1:9" x14ac:dyDescent="0.25">
      <c r="A5057" s="184">
        <v>43891</v>
      </c>
      <c r="B5057" s="185" t="s">
        <v>236</v>
      </c>
      <c r="C5057" s="179" t="s">
        <v>323</v>
      </c>
      <c r="D5057" s="191">
        <v>43921</v>
      </c>
      <c r="E5057" s="192" t="s">
        <v>76</v>
      </c>
      <c r="F5057" s="179" t="s">
        <v>529</v>
      </c>
      <c r="G5057" s="192"/>
      <c r="H5057" s="199">
        <v>2359</v>
      </c>
      <c r="I5057" s="199"/>
    </row>
    <row r="5058" spans="1:9" x14ac:dyDescent="0.25">
      <c r="A5058" s="184">
        <v>43891</v>
      </c>
      <c r="B5058" s="185" t="s">
        <v>236</v>
      </c>
      <c r="C5058" s="185" t="s">
        <v>176</v>
      </c>
      <c r="D5058" s="255">
        <v>43921</v>
      </c>
      <c r="E5058" s="256" t="s">
        <v>76</v>
      </c>
      <c r="F5058" s="185" t="s">
        <v>590</v>
      </c>
      <c r="G5058" s="256"/>
      <c r="H5058" s="257">
        <v>6990</v>
      </c>
      <c r="I5058" s="257"/>
    </row>
    <row r="5059" spans="1:9" x14ac:dyDescent="0.25">
      <c r="A5059" s="184">
        <v>43922</v>
      </c>
      <c r="B5059" s="185" t="s">
        <v>236</v>
      </c>
      <c r="C5059" s="179" t="s">
        <v>172</v>
      </c>
      <c r="D5059" s="191">
        <v>43922</v>
      </c>
      <c r="E5059" s="192" t="s">
        <v>76</v>
      </c>
      <c r="F5059" s="179" t="s">
        <v>1504</v>
      </c>
      <c r="G5059" s="192"/>
      <c r="H5059" s="199">
        <v>563000</v>
      </c>
      <c r="I5059" s="199"/>
    </row>
    <row r="5060" spans="1:9" x14ac:dyDescent="0.25">
      <c r="A5060" s="184">
        <v>43922</v>
      </c>
      <c r="B5060" s="185" t="s">
        <v>236</v>
      </c>
      <c r="C5060" s="182" t="s">
        <v>173</v>
      </c>
      <c r="D5060" s="183">
        <v>43924</v>
      </c>
      <c r="E5060" s="190" t="s">
        <v>76</v>
      </c>
      <c r="F5060" s="182" t="s">
        <v>1505</v>
      </c>
      <c r="G5060" s="190"/>
      <c r="H5060" s="200">
        <v>125000</v>
      </c>
      <c r="I5060" s="200"/>
    </row>
    <row r="5061" spans="1:9" x14ac:dyDescent="0.25">
      <c r="A5061" s="184">
        <v>43922</v>
      </c>
      <c r="B5061" s="185" t="s">
        <v>236</v>
      </c>
      <c r="C5061" s="179" t="s">
        <v>388</v>
      </c>
      <c r="D5061" s="191">
        <v>43924</v>
      </c>
      <c r="E5061" s="192" t="s">
        <v>76</v>
      </c>
      <c r="F5061" s="179" t="s">
        <v>364</v>
      </c>
      <c r="G5061" s="192"/>
      <c r="H5061" s="199">
        <v>80000</v>
      </c>
      <c r="I5061" s="199"/>
    </row>
    <row r="5062" spans="1:9" x14ac:dyDescent="0.25">
      <c r="A5062" s="184">
        <v>43922</v>
      </c>
      <c r="B5062" s="185" t="s">
        <v>236</v>
      </c>
      <c r="C5062" s="182" t="s">
        <v>179</v>
      </c>
      <c r="D5062" s="183">
        <v>43927</v>
      </c>
      <c r="E5062" s="190" t="s">
        <v>76</v>
      </c>
      <c r="F5062" s="182" t="s">
        <v>517</v>
      </c>
      <c r="G5062" s="190"/>
      <c r="H5062" s="200">
        <v>10589</v>
      </c>
      <c r="I5062" s="200"/>
    </row>
    <row r="5063" spans="1:9" x14ac:dyDescent="0.25">
      <c r="A5063" s="184">
        <v>43922</v>
      </c>
      <c r="B5063" s="185" t="s">
        <v>236</v>
      </c>
      <c r="C5063" s="179" t="s">
        <v>173</v>
      </c>
      <c r="D5063" s="191">
        <v>43928</v>
      </c>
      <c r="E5063" s="192" t="s">
        <v>76</v>
      </c>
      <c r="F5063" s="179" t="s">
        <v>1506</v>
      </c>
      <c r="G5063" s="192"/>
      <c r="H5063" s="199">
        <v>110000</v>
      </c>
      <c r="I5063" s="199"/>
    </row>
    <row r="5064" spans="1:9" x14ac:dyDescent="0.25">
      <c r="A5064" s="184">
        <v>43922</v>
      </c>
      <c r="B5064" s="185" t="s">
        <v>236</v>
      </c>
      <c r="C5064" s="182" t="s">
        <v>388</v>
      </c>
      <c r="D5064" s="183">
        <v>43929</v>
      </c>
      <c r="E5064" s="190" t="s">
        <v>76</v>
      </c>
      <c r="F5064" s="182" t="s">
        <v>364</v>
      </c>
      <c r="G5064" s="190"/>
      <c r="H5064" s="200">
        <v>80000</v>
      </c>
      <c r="I5064" s="200"/>
    </row>
    <row r="5065" spans="1:9" x14ac:dyDescent="0.25">
      <c r="A5065" s="184">
        <v>43922</v>
      </c>
      <c r="B5065" s="185" t="s">
        <v>236</v>
      </c>
      <c r="C5065" s="179" t="s">
        <v>172</v>
      </c>
      <c r="D5065" s="191">
        <v>43930</v>
      </c>
      <c r="E5065" s="192" t="s">
        <v>76</v>
      </c>
      <c r="F5065" s="179" t="s">
        <v>1507</v>
      </c>
      <c r="G5065" s="192"/>
      <c r="H5065" s="199">
        <v>310000</v>
      </c>
      <c r="I5065" s="199"/>
    </row>
    <row r="5066" spans="1:9" x14ac:dyDescent="0.25">
      <c r="A5066" s="184">
        <v>43922</v>
      </c>
      <c r="B5066" s="185" t="s">
        <v>236</v>
      </c>
      <c r="C5066" s="182" t="s">
        <v>172</v>
      </c>
      <c r="D5066" s="183">
        <v>43934</v>
      </c>
      <c r="E5066" s="190" t="s">
        <v>76</v>
      </c>
      <c r="F5066" s="182" t="s">
        <v>1508</v>
      </c>
      <c r="G5066" s="190"/>
      <c r="H5066" s="200">
        <v>14600</v>
      </c>
      <c r="I5066" s="200"/>
    </row>
    <row r="5067" spans="1:9" x14ac:dyDescent="0.25">
      <c r="A5067" s="184">
        <v>43922</v>
      </c>
      <c r="B5067" s="185" t="s">
        <v>236</v>
      </c>
      <c r="C5067" s="179" t="s">
        <v>172</v>
      </c>
      <c r="D5067" s="191">
        <v>43936</v>
      </c>
      <c r="E5067" s="192" t="s">
        <v>76</v>
      </c>
      <c r="F5067" s="179" t="s">
        <v>1220</v>
      </c>
      <c r="G5067" s="192"/>
      <c r="H5067" s="199">
        <v>12070</v>
      </c>
      <c r="I5067" s="199"/>
    </row>
    <row r="5068" spans="1:9" x14ac:dyDescent="0.25">
      <c r="A5068" s="184">
        <v>43922</v>
      </c>
      <c r="B5068" s="185" t="s">
        <v>236</v>
      </c>
      <c r="C5068" s="182" t="s">
        <v>173</v>
      </c>
      <c r="D5068" s="183">
        <v>43936</v>
      </c>
      <c r="E5068" s="190" t="s">
        <v>76</v>
      </c>
      <c r="F5068" s="182" t="s">
        <v>1509</v>
      </c>
      <c r="G5068" s="190"/>
      <c r="H5068" s="200">
        <v>110000</v>
      </c>
      <c r="I5068" s="200"/>
    </row>
    <row r="5069" spans="1:9" x14ac:dyDescent="0.25">
      <c r="A5069" s="184">
        <v>43922</v>
      </c>
      <c r="B5069" s="185" t="s">
        <v>236</v>
      </c>
      <c r="C5069" s="179" t="s">
        <v>175</v>
      </c>
      <c r="D5069" s="191">
        <v>43936</v>
      </c>
      <c r="E5069" s="192" t="s">
        <v>76</v>
      </c>
      <c r="F5069" s="179" t="s">
        <v>1155</v>
      </c>
      <c r="G5069" s="192"/>
      <c r="H5069" s="199">
        <v>120000</v>
      </c>
      <c r="I5069" s="199"/>
    </row>
    <row r="5070" spans="1:9" x14ac:dyDescent="0.25">
      <c r="A5070" s="184">
        <v>43922</v>
      </c>
      <c r="B5070" s="185" t="s">
        <v>236</v>
      </c>
      <c r="C5070" s="182" t="s">
        <v>172</v>
      </c>
      <c r="D5070" s="183">
        <v>43938</v>
      </c>
      <c r="E5070" s="190" t="s">
        <v>76</v>
      </c>
      <c r="F5070" s="182" t="s">
        <v>1510</v>
      </c>
      <c r="G5070" s="190"/>
      <c r="H5070" s="200">
        <v>80000</v>
      </c>
      <c r="I5070" s="200"/>
    </row>
    <row r="5071" spans="1:9" x14ac:dyDescent="0.25">
      <c r="A5071" s="184">
        <v>43922</v>
      </c>
      <c r="B5071" s="185" t="s">
        <v>236</v>
      </c>
      <c r="C5071" s="179" t="s">
        <v>388</v>
      </c>
      <c r="D5071" s="191">
        <v>43938</v>
      </c>
      <c r="E5071" s="192" t="s">
        <v>76</v>
      </c>
      <c r="F5071" s="179" t="s">
        <v>1114</v>
      </c>
      <c r="G5071" s="192"/>
      <c r="H5071" s="199">
        <v>80000</v>
      </c>
      <c r="I5071" s="199"/>
    </row>
    <row r="5072" spans="1:9" x14ac:dyDescent="0.25">
      <c r="A5072" s="184">
        <v>43922</v>
      </c>
      <c r="B5072" s="185" t="s">
        <v>236</v>
      </c>
      <c r="C5072" s="182" t="s">
        <v>173</v>
      </c>
      <c r="D5072" s="183">
        <v>43943</v>
      </c>
      <c r="E5072" s="190" t="s">
        <v>76</v>
      </c>
      <c r="F5072" s="182" t="s">
        <v>1511</v>
      </c>
      <c r="G5072" s="190"/>
      <c r="H5072" s="200">
        <v>110000</v>
      </c>
      <c r="I5072" s="200"/>
    </row>
    <row r="5073" spans="1:9" x14ac:dyDescent="0.25">
      <c r="A5073" s="184">
        <v>43922</v>
      </c>
      <c r="B5073" s="185" t="s">
        <v>236</v>
      </c>
      <c r="C5073" s="179" t="s">
        <v>388</v>
      </c>
      <c r="D5073" s="191">
        <v>43945</v>
      </c>
      <c r="E5073" s="192" t="s">
        <v>76</v>
      </c>
      <c r="F5073" s="179" t="s">
        <v>364</v>
      </c>
      <c r="G5073" s="192"/>
      <c r="H5073" s="199">
        <v>80000</v>
      </c>
      <c r="I5073" s="199"/>
    </row>
    <row r="5074" spans="1:9" x14ac:dyDescent="0.25">
      <c r="A5074" s="184">
        <v>43922</v>
      </c>
      <c r="B5074" s="185" t="s">
        <v>236</v>
      </c>
      <c r="C5074" s="182" t="s">
        <v>172</v>
      </c>
      <c r="D5074" s="183">
        <v>43945</v>
      </c>
      <c r="E5074" s="190" t="s">
        <v>76</v>
      </c>
      <c r="F5074" s="182" t="s">
        <v>1512</v>
      </c>
      <c r="G5074" s="190"/>
      <c r="H5074" s="200">
        <v>12300</v>
      </c>
      <c r="I5074" s="200"/>
    </row>
    <row r="5075" spans="1:9" x14ac:dyDescent="0.25">
      <c r="A5075" s="184">
        <v>43922</v>
      </c>
      <c r="B5075" s="185" t="s">
        <v>236</v>
      </c>
      <c r="C5075" s="179" t="s">
        <v>173</v>
      </c>
      <c r="D5075" s="191">
        <v>43950</v>
      </c>
      <c r="E5075" s="192" t="s">
        <v>76</v>
      </c>
      <c r="F5075" s="179" t="s">
        <v>1513</v>
      </c>
      <c r="G5075" s="192"/>
      <c r="H5075" s="199">
        <v>110000</v>
      </c>
      <c r="I5075" s="199"/>
    </row>
    <row r="5076" spans="1:9" x14ac:dyDescent="0.25">
      <c r="A5076" s="184">
        <v>43922</v>
      </c>
      <c r="B5076" s="185" t="s">
        <v>236</v>
      </c>
      <c r="C5076" s="185" t="s">
        <v>175</v>
      </c>
      <c r="D5076" s="255">
        <v>43950</v>
      </c>
      <c r="E5076" s="256" t="s">
        <v>76</v>
      </c>
      <c r="F5076" s="185" t="s">
        <v>1514</v>
      </c>
      <c r="G5076" s="256"/>
      <c r="H5076" s="257">
        <v>285650</v>
      </c>
      <c r="I5076" s="257"/>
    </row>
    <row r="5077" spans="1:9" x14ac:dyDescent="0.25">
      <c r="A5077" s="184">
        <v>43952</v>
      </c>
      <c r="B5077" s="185" t="s">
        <v>236</v>
      </c>
      <c r="C5077" s="179" t="s">
        <v>388</v>
      </c>
      <c r="D5077" s="191">
        <v>43955</v>
      </c>
      <c r="E5077" s="192" t="s">
        <v>76</v>
      </c>
      <c r="F5077" s="179" t="s">
        <v>364</v>
      </c>
      <c r="G5077" s="192"/>
      <c r="H5077" s="199">
        <v>80000</v>
      </c>
      <c r="I5077" s="199"/>
    </row>
    <row r="5078" spans="1:9" x14ac:dyDescent="0.25">
      <c r="A5078" s="184">
        <v>43952</v>
      </c>
      <c r="B5078" s="185" t="s">
        <v>236</v>
      </c>
      <c r="C5078" s="182" t="s">
        <v>172</v>
      </c>
      <c r="D5078" s="183">
        <v>43955</v>
      </c>
      <c r="E5078" s="190" t="s">
        <v>76</v>
      </c>
      <c r="F5078" s="182" t="s">
        <v>1515</v>
      </c>
      <c r="G5078" s="190"/>
      <c r="H5078" s="200">
        <v>197170</v>
      </c>
      <c r="I5078" s="200"/>
    </row>
    <row r="5079" spans="1:9" x14ac:dyDescent="0.25">
      <c r="A5079" s="184">
        <v>43952</v>
      </c>
      <c r="B5079" s="185" t="s">
        <v>236</v>
      </c>
      <c r="C5079" s="179" t="s">
        <v>432</v>
      </c>
      <c r="D5079" s="191">
        <v>43955</v>
      </c>
      <c r="E5079" s="192" t="s">
        <v>76</v>
      </c>
      <c r="F5079" s="179" t="s">
        <v>1516</v>
      </c>
      <c r="G5079" s="192"/>
      <c r="H5079" s="199">
        <v>150000</v>
      </c>
      <c r="I5079" s="199"/>
    </row>
    <row r="5080" spans="1:9" x14ac:dyDescent="0.25">
      <c r="A5080" s="184">
        <v>43952</v>
      </c>
      <c r="B5080" s="185" t="s">
        <v>236</v>
      </c>
      <c r="C5080" s="182" t="s">
        <v>323</v>
      </c>
      <c r="D5080" s="183">
        <v>43955</v>
      </c>
      <c r="E5080" s="190" t="s">
        <v>76</v>
      </c>
      <c r="F5080" s="182" t="s">
        <v>476</v>
      </c>
      <c r="G5080" s="190"/>
      <c r="H5080" s="200">
        <v>8340</v>
      </c>
      <c r="I5080" s="200"/>
    </row>
    <row r="5081" spans="1:9" x14ac:dyDescent="0.25">
      <c r="A5081" s="184">
        <v>43952</v>
      </c>
      <c r="B5081" s="185" t="s">
        <v>236</v>
      </c>
      <c r="C5081" s="179" t="s">
        <v>323</v>
      </c>
      <c r="D5081" s="191">
        <v>43955</v>
      </c>
      <c r="E5081" s="192" t="s">
        <v>76</v>
      </c>
      <c r="F5081" s="179" t="s">
        <v>436</v>
      </c>
      <c r="G5081" s="192"/>
      <c r="H5081" s="199">
        <v>135166</v>
      </c>
      <c r="I5081" s="199"/>
    </row>
    <row r="5082" spans="1:9" x14ac:dyDescent="0.25">
      <c r="A5082" s="184">
        <v>43952</v>
      </c>
      <c r="B5082" s="185" t="s">
        <v>236</v>
      </c>
      <c r="C5082" s="182" t="s">
        <v>323</v>
      </c>
      <c r="D5082" s="183">
        <v>43955</v>
      </c>
      <c r="E5082" s="190" t="s">
        <v>76</v>
      </c>
      <c r="F5082" s="182" t="s">
        <v>529</v>
      </c>
      <c r="G5082" s="190"/>
      <c r="H5082" s="200">
        <v>3549</v>
      </c>
      <c r="I5082" s="200"/>
    </row>
    <row r="5083" spans="1:9" x14ac:dyDescent="0.25">
      <c r="A5083" s="184">
        <v>43952</v>
      </c>
      <c r="B5083" s="185" t="s">
        <v>236</v>
      </c>
      <c r="C5083" s="179" t="s">
        <v>176</v>
      </c>
      <c r="D5083" s="191">
        <v>43955</v>
      </c>
      <c r="E5083" s="192" t="s">
        <v>76</v>
      </c>
      <c r="F5083" s="179" t="s">
        <v>1149</v>
      </c>
      <c r="G5083" s="192"/>
      <c r="H5083" s="199">
        <v>6990</v>
      </c>
      <c r="I5083" s="199"/>
    </row>
    <row r="5084" spans="1:9" x14ac:dyDescent="0.25">
      <c r="A5084" s="184">
        <v>43952</v>
      </c>
      <c r="B5084" s="185" t="s">
        <v>236</v>
      </c>
      <c r="C5084" s="182" t="s">
        <v>179</v>
      </c>
      <c r="D5084" s="183">
        <v>43956</v>
      </c>
      <c r="E5084" s="190" t="s">
        <v>76</v>
      </c>
      <c r="F5084" s="182" t="s">
        <v>1517</v>
      </c>
      <c r="G5084" s="190"/>
      <c r="H5084" s="200">
        <v>100000</v>
      </c>
      <c r="I5084" s="200"/>
    </row>
    <row r="5085" spans="1:9" x14ac:dyDescent="0.25">
      <c r="A5085" s="184">
        <v>43952</v>
      </c>
      <c r="B5085" s="185" t="s">
        <v>236</v>
      </c>
      <c r="C5085" s="179" t="s">
        <v>175</v>
      </c>
      <c r="D5085" s="191">
        <v>43956</v>
      </c>
      <c r="E5085" s="192" t="s">
        <v>76</v>
      </c>
      <c r="F5085" s="179" t="s">
        <v>1518</v>
      </c>
      <c r="G5085" s="192"/>
      <c r="H5085" s="199">
        <v>118650</v>
      </c>
      <c r="I5085" s="199"/>
    </row>
    <row r="5086" spans="1:9" x14ac:dyDescent="0.25">
      <c r="A5086" s="184">
        <v>43952</v>
      </c>
      <c r="B5086" s="185" t="s">
        <v>236</v>
      </c>
      <c r="C5086" s="182" t="s">
        <v>179</v>
      </c>
      <c r="D5086" s="183">
        <v>43957</v>
      </c>
      <c r="E5086" s="190" t="s">
        <v>389</v>
      </c>
      <c r="F5086" s="182" t="s">
        <v>517</v>
      </c>
      <c r="G5086" s="190"/>
      <c r="H5086" s="200">
        <v>10622</v>
      </c>
      <c r="I5086" s="200"/>
    </row>
    <row r="5087" spans="1:9" x14ac:dyDescent="0.25">
      <c r="A5087" s="184">
        <v>43952</v>
      </c>
      <c r="B5087" s="185" t="s">
        <v>236</v>
      </c>
      <c r="C5087" s="179" t="s">
        <v>1391</v>
      </c>
      <c r="D5087" s="191">
        <v>43958</v>
      </c>
      <c r="E5087" s="192" t="s">
        <v>76</v>
      </c>
      <c r="F5087" s="179" t="s">
        <v>1519</v>
      </c>
      <c r="G5087" s="192"/>
      <c r="H5087" s="199">
        <v>110000</v>
      </c>
      <c r="I5087" s="199"/>
    </row>
    <row r="5088" spans="1:9" x14ac:dyDescent="0.25">
      <c r="A5088" s="184">
        <v>43952</v>
      </c>
      <c r="B5088" s="185" t="s">
        <v>236</v>
      </c>
      <c r="C5088" s="182" t="s">
        <v>388</v>
      </c>
      <c r="D5088" s="183">
        <v>43959</v>
      </c>
      <c r="E5088" s="190" t="s">
        <v>76</v>
      </c>
      <c r="F5088" s="182" t="s">
        <v>364</v>
      </c>
      <c r="G5088" s="190"/>
      <c r="H5088" s="200">
        <v>80000</v>
      </c>
      <c r="I5088" s="200"/>
    </row>
    <row r="5089" spans="1:9" x14ac:dyDescent="0.25">
      <c r="A5089" s="184">
        <v>43952</v>
      </c>
      <c r="B5089" s="185" t="s">
        <v>236</v>
      </c>
      <c r="C5089" s="179" t="s">
        <v>172</v>
      </c>
      <c r="D5089" s="191">
        <v>43962</v>
      </c>
      <c r="E5089" s="192" t="s">
        <v>76</v>
      </c>
      <c r="F5089" s="179" t="s">
        <v>1520</v>
      </c>
      <c r="G5089" s="192"/>
      <c r="H5089" s="199">
        <v>250000</v>
      </c>
      <c r="I5089" s="199"/>
    </row>
    <row r="5090" spans="1:9" x14ac:dyDescent="0.25">
      <c r="A5090" s="184">
        <v>43952</v>
      </c>
      <c r="B5090" s="185" t="s">
        <v>236</v>
      </c>
      <c r="C5090" s="182" t="s">
        <v>172</v>
      </c>
      <c r="D5090" s="183">
        <v>43962</v>
      </c>
      <c r="E5090" s="190" t="s">
        <v>76</v>
      </c>
      <c r="F5090" s="182" t="s">
        <v>1521</v>
      </c>
      <c r="G5090" s="190"/>
      <c r="H5090" s="200">
        <v>222250</v>
      </c>
      <c r="I5090" s="200"/>
    </row>
    <row r="5091" spans="1:9" x14ac:dyDescent="0.25">
      <c r="A5091" s="184">
        <v>43952</v>
      </c>
      <c r="B5091" s="185" t="s">
        <v>236</v>
      </c>
      <c r="C5091" s="179" t="s">
        <v>172</v>
      </c>
      <c r="D5091" s="191">
        <v>43962</v>
      </c>
      <c r="E5091" s="192" t="s">
        <v>76</v>
      </c>
      <c r="F5091" s="179" t="s">
        <v>1522</v>
      </c>
      <c r="G5091" s="192"/>
      <c r="H5091" s="199">
        <v>150000</v>
      </c>
      <c r="I5091" s="199"/>
    </row>
    <row r="5092" spans="1:9" x14ac:dyDescent="0.25">
      <c r="A5092" s="184">
        <v>43952</v>
      </c>
      <c r="B5092" s="185" t="s">
        <v>236</v>
      </c>
      <c r="C5092" s="182" t="s">
        <v>172</v>
      </c>
      <c r="D5092" s="183">
        <v>43965</v>
      </c>
      <c r="E5092" s="190" t="s">
        <v>76</v>
      </c>
      <c r="F5092" s="182" t="s">
        <v>1523</v>
      </c>
      <c r="G5092" s="190"/>
      <c r="H5092" s="200">
        <v>16780</v>
      </c>
      <c r="I5092" s="200"/>
    </row>
    <row r="5093" spans="1:9" x14ac:dyDescent="0.25">
      <c r="A5093" s="184">
        <v>43952</v>
      </c>
      <c r="B5093" s="185" t="s">
        <v>236</v>
      </c>
      <c r="C5093" s="179" t="s">
        <v>388</v>
      </c>
      <c r="D5093" s="191">
        <v>43965</v>
      </c>
      <c r="E5093" s="192" t="s">
        <v>76</v>
      </c>
      <c r="F5093" s="179" t="s">
        <v>364</v>
      </c>
      <c r="G5093" s="192"/>
      <c r="H5093" s="199">
        <v>80000</v>
      </c>
      <c r="I5093" s="199"/>
    </row>
    <row r="5094" spans="1:9" x14ac:dyDescent="0.25">
      <c r="A5094" s="184">
        <v>43952</v>
      </c>
      <c r="B5094" s="185" t="s">
        <v>236</v>
      </c>
      <c r="C5094" s="182" t="s">
        <v>1391</v>
      </c>
      <c r="D5094" s="183">
        <v>43965</v>
      </c>
      <c r="E5094" s="190" t="s">
        <v>76</v>
      </c>
      <c r="F5094" s="182" t="s">
        <v>1524</v>
      </c>
      <c r="G5094" s="190"/>
      <c r="H5094" s="200">
        <v>110000</v>
      </c>
      <c r="I5094" s="200"/>
    </row>
    <row r="5095" spans="1:9" x14ac:dyDescent="0.25">
      <c r="A5095" s="184">
        <v>43952</v>
      </c>
      <c r="B5095" s="185" t="s">
        <v>236</v>
      </c>
      <c r="C5095" s="179" t="s">
        <v>175</v>
      </c>
      <c r="D5095" s="191">
        <v>43966</v>
      </c>
      <c r="E5095" s="192" t="s">
        <v>76</v>
      </c>
      <c r="F5095" s="179" t="s">
        <v>682</v>
      </c>
      <c r="G5095" s="192"/>
      <c r="H5095" s="199">
        <v>120000</v>
      </c>
      <c r="I5095" s="199"/>
    </row>
    <row r="5096" spans="1:9" x14ac:dyDescent="0.25">
      <c r="A5096" s="184">
        <v>43952</v>
      </c>
      <c r="B5096" s="185" t="s">
        <v>236</v>
      </c>
      <c r="C5096" s="182" t="s">
        <v>172</v>
      </c>
      <c r="D5096" s="183">
        <v>43969</v>
      </c>
      <c r="E5096" s="190" t="s">
        <v>76</v>
      </c>
      <c r="F5096" s="182" t="s">
        <v>1525</v>
      </c>
      <c r="G5096" s="190"/>
      <c r="H5096" s="200">
        <v>140000</v>
      </c>
      <c r="I5096" s="200"/>
    </row>
    <row r="5097" spans="1:9" x14ac:dyDescent="0.25">
      <c r="A5097" s="184">
        <v>43952</v>
      </c>
      <c r="B5097" s="185" t="s">
        <v>236</v>
      </c>
      <c r="C5097" s="179" t="s">
        <v>1391</v>
      </c>
      <c r="D5097" s="191">
        <v>43971</v>
      </c>
      <c r="E5097" s="192" t="s">
        <v>76</v>
      </c>
      <c r="F5097" s="179" t="s">
        <v>1526</v>
      </c>
      <c r="G5097" s="192"/>
      <c r="H5097" s="199">
        <v>110000</v>
      </c>
      <c r="I5097" s="199"/>
    </row>
    <row r="5098" spans="1:9" x14ac:dyDescent="0.25">
      <c r="A5098" s="184">
        <v>43952</v>
      </c>
      <c r="B5098" s="185" t="s">
        <v>236</v>
      </c>
      <c r="C5098" s="182" t="s">
        <v>388</v>
      </c>
      <c r="D5098" s="183">
        <v>43973</v>
      </c>
      <c r="E5098" s="190" t="s">
        <v>76</v>
      </c>
      <c r="F5098" s="182" t="s">
        <v>364</v>
      </c>
      <c r="G5098" s="190"/>
      <c r="H5098" s="200">
        <v>80000</v>
      </c>
      <c r="I5098" s="200"/>
    </row>
    <row r="5099" spans="1:9" x14ac:dyDescent="0.25">
      <c r="A5099" s="184">
        <v>43952</v>
      </c>
      <c r="B5099" s="185" t="s">
        <v>236</v>
      </c>
      <c r="C5099" s="179" t="s">
        <v>172</v>
      </c>
      <c r="D5099" s="191">
        <v>43973</v>
      </c>
      <c r="E5099" s="192" t="s">
        <v>76</v>
      </c>
      <c r="F5099" s="179" t="s">
        <v>1527</v>
      </c>
      <c r="G5099" s="192"/>
      <c r="H5099" s="199">
        <v>48000</v>
      </c>
      <c r="I5099" s="199"/>
    </row>
    <row r="5100" spans="1:9" x14ac:dyDescent="0.25">
      <c r="A5100" s="184">
        <v>43952</v>
      </c>
      <c r="B5100" s="185" t="s">
        <v>236</v>
      </c>
      <c r="C5100" s="182" t="s">
        <v>1391</v>
      </c>
      <c r="D5100" s="183">
        <v>43978</v>
      </c>
      <c r="E5100" s="190" t="s">
        <v>76</v>
      </c>
      <c r="F5100" s="182" t="s">
        <v>1526</v>
      </c>
      <c r="G5100" s="190"/>
      <c r="H5100" s="200">
        <v>110000</v>
      </c>
      <c r="I5100" s="200"/>
    </row>
    <row r="5101" spans="1:9" x14ac:dyDescent="0.25">
      <c r="A5101" s="184">
        <v>43952</v>
      </c>
      <c r="B5101" s="185" t="s">
        <v>236</v>
      </c>
      <c r="C5101" s="179" t="s">
        <v>388</v>
      </c>
      <c r="D5101" s="191">
        <v>43979</v>
      </c>
      <c r="E5101" s="192" t="s">
        <v>76</v>
      </c>
      <c r="F5101" s="179" t="s">
        <v>364</v>
      </c>
      <c r="G5101" s="192"/>
      <c r="H5101" s="199">
        <v>80000</v>
      </c>
      <c r="I5101" s="199"/>
    </row>
    <row r="5102" spans="1:9" x14ac:dyDescent="0.25">
      <c r="A5102" s="184">
        <v>43952</v>
      </c>
      <c r="B5102" s="185" t="s">
        <v>236</v>
      </c>
      <c r="C5102" s="182" t="s">
        <v>172</v>
      </c>
      <c r="D5102" s="183">
        <v>43979</v>
      </c>
      <c r="E5102" s="190" t="s">
        <v>76</v>
      </c>
      <c r="F5102" s="182" t="s">
        <v>1528</v>
      </c>
      <c r="G5102" s="190"/>
      <c r="H5102" s="200">
        <v>18000</v>
      </c>
      <c r="I5102" s="200"/>
    </row>
    <row r="5103" spans="1:9" x14ac:dyDescent="0.25">
      <c r="A5103" s="184">
        <v>43952</v>
      </c>
      <c r="B5103" s="185" t="s">
        <v>236</v>
      </c>
      <c r="C5103" s="179" t="s">
        <v>172</v>
      </c>
      <c r="D5103" s="191">
        <v>43979</v>
      </c>
      <c r="E5103" s="192" t="s">
        <v>76</v>
      </c>
      <c r="F5103" s="179" t="s">
        <v>1529</v>
      </c>
      <c r="G5103" s="192"/>
      <c r="H5103" s="199">
        <v>223994</v>
      </c>
      <c r="I5103" s="199"/>
    </row>
    <row r="5104" spans="1:9" x14ac:dyDescent="0.25">
      <c r="A5104" s="184">
        <v>43952</v>
      </c>
      <c r="B5104" s="185" t="s">
        <v>236</v>
      </c>
      <c r="C5104" s="182" t="s">
        <v>175</v>
      </c>
      <c r="D5104" s="183">
        <v>43980</v>
      </c>
      <c r="E5104" s="190" t="s">
        <v>76</v>
      </c>
      <c r="F5104" s="182" t="s">
        <v>1530</v>
      </c>
      <c r="G5104" s="190"/>
      <c r="H5104" s="200">
        <v>285650</v>
      </c>
      <c r="I5104" s="200"/>
    </row>
    <row r="5105" spans="1:9" x14ac:dyDescent="0.25">
      <c r="A5105" s="184">
        <v>43952</v>
      </c>
      <c r="B5105" s="185" t="s">
        <v>236</v>
      </c>
      <c r="C5105" s="179" t="s">
        <v>432</v>
      </c>
      <c r="D5105" s="191">
        <v>43980</v>
      </c>
      <c r="E5105" s="192" t="s">
        <v>76</v>
      </c>
      <c r="F5105" s="179" t="s">
        <v>1330</v>
      </c>
      <c r="G5105" s="192"/>
      <c r="H5105" s="199">
        <v>100000</v>
      </c>
      <c r="I5105" s="199"/>
    </row>
    <row r="5106" spans="1:9" x14ac:dyDescent="0.25">
      <c r="A5106" s="184">
        <v>43952</v>
      </c>
      <c r="B5106" s="185" t="s">
        <v>236</v>
      </c>
      <c r="C5106" s="182" t="s">
        <v>323</v>
      </c>
      <c r="D5106" s="183">
        <v>43980</v>
      </c>
      <c r="E5106" s="190" t="s">
        <v>76</v>
      </c>
      <c r="F5106" s="182" t="s">
        <v>476</v>
      </c>
      <c r="G5106" s="190"/>
      <c r="H5106" s="200">
        <v>8145</v>
      </c>
      <c r="I5106" s="200"/>
    </row>
    <row r="5107" spans="1:9" x14ac:dyDescent="0.25">
      <c r="A5107" s="184">
        <v>43952</v>
      </c>
      <c r="B5107" s="185" t="s">
        <v>236</v>
      </c>
      <c r="C5107" s="179" t="s">
        <v>323</v>
      </c>
      <c r="D5107" s="191">
        <v>43980</v>
      </c>
      <c r="E5107" s="192" t="s">
        <v>76</v>
      </c>
      <c r="F5107" s="179" t="s">
        <v>436</v>
      </c>
      <c r="G5107" s="192"/>
      <c r="H5107" s="199">
        <v>111080</v>
      </c>
      <c r="I5107" s="199"/>
    </row>
    <row r="5108" spans="1:9" x14ac:dyDescent="0.25">
      <c r="A5108" s="184">
        <v>43952</v>
      </c>
      <c r="B5108" s="185" t="s">
        <v>236</v>
      </c>
      <c r="C5108" s="182" t="s">
        <v>323</v>
      </c>
      <c r="D5108" s="183">
        <v>43980</v>
      </c>
      <c r="E5108" s="190" t="s">
        <v>76</v>
      </c>
      <c r="F5108" s="182" t="s">
        <v>529</v>
      </c>
      <c r="G5108" s="190"/>
      <c r="H5108" s="200">
        <v>3241</v>
      </c>
      <c r="I5108" s="200"/>
    </row>
    <row r="5109" spans="1:9" x14ac:dyDescent="0.25">
      <c r="A5109" s="184">
        <v>43952</v>
      </c>
      <c r="B5109" s="185" t="s">
        <v>236</v>
      </c>
      <c r="C5109" s="179" t="s">
        <v>176</v>
      </c>
      <c r="D5109" s="191">
        <v>43980</v>
      </c>
      <c r="E5109" s="192" t="s">
        <v>76</v>
      </c>
      <c r="F5109" s="179" t="s">
        <v>1149</v>
      </c>
      <c r="G5109" s="192"/>
      <c r="H5109" s="199">
        <v>6990</v>
      </c>
      <c r="I5109" s="199"/>
    </row>
    <row r="5110" spans="1:9" x14ac:dyDescent="0.25">
      <c r="A5110" s="184">
        <v>43983</v>
      </c>
      <c r="B5110" s="185" t="s">
        <v>236</v>
      </c>
      <c r="C5110" s="185" t="s">
        <v>175</v>
      </c>
      <c r="D5110" s="255">
        <v>43980</v>
      </c>
      <c r="E5110" s="256" t="s">
        <v>76</v>
      </c>
      <c r="F5110" s="185" t="s">
        <v>1518</v>
      </c>
      <c r="G5110" s="256"/>
      <c r="H5110" s="257">
        <v>118650</v>
      </c>
      <c r="I5110" s="257"/>
    </row>
    <row r="5111" spans="1:9" x14ac:dyDescent="0.25">
      <c r="A5111" s="184">
        <v>43983</v>
      </c>
      <c r="B5111" s="185" t="s">
        <v>236</v>
      </c>
      <c r="C5111" s="179" t="s">
        <v>172</v>
      </c>
      <c r="D5111" s="191">
        <v>43983</v>
      </c>
      <c r="E5111" s="192" t="s">
        <v>76</v>
      </c>
      <c r="F5111" s="179" t="s">
        <v>1531</v>
      </c>
      <c r="G5111" s="192"/>
      <c r="H5111" s="199">
        <v>200000</v>
      </c>
      <c r="I5111" s="199"/>
    </row>
    <row r="5112" spans="1:9" x14ac:dyDescent="0.25">
      <c r="A5112" s="184">
        <v>43983</v>
      </c>
      <c r="B5112" s="185" t="s">
        <v>236</v>
      </c>
      <c r="C5112" s="182" t="s">
        <v>173</v>
      </c>
      <c r="D5112" s="183">
        <v>43985</v>
      </c>
      <c r="E5112" s="190" t="s">
        <v>76</v>
      </c>
      <c r="F5112" s="182" t="s">
        <v>1532</v>
      </c>
      <c r="G5112" s="190"/>
      <c r="H5112" s="200">
        <v>110000</v>
      </c>
      <c r="I5112" s="200"/>
    </row>
    <row r="5113" spans="1:9" x14ac:dyDescent="0.25">
      <c r="A5113" s="184">
        <v>43983</v>
      </c>
      <c r="B5113" s="185" t="s">
        <v>236</v>
      </c>
      <c r="C5113" s="179" t="s">
        <v>1336</v>
      </c>
      <c r="D5113" s="191">
        <v>43986</v>
      </c>
      <c r="E5113" s="192" t="s">
        <v>76</v>
      </c>
      <c r="F5113" s="179" t="s">
        <v>1533</v>
      </c>
      <c r="G5113" s="192"/>
      <c r="H5113" s="199">
        <v>548327</v>
      </c>
      <c r="I5113" s="199"/>
    </row>
    <row r="5114" spans="1:9" x14ac:dyDescent="0.25">
      <c r="A5114" s="184">
        <v>43983</v>
      </c>
      <c r="B5114" s="185" t="s">
        <v>236</v>
      </c>
      <c r="C5114" s="182" t="s">
        <v>388</v>
      </c>
      <c r="D5114" s="183">
        <v>43986</v>
      </c>
      <c r="E5114" s="190" t="s">
        <v>76</v>
      </c>
      <c r="F5114" s="182" t="s">
        <v>364</v>
      </c>
      <c r="G5114" s="190"/>
      <c r="H5114" s="200">
        <v>80000</v>
      </c>
      <c r="I5114" s="200"/>
    </row>
    <row r="5115" spans="1:9" x14ac:dyDescent="0.25">
      <c r="A5115" s="184">
        <v>43983</v>
      </c>
      <c r="B5115" s="185" t="s">
        <v>236</v>
      </c>
      <c r="C5115" s="179" t="s">
        <v>172</v>
      </c>
      <c r="D5115" s="191">
        <v>43986</v>
      </c>
      <c r="E5115" s="192" t="s">
        <v>76</v>
      </c>
      <c r="F5115" s="179" t="s">
        <v>1534</v>
      </c>
      <c r="G5115" s="192"/>
      <c r="H5115" s="199">
        <v>12000</v>
      </c>
      <c r="I5115" s="199"/>
    </row>
    <row r="5116" spans="1:9" x14ac:dyDescent="0.25">
      <c r="A5116" s="184">
        <v>43983</v>
      </c>
      <c r="B5116" s="185" t="s">
        <v>236</v>
      </c>
      <c r="C5116" s="182" t="s">
        <v>172</v>
      </c>
      <c r="D5116" s="183">
        <v>43990</v>
      </c>
      <c r="E5116" s="190" t="s">
        <v>76</v>
      </c>
      <c r="F5116" s="182" t="s">
        <v>1535</v>
      </c>
      <c r="G5116" s="190"/>
      <c r="H5116" s="200">
        <v>30000</v>
      </c>
      <c r="I5116" s="200"/>
    </row>
    <row r="5117" spans="1:9" x14ac:dyDescent="0.25">
      <c r="A5117" s="184">
        <v>43983</v>
      </c>
      <c r="B5117" s="185" t="s">
        <v>236</v>
      </c>
      <c r="C5117" s="179" t="s">
        <v>1633</v>
      </c>
      <c r="D5117" s="191">
        <v>43991</v>
      </c>
      <c r="E5117" s="192" t="s">
        <v>76</v>
      </c>
      <c r="F5117" s="179" t="s">
        <v>1536</v>
      </c>
      <c r="G5117" s="192"/>
      <c r="H5117" s="199">
        <v>100000</v>
      </c>
      <c r="I5117" s="199"/>
    </row>
    <row r="5118" spans="1:9" x14ac:dyDescent="0.25">
      <c r="A5118" s="184">
        <v>43983</v>
      </c>
      <c r="B5118" s="185" t="s">
        <v>236</v>
      </c>
      <c r="C5118" s="182" t="s">
        <v>173</v>
      </c>
      <c r="D5118" s="183">
        <v>43993</v>
      </c>
      <c r="E5118" s="190" t="s">
        <v>76</v>
      </c>
      <c r="F5118" s="182" t="s">
        <v>1537</v>
      </c>
      <c r="G5118" s="190"/>
      <c r="H5118" s="200">
        <v>110000</v>
      </c>
      <c r="I5118" s="200"/>
    </row>
    <row r="5119" spans="1:9" x14ac:dyDescent="0.25">
      <c r="A5119" s="184">
        <v>43983</v>
      </c>
      <c r="B5119" s="185" t="s">
        <v>236</v>
      </c>
      <c r="C5119" s="179" t="s">
        <v>388</v>
      </c>
      <c r="D5119" s="191">
        <v>43994</v>
      </c>
      <c r="E5119" s="192" t="s">
        <v>76</v>
      </c>
      <c r="F5119" s="179" t="s">
        <v>364</v>
      </c>
      <c r="G5119" s="192"/>
      <c r="H5119" s="199">
        <v>80000</v>
      </c>
      <c r="I5119" s="199"/>
    </row>
    <row r="5120" spans="1:9" x14ac:dyDescent="0.25">
      <c r="A5120" s="184">
        <v>43983</v>
      </c>
      <c r="B5120" s="185" t="s">
        <v>236</v>
      </c>
      <c r="C5120" s="182" t="s">
        <v>175</v>
      </c>
      <c r="D5120" s="183">
        <v>43997</v>
      </c>
      <c r="E5120" s="190" t="s">
        <v>76</v>
      </c>
      <c r="F5120" s="182" t="s">
        <v>962</v>
      </c>
      <c r="G5120" s="190"/>
      <c r="H5120" s="200">
        <v>120000</v>
      </c>
      <c r="I5120" s="200"/>
    </row>
    <row r="5121" spans="1:9" x14ac:dyDescent="0.25">
      <c r="A5121" s="184">
        <v>43983</v>
      </c>
      <c r="B5121" s="185" t="s">
        <v>236</v>
      </c>
      <c r="C5121" s="179" t="s">
        <v>173</v>
      </c>
      <c r="D5121" s="191">
        <v>43999</v>
      </c>
      <c r="E5121" s="192" t="s">
        <v>76</v>
      </c>
      <c r="F5121" s="179" t="s">
        <v>1538</v>
      </c>
      <c r="G5121" s="192"/>
      <c r="H5121" s="199">
        <v>110000</v>
      </c>
      <c r="I5121" s="199"/>
    </row>
    <row r="5122" spans="1:9" x14ac:dyDescent="0.25">
      <c r="A5122" s="184">
        <v>43983</v>
      </c>
      <c r="B5122" s="185" t="s">
        <v>236</v>
      </c>
      <c r="C5122" s="182" t="s">
        <v>388</v>
      </c>
      <c r="D5122" s="183">
        <v>44001</v>
      </c>
      <c r="E5122" s="190" t="s">
        <v>76</v>
      </c>
      <c r="F5122" s="182" t="s">
        <v>1539</v>
      </c>
      <c r="G5122" s="190"/>
      <c r="H5122" s="200">
        <v>40000</v>
      </c>
      <c r="I5122" s="200"/>
    </row>
    <row r="5123" spans="1:9" x14ac:dyDescent="0.25">
      <c r="A5123" s="184">
        <v>43983</v>
      </c>
      <c r="B5123" s="185" t="s">
        <v>236</v>
      </c>
      <c r="C5123" s="179" t="s">
        <v>179</v>
      </c>
      <c r="D5123" s="191">
        <v>44004</v>
      </c>
      <c r="E5123" s="192" t="s">
        <v>76</v>
      </c>
      <c r="F5123" s="179" t="s">
        <v>517</v>
      </c>
      <c r="G5123" s="192"/>
      <c r="H5123" s="199">
        <v>6442</v>
      </c>
      <c r="I5123" s="199"/>
    </row>
    <row r="5124" spans="1:9" x14ac:dyDescent="0.25">
      <c r="A5124" s="184">
        <v>43983</v>
      </c>
      <c r="B5124" s="185" t="s">
        <v>236</v>
      </c>
      <c r="C5124" s="182" t="s">
        <v>173</v>
      </c>
      <c r="D5124" s="183">
        <v>44005</v>
      </c>
      <c r="E5124" s="190" t="s">
        <v>76</v>
      </c>
      <c r="F5124" s="182" t="s">
        <v>1540</v>
      </c>
      <c r="G5124" s="190"/>
      <c r="H5124" s="200">
        <v>110000</v>
      </c>
      <c r="I5124" s="200"/>
    </row>
    <row r="5125" spans="1:9" x14ac:dyDescent="0.25">
      <c r="A5125" s="184">
        <v>43983</v>
      </c>
      <c r="B5125" s="185" t="s">
        <v>236</v>
      </c>
      <c r="C5125" s="179" t="s">
        <v>175</v>
      </c>
      <c r="D5125" s="191">
        <v>44012</v>
      </c>
      <c r="E5125" s="192" t="s">
        <v>76</v>
      </c>
      <c r="F5125" s="179" t="s">
        <v>1213</v>
      </c>
      <c r="G5125" s="192"/>
      <c r="H5125" s="199">
        <v>285650</v>
      </c>
      <c r="I5125" s="199"/>
    </row>
    <row r="5126" spans="1:9" x14ac:dyDescent="0.25">
      <c r="A5126" s="184">
        <v>43983</v>
      </c>
      <c r="B5126" s="185" t="s">
        <v>236</v>
      </c>
      <c r="C5126" s="185" t="s">
        <v>1391</v>
      </c>
      <c r="D5126" s="255">
        <v>44012</v>
      </c>
      <c r="E5126" s="256" t="s">
        <v>76</v>
      </c>
      <c r="F5126" s="185" t="s">
        <v>1541</v>
      </c>
      <c r="G5126" s="256"/>
      <c r="H5126" s="257">
        <v>110000</v>
      </c>
      <c r="I5126" s="257"/>
    </row>
    <row r="5127" spans="1:9" x14ac:dyDescent="0.25">
      <c r="A5127" s="184">
        <v>44013</v>
      </c>
      <c r="B5127" s="185" t="s">
        <v>236</v>
      </c>
      <c r="C5127" s="179" t="s">
        <v>323</v>
      </c>
      <c r="D5127" s="191">
        <v>44014</v>
      </c>
      <c r="E5127" s="192" t="s">
        <v>76</v>
      </c>
      <c r="F5127" s="179" t="s">
        <v>476</v>
      </c>
      <c r="G5127" s="192"/>
      <c r="H5127" s="199">
        <v>10750</v>
      </c>
      <c r="I5127" s="199"/>
    </row>
    <row r="5128" spans="1:9" x14ac:dyDescent="0.25">
      <c r="A5128" s="184">
        <v>44013</v>
      </c>
      <c r="B5128" s="185" t="s">
        <v>236</v>
      </c>
      <c r="C5128" s="182" t="s">
        <v>323</v>
      </c>
      <c r="D5128" s="183">
        <v>44014</v>
      </c>
      <c r="E5128" s="190" t="s">
        <v>76</v>
      </c>
      <c r="F5128" s="182" t="s">
        <v>436</v>
      </c>
      <c r="G5128" s="190"/>
      <c r="H5128" s="200">
        <v>114828</v>
      </c>
      <c r="I5128" s="200"/>
    </row>
    <row r="5129" spans="1:9" x14ac:dyDescent="0.25">
      <c r="A5129" s="184">
        <v>44013</v>
      </c>
      <c r="B5129" s="185" t="s">
        <v>236</v>
      </c>
      <c r="C5129" s="179" t="s">
        <v>323</v>
      </c>
      <c r="D5129" s="191">
        <v>44014</v>
      </c>
      <c r="E5129" s="192" t="s">
        <v>76</v>
      </c>
      <c r="F5129" s="179" t="s">
        <v>529</v>
      </c>
      <c r="G5129" s="192"/>
      <c r="H5129" s="199">
        <v>4172</v>
      </c>
      <c r="I5129" s="199"/>
    </row>
    <row r="5130" spans="1:9" x14ac:dyDescent="0.25">
      <c r="A5130" s="184">
        <v>44013</v>
      </c>
      <c r="B5130" s="185" t="s">
        <v>236</v>
      </c>
      <c r="C5130" s="182" t="s">
        <v>176</v>
      </c>
      <c r="D5130" s="183">
        <v>44014</v>
      </c>
      <c r="E5130" s="190" t="s">
        <v>76</v>
      </c>
      <c r="F5130" s="182" t="s">
        <v>1149</v>
      </c>
      <c r="G5130" s="190"/>
      <c r="H5130" s="200">
        <v>6990</v>
      </c>
      <c r="I5130" s="200"/>
    </row>
    <row r="5131" spans="1:9" x14ac:dyDescent="0.25">
      <c r="A5131" s="184">
        <v>44013</v>
      </c>
      <c r="B5131" s="185" t="s">
        <v>236</v>
      </c>
      <c r="C5131" s="179" t="s">
        <v>432</v>
      </c>
      <c r="D5131" s="191">
        <v>44014</v>
      </c>
      <c r="E5131" s="192" t="s">
        <v>76</v>
      </c>
      <c r="F5131" s="179" t="s">
        <v>1542</v>
      </c>
      <c r="G5131" s="192"/>
      <c r="H5131" s="199">
        <v>100000</v>
      </c>
      <c r="I5131" s="199"/>
    </row>
    <row r="5132" spans="1:9" x14ac:dyDescent="0.25">
      <c r="A5132" s="184">
        <v>44013</v>
      </c>
      <c r="B5132" s="185" t="s">
        <v>236</v>
      </c>
      <c r="C5132" s="182" t="s">
        <v>175</v>
      </c>
      <c r="D5132" s="183">
        <v>44014</v>
      </c>
      <c r="E5132" s="190" t="s">
        <v>76</v>
      </c>
      <c r="F5132" s="182" t="s">
        <v>1151</v>
      </c>
      <c r="G5132" s="190"/>
      <c r="H5132" s="200">
        <v>118650</v>
      </c>
      <c r="I5132" s="200"/>
    </row>
    <row r="5133" spans="1:9" x14ac:dyDescent="0.25">
      <c r="A5133" s="184">
        <v>44013</v>
      </c>
      <c r="B5133" s="185" t="s">
        <v>236</v>
      </c>
      <c r="C5133" s="179" t="s">
        <v>179</v>
      </c>
      <c r="D5133" s="191">
        <v>44018</v>
      </c>
      <c r="E5133" s="192" t="s">
        <v>264</v>
      </c>
      <c r="F5133" s="179" t="s">
        <v>1543</v>
      </c>
      <c r="G5133" s="192"/>
      <c r="H5133" s="199">
        <v>4022</v>
      </c>
      <c r="I5133" s="199"/>
    </row>
    <row r="5134" spans="1:9" x14ac:dyDescent="0.25">
      <c r="A5134" s="184">
        <v>44013</v>
      </c>
      <c r="B5134" s="185" t="s">
        <v>236</v>
      </c>
      <c r="C5134" s="182" t="s">
        <v>1391</v>
      </c>
      <c r="D5134" s="183">
        <v>44019</v>
      </c>
      <c r="E5134" s="190" t="s">
        <v>76</v>
      </c>
      <c r="F5134" s="182" t="s">
        <v>1544</v>
      </c>
      <c r="G5134" s="190"/>
      <c r="H5134" s="200">
        <v>110000</v>
      </c>
      <c r="I5134" s="200"/>
    </row>
    <row r="5135" spans="1:9" x14ac:dyDescent="0.25">
      <c r="A5135" s="184">
        <v>44013</v>
      </c>
      <c r="B5135" s="185" t="s">
        <v>236</v>
      </c>
      <c r="C5135" s="179" t="s">
        <v>172</v>
      </c>
      <c r="D5135" s="191">
        <v>44025</v>
      </c>
      <c r="E5135" s="192" t="s">
        <v>76</v>
      </c>
      <c r="F5135" s="179" t="s">
        <v>1545</v>
      </c>
      <c r="G5135" s="192"/>
      <c r="H5135" s="199">
        <v>50000</v>
      </c>
      <c r="I5135" s="199"/>
    </row>
    <row r="5136" spans="1:9" x14ac:dyDescent="0.25">
      <c r="A5136" s="184">
        <v>44013</v>
      </c>
      <c r="B5136" s="185" t="s">
        <v>236</v>
      </c>
      <c r="C5136" s="182" t="s">
        <v>172</v>
      </c>
      <c r="D5136" s="183">
        <v>44025</v>
      </c>
      <c r="E5136" s="190" t="s">
        <v>76</v>
      </c>
      <c r="F5136" s="182" t="s">
        <v>1546</v>
      </c>
      <c r="G5136" s="190"/>
      <c r="H5136" s="200">
        <v>10000</v>
      </c>
      <c r="I5136" s="200"/>
    </row>
    <row r="5137" spans="1:9" x14ac:dyDescent="0.25">
      <c r="A5137" s="184">
        <v>44013</v>
      </c>
      <c r="B5137" s="185" t="s">
        <v>236</v>
      </c>
      <c r="C5137" s="179" t="s">
        <v>172</v>
      </c>
      <c r="D5137" s="191">
        <v>44025</v>
      </c>
      <c r="E5137" s="192" t="s">
        <v>76</v>
      </c>
      <c r="F5137" s="179" t="s">
        <v>1547</v>
      </c>
      <c r="G5137" s="192"/>
      <c r="H5137" s="199">
        <v>100000</v>
      </c>
      <c r="I5137" s="199"/>
    </row>
    <row r="5138" spans="1:9" x14ac:dyDescent="0.25">
      <c r="A5138" s="184">
        <v>44013</v>
      </c>
      <c r="B5138" s="185" t="s">
        <v>236</v>
      </c>
      <c r="C5138" s="182" t="s">
        <v>1633</v>
      </c>
      <c r="D5138" s="183">
        <v>44025</v>
      </c>
      <c r="E5138" s="190" t="s">
        <v>76</v>
      </c>
      <c r="F5138" s="182" t="s">
        <v>1536</v>
      </c>
      <c r="G5138" s="190"/>
      <c r="H5138" s="200">
        <v>100000</v>
      </c>
      <c r="I5138" s="200"/>
    </row>
    <row r="5139" spans="1:9" x14ac:dyDescent="0.25">
      <c r="A5139" s="184">
        <v>44013</v>
      </c>
      <c r="B5139" s="185" t="s">
        <v>236</v>
      </c>
      <c r="C5139" s="179" t="s">
        <v>172</v>
      </c>
      <c r="D5139" s="191">
        <v>44025</v>
      </c>
      <c r="E5139" s="192" t="s">
        <v>76</v>
      </c>
      <c r="F5139" s="179" t="s">
        <v>1548</v>
      </c>
      <c r="G5139" s="192"/>
      <c r="H5139" s="199">
        <v>136000</v>
      </c>
      <c r="I5139" s="199"/>
    </row>
    <row r="5140" spans="1:9" x14ac:dyDescent="0.25">
      <c r="A5140" s="184">
        <v>44013</v>
      </c>
      <c r="B5140" s="185" t="s">
        <v>236</v>
      </c>
      <c r="C5140" s="182" t="s">
        <v>172</v>
      </c>
      <c r="D5140" s="183">
        <v>44025</v>
      </c>
      <c r="E5140" s="190" t="s">
        <v>76</v>
      </c>
      <c r="F5140" s="182" t="s">
        <v>1549</v>
      </c>
      <c r="G5140" s="190"/>
      <c r="H5140" s="200">
        <v>100000</v>
      </c>
      <c r="I5140" s="200"/>
    </row>
    <row r="5141" spans="1:9" x14ac:dyDescent="0.25">
      <c r="A5141" s="184">
        <v>44013</v>
      </c>
      <c r="B5141" s="185" t="s">
        <v>236</v>
      </c>
      <c r="C5141" s="179" t="s">
        <v>172</v>
      </c>
      <c r="D5141" s="191">
        <v>44026</v>
      </c>
      <c r="E5141" s="192" t="s">
        <v>76</v>
      </c>
      <c r="F5141" s="179" t="s">
        <v>1550</v>
      </c>
      <c r="G5141" s="192"/>
      <c r="H5141" s="199">
        <v>4500</v>
      </c>
      <c r="I5141" s="199"/>
    </row>
    <row r="5142" spans="1:9" x14ac:dyDescent="0.25">
      <c r="A5142" s="184">
        <v>44013</v>
      </c>
      <c r="B5142" s="185" t="s">
        <v>236</v>
      </c>
      <c r="C5142" s="182" t="s">
        <v>172</v>
      </c>
      <c r="D5142" s="183">
        <v>44026</v>
      </c>
      <c r="E5142" s="190" t="s">
        <v>76</v>
      </c>
      <c r="F5142" s="182" t="s">
        <v>1551</v>
      </c>
      <c r="G5142" s="190"/>
      <c r="H5142" s="200">
        <v>15900</v>
      </c>
      <c r="I5142" s="200"/>
    </row>
    <row r="5143" spans="1:9" x14ac:dyDescent="0.25">
      <c r="A5143" s="184">
        <v>44013</v>
      </c>
      <c r="B5143" s="185" t="s">
        <v>236</v>
      </c>
      <c r="C5143" s="179" t="s">
        <v>172</v>
      </c>
      <c r="D5143" s="191">
        <v>44026</v>
      </c>
      <c r="E5143" s="192" t="s">
        <v>76</v>
      </c>
      <c r="F5143" s="179" t="s">
        <v>1220</v>
      </c>
      <c r="G5143" s="192"/>
      <c r="H5143" s="199">
        <v>5970</v>
      </c>
      <c r="I5143" s="199"/>
    </row>
    <row r="5144" spans="1:9" x14ac:dyDescent="0.25">
      <c r="A5144" s="184">
        <v>44013</v>
      </c>
      <c r="B5144" s="185" t="s">
        <v>236</v>
      </c>
      <c r="C5144" s="182" t="s">
        <v>172</v>
      </c>
      <c r="D5144" s="183">
        <v>44026</v>
      </c>
      <c r="E5144" s="190" t="s">
        <v>76</v>
      </c>
      <c r="F5144" s="182" t="s">
        <v>1552</v>
      </c>
      <c r="G5144" s="190"/>
      <c r="H5144" s="200">
        <v>250000</v>
      </c>
      <c r="I5144" s="200"/>
    </row>
    <row r="5145" spans="1:9" x14ac:dyDescent="0.25">
      <c r="A5145" s="184">
        <v>44013</v>
      </c>
      <c r="B5145" s="185" t="s">
        <v>236</v>
      </c>
      <c r="C5145" s="179" t="s">
        <v>175</v>
      </c>
      <c r="D5145" s="191">
        <v>44027</v>
      </c>
      <c r="E5145" s="192" t="s">
        <v>76</v>
      </c>
      <c r="F5145" s="179" t="s">
        <v>1553</v>
      </c>
      <c r="G5145" s="192"/>
      <c r="H5145" s="199">
        <v>120000</v>
      </c>
      <c r="I5145" s="199"/>
    </row>
    <row r="5146" spans="1:9" x14ac:dyDescent="0.25">
      <c r="A5146" s="184">
        <v>44013</v>
      </c>
      <c r="B5146" s="185" t="s">
        <v>236</v>
      </c>
      <c r="C5146" s="182" t="s">
        <v>1391</v>
      </c>
      <c r="D5146" s="183">
        <v>44027</v>
      </c>
      <c r="E5146" s="190" t="s">
        <v>76</v>
      </c>
      <c r="F5146" s="182" t="s">
        <v>1554</v>
      </c>
      <c r="G5146" s="190"/>
      <c r="H5146" s="200">
        <v>110000</v>
      </c>
      <c r="I5146" s="200"/>
    </row>
    <row r="5147" spans="1:9" x14ac:dyDescent="0.25">
      <c r="A5147" s="184">
        <v>44013</v>
      </c>
      <c r="B5147" s="185" t="s">
        <v>236</v>
      </c>
      <c r="C5147" s="179" t="s">
        <v>172</v>
      </c>
      <c r="D5147" s="191">
        <v>44027</v>
      </c>
      <c r="E5147" s="192" t="s">
        <v>76</v>
      </c>
      <c r="F5147" s="179" t="s">
        <v>1555</v>
      </c>
      <c r="G5147" s="192"/>
      <c r="H5147" s="199">
        <v>8660</v>
      </c>
      <c r="I5147" s="199"/>
    </row>
    <row r="5148" spans="1:9" x14ac:dyDescent="0.25">
      <c r="A5148" s="184">
        <v>44013</v>
      </c>
      <c r="B5148" s="185" t="s">
        <v>236</v>
      </c>
      <c r="C5148" s="182" t="s">
        <v>1391</v>
      </c>
      <c r="D5148" s="183">
        <v>44034</v>
      </c>
      <c r="E5148" s="190" t="s">
        <v>76</v>
      </c>
      <c r="F5148" s="182" t="s">
        <v>1556</v>
      </c>
      <c r="G5148" s="190"/>
      <c r="H5148" s="200">
        <v>110000</v>
      </c>
      <c r="I5148" s="200"/>
    </row>
    <row r="5149" spans="1:9" x14ac:dyDescent="0.25">
      <c r="A5149" s="184">
        <v>44013</v>
      </c>
      <c r="B5149" s="185" t="s">
        <v>236</v>
      </c>
      <c r="C5149" s="179" t="s">
        <v>172</v>
      </c>
      <c r="D5149" s="191">
        <v>44036</v>
      </c>
      <c r="E5149" s="192" t="s">
        <v>76</v>
      </c>
      <c r="F5149" s="179" t="s">
        <v>1557</v>
      </c>
      <c r="G5149" s="192"/>
      <c r="H5149" s="199">
        <v>30000</v>
      </c>
      <c r="I5149" s="199"/>
    </row>
    <row r="5150" spans="1:9" x14ac:dyDescent="0.25">
      <c r="A5150" s="184">
        <v>44013</v>
      </c>
      <c r="B5150" s="185" t="s">
        <v>236</v>
      </c>
      <c r="C5150" s="182" t="s">
        <v>172</v>
      </c>
      <c r="D5150" s="183">
        <v>44039</v>
      </c>
      <c r="E5150" s="190" t="s">
        <v>76</v>
      </c>
      <c r="F5150" s="182" t="s">
        <v>1558</v>
      </c>
      <c r="G5150" s="190"/>
      <c r="H5150" s="200">
        <v>6400</v>
      </c>
      <c r="I5150" s="200"/>
    </row>
    <row r="5151" spans="1:9" x14ac:dyDescent="0.25">
      <c r="A5151" s="184">
        <v>44013</v>
      </c>
      <c r="B5151" s="185" t="s">
        <v>236</v>
      </c>
      <c r="C5151" s="179" t="s">
        <v>172</v>
      </c>
      <c r="D5151" s="191">
        <v>44039</v>
      </c>
      <c r="E5151" s="192" t="s">
        <v>76</v>
      </c>
      <c r="F5151" s="179" t="s">
        <v>1559</v>
      </c>
      <c r="G5151" s="192"/>
      <c r="H5151" s="199">
        <v>42850</v>
      </c>
      <c r="I5151" s="199"/>
    </row>
    <row r="5152" spans="1:9" x14ac:dyDescent="0.25">
      <c r="A5152" s="184">
        <v>44013</v>
      </c>
      <c r="B5152" s="185" t="s">
        <v>236</v>
      </c>
      <c r="C5152" s="182" t="s">
        <v>173</v>
      </c>
      <c r="D5152" s="183">
        <v>44040</v>
      </c>
      <c r="E5152" s="190" t="s">
        <v>76</v>
      </c>
      <c r="F5152" s="182" t="s">
        <v>1560</v>
      </c>
      <c r="G5152" s="190"/>
      <c r="H5152" s="200">
        <v>110000</v>
      </c>
      <c r="I5152" s="200"/>
    </row>
    <row r="5153" spans="1:9" x14ac:dyDescent="0.25">
      <c r="A5153" s="184">
        <v>44013</v>
      </c>
      <c r="B5153" s="185" t="s">
        <v>236</v>
      </c>
      <c r="C5153" s="185" t="s">
        <v>175</v>
      </c>
      <c r="D5153" s="255">
        <v>44042</v>
      </c>
      <c r="E5153" s="256" t="s">
        <v>76</v>
      </c>
      <c r="F5153" s="185" t="s">
        <v>1561</v>
      </c>
      <c r="G5153" s="256"/>
      <c r="H5153" s="257">
        <v>285650</v>
      </c>
      <c r="I5153" s="257"/>
    </row>
    <row r="5154" spans="1:9" x14ac:dyDescent="0.25">
      <c r="A5154" s="184">
        <v>44044</v>
      </c>
      <c r="B5154" s="185" t="s">
        <v>236</v>
      </c>
      <c r="C5154" s="182" t="s">
        <v>179</v>
      </c>
      <c r="D5154" s="183">
        <v>44047</v>
      </c>
      <c r="E5154" s="190" t="s">
        <v>76</v>
      </c>
      <c r="F5154" s="182" t="s">
        <v>1562</v>
      </c>
      <c r="G5154" s="190"/>
      <c r="H5154" s="200">
        <v>38556</v>
      </c>
      <c r="I5154" s="200"/>
    </row>
    <row r="5155" spans="1:9" x14ac:dyDescent="0.25">
      <c r="A5155" s="184">
        <v>44044</v>
      </c>
      <c r="B5155" s="185" t="s">
        <v>236</v>
      </c>
      <c r="C5155" s="179" t="s">
        <v>323</v>
      </c>
      <c r="D5155" s="191">
        <v>44047</v>
      </c>
      <c r="E5155" s="192" t="s">
        <v>76</v>
      </c>
      <c r="F5155" s="179" t="s">
        <v>476</v>
      </c>
      <c r="G5155" s="192"/>
      <c r="H5155" s="199">
        <v>14817</v>
      </c>
      <c r="I5155" s="199"/>
    </row>
    <row r="5156" spans="1:9" x14ac:dyDescent="0.25">
      <c r="A5156" s="184">
        <v>44044</v>
      </c>
      <c r="B5156" s="185" t="s">
        <v>236</v>
      </c>
      <c r="C5156" s="182" t="s">
        <v>323</v>
      </c>
      <c r="D5156" s="183">
        <v>44047</v>
      </c>
      <c r="E5156" s="190" t="s">
        <v>76</v>
      </c>
      <c r="F5156" s="182" t="s">
        <v>436</v>
      </c>
      <c r="G5156" s="190"/>
      <c r="H5156" s="200">
        <v>130674</v>
      </c>
      <c r="I5156" s="200"/>
    </row>
    <row r="5157" spans="1:9" x14ac:dyDescent="0.25">
      <c r="A5157" s="184">
        <v>44044</v>
      </c>
      <c r="B5157" s="185" t="s">
        <v>236</v>
      </c>
      <c r="C5157" s="179" t="s">
        <v>323</v>
      </c>
      <c r="D5157" s="191">
        <v>44047</v>
      </c>
      <c r="E5157" s="192" t="s">
        <v>76</v>
      </c>
      <c r="F5157" s="179" t="s">
        <v>529</v>
      </c>
      <c r="G5157" s="192"/>
      <c r="H5157" s="199">
        <v>9415</v>
      </c>
      <c r="I5157" s="199"/>
    </row>
    <row r="5158" spans="1:9" x14ac:dyDescent="0.25">
      <c r="A5158" s="184">
        <v>44044</v>
      </c>
      <c r="B5158" s="185" t="s">
        <v>236</v>
      </c>
      <c r="C5158" s="182" t="s">
        <v>176</v>
      </c>
      <c r="D5158" s="183">
        <v>44047</v>
      </c>
      <c r="E5158" s="190" t="s">
        <v>76</v>
      </c>
      <c r="F5158" s="182" t="s">
        <v>1149</v>
      </c>
      <c r="G5158" s="190"/>
      <c r="H5158" s="200">
        <v>6990</v>
      </c>
      <c r="I5158" s="200"/>
    </row>
    <row r="5159" spans="1:9" x14ac:dyDescent="0.25">
      <c r="A5159" s="184">
        <v>44044</v>
      </c>
      <c r="B5159" s="185" t="s">
        <v>236</v>
      </c>
      <c r="C5159" s="179" t="s">
        <v>432</v>
      </c>
      <c r="D5159" s="191">
        <v>44047</v>
      </c>
      <c r="E5159" s="192" t="s">
        <v>76</v>
      </c>
      <c r="F5159" s="179" t="s">
        <v>1563</v>
      </c>
      <c r="G5159" s="192"/>
      <c r="H5159" s="199">
        <v>100000</v>
      </c>
      <c r="I5159" s="199"/>
    </row>
    <row r="5160" spans="1:9" x14ac:dyDescent="0.25">
      <c r="A5160" s="184">
        <v>44044</v>
      </c>
      <c r="B5160" s="185" t="s">
        <v>236</v>
      </c>
      <c r="C5160" s="182" t="s">
        <v>179</v>
      </c>
      <c r="D5160" s="183">
        <v>44047</v>
      </c>
      <c r="E5160" s="190" t="s">
        <v>76</v>
      </c>
      <c r="F5160" s="182" t="s">
        <v>1564</v>
      </c>
      <c r="G5160" s="190"/>
      <c r="H5160" s="200">
        <v>45000</v>
      </c>
      <c r="I5160" s="200"/>
    </row>
    <row r="5161" spans="1:9" x14ac:dyDescent="0.25">
      <c r="A5161" s="184">
        <v>44044</v>
      </c>
      <c r="B5161" s="185" t="s">
        <v>236</v>
      </c>
      <c r="C5161" s="179" t="s">
        <v>173</v>
      </c>
      <c r="D5161" s="191">
        <v>44047</v>
      </c>
      <c r="E5161" s="192" t="s">
        <v>76</v>
      </c>
      <c r="F5161" s="179" t="s">
        <v>1565</v>
      </c>
      <c r="G5161" s="192"/>
      <c r="H5161" s="199">
        <v>110000</v>
      </c>
      <c r="I5161" s="199"/>
    </row>
    <row r="5162" spans="1:9" x14ac:dyDescent="0.25">
      <c r="A5162" s="184">
        <v>44044</v>
      </c>
      <c r="B5162" s="185" t="s">
        <v>236</v>
      </c>
      <c r="C5162" s="182" t="s">
        <v>175</v>
      </c>
      <c r="D5162" s="183">
        <v>44047</v>
      </c>
      <c r="E5162" s="190" t="s">
        <v>76</v>
      </c>
      <c r="F5162" s="182" t="s">
        <v>1151</v>
      </c>
      <c r="G5162" s="190"/>
      <c r="H5162" s="200">
        <v>120950</v>
      </c>
      <c r="I5162" s="200"/>
    </row>
    <row r="5163" spans="1:9" x14ac:dyDescent="0.25">
      <c r="A5163" s="184">
        <v>44044</v>
      </c>
      <c r="B5163" s="185" t="s">
        <v>236</v>
      </c>
      <c r="C5163" s="179" t="s">
        <v>179</v>
      </c>
      <c r="D5163" s="191">
        <v>44047</v>
      </c>
      <c r="E5163" s="192" t="s">
        <v>389</v>
      </c>
      <c r="F5163" s="179" t="s">
        <v>517</v>
      </c>
      <c r="G5163" s="192"/>
      <c r="H5163" s="199">
        <v>4018</v>
      </c>
      <c r="I5163" s="199"/>
    </row>
    <row r="5164" spans="1:9" x14ac:dyDescent="0.25">
      <c r="A5164" s="184">
        <v>44044</v>
      </c>
      <c r="B5164" s="185" t="s">
        <v>236</v>
      </c>
      <c r="C5164" s="182" t="s">
        <v>173</v>
      </c>
      <c r="D5164" s="183">
        <v>44054</v>
      </c>
      <c r="E5164" s="190" t="s">
        <v>76</v>
      </c>
      <c r="F5164" s="182" t="s">
        <v>1566</v>
      </c>
      <c r="G5164" s="190"/>
      <c r="H5164" s="200">
        <v>110000</v>
      </c>
      <c r="I5164" s="200"/>
    </row>
    <row r="5165" spans="1:9" x14ac:dyDescent="0.25">
      <c r="A5165" s="184">
        <v>44044</v>
      </c>
      <c r="B5165" s="185" t="s">
        <v>236</v>
      </c>
      <c r="C5165" s="179" t="s">
        <v>175</v>
      </c>
      <c r="D5165" s="191">
        <v>44057</v>
      </c>
      <c r="E5165" s="192" t="s">
        <v>76</v>
      </c>
      <c r="F5165" s="179" t="s">
        <v>1567</v>
      </c>
      <c r="G5165" s="192"/>
      <c r="H5165" s="199">
        <v>120000</v>
      </c>
      <c r="I5165" s="199"/>
    </row>
    <row r="5166" spans="1:9" x14ac:dyDescent="0.25">
      <c r="A5166" s="184">
        <v>44044</v>
      </c>
      <c r="B5166" s="185" t="s">
        <v>236</v>
      </c>
      <c r="C5166" s="182" t="s">
        <v>173</v>
      </c>
      <c r="D5166" s="183">
        <v>44060</v>
      </c>
      <c r="E5166" s="190" t="s">
        <v>76</v>
      </c>
      <c r="F5166" s="182" t="s">
        <v>1568</v>
      </c>
      <c r="G5166" s="190"/>
      <c r="H5166" s="200">
        <v>110000</v>
      </c>
      <c r="I5166" s="200"/>
    </row>
    <row r="5167" spans="1:9" x14ac:dyDescent="0.25">
      <c r="A5167" s="184">
        <v>44044</v>
      </c>
      <c r="B5167" s="185" t="s">
        <v>236</v>
      </c>
      <c r="C5167" s="179" t="s">
        <v>388</v>
      </c>
      <c r="D5167" s="191">
        <v>44063</v>
      </c>
      <c r="E5167" s="192" t="s">
        <v>76</v>
      </c>
      <c r="F5167" s="179" t="s">
        <v>1227</v>
      </c>
      <c r="G5167" s="192"/>
      <c r="H5167" s="199">
        <v>40000</v>
      </c>
      <c r="I5167" s="199"/>
    </row>
    <row r="5168" spans="1:9" x14ac:dyDescent="0.25">
      <c r="A5168" s="184">
        <v>44044</v>
      </c>
      <c r="B5168" s="185" t="s">
        <v>236</v>
      </c>
      <c r="C5168" s="182" t="s">
        <v>1634</v>
      </c>
      <c r="D5168" s="183">
        <v>44064</v>
      </c>
      <c r="E5168" s="190" t="s">
        <v>76</v>
      </c>
      <c r="F5168" s="182" t="s">
        <v>1569</v>
      </c>
      <c r="G5168" s="190"/>
      <c r="H5168" s="200">
        <v>5000</v>
      </c>
      <c r="I5168" s="200"/>
    </row>
    <row r="5169" spans="1:9" x14ac:dyDescent="0.25">
      <c r="A5169" s="184">
        <v>44044</v>
      </c>
      <c r="B5169" s="185" t="s">
        <v>236</v>
      </c>
      <c r="C5169" s="179" t="s">
        <v>1634</v>
      </c>
      <c r="D5169" s="191">
        <v>44068</v>
      </c>
      <c r="E5169" s="192" t="s">
        <v>76</v>
      </c>
      <c r="F5169" s="179" t="s">
        <v>1570</v>
      </c>
      <c r="G5169" s="192"/>
      <c r="H5169" s="199">
        <v>10000</v>
      </c>
      <c r="I5169" s="199"/>
    </row>
    <row r="5170" spans="1:9" x14ac:dyDescent="0.25">
      <c r="A5170" s="184">
        <v>44044</v>
      </c>
      <c r="B5170" s="185" t="s">
        <v>236</v>
      </c>
      <c r="C5170" s="182" t="s">
        <v>172</v>
      </c>
      <c r="D5170" s="183">
        <v>44068</v>
      </c>
      <c r="E5170" s="190" t="s">
        <v>76</v>
      </c>
      <c r="F5170" s="182" t="s">
        <v>1571</v>
      </c>
      <c r="G5170" s="190"/>
      <c r="H5170" s="200">
        <v>74000</v>
      </c>
      <c r="I5170" s="200"/>
    </row>
    <row r="5171" spans="1:9" x14ac:dyDescent="0.25">
      <c r="A5171" s="184">
        <v>44044</v>
      </c>
      <c r="B5171" s="185" t="s">
        <v>236</v>
      </c>
      <c r="C5171" s="179" t="s">
        <v>172</v>
      </c>
      <c r="D5171" s="191">
        <v>44069</v>
      </c>
      <c r="E5171" s="192" t="s">
        <v>76</v>
      </c>
      <c r="F5171" s="179" t="s">
        <v>1572</v>
      </c>
      <c r="G5171" s="192"/>
      <c r="H5171" s="199">
        <v>250000</v>
      </c>
      <c r="I5171" s="199"/>
    </row>
    <row r="5172" spans="1:9" x14ac:dyDescent="0.25">
      <c r="A5172" s="184">
        <v>44044</v>
      </c>
      <c r="B5172" s="185" t="s">
        <v>236</v>
      </c>
      <c r="C5172" s="182" t="s">
        <v>173</v>
      </c>
      <c r="D5172" s="183">
        <v>44070</v>
      </c>
      <c r="E5172" s="190" t="s">
        <v>76</v>
      </c>
      <c r="F5172" s="182" t="s">
        <v>1573</v>
      </c>
      <c r="G5172" s="190"/>
      <c r="H5172" s="200">
        <v>110000</v>
      </c>
      <c r="I5172" s="200"/>
    </row>
    <row r="5173" spans="1:9" x14ac:dyDescent="0.25">
      <c r="A5173" s="184">
        <v>44044</v>
      </c>
      <c r="B5173" s="185" t="s">
        <v>236</v>
      </c>
      <c r="C5173" s="179" t="s">
        <v>172</v>
      </c>
      <c r="D5173" s="191">
        <v>44071</v>
      </c>
      <c r="E5173" s="192" t="s">
        <v>76</v>
      </c>
      <c r="F5173" s="179" t="s">
        <v>1572</v>
      </c>
      <c r="G5173" s="192"/>
      <c r="H5173" s="199">
        <v>110000</v>
      </c>
      <c r="I5173" s="199"/>
    </row>
    <row r="5174" spans="1:9" x14ac:dyDescent="0.25">
      <c r="A5174" s="184">
        <v>44044</v>
      </c>
      <c r="B5174" s="185" t="s">
        <v>236</v>
      </c>
      <c r="C5174" s="182" t="s">
        <v>175</v>
      </c>
      <c r="D5174" s="183">
        <v>44071</v>
      </c>
      <c r="E5174" s="190" t="s">
        <v>76</v>
      </c>
      <c r="F5174" s="182" t="s">
        <v>1574</v>
      </c>
      <c r="G5174" s="190"/>
      <c r="H5174" s="200">
        <v>285650</v>
      </c>
      <c r="I5174" s="200"/>
    </row>
    <row r="5175" spans="1:9" x14ac:dyDescent="0.25">
      <c r="A5175" s="184">
        <v>44044</v>
      </c>
      <c r="B5175" s="185" t="s">
        <v>236</v>
      </c>
      <c r="C5175" s="185" t="s">
        <v>175</v>
      </c>
      <c r="D5175" s="255">
        <v>44071</v>
      </c>
      <c r="E5175" s="256" t="s">
        <v>76</v>
      </c>
      <c r="F5175" s="185" t="s">
        <v>1575</v>
      </c>
      <c r="G5175" s="256"/>
      <c r="H5175" s="257">
        <v>256916</v>
      </c>
      <c r="I5175" s="257"/>
    </row>
    <row r="5176" spans="1:9" x14ac:dyDescent="0.25">
      <c r="A5176" s="184">
        <v>44075</v>
      </c>
      <c r="B5176" s="185" t="s">
        <v>236</v>
      </c>
      <c r="C5176" s="182" t="s">
        <v>323</v>
      </c>
      <c r="D5176" s="183">
        <v>44076</v>
      </c>
      <c r="E5176" s="190" t="s">
        <v>76</v>
      </c>
      <c r="F5176" s="182" t="s">
        <v>529</v>
      </c>
      <c r="G5176" s="190"/>
      <c r="H5176" s="200">
        <v>10914</v>
      </c>
      <c r="I5176" s="200"/>
    </row>
    <row r="5177" spans="1:9" x14ac:dyDescent="0.25">
      <c r="A5177" s="184">
        <v>44075</v>
      </c>
      <c r="B5177" s="185" t="s">
        <v>236</v>
      </c>
      <c r="C5177" s="179" t="s">
        <v>323</v>
      </c>
      <c r="D5177" s="191">
        <v>44076</v>
      </c>
      <c r="E5177" s="192" t="s">
        <v>76</v>
      </c>
      <c r="F5177" s="179" t="s">
        <v>436</v>
      </c>
      <c r="G5177" s="192"/>
      <c r="H5177" s="199">
        <v>120478</v>
      </c>
      <c r="I5177" s="199"/>
    </row>
    <row r="5178" spans="1:9" x14ac:dyDescent="0.25">
      <c r="A5178" s="184">
        <v>44075</v>
      </c>
      <c r="B5178" s="185" t="s">
        <v>236</v>
      </c>
      <c r="C5178" s="182" t="s">
        <v>323</v>
      </c>
      <c r="D5178" s="183">
        <v>44076</v>
      </c>
      <c r="E5178" s="190" t="s">
        <v>76</v>
      </c>
      <c r="F5178" s="182" t="s">
        <v>476</v>
      </c>
      <c r="G5178" s="190"/>
      <c r="H5178" s="200">
        <v>5577</v>
      </c>
      <c r="I5178" s="200"/>
    </row>
    <row r="5179" spans="1:9" x14ac:dyDescent="0.25">
      <c r="A5179" s="184">
        <v>44075</v>
      </c>
      <c r="B5179" s="185" t="s">
        <v>236</v>
      </c>
      <c r="C5179" s="179" t="s">
        <v>176</v>
      </c>
      <c r="D5179" s="191">
        <v>44076</v>
      </c>
      <c r="E5179" s="192" t="s">
        <v>76</v>
      </c>
      <c r="F5179" s="179" t="s">
        <v>1576</v>
      </c>
      <c r="G5179" s="192"/>
      <c r="H5179" s="199">
        <v>6990</v>
      </c>
      <c r="I5179" s="199"/>
    </row>
    <row r="5180" spans="1:9" x14ac:dyDescent="0.25">
      <c r="A5180" s="184">
        <v>44075</v>
      </c>
      <c r="B5180" s="185" t="s">
        <v>236</v>
      </c>
      <c r="C5180" s="182" t="s">
        <v>1391</v>
      </c>
      <c r="D5180" s="183">
        <v>44076</v>
      </c>
      <c r="E5180" s="190" t="s">
        <v>76</v>
      </c>
      <c r="F5180" s="182" t="s">
        <v>1577</v>
      </c>
      <c r="G5180" s="190"/>
      <c r="H5180" s="200">
        <v>120000</v>
      </c>
      <c r="I5180" s="200"/>
    </row>
    <row r="5181" spans="1:9" x14ac:dyDescent="0.25">
      <c r="A5181" s="184">
        <v>44075</v>
      </c>
      <c r="B5181" s="185" t="s">
        <v>236</v>
      </c>
      <c r="C5181" s="179" t="s">
        <v>432</v>
      </c>
      <c r="D5181" s="191">
        <v>44076</v>
      </c>
      <c r="E5181" s="192" t="s">
        <v>76</v>
      </c>
      <c r="F5181" s="179" t="s">
        <v>1578</v>
      </c>
      <c r="G5181" s="192"/>
      <c r="H5181" s="199">
        <v>100000</v>
      </c>
      <c r="I5181" s="199"/>
    </row>
    <row r="5182" spans="1:9" x14ac:dyDescent="0.25">
      <c r="A5182" s="184">
        <v>44075</v>
      </c>
      <c r="B5182" s="185" t="s">
        <v>236</v>
      </c>
      <c r="C5182" s="182" t="s">
        <v>175</v>
      </c>
      <c r="D5182" s="183">
        <v>44076</v>
      </c>
      <c r="E5182" s="190" t="s">
        <v>76</v>
      </c>
      <c r="F5182" s="182" t="s">
        <v>1151</v>
      </c>
      <c r="G5182" s="190"/>
      <c r="H5182" s="200">
        <v>161268</v>
      </c>
      <c r="I5182" s="200"/>
    </row>
    <row r="5183" spans="1:9" x14ac:dyDescent="0.25">
      <c r="A5183" s="184">
        <v>44075</v>
      </c>
      <c r="B5183" s="185" t="s">
        <v>236</v>
      </c>
      <c r="C5183" s="179" t="s">
        <v>172</v>
      </c>
      <c r="D5183" s="191">
        <v>44077</v>
      </c>
      <c r="E5183" s="192" t="s">
        <v>76</v>
      </c>
      <c r="F5183" s="179" t="s">
        <v>1579</v>
      </c>
      <c r="G5183" s="192"/>
      <c r="H5183" s="199">
        <v>120000</v>
      </c>
      <c r="I5183" s="199"/>
    </row>
    <row r="5184" spans="1:9" x14ac:dyDescent="0.25">
      <c r="A5184" s="184">
        <v>44075</v>
      </c>
      <c r="B5184" s="185" t="s">
        <v>236</v>
      </c>
      <c r="C5184" s="182" t="s">
        <v>388</v>
      </c>
      <c r="D5184" s="183">
        <v>44077</v>
      </c>
      <c r="E5184" s="190" t="s">
        <v>76</v>
      </c>
      <c r="F5184" s="182" t="s">
        <v>1580</v>
      </c>
      <c r="G5184" s="190"/>
      <c r="H5184" s="200">
        <v>80000</v>
      </c>
      <c r="I5184" s="200"/>
    </row>
    <row r="5185" spans="1:9" x14ac:dyDescent="0.25">
      <c r="A5185" s="184">
        <v>44075</v>
      </c>
      <c r="B5185" s="185" t="s">
        <v>236</v>
      </c>
      <c r="C5185" s="179" t="s">
        <v>179</v>
      </c>
      <c r="D5185" s="191">
        <v>44082</v>
      </c>
      <c r="E5185" s="192" t="s">
        <v>76</v>
      </c>
      <c r="F5185" s="179" t="s">
        <v>1581</v>
      </c>
      <c r="G5185" s="192"/>
      <c r="H5185" s="199">
        <v>4022</v>
      </c>
      <c r="I5185" s="199"/>
    </row>
    <row r="5186" spans="1:9" x14ac:dyDescent="0.25">
      <c r="A5186" s="184">
        <v>44075</v>
      </c>
      <c r="B5186" s="185" t="s">
        <v>236</v>
      </c>
      <c r="C5186" s="182" t="s">
        <v>1391</v>
      </c>
      <c r="D5186" s="183">
        <v>44083</v>
      </c>
      <c r="E5186" s="190" t="s">
        <v>76</v>
      </c>
      <c r="F5186" s="182" t="s">
        <v>1582</v>
      </c>
      <c r="G5186" s="190"/>
      <c r="H5186" s="200">
        <v>120000</v>
      </c>
      <c r="I5186" s="200"/>
    </row>
    <row r="5187" spans="1:9" x14ac:dyDescent="0.25">
      <c r="A5187" s="184">
        <v>44075</v>
      </c>
      <c r="B5187" s="185" t="s">
        <v>236</v>
      </c>
      <c r="C5187" s="179" t="s">
        <v>1336</v>
      </c>
      <c r="D5187" s="191">
        <v>44083</v>
      </c>
      <c r="E5187" s="192" t="s">
        <v>76</v>
      </c>
      <c r="F5187" s="179" t="s">
        <v>1583</v>
      </c>
      <c r="G5187" s="192"/>
      <c r="H5187" s="199">
        <v>554076</v>
      </c>
      <c r="I5187" s="199"/>
    </row>
    <row r="5188" spans="1:9" x14ac:dyDescent="0.25">
      <c r="A5188" s="184">
        <v>44075</v>
      </c>
      <c r="B5188" s="185" t="s">
        <v>236</v>
      </c>
      <c r="C5188" s="182" t="s">
        <v>172</v>
      </c>
      <c r="D5188" s="183">
        <v>44083</v>
      </c>
      <c r="E5188" s="190" t="s">
        <v>76</v>
      </c>
      <c r="F5188" s="182" t="s">
        <v>1584</v>
      </c>
      <c r="G5188" s="190"/>
      <c r="H5188" s="200">
        <v>7250</v>
      </c>
      <c r="I5188" s="200"/>
    </row>
    <row r="5189" spans="1:9" x14ac:dyDescent="0.25">
      <c r="A5189" s="184">
        <v>44075</v>
      </c>
      <c r="B5189" s="185" t="s">
        <v>236</v>
      </c>
      <c r="C5189" s="179" t="s">
        <v>388</v>
      </c>
      <c r="D5189" s="191">
        <v>44085</v>
      </c>
      <c r="E5189" s="192" t="s">
        <v>76</v>
      </c>
      <c r="F5189" s="179" t="s">
        <v>1580</v>
      </c>
      <c r="G5189" s="192"/>
      <c r="H5189" s="199">
        <v>80000</v>
      </c>
      <c r="I5189" s="199"/>
    </row>
    <row r="5190" spans="1:9" x14ac:dyDescent="0.25">
      <c r="A5190" s="184">
        <v>44075</v>
      </c>
      <c r="B5190" s="185" t="s">
        <v>236</v>
      </c>
      <c r="C5190" s="182" t="s">
        <v>172</v>
      </c>
      <c r="D5190" s="183">
        <v>44085</v>
      </c>
      <c r="E5190" s="190" t="s">
        <v>76</v>
      </c>
      <c r="F5190" s="182" t="s">
        <v>1585</v>
      </c>
      <c r="G5190" s="190"/>
      <c r="H5190" s="200">
        <v>22900</v>
      </c>
      <c r="I5190" s="200"/>
    </row>
    <row r="5191" spans="1:9" x14ac:dyDescent="0.25">
      <c r="A5191" s="184">
        <v>44075</v>
      </c>
      <c r="B5191" s="185" t="s">
        <v>236</v>
      </c>
      <c r="C5191" s="179" t="s">
        <v>175</v>
      </c>
      <c r="D5191" s="191">
        <v>44089</v>
      </c>
      <c r="E5191" s="192" t="s">
        <v>76</v>
      </c>
      <c r="F5191" s="179" t="s">
        <v>682</v>
      </c>
      <c r="G5191" s="192"/>
      <c r="H5191" s="199">
        <v>120000</v>
      </c>
      <c r="I5191" s="199"/>
    </row>
    <row r="5192" spans="1:9" x14ac:dyDescent="0.25">
      <c r="A5192" s="184">
        <v>44075</v>
      </c>
      <c r="B5192" s="185" t="s">
        <v>236</v>
      </c>
      <c r="C5192" s="182" t="s">
        <v>175</v>
      </c>
      <c r="D5192" s="183">
        <v>44089</v>
      </c>
      <c r="E5192" s="190" t="s">
        <v>76</v>
      </c>
      <c r="F5192" s="182" t="s">
        <v>1586</v>
      </c>
      <c r="G5192" s="190"/>
      <c r="H5192" s="200">
        <v>70000</v>
      </c>
      <c r="I5192" s="200"/>
    </row>
    <row r="5193" spans="1:9" x14ac:dyDescent="0.25">
      <c r="A5193" s="184">
        <v>44075</v>
      </c>
      <c r="B5193" s="185" t="s">
        <v>236</v>
      </c>
      <c r="C5193" s="179" t="s">
        <v>388</v>
      </c>
      <c r="D5193" s="191">
        <v>44090</v>
      </c>
      <c r="E5193" s="192" t="s">
        <v>76</v>
      </c>
      <c r="F5193" s="179" t="s">
        <v>1580</v>
      </c>
      <c r="G5193" s="192"/>
      <c r="H5193" s="199">
        <v>80000</v>
      </c>
      <c r="I5193" s="199"/>
    </row>
    <row r="5194" spans="1:9" x14ac:dyDescent="0.25">
      <c r="A5194" s="184">
        <v>44075</v>
      </c>
      <c r="B5194" s="185" t="s">
        <v>236</v>
      </c>
      <c r="C5194" s="182" t="s">
        <v>1391</v>
      </c>
      <c r="D5194" s="183">
        <v>44091</v>
      </c>
      <c r="E5194" s="190" t="s">
        <v>76</v>
      </c>
      <c r="F5194" s="182" t="s">
        <v>1587</v>
      </c>
      <c r="G5194" s="190"/>
      <c r="H5194" s="200">
        <v>120000</v>
      </c>
      <c r="I5194" s="200"/>
    </row>
    <row r="5195" spans="1:9" x14ac:dyDescent="0.25">
      <c r="A5195" s="184">
        <v>44075</v>
      </c>
      <c r="B5195" s="185" t="s">
        <v>236</v>
      </c>
      <c r="C5195" s="179" t="s">
        <v>1391</v>
      </c>
      <c r="D5195" s="191">
        <v>44096</v>
      </c>
      <c r="E5195" s="192" t="s">
        <v>76</v>
      </c>
      <c r="F5195" s="179" t="s">
        <v>1588</v>
      </c>
      <c r="G5195" s="192"/>
      <c r="H5195" s="199">
        <v>120000</v>
      </c>
      <c r="I5195" s="199"/>
    </row>
    <row r="5196" spans="1:9" x14ac:dyDescent="0.25">
      <c r="A5196" s="184">
        <v>44075</v>
      </c>
      <c r="B5196" s="185" t="s">
        <v>236</v>
      </c>
      <c r="C5196" s="182" t="s">
        <v>388</v>
      </c>
      <c r="D5196" s="183">
        <v>44098</v>
      </c>
      <c r="E5196" s="190" t="s">
        <v>76</v>
      </c>
      <c r="F5196" s="182" t="s">
        <v>1589</v>
      </c>
      <c r="G5196" s="190"/>
      <c r="H5196" s="200">
        <v>80000</v>
      </c>
      <c r="I5196" s="200"/>
    </row>
    <row r="5197" spans="1:9" x14ac:dyDescent="0.25">
      <c r="A5197" s="184">
        <v>44075</v>
      </c>
      <c r="B5197" s="185" t="s">
        <v>236</v>
      </c>
      <c r="C5197" s="179" t="s">
        <v>172</v>
      </c>
      <c r="D5197" s="191">
        <v>44102</v>
      </c>
      <c r="E5197" s="192" t="s">
        <v>76</v>
      </c>
      <c r="F5197" s="179" t="s">
        <v>1590</v>
      </c>
      <c r="G5197" s="192"/>
      <c r="H5197" s="199">
        <v>120000</v>
      </c>
      <c r="I5197" s="199"/>
    </row>
    <row r="5198" spans="1:9" x14ac:dyDescent="0.25">
      <c r="A5198" s="184">
        <v>44075</v>
      </c>
      <c r="B5198" s="185" t="s">
        <v>236</v>
      </c>
      <c r="C5198" s="182" t="s">
        <v>1391</v>
      </c>
      <c r="D5198" s="183">
        <v>44104</v>
      </c>
      <c r="E5198" s="190" t="s">
        <v>76</v>
      </c>
      <c r="F5198" s="182" t="s">
        <v>1591</v>
      </c>
      <c r="G5198" s="190"/>
      <c r="H5198" s="200">
        <v>120000</v>
      </c>
      <c r="I5198" s="200"/>
    </row>
    <row r="5199" spans="1:9" x14ac:dyDescent="0.25">
      <c r="A5199" s="184">
        <v>44075</v>
      </c>
      <c r="B5199" s="185" t="s">
        <v>236</v>
      </c>
      <c r="C5199" s="179" t="s">
        <v>175</v>
      </c>
      <c r="D5199" s="191">
        <v>44104</v>
      </c>
      <c r="E5199" s="192" t="s">
        <v>76</v>
      </c>
      <c r="F5199" s="179" t="s">
        <v>1592</v>
      </c>
      <c r="G5199" s="192"/>
      <c r="H5199" s="199">
        <v>285650</v>
      </c>
      <c r="I5199" s="199"/>
    </row>
    <row r="5200" spans="1:9" x14ac:dyDescent="0.25">
      <c r="A5200" s="184">
        <v>44075</v>
      </c>
      <c r="B5200" s="185" t="s">
        <v>236</v>
      </c>
      <c r="C5200" s="185" t="s">
        <v>388</v>
      </c>
      <c r="D5200" s="255">
        <v>44104</v>
      </c>
      <c r="E5200" s="256" t="s">
        <v>76</v>
      </c>
      <c r="F5200" s="185" t="s">
        <v>1593</v>
      </c>
      <c r="G5200" s="256"/>
      <c r="H5200" s="257">
        <v>80000</v>
      </c>
      <c r="I5200" s="257"/>
    </row>
    <row r="5201" spans="1:9" x14ac:dyDescent="0.25">
      <c r="A5201" s="184">
        <v>44105</v>
      </c>
      <c r="B5201" s="185" t="s">
        <v>236</v>
      </c>
      <c r="C5201" s="179" t="s">
        <v>323</v>
      </c>
      <c r="D5201" s="191">
        <v>44105</v>
      </c>
      <c r="E5201" s="192" t="s">
        <v>76</v>
      </c>
      <c r="F5201" s="179" t="s">
        <v>529</v>
      </c>
      <c r="G5201" s="192"/>
      <c r="H5201" s="199">
        <v>8959</v>
      </c>
      <c r="I5201" s="199"/>
    </row>
    <row r="5202" spans="1:9" x14ac:dyDescent="0.25">
      <c r="A5202" s="184">
        <v>44105</v>
      </c>
      <c r="B5202" s="185" t="s">
        <v>236</v>
      </c>
      <c r="C5202" s="182" t="s">
        <v>323</v>
      </c>
      <c r="D5202" s="183">
        <v>44105</v>
      </c>
      <c r="E5202" s="190" t="s">
        <v>76</v>
      </c>
      <c r="F5202" s="182" t="s">
        <v>436</v>
      </c>
      <c r="G5202" s="190"/>
      <c r="H5202" s="200">
        <v>108633</v>
      </c>
      <c r="I5202" s="200"/>
    </row>
    <row r="5203" spans="1:9" x14ac:dyDescent="0.25">
      <c r="A5203" s="184">
        <v>44105</v>
      </c>
      <c r="B5203" s="185" t="s">
        <v>236</v>
      </c>
      <c r="C5203" s="179" t="s">
        <v>323</v>
      </c>
      <c r="D5203" s="191">
        <v>44105</v>
      </c>
      <c r="E5203" s="192" t="s">
        <v>76</v>
      </c>
      <c r="F5203" s="179" t="s">
        <v>476</v>
      </c>
      <c r="G5203" s="192"/>
      <c r="H5203" s="199">
        <v>2393</v>
      </c>
      <c r="I5203" s="199"/>
    </row>
    <row r="5204" spans="1:9" x14ac:dyDescent="0.25">
      <c r="A5204" s="184">
        <v>44105</v>
      </c>
      <c r="B5204" s="185" t="s">
        <v>236</v>
      </c>
      <c r="C5204" s="182" t="s">
        <v>176</v>
      </c>
      <c r="D5204" s="183">
        <v>44105</v>
      </c>
      <c r="E5204" s="190" t="s">
        <v>76</v>
      </c>
      <c r="F5204" s="182" t="s">
        <v>1149</v>
      </c>
      <c r="G5204" s="190"/>
      <c r="H5204" s="200">
        <v>6990</v>
      </c>
      <c r="I5204" s="200"/>
    </row>
    <row r="5205" spans="1:9" x14ac:dyDescent="0.25">
      <c r="A5205" s="184">
        <v>44105</v>
      </c>
      <c r="B5205" s="185" t="s">
        <v>236</v>
      </c>
      <c r="C5205" s="179" t="s">
        <v>175</v>
      </c>
      <c r="D5205" s="191">
        <v>44105</v>
      </c>
      <c r="E5205" s="192" t="s">
        <v>76</v>
      </c>
      <c r="F5205" s="179" t="s">
        <v>1151</v>
      </c>
      <c r="G5205" s="192"/>
      <c r="H5205" s="199">
        <v>157235</v>
      </c>
      <c r="I5205" s="199"/>
    </row>
    <row r="5206" spans="1:9" x14ac:dyDescent="0.25">
      <c r="A5206" s="184">
        <v>44105</v>
      </c>
      <c r="B5206" s="185" t="s">
        <v>236</v>
      </c>
      <c r="C5206" s="182" t="s">
        <v>172</v>
      </c>
      <c r="D5206" s="183">
        <v>44109</v>
      </c>
      <c r="E5206" s="190" t="s">
        <v>76</v>
      </c>
      <c r="F5206" s="182" t="s">
        <v>1594</v>
      </c>
      <c r="G5206" s="190"/>
      <c r="H5206" s="200">
        <v>44780</v>
      </c>
      <c r="I5206" s="200"/>
    </row>
    <row r="5207" spans="1:9" x14ac:dyDescent="0.25">
      <c r="A5207" s="184">
        <v>44105</v>
      </c>
      <c r="B5207" s="185" t="s">
        <v>236</v>
      </c>
      <c r="C5207" s="179" t="s">
        <v>172</v>
      </c>
      <c r="D5207" s="191">
        <v>44109</v>
      </c>
      <c r="E5207" s="192" t="s">
        <v>76</v>
      </c>
      <c r="F5207" s="179" t="s">
        <v>1595</v>
      </c>
      <c r="G5207" s="192"/>
      <c r="H5207" s="199">
        <v>40000</v>
      </c>
      <c r="I5207" s="199"/>
    </row>
    <row r="5208" spans="1:9" x14ac:dyDescent="0.25">
      <c r="A5208" s="184">
        <v>44105</v>
      </c>
      <c r="B5208" s="185" t="s">
        <v>236</v>
      </c>
      <c r="C5208" s="182" t="s">
        <v>172</v>
      </c>
      <c r="D5208" s="183">
        <v>44110</v>
      </c>
      <c r="E5208" s="190" t="s">
        <v>76</v>
      </c>
      <c r="F5208" s="182" t="s">
        <v>1596</v>
      </c>
      <c r="G5208" s="190"/>
      <c r="H5208" s="200">
        <v>30000</v>
      </c>
      <c r="I5208" s="200"/>
    </row>
    <row r="5209" spans="1:9" x14ac:dyDescent="0.25">
      <c r="A5209" s="184">
        <v>44105</v>
      </c>
      <c r="B5209" s="185" t="s">
        <v>236</v>
      </c>
      <c r="C5209" s="179" t="s">
        <v>179</v>
      </c>
      <c r="D5209" s="191">
        <v>44110</v>
      </c>
      <c r="E5209" s="192" t="s">
        <v>1597</v>
      </c>
      <c r="F5209" s="179" t="s">
        <v>1581</v>
      </c>
      <c r="G5209" s="192"/>
      <c r="H5209" s="199">
        <v>4026</v>
      </c>
      <c r="I5209" s="199"/>
    </row>
    <row r="5210" spans="1:9" x14ac:dyDescent="0.25">
      <c r="A5210" s="184">
        <v>44105</v>
      </c>
      <c r="B5210" s="185" t="s">
        <v>236</v>
      </c>
      <c r="C5210" s="182" t="s">
        <v>388</v>
      </c>
      <c r="D5210" s="183">
        <v>44112</v>
      </c>
      <c r="E5210" s="190" t="s">
        <v>76</v>
      </c>
      <c r="F5210" s="182" t="s">
        <v>364</v>
      </c>
      <c r="G5210" s="190"/>
      <c r="H5210" s="200">
        <v>80000</v>
      </c>
      <c r="I5210" s="200"/>
    </row>
    <row r="5211" spans="1:9" x14ac:dyDescent="0.25">
      <c r="A5211" s="184">
        <v>44105</v>
      </c>
      <c r="B5211" s="185" t="s">
        <v>236</v>
      </c>
      <c r="C5211" s="179" t="s">
        <v>173</v>
      </c>
      <c r="D5211" s="191">
        <v>44112</v>
      </c>
      <c r="E5211" s="192" t="s">
        <v>76</v>
      </c>
      <c r="F5211" s="179" t="s">
        <v>1598</v>
      </c>
      <c r="G5211" s="192"/>
      <c r="H5211" s="199">
        <v>120000</v>
      </c>
      <c r="I5211" s="199"/>
    </row>
    <row r="5212" spans="1:9" x14ac:dyDescent="0.25">
      <c r="A5212" s="184">
        <v>44105</v>
      </c>
      <c r="B5212" s="185" t="s">
        <v>236</v>
      </c>
      <c r="C5212" s="182" t="s">
        <v>173</v>
      </c>
      <c r="D5212" s="183">
        <v>44118</v>
      </c>
      <c r="E5212" s="190" t="s">
        <v>76</v>
      </c>
      <c r="F5212" s="182" t="s">
        <v>1599</v>
      </c>
      <c r="G5212" s="190"/>
      <c r="H5212" s="200">
        <v>120000</v>
      </c>
      <c r="I5212" s="200"/>
    </row>
    <row r="5213" spans="1:9" x14ac:dyDescent="0.25">
      <c r="A5213" s="184">
        <v>44105</v>
      </c>
      <c r="B5213" s="185" t="s">
        <v>236</v>
      </c>
      <c r="C5213" s="179" t="s">
        <v>175</v>
      </c>
      <c r="D5213" s="191">
        <v>44119</v>
      </c>
      <c r="E5213" s="192" t="s">
        <v>76</v>
      </c>
      <c r="F5213" s="179" t="s">
        <v>1553</v>
      </c>
      <c r="G5213" s="192"/>
      <c r="H5213" s="199">
        <v>120000</v>
      </c>
      <c r="I5213" s="199"/>
    </row>
    <row r="5214" spans="1:9" x14ac:dyDescent="0.25">
      <c r="A5214" s="184">
        <v>44105</v>
      </c>
      <c r="B5214" s="185" t="s">
        <v>236</v>
      </c>
      <c r="C5214" s="182" t="s">
        <v>388</v>
      </c>
      <c r="D5214" s="183">
        <v>44120</v>
      </c>
      <c r="E5214" s="190" t="s">
        <v>76</v>
      </c>
      <c r="F5214" s="182" t="s">
        <v>364</v>
      </c>
      <c r="G5214" s="190"/>
      <c r="H5214" s="200">
        <v>80000</v>
      </c>
      <c r="I5214" s="200"/>
    </row>
    <row r="5215" spans="1:9" x14ac:dyDescent="0.25">
      <c r="A5215" s="184">
        <v>44105</v>
      </c>
      <c r="B5215" s="185" t="s">
        <v>236</v>
      </c>
      <c r="C5215" s="179" t="s">
        <v>172</v>
      </c>
      <c r="D5215" s="191">
        <v>44123</v>
      </c>
      <c r="E5215" s="192" t="s">
        <v>76</v>
      </c>
      <c r="F5215" s="179" t="s">
        <v>1600</v>
      </c>
      <c r="G5215" s="192"/>
      <c r="H5215" s="199">
        <v>15000</v>
      </c>
      <c r="I5215" s="199"/>
    </row>
    <row r="5216" spans="1:9" x14ac:dyDescent="0.25">
      <c r="A5216" s="184">
        <v>44105</v>
      </c>
      <c r="B5216" s="185" t="s">
        <v>236</v>
      </c>
      <c r="C5216" s="182" t="s">
        <v>173</v>
      </c>
      <c r="D5216" s="183">
        <v>44125</v>
      </c>
      <c r="E5216" s="190" t="s">
        <v>76</v>
      </c>
      <c r="F5216" s="182" t="s">
        <v>1601</v>
      </c>
      <c r="G5216" s="190"/>
      <c r="H5216" s="200">
        <v>120000</v>
      </c>
      <c r="I5216" s="200"/>
    </row>
    <row r="5217" spans="1:9" x14ac:dyDescent="0.25">
      <c r="A5217" s="184">
        <v>44105</v>
      </c>
      <c r="B5217" s="185" t="s">
        <v>236</v>
      </c>
      <c r="C5217" s="179" t="s">
        <v>388</v>
      </c>
      <c r="D5217" s="191">
        <v>44126</v>
      </c>
      <c r="E5217" s="192" t="s">
        <v>76</v>
      </c>
      <c r="F5217" s="179" t="s">
        <v>364</v>
      </c>
      <c r="G5217" s="192"/>
      <c r="H5217" s="199">
        <v>80000</v>
      </c>
      <c r="I5217" s="199"/>
    </row>
    <row r="5218" spans="1:9" x14ac:dyDescent="0.25">
      <c r="A5218" s="184">
        <v>44105</v>
      </c>
      <c r="B5218" s="185" t="s">
        <v>236</v>
      </c>
      <c r="C5218" s="182" t="s">
        <v>172</v>
      </c>
      <c r="D5218" s="183">
        <v>44127</v>
      </c>
      <c r="E5218" s="190" t="s">
        <v>76</v>
      </c>
      <c r="F5218" s="182" t="s">
        <v>1602</v>
      </c>
      <c r="G5218" s="190"/>
      <c r="H5218" s="200">
        <v>20650</v>
      </c>
      <c r="I5218" s="200"/>
    </row>
    <row r="5219" spans="1:9" x14ac:dyDescent="0.25">
      <c r="A5219" s="184">
        <v>44105</v>
      </c>
      <c r="B5219" s="185" t="s">
        <v>236</v>
      </c>
      <c r="C5219" s="179" t="s">
        <v>432</v>
      </c>
      <c r="D5219" s="191">
        <v>44130</v>
      </c>
      <c r="E5219" s="192" t="s">
        <v>76</v>
      </c>
      <c r="F5219" s="179" t="s">
        <v>1603</v>
      </c>
      <c r="G5219" s="192"/>
      <c r="H5219" s="199">
        <v>100000</v>
      </c>
      <c r="I5219" s="199"/>
    </row>
    <row r="5220" spans="1:9" x14ac:dyDescent="0.25">
      <c r="A5220" s="184">
        <v>44105</v>
      </c>
      <c r="B5220" s="185" t="s">
        <v>236</v>
      </c>
      <c r="C5220" s="182" t="s">
        <v>173</v>
      </c>
      <c r="D5220" s="183">
        <v>44132</v>
      </c>
      <c r="E5220" s="190" t="s">
        <v>76</v>
      </c>
      <c r="F5220" s="182" t="s">
        <v>1604</v>
      </c>
      <c r="G5220" s="190"/>
      <c r="H5220" s="200">
        <v>120000</v>
      </c>
      <c r="I5220" s="200"/>
    </row>
    <row r="5221" spans="1:9" x14ac:dyDescent="0.25">
      <c r="A5221" s="184">
        <v>44105</v>
      </c>
      <c r="B5221" s="185" t="s">
        <v>236</v>
      </c>
      <c r="C5221" s="179" t="s">
        <v>175</v>
      </c>
      <c r="D5221" s="191">
        <v>44132</v>
      </c>
      <c r="E5221" s="192" t="s">
        <v>76</v>
      </c>
      <c r="F5221" s="179" t="s">
        <v>1605</v>
      </c>
      <c r="G5221" s="192"/>
      <c r="H5221" s="199">
        <v>285650</v>
      </c>
      <c r="I5221" s="199"/>
    </row>
    <row r="5222" spans="1:9" x14ac:dyDescent="0.25">
      <c r="A5222" s="184">
        <v>44105</v>
      </c>
      <c r="B5222" s="185" t="s">
        <v>236</v>
      </c>
      <c r="C5222" s="185" t="s">
        <v>388</v>
      </c>
      <c r="D5222" s="255">
        <v>44132</v>
      </c>
      <c r="E5222" s="256" t="s">
        <v>76</v>
      </c>
      <c r="F5222" s="185" t="s">
        <v>364</v>
      </c>
      <c r="G5222" s="256"/>
      <c r="H5222" s="257">
        <v>80000</v>
      </c>
      <c r="I5222" s="257"/>
    </row>
    <row r="5223" spans="1:9" x14ac:dyDescent="0.25">
      <c r="A5223" s="184">
        <v>44136</v>
      </c>
      <c r="B5223" s="185" t="s">
        <v>236</v>
      </c>
      <c r="C5223" s="179" t="s">
        <v>323</v>
      </c>
      <c r="D5223" s="191">
        <v>44137</v>
      </c>
      <c r="E5223" s="192" t="s">
        <v>76</v>
      </c>
      <c r="F5223" s="179" t="s">
        <v>529</v>
      </c>
      <c r="G5223" s="192"/>
      <c r="H5223" s="199">
        <v>32764</v>
      </c>
      <c r="I5223" s="199"/>
    </row>
    <row r="5224" spans="1:9" x14ac:dyDescent="0.25">
      <c r="A5224" s="184">
        <v>44136</v>
      </c>
      <c r="B5224" s="185" t="s">
        <v>236</v>
      </c>
      <c r="C5224" s="182" t="s">
        <v>323</v>
      </c>
      <c r="D5224" s="183">
        <v>44137</v>
      </c>
      <c r="E5224" s="190" t="s">
        <v>76</v>
      </c>
      <c r="F5224" s="182" t="s">
        <v>476</v>
      </c>
      <c r="G5224" s="190"/>
      <c r="H5224" s="200">
        <v>179475</v>
      </c>
      <c r="I5224" s="200"/>
    </row>
    <row r="5225" spans="1:9" x14ac:dyDescent="0.25">
      <c r="A5225" s="184">
        <v>44136</v>
      </c>
      <c r="B5225" s="185" t="s">
        <v>236</v>
      </c>
      <c r="C5225" s="179" t="s">
        <v>323</v>
      </c>
      <c r="D5225" s="191">
        <v>44137</v>
      </c>
      <c r="E5225" s="192" t="s">
        <v>76</v>
      </c>
      <c r="F5225" s="179" t="s">
        <v>1215</v>
      </c>
      <c r="G5225" s="192"/>
      <c r="H5225" s="199">
        <v>2970</v>
      </c>
      <c r="I5225" s="199"/>
    </row>
    <row r="5226" spans="1:9" x14ac:dyDescent="0.25">
      <c r="A5226" s="184">
        <v>44136</v>
      </c>
      <c r="B5226" s="185" t="s">
        <v>236</v>
      </c>
      <c r="C5226" s="182" t="s">
        <v>1634</v>
      </c>
      <c r="D5226" s="183">
        <v>44137</v>
      </c>
      <c r="E5226" s="190" t="s">
        <v>76</v>
      </c>
      <c r="F5226" s="182" t="s">
        <v>1606</v>
      </c>
      <c r="G5226" s="190"/>
      <c r="H5226" s="200">
        <v>6990</v>
      </c>
      <c r="I5226" s="200"/>
    </row>
    <row r="5227" spans="1:9" x14ac:dyDescent="0.25">
      <c r="A5227" s="184">
        <v>44136</v>
      </c>
      <c r="B5227" s="185" t="s">
        <v>236</v>
      </c>
      <c r="C5227" s="179" t="s">
        <v>432</v>
      </c>
      <c r="D5227" s="191">
        <v>44137</v>
      </c>
      <c r="E5227" s="192" t="s">
        <v>76</v>
      </c>
      <c r="F5227" s="179" t="s">
        <v>1607</v>
      </c>
      <c r="G5227" s="192"/>
      <c r="H5227" s="199">
        <v>100000</v>
      </c>
      <c r="I5227" s="199"/>
    </row>
    <row r="5228" spans="1:9" x14ac:dyDescent="0.25">
      <c r="A5228" s="184">
        <v>44136</v>
      </c>
      <c r="B5228" s="185" t="s">
        <v>236</v>
      </c>
      <c r="C5228" s="182" t="s">
        <v>175</v>
      </c>
      <c r="D5228" s="183">
        <v>44138</v>
      </c>
      <c r="E5228" s="190" t="s">
        <v>76</v>
      </c>
      <c r="F5228" s="182" t="s">
        <v>1151</v>
      </c>
      <c r="G5228" s="190"/>
      <c r="H5228" s="200">
        <v>141822</v>
      </c>
      <c r="I5228" s="200"/>
    </row>
    <row r="5229" spans="1:9" x14ac:dyDescent="0.25">
      <c r="A5229" s="184">
        <v>44136</v>
      </c>
      <c r="B5229" s="185" t="s">
        <v>236</v>
      </c>
      <c r="C5229" s="179" t="s">
        <v>173</v>
      </c>
      <c r="D5229" s="191">
        <v>44139</v>
      </c>
      <c r="E5229" s="192" t="s">
        <v>76</v>
      </c>
      <c r="F5229" s="179" t="s">
        <v>1608</v>
      </c>
      <c r="G5229" s="192"/>
      <c r="H5229" s="199">
        <v>120000</v>
      </c>
      <c r="I5229" s="199"/>
    </row>
    <row r="5230" spans="1:9" x14ac:dyDescent="0.25">
      <c r="A5230" s="184">
        <v>44136</v>
      </c>
      <c r="B5230" s="185" t="s">
        <v>236</v>
      </c>
      <c r="C5230" s="182" t="s">
        <v>388</v>
      </c>
      <c r="D5230" s="183">
        <v>44139</v>
      </c>
      <c r="E5230" s="190" t="s">
        <v>76</v>
      </c>
      <c r="F5230" s="182" t="s">
        <v>364</v>
      </c>
      <c r="G5230" s="190"/>
      <c r="H5230" s="200">
        <v>80000</v>
      </c>
      <c r="I5230" s="200"/>
    </row>
    <row r="5231" spans="1:9" x14ac:dyDescent="0.25">
      <c r="A5231" s="184">
        <v>44136</v>
      </c>
      <c r="B5231" s="185" t="s">
        <v>236</v>
      </c>
      <c r="C5231" s="179" t="s">
        <v>179</v>
      </c>
      <c r="D5231" s="191">
        <v>44141</v>
      </c>
      <c r="E5231" s="192" t="s">
        <v>264</v>
      </c>
      <c r="F5231" s="179" t="s">
        <v>1581</v>
      </c>
      <c r="G5231" s="192"/>
      <c r="H5231" s="199">
        <v>4048</v>
      </c>
      <c r="I5231" s="199"/>
    </row>
    <row r="5232" spans="1:9" x14ac:dyDescent="0.25">
      <c r="A5232" s="184">
        <v>44136</v>
      </c>
      <c r="B5232" s="185" t="s">
        <v>236</v>
      </c>
      <c r="C5232" s="182" t="s">
        <v>172</v>
      </c>
      <c r="D5232" s="183">
        <v>44144</v>
      </c>
      <c r="E5232" s="190" t="s">
        <v>76</v>
      </c>
      <c r="F5232" s="182" t="s">
        <v>1609</v>
      </c>
      <c r="G5232" s="190"/>
      <c r="H5232" s="200">
        <v>15000</v>
      </c>
      <c r="I5232" s="200"/>
    </row>
    <row r="5233" spans="1:9" x14ac:dyDescent="0.25">
      <c r="A5233" s="184">
        <v>44136</v>
      </c>
      <c r="B5233" s="185" t="s">
        <v>236</v>
      </c>
      <c r="C5233" s="179" t="s">
        <v>173</v>
      </c>
      <c r="D5233" s="191">
        <v>44144</v>
      </c>
      <c r="E5233" s="192" t="s">
        <v>76</v>
      </c>
      <c r="F5233" s="179" t="s">
        <v>1610</v>
      </c>
      <c r="G5233" s="192"/>
      <c r="H5233" s="199">
        <v>120000</v>
      </c>
      <c r="I5233" s="199"/>
    </row>
    <row r="5234" spans="1:9" x14ac:dyDescent="0.25">
      <c r="A5234" s="184">
        <v>44136</v>
      </c>
      <c r="B5234" s="185" t="s">
        <v>236</v>
      </c>
      <c r="C5234" s="182" t="s">
        <v>388</v>
      </c>
      <c r="D5234" s="183">
        <v>44148</v>
      </c>
      <c r="E5234" s="190" t="s">
        <v>76</v>
      </c>
      <c r="F5234" s="182" t="s">
        <v>364</v>
      </c>
      <c r="G5234" s="190"/>
      <c r="H5234" s="200">
        <v>80000</v>
      </c>
      <c r="I5234" s="200"/>
    </row>
    <row r="5235" spans="1:9" x14ac:dyDescent="0.25">
      <c r="A5235" s="184">
        <v>44136</v>
      </c>
      <c r="B5235" s="185" t="s">
        <v>236</v>
      </c>
      <c r="C5235" s="179" t="s">
        <v>175</v>
      </c>
      <c r="D5235" s="191">
        <v>44151</v>
      </c>
      <c r="E5235" s="192" t="s">
        <v>76</v>
      </c>
      <c r="F5235" s="179" t="s">
        <v>1611</v>
      </c>
      <c r="G5235" s="192"/>
      <c r="H5235" s="199">
        <v>120000</v>
      </c>
      <c r="I5235" s="199"/>
    </row>
    <row r="5236" spans="1:9" x14ac:dyDescent="0.25">
      <c r="A5236" s="184">
        <v>44136</v>
      </c>
      <c r="B5236" s="185" t="s">
        <v>236</v>
      </c>
      <c r="C5236" s="182" t="s">
        <v>1635</v>
      </c>
      <c r="D5236" s="183">
        <v>44152</v>
      </c>
      <c r="E5236" s="190" t="s">
        <v>76</v>
      </c>
      <c r="F5236" s="182" t="s">
        <v>1612</v>
      </c>
      <c r="G5236" s="190"/>
      <c r="H5236" s="200">
        <v>30000000</v>
      </c>
      <c r="I5236" s="200"/>
    </row>
    <row r="5237" spans="1:9" x14ac:dyDescent="0.25">
      <c r="A5237" s="184">
        <v>44136</v>
      </c>
      <c r="B5237" s="185" t="s">
        <v>236</v>
      </c>
      <c r="C5237" s="179" t="s">
        <v>173</v>
      </c>
      <c r="D5237" s="191">
        <v>44154</v>
      </c>
      <c r="E5237" s="192" t="s">
        <v>76</v>
      </c>
      <c r="F5237" s="179" t="s">
        <v>1613</v>
      </c>
      <c r="G5237" s="192"/>
      <c r="H5237" s="199">
        <v>120000</v>
      </c>
      <c r="I5237" s="199"/>
    </row>
    <row r="5238" spans="1:9" x14ac:dyDescent="0.25">
      <c r="A5238" s="184">
        <v>44136</v>
      </c>
      <c r="B5238" s="185" t="s">
        <v>236</v>
      </c>
      <c r="C5238" s="182" t="s">
        <v>388</v>
      </c>
      <c r="D5238" s="183">
        <v>44155</v>
      </c>
      <c r="E5238" s="190" t="s">
        <v>76</v>
      </c>
      <c r="F5238" s="182" t="s">
        <v>364</v>
      </c>
      <c r="G5238" s="190"/>
      <c r="H5238" s="200">
        <v>80000</v>
      </c>
      <c r="I5238" s="200"/>
    </row>
    <row r="5239" spans="1:9" x14ac:dyDescent="0.25">
      <c r="A5239" s="184">
        <v>44136</v>
      </c>
      <c r="B5239" s="185" t="s">
        <v>236</v>
      </c>
      <c r="C5239" s="179" t="s">
        <v>172</v>
      </c>
      <c r="D5239" s="191">
        <v>44159</v>
      </c>
      <c r="E5239" s="192" t="s">
        <v>76</v>
      </c>
      <c r="F5239" s="179" t="s">
        <v>1609</v>
      </c>
      <c r="G5239" s="192"/>
      <c r="H5239" s="199">
        <v>25000</v>
      </c>
      <c r="I5239" s="199"/>
    </row>
    <row r="5240" spans="1:9" x14ac:dyDescent="0.25">
      <c r="A5240" s="184">
        <v>44136</v>
      </c>
      <c r="B5240" s="185" t="s">
        <v>236</v>
      </c>
      <c r="C5240" s="182" t="s">
        <v>173</v>
      </c>
      <c r="D5240" s="183">
        <v>44160</v>
      </c>
      <c r="E5240" s="190" t="s">
        <v>76</v>
      </c>
      <c r="F5240" s="182" t="s">
        <v>1614</v>
      </c>
      <c r="G5240" s="190"/>
      <c r="H5240" s="200">
        <v>120000</v>
      </c>
      <c r="I5240" s="200"/>
    </row>
    <row r="5241" spans="1:9" x14ac:dyDescent="0.25">
      <c r="A5241" s="184">
        <v>44136</v>
      </c>
      <c r="B5241" s="185" t="s">
        <v>236</v>
      </c>
      <c r="C5241" s="179" t="s">
        <v>172</v>
      </c>
      <c r="D5241" s="191">
        <v>44161</v>
      </c>
      <c r="E5241" s="192" t="s">
        <v>76</v>
      </c>
      <c r="F5241" s="179" t="s">
        <v>1615</v>
      </c>
      <c r="G5241" s="192"/>
      <c r="H5241" s="199">
        <v>16300</v>
      </c>
      <c r="I5241" s="199"/>
    </row>
    <row r="5242" spans="1:9" x14ac:dyDescent="0.25">
      <c r="A5242" s="184">
        <v>44136</v>
      </c>
      <c r="B5242" s="185" t="s">
        <v>236</v>
      </c>
      <c r="C5242" s="182" t="s">
        <v>388</v>
      </c>
      <c r="D5242" s="183">
        <v>44161</v>
      </c>
      <c r="E5242" s="190" t="s">
        <v>76</v>
      </c>
      <c r="F5242" s="182" t="s">
        <v>364</v>
      </c>
      <c r="G5242" s="190"/>
      <c r="H5242" s="200">
        <v>80000</v>
      </c>
      <c r="I5242" s="200"/>
    </row>
    <row r="5243" spans="1:9" x14ac:dyDescent="0.25">
      <c r="A5243" s="184">
        <v>44136</v>
      </c>
      <c r="B5243" s="185" t="s">
        <v>236</v>
      </c>
      <c r="C5243" s="185" t="s">
        <v>175</v>
      </c>
      <c r="D5243" s="255">
        <v>44165</v>
      </c>
      <c r="E5243" s="256" t="s">
        <v>76</v>
      </c>
      <c r="F5243" s="185" t="s">
        <v>1616</v>
      </c>
      <c r="G5243" s="256"/>
      <c r="H5243" s="257">
        <v>285650</v>
      </c>
      <c r="I5243" s="257"/>
    </row>
    <row r="5244" spans="1:9" x14ac:dyDescent="0.25">
      <c r="A5244" s="184">
        <v>44166</v>
      </c>
      <c r="B5244" s="185" t="s">
        <v>236</v>
      </c>
      <c r="C5244" s="182" t="s">
        <v>173</v>
      </c>
      <c r="D5244" s="183">
        <v>44166</v>
      </c>
      <c r="E5244" s="190" t="s">
        <v>76</v>
      </c>
      <c r="F5244" s="182" t="s">
        <v>1617</v>
      </c>
      <c r="G5244" s="190"/>
      <c r="H5244" s="200">
        <v>120000</v>
      </c>
      <c r="I5244" s="200"/>
    </row>
    <row r="5245" spans="1:9" x14ac:dyDescent="0.25">
      <c r="A5245" s="184">
        <v>44166</v>
      </c>
      <c r="B5245" s="185" t="s">
        <v>236</v>
      </c>
      <c r="C5245" s="179" t="s">
        <v>323</v>
      </c>
      <c r="D5245" s="191">
        <v>44167</v>
      </c>
      <c r="E5245" s="192" t="s">
        <v>76</v>
      </c>
      <c r="F5245" s="179" t="s">
        <v>1618</v>
      </c>
      <c r="G5245" s="192"/>
      <c r="H5245" s="199">
        <v>171493</v>
      </c>
      <c r="I5245" s="199"/>
    </row>
    <row r="5246" spans="1:9" x14ac:dyDescent="0.25">
      <c r="A5246" s="184">
        <v>44166</v>
      </c>
      <c r="B5246" s="185" t="s">
        <v>236</v>
      </c>
      <c r="C5246" s="182" t="s">
        <v>323</v>
      </c>
      <c r="D5246" s="183">
        <v>44167</v>
      </c>
      <c r="E5246" s="190" t="s">
        <v>76</v>
      </c>
      <c r="F5246" s="182" t="s">
        <v>1618</v>
      </c>
      <c r="G5246" s="190"/>
      <c r="H5246" s="200">
        <v>36940</v>
      </c>
      <c r="I5246" s="200"/>
    </row>
    <row r="5247" spans="1:9" x14ac:dyDescent="0.25">
      <c r="A5247" s="184">
        <v>44166</v>
      </c>
      <c r="B5247" s="185" t="s">
        <v>236</v>
      </c>
      <c r="C5247" s="179" t="s">
        <v>323</v>
      </c>
      <c r="D5247" s="191">
        <v>44167</v>
      </c>
      <c r="E5247" s="192" t="s">
        <v>76</v>
      </c>
      <c r="F5247" s="179" t="s">
        <v>1618</v>
      </c>
      <c r="G5247" s="192"/>
      <c r="H5247" s="199">
        <v>3019</v>
      </c>
      <c r="I5247" s="199"/>
    </row>
    <row r="5248" spans="1:9" x14ac:dyDescent="0.25">
      <c r="A5248" s="184">
        <v>44166</v>
      </c>
      <c r="B5248" s="185" t="s">
        <v>236</v>
      </c>
      <c r="C5248" s="182" t="s">
        <v>176</v>
      </c>
      <c r="D5248" s="183">
        <v>44167</v>
      </c>
      <c r="E5248" s="190" t="s">
        <v>76</v>
      </c>
      <c r="F5248" s="182" t="s">
        <v>1149</v>
      </c>
      <c r="G5248" s="190"/>
      <c r="H5248" s="200">
        <v>6990</v>
      </c>
      <c r="I5248" s="200"/>
    </row>
    <row r="5249" spans="1:9" x14ac:dyDescent="0.25">
      <c r="A5249" s="184">
        <v>44166</v>
      </c>
      <c r="B5249" s="185" t="s">
        <v>236</v>
      </c>
      <c r="C5249" s="179" t="s">
        <v>432</v>
      </c>
      <c r="D5249" s="191">
        <v>44167</v>
      </c>
      <c r="E5249" s="192" t="s">
        <v>76</v>
      </c>
      <c r="F5249" s="179" t="s">
        <v>1578</v>
      </c>
      <c r="G5249" s="192"/>
      <c r="H5249" s="199">
        <v>100000</v>
      </c>
      <c r="I5249" s="199"/>
    </row>
    <row r="5250" spans="1:9" x14ac:dyDescent="0.25">
      <c r="A5250" s="184">
        <v>44166</v>
      </c>
      <c r="B5250" s="185" t="s">
        <v>236</v>
      </c>
      <c r="C5250" s="182" t="s">
        <v>175</v>
      </c>
      <c r="D5250" s="183">
        <v>44167</v>
      </c>
      <c r="E5250" s="190" t="s">
        <v>76</v>
      </c>
      <c r="F5250" s="182" t="s">
        <v>1151</v>
      </c>
      <c r="G5250" s="190"/>
      <c r="H5250" s="200">
        <v>120950</v>
      </c>
      <c r="I5250" s="200"/>
    </row>
    <row r="5251" spans="1:9" x14ac:dyDescent="0.25">
      <c r="A5251" s="184">
        <v>44166</v>
      </c>
      <c r="B5251" s="185" t="s">
        <v>236</v>
      </c>
      <c r="C5251" s="179" t="s">
        <v>388</v>
      </c>
      <c r="D5251" s="191">
        <v>44168</v>
      </c>
      <c r="E5251" s="192" t="s">
        <v>76</v>
      </c>
      <c r="F5251" s="179" t="s">
        <v>364</v>
      </c>
      <c r="G5251" s="192"/>
      <c r="H5251" s="199">
        <v>80000</v>
      </c>
      <c r="I5251" s="199"/>
    </row>
    <row r="5252" spans="1:9" x14ac:dyDescent="0.25">
      <c r="A5252" s="184">
        <v>44166</v>
      </c>
      <c r="B5252" s="185" t="s">
        <v>236</v>
      </c>
      <c r="C5252" s="182" t="s">
        <v>179</v>
      </c>
      <c r="D5252" s="183">
        <v>44172</v>
      </c>
      <c r="E5252" s="190" t="s">
        <v>76</v>
      </c>
      <c r="F5252" s="182" t="s">
        <v>1619</v>
      </c>
      <c r="G5252" s="190"/>
      <c r="H5252" s="200">
        <v>4076</v>
      </c>
      <c r="I5252" s="200"/>
    </row>
    <row r="5253" spans="1:9" x14ac:dyDescent="0.25">
      <c r="A5253" s="184">
        <v>44166</v>
      </c>
      <c r="B5253" s="185" t="s">
        <v>236</v>
      </c>
      <c r="C5253" s="179" t="s">
        <v>173</v>
      </c>
      <c r="D5253" s="191">
        <v>44175</v>
      </c>
      <c r="E5253" s="192" t="s">
        <v>76</v>
      </c>
      <c r="F5253" s="179" t="s">
        <v>1620</v>
      </c>
      <c r="G5253" s="192"/>
      <c r="H5253" s="199">
        <v>120000</v>
      </c>
      <c r="I5253" s="199"/>
    </row>
    <row r="5254" spans="1:9" x14ac:dyDescent="0.25">
      <c r="A5254" s="184">
        <v>44166</v>
      </c>
      <c r="B5254" s="185" t="s">
        <v>236</v>
      </c>
      <c r="C5254" s="182" t="s">
        <v>388</v>
      </c>
      <c r="D5254" s="183">
        <v>44176</v>
      </c>
      <c r="E5254" s="190" t="s">
        <v>76</v>
      </c>
      <c r="F5254" s="182" t="s">
        <v>1218</v>
      </c>
      <c r="G5254" s="190"/>
      <c r="H5254" s="200">
        <v>120000</v>
      </c>
      <c r="I5254" s="200"/>
    </row>
    <row r="5255" spans="1:9" x14ac:dyDescent="0.25">
      <c r="A5255" s="184">
        <v>44166</v>
      </c>
      <c r="B5255" s="185" t="s">
        <v>236</v>
      </c>
      <c r="C5255" s="179" t="s">
        <v>172</v>
      </c>
      <c r="D5255" s="191">
        <v>44179</v>
      </c>
      <c r="E5255" s="192" t="s">
        <v>76</v>
      </c>
      <c r="F5255" s="179" t="s">
        <v>1621</v>
      </c>
      <c r="G5255" s="192"/>
      <c r="H5255" s="199">
        <v>60000</v>
      </c>
      <c r="I5255" s="199"/>
    </row>
    <row r="5256" spans="1:9" x14ac:dyDescent="0.25">
      <c r="A5256" s="184">
        <v>44166</v>
      </c>
      <c r="B5256" s="185" t="s">
        <v>236</v>
      </c>
      <c r="C5256" s="182" t="s">
        <v>175</v>
      </c>
      <c r="D5256" s="183">
        <v>44180</v>
      </c>
      <c r="E5256" s="190" t="s">
        <v>76</v>
      </c>
      <c r="F5256" s="182" t="s">
        <v>962</v>
      </c>
      <c r="G5256" s="190"/>
      <c r="H5256" s="200">
        <v>120000</v>
      </c>
      <c r="I5256" s="200"/>
    </row>
    <row r="5257" spans="1:9" x14ac:dyDescent="0.25">
      <c r="A5257" s="184">
        <v>44166</v>
      </c>
      <c r="B5257" s="185" t="s">
        <v>236</v>
      </c>
      <c r="C5257" s="179" t="s">
        <v>175</v>
      </c>
      <c r="D5257" s="191">
        <v>44180</v>
      </c>
      <c r="E5257" s="192" t="s">
        <v>76</v>
      </c>
      <c r="F5257" s="179" t="s">
        <v>1622</v>
      </c>
      <c r="G5257" s="192"/>
      <c r="H5257" s="199">
        <v>62000</v>
      </c>
      <c r="I5257" s="199"/>
    </row>
    <row r="5258" spans="1:9" x14ac:dyDescent="0.25">
      <c r="A5258" s="184">
        <v>44166</v>
      </c>
      <c r="B5258" s="185" t="s">
        <v>236</v>
      </c>
      <c r="C5258" s="182" t="s">
        <v>172</v>
      </c>
      <c r="D5258" s="183">
        <v>44180</v>
      </c>
      <c r="E5258" s="190" t="s">
        <v>76</v>
      </c>
      <c r="F5258" s="182" t="s">
        <v>1623</v>
      </c>
      <c r="G5258" s="190"/>
      <c r="H5258" s="200">
        <v>17800</v>
      </c>
      <c r="I5258" s="200"/>
    </row>
    <row r="5259" spans="1:9" x14ac:dyDescent="0.25">
      <c r="A5259" s="184">
        <v>44166</v>
      </c>
      <c r="B5259" s="185" t="s">
        <v>236</v>
      </c>
      <c r="C5259" s="179" t="s">
        <v>173</v>
      </c>
      <c r="D5259" s="191">
        <v>44181</v>
      </c>
      <c r="E5259" s="192" t="s">
        <v>76</v>
      </c>
      <c r="F5259" s="179" t="s">
        <v>1624</v>
      </c>
      <c r="G5259" s="192"/>
      <c r="H5259" s="199">
        <v>120000</v>
      </c>
      <c r="I5259" s="199"/>
    </row>
    <row r="5260" spans="1:9" x14ac:dyDescent="0.25">
      <c r="A5260" s="184">
        <v>44166</v>
      </c>
      <c r="B5260" s="185" t="s">
        <v>236</v>
      </c>
      <c r="C5260" s="182" t="s">
        <v>388</v>
      </c>
      <c r="D5260" s="183">
        <v>44186</v>
      </c>
      <c r="E5260" s="190" t="s">
        <v>76</v>
      </c>
      <c r="F5260" s="182" t="s">
        <v>364</v>
      </c>
      <c r="G5260" s="190"/>
      <c r="H5260" s="200">
        <v>80000</v>
      </c>
      <c r="I5260" s="200"/>
    </row>
    <row r="5261" spans="1:9" x14ac:dyDescent="0.25">
      <c r="A5261" s="184">
        <v>44166</v>
      </c>
      <c r="B5261" s="185" t="s">
        <v>236</v>
      </c>
      <c r="C5261" s="179" t="s">
        <v>173</v>
      </c>
      <c r="D5261" s="191">
        <v>44188</v>
      </c>
      <c r="E5261" s="192" t="s">
        <v>76</v>
      </c>
      <c r="F5261" s="179" t="s">
        <v>1625</v>
      </c>
      <c r="G5261" s="192"/>
      <c r="H5261" s="199">
        <v>120000</v>
      </c>
      <c r="I5261" s="199"/>
    </row>
    <row r="5262" spans="1:9" x14ac:dyDescent="0.25">
      <c r="A5262" s="184">
        <v>44166</v>
      </c>
      <c r="B5262" s="185" t="s">
        <v>236</v>
      </c>
      <c r="C5262" s="182" t="s">
        <v>388</v>
      </c>
      <c r="D5262" s="183">
        <v>44188</v>
      </c>
      <c r="E5262" s="190" t="s">
        <v>76</v>
      </c>
      <c r="F5262" s="182" t="s">
        <v>364</v>
      </c>
      <c r="G5262" s="190"/>
      <c r="H5262" s="200">
        <v>80000</v>
      </c>
      <c r="I5262" s="200"/>
    </row>
    <row r="5263" spans="1:9" x14ac:dyDescent="0.25">
      <c r="A5263" s="184">
        <v>44166</v>
      </c>
      <c r="B5263" s="185" t="s">
        <v>236</v>
      </c>
      <c r="C5263" s="179" t="s">
        <v>173</v>
      </c>
      <c r="D5263" s="191">
        <v>44193</v>
      </c>
      <c r="E5263" s="192" t="s">
        <v>76</v>
      </c>
      <c r="F5263" s="179" t="s">
        <v>1626</v>
      </c>
      <c r="G5263" s="192"/>
      <c r="H5263" s="199">
        <v>120000</v>
      </c>
      <c r="I5263" s="199"/>
    </row>
    <row r="5264" spans="1:9" x14ac:dyDescent="0.25">
      <c r="A5264" s="184">
        <v>44166</v>
      </c>
      <c r="B5264" s="185" t="s">
        <v>236</v>
      </c>
      <c r="C5264" s="182" t="s">
        <v>172</v>
      </c>
      <c r="D5264" s="183">
        <v>44193</v>
      </c>
      <c r="E5264" s="190" t="s">
        <v>76</v>
      </c>
      <c r="F5264" s="182" t="s">
        <v>1627</v>
      </c>
      <c r="G5264" s="190"/>
      <c r="H5264" s="200">
        <v>18180</v>
      </c>
      <c r="I5264" s="200"/>
    </row>
    <row r="5265" spans="1:9" x14ac:dyDescent="0.25">
      <c r="A5265" s="184">
        <v>44166</v>
      </c>
      <c r="B5265" s="185" t="s">
        <v>236</v>
      </c>
      <c r="C5265" s="179" t="s">
        <v>388</v>
      </c>
      <c r="D5265" s="191">
        <v>44195</v>
      </c>
      <c r="E5265" s="192" t="s">
        <v>76</v>
      </c>
      <c r="F5265" s="179" t="s">
        <v>364</v>
      </c>
      <c r="G5265" s="192"/>
      <c r="H5265" s="199">
        <v>80000</v>
      </c>
      <c r="I5265" s="199"/>
    </row>
    <row r="5266" spans="1:9" x14ac:dyDescent="0.25">
      <c r="A5266" s="184">
        <v>44166</v>
      </c>
      <c r="B5266" s="185" t="s">
        <v>236</v>
      </c>
      <c r="C5266" s="182" t="s">
        <v>173</v>
      </c>
      <c r="D5266" s="183">
        <v>44195</v>
      </c>
      <c r="E5266" s="190" t="s">
        <v>76</v>
      </c>
      <c r="F5266" s="182" t="s">
        <v>1628</v>
      </c>
      <c r="G5266" s="190"/>
      <c r="H5266" s="200">
        <v>120000</v>
      </c>
      <c r="I5266" s="200"/>
    </row>
    <row r="5267" spans="1:9" x14ac:dyDescent="0.25">
      <c r="A5267" s="278">
        <v>44166</v>
      </c>
      <c r="B5267" s="274" t="s">
        <v>236</v>
      </c>
      <c r="C5267" s="274" t="s">
        <v>175</v>
      </c>
      <c r="D5267" s="275">
        <v>44195</v>
      </c>
      <c r="E5267" s="276" t="s">
        <v>76</v>
      </c>
      <c r="F5267" s="274" t="s">
        <v>1629</v>
      </c>
      <c r="G5267" s="276"/>
      <c r="H5267" s="279">
        <v>285650</v>
      </c>
      <c r="I5267" s="279">
        <f>SUM(H4981:H5267)</f>
        <v>58284156</v>
      </c>
    </row>
    <row r="5268" spans="1:9" x14ac:dyDescent="0.25">
      <c r="A5268" s="184">
        <v>44197</v>
      </c>
      <c r="B5268" s="185" t="s">
        <v>236</v>
      </c>
      <c r="C5268" s="182" t="s">
        <v>173</v>
      </c>
      <c r="D5268" s="183">
        <v>44200</v>
      </c>
      <c r="E5268" s="190" t="s">
        <v>76</v>
      </c>
      <c r="F5268" s="182" t="s">
        <v>1762</v>
      </c>
      <c r="G5268" s="182"/>
      <c r="H5268" s="200">
        <v>120000</v>
      </c>
      <c r="I5268" s="200"/>
    </row>
    <row r="5269" spans="1:9" x14ac:dyDescent="0.25">
      <c r="A5269" s="193">
        <v>44197</v>
      </c>
      <c r="B5269" s="185" t="s">
        <v>236</v>
      </c>
      <c r="C5269" s="179" t="s">
        <v>172</v>
      </c>
      <c r="D5269" s="191">
        <v>44200</v>
      </c>
      <c r="E5269" s="192" t="s">
        <v>76</v>
      </c>
      <c r="F5269" s="179" t="s">
        <v>1763</v>
      </c>
      <c r="G5269" s="179"/>
      <c r="H5269" s="199">
        <v>6200</v>
      </c>
      <c r="I5269" s="199"/>
    </row>
    <row r="5270" spans="1:9" x14ac:dyDescent="0.25">
      <c r="A5270" s="184">
        <v>44197</v>
      </c>
      <c r="B5270" s="185" t="s">
        <v>236</v>
      </c>
      <c r="C5270" s="182" t="s">
        <v>323</v>
      </c>
      <c r="D5270" s="183">
        <v>44200</v>
      </c>
      <c r="E5270" s="190" t="s">
        <v>76</v>
      </c>
      <c r="F5270" s="182" t="s">
        <v>436</v>
      </c>
      <c r="G5270" s="182"/>
      <c r="H5270" s="200">
        <v>167687</v>
      </c>
      <c r="I5270" s="200"/>
    </row>
    <row r="5271" spans="1:9" x14ac:dyDescent="0.25">
      <c r="A5271" s="193">
        <v>44197</v>
      </c>
      <c r="B5271" s="185" t="s">
        <v>236</v>
      </c>
      <c r="C5271" s="179" t="s">
        <v>323</v>
      </c>
      <c r="D5271" s="191">
        <v>44200</v>
      </c>
      <c r="E5271" s="192" t="s">
        <v>76</v>
      </c>
      <c r="F5271" s="179" t="s">
        <v>476</v>
      </c>
      <c r="G5271" s="179"/>
      <c r="H5271" s="199">
        <v>51273</v>
      </c>
      <c r="I5271" s="199"/>
    </row>
    <row r="5272" spans="1:9" x14ac:dyDescent="0.25">
      <c r="A5272" s="184">
        <v>44197</v>
      </c>
      <c r="B5272" s="185" t="s">
        <v>236</v>
      </c>
      <c r="C5272" s="182" t="s">
        <v>323</v>
      </c>
      <c r="D5272" s="183">
        <v>44200</v>
      </c>
      <c r="E5272" s="190" t="s">
        <v>76</v>
      </c>
      <c r="F5272" s="182" t="s">
        <v>529</v>
      </c>
      <c r="G5272" s="182"/>
      <c r="H5272" s="200">
        <v>3105</v>
      </c>
      <c r="I5272" s="200"/>
    </row>
    <row r="5273" spans="1:9" x14ac:dyDescent="0.25">
      <c r="A5273" s="193">
        <v>44197</v>
      </c>
      <c r="B5273" s="185" t="s">
        <v>236</v>
      </c>
      <c r="C5273" s="179" t="s">
        <v>176</v>
      </c>
      <c r="D5273" s="191">
        <v>44200</v>
      </c>
      <c r="E5273" s="192" t="s">
        <v>76</v>
      </c>
      <c r="F5273" s="179" t="s">
        <v>1764</v>
      </c>
      <c r="G5273" s="179"/>
      <c r="H5273" s="199">
        <v>6990</v>
      </c>
      <c r="I5273" s="199"/>
    </row>
    <row r="5274" spans="1:9" x14ac:dyDescent="0.25">
      <c r="A5274" s="184">
        <v>44197</v>
      </c>
      <c r="B5274" s="185" t="s">
        <v>236</v>
      </c>
      <c r="C5274" s="182" t="s">
        <v>432</v>
      </c>
      <c r="D5274" s="183">
        <v>44200</v>
      </c>
      <c r="E5274" s="190" t="s">
        <v>76</v>
      </c>
      <c r="F5274" s="182" t="s">
        <v>1765</v>
      </c>
      <c r="G5274" s="182"/>
      <c r="H5274" s="200">
        <v>100000</v>
      </c>
      <c r="I5274" s="200"/>
    </row>
    <row r="5275" spans="1:9" x14ac:dyDescent="0.25">
      <c r="A5275" s="193">
        <v>44197</v>
      </c>
      <c r="B5275" s="185" t="s">
        <v>236</v>
      </c>
      <c r="C5275" s="179" t="s">
        <v>174</v>
      </c>
      <c r="D5275" s="191">
        <v>44200</v>
      </c>
      <c r="E5275" s="192" t="s">
        <v>76</v>
      </c>
      <c r="F5275" s="179" t="s">
        <v>1151</v>
      </c>
      <c r="G5275" s="179"/>
      <c r="H5275" s="199">
        <v>139437</v>
      </c>
      <c r="I5275" s="199"/>
    </row>
    <row r="5276" spans="1:9" x14ac:dyDescent="0.25">
      <c r="A5276" s="184">
        <v>44197</v>
      </c>
      <c r="B5276" s="185" t="s">
        <v>236</v>
      </c>
      <c r="C5276" s="182" t="s">
        <v>172</v>
      </c>
      <c r="D5276" s="183">
        <v>44200</v>
      </c>
      <c r="E5276" s="190" t="s">
        <v>76</v>
      </c>
      <c r="F5276" s="182" t="s">
        <v>1766</v>
      </c>
      <c r="G5276" s="182"/>
      <c r="H5276" s="200">
        <v>40000</v>
      </c>
      <c r="I5276" s="200"/>
    </row>
    <row r="5277" spans="1:9" x14ac:dyDescent="0.25">
      <c r="A5277" s="193">
        <v>44197</v>
      </c>
      <c r="B5277" s="185" t="s">
        <v>236</v>
      </c>
      <c r="C5277" s="179" t="s">
        <v>173</v>
      </c>
      <c r="D5277" s="191">
        <v>44201</v>
      </c>
      <c r="E5277" s="192" t="s">
        <v>76</v>
      </c>
      <c r="F5277" s="179" t="s">
        <v>1767</v>
      </c>
      <c r="G5277" s="179"/>
      <c r="H5277" s="199">
        <v>120000</v>
      </c>
      <c r="I5277" s="199"/>
    </row>
    <row r="5278" spans="1:9" x14ac:dyDescent="0.25">
      <c r="A5278" s="184">
        <v>44197</v>
      </c>
      <c r="B5278" s="185" t="s">
        <v>236</v>
      </c>
      <c r="C5278" s="182" t="s">
        <v>179</v>
      </c>
      <c r="D5278" s="183">
        <v>44201</v>
      </c>
      <c r="E5278" s="190" t="s">
        <v>76</v>
      </c>
      <c r="F5278" s="182" t="s">
        <v>517</v>
      </c>
      <c r="G5278" s="182"/>
      <c r="H5278" s="200">
        <v>4075</v>
      </c>
      <c r="I5278" s="200"/>
    </row>
    <row r="5279" spans="1:9" x14ac:dyDescent="0.25">
      <c r="A5279" s="193">
        <v>44197</v>
      </c>
      <c r="B5279" s="185" t="s">
        <v>236</v>
      </c>
      <c r="C5279" s="179" t="s">
        <v>388</v>
      </c>
      <c r="D5279" s="191">
        <v>44201</v>
      </c>
      <c r="E5279" s="192" t="s">
        <v>76</v>
      </c>
      <c r="F5279" s="179" t="s">
        <v>364</v>
      </c>
      <c r="G5279" s="179"/>
      <c r="H5279" s="199">
        <v>80000</v>
      </c>
      <c r="I5279" s="199"/>
    </row>
    <row r="5280" spans="1:9" x14ac:dyDescent="0.25">
      <c r="A5280" s="184">
        <v>44197</v>
      </c>
      <c r="B5280" s="185" t="s">
        <v>236</v>
      </c>
      <c r="C5280" s="182" t="s">
        <v>173</v>
      </c>
      <c r="D5280" s="183">
        <v>44204</v>
      </c>
      <c r="E5280" s="190" t="s">
        <v>76</v>
      </c>
      <c r="F5280" s="182" t="s">
        <v>1768</v>
      </c>
      <c r="G5280" s="182"/>
      <c r="H5280" s="200">
        <v>120000</v>
      </c>
      <c r="I5280" s="200"/>
    </row>
    <row r="5281" spans="1:9" x14ac:dyDescent="0.25">
      <c r="A5281" s="193">
        <v>44197</v>
      </c>
      <c r="B5281" s="185" t="s">
        <v>236</v>
      </c>
      <c r="C5281" s="179" t="s">
        <v>173</v>
      </c>
      <c r="D5281" s="191">
        <v>44208</v>
      </c>
      <c r="E5281" s="192" t="s">
        <v>76</v>
      </c>
      <c r="F5281" s="179" t="s">
        <v>1769</v>
      </c>
      <c r="G5281" s="179"/>
      <c r="H5281" s="199">
        <v>120000</v>
      </c>
      <c r="I5281" s="199"/>
    </row>
    <row r="5282" spans="1:9" x14ac:dyDescent="0.25">
      <c r="A5282" s="184">
        <v>44197</v>
      </c>
      <c r="B5282" s="185" t="s">
        <v>236</v>
      </c>
      <c r="C5282" s="182" t="s">
        <v>388</v>
      </c>
      <c r="D5282" s="183">
        <v>44209</v>
      </c>
      <c r="E5282" s="190" t="s">
        <v>76</v>
      </c>
      <c r="F5282" s="182" t="s">
        <v>364</v>
      </c>
      <c r="G5282" s="182"/>
      <c r="H5282" s="200">
        <v>80000</v>
      </c>
      <c r="I5282" s="200"/>
    </row>
    <row r="5283" spans="1:9" x14ac:dyDescent="0.25">
      <c r="A5283" s="193">
        <v>44197</v>
      </c>
      <c r="B5283" s="185" t="s">
        <v>236</v>
      </c>
      <c r="C5283" s="179" t="s">
        <v>1937</v>
      </c>
      <c r="D5283" s="191">
        <v>44211</v>
      </c>
      <c r="E5283" s="192" t="s">
        <v>76</v>
      </c>
      <c r="F5283" s="179" t="s">
        <v>1553</v>
      </c>
      <c r="G5283" s="179"/>
      <c r="H5283" s="199">
        <v>120000</v>
      </c>
      <c r="I5283" s="199"/>
    </row>
    <row r="5284" spans="1:9" x14ac:dyDescent="0.25">
      <c r="A5284" s="184">
        <v>44197</v>
      </c>
      <c r="B5284" s="185" t="s">
        <v>236</v>
      </c>
      <c r="C5284" s="182" t="s">
        <v>1937</v>
      </c>
      <c r="D5284" s="183">
        <v>44211</v>
      </c>
      <c r="E5284" s="190" t="s">
        <v>76</v>
      </c>
      <c r="F5284" s="182" t="s">
        <v>1770</v>
      </c>
      <c r="G5284" s="182"/>
      <c r="H5284" s="200">
        <v>120000</v>
      </c>
      <c r="I5284" s="200"/>
    </row>
    <row r="5285" spans="1:9" x14ac:dyDescent="0.25">
      <c r="A5285" s="193">
        <v>44197</v>
      </c>
      <c r="B5285" s="185" t="s">
        <v>236</v>
      </c>
      <c r="C5285" s="179" t="s">
        <v>1938</v>
      </c>
      <c r="D5285" s="191">
        <v>44211</v>
      </c>
      <c r="E5285" s="192" t="s">
        <v>76</v>
      </c>
      <c r="F5285" s="179" t="s">
        <v>1771</v>
      </c>
      <c r="G5285" s="179"/>
      <c r="H5285" s="199">
        <v>12000</v>
      </c>
      <c r="I5285" s="199"/>
    </row>
    <row r="5286" spans="1:9" x14ac:dyDescent="0.25">
      <c r="A5286" s="184">
        <v>44197</v>
      </c>
      <c r="B5286" s="185" t="s">
        <v>236</v>
      </c>
      <c r="C5286" s="182" t="s">
        <v>1938</v>
      </c>
      <c r="D5286" s="183">
        <v>44211</v>
      </c>
      <c r="E5286" s="190" t="s">
        <v>76</v>
      </c>
      <c r="F5286" s="182" t="s">
        <v>1772</v>
      </c>
      <c r="G5286" s="182"/>
      <c r="H5286" s="200">
        <v>500000</v>
      </c>
      <c r="I5286" s="200"/>
    </row>
    <row r="5287" spans="1:9" x14ac:dyDescent="0.25">
      <c r="A5287" s="193">
        <v>44197</v>
      </c>
      <c r="B5287" s="185" t="s">
        <v>236</v>
      </c>
      <c r="C5287" s="179" t="s">
        <v>1940</v>
      </c>
      <c r="D5287" s="191">
        <v>44216</v>
      </c>
      <c r="E5287" s="192" t="s">
        <v>76</v>
      </c>
      <c r="F5287" s="179" t="s">
        <v>1773</v>
      </c>
      <c r="G5287" s="179"/>
      <c r="H5287" s="199">
        <v>120000</v>
      </c>
      <c r="I5287" s="199"/>
    </row>
    <row r="5288" spans="1:9" x14ac:dyDescent="0.25">
      <c r="A5288" s="184">
        <v>44197</v>
      </c>
      <c r="B5288" s="185" t="s">
        <v>236</v>
      </c>
      <c r="C5288" s="182" t="s">
        <v>1946</v>
      </c>
      <c r="D5288" s="183">
        <v>44217</v>
      </c>
      <c r="E5288" s="190" t="s">
        <v>76</v>
      </c>
      <c r="F5288" s="182" t="s">
        <v>1774</v>
      </c>
      <c r="G5288" s="182"/>
      <c r="H5288" s="200">
        <v>226000</v>
      </c>
      <c r="I5288" s="200"/>
    </row>
    <row r="5289" spans="1:9" x14ac:dyDescent="0.25">
      <c r="A5289" s="193">
        <v>44197</v>
      </c>
      <c r="B5289" s="185" t="s">
        <v>236</v>
      </c>
      <c r="C5289" s="179" t="s">
        <v>388</v>
      </c>
      <c r="D5289" s="191">
        <v>44217</v>
      </c>
      <c r="E5289" s="192" t="s">
        <v>76</v>
      </c>
      <c r="F5289" s="179" t="s">
        <v>364</v>
      </c>
      <c r="G5289" s="179"/>
      <c r="H5289" s="199">
        <v>80000</v>
      </c>
      <c r="I5289" s="199"/>
    </row>
    <row r="5290" spans="1:9" x14ac:dyDescent="0.25">
      <c r="A5290" s="184">
        <v>44197</v>
      </c>
      <c r="B5290" s="185" t="s">
        <v>236</v>
      </c>
      <c r="C5290" s="182" t="s">
        <v>172</v>
      </c>
      <c r="D5290" s="183">
        <v>44217</v>
      </c>
      <c r="E5290" s="190" t="s">
        <v>76</v>
      </c>
      <c r="F5290" s="182" t="s">
        <v>1775</v>
      </c>
      <c r="G5290" s="182"/>
      <c r="H5290" s="200">
        <v>21700</v>
      </c>
      <c r="I5290" s="200"/>
    </row>
    <row r="5291" spans="1:9" x14ac:dyDescent="0.25">
      <c r="A5291" s="193">
        <v>44197</v>
      </c>
      <c r="B5291" s="185" t="s">
        <v>236</v>
      </c>
      <c r="C5291" s="179" t="s">
        <v>1946</v>
      </c>
      <c r="D5291" s="191">
        <v>44217</v>
      </c>
      <c r="E5291" s="192" t="s">
        <v>76</v>
      </c>
      <c r="F5291" s="179" t="s">
        <v>1776</v>
      </c>
      <c r="G5291" s="179"/>
      <c r="H5291" s="199">
        <v>100000</v>
      </c>
      <c r="I5291" s="199"/>
    </row>
    <row r="5292" spans="1:9" x14ac:dyDescent="0.25">
      <c r="A5292" s="184">
        <v>44197</v>
      </c>
      <c r="B5292" s="185" t="s">
        <v>236</v>
      </c>
      <c r="C5292" s="182" t="s">
        <v>173</v>
      </c>
      <c r="D5292" s="183">
        <v>44221</v>
      </c>
      <c r="E5292" s="190" t="s">
        <v>76</v>
      </c>
      <c r="F5292" s="182" t="s">
        <v>1777</v>
      </c>
      <c r="G5292" s="182"/>
      <c r="H5292" s="200">
        <v>120000</v>
      </c>
      <c r="I5292" s="200"/>
    </row>
    <row r="5293" spans="1:9" x14ac:dyDescent="0.25">
      <c r="A5293" s="193">
        <v>44197</v>
      </c>
      <c r="B5293" s="185" t="s">
        <v>236</v>
      </c>
      <c r="C5293" s="179" t="s">
        <v>173</v>
      </c>
      <c r="D5293" s="191">
        <v>44223</v>
      </c>
      <c r="E5293" s="192" t="s">
        <v>76</v>
      </c>
      <c r="F5293" s="179" t="s">
        <v>1933</v>
      </c>
      <c r="G5293" s="179"/>
      <c r="H5293" s="199">
        <v>120000</v>
      </c>
      <c r="I5293" s="199"/>
    </row>
    <row r="5294" spans="1:9" x14ac:dyDescent="0.25">
      <c r="A5294" s="184">
        <v>44197</v>
      </c>
      <c r="B5294" s="185" t="s">
        <v>236</v>
      </c>
      <c r="C5294" s="182" t="s">
        <v>388</v>
      </c>
      <c r="D5294" s="275">
        <v>44224</v>
      </c>
      <c r="E5294" s="276" t="s">
        <v>76</v>
      </c>
      <c r="F5294" s="274" t="s">
        <v>364</v>
      </c>
      <c r="G5294" s="274"/>
      <c r="H5294" s="279">
        <v>80000</v>
      </c>
      <c r="I5294" s="279">
        <f>SUM(H5268:H5294)</f>
        <v>2778467</v>
      </c>
    </row>
    <row r="5295" spans="1:9" x14ac:dyDescent="0.25">
      <c r="A5295" s="193">
        <v>44228</v>
      </c>
      <c r="B5295" s="185" t="s">
        <v>236</v>
      </c>
      <c r="C5295" s="179" t="s">
        <v>1391</v>
      </c>
      <c r="D5295" s="191">
        <v>44228</v>
      </c>
      <c r="E5295" s="192" t="s">
        <v>76</v>
      </c>
      <c r="F5295" s="179" t="s">
        <v>1778</v>
      </c>
      <c r="G5295" s="179"/>
      <c r="H5295" s="199">
        <v>120000</v>
      </c>
      <c r="I5295" s="199"/>
    </row>
    <row r="5296" spans="1:9" x14ac:dyDescent="0.25">
      <c r="A5296" s="184">
        <v>44228</v>
      </c>
      <c r="B5296" s="185" t="s">
        <v>236</v>
      </c>
      <c r="C5296" s="182" t="s">
        <v>1937</v>
      </c>
      <c r="D5296" s="183">
        <v>44228</v>
      </c>
      <c r="E5296" s="190" t="s">
        <v>76</v>
      </c>
      <c r="F5296" s="182" t="s">
        <v>1779</v>
      </c>
      <c r="G5296" s="182"/>
      <c r="H5296" s="200">
        <v>385650</v>
      </c>
      <c r="I5296" s="200"/>
    </row>
    <row r="5297" spans="1:9" x14ac:dyDescent="0.25">
      <c r="A5297" s="193">
        <v>44228</v>
      </c>
      <c r="B5297" s="185" t="s">
        <v>236</v>
      </c>
      <c r="C5297" s="179" t="s">
        <v>323</v>
      </c>
      <c r="D5297" s="191">
        <v>44228</v>
      </c>
      <c r="E5297" s="192" t="s">
        <v>76</v>
      </c>
      <c r="F5297" s="179" t="s">
        <v>476</v>
      </c>
      <c r="G5297" s="179"/>
      <c r="H5297" s="199">
        <v>34985</v>
      </c>
      <c r="I5297" s="199"/>
    </row>
    <row r="5298" spans="1:9" x14ac:dyDescent="0.25">
      <c r="A5298" s="184">
        <v>44228</v>
      </c>
      <c r="B5298" s="185" t="s">
        <v>236</v>
      </c>
      <c r="C5298" s="182" t="s">
        <v>323</v>
      </c>
      <c r="D5298" s="183">
        <v>44228</v>
      </c>
      <c r="E5298" s="190" t="s">
        <v>76</v>
      </c>
      <c r="F5298" s="182" t="s">
        <v>436</v>
      </c>
      <c r="G5298" s="182"/>
      <c r="H5298" s="200">
        <v>83190</v>
      </c>
      <c r="I5298" s="200"/>
    </row>
    <row r="5299" spans="1:9" x14ac:dyDescent="0.25">
      <c r="A5299" s="193">
        <v>44228</v>
      </c>
      <c r="B5299" s="185" t="s">
        <v>236</v>
      </c>
      <c r="C5299" s="179" t="s">
        <v>323</v>
      </c>
      <c r="D5299" s="191">
        <v>44228</v>
      </c>
      <c r="E5299" s="192" t="s">
        <v>76</v>
      </c>
      <c r="F5299" s="179" t="s">
        <v>529</v>
      </c>
      <c r="G5299" s="179"/>
      <c r="H5299" s="199">
        <v>2909</v>
      </c>
      <c r="I5299" s="199"/>
    </row>
    <row r="5300" spans="1:9" x14ac:dyDescent="0.25">
      <c r="A5300" s="184">
        <v>44228</v>
      </c>
      <c r="B5300" s="185" t="s">
        <v>236</v>
      </c>
      <c r="C5300" s="182" t="s">
        <v>176</v>
      </c>
      <c r="D5300" s="183">
        <v>44228</v>
      </c>
      <c r="E5300" s="190" t="s">
        <v>76</v>
      </c>
      <c r="F5300" s="182" t="s">
        <v>1780</v>
      </c>
      <c r="G5300" s="182"/>
      <c r="H5300" s="200">
        <v>6990</v>
      </c>
      <c r="I5300" s="200"/>
    </row>
    <row r="5301" spans="1:9" x14ac:dyDescent="0.25">
      <c r="A5301" s="193">
        <v>44228</v>
      </c>
      <c r="B5301" s="185" t="s">
        <v>236</v>
      </c>
      <c r="C5301" s="179" t="s">
        <v>432</v>
      </c>
      <c r="D5301" s="191">
        <v>44228</v>
      </c>
      <c r="E5301" s="192" t="s">
        <v>76</v>
      </c>
      <c r="F5301" s="179" t="s">
        <v>1781</v>
      </c>
      <c r="G5301" s="179"/>
      <c r="H5301" s="199">
        <v>100000</v>
      </c>
      <c r="I5301" s="199"/>
    </row>
    <row r="5302" spans="1:9" x14ac:dyDescent="0.25">
      <c r="A5302" s="184">
        <v>44228</v>
      </c>
      <c r="B5302" s="185" t="s">
        <v>236</v>
      </c>
      <c r="C5302" s="182" t="s">
        <v>174</v>
      </c>
      <c r="D5302" s="183">
        <v>44228</v>
      </c>
      <c r="E5302" s="190" t="s">
        <v>76</v>
      </c>
      <c r="F5302" s="182" t="s">
        <v>1151</v>
      </c>
      <c r="G5302" s="182"/>
      <c r="H5302" s="200">
        <v>152698</v>
      </c>
      <c r="I5302" s="200"/>
    </row>
    <row r="5303" spans="1:9" x14ac:dyDescent="0.25">
      <c r="A5303" s="193">
        <v>44228</v>
      </c>
      <c r="B5303" s="185" t="s">
        <v>236</v>
      </c>
      <c r="C5303" s="179" t="s">
        <v>998</v>
      </c>
      <c r="D5303" s="191">
        <v>44229</v>
      </c>
      <c r="E5303" s="192" t="s">
        <v>76</v>
      </c>
      <c r="F5303" s="179" t="s">
        <v>1934</v>
      </c>
      <c r="G5303" s="179"/>
      <c r="H5303" s="199">
        <v>100000</v>
      </c>
      <c r="I5303" s="199"/>
    </row>
    <row r="5304" spans="1:9" x14ac:dyDescent="0.25">
      <c r="A5304" s="184">
        <v>44228</v>
      </c>
      <c r="B5304" s="185" t="s">
        <v>236</v>
      </c>
      <c r="C5304" s="182" t="s">
        <v>998</v>
      </c>
      <c r="D5304" s="183">
        <v>44230</v>
      </c>
      <c r="E5304" s="190" t="s">
        <v>76</v>
      </c>
      <c r="F5304" s="182" t="s">
        <v>1782</v>
      </c>
      <c r="G5304" s="182"/>
      <c r="H5304" s="200">
        <v>100000</v>
      </c>
      <c r="I5304" s="200"/>
    </row>
    <row r="5305" spans="1:9" x14ac:dyDescent="0.25">
      <c r="A5305" s="193">
        <v>44228</v>
      </c>
      <c r="B5305" s="185" t="s">
        <v>236</v>
      </c>
      <c r="C5305" s="179" t="s">
        <v>1391</v>
      </c>
      <c r="D5305" s="191">
        <v>44230</v>
      </c>
      <c r="E5305" s="192" t="s">
        <v>76</v>
      </c>
      <c r="F5305" s="179" t="s">
        <v>1783</v>
      </c>
      <c r="G5305" s="179"/>
      <c r="H5305" s="199">
        <v>120000</v>
      </c>
      <c r="I5305" s="199"/>
    </row>
    <row r="5306" spans="1:9" x14ac:dyDescent="0.25">
      <c r="A5306" s="184">
        <v>44228</v>
      </c>
      <c r="B5306" s="185" t="s">
        <v>236</v>
      </c>
      <c r="C5306" s="182" t="s">
        <v>388</v>
      </c>
      <c r="D5306" s="183">
        <v>44232</v>
      </c>
      <c r="E5306" s="190" t="s">
        <v>76</v>
      </c>
      <c r="F5306" s="182" t="s">
        <v>364</v>
      </c>
      <c r="G5306" s="182"/>
      <c r="H5306" s="200">
        <v>90000</v>
      </c>
      <c r="I5306" s="200"/>
    </row>
    <row r="5307" spans="1:9" x14ac:dyDescent="0.25">
      <c r="A5307" s="193">
        <v>44228</v>
      </c>
      <c r="B5307" s="185" t="s">
        <v>236</v>
      </c>
      <c r="C5307" s="179" t="s">
        <v>173</v>
      </c>
      <c r="D5307" s="191">
        <v>44235</v>
      </c>
      <c r="E5307" s="192" t="s">
        <v>76</v>
      </c>
      <c r="F5307" s="179" t="s">
        <v>1784</v>
      </c>
      <c r="G5307" s="179"/>
      <c r="H5307" s="199">
        <v>120000</v>
      </c>
      <c r="I5307" s="199"/>
    </row>
    <row r="5308" spans="1:9" x14ac:dyDescent="0.25">
      <c r="A5308" s="184">
        <v>44228</v>
      </c>
      <c r="B5308" s="185" t="s">
        <v>236</v>
      </c>
      <c r="C5308" s="182" t="s">
        <v>179</v>
      </c>
      <c r="D5308" s="183">
        <v>44236</v>
      </c>
      <c r="E5308" s="190" t="s">
        <v>76</v>
      </c>
      <c r="F5308" s="182" t="s">
        <v>1581</v>
      </c>
      <c r="G5308" s="182"/>
      <c r="H5308" s="200">
        <v>4086</v>
      </c>
      <c r="I5308" s="200"/>
    </row>
    <row r="5309" spans="1:9" x14ac:dyDescent="0.25">
      <c r="A5309" s="193">
        <v>44228</v>
      </c>
      <c r="B5309" s="185" t="s">
        <v>236</v>
      </c>
      <c r="C5309" s="179" t="s">
        <v>173</v>
      </c>
      <c r="D5309" s="191">
        <v>44236</v>
      </c>
      <c r="E5309" s="192" t="s">
        <v>76</v>
      </c>
      <c r="F5309" s="179" t="s">
        <v>1785</v>
      </c>
      <c r="G5309" s="179"/>
      <c r="H5309" s="199">
        <v>120000</v>
      </c>
      <c r="I5309" s="199"/>
    </row>
    <row r="5310" spans="1:9" x14ac:dyDescent="0.25">
      <c r="A5310" s="184">
        <v>44228</v>
      </c>
      <c r="B5310" s="185" t="s">
        <v>236</v>
      </c>
      <c r="C5310" s="182" t="s">
        <v>172</v>
      </c>
      <c r="D5310" s="183">
        <v>44238</v>
      </c>
      <c r="E5310" s="190" t="s">
        <v>76</v>
      </c>
      <c r="F5310" s="182" t="s">
        <v>1786</v>
      </c>
      <c r="G5310" s="182"/>
      <c r="H5310" s="200">
        <v>55000</v>
      </c>
      <c r="I5310" s="200"/>
    </row>
    <row r="5311" spans="1:9" x14ac:dyDescent="0.25">
      <c r="A5311" s="193">
        <v>44228</v>
      </c>
      <c r="B5311" s="185" t="s">
        <v>236</v>
      </c>
      <c r="C5311" s="179" t="s">
        <v>172</v>
      </c>
      <c r="D5311" s="191">
        <v>44238</v>
      </c>
      <c r="E5311" s="192" t="s">
        <v>76</v>
      </c>
      <c r="F5311" s="179" t="s">
        <v>1787</v>
      </c>
      <c r="G5311" s="179"/>
      <c r="H5311" s="199">
        <v>9240</v>
      </c>
      <c r="I5311" s="199"/>
    </row>
    <row r="5312" spans="1:9" x14ac:dyDescent="0.25">
      <c r="A5312" s="184">
        <v>44228</v>
      </c>
      <c r="B5312" s="185" t="s">
        <v>236</v>
      </c>
      <c r="C5312" s="182" t="s">
        <v>388</v>
      </c>
      <c r="D5312" s="183">
        <v>44239</v>
      </c>
      <c r="E5312" s="190" t="s">
        <v>76</v>
      </c>
      <c r="F5312" s="182" t="s">
        <v>364</v>
      </c>
      <c r="G5312" s="182"/>
      <c r="H5312" s="200">
        <v>90000</v>
      </c>
      <c r="I5312" s="200"/>
    </row>
    <row r="5313" spans="1:9" x14ac:dyDescent="0.25">
      <c r="A5313" s="193">
        <v>44228</v>
      </c>
      <c r="B5313" s="185" t="s">
        <v>236</v>
      </c>
      <c r="C5313" s="179" t="s">
        <v>172</v>
      </c>
      <c r="D5313" s="191">
        <v>44239</v>
      </c>
      <c r="E5313" s="192" t="s">
        <v>76</v>
      </c>
      <c r="F5313" s="179" t="s">
        <v>1788</v>
      </c>
      <c r="G5313" s="179"/>
      <c r="H5313" s="199">
        <v>32000</v>
      </c>
      <c r="I5313" s="199"/>
    </row>
    <row r="5314" spans="1:9" x14ac:dyDescent="0.25">
      <c r="A5314" s="184">
        <v>44228</v>
      </c>
      <c r="B5314" s="185" t="s">
        <v>236</v>
      </c>
      <c r="C5314" s="182" t="s">
        <v>1391</v>
      </c>
      <c r="D5314" s="183">
        <v>44242</v>
      </c>
      <c r="E5314" s="190" t="s">
        <v>76</v>
      </c>
      <c r="F5314" s="182" t="s">
        <v>1789</v>
      </c>
      <c r="G5314" s="182"/>
      <c r="H5314" s="200">
        <v>120000</v>
      </c>
      <c r="I5314" s="200"/>
    </row>
    <row r="5315" spans="1:9" x14ac:dyDescent="0.25">
      <c r="A5315" s="193">
        <v>44228</v>
      </c>
      <c r="B5315" s="185" t="s">
        <v>236</v>
      </c>
      <c r="C5315" s="179" t="s">
        <v>1937</v>
      </c>
      <c r="D5315" s="191">
        <v>44242</v>
      </c>
      <c r="E5315" s="192" t="s">
        <v>76</v>
      </c>
      <c r="F5315" s="179" t="s">
        <v>1155</v>
      </c>
      <c r="G5315" s="179"/>
      <c r="H5315" s="199">
        <v>120000</v>
      </c>
      <c r="I5315" s="199"/>
    </row>
    <row r="5316" spans="1:9" x14ac:dyDescent="0.25">
      <c r="A5316" s="184">
        <v>44228</v>
      </c>
      <c r="B5316" s="185" t="s">
        <v>236</v>
      </c>
      <c r="C5316" s="182" t="s">
        <v>388</v>
      </c>
      <c r="D5316" s="183">
        <v>44246</v>
      </c>
      <c r="E5316" s="190" t="s">
        <v>76</v>
      </c>
      <c r="F5316" s="182" t="s">
        <v>364</v>
      </c>
      <c r="G5316" s="182"/>
      <c r="H5316" s="200">
        <v>90000</v>
      </c>
      <c r="I5316" s="200"/>
    </row>
    <row r="5317" spans="1:9" x14ac:dyDescent="0.25">
      <c r="A5317" s="193">
        <v>44228</v>
      </c>
      <c r="B5317" s="185" t="s">
        <v>236</v>
      </c>
      <c r="C5317" s="179" t="s">
        <v>173</v>
      </c>
      <c r="D5317" s="191">
        <v>44249</v>
      </c>
      <c r="E5317" s="192" t="s">
        <v>76</v>
      </c>
      <c r="F5317" s="179" t="s">
        <v>1790</v>
      </c>
      <c r="G5317" s="179"/>
      <c r="H5317" s="199">
        <v>120000</v>
      </c>
      <c r="I5317" s="199"/>
    </row>
    <row r="5318" spans="1:9" x14ac:dyDescent="0.25">
      <c r="A5318" s="184">
        <v>44228</v>
      </c>
      <c r="B5318" s="185" t="s">
        <v>236</v>
      </c>
      <c r="C5318" s="182" t="s">
        <v>172</v>
      </c>
      <c r="D5318" s="183">
        <v>44249</v>
      </c>
      <c r="E5318" s="190" t="s">
        <v>76</v>
      </c>
      <c r="F5318" s="182" t="s">
        <v>1791</v>
      </c>
      <c r="G5318" s="182"/>
      <c r="H5318" s="200">
        <v>300000</v>
      </c>
      <c r="I5318" s="200"/>
    </row>
    <row r="5319" spans="1:9" x14ac:dyDescent="0.25">
      <c r="A5319" s="193">
        <v>44228</v>
      </c>
      <c r="B5319" s="185" t="s">
        <v>236</v>
      </c>
      <c r="C5319" s="179" t="s">
        <v>172</v>
      </c>
      <c r="D5319" s="191">
        <v>44250</v>
      </c>
      <c r="E5319" s="192" t="s">
        <v>76</v>
      </c>
      <c r="F5319" s="179" t="s">
        <v>1792</v>
      </c>
      <c r="G5319" s="179"/>
      <c r="H5319" s="199">
        <v>19800</v>
      </c>
      <c r="I5319" s="199"/>
    </row>
    <row r="5320" spans="1:9" x14ac:dyDescent="0.25">
      <c r="A5320" s="184">
        <v>44228</v>
      </c>
      <c r="B5320" s="185" t="s">
        <v>236</v>
      </c>
      <c r="C5320" s="182" t="s">
        <v>172</v>
      </c>
      <c r="D5320" s="183">
        <v>44250</v>
      </c>
      <c r="E5320" s="190" t="s">
        <v>76</v>
      </c>
      <c r="F5320" s="182" t="s">
        <v>1793</v>
      </c>
      <c r="G5320" s="182"/>
      <c r="H5320" s="200">
        <v>30000</v>
      </c>
      <c r="I5320" s="200"/>
    </row>
    <row r="5321" spans="1:9" x14ac:dyDescent="0.25">
      <c r="A5321" s="193">
        <v>44228</v>
      </c>
      <c r="B5321" s="185" t="s">
        <v>236</v>
      </c>
      <c r="C5321" s="179" t="s">
        <v>388</v>
      </c>
      <c r="D5321" s="275">
        <v>44253</v>
      </c>
      <c r="E5321" s="276" t="s">
        <v>76</v>
      </c>
      <c r="F5321" s="274" t="s">
        <v>364</v>
      </c>
      <c r="G5321" s="274"/>
      <c r="H5321" s="279">
        <v>90000</v>
      </c>
      <c r="I5321" s="279">
        <f>SUM(H5295:H5321)</f>
        <v>2616548</v>
      </c>
    </row>
    <row r="5322" spans="1:9" x14ac:dyDescent="0.25">
      <c r="A5322" s="184">
        <v>44256</v>
      </c>
      <c r="B5322" s="185" t="s">
        <v>236</v>
      </c>
      <c r="C5322" s="182" t="s">
        <v>1937</v>
      </c>
      <c r="D5322" s="183">
        <v>44256</v>
      </c>
      <c r="E5322" s="190" t="s">
        <v>76</v>
      </c>
      <c r="F5322" s="182" t="s">
        <v>1794</v>
      </c>
      <c r="G5322" s="182"/>
      <c r="H5322" s="200">
        <v>405650</v>
      </c>
      <c r="I5322" s="200"/>
    </row>
    <row r="5323" spans="1:9" x14ac:dyDescent="0.25">
      <c r="A5323" s="193">
        <v>44256</v>
      </c>
      <c r="B5323" s="185" t="s">
        <v>236</v>
      </c>
      <c r="C5323" s="179" t="s">
        <v>173</v>
      </c>
      <c r="D5323" s="191">
        <v>44256</v>
      </c>
      <c r="E5323" s="192" t="s">
        <v>76</v>
      </c>
      <c r="F5323" s="179" t="s">
        <v>1935</v>
      </c>
      <c r="G5323" s="179"/>
      <c r="H5323" s="199">
        <v>120000</v>
      </c>
      <c r="I5323" s="199"/>
    </row>
    <row r="5324" spans="1:9" x14ac:dyDescent="0.25">
      <c r="A5324" s="184">
        <v>44256</v>
      </c>
      <c r="B5324" s="185" t="s">
        <v>236</v>
      </c>
      <c r="C5324" s="182" t="s">
        <v>172</v>
      </c>
      <c r="D5324" s="183">
        <v>44258</v>
      </c>
      <c r="E5324" s="190" t="s">
        <v>76</v>
      </c>
      <c r="F5324" s="182" t="s">
        <v>1795</v>
      </c>
      <c r="G5324" s="182"/>
      <c r="H5324" s="200">
        <v>9200</v>
      </c>
      <c r="I5324" s="200"/>
    </row>
    <row r="5325" spans="1:9" x14ac:dyDescent="0.25">
      <c r="A5325" s="193">
        <v>44256</v>
      </c>
      <c r="B5325" s="185" t="s">
        <v>236</v>
      </c>
      <c r="C5325" s="179" t="s">
        <v>173</v>
      </c>
      <c r="D5325" s="191">
        <v>44258</v>
      </c>
      <c r="E5325" s="192" t="s">
        <v>76</v>
      </c>
      <c r="F5325" s="179" t="s">
        <v>1796</v>
      </c>
      <c r="G5325" s="179"/>
      <c r="H5325" s="199">
        <v>120000</v>
      </c>
      <c r="I5325" s="199"/>
    </row>
    <row r="5326" spans="1:9" x14ac:dyDescent="0.25">
      <c r="A5326" s="184">
        <v>44256</v>
      </c>
      <c r="B5326" s="185" t="s">
        <v>236</v>
      </c>
      <c r="C5326" s="182" t="s">
        <v>323</v>
      </c>
      <c r="D5326" s="183">
        <v>44258</v>
      </c>
      <c r="E5326" s="190" t="s">
        <v>76</v>
      </c>
      <c r="F5326" s="182" t="s">
        <v>476</v>
      </c>
      <c r="G5326" s="182"/>
      <c r="H5326" s="200">
        <v>64267</v>
      </c>
      <c r="I5326" s="200"/>
    </row>
    <row r="5327" spans="1:9" x14ac:dyDescent="0.25">
      <c r="A5327" s="193">
        <v>44256</v>
      </c>
      <c r="B5327" s="185" t="s">
        <v>236</v>
      </c>
      <c r="C5327" s="179" t="s">
        <v>323</v>
      </c>
      <c r="D5327" s="191">
        <v>44258</v>
      </c>
      <c r="E5327" s="192" t="s">
        <v>76</v>
      </c>
      <c r="F5327" s="179" t="s">
        <v>436</v>
      </c>
      <c r="G5327" s="179"/>
      <c r="H5327" s="199">
        <v>82213</v>
      </c>
      <c r="I5327" s="199"/>
    </row>
    <row r="5328" spans="1:9" x14ac:dyDescent="0.25">
      <c r="A5328" s="184">
        <v>44256</v>
      </c>
      <c r="B5328" s="185" t="s">
        <v>236</v>
      </c>
      <c r="C5328" s="182" t="s">
        <v>323</v>
      </c>
      <c r="D5328" s="183">
        <v>44258</v>
      </c>
      <c r="E5328" s="190" t="s">
        <v>76</v>
      </c>
      <c r="F5328" s="182" t="s">
        <v>529</v>
      </c>
      <c r="G5328" s="182"/>
      <c r="H5328" s="200">
        <v>2962</v>
      </c>
      <c r="I5328" s="200"/>
    </row>
    <row r="5329" spans="1:9" x14ac:dyDescent="0.25">
      <c r="A5329" s="193">
        <v>44256</v>
      </c>
      <c r="B5329" s="185" t="s">
        <v>236</v>
      </c>
      <c r="C5329" s="179" t="s">
        <v>997</v>
      </c>
      <c r="D5329" s="191">
        <v>44258</v>
      </c>
      <c r="E5329" s="192" t="s">
        <v>76</v>
      </c>
      <c r="F5329" s="179" t="s">
        <v>1797</v>
      </c>
      <c r="G5329" s="179"/>
      <c r="H5329" s="199">
        <v>6990</v>
      </c>
      <c r="I5329" s="199"/>
    </row>
    <row r="5330" spans="1:9" x14ac:dyDescent="0.25">
      <c r="A5330" s="184">
        <v>44256</v>
      </c>
      <c r="B5330" s="185" t="s">
        <v>236</v>
      </c>
      <c r="C5330" s="182" t="s">
        <v>432</v>
      </c>
      <c r="D5330" s="183">
        <v>44258</v>
      </c>
      <c r="E5330" s="190" t="s">
        <v>76</v>
      </c>
      <c r="F5330" s="182" t="s">
        <v>1798</v>
      </c>
      <c r="G5330" s="182"/>
      <c r="H5330" s="200">
        <v>100000</v>
      </c>
      <c r="I5330" s="200"/>
    </row>
    <row r="5331" spans="1:9" x14ac:dyDescent="0.25">
      <c r="A5331" s="193">
        <v>44256</v>
      </c>
      <c r="B5331" s="185" t="s">
        <v>236</v>
      </c>
      <c r="C5331" s="179" t="s">
        <v>174</v>
      </c>
      <c r="D5331" s="191">
        <v>44258</v>
      </c>
      <c r="E5331" s="192" t="s">
        <v>76</v>
      </c>
      <c r="F5331" s="179" t="s">
        <v>1151</v>
      </c>
      <c r="G5331" s="179"/>
      <c r="H5331" s="199">
        <v>158738</v>
      </c>
      <c r="I5331" s="199"/>
    </row>
    <row r="5332" spans="1:9" x14ac:dyDescent="0.25">
      <c r="A5332" s="184">
        <v>44256</v>
      </c>
      <c r="B5332" s="185" t="s">
        <v>236</v>
      </c>
      <c r="C5332" s="182" t="s">
        <v>1936</v>
      </c>
      <c r="D5332" s="183">
        <v>44259</v>
      </c>
      <c r="E5332" s="190" t="s">
        <v>76</v>
      </c>
      <c r="F5332" s="182" t="s">
        <v>1359</v>
      </c>
      <c r="G5332" s="182"/>
      <c r="H5332" s="200">
        <v>90000</v>
      </c>
      <c r="I5332" s="200"/>
    </row>
    <row r="5333" spans="1:9" x14ac:dyDescent="0.25">
      <c r="A5333" s="193">
        <v>44256</v>
      </c>
      <c r="B5333" s="185" t="s">
        <v>236</v>
      </c>
      <c r="C5333" s="179" t="s">
        <v>172</v>
      </c>
      <c r="D5333" s="191">
        <v>44263</v>
      </c>
      <c r="E5333" s="192" t="s">
        <v>76</v>
      </c>
      <c r="F5333" s="179" t="s">
        <v>1799</v>
      </c>
      <c r="G5333" s="179"/>
      <c r="H5333" s="199">
        <v>70000</v>
      </c>
      <c r="I5333" s="199"/>
    </row>
    <row r="5334" spans="1:9" x14ac:dyDescent="0.25">
      <c r="A5334" s="184">
        <v>44256</v>
      </c>
      <c r="B5334" s="185" t="s">
        <v>236</v>
      </c>
      <c r="C5334" s="182" t="s">
        <v>179</v>
      </c>
      <c r="D5334" s="183">
        <v>44263</v>
      </c>
      <c r="E5334" s="190" t="s">
        <v>76</v>
      </c>
      <c r="F5334" s="182" t="s">
        <v>665</v>
      </c>
      <c r="G5334" s="182"/>
      <c r="H5334" s="200">
        <v>4112</v>
      </c>
      <c r="I5334" s="200"/>
    </row>
    <row r="5335" spans="1:9" x14ac:dyDescent="0.25">
      <c r="A5335" s="193">
        <v>44256</v>
      </c>
      <c r="B5335" s="185" t="s">
        <v>236</v>
      </c>
      <c r="C5335" s="179" t="s">
        <v>1391</v>
      </c>
      <c r="D5335" s="191">
        <v>44264</v>
      </c>
      <c r="E5335" s="192" t="s">
        <v>76</v>
      </c>
      <c r="F5335" s="179" t="s">
        <v>1800</v>
      </c>
      <c r="G5335" s="179"/>
      <c r="H5335" s="199">
        <v>120000</v>
      </c>
      <c r="I5335" s="199"/>
    </row>
    <row r="5336" spans="1:9" x14ac:dyDescent="0.25">
      <c r="A5336" s="184">
        <v>44256</v>
      </c>
      <c r="B5336" s="185" t="s">
        <v>236</v>
      </c>
      <c r="C5336" s="182" t="s">
        <v>173</v>
      </c>
      <c r="D5336" s="183">
        <v>44264</v>
      </c>
      <c r="E5336" s="190" t="s">
        <v>76</v>
      </c>
      <c r="F5336" s="182" t="s">
        <v>1801</v>
      </c>
      <c r="G5336" s="182"/>
      <c r="H5336" s="200">
        <v>120000</v>
      </c>
      <c r="I5336" s="200"/>
    </row>
    <row r="5337" spans="1:9" x14ac:dyDescent="0.25">
      <c r="A5337" s="193">
        <v>44256</v>
      </c>
      <c r="B5337" s="185" t="s">
        <v>236</v>
      </c>
      <c r="C5337" s="179" t="s">
        <v>173</v>
      </c>
      <c r="D5337" s="191">
        <v>44264</v>
      </c>
      <c r="E5337" s="192" t="s">
        <v>76</v>
      </c>
      <c r="F5337" s="179" t="s">
        <v>1802</v>
      </c>
      <c r="G5337" s="179"/>
      <c r="H5337" s="199">
        <v>120000</v>
      </c>
      <c r="I5337" s="199"/>
    </row>
    <row r="5338" spans="1:9" x14ac:dyDescent="0.25">
      <c r="A5338" s="184">
        <v>44256</v>
      </c>
      <c r="B5338" s="185" t="s">
        <v>236</v>
      </c>
      <c r="C5338" s="182" t="s">
        <v>173</v>
      </c>
      <c r="D5338" s="183">
        <v>44264</v>
      </c>
      <c r="E5338" s="190" t="s">
        <v>76</v>
      </c>
      <c r="F5338" s="182" t="s">
        <v>1803</v>
      </c>
      <c r="G5338" s="182"/>
      <c r="H5338" s="200">
        <v>120000</v>
      </c>
      <c r="I5338" s="200"/>
    </row>
    <row r="5339" spans="1:9" x14ac:dyDescent="0.25">
      <c r="A5339" s="193">
        <v>44256</v>
      </c>
      <c r="B5339" s="185" t="s">
        <v>236</v>
      </c>
      <c r="C5339" s="179" t="s">
        <v>1936</v>
      </c>
      <c r="D5339" s="191">
        <v>44267</v>
      </c>
      <c r="E5339" s="192" t="s">
        <v>76</v>
      </c>
      <c r="F5339" s="179" t="s">
        <v>1359</v>
      </c>
      <c r="G5339" s="179"/>
      <c r="H5339" s="199">
        <v>90000</v>
      </c>
      <c r="I5339" s="199"/>
    </row>
    <row r="5340" spans="1:9" x14ac:dyDescent="0.25">
      <c r="A5340" s="184">
        <v>44256</v>
      </c>
      <c r="B5340" s="185" t="s">
        <v>236</v>
      </c>
      <c r="C5340" s="182" t="s">
        <v>173</v>
      </c>
      <c r="D5340" s="183">
        <v>44267</v>
      </c>
      <c r="E5340" s="190" t="s">
        <v>76</v>
      </c>
      <c r="F5340" s="182" t="s">
        <v>1804</v>
      </c>
      <c r="G5340" s="182"/>
      <c r="H5340" s="200">
        <v>120000</v>
      </c>
      <c r="I5340" s="200"/>
    </row>
    <row r="5341" spans="1:9" x14ac:dyDescent="0.25">
      <c r="A5341" s="193">
        <v>44256</v>
      </c>
      <c r="B5341" s="185" t="s">
        <v>236</v>
      </c>
      <c r="C5341" s="179" t="s">
        <v>1937</v>
      </c>
      <c r="D5341" s="191">
        <v>44270</v>
      </c>
      <c r="E5341" s="192" t="s">
        <v>76</v>
      </c>
      <c r="F5341" s="179" t="s">
        <v>1567</v>
      </c>
      <c r="G5341" s="179"/>
      <c r="H5341" s="199">
        <v>120000</v>
      </c>
      <c r="I5341" s="199"/>
    </row>
    <row r="5342" spans="1:9" x14ac:dyDescent="0.25">
      <c r="A5342" s="184">
        <v>44256</v>
      </c>
      <c r="B5342" s="185" t="s">
        <v>236</v>
      </c>
      <c r="C5342" s="182" t="s">
        <v>172</v>
      </c>
      <c r="D5342" s="183">
        <v>44271</v>
      </c>
      <c r="E5342" s="190" t="s">
        <v>76</v>
      </c>
      <c r="F5342" s="182" t="s">
        <v>1252</v>
      </c>
      <c r="G5342" s="182"/>
      <c r="H5342" s="200">
        <v>15600</v>
      </c>
      <c r="I5342" s="200"/>
    </row>
    <row r="5343" spans="1:9" x14ac:dyDescent="0.25">
      <c r="A5343" s="193">
        <v>44256</v>
      </c>
      <c r="B5343" s="185" t="s">
        <v>236</v>
      </c>
      <c r="C5343" s="179" t="s">
        <v>172</v>
      </c>
      <c r="D5343" s="191">
        <v>44271</v>
      </c>
      <c r="E5343" s="192" t="s">
        <v>76</v>
      </c>
      <c r="F5343" s="179" t="s">
        <v>1805</v>
      </c>
      <c r="G5343" s="179"/>
      <c r="H5343" s="199">
        <v>150000</v>
      </c>
      <c r="I5343" s="199"/>
    </row>
    <row r="5344" spans="1:9" x14ac:dyDescent="0.25">
      <c r="A5344" s="184">
        <v>44256</v>
      </c>
      <c r="B5344" s="185" t="s">
        <v>236</v>
      </c>
      <c r="C5344" s="182" t="s">
        <v>173</v>
      </c>
      <c r="D5344" s="183">
        <v>44271</v>
      </c>
      <c r="E5344" s="190" t="s">
        <v>76</v>
      </c>
      <c r="F5344" s="182" t="s">
        <v>1806</v>
      </c>
      <c r="G5344" s="182"/>
      <c r="H5344" s="200">
        <v>120000</v>
      </c>
      <c r="I5344" s="200"/>
    </row>
    <row r="5345" spans="1:9" x14ac:dyDescent="0.25">
      <c r="A5345" s="193">
        <v>44256</v>
      </c>
      <c r="B5345" s="185" t="s">
        <v>236</v>
      </c>
      <c r="C5345" s="179" t="s">
        <v>1941</v>
      </c>
      <c r="D5345" s="191">
        <v>44272</v>
      </c>
      <c r="E5345" s="192" t="s">
        <v>76</v>
      </c>
      <c r="F5345" s="179" t="s">
        <v>1807</v>
      </c>
      <c r="G5345" s="179"/>
      <c r="H5345" s="199">
        <v>182000</v>
      </c>
      <c r="I5345" s="199"/>
    </row>
    <row r="5346" spans="1:9" x14ac:dyDescent="0.25">
      <c r="A5346" s="184">
        <v>44256</v>
      </c>
      <c r="B5346" s="185" t="s">
        <v>236</v>
      </c>
      <c r="C5346" s="182" t="s">
        <v>1936</v>
      </c>
      <c r="D5346" s="183">
        <v>44273</v>
      </c>
      <c r="E5346" s="190" t="s">
        <v>76</v>
      </c>
      <c r="F5346" s="182" t="s">
        <v>1359</v>
      </c>
      <c r="G5346" s="182"/>
      <c r="H5346" s="200">
        <v>90000</v>
      </c>
      <c r="I5346" s="200"/>
    </row>
    <row r="5347" spans="1:9" x14ac:dyDescent="0.25">
      <c r="A5347" s="193">
        <v>44256</v>
      </c>
      <c r="B5347" s="185" t="s">
        <v>236</v>
      </c>
      <c r="C5347" s="179" t="s">
        <v>173</v>
      </c>
      <c r="D5347" s="191">
        <v>44279</v>
      </c>
      <c r="E5347" s="192" t="s">
        <v>76</v>
      </c>
      <c r="F5347" s="179" t="s">
        <v>1808</v>
      </c>
      <c r="G5347" s="179"/>
      <c r="H5347" s="199">
        <v>120000</v>
      </c>
      <c r="I5347" s="199"/>
    </row>
    <row r="5348" spans="1:9" x14ac:dyDescent="0.25">
      <c r="A5348" s="184">
        <v>44256</v>
      </c>
      <c r="B5348" s="185" t="s">
        <v>236</v>
      </c>
      <c r="C5348" s="182" t="s">
        <v>1936</v>
      </c>
      <c r="D5348" s="183">
        <v>44280</v>
      </c>
      <c r="E5348" s="190" t="s">
        <v>76</v>
      </c>
      <c r="F5348" s="182" t="s">
        <v>1359</v>
      </c>
      <c r="G5348" s="182"/>
      <c r="H5348" s="200">
        <v>90000</v>
      </c>
      <c r="I5348" s="200"/>
    </row>
    <row r="5349" spans="1:9" x14ac:dyDescent="0.25">
      <c r="A5349" s="193">
        <v>44256</v>
      </c>
      <c r="B5349" s="185" t="s">
        <v>236</v>
      </c>
      <c r="C5349" s="179" t="s">
        <v>172</v>
      </c>
      <c r="D5349" s="191">
        <v>44280</v>
      </c>
      <c r="E5349" s="192" t="s">
        <v>76</v>
      </c>
      <c r="F5349" s="179" t="s">
        <v>1809</v>
      </c>
      <c r="G5349" s="179"/>
      <c r="H5349" s="199">
        <v>41750</v>
      </c>
      <c r="I5349" s="199"/>
    </row>
    <row r="5350" spans="1:9" x14ac:dyDescent="0.25">
      <c r="A5350" s="184">
        <v>44256</v>
      </c>
      <c r="B5350" s="185" t="s">
        <v>236</v>
      </c>
      <c r="C5350" s="182" t="s">
        <v>172</v>
      </c>
      <c r="D5350" s="183">
        <v>44280</v>
      </c>
      <c r="E5350" s="190" t="s">
        <v>76</v>
      </c>
      <c r="F5350" s="182" t="s">
        <v>1810</v>
      </c>
      <c r="G5350" s="182"/>
      <c r="H5350" s="200">
        <v>20000</v>
      </c>
      <c r="I5350" s="200"/>
    </row>
    <row r="5351" spans="1:9" x14ac:dyDescent="0.25">
      <c r="A5351" s="193">
        <v>44256</v>
      </c>
      <c r="B5351" s="185" t="s">
        <v>236</v>
      </c>
      <c r="C5351" s="179" t="s">
        <v>1936</v>
      </c>
      <c r="D5351" s="191">
        <v>44281</v>
      </c>
      <c r="E5351" s="192" t="s">
        <v>76</v>
      </c>
      <c r="F5351" s="179" t="s">
        <v>1811</v>
      </c>
      <c r="G5351" s="179"/>
      <c r="H5351" s="199">
        <v>250000</v>
      </c>
      <c r="I5351" s="199"/>
    </row>
    <row r="5352" spans="1:9" x14ac:dyDescent="0.25">
      <c r="A5352" s="184">
        <v>44256</v>
      </c>
      <c r="B5352" s="185" t="s">
        <v>236</v>
      </c>
      <c r="C5352" s="182" t="s">
        <v>1936</v>
      </c>
      <c r="D5352" s="183">
        <v>44284</v>
      </c>
      <c r="E5352" s="190" t="s">
        <v>76</v>
      </c>
      <c r="F5352" s="182" t="s">
        <v>1812</v>
      </c>
      <c r="G5352" s="182"/>
      <c r="H5352" s="200">
        <v>200000</v>
      </c>
      <c r="I5352" s="200"/>
    </row>
    <row r="5353" spans="1:9" x14ac:dyDescent="0.25">
      <c r="A5353" s="193">
        <v>44256</v>
      </c>
      <c r="B5353" s="185" t="s">
        <v>236</v>
      </c>
      <c r="C5353" s="179" t="s">
        <v>1391</v>
      </c>
      <c r="D5353" s="191">
        <v>44286</v>
      </c>
      <c r="E5353" s="192" t="s">
        <v>76</v>
      </c>
      <c r="F5353" s="179" t="s">
        <v>1813</v>
      </c>
      <c r="G5353" s="179"/>
      <c r="H5353" s="199">
        <v>120000</v>
      </c>
      <c r="I5353" s="199"/>
    </row>
    <row r="5354" spans="1:9" x14ac:dyDescent="0.25">
      <c r="A5354" s="184">
        <v>44256</v>
      </c>
      <c r="B5354" s="185" t="s">
        <v>236</v>
      </c>
      <c r="C5354" s="182" t="s">
        <v>1937</v>
      </c>
      <c r="D5354" s="275">
        <v>44286</v>
      </c>
      <c r="E5354" s="276" t="s">
        <v>76</v>
      </c>
      <c r="F5354" s="274" t="s">
        <v>1814</v>
      </c>
      <c r="G5354" s="274"/>
      <c r="H5354" s="279">
        <v>285650</v>
      </c>
      <c r="I5354" s="279">
        <f>SUM(H5322:H5354)</f>
        <v>3729132</v>
      </c>
    </row>
    <row r="5355" spans="1:9" x14ac:dyDescent="0.25">
      <c r="A5355" s="193">
        <v>44287</v>
      </c>
      <c r="B5355" s="185" t="s">
        <v>236</v>
      </c>
      <c r="C5355" s="179" t="s">
        <v>323</v>
      </c>
      <c r="D5355" s="191">
        <v>44287</v>
      </c>
      <c r="E5355" s="192" t="s">
        <v>76</v>
      </c>
      <c r="F5355" s="179" t="s">
        <v>476</v>
      </c>
      <c r="G5355" s="179"/>
      <c r="H5355" s="199">
        <v>38727</v>
      </c>
      <c r="I5355" s="199"/>
    </row>
    <row r="5356" spans="1:9" x14ac:dyDescent="0.25">
      <c r="A5356" s="184">
        <v>44287</v>
      </c>
      <c r="B5356" s="185" t="s">
        <v>236</v>
      </c>
      <c r="C5356" s="182" t="s">
        <v>323</v>
      </c>
      <c r="D5356" s="183">
        <v>44287</v>
      </c>
      <c r="E5356" s="190" t="s">
        <v>76</v>
      </c>
      <c r="F5356" s="182" t="s">
        <v>436</v>
      </c>
      <c r="G5356" s="182"/>
      <c r="H5356" s="200">
        <v>109935</v>
      </c>
      <c r="I5356" s="200"/>
    </row>
    <row r="5357" spans="1:9" x14ac:dyDescent="0.25">
      <c r="A5357" s="193">
        <v>44287</v>
      </c>
      <c r="B5357" s="185" t="s">
        <v>236</v>
      </c>
      <c r="C5357" s="179" t="s">
        <v>323</v>
      </c>
      <c r="D5357" s="191">
        <v>44287</v>
      </c>
      <c r="E5357" s="192" t="s">
        <v>76</v>
      </c>
      <c r="F5357" s="179" t="s">
        <v>529</v>
      </c>
      <c r="G5357" s="179"/>
      <c r="H5357" s="199">
        <v>3128</v>
      </c>
      <c r="I5357" s="199"/>
    </row>
    <row r="5358" spans="1:9" x14ac:dyDescent="0.25">
      <c r="A5358" s="184">
        <v>44287</v>
      </c>
      <c r="B5358" s="185" t="s">
        <v>236</v>
      </c>
      <c r="C5358" s="182" t="s">
        <v>997</v>
      </c>
      <c r="D5358" s="183">
        <v>44287</v>
      </c>
      <c r="E5358" s="190" t="s">
        <v>76</v>
      </c>
      <c r="F5358" s="182" t="s">
        <v>1149</v>
      </c>
      <c r="G5358" s="182"/>
      <c r="H5358" s="200">
        <v>6990</v>
      </c>
      <c r="I5358" s="200"/>
    </row>
    <row r="5359" spans="1:9" x14ac:dyDescent="0.25">
      <c r="A5359" s="193">
        <v>44287</v>
      </c>
      <c r="B5359" s="185" t="s">
        <v>236</v>
      </c>
      <c r="C5359" s="179" t="s">
        <v>432</v>
      </c>
      <c r="D5359" s="191">
        <v>44287</v>
      </c>
      <c r="E5359" s="192" t="s">
        <v>76</v>
      </c>
      <c r="F5359" s="179" t="s">
        <v>1578</v>
      </c>
      <c r="G5359" s="179"/>
      <c r="H5359" s="199">
        <v>100000</v>
      </c>
      <c r="I5359" s="199"/>
    </row>
    <row r="5360" spans="1:9" x14ac:dyDescent="0.25">
      <c r="A5360" s="184">
        <v>44287</v>
      </c>
      <c r="B5360" s="185" t="s">
        <v>236</v>
      </c>
      <c r="C5360" s="182" t="s">
        <v>174</v>
      </c>
      <c r="D5360" s="183">
        <v>44291</v>
      </c>
      <c r="E5360" s="190" t="s">
        <v>76</v>
      </c>
      <c r="F5360" s="182" t="s">
        <v>1815</v>
      </c>
      <c r="G5360" s="182"/>
      <c r="H5360" s="200">
        <v>122500</v>
      </c>
      <c r="I5360" s="200"/>
    </row>
    <row r="5361" spans="1:9" x14ac:dyDescent="0.25">
      <c r="A5361" s="193">
        <v>44287</v>
      </c>
      <c r="B5361" s="185" t="s">
        <v>236</v>
      </c>
      <c r="C5361" s="179" t="s">
        <v>388</v>
      </c>
      <c r="D5361" s="191">
        <v>44291</v>
      </c>
      <c r="E5361" s="192" t="s">
        <v>76</v>
      </c>
      <c r="F5361" s="179" t="s">
        <v>364</v>
      </c>
      <c r="G5361" s="179"/>
      <c r="H5361" s="199">
        <v>90000</v>
      </c>
      <c r="I5361" s="199"/>
    </row>
    <row r="5362" spans="1:9" x14ac:dyDescent="0.25">
      <c r="A5362" s="184">
        <v>44287</v>
      </c>
      <c r="B5362" s="185" t="s">
        <v>236</v>
      </c>
      <c r="C5362" s="182" t="s">
        <v>1336</v>
      </c>
      <c r="D5362" s="183">
        <v>44292</v>
      </c>
      <c r="E5362" s="190" t="s">
        <v>76</v>
      </c>
      <c r="F5362" s="182" t="s">
        <v>1816</v>
      </c>
      <c r="G5362" s="182"/>
      <c r="H5362" s="200">
        <v>804370</v>
      </c>
      <c r="I5362" s="200"/>
    </row>
    <row r="5363" spans="1:9" x14ac:dyDescent="0.25">
      <c r="A5363" s="193">
        <v>44287</v>
      </c>
      <c r="B5363" s="185" t="s">
        <v>236</v>
      </c>
      <c r="C5363" s="179" t="s">
        <v>388</v>
      </c>
      <c r="D5363" s="191">
        <v>44292</v>
      </c>
      <c r="E5363" s="192" t="s">
        <v>76</v>
      </c>
      <c r="F5363" s="179" t="s">
        <v>364</v>
      </c>
      <c r="G5363" s="179"/>
      <c r="H5363" s="199">
        <v>90000</v>
      </c>
      <c r="I5363" s="199"/>
    </row>
    <row r="5364" spans="1:9" x14ac:dyDescent="0.25">
      <c r="A5364" s="184">
        <v>44287</v>
      </c>
      <c r="B5364" s="185" t="s">
        <v>236</v>
      </c>
      <c r="C5364" s="182" t="s">
        <v>173</v>
      </c>
      <c r="D5364" s="183">
        <v>44293</v>
      </c>
      <c r="E5364" s="190" t="s">
        <v>76</v>
      </c>
      <c r="F5364" s="182" t="s">
        <v>1817</v>
      </c>
      <c r="G5364" s="182"/>
      <c r="H5364" s="200">
        <v>120000</v>
      </c>
      <c r="I5364" s="200"/>
    </row>
    <row r="5365" spans="1:9" x14ac:dyDescent="0.25">
      <c r="A5365" s="193">
        <v>44287</v>
      </c>
      <c r="B5365" s="185" t="s">
        <v>236</v>
      </c>
      <c r="C5365" s="179" t="s">
        <v>179</v>
      </c>
      <c r="D5365" s="191">
        <v>44293</v>
      </c>
      <c r="E5365" s="192" t="s">
        <v>76</v>
      </c>
      <c r="F5365" s="179" t="s">
        <v>1581</v>
      </c>
      <c r="G5365" s="179"/>
      <c r="H5365" s="199">
        <v>4123</v>
      </c>
      <c r="I5365" s="199"/>
    </row>
    <row r="5366" spans="1:9" x14ac:dyDescent="0.25">
      <c r="A5366" s="184">
        <v>44287</v>
      </c>
      <c r="B5366" s="185" t="s">
        <v>236</v>
      </c>
      <c r="C5366" s="182" t="s">
        <v>172</v>
      </c>
      <c r="D5366" s="183">
        <v>44295</v>
      </c>
      <c r="E5366" s="190" t="s">
        <v>76</v>
      </c>
      <c r="F5366" s="182" t="s">
        <v>1818</v>
      </c>
      <c r="G5366" s="182"/>
      <c r="H5366" s="200">
        <v>482129</v>
      </c>
      <c r="I5366" s="200"/>
    </row>
    <row r="5367" spans="1:9" x14ac:dyDescent="0.25">
      <c r="A5367" s="193">
        <v>44287</v>
      </c>
      <c r="B5367" s="185" t="s">
        <v>236</v>
      </c>
      <c r="C5367" s="179" t="s">
        <v>388</v>
      </c>
      <c r="D5367" s="191">
        <v>44299</v>
      </c>
      <c r="E5367" s="192" t="s">
        <v>76</v>
      </c>
      <c r="F5367" s="179" t="s">
        <v>364</v>
      </c>
      <c r="G5367" s="179"/>
      <c r="H5367" s="199">
        <v>90000</v>
      </c>
      <c r="I5367" s="199"/>
    </row>
    <row r="5368" spans="1:9" x14ac:dyDescent="0.25">
      <c r="A5368" s="184">
        <v>44287</v>
      </c>
      <c r="B5368" s="185" t="s">
        <v>236</v>
      </c>
      <c r="C5368" s="182" t="s">
        <v>173</v>
      </c>
      <c r="D5368" s="183">
        <v>44301</v>
      </c>
      <c r="E5368" s="190" t="s">
        <v>76</v>
      </c>
      <c r="F5368" s="182" t="s">
        <v>1819</v>
      </c>
      <c r="G5368" s="182"/>
      <c r="H5368" s="200">
        <v>120000</v>
      </c>
      <c r="I5368" s="200"/>
    </row>
    <row r="5369" spans="1:9" x14ac:dyDescent="0.25">
      <c r="A5369" s="193">
        <v>44287</v>
      </c>
      <c r="B5369" s="185" t="s">
        <v>236</v>
      </c>
      <c r="C5369" s="179" t="s">
        <v>172</v>
      </c>
      <c r="D5369" s="191">
        <v>44301</v>
      </c>
      <c r="E5369" s="192" t="s">
        <v>76</v>
      </c>
      <c r="F5369" s="179" t="s">
        <v>1820</v>
      </c>
      <c r="G5369" s="179"/>
      <c r="H5369" s="199">
        <v>20000</v>
      </c>
      <c r="I5369" s="199"/>
    </row>
    <row r="5370" spans="1:9" x14ac:dyDescent="0.25">
      <c r="A5370" s="184">
        <v>44287</v>
      </c>
      <c r="B5370" s="185" t="s">
        <v>236</v>
      </c>
      <c r="C5370" s="182" t="s">
        <v>1937</v>
      </c>
      <c r="D5370" s="183">
        <v>44301</v>
      </c>
      <c r="E5370" s="190" t="s">
        <v>76</v>
      </c>
      <c r="F5370" s="182" t="s">
        <v>1821</v>
      </c>
      <c r="G5370" s="182"/>
      <c r="H5370" s="200">
        <v>120000</v>
      </c>
      <c r="I5370" s="200"/>
    </row>
    <row r="5371" spans="1:9" x14ac:dyDescent="0.25">
      <c r="A5371" s="193">
        <v>44287</v>
      </c>
      <c r="B5371" s="185" t="s">
        <v>236</v>
      </c>
      <c r="C5371" s="179" t="s">
        <v>1391</v>
      </c>
      <c r="D5371" s="191">
        <v>44307</v>
      </c>
      <c r="E5371" s="192" t="s">
        <v>76</v>
      </c>
      <c r="F5371" s="179" t="s">
        <v>1822</v>
      </c>
      <c r="G5371" s="179"/>
      <c r="H5371" s="199">
        <v>120000</v>
      </c>
      <c r="I5371" s="199"/>
    </row>
    <row r="5372" spans="1:9" x14ac:dyDescent="0.25">
      <c r="A5372" s="184">
        <v>44287</v>
      </c>
      <c r="B5372" s="185" t="s">
        <v>236</v>
      </c>
      <c r="C5372" s="182" t="s">
        <v>388</v>
      </c>
      <c r="D5372" s="183">
        <v>44312</v>
      </c>
      <c r="E5372" s="190" t="s">
        <v>76</v>
      </c>
      <c r="F5372" s="182" t="s">
        <v>364</v>
      </c>
      <c r="G5372" s="182"/>
      <c r="H5372" s="200">
        <v>90000</v>
      </c>
      <c r="I5372" s="200"/>
    </row>
    <row r="5373" spans="1:9" x14ac:dyDescent="0.25">
      <c r="A5373" s="193">
        <v>44287</v>
      </c>
      <c r="B5373" s="185" t="s">
        <v>236</v>
      </c>
      <c r="C5373" s="179" t="s">
        <v>173</v>
      </c>
      <c r="D5373" s="191">
        <v>44314</v>
      </c>
      <c r="E5373" s="192" t="s">
        <v>76</v>
      </c>
      <c r="F5373" s="179" t="s">
        <v>1823</v>
      </c>
      <c r="G5373" s="179"/>
      <c r="H5373" s="199">
        <v>120000</v>
      </c>
      <c r="I5373" s="199"/>
    </row>
    <row r="5374" spans="1:9" x14ac:dyDescent="0.25">
      <c r="A5374" s="184">
        <v>44287</v>
      </c>
      <c r="B5374" s="185" t="s">
        <v>236</v>
      </c>
      <c r="C5374" s="182" t="s">
        <v>388</v>
      </c>
      <c r="D5374" s="183">
        <v>44316</v>
      </c>
      <c r="E5374" s="190" t="s">
        <v>76</v>
      </c>
      <c r="F5374" s="182" t="s">
        <v>364</v>
      </c>
      <c r="G5374" s="182"/>
      <c r="H5374" s="200">
        <v>90000</v>
      </c>
      <c r="I5374" s="200"/>
    </row>
    <row r="5375" spans="1:9" x14ac:dyDescent="0.25">
      <c r="A5375" s="193">
        <v>44287</v>
      </c>
      <c r="B5375" s="185" t="s">
        <v>236</v>
      </c>
      <c r="C5375" s="179" t="s">
        <v>1937</v>
      </c>
      <c r="D5375" s="275">
        <v>44316</v>
      </c>
      <c r="E5375" s="276" t="s">
        <v>76</v>
      </c>
      <c r="F5375" s="274" t="s">
        <v>1605</v>
      </c>
      <c r="G5375" s="274"/>
      <c r="H5375" s="279">
        <v>285650</v>
      </c>
      <c r="I5375" s="279">
        <f>SUM(H5355:H5375)</f>
        <v>3027552</v>
      </c>
    </row>
    <row r="5376" spans="1:9" x14ac:dyDescent="0.25">
      <c r="A5376" s="184">
        <v>44317</v>
      </c>
      <c r="B5376" s="185" t="s">
        <v>236</v>
      </c>
      <c r="C5376" s="182" t="s">
        <v>1634</v>
      </c>
      <c r="D5376" s="183">
        <v>44319</v>
      </c>
      <c r="E5376" s="190" t="s">
        <v>76</v>
      </c>
      <c r="F5376" s="182" t="s">
        <v>1824</v>
      </c>
      <c r="G5376" s="182"/>
      <c r="H5376" s="200">
        <v>10000</v>
      </c>
      <c r="I5376" s="200"/>
    </row>
    <row r="5377" spans="1:9" x14ac:dyDescent="0.25">
      <c r="A5377" s="193">
        <v>44317</v>
      </c>
      <c r="B5377" s="185" t="s">
        <v>236</v>
      </c>
      <c r="C5377" s="179" t="s">
        <v>323</v>
      </c>
      <c r="D5377" s="191">
        <v>44319</v>
      </c>
      <c r="E5377" s="192" t="s">
        <v>76</v>
      </c>
      <c r="F5377" s="179" t="s">
        <v>476</v>
      </c>
      <c r="G5377" s="179"/>
      <c r="H5377" s="199">
        <v>45236</v>
      </c>
      <c r="I5377" s="199"/>
    </row>
    <row r="5378" spans="1:9" x14ac:dyDescent="0.25">
      <c r="A5378" s="184">
        <v>44317</v>
      </c>
      <c r="B5378" s="185" t="s">
        <v>236</v>
      </c>
      <c r="C5378" s="182" t="s">
        <v>323</v>
      </c>
      <c r="D5378" s="183">
        <v>44319</v>
      </c>
      <c r="E5378" s="190" t="s">
        <v>76</v>
      </c>
      <c r="F5378" s="182" t="s">
        <v>436</v>
      </c>
      <c r="G5378" s="182"/>
      <c r="H5378" s="200">
        <v>116457</v>
      </c>
      <c r="I5378" s="200"/>
    </row>
    <row r="5379" spans="1:9" x14ac:dyDescent="0.25">
      <c r="A5379" s="193">
        <v>44317</v>
      </c>
      <c r="B5379" s="185" t="s">
        <v>236</v>
      </c>
      <c r="C5379" s="179" t="s">
        <v>323</v>
      </c>
      <c r="D5379" s="191">
        <v>44319</v>
      </c>
      <c r="E5379" s="192" t="s">
        <v>76</v>
      </c>
      <c r="F5379" s="179" t="s">
        <v>529</v>
      </c>
      <c r="G5379" s="179"/>
      <c r="H5379" s="199">
        <v>2965</v>
      </c>
      <c r="I5379" s="199"/>
    </row>
    <row r="5380" spans="1:9" x14ac:dyDescent="0.25">
      <c r="A5380" s="184">
        <v>44317</v>
      </c>
      <c r="B5380" s="185" t="s">
        <v>236</v>
      </c>
      <c r="C5380" s="182" t="s">
        <v>997</v>
      </c>
      <c r="D5380" s="183">
        <v>44319</v>
      </c>
      <c r="E5380" s="190" t="s">
        <v>76</v>
      </c>
      <c r="F5380" s="182" t="s">
        <v>1825</v>
      </c>
      <c r="G5380" s="182"/>
      <c r="H5380" s="200">
        <v>6990</v>
      </c>
      <c r="I5380" s="200"/>
    </row>
    <row r="5381" spans="1:9" x14ac:dyDescent="0.25">
      <c r="A5381" s="193">
        <v>44317</v>
      </c>
      <c r="B5381" s="185" t="s">
        <v>236</v>
      </c>
      <c r="C5381" s="179" t="s">
        <v>432</v>
      </c>
      <c r="D5381" s="191">
        <v>44319</v>
      </c>
      <c r="E5381" s="192" t="s">
        <v>76</v>
      </c>
      <c r="F5381" s="179" t="s">
        <v>1826</v>
      </c>
      <c r="G5381" s="179"/>
      <c r="H5381" s="199">
        <v>100000</v>
      </c>
      <c r="I5381" s="199"/>
    </row>
    <row r="5382" spans="1:9" x14ac:dyDescent="0.25">
      <c r="A5382" s="184">
        <v>44317</v>
      </c>
      <c r="B5382" s="185" t="s">
        <v>236</v>
      </c>
      <c r="C5382" s="182" t="s">
        <v>174</v>
      </c>
      <c r="D5382" s="183">
        <v>44319</v>
      </c>
      <c r="E5382" s="190" t="s">
        <v>76</v>
      </c>
      <c r="F5382" s="182" t="s">
        <v>1151</v>
      </c>
      <c r="G5382" s="182"/>
      <c r="H5382" s="200">
        <v>120700</v>
      </c>
      <c r="I5382" s="200"/>
    </row>
    <row r="5383" spans="1:9" x14ac:dyDescent="0.25">
      <c r="A5383" s="193">
        <v>44317</v>
      </c>
      <c r="B5383" s="185" t="s">
        <v>236</v>
      </c>
      <c r="C5383" s="179" t="s">
        <v>172</v>
      </c>
      <c r="D5383" s="191">
        <v>44320</v>
      </c>
      <c r="E5383" s="192" t="s">
        <v>76</v>
      </c>
      <c r="F5383" s="179" t="s">
        <v>1827</v>
      </c>
      <c r="G5383" s="179"/>
      <c r="H5383" s="199">
        <v>43630</v>
      </c>
      <c r="I5383" s="199"/>
    </row>
    <row r="5384" spans="1:9" x14ac:dyDescent="0.25">
      <c r="A5384" s="184">
        <v>44317</v>
      </c>
      <c r="B5384" s="185" t="s">
        <v>236</v>
      </c>
      <c r="C5384" s="182" t="s">
        <v>173</v>
      </c>
      <c r="D5384" s="183">
        <v>44320</v>
      </c>
      <c r="E5384" s="190" t="s">
        <v>76</v>
      </c>
      <c r="F5384" s="182" t="s">
        <v>1828</v>
      </c>
      <c r="G5384" s="182"/>
      <c r="H5384" s="200">
        <v>120000</v>
      </c>
      <c r="I5384" s="200"/>
    </row>
    <row r="5385" spans="1:9" x14ac:dyDescent="0.25">
      <c r="A5385" s="193">
        <v>44317</v>
      </c>
      <c r="B5385" s="185" t="s">
        <v>236</v>
      </c>
      <c r="C5385" s="179" t="s">
        <v>179</v>
      </c>
      <c r="D5385" s="191">
        <v>44321</v>
      </c>
      <c r="E5385" s="192" t="s">
        <v>76</v>
      </c>
      <c r="F5385" s="179" t="s">
        <v>1581</v>
      </c>
      <c r="G5385" s="179"/>
      <c r="H5385" s="199">
        <v>4138</v>
      </c>
      <c r="I5385" s="199"/>
    </row>
    <row r="5386" spans="1:9" x14ac:dyDescent="0.25">
      <c r="A5386" s="184">
        <v>44317</v>
      </c>
      <c r="B5386" s="185" t="s">
        <v>236</v>
      </c>
      <c r="C5386" s="182" t="s">
        <v>388</v>
      </c>
      <c r="D5386" s="183">
        <v>44322</v>
      </c>
      <c r="E5386" s="190" t="s">
        <v>76</v>
      </c>
      <c r="F5386" s="182" t="s">
        <v>364</v>
      </c>
      <c r="G5386" s="182"/>
      <c r="H5386" s="200">
        <v>90000</v>
      </c>
      <c r="I5386" s="200"/>
    </row>
    <row r="5387" spans="1:9" x14ac:dyDescent="0.25">
      <c r="A5387" s="193">
        <v>44317</v>
      </c>
      <c r="B5387" s="185" t="s">
        <v>236</v>
      </c>
      <c r="C5387" s="179" t="s">
        <v>173</v>
      </c>
      <c r="D5387" s="191">
        <v>44327</v>
      </c>
      <c r="E5387" s="192" t="s">
        <v>76</v>
      </c>
      <c r="F5387" s="179" t="s">
        <v>1829</v>
      </c>
      <c r="G5387" s="179"/>
      <c r="H5387" s="199">
        <v>120000</v>
      </c>
      <c r="I5387" s="199"/>
    </row>
    <row r="5388" spans="1:9" x14ac:dyDescent="0.25">
      <c r="A5388" s="184">
        <v>44317</v>
      </c>
      <c r="B5388" s="185" t="s">
        <v>236</v>
      </c>
      <c r="C5388" s="182" t="s">
        <v>388</v>
      </c>
      <c r="D5388" s="183">
        <v>44328</v>
      </c>
      <c r="E5388" s="190" t="s">
        <v>76</v>
      </c>
      <c r="F5388" s="182" t="s">
        <v>364</v>
      </c>
      <c r="G5388" s="182"/>
      <c r="H5388" s="200">
        <v>90000</v>
      </c>
      <c r="I5388" s="200"/>
    </row>
    <row r="5389" spans="1:9" x14ac:dyDescent="0.25">
      <c r="A5389" s="193">
        <v>44317</v>
      </c>
      <c r="B5389" s="185" t="s">
        <v>236</v>
      </c>
      <c r="C5389" s="179" t="s">
        <v>1937</v>
      </c>
      <c r="D5389" s="191">
        <v>44333</v>
      </c>
      <c r="E5389" s="192" t="s">
        <v>76</v>
      </c>
      <c r="F5389" s="179" t="s">
        <v>1830</v>
      </c>
      <c r="G5389" s="179"/>
      <c r="H5389" s="199">
        <v>120000</v>
      </c>
      <c r="I5389" s="199"/>
    </row>
    <row r="5390" spans="1:9" x14ac:dyDescent="0.25">
      <c r="A5390" s="184">
        <v>44317</v>
      </c>
      <c r="B5390" s="185" t="s">
        <v>236</v>
      </c>
      <c r="C5390" s="182" t="s">
        <v>1391</v>
      </c>
      <c r="D5390" s="183">
        <v>44334</v>
      </c>
      <c r="E5390" s="190" t="s">
        <v>76</v>
      </c>
      <c r="F5390" s="182" t="s">
        <v>1831</v>
      </c>
      <c r="G5390" s="182"/>
      <c r="H5390" s="200">
        <v>120000</v>
      </c>
      <c r="I5390" s="200"/>
    </row>
    <row r="5391" spans="1:9" x14ac:dyDescent="0.25">
      <c r="A5391" s="193">
        <v>44317</v>
      </c>
      <c r="B5391" s="185" t="s">
        <v>236</v>
      </c>
      <c r="C5391" s="179" t="s">
        <v>172</v>
      </c>
      <c r="D5391" s="191">
        <v>44335</v>
      </c>
      <c r="E5391" s="192" t="s">
        <v>76</v>
      </c>
      <c r="F5391" s="179" t="s">
        <v>1832</v>
      </c>
      <c r="G5391" s="179"/>
      <c r="H5391" s="199">
        <v>7314</v>
      </c>
      <c r="I5391" s="199"/>
    </row>
    <row r="5392" spans="1:9" x14ac:dyDescent="0.25">
      <c r="A5392" s="184">
        <v>44317</v>
      </c>
      <c r="B5392" s="185" t="s">
        <v>236</v>
      </c>
      <c r="C5392" s="182" t="s">
        <v>388</v>
      </c>
      <c r="D5392" s="183">
        <v>44335</v>
      </c>
      <c r="E5392" s="190" t="s">
        <v>76</v>
      </c>
      <c r="F5392" s="182" t="s">
        <v>364</v>
      </c>
      <c r="G5392" s="182"/>
      <c r="H5392" s="200">
        <v>90000</v>
      </c>
      <c r="I5392" s="200"/>
    </row>
    <row r="5393" spans="1:9" x14ac:dyDescent="0.25">
      <c r="A5393" s="193">
        <v>44317</v>
      </c>
      <c r="B5393" s="185" t="s">
        <v>236</v>
      </c>
      <c r="C5393" s="179" t="s">
        <v>1634</v>
      </c>
      <c r="D5393" s="191">
        <v>44340</v>
      </c>
      <c r="E5393" s="192" t="s">
        <v>76</v>
      </c>
      <c r="F5393" s="179" t="s">
        <v>1824</v>
      </c>
      <c r="G5393" s="179"/>
      <c r="H5393" s="199">
        <v>10000</v>
      </c>
      <c r="I5393" s="199"/>
    </row>
    <row r="5394" spans="1:9" x14ac:dyDescent="0.25">
      <c r="A5394" s="184">
        <v>44317</v>
      </c>
      <c r="B5394" s="185" t="s">
        <v>236</v>
      </c>
      <c r="C5394" s="182" t="s">
        <v>1391</v>
      </c>
      <c r="D5394" s="183">
        <v>44342</v>
      </c>
      <c r="E5394" s="190" t="s">
        <v>76</v>
      </c>
      <c r="F5394" s="182" t="s">
        <v>1833</v>
      </c>
      <c r="G5394" s="182"/>
      <c r="H5394" s="200">
        <v>120000</v>
      </c>
      <c r="I5394" s="200"/>
    </row>
    <row r="5395" spans="1:9" x14ac:dyDescent="0.25">
      <c r="A5395" s="193">
        <v>44317</v>
      </c>
      <c r="B5395" s="185" t="s">
        <v>236</v>
      </c>
      <c r="C5395" s="179" t="s">
        <v>1942</v>
      </c>
      <c r="D5395" s="191">
        <v>44343</v>
      </c>
      <c r="E5395" s="192" t="s">
        <v>76</v>
      </c>
      <c r="F5395" s="179" t="s">
        <v>1834</v>
      </c>
      <c r="G5395" s="179"/>
      <c r="H5395" s="199">
        <v>19990</v>
      </c>
      <c r="I5395" s="199"/>
    </row>
    <row r="5396" spans="1:9" x14ac:dyDescent="0.25">
      <c r="A5396" s="184">
        <v>44317</v>
      </c>
      <c r="B5396" s="185" t="s">
        <v>236</v>
      </c>
      <c r="C5396" s="182" t="s">
        <v>388</v>
      </c>
      <c r="D5396" s="183">
        <v>44343</v>
      </c>
      <c r="E5396" s="190" t="s">
        <v>76</v>
      </c>
      <c r="F5396" s="182" t="s">
        <v>364</v>
      </c>
      <c r="G5396" s="182"/>
      <c r="H5396" s="200">
        <v>90000</v>
      </c>
      <c r="I5396" s="200"/>
    </row>
    <row r="5397" spans="1:9" x14ac:dyDescent="0.25">
      <c r="A5397" s="193">
        <v>44317</v>
      </c>
      <c r="B5397" s="185" t="s">
        <v>236</v>
      </c>
      <c r="C5397" s="179" t="s">
        <v>172</v>
      </c>
      <c r="D5397" s="191">
        <v>44347</v>
      </c>
      <c r="E5397" s="192" t="s">
        <v>76</v>
      </c>
      <c r="F5397" s="179" t="s">
        <v>1835</v>
      </c>
      <c r="G5397" s="179"/>
      <c r="H5397" s="199">
        <v>70000</v>
      </c>
      <c r="I5397" s="199"/>
    </row>
    <row r="5398" spans="1:9" x14ac:dyDescent="0.25">
      <c r="A5398" s="184">
        <v>44317</v>
      </c>
      <c r="B5398" s="185" t="s">
        <v>236</v>
      </c>
      <c r="C5398" s="182" t="s">
        <v>1937</v>
      </c>
      <c r="D5398" s="275">
        <v>44347</v>
      </c>
      <c r="E5398" s="276" t="s">
        <v>76</v>
      </c>
      <c r="F5398" s="274" t="s">
        <v>1836</v>
      </c>
      <c r="G5398" s="274"/>
      <c r="H5398" s="279">
        <v>285650</v>
      </c>
      <c r="I5398" s="279">
        <f>SUM(H5376:H5398)</f>
        <v>1803070</v>
      </c>
    </row>
    <row r="5399" spans="1:9" x14ac:dyDescent="0.25">
      <c r="A5399" s="193">
        <v>44348</v>
      </c>
      <c r="B5399" s="185" t="s">
        <v>236</v>
      </c>
      <c r="C5399" s="179" t="s">
        <v>998</v>
      </c>
      <c r="D5399" s="191">
        <v>44348</v>
      </c>
      <c r="E5399" s="192" t="s">
        <v>76</v>
      </c>
      <c r="F5399" s="179" t="s">
        <v>1837</v>
      </c>
      <c r="G5399" s="179"/>
      <c r="H5399" s="199">
        <v>40000</v>
      </c>
      <c r="I5399" s="199"/>
    </row>
    <row r="5400" spans="1:9" x14ac:dyDescent="0.25">
      <c r="A5400" s="184">
        <v>44348</v>
      </c>
      <c r="B5400" s="185" t="s">
        <v>236</v>
      </c>
      <c r="C5400" s="182" t="s">
        <v>323</v>
      </c>
      <c r="D5400" s="183">
        <v>44348</v>
      </c>
      <c r="E5400" s="190" t="s">
        <v>76</v>
      </c>
      <c r="F5400" s="182" t="s">
        <v>476</v>
      </c>
      <c r="G5400" s="182"/>
      <c r="H5400" s="200">
        <v>41332</v>
      </c>
      <c r="I5400" s="200"/>
    </row>
    <row r="5401" spans="1:9" x14ac:dyDescent="0.25">
      <c r="A5401" s="193">
        <v>44348</v>
      </c>
      <c r="B5401" s="185" t="s">
        <v>236</v>
      </c>
      <c r="C5401" s="179" t="s">
        <v>323</v>
      </c>
      <c r="D5401" s="191">
        <v>44348</v>
      </c>
      <c r="E5401" s="192" t="s">
        <v>76</v>
      </c>
      <c r="F5401" s="179" t="s">
        <v>436</v>
      </c>
      <c r="G5401" s="179"/>
      <c r="H5401" s="199">
        <v>109773</v>
      </c>
      <c r="I5401" s="199"/>
    </row>
    <row r="5402" spans="1:9" x14ac:dyDescent="0.25">
      <c r="A5402" s="184">
        <v>44348</v>
      </c>
      <c r="B5402" s="185" t="s">
        <v>236</v>
      </c>
      <c r="C5402" s="182" t="s">
        <v>323</v>
      </c>
      <c r="D5402" s="183">
        <v>44348</v>
      </c>
      <c r="E5402" s="190" t="s">
        <v>76</v>
      </c>
      <c r="F5402" s="182" t="s">
        <v>529</v>
      </c>
      <c r="G5402" s="182"/>
      <c r="H5402" s="200">
        <v>2803</v>
      </c>
      <c r="I5402" s="200"/>
    </row>
    <row r="5403" spans="1:9" x14ac:dyDescent="0.25">
      <c r="A5403" s="193">
        <v>44348</v>
      </c>
      <c r="B5403" s="185" t="s">
        <v>236</v>
      </c>
      <c r="C5403" s="179" t="s">
        <v>997</v>
      </c>
      <c r="D5403" s="191">
        <v>44348</v>
      </c>
      <c r="E5403" s="192" t="s">
        <v>76</v>
      </c>
      <c r="F5403" s="179" t="s">
        <v>1838</v>
      </c>
      <c r="G5403" s="179"/>
      <c r="H5403" s="199">
        <v>6990</v>
      </c>
      <c r="I5403" s="199"/>
    </row>
    <row r="5404" spans="1:9" x14ac:dyDescent="0.25">
      <c r="A5404" s="184">
        <v>44348</v>
      </c>
      <c r="B5404" s="185" t="s">
        <v>236</v>
      </c>
      <c r="C5404" s="182" t="s">
        <v>432</v>
      </c>
      <c r="D5404" s="183">
        <v>44348</v>
      </c>
      <c r="E5404" s="190" t="s">
        <v>76</v>
      </c>
      <c r="F5404" s="182" t="s">
        <v>1765</v>
      </c>
      <c r="G5404" s="182"/>
      <c r="H5404" s="200">
        <v>100000</v>
      </c>
      <c r="I5404" s="200"/>
    </row>
    <row r="5405" spans="1:9" x14ac:dyDescent="0.25">
      <c r="A5405" s="193">
        <v>44348</v>
      </c>
      <c r="B5405" s="185" t="s">
        <v>236</v>
      </c>
      <c r="C5405" s="179" t="s">
        <v>174</v>
      </c>
      <c r="D5405" s="191">
        <v>44348</v>
      </c>
      <c r="E5405" s="192" t="s">
        <v>76</v>
      </c>
      <c r="F5405" s="179" t="s">
        <v>1151</v>
      </c>
      <c r="G5405" s="179"/>
      <c r="H5405" s="199">
        <v>120700</v>
      </c>
      <c r="I5405" s="199"/>
    </row>
    <row r="5406" spans="1:9" x14ac:dyDescent="0.25">
      <c r="A5406" s="184">
        <v>44348</v>
      </c>
      <c r="B5406" s="185" t="s">
        <v>236</v>
      </c>
      <c r="C5406" s="182" t="s">
        <v>1391</v>
      </c>
      <c r="D5406" s="183">
        <v>44348</v>
      </c>
      <c r="E5406" s="190" t="s">
        <v>76</v>
      </c>
      <c r="F5406" s="182" t="s">
        <v>1839</v>
      </c>
      <c r="G5406" s="182"/>
      <c r="H5406" s="200">
        <v>120000</v>
      </c>
      <c r="I5406" s="200"/>
    </row>
    <row r="5407" spans="1:9" x14ac:dyDescent="0.25">
      <c r="A5407" s="193">
        <v>44348</v>
      </c>
      <c r="B5407" s="185" t="s">
        <v>236</v>
      </c>
      <c r="C5407" s="179" t="s">
        <v>1936</v>
      </c>
      <c r="D5407" s="191">
        <v>44351</v>
      </c>
      <c r="E5407" s="192" t="s">
        <v>76</v>
      </c>
      <c r="F5407" s="179" t="s">
        <v>440</v>
      </c>
      <c r="G5407" s="179"/>
      <c r="H5407" s="199">
        <v>90000</v>
      </c>
      <c r="I5407" s="199"/>
    </row>
    <row r="5408" spans="1:9" x14ac:dyDescent="0.25">
      <c r="A5408" s="184">
        <v>44348</v>
      </c>
      <c r="B5408" s="185" t="s">
        <v>236</v>
      </c>
      <c r="C5408" s="182" t="s">
        <v>179</v>
      </c>
      <c r="D5408" s="183">
        <v>44354</v>
      </c>
      <c r="E5408" s="190" t="s">
        <v>76</v>
      </c>
      <c r="F5408" s="182" t="s">
        <v>1840</v>
      </c>
      <c r="G5408" s="182"/>
      <c r="H5408" s="200">
        <v>4155</v>
      </c>
      <c r="I5408" s="200"/>
    </row>
    <row r="5409" spans="1:9" x14ac:dyDescent="0.25">
      <c r="A5409" s="193">
        <v>44348</v>
      </c>
      <c r="B5409" s="185" t="s">
        <v>236</v>
      </c>
      <c r="C5409" s="179" t="s">
        <v>432</v>
      </c>
      <c r="D5409" s="191">
        <v>44355</v>
      </c>
      <c r="E5409" s="192" t="s">
        <v>76</v>
      </c>
      <c r="F5409" s="179" t="s">
        <v>1841</v>
      </c>
      <c r="G5409" s="179"/>
      <c r="H5409" s="199">
        <v>7420</v>
      </c>
      <c r="I5409" s="199"/>
    </row>
    <row r="5410" spans="1:9" x14ac:dyDescent="0.25">
      <c r="A5410" s="184">
        <v>44348</v>
      </c>
      <c r="B5410" s="185" t="s">
        <v>236</v>
      </c>
      <c r="C5410" s="182" t="s">
        <v>1391</v>
      </c>
      <c r="D5410" s="183">
        <v>44355</v>
      </c>
      <c r="E5410" s="190" t="s">
        <v>76</v>
      </c>
      <c r="F5410" s="182" t="s">
        <v>1842</v>
      </c>
      <c r="G5410" s="182"/>
      <c r="H5410" s="200">
        <v>120000</v>
      </c>
      <c r="I5410" s="200"/>
    </row>
    <row r="5411" spans="1:9" x14ac:dyDescent="0.25">
      <c r="A5411" s="193">
        <v>44348</v>
      </c>
      <c r="B5411" s="185" t="s">
        <v>236</v>
      </c>
      <c r="C5411" s="179" t="s">
        <v>172</v>
      </c>
      <c r="D5411" s="191">
        <v>44355</v>
      </c>
      <c r="E5411" s="192" t="s">
        <v>76</v>
      </c>
      <c r="F5411" s="179" t="s">
        <v>1843</v>
      </c>
      <c r="G5411" s="179"/>
      <c r="H5411" s="199">
        <v>18350</v>
      </c>
      <c r="I5411" s="199"/>
    </row>
    <row r="5412" spans="1:9" x14ac:dyDescent="0.25">
      <c r="A5412" s="184">
        <v>44348</v>
      </c>
      <c r="B5412" s="185" t="s">
        <v>236</v>
      </c>
      <c r="C5412" s="182" t="s">
        <v>1634</v>
      </c>
      <c r="D5412" s="183">
        <v>44357</v>
      </c>
      <c r="E5412" s="190" t="s">
        <v>76</v>
      </c>
      <c r="F5412" s="182" t="s">
        <v>1844</v>
      </c>
      <c r="G5412" s="182"/>
      <c r="H5412" s="200">
        <v>10000</v>
      </c>
      <c r="I5412" s="200"/>
    </row>
    <row r="5413" spans="1:9" x14ac:dyDescent="0.25">
      <c r="A5413" s="193">
        <v>44348</v>
      </c>
      <c r="B5413" s="185" t="s">
        <v>236</v>
      </c>
      <c r="C5413" s="179" t="s">
        <v>1936</v>
      </c>
      <c r="D5413" s="191">
        <v>44357</v>
      </c>
      <c r="E5413" s="192" t="s">
        <v>76</v>
      </c>
      <c r="F5413" s="179" t="s">
        <v>440</v>
      </c>
      <c r="G5413" s="179"/>
      <c r="H5413" s="199">
        <v>90000</v>
      </c>
      <c r="I5413" s="199"/>
    </row>
    <row r="5414" spans="1:9" x14ac:dyDescent="0.25">
      <c r="A5414" s="184">
        <v>44348</v>
      </c>
      <c r="B5414" s="185" t="s">
        <v>236</v>
      </c>
      <c r="C5414" s="182" t="s">
        <v>172</v>
      </c>
      <c r="D5414" s="183">
        <v>44362</v>
      </c>
      <c r="E5414" s="190" t="s">
        <v>76</v>
      </c>
      <c r="F5414" s="182" t="s">
        <v>1845</v>
      </c>
      <c r="G5414" s="182"/>
      <c r="H5414" s="200">
        <v>40200</v>
      </c>
      <c r="I5414" s="200"/>
    </row>
    <row r="5415" spans="1:9" x14ac:dyDescent="0.25">
      <c r="A5415" s="193">
        <v>44348</v>
      </c>
      <c r="B5415" s="185" t="s">
        <v>236</v>
      </c>
      <c r="C5415" s="179" t="s">
        <v>1937</v>
      </c>
      <c r="D5415" s="191">
        <v>44362</v>
      </c>
      <c r="E5415" s="192" t="s">
        <v>76</v>
      </c>
      <c r="F5415" s="179" t="s">
        <v>1553</v>
      </c>
      <c r="G5415" s="179"/>
      <c r="H5415" s="199">
        <v>120000</v>
      </c>
      <c r="I5415" s="199"/>
    </row>
    <row r="5416" spans="1:9" x14ac:dyDescent="0.25">
      <c r="A5416" s="184">
        <v>44348</v>
      </c>
      <c r="B5416" s="185" t="s">
        <v>236</v>
      </c>
      <c r="C5416" s="182" t="s">
        <v>1391</v>
      </c>
      <c r="D5416" s="183">
        <v>44363</v>
      </c>
      <c r="E5416" s="190" t="s">
        <v>76</v>
      </c>
      <c r="F5416" s="182" t="s">
        <v>1846</v>
      </c>
      <c r="G5416" s="182"/>
      <c r="H5416" s="200">
        <v>120000</v>
      </c>
      <c r="I5416" s="200"/>
    </row>
    <row r="5417" spans="1:9" x14ac:dyDescent="0.25">
      <c r="A5417" s="193">
        <v>44348</v>
      </c>
      <c r="B5417" s="185" t="s">
        <v>236</v>
      </c>
      <c r="C5417" s="179" t="s">
        <v>1936</v>
      </c>
      <c r="D5417" s="191">
        <v>44365</v>
      </c>
      <c r="E5417" s="192" t="s">
        <v>76</v>
      </c>
      <c r="F5417" s="179" t="s">
        <v>440</v>
      </c>
      <c r="G5417" s="179"/>
      <c r="H5417" s="199">
        <v>90000</v>
      </c>
      <c r="I5417" s="199"/>
    </row>
    <row r="5418" spans="1:9" x14ac:dyDescent="0.25">
      <c r="A5418" s="184">
        <v>44348</v>
      </c>
      <c r="B5418" s="185" t="s">
        <v>236</v>
      </c>
      <c r="C5418" s="182" t="s">
        <v>1391</v>
      </c>
      <c r="D5418" s="183">
        <v>44370</v>
      </c>
      <c r="E5418" s="190" t="s">
        <v>76</v>
      </c>
      <c r="F5418" s="182" t="s">
        <v>1847</v>
      </c>
      <c r="G5418" s="182"/>
      <c r="H5418" s="200">
        <v>120000</v>
      </c>
      <c r="I5418" s="200"/>
    </row>
    <row r="5419" spans="1:9" x14ac:dyDescent="0.25">
      <c r="A5419" s="193">
        <v>44348</v>
      </c>
      <c r="B5419" s="185" t="s">
        <v>236</v>
      </c>
      <c r="C5419" s="179" t="s">
        <v>1936</v>
      </c>
      <c r="D5419" s="191">
        <v>44371</v>
      </c>
      <c r="E5419" s="192" t="s">
        <v>76</v>
      </c>
      <c r="F5419" s="179" t="s">
        <v>440</v>
      </c>
      <c r="G5419" s="179"/>
      <c r="H5419" s="199">
        <v>90000</v>
      </c>
      <c r="I5419" s="199"/>
    </row>
    <row r="5420" spans="1:9" x14ac:dyDescent="0.25">
      <c r="A5420" s="184">
        <v>44348</v>
      </c>
      <c r="B5420" s="185" t="s">
        <v>236</v>
      </c>
      <c r="C5420" s="182" t="s">
        <v>172</v>
      </c>
      <c r="D5420" s="183">
        <v>44371</v>
      </c>
      <c r="E5420" s="190" t="s">
        <v>76</v>
      </c>
      <c r="F5420" s="182" t="s">
        <v>1848</v>
      </c>
      <c r="G5420" s="182"/>
      <c r="H5420" s="200">
        <v>4450</v>
      </c>
      <c r="I5420" s="200"/>
    </row>
    <row r="5421" spans="1:9" x14ac:dyDescent="0.25">
      <c r="A5421" s="193">
        <v>44348</v>
      </c>
      <c r="B5421" s="185" t="s">
        <v>236</v>
      </c>
      <c r="C5421" s="179" t="s">
        <v>1634</v>
      </c>
      <c r="D5421" s="191">
        <v>44376</v>
      </c>
      <c r="E5421" s="192" t="s">
        <v>76</v>
      </c>
      <c r="F5421" s="179" t="s">
        <v>1844</v>
      </c>
      <c r="G5421" s="179"/>
      <c r="H5421" s="199">
        <v>10000</v>
      </c>
      <c r="I5421" s="199"/>
    </row>
    <row r="5422" spans="1:9" x14ac:dyDescent="0.25">
      <c r="A5422" s="184">
        <v>44348</v>
      </c>
      <c r="B5422" s="185" t="s">
        <v>236</v>
      </c>
      <c r="C5422" s="182" t="s">
        <v>1391</v>
      </c>
      <c r="D5422" s="275">
        <v>44377</v>
      </c>
      <c r="E5422" s="276" t="s">
        <v>76</v>
      </c>
      <c r="F5422" s="274" t="s">
        <v>1849</v>
      </c>
      <c r="G5422" s="274"/>
      <c r="H5422" s="279">
        <v>120000</v>
      </c>
      <c r="I5422" s="279">
        <f>SUM(H5399:H5422)</f>
        <v>1596173</v>
      </c>
    </row>
    <row r="5423" spans="1:9" x14ac:dyDescent="0.25">
      <c r="A5423" s="193">
        <v>44378</v>
      </c>
      <c r="B5423" s="185" t="s">
        <v>236</v>
      </c>
      <c r="C5423" s="179" t="s">
        <v>1937</v>
      </c>
      <c r="D5423" s="191">
        <v>44378</v>
      </c>
      <c r="E5423" s="192" t="s">
        <v>76</v>
      </c>
      <c r="F5423" s="179" t="s">
        <v>1850</v>
      </c>
      <c r="G5423" s="179"/>
      <c r="H5423" s="199">
        <v>285650</v>
      </c>
      <c r="I5423" s="199"/>
    </row>
    <row r="5424" spans="1:9" x14ac:dyDescent="0.25">
      <c r="A5424" s="184">
        <v>44378</v>
      </c>
      <c r="B5424" s="185" t="s">
        <v>236</v>
      </c>
      <c r="C5424" s="182" t="s">
        <v>323</v>
      </c>
      <c r="D5424" s="183">
        <v>44378</v>
      </c>
      <c r="E5424" s="190" t="s">
        <v>76</v>
      </c>
      <c r="F5424" s="182" t="s">
        <v>476</v>
      </c>
      <c r="G5424" s="182"/>
      <c r="H5424" s="200">
        <v>52229</v>
      </c>
      <c r="I5424" s="200"/>
    </row>
    <row r="5425" spans="1:9" x14ac:dyDescent="0.25">
      <c r="A5425" s="193">
        <v>44378</v>
      </c>
      <c r="B5425" s="185" t="s">
        <v>236</v>
      </c>
      <c r="C5425" s="179" t="s">
        <v>323</v>
      </c>
      <c r="D5425" s="191">
        <v>44378</v>
      </c>
      <c r="E5425" s="192" t="s">
        <v>76</v>
      </c>
      <c r="F5425" s="179" t="s">
        <v>436</v>
      </c>
      <c r="G5425" s="179"/>
      <c r="H5425" s="199">
        <v>164372</v>
      </c>
      <c r="I5425" s="199"/>
    </row>
    <row r="5426" spans="1:9" x14ac:dyDescent="0.25">
      <c r="A5426" s="184">
        <v>44378</v>
      </c>
      <c r="B5426" s="185" t="s">
        <v>236</v>
      </c>
      <c r="C5426" s="182" t="s">
        <v>323</v>
      </c>
      <c r="D5426" s="183">
        <v>44378</v>
      </c>
      <c r="E5426" s="190" t="s">
        <v>76</v>
      </c>
      <c r="F5426" s="182" t="s">
        <v>529</v>
      </c>
      <c r="G5426" s="182"/>
      <c r="H5426" s="200">
        <v>2804</v>
      </c>
      <c r="I5426" s="200"/>
    </row>
    <row r="5427" spans="1:9" x14ac:dyDescent="0.25">
      <c r="A5427" s="193">
        <v>44378</v>
      </c>
      <c r="B5427" s="185" t="s">
        <v>236</v>
      </c>
      <c r="C5427" s="179" t="s">
        <v>997</v>
      </c>
      <c r="D5427" s="191">
        <v>44378</v>
      </c>
      <c r="E5427" s="192" t="s">
        <v>76</v>
      </c>
      <c r="F5427" s="179" t="s">
        <v>1851</v>
      </c>
      <c r="G5427" s="179"/>
      <c r="H5427" s="199">
        <v>13617</v>
      </c>
      <c r="I5427" s="199"/>
    </row>
    <row r="5428" spans="1:9" x14ac:dyDescent="0.25">
      <c r="A5428" s="184">
        <v>44378</v>
      </c>
      <c r="B5428" s="185" t="s">
        <v>236</v>
      </c>
      <c r="C5428" s="182" t="s">
        <v>1936</v>
      </c>
      <c r="D5428" s="183">
        <v>44378</v>
      </c>
      <c r="E5428" s="190" t="s">
        <v>76</v>
      </c>
      <c r="F5428" s="182" t="s">
        <v>1852</v>
      </c>
      <c r="G5428" s="182"/>
      <c r="H5428" s="200">
        <v>90000</v>
      </c>
      <c r="I5428" s="200"/>
    </row>
    <row r="5429" spans="1:9" x14ac:dyDescent="0.25">
      <c r="A5429" s="193">
        <v>44378</v>
      </c>
      <c r="B5429" s="185" t="s">
        <v>236</v>
      </c>
      <c r="C5429" s="179" t="s">
        <v>432</v>
      </c>
      <c r="D5429" s="191">
        <v>44378</v>
      </c>
      <c r="E5429" s="192" t="s">
        <v>76</v>
      </c>
      <c r="F5429" s="179" t="s">
        <v>1853</v>
      </c>
      <c r="G5429" s="179"/>
      <c r="H5429" s="199">
        <v>100000</v>
      </c>
      <c r="I5429" s="199"/>
    </row>
    <row r="5430" spans="1:9" x14ac:dyDescent="0.25">
      <c r="A5430" s="184">
        <v>44378</v>
      </c>
      <c r="B5430" s="185" t="s">
        <v>236</v>
      </c>
      <c r="C5430" s="182" t="s">
        <v>1936</v>
      </c>
      <c r="D5430" s="183">
        <v>44382</v>
      </c>
      <c r="E5430" s="190" t="s">
        <v>76</v>
      </c>
      <c r="F5430" s="182" t="s">
        <v>1854</v>
      </c>
      <c r="G5430" s="182"/>
      <c r="H5430" s="200">
        <v>12000</v>
      </c>
      <c r="I5430" s="200"/>
    </row>
    <row r="5431" spans="1:9" x14ac:dyDescent="0.25">
      <c r="A5431" s="193">
        <v>44378</v>
      </c>
      <c r="B5431" s="185" t="s">
        <v>236</v>
      </c>
      <c r="C5431" s="179" t="s">
        <v>174</v>
      </c>
      <c r="D5431" s="191">
        <v>44382</v>
      </c>
      <c r="E5431" s="192" t="s">
        <v>76</v>
      </c>
      <c r="F5431" s="179" t="s">
        <v>1151</v>
      </c>
      <c r="G5431" s="179"/>
      <c r="H5431" s="199">
        <v>120700</v>
      </c>
      <c r="I5431" s="199"/>
    </row>
    <row r="5432" spans="1:9" x14ac:dyDescent="0.25">
      <c r="A5432" s="184">
        <v>44378</v>
      </c>
      <c r="B5432" s="185" t="s">
        <v>236</v>
      </c>
      <c r="C5432" s="182" t="s">
        <v>179</v>
      </c>
      <c r="D5432" s="183">
        <v>44382</v>
      </c>
      <c r="E5432" s="190" t="s">
        <v>76</v>
      </c>
      <c r="F5432" s="182" t="s">
        <v>1581</v>
      </c>
      <c r="G5432" s="182"/>
      <c r="H5432" s="200">
        <v>4168</v>
      </c>
      <c r="I5432" s="200"/>
    </row>
    <row r="5433" spans="1:9" x14ac:dyDescent="0.25">
      <c r="A5433" s="193">
        <v>44378</v>
      </c>
      <c r="B5433" s="185" t="s">
        <v>236</v>
      </c>
      <c r="C5433" s="179" t="s">
        <v>1391</v>
      </c>
      <c r="D5433" s="191">
        <v>44383</v>
      </c>
      <c r="E5433" s="192" t="s">
        <v>76</v>
      </c>
      <c r="F5433" s="179" t="s">
        <v>1855</v>
      </c>
      <c r="G5433" s="179"/>
      <c r="H5433" s="199">
        <v>120000</v>
      </c>
      <c r="I5433" s="199"/>
    </row>
    <row r="5434" spans="1:9" x14ac:dyDescent="0.25">
      <c r="A5434" s="184">
        <v>44378</v>
      </c>
      <c r="B5434" s="185" t="s">
        <v>236</v>
      </c>
      <c r="C5434" s="182" t="s">
        <v>1936</v>
      </c>
      <c r="D5434" s="183">
        <v>44384</v>
      </c>
      <c r="E5434" s="190" t="s">
        <v>76</v>
      </c>
      <c r="F5434" s="182" t="s">
        <v>1852</v>
      </c>
      <c r="G5434" s="182"/>
      <c r="H5434" s="200">
        <v>90000</v>
      </c>
      <c r="I5434" s="200"/>
    </row>
    <row r="5435" spans="1:9" x14ac:dyDescent="0.25">
      <c r="A5435" s="193">
        <v>44378</v>
      </c>
      <c r="B5435" s="185" t="s">
        <v>236</v>
      </c>
      <c r="C5435" s="179" t="s">
        <v>172</v>
      </c>
      <c r="D5435" s="191">
        <v>44390</v>
      </c>
      <c r="E5435" s="192" t="s">
        <v>76</v>
      </c>
      <c r="F5435" s="179" t="s">
        <v>1252</v>
      </c>
      <c r="G5435" s="179"/>
      <c r="H5435" s="199">
        <v>13700</v>
      </c>
      <c r="I5435" s="199"/>
    </row>
    <row r="5436" spans="1:9" x14ac:dyDescent="0.25">
      <c r="A5436" s="184">
        <v>44378</v>
      </c>
      <c r="B5436" s="185" t="s">
        <v>236</v>
      </c>
      <c r="C5436" s="182" t="s">
        <v>1391</v>
      </c>
      <c r="D5436" s="183">
        <v>44390</v>
      </c>
      <c r="E5436" s="190" t="s">
        <v>76</v>
      </c>
      <c r="F5436" s="182" t="s">
        <v>1856</v>
      </c>
      <c r="G5436" s="182"/>
      <c r="H5436" s="200">
        <v>120000</v>
      </c>
      <c r="I5436" s="200"/>
    </row>
    <row r="5437" spans="1:9" x14ac:dyDescent="0.25">
      <c r="A5437" s="193">
        <v>44378</v>
      </c>
      <c r="B5437" s="185" t="s">
        <v>236</v>
      </c>
      <c r="C5437" s="179" t="s">
        <v>1936</v>
      </c>
      <c r="D5437" s="191">
        <v>44392</v>
      </c>
      <c r="E5437" s="192" t="s">
        <v>76</v>
      </c>
      <c r="F5437" s="179" t="s">
        <v>1852</v>
      </c>
      <c r="G5437" s="179"/>
      <c r="H5437" s="199">
        <v>90000</v>
      </c>
      <c r="I5437" s="199"/>
    </row>
    <row r="5438" spans="1:9" x14ac:dyDescent="0.25">
      <c r="A5438" s="184">
        <v>44378</v>
      </c>
      <c r="B5438" s="185" t="s">
        <v>236</v>
      </c>
      <c r="C5438" s="182" t="s">
        <v>1937</v>
      </c>
      <c r="D5438" s="183">
        <v>44392</v>
      </c>
      <c r="E5438" s="190" t="s">
        <v>76</v>
      </c>
      <c r="F5438" s="182" t="s">
        <v>1857</v>
      </c>
      <c r="G5438" s="182"/>
      <c r="H5438" s="200">
        <v>120000</v>
      </c>
      <c r="I5438" s="200"/>
    </row>
    <row r="5439" spans="1:9" x14ac:dyDescent="0.25">
      <c r="A5439" s="193">
        <v>44378</v>
      </c>
      <c r="B5439" s="185" t="s">
        <v>236</v>
      </c>
      <c r="C5439" s="179" t="s">
        <v>172</v>
      </c>
      <c r="D5439" s="191">
        <v>44396</v>
      </c>
      <c r="E5439" s="192" t="s">
        <v>76</v>
      </c>
      <c r="F5439" s="179" t="s">
        <v>1858</v>
      </c>
      <c r="G5439" s="179"/>
      <c r="H5439" s="199">
        <v>8000</v>
      </c>
      <c r="I5439" s="199"/>
    </row>
    <row r="5440" spans="1:9" x14ac:dyDescent="0.25">
      <c r="A5440" s="184">
        <v>44378</v>
      </c>
      <c r="B5440" s="185" t="s">
        <v>236</v>
      </c>
      <c r="C5440" s="182" t="s">
        <v>1634</v>
      </c>
      <c r="D5440" s="183">
        <v>44397</v>
      </c>
      <c r="E5440" s="190" t="s">
        <v>76</v>
      </c>
      <c r="F5440" s="182" t="s">
        <v>1844</v>
      </c>
      <c r="G5440" s="182"/>
      <c r="H5440" s="200">
        <v>10000</v>
      </c>
      <c r="I5440" s="200"/>
    </row>
    <row r="5441" spans="1:9" x14ac:dyDescent="0.25">
      <c r="A5441" s="193">
        <v>44378</v>
      </c>
      <c r="B5441" s="185" t="s">
        <v>236</v>
      </c>
      <c r="C5441" s="179" t="s">
        <v>1391</v>
      </c>
      <c r="D5441" s="191">
        <v>44397</v>
      </c>
      <c r="E5441" s="192" t="s">
        <v>239</v>
      </c>
      <c r="F5441" s="179" t="s">
        <v>1859</v>
      </c>
      <c r="G5441" s="179"/>
      <c r="H5441" s="199">
        <v>120000</v>
      </c>
      <c r="I5441" s="199"/>
    </row>
    <row r="5442" spans="1:9" x14ac:dyDescent="0.25">
      <c r="A5442" s="184">
        <v>44378</v>
      </c>
      <c r="B5442" s="185" t="s">
        <v>236</v>
      </c>
      <c r="C5442" s="182" t="s">
        <v>998</v>
      </c>
      <c r="D5442" s="183">
        <v>44398</v>
      </c>
      <c r="E5442" s="190" t="s">
        <v>76</v>
      </c>
      <c r="F5442" s="182" t="s">
        <v>1860</v>
      </c>
      <c r="G5442" s="182"/>
      <c r="H5442" s="200">
        <v>100000</v>
      </c>
      <c r="I5442" s="200"/>
    </row>
    <row r="5443" spans="1:9" x14ac:dyDescent="0.25">
      <c r="A5443" s="193">
        <v>44378</v>
      </c>
      <c r="B5443" s="185" t="s">
        <v>236</v>
      </c>
      <c r="C5443" s="179" t="s">
        <v>179</v>
      </c>
      <c r="D5443" s="191">
        <v>44398</v>
      </c>
      <c r="E5443" s="192" t="s">
        <v>76</v>
      </c>
      <c r="F5443" s="179" t="s">
        <v>1861</v>
      </c>
      <c r="G5443" s="179"/>
      <c r="H5443" s="199">
        <v>100000</v>
      </c>
      <c r="I5443" s="199"/>
    </row>
    <row r="5444" spans="1:9" x14ac:dyDescent="0.25">
      <c r="A5444" s="184">
        <v>44378</v>
      </c>
      <c r="B5444" s="185" t="s">
        <v>236</v>
      </c>
      <c r="C5444" s="182" t="s">
        <v>1936</v>
      </c>
      <c r="D5444" s="183">
        <v>44399</v>
      </c>
      <c r="E5444" s="190" t="s">
        <v>76</v>
      </c>
      <c r="F5444" s="182" t="s">
        <v>1852</v>
      </c>
      <c r="G5444" s="182"/>
      <c r="H5444" s="200">
        <v>90000</v>
      </c>
      <c r="I5444" s="200"/>
    </row>
    <row r="5445" spans="1:9" x14ac:dyDescent="0.25">
      <c r="A5445" s="193">
        <v>44378</v>
      </c>
      <c r="B5445" s="185" t="s">
        <v>236</v>
      </c>
      <c r="C5445" s="179" t="s">
        <v>1391</v>
      </c>
      <c r="D5445" s="191">
        <v>44404</v>
      </c>
      <c r="E5445" s="192" t="s">
        <v>76</v>
      </c>
      <c r="F5445" s="179" t="s">
        <v>1862</v>
      </c>
      <c r="G5445" s="179"/>
      <c r="H5445" s="199">
        <v>120000</v>
      </c>
      <c r="I5445" s="199"/>
    </row>
    <row r="5446" spans="1:9" x14ac:dyDescent="0.25">
      <c r="A5446" s="184">
        <v>44378</v>
      </c>
      <c r="B5446" s="185" t="s">
        <v>236</v>
      </c>
      <c r="C5446" s="182" t="s">
        <v>172</v>
      </c>
      <c r="D5446" s="183">
        <v>44406</v>
      </c>
      <c r="E5446" s="190" t="s">
        <v>76</v>
      </c>
      <c r="F5446" s="182" t="s">
        <v>1863</v>
      </c>
      <c r="G5446" s="182"/>
      <c r="H5446" s="200">
        <v>12900</v>
      </c>
      <c r="I5446" s="200"/>
    </row>
    <row r="5447" spans="1:9" x14ac:dyDescent="0.25">
      <c r="A5447" s="193">
        <v>44378</v>
      </c>
      <c r="B5447" s="185" t="s">
        <v>236</v>
      </c>
      <c r="C5447" s="179" t="s">
        <v>1936</v>
      </c>
      <c r="D5447" s="275">
        <v>44406</v>
      </c>
      <c r="E5447" s="276" t="s">
        <v>76</v>
      </c>
      <c r="F5447" s="274" t="s">
        <v>1852</v>
      </c>
      <c r="G5447" s="274"/>
      <c r="H5447" s="279">
        <v>90000</v>
      </c>
      <c r="I5447" s="279">
        <f>SUM(H5423:H5447)</f>
        <v>2050140</v>
      </c>
    </row>
    <row r="5448" spans="1:9" x14ac:dyDescent="0.25">
      <c r="A5448" s="184">
        <v>44409</v>
      </c>
      <c r="B5448" s="185" t="s">
        <v>236</v>
      </c>
      <c r="C5448" s="182" t="s">
        <v>1937</v>
      </c>
      <c r="D5448" s="183">
        <v>44410</v>
      </c>
      <c r="E5448" s="190" t="s">
        <v>76</v>
      </c>
      <c r="F5448" s="182" t="s">
        <v>1864</v>
      </c>
      <c r="G5448" s="182"/>
      <c r="H5448" s="200">
        <v>285650</v>
      </c>
      <c r="I5448" s="200"/>
    </row>
    <row r="5449" spans="1:9" x14ac:dyDescent="0.25">
      <c r="A5449" s="193">
        <v>44409</v>
      </c>
      <c r="B5449" s="185" t="s">
        <v>236</v>
      </c>
      <c r="C5449" s="179" t="s">
        <v>323</v>
      </c>
      <c r="D5449" s="191">
        <v>44410</v>
      </c>
      <c r="E5449" s="192" t="s">
        <v>76</v>
      </c>
      <c r="F5449" s="179" t="s">
        <v>476</v>
      </c>
      <c r="G5449" s="179"/>
      <c r="H5449" s="199">
        <v>40028</v>
      </c>
      <c r="I5449" s="199"/>
    </row>
    <row r="5450" spans="1:9" x14ac:dyDescent="0.25">
      <c r="A5450" s="184">
        <v>44409</v>
      </c>
      <c r="B5450" s="185" t="s">
        <v>236</v>
      </c>
      <c r="C5450" s="182" t="s">
        <v>323</v>
      </c>
      <c r="D5450" s="183">
        <v>44410</v>
      </c>
      <c r="E5450" s="190" t="s">
        <v>76</v>
      </c>
      <c r="F5450" s="182" t="s">
        <v>436</v>
      </c>
      <c r="G5450" s="182"/>
      <c r="H5450" s="200">
        <v>125878</v>
      </c>
      <c r="I5450" s="200"/>
    </row>
    <row r="5451" spans="1:9" x14ac:dyDescent="0.25">
      <c r="A5451" s="193">
        <v>44409</v>
      </c>
      <c r="B5451" s="185" t="s">
        <v>236</v>
      </c>
      <c r="C5451" s="179" t="s">
        <v>323</v>
      </c>
      <c r="D5451" s="191">
        <v>44410</v>
      </c>
      <c r="E5451" s="192" t="s">
        <v>76</v>
      </c>
      <c r="F5451" s="179" t="s">
        <v>529</v>
      </c>
      <c r="G5451" s="179"/>
      <c r="H5451" s="199">
        <v>2641</v>
      </c>
      <c r="I5451" s="199"/>
    </row>
    <row r="5452" spans="1:9" x14ac:dyDescent="0.25">
      <c r="A5452" s="184">
        <v>44409</v>
      </c>
      <c r="B5452" s="185" t="s">
        <v>236</v>
      </c>
      <c r="C5452" s="182" t="s">
        <v>997</v>
      </c>
      <c r="D5452" s="183">
        <v>44410</v>
      </c>
      <c r="E5452" s="190" t="s">
        <v>76</v>
      </c>
      <c r="F5452" s="182" t="s">
        <v>1865</v>
      </c>
      <c r="G5452" s="182"/>
      <c r="H5452" s="200">
        <v>16970</v>
      </c>
      <c r="I5452" s="200"/>
    </row>
    <row r="5453" spans="1:9" x14ac:dyDescent="0.25">
      <c r="A5453" s="193">
        <v>44409</v>
      </c>
      <c r="B5453" s="185" t="s">
        <v>236</v>
      </c>
      <c r="C5453" s="179" t="s">
        <v>1936</v>
      </c>
      <c r="D5453" s="191">
        <v>44410</v>
      </c>
      <c r="E5453" s="192" t="s">
        <v>76</v>
      </c>
      <c r="F5453" s="179" t="s">
        <v>1866</v>
      </c>
      <c r="G5453" s="179"/>
      <c r="H5453" s="199">
        <v>450000</v>
      </c>
      <c r="I5453" s="199"/>
    </row>
    <row r="5454" spans="1:9" x14ac:dyDescent="0.25">
      <c r="A5454" s="184">
        <v>44409</v>
      </c>
      <c r="B5454" s="185" t="s">
        <v>236</v>
      </c>
      <c r="C5454" s="182" t="s">
        <v>432</v>
      </c>
      <c r="D5454" s="183">
        <v>44410</v>
      </c>
      <c r="E5454" s="190" t="s">
        <v>76</v>
      </c>
      <c r="F5454" s="182" t="s">
        <v>1867</v>
      </c>
      <c r="G5454" s="182"/>
      <c r="H5454" s="200">
        <v>100000</v>
      </c>
      <c r="I5454" s="200"/>
    </row>
    <row r="5455" spans="1:9" x14ac:dyDescent="0.25">
      <c r="A5455" s="193">
        <v>44409</v>
      </c>
      <c r="B5455" s="185" t="s">
        <v>236</v>
      </c>
      <c r="C5455" s="179" t="s">
        <v>174</v>
      </c>
      <c r="D5455" s="191">
        <v>44410</v>
      </c>
      <c r="E5455" s="192" t="s">
        <v>76</v>
      </c>
      <c r="F5455" s="179" t="s">
        <v>118</v>
      </c>
      <c r="G5455" s="179"/>
      <c r="H5455" s="199">
        <v>122050</v>
      </c>
      <c r="I5455" s="199"/>
    </row>
    <row r="5456" spans="1:9" x14ac:dyDescent="0.25">
      <c r="A5456" s="184">
        <v>44409</v>
      </c>
      <c r="B5456" s="185" t="s">
        <v>236</v>
      </c>
      <c r="C5456" s="182" t="s">
        <v>173</v>
      </c>
      <c r="D5456" s="183">
        <v>44412</v>
      </c>
      <c r="E5456" s="190" t="s">
        <v>76</v>
      </c>
      <c r="F5456" s="182" t="s">
        <v>1868</v>
      </c>
      <c r="G5456" s="182"/>
      <c r="H5456" s="200">
        <v>120000</v>
      </c>
      <c r="I5456" s="200"/>
    </row>
    <row r="5457" spans="1:9" x14ac:dyDescent="0.25">
      <c r="A5457" s="193">
        <v>44409</v>
      </c>
      <c r="B5457" s="185" t="s">
        <v>236</v>
      </c>
      <c r="C5457" s="179" t="s">
        <v>388</v>
      </c>
      <c r="D5457" s="191">
        <v>44412</v>
      </c>
      <c r="E5457" s="192" t="s">
        <v>76</v>
      </c>
      <c r="F5457" s="179" t="s">
        <v>364</v>
      </c>
      <c r="G5457" s="179"/>
      <c r="H5457" s="199">
        <v>90000</v>
      </c>
      <c r="I5457" s="199"/>
    </row>
    <row r="5458" spans="1:9" x14ac:dyDescent="0.25">
      <c r="A5458" s="184">
        <v>44409</v>
      </c>
      <c r="B5458" s="185" t="s">
        <v>236</v>
      </c>
      <c r="C5458" s="182" t="s">
        <v>179</v>
      </c>
      <c r="D5458" s="183">
        <v>44414</v>
      </c>
      <c r="E5458" s="190" t="s">
        <v>76</v>
      </c>
      <c r="F5458" s="182" t="s">
        <v>517</v>
      </c>
      <c r="G5458" s="182"/>
      <c r="H5458" s="200">
        <v>4173</v>
      </c>
      <c r="I5458" s="200"/>
    </row>
    <row r="5459" spans="1:9" x14ac:dyDescent="0.25">
      <c r="A5459" s="193">
        <v>44409</v>
      </c>
      <c r="B5459" s="185" t="s">
        <v>236</v>
      </c>
      <c r="C5459" s="179" t="s">
        <v>172</v>
      </c>
      <c r="D5459" s="191">
        <v>44417</v>
      </c>
      <c r="E5459" s="192" t="s">
        <v>76</v>
      </c>
      <c r="F5459" s="179" t="s">
        <v>1499</v>
      </c>
      <c r="G5459" s="179"/>
      <c r="H5459" s="199">
        <v>19250</v>
      </c>
      <c r="I5459" s="199"/>
    </row>
    <row r="5460" spans="1:9" x14ac:dyDescent="0.25">
      <c r="A5460" s="184">
        <v>44409</v>
      </c>
      <c r="B5460" s="185" t="s">
        <v>236</v>
      </c>
      <c r="C5460" s="182" t="s">
        <v>172</v>
      </c>
      <c r="D5460" s="183">
        <v>44417</v>
      </c>
      <c r="E5460" s="190" t="s">
        <v>76</v>
      </c>
      <c r="F5460" s="182" t="s">
        <v>1499</v>
      </c>
      <c r="G5460" s="182"/>
      <c r="H5460" s="200">
        <v>7000</v>
      </c>
      <c r="I5460" s="200"/>
    </row>
    <row r="5461" spans="1:9" x14ac:dyDescent="0.25">
      <c r="A5461" s="193">
        <v>44409</v>
      </c>
      <c r="B5461" s="185" t="s">
        <v>236</v>
      </c>
      <c r="C5461" s="179" t="s">
        <v>176</v>
      </c>
      <c r="D5461" s="191">
        <v>44417</v>
      </c>
      <c r="E5461" s="192" t="s">
        <v>76</v>
      </c>
      <c r="F5461" s="179" t="s">
        <v>1869</v>
      </c>
      <c r="G5461" s="179"/>
      <c r="H5461" s="199">
        <v>10000</v>
      </c>
      <c r="I5461" s="199"/>
    </row>
    <row r="5462" spans="1:9" x14ac:dyDescent="0.25">
      <c r="A5462" s="184">
        <v>44409</v>
      </c>
      <c r="B5462" s="185" t="s">
        <v>236</v>
      </c>
      <c r="C5462" s="182" t="s">
        <v>173</v>
      </c>
      <c r="D5462" s="183">
        <v>44417</v>
      </c>
      <c r="E5462" s="190" t="s">
        <v>76</v>
      </c>
      <c r="F5462" s="182" t="s">
        <v>1870</v>
      </c>
      <c r="G5462" s="182"/>
      <c r="H5462" s="200">
        <v>120000</v>
      </c>
      <c r="I5462" s="200"/>
    </row>
    <row r="5463" spans="1:9" x14ac:dyDescent="0.25">
      <c r="A5463" s="193">
        <v>44409</v>
      </c>
      <c r="B5463" s="185" t="s">
        <v>236</v>
      </c>
      <c r="C5463" s="179" t="s">
        <v>172</v>
      </c>
      <c r="D5463" s="191">
        <v>44420</v>
      </c>
      <c r="E5463" s="192" t="s">
        <v>76</v>
      </c>
      <c r="F5463" s="179" t="s">
        <v>1499</v>
      </c>
      <c r="G5463" s="179"/>
      <c r="H5463" s="199">
        <v>105950</v>
      </c>
      <c r="I5463" s="199"/>
    </row>
    <row r="5464" spans="1:9" x14ac:dyDescent="0.25">
      <c r="A5464" s="184">
        <v>44409</v>
      </c>
      <c r="B5464" s="185" t="s">
        <v>236</v>
      </c>
      <c r="C5464" s="182" t="s">
        <v>388</v>
      </c>
      <c r="D5464" s="183">
        <v>44421</v>
      </c>
      <c r="E5464" s="190" t="s">
        <v>76</v>
      </c>
      <c r="F5464" s="182" t="s">
        <v>364</v>
      </c>
      <c r="G5464" s="182"/>
      <c r="H5464" s="200">
        <v>90000</v>
      </c>
      <c r="I5464" s="200"/>
    </row>
    <row r="5465" spans="1:9" x14ac:dyDescent="0.25">
      <c r="A5465" s="193">
        <v>44409</v>
      </c>
      <c r="B5465" s="185" t="s">
        <v>236</v>
      </c>
      <c r="C5465" s="179" t="s">
        <v>1937</v>
      </c>
      <c r="D5465" s="191">
        <v>44424</v>
      </c>
      <c r="E5465" s="192" t="s">
        <v>76</v>
      </c>
      <c r="F5465" s="179" t="s">
        <v>1871</v>
      </c>
      <c r="G5465" s="179"/>
      <c r="H5465" s="199">
        <v>120000</v>
      </c>
      <c r="I5465" s="199"/>
    </row>
    <row r="5466" spans="1:9" x14ac:dyDescent="0.25">
      <c r="A5466" s="184">
        <v>44409</v>
      </c>
      <c r="B5466" s="185" t="s">
        <v>236</v>
      </c>
      <c r="C5466" s="182" t="s">
        <v>1937</v>
      </c>
      <c r="D5466" s="183">
        <v>44424</v>
      </c>
      <c r="E5466" s="190" t="s">
        <v>76</v>
      </c>
      <c r="F5466" s="182" t="s">
        <v>1872</v>
      </c>
      <c r="G5466" s="182"/>
      <c r="H5466" s="200">
        <v>94652</v>
      </c>
      <c r="I5466" s="200"/>
    </row>
    <row r="5467" spans="1:9" x14ac:dyDescent="0.25">
      <c r="A5467" s="193">
        <v>44409</v>
      </c>
      <c r="B5467" s="185" t="s">
        <v>236</v>
      </c>
      <c r="C5467" s="179" t="s">
        <v>1391</v>
      </c>
      <c r="D5467" s="191">
        <v>44426</v>
      </c>
      <c r="E5467" s="192" t="s">
        <v>76</v>
      </c>
      <c r="F5467" s="179" t="s">
        <v>1873</v>
      </c>
      <c r="G5467" s="179"/>
      <c r="H5467" s="199">
        <v>120000</v>
      </c>
      <c r="I5467" s="199"/>
    </row>
    <row r="5468" spans="1:9" x14ac:dyDescent="0.25">
      <c r="A5468" s="184">
        <v>44409</v>
      </c>
      <c r="B5468" s="185" t="s">
        <v>236</v>
      </c>
      <c r="C5468" s="182" t="s">
        <v>388</v>
      </c>
      <c r="D5468" s="183">
        <v>44426</v>
      </c>
      <c r="E5468" s="190" t="s">
        <v>76</v>
      </c>
      <c r="F5468" s="182" t="s">
        <v>364</v>
      </c>
      <c r="G5468" s="182"/>
      <c r="H5468" s="200">
        <v>90000</v>
      </c>
      <c r="I5468" s="200"/>
    </row>
    <row r="5469" spans="1:9" x14ac:dyDescent="0.25">
      <c r="A5469" s="193">
        <v>44409</v>
      </c>
      <c r="B5469" s="185" t="s">
        <v>236</v>
      </c>
      <c r="C5469" s="179" t="s">
        <v>1634</v>
      </c>
      <c r="D5469" s="191">
        <v>44426</v>
      </c>
      <c r="E5469" s="192" t="s">
        <v>76</v>
      </c>
      <c r="F5469" s="179" t="s">
        <v>1874</v>
      </c>
      <c r="G5469" s="179"/>
      <c r="H5469" s="199">
        <v>38556</v>
      </c>
      <c r="I5469" s="199"/>
    </row>
    <row r="5470" spans="1:9" x14ac:dyDescent="0.25">
      <c r="A5470" s="184">
        <v>44409</v>
      </c>
      <c r="B5470" s="185" t="s">
        <v>236</v>
      </c>
      <c r="C5470" s="182" t="s">
        <v>172</v>
      </c>
      <c r="D5470" s="183">
        <v>44427</v>
      </c>
      <c r="E5470" s="190" t="s">
        <v>76</v>
      </c>
      <c r="F5470" s="182" t="s">
        <v>1875</v>
      </c>
      <c r="G5470" s="182"/>
      <c r="H5470" s="200">
        <v>11050</v>
      </c>
      <c r="I5470" s="200"/>
    </row>
    <row r="5471" spans="1:9" x14ac:dyDescent="0.25">
      <c r="A5471" s="193">
        <v>44409</v>
      </c>
      <c r="B5471" s="185" t="s">
        <v>236</v>
      </c>
      <c r="C5471" s="179" t="s">
        <v>172</v>
      </c>
      <c r="D5471" s="191">
        <v>44427</v>
      </c>
      <c r="E5471" s="192" t="s">
        <v>76</v>
      </c>
      <c r="F5471" s="179" t="s">
        <v>1876</v>
      </c>
      <c r="G5471" s="179"/>
      <c r="H5471" s="199">
        <v>120000</v>
      </c>
      <c r="I5471" s="199"/>
    </row>
    <row r="5472" spans="1:9" x14ac:dyDescent="0.25">
      <c r="A5472" s="184">
        <v>44409</v>
      </c>
      <c r="B5472" s="185" t="s">
        <v>236</v>
      </c>
      <c r="C5472" s="182" t="s">
        <v>172</v>
      </c>
      <c r="D5472" s="183">
        <v>44431</v>
      </c>
      <c r="E5472" s="190" t="s">
        <v>76</v>
      </c>
      <c r="F5472" s="182" t="s">
        <v>1877</v>
      </c>
      <c r="G5472" s="182"/>
      <c r="H5472" s="200">
        <v>25000</v>
      </c>
      <c r="I5472" s="200"/>
    </row>
    <row r="5473" spans="1:9" x14ac:dyDescent="0.25">
      <c r="A5473" s="193">
        <v>44409</v>
      </c>
      <c r="B5473" s="185" t="s">
        <v>236</v>
      </c>
      <c r="C5473" s="179" t="s">
        <v>1635</v>
      </c>
      <c r="D5473" s="191">
        <v>44431</v>
      </c>
      <c r="E5473" s="192" t="s">
        <v>76</v>
      </c>
      <c r="F5473" s="179" t="s">
        <v>1878</v>
      </c>
      <c r="G5473" s="179"/>
      <c r="H5473" s="199">
        <v>5000000</v>
      </c>
      <c r="I5473" s="199"/>
    </row>
    <row r="5474" spans="1:9" x14ac:dyDescent="0.25">
      <c r="A5474" s="184">
        <v>44409</v>
      </c>
      <c r="B5474" s="185" t="s">
        <v>236</v>
      </c>
      <c r="C5474" s="182" t="s">
        <v>1391</v>
      </c>
      <c r="D5474" s="183">
        <v>44432</v>
      </c>
      <c r="E5474" s="190" t="s">
        <v>76</v>
      </c>
      <c r="F5474" s="182" t="s">
        <v>1879</v>
      </c>
      <c r="G5474" s="182"/>
      <c r="H5474" s="200">
        <v>120000</v>
      </c>
      <c r="I5474" s="200"/>
    </row>
    <row r="5475" spans="1:9" x14ac:dyDescent="0.25">
      <c r="A5475" s="193">
        <v>44409</v>
      </c>
      <c r="B5475" s="185" t="s">
        <v>236</v>
      </c>
      <c r="C5475" s="179" t="s">
        <v>1634</v>
      </c>
      <c r="D5475" s="191">
        <v>44435</v>
      </c>
      <c r="E5475" s="192" t="s">
        <v>76</v>
      </c>
      <c r="F5475" s="179" t="s">
        <v>1569</v>
      </c>
      <c r="G5475" s="179"/>
      <c r="H5475" s="199">
        <v>10000</v>
      </c>
      <c r="I5475" s="199"/>
    </row>
    <row r="5476" spans="1:9" x14ac:dyDescent="0.25">
      <c r="A5476" s="184">
        <v>44409</v>
      </c>
      <c r="B5476" s="185" t="s">
        <v>236</v>
      </c>
      <c r="C5476" s="182" t="s">
        <v>388</v>
      </c>
      <c r="D5476" s="183">
        <v>44438</v>
      </c>
      <c r="E5476" s="190" t="s">
        <v>76</v>
      </c>
      <c r="F5476" s="182" t="s">
        <v>364</v>
      </c>
      <c r="G5476" s="182"/>
      <c r="H5476" s="200">
        <v>90000</v>
      </c>
      <c r="I5476" s="200"/>
    </row>
    <row r="5477" spans="1:9" x14ac:dyDescent="0.25">
      <c r="A5477" s="193">
        <v>44409</v>
      </c>
      <c r="B5477" s="185" t="s">
        <v>236</v>
      </c>
      <c r="C5477" s="179" t="s">
        <v>1937</v>
      </c>
      <c r="D5477" s="275">
        <v>44438</v>
      </c>
      <c r="E5477" s="276" t="s">
        <v>76</v>
      </c>
      <c r="F5477" s="274" t="s">
        <v>1880</v>
      </c>
      <c r="G5477" s="274"/>
      <c r="H5477" s="279">
        <v>100000</v>
      </c>
      <c r="I5477" s="279">
        <f>SUM(H5448:H5477)</f>
        <v>7648848</v>
      </c>
    </row>
    <row r="5478" spans="1:9" x14ac:dyDescent="0.25">
      <c r="A5478" s="184">
        <v>44440</v>
      </c>
      <c r="B5478" s="185" t="s">
        <v>236</v>
      </c>
      <c r="C5478" s="182" t="s">
        <v>1391</v>
      </c>
      <c r="D5478" s="183">
        <v>44440</v>
      </c>
      <c r="E5478" s="190" t="s">
        <v>76</v>
      </c>
      <c r="F5478" s="182" t="s">
        <v>1881</v>
      </c>
      <c r="G5478" s="182"/>
      <c r="H5478" s="200">
        <v>120000</v>
      </c>
      <c r="I5478" s="200"/>
    </row>
    <row r="5479" spans="1:9" x14ac:dyDescent="0.25">
      <c r="A5479" s="193">
        <v>44440</v>
      </c>
      <c r="B5479" s="185" t="s">
        <v>236</v>
      </c>
      <c r="C5479" s="179" t="s">
        <v>1937</v>
      </c>
      <c r="D5479" s="191">
        <v>44440</v>
      </c>
      <c r="E5479" s="192" t="s">
        <v>76</v>
      </c>
      <c r="F5479" s="179" t="s">
        <v>1882</v>
      </c>
      <c r="G5479" s="179"/>
      <c r="H5479" s="199">
        <v>285650</v>
      </c>
      <c r="I5479" s="199"/>
    </row>
    <row r="5480" spans="1:9" x14ac:dyDescent="0.25">
      <c r="A5480" s="184">
        <v>44440</v>
      </c>
      <c r="B5480" s="185" t="s">
        <v>236</v>
      </c>
      <c r="C5480" s="182" t="s">
        <v>323</v>
      </c>
      <c r="D5480" s="183">
        <v>44440</v>
      </c>
      <c r="E5480" s="190" t="s">
        <v>76</v>
      </c>
      <c r="F5480" s="182" t="s">
        <v>476</v>
      </c>
      <c r="G5480" s="182"/>
      <c r="H5480" s="200">
        <v>39379</v>
      </c>
      <c r="I5480" s="200"/>
    </row>
    <row r="5481" spans="1:9" x14ac:dyDescent="0.25">
      <c r="A5481" s="193">
        <v>44440</v>
      </c>
      <c r="B5481" s="185" t="s">
        <v>236</v>
      </c>
      <c r="C5481" s="179" t="s">
        <v>323</v>
      </c>
      <c r="D5481" s="191">
        <v>44440</v>
      </c>
      <c r="E5481" s="192" t="s">
        <v>76</v>
      </c>
      <c r="F5481" s="179" t="s">
        <v>436</v>
      </c>
      <c r="G5481" s="179"/>
      <c r="H5481" s="199">
        <v>113361</v>
      </c>
      <c r="I5481" s="199"/>
    </row>
    <row r="5482" spans="1:9" x14ac:dyDescent="0.25">
      <c r="A5482" s="184">
        <v>44440</v>
      </c>
      <c r="B5482" s="185" t="s">
        <v>236</v>
      </c>
      <c r="C5482" s="182" t="s">
        <v>323</v>
      </c>
      <c r="D5482" s="183">
        <v>44440</v>
      </c>
      <c r="E5482" s="190" t="s">
        <v>76</v>
      </c>
      <c r="F5482" s="182" t="s">
        <v>529</v>
      </c>
      <c r="G5482" s="182"/>
      <c r="H5482" s="200">
        <v>2641</v>
      </c>
      <c r="I5482" s="200"/>
    </row>
    <row r="5483" spans="1:9" x14ac:dyDescent="0.25">
      <c r="A5483" s="193">
        <v>44440</v>
      </c>
      <c r="B5483" s="185" t="s">
        <v>236</v>
      </c>
      <c r="C5483" s="179" t="s">
        <v>997</v>
      </c>
      <c r="D5483" s="191">
        <v>44440</v>
      </c>
      <c r="E5483" s="192" t="s">
        <v>76</v>
      </c>
      <c r="F5483" s="179" t="s">
        <v>1883</v>
      </c>
      <c r="G5483" s="179"/>
      <c r="H5483" s="199">
        <v>16970</v>
      </c>
      <c r="I5483" s="199"/>
    </row>
    <row r="5484" spans="1:9" x14ac:dyDescent="0.25">
      <c r="A5484" s="184">
        <v>44440</v>
      </c>
      <c r="B5484" s="185" t="s">
        <v>236</v>
      </c>
      <c r="C5484" s="182" t="s">
        <v>432</v>
      </c>
      <c r="D5484" s="183">
        <v>44440</v>
      </c>
      <c r="E5484" s="190" t="s">
        <v>76</v>
      </c>
      <c r="F5484" s="182" t="s">
        <v>1884</v>
      </c>
      <c r="G5484" s="182"/>
      <c r="H5484" s="200">
        <v>100000</v>
      </c>
      <c r="I5484" s="200"/>
    </row>
    <row r="5485" spans="1:9" x14ac:dyDescent="0.25">
      <c r="A5485" s="193">
        <v>44440</v>
      </c>
      <c r="B5485" s="185" t="s">
        <v>236</v>
      </c>
      <c r="C5485" s="179" t="s">
        <v>1939</v>
      </c>
      <c r="D5485" s="191">
        <v>44441</v>
      </c>
      <c r="E5485" s="192" t="s">
        <v>76</v>
      </c>
      <c r="F5485" s="179" t="s">
        <v>1885</v>
      </c>
      <c r="G5485" s="179"/>
      <c r="H5485" s="199">
        <v>820448</v>
      </c>
      <c r="I5485" s="199"/>
    </row>
    <row r="5486" spans="1:9" x14ac:dyDescent="0.25">
      <c r="A5486" s="184">
        <v>44440</v>
      </c>
      <c r="B5486" s="185" t="s">
        <v>236</v>
      </c>
      <c r="C5486" s="182" t="s">
        <v>174</v>
      </c>
      <c r="D5486" s="183">
        <v>44441</v>
      </c>
      <c r="E5486" s="190" t="s">
        <v>76</v>
      </c>
      <c r="F5486" s="182" t="s">
        <v>1151</v>
      </c>
      <c r="G5486" s="182"/>
      <c r="H5486" s="200">
        <v>150528</v>
      </c>
      <c r="I5486" s="200"/>
    </row>
    <row r="5487" spans="1:9" x14ac:dyDescent="0.25">
      <c r="A5487" s="193">
        <v>44440</v>
      </c>
      <c r="B5487" s="185" t="s">
        <v>236</v>
      </c>
      <c r="C5487" s="179" t="s">
        <v>388</v>
      </c>
      <c r="D5487" s="191">
        <v>44442</v>
      </c>
      <c r="E5487" s="192" t="s">
        <v>76</v>
      </c>
      <c r="F5487" s="179" t="s">
        <v>440</v>
      </c>
      <c r="G5487" s="179"/>
      <c r="H5487" s="199">
        <v>90000</v>
      </c>
      <c r="I5487" s="199"/>
    </row>
    <row r="5488" spans="1:9" x14ac:dyDescent="0.25">
      <c r="A5488" s="184">
        <v>44440</v>
      </c>
      <c r="B5488" s="185" t="s">
        <v>236</v>
      </c>
      <c r="C5488" s="182" t="s">
        <v>172</v>
      </c>
      <c r="D5488" s="183">
        <v>44442</v>
      </c>
      <c r="E5488" s="190" t="s">
        <v>76</v>
      </c>
      <c r="F5488" s="182" t="s">
        <v>1886</v>
      </c>
      <c r="G5488" s="182"/>
      <c r="H5488" s="200">
        <v>73550</v>
      </c>
      <c r="I5488" s="200"/>
    </row>
    <row r="5489" spans="1:9" x14ac:dyDescent="0.25">
      <c r="A5489" s="193">
        <v>44440</v>
      </c>
      <c r="B5489" s="185" t="s">
        <v>236</v>
      </c>
      <c r="C5489" s="179" t="s">
        <v>172</v>
      </c>
      <c r="D5489" s="191">
        <v>44445</v>
      </c>
      <c r="E5489" s="192" t="s">
        <v>76</v>
      </c>
      <c r="F5489" s="179" t="s">
        <v>1887</v>
      </c>
      <c r="G5489" s="179"/>
      <c r="H5489" s="199">
        <v>20000</v>
      </c>
      <c r="I5489" s="199"/>
    </row>
    <row r="5490" spans="1:9" x14ac:dyDescent="0.25">
      <c r="A5490" s="184">
        <v>44440</v>
      </c>
      <c r="B5490" s="185" t="s">
        <v>236</v>
      </c>
      <c r="C5490" s="182" t="s">
        <v>172</v>
      </c>
      <c r="D5490" s="183">
        <v>44445</v>
      </c>
      <c r="E5490" s="190" t="s">
        <v>76</v>
      </c>
      <c r="F5490" s="182" t="s">
        <v>1888</v>
      </c>
      <c r="G5490" s="182"/>
      <c r="H5490" s="200">
        <v>7000</v>
      </c>
      <c r="I5490" s="200"/>
    </row>
    <row r="5491" spans="1:9" x14ac:dyDescent="0.25">
      <c r="A5491" s="193">
        <v>44440</v>
      </c>
      <c r="B5491" s="185" t="s">
        <v>236</v>
      </c>
      <c r="C5491" s="179" t="s">
        <v>179</v>
      </c>
      <c r="D5491" s="191">
        <v>44445</v>
      </c>
      <c r="E5491" s="192" t="s">
        <v>76</v>
      </c>
      <c r="F5491" s="179" t="s">
        <v>517</v>
      </c>
      <c r="G5491" s="179"/>
      <c r="H5491" s="199">
        <v>4203</v>
      </c>
      <c r="I5491" s="199"/>
    </row>
    <row r="5492" spans="1:9" x14ac:dyDescent="0.25">
      <c r="A5492" s="184">
        <v>44440</v>
      </c>
      <c r="B5492" s="185" t="s">
        <v>236</v>
      </c>
      <c r="C5492" s="182" t="s">
        <v>1391</v>
      </c>
      <c r="D5492" s="183">
        <v>44447</v>
      </c>
      <c r="E5492" s="190" t="s">
        <v>76</v>
      </c>
      <c r="F5492" s="182" t="s">
        <v>1889</v>
      </c>
      <c r="G5492" s="182"/>
      <c r="H5492" s="200">
        <v>120000</v>
      </c>
      <c r="I5492" s="200"/>
    </row>
    <row r="5493" spans="1:9" x14ac:dyDescent="0.25">
      <c r="A5493" s="193">
        <v>44440</v>
      </c>
      <c r="B5493" s="185" t="s">
        <v>236</v>
      </c>
      <c r="C5493" s="179" t="s">
        <v>388</v>
      </c>
      <c r="D5493" s="191">
        <v>44449</v>
      </c>
      <c r="E5493" s="192" t="s">
        <v>76</v>
      </c>
      <c r="F5493" s="179" t="s">
        <v>1218</v>
      </c>
      <c r="G5493" s="179"/>
      <c r="H5493" s="199">
        <v>135000</v>
      </c>
      <c r="I5493" s="199"/>
    </row>
    <row r="5494" spans="1:9" x14ac:dyDescent="0.25">
      <c r="A5494" s="184">
        <v>44440</v>
      </c>
      <c r="B5494" s="185" t="s">
        <v>236</v>
      </c>
      <c r="C5494" s="182" t="s">
        <v>1391</v>
      </c>
      <c r="D5494" s="183">
        <v>44454</v>
      </c>
      <c r="E5494" s="190" t="s">
        <v>76</v>
      </c>
      <c r="F5494" s="182" t="s">
        <v>1890</v>
      </c>
      <c r="G5494" s="182"/>
      <c r="H5494" s="200">
        <v>120000</v>
      </c>
      <c r="I5494" s="200"/>
    </row>
    <row r="5495" spans="1:9" x14ac:dyDescent="0.25">
      <c r="A5495" s="193">
        <v>44440</v>
      </c>
      <c r="B5495" s="185" t="s">
        <v>236</v>
      </c>
      <c r="C5495" s="179" t="s">
        <v>1937</v>
      </c>
      <c r="D5495" s="191">
        <v>44454</v>
      </c>
      <c r="E5495" s="192" t="s">
        <v>76</v>
      </c>
      <c r="F5495" s="179" t="s">
        <v>1567</v>
      </c>
      <c r="G5495" s="179"/>
      <c r="H5495" s="199">
        <v>120000</v>
      </c>
      <c r="I5495" s="199"/>
    </row>
    <row r="5496" spans="1:9" x14ac:dyDescent="0.25">
      <c r="A5496" s="184">
        <v>44440</v>
      </c>
      <c r="B5496" s="185" t="s">
        <v>236</v>
      </c>
      <c r="C5496" s="182" t="s">
        <v>1937</v>
      </c>
      <c r="D5496" s="183">
        <v>44454</v>
      </c>
      <c r="E5496" s="190" t="s">
        <v>76</v>
      </c>
      <c r="F5496" s="182" t="s">
        <v>1891</v>
      </c>
      <c r="G5496" s="182"/>
      <c r="H5496" s="200">
        <v>75000</v>
      </c>
      <c r="I5496" s="200"/>
    </row>
    <row r="5497" spans="1:9" x14ac:dyDescent="0.25">
      <c r="A5497" s="193">
        <v>44440</v>
      </c>
      <c r="B5497" s="185" t="s">
        <v>236</v>
      </c>
      <c r="C5497" s="179" t="s">
        <v>388</v>
      </c>
      <c r="D5497" s="191">
        <v>44454</v>
      </c>
      <c r="E5497" s="192" t="s">
        <v>76</v>
      </c>
      <c r="F5497" s="179" t="s">
        <v>1218</v>
      </c>
      <c r="G5497" s="179"/>
      <c r="H5497" s="199">
        <v>135000</v>
      </c>
      <c r="I5497" s="199"/>
    </row>
    <row r="5498" spans="1:9" x14ac:dyDescent="0.25">
      <c r="A5498" s="184">
        <v>44440</v>
      </c>
      <c r="B5498" s="185" t="s">
        <v>236</v>
      </c>
      <c r="C5498" s="182" t="s">
        <v>1634</v>
      </c>
      <c r="D5498" s="183">
        <v>44455</v>
      </c>
      <c r="E5498" s="190" t="s">
        <v>76</v>
      </c>
      <c r="F5498" s="182" t="s">
        <v>1569</v>
      </c>
      <c r="G5498" s="182"/>
      <c r="H5498" s="200">
        <v>10000</v>
      </c>
      <c r="I5498" s="200"/>
    </row>
    <row r="5499" spans="1:9" x14ac:dyDescent="0.25">
      <c r="A5499" s="193">
        <v>44440</v>
      </c>
      <c r="B5499" s="185" t="s">
        <v>236</v>
      </c>
      <c r="C5499" s="179" t="s">
        <v>1391</v>
      </c>
      <c r="D5499" s="191">
        <v>44461</v>
      </c>
      <c r="E5499" s="192" t="s">
        <v>76</v>
      </c>
      <c r="F5499" s="179" t="s">
        <v>1892</v>
      </c>
      <c r="G5499" s="179"/>
      <c r="H5499" s="199">
        <v>120000</v>
      </c>
      <c r="I5499" s="199"/>
    </row>
    <row r="5500" spans="1:9" x14ac:dyDescent="0.25">
      <c r="A5500" s="184">
        <v>44440</v>
      </c>
      <c r="B5500" s="185" t="s">
        <v>236</v>
      </c>
      <c r="C5500" s="182" t="s">
        <v>388</v>
      </c>
      <c r="D5500" s="183">
        <v>44461</v>
      </c>
      <c r="E5500" s="190" t="s">
        <v>76</v>
      </c>
      <c r="F5500" s="182" t="s">
        <v>440</v>
      </c>
      <c r="G5500" s="182"/>
      <c r="H5500" s="200">
        <v>90000</v>
      </c>
      <c r="I5500" s="200"/>
    </row>
    <row r="5501" spans="1:9" x14ac:dyDescent="0.25">
      <c r="A5501" s="193">
        <v>44440</v>
      </c>
      <c r="B5501" s="185" t="s">
        <v>236</v>
      </c>
      <c r="C5501" s="179" t="s">
        <v>432</v>
      </c>
      <c r="D5501" s="191">
        <v>44466</v>
      </c>
      <c r="E5501" s="192" t="s">
        <v>76</v>
      </c>
      <c r="F5501" s="179" t="s">
        <v>1893</v>
      </c>
      <c r="G5501" s="179"/>
      <c r="H5501" s="199">
        <v>50000</v>
      </c>
      <c r="I5501" s="199"/>
    </row>
    <row r="5502" spans="1:9" x14ac:dyDescent="0.25">
      <c r="A5502" s="184">
        <v>44440</v>
      </c>
      <c r="B5502" s="185" t="s">
        <v>236</v>
      </c>
      <c r="C5502" s="182" t="s">
        <v>1391</v>
      </c>
      <c r="D5502" s="183">
        <v>44468</v>
      </c>
      <c r="E5502" s="190" t="s">
        <v>76</v>
      </c>
      <c r="F5502" s="182" t="s">
        <v>1894</v>
      </c>
      <c r="G5502" s="182"/>
      <c r="H5502" s="200">
        <v>120000</v>
      </c>
      <c r="I5502" s="200"/>
    </row>
    <row r="5503" spans="1:9" x14ac:dyDescent="0.25">
      <c r="A5503" s="193">
        <v>44440</v>
      </c>
      <c r="B5503" s="185" t="s">
        <v>236</v>
      </c>
      <c r="C5503" s="179" t="s">
        <v>388</v>
      </c>
      <c r="D5503" s="275">
        <v>44469</v>
      </c>
      <c r="E5503" s="276" t="s">
        <v>76</v>
      </c>
      <c r="F5503" s="274" t="s">
        <v>440</v>
      </c>
      <c r="G5503" s="274"/>
      <c r="H5503" s="279">
        <v>90000</v>
      </c>
      <c r="I5503" s="279">
        <f>SUM(H5478:H5503)</f>
        <v>3028730</v>
      </c>
    </row>
    <row r="5504" spans="1:9" x14ac:dyDescent="0.25">
      <c r="A5504" s="184">
        <v>44470</v>
      </c>
      <c r="B5504" s="185" t="s">
        <v>236</v>
      </c>
      <c r="C5504" s="182" t="s">
        <v>1937</v>
      </c>
      <c r="D5504" s="183">
        <v>44470</v>
      </c>
      <c r="E5504" s="190" t="s">
        <v>76</v>
      </c>
      <c r="F5504" s="182" t="s">
        <v>1895</v>
      </c>
      <c r="G5504" s="182"/>
      <c r="H5504" s="200">
        <v>285650</v>
      </c>
      <c r="I5504" s="200"/>
    </row>
    <row r="5505" spans="1:9" x14ac:dyDescent="0.25">
      <c r="A5505" s="193">
        <v>44470</v>
      </c>
      <c r="B5505" s="185" t="s">
        <v>236</v>
      </c>
      <c r="C5505" s="179" t="s">
        <v>323</v>
      </c>
      <c r="D5505" s="191">
        <v>44470</v>
      </c>
      <c r="E5505" s="192" t="s">
        <v>76</v>
      </c>
      <c r="F5505" s="179" t="s">
        <v>436</v>
      </c>
      <c r="G5505" s="179"/>
      <c r="H5505" s="199">
        <v>129831</v>
      </c>
      <c r="I5505" s="199"/>
    </row>
    <row r="5506" spans="1:9" x14ac:dyDescent="0.25">
      <c r="A5506" s="184">
        <v>44470</v>
      </c>
      <c r="B5506" s="185" t="s">
        <v>236</v>
      </c>
      <c r="C5506" s="182" t="s">
        <v>323</v>
      </c>
      <c r="D5506" s="183">
        <v>44470</v>
      </c>
      <c r="E5506" s="190" t="s">
        <v>76</v>
      </c>
      <c r="F5506" s="182" t="s">
        <v>476</v>
      </c>
      <c r="G5506" s="182"/>
      <c r="H5506" s="200">
        <v>40679</v>
      </c>
      <c r="I5506" s="200"/>
    </row>
    <row r="5507" spans="1:9" x14ac:dyDescent="0.25">
      <c r="A5507" s="193">
        <v>44470</v>
      </c>
      <c r="B5507" s="185" t="s">
        <v>236</v>
      </c>
      <c r="C5507" s="179" t="s">
        <v>323</v>
      </c>
      <c r="D5507" s="191">
        <v>44470</v>
      </c>
      <c r="E5507" s="192" t="s">
        <v>76</v>
      </c>
      <c r="F5507" s="179" t="s">
        <v>529</v>
      </c>
      <c r="G5507" s="179"/>
      <c r="H5507" s="199">
        <v>2642</v>
      </c>
      <c r="I5507" s="199"/>
    </row>
    <row r="5508" spans="1:9" x14ac:dyDescent="0.25">
      <c r="A5508" s="184">
        <v>44470</v>
      </c>
      <c r="B5508" s="185" t="s">
        <v>236</v>
      </c>
      <c r="C5508" s="182" t="s">
        <v>176</v>
      </c>
      <c r="D5508" s="183">
        <v>44470</v>
      </c>
      <c r="E5508" s="190" t="s">
        <v>76</v>
      </c>
      <c r="F5508" s="182" t="s">
        <v>1896</v>
      </c>
      <c r="G5508" s="182"/>
      <c r="H5508" s="200">
        <v>16970</v>
      </c>
      <c r="I5508" s="200"/>
    </row>
    <row r="5509" spans="1:9" x14ac:dyDescent="0.25">
      <c r="A5509" s="193">
        <v>44470</v>
      </c>
      <c r="B5509" s="185" t="s">
        <v>236</v>
      </c>
      <c r="C5509" s="179" t="s">
        <v>432</v>
      </c>
      <c r="D5509" s="191">
        <v>44470</v>
      </c>
      <c r="E5509" s="192" t="s">
        <v>76</v>
      </c>
      <c r="F5509" s="179" t="s">
        <v>1897</v>
      </c>
      <c r="G5509" s="179"/>
      <c r="H5509" s="199">
        <v>100000</v>
      </c>
      <c r="I5509" s="199"/>
    </row>
    <row r="5510" spans="1:9" x14ac:dyDescent="0.25">
      <c r="A5510" s="184">
        <v>44470</v>
      </c>
      <c r="B5510" s="185" t="s">
        <v>236</v>
      </c>
      <c r="C5510" s="182" t="s">
        <v>174</v>
      </c>
      <c r="D5510" s="183">
        <v>44470</v>
      </c>
      <c r="E5510" s="190" t="s">
        <v>76</v>
      </c>
      <c r="F5510" s="182" t="s">
        <v>1898</v>
      </c>
      <c r="G5510" s="182"/>
      <c r="H5510" s="200">
        <v>122050</v>
      </c>
      <c r="I5510" s="200"/>
    </row>
    <row r="5511" spans="1:9" x14ac:dyDescent="0.25">
      <c r="A5511" s="193">
        <v>44470</v>
      </c>
      <c r="B5511" s="185" t="s">
        <v>236</v>
      </c>
      <c r="C5511" s="179" t="s">
        <v>172</v>
      </c>
      <c r="D5511" s="191">
        <v>44474</v>
      </c>
      <c r="E5511" s="192" t="s">
        <v>76</v>
      </c>
      <c r="F5511" s="179" t="s">
        <v>1899</v>
      </c>
      <c r="G5511" s="179"/>
      <c r="H5511" s="199">
        <v>20000</v>
      </c>
      <c r="I5511" s="199"/>
    </row>
    <row r="5512" spans="1:9" x14ac:dyDescent="0.25">
      <c r="A5512" s="184">
        <v>44470</v>
      </c>
      <c r="B5512" s="185" t="s">
        <v>236</v>
      </c>
      <c r="C5512" s="182" t="s">
        <v>1391</v>
      </c>
      <c r="D5512" s="183">
        <v>44474</v>
      </c>
      <c r="E5512" s="190" t="s">
        <v>76</v>
      </c>
      <c r="F5512" s="182" t="s">
        <v>1900</v>
      </c>
      <c r="G5512" s="182"/>
      <c r="H5512" s="200">
        <v>120000</v>
      </c>
      <c r="I5512" s="200"/>
    </row>
    <row r="5513" spans="1:9" x14ac:dyDescent="0.25">
      <c r="A5513" s="193">
        <v>44470</v>
      </c>
      <c r="B5513" s="185" t="s">
        <v>236</v>
      </c>
      <c r="C5513" s="179" t="s">
        <v>1634</v>
      </c>
      <c r="D5513" s="191">
        <v>44474</v>
      </c>
      <c r="E5513" s="192" t="s">
        <v>76</v>
      </c>
      <c r="F5513" s="179" t="s">
        <v>1901</v>
      </c>
      <c r="G5513" s="179"/>
      <c r="H5513" s="199">
        <v>10000</v>
      </c>
      <c r="I5513" s="199"/>
    </row>
    <row r="5514" spans="1:9" x14ac:dyDescent="0.25">
      <c r="A5514" s="184">
        <v>44470</v>
      </c>
      <c r="B5514" s="185" t="s">
        <v>236</v>
      </c>
      <c r="C5514" s="182" t="s">
        <v>179</v>
      </c>
      <c r="D5514" s="183">
        <v>44475</v>
      </c>
      <c r="E5514" s="190" t="s">
        <v>76</v>
      </c>
      <c r="F5514" s="182" t="s">
        <v>517</v>
      </c>
      <c r="G5514" s="182"/>
      <c r="H5514" s="200">
        <v>4222</v>
      </c>
      <c r="I5514" s="200"/>
    </row>
    <row r="5515" spans="1:9" x14ac:dyDescent="0.25">
      <c r="A5515" s="193">
        <v>44470</v>
      </c>
      <c r="B5515" s="185" t="s">
        <v>236</v>
      </c>
      <c r="C5515" s="179" t="s">
        <v>1936</v>
      </c>
      <c r="D5515" s="191">
        <v>44476</v>
      </c>
      <c r="E5515" s="192" t="s">
        <v>76</v>
      </c>
      <c r="F5515" s="179" t="s">
        <v>1902</v>
      </c>
      <c r="G5515" s="179"/>
      <c r="H5515" s="199">
        <v>135000</v>
      </c>
      <c r="I5515" s="199"/>
    </row>
    <row r="5516" spans="1:9" x14ac:dyDescent="0.25">
      <c r="A5516" s="184">
        <v>44470</v>
      </c>
      <c r="B5516" s="185" t="s">
        <v>236</v>
      </c>
      <c r="C5516" s="182" t="s">
        <v>172</v>
      </c>
      <c r="D5516" s="183">
        <v>44477</v>
      </c>
      <c r="E5516" s="190" t="s">
        <v>76</v>
      </c>
      <c r="F5516" s="182" t="s">
        <v>1551</v>
      </c>
      <c r="G5516" s="182"/>
      <c r="H5516" s="200">
        <v>12300</v>
      </c>
      <c r="I5516" s="200"/>
    </row>
    <row r="5517" spans="1:9" x14ac:dyDescent="0.25">
      <c r="A5517" s="193">
        <v>44470</v>
      </c>
      <c r="B5517" s="185" t="s">
        <v>236</v>
      </c>
      <c r="C5517" s="179" t="s">
        <v>1936</v>
      </c>
      <c r="D5517" s="191">
        <v>44481</v>
      </c>
      <c r="E5517" s="192" t="s">
        <v>76</v>
      </c>
      <c r="F5517" s="179" t="s">
        <v>1903</v>
      </c>
      <c r="G5517" s="179"/>
      <c r="H5517" s="199">
        <v>14000</v>
      </c>
      <c r="I5517" s="199"/>
    </row>
    <row r="5518" spans="1:9" x14ac:dyDescent="0.25">
      <c r="A5518" s="184">
        <v>44470</v>
      </c>
      <c r="B5518" s="185" t="s">
        <v>236</v>
      </c>
      <c r="C5518" s="182" t="s">
        <v>1391</v>
      </c>
      <c r="D5518" s="183">
        <v>44482</v>
      </c>
      <c r="E5518" s="190" t="s">
        <v>76</v>
      </c>
      <c r="F5518" s="182" t="s">
        <v>1904</v>
      </c>
      <c r="G5518" s="182"/>
      <c r="H5518" s="200">
        <v>120000</v>
      </c>
      <c r="I5518" s="200"/>
    </row>
    <row r="5519" spans="1:9" x14ac:dyDescent="0.25">
      <c r="A5519" s="193">
        <v>44470</v>
      </c>
      <c r="B5519" s="185" t="s">
        <v>236</v>
      </c>
      <c r="C5519" s="179" t="s">
        <v>388</v>
      </c>
      <c r="D5519" s="191">
        <v>44483</v>
      </c>
      <c r="E5519" s="192" t="s">
        <v>76</v>
      </c>
      <c r="F5519" s="179" t="s">
        <v>364</v>
      </c>
      <c r="G5519" s="179"/>
      <c r="H5519" s="199">
        <v>90000</v>
      </c>
      <c r="I5519" s="199"/>
    </row>
    <row r="5520" spans="1:9" x14ac:dyDescent="0.25">
      <c r="A5520" s="184">
        <v>44470</v>
      </c>
      <c r="B5520" s="185" t="s">
        <v>236</v>
      </c>
      <c r="C5520" s="182" t="s">
        <v>1937</v>
      </c>
      <c r="D5520" s="183">
        <v>44484</v>
      </c>
      <c r="E5520" s="190" t="s">
        <v>76</v>
      </c>
      <c r="F5520" s="182" t="s">
        <v>1553</v>
      </c>
      <c r="G5520" s="182"/>
      <c r="H5520" s="200">
        <v>120000</v>
      </c>
      <c r="I5520" s="200"/>
    </row>
    <row r="5521" spans="1:9" x14ac:dyDescent="0.25">
      <c r="A5521" s="193">
        <v>44470</v>
      </c>
      <c r="B5521" s="185" t="s">
        <v>236</v>
      </c>
      <c r="C5521" s="179" t="s">
        <v>1391</v>
      </c>
      <c r="D5521" s="191">
        <v>44488</v>
      </c>
      <c r="E5521" s="192" t="s">
        <v>76</v>
      </c>
      <c r="F5521" s="179" t="s">
        <v>1905</v>
      </c>
      <c r="G5521" s="179"/>
      <c r="H5521" s="199">
        <v>120000</v>
      </c>
      <c r="I5521" s="199"/>
    </row>
    <row r="5522" spans="1:9" x14ac:dyDescent="0.25">
      <c r="A5522" s="184">
        <v>44470</v>
      </c>
      <c r="B5522" s="185" t="s">
        <v>236</v>
      </c>
      <c r="C5522" s="182" t="s">
        <v>388</v>
      </c>
      <c r="D5522" s="183">
        <v>44490</v>
      </c>
      <c r="E5522" s="190" t="s">
        <v>76</v>
      </c>
      <c r="F5522" s="182" t="s">
        <v>364</v>
      </c>
      <c r="G5522" s="182"/>
      <c r="H5522" s="200">
        <v>90000</v>
      </c>
      <c r="I5522" s="200"/>
    </row>
    <row r="5523" spans="1:9" x14ac:dyDescent="0.25">
      <c r="A5523" s="193">
        <v>44470</v>
      </c>
      <c r="B5523" s="185" t="s">
        <v>236</v>
      </c>
      <c r="C5523" s="179" t="s">
        <v>1634</v>
      </c>
      <c r="D5523" s="191">
        <v>44495</v>
      </c>
      <c r="E5523" s="192" t="s">
        <v>76</v>
      </c>
      <c r="F5523" s="179" t="s">
        <v>1901</v>
      </c>
      <c r="G5523" s="179"/>
      <c r="H5523" s="199">
        <v>10000</v>
      </c>
      <c r="I5523" s="199"/>
    </row>
    <row r="5524" spans="1:9" x14ac:dyDescent="0.25">
      <c r="A5524" s="184">
        <v>44470</v>
      </c>
      <c r="B5524" s="185" t="s">
        <v>236</v>
      </c>
      <c r="C5524" s="182" t="s">
        <v>1391</v>
      </c>
      <c r="D5524" s="183">
        <v>44496</v>
      </c>
      <c r="E5524" s="190" t="s">
        <v>76</v>
      </c>
      <c r="F5524" s="182" t="s">
        <v>1906</v>
      </c>
      <c r="G5524" s="182"/>
      <c r="H5524" s="200">
        <v>120000</v>
      </c>
      <c r="I5524" s="200"/>
    </row>
    <row r="5525" spans="1:9" x14ac:dyDescent="0.25">
      <c r="A5525" s="193">
        <v>44470</v>
      </c>
      <c r="B5525" s="185" t="s">
        <v>236</v>
      </c>
      <c r="C5525" s="179" t="s">
        <v>1936</v>
      </c>
      <c r="D5525" s="275">
        <v>44498</v>
      </c>
      <c r="E5525" s="276" t="s">
        <v>76</v>
      </c>
      <c r="F5525" s="274" t="s">
        <v>1902</v>
      </c>
      <c r="G5525" s="274"/>
      <c r="H5525" s="279">
        <v>135000</v>
      </c>
      <c r="I5525" s="279">
        <f>SUM(H5504:H5525)</f>
        <v>1818344</v>
      </c>
    </row>
    <row r="5526" spans="1:9" x14ac:dyDescent="0.25">
      <c r="A5526" s="184">
        <v>44501</v>
      </c>
      <c r="B5526" s="185" t="s">
        <v>236</v>
      </c>
      <c r="C5526" s="182" t="s">
        <v>1937</v>
      </c>
      <c r="D5526" s="183">
        <v>44502</v>
      </c>
      <c r="E5526" s="190" t="s">
        <v>76</v>
      </c>
      <c r="F5526" s="182" t="s">
        <v>1907</v>
      </c>
      <c r="G5526" s="182"/>
      <c r="H5526" s="200">
        <v>285650</v>
      </c>
      <c r="I5526" s="200"/>
    </row>
    <row r="5527" spans="1:9" x14ac:dyDescent="0.25">
      <c r="A5527" s="193">
        <v>44501</v>
      </c>
      <c r="B5527" s="185" t="s">
        <v>236</v>
      </c>
      <c r="C5527" s="179" t="s">
        <v>172</v>
      </c>
      <c r="D5527" s="191">
        <v>44502</v>
      </c>
      <c r="E5527" s="192" t="s">
        <v>76</v>
      </c>
      <c r="F5527" s="179" t="s">
        <v>1499</v>
      </c>
      <c r="G5527" s="179"/>
      <c r="H5527" s="199">
        <v>42700</v>
      </c>
      <c r="I5527" s="199"/>
    </row>
    <row r="5528" spans="1:9" x14ac:dyDescent="0.25">
      <c r="A5528" s="184">
        <v>44501</v>
      </c>
      <c r="B5528" s="185" t="s">
        <v>236</v>
      </c>
      <c r="C5528" s="182" t="s">
        <v>323</v>
      </c>
      <c r="D5528" s="183">
        <v>44502</v>
      </c>
      <c r="E5528" s="190" t="s">
        <v>76</v>
      </c>
      <c r="F5528" s="182" t="s">
        <v>476</v>
      </c>
      <c r="G5528" s="182"/>
      <c r="H5528" s="200">
        <v>42958</v>
      </c>
      <c r="I5528" s="200"/>
    </row>
    <row r="5529" spans="1:9" x14ac:dyDescent="0.25">
      <c r="A5529" s="193">
        <v>44501</v>
      </c>
      <c r="B5529" s="185" t="s">
        <v>236</v>
      </c>
      <c r="C5529" s="179" t="s">
        <v>323</v>
      </c>
      <c r="D5529" s="191">
        <v>44502</v>
      </c>
      <c r="E5529" s="192" t="s">
        <v>76</v>
      </c>
      <c r="F5529" s="179" t="s">
        <v>436</v>
      </c>
      <c r="G5529" s="179"/>
      <c r="H5529" s="199">
        <v>111081</v>
      </c>
      <c r="I5529" s="199"/>
    </row>
    <row r="5530" spans="1:9" x14ac:dyDescent="0.25">
      <c r="A5530" s="184">
        <v>44501</v>
      </c>
      <c r="B5530" s="185" t="s">
        <v>236</v>
      </c>
      <c r="C5530" s="182" t="s">
        <v>323</v>
      </c>
      <c r="D5530" s="183">
        <v>44502</v>
      </c>
      <c r="E5530" s="190" t="s">
        <v>76</v>
      </c>
      <c r="F5530" s="182" t="s">
        <v>529</v>
      </c>
      <c r="G5530" s="182"/>
      <c r="H5530" s="200">
        <v>2806</v>
      </c>
      <c r="I5530" s="200"/>
    </row>
    <row r="5531" spans="1:9" x14ac:dyDescent="0.25">
      <c r="A5531" s="193">
        <v>44501</v>
      </c>
      <c r="B5531" s="185" t="s">
        <v>236</v>
      </c>
      <c r="C5531" s="179" t="s">
        <v>997</v>
      </c>
      <c r="D5531" s="191">
        <v>44502</v>
      </c>
      <c r="E5531" s="192" t="s">
        <v>76</v>
      </c>
      <c r="F5531" s="179" t="s">
        <v>1908</v>
      </c>
      <c r="G5531" s="179"/>
      <c r="H5531" s="199">
        <v>16970</v>
      </c>
      <c r="I5531" s="199"/>
    </row>
    <row r="5532" spans="1:9" x14ac:dyDescent="0.25">
      <c r="A5532" s="184">
        <v>44501</v>
      </c>
      <c r="B5532" s="185" t="s">
        <v>236</v>
      </c>
      <c r="C5532" s="182" t="s">
        <v>432</v>
      </c>
      <c r="D5532" s="183">
        <v>44502</v>
      </c>
      <c r="E5532" s="190" t="s">
        <v>76</v>
      </c>
      <c r="F5532" s="182" t="s">
        <v>1909</v>
      </c>
      <c r="G5532" s="182"/>
      <c r="H5532" s="200">
        <v>100000</v>
      </c>
      <c r="I5532" s="200"/>
    </row>
    <row r="5533" spans="1:9" x14ac:dyDescent="0.25">
      <c r="A5533" s="193">
        <v>44501</v>
      </c>
      <c r="B5533" s="185" t="s">
        <v>236</v>
      </c>
      <c r="C5533" s="179" t="s">
        <v>173</v>
      </c>
      <c r="D5533" s="191">
        <v>44503</v>
      </c>
      <c r="E5533" s="192" t="s">
        <v>76</v>
      </c>
      <c r="F5533" s="179" t="s">
        <v>1910</v>
      </c>
      <c r="G5533" s="179"/>
      <c r="H5533" s="199">
        <v>120000</v>
      </c>
      <c r="I5533" s="199"/>
    </row>
    <row r="5534" spans="1:9" x14ac:dyDescent="0.25">
      <c r="A5534" s="184">
        <v>44501</v>
      </c>
      <c r="B5534" s="185" t="s">
        <v>236</v>
      </c>
      <c r="C5534" s="182" t="s">
        <v>388</v>
      </c>
      <c r="D5534" s="183">
        <v>44505</v>
      </c>
      <c r="E5534" s="190" t="s">
        <v>76</v>
      </c>
      <c r="F5534" s="182" t="s">
        <v>440</v>
      </c>
      <c r="G5534" s="182"/>
      <c r="H5534" s="200">
        <v>90000</v>
      </c>
      <c r="I5534" s="200"/>
    </row>
    <row r="5535" spans="1:9" x14ac:dyDescent="0.25">
      <c r="A5535" s="193">
        <v>44501</v>
      </c>
      <c r="B5535" s="185" t="s">
        <v>236</v>
      </c>
      <c r="C5535" s="179" t="s">
        <v>179</v>
      </c>
      <c r="D5535" s="191">
        <v>44508</v>
      </c>
      <c r="E5535" s="192" t="s">
        <v>76</v>
      </c>
      <c r="F5535" s="179" t="s">
        <v>1911</v>
      </c>
      <c r="G5535" s="179"/>
      <c r="H5535" s="199">
        <v>4269</v>
      </c>
      <c r="I5535" s="199"/>
    </row>
    <row r="5536" spans="1:9" x14ac:dyDescent="0.25">
      <c r="A5536" s="184">
        <v>44501</v>
      </c>
      <c r="B5536" s="185" t="s">
        <v>236</v>
      </c>
      <c r="C5536" s="182" t="s">
        <v>173</v>
      </c>
      <c r="D5536" s="183">
        <v>44510</v>
      </c>
      <c r="E5536" s="190" t="s">
        <v>76</v>
      </c>
      <c r="F5536" s="182" t="s">
        <v>1912</v>
      </c>
      <c r="G5536" s="182"/>
      <c r="H5536" s="200">
        <v>120000</v>
      </c>
      <c r="I5536" s="200"/>
    </row>
    <row r="5537" spans="1:9" x14ac:dyDescent="0.25">
      <c r="A5537" s="193">
        <v>44501</v>
      </c>
      <c r="B5537" s="185" t="s">
        <v>236</v>
      </c>
      <c r="C5537" s="179" t="s">
        <v>388</v>
      </c>
      <c r="D5537" s="191">
        <v>44511</v>
      </c>
      <c r="E5537" s="192" t="s">
        <v>76</v>
      </c>
      <c r="F5537" s="179" t="s">
        <v>440</v>
      </c>
      <c r="G5537" s="179"/>
      <c r="H5537" s="199">
        <v>90000</v>
      </c>
      <c r="I5537" s="199"/>
    </row>
    <row r="5538" spans="1:9" x14ac:dyDescent="0.25">
      <c r="A5538" s="184">
        <v>44501</v>
      </c>
      <c r="B5538" s="185" t="s">
        <v>236</v>
      </c>
      <c r="C5538" s="182" t="s">
        <v>1634</v>
      </c>
      <c r="D5538" s="183">
        <v>44515</v>
      </c>
      <c r="E5538" s="190" t="s">
        <v>76</v>
      </c>
      <c r="F5538" s="182" t="s">
        <v>1824</v>
      </c>
      <c r="G5538" s="182"/>
      <c r="H5538" s="200">
        <v>10000</v>
      </c>
      <c r="I5538" s="200"/>
    </row>
    <row r="5539" spans="1:9" x14ac:dyDescent="0.25">
      <c r="A5539" s="193">
        <v>44501</v>
      </c>
      <c r="B5539" s="185" t="s">
        <v>236</v>
      </c>
      <c r="C5539" s="179" t="s">
        <v>1937</v>
      </c>
      <c r="D5539" s="191">
        <v>44515</v>
      </c>
      <c r="E5539" s="192" t="s">
        <v>76</v>
      </c>
      <c r="F5539" s="179" t="s">
        <v>1830</v>
      </c>
      <c r="G5539" s="179"/>
      <c r="H5539" s="199">
        <v>120000</v>
      </c>
      <c r="I5539" s="199"/>
    </row>
    <row r="5540" spans="1:9" x14ac:dyDescent="0.25">
      <c r="A5540" s="184">
        <v>44501</v>
      </c>
      <c r="B5540" s="185" t="s">
        <v>236</v>
      </c>
      <c r="C5540" s="182" t="s">
        <v>1391</v>
      </c>
      <c r="D5540" s="183">
        <v>44517</v>
      </c>
      <c r="E5540" s="190" t="s">
        <v>76</v>
      </c>
      <c r="F5540" s="182" t="s">
        <v>1913</v>
      </c>
      <c r="G5540" s="182"/>
      <c r="H5540" s="200">
        <v>120000</v>
      </c>
      <c r="I5540" s="200"/>
    </row>
    <row r="5541" spans="1:9" x14ac:dyDescent="0.25">
      <c r="A5541" s="193">
        <v>44501</v>
      </c>
      <c r="B5541" s="185" t="s">
        <v>236</v>
      </c>
      <c r="C5541" s="179" t="s">
        <v>388</v>
      </c>
      <c r="D5541" s="191">
        <v>44519</v>
      </c>
      <c r="E5541" s="192" t="s">
        <v>76</v>
      </c>
      <c r="F5541" s="179" t="s">
        <v>440</v>
      </c>
      <c r="G5541" s="179"/>
      <c r="H5541" s="199">
        <v>90000</v>
      </c>
      <c r="I5541" s="199"/>
    </row>
    <row r="5542" spans="1:9" x14ac:dyDescent="0.25">
      <c r="A5542" s="184">
        <v>44501</v>
      </c>
      <c r="B5542" s="185" t="s">
        <v>236</v>
      </c>
      <c r="C5542" s="182" t="s">
        <v>172</v>
      </c>
      <c r="D5542" s="183">
        <v>44519</v>
      </c>
      <c r="E5542" s="190" t="s">
        <v>76</v>
      </c>
      <c r="F5542" s="182" t="s">
        <v>1499</v>
      </c>
      <c r="G5542" s="182"/>
      <c r="H5542" s="200">
        <v>76990</v>
      </c>
      <c r="I5542" s="200"/>
    </row>
    <row r="5543" spans="1:9" x14ac:dyDescent="0.25">
      <c r="A5543" s="193">
        <v>44501</v>
      </c>
      <c r="B5543" s="185" t="s">
        <v>236</v>
      </c>
      <c r="C5543" s="179" t="s">
        <v>1936</v>
      </c>
      <c r="D5543" s="191">
        <v>44523</v>
      </c>
      <c r="E5543" s="192" t="s">
        <v>76</v>
      </c>
      <c r="F5543" s="179" t="s">
        <v>1914</v>
      </c>
      <c r="G5543" s="179"/>
      <c r="H5543" s="199">
        <v>450000</v>
      </c>
      <c r="I5543" s="199"/>
    </row>
    <row r="5544" spans="1:9" x14ac:dyDescent="0.25">
      <c r="A5544" s="184">
        <v>44501</v>
      </c>
      <c r="B5544" s="185" t="s">
        <v>236</v>
      </c>
      <c r="C5544" s="182" t="s">
        <v>1391</v>
      </c>
      <c r="D5544" s="183">
        <v>44523</v>
      </c>
      <c r="E5544" s="190" t="s">
        <v>76</v>
      </c>
      <c r="F5544" s="182" t="s">
        <v>1915</v>
      </c>
      <c r="G5544" s="182"/>
      <c r="H5544" s="200">
        <v>120000</v>
      </c>
      <c r="I5544" s="200"/>
    </row>
    <row r="5545" spans="1:9" x14ac:dyDescent="0.25">
      <c r="A5545" s="193">
        <v>44501</v>
      </c>
      <c r="B5545" s="185" t="s">
        <v>236</v>
      </c>
      <c r="C5545" s="179" t="s">
        <v>1942</v>
      </c>
      <c r="D5545" s="191">
        <v>44525</v>
      </c>
      <c r="E5545" s="192" t="s">
        <v>76</v>
      </c>
      <c r="F5545" s="179" t="s">
        <v>1916</v>
      </c>
      <c r="G5545" s="179"/>
      <c r="H5545" s="199">
        <v>27380</v>
      </c>
      <c r="I5545" s="199"/>
    </row>
    <row r="5546" spans="1:9" x14ac:dyDescent="0.25">
      <c r="A5546" s="184">
        <v>44501</v>
      </c>
      <c r="B5546" s="185" t="s">
        <v>236</v>
      </c>
      <c r="C5546" s="182" t="s">
        <v>388</v>
      </c>
      <c r="D5546" s="183">
        <v>44525</v>
      </c>
      <c r="E5546" s="190" t="s">
        <v>76</v>
      </c>
      <c r="F5546" s="182" t="s">
        <v>440</v>
      </c>
      <c r="G5546" s="182"/>
      <c r="H5546" s="200">
        <v>90000</v>
      </c>
      <c r="I5546" s="200"/>
    </row>
    <row r="5547" spans="1:9" x14ac:dyDescent="0.25">
      <c r="A5547" s="193">
        <v>44501</v>
      </c>
      <c r="B5547" s="185" t="s">
        <v>236</v>
      </c>
      <c r="C5547" s="179" t="s">
        <v>1937</v>
      </c>
      <c r="D5547" s="275">
        <v>44530</v>
      </c>
      <c r="E5547" s="276" t="s">
        <v>76</v>
      </c>
      <c r="F5547" s="274" t="s">
        <v>1917</v>
      </c>
      <c r="G5547" s="274"/>
      <c r="H5547" s="279">
        <v>285650</v>
      </c>
      <c r="I5547" s="279">
        <f>SUM(H5526:H5547)</f>
        <v>2416454</v>
      </c>
    </row>
    <row r="5548" spans="1:9" x14ac:dyDescent="0.25">
      <c r="A5548" s="184">
        <v>44531</v>
      </c>
      <c r="B5548" s="185" t="s">
        <v>236</v>
      </c>
      <c r="C5548" s="182" t="s">
        <v>1391</v>
      </c>
      <c r="D5548" s="183">
        <v>44532</v>
      </c>
      <c r="E5548" s="190" t="s">
        <v>76</v>
      </c>
      <c r="F5548" s="182" t="s">
        <v>1918</v>
      </c>
      <c r="G5548" s="182"/>
      <c r="H5548" s="200">
        <v>120000</v>
      </c>
      <c r="I5548" s="200"/>
    </row>
    <row r="5549" spans="1:9" x14ac:dyDescent="0.25">
      <c r="A5549" s="193">
        <v>44531</v>
      </c>
      <c r="B5549" s="185" t="s">
        <v>236</v>
      </c>
      <c r="C5549" s="179" t="s">
        <v>172</v>
      </c>
      <c r="D5549" s="191">
        <v>44533</v>
      </c>
      <c r="E5549" s="192" t="s">
        <v>76</v>
      </c>
      <c r="F5549" s="179" t="s">
        <v>1919</v>
      </c>
      <c r="G5549" s="179"/>
      <c r="H5549" s="199">
        <v>20000</v>
      </c>
      <c r="I5549" s="199"/>
    </row>
    <row r="5550" spans="1:9" x14ac:dyDescent="0.25">
      <c r="A5550" s="184">
        <v>44531</v>
      </c>
      <c r="B5550" s="185" t="s">
        <v>236</v>
      </c>
      <c r="C5550" s="182" t="s">
        <v>388</v>
      </c>
      <c r="D5550" s="183">
        <v>44533</v>
      </c>
      <c r="E5550" s="190" t="s">
        <v>76</v>
      </c>
      <c r="F5550" s="182" t="s">
        <v>397</v>
      </c>
      <c r="G5550" s="182"/>
      <c r="H5550" s="200">
        <v>135000</v>
      </c>
      <c r="I5550" s="200"/>
    </row>
    <row r="5551" spans="1:9" x14ac:dyDescent="0.25">
      <c r="A5551" s="193">
        <v>44531</v>
      </c>
      <c r="B5551" s="185" t="s">
        <v>236</v>
      </c>
      <c r="C5551" s="179" t="s">
        <v>323</v>
      </c>
      <c r="D5551" s="191">
        <v>44536</v>
      </c>
      <c r="E5551" s="192" t="s">
        <v>76</v>
      </c>
      <c r="F5551" s="179" t="s">
        <v>436</v>
      </c>
      <c r="G5551" s="179"/>
      <c r="H5551" s="199">
        <v>38079</v>
      </c>
      <c r="I5551" s="199"/>
    </row>
    <row r="5552" spans="1:9" x14ac:dyDescent="0.25">
      <c r="A5552" s="184">
        <v>44531</v>
      </c>
      <c r="B5552" s="185" t="s">
        <v>236</v>
      </c>
      <c r="C5552" s="182" t="s">
        <v>323</v>
      </c>
      <c r="D5552" s="183">
        <v>44536</v>
      </c>
      <c r="E5552" s="190" t="s">
        <v>76</v>
      </c>
      <c r="F5552" s="182" t="s">
        <v>476</v>
      </c>
      <c r="G5552" s="182"/>
      <c r="H5552" s="200">
        <v>25639</v>
      </c>
      <c r="I5552" s="200"/>
    </row>
    <row r="5553" spans="1:9" x14ac:dyDescent="0.25">
      <c r="A5553" s="193">
        <v>44531</v>
      </c>
      <c r="B5553" s="185" t="s">
        <v>236</v>
      </c>
      <c r="C5553" s="179" t="s">
        <v>323</v>
      </c>
      <c r="D5553" s="191">
        <v>44536</v>
      </c>
      <c r="E5553" s="192" t="s">
        <v>76</v>
      </c>
      <c r="F5553" s="179" t="s">
        <v>529</v>
      </c>
      <c r="G5553" s="179"/>
      <c r="H5553" s="199">
        <v>2319</v>
      </c>
      <c r="I5553" s="199"/>
    </row>
    <row r="5554" spans="1:9" x14ac:dyDescent="0.25">
      <c r="A5554" s="184">
        <v>44531</v>
      </c>
      <c r="B5554" s="185" t="s">
        <v>236</v>
      </c>
      <c r="C5554" s="182" t="s">
        <v>997</v>
      </c>
      <c r="D5554" s="183">
        <v>44536</v>
      </c>
      <c r="E5554" s="190" t="s">
        <v>76</v>
      </c>
      <c r="F5554" s="182" t="s">
        <v>1920</v>
      </c>
      <c r="G5554" s="182"/>
      <c r="H5554" s="200">
        <v>16970</v>
      </c>
      <c r="I5554" s="200"/>
    </row>
    <row r="5555" spans="1:9" x14ac:dyDescent="0.25">
      <c r="A5555" s="193">
        <v>44531</v>
      </c>
      <c r="B5555" s="185" t="s">
        <v>236</v>
      </c>
      <c r="C5555" s="179" t="s">
        <v>432</v>
      </c>
      <c r="D5555" s="191">
        <v>44536</v>
      </c>
      <c r="E5555" s="192" t="s">
        <v>76</v>
      </c>
      <c r="F5555" s="179" t="s">
        <v>1578</v>
      </c>
      <c r="G5555" s="179"/>
      <c r="H5555" s="199">
        <v>100000</v>
      </c>
      <c r="I5555" s="199"/>
    </row>
    <row r="5556" spans="1:9" x14ac:dyDescent="0.25">
      <c r="A5556" s="184">
        <v>44531</v>
      </c>
      <c r="B5556" s="185" t="s">
        <v>236</v>
      </c>
      <c r="C5556" s="182" t="s">
        <v>174</v>
      </c>
      <c r="D5556" s="183">
        <v>44536</v>
      </c>
      <c r="E5556" s="190" t="s">
        <v>76</v>
      </c>
      <c r="F5556" s="182" t="s">
        <v>1151</v>
      </c>
      <c r="G5556" s="182"/>
      <c r="H5556" s="200">
        <v>120250</v>
      </c>
      <c r="I5556" s="200"/>
    </row>
    <row r="5557" spans="1:9" x14ac:dyDescent="0.25">
      <c r="A5557" s="193">
        <v>44531</v>
      </c>
      <c r="B5557" s="185" t="s">
        <v>236</v>
      </c>
      <c r="C5557" s="179" t="s">
        <v>179</v>
      </c>
      <c r="D5557" s="191">
        <v>44536</v>
      </c>
      <c r="E5557" s="192" t="s">
        <v>76</v>
      </c>
      <c r="F5557" s="179" t="s">
        <v>1921</v>
      </c>
      <c r="G5557" s="179"/>
      <c r="H5557" s="199">
        <v>4324</v>
      </c>
      <c r="I5557" s="199"/>
    </row>
    <row r="5558" spans="1:9" x14ac:dyDescent="0.25">
      <c r="A5558" s="184">
        <v>44531</v>
      </c>
      <c r="B5558" s="185" t="s">
        <v>236</v>
      </c>
      <c r="C5558" s="182" t="s">
        <v>1634</v>
      </c>
      <c r="D5558" s="183">
        <v>44536</v>
      </c>
      <c r="E5558" s="190" t="s">
        <v>76</v>
      </c>
      <c r="F5558" s="182" t="s">
        <v>1569</v>
      </c>
      <c r="G5558" s="182"/>
      <c r="H5558" s="200">
        <v>10000</v>
      </c>
      <c r="I5558" s="200"/>
    </row>
    <row r="5559" spans="1:9" x14ac:dyDescent="0.25">
      <c r="A5559" s="193">
        <v>44531</v>
      </c>
      <c r="B5559" s="185" t="s">
        <v>236</v>
      </c>
      <c r="C5559" s="179" t="s">
        <v>173</v>
      </c>
      <c r="D5559" s="191">
        <v>44537</v>
      </c>
      <c r="E5559" s="192" t="s">
        <v>76</v>
      </c>
      <c r="F5559" s="179" t="s">
        <v>1922</v>
      </c>
      <c r="G5559" s="179"/>
      <c r="H5559" s="199">
        <v>120000</v>
      </c>
      <c r="I5559" s="199"/>
    </row>
    <row r="5560" spans="1:9" x14ac:dyDescent="0.25">
      <c r="A5560" s="184">
        <v>44531</v>
      </c>
      <c r="B5560" s="185" t="s">
        <v>236</v>
      </c>
      <c r="C5560" s="182" t="s">
        <v>388</v>
      </c>
      <c r="D5560" s="183">
        <v>44537</v>
      </c>
      <c r="E5560" s="190" t="s">
        <v>76</v>
      </c>
      <c r="F5560" s="182" t="s">
        <v>1923</v>
      </c>
      <c r="G5560" s="182"/>
      <c r="H5560" s="200">
        <v>90000</v>
      </c>
      <c r="I5560" s="200"/>
    </row>
    <row r="5561" spans="1:9" x14ac:dyDescent="0.25">
      <c r="A5561" s="193">
        <v>44531</v>
      </c>
      <c r="B5561" s="185" t="s">
        <v>236</v>
      </c>
      <c r="C5561" s="179" t="s">
        <v>1391</v>
      </c>
      <c r="D5561" s="191">
        <v>44545</v>
      </c>
      <c r="E5561" s="192" t="s">
        <v>76</v>
      </c>
      <c r="F5561" s="179" t="s">
        <v>1924</v>
      </c>
      <c r="G5561" s="179"/>
      <c r="H5561" s="199">
        <v>120000</v>
      </c>
      <c r="I5561" s="199"/>
    </row>
    <row r="5562" spans="1:9" x14ac:dyDescent="0.25">
      <c r="A5562" s="184">
        <v>44531</v>
      </c>
      <c r="B5562" s="185" t="s">
        <v>236</v>
      </c>
      <c r="C5562" s="182" t="s">
        <v>1937</v>
      </c>
      <c r="D5562" s="183">
        <v>44545</v>
      </c>
      <c r="E5562" s="190" t="s">
        <v>76</v>
      </c>
      <c r="F5562" s="182" t="s">
        <v>1925</v>
      </c>
      <c r="G5562" s="182"/>
      <c r="H5562" s="200">
        <v>120000</v>
      </c>
      <c r="I5562" s="200"/>
    </row>
    <row r="5563" spans="1:9" x14ac:dyDescent="0.25">
      <c r="A5563" s="193">
        <v>44531</v>
      </c>
      <c r="B5563" s="185" t="s">
        <v>236</v>
      </c>
      <c r="C5563" s="179" t="s">
        <v>388</v>
      </c>
      <c r="D5563" s="191">
        <v>44546</v>
      </c>
      <c r="E5563" s="192" t="s">
        <v>76</v>
      </c>
      <c r="F5563" s="179" t="s">
        <v>1923</v>
      </c>
      <c r="G5563" s="179"/>
      <c r="H5563" s="199">
        <v>135000</v>
      </c>
      <c r="I5563" s="199"/>
    </row>
    <row r="5564" spans="1:9" x14ac:dyDescent="0.25">
      <c r="A5564" s="184">
        <v>44531</v>
      </c>
      <c r="B5564" s="185" t="s">
        <v>236</v>
      </c>
      <c r="C5564" s="182" t="s">
        <v>172</v>
      </c>
      <c r="D5564" s="183">
        <v>44546</v>
      </c>
      <c r="E5564" s="190" t="s">
        <v>76</v>
      </c>
      <c r="F5564" s="182" t="s">
        <v>1220</v>
      </c>
      <c r="G5564" s="182"/>
      <c r="H5564" s="200">
        <v>41050</v>
      </c>
      <c r="I5564" s="200"/>
    </row>
    <row r="5565" spans="1:9" x14ac:dyDescent="0.25">
      <c r="A5565" s="193">
        <v>44531</v>
      </c>
      <c r="B5565" s="185" t="s">
        <v>236</v>
      </c>
      <c r="C5565" s="179" t="s">
        <v>173</v>
      </c>
      <c r="D5565" s="191">
        <v>44552</v>
      </c>
      <c r="E5565" s="192" t="s">
        <v>76</v>
      </c>
      <c r="F5565" s="179" t="s">
        <v>1926</v>
      </c>
      <c r="G5565" s="179"/>
      <c r="H5565" s="199">
        <v>120000</v>
      </c>
      <c r="I5565" s="199"/>
    </row>
    <row r="5566" spans="1:9" x14ac:dyDescent="0.25">
      <c r="A5566" s="184">
        <v>44531</v>
      </c>
      <c r="B5566" s="185" t="s">
        <v>236</v>
      </c>
      <c r="C5566" s="182" t="s">
        <v>1937</v>
      </c>
      <c r="D5566" s="183">
        <v>44552</v>
      </c>
      <c r="E5566" s="190" t="s">
        <v>76</v>
      </c>
      <c r="F5566" s="182" t="s">
        <v>1927</v>
      </c>
      <c r="G5566" s="182"/>
      <c r="H5566" s="200">
        <v>65000</v>
      </c>
      <c r="I5566" s="200"/>
    </row>
    <row r="5567" spans="1:9" x14ac:dyDescent="0.25">
      <c r="A5567" s="193">
        <v>44531</v>
      </c>
      <c r="B5567" s="185" t="s">
        <v>236</v>
      </c>
      <c r="C5567" s="179" t="s">
        <v>388</v>
      </c>
      <c r="D5567" s="191">
        <v>44552</v>
      </c>
      <c r="E5567" s="192" t="s">
        <v>76</v>
      </c>
      <c r="F5567" s="179" t="s">
        <v>1923</v>
      </c>
      <c r="G5567" s="179"/>
      <c r="H5567" s="199">
        <v>90000</v>
      </c>
      <c r="I5567" s="199"/>
    </row>
    <row r="5568" spans="1:9" x14ac:dyDescent="0.25">
      <c r="A5568" s="184">
        <v>44531</v>
      </c>
      <c r="B5568" s="185" t="s">
        <v>236</v>
      </c>
      <c r="C5568" s="182" t="s">
        <v>172</v>
      </c>
      <c r="D5568" s="183">
        <v>44557</v>
      </c>
      <c r="E5568" s="190" t="s">
        <v>76</v>
      </c>
      <c r="F5568" s="182" t="s">
        <v>1928</v>
      </c>
      <c r="G5568" s="182"/>
      <c r="H5568" s="200">
        <v>50000</v>
      </c>
      <c r="I5568" s="200"/>
    </row>
    <row r="5569" spans="1:9" x14ac:dyDescent="0.25">
      <c r="A5569" s="193">
        <v>44531</v>
      </c>
      <c r="B5569" s="185" t="s">
        <v>236</v>
      </c>
      <c r="C5569" s="179" t="s">
        <v>172</v>
      </c>
      <c r="D5569" s="191">
        <v>44557</v>
      </c>
      <c r="E5569" s="192" t="s">
        <v>76</v>
      </c>
      <c r="F5569" s="179" t="s">
        <v>1929</v>
      </c>
      <c r="G5569" s="179"/>
      <c r="H5569" s="199">
        <v>60000</v>
      </c>
      <c r="I5569" s="199"/>
    </row>
    <row r="5570" spans="1:9" x14ac:dyDescent="0.25">
      <c r="A5570" s="184">
        <v>44531</v>
      </c>
      <c r="B5570" s="185" t="s">
        <v>236</v>
      </c>
      <c r="C5570" s="182" t="s">
        <v>172</v>
      </c>
      <c r="D5570" s="183">
        <v>44557</v>
      </c>
      <c r="E5570" s="190" t="s">
        <v>76</v>
      </c>
      <c r="F5570" s="182" t="s">
        <v>1930</v>
      </c>
      <c r="G5570" s="182"/>
      <c r="H5570" s="200">
        <v>10000</v>
      </c>
      <c r="I5570" s="200"/>
    </row>
    <row r="5571" spans="1:9" x14ac:dyDescent="0.25">
      <c r="A5571" s="193">
        <v>44531</v>
      </c>
      <c r="B5571" s="185" t="s">
        <v>236</v>
      </c>
      <c r="C5571" s="179" t="s">
        <v>1391</v>
      </c>
      <c r="D5571" s="191">
        <v>44559</v>
      </c>
      <c r="E5571" s="192" t="s">
        <v>76</v>
      </c>
      <c r="F5571" s="179" t="s">
        <v>1931</v>
      </c>
      <c r="G5571" s="179"/>
      <c r="H5571" s="199">
        <v>120000</v>
      </c>
      <c r="I5571" s="199"/>
    </row>
    <row r="5572" spans="1:9" x14ac:dyDescent="0.25">
      <c r="A5572" s="184">
        <v>44531</v>
      </c>
      <c r="B5572" s="185" t="s">
        <v>236</v>
      </c>
      <c r="C5572" s="182" t="s">
        <v>1937</v>
      </c>
      <c r="D5572" s="183">
        <v>44560</v>
      </c>
      <c r="E5572" s="190" t="s">
        <v>76</v>
      </c>
      <c r="F5572" s="182" t="s">
        <v>1932</v>
      </c>
      <c r="G5572" s="182"/>
      <c r="H5572" s="200">
        <v>285651</v>
      </c>
      <c r="I5572" s="200"/>
    </row>
    <row r="5573" spans="1:9" x14ac:dyDescent="0.25">
      <c r="A5573" s="193">
        <v>44531</v>
      </c>
      <c r="B5573" s="185" t="s">
        <v>236</v>
      </c>
      <c r="C5573" s="179" t="s">
        <v>388</v>
      </c>
      <c r="D5573" s="275">
        <v>44560</v>
      </c>
      <c r="E5573" s="276" t="s">
        <v>76</v>
      </c>
      <c r="F5573" s="274" t="s">
        <v>397</v>
      </c>
      <c r="G5573" s="274"/>
      <c r="H5573" s="279">
        <v>135000</v>
      </c>
      <c r="I5573" s="279">
        <f>SUM(H5268:H5573)</f>
        <v>34667740</v>
      </c>
    </row>
    <row r="5574" spans="1:9" x14ac:dyDescent="0.25">
      <c r="A5574" s="193">
        <v>44562</v>
      </c>
      <c r="B5574" s="185" t="s">
        <v>236</v>
      </c>
      <c r="C5574" s="179" t="s">
        <v>997</v>
      </c>
      <c r="D5574" s="191">
        <v>44564</v>
      </c>
      <c r="E5574" s="179" t="s">
        <v>76</v>
      </c>
      <c r="F5574" s="179" t="s">
        <v>2020</v>
      </c>
      <c r="G5574" s="179"/>
      <c r="H5574" s="203">
        <v>16970</v>
      </c>
    </row>
    <row r="5575" spans="1:9" x14ac:dyDescent="0.25">
      <c r="A5575" s="184">
        <v>44562</v>
      </c>
      <c r="B5575" s="185" t="s">
        <v>236</v>
      </c>
      <c r="C5575" s="182" t="s">
        <v>432</v>
      </c>
      <c r="D5575" s="183">
        <v>44564</v>
      </c>
      <c r="E5575" s="182" t="s">
        <v>76</v>
      </c>
      <c r="F5575" s="182" t="s">
        <v>2021</v>
      </c>
      <c r="G5575" s="182"/>
      <c r="H5575" s="204">
        <v>100000</v>
      </c>
    </row>
    <row r="5576" spans="1:9" x14ac:dyDescent="0.25">
      <c r="A5576" s="193">
        <v>44562</v>
      </c>
      <c r="B5576" s="185" t="s">
        <v>236</v>
      </c>
      <c r="C5576" s="179" t="s">
        <v>174</v>
      </c>
      <c r="D5576" s="191">
        <v>44564</v>
      </c>
      <c r="E5576" s="179" t="s">
        <v>76</v>
      </c>
      <c r="F5576" s="179" t="s">
        <v>2022</v>
      </c>
      <c r="G5576" s="179"/>
      <c r="H5576" s="203">
        <v>139519</v>
      </c>
    </row>
    <row r="5577" spans="1:9" x14ac:dyDescent="0.25">
      <c r="A5577" s="184">
        <v>44562</v>
      </c>
      <c r="B5577" s="185" t="s">
        <v>236</v>
      </c>
      <c r="C5577" s="182" t="s">
        <v>323</v>
      </c>
      <c r="D5577" s="183">
        <v>44565</v>
      </c>
      <c r="E5577" s="182" t="s">
        <v>76</v>
      </c>
      <c r="F5577" s="182" t="s">
        <v>529</v>
      </c>
      <c r="G5577" s="182"/>
      <c r="H5577" s="204">
        <v>2647</v>
      </c>
    </row>
    <row r="5578" spans="1:9" x14ac:dyDescent="0.25">
      <c r="A5578" s="193">
        <v>44562</v>
      </c>
      <c r="B5578" s="185" t="s">
        <v>236</v>
      </c>
      <c r="C5578" s="179" t="s">
        <v>323</v>
      </c>
      <c r="D5578" s="191">
        <v>44565</v>
      </c>
      <c r="E5578" s="179" t="s">
        <v>76</v>
      </c>
      <c r="F5578" s="179" t="s">
        <v>476</v>
      </c>
      <c r="G5578" s="179"/>
      <c r="H5578" s="203">
        <v>37430</v>
      </c>
    </row>
    <row r="5579" spans="1:9" x14ac:dyDescent="0.25">
      <c r="A5579" s="184">
        <v>44562</v>
      </c>
      <c r="B5579" s="185" t="s">
        <v>236</v>
      </c>
      <c r="C5579" s="182" t="s">
        <v>174</v>
      </c>
      <c r="D5579" s="183">
        <v>44565</v>
      </c>
      <c r="E5579" s="182" t="s">
        <v>76</v>
      </c>
      <c r="F5579" s="182" t="s">
        <v>2023</v>
      </c>
      <c r="G5579" s="182"/>
      <c r="H5579" s="204">
        <v>149685</v>
      </c>
    </row>
    <row r="5580" spans="1:9" x14ac:dyDescent="0.25">
      <c r="A5580" s="193">
        <v>44562</v>
      </c>
      <c r="B5580" s="185" t="s">
        <v>236</v>
      </c>
      <c r="C5580" s="179" t="s">
        <v>323</v>
      </c>
      <c r="D5580" s="191">
        <v>44565</v>
      </c>
      <c r="E5580" s="179" t="s">
        <v>76</v>
      </c>
      <c r="F5580" s="179" t="s">
        <v>436</v>
      </c>
      <c r="G5580" s="179"/>
      <c r="H5580" s="203">
        <v>160827</v>
      </c>
    </row>
    <row r="5581" spans="1:9" x14ac:dyDescent="0.25">
      <c r="A5581" s="184">
        <v>44562</v>
      </c>
      <c r="B5581" s="185" t="s">
        <v>236</v>
      </c>
      <c r="C5581" s="182" t="s">
        <v>179</v>
      </c>
      <c r="D5581" s="183">
        <v>44567</v>
      </c>
      <c r="E5581" s="182" t="s">
        <v>76</v>
      </c>
      <c r="F5581" s="182" t="s">
        <v>1581</v>
      </c>
      <c r="G5581" s="182"/>
      <c r="H5581" s="204">
        <v>4349</v>
      </c>
    </row>
    <row r="5582" spans="1:9" x14ac:dyDescent="0.25">
      <c r="A5582" s="193">
        <v>44562</v>
      </c>
      <c r="B5582" s="185" t="s">
        <v>236</v>
      </c>
      <c r="C5582" s="179" t="s">
        <v>173</v>
      </c>
      <c r="D5582" s="191">
        <v>44567</v>
      </c>
      <c r="E5582" s="179" t="s">
        <v>76</v>
      </c>
      <c r="F5582" s="179" t="s">
        <v>2024</v>
      </c>
      <c r="G5582" s="179"/>
      <c r="H5582" s="203">
        <v>150000</v>
      </c>
    </row>
    <row r="5583" spans="1:9" x14ac:dyDescent="0.25">
      <c r="A5583" s="184">
        <v>44562</v>
      </c>
      <c r="B5583" s="185" t="s">
        <v>236</v>
      </c>
      <c r="C5583" s="182" t="s">
        <v>388</v>
      </c>
      <c r="D5583" s="183">
        <v>44568</v>
      </c>
      <c r="E5583" s="182" t="s">
        <v>76</v>
      </c>
      <c r="F5583" s="182" t="s">
        <v>1218</v>
      </c>
      <c r="G5583" s="182"/>
      <c r="H5583" s="204">
        <v>135000</v>
      </c>
    </row>
    <row r="5584" spans="1:9" x14ac:dyDescent="0.25">
      <c r="A5584" s="193">
        <v>44562</v>
      </c>
      <c r="B5584" s="185" t="s">
        <v>236</v>
      </c>
      <c r="C5584" s="179" t="s">
        <v>173</v>
      </c>
      <c r="D5584" s="191">
        <v>44571</v>
      </c>
      <c r="E5584" s="179" t="s">
        <v>76</v>
      </c>
      <c r="F5584" s="179" t="s">
        <v>2025</v>
      </c>
      <c r="G5584" s="179"/>
      <c r="H5584" s="203">
        <v>150000</v>
      </c>
    </row>
    <row r="5585" spans="1:8" x14ac:dyDescent="0.25">
      <c r="A5585" s="184">
        <v>44562</v>
      </c>
      <c r="B5585" s="185" t="s">
        <v>236</v>
      </c>
      <c r="C5585" s="182" t="s">
        <v>173</v>
      </c>
      <c r="D5585" s="183">
        <v>44571</v>
      </c>
      <c r="E5585" s="182" t="s">
        <v>76</v>
      </c>
      <c r="F5585" s="182" t="s">
        <v>2026</v>
      </c>
      <c r="G5585" s="182"/>
      <c r="H5585" s="204">
        <v>150000</v>
      </c>
    </row>
    <row r="5586" spans="1:8" x14ac:dyDescent="0.25">
      <c r="A5586" s="193">
        <v>44562</v>
      </c>
      <c r="B5586" s="185" t="s">
        <v>236</v>
      </c>
      <c r="C5586" s="179" t="s">
        <v>388</v>
      </c>
      <c r="D5586" s="191">
        <v>44575</v>
      </c>
      <c r="E5586" s="179" t="s">
        <v>76</v>
      </c>
      <c r="F5586" s="179" t="s">
        <v>1218</v>
      </c>
      <c r="G5586" s="179"/>
      <c r="H5586" s="203">
        <v>135000</v>
      </c>
    </row>
    <row r="5587" spans="1:8" x14ac:dyDescent="0.25">
      <c r="A5587" s="184">
        <v>44562</v>
      </c>
      <c r="B5587" s="185" t="s">
        <v>236</v>
      </c>
      <c r="C5587" s="182" t="s">
        <v>1391</v>
      </c>
      <c r="D5587" s="183">
        <v>44575</v>
      </c>
      <c r="E5587" s="182" t="s">
        <v>76</v>
      </c>
      <c r="F5587" s="182" t="s">
        <v>2027</v>
      </c>
      <c r="G5587" s="182"/>
      <c r="H5587" s="204">
        <v>150000</v>
      </c>
    </row>
    <row r="5588" spans="1:8" x14ac:dyDescent="0.25">
      <c r="A5588" s="193">
        <v>44562</v>
      </c>
      <c r="B5588" s="185" t="s">
        <v>236</v>
      </c>
      <c r="C5588" s="179" t="s">
        <v>1937</v>
      </c>
      <c r="D5588" s="191">
        <v>44578</v>
      </c>
      <c r="E5588" s="179" t="s">
        <v>76</v>
      </c>
      <c r="F5588" s="179" t="s">
        <v>1567</v>
      </c>
      <c r="G5588" s="179"/>
      <c r="H5588" s="203">
        <v>120000</v>
      </c>
    </row>
    <row r="5589" spans="1:8" x14ac:dyDescent="0.25">
      <c r="A5589" s="184">
        <v>44562</v>
      </c>
      <c r="B5589" s="185" t="s">
        <v>236</v>
      </c>
      <c r="C5589" s="182" t="s">
        <v>1391</v>
      </c>
      <c r="D5589" s="183">
        <v>44580</v>
      </c>
      <c r="E5589" s="182" t="s">
        <v>76</v>
      </c>
      <c r="F5589" s="182" t="s">
        <v>2028</v>
      </c>
      <c r="G5589" s="182"/>
      <c r="H5589" s="204">
        <v>120000</v>
      </c>
    </row>
    <row r="5590" spans="1:8" x14ac:dyDescent="0.25">
      <c r="A5590" s="193">
        <v>44562</v>
      </c>
      <c r="B5590" s="185" t="s">
        <v>236</v>
      </c>
      <c r="C5590" s="179" t="s">
        <v>1391</v>
      </c>
      <c r="D5590" s="191">
        <v>44582</v>
      </c>
      <c r="E5590" s="179" t="s">
        <v>239</v>
      </c>
      <c r="F5590" s="179" t="s">
        <v>2029</v>
      </c>
      <c r="G5590" s="179"/>
      <c r="H5590" s="203">
        <v>30000</v>
      </c>
    </row>
    <row r="5591" spans="1:8" x14ac:dyDescent="0.25">
      <c r="A5591" s="184">
        <v>44562</v>
      </c>
      <c r="B5591" s="185" t="s">
        <v>236</v>
      </c>
      <c r="C5591" s="182" t="s">
        <v>388</v>
      </c>
      <c r="D5591" s="183">
        <v>44582</v>
      </c>
      <c r="E5591" s="182" t="s">
        <v>76</v>
      </c>
      <c r="F5591" s="182" t="s">
        <v>364</v>
      </c>
      <c r="G5591" s="182"/>
      <c r="H5591" s="204">
        <v>135000</v>
      </c>
    </row>
    <row r="5592" spans="1:8" x14ac:dyDescent="0.25">
      <c r="A5592" s="193">
        <v>44562</v>
      </c>
      <c r="B5592" s="185" t="s">
        <v>236</v>
      </c>
      <c r="C5592" s="179" t="s">
        <v>173</v>
      </c>
      <c r="D5592" s="191">
        <v>44582</v>
      </c>
      <c r="E5592" s="179" t="s">
        <v>239</v>
      </c>
      <c r="F5592" s="179" t="s">
        <v>2030</v>
      </c>
      <c r="G5592" s="179"/>
      <c r="H5592" s="203">
        <v>150000</v>
      </c>
    </row>
    <row r="5593" spans="1:8" x14ac:dyDescent="0.25">
      <c r="A5593" s="184">
        <v>44562</v>
      </c>
      <c r="B5593" s="185" t="s">
        <v>236</v>
      </c>
      <c r="C5593" s="182" t="s">
        <v>432</v>
      </c>
      <c r="D5593" s="183">
        <v>44586</v>
      </c>
      <c r="E5593" s="182" t="s">
        <v>76</v>
      </c>
      <c r="F5593" s="182" t="s">
        <v>2031</v>
      </c>
      <c r="G5593" s="182"/>
      <c r="H5593" s="204">
        <v>20000</v>
      </c>
    </row>
    <row r="5594" spans="1:8" x14ac:dyDescent="0.25">
      <c r="A5594" s="193">
        <v>44562</v>
      </c>
      <c r="B5594" s="185" t="s">
        <v>236</v>
      </c>
      <c r="C5594" s="179" t="s">
        <v>173</v>
      </c>
      <c r="D5594" s="191">
        <v>44586</v>
      </c>
      <c r="E5594" s="179" t="s">
        <v>76</v>
      </c>
      <c r="F5594" s="179" t="s">
        <v>2032</v>
      </c>
      <c r="G5594" s="179"/>
      <c r="H5594" s="203">
        <v>150000</v>
      </c>
    </row>
    <row r="5595" spans="1:8" x14ac:dyDescent="0.25">
      <c r="A5595" s="184">
        <v>44562</v>
      </c>
      <c r="B5595" s="185" t="s">
        <v>236</v>
      </c>
      <c r="C5595" s="182" t="s">
        <v>172</v>
      </c>
      <c r="D5595" s="183">
        <v>44588</v>
      </c>
      <c r="E5595" s="182" t="s">
        <v>76</v>
      </c>
      <c r="F5595" s="182" t="s">
        <v>2033</v>
      </c>
      <c r="G5595" s="182"/>
      <c r="H5595" s="204">
        <v>30000</v>
      </c>
    </row>
    <row r="5596" spans="1:8" x14ac:dyDescent="0.25">
      <c r="A5596" s="193">
        <v>44562</v>
      </c>
      <c r="B5596" s="185" t="s">
        <v>236</v>
      </c>
      <c r="C5596" s="179" t="s">
        <v>388</v>
      </c>
      <c r="D5596" s="191">
        <v>44589</v>
      </c>
      <c r="E5596" s="179" t="s">
        <v>76</v>
      </c>
      <c r="F5596" s="179" t="s">
        <v>1218</v>
      </c>
      <c r="G5596" s="179"/>
      <c r="H5596" s="203">
        <v>150000</v>
      </c>
    </row>
    <row r="5597" spans="1:8" x14ac:dyDescent="0.25">
      <c r="A5597" s="184">
        <v>44562</v>
      </c>
      <c r="B5597" s="185" t="s">
        <v>236</v>
      </c>
      <c r="C5597" s="182" t="s">
        <v>1937</v>
      </c>
      <c r="D5597" s="183">
        <v>44592</v>
      </c>
      <c r="E5597" s="182" t="s">
        <v>76</v>
      </c>
      <c r="F5597" s="182" t="s">
        <v>2034</v>
      </c>
      <c r="G5597" s="182"/>
      <c r="H5597" s="204">
        <v>100000</v>
      </c>
    </row>
    <row r="5598" spans="1:8" x14ac:dyDescent="0.25">
      <c r="A5598" s="193">
        <v>44562</v>
      </c>
      <c r="B5598" s="185" t="s">
        <v>236</v>
      </c>
      <c r="C5598" s="179" t="s">
        <v>173</v>
      </c>
      <c r="D5598" s="191">
        <v>44592</v>
      </c>
      <c r="E5598" s="179" t="s">
        <v>76</v>
      </c>
      <c r="F5598" s="179" t="s">
        <v>2035</v>
      </c>
      <c r="G5598" s="179"/>
      <c r="H5598" s="203">
        <v>150000</v>
      </c>
    </row>
    <row r="5599" spans="1:8" x14ac:dyDescent="0.25">
      <c r="A5599" s="221">
        <v>44562</v>
      </c>
      <c r="B5599" s="185" t="s">
        <v>236</v>
      </c>
      <c r="C5599" s="182" t="s">
        <v>1937</v>
      </c>
      <c r="D5599" s="223">
        <v>44592</v>
      </c>
      <c r="E5599" s="222" t="s">
        <v>76</v>
      </c>
      <c r="F5599" s="222" t="s">
        <v>2036</v>
      </c>
      <c r="G5599" s="222"/>
      <c r="H5599" s="226">
        <v>285650</v>
      </c>
    </row>
    <row r="5600" spans="1:8" x14ac:dyDescent="0.25">
      <c r="A5600" s="193">
        <v>44593</v>
      </c>
      <c r="B5600" s="185" t="s">
        <v>236</v>
      </c>
      <c r="C5600" s="179" t="s">
        <v>323</v>
      </c>
      <c r="D5600" s="191">
        <v>44593</v>
      </c>
      <c r="E5600" s="179" t="s">
        <v>76</v>
      </c>
      <c r="F5600" s="179" t="s">
        <v>529</v>
      </c>
      <c r="G5600" s="179"/>
      <c r="H5600" s="203">
        <v>2810</v>
      </c>
    </row>
    <row r="5601" spans="1:8" x14ac:dyDescent="0.25">
      <c r="A5601" s="184">
        <v>44593</v>
      </c>
      <c r="B5601" s="185" t="s">
        <v>236</v>
      </c>
      <c r="C5601" s="182" t="s">
        <v>997</v>
      </c>
      <c r="D5601" s="183">
        <v>44593</v>
      </c>
      <c r="E5601" s="182" t="s">
        <v>76</v>
      </c>
      <c r="F5601" s="182" t="s">
        <v>1358</v>
      </c>
      <c r="G5601" s="182"/>
      <c r="H5601" s="204">
        <v>16970</v>
      </c>
    </row>
    <row r="5602" spans="1:8" x14ac:dyDescent="0.25">
      <c r="A5602" s="193">
        <v>44593</v>
      </c>
      <c r="B5602" s="185" t="s">
        <v>236</v>
      </c>
      <c r="C5602" s="179" t="s">
        <v>323</v>
      </c>
      <c r="D5602" s="191">
        <v>44593</v>
      </c>
      <c r="E5602" s="179" t="s">
        <v>76</v>
      </c>
      <c r="F5602" s="179" t="s">
        <v>476</v>
      </c>
      <c r="G5602" s="179"/>
      <c r="H5602" s="203">
        <v>44853</v>
      </c>
    </row>
    <row r="5603" spans="1:8" x14ac:dyDescent="0.25">
      <c r="A5603" s="184">
        <v>44593</v>
      </c>
      <c r="B5603" s="185" t="s">
        <v>236</v>
      </c>
      <c r="C5603" s="182" t="s">
        <v>323</v>
      </c>
      <c r="D5603" s="183">
        <v>44593</v>
      </c>
      <c r="E5603" s="182" t="s">
        <v>76</v>
      </c>
      <c r="F5603" s="182" t="s">
        <v>436</v>
      </c>
      <c r="G5603" s="182"/>
      <c r="H5603" s="204">
        <v>84354</v>
      </c>
    </row>
    <row r="5604" spans="1:8" x14ac:dyDescent="0.25">
      <c r="A5604" s="193">
        <v>44593</v>
      </c>
      <c r="B5604" s="185" t="s">
        <v>236</v>
      </c>
      <c r="C5604" s="179" t="s">
        <v>432</v>
      </c>
      <c r="D5604" s="191">
        <v>44593</v>
      </c>
      <c r="E5604" s="179" t="s">
        <v>76</v>
      </c>
      <c r="F5604" s="179" t="s">
        <v>2037</v>
      </c>
      <c r="G5604" s="179"/>
      <c r="H5604" s="203">
        <v>100000</v>
      </c>
    </row>
    <row r="5605" spans="1:8" x14ac:dyDescent="0.25">
      <c r="A5605" s="184">
        <v>44593</v>
      </c>
      <c r="B5605" s="185" t="s">
        <v>236</v>
      </c>
      <c r="C5605" s="182" t="s">
        <v>173</v>
      </c>
      <c r="D5605" s="183">
        <v>44593</v>
      </c>
      <c r="E5605" s="182" t="s">
        <v>76</v>
      </c>
      <c r="F5605" s="182" t="s">
        <v>2038</v>
      </c>
      <c r="G5605" s="182"/>
      <c r="H5605" s="204">
        <v>150000</v>
      </c>
    </row>
    <row r="5606" spans="1:8" x14ac:dyDescent="0.25">
      <c r="A5606" s="193">
        <v>44593</v>
      </c>
      <c r="B5606" s="185" t="s">
        <v>236</v>
      </c>
      <c r="C5606" s="179" t="s">
        <v>179</v>
      </c>
      <c r="D5606" s="191">
        <v>44595</v>
      </c>
      <c r="E5606" s="179" t="s">
        <v>76</v>
      </c>
      <c r="F5606" s="179" t="s">
        <v>2039</v>
      </c>
      <c r="G5606" s="179"/>
      <c r="H5606" s="203">
        <v>16800</v>
      </c>
    </row>
    <row r="5607" spans="1:8" x14ac:dyDescent="0.25">
      <c r="A5607" s="184">
        <v>44593</v>
      </c>
      <c r="B5607" s="185" t="s">
        <v>236</v>
      </c>
      <c r="C5607" s="182" t="s">
        <v>174</v>
      </c>
      <c r="D5607" s="183">
        <v>44595</v>
      </c>
      <c r="E5607" s="182" t="s">
        <v>76</v>
      </c>
      <c r="F5607" s="182" t="s">
        <v>1151</v>
      </c>
      <c r="G5607" s="182"/>
      <c r="H5607" s="204">
        <v>149893</v>
      </c>
    </row>
    <row r="5608" spans="1:8" x14ac:dyDescent="0.25">
      <c r="A5608" s="193">
        <v>44593</v>
      </c>
      <c r="B5608" s="185" t="s">
        <v>236</v>
      </c>
      <c r="C5608" s="179" t="s">
        <v>388</v>
      </c>
      <c r="D5608" s="191">
        <v>44596</v>
      </c>
      <c r="E5608" s="179" t="s">
        <v>76</v>
      </c>
      <c r="F5608" s="179" t="s">
        <v>2040</v>
      </c>
      <c r="G5608" s="179"/>
      <c r="H5608" s="203">
        <v>150000</v>
      </c>
    </row>
    <row r="5609" spans="1:8" x14ac:dyDescent="0.25">
      <c r="A5609" s="184">
        <v>44593</v>
      </c>
      <c r="B5609" s="185" t="s">
        <v>236</v>
      </c>
      <c r="C5609" s="182" t="s">
        <v>179</v>
      </c>
      <c r="D5609" s="183">
        <v>44599</v>
      </c>
      <c r="E5609" s="182" t="s">
        <v>76</v>
      </c>
      <c r="F5609" s="182" t="s">
        <v>517</v>
      </c>
      <c r="G5609" s="182"/>
      <c r="H5609" s="204">
        <v>4383</v>
      </c>
    </row>
    <row r="5610" spans="1:8" x14ac:dyDescent="0.25">
      <c r="A5610" s="193">
        <v>44593</v>
      </c>
      <c r="B5610" s="185" t="s">
        <v>236</v>
      </c>
      <c r="C5610" s="179" t="s">
        <v>1391</v>
      </c>
      <c r="D5610" s="191">
        <v>44599</v>
      </c>
      <c r="E5610" s="179" t="s">
        <v>76</v>
      </c>
      <c r="F5610" s="179" t="s">
        <v>2041</v>
      </c>
      <c r="G5610" s="179"/>
      <c r="H5610" s="203">
        <v>150000</v>
      </c>
    </row>
    <row r="5611" spans="1:8" x14ac:dyDescent="0.25">
      <c r="A5611" s="184">
        <v>44593</v>
      </c>
      <c r="B5611" s="185" t="s">
        <v>236</v>
      </c>
      <c r="C5611" s="182" t="s">
        <v>1391</v>
      </c>
      <c r="D5611" s="183">
        <v>44600</v>
      </c>
      <c r="E5611" s="182" t="s">
        <v>76</v>
      </c>
      <c r="F5611" s="182" t="s">
        <v>2042</v>
      </c>
      <c r="G5611" s="182"/>
      <c r="H5611" s="204">
        <v>150000</v>
      </c>
    </row>
    <row r="5612" spans="1:8" x14ac:dyDescent="0.25">
      <c r="A5612" s="193">
        <v>44593</v>
      </c>
      <c r="B5612" s="185" t="s">
        <v>236</v>
      </c>
      <c r="C5612" s="179" t="s">
        <v>388</v>
      </c>
      <c r="D5612" s="191">
        <v>44603</v>
      </c>
      <c r="E5612" s="179" t="s">
        <v>76</v>
      </c>
      <c r="F5612" s="179" t="s">
        <v>2043</v>
      </c>
      <c r="G5612" s="179"/>
      <c r="H5612" s="203">
        <v>100000</v>
      </c>
    </row>
    <row r="5613" spans="1:8" x14ac:dyDescent="0.25">
      <c r="A5613" s="184">
        <v>44593</v>
      </c>
      <c r="B5613" s="185" t="s">
        <v>236</v>
      </c>
      <c r="C5613" s="182" t="s">
        <v>388</v>
      </c>
      <c r="D5613" s="183">
        <v>44606</v>
      </c>
      <c r="E5613" s="182" t="s">
        <v>76</v>
      </c>
      <c r="F5613" s="182" t="s">
        <v>2044</v>
      </c>
      <c r="G5613" s="182"/>
      <c r="H5613" s="204">
        <v>20000</v>
      </c>
    </row>
    <row r="5614" spans="1:8" x14ac:dyDescent="0.25">
      <c r="A5614" s="193">
        <v>44593</v>
      </c>
      <c r="B5614" s="185" t="s">
        <v>236</v>
      </c>
      <c r="C5614" s="179" t="s">
        <v>173</v>
      </c>
      <c r="D5614" s="191">
        <v>44606</v>
      </c>
      <c r="E5614" s="179" t="s">
        <v>76</v>
      </c>
      <c r="F5614" s="179" t="s">
        <v>2045</v>
      </c>
      <c r="G5614" s="179"/>
      <c r="H5614" s="203">
        <v>150000</v>
      </c>
    </row>
    <row r="5615" spans="1:8" x14ac:dyDescent="0.25">
      <c r="A5615" s="184">
        <v>44593</v>
      </c>
      <c r="B5615" s="185" t="s">
        <v>236</v>
      </c>
      <c r="C5615" s="182" t="s">
        <v>1937</v>
      </c>
      <c r="D5615" s="183">
        <v>44607</v>
      </c>
      <c r="E5615" s="182" t="s">
        <v>76</v>
      </c>
      <c r="F5615" s="182" t="s">
        <v>2046</v>
      </c>
      <c r="G5615" s="182"/>
      <c r="H5615" s="204">
        <v>120000</v>
      </c>
    </row>
    <row r="5616" spans="1:8" x14ac:dyDescent="0.25">
      <c r="A5616" s="193">
        <v>44593</v>
      </c>
      <c r="B5616" s="185" t="s">
        <v>236</v>
      </c>
      <c r="C5616" s="179" t="s">
        <v>388</v>
      </c>
      <c r="D5616" s="191">
        <v>44608</v>
      </c>
      <c r="E5616" s="179" t="s">
        <v>76</v>
      </c>
      <c r="F5616" s="179" t="s">
        <v>2047</v>
      </c>
      <c r="G5616" s="179"/>
      <c r="H5616" s="203">
        <v>20000</v>
      </c>
    </row>
    <row r="5617" spans="1:8" x14ac:dyDescent="0.25">
      <c r="A5617" s="184">
        <v>44593</v>
      </c>
      <c r="B5617" s="185" t="s">
        <v>236</v>
      </c>
      <c r="C5617" s="182" t="s">
        <v>1391</v>
      </c>
      <c r="D5617" s="183">
        <v>44608</v>
      </c>
      <c r="E5617" s="182" t="s">
        <v>76</v>
      </c>
      <c r="F5617" s="182" t="s">
        <v>2048</v>
      </c>
      <c r="G5617" s="182"/>
      <c r="H5617" s="204">
        <v>150000</v>
      </c>
    </row>
    <row r="5618" spans="1:8" x14ac:dyDescent="0.25">
      <c r="A5618" s="193">
        <v>44593</v>
      </c>
      <c r="B5618" s="185" t="s">
        <v>236</v>
      </c>
      <c r="C5618" s="179" t="s">
        <v>388</v>
      </c>
      <c r="D5618" s="191">
        <v>44610</v>
      </c>
      <c r="E5618" s="179" t="s">
        <v>76</v>
      </c>
      <c r="F5618" s="179" t="s">
        <v>2049</v>
      </c>
      <c r="G5618" s="179"/>
      <c r="H5618" s="203">
        <v>200000</v>
      </c>
    </row>
    <row r="5619" spans="1:8" x14ac:dyDescent="0.25">
      <c r="A5619" s="184">
        <v>44593</v>
      </c>
      <c r="B5619" s="185" t="s">
        <v>236</v>
      </c>
      <c r="C5619" s="182" t="s">
        <v>1391</v>
      </c>
      <c r="D5619" s="183">
        <v>44614</v>
      </c>
      <c r="E5619" s="182" t="s">
        <v>76</v>
      </c>
      <c r="F5619" s="182" t="s">
        <v>2050</v>
      </c>
      <c r="G5619" s="182"/>
      <c r="H5619" s="204">
        <v>150000</v>
      </c>
    </row>
    <row r="5620" spans="1:8" x14ac:dyDescent="0.25">
      <c r="A5620" s="193">
        <v>44593</v>
      </c>
      <c r="B5620" s="185" t="s">
        <v>236</v>
      </c>
      <c r="C5620" s="179" t="s">
        <v>1391</v>
      </c>
      <c r="D5620" s="191">
        <v>44614</v>
      </c>
      <c r="E5620" s="179" t="s">
        <v>76</v>
      </c>
      <c r="F5620" s="179" t="s">
        <v>2051</v>
      </c>
      <c r="G5620" s="179"/>
      <c r="H5620" s="203">
        <v>150000</v>
      </c>
    </row>
    <row r="5621" spans="1:8" x14ac:dyDescent="0.25">
      <c r="A5621" s="184">
        <v>44593</v>
      </c>
      <c r="B5621" s="185" t="s">
        <v>236</v>
      </c>
      <c r="C5621" s="182" t="s">
        <v>432</v>
      </c>
      <c r="D5621" s="183">
        <v>44615</v>
      </c>
      <c r="E5621" s="182" t="s">
        <v>76</v>
      </c>
      <c r="F5621" s="182" t="s">
        <v>2052</v>
      </c>
      <c r="G5621" s="182"/>
      <c r="H5621" s="204">
        <v>80000</v>
      </c>
    </row>
    <row r="5622" spans="1:8" x14ac:dyDescent="0.25">
      <c r="A5622" s="193">
        <v>44593</v>
      </c>
      <c r="B5622" s="185" t="s">
        <v>236</v>
      </c>
      <c r="C5622" s="179" t="s">
        <v>388</v>
      </c>
      <c r="D5622" s="191">
        <v>44617</v>
      </c>
      <c r="E5622" s="179" t="s">
        <v>76</v>
      </c>
      <c r="F5622" s="179" t="s">
        <v>2049</v>
      </c>
      <c r="G5622" s="179"/>
      <c r="H5622" s="203">
        <v>200000</v>
      </c>
    </row>
    <row r="5623" spans="1:8" x14ac:dyDescent="0.25">
      <c r="A5623" s="221">
        <v>44228</v>
      </c>
      <c r="B5623" s="185" t="s">
        <v>236</v>
      </c>
      <c r="C5623" s="182" t="s">
        <v>173</v>
      </c>
      <c r="D5623" s="223">
        <v>44620</v>
      </c>
      <c r="E5623" s="222" t="s">
        <v>76</v>
      </c>
      <c r="F5623" s="222" t="s">
        <v>2053</v>
      </c>
      <c r="G5623" s="222"/>
      <c r="H5623" s="226">
        <v>150000</v>
      </c>
    </row>
    <row r="5624" spans="1:8" x14ac:dyDescent="0.25">
      <c r="A5624" s="193">
        <v>44621</v>
      </c>
      <c r="B5624" s="185" t="s">
        <v>236</v>
      </c>
      <c r="C5624" s="179" t="s">
        <v>323</v>
      </c>
      <c r="D5624" s="191">
        <v>44621</v>
      </c>
      <c r="E5624" s="179" t="s">
        <v>76</v>
      </c>
      <c r="F5624" s="179" t="s">
        <v>529</v>
      </c>
      <c r="G5624" s="179"/>
      <c r="H5624" s="203">
        <v>2980</v>
      </c>
    </row>
    <row r="5625" spans="1:8" x14ac:dyDescent="0.25">
      <c r="A5625" s="184">
        <v>44621</v>
      </c>
      <c r="B5625" s="185" t="s">
        <v>236</v>
      </c>
      <c r="C5625" s="182" t="s">
        <v>997</v>
      </c>
      <c r="D5625" s="183">
        <v>44621</v>
      </c>
      <c r="E5625" s="182" t="s">
        <v>76</v>
      </c>
      <c r="F5625" s="182" t="s">
        <v>2054</v>
      </c>
      <c r="G5625" s="182"/>
      <c r="H5625" s="204">
        <v>16970</v>
      </c>
    </row>
    <row r="5626" spans="1:8" x14ac:dyDescent="0.25">
      <c r="A5626" s="193">
        <v>44621</v>
      </c>
      <c r="B5626" s="185" t="s">
        <v>236</v>
      </c>
      <c r="C5626" s="179" t="s">
        <v>323</v>
      </c>
      <c r="D5626" s="191">
        <v>44621</v>
      </c>
      <c r="E5626" s="179" t="s">
        <v>76</v>
      </c>
      <c r="F5626" s="179" t="s">
        <v>476</v>
      </c>
      <c r="G5626" s="179"/>
      <c r="H5626" s="203">
        <v>39714</v>
      </c>
    </row>
    <row r="5627" spans="1:8" x14ac:dyDescent="0.25">
      <c r="A5627" s="184">
        <v>44621</v>
      </c>
      <c r="B5627" s="185" t="s">
        <v>236</v>
      </c>
      <c r="C5627" s="182" t="s">
        <v>1937</v>
      </c>
      <c r="D5627" s="183">
        <v>44621</v>
      </c>
      <c r="E5627" s="182" t="s">
        <v>76</v>
      </c>
      <c r="F5627" s="182" t="s">
        <v>2055</v>
      </c>
      <c r="G5627" s="182"/>
      <c r="H5627" s="204">
        <v>100000</v>
      </c>
    </row>
    <row r="5628" spans="1:8" x14ac:dyDescent="0.25">
      <c r="A5628" s="193">
        <v>44621</v>
      </c>
      <c r="B5628" s="185" t="s">
        <v>236</v>
      </c>
      <c r="C5628" s="179" t="s">
        <v>432</v>
      </c>
      <c r="D5628" s="191">
        <v>44621</v>
      </c>
      <c r="E5628" s="179" t="s">
        <v>76</v>
      </c>
      <c r="F5628" s="179" t="s">
        <v>2056</v>
      </c>
      <c r="G5628" s="179"/>
      <c r="H5628" s="203">
        <v>100000</v>
      </c>
    </row>
    <row r="5629" spans="1:8" x14ac:dyDescent="0.25">
      <c r="A5629" s="184">
        <v>44621</v>
      </c>
      <c r="B5629" s="185" t="s">
        <v>236</v>
      </c>
      <c r="C5629" s="182" t="s">
        <v>323</v>
      </c>
      <c r="D5629" s="183">
        <v>44621</v>
      </c>
      <c r="E5629" s="182" t="s">
        <v>76</v>
      </c>
      <c r="F5629" s="182" t="s">
        <v>436</v>
      </c>
      <c r="G5629" s="182"/>
      <c r="H5629" s="204">
        <v>101776</v>
      </c>
    </row>
    <row r="5630" spans="1:8" x14ac:dyDescent="0.25">
      <c r="A5630" s="193">
        <v>44621</v>
      </c>
      <c r="B5630" s="185" t="s">
        <v>236</v>
      </c>
      <c r="C5630" s="179" t="s">
        <v>1937</v>
      </c>
      <c r="D5630" s="191">
        <v>44621</v>
      </c>
      <c r="E5630" s="179" t="s">
        <v>76</v>
      </c>
      <c r="F5630" s="179" t="s">
        <v>2057</v>
      </c>
      <c r="G5630" s="179"/>
      <c r="H5630" s="203">
        <v>285650</v>
      </c>
    </row>
    <row r="5631" spans="1:8" x14ac:dyDescent="0.25">
      <c r="A5631" s="184">
        <v>44621</v>
      </c>
      <c r="B5631" s="185" t="s">
        <v>236</v>
      </c>
      <c r="C5631" s="182" t="s">
        <v>173</v>
      </c>
      <c r="D5631" s="183">
        <v>44622</v>
      </c>
      <c r="E5631" s="182" t="s">
        <v>76</v>
      </c>
      <c r="F5631" s="182" t="s">
        <v>2058</v>
      </c>
      <c r="G5631" s="182"/>
      <c r="H5631" s="204">
        <v>150000</v>
      </c>
    </row>
    <row r="5632" spans="1:8" x14ac:dyDescent="0.25">
      <c r="A5632" s="193">
        <v>44621</v>
      </c>
      <c r="B5632" s="185" t="s">
        <v>236</v>
      </c>
      <c r="C5632" s="179" t="s">
        <v>174</v>
      </c>
      <c r="D5632" s="191">
        <v>44623</v>
      </c>
      <c r="E5632" s="179" t="s">
        <v>76</v>
      </c>
      <c r="F5632" s="179" t="s">
        <v>1151</v>
      </c>
      <c r="G5632" s="179"/>
      <c r="H5632" s="203">
        <v>149893</v>
      </c>
    </row>
    <row r="5633" spans="1:8" x14ac:dyDescent="0.25">
      <c r="A5633" s="184">
        <v>44621</v>
      </c>
      <c r="B5633" s="185" t="s">
        <v>236</v>
      </c>
      <c r="C5633" s="182" t="s">
        <v>1936</v>
      </c>
      <c r="D5633" s="183">
        <v>44623</v>
      </c>
      <c r="E5633" s="182" t="s">
        <v>76</v>
      </c>
      <c r="F5633" s="182" t="s">
        <v>1218</v>
      </c>
      <c r="G5633" s="182"/>
      <c r="H5633" s="204">
        <v>150000</v>
      </c>
    </row>
    <row r="5634" spans="1:8" x14ac:dyDescent="0.25">
      <c r="A5634" s="193">
        <v>44621</v>
      </c>
      <c r="B5634" s="185" t="s">
        <v>236</v>
      </c>
      <c r="C5634" s="179" t="s">
        <v>179</v>
      </c>
      <c r="D5634" s="191">
        <v>44627</v>
      </c>
      <c r="E5634" s="179" t="s">
        <v>76</v>
      </c>
      <c r="F5634" s="179" t="s">
        <v>2059</v>
      </c>
      <c r="G5634" s="179"/>
      <c r="H5634" s="203">
        <v>4433</v>
      </c>
    </row>
    <row r="5635" spans="1:8" x14ac:dyDescent="0.25">
      <c r="A5635" s="184">
        <v>44621</v>
      </c>
      <c r="B5635" s="185" t="s">
        <v>236</v>
      </c>
      <c r="C5635" s="182" t="s">
        <v>173</v>
      </c>
      <c r="D5635" s="183">
        <v>44629</v>
      </c>
      <c r="E5635" s="182" t="s">
        <v>76</v>
      </c>
      <c r="F5635" s="182" t="s">
        <v>2060</v>
      </c>
      <c r="G5635" s="182"/>
      <c r="H5635" s="204">
        <v>150000</v>
      </c>
    </row>
    <row r="5636" spans="1:8" x14ac:dyDescent="0.25">
      <c r="A5636" s="193">
        <v>44621</v>
      </c>
      <c r="B5636" s="185" t="s">
        <v>236</v>
      </c>
      <c r="C5636" s="179" t="s">
        <v>1936</v>
      </c>
      <c r="D5636" s="191">
        <v>44634</v>
      </c>
      <c r="E5636" s="179" t="s">
        <v>76</v>
      </c>
      <c r="F5636" s="179" t="s">
        <v>1218</v>
      </c>
      <c r="G5636" s="179"/>
      <c r="H5636" s="203">
        <v>150000</v>
      </c>
    </row>
    <row r="5637" spans="1:8" x14ac:dyDescent="0.25">
      <c r="A5637" s="184">
        <v>44621</v>
      </c>
      <c r="B5637" s="185" t="s">
        <v>236</v>
      </c>
      <c r="C5637" s="182" t="s">
        <v>1937</v>
      </c>
      <c r="D5637" s="183">
        <v>44635</v>
      </c>
      <c r="E5637" s="182" t="s">
        <v>76</v>
      </c>
      <c r="F5637" s="182" t="s">
        <v>2061</v>
      </c>
      <c r="G5637" s="182"/>
      <c r="H5637" s="204">
        <v>120000</v>
      </c>
    </row>
    <row r="5638" spans="1:8" x14ac:dyDescent="0.25">
      <c r="A5638" s="193">
        <v>44621</v>
      </c>
      <c r="B5638" s="185" t="s">
        <v>236</v>
      </c>
      <c r="C5638" s="179" t="s">
        <v>1391</v>
      </c>
      <c r="D5638" s="191">
        <v>44635</v>
      </c>
      <c r="E5638" s="179" t="s">
        <v>76</v>
      </c>
      <c r="F5638" s="179" t="s">
        <v>2062</v>
      </c>
      <c r="G5638" s="179"/>
      <c r="H5638" s="203">
        <v>150000</v>
      </c>
    </row>
    <row r="5639" spans="1:8" x14ac:dyDescent="0.25">
      <c r="A5639" s="184">
        <v>44621</v>
      </c>
      <c r="B5639" s="185" t="s">
        <v>236</v>
      </c>
      <c r="C5639" s="182" t="s">
        <v>172</v>
      </c>
      <c r="D5639" s="183">
        <v>44638</v>
      </c>
      <c r="E5639" s="182" t="s">
        <v>76</v>
      </c>
      <c r="F5639" s="182" t="s">
        <v>2063</v>
      </c>
      <c r="G5639" s="182"/>
      <c r="H5639" s="204">
        <v>100000</v>
      </c>
    </row>
    <row r="5640" spans="1:8" x14ac:dyDescent="0.25">
      <c r="A5640" s="193">
        <v>44621</v>
      </c>
      <c r="B5640" s="185" t="s">
        <v>236</v>
      </c>
      <c r="C5640" s="179" t="s">
        <v>388</v>
      </c>
      <c r="D5640" s="191">
        <v>44638</v>
      </c>
      <c r="E5640" s="179" t="s">
        <v>76</v>
      </c>
      <c r="F5640" s="179" t="s">
        <v>1218</v>
      </c>
      <c r="G5640" s="179"/>
      <c r="H5640" s="203">
        <v>150000</v>
      </c>
    </row>
    <row r="5641" spans="1:8" x14ac:dyDescent="0.25">
      <c r="A5641" s="184">
        <v>44621</v>
      </c>
      <c r="B5641" s="185" t="s">
        <v>236</v>
      </c>
      <c r="C5641" s="182" t="s">
        <v>173</v>
      </c>
      <c r="D5641" s="183">
        <v>44643</v>
      </c>
      <c r="E5641" s="182" t="s">
        <v>76</v>
      </c>
      <c r="F5641" s="182" t="s">
        <v>2064</v>
      </c>
      <c r="G5641" s="182"/>
      <c r="H5641" s="204">
        <v>150000</v>
      </c>
    </row>
    <row r="5642" spans="1:8" x14ac:dyDescent="0.25">
      <c r="A5642" s="193">
        <v>44621</v>
      </c>
      <c r="B5642" s="185" t="s">
        <v>236</v>
      </c>
      <c r="C5642" s="179" t="s">
        <v>174</v>
      </c>
      <c r="D5642" s="191">
        <v>44645</v>
      </c>
      <c r="E5642" s="179" t="s">
        <v>76</v>
      </c>
      <c r="F5642" s="179" t="s">
        <v>1151</v>
      </c>
      <c r="G5642" s="179"/>
      <c r="H5642" s="203">
        <v>120250</v>
      </c>
    </row>
    <row r="5643" spans="1:8" x14ac:dyDescent="0.25">
      <c r="A5643" s="184">
        <v>44621</v>
      </c>
      <c r="B5643" s="185" t="s">
        <v>236</v>
      </c>
      <c r="C5643" s="182" t="s">
        <v>388</v>
      </c>
      <c r="D5643" s="183">
        <v>44645</v>
      </c>
      <c r="E5643" s="182" t="s">
        <v>76</v>
      </c>
      <c r="F5643" s="182" t="s">
        <v>1218</v>
      </c>
      <c r="G5643" s="182"/>
      <c r="H5643" s="204">
        <v>150000</v>
      </c>
    </row>
    <row r="5644" spans="1:8" x14ac:dyDescent="0.25">
      <c r="A5644" s="193">
        <v>44621</v>
      </c>
      <c r="B5644" s="185" t="s">
        <v>236</v>
      </c>
      <c r="C5644" s="179" t="s">
        <v>173</v>
      </c>
      <c r="D5644" s="191">
        <v>44649</v>
      </c>
      <c r="E5644" s="179" t="s">
        <v>239</v>
      </c>
      <c r="F5644" s="179" t="s">
        <v>2065</v>
      </c>
      <c r="G5644" s="179"/>
      <c r="H5644" s="203">
        <v>150000</v>
      </c>
    </row>
    <row r="5645" spans="1:8" x14ac:dyDescent="0.25">
      <c r="A5645" s="184">
        <v>44621</v>
      </c>
      <c r="B5645" s="185" t="s">
        <v>236</v>
      </c>
      <c r="C5645" s="182" t="s">
        <v>172</v>
      </c>
      <c r="D5645" s="183">
        <v>44649</v>
      </c>
      <c r="E5645" s="182" t="s">
        <v>76</v>
      </c>
      <c r="F5645" s="182" t="s">
        <v>2066</v>
      </c>
      <c r="G5645" s="182"/>
      <c r="H5645" s="204">
        <v>244612</v>
      </c>
    </row>
    <row r="5646" spans="1:8" x14ac:dyDescent="0.25">
      <c r="A5646" s="193">
        <v>44621</v>
      </c>
      <c r="B5646" s="185" t="s">
        <v>236</v>
      </c>
      <c r="C5646" s="179" t="s">
        <v>388</v>
      </c>
      <c r="D5646" s="191">
        <v>44650</v>
      </c>
      <c r="E5646" s="179" t="s">
        <v>76</v>
      </c>
      <c r="F5646" s="179" t="s">
        <v>2067</v>
      </c>
      <c r="G5646" s="179"/>
      <c r="H5646" s="203">
        <v>500000</v>
      </c>
    </row>
    <row r="5647" spans="1:8" x14ac:dyDescent="0.25">
      <c r="A5647" s="184">
        <v>44621</v>
      </c>
      <c r="B5647" s="185" t="s">
        <v>236</v>
      </c>
      <c r="C5647" s="182" t="s">
        <v>432</v>
      </c>
      <c r="D5647" s="183">
        <v>44651</v>
      </c>
      <c r="E5647" s="182" t="s">
        <v>76</v>
      </c>
      <c r="F5647" s="182" t="s">
        <v>2068</v>
      </c>
      <c r="G5647" s="182"/>
      <c r="H5647" s="204">
        <v>8800</v>
      </c>
    </row>
    <row r="5648" spans="1:8" x14ac:dyDescent="0.25">
      <c r="A5648" s="193">
        <v>44621</v>
      </c>
      <c r="B5648" s="185" t="s">
        <v>236</v>
      </c>
      <c r="C5648" s="179" t="s">
        <v>172</v>
      </c>
      <c r="D5648" s="191">
        <v>44651</v>
      </c>
      <c r="E5648" s="179" t="s">
        <v>76</v>
      </c>
      <c r="F5648" s="179" t="s">
        <v>2069</v>
      </c>
      <c r="G5648" s="179"/>
      <c r="H5648" s="203">
        <v>17290</v>
      </c>
    </row>
    <row r="5649" spans="1:8" x14ac:dyDescent="0.25">
      <c r="A5649" s="184">
        <v>44621</v>
      </c>
      <c r="B5649" s="185" t="s">
        <v>236</v>
      </c>
      <c r="C5649" s="182" t="s">
        <v>172</v>
      </c>
      <c r="D5649" s="183">
        <v>44651</v>
      </c>
      <c r="E5649" s="182" t="s">
        <v>76</v>
      </c>
      <c r="F5649" s="182" t="s">
        <v>2070</v>
      </c>
      <c r="G5649" s="182"/>
      <c r="H5649" s="204">
        <v>60040</v>
      </c>
    </row>
    <row r="5650" spans="1:8" x14ac:dyDescent="0.25">
      <c r="A5650" s="193">
        <v>44621</v>
      </c>
      <c r="B5650" s="185" t="s">
        <v>236</v>
      </c>
      <c r="C5650" s="179" t="s">
        <v>1937</v>
      </c>
      <c r="D5650" s="191">
        <v>44651</v>
      </c>
      <c r="E5650" s="179" t="s">
        <v>76</v>
      </c>
      <c r="F5650" s="179" t="s">
        <v>2071</v>
      </c>
      <c r="G5650" s="179"/>
      <c r="H5650" s="203">
        <v>150000</v>
      </c>
    </row>
    <row r="5651" spans="1:8" x14ac:dyDescent="0.25">
      <c r="A5651" s="221">
        <v>44621</v>
      </c>
      <c r="B5651" s="185" t="s">
        <v>236</v>
      </c>
      <c r="C5651" s="182" t="s">
        <v>1937</v>
      </c>
      <c r="D5651" s="223">
        <v>44651</v>
      </c>
      <c r="E5651" s="222" t="s">
        <v>76</v>
      </c>
      <c r="F5651" s="222" t="s">
        <v>2072</v>
      </c>
      <c r="G5651" s="222"/>
      <c r="H5651" s="226">
        <v>285650</v>
      </c>
    </row>
    <row r="5652" spans="1:8" x14ac:dyDescent="0.25">
      <c r="A5652" s="193">
        <v>44652</v>
      </c>
      <c r="B5652" s="185" t="s">
        <v>236</v>
      </c>
      <c r="C5652" s="179" t="s">
        <v>323</v>
      </c>
      <c r="D5652" s="191">
        <v>44652</v>
      </c>
      <c r="E5652" s="179" t="s">
        <v>76</v>
      </c>
      <c r="F5652" s="179" t="s">
        <v>529</v>
      </c>
      <c r="G5652" s="179"/>
      <c r="H5652" s="203">
        <v>1511</v>
      </c>
    </row>
    <row r="5653" spans="1:8" x14ac:dyDescent="0.25">
      <c r="A5653" s="184">
        <v>44652</v>
      </c>
      <c r="B5653" s="185" t="s">
        <v>236</v>
      </c>
      <c r="C5653" s="182" t="s">
        <v>323</v>
      </c>
      <c r="D5653" s="183">
        <v>44652</v>
      </c>
      <c r="E5653" s="182" t="s">
        <v>76</v>
      </c>
      <c r="F5653" s="182" t="s">
        <v>476</v>
      </c>
      <c r="G5653" s="182"/>
      <c r="H5653" s="204">
        <v>2654</v>
      </c>
    </row>
    <row r="5654" spans="1:8" x14ac:dyDescent="0.25">
      <c r="A5654" s="193">
        <v>44652</v>
      </c>
      <c r="B5654" s="185" t="s">
        <v>236</v>
      </c>
      <c r="C5654" s="179" t="s">
        <v>172</v>
      </c>
      <c r="D5654" s="191">
        <v>44652</v>
      </c>
      <c r="E5654" s="179" t="s">
        <v>76</v>
      </c>
      <c r="F5654" s="179" t="s">
        <v>2073</v>
      </c>
      <c r="G5654" s="179"/>
      <c r="H5654" s="203">
        <v>6800</v>
      </c>
    </row>
    <row r="5655" spans="1:8" x14ac:dyDescent="0.25">
      <c r="A5655" s="184">
        <v>44652</v>
      </c>
      <c r="B5655" s="185" t="s">
        <v>236</v>
      </c>
      <c r="C5655" s="182" t="s">
        <v>997</v>
      </c>
      <c r="D5655" s="183">
        <v>44652</v>
      </c>
      <c r="E5655" s="182" t="s">
        <v>76</v>
      </c>
      <c r="F5655" s="182" t="s">
        <v>2074</v>
      </c>
      <c r="G5655" s="182"/>
      <c r="H5655" s="204">
        <v>16970</v>
      </c>
    </row>
    <row r="5656" spans="1:8" x14ac:dyDescent="0.25">
      <c r="A5656" s="193">
        <v>44652</v>
      </c>
      <c r="B5656" s="185" t="s">
        <v>236</v>
      </c>
      <c r="C5656" s="179" t="s">
        <v>323</v>
      </c>
      <c r="D5656" s="191">
        <v>44652</v>
      </c>
      <c r="E5656" s="179" t="s">
        <v>76</v>
      </c>
      <c r="F5656" s="179" t="s">
        <v>436</v>
      </c>
      <c r="G5656" s="179"/>
      <c r="H5656" s="203">
        <v>41151</v>
      </c>
    </row>
    <row r="5657" spans="1:8" x14ac:dyDescent="0.25">
      <c r="A5657" s="184">
        <v>44652</v>
      </c>
      <c r="B5657" s="185" t="s">
        <v>236</v>
      </c>
      <c r="C5657" s="182" t="s">
        <v>432</v>
      </c>
      <c r="D5657" s="183">
        <v>44652</v>
      </c>
      <c r="E5657" s="182" t="s">
        <v>76</v>
      </c>
      <c r="F5657" s="182" t="s">
        <v>2075</v>
      </c>
      <c r="G5657" s="182"/>
      <c r="H5657" s="204">
        <v>100000</v>
      </c>
    </row>
    <row r="5658" spans="1:8" x14ac:dyDescent="0.25">
      <c r="A5658" s="193">
        <v>44652</v>
      </c>
      <c r="B5658" s="185" t="s">
        <v>236</v>
      </c>
      <c r="C5658" s="179" t="s">
        <v>1936</v>
      </c>
      <c r="D5658" s="191">
        <v>44652</v>
      </c>
      <c r="E5658" s="179" t="s">
        <v>76</v>
      </c>
      <c r="F5658" s="179" t="s">
        <v>1218</v>
      </c>
      <c r="G5658" s="179"/>
      <c r="H5658" s="203">
        <v>150000</v>
      </c>
    </row>
    <row r="5659" spans="1:8" x14ac:dyDescent="0.25">
      <c r="A5659" s="184">
        <v>44652</v>
      </c>
      <c r="B5659" s="185" t="s">
        <v>236</v>
      </c>
      <c r="C5659" s="182" t="s">
        <v>2216</v>
      </c>
      <c r="D5659" s="183">
        <v>44655</v>
      </c>
      <c r="E5659" s="182">
        <v>6831</v>
      </c>
      <c r="F5659" s="182" t="s">
        <v>2076</v>
      </c>
      <c r="G5659" s="182"/>
      <c r="H5659" s="204">
        <v>2821144</v>
      </c>
    </row>
    <row r="5660" spans="1:8" x14ac:dyDescent="0.25">
      <c r="A5660" s="193">
        <v>44652</v>
      </c>
      <c r="B5660" s="185" t="s">
        <v>236</v>
      </c>
      <c r="C5660" s="179" t="s">
        <v>1391</v>
      </c>
      <c r="D5660" s="191">
        <v>44656</v>
      </c>
      <c r="E5660" s="179" t="s">
        <v>76</v>
      </c>
      <c r="F5660" s="179" t="s">
        <v>2077</v>
      </c>
      <c r="G5660" s="179"/>
      <c r="H5660" s="203">
        <v>150000</v>
      </c>
    </row>
    <row r="5661" spans="1:8" x14ac:dyDescent="0.25">
      <c r="A5661" s="184">
        <v>44652</v>
      </c>
      <c r="B5661" s="185" t="s">
        <v>236</v>
      </c>
      <c r="C5661" s="182" t="s">
        <v>179</v>
      </c>
      <c r="D5661" s="183">
        <v>44657</v>
      </c>
      <c r="E5661" s="182" t="s">
        <v>76</v>
      </c>
      <c r="F5661" s="182" t="s">
        <v>2078</v>
      </c>
      <c r="G5661" s="182"/>
      <c r="H5661" s="204">
        <v>4451</v>
      </c>
    </row>
    <row r="5662" spans="1:8" x14ac:dyDescent="0.25">
      <c r="A5662" s="193">
        <v>44652</v>
      </c>
      <c r="B5662" s="185" t="s">
        <v>236</v>
      </c>
      <c r="C5662" s="179" t="s">
        <v>172</v>
      </c>
      <c r="D5662" s="191">
        <v>44657</v>
      </c>
      <c r="E5662" s="179" t="s">
        <v>76</v>
      </c>
      <c r="F5662" s="179" t="s">
        <v>952</v>
      </c>
      <c r="G5662" s="179"/>
      <c r="H5662" s="203">
        <v>54690</v>
      </c>
    </row>
    <row r="5663" spans="1:8" x14ac:dyDescent="0.25">
      <c r="A5663" s="184">
        <v>44652</v>
      </c>
      <c r="B5663" s="185" t="s">
        <v>236</v>
      </c>
      <c r="C5663" s="182" t="s">
        <v>1936</v>
      </c>
      <c r="D5663" s="183">
        <v>44658</v>
      </c>
      <c r="E5663" s="182" t="s">
        <v>76</v>
      </c>
      <c r="F5663" s="182" t="s">
        <v>1218</v>
      </c>
      <c r="G5663" s="182"/>
      <c r="H5663" s="204">
        <v>150000</v>
      </c>
    </row>
    <row r="5664" spans="1:8" x14ac:dyDescent="0.25">
      <c r="A5664" s="193">
        <v>44652</v>
      </c>
      <c r="B5664" s="185" t="s">
        <v>236</v>
      </c>
      <c r="C5664" s="179" t="s">
        <v>172</v>
      </c>
      <c r="D5664" s="191">
        <v>44662</v>
      </c>
      <c r="E5664" s="179" t="s">
        <v>76</v>
      </c>
      <c r="F5664" s="179" t="s">
        <v>952</v>
      </c>
      <c r="G5664" s="179"/>
      <c r="H5664" s="203">
        <v>91460</v>
      </c>
    </row>
    <row r="5665" spans="1:8" x14ac:dyDescent="0.25">
      <c r="A5665" s="184">
        <v>44652</v>
      </c>
      <c r="B5665" s="185" t="s">
        <v>236</v>
      </c>
      <c r="C5665" s="182" t="s">
        <v>172</v>
      </c>
      <c r="D5665" s="183">
        <v>44663</v>
      </c>
      <c r="E5665" s="182" t="s">
        <v>76</v>
      </c>
      <c r="F5665" s="182" t="s">
        <v>2079</v>
      </c>
      <c r="G5665" s="182"/>
      <c r="H5665" s="204">
        <v>15000</v>
      </c>
    </row>
    <row r="5666" spans="1:8" x14ac:dyDescent="0.25">
      <c r="A5666" s="193">
        <v>44652</v>
      </c>
      <c r="B5666" s="185" t="s">
        <v>236</v>
      </c>
      <c r="C5666" s="179" t="s">
        <v>1937</v>
      </c>
      <c r="D5666" s="191">
        <v>44663</v>
      </c>
      <c r="E5666" s="179" t="s">
        <v>76</v>
      </c>
      <c r="F5666" s="179" t="s">
        <v>2080</v>
      </c>
      <c r="G5666" s="179"/>
      <c r="H5666" s="203">
        <v>150000</v>
      </c>
    </row>
    <row r="5667" spans="1:8" x14ac:dyDescent="0.25">
      <c r="A5667" s="184">
        <v>44652</v>
      </c>
      <c r="B5667" s="185" t="s">
        <v>236</v>
      </c>
      <c r="C5667" s="182" t="s">
        <v>1936</v>
      </c>
      <c r="D5667" s="183">
        <v>44664</v>
      </c>
      <c r="E5667" s="182" t="s">
        <v>76</v>
      </c>
      <c r="F5667" s="182" t="s">
        <v>1218</v>
      </c>
      <c r="G5667" s="182"/>
      <c r="H5667" s="204">
        <v>150000</v>
      </c>
    </row>
    <row r="5668" spans="1:8" x14ac:dyDescent="0.25">
      <c r="A5668" s="193">
        <v>44652</v>
      </c>
      <c r="B5668" s="185" t="s">
        <v>236</v>
      </c>
      <c r="C5668" s="179" t="s">
        <v>1939</v>
      </c>
      <c r="D5668" s="191">
        <v>44664</v>
      </c>
      <c r="E5668" s="179" t="s">
        <v>76</v>
      </c>
      <c r="F5668" s="179" t="s">
        <v>2081</v>
      </c>
      <c r="G5668" s="179"/>
      <c r="H5668" s="203">
        <v>673731</v>
      </c>
    </row>
    <row r="5669" spans="1:8" x14ac:dyDescent="0.25">
      <c r="A5669" s="184">
        <v>44652</v>
      </c>
      <c r="B5669" s="185" t="s">
        <v>236</v>
      </c>
      <c r="C5669" s="182" t="s">
        <v>1939</v>
      </c>
      <c r="D5669" s="183">
        <v>44664</v>
      </c>
      <c r="E5669" s="182" t="s">
        <v>76</v>
      </c>
      <c r="F5669" s="182" t="s">
        <v>2082</v>
      </c>
      <c r="G5669" s="182"/>
      <c r="H5669" s="204">
        <v>673731</v>
      </c>
    </row>
    <row r="5670" spans="1:8" x14ac:dyDescent="0.25">
      <c r="A5670" s="193">
        <v>44652</v>
      </c>
      <c r="B5670" s="185" t="s">
        <v>236</v>
      </c>
      <c r="C5670" s="179" t="s">
        <v>1937</v>
      </c>
      <c r="D5670" s="191">
        <v>44665</v>
      </c>
      <c r="E5670" s="179" t="s">
        <v>76</v>
      </c>
      <c r="F5670" s="179" t="s">
        <v>2080</v>
      </c>
      <c r="G5670" s="179"/>
      <c r="H5670" s="203">
        <v>25000</v>
      </c>
    </row>
    <row r="5671" spans="1:8" x14ac:dyDescent="0.25">
      <c r="A5671" s="184">
        <v>44652</v>
      </c>
      <c r="B5671" s="185" t="s">
        <v>236</v>
      </c>
      <c r="C5671" s="182" t="s">
        <v>173</v>
      </c>
      <c r="D5671" s="183">
        <v>44671</v>
      </c>
      <c r="E5671" s="182" t="s">
        <v>76</v>
      </c>
      <c r="F5671" s="182" t="s">
        <v>2083</v>
      </c>
      <c r="G5671" s="182"/>
      <c r="H5671" s="204">
        <v>150000</v>
      </c>
    </row>
    <row r="5672" spans="1:8" x14ac:dyDescent="0.25">
      <c r="A5672" s="193">
        <v>44652</v>
      </c>
      <c r="B5672" s="185" t="s">
        <v>236</v>
      </c>
      <c r="C5672" s="179" t="s">
        <v>1936</v>
      </c>
      <c r="D5672" s="191">
        <v>44672</v>
      </c>
      <c r="E5672" s="179" t="s">
        <v>76</v>
      </c>
      <c r="F5672" s="179" t="s">
        <v>1218</v>
      </c>
      <c r="G5672" s="179"/>
      <c r="H5672" s="203">
        <v>150000</v>
      </c>
    </row>
    <row r="5673" spans="1:8" x14ac:dyDescent="0.25">
      <c r="A5673" s="184">
        <v>44652</v>
      </c>
      <c r="B5673" s="185" t="s">
        <v>236</v>
      </c>
      <c r="C5673" s="182" t="s">
        <v>998</v>
      </c>
      <c r="D5673" s="183">
        <v>44672</v>
      </c>
      <c r="E5673" s="182" t="s">
        <v>76</v>
      </c>
      <c r="F5673" s="182" t="s">
        <v>2084</v>
      </c>
      <c r="G5673" s="182"/>
      <c r="H5673" s="204">
        <v>200000</v>
      </c>
    </row>
    <row r="5674" spans="1:8" x14ac:dyDescent="0.25">
      <c r="A5674" s="193">
        <v>44652</v>
      </c>
      <c r="B5674" s="185" t="s">
        <v>236</v>
      </c>
      <c r="C5674" s="179" t="s">
        <v>432</v>
      </c>
      <c r="D5674" s="191">
        <v>44673</v>
      </c>
      <c r="E5674" s="179" t="s">
        <v>76</v>
      </c>
      <c r="F5674" s="179" t="s">
        <v>2085</v>
      </c>
      <c r="G5674" s="179"/>
      <c r="H5674" s="203">
        <v>20000</v>
      </c>
    </row>
    <row r="5675" spans="1:8" x14ac:dyDescent="0.25">
      <c r="A5675" s="184">
        <v>44652</v>
      </c>
      <c r="B5675" s="185" t="s">
        <v>236</v>
      </c>
      <c r="C5675" s="182" t="s">
        <v>173</v>
      </c>
      <c r="D5675" s="183">
        <v>44678</v>
      </c>
      <c r="E5675" s="182" t="s">
        <v>76</v>
      </c>
      <c r="F5675" s="182" t="s">
        <v>2086</v>
      </c>
      <c r="G5675" s="182"/>
      <c r="H5675" s="204">
        <v>150000</v>
      </c>
    </row>
    <row r="5676" spans="1:8" x14ac:dyDescent="0.25">
      <c r="A5676" s="193">
        <v>44652</v>
      </c>
      <c r="B5676" s="185" t="s">
        <v>236</v>
      </c>
      <c r="C5676" s="179" t="s">
        <v>172</v>
      </c>
      <c r="D5676" s="191">
        <v>44679</v>
      </c>
      <c r="E5676" s="179" t="s">
        <v>76</v>
      </c>
      <c r="F5676" s="179" t="s">
        <v>2087</v>
      </c>
      <c r="G5676" s="179"/>
      <c r="H5676" s="203">
        <v>15000</v>
      </c>
    </row>
    <row r="5677" spans="1:8" x14ac:dyDescent="0.25">
      <c r="A5677" s="184">
        <v>44652</v>
      </c>
      <c r="B5677" s="185" t="s">
        <v>236</v>
      </c>
      <c r="C5677" s="182" t="s">
        <v>1936</v>
      </c>
      <c r="D5677" s="183">
        <v>44679</v>
      </c>
      <c r="E5677" s="182" t="s">
        <v>76</v>
      </c>
      <c r="F5677" s="182" t="s">
        <v>1218</v>
      </c>
      <c r="G5677" s="182"/>
      <c r="H5677" s="204">
        <v>150000</v>
      </c>
    </row>
    <row r="5678" spans="1:8" x14ac:dyDescent="0.25">
      <c r="A5678" s="221">
        <v>44652</v>
      </c>
      <c r="B5678" s="185" t="s">
        <v>236</v>
      </c>
      <c r="C5678" s="179" t="s">
        <v>1937</v>
      </c>
      <c r="D5678" s="223">
        <v>44680</v>
      </c>
      <c r="E5678" s="222" t="s">
        <v>76</v>
      </c>
      <c r="F5678" s="222" t="s">
        <v>2088</v>
      </c>
      <c r="G5678" s="222"/>
      <c r="H5678" s="226">
        <v>400000</v>
      </c>
    </row>
    <row r="5679" spans="1:8" x14ac:dyDescent="0.25">
      <c r="A5679" s="184">
        <v>44682</v>
      </c>
      <c r="B5679" s="185" t="s">
        <v>236</v>
      </c>
      <c r="C5679" s="182" t="s">
        <v>323</v>
      </c>
      <c r="D5679" s="183">
        <v>44684</v>
      </c>
      <c r="E5679" s="182" t="s">
        <v>76</v>
      </c>
      <c r="F5679" s="182" t="s">
        <v>529</v>
      </c>
      <c r="G5679" s="182"/>
      <c r="H5679" s="204">
        <v>2330</v>
      </c>
    </row>
    <row r="5680" spans="1:8" x14ac:dyDescent="0.25">
      <c r="A5680" s="193">
        <v>44682</v>
      </c>
      <c r="B5680" s="185" t="s">
        <v>236</v>
      </c>
      <c r="C5680" s="179" t="s">
        <v>997</v>
      </c>
      <c r="D5680" s="191">
        <v>44684</v>
      </c>
      <c r="E5680" s="179" t="s">
        <v>76</v>
      </c>
      <c r="F5680" s="179" t="s">
        <v>2089</v>
      </c>
      <c r="G5680" s="179"/>
      <c r="H5680" s="203">
        <v>16970</v>
      </c>
    </row>
    <row r="5681" spans="1:8" x14ac:dyDescent="0.25">
      <c r="A5681" s="184">
        <v>44682</v>
      </c>
      <c r="B5681" s="185" t="s">
        <v>236</v>
      </c>
      <c r="C5681" s="182" t="s">
        <v>323</v>
      </c>
      <c r="D5681" s="183">
        <v>44684</v>
      </c>
      <c r="E5681" s="182" t="s">
        <v>76</v>
      </c>
      <c r="F5681" s="182" t="s">
        <v>476</v>
      </c>
      <c r="G5681" s="182"/>
      <c r="H5681" s="204">
        <v>41055</v>
      </c>
    </row>
    <row r="5682" spans="1:8" x14ac:dyDescent="0.25">
      <c r="A5682" s="193">
        <v>44682</v>
      </c>
      <c r="B5682" s="185" t="s">
        <v>236</v>
      </c>
      <c r="C5682" s="179" t="s">
        <v>323</v>
      </c>
      <c r="D5682" s="191">
        <v>44684</v>
      </c>
      <c r="E5682" s="179" t="s">
        <v>76</v>
      </c>
      <c r="F5682" s="179" t="s">
        <v>436</v>
      </c>
      <c r="G5682" s="179"/>
      <c r="H5682" s="203">
        <v>81532</v>
      </c>
    </row>
    <row r="5683" spans="1:8" x14ac:dyDescent="0.25">
      <c r="A5683" s="184">
        <v>44682</v>
      </c>
      <c r="B5683" s="185" t="s">
        <v>236</v>
      </c>
      <c r="C5683" s="182" t="s">
        <v>432</v>
      </c>
      <c r="D5683" s="183">
        <v>44684</v>
      </c>
      <c r="E5683" s="182" t="s">
        <v>76</v>
      </c>
      <c r="F5683" s="182" t="s">
        <v>1578</v>
      </c>
      <c r="G5683" s="182"/>
      <c r="H5683" s="204">
        <v>100000</v>
      </c>
    </row>
    <row r="5684" spans="1:8" x14ac:dyDescent="0.25">
      <c r="A5684" s="193">
        <v>44682</v>
      </c>
      <c r="B5684" s="185" t="s">
        <v>236</v>
      </c>
      <c r="C5684" s="179" t="s">
        <v>1936</v>
      </c>
      <c r="D5684" s="191">
        <v>44685</v>
      </c>
      <c r="E5684" s="179" t="s">
        <v>76</v>
      </c>
      <c r="F5684" s="179" t="s">
        <v>2090</v>
      </c>
      <c r="G5684" s="179"/>
      <c r="H5684" s="203">
        <v>50000</v>
      </c>
    </row>
    <row r="5685" spans="1:8" x14ac:dyDescent="0.25">
      <c r="A5685" s="184">
        <v>44682</v>
      </c>
      <c r="B5685" s="185" t="s">
        <v>236</v>
      </c>
      <c r="C5685" s="182" t="s">
        <v>173</v>
      </c>
      <c r="D5685" s="183">
        <v>44685</v>
      </c>
      <c r="E5685" s="182" t="s">
        <v>76</v>
      </c>
      <c r="F5685" s="182" t="s">
        <v>2091</v>
      </c>
      <c r="G5685" s="182"/>
      <c r="H5685" s="204">
        <v>150000</v>
      </c>
    </row>
    <row r="5686" spans="1:8" x14ac:dyDescent="0.25">
      <c r="A5686" s="193">
        <v>44682</v>
      </c>
      <c r="B5686" s="185" t="s">
        <v>236</v>
      </c>
      <c r="C5686" s="179" t="s">
        <v>179</v>
      </c>
      <c r="D5686" s="191">
        <v>44687</v>
      </c>
      <c r="E5686" s="179" t="s">
        <v>76</v>
      </c>
      <c r="F5686" s="179" t="s">
        <v>2092</v>
      </c>
      <c r="G5686" s="179"/>
      <c r="H5686" s="203">
        <v>4528</v>
      </c>
    </row>
    <row r="5687" spans="1:8" x14ac:dyDescent="0.25">
      <c r="A5687" s="184">
        <v>44682</v>
      </c>
      <c r="B5687" s="185" t="s">
        <v>236</v>
      </c>
      <c r="C5687" s="182" t="s">
        <v>388</v>
      </c>
      <c r="D5687" s="183">
        <v>44687</v>
      </c>
      <c r="E5687" s="182" t="s">
        <v>76</v>
      </c>
      <c r="F5687" s="182" t="s">
        <v>1218</v>
      </c>
      <c r="G5687" s="182"/>
      <c r="H5687" s="204">
        <v>150000</v>
      </c>
    </row>
    <row r="5688" spans="1:8" x14ac:dyDescent="0.25">
      <c r="A5688" s="193">
        <v>44682</v>
      </c>
      <c r="B5688" s="185" t="s">
        <v>236</v>
      </c>
      <c r="C5688" s="179" t="s">
        <v>1391</v>
      </c>
      <c r="D5688" s="191">
        <v>44691</v>
      </c>
      <c r="E5688" s="179" t="s">
        <v>76</v>
      </c>
      <c r="F5688" s="179" t="s">
        <v>2093</v>
      </c>
      <c r="G5688" s="179"/>
      <c r="H5688" s="203">
        <v>150000</v>
      </c>
    </row>
    <row r="5689" spans="1:8" x14ac:dyDescent="0.25">
      <c r="A5689" s="184">
        <v>44682</v>
      </c>
      <c r="B5689" s="185" t="s">
        <v>236</v>
      </c>
      <c r="C5689" s="182" t="s">
        <v>172</v>
      </c>
      <c r="D5689" s="183">
        <v>44691</v>
      </c>
      <c r="E5689" s="182" t="s">
        <v>76</v>
      </c>
      <c r="F5689" s="182" t="s">
        <v>2094</v>
      </c>
      <c r="G5689" s="182"/>
      <c r="H5689" s="204">
        <v>250000</v>
      </c>
    </row>
    <row r="5690" spans="1:8" x14ac:dyDescent="0.25">
      <c r="A5690" s="193">
        <v>44682</v>
      </c>
      <c r="B5690" s="185" t="s">
        <v>236</v>
      </c>
      <c r="C5690" s="179" t="s">
        <v>1936</v>
      </c>
      <c r="D5690" s="191">
        <v>44692</v>
      </c>
      <c r="E5690" s="179" t="s">
        <v>76</v>
      </c>
      <c r="F5690" s="179" t="s">
        <v>364</v>
      </c>
      <c r="G5690" s="179"/>
      <c r="H5690" s="203">
        <v>100000</v>
      </c>
    </row>
    <row r="5691" spans="1:8" x14ac:dyDescent="0.25">
      <c r="A5691" s="184">
        <v>44682</v>
      </c>
      <c r="B5691" s="185" t="s">
        <v>236</v>
      </c>
      <c r="C5691" s="182" t="s">
        <v>172</v>
      </c>
      <c r="D5691" s="183">
        <v>44693</v>
      </c>
      <c r="E5691" s="182" t="s">
        <v>76</v>
      </c>
      <c r="F5691" s="182" t="s">
        <v>2095</v>
      </c>
      <c r="G5691" s="182"/>
      <c r="H5691" s="204">
        <v>150000</v>
      </c>
    </row>
    <row r="5692" spans="1:8" x14ac:dyDescent="0.25">
      <c r="A5692" s="193">
        <v>44682</v>
      </c>
      <c r="B5692" s="185" t="s">
        <v>236</v>
      </c>
      <c r="C5692" s="179" t="s">
        <v>173</v>
      </c>
      <c r="D5692" s="191">
        <v>44697</v>
      </c>
      <c r="E5692" s="179" t="s">
        <v>76</v>
      </c>
      <c r="F5692" s="179" t="s">
        <v>2096</v>
      </c>
      <c r="G5692" s="179"/>
      <c r="H5692" s="203">
        <v>30000</v>
      </c>
    </row>
    <row r="5693" spans="1:8" x14ac:dyDescent="0.25">
      <c r="A5693" s="184">
        <v>44682</v>
      </c>
      <c r="B5693" s="185" t="s">
        <v>236</v>
      </c>
      <c r="C5693" s="182" t="s">
        <v>173</v>
      </c>
      <c r="D5693" s="183">
        <v>44697</v>
      </c>
      <c r="E5693" s="182" t="s">
        <v>76</v>
      </c>
      <c r="F5693" s="182" t="s">
        <v>2097</v>
      </c>
      <c r="G5693" s="182"/>
      <c r="H5693" s="204">
        <v>120000</v>
      </c>
    </row>
    <row r="5694" spans="1:8" x14ac:dyDescent="0.25">
      <c r="A5694" s="193">
        <v>44682</v>
      </c>
      <c r="B5694" s="185" t="s">
        <v>236</v>
      </c>
      <c r="C5694" s="179" t="s">
        <v>172</v>
      </c>
      <c r="D5694" s="191">
        <v>44698</v>
      </c>
      <c r="E5694" s="179" t="s">
        <v>76</v>
      </c>
      <c r="F5694" s="179" t="s">
        <v>2098</v>
      </c>
      <c r="G5694" s="179"/>
      <c r="H5694" s="203">
        <v>19250</v>
      </c>
    </row>
    <row r="5695" spans="1:8" x14ac:dyDescent="0.25">
      <c r="A5695" s="184">
        <v>44682</v>
      </c>
      <c r="B5695" s="185" t="s">
        <v>236</v>
      </c>
      <c r="C5695" s="182" t="s">
        <v>1942</v>
      </c>
      <c r="D5695" s="183">
        <v>44698</v>
      </c>
      <c r="E5695" s="182" t="s">
        <v>76</v>
      </c>
      <c r="F5695" s="182" t="s">
        <v>2099</v>
      </c>
      <c r="G5695" s="182"/>
      <c r="H5695" s="204">
        <v>42000</v>
      </c>
    </row>
    <row r="5696" spans="1:8" x14ac:dyDescent="0.25">
      <c r="A5696" s="193">
        <v>44682</v>
      </c>
      <c r="B5696" s="185" t="s">
        <v>236</v>
      </c>
      <c r="C5696" s="179" t="s">
        <v>172</v>
      </c>
      <c r="D5696" s="191">
        <v>44698</v>
      </c>
      <c r="E5696" s="179" t="s">
        <v>76</v>
      </c>
      <c r="F5696" s="179" t="s">
        <v>2100</v>
      </c>
      <c r="G5696" s="179"/>
      <c r="H5696" s="203">
        <v>75000</v>
      </c>
    </row>
    <row r="5697" spans="1:8" x14ac:dyDescent="0.25">
      <c r="A5697" s="184">
        <v>44682</v>
      </c>
      <c r="B5697" s="185" t="s">
        <v>236</v>
      </c>
      <c r="C5697" s="182" t="s">
        <v>179</v>
      </c>
      <c r="D5697" s="183">
        <v>44700</v>
      </c>
      <c r="E5697" s="182" t="s">
        <v>76</v>
      </c>
      <c r="F5697" s="182" t="s">
        <v>2101</v>
      </c>
      <c r="G5697" s="182"/>
      <c r="H5697" s="204">
        <v>19990</v>
      </c>
    </row>
    <row r="5698" spans="1:8" x14ac:dyDescent="0.25">
      <c r="A5698" s="193">
        <v>44682</v>
      </c>
      <c r="B5698" s="185" t="s">
        <v>236</v>
      </c>
      <c r="C5698" s="179" t="s">
        <v>1936</v>
      </c>
      <c r="D5698" s="191">
        <v>44700</v>
      </c>
      <c r="E5698" s="179" t="s">
        <v>76</v>
      </c>
      <c r="F5698" s="179" t="s">
        <v>1218</v>
      </c>
      <c r="G5698" s="179"/>
      <c r="H5698" s="203">
        <v>150000</v>
      </c>
    </row>
    <row r="5699" spans="1:8" x14ac:dyDescent="0.25">
      <c r="A5699" s="184">
        <v>44682</v>
      </c>
      <c r="B5699" s="185" t="s">
        <v>236</v>
      </c>
      <c r="C5699" s="182" t="s">
        <v>432</v>
      </c>
      <c r="D5699" s="183">
        <v>44701</v>
      </c>
      <c r="E5699" s="182" t="s">
        <v>76</v>
      </c>
      <c r="F5699" s="182" t="s">
        <v>2102</v>
      </c>
      <c r="G5699" s="182"/>
      <c r="H5699" s="204">
        <v>100000</v>
      </c>
    </row>
    <row r="5700" spans="1:8" x14ac:dyDescent="0.25">
      <c r="A5700" s="193">
        <v>44682</v>
      </c>
      <c r="B5700" s="185" t="s">
        <v>236</v>
      </c>
      <c r="C5700" s="179" t="s">
        <v>179</v>
      </c>
      <c r="D5700" s="191">
        <v>44704</v>
      </c>
      <c r="E5700" s="179" t="s">
        <v>76</v>
      </c>
      <c r="F5700" s="179" t="s">
        <v>2103</v>
      </c>
      <c r="G5700" s="179"/>
      <c r="H5700" s="203">
        <v>29392</v>
      </c>
    </row>
    <row r="5701" spans="1:8" x14ac:dyDescent="0.25">
      <c r="A5701" s="184">
        <v>44682</v>
      </c>
      <c r="B5701" s="185" t="s">
        <v>236</v>
      </c>
      <c r="C5701" s="182" t="s">
        <v>172</v>
      </c>
      <c r="D5701" s="183">
        <v>44705</v>
      </c>
      <c r="E5701" s="182" t="s">
        <v>76</v>
      </c>
      <c r="F5701" s="182" t="s">
        <v>2104</v>
      </c>
      <c r="G5701" s="182"/>
      <c r="H5701" s="204">
        <v>39500</v>
      </c>
    </row>
    <row r="5702" spans="1:8" x14ac:dyDescent="0.25">
      <c r="A5702" s="193">
        <v>44682</v>
      </c>
      <c r="B5702" s="185" t="s">
        <v>236</v>
      </c>
      <c r="C5702" s="179" t="s">
        <v>1936</v>
      </c>
      <c r="D5702" s="191">
        <v>44707</v>
      </c>
      <c r="E5702" s="179" t="s">
        <v>76</v>
      </c>
      <c r="F5702" s="179" t="s">
        <v>364</v>
      </c>
      <c r="G5702" s="179"/>
      <c r="H5702" s="203">
        <v>100000</v>
      </c>
    </row>
    <row r="5703" spans="1:8" x14ac:dyDescent="0.25">
      <c r="A5703" s="184">
        <v>44682</v>
      </c>
      <c r="B5703" s="185" t="s">
        <v>236</v>
      </c>
      <c r="C5703" s="182" t="s">
        <v>1391</v>
      </c>
      <c r="D5703" s="183">
        <v>44707</v>
      </c>
      <c r="E5703" s="182" t="s">
        <v>76</v>
      </c>
      <c r="F5703" s="182" t="s">
        <v>2105</v>
      </c>
      <c r="G5703" s="182"/>
      <c r="H5703" s="204">
        <v>150000</v>
      </c>
    </row>
    <row r="5704" spans="1:8" x14ac:dyDescent="0.25">
      <c r="A5704" s="193">
        <v>44682</v>
      </c>
      <c r="B5704" s="185" t="s">
        <v>236</v>
      </c>
      <c r="C5704" s="179" t="s">
        <v>1937</v>
      </c>
      <c r="D5704" s="191">
        <v>44711</v>
      </c>
      <c r="E5704" s="179" t="s">
        <v>76</v>
      </c>
      <c r="F5704" s="179" t="s">
        <v>2106</v>
      </c>
      <c r="G5704" s="179"/>
      <c r="H5704" s="203">
        <v>133333</v>
      </c>
    </row>
    <row r="5705" spans="1:8" x14ac:dyDescent="0.25">
      <c r="A5705" s="221">
        <v>44682</v>
      </c>
      <c r="B5705" s="185" t="s">
        <v>236</v>
      </c>
      <c r="C5705" s="182" t="s">
        <v>1937</v>
      </c>
      <c r="D5705" s="223">
        <v>44711</v>
      </c>
      <c r="E5705" s="222" t="s">
        <v>76</v>
      </c>
      <c r="F5705" s="222" t="s">
        <v>2107</v>
      </c>
      <c r="G5705" s="222"/>
      <c r="H5705" s="226">
        <v>296817</v>
      </c>
    </row>
    <row r="5706" spans="1:8" x14ac:dyDescent="0.25">
      <c r="A5706" s="193">
        <v>44713</v>
      </c>
      <c r="B5706" s="185" t="s">
        <v>236</v>
      </c>
      <c r="C5706" s="179" t="s">
        <v>323</v>
      </c>
      <c r="D5706" s="191">
        <v>44714</v>
      </c>
      <c r="E5706" s="179" t="s">
        <v>76</v>
      </c>
      <c r="F5706" s="179" t="s">
        <v>529</v>
      </c>
      <c r="G5706" s="179"/>
      <c r="H5706" s="203">
        <v>2494</v>
      </c>
    </row>
    <row r="5707" spans="1:8" x14ac:dyDescent="0.25">
      <c r="A5707" s="184">
        <v>44713</v>
      </c>
      <c r="B5707" s="185" t="s">
        <v>236</v>
      </c>
      <c r="C5707" s="182" t="s">
        <v>997</v>
      </c>
      <c r="D5707" s="183">
        <v>44714</v>
      </c>
      <c r="E5707" s="182" t="s">
        <v>76</v>
      </c>
      <c r="F5707" s="182" t="s">
        <v>2108</v>
      </c>
      <c r="G5707" s="182"/>
      <c r="H5707" s="204">
        <v>16970</v>
      </c>
    </row>
    <row r="5708" spans="1:8" x14ac:dyDescent="0.25">
      <c r="A5708" s="193">
        <v>44713</v>
      </c>
      <c r="B5708" s="185" t="s">
        <v>236</v>
      </c>
      <c r="C5708" s="179" t="s">
        <v>323</v>
      </c>
      <c r="D5708" s="191">
        <v>44714</v>
      </c>
      <c r="E5708" s="179" t="s">
        <v>76</v>
      </c>
      <c r="F5708" s="179" t="s">
        <v>476</v>
      </c>
      <c r="G5708" s="179"/>
      <c r="H5708" s="203">
        <v>46358</v>
      </c>
    </row>
    <row r="5709" spans="1:8" x14ac:dyDescent="0.25">
      <c r="A5709" s="184">
        <v>44713</v>
      </c>
      <c r="B5709" s="185" t="s">
        <v>236</v>
      </c>
      <c r="C5709" s="182" t="s">
        <v>323</v>
      </c>
      <c r="D5709" s="183">
        <v>44714</v>
      </c>
      <c r="E5709" s="182" t="s">
        <v>76</v>
      </c>
      <c r="F5709" s="182" t="s">
        <v>436</v>
      </c>
      <c r="G5709" s="182"/>
      <c r="H5709" s="204">
        <v>73694</v>
      </c>
    </row>
    <row r="5710" spans="1:8" x14ac:dyDescent="0.25">
      <c r="A5710" s="193">
        <v>44713</v>
      </c>
      <c r="B5710" s="185" t="s">
        <v>236</v>
      </c>
      <c r="C5710" s="179" t="s">
        <v>174</v>
      </c>
      <c r="D5710" s="191">
        <v>44714</v>
      </c>
      <c r="E5710" s="179" t="s">
        <v>76</v>
      </c>
      <c r="F5710" s="179" t="s">
        <v>2109</v>
      </c>
      <c r="G5710" s="179"/>
      <c r="H5710" s="203">
        <v>88880</v>
      </c>
    </row>
    <row r="5711" spans="1:8" x14ac:dyDescent="0.25">
      <c r="A5711" s="184">
        <v>44713</v>
      </c>
      <c r="B5711" s="185" t="s">
        <v>236</v>
      </c>
      <c r="C5711" s="182" t="s">
        <v>432</v>
      </c>
      <c r="D5711" s="183">
        <v>44714</v>
      </c>
      <c r="E5711" s="182" t="s">
        <v>76</v>
      </c>
      <c r="F5711" s="182" t="s">
        <v>2110</v>
      </c>
      <c r="G5711" s="182"/>
      <c r="H5711" s="204">
        <v>100000</v>
      </c>
    </row>
    <row r="5712" spans="1:8" x14ac:dyDescent="0.25">
      <c r="A5712" s="193">
        <v>44713</v>
      </c>
      <c r="B5712" s="185" t="s">
        <v>236</v>
      </c>
      <c r="C5712" s="179" t="s">
        <v>173</v>
      </c>
      <c r="D5712" s="191">
        <v>44714</v>
      </c>
      <c r="E5712" s="179" t="s">
        <v>76</v>
      </c>
      <c r="F5712" s="179" t="s">
        <v>2111</v>
      </c>
      <c r="G5712" s="179"/>
      <c r="H5712" s="203">
        <v>150000</v>
      </c>
    </row>
    <row r="5713" spans="1:8" x14ac:dyDescent="0.25">
      <c r="A5713" s="184">
        <v>44713</v>
      </c>
      <c r="B5713" s="185" t="s">
        <v>236</v>
      </c>
      <c r="C5713" s="182" t="s">
        <v>1942</v>
      </c>
      <c r="D5713" s="183">
        <v>44715</v>
      </c>
      <c r="E5713" s="182" t="s">
        <v>76</v>
      </c>
      <c r="F5713" s="182" t="s">
        <v>2112</v>
      </c>
      <c r="G5713" s="182"/>
      <c r="H5713" s="204">
        <v>85180</v>
      </c>
    </row>
    <row r="5714" spans="1:8" x14ac:dyDescent="0.25">
      <c r="A5714" s="193">
        <v>44713</v>
      </c>
      <c r="B5714" s="185" t="s">
        <v>236</v>
      </c>
      <c r="C5714" s="179" t="s">
        <v>1936</v>
      </c>
      <c r="D5714" s="191">
        <v>44715</v>
      </c>
      <c r="E5714" s="179" t="s">
        <v>76</v>
      </c>
      <c r="F5714" s="179" t="s">
        <v>364</v>
      </c>
      <c r="G5714" s="179"/>
      <c r="H5714" s="203">
        <v>100000</v>
      </c>
    </row>
    <row r="5715" spans="1:8" x14ac:dyDescent="0.25">
      <c r="A5715" s="184">
        <v>44713</v>
      </c>
      <c r="B5715" s="185" t="s">
        <v>236</v>
      </c>
      <c r="C5715" s="182" t="s">
        <v>179</v>
      </c>
      <c r="D5715" s="183">
        <v>44718</v>
      </c>
      <c r="E5715" s="182" t="s">
        <v>76</v>
      </c>
      <c r="F5715" s="182" t="s">
        <v>517</v>
      </c>
      <c r="G5715" s="182"/>
      <c r="H5715" s="204">
        <v>4594</v>
      </c>
    </row>
    <row r="5716" spans="1:8" x14ac:dyDescent="0.25">
      <c r="A5716" s="193">
        <v>44713</v>
      </c>
      <c r="B5716" s="185" t="s">
        <v>236</v>
      </c>
      <c r="C5716" s="179" t="s">
        <v>173</v>
      </c>
      <c r="D5716" s="191">
        <v>44719</v>
      </c>
      <c r="E5716" s="179" t="s">
        <v>76</v>
      </c>
      <c r="F5716" s="179" t="s">
        <v>2113</v>
      </c>
      <c r="G5716" s="179"/>
      <c r="H5716" s="203">
        <v>150000</v>
      </c>
    </row>
    <row r="5717" spans="1:8" x14ac:dyDescent="0.25">
      <c r="A5717" s="184">
        <v>44713</v>
      </c>
      <c r="B5717" s="185" t="s">
        <v>236</v>
      </c>
      <c r="C5717" s="182" t="s">
        <v>1936</v>
      </c>
      <c r="D5717" s="183">
        <v>44720</v>
      </c>
      <c r="E5717" s="182" t="s">
        <v>76</v>
      </c>
      <c r="F5717" s="182" t="s">
        <v>2114</v>
      </c>
      <c r="G5717" s="182"/>
      <c r="H5717" s="204">
        <v>150000</v>
      </c>
    </row>
    <row r="5718" spans="1:8" x14ac:dyDescent="0.25">
      <c r="A5718" s="193">
        <v>44713</v>
      </c>
      <c r="B5718" s="185" t="s">
        <v>236</v>
      </c>
      <c r="C5718" s="179" t="s">
        <v>172</v>
      </c>
      <c r="D5718" s="191">
        <v>44720</v>
      </c>
      <c r="E5718" s="179" t="s">
        <v>76</v>
      </c>
      <c r="F5718" s="179" t="s">
        <v>2115</v>
      </c>
      <c r="G5718" s="179"/>
      <c r="H5718" s="203">
        <v>212315</v>
      </c>
    </row>
    <row r="5719" spans="1:8" x14ac:dyDescent="0.25">
      <c r="A5719" s="184">
        <v>44713</v>
      </c>
      <c r="B5719" s="185" t="s">
        <v>236</v>
      </c>
      <c r="C5719" s="182" t="s">
        <v>172</v>
      </c>
      <c r="D5719" s="183">
        <v>44720</v>
      </c>
      <c r="E5719" s="182" t="s">
        <v>76</v>
      </c>
      <c r="F5719" s="182" t="s">
        <v>2116</v>
      </c>
      <c r="G5719" s="182"/>
      <c r="H5719" s="204">
        <v>250000</v>
      </c>
    </row>
    <row r="5720" spans="1:8" x14ac:dyDescent="0.25">
      <c r="A5720" s="193">
        <v>44713</v>
      </c>
      <c r="B5720" s="185" t="s">
        <v>236</v>
      </c>
      <c r="C5720" s="179" t="s">
        <v>1937</v>
      </c>
      <c r="D5720" s="191">
        <v>44725</v>
      </c>
      <c r="E5720" s="179" t="s">
        <v>76</v>
      </c>
      <c r="F5720" s="179" t="s">
        <v>2117</v>
      </c>
      <c r="G5720" s="179"/>
      <c r="H5720" s="203">
        <v>10000</v>
      </c>
    </row>
    <row r="5721" spans="1:8" x14ac:dyDescent="0.25">
      <c r="A5721" s="184">
        <v>44713</v>
      </c>
      <c r="B5721" s="185" t="s">
        <v>236</v>
      </c>
      <c r="C5721" s="182" t="s">
        <v>1936</v>
      </c>
      <c r="D5721" s="183">
        <v>44727</v>
      </c>
      <c r="E5721" s="182" t="s">
        <v>76</v>
      </c>
      <c r="F5721" s="182" t="s">
        <v>2114</v>
      </c>
      <c r="G5721" s="182"/>
      <c r="H5721" s="204">
        <v>150000</v>
      </c>
    </row>
    <row r="5722" spans="1:8" x14ac:dyDescent="0.25">
      <c r="A5722" s="193">
        <v>44713</v>
      </c>
      <c r="B5722" s="185" t="s">
        <v>236</v>
      </c>
      <c r="C5722" s="179" t="s">
        <v>173</v>
      </c>
      <c r="D5722" s="191">
        <v>44727</v>
      </c>
      <c r="E5722" s="179" t="s">
        <v>76</v>
      </c>
      <c r="F5722" s="179" t="s">
        <v>2118</v>
      </c>
      <c r="G5722" s="179"/>
      <c r="H5722" s="203">
        <v>150000</v>
      </c>
    </row>
    <row r="5723" spans="1:8" x14ac:dyDescent="0.25">
      <c r="A5723" s="184">
        <v>44713</v>
      </c>
      <c r="B5723" s="185" t="s">
        <v>236</v>
      </c>
      <c r="C5723" s="182" t="s">
        <v>172</v>
      </c>
      <c r="D5723" s="183">
        <v>44728</v>
      </c>
      <c r="E5723" s="182" t="s">
        <v>76</v>
      </c>
      <c r="F5723" s="182" t="s">
        <v>2119</v>
      </c>
      <c r="G5723" s="182"/>
      <c r="H5723" s="204">
        <v>16450</v>
      </c>
    </row>
    <row r="5724" spans="1:8" x14ac:dyDescent="0.25">
      <c r="A5724" s="193">
        <v>44713</v>
      </c>
      <c r="B5724" s="185" t="s">
        <v>236</v>
      </c>
      <c r="C5724" s="179" t="s">
        <v>1942</v>
      </c>
      <c r="D5724" s="191">
        <v>44732</v>
      </c>
      <c r="E5724" s="179" t="s">
        <v>76</v>
      </c>
      <c r="F5724" s="179" t="s">
        <v>2120</v>
      </c>
      <c r="G5724" s="179"/>
      <c r="H5724" s="203">
        <v>43480</v>
      </c>
    </row>
    <row r="5725" spans="1:8" x14ac:dyDescent="0.25">
      <c r="A5725" s="184">
        <v>44713</v>
      </c>
      <c r="B5725" s="185" t="s">
        <v>236</v>
      </c>
      <c r="C5725" s="182" t="s">
        <v>173</v>
      </c>
      <c r="D5725" s="183">
        <v>44734</v>
      </c>
      <c r="E5725" s="182" t="s">
        <v>76</v>
      </c>
      <c r="F5725" s="182" t="s">
        <v>2121</v>
      </c>
      <c r="G5725" s="182"/>
      <c r="H5725" s="204">
        <v>150000</v>
      </c>
    </row>
    <row r="5726" spans="1:8" x14ac:dyDescent="0.25">
      <c r="A5726" s="193">
        <v>44713</v>
      </c>
      <c r="B5726" s="185" t="s">
        <v>236</v>
      </c>
      <c r="C5726" s="179" t="s">
        <v>1936</v>
      </c>
      <c r="D5726" s="191">
        <v>44735</v>
      </c>
      <c r="E5726" s="179" t="s">
        <v>76</v>
      </c>
      <c r="F5726" s="179" t="s">
        <v>2114</v>
      </c>
      <c r="G5726" s="179"/>
      <c r="H5726" s="203">
        <v>150000</v>
      </c>
    </row>
    <row r="5727" spans="1:8" x14ac:dyDescent="0.25">
      <c r="A5727" s="184">
        <v>44713</v>
      </c>
      <c r="B5727" s="185" t="s">
        <v>236</v>
      </c>
      <c r="C5727" s="182" t="s">
        <v>432</v>
      </c>
      <c r="D5727" s="183">
        <v>44736</v>
      </c>
      <c r="E5727" s="182" t="s">
        <v>76</v>
      </c>
      <c r="F5727" s="182" t="s">
        <v>2122</v>
      </c>
      <c r="G5727" s="182"/>
      <c r="H5727" s="204">
        <v>50000</v>
      </c>
    </row>
    <row r="5728" spans="1:8" x14ac:dyDescent="0.25">
      <c r="A5728" s="193">
        <v>44713</v>
      </c>
      <c r="B5728" s="185" t="s">
        <v>236</v>
      </c>
      <c r="C5728" s="179" t="s">
        <v>172</v>
      </c>
      <c r="D5728" s="191">
        <v>44740</v>
      </c>
      <c r="E5728" s="179" t="s">
        <v>76</v>
      </c>
      <c r="F5728" s="179" t="s">
        <v>2123</v>
      </c>
      <c r="G5728" s="179"/>
      <c r="H5728" s="203">
        <v>35000</v>
      </c>
    </row>
    <row r="5729" spans="1:8" x14ac:dyDescent="0.25">
      <c r="A5729" s="184">
        <v>44713</v>
      </c>
      <c r="B5729" s="185" t="s">
        <v>236</v>
      </c>
      <c r="C5729" s="182" t="s">
        <v>173</v>
      </c>
      <c r="D5729" s="183">
        <v>44740</v>
      </c>
      <c r="E5729" s="182" t="s">
        <v>76</v>
      </c>
      <c r="F5729" s="182" t="s">
        <v>2124</v>
      </c>
      <c r="G5729" s="182"/>
      <c r="H5729" s="204">
        <v>150000</v>
      </c>
    </row>
    <row r="5730" spans="1:8" x14ac:dyDescent="0.25">
      <c r="A5730" s="221">
        <v>44713</v>
      </c>
      <c r="B5730" s="185" t="s">
        <v>236</v>
      </c>
      <c r="C5730" s="222" t="s">
        <v>1937</v>
      </c>
      <c r="D5730" s="223">
        <v>44742</v>
      </c>
      <c r="E5730" s="222"/>
      <c r="F5730" s="222" t="s">
        <v>2125</v>
      </c>
      <c r="G5730" s="222"/>
      <c r="H5730" s="226">
        <v>484750</v>
      </c>
    </row>
    <row r="5731" spans="1:8" x14ac:dyDescent="0.25">
      <c r="A5731" s="184">
        <v>44743</v>
      </c>
      <c r="B5731" s="185" t="s">
        <v>236</v>
      </c>
      <c r="C5731" s="182" t="s">
        <v>323</v>
      </c>
      <c r="D5731" s="183">
        <v>44743</v>
      </c>
      <c r="E5731" s="182" t="s">
        <v>76</v>
      </c>
      <c r="F5731" s="182" t="s">
        <v>1215</v>
      </c>
      <c r="G5731" s="182"/>
      <c r="H5731" s="204">
        <v>2351</v>
      </c>
    </row>
    <row r="5732" spans="1:8" x14ac:dyDescent="0.25">
      <c r="A5732" s="193">
        <v>44743</v>
      </c>
      <c r="B5732" s="185" t="s">
        <v>236</v>
      </c>
      <c r="C5732" s="179" t="s">
        <v>997</v>
      </c>
      <c r="D5732" s="191">
        <v>44743</v>
      </c>
      <c r="E5732" s="179" t="s">
        <v>76</v>
      </c>
      <c r="F5732" s="179" t="s">
        <v>2126</v>
      </c>
      <c r="G5732" s="179"/>
      <c r="H5732" s="203">
        <v>10990</v>
      </c>
    </row>
    <row r="5733" spans="1:8" x14ac:dyDescent="0.25">
      <c r="A5733" s="184">
        <v>44743</v>
      </c>
      <c r="B5733" s="185" t="s">
        <v>236</v>
      </c>
      <c r="C5733" s="182" t="s">
        <v>323</v>
      </c>
      <c r="D5733" s="183">
        <v>44743</v>
      </c>
      <c r="E5733" s="182" t="s">
        <v>76</v>
      </c>
      <c r="F5733" s="182" t="s">
        <v>1215</v>
      </c>
      <c r="G5733" s="182"/>
      <c r="H5733" s="204">
        <v>39612</v>
      </c>
    </row>
    <row r="5734" spans="1:8" x14ac:dyDescent="0.25">
      <c r="A5734" s="193">
        <v>44743</v>
      </c>
      <c r="B5734" s="185" t="s">
        <v>236</v>
      </c>
      <c r="C5734" s="179" t="s">
        <v>432</v>
      </c>
      <c r="D5734" s="191">
        <v>44743</v>
      </c>
      <c r="E5734" s="179" t="s">
        <v>76</v>
      </c>
      <c r="F5734" s="179" t="s">
        <v>2127</v>
      </c>
      <c r="G5734" s="179"/>
      <c r="H5734" s="203">
        <v>100000</v>
      </c>
    </row>
    <row r="5735" spans="1:8" x14ac:dyDescent="0.25">
      <c r="A5735" s="184">
        <v>44743</v>
      </c>
      <c r="B5735" s="185" t="s">
        <v>236</v>
      </c>
      <c r="C5735" s="182" t="s">
        <v>1936</v>
      </c>
      <c r="D5735" s="183">
        <v>44743</v>
      </c>
      <c r="E5735" s="182" t="s">
        <v>76</v>
      </c>
      <c r="F5735" s="182" t="s">
        <v>364</v>
      </c>
      <c r="G5735" s="182"/>
      <c r="H5735" s="204">
        <v>100000</v>
      </c>
    </row>
    <row r="5736" spans="1:8" x14ac:dyDescent="0.25">
      <c r="A5736" s="193">
        <v>44743</v>
      </c>
      <c r="B5736" s="185" t="s">
        <v>236</v>
      </c>
      <c r="C5736" s="179" t="s">
        <v>323</v>
      </c>
      <c r="D5736" s="191">
        <v>44743</v>
      </c>
      <c r="E5736" s="179" t="s">
        <v>76</v>
      </c>
      <c r="F5736" s="179" t="s">
        <v>1215</v>
      </c>
      <c r="G5736" s="179"/>
      <c r="H5736" s="203">
        <v>293178</v>
      </c>
    </row>
    <row r="5737" spans="1:8" x14ac:dyDescent="0.25">
      <c r="A5737" s="184">
        <v>44743</v>
      </c>
      <c r="B5737" s="185" t="s">
        <v>236</v>
      </c>
      <c r="C5737" s="182" t="s">
        <v>2217</v>
      </c>
      <c r="D5737" s="183">
        <v>44743</v>
      </c>
      <c r="E5737" s="182" t="s">
        <v>76</v>
      </c>
      <c r="F5737" s="182" t="s">
        <v>2128</v>
      </c>
      <c r="G5737" s="182"/>
      <c r="H5737" s="204">
        <v>569801</v>
      </c>
    </row>
    <row r="5738" spans="1:8" x14ac:dyDescent="0.25">
      <c r="A5738" s="193">
        <v>44743</v>
      </c>
      <c r="B5738" s="185" t="s">
        <v>236</v>
      </c>
      <c r="C5738" s="179" t="s">
        <v>174</v>
      </c>
      <c r="D5738" s="191">
        <v>44746</v>
      </c>
      <c r="E5738" s="179" t="s">
        <v>76</v>
      </c>
      <c r="F5738" s="179" t="s">
        <v>2129</v>
      </c>
      <c r="G5738" s="179"/>
      <c r="H5738" s="203">
        <v>150456</v>
      </c>
    </row>
    <row r="5739" spans="1:8" x14ac:dyDescent="0.25">
      <c r="A5739" s="184">
        <v>44743</v>
      </c>
      <c r="B5739" s="185" t="s">
        <v>236</v>
      </c>
      <c r="C5739" s="182" t="s">
        <v>173</v>
      </c>
      <c r="D5739" s="183">
        <v>44747</v>
      </c>
      <c r="E5739" s="182" t="s">
        <v>76</v>
      </c>
      <c r="F5739" s="182" t="s">
        <v>2130</v>
      </c>
      <c r="G5739" s="182"/>
      <c r="H5739" s="204">
        <v>150000</v>
      </c>
    </row>
    <row r="5740" spans="1:8" x14ac:dyDescent="0.25">
      <c r="A5740" s="193">
        <v>44743</v>
      </c>
      <c r="B5740" s="185" t="s">
        <v>236</v>
      </c>
      <c r="C5740" s="179" t="s">
        <v>179</v>
      </c>
      <c r="D5740" s="191">
        <v>44748</v>
      </c>
      <c r="E5740" s="179" t="s">
        <v>76</v>
      </c>
      <c r="F5740" s="179" t="s">
        <v>517</v>
      </c>
      <c r="G5740" s="179"/>
      <c r="H5740" s="203">
        <v>4650</v>
      </c>
    </row>
    <row r="5741" spans="1:8" x14ac:dyDescent="0.25">
      <c r="A5741" s="184">
        <v>44743</v>
      </c>
      <c r="B5741" s="185" t="s">
        <v>236</v>
      </c>
      <c r="C5741" s="182" t="s">
        <v>1936</v>
      </c>
      <c r="D5741" s="183">
        <v>44750</v>
      </c>
      <c r="E5741" s="182" t="s">
        <v>76</v>
      </c>
      <c r="F5741" s="182" t="s">
        <v>364</v>
      </c>
      <c r="G5741" s="182"/>
      <c r="H5741" s="204">
        <v>100000</v>
      </c>
    </row>
    <row r="5742" spans="1:8" x14ac:dyDescent="0.25">
      <c r="A5742" s="193">
        <v>44743</v>
      </c>
      <c r="B5742" s="185" t="s">
        <v>236</v>
      </c>
      <c r="C5742" s="179" t="s">
        <v>1937</v>
      </c>
      <c r="D5742" s="191">
        <v>44755</v>
      </c>
      <c r="E5742" s="179" t="s">
        <v>76</v>
      </c>
      <c r="F5742" s="179" t="s">
        <v>2131</v>
      </c>
      <c r="G5742" s="179"/>
      <c r="H5742" s="203">
        <v>25000</v>
      </c>
    </row>
    <row r="5743" spans="1:8" x14ac:dyDescent="0.25">
      <c r="A5743" s="184">
        <v>44743</v>
      </c>
      <c r="B5743" s="185" t="s">
        <v>236</v>
      </c>
      <c r="C5743" s="182" t="s">
        <v>1936</v>
      </c>
      <c r="D5743" s="183">
        <v>44755</v>
      </c>
      <c r="E5743" s="182" t="s">
        <v>76</v>
      </c>
      <c r="F5743" s="182" t="s">
        <v>364</v>
      </c>
      <c r="G5743" s="182"/>
      <c r="H5743" s="204">
        <v>100000</v>
      </c>
    </row>
    <row r="5744" spans="1:8" x14ac:dyDescent="0.25">
      <c r="A5744" s="193">
        <v>44743</v>
      </c>
      <c r="B5744" s="185" t="s">
        <v>236</v>
      </c>
      <c r="C5744" s="179" t="s">
        <v>1391</v>
      </c>
      <c r="D5744" s="191">
        <v>44755</v>
      </c>
      <c r="E5744" s="179" t="s">
        <v>76</v>
      </c>
      <c r="F5744" s="179" t="s">
        <v>2132</v>
      </c>
      <c r="G5744" s="179"/>
      <c r="H5744" s="203">
        <v>150000</v>
      </c>
    </row>
    <row r="5745" spans="1:8" x14ac:dyDescent="0.25">
      <c r="A5745" s="184">
        <v>44743</v>
      </c>
      <c r="B5745" s="185" t="s">
        <v>236</v>
      </c>
      <c r="C5745" s="182" t="s">
        <v>172</v>
      </c>
      <c r="D5745" s="183">
        <v>44760</v>
      </c>
      <c r="E5745" s="182" t="s">
        <v>76</v>
      </c>
      <c r="F5745" s="182" t="s">
        <v>2133</v>
      </c>
      <c r="G5745" s="182"/>
      <c r="H5745" s="204">
        <v>26200</v>
      </c>
    </row>
    <row r="5746" spans="1:8" x14ac:dyDescent="0.25">
      <c r="A5746" s="193">
        <v>44743</v>
      </c>
      <c r="B5746" s="185" t="s">
        <v>236</v>
      </c>
      <c r="C5746" s="179" t="s">
        <v>1391</v>
      </c>
      <c r="D5746" s="191">
        <v>44761</v>
      </c>
      <c r="E5746" s="179" t="s">
        <v>76</v>
      </c>
      <c r="F5746" s="179" t="s">
        <v>2134</v>
      </c>
      <c r="G5746" s="179"/>
      <c r="H5746" s="203">
        <v>150000</v>
      </c>
    </row>
    <row r="5747" spans="1:8" x14ac:dyDescent="0.25">
      <c r="A5747" s="184">
        <v>44743</v>
      </c>
      <c r="B5747" s="185" t="s">
        <v>236</v>
      </c>
      <c r="C5747" s="182" t="s">
        <v>1937</v>
      </c>
      <c r="D5747" s="183">
        <v>44762</v>
      </c>
      <c r="E5747" s="182" t="s">
        <v>76</v>
      </c>
      <c r="F5747" s="182" t="s">
        <v>2135</v>
      </c>
      <c r="G5747" s="182"/>
      <c r="H5747" s="204">
        <v>100000</v>
      </c>
    </row>
    <row r="5748" spans="1:8" x14ac:dyDescent="0.25">
      <c r="A5748" s="193">
        <v>44743</v>
      </c>
      <c r="B5748" s="185" t="s">
        <v>236</v>
      </c>
      <c r="C5748" s="179" t="s">
        <v>1391</v>
      </c>
      <c r="D5748" s="191">
        <v>44768</v>
      </c>
      <c r="E5748" s="179" t="s">
        <v>76</v>
      </c>
      <c r="F5748" s="179" t="s">
        <v>2136</v>
      </c>
      <c r="G5748" s="179"/>
      <c r="H5748" s="203">
        <v>150000</v>
      </c>
    </row>
    <row r="5749" spans="1:8" x14ac:dyDescent="0.25">
      <c r="A5749" s="221">
        <v>44743</v>
      </c>
      <c r="B5749" s="185" t="s">
        <v>236</v>
      </c>
      <c r="C5749" s="182" t="s">
        <v>2217</v>
      </c>
      <c r="D5749" s="223">
        <v>44771</v>
      </c>
      <c r="E5749" s="222" t="s">
        <v>76</v>
      </c>
      <c r="F5749" s="222" t="s">
        <v>2137</v>
      </c>
      <c r="G5749" s="222"/>
      <c r="H5749" s="226">
        <v>569801</v>
      </c>
    </row>
    <row r="5750" spans="1:8" x14ac:dyDescent="0.25">
      <c r="A5750" s="193">
        <v>44774</v>
      </c>
      <c r="B5750" s="185" t="s">
        <v>236</v>
      </c>
      <c r="C5750" s="179" t="s">
        <v>323</v>
      </c>
      <c r="D5750" s="191">
        <v>44774</v>
      </c>
      <c r="E5750" s="179" t="s">
        <v>76</v>
      </c>
      <c r="F5750" s="179" t="s">
        <v>529</v>
      </c>
      <c r="G5750" s="179"/>
      <c r="H5750" s="203">
        <v>4363</v>
      </c>
    </row>
    <row r="5751" spans="1:8" x14ac:dyDescent="0.25">
      <c r="A5751" s="184">
        <v>44774</v>
      </c>
      <c r="B5751" s="185" t="s">
        <v>236</v>
      </c>
      <c r="C5751" s="182" t="s">
        <v>1937</v>
      </c>
      <c r="D5751" s="183">
        <v>44774</v>
      </c>
      <c r="E5751" s="182" t="s">
        <v>76</v>
      </c>
      <c r="F5751" s="182" t="s">
        <v>2138</v>
      </c>
      <c r="G5751" s="182"/>
      <c r="H5751" s="204">
        <v>10000</v>
      </c>
    </row>
    <row r="5752" spans="1:8" x14ac:dyDescent="0.25">
      <c r="A5752" s="193">
        <v>44774</v>
      </c>
      <c r="B5752" s="185" t="s">
        <v>236</v>
      </c>
      <c r="C5752" s="179" t="s">
        <v>997</v>
      </c>
      <c r="D5752" s="191">
        <v>44774</v>
      </c>
      <c r="E5752" s="179" t="s">
        <v>76</v>
      </c>
      <c r="F5752" s="179" t="s">
        <v>2139</v>
      </c>
      <c r="G5752" s="179"/>
      <c r="H5752" s="203">
        <v>10990</v>
      </c>
    </row>
    <row r="5753" spans="1:8" x14ac:dyDescent="0.25">
      <c r="A5753" s="184">
        <v>44774</v>
      </c>
      <c r="B5753" s="185" t="s">
        <v>236</v>
      </c>
      <c r="C5753" s="182" t="s">
        <v>179</v>
      </c>
      <c r="D5753" s="183">
        <v>44774</v>
      </c>
      <c r="E5753" s="182" t="s">
        <v>76</v>
      </c>
      <c r="F5753" s="182" t="s">
        <v>2140</v>
      </c>
      <c r="G5753" s="182"/>
      <c r="H5753" s="204">
        <v>38556</v>
      </c>
    </row>
    <row r="5754" spans="1:8" x14ac:dyDescent="0.25">
      <c r="A5754" s="193">
        <v>44774</v>
      </c>
      <c r="B5754" s="185" t="s">
        <v>236</v>
      </c>
      <c r="C5754" s="179" t="s">
        <v>323</v>
      </c>
      <c r="D5754" s="191">
        <v>44774</v>
      </c>
      <c r="E5754" s="179" t="s">
        <v>76</v>
      </c>
      <c r="F5754" s="179" t="s">
        <v>476</v>
      </c>
      <c r="G5754" s="179"/>
      <c r="H5754" s="203">
        <v>55502</v>
      </c>
    </row>
    <row r="5755" spans="1:8" x14ac:dyDescent="0.25">
      <c r="A5755" s="184">
        <v>44774</v>
      </c>
      <c r="B5755" s="185" t="s">
        <v>236</v>
      </c>
      <c r="C5755" s="182" t="s">
        <v>432</v>
      </c>
      <c r="D5755" s="183">
        <v>44774</v>
      </c>
      <c r="E5755" s="182" t="s">
        <v>76</v>
      </c>
      <c r="F5755" s="182" t="s">
        <v>1578</v>
      </c>
      <c r="G5755" s="182"/>
      <c r="H5755" s="204">
        <v>100000</v>
      </c>
    </row>
    <row r="5756" spans="1:8" x14ac:dyDescent="0.25">
      <c r="A5756" s="193">
        <v>44774</v>
      </c>
      <c r="B5756" s="185" t="s">
        <v>236</v>
      </c>
      <c r="C5756" s="179" t="s">
        <v>323</v>
      </c>
      <c r="D5756" s="191">
        <v>44774</v>
      </c>
      <c r="E5756" s="179" t="s">
        <v>76</v>
      </c>
      <c r="F5756" s="179" t="s">
        <v>436</v>
      </c>
      <c r="G5756" s="179"/>
      <c r="H5756" s="203">
        <v>152725</v>
      </c>
    </row>
    <row r="5757" spans="1:8" x14ac:dyDescent="0.25">
      <c r="A5757" s="184">
        <v>44774</v>
      </c>
      <c r="B5757" s="185" t="s">
        <v>236</v>
      </c>
      <c r="C5757" s="182" t="s">
        <v>1937</v>
      </c>
      <c r="D5757" s="183">
        <v>44774</v>
      </c>
      <c r="E5757" s="182" t="s">
        <v>76</v>
      </c>
      <c r="F5757" s="182" t="s">
        <v>2141</v>
      </c>
      <c r="G5757" s="182"/>
      <c r="H5757" s="204">
        <v>304750</v>
      </c>
    </row>
    <row r="5758" spans="1:8" x14ac:dyDescent="0.25">
      <c r="A5758" s="193">
        <v>44774</v>
      </c>
      <c r="B5758" s="185" t="s">
        <v>236</v>
      </c>
      <c r="C5758" s="179" t="s">
        <v>1937</v>
      </c>
      <c r="D5758" s="191">
        <v>44774</v>
      </c>
      <c r="E5758" s="179" t="s">
        <v>76</v>
      </c>
      <c r="F5758" s="179" t="s">
        <v>2142</v>
      </c>
      <c r="G5758" s="179"/>
      <c r="H5758" s="203">
        <v>800000</v>
      </c>
    </row>
    <row r="5759" spans="1:8" x14ac:dyDescent="0.25">
      <c r="A5759" s="184">
        <v>44774</v>
      </c>
      <c r="B5759" s="185" t="s">
        <v>236</v>
      </c>
      <c r="C5759" s="182" t="s">
        <v>174</v>
      </c>
      <c r="D5759" s="183">
        <v>44775</v>
      </c>
      <c r="E5759" s="182" t="s">
        <v>239</v>
      </c>
      <c r="F5759" s="182" t="s">
        <v>2143</v>
      </c>
      <c r="G5759" s="182"/>
      <c r="H5759" s="204">
        <v>121100</v>
      </c>
    </row>
    <row r="5760" spans="1:8" x14ac:dyDescent="0.25">
      <c r="A5760" s="193">
        <v>44774</v>
      </c>
      <c r="B5760" s="185" t="s">
        <v>236</v>
      </c>
      <c r="C5760" s="179" t="s">
        <v>173</v>
      </c>
      <c r="D5760" s="191">
        <v>44775</v>
      </c>
      <c r="E5760" s="179" t="s">
        <v>239</v>
      </c>
      <c r="F5760" s="179" t="s">
        <v>2144</v>
      </c>
      <c r="G5760" s="179"/>
      <c r="H5760" s="203">
        <v>150000</v>
      </c>
    </row>
    <row r="5761" spans="1:8" x14ac:dyDescent="0.25">
      <c r="A5761" s="184">
        <v>44774</v>
      </c>
      <c r="B5761" s="185" t="s">
        <v>236</v>
      </c>
      <c r="C5761" s="182" t="s">
        <v>172</v>
      </c>
      <c r="D5761" s="183">
        <v>44776</v>
      </c>
      <c r="E5761" s="182" t="s">
        <v>76</v>
      </c>
      <c r="F5761" s="182" t="s">
        <v>2145</v>
      </c>
      <c r="G5761" s="182"/>
      <c r="H5761" s="204">
        <v>25942</v>
      </c>
    </row>
    <row r="5762" spans="1:8" x14ac:dyDescent="0.25">
      <c r="A5762" s="193">
        <v>44774</v>
      </c>
      <c r="B5762" s="185" t="s">
        <v>236</v>
      </c>
      <c r="C5762" s="179" t="s">
        <v>172</v>
      </c>
      <c r="D5762" s="191">
        <v>44777</v>
      </c>
      <c r="E5762" s="179" t="s">
        <v>76</v>
      </c>
      <c r="F5762" s="179" t="s">
        <v>2146</v>
      </c>
      <c r="G5762" s="179"/>
      <c r="H5762" s="203">
        <v>15800</v>
      </c>
    </row>
    <row r="5763" spans="1:8" x14ac:dyDescent="0.25">
      <c r="A5763" s="184">
        <v>44774</v>
      </c>
      <c r="B5763" s="185" t="s">
        <v>236</v>
      </c>
      <c r="C5763" s="182" t="s">
        <v>172</v>
      </c>
      <c r="D5763" s="183">
        <v>44778</v>
      </c>
      <c r="E5763" s="182" t="s">
        <v>76</v>
      </c>
      <c r="F5763" s="182" t="s">
        <v>2147</v>
      </c>
      <c r="G5763" s="182"/>
      <c r="H5763" s="204">
        <v>10000</v>
      </c>
    </row>
    <row r="5764" spans="1:8" x14ac:dyDescent="0.25">
      <c r="A5764" s="193">
        <v>44774</v>
      </c>
      <c r="B5764" s="185" t="s">
        <v>236</v>
      </c>
      <c r="C5764" s="179" t="s">
        <v>179</v>
      </c>
      <c r="D5764" s="191">
        <v>44781</v>
      </c>
      <c r="E5764" s="179" t="s">
        <v>76</v>
      </c>
      <c r="F5764" s="179" t="s">
        <v>1911</v>
      </c>
      <c r="G5764" s="179"/>
      <c r="H5764" s="203">
        <v>4693</v>
      </c>
    </row>
    <row r="5765" spans="1:8" x14ac:dyDescent="0.25">
      <c r="A5765" s="184">
        <v>44774</v>
      </c>
      <c r="B5765" s="185" t="s">
        <v>236</v>
      </c>
      <c r="C5765" s="182" t="s">
        <v>1391</v>
      </c>
      <c r="D5765" s="183">
        <v>44782</v>
      </c>
      <c r="E5765" s="182" t="s">
        <v>76</v>
      </c>
      <c r="F5765" s="182" t="s">
        <v>2148</v>
      </c>
      <c r="G5765" s="182"/>
      <c r="H5765" s="204">
        <v>150000</v>
      </c>
    </row>
    <row r="5766" spans="1:8" x14ac:dyDescent="0.25">
      <c r="A5766" s="193">
        <v>44774</v>
      </c>
      <c r="B5766" s="185" t="s">
        <v>236</v>
      </c>
      <c r="C5766" s="179" t="s">
        <v>432</v>
      </c>
      <c r="D5766" s="191">
        <v>44789</v>
      </c>
      <c r="E5766" s="179" t="s">
        <v>76</v>
      </c>
      <c r="F5766" s="179" t="s">
        <v>2149</v>
      </c>
      <c r="G5766" s="179"/>
      <c r="H5766" s="203">
        <v>100000</v>
      </c>
    </row>
    <row r="5767" spans="1:8" x14ac:dyDescent="0.25">
      <c r="A5767" s="184">
        <v>44774</v>
      </c>
      <c r="B5767" s="185" t="s">
        <v>236</v>
      </c>
      <c r="C5767" s="182" t="s">
        <v>173</v>
      </c>
      <c r="D5767" s="183">
        <v>44789</v>
      </c>
      <c r="E5767" s="182" t="s">
        <v>76</v>
      </c>
      <c r="F5767" s="182" t="s">
        <v>2150</v>
      </c>
      <c r="G5767" s="182"/>
      <c r="H5767" s="204">
        <v>150000</v>
      </c>
    </row>
    <row r="5768" spans="1:8" x14ac:dyDescent="0.25">
      <c r="A5768" s="193">
        <v>44774</v>
      </c>
      <c r="B5768" s="185" t="s">
        <v>236</v>
      </c>
      <c r="C5768" s="179" t="s">
        <v>172</v>
      </c>
      <c r="D5768" s="191">
        <v>44792</v>
      </c>
      <c r="E5768" s="179" t="s">
        <v>76</v>
      </c>
      <c r="F5768" s="179" t="s">
        <v>2151</v>
      </c>
      <c r="G5768" s="179"/>
      <c r="H5768" s="203">
        <v>15150</v>
      </c>
    </row>
    <row r="5769" spans="1:8" x14ac:dyDescent="0.25">
      <c r="A5769" s="184">
        <v>44774</v>
      </c>
      <c r="B5769" s="185" t="s">
        <v>236</v>
      </c>
      <c r="C5769" s="182" t="s">
        <v>2218</v>
      </c>
      <c r="D5769" s="183">
        <v>44792</v>
      </c>
      <c r="E5769" s="182" t="s">
        <v>76</v>
      </c>
      <c r="F5769" s="182" t="s">
        <v>2152</v>
      </c>
      <c r="G5769" s="182"/>
      <c r="H5769" s="204">
        <v>300000</v>
      </c>
    </row>
    <row r="5770" spans="1:8" x14ac:dyDescent="0.25">
      <c r="A5770" s="193">
        <v>44774</v>
      </c>
      <c r="B5770" s="185" t="s">
        <v>236</v>
      </c>
      <c r="C5770" s="179" t="s">
        <v>323</v>
      </c>
      <c r="D5770" s="191">
        <v>44797</v>
      </c>
      <c r="E5770" s="179" t="s">
        <v>76</v>
      </c>
      <c r="F5770" s="179" t="s">
        <v>2153</v>
      </c>
      <c r="G5770" s="179"/>
      <c r="H5770" s="203">
        <v>25000</v>
      </c>
    </row>
    <row r="5771" spans="1:8" x14ac:dyDescent="0.25">
      <c r="A5771" s="184">
        <v>44774</v>
      </c>
      <c r="B5771" s="185" t="s">
        <v>236</v>
      </c>
      <c r="C5771" s="182" t="s">
        <v>173</v>
      </c>
      <c r="D5771" s="183">
        <v>44798</v>
      </c>
      <c r="E5771" s="182" t="s">
        <v>76</v>
      </c>
      <c r="F5771" s="182" t="s">
        <v>2154</v>
      </c>
      <c r="G5771" s="182"/>
      <c r="H5771" s="204">
        <v>150000</v>
      </c>
    </row>
    <row r="5772" spans="1:8" x14ac:dyDescent="0.25">
      <c r="A5772" s="193">
        <v>44774</v>
      </c>
      <c r="B5772" s="185" t="s">
        <v>236</v>
      </c>
      <c r="C5772" s="179" t="s">
        <v>2218</v>
      </c>
      <c r="D5772" s="191">
        <v>44799</v>
      </c>
      <c r="E5772" s="179" t="s">
        <v>76</v>
      </c>
      <c r="F5772" s="179" t="s">
        <v>2152</v>
      </c>
      <c r="G5772" s="179"/>
      <c r="H5772" s="203">
        <v>500000</v>
      </c>
    </row>
    <row r="5773" spans="1:8" x14ac:dyDescent="0.25">
      <c r="A5773" s="184">
        <v>44774</v>
      </c>
      <c r="B5773" s="185" t="s">
        <v>236</v>
      </c>
      <c r="C5773" s="182" t="s">
        <v>173</v>
      </c>
      <c r="D5773" s="183">
        <v>44803</v>
      </c>
      <c r="E5773" s="182" t="s">
        <v>76</v>
      </c>
      <c r="F5773" s="182" t="s">
        <v>2155</v>
      </c>
      <c r="G5773" s="182"/>
      <c r="H5773" s="204">
        <v>150000</v>
      </c>
    </row>
    <row r="5774" spans="1:8" x14ac:dyDescent="0.25">
      <c r="A5774" s="193">
        <v>44774</v>
      </c>
      <c r="B5774" s="185" t="s">
        <v>236</v>
      </c>
      <c r="C5774" s="179" t="s">
        <v>1937</v>
      </c>
      <c r="D5774" s="191">
        <v>44804</v>
      </c>
      <c r="E5774" s="179" t="s">
        <v>76</v>
      </c>
      <c r="F5774" s="179" t="s">
        <v>2156</v>
      </c>
      <c r="G5774" s="179"/>
      <c r="H5774" s="203">
        <v>4750</v>
      </c>
    </row>
    <row r="5775" spans="1:8" x14ac:dyDescent="0.25">
      <c r="A5775" s="221">
        <v>44774</v>
      </c>
      <c r="B5775" s="185" t="s">
        <v>236</v>
      </c>
      <c r="C5775" s="222" t="s">
        <v>2217</v>
      </c>
      <c r="D5775" s="223">
        <v>44804</v>
      </c>
      <c r="E5775" s="222" t="s">
        <v>76</v>
      </c>
      <c r="F5775" s="222" t="s">
        <v>2157</v>
      </c>
      <c r="G5775" s="222"/>
      <c r="H5775" s="226">
        <v>569801</v>
      </c>
    </row>
    <row r="5776" spans="1:8" x14ac:dyDescent="0.25">
      <c r="A5776" s="193">
        <v>44805</v>
      </c>
      <c r="B5776" s="185" t="s">
        <v>236</v>
      </c>
      <c r="C5776" s="179" t="s">
        <v>323</v>
      </c>
      <c r="D5776" s="191">
        <v>44805</v>
      </c>
      <c r="E5776" s="179" t="s">
        <v>76</v>
      </c>
      <c r="F5776" s="179" t="s">
        <v>529</v>
      </c>
      <c r="G5776" s="179"/>
      <c r="H5776" s="203">
        <v>6712</v>
      </c>
    </row>
    <row r="5777" spans="1:8" x14ac:dyDescent="0.25">
      <c r="A5777" s="184">
        <v>44805</v>
      </c>
      <c r="B5777" s="185" t="s">
        <v>236</v>
      </c>
      <c r="C5777" s="182" t="s">
        <v>997</v>
      </c>
      <c r="D5777" s="183">
        <v>44805</v>
      </c>
      <c r="E5777" s="182" t="s">
        <v>76</v>
      </c>
      <c r="F5777" s="182" t="s">
        <v>266</v>
      </c>
      <c r="G5777" s="182"/>
      <c r="H5777" s="204">
        <v>10990</v>
      </c>
    </row>
    <row r="5778" spans="1:8" x14ac:dyDescent="0.25">
      <c r="A5778" s="193">
        <v>44805</v>
      </c>
      <c r="B5778" s="185" t="s">
        <v>236</v>
      </c>
      <c r="C5778" s="179" t="s">
        <v>323</v>
      </c>
      <c r="D5778" s="191">
        <v>44805</v>
      </c>
      <c r="E5778" s="179" t="s">
        <v>76</v>
      </c>
      <c r="F5778" s="179" t="s">
        <v>476</v>
      </c>
      <c r="G5778" s="179"/>
      <c r="H5778" s="203">
        <v>48007</v>
      </c>
    </row>
    <row r="5779" spans="1:8" x14ac:dyDescent="0.25">
      <c r="A5779" s="184">
        <v>44805</v>
      </c>
      <c r="B5779" s="185" t="s">
        <v>236</v>
      </c>
      <c r="C5779" s="182" t="s">
        <v>323</v>
      </c>
      <c r="D5779" s="183">
        <v>44805</v>
      </c>
      <c r="E5779" s="182" t="s">
        <v>76</v>
      </c>
      <c r="F5779" s="182" t="s">
        <v>436</v>
      </c>
      <c r="G5779" s="182"/>
      <c r="H5779" s="204">
        <v>92023</v>
      </c>
    </row>
    <row r="5780" spans="1:8" x14ac:dyDescent="0.25">
      <c r="A5780" s="193">
        <v>44805</v>
      </c>
      <c r="B5780" s="185" t="s">
        <v>236</v>
      </c>
      <c r="C5780" s="179" t="s">
        <v>432</v>
      </c>
      <c r="D5780" s="191">
        <v>44805</v>
      </c>
      <c r="E5780" s="179" t="s">
        <v>76</v>
      </c>
      <c r="F5780" s="179" t="s">
        <v>2158</v>
      </c>
      <c r="G5780" s="179"/>
      <c r="H5780" s="203">
        <v>100000</v>
      </c>
    </row>
    <row r="5781" spans="1:8" x14ac:dyDescent="0.25">
      <c r="A5781" s="184">
        <v>44805</v>
      </c>
      <c r="B5781" s="185" t="s">
        <v>236</v>
      </c>
      <c r="C5781" s="182" t="s">
        <v>174</v>
      </c>
      <c r="D5781" s="183">
        <v>44805</v>
      </c>
      <c r="E5781" s="182" t="s">
        <v>76</v>
      </c>
      <c r="F5781" s="182" t="s">
        <v>2129</v>
      </c>
      <c r="G5781" s="182"/>
      <c r="H5781" s="204">
        <v>121100</v>
      </c>
    </row>
    <row r="5782" spans="1:8" x14ac:dyDescent="0.25">
      <c r="A5782" s="193">
        <v>44805</v>
      </c>
      <c r="B5782" s="185" t="s">
        <v>236</v>
      </c>
      <c r="C5782" s="179" t="s">
        <v>172</v>
      </c>
      <c r="D5782" s="191">
        <v>44806</v>
      </c>
      <c r="E5782" s="179" t="s">
        <v>76</v>
      </c>
      <c r="F5782" s="179" t="s">
        <v>2159</v>
      </c>
      <c r="G5782" s="179"/>
      <c r="H5782" s="203">
        <v>10450</v>
      </c>
    </row>
    <row r="5783" spans="1:8" x14ac:dyDescent="0.25">
      <c r="A5783" s="184">
        <v>44805</v>
      </c>
      <c r="B5783" s="185" t="s">
        <v>236</v>
      </c>
      <c r="C5783" s="182" t="s">
        <v>179</v>
      </c>
      <c r="D5783" s="183">
        <v>44809</v>
      </c>
      <c r="E5783" s="182" t="s">
        <v>76</v>
      </c>
      <c r="F5783" s="182" t="s">
        <v>2160</v>
      </c>
      <c r="G5783" s="182"/>
      <c r="H5783" s="204">
        <v>88546</v>
      </c>
    </row>
    <row r="5784" spans="1:8" x14ac:dyDescent="0.25">
      <c r="A5784" s="193">
        <v>44805</v>
      </c>
      <c r="B5784" s="185" t="s">
        <v>236</v>
      </c>
      <c r="C5784" s="179" t="s">
        <v>179</v>
      </c>
      <c r="D5784" s="191">
        <v>44810</v>
      </c>
      <c r="E5784" s="179" t="s">
        <v>76</v>
      </c>
      <c r="F5784" s="179" t="s">
        <v>517</v>
      </c>
      <c r="G5784" s="179"/>
      <c r="H5784" s="203">
        <v>4757</v>
      </c>
    </row>
    <row r="5785" spans="1:8" x14ac:dyDescent="0.25">
      <c r="A5785" s="184">
        <v>44805</v>
      </c>
      <c r="B5785" s="185" t="s">
        <v>236</v>
      </c>
      <c r="C5785" s="182" t="s">
        <v>1936</v>
      </c>
      <c r="D5785" s="183">
        <v>44811</v>
      </c>
      <c r="E5785" s="182" t="s">
        <v>76</v>
      </c>
      <c r="F5785" s="182" t="s">
        <v>364</v>
      </c>
      <c r="G5785" s="182"/>
      <c r="H5785" s="204">
        <v>100000</v>
      </c>
    </row>
    <row r="5786" spans="1:8" x14ac:dyDescent="0.25">
      <c r="A5786" s="193">
        <v>44805</v>
      </c>
      <c r="B5786" s="185" t="s">
        <v>236</v>
      </c>
      <c r="C5786" s="179" t="s">
        <v>173</v>
      </c>
      <c r="D5786" s="191">
        <v>44811</v>
      </c>
      <c r="E5786" s="179" t="s">
        <v>76</v>
      </c>
      <c r="F5786" s="179" t="s">
        <v>2161</v>
      </c>
      <c r="G5786" s="179"/>
      <c r="H5786" s="203">
        <v>150000</v>
      </c>
    </row>
    <row r="5787" spans="1:8" x14ac:dyDescent="0.25">
      <c r="A5787" s="184">
        <v>44805</v>
      </c>
      <c r="B5787" s="185" t="s">
        <v>236</v>
      </c>
      <c r="C5787" s="182" t="s">
        <v>172</v>
      </c>
      <c r="D5787" s="183">
        <v>44812</v>
      </c>
      <c r="E5787" s="182" t="s">
        <v>76</v>
      </c>
      <c r="F5787" s="182" t="s">
        <v>2162</v>
      </c>
      <c r="G5787" s="182"/>
      <c r="H5787" s="204">
        <v>7900</v>
      </c>
    </row>
    <row r="5788" spans="1:8" x14ac:dyDescent="0.25">
      <c r="A5788" s="193">
        <v>44805</v>
      </c>
      <c r="B5788" s="185" t="s">
        <v>236</v>
      </c>
      <c r="C5788" s="179" t="s">
        <v>2218</v>
      </c>
      <c r="D5788" s="191">
        <v>44812</v>
      </c>
      <c r="E5788" s="179" t="s">
        <v>76</v>
      </c>
      <c r="F5788" s="179" t="s">
        <v>2152</v>
      </c>
      <c r="G5788" s="179"/>
      <c r="H5788" s="203">
        <v>500000</v>
      </c>
    </row>
    <row r="5789" spans="1:8" x14ac:dyDescent="0.25">
      <c r="A5789" s="184">
        <v>44805</v>
      </c>
      <c r="B5789" s="185" t="s">
        <v>236</v>
      </c>
      <c r="C5789" s="182" t="s">
        <v>1937</v>
      </c>
      <c r="D5789" s="183">
        <v>44816</v>
      </c>
      <c r="E5789" s="182" t="s">
        <v>76</v>
      </c>
      <c r="F5789" s="182" t="s">
        <v>2163</v>
      </c>
      <c r="G5789" s="182"/>
      <c r="H5789" s="204">
        <v>30000</v>
      </c>
    </row>
    <row r="5790" spans="1:8" x14ac:dyDescent="0.25">
      <c r="A5790" s="193">
        <v>44805</v>
      </c>
      <c r="B5790" s="185" t="s">
        <v>236</v>
      </c>
      <c r="C5790" s="179" t="s">
        <v>432</v>
      </c>
      <c r="D5790" s="191">
        <v>44816</v>
      </c>
      <c r="E5790" s="179" t="s">
        <v>76</v>
      </c>
      <c r="F5790" s="179" t="s">
        <v>2164</v>
      </c>
      <c r="G5790" s="179"/>
      <c r="H5790" s="203">
        <v>50000</v>
      </c>
    </row>
    <row r="5791" spans="1:8" x14ac:dyDescent="0.25">
      <c r="A5791" s="184">
        <v>44805</v>
      </c>
      <c r="B5791" s="185" t="s">
        <v>236</v>
      </c>
      <c r="C5791" s="182" t="s">
        <v>1937</v>
      </c>
      <c r="D5791" s="183">
        <v>44816</v>
      </c>
      <c r="E5791" s="182" t="s">
        <v>76</v>
      </c>
      <c r="F5791" s="182" t="s">
        <v>2165</v>
      </c>
      <c r="G5791" s="182"/>
      <c r="H5791" s="204">
        <v>70000</v>
      </c>
    </row>
    <row r="5792" spans="1:8" x14ac:dyDescent="0.25">
      <c r="A5792" s="193">
        <v>44805</v>
      </c>
      <c r="B5792" s="185" t="s">
        <v>236</v>
      </c>
      <c r="C5792" s="179" t="s">
        <v>172</v>
      </c>
      <c r="D5792" s="191">
        <v>44817</v>
      </c>
      <c r="E5792" s="179" t="s">
        <v>76</v>
      </c>
      <c r="F5792" s="179" t="s">
        <v>1111</v>
      </c>
      <c r="G5792" s="179"/>
      <c r="H5792" s="203">
        <v>75880</v>
      </c>
    </row>
    <row r="5793" spans="1:8" x14ac:dyDescent="0.25">
      <c r="A5793" s="184">
        <v>44805</v>
      </c>
      <c r="B5793" s="185" t="s">
        <v>236</v>
      </c>
      <c r="C5793" s="182" t="s">
        <v>1936</v>
      </c>
      <c r="D5793" s="183">
        <v>44818</v>
      </c>
      <c r="E5793" s="182" t="s">
        <v>76</v>
      </c>
      <c r="F5793" s="182" t="s">
        <v>2166</v>
      </c>
      <c r="G5793" s="182"/>
      <c r="H5793" s="204">
        <v>150000</v>
      </c>
    </row>
    <row r="5794" spans="1:8" x14ac:dyDescent="0.25">
      <c r="A5794" s="193">
        <v>44805</v>
      </c>
      <c r="B5794" s="185" t="s">
        <v>236</v>
      </c>
      <c r="C5794" s="179" t="s">
        <v>1391</v>
      </c>
      <c r="D5794" s="191">
        <v>44818</v>
      </c>
      <c r="E5794" s="179" t="s">
        <v>76</v>
      </c>
      <c r="F5794" s="179" t="s">
        <v>2167</v>
      </c>
      <c r="G5794" s="179"/>
      <c r="H5794" s="203">
        <v>150000</v>
      </c>
    </row>
    <row r="5795" spans="1:8" x14ac:dyDescent="0.25">
      <c r="A5795" s="184">
        <v>44805</v>
      </c>
      <c r="B5795" s="185" t="s">
        <v>236</v>
      </c>
      <c r="C5795" s="182" t="s">
        <v>172</v>
      </c>
      <c r="D5795" s="183">
        <v>44824</v>
      </c>
      <c r="E5795" s="182" t="s">
        <v>76</v>
      </c>
      <c r="F5795" s="182" t="s">
        <v>2168</v>
      </c>
      <c r="G5795" s="182"/>
      <c r="H5795" s="204">
        <v>100000</v>
      </c>
    </row>
    <row r="5796" spans="1:8" x14ac:dyDescent="0.25">
      <c r="A5796" s="193">
        <v>44805</v>
      </c>
      <c r="B5796" s="185" t="s">
        <v>236</v>
      </c>
      <c r="C5796" s="179" t="s">
        <v>1391</v>
      </c>
      <c r="D5796" s="191">
        <v>44824</v>
      </c>
      <c r="E5796" s="179" t="s">
        <v>76</v>
      </c>
      <c r="F5796" s="179" t="s">
        <v>2169</v>
      </c>
      <c r="G5796" s="179"/>
      <c r="H5796" s="203">
        <v>150000</v>
      </c>
    </row>
    <row r="5797" spans="1:8" x14ac:dyDescent="0.25">
      <c r="A5797" s="184">
        <v>44805</v>
      </c>
      <c r="B5797" s="185" t="s">
        <v>236</v>
      </c>
      <c r="C5797" s="182" t="s">
        <v>1936</v>
      </c>
      <c r="D5797" s="183">
        <v>44826</v>
      </c>
      <c r="E5797" s="182" t="s">
        <v>76</v>
      </c>
      <c r="F5797" s="182" t="s">
        <v>364</v>
      </c>
      <c r="G5797" s="182"/>
      <c r="H5797" s="204">
        <v>100000</v>
      </c>
    </row>
    <row r="5798" spans="1:8" x14ac:dyDescent="0.25">
      <c r="A5798" s="193">
        <v>44805</v>
      </c>
      <c r="B5798" s="185" t="s">
        <v>236</v>
      </c>
      <c r="C5798" s="179" t="s">
        <v>1391</v>
      </c>
      <c r="D5798" s="191">
        <v>44831</v>
      </c>
      <c r="E5798" s="179" t="s">
        <v>76</v>
      </c>
      <c r="F5798" s="179" t="s">
        <v>2170</v>
      </c>
      <c r="G5798" s="179"/>
      <c r="H5798" s="203">
        <v>150000</v>
      </c>
    </row>
    <row r="5799" spans="1:8" x14ac:dyDescent="0.25">
      <c r="A5799" s="184">
        <v>44805</v>
      </c>
      <c r="B5799" s="185" t="s">
        <v>236</v>
      </c>
      <c r="C5799" s="182" t="s">
        <v>1939</v>
      </c>
      <c r="D5799" s="183">
        <v>44831</v>
      </c>
      <c r="E5799" s="182" t="s">
        <v>76</v>
      </c>
      <c r="F5799" s="182" t="s">
        <v>2171</v>
      </c>
      <c r="G5799" s="182"/>
      <c r="H5799" s="204">
        <v>1750602</v>
      </c>
    </row>
    <row r="5800" spans="1:8" x14ac:dyDescent="0.25">
      <c r="A5800" s="193">
        <v>44805</v>
      </c>
      <c r="B5800" s="185" t="s">
        <v>236</v>
      </c>
      <c r="C5800" s="179" t="s">
        <v>998</v>
      </c>
      <c r="D5800" s="191">
        <v>44833</v>
      </c>
      <c r="E5800" s="179" t="s">
        <v>76</v>
      </c>
      <c r="F5800" s="179" t="s">
        <v>2172</v>
      </c>
      <c r="G5800" s="179"/>
      <c r="H5800" s="203">
        <v>60000</v>
      </c>
    </row>
    <row r="5801" spans="1:8" x14ac:dyDescent="0.25">
      <c r="A5801" s="184">
        <v>44805</v>
      </c>
      <c r="B5801" s="185" t="s">
        <v>236</v>
      </c>
      <c r="C5801" s="182" t="s">
        <v>998</v>
      </c>
      <c r="D5801" s="183">
        <v>44833</v>
      </c>
      <c r="E5801" s="182" t="s">
        <v>76</v>
      </c>
      <c r="F5801" s="182" t="s">
        <v>2173</v>
      </c>
      <c r="G5801" s="182"/>
      <c r="H5801" s="204">
        <v>90000</v>
      </c>
    </row>
    <row r="5802" spans="1:8" x14ac:dyDescent="0.25">
      <c r="A5802" s="193">
        <v>44805</v>
      </c>
      <c r="B5802" s="185" t="s">
        <v>236</v>
      </c>
      <c r="C5802" s="179" t="s">
        <v>1936</v>
      </c>
      <c r="D5802" s="191">
        <v>44834</v>
      </c>
      <c r="E5802" s="179" t="s">
        <v>76</v>
      </c>
      <c r="F5802" s="179" t="s">
        <v>364</v>
      </c>
      <c r="G5802" s="179"/>
      <c r="H5802" s="203">
        <v>100000</v>
      </c>
    </row>
    <row r="5803" spans="1:8" x14ac:dyDescent="0.25">
      <c r="A5803" s="184">
        <v>44805</v>
      </c>
      <c r="B5803" s="185" t="s">
        <v>236</v>
      </c>
      <c r="C5803" s="182" t="s">
        <v>432</v>
      </c>
      <c r="D5803" s="183">
        <v>44834</v>
      </c>
      <c r="E5803" s="182" t="s">
        <v>76</v>
      </c>
      <c r="F5803" s="182" t="s">
        <v>2174</v>
      </c>
      <c r="G5803" s="182"/>
      <c r="H5803" s="204">
        <v>165000</v>
      </c>
    </row>
    <row r="5804" spans="1:8" x14ac:dyDescent="0.25">
      <c r="A5804" s="193">
        <v>44805</v>
      </c>
      <c r="B5804" s="185" t="s">
        <v>236</v>
      </c>
      <c r="C5804" s="179" t="s">
        <v>1937</v>
      </c>
      <c r="D5804" s="191">
        <v>44834</v>
      </c>
      <c r="E5804" s="179" t="s">
        <v>76</v>
      </c>
      <c r="F5804" s="179" t="s">
        <v>2175</v>
      </c>
      <c r="G5804" s="179"/>
      <c r="H5804" s="203">
        <v>204751</v>
      </c>
    </row>
    <row r="5805" spans="1:8" x14ac:dyDescent="0.25">
      <c r="A5805" s="221">
        <v>44805</v>
      </c>
      <c r="B5805" s="185" t="s">
        <v>236</v>
      </c>
      <c r="C5805" s="182" t="s">
        <v>2217</v>
      </c>
      <c r="D5805" s="223">
        <v>44834</v>
      </c>
      <c r="E5805" s="222" t="s">
        <v>76</v>
      </c>
      <c r="F5805" s="222" t="s">
        <v>2176</v>
      </c>
      <c r="G5805" s="222"/>
      <c r="H5805" s="226">
        <v>569801</v>
      </c>
    </row>
    <row r="5806" spans="1:8" x14ac:dyDescent="0.25">
      <c r="A5806" s="193">
        <v>44835</v>
      </c>
      <c r="B5806" s="185" t="s">
        <v>236</v>
      </c>
      <c r="C5806" s="179" t="s">
        <v>323</v>
      </c>
      <c r="D5806" s="191">
        <v>44837</v>
      </c>
      <c r="E5806" s="179" t="s">
        <v>76</v>
      </c>
      <c r="F5806" s="179" t="s">
        <v>529</v>
      </c>
      <c r="G5806" s="179"/>
      <c r="H5806" s="203">
        <v>4728</v>
      </c>
    </row>
    <row r="5807" spans="1:8" x14ac:dyDescent="0.25">
      <c r="A5807" s="184">
        <v>44835</v>
      </c>
      <c r="B5807" s="185" t="s">
        <v>236</v>
      </c>
      <c r="C5807" s="182" t="s">
        <v>997</v>
      </c>
      <c r="D5807" s="183">
        <v>44837</v>
      </c>
      <c r="E5807" s="182" t="s">
        <v>76</v>
      </c>
      <c r="F5807" s="182" t="s">
        <v>2177</v>
      </c>
      <c r="G5807" s="182"/>
      <c r="H5807" s="204">
        <v>10990</v>
      </c>
    </row>
    <row r="5808" spans="1:8" x14ac:dyDescent="0.25">
      <c r="A5808" s="193">
        <v>44835</v>
      </c>
      <c r="B5808" s="185" t="s">
        <v>236</v>
      </c>
      <c r="C5808" s="179" t="s">
        <v>323</v>
      </c>
      <c r="D5808" s="191">
        <v>44837</v>
      </c>
      <c r="E5808" s="179" t="s">
        <v>76</v>
      </c>
      <c r="F5808" s="179" t="s">
        <v>476</v>
      </c>
      <c r="G5808" s="179"/>
      <c r="H5808" s="203">
        <v>43620</v>
      </c>
    </row>
    <row r="5809" spans="1:8" x14ac:dyDescent="0.25">
      <c r="A5809" s="184">
        <v>44835</v>
      </c>
      <c r="B5809" s="185" t="s">
        <v>236</v>
      </c>
      <c r="C5809" s="182" t="s">
        <v>323</v>
      </c>
      <c r="D5809" s="183">
        <v>44837</v>
      </c>
      <c r="E5809" s="182" t="s">
        <v>76</v>
      </c>
      <c r="F5809" s="182" t="s">
        <v>436</v>
      </c>
      <c r="G5809" s="182"/>
      <c r="H5809" s="204">
        <v>87643</v>
      </c>
    </row>
    <row r="5810" spans="1:8" x14ac:dyDescent="0.25">
      <c r="A5810" s="193">
        <v>44835</v>
      </c>
      <c r="B5810" s="185" t="s">
        <v>236</v>
      </c>
      <c r="C5810" s="179" t="s">
        <v>174</v>
      </c>
      <c r="D5810" s="191">
        <v>44837</v>
      </c>
      <c r="E5810" s="179" t="s">
        <v>239</v>
      </c>
      <c r="F5810" s="179" t="s">
        <v>2109</v>
      </c>
      <c r="G5810" s="179"/>
      <c r="H5810" s="203">
        <v>151020</v>
      </c>
    </row>
    <row r="5811" spans="1:8" x14ac:dyDescent="0.25">
      <c r="A5811" s="184">
        <v>44835</v>
      </c>
      <c r="B5811" s="185" t="s">
        <v>236</v>
      </c>
      <c r="C5811" s="182" t="s">
        <v>2218</v>
      </c>
      <c r="D5811" s="183">
        <v>44838</v>
      </c>
      <c r="E5811" s="182" t="s">
        <v>76</v>
      </c>
      <c r="F5811" s="182" t="s">
        <v>2178</v>
      </c>
      <c r="G5811" s="182"/>
      <c r="H5811" s="204">
        <v>17700</v>
      </c>
    </row>
    <row r="5812" spans="1:8" x14ac:dyDescent="0.25">
      <c r="A5812" s="193">
        <v>44835</v>
      </c>
      <c r="B5812" s="185" t="s">
        <v>236</v>
      </c>
      <c r="C5812" s="179" t="s">
        <v>1391</v>
      </c>
      <c r="D5812" s="191">
        <v>44838</v>
      </c>
      <c r="E5812" s="179" t="s">
        <v>76</v>
      </c>
      <c r="F5812" s="179" t="s">
        <v>2179</v>
      </c>
      <c r="G5812" s="179"/>
      <c r="H5812" s="203">
        <v>150000</v>
      </c>
    </row>
    <row r="5813" spans="1:8" x14ac:dyDescent="0.25">
      <c r="A5813" s="184">
        <v>44835</v>
      </c>
      <c r="B5813" s="185" t="s">
        <v>236</v>
      </c>
      <c r="C5813" s="182" t="s">
        <v>179</v>
      </c>
      <c r="D5813" s="183">
        <v>44840</v>
      </c>
      <c r="E5813" s="182" t="s">
        <v>76</v>
      </c>
      <c r="F5813" s="182" t="s">
        <v>517</v>
      </c>
      <c r="G5813" s="182"/>
      <c r="H5813" s="204">
        <v>4814</v>
      </c>
    </row>
    <row r="5814" spans="1:8" x14ac:dyDescent="0.25">
      <c r="A5814" s="193">
        <v>44835</v>
      </c>
      <c r="B5814" s="185" t="s">
        <v>236</v>
      </c>
      <c r="C5814" s="179" t="s">
        <v>1936</v>
      </c>
      <c r="D5814" s="191">
        <v>44840</v>
      </c>
      <c r="E5814" s="179" t="s">
        <v>76</v>
      </c>
      <c r="F5814" s="179" t="s">
        <v>364</v>
      </c>
      <c r="G5814" s="179"/>
      <c r="H5814" s="203">
        <v>100000</v>
      </c>
    </row>
    <row r="5815" spans="1:8" x14ac:dyDescent="0.25">
      <c r="A5815" s="184">
        <v>44835</v>
      </c>
      <c r="B5815" s="185" t="s">
        <v>236</v>
      </c>
      <c r="C5815" s="182" t="s">
        <v>1391</v>
      </c>
      <c r="D5815" s="183">
        <v>44846</v>
      </c>
      <c r="E5815" s="182" t="s">
        <v>239</v>
      </c>
      <c r="F5815" s="182" t="s">
        <v>2180</v>
      </c>
      <c r="G5815" s="182"/>
      <c r="H5815" s="204">
        <v>150000</v>
      </c>
    </row>
    <row r="5816" spans="1:8" x14ac:dyDescent="0.25">
      <c r="A5816" s="193">
        <v>44835</v>
      </c>
      <c r="B5816" s="185" t="s">
        <v>236</v>
      </c>
      <c r="C5816" s="179" t="s">
        <v>1936</v>
      </c>
      <c r="D5816" s="191">
        <v>44847</v>
      </c>
      <c r="E5816" s="179" t="s">
        <v>76</v>
      </c>
      <c r="F5816" s="179" t="s">
        <v>364</v>
      </c>
      <c r="G5816" s="179"/>
      <c r="H5816" s="203">
        <v>100000</v>
      </c>
    </row>
    <row r="5817" spans="1:8" x14ac:dyDescent="0.25">
      <c r="A5817" s="184">
        <v>44835</v>
      </c>
      <c r="B5817" s="185" t="s">
        <v>236</v>
      </c>
      <c r="C5817" s="182" t="s">
        <v>172</v>
      </c>
      <c r="D5817" s="183">
        <v>44848</v>
      </c>
      <c r="E5817" s="182" t="s">
        <v>76</v>
      </c>
      <c r="F5817" s="182" t="s">
        <v>2181</v>
      </c>
      <c r="G5817" s="182"/>
      <c r="H5817" s="204">
        <v>10000</v>
      </c>
    </row>
    <row r="5818" spans="1:8" x14ac:dyDescent="0.25">
      <c r="A5818" s="193">
        <v>44835</v>
      </c>
      <c r="B5818" s="185" t="s">
        <v>236</v>
      </c>
      <c r="C5818" s="179" t="s">
        <v>2218</v>
      </c>
      <c r="D5818" s="191">
        <v>44848</v>
      </c>
      <c r="E5818" s="179" t="s">
        <v>76</v>
      </c>
      <c r="F5818" s="179" t="s">
        <v>2152</v>
      </c>
      <c r="G5818" s="179"/>
      <c r="H5818" s="203">
        <v>500000</v>
      </c>
    </row>
    <row r="5819" spans="1:8" x14ac:dyDescent="0.25">
      <c r="A5819" s="184">
        <v>44835</v>
      </c>
      <c r="B5819" s="185" t="s">
        <v>236</v>
      </c>
      <c r="C5819" s="182" t="s">
        <v>173</v>
      </c>
      <c r="D5819" s="183">
        <v>44852</v>
      </c>
      <c r="E5819" s="182" t="s">
        <v>76</v>
      </c>
      <c r="F5819" s="182" t="s">
        <v>2182</v>
      </c>
      <c r="G5819" s="182"/>
      <c r="H5819" s="204">
        <v>150000</v>
      </c>
    </row>
    <row r="5820" spans="1:8" x14ac:dyDescent="0.25">
      <c r="A5820" s="193">
        <v>44835</v>
      </c>
      <c r="B5820" s="185" t="s">
        <v>236</v>
      </c>
      <c r="C5820" s="179" t="s">
        <v>1936</v>
      </c>
      <c r="D5820" s="191">
        <v>44854</v>
      </c>
      <c r="E5820" s="179" t="s">
        <v>76</v>
      </c>
      <c r="F5820" s="179" t="s">
        <v>364</v>
      </c>
      <c r="G5820" s="179"/>
      <c r="H5820" s="203">
        <v>100000</v>
      </c>
    </row>
    <row r="5821" spans="1:8" x14ac:dyDescent="0.25">
      <c r="A5821" s="184">
        <v>44835</v>
      </c>
      <c r="B5821" s="185" t="s">
        <v>236</v>
      </c>
      <c r="C5821" s="182" t="s">
        <v>2218</v>
      </c>
      <c r="D5821" s="183">
        <v>44858</v>
      </c>
      <c r="E5821" s="182" t="s">
        <v>76</v>
      </c>
      <c r="F5821" s="182" t="s">
        <v>2152</v>
      </c>
      <c r="G5821" s="182"/>
      <c r="H5821" s="204">
        <v>500000</v>
      </c>
    </row>
    <row r="5822" spans="1:8" x14ac:dyDescent="0.25">
      <c r="A5822" s="193">
        <v>44835</v>
      </c>
      <c r="B5822" s="185" t="s">
        <v>236</v>
      </c>
      <c r="C5822" s="179" t="s">
        <v>173</v>
      </c>
      <c r="D5822" s="191">
        <v>44859</v>
      </c>
      <c r="E5822" s="179" t="s">
        <v>76</v>
      </c>
      <c r="F5822" s="179" t="s">
        <v>2183</v>
      </c>
      <c r="G5822" s="179"/>
      <c r="H5822" s="203">
        <v>150000</v>
      </c>
    </row>
    <row r="5823" spans="1:8" x14ac:dyDescent="0.25">
      <c r="A5823" s="184">
        <v>44835</v>
      </c>
      <c r="B5823" s="185" t="s">
        <v>236</v>
      </c>
      <c r="C5823" s="182" t="s">
        <v>2218</v>
      </c>
      <c r="D5823" s="183">
        <v>44860</v>
      </c>
      <c r="E5823" s="182" t="s">
        <v>76</v>
      </c>
      <c r="F5823" s="182" t="s">
        <v>2184</v>
      </c>
      <c r="G5823" s="182"/>
      <c r="H5823" s="204">
        <v>900000</v>
      </c>
    </row>
    <row r="5824" spans="1:8" x14ac:dyDescent="0.25">
      <c r="A5824" s="193">
        <v>44835</v>
      </c>
      <c r="B5824" s="185" t="s">
        <v>236</v>
      </c>
      <c r="C5824" s="179" t="s">
        <v>1936</v>
      </c>
      <c r="D5824" s="191">
        <v>44861</v>
      </c>
      <c r="E5824" s="179" t="s">
        <v>76</v>
      </c>
      <c r="F5824" s="179" t="s">
        <v>1218</v>
      </c>
      <c r="G5824" s="179"/>
      <c r="H5824" s="203">
        <v>150000</v>
      </c>
    </row>
    <row r="5825" spans="1:8" x14ac:dyDescent="0.25">
      <c r="A5825" s="221">
        <v>44835</v>
      </c>
      <c r="B5825" s="185" t="s">
        <v>236</v>
      </c>
      <c r="C5825" s="182" t="s">
        <v>172</v>
      </c>
      <c r="D5825" s="223">
        <v>44862</v>
      </c>
      <c r="E5825" s="222" t="s">
        <v>76</v>
      </c>
      <c r="F5825" s="222" t="s">
        <v>2185</v>
      </c>
      <c r="G5825" s="222"/>
      <c r="H5825" s="226">
        <v>30000</v>
      </c>
    </row>
    <row r="5826" spans="1:8" x14ac:dyDescent="0.25">
      <c r="A5826" s="193">
        <v>44866</v>
      </c>
      <c r="B5826" s="185" t="s">
        <v>236</v>
      </c>
      <c r="C5826" s="179" t="s">
        <v>323</v>
      </c>
      <c r="D5826" s="191">
        <v>44867</v>
      </c>
      <c r="E5826" s="179" t="s">
        <v>76</v>
      </c>
      <c r="F5826" s="179" t="s">
        <v>529</v>
      </c>
      <c r="G5826" s="179"/>
      <c r="H5826" s="203">
        <v>2873</v>
      </c>
    </row>
    <row r="5827" spans="1:8" x14ac:dyDescent="0.25">
      <c r="A5827" s="184">
        <v>44866</v>
      </c>
      <c r="B5827" s="185" t="s">
        <v>236</v>
      </c>
      <c r="C5827" s="182" t="s">
        <v>997</v>
      </c>
      <c r="D5827" s="183">
        <v>44867</v>
      </c>
      <c r="E5827" s="182" t="s">
        <v>76</v>
      </c>
      <c r="F5827" s="182" t="s">
        <v>2186</v>
      </c>
      <c r="G5827" s="182"/>
      <c r="H5827" s="204">
        <v>10990</v>
      </c>
    </row>
    <row r="5828" spans="1:8" x14ac:dyDescent="0.25">
      <c r="A5828" s="193">
        <v>44866</v>
      </c>
      <c r="B5828" s="185" t="s">
        <v>236</v>
      </c>
      <c r="C5828" s="179" t="s">
        <v>323</v>
      </c>
      <c r="D5828" s="191">
        <v>44867</v>
      </c>
      <c r="E5828" s="179" t="s">
        <v>76</v>
      </c>
      <c r="F5828" s="179" t="s">
        <v>476</v>
      </c>
      <c r="G5828" s="179"/>
      <c r="H5828" s="203">
        <v>44296</v>
      </c>
    </row>
    <row r="5829" spans="1:8" x14ac:dyDescent="0.25">
      <c r="A5829" s="184">
        <v>44866</v>
      </c>
      <c r="B5829" s="185" t="s">
        <v>236</v>
      </c>
      <c r="C5829" s="182" t="s">
        <v>432</v>
      </c>
      <c r="D5829" s="183">
        <v>44867</v>
      </c>
      <c r="E5829" s="182" t="s">
        <v>239</v>
      </c>
      <c r="F5829" s="182" t="s">
        <v>2187</v>
      </c>
      <c r="G5829" s="182"/>
      <c r="H5829" s="204">
        <v>100000</v>
      </c>
    </row>
    <row r="5830" spans="1:8" x14ac:dyDescent="0.25">
      <c r="A5830" s="193">
        <v>44866</v>
      </c>
      <c r="B5830" s="185" t="s">
        <v>236</v>
      </c>
      <c r="C5830" s="179" t="s">
        <v>323</v>
      </c>
      <c r="D5830" s="191">
        <v>44867</v>
      </c>
      <c r="E5830" s="179" t="s">
        <v>76</v>
      </c>
      <c r="F5830" s="179" t="s">
        <v>436</v>
      </c>
      <c r="G5830" s="179"/>
      <c r="H5830" s="203">
        <v>105411</v>
      </c>
    </row>
    <row r="5831" spans="1:8" x14ac:dyDescent="0.25">
      <c r="A5831" s="184">
        <v>44866</v>
      </c>
      <c r="B5831" s="185" t="s">
        <v>236</v>
      </c>
      <c r="C5831" s="182" t="s">
        <v>174</v>
      </c>
      <c r="D5831" s="183">
        <v>44867</v>
      </c>
      <c r="E5831" s="182" t="s">
        <v>76</v>
      </c>
      <c r="F5831" s="182" t="s">
        <v>2129</v>
      </c>
      <c r="G5831" s="182"/>
      <c r="H5831" s="204">
        <v>119600</v>
      </c>
    </row>
    <row r="5832" spans="1:8" x14ac:dyDescent="0.25">
      <c r="A5832" s="193">
        <v>44866</v>
      </c>
      <c r="B5832" s="185" t="s">
        <v>236</v>
      </c>
      <c r="C5832" s="179" t="s">
        <v>173</v>
      </c>
      <c r="D5832" s="191">
        <v>44867</v>
      </c>
      <c r="E5832" s="179" t="s">
        <v>76</v>
      </c>
      <c r="F5832" s="179" t="s">
        <v>2188</v>
      </c>
      <c r="G5832" s="179"/>
      <c r="H5832" s="203">
        <v>150000</v>
      </c>
    </row>
    <row r="5833" spans="1:8" x14ac:dyDescent="0.25">
      <c r="A5833" s="184">
        <v>44866</v>
      </c>
      <c r="B5833" s="185" t="s">
        <v>236</v>
      </c>
      <c r="C5833" s="182" t="s">
        <v>1937</v>
      </c>
      <c r="D5833" s="183">
        <v>44867</v>
      </c>
      <c r="E5833" s="182" t="s">
        <v>76</v>
      </c>
      <c r="F5833" s="182" t="s">
        <v>2189</v>
      </c>
      <c r="G5833" s="182"/>
      <c r="H5833" s="204">
        <v>204750</v>
      </c>
    </row>
    <row r="5834" spans="1:8" x14ac:dyDescent="0.25">
      <c r="A5834" s="193">
        <v>44866</v>
      </c>
      <c r="B5834" s="185" t="s">
        <v>236</v>
      </c>
      <c r="C5834" s="179" t="s">
        <v>2217</v>
      </c>
      <c r="D5834" s="191">
        <v>44867</v>
      </c>
      <c r="E5834" s="179" t="s">
        <v>76</v>
      </c>
      <c r="F5834" s="179" t="s">
        <v>2190</v>
      </c>
      <c r="G5834" s="179"/>
      <c r="H5834" s="203">
        <v>569801</v>
      </c>
    </row>
    <row r="5835" spans="1:8" x14ac:dyDescent="0.25">
      <c r="A5835" s="184">
        <v>44866</v>
      </c>
      <c r="B5835" s="185" t="s">
        <v>236</v>
      </c>
      <c r="C5835" s="182" t="s">
        <v>179</v>
      </c>
      <c r="D5835" s="183">
        <v>44872</v>
      </c>
      <c r="E5835" s="182" t="s">
        <v>76</v>
      </c>
      <c r="F5835" s="182" t="s">
        <v>1911</v>
      </c>
      <c r="G5835" s="182"/>
      <c r="H5835" s="204">
        <v>4859</v>
      </c>
    </row>
    <row r="5836" spans="1:8" x14ac:dyDescent="0.25">
      <c r="A5836" s="193">
        <v>44866</v>
      </c>
      <c r="B5836" s="185" t="s">
        <v>236</v>
      </c>
      <c r="C5836" s="179" t="s">
        <v>1936</v>
      </c>
      <c r="D5836" s="191">
        <v>44872</v>
      </c>
      <c r="E5836" s="179" t="s">
        <v>76</v>
      </c>
      <c r="F5836" s="179" t="s">
        <v>1852</v>
      </c>
      <c r="G5836" s="179"/>
      <c r="H5836" s="203">
        <v>100000</v>
      </c>
    </row>
    <row r="5837" spans="1:8" x14ac:dyDescent="0.25">
      <c r="A5837" s="184">
        <v>44866</v>
      </c>
      <c r="B5837" s="185" t="s">
        <v>236</v>
      </c>
      <c r="C5837" s="182" t="s">
        <v>173</v>
      </c>
      <c r="D5837" s="183">
        <v>44874</v>
      </c>
      <c r="E5837" s="182" t="s">
        <v>76</v>
      </c>
      <c r="F5837" s="182" t="s">
        <v>2191</v>
      </c>
      <c r="G5837" s="182"/>
      <c r="H5837" s="204">
        <v>150000</v>
      </c>
    </row>
    <row r="5838" spans="1:8" x14ac:dyDescent="0.25">
      <c r="A5838" s="193">
        <v>44866</v>
      </c>
      <c r="B5838" s="185" t="s">
        <v>236</v>
      </c>
      <c r="C5838" s="179" t="s">
        <v>1936</v>
      </c>
      <c r="D5838" s="191">
        <v>44875</v>
      </c>
      <c r="E5838" s="179" t="s">
        <v>76</v>
      </c>
      <c r="F5838" s="179" t="s">
        <v>1852</v>
      </c>
      <c r="G5838" s="179"/>
      <c r="H5838" s="203">
        <v>100000</v>
      </c>
    </row>
    <row r="5839" spans="1:8" x14ac:dyDescent="0.25">
      <c r="A5839" s="184">
        <v>44866</v>
      </c>
      <c r="B5839" s="185" t="s">
        <v>236</v>
      </c>
      <c r="C5839" s="182" t="s">
        <v>173</v>
      </c>
      <c r="D5839" s="183">
        <v>44880</v>
      </c>
      <c r="E5839" s="182" t="s">
        <v>76</v>
      </c>
      <c r="F5839" s="182" t="s">
        <v>2192</v>
      </c>
      <c r="G5839" s="182"/>
      <c r="H5839" s="204">
        <v>150000</v>
      </c>
    </row>
    <row r="5840" spans="1:8" x14ac:dyDescent="0.25">
      <c r="A5840" s="193">
        <v>44866</v>
      </c>
      <c r="B5840" s="185" t="s">
        <v>236</v>
      </c>
      <c r="C5840" s="179" t="s">
        <v>1936</v>
      </c>
      <c r="D5840" s="191">
        <v>44882</v>
      </c>
      <c r="E5840" s="179" t="s">
        <v>76</v>
      </c>
      <c r="F5840" s="179" t="s">
        <v>1852</v>
      </c>
      <c r="G5840" s="179"/>
      <c r="H5840" s="203">
        <v>100000</v>
      </c>
    </row>
    <row r="5841" spans="1:8" x14ac:dyDescent="0.25">
      <c r="A5841" s="184">
        <v>44866</v>
      </c>
      <c r="B5841" s="185" t="s">
        <v>236</v>
      </c>
      <c r="C5841" s="182" t="s">
        <v>1937</v>
      </c>
      <c r="D5841" s="183">
        <v>44886</v>
      </c>
      <c r="E5841" s="182" t="s">
        <v>76</v>
      </c>
      <c r="F5841" s="182" t="s">
        <v>2193</v>
      </c>
      <c r="G5841" s="182"/>
      <c r="H5841" s="204">
        <v>200000</v>
      </c>
    </row>
    <row r="5842" spans="1:8" x14ac:dyDescent="0.25">
      <c r="A5842" s="193">
        <v>44866</v>
      </c>
      <c r="B5842" s="185" t="s">
        <v>236</v>
      </c>
      <c r="C5842" s="179" t="s">
        <v>173</v>
      </c>
      <c r="D5842" s="191">
        <v>44887</v>
      </c>
      <c r="E5842" s="179" t="s">
        <v>76</v>
      </c>
      <c r="F5842" s="179" t="s">
        <v>2194</v>
      </c>
      <c r="G5842" s="179"/>
      <c r="H5842" s="203">
        <v>150000</v>
      </c>
    </row>
    <row r="5843" spans="1:8" x14ac:dyDescent="0.25">
      <c r="A5843" s="184">
        <v>44866</v>
      </c>
      <c r="B5843" s="185" t="s">
        <v>236</v>
      </c>
      <c r="C5843" s="182" t="s">
        <v>2219</v>
      </c>
      <c r="D5843" s="183">
        <v>44889</v>
      </c>
      <c r="E5843" s="182" t="s">
        <v>76</v>
      </c>
      <c r="F5843" s="182" t="s">
        <v>2195</v>
      </c>
      <c r="G5843" s="182"/>
      <c r="H5843" s="204">
        <v>15000</v>
      </c>
    </row>
    <row r="5844" spans="1:8" x14ac:dyDescent="0.25">
      <c r="A5844" s="193">
        <v>44866</v>
      </c>
      <c r="B5844" s="185" t="s">
        <v>236</v>
      </c>
      <c r="C5844" s="179" t="s">
        <v>1936</v>
      </c>
      <c r="D5844" s="191">
        <v>44889</v>
      </c>
      <c r="E5844" s="179" t="s">
        <v>76</v>
      </c>
      <c r="F5844" s="179" t="s">
        <v>1852</v>
      </c>
      <c r="G5844" s="179"/>
      <c r="H5844" s="203">
        <v>100000</v>
      </c>
    </row>
    <row r="5845" spans="1:8" x14ac:dyDescent="0.25">
      <c r="A5845" s="184">
        <v>44866</v>
      </c>
      <c r="B5845" s="185" t="s">
        <v>236</v>
      </c>
      <c r="C5845" s="182" t="s">
        <v>173</v>
      </c>
      <c r="D5845" s="183">
        <v>44894</v>
      </c>
      <c r="E5845" s="182" t="s">
        <v>76</v>
      </c>
      <c r="F5845" s="182" t="s">
        <v>2196</v>
      </c>
      <c r="G5845" s="182"/>
      <c r="H5845" s="204">
        <v>150000</v>
      </c>
    </row>
    <row r="5846" spans="1:8" x14ac:dyDescent="0.25">
      <c r="A5846" s="193">
        <v>44866</v>
      </c>
      <c r="B5846" s="185" t="s">
        <v>236</v>
      </c>
      <c r="C5846" s="179" t="s">
        <v>1937</v>
      </c>
      <c r="D5846" s="191">
        <v>44895</v>
      </c>
      <c r="E5846" s="179" t="s">
        <v>76</v>
      </c>
      <c r="F5846" s="179" t="s">
        <v>2197</v>
      </c>
      <c r="G5846" s="179"/>
      <c r="H5846" s="203">
        <v>204750</v>
      </c>
    </row>
    <row r="5847" spans="1:8" x14ac:dyDescent="0.25">
      <c r="A5847" s="221">
        <v>44866</v>
      </c>
      <c r="B5847" s="185" t="s">
        <v>236</v>
      </c>
      <c r="C5847" s="182" t="s">
        <v>2217</v>
      </c>
      <c r="D5847" s="223">
        <v>44895</v>
      </c>
      <c r="E5847" s="222" t="s">
        <v>76</v>
      </c>
      <c r="F5847" s="222" t="s">
        <v>2198</v>
      </c>
      <c r="G5847" s="222"/>
      <c r="H5847" s="226">
        <v>569801</v>
      </c>
    </row>
    <row r="5848" spans="1:8" x14ac:dyDescent="0.25">
      <c r="A5848" s="193">
        <v>44896</v>
      </c>
      <c r="B5848" s="185" t="s">
        <v>236</v>
      </c>
      <c r="C5848" s="179" t="s">
        <v>1936</v>
      </c>
      <c r="D5848" s="191">
        <v>44896</v>
      </c>
      <c r="E5848" s="179" t="s">
        <v>76</v>
      </c>
      <c r="F5848" s="179" t="s">
        <v>364</v>
      </c>
      <c r="G5848" s="179"/>
      <c r="H5848" s="203">
        <v>100000</v>
      </c>
    </row>
    <row r="5849" spans="1:8" x14ac:dyDescent="0.25">
      <c r="A5849" s="184">
        <v>44896</v>
      </c>
      <c r="B5849" s="185" t="s">
        <v>236</v>
      </c>
      <c r="C5849" s="182" t="s">
        <v>997</v>
      </c>
      <c r="D5849" s="183">
        <v>44897</v>
      </c>
      <c r="E5849" s="182" t="s">
        <v>76</v>
      </c>
      <c r="F5849" s="182" t="s">
        <v>2199</v>
      </c>
      <c r="G5849" s="182"/>
      <c r="H5849" s="204">
        <v>10990</v>
      </c>
    </row>
    <row r="5850" spans="1:8" x14ac:dyDescent="0.25">
      <c r="A5850" s="193">
        <v>44896</v>
      </c>
      <c r="B5850" s="185" t="s">
        <v>236</v>
      </c>
      <c r="C5850" s="179" t="s">
        <v>432</v>
      </c>
      <c r="D5850" s="191">
        <v>44897</v>
      </c>
      <c r="E5850" s="179" t="s">
        <v>76</v>
      </c>
      <c r="F5850" s="179" t="s">
        <v>2200</v>
      </c>
      <c r="G5850" s="179"/>
      <c r="H5850" s="203">
        <v>100000</v>
      </c>
    </row>
    <row r="5851" spans="1:8" x14ac:dyDescent="0.25">
      <c r="A5851" s="184">
        <v>44896</v>
      </c>
      <c r="B5851" s="185" t="s">
        <v>236</v>
      </c>
      <c r="C5851" s="182" t="s">
        <v>174</v>
      </c>
      <c r="D5851" s="183">
        <v>44897</v>
      </c>
      <c r="E5851" s="182" t="s">
        <v>76</v>
      </c>
      <c r="F5851" s="182" t="s">
        <v>2109</v>
      </c>
      <c r="G5851" s="182"/>
      <c r="H5851" s="204">
        <v>119600</v>
      </c>
    </row>
    <row r="5852" spans="1:8" x14ac:dyDescent="0.25">
      <c r="A5852" s="193">
        <v>44896</v>
      </c>
      <c r="B5852" s="185" t="s">
        <v>236</v>
      </c>
      <c r="C5852" s="179" t="s">
        <v>179</v>
      </c>
      <c r="D5852" s="191">
        <v>44901</v>
      </c>
      <c r="E5852" s="179" t="s">
        <v>389</v>
      </c>
      <c r="F5852" s="179" t="s">
        <v>517</v>
      </c>
      <c r="G5852" s="179"/>
      <c r="H5852" s="203">
        <v>4885</v>
      </c>
    </row>
    <row r="5853" spans="1:8" x14ac:dyDescent="0.25">
      <c r="A5853" s="184">
        <v>44896</v>
      </c>
      <c r="B5853" s="185" t="s">
        <v>236</v>
      </c>
      <c r="C5853" s="182" t="s">
        <v>173</v>
      </c>
      <c r="D5853" s="183">
        <v>44901</v>
      </c>
      <c r="E5853" s="182" t="s">
        <v>76</v>
      </c>
      <c r="F5853" s="182" t="s">
        <v>2201</v>
      </c>
      <c r="G5853" s="182"/>
      <c r="H5853" s="204">
        <v>150000</v>
      </c>
    </row>
    <row r="5854" spans="1:8" x14ac:dyDescent="0.25">
      <c r="A5854" s="193">
        <v>44896</v>
      </c>
      <c r="B5854" s="185" t="s">
        <v>236</v>
      </c>
      <c r="C5854" s="179" t="s">
        <v>323</v>
      </c>
      <c r="D5854" s="191">
        <v>44904</v>
      </c>
      <c r="E5854" s="179" t="s">
        <v>76</v>
      </c>
      <c r="F5854" s="179" t="s">
        <v>529</v>
      </c>
      <c r="G5854" s="179"/>
      <c r="H5854" s="203">
        <v>2538</v>
      </c>
    </row>
    <row r="5855" spans="1:8" x14ac:dyDescent="0.25">
      <c r="A5855" s="184">
        <v>44896</v>
      </c>
      <c r="B5855" s="185" t="s">
        <v>236</v>
      </c>
      <c r="C5855" s="182" t="s">
        <v>323</v>
      </c>
      <c r="D5855" s="183">
        <v>44904</v>
      </c>
      <c r="E5855" s="182" t="s">
        <v>76</v>
      </c>
      <c r="F5855" s="182" t="s">
        <v>476</v>
      </c>
      <c r="G5855" s="182"/>
      <c r="H5855" s="204">
        <v>37528</v>
      </c>
    </row>
    <row r="5856" spans="1:8" x14ac:dyDescent="0.25">
      <c r="A5856" s="193">
        <v>44896</v>
      </c>
      <c r="B5856" s="185" t="s">
        <v>236</v>
      </c>
      <c r="C5856" s="179" t="s">
        <v>323</v>
      </c>
      <c r="D5856" s="191">
        <v>44904</v>
      </c>
      <c r="E5856" s="179" t="s">
        <v>76</v>
      </c>
      <c r="F5856" s="179" t="s">
        <v>436</v>
      </c>
      <c r="G5856" s="179"/>
      <c r="H5856" s="203">
        <v>109981</v>
      </c>
    </row>
    <row r="5857" spans="1:8" x14ac:dyDescent="0.25">
      <c r="A5857" s="184">
        <v>44896</v>
      </c>
      <c r="B5857" s="185" t="s">
        <v>236</v>
      </c>
      <c r="C5857" s="182" t="s">
        <v>1936</v>
      </c>
      <c r="D5857" s="183">
        <v>44904</v>
      </c>
      <c r="E5857" s="182" t="s">
        <v>76</v>
      </c>
      <c r="F5857" s="182" t="s">
        <v>1218</v>
      </c>
      <c r="G5857" s="182"/>
      <c r="H5857" s="204">
        <v>150000</v>
      </c>
    </row>
    <row r="5858" spans="1:8" x14ac:dyDescent="0.25">
      <c r="A5858" s="193">
        <v>44896</v>
      </c>
      <c r="B5858" s="185" t="s">
        <v>236</v>
      </c>
      <c r="C5858" s="179" t="s">
        <v>172</v>
      </c>
      <c r="D5858" s="191">
        <v>44907</v>
      </c>
      <c r="E5858" s="179" t="s">
        <v>76</v>
      </c>
      <c r="F5858" s="179" t="s">
        <v>2202</v>
      </c>
      <c r="G5858" s="179"/>
      <c r="H5858" s="203">
        <v>34510</v>
      </c>
    </row>
    <row r="5859" spans="1:8" x14ac:dyDescent="0.25">
      <c r="A5859" s="184">
        <v>44896</v>
      </c>
      <c r="B5859" s="185" t="s">
        <v>236</v>
      </c>
      <c r="C5859" s="182" t="s">
        <v>173</v>
      </c>
      <c r="D5859" s="183">
        <v>44909</v>
      </c>
      <c r="E5859" s="182" t="s">
        <v>76</v>
      </c>
      <c r="F5859" s="182" t="s">
        <v>2203</v>
      </c>
      <c r="G5859" s="182"/>
      <c r="H5859" s="204">
        <v>150000</v>
      </c>
    </row>
    <row r="5860" spans="1:8" x14ac:dyDescent="0.25">
      <c r="A5860" s="193">
        <v>44896</v>
      </c>
      <c r="B5860" s="185" t="s">
        <v>236</v>
      </c>
      <c r="C5860" s="179" t="s">
        <v>172</v>
      </c>
      <c r="D5860" s="191">
        <v>44910</v>
      </c>
      <c r="E5860" s="179" t="s">
        <v>76</v>
      </c>
      <c r="F5860" s="179" t="s">
        <v>2204</v>
      </c>
      <c r="G5860" s="179"/>
      <c r="H5860" s="203">
        <v>27500</v>
      </c>
    </row>
    <row r="5861" spans="1:8" x14ac:dyDescent="0.25">
      <c r="A5861" s="184">
        <v>44896</v>
      </c>
      <c r="B5861" s="185" t="s">
        <v>236</v>
      </c>
      <c r="C5861" s="182" t="s">
        <v>172</v>
      </c>
      <c r="D5861" s="183">
        <v>44910</v>
      </c>
      <c r="E5861" s="182" t="s">
        <v>76</v>
      </c>
      <c r="F5861" s="182" t="s">
        <v>2205</v>
      </c>
      <c r="G5861" s="182"/>
      <c r="H5861" s="204">
        <v>50000</v>
      </c>
    </row>
    <row r="5862" spans="1:8" x14ac:dyDescent="0.25">
      <c r="A5862" s="193">
        <v>44896</v>
      </c>
      <c r="B5862" s="185" t="s">
        <v>236</v>
      </c>
      <c r="C5862" s="179" t="s">
        <v>1936</v>
      </c>
      <c r="D5862" s="191">
        <v>44910</v>
      </c>
      <c r="E5862" s="179" t="s">
        <v>76</v>
      </c>
      <c r="F5862" s="179" t="s">
        <v>364</v>
      </c>
      <c r="G5862" s="179"/>
      <c r="H5862" s="203">
        <v>100000</v>
      </c>
    </row>
    <row r="5863" spans="1:8" x14ac:dyDescent="0.25">
      <c r="A5863" s="184">
        <v>44896</v>
      </c>
      <c r="B5863" s="185" t="s">
        <v>236</v>
      </c>
      <c r="C5863" s="182" t="s">
        <v>172</v>
      </c>
      <c r="D5863" s="183">
        <v>44915</v>
      </c>
      <c r="E5863" s="182" t="s">
        <v>76</v>
      </c>
      <c r="F5863" s="182" t="s">
        <v>2206</v>
      </c>
      <c r="G5863" s="182"/>
      <c r="H5863" s="204">
        <v>71400</v>
      </c>
    </row>
    <row r="5864" spans="1:8" x14ac:dyDescent="0.25">
      <c r="A5864" s="193">
        <v>44896</v>
      </c>
      <c r="B5864" s="185" t="s">
        <v>236</v>
      </c>
      <c r="C5864" s="179" t="s">
        <v>172</v>
      </c>
      <c r="D5864" s="191">
        <v>44915</v>
      </c>
      <c r="E5864" s="179" t="s">
        <v>76</v>
      </c>
      <c r="F5864" s="179" t="s">
        <v>2033</v>
      </c>
      <c r="G5864" s="179"/>
      <c r="H5864" s="203">
        <v>100000</v>
      </c>
    </row>
    <row r="5865" spans="1:8" x14ac:dyDescent="0.25">
      <c r="A5865" s="184">
        <v>44896</v>
      </c>
      <c r="B5865" s="185" t="s">
        <v>236</v>
      </c>
      <c r="C5865" s="182" t="s">
        <v>432</v>
      </c>
      <c r="D5865" s="183">
        <v>44916</v>
      </c>
      <c r="E5865" s="182" t="s">
        <v>76</v>
      </c>
      <c r="F5865" s="182" t="s">
        <v>2207</v>
      </c>
      <c r="G5865" s="182"/>
      <c r="H5865" s="204">
        <v>60000</v>
      </c>
    </row>
    <row r="5866" spans="1:8" x14ac:dyDescent="0.25">
      <c r="A5866" s="193">
        <v>44896</v>
      </c>
      <c r="B5866" s="185" t="s">
        <v>236</v>
      </c>
      <c r="C5866" s="179" t="s">
        <v>1937</v>
      </c>
      <c r="D5866" s="191">
        <v>44916</v>
      </c>
      <c r="E5866" s="179" t="s">
        <v>76</v>
      </c>
      <c r="F5866" s="179" t="s">
        <v>2208</v>
      </c>
      <c r="G5866" s="179"/>
      <c r="H5866" s="203">
        <v>70000</v>
      </c>
    </row>
    <row r="5867" spans="1:8" x14ac:dyDescent="0.25">
      <c r="A5867" s="184">
        <v>44896</v>
      </c>
      <c r="B5867" s="185" t="s">
        <v>236</v>
      </c>
      <c r="C5867" s="182" t="s">
        <v>173</v>
      </c>
      <c r="D5867" s="183">
        <v>44916</v>
      </c>
      <c r="E5867" s="182" t="s">
        <v>76</v>
      </c>
      <c r="F5867" s="182" t="s">
        <v>2209</v>
      </c>
      <c r="G5867" s="182"/>
      <c r="H5867" s="204">
        <v>150000</v>
      </c>
    </row>
    <row r="5868" spans="1:8" x14ac:dyDescent="0.25">
      <c r="A5868" s="193">
        <v>44896</v>
      </c>
      <c r="B5868" s="185" t="s">
        <v>236</v>
      </c>
      <c r="C5868" s="179" t="s">
        <v>1936</v>
      </c>
      <c r="D5868" s="191">
        <v>44916</v>
      </c>
      <c r="E5868" s="179" t="s">
        <v>76</v>
      </c>
      <c r="F5868" s="179" t="s">
        <v>1218</v>
      </c>
      <c r="G5868" s="179"/>
      <c r="H5868" s="203">
        <v>150000</v>
      </c>
    </row>
    <row r="5869" spans="1:8" x14ac:dyDescent="0.25">
      <c r="A5869" s="184">
        <v>44896</v>
      </c>
      <c r="B5869" s="185" t="s">
        <v>236</v>
      </c>
      <c r="C5869" s="182" t="s">
        <v>2218</v>
      </c>
      <c r="D5869" s="183">
        <v>44917</v>
      </c>
      <c r="E5869" s="182" t="s">
        <v>76</v>
      </c>
      <c r="F5869" s="182" t="s">
        <v>2210</v>
      </c>
      <c r="G5869" s="182"/>
      <c r="H5869" s="204">
        <v>18980</v>
      </c>
    </row>
    <row r="5870" spans="1:8" x14ac:dyDescent="0.25">
      <c r="A5870" s="193">
        <v>44896</v>
      </c>
      <c r="B5870" s="185" t="s">
        <v>236</v>
      </c>
      <c r="C5870" s="179" t="s">
        <v>173</v>
      </c>
      <c r="D5870" s="191">
        <v>44918</v>
      </c>
      <c r="E5870" s="179" t="s">
        <v>76</v>
      </c>
      <c r="F5870" s="179" t="s">
        <v>2211</v>
      </c>
      <c r="G5870" s="179"/>
      <c r="H5870" s="203">
        <v>87500</v>
      </c>
    </row>
    <row r="5871" spans="1:8" x14ac:dyDescent="0.25">
      <c r="A5871" s="184">
        <v>44896</v>
      </c>
      <c r="B5871" s="185" t="s">
        <v>236</v>
      </c>
      <c r="C5871" s="182" t="s">
        <v>1937</v>
      </c>
      <c r="D5871" s="183">
        <v>44918</v>
      </c>
      <c r="E5871" s="182" t="s">
        <v>76</v>
      </c>
      <c r="F5871" s="182" t="s">
        <v>2212</v>
      </c>
      <c r="G5871" s="182"/>
      <c r="H5871" s="204">
        <v>100000</v>
      </c>
    </row>
    <row r="5872" spans="1:8" x14ac:dyDescent="0.25">
      <c r="A5872" s="193">
        <v>44896</v>
      </c>
      <c r="B5872" s="185" t="s">
        <v>236</v>
      </c>
      <c r="C5872" s="179" t="s">
        <v>1936</v>
      </c>
      <c r="D5872" s="191">
        <v>44922</v>
      </c>
      <c r="E5872" s="179" t="s">
        <v>76</v>
      </c>
      <c r="F5872" s="179" t="s">
        <v>364</v>
      </c>
      <c r="G5872" s="179"/>
      <c r="H5872" s="203">
        <v>100000</v>
      </c>
    </row>
    <row r="5873" spans="1:12" x14ac:dyDescent="0.25">
      <c r="A5873" s="184">
        <v>44896</v>
      </c>
      <c r="B5873" s="185" t="s">
        <v>236</v>
      </c>
      <c r="C5873" s="182" t="s">
        <v>173</v>
      </c>
      <c r="D5873" s="183">
        <v>44923</v>
      </c>
      <c r="E5873" s="182" t="s">
        <v>76</v>
      </c>
      <c r="F5873" s="182" t="s">
        <v>2213</v>
      </c>
      <c r="G5873" s="182"/>
      <c r="H5873" s="204">
        <v>175000</v>
      </c>
    </row>
    <row r="5874" spans="1:12" x14ac:dyDescent="0.25">
      <c r="A5874" s="193">
        <v>44896</v>
      </c>
      <c r="B5874" s="185" t="s">
        <v>236</v>
      </c>
      <c r="C5874" s="179" t="s">
        <v>173</v>
      </c>
      <c r="D5874" s="191">
        <v>44925</v>
      </c>
      <c r="E5874" s="179" t="s">
        <v>76</v>
      </c>
      <c r="F5874" s="179" t="s">
        <v>2214</v>
      </c>
      <c r="G5874" s="179"/>
      <c r="H5874" s="203">
        <v>175000</v>
      </c>
    </row>
    <row r="5875" spans="1:12" x14ac:dyDescent="0.25">
      <c r="A5875" s="241">
        <v>44896</v>
      </c>
      <c r="B5875" s="222" t="s">
        <v>236</v>
      </c>
      <c r="C5875" s="287" t="s">
        <v>1937</v>
      </c>
      <c r="D5875" s="223">
        <v>44925</v>
      </c>
      <c r="E5875" s="222" t="s">
        <v>76</v>
      </c>
      <c r="F5875" s="222" t="s">
        <v>2215</v>
      </c>
      <c r="G5875" s="222"/>
      <c r="H5875" s="226">
        <v>304755</v>
      </c>
      <c r="I5875" s="225">
        <f>SUM(H5574:H5875)</f>
        <v>42315846</v>
      </c>
    </row>
    <row r="5876" spans="1:12" x14ac:dyDescent="0.25">
      <c r="A5876" s="334">
        <f>+Tabla1[[#This Row],[Fecha]]</f>
        <v>44925</v>
      </c>
      <c r="B5876" s="335" t="s">
        <v>236</v>
      </c>
      <c r="C5876" s="335" t="s">
        <v>2217</v>
      </c>
      <c r="D5876" s="336">
        <v>44929</v>
      </c>
      <c r="E5876" s="337" t="s">
        <v>76</v>
      </c>
      <c r="F5876" s="338" t="s">
        <v>2434</v>
      </c>
      <c r="G5876" s="335"/>
      <c r="H5876" s="339">
        <v>569801</v>
      </c>
      <c r="I5876" s="339"/>
      <c r="J5876" s="335"/>
      <c r="K5876" s="335"/>
      <c r="L5876" s="340"/>
    </row>
    <row r="5877" spans="1:12" x14ac:dyDescent="0.25">
      <c r="A5877" s="341">
        <f>+Tabla1[[#This Row],[Fecha]]</f>
        <v>44929</v>
      </c>
      <c r="B5877" s="342" t="s">
        <v>236</v>
      </c>
      <c r="C5877" s="330" t="s">
        <v>323</v>
      </c>
      <c r="D5877" s="343">
        <v>44929</v>
      </c>
      <c r="E5877" s="344" t="s">
        <v>76</v>
      </c>
      <c r="F5877" s="345" t="s">
        <v>529</v>
      </c>
      <c r="G5877" s="330"/>
      <c r="H5877" s="346">
        <v>2201</v>
      </c>
      <c r="I5877" s="346"/>
      <c r="J5877" s="330"/>
      <c r="K5877" s="330"/>
      <c r="L5877" s="331"/>
    </row>
    <row r="5878" spans="1:12" x14ac:dyDescent="0.25">
      <c r="A5878" s="347">
        <f>+Tabla1[[#This Row],[Fecha]]</f>
        <v>44929</v>
      </c>
      <c r="B5878" s="342" t="s">
        <v>236</v>
      </c>
      <c r="C5878" s="332" t="s">
        <v>323</v>
      </c>
      <c r="D5878" s="348">
        <v>44929</v>
      </c>
      <c r="E5878" s="349" t="s">
        <v>76</v>
      </c>
      <c r="F5878" s="350" t="s">
        <v>436</v>
      </c>
      <c r="G5878" s="332"/>
      <c r="H5878" s="351">
        <v>51818</v>
      </c>
      <c r="I5878" s="351"/>
      <c r="J5878" s="332"/>
      <c r="K5878" s="332"/>
      <c r="L5878" s="333"/>
    </row>
    <row r="5879" spans="1:12" x14ac:dyDescent="0.25">
      <c r="A5879" s="341">
        <f>+Tabla1[[#This Row],[Fecha]]</f>
        <v>44929</v>
      </c>
      <c r="B5879" s="342" t="s">
        <v>236</v>
      </c>
      <c r="C5879" s="330" t="s">
        <v>323</v>
      </c>
      <c r="D5879" s="343">
        <v>44929</v>
      </c>
      <c r="E5879" s="344" t="s">
        <v>76</v>
      </c>
      <c r="F5879" s="345" t="s">
        <v>476</v>
      </c>
      <c r="G5879" s="330"/>
      <c r="H5879" s="346">
        <v>36033</v>
      </c>
      <c r="I5879" s="346"/>
      <c r="J5879" s="330"/>
      <c r="K5879" s="330"/>
      <c r="L5879" s="331"/>
    </row>
    <row r="5880" spans="1:12" x14ac:dyDescent="0.25">
      <c r="A5880" s="347">
        <f>+Tabla1[[#This Row],[Fecha]]</f>
        <v>44929</v>
      </c>
      <c r="B5880" s="342" t="s">
        <v>236</v>
      </c>
      <c r="C5880" s="332" t="s">
        <v>997</v>
      </c>
      <c r="D5880" s="348">
        <v>44929</v>
      </c>
      <c r="E5880" s="349" t="s">
        <v>76</v>
      </c>
      <c r="F5880" s="350" t="s">
        <v>513</v>
      </c>
      <c r="G5880" s="332"/>
      <c r="H5880" s="351">
        <v>17204</v>
      </c>
      <c r="I5880" s="351"/>
      <c r="J5880" s="332"/>
      <c r="K5880" s="332"/>
      <c r="L5880" s="333"/>
    </row>
    <row r="5881" spans="1:12" x14ac:dyDescent="0.25">
      <c r="A5881" s="341">
        <f>+Tabla1[[#This Row],[Fecha]]</f>
        <v>44929</v>
      </c>
      <c r="B5881" s="342" t="s">
        <v>236</v>
      </c>
      <c r="C5881" s="330" t="s">
        <v>432</v>
      </c>
      <c r="D5881" s="343">
        <v>44929</v>
      </c>
      <c r="E5881" s="344" t="s">
        <v>76</v>
      </c>
      <c r="F5881" s="330" t="s">
        <v>2435</v>
      </c>
      <c r="G5881" s="330"/>
      <c r="H5881" s="346">
        <v>100000</v>
      </c>
      <c r="I5881" s="346"/>
      <c r="J5881" s="330"/>
      <c r="K5881" s="330"/>
      <c r="L5881" s="331"/>
    </row>
    <row r="5882" spans="1:12" x14ac:dyDescent="0.25">
      <c r="A5882" s="347">
        <f>+Tabla1[[#This Row],[Fecha]]</f>
        <v>44929</v>
      </c>
      <c r="B5882" s="342" t="s">
        <v>236</v>
      </c>
      <c r="C5882" s="332" t="s">
        <v>174</v>
      </c>
      <c r="D5882" s="348">
        <v>44929</v>
      </c>
      <c r="E5882" s="349" t="s">
        <v>76</v>
      </c>
      <c r="F5882" s="332" t="s">
        <v>2143</v>
      </c>
      <c r="G5882" s="332"/>
      <c r="H5882" s="351">
        <v>140287</v>
      </c>
      <c r="I5882" s="351"/>
      <c r="J5882" s="332"/>
      <c r="K5882" s="332"/>
      <c r="L5882" s="333"/>
    </row>
    <row r="5883" spans="1:12" x14ac:dyDescent="0.25">
      <c r="A5883" s="341">
        <f>+Tabla1[[#This Row],[Fecha]]</f>
        <v>44929</v>
      </c>
      <c r="B5883" s="342" t="s">
        <v>236</v>
      </c>
      <c r="C5883" s="330" t="s">
        <v>173</v>
      </c>
      <c r="D5883" s="343">
        <v>44930</v>
      </c>
      <c r="E5883" s="344" t="s">
        <v>76</v>
      </c>
      <c r="F5883" s="345" t="s">
        <v>2436</v>
      </c>
      <c r="G5883" s="330"/>
      <c r="H5883" s="346">
        <v>175000</v>
      </c>
      <c r="I5883" s="346"/>
      <c r="J5883" s="330"/>
      <c r="K5883" s="330"/>
      <c r="L5883" s="331"/>
    </row>
    <row r="5884" spans="1:12" x14ac:dyDescent="0.25">
      <c r="A5884" s="347">
        <f>+Tabla1[[#This Row],[Fecha]]</f>
        <v>44930</v>
      </c>
      <c r="B5884" s="342" t="s">
        <v>236</v>
      </c>
      <c r="C5884" s="332" t="s">
        <v>1936</v>
      </c>
      <c r="D5884" s="348">
        <v>44931</v>
      </c>
      <c r="E5884" s="349" t="s">
        <v>76</v>
      </c>
      <c r="F5884" s="350" t="s">
        <v>2437</v>
      </c>
      <c r="G5884" s="332"/>
      <c r="H5884" s="351">
        <v>150000</v>
      </c>
      <c r="I5884" s="351"/>
      <c r="J5884" s="332"/>
      <c r="K5884" s="332"/>
      <c r="L5884" s="333"/>
    </row>
    <row r="5885" spans="1:12" x14ac:dyDescent="0.25">
      <c r="A5885" s="341">
        <f>+Tabla1[[#This Row],[Fecha]]</f>
        <v>44931</v>
      </c>
      <c r="B5885" s="342" t="s">
        <v>236</v>
      </c>
      <c r="C5885" s="330" t="s">
        <v>179</v>
      </c>
      <c r="D5885" s="343">
        <v>44932</v>
      </c>
      <c r="E5885" s="344" t="s">
        <v>76</v>
      </c>
      <c r="F5885" s="330" t="s">
        <v>517</v>
      </c>
      <c r="G5885" s="330"/>
      <c r="H5885" s="346">
        <v>4932</v>
      </c>
      <c r="I5885" s="346"/>
      <c r="J5885" s="330"/>
      <c r="K5885" s="330"/>
      <c r="L5885" s="331"/>
    </row>
    <row r="5886" spans="1:12" x14ac:dyDescent="0.25">
      <c r="A5886" s="347">
        <f>+Tabla1[[#This Row],[Fecha]]</f>
        <v>44932</v>
      </c>
      <c r="B5886" s="342" t="s">
        <v>236</v>
      </c>
      <c r="C5886" s="332" t="s">
        <v>173</v>
      </c>
      <c r="D5886" s="348">
        <v>44935</v>
      </c>
      <c r="E5886" s="349" t="s">
        <v>76</v>
      </c>
      <c r="F5886" s="332" t="s">
        <v>2438</v>
      </c>
      <c r="G5886" s="332"/>
      <c r="H5886" s="351">
        <v>175000</v>
      </c>
      <c r="I5886" s="351"/>
      <c r="J5886" s="332"/>
      <c r="K5886" s="332"/>
      <c r="L5886" s="333"/>
    </row>
    <row r="5887" spans="1:12" x14ac:dyDescent="0.25">
      <c r="A5887" s="341">
        <f>+Tabla1[[#This Row],[Fecha]]</f>
        <v>44935</v>
      </c>
      <c r="B5887" s="342" t="s">
        <v>236</v>
      </c>
      <c r="C5887" s="330" t="s">
        <v>172</v>
      </c>
      <c r="D5887" s="343">
        <v>44935</v>
      </c>
      <c r="E5887" s="344" t="s">
        <v>76</v>
      </c>
      <c r="F5887" s="330" t="s">
        <v>2070</v>
      </c>
      <c r="G5887" s="330"/>
      <c r="H5887" s="346">
        <v>22950</v>
      </c>
      <c r="I5887" s="346"/>
      <c r="J5887" s="330"/>
      <c r="K5887" s="330"/>
      <c r="L5887" s="331"/>
    </row>
    <row r="5888" spans="1:12" x14ac:dyDescent="0.25">
      <c r="A5888" s="347">
        <f>+Tabla1[[#This Row],[Fecha]]</f>
        <v>44935</v>
      </c>
      <c r="B5888" s="342" t="s">
        <v>236</v>
      </c>
      <c r="C5888" s="332" t="s">
        <v>173</v>
      </c>
      <c r="D5888" s="348">
        <v>44936</v>
      </c>
      <c r="E5888" s="349" t="s">
        <v>76</v>
      </c>
      <c r="F5888" s="350" t="s">
        <v>2439</v>
      </c>
      <c r="G5888" s="332"/>
      <c r="H5888" s="351">
        <v>175000</v>
      </c>
      <c r="I5888" s="351"/>
      <c r="J5888" s="332"/>
      <c r="K5888" s="332"/>
      <c r="L5888" s="333"/>
    </row>
    <row r="5889" spans="1:12" x14ac:dyDescent="0.25">
      <c r="A5889" s="341">
        <f>+Tabla1[[#This Row],[Fecha]]</f>
        <v>44936</v>
      </c>
      <c r="B5889" s="342" t="s">
        <v>236</v>
      </c>
      <c r="C5889" s="330" t="s">
        <v>1936</v>
      </c>
      <c r="D5889" s="343">
        <v>44937</v>
      </c>
      <c r="E5889" s="344" t="s">
        <v>1342</v>
      </c>
      <c r="F5889" s="330" t="s">
        <v>364</v>
      </c>
      <c r="G5889" s="330"/>
      <c r="H5889" s="346">
        <v>100000</v>
      </c>
      <c r="I5889" s="346"/>
      <c r="J5889" s="330"/>
      <c r="K5889" s="330"/>
      <c r="L5889" s="331"/>
    </row>
    <row r="5890" spans="1:12" x14ac:dyDescent="0.25">
      <c r="A5890" s="347">
        <f>+Tabla1[[#This Row],[Fecha]]</f>
        <v>44937</v>
      </c>
      <c r="B5890" s="342" t="s">
        <v>236</v>
      </c>
      <c r="C5890" s="332" t="s">
        <v>179</v>
      </c>
      <c r="D5890" s="348">
        <v>44938</v>
      </c>
      <c r="E5890" s="349" t="s">
        <v>76</v>
      </c>
      <c r="F5890" s="350" t="s">
        <v>2440</v>
      </c>
      <c r="G5890" s="332"/>
      <c r="H5890" s="351">
        <v>20000</v>
      </c>
      <c r="I5890" s="351"/>
      <c r="J5890" s="332"/>
      <c r="K5890" s="332"/>
      <c r="L5890" s="333"/>
    </row>
    <row r="5891" spans="1:12" x14ac:dyDescent="0.25">
      <c r="A5891" s="341">
        <f>+Tabla1[[#This Row],[Fecha]]</f>
        <v>44938</v>
      </c>
      <c r="B5891" s="342" t="s">
        <v>236</v>
      </c>
      <c r="C5891" s="330" t="s">
        <v>173</v>
      </c>
      <c r="D5891" s="343">
        <v>44939</v>
      </c>
      <c r="E5891" s="344" t="s">
        <v>76</v>
      </c>
      <c r="F5891" s="345" t="s">
        <v>2441</v>
      </c>
      <c r="G5891" s="330"/>
      <c r="H5891" s="346">
        <v>175000</v>
      </c>
      <c r="I5891" s="346"/>
      <c r="J5891" s="330"/>
      <c r="K5891" s="330"/>
      <c r="L5891" s="331"/>
    </row>
    <row r="5892" spans="1:12" x14ac:dyDescent="0.25">
      <c r="A5892" s="347">
        <f>+Tabla1[[#This Row],[Fecha]]</f>
        <v>44939</v>
      </c>
      <c r="B5892" s="342" t="s">
        <v>236</v>
      </c>
      <c r="C5892" s="332" t="s">
        <v>175</v>
      </c>
      <c r="D5892" s="348">
        <v>44939</v>
      </c>
      <c r="E5892" s="349" t="s">
        <v>76</v>
      </c>
      <c r="F5892" s="350" t="s">
        <v>2193</v>
      </c>
      <c r="G5892" s="332"/>
      <c r="H5892" s="351">
        <v>200000</v>
      </c>
      <c r="I5892" s="351"/>
      <c r="J5892" s="332"/>
      <c r="K5892" s="332"/>
      <c r="L5892" s="333"/>
    </row>
    <row r="5893" spans="1:12" x14ac:dyDescent="0.25">
      <c r="A5893" s="341">
        <f>+Tabla1[[#This Row],[Fecha]]</f>
        <v>44939</v>
      </c>
      <c r="B5893" s="342" t="s">
        <v>236</v>
      </c>
      <c r="C5893" s="330" t="s">
        <v>173</v>
      </c>
      <c r="D5893" s="343">
        <v>44943</v>
      </c>
      <c r="E5893" s="344" t="s">
        <v>76</v>
      </c>
      <c r="F5893" s="330" t="s">
        <v>2442</v>
      </c>
      <c r="G5893" s="330"/>
      <c r="H5893" s="346">
        <v>175000</v>
      </c>
      <c r="I5893" s="346"/>
      <c r="J5893" s="330"/>
      <c r="K5893" s="330"/>
      <c r="L5893" s="331"/>
    </row>
    <row r="5894" spans="1:12" x14ac:dyDescent="0.25">
      <c r="A5894" s="347">
        <f>+Tabla1[[#This Row],[Fecha]]</f>
        <v>44943</v>
      </c>
      <c r="B5894" s="342" t="s">
        <v>236</v>
      </c>
      <c r="C5894" s="332" t="s">
        <v>172</v>
      </c>
      <c r="D5894" s="348">
        <v>44944</v>
      </c>
      <c r="E5894" s="349" t="s">
        <v>76</v>
      </c>
      <c r="F5894" s="332" t="s">
        <v>2443</v>
      </c>
      <c r="G5894" s="332"/>
      <c r="H5894" s="351">
        <v>7000</v>
      </c>
      <c r="I5894" s="351"/>
      <c r="J5894" s="332"/>
      <c r="K5894" s="332"/>
      <c r="L5894" s="333"/>
    </row>
    <row r="5895" spans="1:12" x14ac:dyDescent="0.25">
      <c r="A5895" s="341">
        <f>+Tabla1[[#This Row],[Fecha]]</f>
        <v>44944</v>
      </c>
      <c r="B5895" s="342" t="s">
        <v>236</v>
      </c>
      <c r="C5895" s="330" t="s">
        <v>172</v>
      </c>
      <c r="D5895" s="343">
        <v>44944</v>
      </c>
      <c r="E5895" s="344" t="s">
        <v>76</v>
      </c>
      <c r="F5895" s="330" t="s">
        <v>2443</v>
      </c>
      <c r="G5895" s="330"/>
      <c r="H5895" s="346">
        <v>10500</v>
      </c>
      <c r="I5895" s="346"/>
      <c r="J5895" s="330"/>
      <c r="K5895" s="330"/>
      <c r="L5895" s="331"/>
    </row>
    <row r="5896" spans="1:12" x14ac:dyDescent="0.25">
      <c r="A5896" s="347">
        <f>+Tabla1[[#This Row],[Fecha]]</f>
        <v>44944</v>
      </c>
      <c r="B5896" s="342" t="s">
        <v>236</v>
      </c>
      <c r="C5896" s="332" t="s">
        <v>1936</v>
      </c>
      <c r="D5896" s="348">
        <v>44945</v>
      </c>
      <c r="E5896" s="349" t="s">
        <v>1342</v>
      </c>
      <c r="F5896" s="332" t="s">
        <v>2437</v>
      </c>
      <c r="G5896" s="332"/>
      <c r="H5896" s="351">
        <v>150000</v>
      </c>
      <c r="I5896" s="351"/>
      <c r="J5896" s="332"/>
      <c r="K5896" s="332"/>
      <c r="L5896" s="333"/>
    </row>
    <row r="5897" spans="1:12" x14ac:dyDescent="0.25">
      <c r="A5897" s="341">
        <f>+Tabla1[[#This Row],[Fecha]]</f>
        <v>44945</v>
      </c>
      <c r="B5897" s="342" t="s">
        <v>236</v>
      </c>
      <c r="C5897" s="330" t="s">
        <v>173</v>
      </c>
      <c r="D5897" s="343">
        <v>44946</v>
      </c>
      <c r="E5897" s="344" t="s">
        <v>76</v>
      </c>
      <c r="F5897" s="345" t="s">
        <v>2444</v>
      </c>
      <c r="G5897" s="330"/>
      <c r="H5897" s="346">
        <v>175000</v>
      </c>
      <c r="I5897" s="346"/>
      <c r="J5897" s="330"/>
      <c r="K5897" s="330"/>
      <c r="L5897" s="331"/>
    </row>
    <row r="5898" spans="1:12" x14ac:dyDescent="0.25">
      <c r="A5898" s="347">
        <f>+Tabla1[[#This Row],[Fecha]]</f>
        <v>44946</v>
      </c>
      <c r="B5898" s="342" t="s">
        <v>236</v>
      </c>
      <c r="C5898" s="332" t="s">
        <v>998</v>
      </c>
      <c r="D5898" s="348">
        <v>44949</v>
      </c>
      <c r="E5898" s="349" t="s">
        <v>76</v>
      </c>
      <c r="F5898" s="332" t="s">
        <v>2445</v>
      </c>
      <c r="G5898" s="332"/>
      <c r="H5898" s="351">
        <v>100000</v>
      </c>
      <c r="I5898" s="351"/>
      <c r="J5898" s="332"/>
      <c r="K5898" s="332"/>
      <c r="L5898" s="333"/>
    </row>
    <row r="5899" spans="1:12" x14ac:dyDescent="0.25">
      <c r="A5899" s="341">
        <f>+Tabla1[[#This Row],[Fecha]]</f>
        <v>44949</v>
      </c>
      <c r="B5899" s="342" t="s">
        <v>236</v>
      </c>
      <c r="C5899" s="330" t="s">
        <v>998</v>
      </c>
      <c r="D5899" s="343">
        <v>44950</v>
      </c>
      <c r="E5899" s="344" t="s">
        <v>76</v>
      </c>
      <c r="F5899" s="330" t="s">
        <v>2446</v>
      </c>
      <c r="G5899" s="330"/>
      <c r="H5899" s="346">
        <v>200000</v>
      </c>
      <c r="I5899" s="346"/>
      <c r="J5899" s="330"/>
      <c r="K5899" s="330"/>
      <c r="L5899" s="331"/>
    </row>
    <row r="5900" spans="1:12" x14ac:dyDescent="0.25">
      <c r="A5900" s="347">
        <f>+Tabla1[[#This Row],[Fecha]]</f>
        <v>44950</v>
      </c>
      <c r="B5900" s="342" t="s">
        <v>236</v>
      </c>
      <c r="C5900" s="332" t="s">
        <v>173</v>
      </c>
      <c r="D5900" s="348">
        <v>44950</v>
      </c>
      <c r="E5900" s="349" t="s">
        <v>76</v>
      </c>
      <c r="F5900" s="350" t="s">
        <v>2447</v>
      </c>
      <c r="G5900" s="332"/>
      <c r="H5900" s="351">
        <v>175000</v>
      </c>
      <c r="I5900" s="351"/>
      <c r="J5900" s="332"/>
      <c r="K5900" s="332"/>
      <c r="L5900" s="333"/>
    </row>
    <row r="5901" spans="1:12" x14ac:dyDescent="0.25">
      <c r="A5901" s="341">
        <f>+Tabla1[[#This Row],[Fecha]]</f>
        <v>44950</v>
      </c>
      <c r="B5901" s="342" t="s">
        <v>236</v>
      </c>
      <c r="C5901" s="330" t="s">
        <v>1936</v>
      </c>
      <c r="D5901" s="343">
        <v>44951</v>
      </c>
      <c r="E5901" s="344" t="s">
        <v>76</v>
      </c>
      <c r="F5901" s="345" t="s">
        <v>2437</v>
      </c>
      <c r="G5901" s="330"/>
      <c r="H5901" s="346">
        <v>150000</v>
      </c>
      <c r="I5901" s="346"/>
      <c r="J5901" s="330"/>
      <c r="K5901" s="330"/>
      <c r="L5901" s="331"/>
    </row>
    <row r="5902" spans="1:12" x14ac:dyDescent="0.25">
      <c r="A5902" s="347">
        <f>+Tabla1[[#This Row],[Fecha]]</f>
        <v>44951</v>
      </c>
      <c r="B5902" s="342" t="s">
        <v>236</v>
      </c>
      <c r="C5902" s="332" t="s">
        <v>173</v>
      </c>
      <c r="D5902" s="348">
        <v>44953</v>
      </c>
      <c r="E5902" s="349" t="s">
        <v>76</v>
      </c>
      <c r="F5902" s="350" t="s">
        <v>2448</v>
      </c>
      <c r="G5902" s="332"/>
      <c r="H5902" s="351">
        <v>175000</v>
      </c>
      <c r="I5902" s="351"/>
      <c r="J5902" s="332"/>
      <c r="K5902" s="332"/>
      <c r="L5902" s="333"/>
    </row>
    <row r="5903" spans="1:12" x14ac:dyDescent="0.25">
      <c r="A5903" s="341">
        <f>+Tabla1[[#This Row],[Fecha]]</f>
        <v>44953</v>
      </c>
      <c r="B5903" s="342" t="s">
        <v>236</v>
      </c>
      <c r="C5903" s="330" t="s">
        <v>172</v>
      </c>
      <c r="D5903" s="343">
        <v>44956</v>
      </c>
      <c r="E5903" s="344" t="s">
        <v>76</v>
      </c>
      <c r="F5903" s="345" t="s">
        <v>2449</v>
      </c>
      <c r="G5903" s="330"/>
      <c r="H5903" s="346">
        <v>111681</v>
      </c>
      <c r="I5903" s="346"/>
      <c r="J5903" s="330"/>
      <c r="K5903" s="330"/>
      <c r="L5903" s="331"/>
    </row>
    <row r="5904" spans="1:12" x14ac:dyDescent="0.25">
      <c r="A5904" s="347">
        <f>+Tabla1[[#This Row],[Fecha]]</f>
        <v>44956</v>
      </c>
      <c r="B5904" s="342" t="s">
        <v>236</v>
      </c>
      <c r="C5904" s="332" t="s">
        <v>998</v>
      </c>
      <c r="D5904" s="348">
        <v>44956</v>
      </c>
      <c r="E5904" s="349" t="s">
        <v>76</v>
      </c>
      <c r="F5904" s="332" t="s">
        <v>2450</v>
      </c>
      <c r="G5904" s="332"/>
      <c r="H5904" s="351">
        <v>80000</v>
      </c>
      <c r="I5904" s="351"/>
      <c r="J5904" s="332"/>
      <c r="K5904" s="332"/>
      <c r="L5904" s="333"/>
    </row>
    <row r="5905" spans="1:12" x14ac:dyDescent="0.25">
      <c r="A5905" s="341">
        <f>+Tabla1[[#This Row],[Fecha]]</f>
        <v>44956</v>
      </c>
      <c r="B5905" s="342" t="s">
        <v>236</v>
      </c>
      <c r="C5905" s="330" t="s">
        <v>1937</v>
      </c>
      <c r="D5905" s="343">
        <v>44957</v>
      </c>
      <c r="E5905" s="344" t="s">
        <v>76</v>
      </c>
      <c r="F5905" s="345" t="s">
        <v>2451</v>
      </c>
      <c r="G5905" s="330"/>
      <c r="H5905" s="346">
        <v>304752</v>
      </c>
      <c r="I5905" s="346"/>
      <c r="J5905" s="330"/>
      <c r="K5905" s="330"/>
      <c r="L5905" s="331"/>
    </row>
    <row r="5906" spans="1:12" x14ac:dyDescent="0.25">
      <c r="A5906" s="347">
        <f>+Tabla1[[#This Row],[Fecha]]</f>
        <v>44957</v>
      </c>
      <c r="B5906" s="342" t="s">
        <v>236</v>
      </c>
      <c r="C5906" s="332" t="s">
        <v>2217</v>
      </c>
      <c r="D5906" s="348">
        <v>44957</v>
      </c>
      <c r="E5906" s="349" t="s">
        <v>76</v>
      </c>
      <c r="F5906" s="350" t="s">
        <v>2452</v>
      </c>
      <c r="G5906" s="332"/>
      <c r="H5906" s="351">
        <v>574713</v>
      </c>
      <c r="I5906" s="351"/>
      <c r="J5906" s="332"/>
      <c r="K5906" s="332"/>
      <c r="L5906" s="333"/>
    </row>
    <row r="5907" spans="1:12" x14ac:dyDescent="0.25">
      <c r="A5907" s="334">
        <f>+Tabla1[[#This Row],[Fecha]]</f>
        <v>44957</v>
      </c>
      <c r="B5907" s="335" t="s">
        <v>236</v>
      </c>
      <c r="C5907" s="335" t="s">
        <v>173</v>
      </c>
      <c r="D5907" s="336">
        <v>44957</v>
      </c>
      <c r="E5907" s="337" t="s">
        <v>76</v>
      </c>
      <c r="F5907" s="338" t="s">
        <v>2453</v>
      </c>
      <c r="G5907" s="335"/>
      <c r="H5907" s="339">
        <v>175000</v>
      </c>
      <c r="I5907" s="339">
        <v>4678872</v>
      </c>
      <c r="J5907" s="335"/>
      <c r="K5907" s="335"/>
      <c r="L5907" s="340"/>
    </row>
    <row r="5908" spans="1:12" x14ac:dyDescent="0.25">
      <c r="A5908" s="347">
        <f>+Tabla1[[#This Row],[Fecha]]</f>
        <v>44957</v>
      </c>
      <c r="B5908" s="342" t="s">
        <v>236</v>
      </c>
      <c r="C5908" s="332" t="s">
        <v>323</v>
      </c>
      <c r="D5908" s="348">
        <v>44958</v>
      </c>
      <c r="E5908" s="349" t="s">
        <v>76</v>
      </c>
      <c r="F5908" s="332" t="s">
        <v>529</v>
      </c>
      <c r="G5908" s="332"/>
      <c r="H5908" s="351">
        <v>2491</v>
      </c>
      <c r="I5908" s="351"/>
      <c r="J5908" s="332"/>
      <c r="K5908" s="332"/>
      <c r="L5908" s="333"/>
    </row>
    <row r="5909" spans="1:12" x14ac:dyDescent="0.25">
      <c r="A5909" s="341">
        <f>+Tabla1[[#This Row],[Fecha]]</f>
        <v>44958</v>
      </c>
      <c r="B5909" s="342" t="s">
        <v>236</v>
      </c>
      <c r="C5909" s="330" t="s">
        <v>323</v>
      </c>
      <c r="D5909" s="343">
        <v>44958</v>
      </c>
      <c r="E5909" s="344" t="s">
        <v>76</v>
      </c>
      <c r="F5909" s="330" t="s">
        <v>436</v>
      </c>
      <c r="G5909" s="330"/>
      <c r="H5909" s="346">
        <v>98935</v>
      </c>
      <c r="I5909" s="346"/>
      <c r="J5909" s="330"/>
      <c r="K5909" s="330"/>
      <c r="L5909" s="331"/>
    </row>
    <row r="5910" spans="1:12" x14ac:dyDescent="0.25">
      <c r="A5910" s="347">
        <f>+Tabla1[[#This Row],[Fecha]]</f>
        <v>44958</v>
      </c>
      <c r="B5910" s="342" t="s">
        <v>236</v>
      </c>
      <c r="C5910" s="332" t="s">
        <v>323</v>
      </c>
      <c r="D5910" s="348">
        <v>44958</v>
      </c>
      <c r="E5910" s="349" t="s">
        <v>76</v>
      </c>
      <c r="F5910" s="332" t="s">
        <v>476</v>
      </c>
      <c r="G5910" s="332"/>
      <c r="H5910" s="351">
        <v>38518</v>
      </c>
      <c r="I5910" s="351"/>
      <c r="J5910" s="332"/>
      <c r="K5910" s="332"/>
      <c r="L5910" s="333"/>
    </row>
    <row r="5911" spans="1:12" x14ac:dyDescent="0.25">
      <c r="A5911" s="341">
        <f>+Tabla1[[#This Row],[Fecha]]</f>
        <v>44958</v>
      </c>
      <c r="B5911" s="342" t="s">
        <v>236</v>
      </c>
      <c r="C5911" s="330" t="s">
        <v>997</v>
      </c>
      <c r="D5911" s="343">
        <v>44958</v>
      </c>
      <c r="E5911" s="344" t="s">
        <v>76</v>
      </c>
      <c r="F5911" s="330" t="s">
        <v>513</v>
      </c>
      <c r="G5911" s="330"/>
      <c r="H5911" s="346">
        <v>16970</v>
      </c>
      <c r="I5911" s="346"/>
      <c r="J5911" s="330"/>
      <c r="K5911" s="330"/>
      <c r="L5911" s="331"/>
    </row>
    <row r="5912" spans="1:12" x14ac:dyDescent="0.25">
      <c r="A5912" s="347">
        <f>+Tabla1[[#This Row],[Fecha]]</f>
        <v>44958</v>
      </c>
      <c r="B5912" s="342" t="s">
        <v>236</v>
      </c>
      <c r="C5912" s="332" t="s">
        <v>432</v>
      </c>
      <c r="D5912" s="348">
        <v>44958</v>
      </c>
      <c r="E5912" s="349" t="s">
        <v>76</v>
      </c>
      <c r="F5912" s="332" t="s">
        <v>2454</v>
      </c>
      <c r="G5912" s="332"/>
      <c r="H5912" s="351">
        <v>100000</v>
      </c>
      <c r="I5912" s="351"/>
      <c r="J5912" s="332"/>
      <c r="K5912" s="332"/>
      <c r="L5912" s="333"/>
    </row>
    <row r="5913" spans="1:12" x14ac:dyDescent="0.25">
      <c r="A5913" s="341">
        <f>+Tabla1[[#This Row],[Fecha]]</f>
        <v>44958</v>
      </c>
      <c r="B5913" s="342" t="s">
        <v>236</v>
      </c>
      <c r="C5913" s="330" t="s">
        <v>174</v>
      </c>
      <c r="D5913" s="343">
        <v>44958</v>
      </c>
      <c r="E5913" s="344" t="s">
        <v>76</v>
      </c>
      <c r="F5913" s="345" t="s">
        <v>2109</v>
      </c>
      <c r="G5913" s="330"/>
      <c r="H5913" s="346">
        <v>149212</v>
      </c>
      <c r="I5913" s="346"/>
      <c r="J5913" s="330"/>
      <c r="K5913" s="330"/>
      <c r="L5913" s="331"/>
    </row>
    <row r="5914" spans="1:12" x14ac:dyDescent="0.25">
      <c r="A5914" s="347">
        <f>+Tabla1[[#This Row],[Fecha]]</f>
        <v>44958</v>
      </c>
      <c r="B5914" s="342" t="s">
        <v>236</v>
      </c>
      <c r="C5914" s="332" t="s">
        <v>1936</v>
      </c>
      <c r="D5914" s="348">
        <v>44958</v>
      </c>
      <c r="E5914" s="349" t="s">
        <v>76</v>
      </c>
      <c r="F5914" s="332" t="s">
        <v>2455</v>
      </c>
      <c r="G5914" s="332"/>
      <c r="H5914" s="351">
        <v>100000</v>
      </c>
      <c r="I5914" s="351"/>
      <c r="J5914" s="332"/>
      <c r="K5914" s="332"/>
      <c r="L5914" s="333"/>
    </row>
    <row r="5915" spans="1:12" x14ac:dyDescent="0.25">
      <c r="A5915" s="341">
        <f>+Tabla1[[#This Row],[Fecha]]</f>
        <v>44958</v>
      </c>
      <c r="B5915" s="342" t="s">
        <v>236</v>
      </c>
      <c r="C5915" s="330" t="s">
        <v>1936</v>
      </c>
      <c r="D5915" s="343">
        <v>44959</v>
      </c>
      <c r="E5915" s="344" t="s">
        <v>76</v>
      </c>
      <c r="F5915" s="330" t="s">
        <v>2456</v>
      </c>
      <c r="G5915" s="330"/>
      <c r="H5915" s="346">
        <v>25000</v>
      </c>
      <c r="I5915" s="346"/>
      <c r="J5915" s="330"/>
      <c r="K5915" s="330"/>
      <c r="L5915" s="331"/>
    </row>
    <row r="5916" spans="1:12" x14ac:dyDescent="0.25">
      <c r="A5916" s="347">
        <f>+Tabla1[[#This Row],[Fecha]]</f>
        <v>44959</v>
      </c>
      <c r="B5916" s="342" t="s">
        <v>236</v>
      </c>
      <c r="C5916" s="332" t="s">
        <v>173</v>
      </c>
      <c r="D5916" s="348">
        <v>44960</v>
      </c>
      <c r="E5916" s="349" t="s">
        <v>76</v>
      </c>
      <c r="F5916" s="350" t="s">
        <v>2457</v>
      </c>
      <c r="G5916" s="332"/>
      <c r="H5916" s="351">
        <v>175000</v>
      </c>
      <c r="I5916" s="351"/>
      <c r="J5916" s="332"/>
      <c r="K5916" s="332"/>
      <c r="L5916" s="333"/>
    </row>
    <row r="5917" spans="1:12" x14ac:dyDescent="0.25">
      <c r="A5917" s="341">
        <f>+Tabla1[[#This Row],[Fecha]]</f>
        <v>44960</v>
      </c>
      <c r="B5917" s="342" t="s">
        <v>236</v>
      </c>
      <c r="C5917" s="330" t="s">
        <v>179</v>
      </c>
      <c r="D5917" s="343">
        <v>44963</v>
      </c>
      <c r="E5917" s="344" t="s">
        <v>76</v>
      </c>
      <c r="F5917" s="345" t="s">
        <v>2458</v>
      </c>
      <c r="G5917" s="330"/>
      <c r="H5917" s="346">
        <v>4950</v>
      </c>
      <c r="I5917" s="346"/>
      <c r="J5917" s="330"/>
      <c r="K5917" s="330"/>
      <c r="L5917" s="331"/>
    </row>
    <row r="5918" spans="1:12" x14ac:dyDescent="0.25">
      <c r="A5918" s="347">
        <f>+Tabla1[[#This Row],[Fecha]]</f>
        <v>44963</v>
      </c>
      <c r="B5918" s="342" t="s">
        <v>236</v>
      </c>
      <c r="C5918" s="332" t="s">
        <v>173</v>
      </c>
      <c r="D5918" s="348">
        <v>44964</v>
      </c>
      <c r="E5918" s="349" t="s">
        <v>76</v>
      </c>
      <c r="F5918" s="350" t="s">
        <v>2459</v>
      </c>
      <c r="G5918" s="332"/>
      <c r="H5918" s="351">
        <v>175000</v>
      </c>
      <c r="I5918" s="351"/>
      <c r="J5918" s="332"/>
      <c r="K5918" s="332"/>
      <c r="L5918" s="333"/>
    </row>
    <row r="5919" spans="1:12" x14ac:dyDescent="0.25">
      <c r="A5919" s="341">
        <f>+Tabla1[[#This Row],[Fecha]]</f>
        <v>44964</v>
      </c>
      <c r="B5919" s="342" t="s">
        <v>236</v>
      </c>
      <c r="C5919" s="330" t="s">
        <v>1936</v>
      </c>
      <c r="D5919" s="343">
        <v>44966</v>
      </c>
      <c r="E5919" s="344" t="s">
        <v>76</v>
      </c>
      <c r="F5919" s="352" t="s">
        <v>1218</v>
      </c>
      <c r="G5919" s="330"/>
      <c r="H5919" s="346">
        <v>150000</v>
      </c>
      <c r="I5919" s="346"/>
      <c r="J5919" s="330"/>
      <c r="K5919" s="330"/>
      <c r="L5919" s="331"/>
    </row>
    <row r="5920" spans="1:12" x14ac:dyDescent="0.25">
      <c r="A5920" s="347">
        <f>+Tabla1[[#This Row],[Fecha]]</f>
        <v>44966</v>
      </c>
      <c r="B5920" s="342" t="s">
        <v>236</v>
      </c>
      <c r="C5920" s="332" t="s">
        <v>173</v>
      </c>
      <c r="D5920" s="348">
        <v>44970</v>
      </c>
      <c r="E5920" s="349" t="s">
        <v>76</v>
      </c>
      <c r="F5920" s="350" t="s">
        <v>2460</v>
      </c>
      <c r="G5920" s="332"/>
      <c r="H5920" s="351">
        <v>175000</v>
      </c>
      <c r="I5920" s="351"/>
      <c r="J5920" s="332"/>
      <c r="K5920" s="332"/>
      <c r="L5920" s="333"/>
    </row>
    <row r="5921" spans="1:12" x14ac:dyDescent="0.25">
      <c r="A5921" s="341">
        <f>+Tabla1[[#This Row],[Fecha]]</f>
        <v>44970</v>
      </c>
      <c r="B5921" s="342" t="s">
        <v>236</v>
      </c>
      <c r="C5921" s="330" t="s">
        <v>2631</v>
      </c>
      <c r="D5921" s="343">
        <v>44971</v>
      </c>
      <c r="E5921" s="344" t="s">
        <v>76</v>
      </c>
      <c r="F5921" s="345" t="s">
        <v>2461</v>
      </c>
      <c r="G5921" s="330"/>
      <c r="H5921" s="346">
        <v>150000</v>
      </c>
      <c r="I5921" s="346"/>
      <c r="J5921" s="330"/>
      <c r="K5921" s="330"/>
      <c r="L5921" s="331"/>
    </row>
    <row r="5922" spans="1:12" x14ac:dyDescent="0.25">
      <c r="A5922" s="347">
        <f>+Tabla1[[#This Row],[Fecha]]</f>
        <v>44971</v>
      </c>
      <c r="B5922" s="342" t="s">
        <v>236</v>
      </c>
      <c r="C5922" s="332" t="s">
        <v>2631</v>
      </c>
      <c r="D5922" s="348">
        <v>44971</v>
      </c>
      <c r="E5922" s="349" t="s">
        <v>76</v>
      </c>
      <c r="F5922" s="350" t="s">
        <v>2462</v>
      </c>
      <c r="G5922" s="332"/>
      <c r="H5922" s="351">
        <v>175000</v>
      </c>
      <c r="I5922" s="351"/>
      <c r="J5922" s="332"/>
      <c r="K5922" s="332"/>
      <c r="L5922" s="333"/>
    </row>
    <row r="5923" spans="1:12" x14ac:dyDescent="0.25">
      <c r="A5923" s="341">
        <f>+Tabla1[[#This Row],[Fecha]]</f>
        <v>44971</v>
      </c>
      <c r="B5923" s="342" t="s">
        <v>236</v>
      </c>
      <c r="C5923" s="330" t="s">
        <v>1937</v>
      </c>
      <c r="D5923" s="343">
        <v>44972</v>
      </c>
      <c r="E5923" s="344" t="s">
        <v>76</v>
      </c>
      <c r="F5923" s="330" t="s">
        <v>2463</v>
      </c>
      <c r="G5923" s="330"/>
      <c r="H5923" s="346">
        <v>100000</v>
      </c>
      <c r="I5923" s="346"/>
      <c r="J5923" s="330"/>
      <c r="K5923" s="330"/>
      <c r="L5923" s="331"/>
    </row>
    <row r="5924" spans="1:12" x14ac:dyDescent="0.25">
      <c r="A5924" s="347">
        <f>+Tabla1[[#This Row],[Fecha]]</f>
        <v>44972</v>
      </c>
      <c r="B5924" s="342" t="s">
        <v>236</v>
      </c>
      <c r="C5924" s="332" t="s">
        <v>998</v>
      </c>
      <c r="D5924" s="348">
        <v>44973</v>
      </c>
      <c r="E5924" s="349" t="s">
        <v>76</v>
      </c>
      <c r="F5924" s="332" t="s">
        <v>2464</v>
      </c>
      <c r="G5924" s="332"/>
      <c r="H5924" s="351">
        <v>7000</v>
      </c>
      <c r="I5924" s="351"/>
      <c r="J5924" s="332"/>
      <c r="K5924" s="332"/>
      <c r="L5924" s="333"/>
    </row>
    <row r="5925" spans="1:12" x14ac:dyDescent="0.25">
      <c r="A5925" s="341">
        <f>+Tabla1[[#This Row],[Fecha]]</f>
        <v>44973</v>
      </c>
      <c r="B5925" s="342" t="s">
        <v>236</v>
      </c>
      <c r="C5925" s="330" t="s">
        <v>2631</v>
      </c>
      <c r="D5925" s="343">
        <v>44973</v>
      </c>
      <c r="E5925" s="344" t="s">
        <v>76</v>
      </c>
      <c r="F5925" s="345" t="s">
        <v>2465</v>
      </c>
      <c r="G5925" s="330"/>
      <c r="H5925" s="346">
        <v>27720</v>
      </c>
      <c r="I5925" s="346"/>
      <c r="J5925" s="330"/>
      <c r="K5925" s="330"/>
      <c r="L5925" s="331"/>
    </row>
    <row r="5926" spans="1:12" x14ac:dyDescent="0.25">
      <c r="A5926" s="347">
        <f>+Tabla1[[#This Row],[Fecha]]</f>
        <v>44973</v>
      </c>
      <c r="B5926" s="342" t="s">
        <v>236</v>
      </c>
      <c r="C5926" s="332" t="s">
        <v>1936</v>
      </c>
      <c r="D5926" s="348">
        <v>44973</v>
      </c>
      <c r="E5926" s="349" t="s">
        <v>76</v>
      </c>
      <c r="F5926" s="332" t="s">
        <v>1218</v>
      </c>
      <c r="G5926" s="332"/>
      <c r="H5926" s="351">
        <v>150000</v>
      </c>
      <c r="I5926" s="351"/>
      <c r="J5926" s="332"/>
      <c r="K5926" s="332"/>
      <c r="L5926" s="333"/>
    </row>
    <row r="5927" spans="1:12" x14ac:dyDescent="0.25">
      <c r="A5927" s="341">
        <f>+Tabla1[[#This Row],[Fecha]]</f>
        <v>44973</v>
      </c>
      <c r="B5927" s="342" t="s">
        <v>236</v>
      </c>
      <c r="C5927" s="330" t="s">
        <v>173</v>
      </c>
      <c r="D5927" s="343">
        <v>44977</v>
      </c>
      <c r="E5927" s="344" t="s">
        <v>76</v>
      </c>
      <c r="F5927" s="330" t="s">
        <v>2466</v>
      </c>
      <c r="G5927" s="330"/>
      <c r="H5927" s="346">
        <v>175000</v>
      </c>
      <c r="I5927" s="346"/>
      <c r="J5927" s="330"/>
      <c r="K5927" s="330"/>
      <c r="L5927" s="331"/>
    </row>
    <row r="5928" spans="1:12" x14ac:dyDescent="0.25">
      <c r="A5928" s="347">
        <f>+Tabla1[[#This Row],[Fecha]]</f>
        <v>44977</v>
      </c>
      <c r="B5928" s="342" t="s">
        <v>236</v>
      </c>
      <c r="C5928" s="332" t="s">
        <v>172</v>
      </c>
      <c r="D5928" s="348">
        <v>44977</v>
      </c>
      <c r="E5928" s="349" t="s">
        <v>76</v>
      </c>
      <c r="F5928" s="332" t="s">
        <v>2467</v>
      </c>
      <c r="G5928" s="332"/>
      <c r="H5928" s="351">
        <v>20000</v>
      </c>
      <c r="I5928" s="351"/>
      <c r="J5928" s="332"/>
      <c r="K5928" s="332"/>
      <c r="L5928" s="333"/>
    </row>
    <row r="5929" spans="1:12" x14ac:dyDescent="0.25">
      <c r="A5929" s="341">
        <f>+Tabla1[[#This Row],[Fecha]]</f>
        <v>44977</v>
      </c>
      <c r="B5929" s="342" t="s">
        <v>236</v>
      </c>
      <c r="C5929" s="330" t="s">
        <v>179</v>
      </c>
      <c r="D5929" s="343">
        <v>44977</v>
      </c>
      <c r="E5929" s="344" t="s">
        <v>76</v>
      </c>
      <c r="F5929" s="330" t="s">
        <v>360</v>
      </c>
      <c r="G5929" s="330"/>
      <c r="H5929" s="346">
        <v>35000</v>
      </c>
      <c r="I5929" s="346"/>
      <c r="J5929" s="330"/>
      <c r="K5929" s="330"/>
      <c r="L5929" s="331"/>
    </row>
    <row r="5930" spans="1:12" x14ac:dyDescent="0.25">
      <c r="A5930" s="347">
        <f>+Tabla1[[#This Row],[Fecha]]</f>
        <v>44977</v>
      </c>
      <c r="B5930" s="342" t="s">
        <v>236</v>
      </c>
      <c r="C5930" s="332" t="s">
        <v>179</v>
      </c>
      <c r="D5930" s="348">
        <v>44977</v>
      </c>
      <c r="E5930" s="349" t="s">
        <v>76</v>
      </c>
      <c r="F5930" s="350" t="s">
        <v>2468</v>
      </c>
      <c r="G5930" s="332"/>
      <c r="H5930" s="351">
        <v>20000</v>
      </c>
      <c r="I5930" s="351"/>
      <c r="J5930" s="332"/>
      <c r="K5930" s="332"/>
      <c r="L5930" s="333"/>
    </row>
    <row r="5931" spans="1:12" x14ac:dyDescent="0.25">
      <c r="A5931" s="341">
        <f>+Tabla1[[#This Row],[Fecha]]</f>
        <v>44977</v>
      </c>
      <c r="B5931" s="342" t="s">
        <v>236</v>
      </c>
      <c r="C5931" s="330" t="s">
        <v>173</v>
      </c>
      <c r="D5931" s="343">
        <v>44978</v>
      </c>
      <c r="E5931" s="344" t="s">
        <v>76</v>
      </c>
      <c r="F5931" s="345" t="s">
        <v>2469</v>
      </c>
      <c r="G5931" s="330"/>
      <c r="H5931" s="346">
        <v>175000</v>
      </c>
      <c r="I5931" s="346"/>
      <c r="J5931" s="330"/>
      <c r="K5931" s="330"/>
      <c r="L5931" s="331"/>
    </row>
    <row r="5932" spans="1:12" x14ac:dyDescent="0.25">
      <c r="A5932" s="347">
        <f>+Tabla1[[#This Row],[Fecha]]</f>
        <v>44978</v>
      </c>
      <c r="B5932" s="342" t="s">
        <v>236</v>
      </c>
      <c r="C5932" s="332" t="s">
        <v>432</v>
      </c>
      <c r="D5932" s="348">
        <v>44980</v>
      </c>
      <c r="E5932" s="349" t="s">
        <v>76</v>
      </c>
      <c r="F5932" s="350" t="s">
        <v>2470</v>
      </c>
      <c r="G5932" s="332"/>
      <c r="H5932" s="351">
        <v>30000</v>
      </c>
      <c r="I5932" s="351"/>
      <c r="J5932" s="332"/>
      <c r="K5932" s="332"/>
      <c r="L5932" s="333"/>
    </row>
    <row r="5933" spans="1:12" x14ac:dyDescent="0.25">
      <c r="A5933" s="341">
        <f>+Tabla1[[#This Row],[Fecha]]</f>
        <v>44980</v>
      </c>
      <c r="B5933" s="342" t="s">
        <v>236</v>
      </c>
      <c r="C5933" s="330" t="s">
        <v>1936</v>
      </c>
      <c r="D5933" s="343">
        <v>44981</v>
      </c>
      <c r="E5933" s="344" t="s">
        <v>76</v>
      </c>
      <c r="F5933" s="345" t="s">
        <v>1218</v>
      </c>
      <c r="G5933" s="330"/>
      <c r="H5933" s="346">
        <v>150000</v>
      </c>
      <c r="I5933" s="346"/>
      <c r="J5933" s="330"/>
      <c r="K5933" s="330"/>
      <c r="L5933" s="331"/>
    </row>
    <row r="5934" spans="1:12" x14ac:dyDescent="0.25">
      <c r="A5934" s="347">
        <f>+Tabla1[[#This Row],[Fecha]]</f>
        <v>44981</v>
      </c>
      <c r="B5934" s="342" t="s">
        <v>236</v>
      </c>
      <c r="C5934" s="332" t="s">
        <v>173</v>
      </c>
      <c r="D5934" s="348">
        <v>44981</v>
      </c>
      <c r="E5934" s="349" t="s">
        <v>76</v>
      </c>
      <c r="F5934" s="350" t="s">
        <v>2471</v>
      </c>
      <c r="G5934" s="332"/>
      <c r="H5934" s="351">
        <v>175000</v>
      </c>
      <c r="I5934" s="351"/>
      <c r="J5934" s="332"/>
      <c r="K5934" s="332"/>
      <c r="L5934" s="333"/>
    </row>
    <row r="5935" spans="1:12" x14ac:dyDescent="0.25">
      <c r="A5935" s="341">
        <f>+Tabla1[[#This Row],[Fecha]]</f>
        <v>44981</v>
      </c>
      <c r="B5935" s="342" t="s">
        <v>236</v>
      </c>
      <c r="C5935" s="330" t="s">
        <v>1937</v>
      </c>
      <c r="D5935" s="343">
        <v>44985</v>
      </c>
      <c r="E5935" s="344" t="s">
        <v>76</v>
      </c>
      <c r="F5935" s="330" t="s">
        <v>2472</v>
      </c>
      <c r="G5935" s="330"/>
      <c r="H5935" s="346">
        <v>404752</v>
      </c>
      <c r="I5935" s="346"/>
      <c r="J5935" s="330"/>
      <c r="K5935" s="330"/>
      <c r="L5935" s="331"/>
    </row>
    <row r="5936" spans="1:12" x14ac:dyDescent="0.25">
      <c r="A5936" s="347">
        <f>+Tabla1[[#This Row],[Fecha]]</f>
        <v>44985</v>
      </c>
      <c r="B5936" s="342" t="s">
        <v>236</v>
      </c>
      <c r="C5936" s="332" t="s">
        <v>2217</v>
      </c>
      <c r="D5936" s="348">
        <v>44985</v>
      </c>
      <c r="E5936" s="349" t="s">
        <v>76</v>
      </c>
      <c r="F5936" s="332" t="s">
        <v>2473</v>
      </c>
      <c r="G5936" s="332"/>
      <c r="H5936" s="351">
        <v>574713</v>
      </c>
      <c r="I5936" s="351"/>
      <c r="J5936" s="332"/>
      <c r="K5936" s="332"/>
      <c r="L5936" s="333"/>
    </row>
    <row r="5937" spans="1:12" x14ac:dyDescent="0.25">
      <c r="A5937" s="334">
        <f>+Tabla1[[#This Row],[Fecha]]</f>
        <v>44985</v>
      </c>
      <c r="B5937" s="335" t="s">
        <v>236</v>
      </c>
      <c r="C5937" s="335" t="s">
        <v>173</v>
      </c>
      <c r="D5937" s="336">
        <v>44985</v>
      </c>
      <c r="E5937" s="337" t="s">
        <v>76</v>
      </c>
      <c r="F5937" s="335" t="s">
        <v>2474</v>
      </c>
      <c r="G5937" s="335"/>
      <c r="H5937" s="339">
        <v>175000</v>
      </c>
      <c r="I5937" s="339">
        <v>3755261</v>
      </c>
      <c r="J5937" s="335"/>
      <c r="K5937" s="335"/>
      <c r="L5937" s="340"/>
    </row>
    <row r="5938" spans="1:12" x14ac:dyDescent="0.25">
      <c r="A5938" s="347">
        <f>+Tabla1[[#This Row],[Fecha]]</f>
        <v>44985</v>
      </c>
      <c r="B5938" s="342" t="s">
        <v>236</v>
      </c>
      <c r="C5938" s="332" t="s">
        <v>323</v>
      </c>
      <c r="D5938" s="348">
        <v>44986</v>
      </c>
      <c r="E5938" s="349" t="s">
        <v>76</v>
      </c>
      <c r="F5938" s="332" t="s">
        <v>2475</v>
      </c>
      <c r="G5938" s="332"/>
      <c r="H5938" s="351">
        <v>2156</v>
      </c>
      <c r="I5938" s="351"/>
      <c r="J5938" s="332"/>
      <c r="K5938" s="332"/>
      <c r="L5938" s="333"/>
    </row>
    <row r="5939" spans="1:12" x14ac:dyDescent="0.25">
      <c r="A5939" s="341">
        <f>+Tabla1[[#This Row],[Fecha]]</f>
        <v>44986</v>
      </c>
      <c r="B5939" s="342" t="s">
        <v>236</v>
      </c>
      <c r="C5939" s="330" t="s">
        <v>323</v>
      </c>
      <c r="D5939" s="343">
        <v>44986</v>
      </c>
      <c r="E5939" s="344" t="s">
        <v>76</v>
      </c>
      <c r="F5939" s="330" t="s">
        <v>2476</v>
      </c>
      <c r="G5939" s="330"/>
      <c r="H5939" s="346">
        <v>78599</v>
      </c>
      <c r="I5939" s="346"/>
      <c r="J5939" s="330"/>
      <c r="K5939" s="330"/>
      <c r="L5939" s="331"/>
    </row>
    <row r="5940" spans="1:12" x14ac:dyDescent="0.25">
      <c r="A5940" s="347">
        <f>+Tabla1[[#This Row],[Fecha]]</f>
        <v>44986</v>
      </c>
      <c r="B5940" s="342" t="s">
        <v>236</v>
      </c>
      <c r="C5940" s="332" t="s">
        <v>323</v>
      </c>
      <c r="D5940" s="348">
        <v>44986</v>
      </c>
      <c r="E5940" s="349" t="s">
        <v>76</v>
      </c>
      <c r="F5940" s="332" t="s">
        <v>2477</v>
      </c>
      <c r="G5940" s="332"/>
      <c r="H5940" s="351">
        <v>31225</v>
      </c>
      <c r="I5940" s="351"/>
      <c r="J5940" s="332"/>
      <c r="K5940" s="332"/>
      <c r="L5940" s="333"/>
    </row>
    <row r="5941" spans="1:12" x14ac:dyDescent="0.25">
      <c r="A5941" s="341">
        <f>+Tabla1[[#This Row],[Fecha]]</f>
        <v>44986</v>
      </c>
      <c r="B5941" s="342" t="s">
        <v>236</v>
      </c>
      <c r="C5941" s="330" t="s">
        <v>997</v>
      </c>
      <c r="D5941" s="343">
        <v>44986</v>
      </c>
      <c r="E5941" s="344" t="s">
        <v>76</v>
      </c>
      <c r="F5941" s="330" t="s">
        <v>2478</v>
      </c>
      <c r="G5941" s="330"/>
      <c r="H5941" s="346">
        <v>17970</v>
      </c>
      <c r="I5941" s="346"/>
      <c r="J5941" s="330"/>
      <c r="K5941" s="330"/>
      <c r="L5941" s="331"/>
    </row>
    <row r="5942" spans="1:12" x14ac:dyDescent="0.25">
      <c r="A5942" s="347">
        <f>+Tabla1[[#This Row],[Fecha]]</f>
        <v>44986</v>
      </c>
      <c r="B5942" s="342" t="s">
        <v>236</v>
      </c>
      <c r="C5942" s="332" t="s">
        <v>432</v>
      </c>
      <c r="D5942" s="348">
        <v>44986</v>
      </c>
      <c r="E5942" s="349" t="s">
        <v>76</v>
      </c>
      <c r="F5942" s="332" t="s">
        <v>2479</v>
      </c>
      <c r="G5942" s="332"/>
      <c r="H5942" s="351">
        <v>100000</v>
      </c>
      <c r="I5942" s="351"/>
      <c r="J5942" s="332"/>
      <c r="K5942" s="332"/>
      <c r="L5942" s="333"/>
    </row>
    <row r="5943" spans="1:12" x14ac:dyDescent="0.25">
      <c r="A5943" s="341">
        <f>+Tabla1[[#This Row],[Fecha]]</f>
        <v>44986</v>
      </c>
      <c r="B5943" s="342" t="s">
        <v>236</v>
      </c>
      <c r="C5943" s="330" t="s">
        <v>174</v>
      </c>
      <c r="D5943" s="343">
        <v>44986</v>
      </c>
      <c r="E5943" s="344" t="s">
        <v>76</v>
      </c>
      <c r="F5943" s="345" t="s">
        <v>2480</v>
      </c>
      <c r="G5943" s="330"/>
      <c r="H5943" s="346">
        <v>149212</v>
      </c>
      <c r="I5943" s="346"/>
      <c r="J5943" s="330"/>
      <c r="K5943" s="330"/>
      <c r="L5943" s="331"/>
    </row>
    <row r="5944" spans="1:12" x14ac:dyDescent="0.25">
      <c r="A5944" s="347">
        <f>+Tabla1[[#This Row],[Fecha]]</f>
        <v>44986</v>
      </c>
      <c r="B5944" s="342" t="s">
        <v>236</v>
      </c>
      <c r="C5944" s="332" t="s">
        <v>2631</v>
      </c>
      <c r="D5944" s="348">
        <v>44987</v>
      </c>
      <c r="E5944" s="349" t="s">
        <v>76</v>
      </c>
      <c r="F5944" s="332" t="s">
        <v>2481</v>
      </c>
      <c r="G5944" s="332"/>
      <c r="H5944" s="351">
        <v>150000</v>
      </c>
      <c r="I5944" s="351"/>
      <c r="J5944" s="332"/>
      <c r="K5944" s="332"/>
      <c r="L5944" s="333"/>
    </row>
    <row r="5945" spans="1:12" x14ac:dyDescent="0.25">
      <c r="A5945" s="341">
        <f>+Tabla1[[#This Row],[Fecha]]</f>
        <v>44987</v>
      </c>
      <c r="B5945" s="342" t="s">
        <v>236</v>
      </c>
      <c r="C5945" s="330" t="s">
        <v>1936</v>
      </c>
      <c r="D5945" s="343">
        <v>44987</v>
      </c>
      <c r="E5945" s="344" t="s">
        <v>76</v>
      </c>
      <c r="F5945" s="330" t="s">
        <v>2482</v>
      </c>
      <c r="G5945" s="330"/>
      <c r="H5945" s="346">
        <v>165000</v>
      </c>
      <c r="I5945" s="346"/>
      <c r="J5945" s="330"/>
      <c r="K5945" s="330"/>
      <c r="L5945" s="331"/>
    </row>
    <row r="5946" spans="1:12" x14ac:dyDescent="0.25">
      <c r="A5946" s="347">
        <f>+Tabla1[[#This Row],[Fecha]]</f>
        <v>44987</v>
      </c>
      <c r="B5946" s="342" t="s">
        <v>236</v>
      </c>
      <c r="C5946" s="332" t="s">
        <v>172</v>
      </c>
      <c r="D5946" s="348">
        <v>44988</v>
      </c>
      <c r="E5946" s="349" t="s">
        <v>76</v>
      </c>
      <c r="F5946" s="350" t="s">
        <v>2483</v>
      </c>
      <c r="G5946" s="332"/>
      <c r="H5946" s="351">
        <v>344230</v>
      </c>
      <c r="I5946" s="351"/>
      <c r="J5946" s="332"/>
      <c r="K5946" s="332"/>
      <c r="L5946" s="333"/>
    </row>
    <row r="5947" spans="1:12" x14ac:dyDescent="0.25">
      <c r="A5947" s="341">
        <f>+Tabla1[[#This Row],[Fecha]]</f>
        <v>44988</v>
      </c>
      <c r="B5947" s="342" t="s">
        <v>236</v>
      </c>
      <c r="C5947" s="330" t="s">
        <v>173</v>
      </c>
      <c r="D5947" s="343">
        <v>44988</v>
      </c>
      <c r="E5947" s="344" t="s">
        <v>76</v>
      </c>
      <c r="F5947" s="345" t="s">
        <v>2484</v>
      </c>
      <c r="G5947" s="330"/>
      <c r="H5947" s="346">
        <v>75000</v>
      </c>
      <c r="I5947" s="346"/>
      <c r="J5947" s="330"/>
      <c r="K5947" s="330"/>
      <c r="L5947" s="331"/>
    </row>
    <row r="5948" spans="1:12" x14ac:dyDescent="0.25">
      <c r="A5948" s="347">
        <f>+Tabla1[[#This Row],[Fecha]]</f>
        <v>44988</v>
      </c>
      <c r="B5948" s="342" t="s">
        <v>236</v>
      </c>
      <c r="C5948" s="332" t="s">
        <v>173</v>
      </c>
      <c r="D5948" s="348">
        <v>44988</v>
      </c>
      <c r="E5948" s="349" t="s">
        <v>76</v>
      </c>
      <c r="F5948" s="350" t="s">
        <v>2485</v>
      </c>
      <c r="G5948" s="332"/>
      <c r="H5948" s="351">
        <v>25000</v>
      </c>
      <c r="I5948" s="351"/>
      <c r="J5948" s="332"/>
      <c r="K5948" s="332"/>
      <c r="L5948" s="333"/>
    </row>
    <row r="5949" spans="1:12" x14ac:dyDescent="0.25">
      <c r="A5949" s="341">
        <f>+Tabla1[[#This Row],[Fecha]]</f>
        <v>44988</v>
      </c>
      <c r="B5949" s="342" t="s">
        <v>236</v>
      </c>
      <c r="C5949" s="330" t="s">
        <v>172</v>
      </c>
      <c r="D5949" s="343">
        <v>44988</v>
      </c>
      <c r="E5949" s="344" t="s">
        <v>76</v>
      </c>
      <c r="F5949" s="345" t="s">
        <v>2486</v>
      </c>
      <c r="G5949" s="330"/>
      <c r="H5949" s="346">
        <v>15000</v>
      </c>
      <c r="I5949" s="346"/>
      <c r="J5949" s="330"/>
      <c r="K5949" s="330"/>
      <c r="L5949" s="331"/>
    </row>
    <row r="5950" spans="1:12" x14ac:dyDescent="0.25">
      <c r="A5950" s="347">
        <f>+Tabla1[[#This Row],[Fecha]]</f>
        <v>44988</v>
      </c>
      <c r="B5950" s="342" t="s">
        <v>236</v>
      </c>
      <c r="C5950" s="332" t="s">
        <v>179</v>
      </c>
      <c r="D5950" s="348">
        <v>44991</v>
      </c>
      <c r="E5950" s="349" t="s">
        <v>76</v>
      </c>
      <c r="F5950" s="332" t="s">
        <v>2487</v>
      </c>
      <c r="G5950" s="332"/>
      <c r="H5950" s="351">
        <v>4987</v>
      </c>
      <c r="I5950" s="351"/>
      <c r="J5950" s="332"/>
      <c r="K5950" s="332"/>
      <c r="L5950" s="333"/>
    </row>
    <row r="5951" spans="1:12" x14ac:dyDescent="0.25">
      <c r="A5951" s="341">
        <f>+Tabla1[[#This Row],[Fecha]]</f>
        <v>44991</v>
      </c>
      <c r="B5951" s="342" t="s">
        <v>236</v>
      </c>
      <c r="C5951" s="330" t="s">
        <v>173</v>
      </c>
      <c r="D5951" s="343">
        <v>44993</v>
      </c>
      <c r="E5951" s="344" t="s">
        <v>76</v>
      </c>
      <c r="F5951" s="352" t="s">
        <v>2488</v>
      </c>
      <c r="G5951" s="330"/>
      <c r="H5951" s="346">
        <v>170000</v>
      </c>
      <c r="I5951" s="346"/>
      <c r="J5951" s="330"/>
      <c r="K5951" s="330"/>
      <c r="L5951" s="331"/>
    </row>
    <row r="5952" spans="1:12" x14ac:dyDescent="0.25">
      <c r="A5952" s="347">
        <f>+Tabla1[[#This Row],[Fecha]]</f>
        <v>44993</v>
      </c>
      <c r="B5952" s="342" t="s">
        <v>236</v>
      </c>
      <c r="C5952" s="332" t="s">
        <v>2631</v>
      </c>
      <c r="D5952" s="348">
        <v>44993</v>
      </c>
      <c r="E5952" s="349" t="s">
        <v>76</v>
      </c>
      <c r="F5952" s="353" t="s">
        <v>2489</v>
      </c>
      <c r="G5952" s="332"/>
      <c r="H5952" s="351">
        <v>84000</v>
      </c>
      <c r="I5952" s="351"/>
      <c r="J5952" s="332"/>
      <c r="K5952" s="332"/>
      <c r="L5952" s="333"/>
    </row>
    <row r="5953" spans="1:12" x14ac:dyDescent="0.25">
      <c r="A5953" s="341">
        <f>+Tabla1[[#This Row],[Fecha]]</f>
        <v>44993</v>
      </c>
      <c r="B5953" s="342" t="s">
        <v>236</v>
      </c>
      <c r="C5953" s="330" t="s">
        <v>2631</v>
      </c>
      <c r="D5953" s="343">
        <v>44994</v>
      </c>
      <c r="E5953" s="344" t="s">
        <v>76</v>
      </c>
      <c r="F5953" s="345" t="s">
        <v>2490</v>
      </c>
      <c r="G5953" s="330"/>
      <c r="H5953" s="346">
        <v>100000</v>
      </c>
      <c r="I5953" s="346"/>
      <c r="J5953" s="330"/>
      <c r="K5953" s="330"/>
      <c r="L5953" s="331"/>
    </row>
    <row r="5954" spans="1:12" x14ac:dyDescent="0.25">
      <c r="A5954" s="347">
        <f>+Tabla1[[#This Row],[Fecha]]</f>
        <v>44994</v>
      </c>
      <c r="B5954" s="342" t="s">
        <v>236</v>
      </c>
      <c r="C5954" s="332" t="s">
        <v>1936</v>
      </c>
      <c r="D5954" s="348">
        <v>44995</v>
      </c>
      <c r="E5954" s="349" t="s">
        <v>76</v>
      </c>
      <c r="F5954" s="350" t="s">
        <v>2491</v>
      </c>
      <c r="G5954" s="332"/>
      <c r="H5954" s="351">
        <v>165000</v>
      </c>
      <c r="I5954" s="351"/>
      <c r="J5954" s="332"/>
      <c r="K5954" s="332"/>
      <c r="L5954" s="333"/>
    </row>
    <row r="5955" spans="1:12" x14ac:dyDescent="0.25">
      <c r="A5955" s="341">
        <f>+Tabla1[[#This Row],[Fecha]]</f>
        <v>44995</v>
      </c>
      <c r="B5955" s="342" t="s">
        <v>236</v>
      </c>
      <c r="C5955" s="330" t="s">
        <v>172</v>
      </c>
      <c r="D5955" s="343">
        <v>44995</v>
      </c>
      <c r="E5955" s="344" t="s">
        <v>76</v>
      </c>
      <c r="F5955" s="345" t="s">
        <v>2492</v>
      </c>
      <c r="G5955" s="330"/>
      <c r="H5955" s="346">
        <v>120540</v>
      </c>
      <c r="I5955" s="346"/>
      <c r="J5955" s="330"/>
      <c r="K5955" s="330"/>
      <c r="L5955" s="331"/>
    </row>
    <row r="5956" spans="1:12" x14ac:dyDescent="0.25">
      <c r="A5956" s="347">
        <f>+Tabla1[[#This Row],[Fecha]]</f>
        <v>44995</v>
      </c>
      <c r="B5956" s="342" t="s">
        <v>236</v>
      </c>
      <c r="C5956" s="332" t="s">
        <v>173</v>
      </c>
      <c r="D5956" s="348">
        <v>45000</v>
      </c>
      <c r="E5956" s="349" t="s">
        <v>76</v>
      </c>
      <c r="F5956" s="332" t="s">
        <v>2493</v>
      </c>
      <c r="G5956" s="332"/>
      <c r="H5956" s="351">
        <v>170000</v>
      </c>
      <c r="I5956" s="351"/>
      <c r="J5956" s="332"/>
      <c r="K5956" s="332"/>
      <c r="L5956" s="333"/>
    </row>
    <row r="5957" spans="1:12" x14ac:dyDescent="0.25">
      <c r="A5957" s="341">
        <f>+Tabla1[[#This Row],[Fecha]]</f>
        <v>45000</v>
      </c>
      <c r="B5957" s="342" t="s">
        <v>236</v>
      </c>
      <c r="C5957" s="330" t="s">
        <v>1937</v>
      </c>
      <c r="D5957" s="343">
        <v>45000</v>
      </c>
      <c r="E5957" s="344" t="s">
        <v>76</v>
      </c>
      <c r="F5957" s="330" t="s">
        <v>2494</v>
      </c>
      <c r="G5957" s="330"/>
      <c r="H5957" s="346">
        <v>200000</v>
      </c>
      <c r="I5957" s="346"/>
      <c r="J5957" s="330"/>
      <c r="K5957" s="330"/>
      <c r="L5957" s="331"/>
    </row>
    <row r="5958" spans="1:12" x14ac:dyDescent="0.25">
      <c r="A5958" s="347">
        <f>+Tabla1[[#This Row],[Fecha]]</f>
        <v>45000</v>
      </c>
      <c r="B5958" s="342" t="s">
        <v>236</v>
      </c>
      <c r="C5958" s="332" t="s">
        <v>2631</v>
      </c>
      <c r="D5958" s="348">
        <v>45002</v>
      </c>
      <c r="E5958" s="349" t="s">
        <v>76</v>
      </c>
      <c r="F5958" s="332" t="s">
        <v>2495</v>
      </c>
      <c r="G5958" s="332"/>
      <c r="H5958" s="351">
        <v>20000</v>
      </c>
      <c r="I5958" s="351"/>
      <c r="J5958" s="332"/>
      <c r="K5958" s="332"/>
      <c r="L5958" s="333"/>
    </row>
    <row r="5959" spans="1:12" x14ac:dyDescent="0.25">
      <c r="A5959" s="341">
        <f>+Tabla1[[#This Row],[Fecha]]</f>
        <v>45002</v>
      </c>
      <c r="B5959" s="342" t="s">
        <v>236</v>
      </c>
      <c r="C5959" s="330" t="s">
        <v>2631</v>
      </c>
      <c r="D5959" s="343">
        <v>45002</v>
      </c>
      <c r="E5959" s="344" t="s">
        <v>76</v>
      </c>
      <c r="F5959" s="330" t="s">
        <v>2490</v>
      </c>
      <c r="G5959" s="330"/>
      <c r="H5959" s="346">
        <v>100000</v>
      </c>
      <c r="I5959" s="346"/>
      <c r="J5959" s="330"/>
      <c r="K5959" s="330"/>
      <c r="L5959" s="331"/>
    </row>
    <row r="5960" spans="1:12" x14ac:dyDescent="0.25">
      <c r="A5960" s="347">
        <f>+Tabla1[[#This Row],[Fecha]]</f>
        <v>45002</v>
      </c>
      <c r="B5960" s="342" t="s">
        <v>236</v>
      </c>
      <c r="C5960" s="332" t="s">
        <v>2631</v>
      </c>
      <c r="D5960" s="348">
        <v>45002</v>
      </c>
      <c r="E5960" s="349" t="s">
        <v>76</v>
      </c>
      <c r="F5960" s="350" t="s">
        <v>2496</v>
      </c>
      <c r="G5960" s="332"/>
      <c r="H5960" s="351">
        <v>34000</v>
      </c>
      <c r="I5960" s="351"/>
      <c r="J5960" s="332"/>
      <c r="K5960" s="332"/>
      <c r="L5960" s="333"/>
    </row>
    <row r="5961" spans="1:12" x14ac:dyDescent="0.25">
      <c r="A5961" s="341">
        <f>+Tabla1[[#This Row],[Fecha]]</f>
        <v>45002</v>
      </c>
      <c r="B5961" s="342" t="s">
        <v>236</v>
      </c>
      <c r="C5961" s="330" t="s">
        <v>1936</v>
      </c>
      <c r="D5961" s="343">
        <v>45002</v>
      </c>
      <c r="E5961" s="344" t="s">
        <v>76</v>
      </c>
      <c r="F5961" s="330" t="s">
        <v>2491</v>
      </c>
      <c r="G5961" s="330"/>
      <c r="H5961" s="346">
        <v>165000</v>
      </c>
      <c r="I5961" s="346"/>
      <c r="J5961" s="330"/>
      <c r="K5961" s="330"/>
      <c r="L5961" s="331"/>
    </row>
    <row r="5962" spans="1:12" x14ac:dyDescent="0.25">
      <c r="A5962" s="347">
        <f>+Tabla1[[#This Row],[Fecha]]</f>
        <v>45002</v>
      </c>
      <c r="B5962" s="342" t="s">
        <v>236</v>
      </c>
      <c r="C5962" s="332" t="s">
        <v>173</v>
      </c>
      <c r="D5962" s="348">
        <v>45007</v>
      </c>
      <c r="E5962" s="349" t="s">
        <v>76</v>
      </c>
      <c r="F5962" s="332" t="s">
        <v>2497</v>
      </c>
      <c r="G5962" s="332"/>
      <c r="H5962" s="351">
        <v>170000</v>
      </c>
      <c r="I5962" s="351"/>
      <c r="J5962" s="332"/>
      <c r="K5962" s="332"/>
      <c r="L5962" s="333"/>
    </row>
    <row r="5963" spans="1:12" x14ac:dyDescent="0.25">
      <c r="A5963" s="341">
        <f>+Tabla1[[#This Row],[Fecha]]</f>
        <v>45007</v>
      </c>
      <c r="B5963" s="342" t="s">
        <v>236</v>
      </c>
      <c r="C5963" s="330" t="s">
        <v>1936</v>
      </c>
      <c r="D5963" s="343">
        <v>45007</v>
      </c>
      <c r="E5963" s="344" t="s">
        <v>76</v>
      </c>
      <c r="F5963" s="330" t="s">
        <v>2491</v>
      </c>
      <c r="G5963" s="330"/>
      <c r="H5963" s="346">
        <v>165000</v>
      </c>
      <c r="I5963" s="346"/>
      <c r="J5963" s="330"/>
      <c r="K5963" s="330"/>
      <c r="L5963" s="331"/>
    </row>
    <row r="5964" spans="1:12" x14ac:dyDescent="0.25">
      <c r="A5964" s="347">
        <f>+Tabla1[[#This Row],[Fecha]]</f>
        <v>45007</v>
      </c>
      <c r="B5964" s="342" t="s">
        <v>236</v>
      </c>
      <c r="C5964" s="332" t="s">
        <v>2631</v>
      </c>
      <c r="D5964" s="348">
        <v>45012</v>
      </c>
      <c r="E5964" s="349" t="s">
        <v>76</v>
      </c>
      <c r="F5964" s="332" t="s">
        <v>2498</v>
      </c>
      <c r="G5964" s="332"/>
      <c r="H5964" s="351">
        <v>120000</v>
      </c>
      <c r="I5964" s="351"/>
      <c r="J5964" s="332"/>
      <c r="K5964" s="332"/>
      <c r="L5964" s="333"/>
    </row>
    <row r="5965" spans="1:12" x14ac:dyDescent="0.25">
      <c r="A5965" s="341">
        <f>+Tabla1[[#This Row],[Fecha]]</f>
        <v>45012</v>
      </c>
      <c r="B5965" s="342" t="s">
        <v>236</v>
      </c>
      <c r="C5965" s="330" t="s">
        <v>2631</v>
      </c>
      <c r="D5965" s="343">
        <v>45012</v>
      </c>
      <c r="E5965" s="344" t="s">
        <v>76</v>
      </c>
      <c r="F5965" s="345" t="s">
        <v>2499</v>
      </c>
      <c r="G5965" s="330"/>
      <c r="H5965" s="346">
        <v>348200</v>
      </c>
      <c r="I5965" s="346"/>
      <c r="J5965" s="330"/>
      <c r="K5965" s="330"/>
      <c r="L5965" s="331"/>
    </row>
    <row r="5966" spans="1:12" x14ac:dyDescent="0.25">
      <c r="A5966" s="347">
        <f>+Tabla1[[#This Row],[Fecha]]</f>
        <v>45012</v>
      </c>
      <c r="B5966" s="342" t="s">
        <v>236</v>
      </c>
      <c r="C5966" s="332" t="s">
        <v>2632</v>
      </c>
      <c r="D5966" s="348">
        <v>45013</v>
      </c>
      <c r="E5966" s="349" t="s">
        <v>76</v>
      </c>
      <c r="F5966" s="350" t="s">
        <v>2500</v>
      </c>
      <c r="G5966" s="332"/>
      <c r="H5966" s="351">
        <v>170000</v>
      </c>
      <c r="I5966" s="351"/>
      <c r="J5966" s="332"/>
      <c r="K5966" s="332"/>
      <c r="L5966" s="333"/>
    </row>
    <row r="5967" spans="1:12" x14ac:dyDescent="0.25">
      <c r="A5967" s="341">
        <f>+Tabla1[[#This Row],[Fecha]]</f>
        <v>45013</v>
      </c>
      <c r="B5967" s="342" t="s">
        <v>236</v>
      </c>
      <c r="C5967" s="330" t="s">
        <v>2631</v>
      </c>
      <c r="D5967" s="343">
        <v>45013</v>
      </c>
      <c r="E5967" s="344" t="s">
        <v>76</v>
      </c>
      <c r="F5967" s="345" t="s">
        <v>2501</v>
      </c>
      <c r="G5967" s="330"/>
      <c r="H5967" s="346">
        <v>30000</v>
      </c>
      <c r="I5967" s="346"/>
      <c r="J5967" s="330"/>
      <c r="K5967" s="330"/>
      <c r="L5967" s="331"/>
    </row>
    <row r="5968" spans="1:12" x14ac:dyDescent="0.25">
      <c r="A5968" s="347">
        <f>+Tabla1[[#This Row],[Fecha]]</f>
        <v>45013</v>
      </c>
      <c r="B5968" s="342" t="s">
        <v>236</v>
      </c>
      <c r="C5968" s="332" t="s">
        <v>2631</v>
      </c>
      <c r="D5968" s="348">
        <v>45013</v>
      </c>
      <c r="E5968" s="349" t="s">
        <v>1342</v>
      </c>
      <c r="F5968" s="332" t="s">
        <v>2502</v>
      </c>
      <c r="G5968" s="332"/>
      <c r="H5968" s="351">
        <v>60540</v>
      </c>
      <c r="I5968" s="351"/>
      <c r="J5968" s="332"/>
      <c r="K5968" s="332"/>
      <c r="L5968" s="333"/>
    </row>
    <row r="5969" spans="1:12" x14ac:dyDescent="0.25">
      <c r="A5969" s="341">
        <f>+Tabla1[[#This Row],[Fecha]]</f>
        <v>45013</v>
      </c>
      <c r="B5969" s="342" t="s">
        <v>236</v>
      </c>
      <c r="C5969" s="330" t="s">
        <v>1936</v>
      </c>
      <c r="D5969" s="343">
        <v>45013</v>
      </c>
      <c r="E5969" s="344" t="s">
        <v>1342</v>
      </c>
      <c r="F5969" s="345" t="s">
        <v>2491</v>
      </c>
      <c r="G5969" s="330"/>
      <c r="H5969" s="346">
        <v>165000</v>
      </c>
      <c r="I5969" s="346"/>
      <c r="J5969" s="330"/>
      <c r="K5969" s="330"/>
      <c r="L5969" s="331"/>
    </row>
    <row r="5970" spans="1:12" x14ac:dyDescent="0.25">
      <c r="A5970" s="347">
        <f>+Tabla1[[#This Row],[Fecha]]</f>
        <v>45013</v>
      </c>
      <c r="B5970" s="342" t="s">
        <v>236</v>
      </c>
      <c r="C5970" s="332" t="s">
        <v>432</v>
      </c>
      <c r="D5970" s="348">
        <v>45015</v>
      </c>
      <c r="E5970" s="349" t="s">
        <v>76</v>
      </c>
      <c r="F5970" s="350" t="s">
        <v>2503</v>
      </c>
      <c r="G5970" s="332"/>
      <c r="H5970" s="351">
        <v>20000</v>
      </c>
      <c r="I5970" s="351"/>
      <c r="J5970" s="332"/>
      <c r="K5970" s="332"/>
      <c r="L5970" s="333"/>
    </row>
    <row r="5971" spans="1:12" x14ac:dyDescent="0.25">
      <c r="A5971" s="341">
        <f>+Tabla1[[#This Row],[Fecha]]</f>
        <v>45015</v>
      </c>
      <c r="B5971" s="342" t="s">
        <v>236</v>
      </c>
      <c r="C5971" s="330" t="s">
        <v>1937</v>
      </c>
      <c r="D5971" s="343">
        <v>45016</v>
      </c>
      <c r="E5971" s="344" t="s">
        <v>76</v>
      </c>
      <c r="F5971" s="345" t="s">
        <v>2504</v>
      </c>
      <c r="G5971" s="330"/>
      <c r="H5971" s="346">
        <v>204750</v>
      </c>
      <c r="I5971" s="346">
        <v>0</v>
      </c>
      <c r="J5971" s="330"/>
      <c r="K5971" s="330"/>
      <c r="L5971" s="331"/>
    </row>
    <row r="5972" spans="1:12" x14ac:dyDescent="0.25">
      <c r="A5972" s="334">
        <f>+Tabla1[[#This Row],[Fecha]]</f>
        <v>45016</v>
      </c>
      <c r="B5972" s="335" t="s">
        <v>236</v>
      </c>
      <c r="C5972" s="332" t="s">
        <v>2217</v>
      </c>
      <c r="D5972" s="336">
        <v>45016</v>
      </c>
      <c r="E5972" s="337" t="s">
        <v>76</v>
      </c>
      <c r="F5972" s="338" t="s">
        <v>2505</v>
      </c>
      <c r="G5972" s="335"/>
      <c r="H5972" s="339">
        <v>574713</v>
      </c>
      <c r="I5972" s="339">
        <v>4515122</v>
      </c>
      <c r="J5972" s="335"/>
      <c r="K5972" s="335"/>
      <c r="L5972" s="340"/>
    </row>
    <row r="5973" spans="1:12" x14ac:dyDescent="0.25">
      <c r="A5973" s="341">
        <f>+Tabla1[[#This Row],[Fecha]]</f>
        <v>45016</v>
      </c>
      <c r="B5973" s="342" t="s">
        <v>236</v>
      </c>
      <c r="C5973" s="330" t="s">
        <v>2631</v>
      </c>
      <c r="D5973" s="343">
        <v>45019</v>
      </c>
      <c r="E5973" s="344" t="s">
        <v>76</v>
      </c>
      <c r="F5973" s="330" t="s">
        <v>2502</v>
      </c>
      <c r="G5973" s="330"/>
      <c r="H5973" s="346">
        <v>33030</v>
      </c>
      <c r="I5973" s="346"/>
      <c r="J5973" s="330"/>
      <c r="K5973" s="330"/>
      <c r="L5973" s="331"/>
    </row>
    <row r="5974" spans="1:12" x14ac:dyDescent="0.25">
      <c r="A5974" s="347">
        <f>+Tabla1[[#This Row],[Fecha]]</f>
        <v>45019</v>
      </c>
      <c r="B5974" s="342" t="s">
        <v>236</v>
      </c>
      <c r="C5974" s="332" t="s">
        <v>323</v>
      </c>
      <c r="D5974" s="348">
        <v>45019</v>
      </c>
      <c r="E5974" s="349" t="s">
        <v>76</v>
      </c>
      <c r="F5974" s="332" t="s">
        <v>2506</v>
      </c>
      <c r="G5974" s="332"/>
      <c r="H5974" s="351">
        <v>2471</v>
      </c>
      <c r="I5974" s="351"/>
      <c r="J5974" s="332"/>
      <c r="K5974" s="332"/>
      <c r="L5974" s="333"/>
    </row>
    <row r="5975" spans="1:12" x14ac:dyDescent="0.25">
      <c r="A5975" s="341">
        <f>+Tabla1[[#This Row],[Fecha]]</f>
        <v>45019</v>
      </c>
      <c r="B5975" s="342" t="s">
        <v>236</v>
      </c>
      <c r="C5975" s="330" t="s">
        <v>323</v>
      </c>
      <c r="D5975" s="343">
        <v>45019</v>
      </c>
      <c r="E5975" s="344" t="s">
        <v>76</v>
      </c>
      <c r="F5975" s="330" t="s">
        <v>2476</v>
      </c>
      <c r="G5975" s="330"/>
      <c r="H5975" s="346">
        <v>90242</v>
      </c>
      <c r="I5975" s="346"/>
      <c r="J5975" s="330"/>
      <c r="K5975" s="330"/>
      <c r="L5975" s="331"/>
    </row>
    <row r="5976" spans="1:12" x14ac:dyDescent="0.25">
      <c r="A5976" s="347">
        <f>+Tabla1[[#This Row],[Fecha]]</f>
        <v>45019</v>
      </c>
      <c r="B5976" s="342" t="s">
        <v>236</v>
      </c>
      <c r="C5976" s="332" t="s">
        <v>323</v>
      </c>
      <c r="D5976" s="348">
        <v>45019</v>
      </c>
      <c r="E5976" s="349" t="s">
        <v>76</v>
      </c>
      <c r="F5976" s="332" t="s">
        <v>2477</v>
      </c>
      <c r="G5976" s="332"/>
      <c r="H5976" s="351">
        <v>37206</v>
      </c>
      <c r="I5976" s="351"/>
      <c r="J5976" s="332"/>
      <c r="K5976" s="332"/>
      <c r="L5976" s="333"/>
    </row>
    <row r="5977" spans="1:12" x14ac:dyDescent="0.25">
      <c r="A5977" s="341">
        <f>+Tabla1[[#This Row],[Fecha]]</f>
        <v>45019</v>
      </c>
      <c r="B5977" s="342" t="s">
        <v>236</v>
      </c>
      <c r="C5977" s="330" t="s">
        <v>432</v>
      </c>
      <c r="D5977" s="343">
        <v>45019</v>
      </c>
      <c r="E5977" s="344" t="s">
        <v>76</v>
      </c>
      <c r="F5977" s="330" t="s">
        <v>2507</v>
      </c>
      <c r="G5977" s="330"/>
      <c r="H5977" s="346">
        <v>100000</v>
      </c>
      <c r="I5977" s="346"/>
      <c r="J5977" s="330"/>
      <c r="K5977" s="330"/>
      <c r="L5977" s="331"/>
    </row>
    <row r="5978" spans="1:12" x14ac:dyDescent="0.25">
      <c r="A5978" s="347">
        <f>+Tabla1[[#This Row],[Fecha]]</f>
        <v>45019</v>
      </c>
      <c r="B5978" s="342" t="s">
        <v>236</v>
      </c>
      <c r="C5978" s="332" t="s">
        <v>2631</v>
      </c>
      <c r="D5978" s="348">
        <v>45019</v>
      </c>
      <c r="E5978" s="349" t="s">
        <v>76</v>
      </c>
      <c r="F5978" s="332" t="s">
        <v>2508</v>
      </c>
      <c r="G5978" s="332"/>
      <c r="H5978" s="351">
        <v>150000</v>
      </c>
      <c r="I5978" s="351"/>
      <c r="J5978" s="332"/>
      <c r="K5978" s="332"/>
      <c r="L5978" s="333"/>
    </row>
    <row r="5979" spans="1:12" x14ac:dyDescent="0.25">
      <c r="A5979" s="341">
        <f>+Tabla1[[#This Row],[Fecha]]</f>
        <v>45019</v>
      </c>
      <c r="B5979" s="342" t="s">
        <v>236</v>
      </c>
      <c r="C5979" s="330" t="s">
        <v>997</v>
      </c>
      <c r="D5979" s="343">
        <v>45019</v>
      </c>
      <c r="E5979" s="344" t="s">
        <v>76</v>
      </c>
      <c r="F5979" s="345" t="s">
        <v>2509</v>
      </c>
      <c r="G5979" s="330"/>
      <c r="H5979" s="346">
        <v>17970</v>
      </c>
      <c r="I5979" s="346"/>
      <c r="J5979" s="330"/>
      <c r="K5979" s="330"/>
      <c r="L5979" s="331"/>
    </row>
    <row r="5980" spans="1:12" x14ac:dyDescent="0.25">
      <c r="A5980" s="347">
        <f>+Tabla1[[#This Row],[Fecha]]</f>
        <v>45019</v>
      </c>
      <c r="B5980" s="342" t="s">
        <v>236</v>
      </c>
      <c r="C5980" s="332" t="s">
        <v>173</v>
      </c>
      <c r="D5980" s="348">
        <v>45020</v>
      </c>
      <c r="E5980" s="349" t="s">
        <v>76</v>
      </c>
      <c r="F5980" s="350" t="s">
        <v>2510</v>
      </c>
      <c r="G5980" s="332"/>
      <c r="H5980" s="351">
        <v>170000</v>
      </c>
      <c r="I5980" s="351"/>
      <c r="J5980" s="332"/>
      <c r="K5980" s="332"/>
      <c r="L5980" s="333"/>
    </row>
    <row r="5981" spans="1:12" x14ac:dyDescent="0.25">
      <c r="A5981" s="341">
        <f>+Tabla1[[#This Row],[Fecha]]</f>
        <v>45020</v>
      </c>
      <c r="B5981" s="342" t="s">
        <v>236</v>
      </c>
      <c r="C5981" s="330" t="s">
        <v>174</v>
      </c>
      <c r="D5981" s="343">
        <v>45020</v>
      </c>
      <c r="E5981" s="344" t="s">
        <v>76</v>
      </c>
      <c r="F5981" s="345" t="s">
        <v>2511</v>
      </c>
      <c r="G5981" s="330"/>
      <c r="H5981" s="346">
        <v>119650</v>
      </c>
      <c r="I5981" s="346"/>
      <c r="J5981" s="330"/>
      <c r="K5981" s="330"/>
      <c r="L5981" s="331"/>
    </row>
    <row r="5982" spans="1:12" x14ac:dyDescent="0.25">
      <c r="A5982" s="347">
        <f>+Tabla1[[#This Row],[Fecha]]</f>
        <v>45020</v>
      </c>
      <c r="B5982" s="342" t="s">
        <v>236</v>
      </c>
      <c r="C5982" s="332" t="s">
        <v>2631</v>
      </c>
      <c r="D5982" s="348">
        <v>45021</v>
      </c>
      <c r="E5982" s="349" t="s">
        <v>76</v>
      </c>
      <c r="F5982" s="332" t="s">
        <v>2512</v>
      </c>
      <c r="G5982" s="332"/>
      <c r="H5982" s="351">
        <v>100000</v>
      </c>
      <c r="I5982" s="351"/>
      <c r="J5982" s="332"/>
      <c r="K5982" s="332"/>
      <c r="L5982" s="333"/>
    </row>
    <row r="5983" spans="1:12" x14ac:dyDescent="0.25">
      <c r="A5983" s="341">
        <f>+Tabla1[[#This Row],[Fecha]]</f>
        <v>45021</v>
      </c>
      <c r="B5983" s="342" t="s">
        <v>236</v>
      </c>
      <c r="C5983" s="330" t="s">
        <v>1936</v>
      </c>
      <c r="D5983" s="343">
        <v>45021</v>
      </c>
      <c r="E5983" s="344" t="s">
        <v>76</v>
      </c>
      <c r="F5983" s="330" t="s">
        <v>2513</v>
      </c>
      <c r="G5983" s="330"/>
      <c r="H5983" s="346">
        <v>165000</v>
      </c>
      <c r="I5983" s="346"/>
      <c r="J5983" s="330"/>
      <c r="K5983" s="330"/>
      <c r="L5983" s="331"/>
    </row>
    <row r="5984" spans="1:12" x14ac:dyDescent="0.25">
      <c r="A5984" s="347">
        <f>+Tabla1[[#This Row],[Fecha]]</f>
        <v>45021</v>
      </c>
      <c r="B5984" s="342" t="s">
        <v>236</v>
      </c>
      <c r="C5984" s="332" t="s">
        <v>179</v>
      </c>
      <c r="D5984" s="348">
        <v>45021</v>
      </c>
      <c r="E5984" s="349" t="s">
        <v>76</v>
      </c>
      <c r="F5984" s="350" t="s">
        <v>2487</v>
      </c>
      <c r="G5984" s="332"/>
      <c r="H5984" s="351">
        <v>4987</v>
      </c>
      <c r="I5984" s="351"/>
      <c r="J5984" s="332"/>
      <c r="K5984" s="332"/>
      <c r="L5984" s="333"/>
    </row>
    <row r="5985" spans="1:12" x14ac:dyDescent="0.25">
      <c r="A5985" s="341">
        <f>+Tabla1[[#This Row],[Fecha]]</f>
        <v>45021</v>
      </c>
      <c r="B5985" s="342" t="s">
        <v>236</v>
      </c>
      <c r="C5985" s="330" t="s">
        <v>173</v>
      </c>
      <c r="D5985" s="343">
        <v>45027</v>
      </c>
      <c r="E5985" s="344" t="s">
        <v>239</v>
      </c>
      <c r="F5985" s="345" t="s">
        <v>2514</v>
      </c>
      <c r="G5985" s="330"/>
      <c r="H5985" s="346">
        <v>170000</v>
      </c>
      <c r="I5985" s="346"/>
      <c r="J5985" s="330"/>
      <c r="K5985" s="330"/>
      <c r="L5985" s="331"/>
    </row>
    <row r="5986" spans="1:12" x14ac:dyDescent="0.25">
      <c r="A5986" s="347">
        <f>+Tabla1[[#This Row],[Fecha]]</f>
        <v>45027</v>
      </c>
      <c r="B5986" s="342" t="s">
        <v>236</v>
      </c>
      <c r="C5986" s="332" t="s">
        <v>1936</v>
      </c>
      <c r="D5986" s="348">
        <v>45030</v>
      </c>
      <c r="E5986" s="349" t="s">
        <v>76</v>
      </c>
      <c r="F5986" s="350" t="s">
        <v>2515</v>
      </c>
      <c r="G5986" s="332"/>
      <c r="H5986" s="351">
        <v>110000</v>
      </c>
      <c r="I5986" s="351"/>
      <c r="J5986" s="332"/>
      <c r="K5986" s="332"/>
      <c r="L5986" s="333"/>
    </row>
    <row r="5987" spans="1:12" x14ac:dyDescent="0.25">
      <c r="A5987" s="341">
        <f>+Tabla1[[#This Row],[Fecha]]</f>
        <v>45030</v>
      </c>
      <c r="B5987" s="342" t="s">
        <v>236</v>
      </c>
      <c r="C5987" s="330" t="s">
        <v>1937</v>
      </c>
      <c r="D5987" s="343">
        <v>45030</v>
      </c>
      <c r="E5987" s="344" t="s">
        <v>76</v>
      </c>
      <c r="F5987" s="345" t="s">
        <v>2516</v>
      </c>
      <c r="G5987" s="330"/>
      <c r="H5987" s="346">
        <v>100000</v>
      </c>
      <c r="I5987" s="346"/>
      <c r="J5987" s="330"/>
      <c r="K5987" s="330"/>
      <c r="L5987" s="331"/>
    </row>
    <row r="5988" spans="1:12" x14ac:dyDescent="0.25">
      <c r="A5988" s="347">
        <f>+Tabla1[[#This Row],[Fecha]]</f>
        <v>45030</v>
      </c>
      <c r="B5988" s="342" t="s">
        <v>236</v>
      </c>
      <c r="C5988" s="332" t="s">
        <v>1939</v>
      </c>
      <c r="D5988" s="348">
        <v>45033</v>
      </c>
      <c r="E5988" s="349" t="s">
        <v>76</v>
      </c>
      <c r="F5988" s="353" t="s">
        <v>2517</v>
      </c>
      <c r="G5988" s="332"/>
      <c r="H5988" s="351">
        <v>1012588</v>
      </c>
      <c r="I5988" s="351"/>
      <c r="J5988" s="332"/>
      <c r="K5988" s="332"/>
      <c r="L5988" s="333"/>
    </row>
    <row r="5989" spans="1:12" x14ac:dyDescent="0.25">
      <c r="A5989" s="341">
        <f>+Tabla1[[#This Row],[Fecha]]</f>
        <v>45033</v>
      </c>
      <c r="B5989" s="342" t="s">
        <v>236</v>
      </c>
      <c r="C5989" s="330" t="s">
        <v>173</v>
      </c>
      <c r="D5989" s="343">
        <v>45035</v>
      </c>
      <c r="E5989" s="344" t="s">
        <v>76</v>
      </c>
      <c r="F5989" s="330" t="s">
        <v>2518</v>
      </c>
      <c r="G5989" s="330"/>
      <c r="H5989" s="346">
        <v>170000</v>
      </c>
      <c r="I5989" s="346"/>
      <c r="J5989" s="330"/>
      <c r="K5989" s="330"/>
      <c r="L5989" s="331"/>
    </row>
    <row r="5990" spans="1:12" x14ac:dyDescent="0.25">
      <c r="A5990" s="347">
        <f>+Tabla1[[#This Row],[Fecha]]</f>
        <v>45035</v>
      </c>
      <c r="B5990" s="342" t="s">
        <v>236</v>
      </c>
      <c r="C5990" s="332" t="s">
        <v>1936</v>
      </c>
      <c r="D5990" s="348">
        <v>45035</v>
      </c>
      <c r="E5990" s="349" t="s">
        <v>76</v>
      </c>
      <c r="F5990" s="332" t="s">
        <v>2515</v>
      </c>
      <c r="G5990" s="332"/>
      <c r="H5990" s="351">
        <v>110000</v>
      </c>
      <c r="I5990" s="351"/>
      <c r="J5990" s="332"/>
      <c r="K5990" s="332"/>
      <c r="L5990" s="333"/>
    </row>
    <row r="5991" spans="1:12" x14ac:dyDescent="0.25">
      <c r="A5991" s="341">
        <f>+Tabla1[[#This Row],[Fecha]]</f>
        <v>45035</v>
      </c>
      <c r="B5991" s="342" t="s">
        <v>236</v>
      </c>
      <c r="C5991" s="330" t="s">
        <v>2633</v>
      </c>
      <c r="D5991" s="343">
        <v>45040</v>
      </c>
      <c r="E5991" s="344" t="s">
        <v>76</v>
      </c>
      <c r="F5991" s="345" t="s">
        <v>2519</v>
      </c>
      <c r="G5991" s="330"/>
      <c r="H5991" s="346">
        <v>60000</v>
      </c>
      <c r="I5991" s="346"/>
      <c r="J5991" s="330"/>
      <c r="K5991" s="330"/>
      <c r="L5991" s="331"/>
    </row>
    <row r="5992" spans="1:12" x14ac:dyDescent="0.25">
      <c r="A5992" s="347">
        <f>+Tabla1[[#This Row],[Fecha]]</f>
        <v>45040</v>
      </c>
      <c r="B5992" s="342" t="s">
        <v>236</v>
      </c>
      <c r="C5992" s="332" t="s">
        <v>173</v>
      </c>
      <c r="D5992" s="348">
        <v>45041</v>
      </c>
      <c r="E5992" s="349" t="s">
        <v>76</v>
      </c>
      <c r="F5992" s="332" t="s">
        <v>2520</v>
      </c>
      <c r="G5992" s="332"/>
      <c r="H5992" s="351">
        <v>170000</v>
      </c>
      <c r="I5992" s="351"/>
      <c r="J5992" s="332"/>
      <c r="K5992" s="332"/>
      <c r="L5992" s="333"/>
    </row>
    <row r="5993" spans="1:12" x14ac:dyDescent="0.25">
      <c r="A5993" s="341">
        <f>+Tabla1[[#This Row],[Fecha]]</f>
        <v>45041</v>
      </c>
      <c r="B5993" s="342" t="s">
        <v>236</v>
      </c>
      <c r="C5993" s="330" t="s">
        <v>1936</v>
      </c>
      <c r="D5993" s="343">
        <v>45042</v>
      </c>
      <c r="E5993" s="344" t="s">
        <v>76</v>
      </c>
      <c r="F5993" s="345" t="s">
        <v>2513</v>
      </c>
      <c r="G5993" s="330"/>
      <c r="H5993" s="346">
        <v>165000</v>
      </c>
      <c r="I5993" s="346"/>
      <c r="J5993" s="330"/>
      <c r="K5993" s="330"/>
      <c r="L5993" s="331"/>
    </row>
    <row r="5994" spans="1:12" x14ac:dyDescent="0.25">
      <c r="A5994" s="347">
        <f>+Tabla1[[#This Row],[Fecha]]</f>
        <v>45042</v>
      </c>
      <c r="B5994" s="342" t="s">
        <v>236</v>
      </c>
      <c r="C5994" s="332" t="s">
        <v>1937</v>
      </c>
      <c r="D5994" s="348">
        <v>45043</v>
      </c>
      <c r="E5994" s="349" t="s">
        <v>76</v>
      </c>
      <c r="F5994" s="332" t="s">
        <v>2521</v>
      </c>
      <c r="G5994" s="332"/>
      <c r="H5994" s="351">
        <v>304750</v>
      </c>
      <c r="I5994" s="351"/>
      <c r="J5994" s="332"/>
      <c r="K5994" s="332"/>
      <c r="L5994" s="333"/>
    </row>
    <row r="5995" spans="1:12" x14ac:dyDescent="0.25">
      <c r="A5995" s="334">
        <f>+Tabla1[[#This Row],[Fecha]]</f>
        <v>45043</v>
      </c>
      <c r="B5995" s="335" t="s">
        <v>236</v>
      </c>
      <c r="C5995" s="330" t="s">
        <v>2217</v>
      </c>
      <c r="D5995" s="336">
        <v>45043</v>
      </c>
      <c r="E5995" s="337" t="s">
        <v>76</v>
      </c>
      <c r="F5995" s="335" t="s">
        <v>2522</v>
      </c>
      <c r="G5995" s="335"/>
      <c r="H5995" s="339">
        <v>574713</v>
      </c>
      <c r="I5995" s="339">
        <v>3937607</v>
      </c>
      <c r="J5995" s="335"/>
      <c r="K5995" s="335"/>
      <c r="L5995" s="340"/>
    </row>
    <row r="5996" spans="1:12" x14ac:dyDescent="0.25">
      <c r="A5996" s="347">
        <f>+Tabla1[[#This Row],[Fecha]]</f>
        <v>45043</v>
      </c>
      <c r="B5996" s="342" t="s">
        <v>236</v>
      </c>
      <c r="C5996" s="332" t="s">
        <v>323</v>
      </c>
      <c r="D5996" s="348">
        <v>45048</v>
      </c>
      <c r="E5996" s="349" t="s">
        <v>76</v>
      </c>
      <c r="F5996" s="350" t="s">
        <v>2475</v>
      </c>
      <c r="G5996" s="332"/>
      <c r="H5996" s="351">
        <v>2334</v>
      </c>
      <c r="I5996" s="351"/>
      <c r="J5996" s="332"/>
      <c r="K5996" s="332"/>
      <c r="L5996" s="333"/>
    </row>
    <row r="5997" spans="1:12" x14ac:dyDescent="0.25">
      <c r="A5997" s="341">
        <f>+Tabla1[[#This Row],[Fecha]]</f>
        <v>45048</v>
      </c>
      <c r="B5997" s="342" t="s">
        <v>236</v>
      </c>
      <c r="C5997" s="330" t="s">
        <v>323</v>
      </c>
      <c r="D5997" s="343">
        <v>45048</v>
      </c>
      <c r="E5997" s="344" t="s">
        <v>76</v>
      </c>
      <c r="F5997" s="345" t="s">
        <v>2476</v>
      </c>
      <c r="G5997" s="330"/>
      <c r="H5997" s="346">
        <v>139856</v>
      </c>
      <c r="I5997" s="346"/>
      <c r="J5997" s="330"/>
      <c r="K5997" s="330"/>
      <c r="L5997" s="331"/>
    </row>
    <row r="5998" spans="1:12" x14ac:dyDescent="0.25">
      <c r="A5998" s="347">
        <f>+Tabla1[[#This Row],[Fecha]]</f>
        <v>45048</v>
      </c>
      <c r="B5998" s="342" t="s">
        <v>236</v>
      </c>
      <c r="C5998" s="332" t="s">
        <v>323</v>
      </c>
      <c r="D5998" s="348">
        <v>45048</v>
      </c>
      <c r="E5998" s="349" t="s">
        <v>76</v>
      </c>
      <c r="F5998" s="350" t="s">
        <v>2477</v>
      </c>
      <c r="G5998" s="332"/>
      <c r="H5998" s="351">
        <v>41552</v>
      </c>
      <c r="I5998" s="351"/>
      <c r="J5998" s="332"/>
      <c r="K5998" s="332"/>
      <c r="L5998" s="333"/>
    </row>
    <row r="5999" spans="1:12" x14ac:dyDescent="0.25">
      <c r="A5999" s="341">
        <f>+Tabla1[[#This Row],[Fecha]]</f>
        <v>45048</v>
      </c>
      <c r="B5999" s="342" t="s">
        <v>236</v>
      </c>
      <c r="C5999" s="330" t="s">
        <v>997</v>
      </c>
      <c r="D5999" s="343">
        <v>45048</v>
      </c>
      <c r="E5999" s="344" t="s">
        <v>76</v>
      </c>
      <c r="F5999" s="345" t="s">
        <v>2523</v>
      </c>
      <c r="G5999" s="330"/>
      <c r="H5999" s="346">
        <v>17970</v>
      </c>
      <c r="I5999" s="346"/>
      <c r="J5999" s="330"/>
      <c r="K5999" s="330"/>
      <c r="L5999" s="331"/>
    </row>
    <row r="6000" spans="1:12" x14ac:dyDescent="0.25">
      <c r="A6000" s="347">
        <f>+Tabla1[[#This Row],[Fecha]]</f>
        <v>45048</v>
      </c>
      <c r="B6000" s="342" t="s">
        <v>236</v>
      </c>
      <c r="C6000" s="332" t="s">
        <v>432</v>
      </c>
      <c r="D6000" s="348">
        <v>45048</v>
      </c>
      <c r="E6000" s="349" t="s">
        <v>76</v>
      </c>
      <c r="F6000" s="350" t="s">
        <v>2524</v>
      </c>
      <c r="G6000" s="332"/>
      <c r="H6000" s="351">
        <v>100000</v>
      </c>
      <c r="I6000" s="351"/>
      <c r="J6000" s="332"/>
      <c r="K6000" s="332"/>
      <c r="L6000" s="333"/>
    </row>
    <row r="6001" spans="1:12" x14ac:dyDescent="0.25">
      <c r="A6001" s="341">
        <f>+Tabla1[[#This Row],[Fecha]]</f>
        <v>45048</v>
      </c>
      <c r="B6001" s="342" t="s">
        <v>236</v>
      </c>
      <c r="C6001" s="330" t="s">
        <v>174</v>
      </c>
      <c r="D6001" s="343">
        <v>45048</v>
      </c>
      <c r="E6001" s="344" t="s">
        <v>76</v>
      </c>
      <c r="F6001" s="345" t="s">
        <v>2525</v>
      </c>
      <c r="G6001" s="330"/>
      <c r="H6001" s="346">
        <v>119950</v>
      </c>
      <c r="I6001" s="346"/>
      <c r="J6001" s="330"/>
      <c r="K6001" s="330"/>
      <c r="L6001" s="331"/>
    </row>
    <row r="6002" spans="1:12" x14ac:dyDescent="0.25">
      <c r="A6002" s="347">
        <f>+Tabla1[[#This Row],[Fecha]]</f>
        <v>45048</v>
      </c>
      <c r="B6002" s="342" t="s">
        <v>236</v>
      </c>
      <c r="C6002" s="332" t="s">
        <v>173</v>
      </c>
      <c r="D6002" s="348">
        <v>45048</v>
      </c>
      <c r="E6002" s="349" t="s">
        <v>76</v>
      </c>
      <c r="F6002" s="350" t="s">
        <v>2526</v>
      </c>
      <c r="G6002" s="332"/>
      <c r="H6002" s="351">
        <v>170000</v>
      </c>
      <c r="I6002" s="351"/>
      <c r="J6002" s="332"/>
      <c r="K6002" s="332"/>
      <c r="L6002" s="333"/>
    </row>
    <row r="6003" spans="1:12" x14ac:dyDescent="0.25">
      <c r="A6003" s="341">
        <f>+Tabla1[[#This Row],[Fecha]]</f>
        <v>45048</v>
      </c>
      <c r="B6003" s="342" t="s">
        <v>236</v>
      </c>
      <c r="C6003" s="330" t="s">
        <v>1936</v>
      </c>
      <c r="D6003" s="343">
        <v>45049</v>
      </c>
      <c r="E6003" s="344" t="s">
        <v>76</v>
      </c>
      <c r="F6003" s="330" t="s">
        <v>2527</v>
      </c>
      <c r="G6003" s="330"/>
      <c r="H6003" s="346">
        <v>30000</v>
      </c>
      <c r="I6003" s="346"/>
      <c r="J6003" s="330"/>
      <c r="K6003" s="330"/>
      <c r="L6003" s="331"/>
    </row>
    <row r="6004" spans="1:12" x14ac:dyDescent="0.25">
      <c r="A6004" s="347">
        <f>+Tabla1[[#This Row],[Fecha]]</f>
        <v>45049</v>
      </c>
      <c r="B6004" s="342" t="s">
        <v>236</v>
      </c>
      <c r="C6004" s="332" t="s">
        <v>1936</v>
      </c>
      <c r="D6004" s="348">
        <v>45050</v>
      </c>
      <c r="E6004" s="349" t="s">
        <v>76</v>
      </c>
      <c r="F6004" s="350" t="s">
        <v>2528</v>
      </c>
      <c r="G6004" s="332"/>
      <c r="H6004" s="351">
        <v>55000</v>
      </c>
      <c r="I6004" s="351"/>
      <c r="J6004" s="332"/>
      <c r="K6004" s="332"/>
      <c r="L6004" s="333"/>
    </row>
    <row r="6005" spans="1:12" x14ac:dyDescent="0.25">
      <c r="A6005" s="341">
        <f>+Tabla1[[#This Row],[Fecha]]</f>
        <v>45050</v>
      </c>
      <c r="B6005" s="342" t="s">
        <v>236</v>
      </c>
      <c r="C6005" s="330" t="s">
        <v>179</v>
      </c>
      <c r="D6005" s="343">
        <v>45051</v>
      </c>
      <c r="E6005" s="344" t="s">
        <v>76</v>
      </c>
      <c r="F6005" s="345" t="s">
        <v>2529</v>
      </c>
      <c r="G6005" s="330"/>
      <c r="H6005" s="346">
        <v>5036</v>
      </c>
      <c r="I6005" s="346"/>
      <c r="J6005" s="330"/>
      <c r="K6005" s="330"/>
      <c r="L6005" s="331"/>
    </row>
    <row r="6006" spans="1:12" x14ac:dyDescent="0.25">
      <c r="A6006" s="347">
        <f>+Tabla1[[#This Row],[Fecha]]</f>
        <v>45051</v>
      </c>
      <c r="B6006" s="342" t="s">
        <v>236</v>
      </c>
      <c r="C6006" s="332" t="s">
        <v>173</v>
      </c>
      <c r="D6006" s="348">
        <v>45056</v>
      </c>
      <c r="E6006" s="349" t="s">
        <v>76</v>
      </c>
      <c r="F6006" s="350" t="s">
        <v>2530</v>
      </c>
      <c r="G6006" s="332"/>
      <c r="H6006" s="351">
        <v>170000</v>
      </c>
      <c r="I6006" s="351"/>
      <c r="J6006" s="332"/>
      <c r="K6006" s="332"/>
      <c r="L6006" s="333"/>
    </row>
    <row r="6007" spans="1:12" x14ac:dyDescent="0.25">
      <c r="A6007" s="341">
        <f>+Tabla1[[#This Row],[Fecha]]</f>
        <v>45056</v>
      </c>
      <c r="B6007" s="342" t="s">
        <v>236</v>
      </c>
      <c r="C6007" s="330" t="s">
        <v>1936</v>
      </c>
      <c r="D6007" s="343">
        <v>45056</v>
      </c>
      <c r="E6007" s="344" t="s">
        <v>76</v>
      </c>
      <c r="F6007" s="330" t="s">
        <v>2491</v>
      </c>
      <c r="G6007" s="330"/>
      <c r="H6007" s="346">
        <v>165000</v>
      </c>
      <c r="I6007" s="346"/>
      <c r="J6007" s="330"/>
      <c r="K6007" s="330"/>
      <c r="L6007" s="331"/>
    </row>
    <row r="6008" spans="1:12" x14ac:dyDescent="0.25">
      <c r="A6008" s="347">
        <f>+Tabla1[[#This Row],[Fecha]]</f>
        <v>45056</v>
      </c>
      <c r="B6008" s="342" t="s">
        <v>236</v>
      </c>
      <c r="C6008" s="332" t="s">
        <v>1937</v>
      </c>
      <c r="D6008" s="348">
        <v>45061</v>
      </c>
      <c r="E6008" s="349" t="s">
        <v>76</v>
      </c>
      <c r="F6008" s="350" t="s">
        <v>2531</v>
      </c>
      <c r="G6008" s="332"/>
      <c r="H6008" s="351">
        <v>100000</v>
      </c>
      <c r="I6008" s="351"/>
      <c r="J6008" s="332"/>
      <c r="K6008" s="332"/>
      <c r="L6008" s="333"/>
    </row>
    <row r="6009" spans="1:12" x14ac:dyDescent="0.25">
      <c r="A6009" s="341">
        <f>+Tabla1[[#This Row],[Fecha]]</f>
        <v>45061</v>
      </c>
      <c r="B6009" s="342" t="s">
        <v>236</v>
      </c>
      <c r="C6009" s="330" t="s">
        <v>173</v>
      </c>
      <c r="D6009" s="343">
        <v>45062</v>
      </c>
      <c r="E6009" s="344" t="s">
        <v>76</v>
      </c>
      <c r="F6009" s="345" t="s">
        <v>2532</v>
      </c>
      <c r="G6009" s="330"/>
      <c r="H6009" s="346">
        <v>170000</v>
      </c>
      <c r="I6009" s="346"/>
      <c r="J6009" s="330"/>
      <c r="K6009" s="330"/>
      <c r="L6009" s="331"/>
    </row>
    <row r="6010" spans="1:12" x14ac:dyDescent="0.25">
      <c r="A6010" s="347">
        <f>+Tabla1[[#This Row],[Fecha]]</f>
        <v>45062</v>
      </c>
      <c r="B6010" s="342" t="s">
        <v>236</v>
      </c>
      <c r="C6010" s="332" t="s">
        <v>1936</v>
      </c>
      <c r="D6010" s="348">
        <v>45064</v>
      </c>
      <c r="E6010" s="349" t="s">
        <v>76</v>
      </c>
      <c r="F6010" s="350" t="s">
        <v>2515</v>
      </c>
      <c r="G6010" s="332"/>
      <c r="H6010" s="351">
        <v>110000</v>
      </c>
      <c r="I6010" s="351"/>
      <c r="J6010" s="332"/>
      <c r="K6010" s="332"/>
      <c r="L6010" s="333"/>
    </row>
    <row r="6011" spans="1:12" x14ac:dyDescent="0.25">
      <c r="A6011" s="341">
        <f>+Tabla1[[#This Row],[Fecha]]</f>
        <v>45064</v>
      </c>
      <c r="B6011" s="342" t="s">
        <v>236</v>
      </c>
      <c r="C6011" s="330" t="s">
        <v>173</v>
      </c>
      <c r="D6011" s="343">
        <v>45070</v>
      </c>
      <c r="E6011" s="344" t="s">
        <v>76</v>
      </c>
      <c r="F6011" s="330" t="s">
        <v>2533</v>
      </c>
      <c r="G6011" s="330"/>
      <c r="H6011" s="346">
        <v>170000</v>
      </c>
      <c r="I6011" s="346"/>
      <c r="J6011" s="330"/>
      <c r="K6011" s="330"/>
      <c r="L6011" s="331"/>
    </row>
    <row r="6012" spans="1:12" x14ac:dyDescent="0.25">
      <c r="A6012" s="347">
        <f>+Tabla1[[#This Row],[Fecha]]</f>
        <v>45070</v>
      </c>
      <c r="B6012" s="342" t="s">
        <v>236</v>
      </c>
      <c r="C6012" s="332" t="s">
        <v>172</v>
      </c>
      <c r="D6012" s="348">
        <v>45070</v>
      </c>
      <c r="E6012" s="349" t="s">
        <v>76</v>
      </c>
      <c r="F6012" s="350" t="s">
        <v>2534</v>
      </c>
      <c r="G6012" s="332"/>
      <c r="H6012" s="351">
        <v>40000</v>
      </c>
      <c r="I6012" s="351"/>
      <c r="J6012" s="332"/>
      <c r="K6012" s="332"/>
      <c r="L6012" s="333"/>
    </row>
    <row r="6013" spans="1:12" x14ac:dyDescent="0.25">
      <c r="A6013" s="341">
        <f>+Tabla1[[#This Row],[Fecha]]</f>
        <v>45070</v>
      </c>
      <c r="B6013" s="342" t="s">
        <v>236</v>
      </c>
      <c r="C6013" s="330" t="s">
        <v>1936</v>
      </c>
      <c r="D6013" s="343">
        <v>45071</v>
      </c>
      <c r="E6013" s="344" t="s">
        <v>76</v>
      </c>
      <c r="F6013" s="330" t="s">
        <v>2491</v>
      </c>
      <c r="G6013" s="330"/>
      <c r="H6013" s="346">
        <v>165000</v>
      </c>
      <c r="I6013" s="346"/>
      <c r="J6013" s="330"/>
      <c r="K6013" s="330"/>
      <c r="L6013" s="331"/>
    </row>
    <row r="6014" spans="1:12" x14ac:dyDescent="0.25">
      <c r="A6014" s="347">
        <f>+Tabla1[[#This Row],[Fecha]]</f>
        <v>45071</v>
      </c>
      <c r="B6014" s="342" t="s">
        <v>236</v>
      </c>
      <c r="C6014" s="332" t="s">
        <v>1937</v>
      </c>
      <c r="D6014" s="348">
        <v>45077</v>
      </c>
      <c r="E6014" s="349" t="s">
        <v>76</v>
      </c>
      <c r="F6014" s="332" t="s">
        <v>2535</v>
      </c>
      <c r="G6014" s="332"/>
      <c r="H6014" s="351">
        <v>345225</v>
      </c>
      <c r="I6014" s="351"/>
      <c r="J6014" s="332"/>
      <c r="K6014" s="332"/>
      <c r="L6014" s="333"/>
    </row>
    <row r="6015" spans="1:12" x14ac:dyDescent="0.25">
      <c r="A6015" s="341">
        <f>+Tabla1[[#This Row],[Fecha]]</f>
        <v>45077</v>
      </c>
      <c r="B6015" s="342" t="s">
        <v>236</v>
      </c>
      <c r="C6015" s="330" t="s">
        <v>2217</v>
      </c>
      <c r="D6015" s="343">
        <v>45077</v>
      </c>
      <c r="E6015" s="344" t="s">
        <v>76</v>
      </c>
      <c r="F6015" s="330" t="s">
        <v>2536</v>
      </c>
      <c r="G6015" s="330"/>
      <c r="H6015" s="346">
        <v>574713</v>
      </c>
      <c r="I6015" s="346"/>
      <c r="J6015" s="330"/>
      <c r="K6015" s="330"/>
      <c r="L6015" s="331"/>
    </row>
    <row r="6016" spans="1:12" x14ac:dyDescent="0.25">
      <c r="A6016" s="347">
        <f>+Tabla1[[#This Row],[Fecha]]</f>
        <v>45077</v>
      </c>
      <c r="B6016" s="342" t="s">
        <v>236</v>
      </c>
      <c r="C6016" s="332" t="s">
        <v>998</v>
      </c>
      <c r="D6016" s="348">
        <v>45077</v>
      </c>
      <c r="E6016" s="349" t="s">
        <v>76</v>
      </c>
      <c r="F6016" s="332" t="s">
        <v>2537</v>
      </c>
      <c r="G6016" s="332"/>
      <c r="H6016" s="351">
        <v>20000</v>
      </c>
      <c r="I6016" s="351"/>
      <c r="J6016" s="332"/>
      <c r="K6016" s="332"/>
      <c r="L6016" s="333"/>
    </row>
    <row r="6017" spans="1:12" x14ac:dyDescent="0.25">
      <c r="A6017" s="334">
        <f>+Tabla1[[#This Row],[Fecha]]</f>
        <v>45077</v>
      </c>
      <c r="B6017" s="335" t="s">
        <v>236</v>
      </c>
      <c r="C6017" s="330" t="s">
        <v>1391</v>
      </c>
      <c r="D6017" s="336">
        <v>45077</v>
      </c>
      <c r="E6017" s="337" t="s">
        <v>76</v>
      </c>
      <c r="F6017" s="335" t="s">
        <v>2538</v>
      </c>
      <c r="G6017" s="335"/>
      <c r="H6017" s="339">
        <v>100000</v>
      </c>
      <c r="I6017" s="339">
        <v>2811636</v>
      </c>
      <c r="J6017" s="335"/>
      <c r="K6017" s="335"/>
      <c r="L6017" s="340"/>
    </row>
    <row r="6018" spans="1:12" x14ac:dyDescent="0.25">
      <c r="A6018" s="347">
        <f>+Tabla1[[#This Row],[Fecha]]</f>
        <v>45077</v>
      </c>
      <c r="B6018" s="342" t="s">
        <v>236</v>
      </c>
      <c r="C6018" s="332" t="s">
        <v>323</v>
      </c>
      <c r="D6018" s="348">
        <v>45078</v>
      </c>
      <c r="E6018" s="349" t="s">
        <v>76</v>
      </c>
      <c r="F6018" s="350" t="s">
        <v>2475</v>
      </c>
      <c r="G6018" s="332"/>
      <c r="H6018" s="351">
        <v>2013</v>
      </c>
      <c r="I6018" s="351"/>
      <c r="J6018" s="332"/>
      <c r="K6018" s="332"/>
      <c r="L6018" s="333"/>
    </row>
    <row r="6019" spans="1:12" x14ac:dyDescent="0.25">
      <c r="A6019" s="341">
        <f>+Tabla1[[#This Row],[Fecha]]</f>
        <v>45078</v>
      </c>
      <c r="B6019" s="342" t="s">
        <v>236</v>
      </c>
      <c r="C6019" s="330" t="s">
        <v>323</v>
      </c>
      <c r="D6019" s="343">
        <v>45078</v>
      </c>
      <c r="E6019" s="344" t="s">
        <v>76</v>
      </c>
      <c r="F6019" s="330" t="s">
        <v>2476</v>
      </c>
      <c r="G6019" s="330"/>
      <c r="H6019" s="346">
        <v>111749</v>
      </c>
      <c r="I6019" s="346"/>
      <c r="J6019" s="330"/>
      <c r="K6019" s="330"/>
      <c r="L6019" s="331"/>
    </row>
    <row r="6020" spans="1:12" x14ac:dyDescent="0.25">
      <c r="A6020" s="347">
        <f>+Tabla1[[#This Row],[Fecha]]</f>
        <v>45078</v>
      </c>
      <c r="B6020" s="342" t="s">
        <v>236</v>
      </c>
      <c r="C6020" s="332" t="s">
        <v>323</v>
      </c>
      <c r="D6020" s="348">
        <v>45078</v>
      </c>
      <c r="E6020" s="349" t="s">
        <v>76</v>
      </c>
      <c r="F6020" s="332" t="s">
        <v>2477</v>
      </c>
      <c r="G6020" s="332"/>
      <c r="H6020" s="351">
        <v>41714</v>
      </c>
      <c r="I6020" s="351"/>
      <c r="J6020" s="332"/>
      <c r="K6020" s="332"/>
      <c r="L6020" s="333"/>
    </row>
    <row r="6021" spans="1:12" x14ac:dyDescent="0.25">
      <c r="A6021" s="341">
        <f>+Tabla1[[#This Row],[Fecha]]</f>
        <v>45078</v>
      </c>
      <c r="B6021" s="342" t="s">
        <v>236</v>
      </c>
      <c r="C6021" s="330" t="s">
        <v>997</v>
      </c>
      <c r="D6021" s="343">
        <v>45078</v>
      </c>
      <c r="E6021" s="344" t="s">
        <v>76</v>
      </c>
      <c r="F6021" s="330" t="s">
        <v>2539</v>
      </c>
      <c r="G6021" s="330"/>
      <c r="H6021" s="346">
        <v>17598</v>
      </c>
      <c r="I6021" s="346"/>
      <c r="J6021" s="330"/>
      <c r="K6021" s="330"/>
      <c r="L6021" s="331"/>
    </row>
    <row r="6022" spans="1:12" x14ac:dyDescent="0.25">
      <c r="A6022" s="347">
        <f>+Tabla1[[#This Row],[Fecha]]</f>
        <v>45078</v>
      </c>
      <c r="B6022" s="342" t="s">
        <v>236</v>
      </c>
      <c r="C6022" s="332" t="s">
        <v>432</v>
      </c>
      <c r="D6022" s="348">
        <v>45078</v>
      </c>
      <c r="E6022" s="349" t="s">
        <v>76</v>
      </c>
      <c r="F6022" s="332" t="s">
        <v>2540</v>
      </c>
      <c r="G6022" s="332"/>
      <c r="H6022" s="351">
        <v>100000</v>
      </c>
      <c r="I6022" s="351"/>
      <c r="J6022" s="332"/>
      <c r="K6022" s="332"/>
      <c r="L6022" s="333"/>
    </row>
    <row r="6023" spans="1:12" x14ac:dyDescent="0.25">
      <c r="A6023" s="341">
        <f>+Tabla1[[#This Row],[Fecha]]</f>
        <v>45078</v>
      </c>
      <c r="B6023" s="342" t="s">
        <v>236</v>
      </c>
      <c r="C6023" s="330" t="s">
        <v>174</v>
      </c>
      <c r="D6023" s="343">
        <v>45078</v>
      </c>
      <c r="E6023" s="344" t="s">
        <v>76</v>
      </c>
      <c r="F6023" s="345" t="s">
        <v>2511</v>
      </c>
      <c r="G6023" s="330"/>
      <c r="H6023" s="346">
        <v>131945</v>
      </c>
      <c r="I6023" s="346"/>
      <c r="J6023" s="330"/>
      <c r="K6023" s="330"/>
      <c r="L6023" s="331"/>
    </row>
    <row r="6024" spans="1:12" x14ac:dyDescent="0.25">
      <c r="A6024" s="347">
        <f>+Tabla1[[#This Row],[Fecha]]</f>
        <v>45078</v>
      </c>
      <c r="B6024" s="342" t="s">
        <v>236</v>
      </c>
      <c r="C6024" s="332" t="s">
        <v>1936</v>
      </c>
      <c r="D6024" s="348">
        <v>45078</v>
      </c>
      <c r="E6024" s="349" t="s">
        <v>76</v>
      </c>
      <c r="F6024" s="350" t="s">
        <v>2515</v>
      </c>
      <c r="G6024" s="332"/>
      <c r="H6024" s="351">
        <v>110000</v>
      </c>
      <c r="I6024" s="351"/>
      <c r="J6024" s="332"/>
      <c r="K6024" s="332"/>
      <c r="L6024" s="333"/>
    </row>
    <row r="6025" spans="1:12" x14ac:dyDescent="0.25">
      <c r="A6025" s="341">
        <f>+Tabla1[[#This Row],[Fecha]]</f>
        <v>45078</v>
      </c>
      <c r="B6025" s="342" t="s">
        <v>236</v>
      </c>
      <c r="C6025" s="330" t="s">
        <v>179</v>
      </c>
      <c r="D6025" s="354">
        <v>45083</v>
      </c>
      <c r="E6025" s="355" t="s">
        <v>76</v>
      </c>
      <c r="F6025" s="345" t="s">
        <v>2529</v>
      </c>
      <c r="G6025" s="330"/>
      <c r="H6025" s="346">
        <v>5055</v>
      </c>
      <c r="I6025" s="346"/>
      <c r="J6025" s="330"/>
      <c r="K6025" s="330"/>
      <c r="L6025" s="331"/>
    </row>
    <row r="6026" spans="1:12" x14ac:dyDescent="0.25">
      <c r="A6026" s="347">
        <f>+Tabla1[[#This Row],[Fecha]]</f>
        <v>45083</v>
      </c>
      <c r="B6026" s="342" t="s">
        <v>236</v>
      </c>
      <c r="C6026" s="332" t="s">
        <v>173</v>
      </c>
      <c r="D6026" s="356">
        <v>45084</v>
      </c>
      <c r="E6026" s="357" t="s">
        <v>76</v>
      </c>
      <c r="F6026" s="350" t="s">
        <v>2541</v>
      </c>
      <c r="G6026" s="332"/>
      <c r="H6026" s="351">
        <v>170000</v>
      </c>
      <c r="I6026" s="351"/>
      <c r="J6026" s="332"/>
      <c r="K6026" s="332"/>
      <c r="L6026" s="333"/>
    </row>
    <row r="6027" spans="1:12" x14ac:dyDescent="0.25">
      <c r="A6027" s="341">
        <f>+Tabla1[[#This Row],[Fecha]]</f>
        <v>45084</v>
      </c>
      <c r="B6027" s="342" t="s">
        <v>236</v>
      </c>
      <c r="C6027" s="330" t="s">
        <v>1936</v>
      </c>
      <c r="D6027" s="354">
        <v>45085</v>
      </c>
      <c r="E6027" s="355" t="s">
        <v>76</v>
      </c>
      <c r="F6027" s="345" t="s">
        <v>2515</v>
      </c>
      <c r="G6027" s="330"/>
      <c r="H6027" s="346">
        <v>110000</v>
      </c>
      <c r="I6027" s="346"/>
      <c r="J6027" s="330"/>
      <c r="K6027" s="330"/>
      <c r="L6027" s="331"/>
    </row>
    <row r="6028" spans="1:12" x14ac:dyDescent="0.25">
      <c r="A6028" s="347">
        <f>+Tabla1[[#This Row],[Fecha]]</f>
        <v>45085</v>
      </c>
      <c r="B6028" s="342" t="s">
        <v>236</v>
      </c>
      <c r="C6028" s="332" t="s">
        <v>1937</v>
      </c>
      <c r="D6028" s="356">
        <v>45090</v>
      </c>
      <c r="E6028" s="357" t="s">
        <v>76</v>
      </c>
      <c r="F6028" s="350" t="s">
        <v>2542</v>
      </c>
      <c r="G6028" s="332"/>
      <c r="H6028" s="351">
        <v>385039</v>
      </c>
      <c r="I6028" s="351"/>
      <c r="J6028" s="332"/>
      <c r="K6028" s="332"/>
      <c r="L6028" s="333"/>
    </row>
    <row r="6029" spans="1:12" x14ac:dyDescent="0.25">
      <c r="A6029" s="341">
        <f>+Tabla1[[#This Row],[Fecha]]</f>
        <v>45090</v>
      </c>
      <c r="B6029" s="342" t="s">
        <v>236</v>
      </c>
      <c r="C6029" s="330" t="s">
        <v>173</v>
      </c>
      <c r="D6029" s="354">
        <v>45090</v>
      </c>
      <c r="E6029" s="344" t="s">
        <v>76</v>
      </c>
      <c r="F6029" s="345" t="s">
        <v>2543</v>
      </c>
      <c r="G6029" s="330"/>
      <c r="H6029" s="346">
        <v>170000</v>
      </c>
      <c r="I6029" s="346"/>
      <c r="J6029" s="330"/>
      <c r="K6029" s="330"/>
      <c r="L6029" s="331"/>
    </row>
    <row r="6030" spans="1:12" x14ac:dyDescent="0.25">
      <c r="A6030" s="347">
        <f>+Tabla1[[#This Row],[Fecha]]</f>
        <v>45090</v>
      </c>
      <c r="B6030" s="342" t="s">
        <v>236</v>
      </c>
      <c r="C6030" s="332" t="s">
        <v>1936</v>
      </c>
      <c r="D6030" s="356">
        <v>45092</v>
      </c>
      <c r="E6030" s="349" t="s">
        <v>76</v>
      </c>
      <c r="F6030" s="353" t="s">
        <v>2515</v>
      </c>
      <c r="G6030" s="332"/>
      <c r="H6030" s="351">
        <v>110000</v>
      </c>
      <c r="I6030" s="351"/>
      <c r="J6030" s="332"/>
      <c r="K6030" s="332"/>
      <c r="L6030" s="333"/>
    </row>
    <row r="6031" spans="1:12" x14ac:dyDescent="0.25">
      <c r="A6031" s="341">
        <f>+Tabla1[[#This Row],[Fecha]]</f>
        <v>45092</v>
      </c>
      <c r="B6031" s="342" t="s">
        <v>236</v>
      </c>
      <c r="C6031" s="330" t="s">
        <v>1937</v>
      </c>
      <c r="D6031" s="354">
        <v>45092</v>
      </c>
      <c r="E6031" s="344" t="s">
        <v>76</v>
      </c>
      <c r="F6031" s="352" t="s">
        <v>2544</v>
      </c>
      <c r="G6031" s="330"/>
      <c r="H6031" s="346">
        <v>150000</v>
      </c>
      <c r="I6031" s="346"/>
      <c r="J6031" s="330"/>
      <c r="K6031" s="330"/>
      <c r="L6031" s="331"/>
    </row>
    <row r="6032" spans="1:12" x14ac:dyDescent="0.25">
      <c r="A6032" s="347">
        <f>+Tabla1[[#This Row],[Fecha]]</f>
        <v>45092</v>
      </c>
      <c r="B6032" s="342" t="s">
        <v>236</v>
      </c>
      <c r="C6032" s="332" t="s">
        <v>1939</v>
      </c>
      <c r="D6032" s="356">
        <v>45093</v>
      </c>
      <c r="E6032" s="349" t="s">
        <v>76</v>
      </c>
      <c r="F6032" s="350" t="s">
        <v>2545</v>
      </c>
      <c r="G6032" s="332"/>
      <c r="H6032" s="351">
        <v>1012588</v>
      </c>
      <c r="I6032" s="351"/>
      <c r="J6032" s="332"/>
      <c r="K6032" s="332"/>
      <c r="L6032" s="333"/>
    </row>
    <row r="6033" spans="1:12" x14ac:dyDescent="0.25">
      <c r="A6033" s="341">
        <f>+Tabla1[[#This Row],[Fecha]]</f>
        <v>45093</v>
      </c>
      <c r="B6033" s="342" t="s">
        <v>236</v>
      </c>
      <c r="C6033" s="330" t="s">
        <v>173</v>
      </c>
      <c r="D6033" s="354">
        <v>45097</v>
      </c>
      <c r="E6033" s="344" t="s">
        <v>76</v>
      </c>
      <c r="F6033" s="330" t="s">
        <v>2546</v>
      </c>
      <c r="G6033" s="330"/>
      <c r="H6033" s="346">
        <v>170000</v>
      </c>
      <c r="I6033" s="346"/>
      <c r="J6033" s="330"/>
      <c r="K6033" s="330"/>
      <c r="L6033" s="331"/>
    </row>
    <row r="6034" spans="1:12" x14ac:dyDescent="0.25">
      <c r="A6034" s="347">
        <f>+Tabla1[[#This Row],[Fecha]]</f>
        <v>45097</v>
      </c>
      <c r="B6034" s="342" t="s">
        <v>236</v>
      </c>
      <c r="C6034" s="332" t="s">
        <v>1936</v>
      </c>
      <c r="D6034" s="356">
        <v>45100</v>
      </c>
      <c r="E6034" s="349" t="s">
        <v>76</v>
      </c>
      <c r="F6034" s="332" t="s">
        <v>2547</v>
      </c>
      <c r="G6034" s="332"/>
      <c r="H6034" s="351">
        <v>165000</v>
      </c>
      <c r="I6034" s="351"/>
      <c r="J6034" s="332"/>
      <c r="K6034" s="332"/>
      <c r="L6034" s="333"/>
    </row>
    <row r="6035" spans="1:12" x14ac:dyDescent="0.25">
      <c r="A6035" s="341">
        <f>+Tabla1[[#This Row],[Fecha]]</f>
        <v>45100</v>
      </c>
      <c r="B6035" s="342" t="s">
        <v>236</v>
      </c>
      <c r="C6035" s="330" t="s">
        <v>173</v>
      </c>
      <c r="D6035" s="354">
        <v>45104</v>
      </c>
      <c r="E6035" s="344" t="s">
        <v>76</v>
      </c>
      <c r="F6035" s="330" t="s">
        <v>2548</v>
      </c>
      <c r="G6035" s="330"/>
      <c r="H6035" s="346">
        <v>170000</v>
      </c>
      <c r="I6035" s="346"/>
      <c r="J6035" s="330"/>
      <c r="K6035" s="330"/>
      <c r="L6035" s="331"/>
    </row>
    <row r="6036" spans="1:12" x14ac:dyDescent="0.25">
      <c r="A6036" s="347">
        <f>+Tabla1[[#This Row],[Fecha]]</f>
        <v>45104</v>
      </c>
      <c r="B6036" s="342" t="s">
        <v>236</v>
      </c>
      <c r="C6036" s="332" t="s">
        <v>1936</v>
      </c>
      <c r="D6036" s="356">
        <v>45107</v>
      </c>
      <c r="E6036" s="349" t="s">
        <v>76</v>
      </c>
      <c r="F6036" s="332" t="s">
        <v>2547</v>
      </c>
      <c r="G6036" s="332"/>
      <c r="H6036" s="351">
        <v>165000</v>
      </c>
      <c r="I6036" s="351"/>
      <c r="J6036" s="332"/>
      <c r="K6036" s="332"/>
      <c r="L6036" s="333"/>
    </row>
    <row r="6037" spans="1:12" x14ac:dyDescent="0.25">
      <c r="A6037" s="341">
        <f>+Tabla1[[#This Row],[Fecha]]</f>
        <v>45107</v>
      </c>
      <c r="B6037" s="342" t="s">
        <v>236</v>
      </c>
      <c r="C6037" s="330" t="s">
        <v>1937</v>
      </c>
      <c r="D6037" s="354">
        <v>45107</v>
      </c>
      <c r="E6037" s="344" t="s">
        <v>76</v>
      </c>
      <c r="F6037" s="345" t="s">
        <v>2549</v>
      </c>
      <c r="G6037" s="330"/>
      <c r="H6037" s="346">
        <v>295226</v>
      </c>
      <c r="I6037" s="346"/>
      <c r="J6037" s="330"/>
      <c r="K6037" s="330"/>
      <c r="L6037" s="331"/>
    </row>
    <row r="6038" spans="1:12" x14ac:dyDescent="0.25">
      <c r="A6038" s="334">
        <f>+Tabla1[[#This Row],[Fecha]]</f>
        <v>45107</v>
      </c>
      <c r="B6038" s="335" t="s">
        <v>236</v>
      </c>
      <c r="C6038" s="332" t="s">
        <v>2217</v>
      </c>
      <c r="D6038" s="358">
        <v>45107</v>
      </c>
      <c r="E6038" s="337" t="s">
        <v>76</v>
      </c>
      <c r="F6038" s="338" t="s">
        <v>2550</v>
      </c>
      <c r="G6038" s="335"/>
      <c r="H6038" s="339">
        <v>574713</v>
      </c>
      <c r="I6038" s="339">
        <v>4167640</v>
      </c>
      <c r="J6038" s="335"/>
      <c r="K6038" s="335"/>
      <c r="L6038" s="340"/>
    </row>
    <row r="6039" spans="1:12" x14ac:dyDescent="0.25">
      <c r="A6039" s="341">
        <f>+Tabla1[[#This Row],[Fecha]]</f>
        <v>45107</v>
      </c>
      <c r="B6039" s="342" t="s">
        <v>236</v>
      </c>
      <c r="C6039" s="330" t="s">
        <v>323</v>
      </c>
      <c r="D6039" s="343">
        <v>45110</v>
      </c>
      <c r="E6039" s="344" t="s">
        <v>76</v>
      </c>
      <c r="F6039" s="345" t="s">
        <v>2551</v>
      </c>
      <c r="G6039" s="330"/>
      <c r="H6039" s="346">
        <v>1852</v>
      </c>
      <c r="I6039" s="346"/>
      <c r="J6039" s="330"/>
      <c r="K6039" s="330"/>
      <c r="L6039" s="331"/>
    </row>
    <row r="6040" spans="1:12" x14ac:dyDescent="0.25">
      <c r="A6040" s="347">
        <f>+Tabla1[[#This Row],[Fecha]]</f>
        <v>45110</v>
      </c>
      <c r="B6040" s="342" t="s">
        <v>236</v>
      </c>
      <c r="C6040" s="332" t="s">
        <v>323</v>
      </c>
      <c r="D6040" s="348">
        <v>45110</v>
      </c>
      <c r="E6040" s="349" t="s">
        <v>76</v>
      </c>
      <c r="F6040" s="332" t="s">
        <v>2476</v>
      </c>
      <c r="G6040" s="332"/>
      <c r="H6040" s="351">
        <v>108206</v>
      </c>
      <c r="I6040" s="351"/>
      <c r="J6040" s="332"/>
      <c r="K6040" s="332"/>
      <c r="L6040" s="333"/>
    </row>
    <row r="6041" spans="1:12" x14ac:dyDescent="0.25">
      <c r="A6041" s="341">
        <f>+Tabla1[[#This Row],[Fecha]]</f>
        <v>45110</v>
      </c>
      <c r="B6041" s="342" t="s">
        <v>236</v>
      </c>
      <c r="C6041" s="330" t="s">
        <v>323</v>
      </c>
      <c r="D6041" s="343">
        <v>45110</v>
      </c>
      <c r="E6041" s="344" t="s">
        <v>76</v>
      </c>
      <c r="F6041" s="330" t="s">
        <v>2477</v>
      </c>
      <c r="G6041" s="330"/>
      <c r="H6041" s="346">
        <v>39756</v>
      </c>
      <c r="I6041" s="346"/>
      <c r="J6041" s="330"/>
      <c r="K6041" s="330"/>
      <c r="L6041" s="331"/>
    </row>
    <row r="6042" spans="1:12" x14ac:dyDescent="0.25">
      <c r="A6042" s="347">
        <f>+Tabla1[[#This Row],[Fecha]]</f>
        <v>45110</v>
      </c>
      <c r="B6042" s="342" t="s">
        <v>236</v>
      </c>
      <c r="C6042" s="332" t="s">
        <v>997</v>
      </c>
      <c r="D6042" s="348">
        <v>45110</v>
      </c>
      <c r="E6042" s="349" t="s">
        <v>76</v>
      </c>
      <c r="F6042" s="332" t="s">
        <v>2539</v>
      </c>
      <c r="G6042" s="332"/>
      <c r="H6042" s="351">
        <v>17970</v>
      </c>
      <c r="I6042" s="351"/>
      <c r="J6042" s="332"/>
      <c r="K6042" s="332"/>
      <c r="L6042" s="333"/>
    </row>
    <row r="6043" spans="1:12" x14ac:dyDescent="0.25">
      <c r="A6043" s="341">
        <f>+Tabla1[[#This Row],[Fecha]]</f>
        <v>45110</v>
      </c>
      <c r="B6043" s="342" t="s">
        <v>236</v>
      </c>
      <c r="C6043" s="330" t="s">
        <v>432</v>
      </c>
      <c r="D6043" s="343">
        <v>45110</v>
      </c>
      <c r="E6043" s="344" t="s">
        <v>76</v>
      </c>
      <c r="F6043" s="330" t="s">
        <v>2552</v>
      </c>
      <c r="G6043" s="330"/>
      <c r="H6043" s="346">
        <v>150000</v>
      </c>
      <c r="I6043" s="346"/>
      <c r="J6043" s="330"/>
      <c r="K6043" s="330"/>
      <c r="L6043" s="331"/>
    </row>
    <row r="6044" spans="1:12" x14ac:dyDescent="0.25">
      <c r="A6044" s="347">
        <f>+Tabla1[[#This Row],[Fecha]]</f>
        <v>45110</v>
      </c>
      <c r="B6044" s="342" t="s">
        <v>236</v>
      </c>
      <c r="C6044" s="332" t="s">
        <v>173</v>
      </c>
      <c r="D6044" s="348">
        <v>45111</v>
      </c>
      <c r="E6044" s="349" t="s">
        <v>76</v>
      </c>
      <c r="F6044" s="350" t="s">
        <v>2553</v>
      </c>
      <c r="G6044" s="332"/>
      <c r="H6044" s="351">
        <v>170000</v>
      </c>
      <c r="I6044" s="351"/>
      <c r="J6044" s="332"/>
      <c r="K6044" s="332"/>
      <c r="L6044" s="333"/>
    </row>
    <row r="6045" spans="1:12" x14ac:dyDescent="0.25">
      <c r="A6045" s="341">
        <f>+Tabla1[[#This Row],[Fecha]]</f>
        <v>45111</v>
      </c>
      <c r="B6045" s="342" t="s">
        <v>236</v>
      </c>
      <c r="C6045" s="330" t="s">
        <v>174</v>
      </c>
      <c r="D6045" s="343">
        <v>45112</v>
      </c>
      <c r="E6045" s="344" t="s">
        <v>76</v>
      </c>
      <c r="F6045" s="330" t="s">
        <v>2525</v>
      </c>
      <c r="G6045" s="330"/>
      <c r="H6045" s="346">
        <v>131945</v>
      </c>
      <c r="I6045" s="346"/>
      <c r="J6045" s="330"/>
      <c r="K6045" s="330"/>
      <c r="L6045" s="331"/>
    </row>
    <row r="6046" spans="1:12" x14ac:dyDescent="0.25">
      <c r="A6046" s="347">
        <f>+Tabla1[[#This Row],[Fecha]]</f>
        <v>45112</v>
      </c>
      <c r="B6046" s="342" t="s">
        <v>236</v>
      </c>
      <c r="C6046" s="332" t="s">
        <v>179</v>
      </c>
      <c r="D6046" s="348">
        <v>45113</v>
      </c>
      <c r="E6046" s="357" t="s">
        <v>76</v>
      </c>
      <c r="F6046" s="350" t="s">
        <v>2487</v>
      </c>
      <c r="G6046" s="332"/>
      <c r="H6046" s="351">
        <v>5061</v>
      </c>
      <c r="I6046" s="351"/>
      <c r="J6046" s="332"/>
      <c r="K6046" s="332"/>
      <c r="L6046" s="333"/>
    </row>
    <row r="6047" spans="1:12" x14ac:dyDescent="0.25">
      <c r="A6047" s="341">
        <f>+Tabla1[[#This Row],[Fecha]]</f>
        <v>45113</v>
      </c>
      <c r="B6047" s="342" t="s">
        <v>236</v>
      </c>
      <c r="C6047" s="330" t="s">
        <v>1936</v>
      </c>
      <c r="D6047" s="343">
        <v>45114</v>
      </c>
      <c r="E6047" s="355" t="s">
        <v>76</v>
      </c>
      <c r="F6047" s="345" t="s">
        <v>2515</v>
      </c>
      <c r="G6047" s="330"/>
      <c r="H6047" s="346">
        <v>110000</v>
      </c>
      <c r="I6047" s="346"/>
      <c r="J6047" s="330"/>
      <c r="K6047" s="330"/>
      <c r="L6047" s="331"/>
    </row>
    <row r="6048" spans="1:12" x14ac:dyDescent="0.25">
      <c r="A6048" s="347">
        <f>+Tabla1[[#This Row],[Fecha]]</f>
        <v>45114</v>
      </c>
      <c r="B6048" s="342" t="s">
        <v>236</v>
      </c>
      <c r="C6048" s="332" t="s">
        <v>173</v>
      </c>
      <c r="D6048" s="348">
        <v>45118</v>
      </c>
      <c r="E6048" s="357" t="s">
        <v>76</v>
      </c>
      <c r="F6048" s="332" t="s">
        <v>2554</v>
      </c>
      <c r="G6048" s="332"/>
      <c r="H6048" s="351">
        <v>170000</v>
      </c>
      <c r="I6048" s="351"/>
      <c r="J6048" s="332"/>
      <c r="K6048" s="332"/>
      <c r="L6048" s="333"/>
    </row>
    <row r="6049" spans="1:12" x14ac:dyDescent="0.25">
      <c r="A6049" s="341">
        <f>+Tabla1[[#This Row],[Fecha]]</f>
        <v>45118</v>
      </c>
      <c r="B6049" s="342" t="s">
        <v>236</v>
      </c>
      <c r="C6049" s="330" t="s">
        <v>1936</v>
      </c>
      <c r="D6049" s="343">
        <v>45121</v>
      </c>
      <c r="E6049" s="355" t="s">
        <v>76</v>
      </c>
      <c r="F6049" s="345" t="s">
        <v>2515</v>
      </c>
      <c r="G6049" s="330"/>
      <c r="H6049" s="346">
        <v>110000</v>
      </c>
      <c r="I6049" s="346"/>
      <c r="J6049" s="330"/>
      <c r="K6049" s="330"/>
      <c r="L6049" s="331"/>
    </row>
    <row r="6050" spans="1:12" x14ac:dyDescent="0.25">
      <c r="A6050" s="347">
        <f>+Tabla1[[#This Row],[Fecha]]</f>
        <v>45121</v>
      </c>
      <c r="B6050" s="342" t="s">
        <v>236</v>
      </c>
      <c r="C6050" s="332" t="s">
        <v>1937</v>
      </c>
      <c r="D6050" s="348">
        <v>45121</v>
      </c>
      <c r="E6050" s="357" t="s">
        <v>76</v>
      </c>
      <c r="F6050" s="350" t="s">
        <v>2544</v>
      </c>
      <c r="G6050" s="332"/>
      <c r="H6050" s="351">
        <v>150000</v>
      </c>
      <c r="I6050" s="351"/>
      <c r="J6050" s="332"/>
      <c r="K6050" s="332"/>
      <c r="L6050" s="333"/>
    </row>
    <row r="6051" spans="1:12" x14ac:dyDescent="0.25">
      <c r="A6051" s="341">
        <f>+Tabla1[[#This Row],[Fecha]]</f>
        <v>45121</v>
      </c>
      <c r="B6051" s="342" t="s">
        <v>236</v>
      </c>
      <c r="C6051" s="330" t="s">
        <v>172</v>
      </c>
      <c r="D6051" s="343">
        <v>45124</v>
      </c>
      <c r="E6051" s="344" t="s">
        <v>76</v>
      </c>
      <c r="F6051" s="345" t="s">
        <v>2555</v>
      </c>
      <c r="G6051" s="330"/>
      <c r="H6051" s="346">
        <v>28000</v>
      </c>
      <c r="I6051" s="346"/>
      <c r="J6051" s="330"/>
      <c r="K6051" s="330"/>
      <c r="L6051" s="331"/>
    </row>
    <row r="6052" spans="1:12" x14ac:dyDescent="0.25">
      <c r="A6052" s="347">
        <f>+Tabla1[[#This Row],[Fecha]]</f>
        <v>45124</v>
      </c>
      <c r="B6052" s="342" t="s">
        <v>236</v>
      </c>
      <c r="C6052" s="332" t="s">
        <v>2217</v>
      </c>
      <c r="D6052" s="348">
        <v>45124</v>
      </c>
      <c r="E6052" s="349" t="s">
        <v>76</v>
      </c>
      <c r="F6052" s="353" t="s">
        <v>2556</v>
      </c>
      <c r="G6052" s="332"/>
      <c r="H6052" s="351">
        <v>30000</v>
      </c>
      <c r="I6052" s="351"/>
      <c r="J6052" s="332"/>
      <c r="K6052" s="332"/>
      <c r="L6052" s="333"/>
    </row>
    <row r="6053" spans="1:12" x14ac:dyDescent="0.25">
      <c r="A6053" s="341">
        <f>+Tabla1[[#This Row],[Fecha]]</f>
        <v>45124</v>
      </c>
      <c r="B6053" s="342" t="s">
        <v>236</v>
      </c>
      <c r="C6053" s="330" t="s">
        <v>179</v>
      </c>
      <c r="D6053" s="343">
        <v>45125</v>
      </c>
      <c r="E6053" s="344" t="s">
        <v>76</v>
      </c>
      <c r="F6053" s="345" t="s">
        <v>2557</v>
      </c>
      <c r="G6053" s="330"/>
      <c r="H6053" s="346">
        <v>20000</v>
      </c>
      <c r="I6053" s="346"/>
      <c r="J6053" s="330"/>
      <c r="K6053" s="330"/>
      <c r="L6053" s="331"/>
    </row>
    <row r="6054" spans="1:12" x14ac:dyDescent="0.25">
      <c r="A6054" s="347">
        <f>+Tabla1[[#This Row],[Fecha]]</f>
        <v>45125</v>
      </c>
      <c r="B6054" s="342" t="s">
        <v>236</v>
      </c>
      <c r="C6054" s="332" t="s">
        <v>173</v>
      </c>
      <c r="D6054" s="348">
        <v>45125</v>
      </c>
      <c r="E6054" s="349" t="s">
        <v>76</v>
      </c>
      <c r="F6054" s="350" t="s">
        <v>2558</v>
      </c>
      <c r="G6054" s="332"/>
      <c r="H6054" s="351">
        <v>170000</v>
      </c>
      <c r="I6054" s="351"/>
      <c r="J6054" s="332"/>
      <c r="K6054" s="332"/>
      <c r="L6054" s="333"/>
    </row>
    <row r="6055" spans="1:12" x14ac:dyDescent="0.25">
      <c r="A6055" s="341">
        <f>+Tabla1[[#This Row],[Fecha]]</f>
        <v>45125</v>
      </c>
      <c r="B6055" s="342" t="s">
        <v>236</v>
      </c>
      <c r="C6055" s="330" t="s">
        <v>1936</v>
      </c>
      <c r="D6055" s="343">
        <v>45127</v>
      </c>
      <c r="E6055" s="344" t="s">
        <v>76</v>
      </c>
      <c r="F6055" s="330" t="s">
        <v>2515</v>
      </c>
      <c r="G6055" s="330"/>
      <c r="H6055" s="346">
        <v>110000</v>
      </c>
      <c r="I6055" s="346"/>
      <c r="J6055" s="330"/>
      <c r="K6055" s="330"/>
      <c r="L6055" s="331"/>
    </row>
    <row r="6056" spans="1:12" x14ac:dyDescent="0.25">
      <c r="A6056" s="347">
        <f>+Tabla1[[#This Row],[Fecha]]</f>
        <v>45127</v>
      </c>
      <c r="B6056" s="342" t="s">
        <v>236</v>
      </c>
      <c r="C6056" s="332" t="s">
        <v>2631</v>
      </c>
      <c r="D6056" s="348">
        <v>45132</v>
      </c>
      <c r="E6056" s="349" t="s">
        <v>76</v>
      </c>
      <c r="F6056" s="350" t="s">
        <v>2559</v>
      </c>
      <c r="G6056" s="332"/>
      <c r="H6056" s="351">
        <v>60900</v>
      </c>
      <c r="I6056" s="351"/>
      <c r="J6056" s="332"/>
      <c r="K6056" s="332"/>
      <c r="L6056" s="333"/>
    </row>
    <row r="6057" spans="1:12" x14ac:dyDescent="0.25">
      <c r="A6057" s="341">
        <f>+Tabla1[[#This Row],[Fecha]]</f>
        <v>45132</v>
      </c>
      <c r="B6057" s="342" t="s">
        <v>236</v>
      </c>
      <c r="C6057" s="330" t="s">
        <v>173</v>
      </c>
      <c r="D6057" s="343">
        <v>45132</v>
      </c>
      <c r="E6057" s="344" t="s">
        <v>76</v>
      </c>
      <c r="F6057" s="345" t="s">
        <v>2560</v>
      </c>
      <c r="G6057" s="330"/>
      <c r="H6057" s="346">
        <v>170000</v>
      </c>
      <c r="I6057" s="346"/>
      <c r="J6057" s="330"/>
      <c r="K6057" s="330"/>
      <c r="L6057" s="331"/>
    </row>
    <row r="6058" spans="1:12" x14ac:dyDescent="0.25">
      <c r="A6058" s="347">
        <f>+Tabla1[[#This Row],[Fecha]]</f>
        <v>45132</v>
      </c>
      <c r="B6058" s="342" t="s">
        <v>236</v>
      </c>
      <c r="C6058" s="332" t="s">
        <v>1936</v>
      </c>
      <c r="D6058" s="348">
        <v>45135</v>
      </c>
      <c r="E6058" s="349" t="s">
        <v>76</v>
      </c>
      <c r="F6058" s="332" t="s">
        <v>2515</v>
      </c>
      <c r="G6058" s="332"/>
      <c r="H6058" s="351">
        <v>110000</v>
      </c>
      <c r="I6058" s="351"/>
      <c r="J6058" s="332"/>
      <c r="K6058" s="332"/>
      <c r="L6058" s="333"/>
    </row>
    <row r="6059" spans="1:12" x14ac:dyDescent="0.25">
      <c r="A6059" s="341">
        <f>+Tabla1[[#This Row],[Fecha]]</f>
        <v>45135</v>
      </c>
      <c r="B6059" s="342" t="s">
        <v>236</v>
      </c>
      <c r="C6059" s="330" t="s">
        <v>172</v>
      </c>
      <c r="D6059" s="343">
        <v>45138</v>
      </c>
      <c r="E6059" s="344" t="s">
        <v>76</v>
      </c>
      <c r="F6059" s="345" t="s">
        <v>2561</v>
      </c>
      <c r="G6059" s="330"/>
      <c r="H6059" s="346">
        <v>60000</v>
      </c>
      <c r="I6059" s="346"/>
      <c r="J6059" s="330"/>
      <c r="K6059" s="330"/>
      <c r="L6059" s="331"/>
    </row>
    <row r="6060" spans="1:12" x14ac:dyDescent="0.25">
      <c r="A6060" s="347">
        <f>+Tabla1[[#This Row],[Fecha]]</f>
        <v>45138</v>
      </c>
      <c r="B6060" s="342" t="s">
        <v>236</v>
      </c>
      <c r="C6060" s="332" t="s">
        <v>2217</v>
      </c>
      <c r="D6060" s="348">
        <v>45138</v>
      </c>
      <c r="E6060" s="349" t="s">
        <v>76</v>
      </c>
      <c r="F6060" s="350" t="s">
        <v>2562</v>
      </c>
      <c r="G6060" s="332"/>
      <c r="H6060" s="351">
        <v>574713</v>
      </c>
      <c r="I6060" s="351"/>
      <c r="J6060" s="332"/>
      <c r="K6060" s="332"/>
      <c r="L6060" s="333"/>
    </row>
    <row r="6061" spans="1:12" x14ac:dyDescent="0.25">
      <c r="A6061" s="334">
        <f>+Tabla1[[#This Row],[Fecha]]</f>
        <v>45138</v>
      </c>
      <c r="B6061" s="335" t="s">
        <v>236</v>
      </c>
      <c r="C6061" s="330" t="s">
        <v>1937</v>
      </c>
      <c r="D6061" s="336">
        <v>45138</v>
      </c>
      <c r="E6061" s="337" t="s">
        <v>76</v>
      </c>
      <c r="F6061" s="335" t="s">
        <v>2563</v>
      </c>
      <c r="G6061" s="335"/>
      <c r="H6061" s="339">
        <v>295226</v>
      </c>
      <c r="I6061" s="339">
        <v>2793629</v>
      </c>
      <c r="J6061" s="335"/>
      <c r="K6061" s="335"/>
      <c r="L6061" s="340"/>
    </row>
    <row r="6062" spans="1:12" x14ac:dyDescent="0.25">
      <c r="A6062" s="347">
        <f>+Tabla1[[#This Row],[Fecha]]</f>
        <v>45138</v>
      </c>
      <c r="B6062" s="342" t="s">
        <v>236</v>
      </c>
      <c r="C6062" s="332" t="s">
        <v>172</v>
      </c>
      <c r="D6062" s="348">
        <v>45139</v>
      </c>
      <c r="E6062" s="359" t="s">
        <v>76</v>
      </c>
      <c r="F6062" s="332" t="s">
        <v>2564</v>
      </c>
      <c r="G6062" s="332"/>
      <c r="H6062" s="351">
        <v>34510</v>
      </c>
      <c r="I6062" s="351"/>
      <c r="J6062" s="332"/>
      <c r="K6062" s="332"/>
      <c r="L6062" s="333"/>
    </row>
    <row r="6063" spans="1:12" x14ac:dyDescent="0.25">
      <c r="A6063" s="341">
        <f>+Tabla1[[#This Row],[Fecha]]</f>
        <v>45139</v>
      </c>
      <c r="B6063" s="342" t="s">
        <v>236</v>
      </c>
      <c r="C6063" s="330" t="s">
        <v>173</v>
      </c>
      <c r="D6063" s="343">
        <v>45139</v>
      </c>
      <c r="E6063" s="360" t="s">
        <v>76</v>
      </c>
      <c r="F6063" s="330" t="s">
        <v>2565</v>
      </c>
      <c r="G6063" s="330"/>
      <c r="H6063" s="346">
        <v>170000</v>
      </c>
      <c r="I6063" s="346"/>
      <c r="J6063" s="330"/>
      <c r="K6063" s="330"/>
      <c r="L6063" s="331"/>
    </row>
    <row r="6064" spans="1:12" x14ac:dyDescent="0.25">
      <c r="A6064" s="347">
        <f>+Tabla1[[#This Row],[Fecha]]</f>
        <v>45139</v>
      </c>
      <c r="B6064" s="342" t="s">
        <v>236</v>
      </c>
      <c r="C6064" s="332" t="s">
        <v>323</v>
      </c>
      <c r="D6064" s="348">
        <v>45139</v>
      </c>
      <c r="E6064" s="359" t="s">
        <v>76</v>
      </c>
      <c r="F6064" s="350" t="s">
        <v>2475</v>
      </c>
      <c r="G6064" s="332"/>
      <c r="H6064" s="351">
        <v>2002</v>
      </c>
      <c r="I6064" s="351"/>
      <c r="J6064" s="332"/>
      <c r="K6064" s="332"/>
      <c r="L6064" s="333"/>
    </row>
    <row r="6065" spans="1:12" x14ac:dyDescent="0.25">
      <c r="A6065" s="341">
        <f>+Tabla1[[#This Row],[Fecha]]</f>
        <v>45139</v>
      </c>
      <c r="B6065" s="342" t="s">
        <v>236</v>
      </c>
      <c r="C6065" s="330" t="s">
        <v>323</v>
      </c>
      <c r="D6065" s="343">
        <v>45139</v>
      </c>
      <c r="E6065" s="360" t="s">
        <v>76</v>
      </c>
      <c r="F6065" s="345" t="s">
        <v>2476</v>
      </c>
      <c r="G6065" s="330"/>
      <c r="H6065" s="346">
        <v>154448</v>
      </c>
      <c r="I6065" s="346"/>
      <c r="J6065" s="330"/>
      <c r="K6065" s="330"/>
      <c r="L6065" s="331"/>
    </row>
    <row r="6066" spans="1:12" x14ac:dyDescent="0.25">
      <c r="A6066" s="347">
        <f>+Tabla1[[#This Row],[Fecha]]</f>
        <v>45139</v>
      </c>
      <c r="B6066" s="342" t="s">
        <v>236</v>
      </c>
      <c r="C6066" s="332" t="s">
        <v>323</v>
      </c>
      <c r="D6066" s="348">
        <v>45139</v>
      </c>
      <c r="E6066" s="359" t="s">
        <v>76</v>
      </c>
      <c r="F6066" s="350" t="s">
        <v>2477</v>
      </c>
      <c r="G6066" s="332"/>
      <c r="H6066" s="351">
        <v>49854</v>
      </c>
      <c r="I6066" s="351"/>
      <c r="J6066" s="332"/>
      <c r="K6066" s="332"/>
      <c r="L6066" s="333"/>
    </row>
    <row r="6067" spans="1:12" x14ac:dyDescent="0.25">
      <c r="A6067" s="341">
        <f>+Tabla1[[#This Row],[Fecha]]</f>
        <v>45139</v>
      </c>
      <c r="B6067" s="342" t="s">
        <v>236</v>
      </c>
      <c r="C6067" s="330" t="s">
        <v>997</v>
      </c>
      <c r="D6067" s="343">
        <v>45139</v>
      </c>
      <c r="E6067" s="360" t="s">
        <v>76</v>
      </c>
      <c r="F6067" s="345" t="s">
        <v>2566</v>
      </c>
      <c r="G6067" s="330"/>
      <c r="H6067" s="346">
        <v>17970</v>
      </c>
      <c r="I6067" s="346"/>
      <c r="J6067" s="330"/>
      <c r="K6067" s="330"/>
      <c r="L6067" s="331"/>
    </row>
    <row r="6068" spans="1:12" x14ac:dyDescent="0.25">
      <c r="A6068" s="347">
        <f>+Tabla1[[#This Row],[Fecha]]</f>
        <v>45139</v>
      </c>
      <c r="B6068" s="342" t="s">
        <v>236</v>
      </c>
      <c r="C6068" s="332" t="s">
        <v>432</v>
      </c>
      <c r="D6068" s="348">
        <v>45139</v>
      </c>
      <c r="E6068" s="359" t="s">
        <v>76</v>
      </c>
      <c r="F6068" s="350" t="s">
        <v>2567</v>
      </c>
      <c r="G6068" s="332"/>
      <c r="H6068" s="351">
        <v>100000</v>
      </c>
      <c r="I6068" s="351"/>
      <c r="J6068" s="332"/>
      <c r="K6068" s="332"/>
      <c r="L6068" s="333"/>
    </row>
    <row r="6069" spans="1:12" x14ac:dyDescent="0.25">
      <c r="A6069" s="341">
        <f>+Tabla1[[#This Row],[Fecha]]</f>
        <v>45139</v>
      </c>
      <c r="B6069" s="342" t="s">
        <v>236</v>
      </c>
      <c r="C6069" s="330" t="s">
        <v>174</v>
      </c>
      <c r="D6069" s="343">
        <v>45139</v>
      </c>
      <c r="E6069" s="360" t="s">
        <v>76</v>
      </c>
      <c r="F6069" s="345" t="s">
        <v>2480</v>
      </c>
      <c r="G6069" s="330"/>
      <c r="H6069" s="346">
        <v>171895</v>
      </c>
      <c r="I6069" s="346"/>
      <c r="J6069" s="330"/>
      <c r="K6069" s="330"/>
      <c r="L6069" s="331"/>
    </row>
    <row r="6070" spans="1:12" x14ac:dyDescent="0.25">
      <c r="A6070" s="347">
        <f>+Tabla1[[#This Row],[Fecha]]</f>
        <v>45139</v>
      </c>
      <c r="B6070" s="342" t="s">
        <v>236</v>
      </c>
      <c r="C6070" s="332" t="s">
        <v>998</v>
      </c>
      <c r="D6070" s="348">
        <v>45141</v>
      </c>
      <c r="E6070" s="349" t="s">
        <v>76</v>
      </c>
      <c r="F6070" s="350" t="s">
        <v>2568</v>
      </c>
      <c r="G6070" s="332"/>
      <c r="H6070" s="351">
        <v>1200000</v>
      </c>
      <c r="I6070" s="351"/>
      <c r="J6070" s="332"/>
      <c r="K6070" s="332"/>
      <c r="L6070" s="333"/>
    </row>
    <row r="6071" spans="1:12" x14ac:dyDescent="0.25">
      <c r="A6071" s="341">
        <f>+Tabla1[[#This Row],[Fecha]]</f>
        <v>45141</v>
      </c>
      <c r="B6071" s="342" t="s">
        <v>236</v>
      </c>
      <c r="C6071" s="330" t="s">
        <v>1936</v>
      </c>
      <c r="D6071" s="343">
        <v>45142</v>
      </c>
      <c r="E6071" s="344" t="s">
        <v>76</v>
      </c>
      <c r="F6071" s="345" t="s">
        <v>2515</v>
      </c>
      <c r="G6071" s="330"/>
      <c r="H6071" s="346">
        <v>110000</v>
      </c>
      <c r="I6071" s="346"/>
      <c r="J6071" s="330"/>
      <c r="K6071" s="330"/>
      <c r="L6071" s="331"/>
    </row>
    <row r="6072" spans="1:12" x14ac:dyDescent="0.25">
      <c r="A6072" s="347">
        <f>+Tabla1[[#This Row],[Fecha]]</f>
        <v>45142</v>
      </c>
      <c r="B6072" s="342" t="s">
        <v>236</v>
      </c>
      <c r="C6072" s="332" t="s">
        <v>179</v>
      </c>
      <c r="D6072" s="348">
        <v>45145</v>
      </c>
      <c r="E6072" s="349" t="s">
        <v>76</v>
      </c>
      <c r="F6072" s="350" t="s">
        <v>2529</v>
      </c>
      <c r="G6072" s="332"/>
      <c r="H6072" s="351">
        <v>5052</v>
      </c>
      <c r="I6072" s="351"/>
      <c r="J6072" s="332"/>
      <c r="K6072" s="332"/>
      <c r="L6072" s="333"/>
    </row>
    <row r="6073" spans="1:12" x14ac:dyDescent="0.25">
      <c r="A6073" s="341">
        <f>+Tabla1[[#This Row],[Fecha]]</f>
        <v>45145</v>
      </c>
      <c r="B6073" s="342" t="s">
        <v>236</v>
      </c>
      <c r="C6073" s="330" t="s">
        <v>172</v>
      </c>
      <c r="D6073" s="343">
        <v>45145</v>
      </c>
      <c r="E6073" s="344" t="s">
        <v>76</v>
      </c>
      <c r="F6073" s="330" t="s">
        <v>2569</v>
      </c>
      <c r="G6073" s="330"/>
      <c r="H6073" s="346">
        <v>9800</v>
      </c>
      <c r="I6073" s="346"/>
      <c r="J6073" s="330"/>
      <c r="K6073" s="330"/>
      <c r="L6073" s="331"/>
    </row>
    <row r="6074" spans="1:12" x14ac:dyDescent="0.25">
      <c r="A6074" s="347">
        <f>+Tabla1[[#This Row],[Fecha]]</f>
        <v>45145</v>
      </c>
      <c r="B6074" s="342" t="s">
        <v>236</v>
      </c>
      <c r="C6074" s="332" t="s">
        <v>173</v>
      </c>
      <c r="D6074" s="348">
        <v>45146</v>
      </c>
      <c r="E6074" s="357" t="s">
        <v>76</v>
      </c>
      <c r="F6074" s="350" t="s">
        <v>2570</v>
      </c>
      <c r="G6074" s="332"/>
      <c r="H6074" s="351">
        <v>170000</v>
      </c>
      <c r="I6074" s="351"/>
      <c r="J6074" s="332"/>
      <c r="K6074" s="332"/>
      <c r="L6074" s="333"/>
    </row>
    <row r="6075" spans="1:12" x14ac:dyDescent="0.25">
      <c r="A6075" s="341">
        <f>+Tabla1[[#This Row],[Fecha]]</f>
        <v>45146</v>
      </c>
      <c r="B6075" s="342" t="s">
        <v>236</v>
      </c>
      <c r="C6075" s="330" t="s">
        <v>1936</v>
      </c>
      <c r="D6075" s="343">
        <v>45148</v>
      </c>
      <c r="E6075" s="355" t="s">
        <v>76</v>
      </c>
      <c r="F6075" s="352" t="s">
        <v>2515</v>
      </c>
      <c r="G6075" s="330"/>
      <c r="H6075" s="346">
        <v>110000</v>
      </c>
      <c r="I6075" s="346"/>
      <c r="J6075" s="330"/>
      <c r="K6075" s="330"/>
      <c r="L6075" s="331"/>
    </row>
    <row r="6076" spans="1:12" x14ac:dyDescent="0.25">
      <c r="A6076" s="347">
        <f>+Tabla1[[#This Row],[Fecha]]</f>
        <v>45148</v>
      </c>
      <c r="B6076" s="342" t="s">
        <v>236</v>
      </c>
      <c r="C6076" s="332" t="s">
        <v>1937</v>
      </c>
      <c r="D6076" s="348">
        <v>45152</v>
      </c>
      <c r="E6076" s="349" t="s">
        <v>76</v>
      </c>
      <c r="F6076" s="350" t="s">
        <v>2571</v>
      </c>
      <c r="G6076" s="332"/>
      <c r="H6076" s="351">
        <v>300000</v>
      </c>
      <c r="I6076" s="351"/>
      <c r="J6076" s="332"/>
      <c r="K6076" s="332"/>
      <c r="L6076" s="333"/>
    </row>
    <row r="6077" spans="1:12" x14ac:dyDescent="0.25">
      <c r="A6077" s="341">
        <f>+Tabla1[[#This Row],[Fecha]]</f>
        <v>45152</v>
      </c>
      <c r="B6077" s="342" t="s">
        <v>236</v>
      </c>
      <c r="C6077" s="330" t="s">
        <v>2635</v>
      </c>
      <c r="D6077" s="343">
        <v>45152</v>
      </c>
      <c r="E6077" s="344" t="s">
        <v>76</v>
      </c>
      <c r="F6077" s="345" t="s">
        <v>2572</v>
      </c>
      <c r="G6077" s="330"/>
      <c r="H6077" s="346">
        <v>38556</v>
      </c>
      <c r="I6077" s="346"/>
      <c r="J6077" s="330"/>
      <c r="K6077" s="330"/>
      <c r="L6077" s="331"/>
    </row>
    <row r="6078" spans="1:12" x14ac:dyDescent="0.25">
      <c r="A6078" s="347">
        <f>+Tabla1[[#This Row],[Fecha]]</f>
        <v>45152</v>
      </c>
      <c r="B6078" s="342" t="s">
        <v>236</v>
      </c>
      <c r="C6078" s="332" t="s">
        <v>1937</v>
      </c>
      <c r="D6078" s="348">
        <v>45152</v>
      </c>
      <c r="E6078" s="349" t="s">
        <v>76</v>
      </c>
      <c r="F6078" s="350" t="s">
        <v>2544</v>
      </c>
      <c r="G6078" s="332"/>
      <c r="H6078" s="351">
        <v>150000</v>
      </c>
      <c r="I6078" s="351"/>
      <c r="J6078" s="332"/>
      <c r="K6078" s="332"/>
      <c r="L6078" s="333"/>
    </row>
    <row r="6079" spans="1:12" x14ac:dyDescent="0.25">
      <c r="A6079" s="341">
        <f>+Tabla1[[#This Row],[Fecha]]</f>
        <v>45152</v>
      </c>
      <c r="B6079" s="342" t="s">
        <v>236</v>
      </c>
      <c r="C6079" s="330" t="s">
        <v>173</v>
      </c>
      <c r="D6079" s="343">
        <v>45154</v>
      </c>
      <c r="E6079" s="344" t="s">
        <v>76</v>
      </c>
      <c r="F6079" s="330" t="s">
        <v>2573</v>
      </c>
      <c r="G6079" s="330"/>
      <c r="H6079" s="346">
        <v>170000</v>
      </c>
      <c r="I6079" s="346"/>
      <c r="J6079" s="330"/>
      <c r="K6079" s="330"/>
      <c r="L6079" s="331"/>
    </row>
    <row r="6080" spans="1:12" x14ac:dyDescent="0.25">
      <c r="A6080" s="347">
        <f>+Tabla1[[#This Row],[Fecha]]</f>
        <v>45154</v>
      </c>
      <c r="B6080" s="342" t="s">
        <v>236</v>
      </c>
      <c r="C6080" s="332" t="s">
        <v>1936</v>
      </c>
      <c r="D6080" s="348">
        <v>45156</v>
      </c>
      <c r="E6080" s="349" t="s">
        <v>76</v>
      </c>
      <c r="F6080" s="332" t="s">
        <v>2515</v>
      </c>
      <c r="G6080" s="332"/>
      <c r="H6080" s="351">
        <v>110000</v>
      </c>
      <c r="I6080" s="351"/>
      <c r="J6080" s="332"/>
      <c r="K6080" s="332"/>
      <c r="L6080" s="333"/>
    </row>
    <row r="6081" spans="1:12" x14ac:dyDescent="0.25">
      <c r="A6081" s="341">
        <f>+Tabla1[[#This Row],[Fecha]]</f>
        <v>45156</v>
      </c>
      <c r="B6081" s="342" t="s">
        <v>236</v>
      </c>
      <c r="C6081" s="330" t="s">
        <v>173</v>
      </c>
      <c r="D6081" s="343">
        <v>45162</v>
      </c>
      <c r="E6081" s="344" t="s">
        <v>76</v>
      </c>
      <c r="F6081" s="330" t="s">
        <v>2574</v>
      </c>
      <c r="G6081" s="330"/>
      <c r="H6081" s="346">
        <v>170000</v>
      </c>
      <c r="I6081" s="346"/>
      <c r="J6081" s="330"/>
      <c r="K6081" s="330"/>
      <c r="L6081" s="331"/>
    </row>
    <row r="6082" spans="1:12" x14ac:dyDescent="0.25">
      <c r="A6082" s="347">
        <f>+Tabla1[[#This Row],[Fecha]]</f>
        <v>45162</v>
      </c>
      <c r="B6082" s="342" t="s">
        <v>236</v>
      </c>
      <c r="C6082" s="332" t="s">
        <v>1936</v>
      </c>
      <c r="D6082" s="348">
        <v>45162</v>
      </c>
      <c r="E6082" s="349" t="s">
        <v>76</v>
      </c>
      <c r="F6082" s="332" t="s">
        <v>2515</v>
      </c>
      <c r="G6082" s="332"/>
      <c r="H6082" s="351">
        <v>110000</v>
      </c>
      <c r="I6082" s="351"/>
      <c r="J6082" s="332"/>
      <c r="K6082" s="332"/>
      <c r="L6082" s="333"/>
    </row>
    <row r="6083" spans="1:12" x14ac:dyDescent="0.25">
      <c r="A6083" s="341">
        <f>+Tabla1[[#This Row],[Fecha]]</f>
        <v>45162</v>
      </c>
      <c r="B6083" s="342" t="s">
        <v>236</v>
      </c>
      <c r="C6083" s="330" t="s">
        <v>2634</v>
      </c>
      <c r="D6083" s="343">
        <v>45163</v>
      </c>
      <c r="E6083" s="344" t="s">
        <v>76</v>
      </c>
      <c r="F6083" s="330" t="s">
        <v>2575</v>
      </c>
      <c r="G6083" s="330"/>
      <c r="H6083" s="346">
        <v>43800</v>
      </c>
      <c r="I6083" s="346"/>
      <c r="J6083" s="330"/>
      <c r="K6083" s="330"/>
      <c r="L6083" s="331"/>
    </row>
    <row r="6084" spans="1:12" x14ac:dyDescent="0.25">
      <c r="A6084" s="347">
        <f>+Tabla1[[#This Row],[Fecha]]</f>
        <v>45163</v>
      </c>
      <c r="B6084" s="342" t="s">
        <v>236</v>
      </c>
      <c r="C6084" s="332" t="s">
        <v>1391</v>
      </c>
      <c r="D6084" s="348">
        <v>45167</v>
      </c>
      <c r="E6084" s="349" t="s">
        <v>76</v>
      </c>
      <c r="F6084" s="332" t="s">
        <v>2576</v>
      </c>
      <c r="G6084" s="332"/>
      <c r="H6084" s="351">
        <v>170000</v>
      </c>
      <c r="I6084" s="351"/>
      <c r="J6084" s="332"/>
      <c r="K6084" s="332"/>
      <c r="L6084" s="333"/>
    </row>
    <row r="6085" spans="1:12" x14ac:dyDescent="0.25">
      <c r="A6085" s="341">
        <f>+Tabla1[[#This Row],[Fecha]]</f>
        <v>45167</v>
      </c>
      <c r="B6085" s="342" t="s">
        <v>236</v>
      </c>
      <c r="C6085" s="330" t="s">
        <v>1937</v>
      </c>
      <c r="D6085" s="343">
        <v>45169</v>
      </c>
      <c r="E6085" s="344" t="s">
        <v>76</v>
      </c>
      <c r="F6085" s="345" t="s">
        <v>2577</v>
      </c>
      <c r="G6085" s="330"/>
      <c r="H6085" s="346">
        <v>295225</v>
      </c>
      <c r="I6085" s="346"/>
      <c r="J6085" s="330"/>
      <c r="K6085" s="330"/>
      <c r="L6085" s="331"/>
    </row>
    <row r="6086" spans="1:12" x14ac:dyDescent="0.25">
      <c r="A6086" s="347">
        <f>+Tabla1[[#This Row],[Fecha]]</f>
        <v>45169</v>
      </c>
      <c r="B6086" s="342" t="s">
        <v>236</v>
      </c>
      <c r="C6086" s="332" t="s">
        <v>2217</v>
      </c>
      <c r="D6086" s="348">
        <v>45169</v>
      </c>
      <c r="E6086" s="349" t="s">
        <v>76</v>
      </c>
      <c r="F6086" s="350" t="s">
        <v>2578</v>
      </c>
      <c r="G6086" s="332"/>
      <c r="H6086" s="351">
        <v>574713</v>
      </c>
      <c r="I6086" s="351"/>
      <c r="J6086" s="332"/>
      <c r="K6086" s="332"/>
      <c r="L6086" s="333"/>
    </row>
    <row r="6087" spans="1:12" x14ac:dyDescent="0.25">
      <c r="A6087" s="334">
        <f>+Tabla1[[#This Row],[Fecha]]</f>
        <v>45169</v>
      </c>
      <c r="B6087" s="335" t="s">
        <v>236</v>
      </c>
      <c r="C6087" s="330" t="s">
        <v>1936</v>
      </c>
      <c r="D6087" s="336">
        <v>45169</v>
      </c>
      <c r="E6087" s="337" t="s">
        <v>76</v>
      </c>
      <c r="F6087" s="335" t="s">
        <v>2528</v>
      </c>
      <c r="G6087" s="335"/>
      <c r="H6087" s="339">
        <v>55000</v>
      </c>
      <c r="I6087" s="339">
        <v>4492825</v>
      </c>
      <c r="J6087" s="335"/>
      <c r="K6087" s="335"/>
      <c r="L6087" s="340"/>
    </row>
    <row r="6088" spans="1:12" x14ac:dyDescent="0.25">
      <c r="A6088" s="347">
        <f>+Tabla1[[#This Row],[Fecha]]</f>
        <v>45169</v>
      </c>
      <c r="B6088" s="342" t="s">
        <v>236</v>
      </c>
      <c r="C6088" s="332" t="s">
        <v>172</v>
      </c>
      <c r="D6088" s="348">
        <v>45170</v>
      </c>
      <c r="E6088" s="359" t="s">
        <v>76</v>
      </c>
      <c r="F6088" s="332" t="s">
        <v>2579</v>
      </c>
      <c r="G6088" s="332"/>
      <c r="H6088" s="351">
        <v>93480</v>
      </c>
      <c r="I6088" s="351">
        <v>0</v>
      </c>
      <c r="J6088" s="332"/>
      <c r="K6088" s="332"/>
      <c r="L6088" s="333"/>
    </row>
    <row r="6089" spans="1:12" x14ac:dyDescent="0.25">
      <c r="A6089" s="341">
        <f>+Tabla1[[#This Row],[Fecha]]</f>
        <v>45170</v>
      </c>
      <c r="B6089" s="342" t="s">
        <v>236</v>
      </c>
      <c r="C6089" s="330" t="s">
        <v>323</v>
      </c>
      <c r="D6089" s="343">
        <v>45170</v>
      </c>
      <c r="E6089" s="360" t="s">
        <v>76</v>
      </c>
      <c r="F6089" s="345" t="s">
        <v>2477</v>
      </c>
      <c r="G6089" s="330"/>
      <c r="H6089" s="346">
        <v>41394</v>
      </c>
      <c r="I6089" s="346">
        <v>0</v>
      </c>
      <c r="J6089" s="330"/>
      <c r="K6089" s="330"/>
      <c r="L6089" s="331"/>
    </row>
    <row r="6090" spans="1:12" x14ac:dyDescent="0.25">
      <c r="A6090" s="347">
        <f>+Tabla1[[#This Row],[Fecha]]</f>
        <v>45170</v>
      </c>
      <c r="B6090" s="342" t="s">
        <v>236</v>
      </c>
      <c r="C6090" s="332" t="s">
        <v>323</v>
      </c>
      <c r="D6090" s="348">
        <v>45170</v>
      </c>
      <c r="E6090" s="359" t="s">
        <v>76</v>
      </c>
      <c r="F6090" s="350" t="s">
        <v>2476</v>
      </c>
      <c r="G6090" s="332"/>
      <c r="H6090" s="351">
        <v>116032</v>
      </c>
      <c r="I6090" s="351">
        <v>0</v>
      </c>
      <c r="J6090" s="332"/>
      <c r="K6090" s="332"/>
      <c r="L6090" s="333"/>
    </row>
    <row r="6091" spans="1:12" x14ac:dyDescent="0.25">
      <c r="A6091" s="341">
        <f>+Tabla1[[#This Row],[Fecha]]</f>
        <v>45170</v>
      </c>
      <c r="B6091" s="342" t="s">
        <v>236</v>
      </c>
      <c r="C6091" s="330" t="s">
        <v>323</v>
      </c>
      <c r="D6091" s="343">
        <v>45170</v>
      </c>
      <c r="E6091" s="360" t="s">
        <v>76</v>
      </c>
      <c r="F6091" s="345" t="s">
        <v>2475</v>
      </c>
      <c r="G6091" s="330"/>
      <c r="H6091" s="346">
        <v>1999</v>
      </c>
      <c r="I6091" s="346">
        <v>0</v>
      </c>
      <c r="J6091" s="330"/>
      <c r="K6091" s="330"/>
      <c r="L6091" s="331"/>
    </row>
    <row r="6092" spans="1:12" x14ac:dyDescent="0.25">
      <c r="A6092" s="347">
        <f>+Tabla1[[#This Row],[Fecha]]</f>
        <v>45170</v>
      </c>
      <c r="B6092" s="342" t="s">
        <v>236</v>
      </c>
      <c r="C6092" s="332" t="s">
        <v>997</v>
      </c>
      <c r="D6092" s="348">
        <v>45170</v>
      </c>
      <c r="E6092" s="359" t="s">
        <v>76</v>
      </c>
      <c r="F6092" s="350" t="s">
        <v>2523</v>
      </c>
      <c r="G6092" s="332"/>
      <c r="H6092" s="351">
        <v>17970</v>
      </c>
      <c r="I6092" s="351">
        <v>0</v>
      </c>
      <c r="J6092" s="332"/>
      <c r="K6092" s="332"/>
      <c r="L6092" s="333"/>
    </row>
    <row r="6093" spans="1:12" x14ac:dyDescent="0.25">
      <c r="A6093" s="341">
        <f>+Tabla1[[#This Row],[Fecha]]</f>
        <v>45170</v>
      </c>
      <c r="B6093" s="342" t="s">
        <v>236</v>
      </c>
      <c r="C6093" s="330" t="s">
        <v>432</v>
      </c>
      <c r="D6093" s="343">
        <v>45170</v>
      </c>
      <c r="E6093" s="360" t="s">
        <v>76</v>
      </c>
      <c r="F6093" s="330" t="s">
        <v>2580</v>
      </c>
      <c r="G6093" s="330"/>
      <c r="H6093" s="346">
        <v>100000</v>
      </c>
      <c r="I6093" s="346">
        <v>0</v>
      </c>
      <c r="J6093" s="330"/>
      <c r="K6093" s="330"/>
      <c r="L6093" s="331"/>
    </row>
    <row r="6094" spans="1:12" x14ac:dyDescent="0.25">
      <c r="A6094" s="347">
        <f>+Tabla1[[#This Row],[Fecha]]</f>
        <v>45170</v>
      </c>
      <c r="B6094" s="342" t="s">
        <v>236</v>
      </c>
      <c r="C6094" s="332" t="s">
        <v>174</v>
      </c>
      <c r="D6094" s="348">
        <v>45170</v>
      </c>
      <c r="E6094" s="359" t="s">
        <v>76</v>
      </c>
      <c r="F6094" s="350" t="s">
        <v>2480</v>
      </c>
      <c r="G6094" s="332"/>
      <c r="H6094" s="351">
        <v>133430</v>
      </c>
      <c r="I6094" s="351">
        <v>0</v>
      </c>
      <c r="J6094" s="332"/>
      <c r="K6094" s="332"/>
      <c r="L6094" s="333"/>
    </row>
    <row r="6095" spans="1:12" x14ac:dyDescent="0.25">
      <c r="A6095" s="341">
        <f>+Tabla1[[#This Row],[Fecha]]</f>
        <v>45170</v>
      </c>
      <c r="B6095" s="342" t="s">
        <v>236</v>
      </c>
      <c r="C6095" s="330" t="s">
        <v>172</v>
      </c>
      <c r="D6095" s="343">
        <v>45170</v>
      </c>
      <c r="E6095" s="360" t="s">
        <v>76</v>
      </c>
      <c r="F6095" s="345" t="s">
        <v>2581</v>
      </c>
      <c r="G6095" s="330"/>
      <c r="H6095" s="346">
        <v>25000</v>
      </c>
      <c r="I6095" s="346">
        <v>0</v>
      </c>
      <c r="J6095" s="330"/>
      <c r="K6095" s="330"/>
      <c r="L6095" s="331"/>
    </row>
    <row r="6096" spans="1:12" x14ac:dyDescent="0.25">
      <c r="A6096" s="347">
        <f>+Tabla1[[#This Row],[Fecha]]</f>
        <v>45170</v>
      </c>
      <c r="B6096" s="342" t="s">
        <v>236</v>
      </c>
      <c r="C6096" s="332" t="s">
        <v>173</v>
      </c>
      <c r="D6096" s="348">
        <v>45174</v>
      </c>
      <c r="E6096" s="349" t="s">
        <v>76</v>
      </c>
      <c r="F6096" s="350" t="s">
        <v>2582</v>
      </c>
      <c r="G6096" s="332"/>
      <c r="H6096" s="351">
        <v>170000</v>
      </c>
      <c r="I6096" s="351">
        <v>0</v>
      </c>
      <c r="J6096" s="332"/>
      <c r="K6096" s="332"/>
      <c r="L6096" s="333"/>
    </row>
    <row r="6097" spans="1:12" x14ac:dyDescent="0.25">
      <c r="A6097" s="341">
        <f>+Tabla1[[#This Row],[Fecha]]</f>
        <v>45174</v>
      </c>
      <c r="B6097" s="342" t="s">
        <v>236</v>
      </c>
      <c r="C6097" s="330" t="s">
        <v>179</v>
      </c>
      <c r="D6097" s="343">
        <v>45175</v>
      </c>
      <c r="E6097" s="344" t="s">
        <v>76</v>
      </c>
      <c r="F6097" s="345" t="s">
        <v>2529</v>
      </c>
      <c r="G6097" s="330"/>
      <c r="H6097" s="346">
        <v>5069</v>
      </c>
      <c r="I6097" s="346">
        <v>0</v>
      </c>
      <c r="J6097" s="330"/>
      <c r="K6097" s="330"/>
      <c r="L6097" s="331"/>
    </row>
    <row r="6098" spans="1:12" x14ac:dyDescent="0.25">
      <c r="A6098" s="347">
        <f>+Tabla1[[#This Row],[Fecha]]</f>
        <v>45175</v>
      </c>
      <c r="B6098" s="342" t="s">
        <v>236</v>
      </c>
      <c r="C6098" s="332" t="s">
        <v>1936</v>
      </c>
      <c r="D6098" s="348">
        <v>45177</v>
      </c>
      <c r="E6098" s="349" t="s">
        <v>76</v>
      </c>
      <c r="F6098" s="332" t="s">
        <v>2515</v>
      </c>
      <c r="G6098" s="332"/>
      <c r="H6098" s="351">
        <v>110000</v>
      </c>
      <c r="I6098" s="351">
        <v>0</v>
      </c>
      <c r="J6098" s="332"/>
      <c r="K6098" s="332"/>
      <c r="L6098" s="333"/>
    </row>
    <row r="6099" spans="1:12" x14ac:dyDescent="0.25">
      <c r="A6099" s="341">
        <f>+Tabla1[[#This Row],[Fecha]]</f>
        <v>45177</v>
      </c>
      <c r="B6099" s="342" t="s">
        <v>236</v>
      </c>
      <c r="C6099" s="330" t="s">
        <v>173</v>
      </c>
      <c r="D6099" s="343">
        <v>45181</v>
      </c>
      <c r="E6099" s="355" t="s">
        <v>76</v>
      </c>
      <c r="F6099" s="330" t="s">
        <v>2583</v>
      </c>
      <c r="G6099" s="330"/>
      <c r="H6099" s="346">
        <v>170000</v>
      </c>
      <c r="I6099" s="346">
        <v>0</v>
      </c>
      <c r="J6099" s="330"/>
      <c r="K6099" s="330"/>
      <c r="L6099" s="331"/>
    </row>
    <row r="6100" spans="1:12" x14ac:dyDescent="0.25">
      <c r="A6100" s="347">
        <f>+Tabla1[[#This Row],[Fecha]]</f>
        <v>45181</v>
      </c>
      <c r="B6100" s="342" t="s">
        <v>236</v>
      </c>
      <c r="C6100" s="332" t="s">
        <v>1937</v>
      </c>
      <c r="D6100" s="348">
        <v>45183</v>
      </c>
      <c r="E6100" s="357" t="s">
        <v>76</v>
      </c>
      <c r="F6100" s="353" t="s">
        <v>2584</v>
      </c>
      <c r="G6100" s="332"/>
      <c r="H6100" s="351">
        <v>70000</v>
      </c>
      <c r="I6100" s="351">
        <v>0</v>
      </c>
      <c r="J6100" s="332"/>
      <c r="K6100" s="332"/>
      <c r="L6100" s="333"/>
    </row>
    <row r="6101" spans="1:12" x14ac:dyDescent="0.25">
      <c r="A6101" s="341">
        <f>+Tabla1[[#This Row],[Fecha]]</f>
        <v>45183</v>
      </c>
      <c r="B6101" s="342" t="s">
        <v>236</v>
      </c>
      <c r="C6101" s="330" t="s">
        <v>1937</v>
      </c>
      <c r="D6101" s="343">
        <v>45183</v>
      </c>
      <c r="E6101" s="355" t="s">
        <v>76</v>
      </c>
      <c r="F6101" s="352" t="s">
        <v>2544</v>
      </c>
      <c r="G6101" s="330"/>
      <c r="H6101" s="346">
        <v>100000</v>
      </c>
      <c r="I6101" s="346">
        <v>0</v>
      </c>
      <c r="J6101" s="330"/>
      <c r="K6101" s="330"/>
      <c r="L6101" s="331"/>
    </row>
    <row r="6102" spans="1:12" x14ac:dyDescent="0.25">
      <c r="A6102" s="347">
        <f>+Tabla1[[#This Row],[Fecha]]</f>
        <v>45183</v>
      </c>
      <c r="B6102" s="342" t="s">
        <v>236</v>
      </c>
      <c r="C6102" s="332" t="s">
        <v>173</v>
      </c>
      <c r="D6102" s="348">
        <v>45189</v>
      </c>
      <c r="E6102" s="349" t="s">
        <v>76</v>
      </c>
      <c r="F6102" s="332" t="s">
        <v>2585</v>
      </c>
      <c r="G6102" s="332"/>
      <c r="H6102" s="351">
        <v>170000</v>
      </c>
      <c r="I6102" s="351">
        <v>0</v>
      </c>
      <c r="J6102" s="332"/>
      <c r="K6102" s="332"/>
      <c r="L6102" s="333"/>
    </row>
    <row r="6103" spans="1:12" x14ac:dyDescent="0.25">
      <c r="A6103" s="341">
        <f>+Tabla1[[#This Row],[Fecha]]</f>
        <v>45189</v>
      </c>
      <c r="B6103" s="342" t="s">
        <v>236</v>
      </c>
      <c r="C6103" s="330" t="s">
        <v>1939</v>
      </c>
      <c r="D6103" s="343">
        <v>45189</v>
      </c>
      <c r="E6103" s="344" t="s">
        <v>76</v>
      </c>
      <c r="F6103" s="330" t="s">
        <v>2586</v>
      </c>
      <c r="G6103" s="330"/>
      <c r="H6103" s="346">
        <v>1066043</v>
      </c>
      <c r="I6103" s="346">
        <v>0</v>
      </c>
      <c r="J6103" s="330"/>
      <c r="K6103" s="330"/>
      <c r="L6103" s="331"/>
    </row>
    <row r="6104" spans="1:12" x14ac:dyDescent="0.25">
      <c r="A6104" s="347">
        <f>+Tabla1[[#This Row],[Fecha]]</f>
        <v>45189</v>
      </c>
      <c r="B6104" s="342" t="s">
        <v>236</v>
      </c>
      <c r="C6104" s="332" t="s">
        <v>173</v>
      </c>
      <c r="D6104" s="348">
        <v>45195</v>
      </c>
      <c r="E6104" s="349" t="s">
        <v>76</v>
      </c>
      <c r="F6104" s="332" t="s">
        <v>2587</v>
      </c>
      <c r="G6104" s="332"/>
      <c r="H6104" s="351">
        <v>170000</v>
      </c>
      <c r="I6104" s="351">
        <v>0</v>
      </c>
      <c r="J6104" s="332"/>
      <c r="K6104" s="332"/>
      <c r="L6104" s="333"/>
    </row>
    <row r="6105" spans="1:12" x14ac:dyDescent="0.25">
      <c r="A6105" s="341">
        <f>+Tabla1[[#This Row],[Fecha]]</f>
        <v>45195</v>
      </c>
      <c r="B6105" s="342" t="s">
        <v>236</v>
      </c>
      <c r="C6105" s="330" t="s">
        <v>1936</v>
      </c>
      <c r="D6105" s="343">
        <v>45197</v>
      </c>
      <c r="E6105" s="344" t="s">
        <v>76</v>
      </c>
      <c r="F6105" s="330" t="s">
        <v>2588</v>
      </c>
      <c r="G6105" s="330"/>
      <c r="H6105" s="346">
        <v>55000</v>
      </c>
      <c r="I6105" s="346">
        <v>0</v>
      </c>
      <c r="J6105" s="330"/>
      <c r="K6105" s="330"/>
      <c r="L6105" s="331"/>
    </row>
    <row r="6106" spans="1:12" x14ac:dyDescent="0.25">
      <c r="A6106" s="347">
        <f>+Tabla1[[#This Row],[Fecha]]</f>
        <v>45197</v>
      </c>
      <c r="B6106" s="342" t="s">
        <v>236</v>
      </c>
      <c r="C6106" s="332" t="s">
        <v>432</v>
      </c>
      <c r="D6106" s="348">
        <v>45198</v>
      </c>
      <c r="E6106" s="349" t="s">
        <v>76</v>
      </c>
      <c r="F6106" s="332" t="s">
        <v>2589</v>
      </c>
      <c r="G6106" s="332"/>
      <c r="H6106" s="351">
        <v>21359</v>
      </c>
      <c r="I6106" s="351">
        <v>0</v>
      </c>
      <c r="J6106" s="332"/>
      <c r="K6106" s="332"/>
      <c r="L6106" s="333"/>
    </row>
    <row r="6107" spans="1:12" x14ac:dyDescent="0.25">
      <c r="A6107" s="341">
        <f>+Tabla1[[#This Row],[Fecha]]</f>
        <v>45198</v>
      </c>
      <c r="B6107" s="342" t="s">
        <v>236</v>
      </c>
      <c r="C6107" s="330" t="s">
        <v>2217</v>
      </c>
      <c r="D6107" s="343">
        <v>45198</v>
      </c>
      <c r="E6107" s="344" t="s">
        <v>76</v>
      </c>
      <c r="F6107" s="345" t="s">
        <v>2590</v>
      </c>
      <c r="G6107" s="330"/>
      <c r="H6107" s="346">
        <v>574713</v>
      </c>
      <c r="I6107" s="346">
        <v>0</v>
      </c>
      <c r="J6107" s="330"/>
      <c r="K6107" s="330"/>
      <c r="L6107" s="331"/>
    </row>
    <row r="6108" spans="1:12" x14ac:dyDescent="0.25">
      <c r="A6108" s="334">
        <f>+Tabla1[[#This Row],[Fecha]]</f>
        <v>45198</v>
      </c>
      <c r="B6108" s="335" t="s">
        <v>236</v>
      </c>
      <c r="C6108" s="332" t="s">
        <v>1937</v>
      </c>
      <c r="D6108" s="336">
        <v>45198</v>
      </c>
      <c r="E6108" s="337" t="s">
        <v>76</v>
      </c>
      <c r="F6108" s="338" t="s">
        <v>2591</v>
      </c>
      <c r="G6108" s="335"/>
      <c r="H6108" s="339">
        <v>345239</v>
      </c>
      <c r="I6108" s="339">
        <v>3556728</v>
      </c>
      <c r="J6108" s="335"/>
      <c r="K6108" s="335"/>
      <c r="L6108" s="340"/>
    </row>
    <row r="6109" spans="1:12" x14ac:dyDescent="0.25">
      <c r="A6109" s="341">
        <f>+Tabla1[[#This Row],[Fecha]]</f>
        <v>45198</v>
      </c>
      <c r="B6109" s="342" t="s">
        <v>236</v>
      </c>
      <c r="C6109" s="330" t="s">
        <v>323</v>
      </c>
      <c r="D6109" s="343">
        <v>45201</v>
      </c>
      <c r="E6109" s="360" t="s">
        <v>76</v>
      </c>
      <c r="F6109" s="345" t="s">
        <v>2475</v>
      </c>
      <c r="G6109" s="330"/>
      <c r="H6109" s="346">
        <v>2937</v>
      </c>
      <c r="I6109" s="346"/>
      <c r="J6109" s="330"/>
      <c r="K6109" s="330"/>
      <c r="L6109" s="331"/>
    </row>
    <row r="6110" spans="1:12" x14ac:dyDescent="0.25">
      <c r="A6110" s="347">
        <f>+Tabla1[[#This Row],[Fecha]]</f>
        <v>45201</v>
      </c>
      <c r="B6110" s="342" t="s">
        <v>236</v>
      </c>
      <c r="C6110" s="332" t="s">
        <v>323</v>
      </c>
      <c r="D6110" s="348">
        <v>45201</v>
      </c>
      <c r="E6110" s="359" t="s">
        <v>76</v>
      </c>
      <c r="F6110" s="350" t="s">
        <v>2476</v>
      </c>
      <c r="G6110" s="332"/>
      <c r="H6110" s="351">
        <v>103144</v>
      </c>
      <c r="I6110" s="351"/>
      <c r="J6110" s="332"/>
      <c r="K6110" s="332"/>
      <c r="L6110" s="333"/>
    </row>
    <row r="6111" spans="1:12" x14ac:dyDescent="0.25">
      <c r="A6111" s="341">
        <f>+Tabla1[[#This Row],[Fecha]]</f>
        <v>45201</v>
      </c>
      <c r="B6111" s="342" t="s">
        <v>236</v>
      </c>
      <c r="C6111" s="330" t="s">
        <v>323</v>
      </c>
      <c r="D6111" s="343">
        <v>45201</v>
      </c>
      <c r="E6111" s="360" t="s">
        <v>76</v>
      </c>
      <c r="F6111" s="345" t="s">
        <v>2477</v>
      </c>
      <c r="G6111" s="330"/>
      <c r="H6111" s="346">
        <v>33406</v>
      </c>
      <c r="I6111" s="346"/>
      <c r="J6111" s="330"/>
      <c r="K6111" s="330"/>
      <c r="L6111" s="331"/>
    </row>
    <row r="6112" spans="1:12" x14ac:dyDescent="0.25">
      <c r="A6112" s="347">
        <f>+Tabla1[[#This Row],[Fecha]]</f>
        <v>45201</v>
      </c>
      <c r="B6112" s="342" t="s">
        <v>236</v>
      </c>
      <c r="C6112" s="332" t="s">
        <v>997</v>
      </c>
      <c r="D6112" s="348">
        <v>45201</v>
      </c>
      <c r="E6112" s="359" t="s">
        <v>76</v>
      </c>
      <c r="F6112" s="350" t="s">
        <v>2523</v>
      </c>
      <c r="G6112" s="332"/>
      <c r="H6112" s="351">
        <v>17970</v>
      </c>
      <c r="I6112" s="351"/>
      <c r="J6112" s="332"/>
      <c r="K6112" s="332"/>
      <c r="L6112" s="333"/>
    </row>
    <row r="6113" spans="1:12" x14ac:dyDescent="0.25">
      <c r="A6113" s="341">
        <f>+Tabla1[[#This Row],[Fecha]]</f>
        <v>45201</v>
      </c>
      <c r="B6113" s="342" t="s">
        <v>236</v>
      </c>
      <c r="C6113" s="330" t="s">
        <v>432</v>
      </c>
      <c r="D6113" s="343">
        <v>45201</v>
      </c>
      <c r="E6113" s="360" t="s">
        <v>76</v>
      </c>
      <c r="F6113" s="345" t="s">
        <v>2592</v>
      </c>
      <c r="G6113" s="330"/>
      <c r="H6113" s="346">
        <v>100000</v>
      </c>
      <c r="I6113" s="346"/>
      <c r="J6113" s="330"/>
      <c r="K6113" s="330"/>
      <c r="L6113" s="331"/>
    </row>
    <row r="6114" spans="1:12" x14ac:dyDescent="0.25">
      <c r="A6114" s="347">
        <f>+Tabla1[[#This Row],[Fecha]]</f>
        <v>45201</v>
      </c>
      <c r="B6114" s="342" t="s">
        <v>236</v>
      </c>
      <c r="C6114" s="332" t="s">
        <v>174</v>
      </c>
      <c r="D6114" s="348">
        <v>45201</v>
      </c>
      <c r="E6114" s="359" t="s">
        <v>76</v>
      </c>
      <c r="F6114" s="350" t="s">
        <v>2525</v>
      </c>
      <c r="G6114" s="332"/>
      <c r="H6114" s="351">
        <v>169397</v>
      </c>
      <c r="I6114" s="351"/>
      <c r="J6114" s="332"/>
      <c r="K6114" s="332"/>
      <c r="L6114" s="333"/>
    </row>
    <row r="6115" spans="1:12" x14ac:dyDescent="0.25">
      <c r="A6115" s="341">
        <f>+Tabla1[[#This Row],[Fecha]]</f>
        <v>45201</v>
      </c>
      <c r="B6115" s="342" t="s">
        <v>236</v>
      </c>
      <c r="C6115" s="330" t="s">
        <v>173</v>
      </c>
      <c r="D6115" s="343">
        <v>45202</v>
      </c>
      <c r="E6115" s="360" t="s">
        <v>76</v>
      </c>
      <c r="F6115" s="330" t="s">
        <v>2593</v>
      </c>
      <c r="G6115" s="330"/>
      <c r="H6115" s="346">
        <v>170000</v>
      </c>
      <c r="I6115" s="346"/>
      <c r="J6115" s="330"/>
      <c r="K6115" s="330"/>
      <c r="L6115" s="331"/>
    </row>
    <row r="6116" spans="1:12" x14ac:dyDescent="0.25">
      <c r="A6116" s="347">
        <f>+Tabla1[[#This Row],[Fecha]]</f>
        <v>45202</v>
      </c>
      <c r="B6116" s="342" t="s">
        <v>236</v>
      </c>
      <c r="C6116" s="332" t="s">
        <v>1936</v>
      </c>
      <c r="D6116" s="348">
        <v>45205</v>
      </c>
      <c r="E6116" s="349" t="s">
        <v>76</v>
      </c>
      <c r="F6116" s="350" t="s">
        <v>2515</v>
      </c>
      <c r="G6116" s="332"/>
      <c r="H6116" s="351">
        <v>110000</v>
      </c>
      <c r="I6116" s="351"/>
      <c r="J6116" s="332"/>
      <c r="K6116" s="332"/>
      <c r="L6116" s="333"/>
    </row>
    <row r="6117" spans="1:12" x14ac:dyDescent="0.25">
      <c r="A6117" s="341">
        <f>+Tabla1[[#This Row],[Fecha]]</f>
        <v>45205</v>
      </c>
      <c r="B6117" s="342" t="s">
        <v>236</v>
      </c>
      <c r="C6117" s="330" t="s">
        <v>179</v>
      </c>
      <c r="D6117" s="343">
        <v>45205</v>
      </c>
      <c r="E6117" s="344" t="s">
        <v>76</v>
      </c>
      <c r="F6117" s="345" t="s">
        <v>2529</v>
      </c>
      <c r="G6117" s="330"/>
      <c r="H6117" s="346">
        <v>5076</v>
      </c>
      <c r="I6117" s="346"/>
      <c r="J6117" s="330"/>
      <c r="K6117" s="330"/>
      <c r="L6117" s="331"/>
    </row>
    <row r="6118" spans="1:12" x14ac:dyDescent="0.25">
      <c r="A6118" s="347">
        <f>+Tabla1[[#This Row],[Fecha]]</f>
        <v>45205</v>
      </c>
      <c r="B6118" s="342" t="s">
        <v>236</v>
      </c>
      <c r="C6118" s="332" t="s">
        <v>173</v>
      </c>
      <c r="D6118" s="348">
        <v>45209</v>
      </c>
      <c r="E6118" s="357" t="s">
        <v>76</v>
      </c>
      <c r="F6118" s="353" t="s">
        <v>2594</v>
      </c>
      <c r="G6118" s="332"/>
      <c r="H6118" s="351">
        <v>170000</v>
      </c>
      <c r="I6118" s="351"/>
      <c r="J6118" s="332"/>
      <c r="K6118" s="332"/>
      <c r="L6118" s="333"/>
    </row>
    <row r="6119" spans="1:12" x14ac:dyDescent="0.25">
      <c r="A6119" s="341">
        <f>+Tabla1[[#This Row],[Fecha]]</f>
        <v>45209</v>
      </c>
      <c r="B6119" s="342" t="s">
        <v>236</v>
      </c>
      <c r="C6119" s="330" t="s">
        <v>1937</v>
      </c>
      <c r="D6119" s="343">
        <v>45212</v>
      </c>
      <c r="E6119" s="355" t="s">
        <v>76</v>
      </c>
      <c r="F6119" s="345" t="s">
        <v>2595</v>
      </c>
      <c r="G6119" s="330"/>
      <c r="H6119" s="346">
        <v>100000</v>
      </c>
      <c r="I6119" s="346"/>
      <c r="J6119" s="330"/>
      <c r="K6119" s="330"/>
      <c r="L6119" s="331"/>
    </row>
    <row r="6120" spans="1:12" x14ac:dyDescent="0.25">
      <c r="A6120" s="347">
        <f>+Tabla1[[#This Row],[Fecha]]</f>
        <v>45212</v>
      </c>
      <c r="B6120" s="342" t="s">
        <v>236</v>
      </c>
      <c r="C6120" s="332" t="s">
        <v>1936</v>
      </c>
      <c r="D6120" s="348">
        <v>45215</v>
      </c>
      <c r="E6120" s="349" t="s">
        <v>76</v>
      </c>
      <c r="F6120" s="350" t="s">
        <v>2515</v>
      </c>
      <c r="G6120" s="332"/>
      <c r="H6120" s="351">
        <v>110000</v>
      </c>
      <c r="I6120" s="351"/>
      <c r="J6120" s="332"/>
      <c r="K6120" s="332"/>
      <c r="L6120" s="333"/>
    </row>
    <row r="6121" spans="1:12" x14ac:dyDescent="0.25">
      <c r="A6121" s="341">
        <f>+Tabla1[[#This Row],[Fecha]]</f>
        <v>45215</v>
      </c>
      <c r="B6121" s="342" t="s">
        <v>236</v>
      </c>
      <c r="C6121" s="330" t="s">
        <v>173</v>
      </c>
      <c r="D6121" s="343">
        <v>45216</v>
      </c>
      <c r="E6121" s="344" t="s">
        <v>76</v>
      </c>
      <c r="F6121" s="330" t="s">
        <v>2596</v>
      </c>
      <c r="G6121" s="330"/>
      <c r="H6121" s="346">
        <v>170000</v>
      </c>
      <c r="I6121" s="346"/>
      <c r="J6121" s="330"/>
      <c r="K6121" s="330"/>
      <c r="L6121" s="331"/>
    </row>
    <row r="6122" spans="1:12" x14ac:dyDescent="0.25">
      <c r="A6122" s="347">
        <f>+Tabla1[[#This Row],[Fecha]]</f>
        <v>45216</v>
      </c>
      <c r="B6122" s="342" t="s">
        <v>236</v>
      </c>
      <c r="C6122" s="332" t="s">
        <v>1936</v>
      </c>
      <c r="D6122" s="348">
        <v>45218</v>
      </c>
      <c r="E6122" s="349" t="s">
        <v>76</v>
      </c>
      <c r="F6122" s="332" t="s">
        <v>2515</v>
      </c>
      <c r="G6122" s="332"/>
      <c r="H6122" s="351">
        <v>110000</v>
      </c>
      <c r="I6122" s="351"/>
      <c r="J6122" s="332"/>
      <c r="K6122" s="332"/>
      <c r="L6122" s="333"/>
    </row>
    <row r="6123" spans="1:12" x14ac:dyDescent="0.25">
      <c r="A6123" s="341">
        <f>+Tabla1[[#This Row],[Fecha]]</f>
        <v>45218</v>
      </c>
      <c r="B6123" s="342" t="s">
        <v>236</v>
      </c>
      <c r="C6123" s="330" t="s">
        <v>173</v>
      </c>
      <c r="D6123" s="343">
        <v>45223</v>
      </c>
      <c r="E6123" s="344" t="s">
        <v>76</v>
      </c>
      <c r="F6123" s="345" t="s">
        <v>2597</v>
      </c>
      <c r="G6123" s="330"/>
      <c r="H6123" s="346">
        <v>170000</v>
      </c>
      <c r="I6123" s="346"/>
      <c r="J6123" s="330"/>
      <c r="K6123" s="330"/>
      <c r="L6123" s="331"/>
    </row>
    <row r="6124" spans="1:12" x14ac:dyDescent="0.25">
      <c r="A6124" s="347">
        <f>+Tabla1[[#This Row],[Fecha]]</f>
        <v>45223</v>
      </c>
      <c r="B6124" s="342" t="s">
        <v>236</v>
      </c>
      <c r="C6124" s="332" t="s">
        <v>172</v>
      </c>
      <c r="D6124" s="348">
        <v>45224</v>
      </c>
      <c r="E6124" s="349" t="s">
        <v>76</v>
      </c>
      <c r="F6124" s="350" t="s">
        <v>2598</v>
      </c>
      <c r="G6124" s="332"/>
      <c r="H6124" s="351">
        <v>159000</v>
      </c>
      <c r="I6124" s="351"/>
      <c r="J6124" s="332"/>
      <c r="K6124" s="332"/>
      <c r="L6124" s="333"/>
    </row>
    <row r="6125" spans="1:12" x14ac:dyDescent="0.25">
      <c r="A6125" s="341">
        <f>+Tabla1[[#This Row],[Fecha]]</f>
        <v>45224</v>
      </c>
      <c r="B6125" s="342" t="s">
        <v>236</v>
      </c>
      <c r="C6125" s="330" t="s">
        <v>1936</v>
      </c>
      <c r="D6125" s="343">
        <v>45225</v>
      </c>
      <c r="E6125" s="344" t="s">
        <v>76</v>
      </c>
      <c r="F6125" s="345" t="s">
        <v>2491</v>
      </c>
      <c r="G6125" s="330"/>
      <c r="H6125" s="346">
        <v>165000</v>
      </c>
      <c r="I6125" s="346"/>
      <c r="J6125" s="330"/>
      <c r="K6125" s="330"/>
      <c r="L6125" s="331"/>
    </row>
    <row r="6126" spans="1:12" x14ac:dyDescent="0.25">
      <c r="A6126" s="347">
        <f>+Tabla1[[#This Row],[Fecha]]</f>
        <v>45225</v>
      </c>
      <c r="B6126" s="342" t="s">
        <v>236</v>
      </c>
      <c r="C6126" s="332" t="s">
        <v>172</v>
      </c>
      <c r="D6126" s="348">
        <v>45229</v>
      </c>
      <c r="E6126" s="349" t="s">
        <v>76</v>
      </c>
      <c r="F6126" s="350" t="s">
        <v>2599</v>
      </c>
      <c r="G6126" s="332"/>
      <c r="H6126" s="351">
        <v>60000</v>
      </c>
      <c r="I6126" s="351"/>
      <c r="J6126" s="332"/>
      <c r="K6126" s="332"/>
      <c r="L6126" s="333"/>
    </row>
    <row r="6127" spans="1:12" x14ac:dyDescent="0.25">
      <c r="A6127" s="341">
        <f>+Tabla1[[#This Row],[Fecha]]</f>
        <v>45229</v>
      </c>
      <c r="B6127" s="342" t="s">
        <v>236</v>
      </c>
      <c r="C6127" s="330" t="s">
        <v>173</v>
      </c>
      <c r="D6127" s="343">
        <v>45229</v>
      </c>
      <c r="E6127" s="344" t="s">
        <v>76</v>
      </c>
      <c r="F6127" s="330" t="s">
        <v>2600</v>
      </c>
      <c r="G6127" s="330"/>
      <c r="H6127" s="346">
        <v>170000</v>
      </c>
      <c r="I6127" s="346"/>
      <c r="J6127" s="330"/>
      <c r="K6127" s="330"/>
      <c r="L6127" s="331"/>
    </row>
    <row r="6128" spans="1:12" x14ac:dyDescent="0.25">
      <c r="A6128" s="347">
        <f>+Tabla1[[#This Row],[Fecha]]</f>
        <v>45229</v>
      </c>
      <c r="B6128" s="342" t="s">
        <v>236</v>
      </c>
      <c r="C6128" s="332" t="s">
        <v>1937</v>
      </c>
      <c r="D6128" s="348">
        <v>45229</v>
      </c>
      <c r="E6128" s="349" t="s">
        <v>76</v>
      </c>
      <c r="F6128" s="332" t="s">
        <v>2601</v>
      </c>
      <c r="G6128" s="332"/>
      <c r="H6128" s="351">
        <v>345225</v>
      </c>
      <c r="I6128" s="351"/>
      <c r="J6128" s="332"/>
      <c r="K6128" s="332"/>
      <c r="L6128" s="333"/>
    </row>
    <row r="6129" spans="1:12" x14ac:dyDescent="0.25">
      <c r="A6129" s="334">
        <f>+Tabla1[[#This Row],[Fecha]]</f>
        <v>45229</v>
      </c>
      <c r="B6129" s="335" t="s">
        <v>236</v>
      </c>
      <c r="C6129" s="330" t="s">
        <v>2217</v>
      </c>
      <c r="D6129" s="336">
        <v>45229</v>
      </c>
      <c r="E6129" s="337" t="s">
        <v>76</v>
      </c>
      <c r="F6129" s="335" t="s">
        <v>2602</v>
      </c>
      <c r="G6129" s="335"/>
      <c r="H6129" s="339">
        <v>574713</v>
      </c>
      <c r="I6129" s="339">
        <v>3015868</v>
      </c>
      <c r="J6129" s="335"/>
      <c r="K6129" s="335"/>
      <c r="L6129" s="340"/>
    </row>
    <row r="6130" spans="1:12" x14ac:dyDescent="0.25">
      <c r="A6130" s="347">
        <f>+Tabla1[[#This Row],[Fecha]]</f>
        <v>45229</v>
      </c>
      <c r="B6130" s="342" t="s">
        <v>236</v>
      </c>
      <c r="C6130" s="332" t="s">
        <v>323</v>
      </c>
      <c r="D6130" s="348">
        <v>45232</v>
      </c>
      <c r="E6130" s="359" t="s">
        <v>76</v>
      </c>
      <c r="F6130" s="332" t="s">
        <v>2476</v>
      </c>
      <c r="G6130" s="332"/>
      <c r="H6130" s="351">
        <v>85973</v>
      </c>
      <c r="I6130" s="351"/>
      <c r="J6130" s="332"/>
      <c r="K6130" s="332"/>
      <c r="L6130" s="333"/>
    </row>
    <row r="6131" spans="1:12" x14ac:dyDescent="0.25">
      <c r="A6131" s="341">
        <f>+Tabla1[[#This Row],[Fecha]]</f>
        <v>45232</v>
      </c>
      <c r="B6131" s="342" t="s">
        <v>236</v>
      </c>
      <c r="C6131" s="330" t="s">
        <v>323</v>
      </c>
      <c r="D6131" s="343">
        <v>45232</v>
      </c>
      <c r="E6131" s="360" t="s">
        <v>76</v>
      </c>
      <c r="F6131" s="330" t="s">
        <v>2477</v>
      </c>
      <c r="G6131" s="330"/>
      <c r="H6131" s="346">
        <v>21349</v>
      </c>
      <c r="I6131" s="346"/>
      <c r="J6131" s="330"/>
      <c r="K6131" s="330"/>
      <c r="L6131" s="331"/>
    </row>
    <row r="6132" spans="1:12" x14ac:dyDescent="0.25">
      <c r="A6132" s="347">
        <f>+Tabla1[[#This Row],[Fecha]]</f>
        <v>45232</v>
      </c>
      <c r="B6132" s="342" t="s">
        <v>236</v>
      </c>
      <c r="C6132" s="332" t="s">
        <v>997</v>
      </c>
      <c r="D6132" s="348">
        <v>45232</v>
      </c>
      <c r="E6132" s="359" t="s">
        <v>76</v>
      </c>
      <c r="F6132" s="332" t="s">
        <v>2509</v>
      </c>
      <c r="G6132" s="332"/>
      <c r="H6132" s="351">
        <v>17970</v>
      </c>
      <c r="I6132" s="351"/>
      <c r="J6132" s="332"/>
      <c r="K6132" s="332"/>
      <c r="L6132" s="333"/>
    </row>
    <row r="6133" spans="1:12" x14ac:dyDescent="0.25">
      <c r="A6133" s="341">
        <f>+Tabla1[[#This Row],[Fecha]]</f>
        <v>45232</v>
      </c>
      <c r="B6133" s="342" t="s">
        <v>236</v>
      </c>
      <c r="C6133" s="330" t="s">
        <v>432</v>
      </c>
      <c r="D6133" s="343">
        <v>45232</v>
      </c>
      <c r="E6133" s="360" t="s">
        <v>76</v>
      </c>
      <c r="F6133" s="345" t="s">
        <v>2603</v>
      </c>
      <c r="G6133" s="330"/>
      <c r="H6133" s="346">
        <v>100000</v>
      </c>
      <c r="I6133" s="346"/>
      <c r="J6133" s="330"/>
      <c r="K6133" s="330"/>
      <c r="L6133" s="331"/>
    </row>
    <row r="6134" spans="1:12" x14ac:dyDescent="0.25">
      <c r="A6134" s="347">
        <f>+Tabla1[[#This Row],[Fecha]]</f>
        <v>45232</v>
      </c>
      <c r="B6134" s="342" t="s">
        <v>236</v>
      </c>
      <c r="C6134" s="332" t="s">
        <v>174</v>
      </c>
      <c r="D6134" s="348">
        <v>45232</v>
      </c>
      <c r="E6134" s="359" t="s">
        <v>76</v>
      </c>
      <c r="F6134" s="350" t="s">
        <v>2511</v>
      </c>
      <c r="G6134" s="332"/>
      <c r="H6134" s="351">
        <v>145906</v>
      </c>
      <c r="I6134" s="351"/>
      <c r="J6134" s="332"/>
      <c r="K6134" s="332"/>
      <c r="L6134" s="333"/>
    </row>
    <row r="6135" spans="1:12" x14ac:dyDescent="0.25">
      <c r="A6135" s="341">
        <f>+Tabla1[[#This Row],[Fecha]]</f>
        <v>45232</v>
      </c>
      <c r="B6135" s="342" t="s">
        <v>236</v>
      </c>
      <c r="C6135" s="330" t="s">
        <v>323</v>
      </c>
      <c r="D6135" s="343">
        <v>45232</v>
      </c>
      <c r="E6135" s="360" t="s">
        <v>76</v>
      </c>
      <c r="F6135" s="330" t="s">
        <v>2475</v>
      </c>
      <c r="G6135" s="330"/>
      <c r="H6135" s="346">
        <v>2468</v>
      </c>
      <c r="I6135" s="346"/>
      <c r="J6135" s="330"/>
      <c r="K6135" s="330"/>
      <c r="L6135" s="331"/>
    </row>
    <row r="6136" spans="1:12" x14ac:dyDescent="0.25">
      <c r="A6136" s="347">
        <f>+Tabla1[[#This Row],[Fecha]]</f>
        <v>45232</v>
      </c>
      <c r="B6136" s="342" t="s">
        <v>236</v>
      </c>
      <c r="C6136" s="332" t="s">
        <v>1936</v>
      </c>
      <c r="D6136" s="348">
        <v>45233</v>
      </c>
      <c r="E6136" s="359" t="s">
        <v>76</v>
      </c>
      <c r="F6136" s="350" t="s">
        <v>2515</v>
      </c>
      <c r="G6136" s="332"/>
      <c r="H6136" s="351">
        <v>120000</v>
      </c>
      <c r="I6136" s="351"/>
      <c r="J6136" s="332"/>
      <c r="K6136" s="332"/>
      <c r="L6136" s="333"/>
    </row>
    <row r="6137" spans="1:12" x14ac:dyDescent="0.25">
      <c r="A6137" s="341">
        <f>+Tabla1[[#This Row],[Fecha]]</f>
        <v>45233</v>
      </c>
      <c r="B6137" s="342" t="s">
        <v>236</v>
      </c>
      <c r="C6137" s="330" t="s">
        <v>1939</v>
      </c>
      <c r="D6137" s="343">
        <v>45233</v>
      </c>
      <c r="E6137" s="360" t="s">
        <v>76</v>
      </c>
      <c r="F6137" s="345" t="s">
        <v>2604</v>
      </c>
      <c r="G6137" s="330"/>
      <c r="H6137" s="346">
        <v>1066043</v>
      </c>
      <c r="I6137" s="346"/>
      <c r="J6137" s="330"/>
      <c r="K6137" s="330"/>
      <c r="L6137" s="331"/>
    </row>
    <row r="6138" spans="1:12" x14ac:dyDescent="0.25">
      <c r="A6138" s="347">
        <f>+Tabla1[[#This Row],[Fecha]]</f>
        <v>45233</v>
      </c>
      <c r="B6138" s="342" t="s">
        <v>236</v>
      </c>
      <c r="C6138" s="332" t="s">
        <v>179</v>
      </c>
      <c r="D6138" s="348">
        <v>45236</v>
      </c>
      <c r="E6138" s="359" t="s">
        <v>76</v>
      </c>
      <c r="F6138" s="350" t="s">
        <v>2605</v>
      </c>
      <c r="G6138" s="332"/>
      <c r="H6138" s="351">
        <v>5108</v>
      </c>
      <c r="I6138" s="351"/>
      <c r="J6138" s="332"/>
      <c r="K6138" s="332"/>
      <c r="L6138" s="333"/>
    </row>
    <row r="6139" spans="1:12" x14ac:dyDescent="0.25">
      <c r="A6139" s="341">
        <f>+Tabla1[[#This Row],[Fecha]]</f>
        <v>45236</v>
      </c>
      <c r="B6139" s="342" t="s">
        <v>236</v>
      </c>
      <c r="C6139" s="330" t="s">
        <v>2636</v>
      </c>
      <c r="D6139" s="354">
        <v>45237</v>
      </c>
      <c r="E6139" s="360" t="s">
        <v>76</v>
      </c>
      <c r="F6139" s="345" t="s">
        <v>2606</v>
      </c>
      <c r="G6139" s="330"/>
      <c r="H6139" s="346">
        <v>148860</v>
      </c>
      <c r="I6139" s="346"/>
      <c r="J6139" s="330"/>
      <c r="K6139" s="330"/>
      <c r="L6139" s="331"/>
    </row>
    <row r="6140" spans="1:12" x14ac:dyDescent="0.25">
      <c r="A6140" s="347">
        <f>+Tabla1[[#This Row],[Fecha]]</f>
        <v>45237</v>
      </c>
      <c r="B6140" s="342" t="s">
        <v>236</v>
      </c>
      <c r="C6140" s="332" t="s">
        <v>173</v>
      </c>
      <c r="D6140" s="356">
        <v>45237</v>
      </c>
      <c r="E6140" s="359" t="s">
        <v>76</v>
      </c>
      <c r="F6140" s="332" t="s">
        <v>2607</v>
      </c>
      <c r="G6140" s="332"/>
      <c r="H6140" s="351">
        <v>170000</v>
      </c>
      <c r="I6140" s="351"/>
      <c r="J6140" s="332"/>
      <c r="K6140" s="332"/>
      <c r="L6140" s="333"/>
    </row>
    <row r="6141" spans="1:12" x14ac:dyDescent="0.25">
      <c r="A6141" s="341">
        <f>+Tabla1[[#This Row],[Fecha]]</f>
        <v>45237</v>
      </c>
      <c r="B6141" s="342" t="s">
        <v>236</v>
      </c>
      <c r="C6141" s="330" t="s">
        <v>1936</v>
      </c>
      <c r="D6141" s="354">
        <v>45240</v>
      </c>
      <c r="E6141" s="344" t="s">
        <v>76</v>
      </c>
      <c r="F6141" s="345" t="s">
        <v>2515</v>
      </c>
      <c r="G6141" s="330"/>
      <c r="H6141" s="346">
        <v>120000</v>
      </c>
      <c r="I6141" s="346"/>
      <c r="J6141" s="330"/>
      <c r="K6141" s="330"/>
      <c r="L6141" s="331"/>
    </row>
    <row r="6142" spans="1:12" x14ac:dyDescent="0.25">
      <c r="A6142" s="347">
        <f>+Tabla1[[#This Row],[Fecha]]</f>
        <v>45240</v>
      </c>
      <c r="B6142" s="342" t="s">
        <v>236</v>
      </c>
      <c r="C6142" s="332" t="s">
        <v>173</v>
      </c>
      <c r="D6142" s="356">
        <v>45244</v>
      </c>
      <c r="E6142" s="349" t="s">
        <v>76</v>
      </c>
      <c r="F6142" s="350" t="s">
        <v>2608</v>
      </c>
      <c r="G6142" s="332"/>
      <c r="H6142" s="351">
        <v>170000</v>
      </c>
      <c r="I6142" s="351"/>
      <c r="J6142" s="332"/>
      <c r="K6142" s="332"/>
      <c r="L6142" s="333"/>
    </row>
    <row r="6143" spans="1:12" x14ac:dyDescent="0.25">
      <c r="A6143" s="341">
        <f>+Tabla1[[#This Row],[Fecha]]</f>
        <v>45244</v>
      </c>
      <c r="B6143" s="342" t="s">
        <v>236</v>
      </c>
      <c r="C6143" s="330" t="s">
        <v>1937</v>
      </c>
      <c r="D6143" s="354">
        <v>45245</v>
      </c>
      <c r="E6143" s="344" t="s">
        <v>76</v>
      </c>
      <c r="F6143" s="345" t="s">
        <v>2609</v>
      </c>
      <c r="G6143" s="330"/>
      <c r="H6143" s="346">
        <v>150000</v>
      </c>
      <c r="I6143" s="346"/>
      <c r="J6143" s="330"/>
      <c r="K6143" s="330"/>
      <c r="L6143" s="331"/>
    </row>
    <row r="6144" spans="1:12" x14ac:dyDescent="0.25">
      <c r="A6144" s="347">
        <f>+Tabla1[[#This Row],[Fecha]]</f>
        <v>45245</v>
      </c>
      <c r="B6144" s="342" t="s">
        <v>236</v>
      </c>
      <c r="C6144" s="332" t="s">
        <v>1936</v>
      </c>
      <c r="D6144" s="356">
        <v>45245</v>
      </c>
      <c r="E6144" s="349" t="s">
        <v>76</v>
      </c>
      <c r="F6144" s="332" t="s">
        <v>2515</v>
      </c>
      <c r="G6144" s="332"/>
      <c r="H6144" s="351">
        <v>120000</v>
      </c>
      <c r="I6144" s="351"/>
      <c r="J6144" s="332"/>
      <c r="K6144" s="332"/>
      <c r="L6144" s="333"/>
    </row>
    <row r="6145" spans="1:12" x14ac:dyDescent="0.25">
      <c r="A6145" s="341">
        <f>+Tabla1[[#This Row],[Fecha]]</f>
        <v>45245</v>
      </c>
      <c r="B6145" s="342" t="s">
        <v>236</v>
      </c>
      <c r="C6145" s="330" t="s">
        <v>173</v>
      </c>
      <c r="D6145" s="354">
        <v>45251</v>
      </c>
      <c r="E6145" s="355" t="s">
        <v>76</v>
      </c>
      <c r="F6145" s="352" t="s">
        <v>2610</v>
      </c>
      <c r="G6145" s="330"/>
      <c r="H6145" s="346">
        <v>170000</v>
      </c>
      <c r="I6145" s="346"/>
      <c r="J6145" s="330"/>
      <c r="K6145" s="330"/>
      <c r="L6145" s="331"/>
    </row>
    <row r="6146" spans="1:12" x14ac:dyDescent="0.25">
      <c r="A6146" s="347">
        <f>+Tabla1[[#This Row],[Fecha]]</f>
        <v>45251</v>
      </c>
      <c r="B6146" s="342" t="s">
        <v>236</v>
      </c>
      <c r="C6146" s="332" t="s">
        <v>1936</v>
      </c>
      <c r="D6146" s="356">
        <v>45253</v>
      </c>
      <c r="E6146" s="349" t="s">
        <v>76</v>
      </c>
      <c r="F6146" s="332" t="s">
        <v>2515</v>
      </c>
      <c r="G6146" s="332"/>
      <c r="H6146" s="351">
        <v>120000</v>
      </c>
      <c r="I6146" s="351"/>
      <c r="J6146" s="332"/>
      <c r="K6146" s="332"/>
      <c r="L6146" s="333"/>
    </row>
    <row r="6147" spans="1:12" x14ac:dyDescent="0.25">
      <c r="A6147" s="341">
        <f>+Tabla1[[#This Row],[Fecha]]</f>
        <v>45253</v>
      </c>
      <c r="B6147" s="342" t="s">
        <v>236</v>
      </c>
      <c r="C6147" s="330" t="s">
        <v>173</v>
      </c>
      <c r="D6147" s="354">
        <v>45258</v>
      </c>
      <c r="E6147" s="344" t="s">
        <v>76</v>
      </c>
      <c r="F6147" s="330" t="s">
        <v>2611</v>
      </c>
      <c r="G6147" s="330"/>
      <c r="H6147" s="346">
        <v>170000</v>
      </c>
      <c r="I6147" s="346"/>
      <c r="J6147" s="330"/>
      <c r="K6147" s="330"/>
      <c r="L6147" s="331"/>
    </row>
    <row r="6148" spans="1:12" x14ac:dyDescent="0.25">
      <c r="A6148" s="347">
        <f>+Tabla1[[#This Row],[Fecha]]</f>
        <v>45258</v>
      </c>
      <c r="B6148" s="342" t="s">
        <v>236</v>
      </c>
      <c r="C6148" s="332" t="s">
        <v>2217</v>
      </c>
      <c r="D6148" s="356">
        <v>45260</v>
      </c>
      <c r="E6148" s="349" t="s">
        <v>76</v>
      </c>
      <c r="F6148" s="332" t="s">
        <v>2612</v>
      </c>
      <c r="G6148" s="332"/>
      <c r="H6148" s="351">
        <v>574713</v>
      </c>
      <c r="I6148" s="351"/>
      <c r="J6148" s="332"/>
      <c r="K6148" s="332"/>
      <c r="L6148" s="333"/>
    </row>
    <row r="6149" spans="1:12" x14ac:dyDescent="0.25">
      <c r="A6149" s="341">
        <f>+Tabla1[[#This Row],[Fecha]]</f>
        <v>45260</v>
      </c>
      <c r="B6149" s="342" t="s">
        <v>236</v>
      </c>
      <c r="C6149" s="330" t="s">
        <v>2637</v>
      </c>
      <c r="D6149" s="354">
        <v>45260</v>
      </c>
      <c r="E6149" s="344" t="s">
        <v>76</v>
      </c>
      <c r="F6149" s="330" t="s">
        <v>2613</v>
      </c>
      <c r="G6149" s="330"/>
      <c r="H6149" s="346">
        <v>295225</v>
      </c>
      <c r="I6149" s="346"/>
      <c r="J6149" s="330"/>
      <c r="K6149" s="330"/>
      <c r="L6149" s="331"/>
    </row>
    <row r="6150" spans="1:12" x14ac:dyDescent="0.25">
      <c r="A6150" s="347">
        <f>+Tabla1[[#This Row],[Fecha]]</f>
        <v>45260</v>
      </c>
      <c r="B6150" s="342" t="s">
        <v>236</v>
      </c>
      <c r="C6150" s="332" t="s">
        <v>172</v>
      </c>
      <c r="D6150" s="356">
        <v>45260</v>
      </c>
      <c r="E6150" s="349"/>
      <c r="F6150" s="332" t="s">
        <v>2614</v>
      </c>
      <c r="G6150" s="332"/>
      <c r="H6150" s="351">
        <v>50000</v>
      </c>
      <c r="I6150" s="351"/>
      <c r="J6150" s="332"/>
      <c r="K6150" s="332"/>
      <c r="L6150" s="333"/>
    </row>
    <row r="6151" spans="1:12" x14ac:dyDescent="0.25">
      <c r="A6151" s="341">
        <f>+Tabla1[[#This Row],[Fecha]]</f>
        <v>45260</v>
      </c>
      <c r="B6151" s="342" t="s">
        <v>236</v>
      </c>
      <c r="C6151" s="330" t="s">
        <v>172</v>
      </c>
      <c r="D6151" s="354">
        <v>45260</v>
      </c>
      <c r="E6151" s="344"/>
      <c r="F6151" s="345" t="s">
        <v>2615</v>
      </c>
      <c r="G6151" s="330"/>
      <c r="H6151" s="346">
        <v>100000</v>
      </c>
      <c r="I6151" s="346"/>
      <c r="J6151" s="330"/>
      <c r="K6151" s="330"/>
      <c r="L6151" s="331"/>
    </row>
    <row r="6152" spans="1:12" x14ac:dyDescent="0.25">
      <c r="A6152" s="334">
        <f>+Tabla1[[#This Row],[Fecha]]</f>
        <v>45260</v>
      </c>
      <c r="B6152" s="335" t="s">
        <v>236</v>
      </c>
      <c r="C6152" s="335" t="s">
        <v>172</v>
      </c>
      <c r="D6152" s="358">
        <v>45260</v>
      </c>
      <c r="E6152" s="337"/>
      <c r="F6152" s="335" t="s">
        <v>2616</v>
      </c>
      <c r="G6152" s="335"/>
      <c r="H6152" s="339">
        <v>50000</v>
      </c>
      <c r="I6152" s="339">
        <v>3973615</v>
      </c>
      <c r="J6152" s="335"/>
      <c r="K6152" s="335"/>
      <c r="L6152" s="340"/>
    </row>
    <row r="6153" spans="1:12" x14ac:dyDescent="0.25">
      <c r="A6153" s="341">
        <f>+Tabla1[[#This Row],[Fecha]]</f>
        <v>45260</v>
      </c>
      <c r="B6153" s="342" t="s">
        <v>236</v>
      </c>
      <c r="C6153" s="330" t="s">
        <v>1936</v>
      </c>
      <c r="D6153" s="343">
        <v>45261</v>
      </c>
      <c r="E6153" s="360" t="s">
        <v>76</v>
      </c>
      <c r="F6153" s="330" t="s">
        <v>2515</v>
      </c>
      <c r="G6153" s="330"/>
      <c r="H6153" s="346">
        <v>120000</v>
      </c>
      <c r="I6153" s="346"/>
      <c r="J6153" s="330"/>
      <c r="K6153" s="330"/>
      <c r="L6153" s="331"/>
    </row>
    <row r="6154" spans="1:12" x14ac:dyDescent="0.25">
      <c r="A6154" s="347">
        <f>+Tabla1[[#This Row],[Fecha]]</f>
        <v>45261</v>
      </c>
      <c r="B6154" s="342" t="s">
        <v>236</v>
      </c>
      <c r="C6154" s="332" t="s">
        <v>323</v>
      </c>
      <c r="D6154" s="348">
        <v>45264</v>
      </c>
      <c r="E6154" s="359" t="s">
        <v>76</v>
      </c>
      <c r="F6154" s="350" t="s">
        <v>2475</v>
      </c>
      <c r="G6154" s="332"/>
      <c r="H6154" s="351">
        <v>2000</v>
      </c>
      <c r="I6154" s="351"/>
      <c r="J6154" s="332"/>
      <c r="K6154" s="332"/>
      <c r="L6154" s="333"/>
    </row>
    <row r="6155" spans="1:12" x14ac:dyDescent="0.25">
      <c r="A6155" s="341">
        <f>+Tabla1[[#This Row],[Fecha]]</f>
        <v>45264</v>
      </c>
      <c r="B6155" s="342" t="s">
        <v>236</v>
      </c>
      <c r="C6155" s="330" t="s">
        <v>323</v>
      </c>
      <c r="D6155" s="343">
        <v>45264</v>
      </c>
      <c r="E6155" s="360" t="s">
        <v>76</v>
      </c>
      <c r="F6155" s="345" t="s">
        <v>2476</v>
      </c>
      <c r="G6155" s="330"/>
      <c r="H6155" s="346">
        <v>103691</v>
      </c>
      <c r="I6155" s="346"/>
      <c r="J6155" s="330"/>
      <c r="K6155" s="330"/>
      <c r="L6155" s="331"/>
    </row>
    <row r="6156" spans="1:12" x14ac:dyDescent="0.25">
      <c r="A6156" s="347">
        <f>+Tabla1[[#This Row],[Fecha]]</f>
        <v>45264</v>
      </c>
      <c r="B6156" s="342" t="s">
        <v>236</v>
      </c>
      <c r="C6156" s="332" t="s">
        <v>323</v>
      </c>
      <c r="D6156" s="348">
        <v>45264</v>
      </c>
      <c r="E6156" s="359" t="s">
        <v>76</v>
      </c>
      <c r="F6156" s="350" t="s">
        <v>2477</v>
      </c>
      <c r="G6156" s="332"/>
      <c r="H6156" s="351">
        <v>22135</v>
      </c>
      <c r="I6156" s="351"/>
      <c r="J6156" s="332"/>
      <c r="K6156" s="332"/>
      <c r="L6156" s="333"/>
    </row>
    <row r="6157" spans="1:12" x14ac:dyDescent="0.25">
      <c r="A6157" s="341">
        <f>+Tabla1[[#This Row],[Fecha]]</f>
        <v>45264</v>
      </c>
      <c r="B6157" s="342" t="s">
        <v>236</v>
      </c>
      <c r="C6157" s="330" t="s">
        <v>432</v>
      </c>
      <c r="D6157" s="343">
        <v>45264</v>
      </c>
      <c r="E6157" s="360" t="s">
        <v>76</v>
      </c>
      <c r="F6157" s="345" t="s">
        <v>2617</v>
      </c>
      <c r="G6157" s="330"/>
      <c r="H6157" s="346">
        <v>100000</v>
      </c>
      <c r="I6157" s="346"/>
      <c r="J6157" s="330"/>
      <c r="K6157" s="330"/>
      <c r="L6157" s="331"/>
    </row>
    <row r="6158" spans="1:12" x14ac:dyDescent="0.25">
      <c r="A6158" s="347">
        <f>+Tabla1[[#This Row],[Fecha]]</f>
        <v>45264</v>
      </c>
      <c r="B6158" s="342" t="s">
        <v>236</v>
      </c>
      <c r="C6158" s="332" t="s">
        <v>174</v>
      </c>
      <c r="D6158" s="348">
        <v>45264</v>
      </c>
      <c r="E6158" s="359" t="s">
        <v>76</v>
      </c>
      <c r="F6158" s="350" t="s">
        <v>2511</v>
      </c>
      <c r="G6158" s="332"/>
      <c r="H6158" s="351">
        <v>145906</v>
      </c>
      <c r="I6158" s="351"/>
      <c r="J6158" s="332"/>
      <c r="K6158" s="332"/>
      <c r="L6158" s="333"/>
    </row>
    <row r="6159" spans="1:12" x14ac:dyDescent="0.25">
      <c r="A6159" s="341">
        <f>+Tabla1[[#This Row],[Fecha]]</f>
        <v>45264</v>
      </c>
      <c r="B6159" s="342" t="s">
        <v>236</v>
      </c>
      <c r="C6159" s="330" t="s">
        <v>997</v>
      </c>
      <c r="D6159" s="343">
        <v>45265</v>
      </c>
      <c r="E6159" s="360" t="s">
        <v>76</v>
      </c>
      <c r="F6159" s="345" t="s">
        <v>2618</v>
      </c>
      <c r="G6159" s="330"/>
      <c r="H6159" s="346">
        <v>17970</v>
      </c>
      <c r="I6159" s="346"/>
      <c r="J6159" s="330"/>
      <c r="K6159" s="330"/>
      <c r="L6159" s="331"/>
    </row>
    <row r="6160" spans="1:12" x14ac:dyDescent="0.25">
      <c r="A6160" s="347">
        <f>+Tabla1[[#This Row],[Fecha]]</f>
        <v>45265</v>
      </c>
      <c r="B6160" s="342" t="s">
        <v>236</v>
      </c>
      <c r="C6160" s="332" t="s">
        <v>173</v>
      </c>
      <c r="D6160" s="348">
        <v>45266</v>
      </c>
      <c r="E6160" s="359" t="s">
        <v>76</v>
      </c>
      <c r="F6160" s="350" t="s">
        <v>2619</v>
      </c>
      <c r="G6160" s="332"/>
      <c r="H6160" s="351">
        <v>170000</v>
      </c>
      <c r="I6160" s="351"/>
      <c r="J6160" s="332"/>
      <c r="K6160" s="332"/>
      <c r="L6160" s="333"/>
    </row>
    <row r="6161" spans="1:12" x14ac:dyDescent="0.25">
      <c r="A6161" s="341">
        <f>+Tabla1[[#This Row],[Fecha]]</f>
        <v>45266</v>
      </c>
      <c r="B6161" s="342" t="s">
        <v>236</v>
      </c>
      <c r="C6161" s="330" t="s">
        <v>179</v>
      </c>
      <c r="D6161" s="343">
        <v>45266</v>
      </c>
      <c r="E6161" s="360" t="s">
        <v>76</v>
      </c>
      <c r="F6161" s="345" t="s">
        <v>2529</v>
      </c>
      <c r="G6161" s="330"/>
      <c r="H6161" s="346">
        <v>5130</v>
      </c>
      <c r="I6161" s="346"/>
      <c r="J6161" s="330"/>
      <c r="K6161" s="330"/>
      <c r="L6161" s="331"/>
    </row>
    <row r="6162" spans="1:12" x14ac:dyDescent="0.25">
      <c r="A6162" s="347">
        <f>+Tabla1[[#This Row],[Fecha]]</f>
        <v>45266</v>
      </c>
      <c r="B6162" s="342" t="s">
        <v>236</v>
      </c>
      <c r="C6162" s="332" t="s">
        <v>1936</v>
      </c>
      <c r="D6162" s="348">
        <v>45266</v>
      </c>
      <c r="E6162" s="359" t="s">
        <v>76</v>
      </c>
      <c r="F6162" s="332" t="s">
        <v>2515</v>
      </c>
      <c r="G6162" s="332"/>
      <c r="H6162" s="351">
        <v>120000</v>
      </c>
      <c r="I6162" s="351"/>
      <c r="J6162" s="332"/>
      <c r="K6162" s="332"/>
      <c r="L6162" s="333"/>
    </row>
    <row r="6163" spans="1:12" x14ac:dyDescent="0.25">
      <c r="A6163" s="341">
        <f>+Tabla1[[#This Row],[Fecha]]</f>
        <v>45266</v>
      </c>
      <c r="B6163" s="342" t="s">
        <v>236</v>
      </c>
      <c r="C6163" s="330" t="s">
        <v>173</v>
      </c>
      <c r="D6163" s="343">
        <v>45273</v>
      </c>
      <c r="E6163" s="344" t="s">
        <v>76</v>
      </c>
      <c r="F6163" s="345" t="s">
        <v>2620</v>
      </c>
      <c r="G6163" s="330"/>
      <c r="H6163" s="346">
        <v>170000</v>
      </c>
      <c r="I6163" s="346"/>
      <c r="J6163" s="330"/>
      <c r="K6163" s="330"/>
      <c r="L6163" s="331"/>
    </row>
    <row r="6164" spans="1:12" x14ac:dyDescent="0.25">
      <c r="A6164" s="347">
        <f>+Tabla1[[#This Row],[Fecha]]</f>
        <v>45273</v>
      </c>
      <c r="B6164" s="342" t="s">
        <v>236</v>
      </c>
      <c r="C6164" s="332" t="s">
        <v>1936</v>
      </c>
      <c r="D6164" s="348">
        <v>45275</v>
      </c>
      <c r="E6164" s="349" t="s">
        <v>76</v>
      </c>
      <c r="F6164" s="350" t="s">
        <v>2515</v>
      </c>
      <c r="G6164" s="332"/>
      <c r="H6164" s="351">
        <v>120000</v>
      </c>
      <c r="I6164" s="351"/>
      <c r="J6164" s="332"/>
      <c r="K6164" s="332"/>
      <c r="L6164" s="333"/>
    </row>
    <row r="6165" spans="1:12" x14ac:dyDescent="0.25">
      <c r="A6165" s="341">
        <f>+Tabla1[[#This Row],[Fecha]]</f>
        <v>45275</v>
      </c>
      <c r="B6165" s="342" t="s">
        <v>236</v>
      </c>
      <c r="C6165" s="330" t="s">
        <v>1937</v>
      </c>
      <c r="D6165" s="343">
        <v>45275</v>
      </c>
      <c r="E6165" s="344" t="s">
        <v>76</v>
      </c>
      <c r="F6165" s="330" t="s">
        <v>2621</v>
      </c>
      <c r="G6165" s="330"/>
      <c r="H6165" s="346">
        <v>150000</v>
      </c>
      <c r="I6165" s="346"/>
      <c r="J6165" s="330"/>
      <c r="K6165" s="330"/>
      <c r="L6165" s="331"/>
    </row>
    <row r="6166" spans="1:12" x14ac:dyDescent="0.25">
      <c r="A6166" s="347">
        <f>+Tabla1[[#This Row],[Fecha]]</f>
        <v>45275</v>
      </c>
      <c r="B6166" s="342" t="s">
        <v>236</v>
      </c>
      <c r="C6166" s="332" t="s">
        <v>1937</v>
      </c>
      <c r="D6166" s="348">
        <v>45275</v>
      </c>
      <c r="E6166" s="349" t="s">
        <v>76</v>
      </c>
      <c r="F6166" s="332" t="s">
        <v>2622</v>
      </c>
      <c r="G6166" s="332"/>
      <c r="H6166" s="351">
        <v>70000</v>
      </c>
      <c r="I6166" s="351"/>
      <c r="J6166" s="332"/>
      <c r="K6166" s="332"/>
      <c r="L6166" s="333"/>
    </row>
    <row r="6167" spans="1:12" x14ac:dyDescent="0.25">
      <c r="A6167" s="341">
        <f>+Tabla1[[#This Row],[Fecha]]</f>
        <v>45275</v>
      </c>
      <c r="B6167" s="342" t="s">
        <v>236</v>
      </c>
      <c r="C6167" s="330" t="s">
        <v>173</v>
      </c>
      <c r="D6167" s="343">
        <v>45279</v>
      </c>
      <c r="E6167" s="355" t="s">
        <v>76</v>
      </c>
      <c r="F6167" s="345" t="s">
        <v>2623</v>
      </c>
      <c r="G6167" s="330"/>
      <c r="H6167" s="346">
        <v>170000</v>
      </c>
      <c r="I6167" s="346"/>
      <c r="J6167" s="330"/>
      <c r="K6167" s="330"/>
      <c r="L6167" s="331"/>
    </row>
    <row r="6168" spans="1:12" x14ac:dyDescent="0.25">
      <c r="A6168" s="347">
        <f>+Tabla1[[#This Row],[Fecha]]</f>
        <v>45279</v>
      </c>
      <c r="B6168" s="342" t="s">
        <v>236</v>
      </c>
      <c r="C6168" s="332" t="s">
        <v>172</v>
      </c>
      <c r="D6168" s="348">
        <v>45281</v>
      </c>
      <c r="E6168" s="357" t="s">
        <v>239</v>
      </c>
      <c r="F6168" s="350" t="s">
        <v>2624</v>
      </c>
      <c r="G6168" s="332"/>
      <c r="H6168" s="351">
        <v>7080</v>
      </c>
      <c r="I6168" s="351"/>
      <c r="J6168" s="332"/>
      <c r="K6168" s="332"/>
      <c r="L6168" s="333"/>
    </row>
    <row r="6169" spans="1:12" x14ac:dyDescent="0.25">
      <c r="A6169" s="341">
        <f>+Tabla1[[#This Row],[Fecha]]</f>
        <v>45281</v>
      </c>
      <c r="B6169" s="342" t="s">
        <v>236</v>
      </c>
      <c r="C6169" s="330" t="s">
        <v>1936</v>
      </c>
      <c r="D6169" s="343">
        <v>45282</v>
      </c>
      <c r="E6169" s="344" t="s">
        <v>76</v>
      </c>
      <c r="F6169" s="330" t="s">
        <v>2625</v>
      </c>
      <c r="G6169" s="330"/>
      <c r="H6169" s="346">
        <v>180000</v>
      </c>
      <c r="I6169" s="346"/>
      <c r="J6169" s="330"/>
      <c r="K6169" s="330"/>
      <c r="L6169" s="331"/>
    </row>
    <row r="6170" spans="1:12" x14ac:dyDescent="0.25">
      <c r="A6170" s="347">
        <f>+Tabla1[[#This Row],[Fecha]]</f>
        <v>45282</v>
      </c>
      <c r="B6170" s="342" t="s">
        <v>236</v>
      </c>
      <c r="C6170" s="332" t="s">
        <v>173</v>
      </c>
      <c r="D6170" s="348">
        <v>45282</v>
      </c>
      <c r="E6170" s="349" t="s">
        <v>76</v>
      </c>
      <c r="F6170" s="332" t="s">
        <v>2626</v>
      </c>
      <c r="G6170" s="332"/>
      <c r="H6170" s="351">
        <v>100000</v>
      </c>
      <c r="I6170" s="351"/>
      <c r="J6170" s="332"/>
      <c r="K6170" s="332"/>
      <c r="L6170" s="333"/>
    </row>
    <row r="6171" spans="1:12" x14ac:dyDescent="0.25">
      <c r="A6171" s="341">
        <f>+Tabla1[[#This Row],[Fecha]]</f>
        <v>45282</v>
      </c>
      <c r="B6171" s="342" t="s">
        <v>236</v>
      </c>
      <c r="C6171" s="330" t="s">
        <v>173</v>
      </c>
      <c r="D6171" s="343">
        <v>45287</v>
      </c>
      <c r="E6171" s="344" t="s">
        <v>76</v>
      </c>
      <c r="F6171" s="345" t="s">
        <v>2627</v>
      </c>
      <c r="G6171" s="330"/>
      <c r="H6171" s="346">
        <v>250000</v>
      </c>
      <c r="I6171" s="346"/>
      <c r="J6171" s="330"/>
      <c r="K6171" s="330"/>
      <c r="L6171" s="331"/>
    </row>
    <row r="6172" spans="1:12" x14ac:dyDescent="0.25">
      <c r="A6172" s="347">
        <f>+Tabla1[[#This Row],[Fecha]]</f>
        <v>45287</v>
      </c>
      <c r="B6172" s="342" t="s">
        <v>236</v>
      </c>
      <c r="C6172" s="332" t="s">
        <v>172</v>
      </c>
      <c r="D6172" s="348">
        <v>45287</v>
      </c>
      <c r="E6172" s="349" t="s">
        <v>76</v>
      </c>
      <c r="F6172" s="350" t="s">
        <v>2628</v>
      </c>
      <c r="G6172" s="332"/>
      <c r="H6172" s="351">
        <v>47900</v>
      </c>
      <c r="I6172" s="351"/>
      <c r="J6172" s="332"/>
      <c r="K6172" s="332"/>
      <c r="L6172" s="333"/>
    </row>
    <row r="6173" spans="1:12" x14ac:dyDescent="0.25">
      <c r="A6173" s="341">
        <f>+Tabla1[[#This Row],[Fecha]]</f>
        <v>45287</v>
      </c>
      <c r="B6173" s="342" t="s">
        <v>236</v>
      </c>
      <c r="C6173" s="330" t="s">
        <v>1936</v>
      </c>
      <c r="D6173" s="343">
        <v>45288</v>
      </c>
      <c r="E6173" s="344" t="s">
        <v>76</v>
      </c>
      <c r="F6173" s="330" t="s">
        <v>2515</v>
      </c>
      <c r="G6173" s="330"/>
      <c r="H6173" s="346">
        <v>120000</v>
      </c>
      <c r="I6173" s="346"/>
      <c r="J6173" s="330"/>
      <c r="K6173" s="330"/>
      <c r="L6173" s="331"/>
    </row>
    <row r="6174" spans="1:12" x14ac:dyDescent="0.25">
      <c r="A6174" s="347">
        <f>+Tabla1[[#This Row],[Fecha]]</f>
        <v>45288</v>
      </c>
      <c r="B6174" s="342" t="s">
        <v>236</v>
      </c>
      <c r="C6174" s="332" t="s">
        <v>1937</v>
      </c>
      <c r="D6174" s="348">
        <v>45289</v>
      </c>
      <c r="E6174" s="349" t="s">
        <v>76</v>
      </c>
      <c r="F6174" s="332" t="s">
        <v>2629</v>
      </c>
      <c r="G6174" s="332"/>
      <c r="H6174" s="351">
        <v>295226</v>
      </c>
      <c r="I6174" s="351"/>
      <c r="J6174" s="332"/>
      <c r="K6174" s="332"/>
      <c r="L6174" s="333"/>
    </row>
    <row r="6175" spans="1:12" x14ac:dyDescent="0.25">
      <c r="A6175" s="334">
        <f>+Tabla1[[#This Row],[Fecha]]</f>
        <v>45289</v>
      </c>
      <c r="B6175" s="335" t="s">
        <v>236</v>
      </c>
      <c r="C6175" s="330" t="s">
        <v>2217</v>
      </c>
      <c r="D6175" s="336">
        <v>45289</v>
      </c>
      <c r="E6175" s="337" t="s">
        <v>76</v>
      </c>
      <c r="F6175" s="335" t="s">
        <v>2630</v>
      </c>
      <c r="G6175" s="335"/>
      <c r="H6175" s="339">
        <v>574713</v>
      </c>
      <c r="I6175" s="339">
        <v>3061751</v>
      </c>
      <c r="J6175" s="335"/>
      <c r="K6175" s="335"/>
      <c r="L6175" s="361">
        <f>+Tabla1[[#This Row],[Columna1]]+I6152+I6129+I6108+I6087+I6061+I6038+I6017+I5995+I5972+I5937+I5907</f>
        <v>41698803</v>
      </c>
    </row>
    <row r="6178" spans="8:8" x14ac:dyDescent="0.25">
      <c r="H6178" s="1">
        <f>SUM(H2:H6177)</f>
        <v>554581126</v>
      </c>
    </row>
  </sheetData>
  <phoneticPr fontId="22" type="noConversion"/>
  <pageMargins left="0.7" right="0.7" top="0.75" bottom="0.75" header="0.3" footer="0.3"/>
  <ignoredErrors>
    <ignoredError sqref="I5573 I3584" formulaRange="1"/>
  </ignoredErrors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99"/>
  <sheetViews>
    <sheetView topLeftCell="A22" zoomScale="80" zoomScaleNormal="80" workbookViewId="0">
      <selection activeCell="J13" sqref="J13"/>
    </sheetView>
  </sheetViews>
  <sheetFormatPr baseColWidth="10" defaultRowHeight="15" x14ac:dyDescent="0.25"/>
  <cols>
    <col min="1" max="1" width="10.7109375" customWidth="1"/>
    <col min="2" max="2" width="8" customWidth="1"/>
    <col min="3" max="3" width="44.28515625" customWidth="1"/>
    <col min="4" max="4" width="15.7109375" customWidth="1"/>
    <col min="5" max="5" width="13.5703125" customWidth="1"/>
    <col min="6" max="6" width="16.28515625" customWidth="1"/>
    <col min="11" max="11" width="35.28515625" bestFit="1" customWidth="1"/>
  </cols>
  <sheetData>
    <row r="1" spans="1:8" ht="19.5" thickTop="1" x14ac:dyDescent="0.3">
      <c r="A1" s="106" t="s">
        <v>604</v>
      </c>
      <c r="B1" s="107"/>
      <c r="C1" s="107"/>
      <c r="D1" s="108">
        <f>+'Agosto 2017'!F94</f>
        <v>13661964</v>
      </c>
      <c r="E1" s="104"/>
      <c r="F1" s="109"/>
      <c r="G1" s="3"/>
      <c r="H1" s="3"/>
    </row>
    <row r="2" spans="1:8" ht="18.75" x14ac:dyDescent="0.3">
      <c r="A2" s="307" t="s">
        <v>608</v>
      </c>
      <c r="B2" s="307"/>
      <c r="C2" s="307"/>
      <c r="D2" s="307"/>
      <c r="E2" s="307"/>
      <c r="F2" s="308"/>
    </row>
    <row r="3" spans="1:8" ht="25.9" customHeight="1" x14ac:dyDescent="0.25">
      <c r="A3" s="62" t="s">
        <v>43</v>
      </c>
      <c r="B3" s="62" t="s">
        <v>40</v>
      </c>
      <c r="C3" s="62" t="s">
        <v>1</v>
      </c>
      <c r="D3" s="62"/>
      <c r="E3" s="62"/>
      <c r="F3" s="63" t="s">
        <v>42</v>
      </c>
    </row>
    <row r="4" spans="1:8" x14ac:dyDescent="0.25">
      <c r="A4" s="9">
        <v>42979</v>
      </c>
      <c r="B4" t="s">
        <v>76</v>
      </c>
      <c r="C4" t="s">
        <v>628</v>
      </c>
      <c r="F4" s="14">
        <v>40000</v>
      </c>
    </row>
    <row r="5" spans="1:8" x14ac:dyDescent="0.25">
      <c r="A5" s="9">
        <v>42979</v>
      </c>
      <c r="B5" t="s">
        <v>76</v>
      </c>
      <c r="C5" t="s">
        <v>206</v>
      </c>
      <c r="F5" s="14">
        <v>20000</v>
      </c>
    </row>
    <row r="6" spans="1:8" x14ac:dyDescent="0.25">
      <c r="A6" s="9">
        <v>42982</v>
      </c>
      <c r="B6" t="s">
        <v>76</v>
      </c>
      <c r="C6" t="s">
        <v>2</v>
      </c>
      <c r="F6" s="14">
        <v>20000</v>
      </c>
    </row>
    <row r="7" spans="1:8" x14ac:dyDescent="0.25">
      <c r="A7" s="9">
        <v>42982</v>
      </c>
      <c r="B7" t="s">
        <v>239</v>
      </c>
      <c r="C7" t="s">
        <v>466</v>
      </c>
      <c r="F7" s="14">
        <v>20000</v>
      </c>
    </row>
    <row r="8" spans="1:8" x14ac:dyDescent="0.25">
      <c r="A8" s="9">
        <v>42983</v>
      </c>
      <c r="B8" t="s">
        <v>76</v>
      </c>
      <c r="C8" t="s">
        <v>102</v>
      </c>
      <c r="F8" s="14">
        <v>200006</v>
      </c>
    </row>
    <row r="9" spans="1:8" x14ac:dyDescent="0.25">
      <c r="A9" s="9">
        <v>42983</v>
      </c>
      <c r="B9" t="s">
        <v>239</v>
      </c>
      <c r="C9" t="s">
        <v>32</v>
      </c>
      <c r="F9" s="14">
        <v>40000</v>
      </c>
    </row>
    <row r="10" spans="1:8" x14ac:dyDescent="0.25">
      <c r="A10" s="9">
        <v>42983</v>
      </c>
      <c r="B10" t="s">
        <v>239</v>
      </c>
      <c r="C10" t="s">
        <v>93</v>
      </c>
      <c r="F10" s="14">
        <v>40000</v>
      </c>
    </row>
    <row r="11" spans="1:8" x14ac:dyDescent="0.25">
      <c r="A11" s="9">
        <v>42983</v>
      </c>
      <c r="B11" t="s">
        <v>239</v>
      </c>
      <c r="C11" t="s">
        <v>82</v>
      </c>
      <c r="F11" s="14">
        <v>40000</v>
      </c>
    </row>
    <row r="12" spans="1:8" x14ac:dyDescent="0.25">
      <c r="A12" s="9">
        <v>42983</v>
      </c>
      <c r="B12" t="s">
        <v>239</v>
      </c>
      <c r="C12" t="s">
        <v>257</v>
      </c>
      <c r="F12" s="14">
        <v>100000</v>
      </c>
    </row>
    <row r="13" spans="1:8" x14ac:dyDescent="0.25">
      <c r="A13" s="9">
        <v>42983</v>
      </c>
      <c r="B13" t="s">
        <v>239</v>
      </c>
      <c r="C13" t="s">
        <v>86</v>
      </c>
      <c r="F13" s="14">
        <v>40000</v>
      </c>
    </row>
    <row r="14" spans="1:8" x14ac:dyDescent="0.25">
      <c r="A14" s="9">
        <v>42983</v>
      </c>
      <c r="B14" t="s">
        <v>239</v>
      </c>
      <c r="C14" t="s">
        <v>260</v>
      </c>
      <c r="F14" s="14">
        <v>160000</v>
      </c>
    </row>
    <row r="15" spans="1:8" x14ac:dyDescent="0.25">
      <c r="A15" s="9">
        <v>42983</v>
      </c>
      <c r="B15" t="s">
        <v>239</v>
      </c>
      <c r="C15" t="s">
        <v>408</v>
      </c>
      <c r="F15" s="14">
        <v>60000</v>
      </c>
    </row>
    <row r="16" spans="1:8" x14ac:dyDescent="0.25">
      <c r="A16" s="9">
        <v>42983</v>
      </c>
      <c r="B16" t="s">
        <v>239</v>
      </c>
      <c r="C16" t="s">
        <v>410</v>
      </c>
      <c r="F16" s="14">
        <v>150000</v>
      </c>
    </row>
    <row r="17" spans="1:6" x14ac:dyDescent="0.25">
      <c r="A17" s="9">
        <v>42983</v>
      </c>
      <c r="B17" t="s">
        <v>239</v>
      </c>
      <c r="C17" t="s">
        <v>315</v>
      </c>
      <c r="F17" s="14">
        <v>20700</v>
      </c>
    </row>
    <row r="18" spans="1:6" x14ac:dyDescent="0.25">
      <c r="A18" s="9">
        <v>42983</v>
      </c>
      <c r="B18" t="s">
        <v>239</v>
      </c>
      <c r="C18" t="s">
        <v>77</v>
      </c>
      <c r="F18" s="14">
        <v>40000</v>
      </c>
    </row>
    <row r="19" spans="1:6" x14ac:dyDescent="0.25">
      <c r="A19" s="9">
        <v>42983</v>
      </c>
      <c r="B19" t="s">
        <v>239</v>
      </c>
      <c r="C19" t="s">
        <v>635</v>
      </c>
      <c r="F19" s="14">
        <v>160000</v>
      </c>
    </row>
    <row r="20" spans="1:6" x14ac:dyDescent="0.25">
      <c r="A20" s="9">
        <v>42983</v>
      </c>
      <c r="B20" t="s">
        <v>239</v>
      </c>
      <c r="C20" t="s">
        <v>636</v>
      </c>
      <c r="F20" s="14">
        <v>80000</v>
      </c>
    </row>
    <row r="21" spans="1:6" x14ac:dyDescent="0.25">
      <c r="A21" s="9">
        <v>42983</v>
      </c>
      <c r="B21" t="s">
        <v>239</v>
      </c>
      <c r="C21" t="s">
        <v>637</v>
      </c>
      <c r="F21" s="14">
        <v>20000</v>
      </c>
    </row>
    <row r="22" spans="1:6" x14ac:dyDescent="0.25">
      <c r="A22" s="9">
        <v>42983</v>
      </c>
      <c r="B22" t="s">
        <v>239</v>
      </c>
      <c r="C22" t="s">
        <v>205</v>
      </c>
      <c r="F22" s="14">
        <v>200000</v>
      </c>
    </row>
    <row r="23" spans="1:6" x14ac:dyDescent="0.25">
      <c r="A23" s="9">
        <v>42983</v>
      </c>
      <c r="B23" t="s">
        <v>239</v>
      </c>
      <c r="C23" t="s">
        <v>638</v>
      </c>
      <c r="F23" s="14">
        <v>150000</v>
      </c>
    </row>
    <row r="24" spans="1:6" x14ac:dyDescent="0.25">
      <c r="A24" s="9">
        <v>42983</v>
      </c>
      <c r="B24" t="s">
        <v>76</v>
      </c>
      <c r="C24" t="s">
        <v>313</v>
      </c>
      <c r="F24" s="14">
        <v>20000</v>
      </c>
    </row>
    <row r="25" spans="1:6" x14ac:dyDescent="0.25">
      <c r="A25" s="9">
        <v>42983</v>
      </c>
      <c r="B25" t="s">
        <v>76</v>
      </c>
      <c r="C25" t="s">
        <v>639</v>
      </c>
      <c r="F25" s="14">
        <v>40000</v>
      </c>
    </row>
    <row r="26" spans="1:6" x14ac:dyDescent="0.25">
      <c r="A26" s="9">
        <v>42983</v>
      </c>
      <c r="B26" t="s">
        <v>129</v>
      </c>
      <c r="C26" t="s">
        <v>640</v>
      </c>
      <c r="F26" s="14">
        <v>120000</v>
      </c>
    </row>
    <row r="27" spans="1:6" x14ac:dyDescent="0.25">
      <c r="A27" s="9">
        <v>42983</v>
      </c>
      <c r="B27" t="s">
        <v>129</v>
      </c>
      <c r="C27" t="s">
        <v>80</v>
      </c>
      <c r="F27" s="14">
        <v>20000</v>
      </c>
    </row>
    <row r="28" spans="1:6" x14ac:dyDescent="0.25">
      <c r="A28" s="9">
        <v>42983</v>
      </c>
      <c r="B28" t="s">
        <v>129</v>
      </c>
      <c r="C28" t="s">
        <v>641</v>
      </c>
      <c r="F28" s="14">
        <v>240000</v>
      </c>
    </row>
    <row r="29" spans="1:6" x14ac:dyDescent="0.25">
      <c r="A29" s="9">
        <v>42983</v>
      </c>
      <c r="B29" t="s">
        <v>129</v>
      </c>
      <c r="C29" t="s">
        <v>262</v>
      </c>
      <c r="F29" s="14">
        <v>80000</v>
      </c>
    </row>
    <row r="30" spans="1:6" x14ac:dyDescent="0.25">
      <c r="A30" s="9">
        <v>42984</v>
      </c>
      <c r="B30" t="s">
        <v>76</v>
      </c>
      <c r="C30" t="s">
        <v>11</v>
      </c>
      <c r="F30" s="14">
        <v>60000</v>
      </c>
    </row>
    <row r="31" spans="1:6" x14ac:dyDescent="0.25">
      <c r="A31" s="9">
        <v>42986</v>
      </c>
      <c r="B31" t="s">
        <v>239</v>
      </c>
      <c r="C31" t="s">
        <v>132</v>
      </c>
      <c r="F31" s="14">
        <v>20100</v>
      </c>
    </row>
    <row r="32" spans="1:6" x14ac:dyDescent="0.25">
      <c r="A32" s="9">
        <v>42989</v>
      </c>
      <c r="B32" t="s">
        <v>76</v>
      </c>
      <c r="C32" t="s">
        <v>413</v>
      </c>
      <c r="F32" s="14">
        <v>40000</v>
      </c>
    </row>
    <row r="33" spans="1:6" x14ac:dyDescent="0.25">
      <c r="A33" s="9">
        <v>42989</v>
      </c>
      <c r="B33" t="s">
        <v>129</v>
      </c>
      <c r="C33" t="s">
        <v>314</v>
      </c>
      <c r="F33" s="14">
        <v>40039</v>
      </c>
    </row>
    <row r="34" spans="1:6" x14ac:dyDescent="0.25">
      <c r="A34" s="9">
        <v>42989</v>
      </c>
      <c r="B34" t="s">
        <v>76</v>
      </c>
      <c r="C34" t="s">
        <v>384</v>
      </c>
      <c r="F34" s="14">
        <v>17500</v>
      </c>
    </row>
    <row r="35" spans="1:6" x14ac:dyDescent="0.25">
      <c r="A35" s="9">
        <v>42989</v>
      </c>
      <c r="B35" t="s">
        <v>239</v>
      </c>
      <c r="C35" t="s">
        <v>466</v>
      </c>
      <c r="F35" s="14">
        <v>20000</v>
      </c>
    </row>
    <row r="36" spans="1:6" x14ac:dyDescent="0.25">
      <c r="A36" s="9">
        <v>42990</v>
      </c>
      <c r="B36" t="s">
        <v>76</v>
      </c>
      <c r="C36" t="s">
        <v>82</v>
      </c>
      <c r="F36" s="14">
        <v>100000</v>
      </c>
    </row>
    <row r="37" spans="1:6" x14ac:dyDescent="0.25">
      <c r="A37" s="9">
        <v>42993</v>
      </c>
      <c r="B37" t="s">
        <v>76</v>
      </c>
      <c r="C37" t="s">
        <v>628</v>
      </c>
      <c r="F37" s="14">
        <v>40000</v>
      </c>
    </row>
    <row r="38" spans="1:6" x14ac:dyDescent="0.25">
      <c r="A38" s="9">
        <v>42993</v>
      </c>
      <c r="B38" t="s">
        <v>76</v>
      </c>
      <c r="C38" t="s">
        <v>99</v>
      </c>
      <c r="F38" s="14">
        <v>20094</v>
      </c>
    </row>
    <row r="39" spans="1:6" x14ac:dyDescent="0.25">
      <c r="A39" s="9">
        <v>42999</v>
      </c>
      <c r="B39" t="s">
        <v>76</v>
      </c>
      <c r="C39" t="s">
        <v>18</v>
      </c>
      <c r="F39" s="14">
        <v>20080</v>
      </c>
    </row>
    <row r="40" spans="1:6" x14ac:dyDescent="0.25">
      <c r="A40" s="9">
        <v>43000</v>
      </c>
      <c r="B40" t="s">
        <v>76</v>
      </c>
      <c r="C40" t="s">
        <v>9</v>
      </c>
      <c r="F40" s="14">
        <v>20000</v>
      </c>
    </row>
    <row r="41" spans="1:6" x14ac:dyDescent="0.25">
      <c r="A41" s="9">
        <v>43000</v>
      </c>
      <c r="B41" t="s">
        <v>76</v>
      </c>
      <c r="C41" t="s">
        <v>131</v>
      </c>
      <c r="F41" s="14">
        <v>20000</v>
      </c>
    </row>
    <row r="42" spans="1:6" x14ac:dyDescent="0.25">
      <c r="A42" s="9">
        <v>43000</v>
      </c>
      <c r="B42" t="s">
        <v>239</v>
      </c>
      <c r="C42" t="s">
        <v>142</v>
      </c>
      <c r="F42" s="14">
        <v>240000</v>
      </c>
    </row>
    <row r="43" spans="1:6" x14ac:dyDescent="0.25">
      <c r="A43" s="9">
        <v>43000</v>
      </c>
      <c r="B43" t="s">
        <v>239</v>
      </c>
      <c r="C43" t="s">
        <v>646</v>
      </c>
      <c r="F43" s="14">
        <v>140000</v>
      </c>
    </row>
    <row r="44" spans="1:6" x14ac:dyDescent="0.25">
      <c r="A44" s="9">
        <v>43000</v>
      </c>
      <c r="B44" t="s">
        <v>239</v>
      </c>
      <c r="C44" t="s">
        <v>91</v>
      </c>
      <c r="F44" s="14">
        <v>20028</v>
      </c>
    </row>
    <row r="45" spans="1:6" x14ac:dyDescent="0.25">
      <c r="A45" s="9">
        <v>43003</v>
      </c>
      <c r="B45" t="s">
        <v>76</v>
      </c>
      <c r="C45" t="s">
        <v>87</v>
      </c>
      <c r="F45" s="14">
        <v>20000</v>
      </c>
    </row>
    <row r="46" spans="1:6" x14ac:dyDescent="0.25">
      <c r="A46" s="9">
        <v>43003</v>
      </c>
      <c r="B46" t="s">
        <v>239</v>
      </c>
      <c r="C46" t="s">
        <v>466</v>
      </c>
      <c r="F46" s="14">
        <v>20000</v>
      </c>
    </row>
    <row r="47" spans="1:6" x14ac:dyDescent="0.25">
      <c r="A47" s="9">
        <v>43003</v>
      </c>
      <c r="B47" t="s">
        <v>76</v>
      </c>
      <c r="C47" t="s">
        <v>198</v>
      </c>
      <c r="F47" s="14">
        <v>60000</v>
      </c>
    </row>
    <row r="48" spans="1:6" x14ac:dyDescent="0.25">
      <c r="A48" s="9">
        <v>43003</v>
      </c>
      <c r="B48" t="s">
        <v>239</v>
      </c>
      <c r="C48" t="s">
        <v>466</v>
      </c>
      <c r="F48" s="14">
        <v>20000</v>
      </c>
    </row>
    <row r="49" spans="1:11" x14ac:dyDescent="0.25">
      <c r="A49" s="9">
        <v>43003</v>
      </c>
      <c r="B49" t="s">
        <v>239</v>
      </c>
      <c r="C49" t="s">
        <v>466</v>
      </c>
      <c r="F49" s="14">
        <v>20000</v>
      </c>
    </row>
    <row r="50" spans="1:11" x14ac:dyDescent="0.25">
      <c r="A50" s="9">
        <v>43004</v>
      </c>
      <c r="B50" t="s">
        <v>76</v>
      </c>
      <c r="C50" t="s">
        <v>648</v>
      </c>
      <c r="F50" s="14">
        <v>400000</v>
      </c>
    </row>
    <row r="51" spans="1:11" x14ac:dyDescent="0.25">
      <c r="A51" s="9">
        <v>43004</v>
      </c>
      <c r="B51" t="s">
        <v>76</v>
      </c>
      <c r="C51" t="s">
        <v>127</v>
      </c>
      <c r="F51" s="14">
        <v>20000</v>
      </c>
    </row>
    <row r="52" spans="1:11" x14ac:dyDescent="0.25">
      <c r="A52" s="9">
        <v>43004</v>
      </c>
      <c r="B52" t="s">
        <v>239</v>
      </c>
      <c r="C52" t="s">
        <v>21</v>
      </c>
      <c r="F52" s="14">
        <v>20109</v>
      </c>
    </row>
    <row r="53" spans="1:11" x14ac:dyDescent="0.25">
      <c r="A53" s="9">
        <v>43004</v>
      </c>
      <c r="B53" t="s">
        <v>76</v>
      </c>
      <c r="C53" t="s">
        <v>93</v>
      </c>
      <c r="F53" s="14">
        <v>20000</v>
      </c>
    </row>
    <row r="54" spans="1:11" x14ac:dyDescent="0.25">
      <c r="A54" s="9">
        <v>43005</v>
      </c>
      <c r="B54" t="s">
        <v>76</v>
      </c>
      <c r="C54" t="s">
        <v>89</v>
      </c>
      <c r="F54" s="14">
        <v>20051</v>
      </c>
    </row>
    <row r="55" spans="1:11" x14ac:dyDescent="0.25">
      <c r="A55" s="9">
        <v>43005</v>
      </c>
      <c r="B55" t="s">
        <v>76</v>
      </c>
      <c r="C55" t="s">
        <v>14</v>
      </c>
      <c r="F55" s="14">
        <v>20000</v>
      </c>
    </row>
    <row r="56" spans="1:11" x14ac:dyDescent="0.25">
      <c r="A56" s="9">
        <v>43006</v>
      </c>
      <c r="B56" t="s">
        <v>76</v>
      </c>
      <c r="C56" t="s">
        <v>256</v>
      </c>
      <c r="F56" s="14">
        <v>240000</v>
      </c>
    </row>
    <row r="57" spans="1:11" x14ac:dyDescent="0.25">
      <c r="A57" s="9">
        <v>43007</v>
      </c>
      <c r="B57" t="s">
        <v>76</v>
      </c>
      <c r="C57" t="s">
        <v>17</v>
      </c>
      <c r="F57" s="14">
        <v>20072</v>
      </c>
    </row>
    <row r="58" spans="1:11" x14ac:dyDescent="0.25">
      <c r="A58" s="9">
        <v>43007</v>
      </c>
      <c r="B58" t="s">
        <v>76</v>
      </c>
      <c r="C58" t="s">
        <v>16</v>
      </c>
      <c r="F58" s="14">
        <v>20037</v>
      </c>
    </row>
    <row r="59" spans="1:11" x14ac:dyDescent="0.25">
      <c r="A59" s="9">
        <v>43007</v>
      </c>
      <c r="B59" t="s">
        <v>76</v>
      </c>
      <c r="C59" t="s">
        <v>11</v>
      </c>
      <c r="F59" s="14">
        <v>20000</v>
      </c>
    </row>
    <row r="60" spans="1:11" ht="19.5" thickBot="1" x14ac:dyDescent="0.35">
      <c r="A60" s="18"/>
      <c r="B60" s="18"/>
      <c r="C60" s="39" t="s">
        <v>609</v>
      </c>
      <c r="D60" s="40"/>
      <c r="E60" s="40"/>
      <c r="F60" s="41">
        <f>SUM(F4:F59)</f>
        <v>3878816</v>
      </c>
    </row>
    <row r="61" spans="1:11" ht="15.75" thickTop="1" x14ac:dyDescent="0.25">
      <c r="A61" s="104"/>
      <c r="B61" s="104"/>
      <c r="C61" s="104"/>
      <c r="D61" s="104"/>
      <c r="E61" s="104"/>
      <c r="F61" s="110"/>
    </row>
    <row r="62" spans="1:11" ht="15.75" thickBot="1" x14ac:dyDescent="0.3">
      <c r="F62" s="30"/>
      <c r="K62" s="9"/>
    </row>
    <row r="63" spans="1:11" ht="19.5" thickTop="1" x14ac:dyDescent="0.3">
      <c r="A63" s="318" t="s">
        <v>610</v>
      </c>
      <c r="B63" s="318"/>
      <c r="C63" s="318"/>
      <c r="D63" s="318"/>
      <c r="E63" s="318"/>
      <c r="F63" s="319"/>
    </row>
    <row r="64" spans="1:11" x14ac:dyDescent="0.25">
      <c r="F64" s="12"/>
      <c r="K64" s="9"/>
    </row>
    <row r="65" spans="1:6" ht="34.15" customHeight="1" x14ac:dyDescent="0.25">
      <c r="A65" s="8" t="s">
        <v>43</v>
      </c>
      <c r="B65" s="8" t="s">
        <v>40</v>
      </c>
      <c r="C65" s="8" t="s">
        <v>1</v>
      </c>
      <c r="D65" s="8" t="s">
        <v>41</v>
      </c>
      <c r="E65" s="8" t="s">
        <v>68</v>
      </c>
      <c r="F65" s="16" t="s">
        <v>42</v>
      </c>
    </row>
    <row r="66" spans="1:6" x14ac:dyDescent="0.25">
      <c r="A66" s="9">
        <v>42979</v>
      </c>
      <c r="B66" t="s">
        <v>76</v>
      </c>
      <c r="C66" t="s">
        <v>627</v>
      </c>
      <c r="D66" s="10" t="s">
        <v>57</v>
      </c>
      <c r="E66" s="7"/>
      <c r="F66" s="14">
        <v>157097</v>
      </c>
    </row>
    <row r="67" spans="1:6" x14ac:dyDescent="0.25">
      <c r="A67" s="9">
        <v>42981</v>
      </c>
      <c r="B67" s="30">
        <v>6822</v>
      </c>
      <c r="C67" t="s">
        <v>629</v>
      </c>
      <c r="D67" s="10"/>
      <c r="E67" s="7"/>
      <c r="F67" s="14">
        <v>50000</v>
      </c>
    </row>
    <row r="68" spans="1:6" x14ac:dyDescent="0.25">
      <c r="A68" s="9">
        <v>42982</v>
      </c>
      <c r="B68" t="s">
        <v>76</v>
      </c>
      <c r="C68" t="s">
        <v>630</v>
      </c>
      <c r="D68" s="10" t="s">
        <v>57</v>
      </c>
      <c r="E68" s="7"/>
      <c r="F68" s="14">
        <v>350000</v>
      </c>
    </row>
    <row r="69" spans="1:6" x14ac:dyDescent="0.25">
      <c r="A69" s="9">
        <v>42982</v>
      </c>
      <c r="B69" t="s">
        <v>76</v>
      </c>
      <c r="C69" t="s">
        <v>631</v>
      </c>
      <c r="D69" s="10" t="s">
        <v>57</v>
      </c>
      <c r="E69" s="7"/>
      <c r="F69" s="14">
        <v>4200000</v>
      </c>
    </row>
    <row r="70" spans="1:6" x14ac:dyDescent="0.25">
      <c r="A70" s="9">
        <v>42982</v>
      </c>
      <c r="B70" t="s">
        <v>76</v>
      </c>
      <c r="C70" t="s">
        <v>529</v>
      </c>
      <c r="D70" s="10" t="s">
        <v>57</v>
      </c>
      <c r="E70" s="7"/>
      <c r="F70" s="14">
        <v>225</v>
      </c>
    </row>
    <row r="71" spans="1:6" x14ac:dyDescent="0.25">
      <c r="A71" s="9">
        <v>42982</v>
      </c>
      <c r="B71" t="s">
        <v>76</v>
      </c>
      <c r="C71" t="s">
        <v>436</v>
      </c>
      <c r="D71" s="10"/>
      <c r="E71" s="7"/>
      <c r="F71" s="14">
        <v>110312</v>
      </c>
    </row>
    <row r="72" spans="1:6" x14ac:dyDescent="0.25">
      <c r="A72" s="9">
        <v>42982</v>
      </c>
      <c r="B72" t="s">
        <v>76</v>
      </c>
      <c r="C72" t="s">
        <v>476</v>
      </c>
      <c r="D72" s="10"/>
      <c r="E72" s="7"/>
      <c r="F72" s="14">
        <v>19177</v>
      </c>
    </row>
    <row r="73" spans="1:6" x14ac:dyDescent="0.25">
      <c r="A73" s="9">
        <v>42982</v>
      </c>
      <c r="B73" t="s">
        <v>76</v>
      </c>
      <c r="C73" t="s">
        <v>632</v>
      </c>
      <c r="D73" s="10"/>
      <c r="E73" s="7"/>
      <c r="F73" s="14">
        <v>6990</v>
      </c>
    </row>
    <row r="74" spans="1:6" x14ac:dyDescent="0.25">
      <c r="A74" s="9">
        <v>42982</v>
      </c>
      <c r="B74" t="s">
        <v>76</v>
      </c>
      <c r="C74" t="s">
        <v>633</v>
      </c>
      <c r="D74" s="10" t="s">
        <v>57</v>
      </c>
      <c r="E74" s="7"/>
      <c r="F74" s="14">
        <v>100000</v>
      </c>
    </row>
    <row r="75" spans="1:6" x14ac:dyDescent="0.25">
      <c r="A75" s="9">
        <v>42982</v>
      </c>
      <c r="B75" t="s">
        <v>76</v>
      </c>
      <c r="C75" t="s">
        <v>634</v>
      </c>
      <c r="D75" s="10"/>
      <c r="E75" s="7"/>
      <c r="F75" s="14">
        <v>250000</v>
      </c>
    </row>
    <row r="76" spans="1:6" x14ac:dyDescent="0.25">
      <c r="A76" s="9">
        <v>42982</v>
      </c>
      <c r="B76" t="s">
        <v>76</v>
      </c>
      <c r="C76" t="s">
        <v>367</v>
      </c>
      <c r="D76" s="10" t="s">
        <v>57</v>
      </c>
      <c r="E76" s="7"/>
      <c r="F76" s="14">
        <v>89446</v>
      </c>
    </row>
    <row r="77" spans="1:6" x14ac:dyDescent="0.25">
      <c r="A77" s="9">
        <v>42984</v>
      </c>
      <c r="B77" t="s">
        <v>264</v>
      </c>
      <c r="C77" t="s">
        <v>517</v>
      </c>
      <c r="D77" s="10"/>
      <c r="E77" s="7"/>
      <c r="F77" s="14">
        <v>9847</v>
      </c>
    </row>
    <row r="78" spans="1:6" x14ac:dyDescent="0.25">
      <c r="A78" s="9">
        <v>42986</v>
      </c>
      <c r="B78" t="s">
        <v>76</v>
      </c>
      <c r="C78" t="s">
        <v>642</v>
      </c>
      <c r="D78" s="10" t="s">
        <v>57</v>
      </c>
      <c r="E78" s="7"/>
      <c r="F78" s="14">
        <v>500000</v>
      </c>
    </row>
    <row r="79" spans="1:6" x14ac:dyDescent="0.25">
      <c r="A79" s="9">
        <v>42989</v>
      </c>
      <c r="B79" t="s">
        <v>76</v>
      </c>
      <c r="C79" t="s">
        <v>643</v>
      </c>
      <c r="D79" s="10"/>
      <c r="E79" s="7"/>
      <c r="F79" s="14">
        <v>4700</v>
      </c>
    </row>
    <row r="80" spans="1:6" x14ac:dyDescent="0.25">
      <c r="A80" s="9">
        <v>42993</v>
      </c>
      <c r="B80" t="s">
        <v>76</v>
      </c>
      <c r="C80" t="s">
        <v>644</v>
      </c>
      <c r="D80" s="10"/>
      <c r="E80" s="7"/>
      <c r="F80" s="14">
        <v>120000</v>
      </c>
    </row>
    <row r="81" spans="1:9" x14ac:dyDescent="0.25">
      <c r="A81" s="9">
        <v>42993</v>
      </c>
      <c r="B81" t="s">
        <v>76</v>
      </c>
      <c r="C81" t="s">
        <v>645</v>
      </c>
      <c r="D81" s="10" t="s">
        <v>57</v>
      </c>
      <c r="E81" s="7"/>
      <c r="F81" s="14">
        <v>70000</v>
      </c>
    </row>
    <row r="82" spans="1:9" x14ac:dyDescent="0.25">
      <c r="A82" s="9">
        <v>43003</v>
      </c>
      <c r="B82" t="s">
        <v>76</v>
      </c>
      <c r="C82" t="s">
        <v>647</v>
      </c>
      <c r="D82" s="10" t="s">
        <v>57</v>
      </c>
      <c r="E82" s="7"/>
      <c r="F82" s="14">
        <v>9000</v>
      </c>
    </row>
    <row r="83" spans="1:9" x14ac:dyDescent="0.25">
      <c r="A83" s="9">
        <v>43004</v>
      </c>
      <c r="B83" s="30" t="s">
        <v>76</v>
      </c>
      <c r="C83" t="s">
        <v>649</v>
      </c>
      <c r="D83" s="10"/>
      <c r="E83" s="7"/>
      <c r="F83" s="14">
        <v>10000</v>
      </c>
    </row>
    <row r="84" spans="1:9" x14ac:dyDescent="0.25">
      <c r="A84" s="9">
        <v>43007</v>
      </c>
      <c r="B84" s="30" t="s">
        <v>76</v>
      </c>
      <c r="C84" t="s">
        <v>650</v>
      </c>
      <c r="D84" s="10"/>
      <c r="E84" s="7"/>
      <c r="F84" s="14">
        <v>35343</v>
      </c>
    </row>
    <row r="85" spans="1:9" x14ac:dyDescent="0.25">
      <c r="A85" s="9"/>
      <c r="B85" s="30"/>
      <c r="D85" s="10"/>
      <c r="E85" s="7"/>
      <c r="F85" s="14"/>
    </row>
    <row r="86" spans="1:9" x14ac:dyDescent="0.25">
      <c r="A86" s="9"/>
      <c r="B86" s="30"/>
      <c r="D86" s="10"/>
      <c r="E86" s="7"/>
      <c r="F86" s="14"/>
    </row>
    <row r="87" spans="1:9" ht="18.75" x14ac:dyDescent="0.3">
      <c r="C87" s="36" t="s">
        <v>611</v>
      </c>
      <c r="D87" s="37"/>
      <c r="E87" s="37"/>
      <c r="F87" s="38">
        <f>SUM(F66:F84)</f>
        <v>6092137</v>
      </c>
    </row>
    <row r="88" spans="1:9" x14ac:dyDescent="0.25">
      <c r="F88" s="12"/>
    </row>
    <row r="89" spans="1:9" ht="15.75" thickBot="1" x14ac:dyDescent="0.3">
      <c r="F89" s="12"/>
      <c r="H89" s="67"/>
    </row>
    <row r="90" spans="1:9" ht="22.5" thickTop="1" thickBot="1" x14ac:dyDescent="0.4">
      <c r="C90" s="316" t="s">
        <v>162</v>
      </c>
      <c r="D90" s="316"/>
      <c r="E90" s="316"/>
      <c r="F90" s="317"/>
      <c r="H90" s="67"/>
    </row>
    <row r="91" spans="1:9" ht="15.75" thickTop="1" x14ac:dyDescent="0.25">
      <c r="C91" s="3" t="s">
        <v>72</v>
      </c>
      <c r="D91" s="20">
        <v>42978</v>
      </c>
      <c r="E91" s="3"/>
      <c r="F91" s="11">
        <f>+'Agosto 2017'!F94</f>
        <v>13661964</v>
      </c>
      <c r="H91" s="67"/>
    </row>
    <row r="92" spans="1:9" x14ac:dyDescent="0.25">
      <c r="C92" s="3" t="s">
        <v>73</v>
      </c>
      <c r="D92" s="20">
        <v>42979</v>
      </c>
      <c r="E92" s="3"/>
      <c r="F92" s="11">
        <f>+F60</f>
        <v>3878816</v>
      </c>
      <c r="H92" s="67"/>
    </row>
    <row r="93" spans="1:9" x14ac:dyDescent="0.25">
      <c r="C93" s="3" t="s">
        <v>74</v>
      </c>
      <c r="D93" s="3"/>
      <c r="E93" s="3"/>
      <c r="F93" s="13"/>
      <c r="H93" s="67"/>
    </row>
    <row r="94" spans="1:9" x14ac:dyDescent="0.25">
      <c r="C94" s="3" t="s">
        <v>75</v>
      </c>
      <c r="D94" s="20">
        <v>42979</v>
      </c>
      <c r="E94" s="3"/>
      <c r="F94" s="17">
        <f>-F87</f>
        <v>-6092137</v>
      </c>
      <c r="H94" s="67"/>
    </row>
    <row r="95" spans="1:9" ht="15.75" thickBot="1" x14ac:dyDescent="0.3">
      <c r="F95" s="12"/>
      <c r="H95" s="67"/>
    </row>
    <row r="96" spans="1:9" ht="20.25" thickTop="1" thickBot="1" x14ac:dyDescent="0.35">
      <c r="C96" s="21" t="s">
        <v>612</v>
      </c>
      <c r="D96" s="22"/>
      <c r="E96" s="22"/>
      <c r="F96" s="24">
        <f>+F91+F92+F94</f>
        <v>11448643</v>
      </c>
      <c r="H96" s="118"/>
      <c r="I96" s="1"/>
    </row>
    <row r="97" spans="3:8" ht="16.5" thickTop="1" thickBot="1" x14ac:dyDescent="0.3">
      <c r="F97" s="12"/>
      <c r="H97" s="67"/>
    </row>
    <row r="98" spans="3:8" ht="20.25" thickTop="1" thickBot="1" x14ac:dyDescent="0.35">
      <c r="C98" s="21" t="s">
        <v>544</v>
      </c>
      <c r="D98" s="22"/>
      <c r="E98" s="22"/>
      <c r="F98" s="24">
        <f>+'dep a plazo y saldos  bco'!A24</f>
        <v>43603886</v>
      </c>
      <c r="H98" s="67"/>
    </row>
    <row r="99" spans="3:8" ht="15.75" thickTop="1" x14ac:dyDescent="0.25"/>
  </sheetData>
  <mergeCells count="3">
    <mergeCell ref="A2:F2"/>
    <mergeCell ref="C90:F90"/>
    <mergeCell ref="A63:F63"/>
  </mergeCells>
  <pageMargins left="0.70866141732283472" right="0.70866141732283472" top="0.74803149606299213" bottom="0.74803149606299213" header="0.31496062992125984" footer="0.31496062992125984"/>
  <pageSetup scale="75" orientation="portrait" r:id="rId1"/>
  <headerFooter>
    <oddHeader>&amp;C&amp;"-,Negrita Cursiva"&amp;20Septiembre 2017</oddHeader>
  </headerFooter>
  <rowBreaks count="1" manualBreakCount="1">
    <brk id="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81"/>
  <sheetViews>
    <sheetView topLeftCell="A55" zoomScale="80" zoomScaleNormal="80" workbookViewId="0">
      <selection activeCell="L55" sqref="L55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605</v>
      </c>
      <c r="B1" s="107"/>
      <c r="C1" s="107"/>
      <c r="D1" s="108">
        <f>+'Sept 2017 '!F96</f>
        <v>11448643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307" t="s">
        <v>613</v>
      </c>
      <c r="B3" s="307"/>
      <c r="C3" s="307"/>
      <c r="D3" s="307"/>
      <c r="E3" s="307"/>
      <c r="F3" s="308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43010</v>
      </c>
      <c r="B5" t="s">
        <v>76</v>
      </c>
      <c r="C5" t="s">
        <v>3</v>
      </c>
      <c r="F5" s="14">
        <v>20000</v>
      </c>
    </row>
    <row r="6" spans="1:8" x14ac:dyDescent="0.25">
      <c r="A6" s="9">
        <v>43010</v>
      </c>
      <c r="B6" t="s">
        <v>76</v>
      </c>
      <c r="C6" t="s">
        <v>135</v>
      </c>
      <c r="F6" s="14">
        <v>20000</v>
      </c>
    </row>
    <row r="7" spans="1:8" x14ac:dyDescent="0.25">
      <c r="A7" s="9">
        <v>43010</v>
      </c>
      <c r="B7" t="s">
        <v>76</v>
      </c>
      <c r="C7" t="s">
        <v>652</v>
      </c>
      <c r="F7" s="14">
        <v>15270</v>
      </c>
    </row>
    <row r="8" spans="1:8" x14ac:dyDescent="0.25">
      <c r="A8" s="9">
        <v>43010</v>
      </c>
      <c r="B8" t="s">
        <v>76</v>
      </c>
      <c r="C8" t="s">
        <v>628</v>
      </c>
      <c r="F8" s="14">
        <v>20000</v>
      </c>
    </row>
    <row r="9" spans="1:8" x14ac:dyDescent="0.25">
      <c r="A9" s="9">
        <v>43010</v>
      </c>
      <c r="B9" t="s">
        <v>76</v>
      </c>
      <c r="C9" t="s">
        <v>94</v>
      </c>
      <c r="F9" s="14">
        <v>20054</v>
      </c>
    </row>
    <row r="10" spans="1:8" x14ac:dyDescent="0.25">
      <c r="A10" s="9">
        <v>43010</v>
      </c>
      <c r="B10" t="s">
        <v>76</v>
      </c>
      <c r="C10" t="s">
        <v>206</v>
      </c>
      <c r="F10" s="14">
        <v>20000</v>
      </c>
    </row>
    <row r="11" spans="1:8" x14ac:dyDescent="0.25">
      <c r="A11" s="9">
        <v>43010</v>
      </c>
      <c r="B11" t="s">
        <v>76</v>
      </c>
      <c r="C11" t="s">
        <v>653</v>
      </c>
      <c r="F11" s="14">
        <v>20000</v>
      </c>
    </row>
    <row r="12" spans="1:8" x14ac:dyDescent="0.25">
      <c r="A12" s="9">
        <v>43010</v>
      </c>
      <c r="B12" t="s">
        <v>76</v>
      </c>
      <c r="C12" t="s">
        <v>511</v>
      </c>
      <c r="F12" s="14">
        <v>100104</v>
      </c>
    </row>
    <row r="13" spans="1:8" x14ac:dyDescent="0.25">
      <c r="A13" s="9">
        <v>43010</v>
      </c>
      <c r="B13" t="s">
        <v>76</v>
      </c>
      <c r="C13" t="s">
        <v>80</v>
      </c>
      <c r="F13" s="14">
        <v>20000</v>
      </c>
    </row>
    <row r="14" spans="1:8" x14ac:dyDescent="0.25">
      <c r="A14" s="9">
        <v>43010</v>
      </c>
      <c r="B14" t="s">
        <v>76</v>
      </c>
      <c r="C14" t="s">
        <v>654</v>
      </c>
      <c r="F14" s="14">
        <v>20000</v>
      </c>
    </row>
    <row r="15" spans="1:8" x14ac:dyDescent="0.25">
      <c r="A15" s="9">
        <v>43011</v>
      </c>
      <c r="B15" t="s">
        <v>76</v>
      </c>
      <c r="C15" t="s">
        <v>655</v>
      </c>
      <c r="F15" s="14">
        <v>120049</v>
      </c>
    </row>
    <row r="16" spans="1:8" x14ac:dyDescent="0.25">
      <c r="A16" s="9">
        <v>43013</v>
      </c>
      <c r="B16" t="s">
        <v>76</v>
      </c>
      <c r="C16" t="s">
        <v>313</v>
      </c>
      <c r="F16" s="14">
        <v>20000</v>
      </c>
    </row>
    <row r="17" spans="1:6" x14ac:dyDescent="0.25">
      <c r="A17" s="9">
        <v>43013</v>
      </c>
      <c r="B17" t="s">
        <v>239</v>
      </c>
      <c r="C17" t="s">
        <v>376</v>
      </c>
      <c r="F17" s="14">
        <v>20000</v>
      </c>
    </row>
    <row r="18" spans="1:6" x14ac:dyDescent="0.25">
      <c r="A18" s="9">
        <v>43013</v>
      </c>
      <c r="B18" t="s">
        <v>129</v>
      </c>
      <c r="C18" t="s">
        <v>656</v>
      </c>
      <c r="F18" s="14">
        <v>40000</v>
      </c>
    </row>
    <row r="19" spans="1:6" x14ac:dyDescent="0.25">
      <c r="A19" s="9">
        <v>43013</v>
      </c>
      <c r="B19" t="s">
        <v>129</v>
      </c>
      <c r="C19" t="s">
        <v>86</v>
      </c>
      <c r="F19" s="14">
        <v>60000</v>
      </c>
    </row>
    <row r="20" spans="1:6" x14ac:dyDescent="0.25">
      <c r="A20" s="9">
        <v>43014</v>
      </c>
      <c r="B20" t="s">
        <v>239</v>
      </c>
      <c r="C20" t="s">
        <v>91</v>
      </c>
      <c r="F20" s="14">
        <v>20028</v>
      </c>
    </row>
    <row r="21" spans="1:6" x14ac:dyDescent="0.25">
      <c r="A21" s="9">
        <v>43014</v>
      </c>
      <c r="B21" t="s">
        <v>76</v>
      </c>
      <c r="C21" t="s">
        <v>413</v>
      </c>
      <c r="F21" s="14">
        <v>20000</v>
      </c>
    </row>
    <row r="22" spans="1:6" x14ac:dyDescent="0.25">
      <c r="A22" s="9">
        <v>43018</v>
      </c>
      <c r="B22" t="s">
        <v>76</v>
      </c>
      <c r="C22" t="s">
        <v>87</v>
      </c>
      <c r="F22" s="14">
        <v>20000</v>
      </c>
    </row>
    <row r="23" spans="1:6" x14ac:dyDescent="0.25">
      <c r="A23" s="9">
        <v>43018</v>
      </c>
      <c r="B23" t="s">
        <v>239</v>
      </c>
      <c r="C23" t="s">
        <v>466</v>
      </c>
      <c r="F23" s="14">
        <v>20000</v>
      </c>
    </row>
    <row r="24" spans="1:6" x14ac:dyDescent="0.25">
      <c r="A24" s="9">
        <v>43018</v>
      </c>
      <c r="B24" t="s">
        <v>239</v>
      </c>
      <c r="C24" t="s">
        <v>132</v>
      </c>
      <c r="F24" s="14">
        <v>20100</v>
      </c>
    </row>
    <row r="25" spans="1:6" x14ac:dyDescent="0.25">
      <c r="A25" s="9">
        <v>43019</v>
      </c>
      <c r="B25" t="s">
        <v>76</v>
      </c>
      <c r="C25" t="s">
        <v>648</v>
      </c>
      <c r="F25" s="14">
        <v>200000</v>
      </c>
    </row>
    <row r="26" spans="1:6" x14ac:dyDescent="0.25">
      <c r="A26" s="9">
        <v>43019</v>
      </c>
      <c r="B26" t="s">
        <v>239</v>
      </c>
      <c r="C26" t="s">
        <v>376</v>
      </c>
      <c r="F26" s="14">
        <v>20000</v>
      </c>
    </row>
    <row r="27" spans="1:6" x14ac:dyDescent="0.25">
      <c r="A27" s="9">
        <v>43024</v>
      </c>
      <c r="B27" t="s">
        <v>239</v>
      </c>
      <c r="C27" t="s">
        <v>657</v>
      </c>
      <c r="F27" s="14">
        <v>160000</v>
      </c>
    </row>
    <row r="28" spans="1:6" x14ac:dyDescent="0.25">
      <c r="A28" s="9">
        <v>43024</v>
      </c>
      <c r="B28" t="s">
        <v>239</v>
      </c>
      <c r="C28" t="s">
        <v>637</v>
      </c>
      <c r="F28" s="14">
        <v>40000</v>
      </c>
    </row>
    <row r="29" spans="1:6" x14ac:dyDescent="0.25">
      <c r="A29" s="9">
        <v>43025</v>
      </c>
      <c r="B29" t="s">
        <v>239</v>
      </c>
      <c r="C29" t="s">
        <v>372</v>
      </c>
      <c r="F29" s="14">
        <v>40094</v>
      </c>
    </row>
    <row r="30" spans="1:6" x14ac:dyDescent="0.25">
      <c r="A30" s="9">
        <v>43028</v>
      </c>
      <c r="B30" t="s">
        <v>239</v>
      </c>
      <c r="C30" t="s">
        <v>376</v>
      </c>
      <c r="F30" s="14">
        <v>20000</v>
      </c>
    </row>
    <row r="31" spans="1:6" x14ac:dyDescent="0.25">
      <c r="A31" s="9">
        <v>43028</v>
      </c>
      <c r="B31" t="s">
        <v>129</v>
      </c>
      <c r="C31" t="s">
        <v>658</v>
      </c>
      <c r="F31" s="14">
        <v>40039</v>
      </c>
    </row>
    <row r="32" spans="1:6" x14ac:dyDescent="0.25">
      <c r="A32" s="9">
        <v>43031</v>
      </c>
      <c r="B32" t="s">
        <v>76</v>
      </c>
      <c r="C32" t="s">
        <v>93</v>
      </c>
      <c r="F32" s="14">
        <v>20000</v>
      </c>
    </row>
    <row r="33" spans="1:6" x14ac:dyDescent="0.25">
      <c r="A33" s="9">
        <v>43031</v>
      </c>
      <c r="B33" t="s">
        <v>76</v>
      </c>
      <c r="C33" t="s">
        <v>659</v>
      </c>
      <c r="F33" s="14">
        <v>458270</v>
      </c>
    </row>
    <row r="34" spans="1:6" x14ac:dyDescent="0.25">
      <c r="A34" s="9">
        <v>43033</v>
      </c>
      <c r="B34" t="s">
        <v>239</v>
      </c>
      <c r="C34" t="s">
        <v>376</v>
      </c>
      <c r="F34" s="14">
        <v>20000</v>
      </c>
    </row>
    <row r="35" spans="1:6" x14ac:dyDescent="0.25">
      <c r="A35" s="9">
        <v>43034</v>
      </c>
      <c r="B35" t="s">
        <v>76</v>
      </c>
      <c r="C35" t="s">
        <v>407</v>
      </c>
      <c r="F35" s="14">
        <v>40000</v>
      </c>
    </row>
    <row r="36" spans="1:6" x14ac:dyDescent="0.25">
      <c r="A36" s="9">
        <v>43034</v>
      </c>
      <c r="B36" t="s">
        <v>76</v>
      </c>
      <c r="C36" t="s">
        <v>660</v>
      </c>
      <c r="F36" s="14">
        <v>20000</v>
      </c>
    </row>
    <row r="37" spans="1:6" x14ac:dyDescent="0.25">
      <c r="A37" s="9">
        <v>43034</v>
      </c>
      <c r="B37" t="s">
        <v>239</v>
      </c>
      <c r="C37" t="s">
        <v>21</v>
      </c>
      <c r="F37" s="14">
        <v>20109</v>
      </c>
    </row>
    <row r="38" spans="1:6" x14ac:dyDescent="0.25">
      <c r="A38" s="9">
        <v>43038</v>
      </c>
      <c r="B38" t="s">
        <v>76</v>
      </c>
      <c r="C38" t="s">
        <v>94</v>
      </c>
      <c r="F38" s="14">
        <v>20054</v>
      </c>
    </row>
    <row r="39" spans="1:6" x14ac:dyDescent="0.25">
      <c r="A39" s="9">
        <v>43038</v>
      </c>
      <c r="B39" t="s">
        <v>76</v>
      </c>
      <c r="C39" t="s">
        <v>653</v>
      </c>
      <c r="F39" s="14">
        <v>20000</v>
      </c>
    </row>
    <row r="40" spans="1:6" x14ac:dyDescent="0.25">
      <c r="A40" s="9">
        <v>43038</v>
      </c>
      <c r="B40" t="s">
        <v>76</v>
      </c>
      <c r="C40" t="s">
        <v>16</v>
      </c>
      <c r="F40" s="14">
        <v>20037</v>
      </c>
    </row>
    <row r="41" spans="1:6" x14ac:dyDescent="0.25">
      <c r="A41" s="9">
        <v>43038</v>
      </c>
      <c r="B41" t="s">
        <v>76</v>
      </c>
      <c r="C41" t="s">
        <v>17</v>
      </c>
      <c r="F41" s="14">
        <v>20072</v>
      </c>
    </row>
    <row r="42" spans="1:6" x14ac:dyDescent="0.25">
      <c r="A42" s="9">
        <v>43038</v>
      </c>
      <c r="B42" t="s">
        <v>76</v>
      </c>
      <c r="C42" t="s">
        <v>206</v>
      </c>
      <c r="F42" s="14">
        <v>20000</v>
      </c>
    </row>
    <row r="43" spans="1:6" x14ac:dyDescent="0.25">
      <c r="A43" s="9">
        <v>43039</v>
      </c>
      <c r="B43" t="s">
        <v>76</v>
      </c>
      <c r="C43" t="s">
        <v>14</v>
      </c>
      <c r="F43" s="14">
        <v>20000</v>
      </c>
    </row>
    <row r="44" spans="1:6" x14ac:dyDescent="0.25">
      <c r="A44" s="9">
        <v>43039</v>
      </c>
      <c r="B44" t="s">
        <v>76</v>
      </c>
      <c r="C44" t="s">
        <v>9</v>
      </c>
      <c r="F44" s="14">
        <v>20000</v>
      </c>
    </row>
    <row r="45" spans="1:6" x14ac:dyDescent="0.25">
      <c r="A45" s="9">
        <v>43039</v>
      </c>
      <c r="B45" t="s">
        <v>76</v>
      </c>
      <c r="C45" t="s">
        <v>131</v>
      </c>
      <c r="F45" s="14">
        <v>20000</v>
      </c>
    </row>
    <row r="46" spans="1:6" ht="19.5" thickBot="1" x14ac:dyDescent="0.35">
      <c r="A46" s="18"/>
      <c r="B46" s="18"/>
      <c r="C46" s="39" t="s">
        <v>614</v>
      </c>
      <c r="D46" s="40"/>
      <c r="E46" s="40"/>
      <c r="F46" s="41">
        <f>SUM(F5:F45)</f>
        <v>1894280</v>
      </c>
    </row>
    <row r="47" spans="1:6" ht="15.75" thickTop="1" x14ac:dyDescent="0.25">
      <c r="A47" s="104"/>
      <c r="B47" s="104"/>
      <c r="C47" s="104"/>
      <c r="D47" s="104"/>
      <c r="E47" s="104"/>
      <c r="F47" s="110"/>
    </row>
    <row r="48" spans="1:6" ht="15.75" thickBot="1" x14ac:dyDescent="0.3">
      <c r="F48" s="30"/>
    </row>
    <row r="49" spans="1:11" ht="19.5" thickTop="1" x14ac:dyDescent="0.3">
      <c r="A49" s="318" t="s">
        <v>615</v>
      </c>
      <c r="B49" s="318"/>
      <c r="C49" s="318"/>
      <c r="D49" s="318"/>
      <c r="E49" s="318"/>
      <c r="F49" s="319"/>
    </row>
    <row r="50" spans="1:11" x14ac:dyDescent="0.25">
      <c r="F50" s="12"/>
    </row>
    <row r="51" spans="1:11" ht="34.15" customHeight="1" x14ac:dyDescent="0.25">
      <c r="A51" s="8" t="s">
        <v>43</v>
      </c>
      <c r="B51" s="8" t="s">
        <v>40</v>
      </c>
      <c r="C51" s="8" t="s">
        <v>1</v>
      </c>
      <c r="D51" s="8" t="s">
        <v>41</v>
      </c>
      <c r="E51" s="8" t="s">
        <v>68</v>
      </c>
      <c r="F51" s="16" t="s">
        <v>42</v>
      </c>
    </row>
    <row r="52" spans="1:11" x14ac:dyDescent="0.25">
      <c r="A52" s="9">
        <v>43010</v>
      </c>
      <c r="B52" t="s">
        <v>76</v>
      </c>
      <c r="C52" t="s">
        <v>661</v>
      </c>
      <c r="D52" s="10"/>
      <c r="E52" s="7"/>
      <c r="F52" s="14">
        <v>187104</v>
      </c>
    </row>
    <row r="53" spans="1:11" x14ac:dyDescent="0.25">
      <c r="A53" s="9">
        <v>43011</v>
      </c>
      <c r="B53" t="s">
        <v>76</v>
      </c>
      <c r="C53" t="s">
        <v>476</v>
      </c>
      <c r="D53" s="10"/>
      <c r="E53" s="7"/>
      <c r="F53" s="14">
        <v>19293</v>
      </c>
    </row>
    <row r="54" spans="1:11" x14ac:dyDescent="0.25">
      <c r="A54" s="9">
        <v>43011</v>
      </c>
      <c r="B54" t="s">
        <v>76</v>
      </c>
      <c r="C54" t="s">
        <v>436</v>
      </c>
      <c r="D54" s="10"/>
      <c r="E54" s="7"/>
      <c r="F54" s="14">
        <v>82173</v>
      </c>
    </row>
    <row r="55" spans="1:11" x14ac:dyDescent="0.25">
      <c r="A55" s="9">
        <v>43011</v>
      </c>
      <c r="B55" t="s">
        <v>76</v>
      </c>
      <c r="C55" t="s">
        <v>529</v>
      </c>
      <c r="D55" s="10"/>
      <c r="E55" s="7"/>
      <c r="F55" s="14">
        <v>225</v>
      </c>
    </row>
    <row r="56" spans="1:11" x14ac:dyDescent="0.25">
      <c r="A56" s="9">
        <v>43011</v>
      </c>
      <c r="B56" t="s">
        <v>76</v>
      </c>
      <c r="C56" t="s">
        <v>662</v>
      </c>
      <c r="D56" s="10"/>
      <c r="E56" s="7"/>
      <c r="F56" s="14">
        <v>6990</v>
      </c>
    </row>
    <row r="57" spans="1:11" x14ac:dyDescent="0.25">
      <c r="A57" s="9">
        <v>43011</v>
      </c>
      <c r="B57" t="s">
        <v>76</v>
      </c>
      <c r="C57" t="s">
        <v>663</v>
      </c>
      <c r="D57" s="10"/>
      <c r="E57" s="7"/>
      <c r="F57" s="14">
        <v>250000</v>
      </c>
      <c r="I57" s="67"/>
      <c r="J57" s="67"/>
      <c r="K57" s="67"/>
    </row>
    <row r="58" spans="1:11" x14ac:dyDescent="0.25">
      <c r="A58" s="9">
        <v>43011</v>
      </c>
      <c r="B58" t="s">
        <v>76</v>
      </c>
      <c r="C58" t="s">
        <v>664</v>
      </c>
      <c r="D58" s="10"/>
      <c r="E58" s="7"/>
      <c r="F58" s="14">
        <v>100000</v>
      </c>
      <c r="I58" s="67"/>
      <c r="J58" s="67"/>
      <c r="K58" s="67"/>
    </row>
    <row r="59" spans="1:11" x14ac:dyDescent="0.25">
      <c r="A59" s="9">
        <v>43011</v>
      </c>
      <c r="B59" t="s">
        <v>76</v>
      </c>
      <c r="C59" t="s">
        <v>367</v>
      </c>
      <c r="D59" s="10"/>
      <c r="E59" s="7"/>
      <c r="F59" s="14">
        <v>109837</v>
      </c>
    </row>
    <row r="60" spans="1:11" x14ac:dyDescent="0.25">
      <c r="A60" s="9">
        <v>43013</v>
      </c>
      <c r="B60" t="s">
        <v>76</v>
      </c>
      <c r="C60" t="s">
        <v>665</v>
      </c>
      <c r="D60" s="10"/>
      <c r="E60" s="7"/>
      <c r="F60" s="14">
        <v>9867</v>
      </c>
    </row>
    <row r="61" spans="1:11" ht="15" customHeight="1" x14ac:dyDescent="0.25">
      <c r="A61" s="9">
        <v>43014</v>
      </c>
      <c r="B61" t="s">
        <v>76</v>
      </c>
      <c r="C61" t="s">
        <v>666</v>
      </c>
      <c r="D61" s="10"/>
      <c r="E61" s="7"/>
      <c r="F61" s="14">
        <v>20000</v>
      </c>
    </row>
    <row r="62" spans="1:11" ht="15" customHeight="1" x14ac:dyDescent="0.25">
      <c r="A62" s="9">
        <v>43024</v>
      </c>
      <c r="B62" t="s">
        <v>76</v>
      </c>
      <c r="C62" t="s">
        <v>667</v>
      </c>
      <c r="D62" s="10"/>
      <c r="E62" s="7"/>
      <c r="F62" s="14">
        <v>13500</v>
      </c>
    </row>
    <row r="63" spans="1:11" ht="15" customHeight="1" x14ac:dyDescent="0.25">
      <c r="A63" s="9">
        <v>43024</v>
      </c>
      <c r="B63" t="s">
        <v>76</v>
      </c>
      <c r="C63" t="s">
        <v>668</v>
      </c>
      <c r="D63" s="10"/>
      <c r="E63" s="7"/>
      <c r="F63" s="14">
        <v>42900</v>
      </c>
    </row>
    <row r="64" spans="1:11" ht="15" customHeight="1" x14ac:dyDescent="0.25">
      <c r="A64" s="9">
        <v>43024</v>
      </c>
      <c r="B64" t="s">
        <v>76</v>
      </c>
      <c r="C64" t="s">
        <v>669</v>
      </c>
      <c r="D64" s="10"/>
      <c r="E64" s="7"/>
      <c r="F64" s="14">
        <v>120000</v>
      </c>
    </row>
    <row r="65" spans="1:11" ht="15" customHeight="1" x14ac:dyDescent="0.25">
      <c r="A65" s="9">
        <v>43027</v>
      </c>
      <c r="B65" t="s">
        <v>76</v>
      </c>
      <c r="C65" t="s">
        <v>670</v>
      </c>
      <c r="D65" s="10"/>
      <c r="E65" s="7"/>
      <c r="F65" s="14">
        <v>97908</v>
      </c>
    </row>
    <row r="66" spans="1:11" ht="15" customHeight="1" x14ac:dyDescent="0.25">
      <c r="A66" s="9">
        <v>43038</v>
      </c>
      <c r="B66" t="s">
        <v>76</v>
      </c>
      <c r="C66" t="s">
        <v>671</v>
      </c>
      <c r="D66" s="10"/>
      <c r="E66" s="7"/>
      <c r="F66" s="14">
        <v>13800</v>
      </c>
    </row>
    <row r="67" spans="1:11" ht="15" customHeight="1" x14ac:dyDescent="0.25">
      <c r="A67" s="9"/>
      <c r="D67" s="10"/>
      <c r="E67" s="7"/>
      <c r="F67" s="14"/>
    </row>
    <row r="68" spans="1:11" x14ac:dyDescent="0.25">
      <c r="A68" s="9"/>
      <c r="B68" s="30"/>
      <c r="D68" s="10"/>
      <c r="E68" s="7"/>
      <c r="F68" s="14"/>
    </row>
    <row r="69" spans="1:11" ht="18.75" x14ac:dyDescent="0.3">
      <c r="C69" s="36" t="s">
        <v>616</v>
      </c>
      <c r="D69" s="37"/>
      <c r="E69" s="37"/>
      <c r="F69" s="38">
        <f>SUM(F52:F67)</f>
        <v>1073597</v>
      </c>
    </row>
    <row r="70" spans="1:11" x14ac:dyDescent="0.25">
      <c r="F70" s="12"/>
    </row>
    <row r="71" spans="1:11" ht="15.75" thickBot="1" x14ac:dyDescent="0.3">
      <c r="F71" s="12"/>
      <c r="H71" s="67"/>
    </row>
    <row r="72" spans="1:11" ht="22.5" thickTop="1" thickBot="1" x14ac:dyDescent="0.4">
      <c r="C72" s="316" t="s">
        <v>162</v>
      </c>
      <c r="D72" s="316"/>
      <c r="E72" s="316"/>
      <c r="F72" s="317"/>
      <c r="H72" s="67"/>
    </row>
    <row r="73" spans="1:11" ht="15.75" thickTop="1" x14ac:dyDescent="0.25">
      <c r="C73" s="3" t="s">
        <v>72</v>
      </c>
      <c r="D73" s="20">
        <v>43008</v>
      </c>
      <c r="E73" s="3"/>
      <c r="F73" s="11">
        <f>+'Sept 2017 '!F96</f>
        <v>11448643</v>
      </c>
      <c r="H73" s="67"/>
      <c r="I73" s="68">
        <v>11750116</v>
      </c>
      <c r="J73" s="67"/>
      <c r="K73" s="67"/>
    </row>
    <row r="74" spans="1:11" x14ac:dyDescent="0.25">
      <c r="C74" s="3" t="s">
        <v>73</v>
      </c>
      <c r="D74" s="20">
        <v>43009</v>
      </c>
      <c r="E74" s="3"/>
      <c r="F74" s="11">
        <f>+F46</f>
        <v>1894280</v>
      </c>
      <c r="H74" s="67"/>
      <c r="I74" s="68">
        <v>3324310</v>
      </c>
      <c r="J74" s="67"/>
      <c r="K74" s="67"/>
    </row>
    <row r="75" spans="1:11" x14ac:dyDescent="0.25">
      <c r="C75" s="3" t="s">
        <v>74</v>
      </c>
      <c r="D75" s="3"/>
      <c r="E75" s="3"/>
      <c r="F75" s="13"/>
      <c r="H75" s="67"/>
      <c r="I75" s="68">
        <v>2998971</v>
      </c>
      <c r="J75" s="67"/>
      <c r="K75" s="67"/>
    </row>
    <row r="76" spans="1:11" x14ac:dyDescent="0.25">
      <c r="C76" s="3" t="s">
        <v>75</v>
      </c>
      <c r="D76" s="20">
        <v>43009</v>
      </c>
      <c r="E76" s="3"/>
      <c r="F76" s="17">
        <f>-F69</f>
        <v>-1073597</v>
      </c>
      <c r="H76" s="67"/>
      <c r="I76" s="68">
        <v>2996667</v>
      </c>
      <c r="J76" s="67"/>
      <c r="K76" s="67"/>
    </row>
    <row r="77" spans="1:11" ht="15.75" thickBot="1" x14ac:dyDescent="0.3">
      <c r="F77" s="12"/>
      <c r="H77" s="67"/>
      <c r="I77" s="68">
        <v>166515</v>
      </c>
      <c r="J77" s="67"/>
      <c r="K77" s="67"/>
    </row>
    <row r="78" spans="1:11" ht="20.25" thickTop="1" thickBot="1" x14ac:dyDescent="0.35">
      <c r="C78" s="21" t="s">
        <v>617</v>
      </c>
      <c r="D78" s="22"/>
      <c r="E78" s="22"/>
      <c r="F78" s="24">
        <f>+F73+F74+F76</f>
        <v>12269326</v>
      </c>
      <c r="H78" s="67"/>
      <c r="I78" s="68">
        <v>1443968</v>
      </c>
      <c r="J78" s="67"/>
      <c r="K78" s="67"/>
    </row>
    <row r="79" spans="1:11" ht="16.5" thickTop="1" thickBot="1" x14ac:dyDescent="0.3">
      <c r="F79" s="12"/>
      <c r="H79" s="67"/>
      <c r="I79" s="68">
        <v>731774</v>
      </c>
      <c r="J79" s="67"/>
      <c r="K79" s="67"/>
    </row>
    <row r="80" spans="1:11" ht="20.25" thickTop="1" thickBot="1" x14ac:dyDescent="0.35">
      <c r="C80" s="21" t="s">
        <v>544</v>
      </c>
      <c r="D80" s="22"/>
      <c r="E80" s="22"/>
      <c r="F80" s="24">
        <f>+'dep a plazo y saldos  bco'!A24</f>
        <v>43603886</v>
      </c>
      <c r="H80" s="67"/>
      <c r="I80" s="68">
        <v>10482372</v>
      </c>
      <c r="J80" s="67"/>
      <c r="K80" s="67"/>
    </row>
    <row r="81" ht="15.75" thickTop="1" x14ac:dyDescent="0.25"/>
  </sheetData>
  <mergeCells count="3">
    <mergeCell ref="A3:F3"/>
    <mergeCell ref="A49:F49"/>
    <mergeCell ref="C72:F72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Cursiva"&amp;20Octubre 2017</oddHeader>
  </headerFooter>
  <rowBreaks count="1" manualBreakCount="1">
    <brk id="4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77"/>
  <sheetViews>
    <sheetView topLeftCell="A58" zoomScale="80" zoomScaleNormal="80" workbookViewId="0">
      <selection activeCell="F74" sqref="F74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606</v>
      </c>
      <c r="B1" s="107"/>
      <c r="C1" s="107"/>
      <c r="D1" s="108">
        <f>+'oct 2017 '!F78</f>
        <v>12269326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307" t="s">
        <v>618</v>
      </c>
      <c r="B3" s="307"/>
      <c r="C3" s="307"/>
      <c r="D3" s="307"/>
      <c r="E3" s="307"/>
      <c r="F3" s="308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43041</v>
      </c>
      <c r="B5" t="s">
        <v>239</v>
      </c>
      <c r="C5" t="s">
        <v>376</v>
      </c>
      <c r="F5" s="14">
        <v>20000</v>
      </c>
    </row>
    <row r="6" spans="1:8" x14ac:dyDescent="0.25">
      <c r="A6" s="9">
        <v>43041</v>
      </c>
      <c r="B6" t="s">
        <v>76</v>
      </c>
      <c r="C6" t="s">
        <v>135</v>
      </c>
      <c r="F6" s="14">
        <v>20000</v>
      </c>
    </row>
    <row r="7" spans="1:8" x14ac:dyDescent="0.25">
      <c r="A7" s="9">
        <v>43041</v>
      </c>
      <c r="B7" t="s">
        <v>76</v>
      </c>
      <c r="C7" t="s">
        <v>3</v>
      </c>
      <c r="F7" s="14">
        <v>20000</v>
      </c>
    </row>
    <row r="8" spans="1:8" x14ac:dyDescent="0.25">
      <c r="A8" s="9">
        <v>43041</v>
      </c>
      <c r="B8" t="s">
        <v>76</v>
      </c>
      <c r="C8" t="s">
        <v>652</v>
      </c>
      <c r="F8" s="14">
        <v>100000</v>
      </c>
    </row>
    <row r="9" spans="1:8" x14ac:dyDescent="0.25">
      <c r="A9" s="9">
        <v>43041</v>
      </c>
      <c r="B9" t="s">
        <v>76</v>
      </c>
      <c r="C9" t="s">
        <v>205</v>
      </c>
      <c r="F9" s="14">
        <v>20102</v>
      </c>
    </row>
    <row r="10" spans="1:8" x14ac:dyDescent="0.25">
      <c r="A10" s="9">
        <v>43041</v>
      </c>
      <c r="B10" t="s">
        <v>76</v>
      </c>
      <c r="C10" t="s">
        <v>672</v>
      </c>
      <c r="F10" s="14">
        <v>20000</v>
      </c>
    </row>
    <row r="11" spans="1:8" x14ac:dyDescent="0.25">
      <c r="A11" s="9">
        <v>43042</v>
      </c>
      <c r="B11" t="s">
        <v>76</v>
      </c>
      <c r="C11" t="s">
        <v>11</v>
      </c>
      <c r="F11" s="14">
        <v>20000</v>
      </c>
    </row>
    <row r="12" spans="1:8" x14ac:dyDescent="0.25">
      <c r="A12" s="9">
        <v>43045</v>
      </c>
      <c r="B12" t="s">
        <v>76</v>
      </c>
      <c r="C12" t="s">
        <v>313</v>
      </c>
      <c r="F12" s="14">
        <v>20000</v>
      </c>
    </row>
    <row r="13" spans="1:8" ht="13.9" customHeight="1" x14ac:dyDescent="0.25">
      <c r="A13" s="9">
        <v>43046</v>
      </c>
      <c r="B13" t="s">
        <v>76</v>
      </c>
      <c r="C13" t="s">
        <v>80</v>
      </c>
      <c r="F13" s="14">
        <v>20000</v>
      </c>
    </row>
    <row r="14" spans="1:8" ht="13.9" customHeight="1" x14ac:dyDescent="0.25">
      <c r="A14" s="9">
        <v>43046</v>
      </c>
      <c r="B14" t="s">
        <v>129</v>
      </c>
      <c r="C14" t="s">
        <v>204</v>
      </c>
      <c r="F14" s="14">
        <v>40000</v>
      </c>
    </row>
    <row r="15" spans="1:8" ht="13.9" customHeight="1" x14ac:dyDescent="0.25">
      <c r="A15" s="9">
        <v>43046</v>
      </c>
      <c r="B15" t="s">
        <v>129</v>
      </c>
      <c r="C15" t="s">
        <v>86</v>
      </c>
      <c r="F15" s="14">
        <v>60000</v>
      </c>
    </row>
    <row r="16" spans="1:8" ht="13.9" customHeight="1" x14ac:dyDescent="0.25">
      <c r="A16" s="9">
        <v>43048</v>
      </c>
      <c r="B16" t="s">
        <v>239</v>
      </c>
      <c r="C16" t="s">
        <v>82</v>
      </c>
      <c r="F16" s="14">
        <v>100000</v>
      </c>
    </row>
    <row r="17" spans="1:6" ht="13.9" customHeight="1" x14ac:dyDescent="0.25">
      <c r="A17" s="9">
        <v>43049</v>
      </c>
      <c r="B17" t="s">
        <v>239</v>
      </c>
      <c r="C17" t="s">
        <v>77</v>
      </c>
      <c r="F17" s="14">
        <v>40043</v>
      </c>
    </row>
    <row r="18" spans="1:6" ht="13.9" customHeight="1" x14ac:dyDescent="0.25">
      <c r="A18" s="9">
        <v>43049</v>
      </c>
      <c r="B18" t="s">
        <v>239</v>
      </c>
      <c r="C18" t="s">
        <v>132</v>
      </c>
      <c r="F18" s="14">
        <v>20100</v>
      </c>
    </row>
    <row r="19" spans="1:6" ht="13.9" customHeight="1" x14ac:dyDescent="0.25">
      <c r="A19" s="9">
        <v>43052</v>
      </c>
      <c r="B19" t="s">
        <v>76</v>
      </c>
      <c r="C19" t="s">
        <v>262</v>
      </c>
      <c r="F19" s="14">
        <v>80000</v>
      </c>
    </row>
    <row r="20" spans="1:6" ht="13.9" customHeight="1" x14ac:dyDescent="0.25">
      <c r="A20" s="9">
        <v>43052</v>
      </c>
      <c r="B20" t="s">
        <v>76</v>
      </c>
      <c r="C20" t="s">
        <v>87</v>
      </c>
      <c r="F20" s="14">
        <v>20000</v>
      </c>
    </row>
    <row r="21" spans="1:6" ht="13.9" customHeight="1" x14ac:dyDescent="0.25">
      <c r="A21" s="9">
        <v>43052</v>
      </c>
      <c r="B21" t="s">
        <v>76</v>
      </c>
      <c r="C21" t="s">
        <v>24</v>
      </c>
      <c r="F21" s="14">
        <v>240000</v>
      </c>
    </row>
    <row r="22" spans="1:6" ht="13.9" customHeight="1" x14ac:dyDescent="0.25">
      <c r="A22" s="9">
        <v>43052</v>
      </c>
      <c r="B22" t="s">
        <v>239</v>
      </c>
      <c r="C22" t="s">
        <v>13</v>
      </c>
      <c r="F22" s="14">
        <v>20000</v>
      </c>
    </row>
    <row r="23" spans="1:6" x14ac:dyDescent="0.25">
      <c r="A23" s="9">
        <v>43052</v>
      </c>
      <c r="B23" t="s">
        <v>239</v>
      </c>
      <c r="C23" t="s">
        <v>373</v>
      </c>
      <c r="F23" s="14">
        <v>120000</v>
      </c>
    </row>
    <row r="24" spans="1:6" x14ac:dyDescent="0.25">
      <c r="A24" s="9">
        <v>43052</v>
      </c>
      <c r="B24" t="s">
        <v>239</v>
      </c>
      <c r="C24" t="s">
        <v>91</v>
      </c>
      <c r="F24" s="14">
        <v>20028</v>
      </c>
    </row>
    <row r="25" spans="1:6" x14ac:dyDescent="0.25">
      <c r="A25" s="9">
        <v>43053</v>
      </c>
      <c r="B25" t="s">
        <v>76</v>
      </c>
      <c r="C25" t="s">
        <v>254</v>
      </c>
      <c r="F25" s="14">
        <v>60000</v>
      </c>
    </row>
    <row r="26" spans="1:6" x14ac:dyDescent="0.25">
      <c r="A26" s="9">
        <v>43056</v>
      </c>
      <c r="B26" t="s">
        <v>76</v>
      </c>
      <c r="C26" t="s">
        <v>207</v>
      </c>
      <c r="F26" s="14">
        <v>80025</v>
      </c>
    </row>
    <row r="27" spans="1:6" x14ac:dyDescent="0.25">
      <c r="A27" s="9">
        <v>43056</v>
      </c>
      <c r="B27" t="s">
        <v>76</v>
      </c>
      <c r="C27" t="s">
        <v>140</v>
      </c>
      <c r="F27" s="14">
        <v>60096</v>
      </c>
    </row>
    <row r="28" spans="1:6" x14ac:dyDescent="0.25">
      <c r="A28" s="9">
        <v>43056</v>
      </c>
      <c r="B28" t="s">
        <v>239</v>
      </c>
      <c r="C28" t="s">
        <v>82</v>
      </c>
      <c r="F28" s="14">
        <v>100000</v>
      </c>
    </row>
    <row r="29" spans="1:6" x14ac:dyDescent="0.25">
      <c r="A29" s="9">
        <v>43060</v>
      </c>
      <c r="B29" t="s">
        <v>76</v>
      </c>
      <c r="C29" t="s">
        <v>201</v>
      </c>
      <c r="F29" s="14">
        <v>40000</v>
      </c>
    </row>
    <row r="30" spans="1:6" x14ac:dyDescent="0.25">
      <c r="A30" s="9">
        <v>43062</v>
      </c>
      <c r="B30" t="s">
        <v>239</v>
      </c>
      <c r="C30" t="s">
        <v>21</v>
      </c>
      <c r="F30" s="14">
        <v>20109</v>
      </c>
    </row>
    <row r="31" spans="1:6" x14ac:dyDescent="0.25">
      <c r="A31" s="9">
        <v>43062</v>
      </c>
      <c r="B31" t="s">
        <v>76</v>
      </c>
      <c r="C31" t="s">
        <v>93</v>
      </c>
      <c r="F31" s="14">
        <v>20000</v>
      </c>
    </row>
    <row r="32" spans="1:6" x14ac:dyDescent="0.25">
      <c r="A32" s="9">
        <v>43063</v>
      </c>
      <c r="B32" t="s">
        <v>76</v>
      </c>
      <c r="C32" t="s">
        <v>127</v>
      </c>
      <c r="F32" s="14">
        <v>20000</v>
      </c>
    </row>
    <row r="33" spans="1:6" x14ac:dyDescent="0.25">
      <c r="A33" s="9">
        <v>43067</v>
      </c>
      <c r="B33" t="s">
        <v>76</v>
      </c>
      <c r="C33" t="s">
        <v>18</v>
      </c>
      <c r="F33" s="14">
        <v>20080</v>
      </c>
    </row>
    <row r="34" spans="1:6" x14ac:dyDescent="0.25">
      <c r="A34" s="9">
        <v>43068</v>
      </c>
      <c r="B34" t="s">
        <v>76</v>
      </c>
      <c r="C34" t="s">
        <v>17</v>
      </c>
      <c r="F34" s="14">
        <v>20072</v>
      </c>
    </row>
    <row r="35" spans="1:6" x14ac:dyDescent="0.25">
      <c r="A35" s="9">
        <v>43068</v>
      </c>
      <c r="B35" t="s">
        <v>76</v>
      </c>
      <c r="C35" t="s">
        <v>16</v>
      </c>
      <c r="F35" s="14">
        <v>20037</v>
      </c>
    </row>
    <row r="36" spans="1:6" x14ac:dyDescent="0.25">
      <c r="A36" s="9">
        <v>43068</v>
      </c>
      <c r="B36" t="s">
        <v>239</v>
      </c>
      <c r="C36" t="s">
        <v>673</v>
      </c>
      <c r="F36" s="14">
        <v>20094</v>
      </c>
    </row>
    <row r="37" spans="1:6" x14ac:dyDescent="0.25">
      <c r="A37" s="9">
        <v>43068</v>
      </c>
      <c r="B37" t="s">
        <v>76</v>
      </c>
      <c r="C37" t="s">
        <v>14</v>
      </c>
      <c r="F37" s="14">
        <v>20000</v>
      </c>
    </row>
    <row r="38" spans="1:6" x14ac:dyDescent="0.25">
      <c r="A38" s="9">
        <v>43068</v>
      </c>
      <c r="B38" t="s">
        <v>76</v>
      </c>
      <c r="C38" t="s">
        <v>674</v>
      </c>
      <c r="F38" s="14">
        <v>20054</v>
      </c>
    </row>
    <row r="39" spans="1:6" x14ac:dyDescent="0.25">
      <c r="A39" s="9">
        <v>43068</v>
      </c>
      <c r="B39" t="s">
        <v>76</v>
      </c>
      <c r="C39" t="s">
        <v>429</v>
      </c>
      <c r="F39" s="14">
        <v>20000</v>
      </c>
    </row>
    <row r="40" spans="1:6" ht="19.5" thickBot="1" x14ac:dyDescent="0.35">
      <c r="A40" s="18"/>
      <c r="B40" s="18"/>
      <c r="C40" s="39" t="s">
        <v>619</v>
      </c>
      <c r="D40" s="40"/>
      <c r="E40" s="40"/>
      <c r="F40" s="41">
        <f>SUM(F5:F39)</f>
        <v>1560840</v>
      </c>
    </row>
    <row r="41" spans="1:6" ht="15.75" thickTop="1" x14ac:dyDescent="0.25">
      <c r="A41" s="104"/>
      <c r="B41" s="104"/>
      <c r="C41" s="104"/>
      <c r="D41" s="104"/>
      <c r="E41" s="104"/>
      <c r="F41" s="110"/>
    </row>
    <row r="42" spans="1:6" ht="15.75" thickBot="1" x14ac:dyDescent="0.3">
      <c r="F42" s="30"/>
    </row>
    <row r="43" spans="1:6" ht="19.5" thickTop="1" x14ac:dyDescent="0.3">
      <c r="A43" s="318" t="s">
        <v>620</v>
      </c>
      <c r="B43" s="318"/>
      <c r="C43" s="318"/>
      <c r="D43" s="318"/>
      <c r="E43" s="318"/>
      <c r="F43" s="319"/>
    </row>
    <row r="44" spans="1:6" x14ac:dyDescent="0.25">
      <c r="F44" s="12"/>
    </row>
    <row r="45" spans="1:6" ht="36.6" customHeight="1" x14ac:dyDescent="0.25">
      <c r="A45" s="8" t="s">
        <v>43</v>
      </c>
      <c r="B45" s="8" t="s">
        <v>40</v>
      </c>
      <c r="C45" s="8" t="s">
        <v>1</v>
      </c>
      <c r="D45" s="8" t="s">
        <v>41</v>
      </c>
      <c r="E45" s="8" t="s">
        <v>68</v>
      </c>
      <c r="F45" s="16" t="s">
        <v>42</v>
      </c>
    </row>
    <row r="46" spans="1:6" x14ac:dyDescent="0.25">
      <c r="A46" s="9">
        <v>43041</v>
      </c>
      <c r="B46" t="s">
        <v>76</v>
      </c>
      <c r="C46" t="s">
        <v>675</v>
      </c>
      <c r="D46" s="10"/>
      <c r="E46" s="7"/>
      <c r="F46" s="14">
        <v>187097</v>
      </c>
    </row>
    <row r="47" spans="1:6" x14ac:dyDescent="0.25">
      <c r="A47" s="9">
        <v>43041</v>
      </c>
      <c r="B47" t="s">
        <v>76</v>
      </c>
      <c r="C47" t="s">
        <v>436</v>
      </c>
      <c r="D47" s="10"/>
      <c r="E47" s="7"/>
      <c r="F47" s="14">
        <v>67378</v>
      </c>
    </row>
    <row r="48" spans="1:6" x14ac:dyDescent="0.25">
      <c r="A48" s="9">
        <v>43041</v>
      </c>
      <c r="B48" t="s">
        <v>76</v>
      </c>
      <c r="C48" t="s">
        <v>529</v>
      </c>
      <c r="D48" s="10"/>
      <c r="E48" s="7"/>
      <c r="F48" s="14">
        <v>225</v>
      </c>
    </row>
    <row r="49" spans="1:11" x14ac:dyDescent="0.25">
      <c r="A49" s="9">
        <v>43041</v>
      </c>
      <c r="B49" t="s">
        <v>76</v>
      </c>
      <c r="C49" t="s">
        <v>513</v>
      </c>
      <c r="D49" s="10"/>
      <c r="E49" s="7"/>
      <c r="F49" s="14">
        <v>6990</v>
      </c>
    </row>
    <row r="50" spans="1:11" x14ac:dyDescent="0.25">
      <c r="A50" s="9">
        <v>43041</v>
      </c>
      <c r="B50" t="s">
        <v>76</v>
      </c>
      <c r="C50" t="s">
        <v>676</v>
      </c>
      <c r="D50" s="10"/>
      <c r="E50" s="7"/>
      <c r="F50" s="14">
        <v>100000</v>
      </c>
    </row>
    <row r="51" spans="1:11" x14ac:dyDescent="0.25">
      <c r="A51" s="9">
        <v>43041</v>
      </c>
      <c r="B51" t="s">
        <v>76</v>
      </c>
      <c r="C51" t="s">
        <v>677</v>
      </c>
      <c r="D51" s="10"/>
      <c r="E51" s="7"/>
      <c r="F51" s="14">
        <v>250000</v>
      </c>
      <c r="I51" s="67"/>
      <c r="J51" s="67"/>
      <c r="K51" s="67"/>
    </row>
    <row r="52" spans="1:11" x14ac:dyDescent="0.25">
      <c r="A52" s="9">
        <v>43041</v>
      </c>
      <c r="B52" t="s">
        <v>76</v>
      </c>
      <c r="C52" t="s">
        <v>367</v>
      </c>
      <c r="D52" s="10"/>
      <c r="E52" s="7"/>
      <c r="F52" s="14">
        <v>89446</v>
      </c>
      <c r="I52" s="67"/>
      <c r="J52" s="67"/>
      <c r="K52" s="67"/>
    </row>
    <row r="53" spans="1:11" x14ac:dyDescent="0.25">
      <c r="A53" s="9">
        <v>43042</v>
      </c>
      <c r="B53" t="s">
        <v>76</v>
      </c>
      <c r="C53" t="s">
        <v>678</v>
      </c>
      <c r="D53" s="10"/>
      <c r="E53" s="7"/>
      <c r="F53" s="14">
        <v>47580</v>
      </c>
    </row>
    <row r="54" spans="1:11" x14ac:dyDescent="0.25">
      <c r="A54" s="9">
        <v>43045</v>
      </c>
      <c r="B54" t="s">
        <v>76</v>
      </c>
      <c r="C54" t="s">
        <v>517</v>
      </c>
      <c r="D54" s="10"/>
      <c r="E54" s="7"/>
      <c r="F54" s="14">
        <v>9851</v>
      </c>
    </row>
    <row r="55" spans="1:11" x14ac:dyDescent="0.25">
      <c r="A55" s="9">
        <v>43045</v>
      </c>
      <c r="B55" t="s">
        <v>76</v>
      </c>
      <c r="C55" t="s">
        <v>476</v>
      </c>
      <c r="D55" s="10"/>
      <c r="E55" s="7"/>
      <c r="F55" s="14">
        <v>150457</v>
      </c>
    </row>
    <row r="56" spans="1:11" x14ac:dyDescent="0.25">
      <c r="A56" s="9">
        <v>43046</v>
      </c>
      <c r="B56" t="s">
        <v>679</v>
      </c>
      <c r="C56" t="s">
        <v>680</v>
      </c>
      <c r="D56" s="10"/>
      <c r="E56" s="7"/>
      <c r="F56" s="14">
        <v>40000</v>
      </c>
    </row>
    <row r="57" spans="1:11" x14ac:dyDescent="0.25">
      <c r="A57" s="9">
        <v>43053</v>
      </c>
      <c r="B57" t="s">
        <v>76</v>
      </c>
      <c r="C57" t="s">
        <v>681</v>
      </c>
      <c r="D57" s="10"/>
      <c r="E57" s="7"/>
      <c r="F57" s="14">
        <v>50000</v>
      </c>
    </row>
    <row r="58" spans="1:11" x14ac:dyDescent="0.25">
      <c r="A58" s="9">
        <v>43053</v>
      </c>
      <c r="B58" t="s">
        <v>76</v>
      </c>
      <c r="C58" t="s">
        <v>682</v>
      </c>
      <c r="D58" s="10"/>
      <c r="E58" s="7"/>
      <c r="F58" s="14">
        <v>120000</v>
      </c>
    </row>
    <row r="59" spans="1:11" x14ac:dyDescent="0.25">
      <c r="A59" s="9">
        <v>43055</v>
      </c>
      <c r="B59" t="s">
        <v>76</v>
      </c>
      <c r="C59" t="s">
        <v>683</v>
      </c>
      <c r="D59" s="10"/>
      <c r="E59" s="7"/>
      <c r="F59" s="14">
        <v>201880</v>
      </c>
    </row>
    <row r="60" spans="1:11" x14ac:dyDescent="0.25">
      <c r="A60" s="9">
        <v>43056</v>
      </c>
      <c r="B60" t="s">
        <v>76</v>
      </c>
      <c r="C60" t="s">
        <v>684</v>
      </c>
      <c r="D60" s="10"/>
      <c r="E60" s="7"/>
      <c r="F60" s="14">
        <v>25000</v>
      </c>
    </row>
    <row r="61" spans="1:11" x14ac:dyDescent="0.25">
      <c r="A61" s="9">
        <v>43060</v>
      </c>
      <c r="B61" t="s">
        <v>76</v>
      </c>
      <c r="C61" t="s">
        <v>685</v>
      </c>
      <c r="D61" s="10"/>
      <c r="E61" s="7"/>
      <c r="F61" s="14">
        <v>196408</v>
      </c>
    </row>
    <row r="62" spans="1:11" x14ac:dyDescent="0.25">
      <c r="A62" s="9">
        <v>43063</v>
      </c>
      <c r="B62" t="s">
        <v>76</v>
      </c>
      <c r="C62" t="s">
        <v>686</v>
      </c>
      <c r="D62" s="10"/>
      <c r="E62" s="7"/>
      <c r="F62" s="14">
        <v>58400</v>
      </c>
    </row>
    <row r="63" spans="1:11" x14ac:dyDescent="0.25">
      <c r="A63" s="9"/>
      <c r="B63" s="30"/>
      <c r="D63" s="10"/>
      <c r="E63" s="7"/>
      <c r="F63" s="14"/>
    </row>
    <row r="64" spans="1:11" x14ac:dyDescent="0.25">
      <c r="A64" s="9"/>
      <c r="B64" s="30"/>
      <c r="D64" s="10"/>
      <c r="E64" s="7"/>
      <c r="F64" s="14"/>
    </row>
    <row r="65" spans="3:11" ht="18.75" x14ac:dyDescent="0.3">
      <c r="C65" s="36" t="s">
        <v>621</v>
      </c>
      <c r="D65" s="37"/>
      <c r="E65" s="37"/>
      <c r="F65" s="38">
        <f>SUM(F46:F63)</f>
        <v>1600712</v>
      </c>
    </row>
    <row r="66" spans="3:11" x14ac:dyDescent="0.25">
      <c r="F66" s="12"/>
    </row>
    <row r="67" spans="3:11" ht="15.75" thickBot="1" x14ac:dyDescent="0.3">
      <c r="F67" s="12"/>
      <c r="H67" s="67"/>
    </row>
    <row r="68" spans="3:11" ht="22.5" thickTop="1" thickBot="1" x14ac:dyDescent="0.4">
      <c r="C68" s="316" t="s">
        <v>162</v>
      </c>
      <c r="D68" s="316"/>
      <c r="E68" s="316"/>
      <c r="F68" s="317"/>
      <c r="H68" s="67"/>
    </row>
    <row r="69" spans="3:11" ht="15.75" thickTop="1" x14ac:dyDescent="0.25">
      <c r="C69" s="3" t="s">
        <v>72</v>
      </c>
      <c r="D69" s="20">
        <v>43039</v>
      </c>
      <c r="E69" s="3"/>
      <c r="F69" s="11">
        <f>+'oct 2017 '!F78</f>
        <v>12269326</v>
      </c>
      <c r="H69" s="67"/>
      <c r="I69" s="68">
        <v>11750116</v>
      </c>
      <c r="J69" s="67"/>
      <c r="K69" s="67"/>
    </row>
    <row r="70" spans="3:11" x14ac:dyDescent="0.25">
      <c r="C70" s="3" t="s">
        <v>73</v>
      </c>
      <c r="D70" s="20">
        <v>43040</v>
      </c>
      <c r="E70" s="3"/>
      <c r="F70" s="11">
        <f>+F40</f>
        <v>1560840</v>
      </c>
      <c r="H70" s="67"/>
      <c r="I70" s="68">
        <v>3324310</v>
      </c>
      <c r="J70" s="67"/>
      <c r="K70" s="67"/>
    </row>
    <row r="71" spans="3:11" x14ac:dyDescent="0.25">
      <c r="C71" s="3" t="s">
        <v>74</v>
      </c>
      <c r="D71" s="3"/>
      <c r="E71" s="3"/>
      <c r="F71" s="13"/>
      <c r="H71" s="67"/>
      <c r="I71" s="68">
        <v>2998971</v>
      </c>
      <c r="J71" s="67"/>
      <c r="K71" s="67"/>
    </row>
    <row r="72" spans="3:11" x14ac:dyDescent="0.25">
      <c r="C72" s="3" t="s">
        <v>75</v>
      </c>
      <c r="D72" s="20">
        <v>43040</v>
      </c>
      <c r="E72" s="3"/>
      <c r="F72" s="17">
        <f>-F65</f>
        <v>-1600712</v>
      </c>
      <c r="H72" s="67"/>
      <c r="I72" s="68">
        <v>2996667</v>
      </c>
      <c r="J72" s="67"/>
      <c r="K72" s="67"/>
    </row>
    <row r="73" spans="3:11" ht="15.75" thickBot="1" x14ac:dyDescent="0.3">
      <c r="F73" s="12"/>
      <c r="H73" s="67"/>
      <c r="I73" s="68">
        <v>166515</v>
      </c>
      <c r="J73" s="67"/>
      <c r="K73" s="67"/>
    </row>
    <row r="74" spans="3:11" ht="20.25" thickTop="1" thickBot="1" x14ac:dyDescent="0.35">
      <c r="C74" s="21" t="s">
        <v>699</v>
      </c>
      <c r="D74" s="22"/>
      <c r="E74" s="22"/>
      <c r="F74" s="24">
        <f>+F69+F70+F72</f>
        <v>12229454</v>
      </c>
      <c r="H74" s="67"/>
      <c r="I74" s="68">
        <v>1443968</v>
      </c>
      <c r="J74" s="67"/>
      <c r="K74" s="67"/>
    </row>
    <row r="75" spans="3:11" ht="16.5" thickTop="1" thickBot="1" x14ac:dyDescent="0.3">
      <c r="F75" s="12"/>
      <c r="H75" s="67"/>
      <c r="I75" s="68">
        <v>731774</v>
      </c>
      <c r="J75" s="67"/>
      <c r="K75" s="67"/>
    </row>
    <row r="76" spans="3:11" ht="20.25" thickTop="1" thickBot="1" x14ac:dyDescent="0.35">
      <c r="C76" s="21" t="s">
        <v>544</v>
      </c>
      <c r="D76" s="22"/>
      <c r="E76" s="22"/>
      <c r="F76" s="24">
        <f>+'dep a plazo y saldos  bco'!A24</f>
        <v>43603886</v>
      </c>
      <c r="H76" s="67"/>
      <c r="I76" s="68">
        <v>10482372</v>
      </c>
      <c r="J76" s="67"/>
      <c r="K76" s="67"/>
    </row>
    <row r="77" spans="3:11" ht="15.75" thickTop="1" x14ac:dyDescent="0.25"/>
  </sheetData>
  <mergeCells count="3">
    <mergeCell ref="A3:F3"/>
    <mergeCell ref="A43:F43"/>
    <mergeCell ref="C68:F68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Cursiva"&amp;20Noviembre 2017</oddHeader>
  </headerFooter>
  <rowBreaks count="1" manualBreakCount="1">
    <brk id="40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77"/>
  <sheetViews>
    <sheetView topLeftCell="A58" zoomScale="80" zoomScaleNormal="80" workbookViewId="0">
      <selection activeCell="F74" sqref="F74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607</v>
      </c>
      <c r="B1" s="107"/>
      <c r="C1" s="107"/>
      <c r="D1" s="108">
        <f>+'Nov  2017'!F74</f>
        <v>12229454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307" t="s">
        <v>702</v>
      </c>
      <c r="B3" s="307"/>
      <c r="C3" s="307"/>
      <c r="D3" s="307"/>
      <c r="E3" s="307"/>
      <c r="F3" s="308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43070</v>
      </c>
      <c r="B5" t="s">
        <v>76</v>
      </c>
      <c r="C5" t="s">
        <v>9</v>
      </c>
      <c r="F5" s="14">
        <v>20000</v>
      </c>
    </row>
    <row r="6" spans="1:8" x14ac:dyDescent="0.25">
      <c r="A6" s="9">
        <v>43070</v>
      </c>
      <c r="B6" t="s">
        <v>76</v>
      </c>
      <c r="C6" t="s">
        <v>131</v>
      </c>
      <c r="F6" s="14">
        <v>20000</v>
      </c>
    </row>
    <row r="7" spans="1:8" x14ac:dyDescent="0.25">
      <c r="A7" s="9">
        <v>43073</v>
      </c>
      <c r="B7" t="s">
        <v>129</v>
      </c>
      <c r="C7" t="s">
        <v>4</v>
      </c>
      <c r="F7" s="14">
        <v>20097</v>
      </c>
    </row>
    <row r="8" spans="1:8" x14ac:dyDescent="0.25">
      <c r="A8" s="9">
        <v>43073</v>
      </c>
      <c r="B8" t="s">
        <v>76</v>
      </c>
      <c r="C8" t="s">
        <v>654</v>
      </c>
      <c r="F8" s="14">
        <v>20000</v>
      </c>
    </row>
    <row r="9" spans="1:8" x14ac:dyDescent="0.25">
      <c r="A9" s="9">
        <v>43073</v>
      </c>
      <c r="B9" t="s">
        <v>76</v>
      </c>
      <c r="C9" t="s">
        <v>135</v>
      </c>
      <c r="F9" s="14">
        <v>20000</v>
      </c>
    </row>
    <row r="10" spans="1:8" x14ac:dyDescent="0.25">
      <c r="A10" s="9">
        <v>43073</v>
      </c>
      <c r="B10" t="s">
        <v>76</v>
      </c>
      <c r="C10" t="s">
        <v>3</v>
      </c>
      <c r="F10" s="14">
        <v>20000</v>
      </c>
    </row>
    <row r="11" spans="1:8" x14ac:dyDescent="0.25">
      <c r="A11" s="9">
        <v>43074</v>
      </c>
      <c r="B11" t="s">
        <v>76</v>
      </c>
      <c r="C11" t="s">
        <v>313</v>
      </c>
      <c r="F11" s="14">
        <v>20000</v>
      </c>
    </row>
    <row r="12" spans="1:8" x14ac:dyDescent="0.25">
      <c r="A12" s="9">
        <v>43074</v>
      </c>
      <c r="B12" t="s">
        <v>129</v>
      </c>
      <c r="C12" t="s">
        <v>4</v>
      </c>
      <c r="F12" s="14">
        <v>20097</v>
      </c>
    </row>
    <row r="13" spans="1:8" x14ac:dyDescent="0.25">
      <c r="A13" s="9">
        <v>43075</v>
      </c>
      <c r="B13" t="s">
        <v>76</v>
      </c>
      <c r="C13" t="s">
        <v>11</v>
      </c>
      <c r="F13" s="14">
        <v>20000</v>
      </c>
    </row>
    <row r="14" spans="1:8" x14ac:dyDescent="0.25">
      <c r="A14" s="9">
        <v>43080</v>
      </c>
      <c r="B14" t="s">
        <v>76</v>
      </c>
      <c r="C14" t="s">
        <v>85</v>
      </c>
      <c r="F14" s="14">
        <v>60000</v>
      </c>
    </row>
    <row r="15" spans="1:8" x14ac:dyDescent="0.25">
      <c r="A15" s="9">
        <v>43080</v>
      </c>
      <c r="B15" t="s">
        <v>239</v>
      </c>
      <c r="C15" t="s">
        <v>13</v>
      </c>
      <c r="F15" s="14">
        <v>8000</v>
      </c>
    </row>
    <row r="16" spans="1:8" x14ac:dyDescent="0.25">
      <c r="A16" s="9">
        <v>43080</v>
      </c>
      <c r="B16" t="s">
        <v>76</v>
      </c>
      <c r="C16" t="s">
        <v>198</v>
      </c>
      <c r="F16" s="14">
        <v>100000</v>
      </c>
    </row>
    <row r="17" spans="1:6" x14ac:dyDescent="0.25">
      <c r="A17" s="9">
        <v>43080</v>
      </c>
      <c r="B17" t="s">
        <v>76</v>
      </c>
      <c r="C17" t="s">
        <v>6</v>
      </c>
      <c r="F17" s="14">
        <v>40030</v>
      </c>
    </row>
    <row r="18" spans="1:6" x14ac:dyDescent="0.25">
      <c r="A18" s="9">
        <v>43080</v>
      </c>
      <c r="B18" t="s">
        <v>76</v>
      </c>
      <c r="C18" t="s">
        <v>201</v>
      </c>
      <c r="F18" s="14">
        <v>40000</v>
      </c>
    </row>
    <row r="19" spans="1:6" x14ac:dyDescent="0.25">
      <c r="A19" s="9">
        <v>43080</v>
      </c>
      <c r="B19" t="s">
        <v>129</v>
      </c>
      <c r="C19" t="s">
        <v>13</v>
      </c>
      <c r="F19" s="14">
        <v>12000</v>
      </c>
    </row>
    <row r="20" spans="1:6" x14ac:dyDescent="0.25">
      <c r="A20" s="9">
        <v>43084</v>
      </c>
      <c r="B20" t="s">
        <v>76</v>
      </c>
      <c r="C20" t="s">
        <v>6</v>
      </c>
      <c r="F20" s="14">
        <v>20000</v>
      </c>
    </row>
    <row r="21" spans="1:6" x14ac:dyDescent="0.25">
      <c r="A21" s="9">
        <v>43087</v>
      </c>
      <c r="B21" t="s">
        <v>129</v>
      </c>
      <c r="C21" t="s">
        <v>86</v>
      </c>
      <c r="F21" s="14">
        <v>60000</v>
      </c>
    </row>
    <row r="22" spans="1:6" x14ac:dyDescent="0.25">
      <c r="A22" s="9">
        <v>43087</v>
      </c>
      <c r="B22" t="s">
        <v>76</v>
      </c>
      <c r="C22" t="s">
        <v>201</v>
      </c>
      <c r="F22" s="14">
        <v>40000</v>
      </c>
    </row>
    <row r="23" spans="1:6" x14ac:dyDescent="0.25">
      <c r="A23" s="9">
        <v>43087</v>
      </c>
      <c r="B23" t="s">
        <v>239</v>
      </c>
      <c r="C23" t="s">
        <v>418</v>
      </c>
      <c r="F23" s="14">
        <v>40000</v>
      </c>
    </row>
    <row r="24" spans="1:6" x14ac:dyDescent="0.25">
      <c r="A24" s="9">
        <v>43088</v>
      </c>
      <c r="B24" t="s">
        <v>76</v>
      </c>
      <c r="C24" t="s">
        <v>127</v>
      </c>
      <c r="F24" s="14">
        <v>20000</v>
      </c>
    </row>
    <row r="25" spans="1:6" x14ac:dyDescent="0.25">
      <c r="A25" s="9">
        <v>43088</v>
      </c>
      <c r="B25" t="s">
        <v>76</v>
      </c>
      <c r="C25" t="s">
        <v>80</v>
      </c>
      <c r="F25" s="14">
        <v>20000</v>
      </c>
    </row>
    <row r="26" spans="1:6" x14ac:dyDescent="0.25">
      <c r="A26" s="9">
        <v>43088</v>
      </c>
      <c r="B26" t="s">
        <v>76</v>
      </c>
      <c r="C26" t="s">
        <v>687</v>
      </c>
      <c r="F26" s="14">
        <v>40000</v>
      </c>
    </row>
    <row r="27" spans="1:6" x14ac:dyDescent="0.25">
      <c r="A27" s="9">
        <v>43088</v>
      </c>
      <c r="B27" t="s">
        <v>239</v>
      </c>
      <c r="C27" t="s">
        <v>132</v>
      </c>
      <c r="F27" s="14">
        <v>20100</v>
      </c>
    </row>
    <row r="28" spans="1:6" x14ac:dyDescent="0.25">
      <c r="A28" s="9">
        <v>43095</v>
      </c>
      <c r="B28" t="s">
        <v>76</v>
      </c>
      <c r="C28" t="s">
        <v>94</v>
      </c>
      <c r="F28" s="14">
        <v>20054</v>
      </c>
    </row>
    <row r="29" spans="1:6" x14ac:dyDescent="0.25">
      <c r="A29" s="9">
        <v>43095</v>
      </c>
      <c r="B29" t="s">
        <v>76</v>
      </c>
      <c r="C29" t="s">
        <v>87</v>
      </c>
      <c r="F29" s="14">
        <v>20000</v>
      </c>
    </row>
    <row r="30" spans="1:6" x14ac:dyDescent="0.25">
      <c r="A30" s="9">
        <v>43095</v>
      </c>
      <c r="B30" t="s">
        <v>76</v>
      </c>
      <c r="C30" t="s">
        <v>206</v>
      </c>
      <c r="F30" s="14">
        <v>40000</v>
      </c>
    </row>
    <row r="31" spans="1:6" x14ac:dyDescent="0.25">
      <c r="A31" s="9">
        <v>43095</v>
      </c>
      <c r="B31" t="s">
        <v>76</v>
      </c>
      <c r="C31" t="s">
        <v>93</v>
      </c>
      <c r="F31" s="14">
        <v>20000</v>
      </c>
    </row>
    <row r="32" spans="1:6" x14ac:dyDescent="0.25">
      <c r="A32" s="9">
        <v>43095</v>
      </c>
      <c r="B32" t="s">
        <v>129</v>
      </c>
      <c r="C32" t="s">
        <v>4</v>
      </c>
      <c r="F32" s="14">
        <v>20097</v>
      </c>
    </row>
    <row r="33" spans="1:6" x14ac:dyDescent="0.25">
      <c r="A33" s="9">
        <v>43096</v>
      </c>
      <c r="B33" t="s">
        <v>76</v>
      </c>
      <c r="C33" t="s">
        <v>9</v>
      </c>
      <c r="F33" s="14">
        <v>20000</v>
      </c>
    </row>
    <row r="34" spans="1:6" x14ac:dyDescent="0.25">
      <c r="A34" s="9">
        <v>43096</v>
      </c>
      <c r="B34" t="s">
        <v>76</v>
      </c>
      <c r="C34" t="s">
        <v>131</v>
      </c>
      <c r="F34" s="14">
        <v>20000</v>
      </c>
    </row>
    <row r="35" spans="1:6" x14ac:dyDescent="0.25">
      <c r="A35" s="9">
        <v>43096</v>
      </c>
      <c r="B35" t="s">
        <v>76</v>
      </c>
      <c r="C35" t="s">
        <v>17</v>
      </c>
      <c r="F35" s="14">
        <v>20072</v>
      </c>
    </row>
    <row r="36" spans="1:6" x14ac:dyDescent="0.25">
      <c r="A36" s="9">
        <v>43098</v>
      </c>
      <c r="B36" t="s">
        <v>76</v>
      </c>
      <c r="C36" t="s">
        <v>16</v>
      </c>
      <c r="F36" s="14">
        <v>20037</v>
      </c>
    </row>
    <row r="37" spans="1:6" x14ac:dyDescent="0.25">
      <c r="A37" s="9">
        <v>43098</v>
      </c>
      <c r="B37" t="s">
        <v>76</v>
      </c>
      <c r="C37" t="s">
        <v>451</v>
      </c>
      <c r="F37" s="14">
        <v>20000</v>
      </c>
    </row>
    <row r="38" spans="1:6" x14ac:dyDescent="0.25">
      <c r="A38" s="9">
        <v>43098</v>
      </c>
      <c r="B38" t="s">
        <v>76</v>
      </c>
      <c r="C38" t="s">
        <v>135</v>
      </c>
      <c r="F38" s="14">
        <v>20000</v>
      </c>
    </row>
    <row r="39" spans="1:6" x14ac:dyDescent="0.25">
      <c r="A39" s="9">
        <v>43098</v>
      </c>
      <c r="B39" t="s">
        <v>76</v>
      </c>
      <c r="C39" t="s">
        <v>3</v>
      </c>
      <c r="F39" s="14">
        <v>20000</v>
      </c>
    </row>
    <row r="40" spans="1:6" ht="19.5" thickBot="1" x14ac:dyDescent="0.35">
      <c r="A40" s="18"/>
      <c r="B40" s="18"/>
      <c r="C40" s="39" t="s">
        <v>698</v>
      </c>
      <c r="D40" s="40"/>
      <c r="E40" s="40"/>
      <c r="F40" s="41">
        <f>SUM(F5:F39)</f>
        <v>960584</v>
      </c>
    </row>
    <row r="41" spans="1:6" ht="15.75" thickTop="1" x14ac:dyDescent="0.25">
      <c r="A41" s="104"/>
      <c r="B41" s="104"/>
      <c r="C41" s="104"/>
      <c r="D41" s="104"/>
      <c r="E41" s="104"/>
      <c r="F41" s="110"/>
    </row>
    <row r="42" spans="1:6" ht="15.75" thickBot="1" x14ac:dyDescent="0.3">
      <c r="F42" s="30"/>
    </row>
    <row r="43" spans="1:6" ht="19.5" thickTop="1" x14ac:dyDescent="0.3">
      <c r="A43" s="318" t="s">
        <v>697</v>
      </c>
      <c r="B43" s="318"/>
      <c r="C43" s="318"/>
      <c r="D43" s="318"/>
      <c r="E43" s="318"/>
      <c r="F43" s="319"/>
    </row>
    <row r="44" spans="1:6" x14ac:dyDescent="0.25">
      <c r="F44" s="12"/>
    </row>
    <row r="45" spans="1:6" ht="34.15" customHeight="1" x14ac:dyDescent="0.25">
      <c r="A45" s="8" t="s">
        <v>43</v>
      </c>
      <c r="B45" s="8" t="s">
        <v>40</v>
      </c>
      <c r="C45" s="8" t="s">
        <v>1</v>
      </c>
      <c r="D45" s="8" t="s">
        <v>41</v>
      </c>
      <c r="E45" s="8" t="s">
        <v>68</v>
      </c>
      <c r="F45" s="16" t="s">
        <v>42</v>
      </c>
    </row>
    <row r="46" spans="1:6" x14ac:dyDescent="0.25">
      <c r="A46" s="9">
        <v>43070</v>
      </c>
      <c r="B46" t="s">
        <v>76</v>
      </c>
      <c r="C46" t="s">
        <v>688</v>
      </c>
      <c r="D46" s="10" t="s">
        <v>57</v>
      </c>
      <c r="E46" s="7"/>
      <c r="F46" s="14">
        <v>187097</v>
      </c>
    </row>
    <row r="47" spans="1:6" x14ac:dyDescent="0.25">
      <c r="A47" s="9">
        <v>43073</v>
      </c>
      <c r="B47" t="s">
        <v>76</v>
      </c>
      <c r="C47" t="s">
        <v>689</v>
      </c>
      <c r="D47" s="10"/>
      <c r="E47" s="7"/>
      <c r="F47" s="14">
        <v>40000</v>
      </c>
    </row>
    <row r="48" spans="1:6" x14ac:dyDescent="0.25">
      <c r="A48" s="9">
        <v>43074</v>
      </c>
      <c r="B48" t="s">
        <v>76</v>
      </c>
      <c r="C48" t="s">
        <v>476</v>
      </c>
      <c r="D48" s="10" t="s">
        <v>57</v>
      </c>
      <c r="E48" s="7"/>
      <c r="F48" s="14">
        <v>43816</v>
      </c>
    </row>
    <row r="49" spans="1:11" x14ac:dyDescent="0.25">
      <c r="A49" s="9">
        <v>43074</v>
      </c>
      <c r="B49" t="s">
        <v>76</v>
      </c>
      <c r="C49" t="s">
        <v>436</v>
      </c>
      <c r="D49" s="10" t="s">
        <v>57</v>
      </c>
      <c r="E49" s="7"/>
      <c r="F49" s="14">
        <v>72315</v>
      </c>
    </row>
    <row r="50" spans="1:11" x14ac:dyDescent="0.25">
      <c r="A50" s="9">
        <v>43074</v>
      </c>
      <c r="B50" t="s">
        <v>76</v>
      </c>
      <c r="C50" t="s">
        <v>529</v>
      </c>
      <c r="D50" s="10" t="s">
        <v>57</v>
      </c>
      <c r="E50" s="7"/>
      <c r="F50" s="14">
        <v>225</v>
      </c>
    </row>
    <row r="51" spans="1:11" x14ac:dyDescent="0.25">
      <c r="A51" s="9">
        <v>43074</v>
      </c>
      <c r="B51" t="s">
        <v>76</v>
      </c>
      <c r="C51" t="s">
        <v>590</v>
      </c>
      <c r="D51" s="10"/>
      <c r="E51" s="7"/>
      <c r="F51" s="14">
        <v>6990</v>
      </c>
      <c r="I51" s="67"/>
      <c r="J51" s="67"/>
      <c r="K51" s="67"/>
    </row>
    <row r="52" spans="1:11" x14ac:dyDescent="0.25">
      <c r="A52" s="9">
        <v>43074</v>
      </c>
      <c r="B52" t="s">
        <v>76</v>
      </c>
      <c r="C52" t="s">
        <v>690</v>
      </c>
      <c r="D52" s="10"/>
      <c r="E52" s="7"/>
      <c r="F52" s="14">
        <v>100000</v>
      </c>
      <c r="I52" s="67"/>
      <c r="J52" s="67"/>
      <c r="K52" s="67"/>
    </row>
    <row r="53" spans="1:11" x14ac:dyDescent="0.25">
      <c r="A53" s="9">
        <v>43074</v>
      </c>
      <c r="B53" t="s">
        <v>76</v>
      </c>
      <c r="C53" t="s">
        <v>691</v>
      </c>
      <c r="D53" s="10"/>
      <c r="E53" s="7"/>
      <c r="F53" s="14">
        <v>250000</v>
      </c>
    </row>
    <row r="54" spans="1:11" x14ac:dyDescent="0.25">
      <c r="A54" s="9">
        <v>43074</v>
      </c>
      <c r="B54" t="s">
        <v>76</v>
      </c>
      <c r="C54" t="s">
        <v>367</v>
      </c>
      <c r="D54" s="10" t="s">
        <v>57</v>
      </c>
      <c r="E54" s="7"/>
      <c r="F54" s="14">
        <v>148246</v>
      </c>
    </row>
    <row r="55" spans="1:11" x14ac:dyDescent="0.25">
      <c r="A55" s="9">
        <v>43075</v>
      </c>
      <c r="B55" t="s">
        <v>264</v>
      </c>
      <c r="C55" t="s">
        <v>517</v>
      </c>
      <c r="D55" s="10"/>
      <c r="E55" s="7"/>
      <c r="F55" s="14">
        <v>9902</v>
      </c>
    </row>
    <row r="56" spans="1:11" x14ac:dyDescent="0.25">
      <c r="A56" s="9">
        <v>43083</v>
      </c>
      <c r="B56" t="s">
        <v>76</v>
      </c>
      <c r="C56" t="s">
        <v>692</v>
      </c>
      <c r="D56" s="10" t="s">
        <v>57</v>
      </c>
      <c r="E56" s="7"/>
      <c r="F56" s="14">
        <v>63000</v>
      </c>
    </row>
    <row r="57" spans="1:11" x14ac:dyDescent="0.25">
      <c r="A57" s="9">
        <v>43084</v>
      </c>
      <c r="B57" t="s">
        <v>76</v>
      </c>
      <c r="C57" t="s">
        <v>693</v>
      </c>
      <c r="D57" s="10"/>
      <c r="E57" s="7"/>
      <c r="F57" s="14">
        <v>120000</v>
      </c>
    </row>
    <row r="58" spans="1:11" x14ac:dyDescent="0.25">
      <c r="A58" s="9">
        <v>43087</v>
      </c>
      <c r="B58" t="s">
        <v>76</v>
      </c>
      <c r="C58" t="s">
        <v>694</v>
      </c>
      <c r="D58" s="10" t="s">
        <v>57</v>
      </c>
      <c r="E58" s="7"/>
      <c r="F58" s="14">
        <v>17700</v>
      </c>
    </row>
    <row r="59" spans="1:11" x14ac:dyDescent="0.25">
      <c r="A59" s="9">
        <v>43088</v>
      </c>
      <c r="B59" t="s">
        <v>76</v>
      </c>
      <c r="C59" t="s">
        <v>695</v>
      </c>
      <c r="D59" s="10"/>
      <c r="E59" s="7"/>
      <c r="F59" s="14">
        <v>95440</v>
      </c>
    </row>
    <row r="60" spans="1:11" x14ac:dyDescent="0.25">
      <c r="A60" s="9"/>
      <c r="D60" s="10"/>
      <c r="E60" s="7"/>
      <c r="F60" s="14"/>
    </row>
    <row r="61" spans="1:11" x14ac:dyDescent="0.25">
      <c r="A61" s="9"/>
      <c r="D61" s="10"/>
      <c r="E61" s="7"/>
      <c r="F61" s="14"/>
    </row>
    <row r="62" spans="1:11" x14ac:dyDescent="0.25">
      <c r="A62" s="9"/>
      <c r="D62" s="10"/>
      <c r="E62" s="7"/>
      <c r="F62" s="14"/>
    </row>
    <row r="63" spans="1:11" x14ac:dyDescent="0.25">
      <c r="A63" s="9"/>
      <c r="B63" s="30"/>
      <c r="D63" s="10"/>
      <c r="E63" s="7"/>
      <c r="F63" s="14"/>
    </row>
    <row r="64" spans="1:11" x14ac:dyDescent="0.25">
      <c r="A64" s="9"/>
      <c r="B64" s="30"/>
      <c r="D64" s="10"/>
      <c r="E64" s="7"/>
      <c r="F64" s="14"/>
    </row>
    <row r="65" spans="3:11" ht="18.75" x14ac:dyDescent="0.3">
      <c r="C65" s="36" t="s">
        <v>696</v>
      </c>
      <c r="D65" s="37"/>
      <c r="E65" s="37"/>
      <c r="F65" s="38">
        <f>SUM(F46:F63)</f>
        <v>1154731</v>
      </c>
    </row>
    <row r="66" spans="3:11" x14ac:dyDescent="0.25">
      <c r="F66" s="12"/>
    </row>
    <row r="67" spans="3:11" ht="15.75" thickBot="1" x14ac:dyDescent="0.3">
      <c r="F67" s="12"/>
      <c r="H67" s="67"/>
    </row>
    <row r="68" spans="3:11" ht="22.5" thickTop="1" thickBot="1" x14ac:dyDescent="0.4">
      <c r="C68" s="316" t="s">
        <v>162</v>
      </c>
      <c r="D68" s="316"/>
      <c r="E68" s="316"/>
      <c r="F68" s="317"/>
      <c r="H68" s="67"/>
    </row>
    <row r="69" spans="3:11" ht="15.75" thickTop="1" x14ac:dyDescent="0.25">
      <c r="C69" s="3" t="s">
        <v>72</v>
      </c>
      <c r="D69" s="20">
        <v>43069</v>
      </c>
      <c r="E69" s="3"/>
      <c r="F69" s="11">
        <f>+'Nov  2017'!F74</f>
        <v>12229454</v>
      </c>
      <c r="H69" s="67"/>
      <c r="I69" s="68">
        <v>11750116</v>
      </c>
      <c r="J69" s="67"/>
      <c r="K69" s="67"/>
    </row>
    <row r="70" spans="3:11" x14ac:dyDescent="0.25">
      <c r="C70" s="3" t="s">
        <v>73</v>
      </c>
      <c r="D70" s="20">
        <v>43070</v>
      </c>
      <c r="E70" s="3"/>
      <c r="F70" s="11">
        <f>+F40</f>
        <v>960584</v>
      </c>
      <c r="H70" s="67"/>
      <c r="I70" s="68">
        <v>3324310</v>
      </c>
      <c r="J70" s="67"/>
      <c r="K70" s="67"/>
    </row>
    <row r="71" spans="3:11" x14ac:dyDescent="0.25">
      <c r="C71" s="3" t="s">
        <v>74</v>
      </c>
      <c r="D71" s="3"/>
      <c r="E71" s="3"/>
      <c r="F71" s="13"/>
      <c r="H71" s="67"/>
      <c r="I71" s="68">
        <v>2998971</v>
      </c>
      <c r="J71" s="67"/>
      <c r="K71" s="67"/>
    </row>
    <row r="72" spans="3:11" x14ac:dyDescent="0.25">
      <c r="C72" s="3" t="s">
        <v>75</v>
      </c>
      <c r="D72" s="20">
        <v>43070</v>
      </c>
      <c r="E72" s="3"/>
      <c r="F72" s="17">
        <f>-F65</f>
        <v>-1154731</v>
      </c>
      <c r="H72" s="67"/>
      <c r="I72" s="68">
        <v>2996667</v>
      </c>
      <c r="J72" s="67"/>
      <c r="K72" s="67"/>
    </row>
    <row r="73" spans="3:11" ht="15.75" thickBot="1" x14ac:dyDescent="0.3">
      <c r="F73" s="12"/>
      <c r="H73" s="67"/>
      <c r="I73" s="68">
        <v>166515</v>
      </c>
      <c r="J73" s="67"/>
      <c r="K73" s="67"/>
    </row>
    <row r="74" spans="3:11" ht="20.25" thickTop="1" thickBot="1" x14ac:dyDescent="0.35">
      <c r="C74" s="21" t="s">
        <v>626</v>
      </c>
      <c r="D74" s="22"/>
      <c r="E74" s="22"/>
      <c r="F74" s="24">
        <f>+F69+F70+F72</f>
        <v>12035307</v>
      </c>
      <c r="H74" s="67"/>
      <c r="I74" s="68">
        <v>1443968</v>
      </c>
      <c r="J74" s="67"/>
      <c r="K74" s="67"/>
    </row>
    <row r="75" spans="3:11" ht="16.5" thickTop="1" thickBot="1" x14ac:dyDescent="0.3">
      <c r="F75" s="12"/>
      <c r="H75" s="67"/>
      <c r="I75" s="68">
        <v>731774</v>
      </c>
      <c r="J75" s="67"/>
      <c r="K75" s="67"/>
    </row>
    <row r="76" spans="3:11" ht="20.25" thickTop="1" thickBot="1" x14ac:dyDescent="0.35">
      <c r="C76" s="21" t="s">
        <v>544</v>
      </c>
      <c r="D76" s="22"/>
      <c r="E76" s="22"/>
      <c r="F76" s="24">
        <f>+'dep a plazo y saldos  bco'!A37</f>
        <v>43915845</v>
      </c>
      <c r="H76" s="67"/>
      <c r="I76" s="68">
        <v>10482372</v>
      </c>
      <c r="J76" s="67"/>
      <c r="K76" s="67"/>
    </row>
    <row r="77" spans="3:11" ht="15.75" thickTop="1" x14ac:dyDescent="0.25"/>
  </sheetData>
  <mergeCells count="3">
    <mergeCell ref="A3:F3"/>
    <mergeCell ref="A43:F43"/>
    <mergeCell ref="C68:F68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40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CF74A-0E73-4D97-91EC-5ADD18FE36D4}">
  <dimension ref="A1:J105"/>
  <sheetViews>
    <sheetView topLeftCell="A56" zoomScale="80" zoomScaleNormal="80" workbookViewId="0">
      <selection activeCell="F102" sqref="F102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721</v>
      </c>
      <c r="B1" s="107"/>
      <c r="C1" s="107"/>
      <c r="D1" s="108">
        <f>+'Dic 2017 '!F74</f>
        <v>12035307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307" t="s">
        <v>703</v>
      </c>
      <c r="B3" s="307"/>
      <c r="C3" s="307"/>
      <c r="D3" s="307"/>
      <c r="E3" s="307"/>
      <c r="F3" s="308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43102</v>
      </c>
      <c r="B5" t="s">
        <v>76</v>
      </c>
      <c r="C5" t="s">
        <v>429</v>
      </c>
      <c r="F5" s="14">
        <v>20000</v>
      </c>
    </row>
    <row r="6" spans="1:8" x14ac:dyDescent="0.25">
      <c r="A6" s="9">
        <v>43102</v>
      </c>
      <c r="B6" t="s">
        <v>76</v>
      </c>
      <c r="C6" t="s">
        <v>654</v>
      </c>
      <c r="F6" s="14">
        <v>20000</v>
      </c>
    </row>
    <row r="7" spans="1:8" x14ac:dyDescent="0.25">
      <c r="A7" s="9">
        <v>43102</v>
      </c>
      <c r="B7" t="s">
        <v>76</v>
      </c>
      <c r="C7" t="s">
        <v>18</v>
      </c>
      <c r="F7" s="14">
        <v>20080</v>
      </c>
    </row>
    <row r="8" spans="1:8" x14ac:dyDescent="0.25">
      <c r="A8" s="9">
        <v>43102</v>
      </c>
      <c r="B8" t="s">
        <v>239</v>
      </c>
      <c r="C8" t="s">
        <v>21</v>
      </c>
      <c r="F8" s="14">
        <v>20109</v>
      </c>
    </row>
    <row r="9" spans="1:8" x14ac:dyDescent="0.25">
      <c r="A9" s="9">
        <v>43102</v>
      </c>
      <c r="B9" t="s">
        <v>76</v>
      </c>
      <c r="C9" t="s">
        <v>254</v>
      </c>
      <c r="F9" s="14">
        <v>60000</v>
      </c>
    </row>
    <row r="10" spans="1:8" x14ac:dyDescent="0.25">
      <c r="A10" s="9">
        <v>43102</v>
      </c>
      <c r="B10" t="s">
        <v>239</v>
      </c>
      <c r="C10" t="s">
        <v>754</v>
      </c>
      <c r="F10" s="14">
        <v>60000</v>
      </c>
    </row>
    <row r="11" spans="1:8" x14ac:dyDescent="0.25">
      <c r="A11" s="9">
        <v>43102</v>
      </c>
      <c r="B11" t="s">
        <v>239</v>
      </c>
      <c r="C11" t="s">
        <v>755</v>
      </c>
      <c r="F11" s="14">
        <v>60000</v>
      </c>
    </row>
    <row r="12" spans="1:8" x14ac:dyDescent="0.25">
      <c r="A12" s="9">
        <v>43102</v>
      </c>
      <c r="B12" t="s">
        <v>239</v>
      </c>
      <c r="C12" t="s">
        <v>755</v>
      </c>
      <c r="F12" s="14">
        <v>100000</v>
      </c>
    </row>
    <row r="13" spans="1:8" x14ac:dyDescent="0.25">
      <c r="A13" s="9">
        <v>43102</v>
      </c>
      <c r="B13" t="s">
        <v>129</v>
      </c>
      <c r="C13" t="s">
        <v>756</v>
      </c>
      <c r="F13" s="14">
        <v>100000</v>
      </c>
    </row>
    <row r="14" spans="1:8" x14ac:dyDescent="0.25">
      <c r="A14" s="9">
        <v>43104</v>
      </c>
      <c r="B14" t="s">
        <v>239</v>
      </c>
      <c r="C14" t="s">
        <v>758</v>
      </c>
      <c r="F14" s="14">
        <v>20095</v>
      </c>
    </row>
    <row r="15" spans="1:8" x14ac:dyDescent="0.25">
      <c r="A15" s="9">
        <v>43104</v>
      </c>
      <c r="B15" t="s">
        <v>239</v>
      </c>
      <c r="C15" t="s">
        <v>132</v>
      </c>
      <c r="F15" s="14">
        <v>20100</v>
      </c>
    </row>
    <row r="16" spans="1:8" x14ac:dyDescent="0.25">
      <c r="A16" s="9">
        <v>43104</v>
      </c>
      <c r="B16" t="s">
        <v>76</v>
      </c>
      <c r="C16" t="s">
        <v>757</v>
      </c>
      <c r="F16" s="14">
        <v>40000</v>
      </c>
    </row>
    <row r="17" spans="1:6" x14ac:dyDescent="0.25">
      <c r="A17" s="9">
        <v>43105</v>
      </c>
      <c r="C17" t="s">
        <v>313</v>
      </c>
      <c r="F17" s="14">
        <v>20000</v>
      </c>
    </row>
    <row r="18" spans="1:6" x14ac:dyDescent="0.25">
      <c r="A18" s="9">
        <v>43108</v>
      </c>
      <c r="B18" t="s">
        <v>76</v>
      </c>
      <c r="C18" t="s">
        <v>205</v>
      </c>
      <c r="F18" s="14">
        <v>20102</v>
      </c>
    </row>
    <row r="19" spans="1:6" x14ac:dyDescent="0.25">
      <c r="A19" s="9">
        <v>43108</v>
      </c>
      <c r="B19" t="s">
        <v>76</v>
      </c>
      <c r="C19" t="s">
        <v>85</v>
      </c>
      <c r="F19" s="14">
        <v>60000</v>
      </c>
    </row>
    <row r="20" spans="1:6" x14ac:dyDescent="0.25">
      <c r="A20" s="9">
        <v>43108</v>
      </c>
      <c r="B20" t="s">
        <v>239</v>
      </c>
      <c r="C20" t="s">
        <v>373</v>
      </c>
      <c r="F20" s="14">
        <v>60000</v>
      </c>
    </row>
    <row r="21" spans="1:6" x14ac:dyDescent="0.25">
      <c r="A21" s="9">
        <v>43108</v>
      </c>
      <c r="B21" t="s">
        <v>239</v>
      </c>
      <c r="C21" t="s">
        <v>385</v>
      </c>
      <c r="F21" s="14">
        <v>200000</v>
      </c>
    </row>
    <row r="22" spans="1:6" x14ac:dyDescent="0.25">
      <c r="A22" s="9">
        <v>43108</v>
      </c>
      <c r="B22" t="s">
        <v>76</v>
      </c>
      <c r="C22" t="s">
        <v>102</v>
      </c>
      <c r="F22" s="14">
        <v>200006</v>
      </c>
    </row>
    <row r="23" spans="1:6" x14ac:dyDescent="0.25">
      <c r="A23" s="9">
        <v>43110</v>
      </c>
      <c r="B23" t="s">
        <v>76</v>
      </c>
      <c r="C23" t="s">
        <v>87</v>
      </c>
      <c r="F23" s="14">
        <v>20000</v>
      </c>
    </row>
    <row r="24" spans="1:6" x14ac:dyDescent="0.25">
      <c r="A24" s="9">
        <v>43110</v>
      </c>
      <c r="B24" t="s">
        <v>239</v>
      </c>
      <c r="C24" t="s">
        <v>759</v>
      </c>
      <c r="F24" s="14">
        <v>20000</v>
      </c>
    </row>
    <row r="25" spans="1:6" x14ac:dyDescent="0.25">
      <c r="A25" s="9">
        <v>43110</v>
      </c>
      <c r="B25" t="s">
        <v>239</v>
      </c>
      <c r="C25" t="s">
        <v>759</v>
      </c>
      <c r="F25" s="14">
        <v>20000</v>
      </c>
    </row>
    <row r="26" spans="1:6" x14ac:dyDescent="0.25">
      <c r="A26" s="9">
        <v>43110</v>
      </c>
      <c r="B26" t="s">
        <v>129</v>
      </c>
      <c r="C26" t="s">
        <v>314</v>
      </c>
      <c r="F26" s="14">
        <v>40039</v>
      </c>
    </row>
    <row r="27" spans="1:6" x14ac:dyDescent="0.25">
      <c r="A27" s="9">
        <v>43110</v>
      </c>
      <c r="B27" t="s">
        <v>76</v>
      </c>
      <c r="C27" t="s">
        <v>27</v>
      </c>
      <c r="F27" s="14">
        <v>60000</v>
      </c>
    </row>
    <row r="28" spans="1:6" x14ac:dyDescent="0.25">
      <c r="A28" s="9">
        <v>43110</v>
      </c>
      <c r="B28" t="s">
        <v>129</v>
      </c>
      <c r="C28" t="s">
        <v>86</v>
      </c>
      <c r="F28" s="14">
        <v>60000</v>
      </c>
    </row>
    <row r="29" spans="1:6" x14ac:dyDescent="0.25">
      <c r="A29" s="9">
        <v>43111</v>
      </c>
      <c r="B29" t="s">
        <v>76</v>
      </c>
      <c r="C29" t="s">
        <v>407</v>
      </c>
      <c r="F29" s="14">
        <v>40000</v>
      </c>
    </row>
    <row r="30" spans="1:6" x14ac:dyDescent="0.25">
      <c r="A30" s="9">
        <v>43112</v>
      </c>
      <c r="B30" t="s">
        <v>76</v>
      </c>
      <c r="C30" t="s">
        <v>415</v>
      </c>
      <c r="F30" s="14">
        <v>80000</v>
      </c>
    </row>
    <row r="31" spans="1:6" x14ac:dyDescent="0.25">
      <c r="A31" s="9">
        <v>43115</v>
      </c>
      <c r="B31" t="s">
        <v>239</v>
      </c>
      <c r="C31" t="s">
        <v>13</v>
      </c>
      <c r="F31" s="14">
        <v>20000</v>
      </c>
    </row>
    <row r="32" spans="1:6" x14ac:dyDescent="0.25">
      <c r="A32" s="9">
        <v>43115</v>
      </c>
      <c r="B32" t="s">
        <v>239</v>
      </c>
      <c r="C32" t="s">
        <v>418</v>
      </c>
      <c r="F32" s="14">
        <v>40000</v>
      </c>
    </row>
    <row r="33" spans="1:10" x14ac:dyDescent="0.25">
      <c r="A33" s="9">
        <v>43115</v>
      </c>
      <c r="B33" t="s">
        <v>239</v>
      </c>
      <c r="C33" t="s">
        <v>760</v>
      </c>
      <c r="F33" s="14">
        <v>40000</v>
      </c>
    </row>
    <row r="34" spans="1:10" x14ac:dyDescent="0.25">
      <c r="A34" s="9">
        <v>43115</v>
      </c>
      <c r="B34" t="s">
        <v>239</v>
      </c>
      <c r="C34" t="s">
        <v>417</v>
      </c>
      <c r="F34" s="14">
        <v>50000</v>
      </c>
    </row>
    <row r="35" spans="1:10" x14ac:dyDescent="0.25">
      <c r="A35" s="9">
        <v>43115</v>
      </c>
      <c r="B35" t="s">
        <v>239</v>
      </c>
      <c r="C35" t="s">
        <v>761</v>
      </c>
      <c r="F35" s="14">
        <v>70000</v>
      </c>
    </row>
    <row r="36" spans="1:10" x14ac:dyDescent="0.25">
      <c r="A36" s="9">
        <v>43115</v>
      </c>
      <c r="B36" t="s">
        <v>239</v>
      </c>
      <c r="C36" t="s">
        <v>378</v>
      </c>
      <c r="F36" s="14">
        <v>154000</v>
      </c>
      <c r="J36" t="s">
        <v>57</v>
      </c>
    </row>
    <row r="37" spans="1:10" x14ac:dyDescent="0.25">
      <c r="A37" s="9">
        <v>43115</v>
      </c>
      <c r="B37" t="s">
        <v>239</v>
      </c>
      <c r="C37" t="s">
        <v>418</v>
      </c>
      <c r="F37" s="14">
        <v>210000</v>
      </c>
    </row>
    <row r="38" spans="1:10" x14ac:dyDescent="0.25">
      <c r="A38" s="9">
        <v>43117</v>
      </c>
      <c r="B38" t="s">
        <v>76</v>
      </c>
      <c r="C38" t="s">
        <v>80</v>
      </c>
      <c r="F38" s="14">
        <v>20000</v>
      </c>
    </row>
    <row r="39" spans="1:10" x14ac:dyDescent="0.25">
      <c r="A39" s="9">
        <v>43117</v>
      </c>
      <c r="B39" t="s">
        <v>76</v>
      </c>
      <c r="C39" t="s">
        <v>407</v>
      </c>
      <c r="F39" s="14">
        <v>20000</v>
      </c>
    </row>
    <row r="40" spans="1:10" x14ac:dyDescent="0.25">
      <c r="A40" s="9">
        <v>43117</v>
      </c>
      <c r="B40" t="s">
        <v>76</v>
      </c>
      <c r="C40" t="s">
        <v>410</v>
      </c>
      <c r="F40" s="14">
        <v>60000</v>
      </c>
    </row>
    <row r="41" spans="1:10" x14ac:dyDescent="0.25">
      <c r="A41" s="9">
        <v>43118</v>
      </c>
      <c r="B41" t="s">
        <v>76</v>
      </c>
      <c r="C41" t="s">
        <v>770</v>
      </c>
      <c r="F41" s="14">
        <v>480000</v>
      </c>
    </row>
    <row r="42" spans="1:10" x14ac:dyDescent="0.25">
      <c r="A42" s="9">
        <v>43122</v>
      </c>
      <c r="B42" t="s">
        <v>76</v>
      </c>
      <c r="C42" t="s">
        <v>763</v>
      </c>
      <c r="F42" s="14">
        <v>20000</v>
      </c>
    </row>
    <row r="43" spans="1:10" x14ac:dyDescent="0.25">
      <c r="A43" s="9">
        <v>43122</v>
      </c>
      <c r="B43" t="s">
        <v>76</v>
      </c>
      <c r="C43" t="s">
        <v>77</v>
      </c>
      <c r="F43" s="14">
        <v>40000</v>
      </c>
    </row>
    <row r="44" spans="1:10" x14ac:dyDescent="0.25">
      <c r="A44" s="9">
        <v>43122</v>
      </c>
      <c r="B44" t="s">
        <v>76</v>
      </c>
      <c r="C44" t="s">
        <v>410</v>
      </c>
      <c r="F44" s="14">
        <v>80000</v>
      </c>
    </row>
    <row r="45" spans="1:10" x14ac:dyDescent="0.25">
      <c r="A45" s="9">
        <v>43122</v>
      </c>
      <c r="B45" t="s">
        <v>129</v>
      </c>
      <c r="C45" t="s">
        <v>374</v>
      </c>
      <c r="F45" s="14">
        <v>140000</v>
      </c>
    </row>
    <row r="46" spans="1:10" x14ac:dyDescent="0.25">
      <c r="A46" s="9">
        <v>43122</v>
      </c>
      <c r="B46" t="s">
        <v>76</v>
      </c>
      <c r="C46" t="s">
        <v>766</v>
      </c>
      <c r="F46" s="14">
        <v>172000</v>
      </c>
    </row>
    <row r="47" spans="1:10" x14ac:dyDescent="0.25">
      <c r="A47" s="9">
        <v>43122</v>
      </c>
      <c r="B47" t="s">
        <v>76</v>
      </c>
      <c r="C47" t="s">
        <v>379</v>
      </c>
      <c r="F47" s="14">
        <v>181800</v>
      </c>
    </row>
    <row r="48" spans="1:10" x14ac:dyDescent="0.25">
      <c r="A48" s="9">
        <v>43122</v>
      </c>
      <c r="B48" t="s">
        <v>76</v>
      </c>
      <c r="C48" t="s">
        <v>768</v>
      </c>
      <c r="F48" s="14">
        <v>240000</v>
      </c>
    </row>
    <row r="49" spans="1:6" x14ac:dyDescent="0.25">
      <c r="A49" s="9">
        <v>43124</v>
      </c>
      <c r="B49" t="s">
        <v>76</v>
      </c>
      <c r="C49" t="s">
        <v>21</v>
      </c>
      <c r="F49" s="14">
        <v>20109</v>
      </c>
    </row>
    <row r="50" spans="1:6" x14ac:dyDescent="0.25">
      <c r="A50" s="9">
        <v>43124</v>
      </c>
      <c r="B50" t="s">
        <v>76</v>
      </c>
      <c r="C50" t="s">
        <v>765</v>
      </c>
      <c r="F50" s="14">
        <v>120049</v>
      </c>
    </row>
    <row r="51" spans="1:6" x14ac:dyDescent="0.25">
      <c r="A51" s="9">
        <v>43125</v>
      </c>
      <c r="B51" t="s">
        <v>76</v>
      </c>
      <c r="C51" t="s">
        <v>767</v>
      </c>
      <c r="F51" s="14">
        <v>200000</v>
      </c>
    </row>
    <row r="52" spans="1:6" x14ac:dyDescent="0.25">
      <c r="A52" s="9">
        <v>43129</v>
      </c>
      <c r="B52" t="s">
        <v>76</v>
      </c>
      <c r="C52" t="s">
        <v>127</v>
      </c>
      <c r="F52" s="14">
        <v>20000</v>
      </c>
    </row>
    <row r="53" spans="1:6" x14ac:dyDescent="0.25">
      <c r="A53" s="9">
        <v>43129</v>
      </c>
      <c r="B53" t="s">
        <v>76</v>
      </c>
      <c r="C53" t="s">
        <v>93</v>
      </c>
      <c r="F53" s="14">
        <v>20000</v>
      </c>
    </row>
    <row r="54" spans="1:6" x14ac:dyDescent="0.25">
      <c r="A54" s="9">
        <v>43129</v>
      </c>
      <c r="B54" t="s">
        <v>239</v>
      </c>
      <c r="C54" t="s">
        <v>586</v>
      </c>
      <c r="F54" s="14">
        <v>20021</v>
      </c>
    </row>
    <row r="55" spans="1:6" x14ac:dyDescent="0.25">
      <c r="A55" s="9">
        <v>43129</v>
      </c>
      <c r="B55" t="s">
        <v>76</v>
      </c>
      <c r="C55" t="s">
        <v>18</v>
      </c>
      <c r="F55" s="14">
        <v>20080</v>
      </c>
    </row>
    <row r="56" spans="1:6" x14ac:dyDescent="0.25">
      <c r="A56" s="9">
        <v>43129</v>
      </c>
      <c r="B56" t="s">
        <v>239</v>
      </c>
      <c r="C56" t="s">
        <v>261</v>
      </c>
      <c r="F56" s="14">
        <v>66000</v>
      </c>
    </row>
    <row r="57" spans="1:6" x14ac:dyDescent="0.25">
      <c r="A57" s="9">
        <v>43129</v>
      </c>
      <c r="B57" t="s">
        <v>129</v>
      </c>
      <c r="C57" t="s">
        <v>769</v>
      </c>
      <c r="F57" s="14">
        <v>240000</v>
      </c>
    </row>
    <row r="58" spans="1:6" x14ac:dyDescent="0.25">
      <c r="A58" s="9">
        <v>43129</v>
      </c>
      <c r="B58" t="s">
        <v>129</v>
      </c>
      <c r="C58" t="s">
        <v>381</v>
      </c>
      <c r="F58" s="14">
        <v>248400</v>
      </c>
    </row>
    <row r="59" spans="1:6" x14ac:dyDescent="0.25">
      <c r="A59" s="9">
        <v>43129</v>
      </c>
      <c r="B59" t="s">
        <v>239</v>
      </c>
      <c r="C59" t="s">
        <v>261</v>
      </c>
      <c r="F59" s="14">
        <v>450000</v>
      </c>
    </row>
    <row r="60" spans="1:6" x14ac:dyDescent="0.25">
      <c r="A60" s="9">
        <v>43131</v>
      </c>
      <c r="B60" t="s">
        <v>239</v>
      </c>
      <c r="C60" t="s">
        <v>762</v>
      </c>
      <c r="F60" s="14">
        <v>1540</v>
      </c>
    </row>
    <row r="61" spans="1:6" x14ac:dyDescent="0.25">
      <c r="A61" s="9">
        <v>43131</v>
      </c>
      <c r="B61" t="s">
        <v>76</v>
      </c>
      <c r="C61" t="s">
        <v>14</v>
      </c>
      <c r="F61" s="14">
        <v>20000</v>
      </c>
    </row>
    <row r="62" spans="1:6" x14ac:dyDescent="0.25">
      <c r="A62" s="9">
        <v>43131</v>
      </c>
      <c r="B62" t="s">
        <v>76</v>
      </c>
      <c r="C62" t="s">
        <v>764</v>
      </c>
      <c r="F62" s="14">
        <v>20037</v>
      </c>
    </row>
    <row r="63" spans="1:6" x14ac:dyDescent="0.25">
      <c r="A63" s="9">
        <v>43131</v>
      </c>
      <c r="B63" t="s">
        <v>76</v>
      </c>
      <c r="C63" t="s">
        <v>94</v>
      </c>
      <c r="F63" s="14">
        <v>20054</v>
      </c>
    </row>
    <row r="64" spans="1:6" x14ac:dyDescent="0.25">
      <c r="A64" s="9">
        <v>43131</v>
      </c>
      <c r="B64" t="s">
        <v>76</v>
      </c>
      <c r="C64" t="s">
        <v>17</v>
      </c>
      <c r="F64" s="14">
        <v>20072</v>
      </c>
    </row>
    <row r="65" spans="1:6" x14ac:dyDescent="0.25">
      <c r="A65" s="9">
        <v>43131</v>
      </c>
      <c r="B65" t="s">
        <v>76</v>
      </c>
      <c r="C65" t="s">
        <v>32</v>
      </c>
      <c r="F65" s="14">
        <v>83000</v>
      </c>
    </row>
    <row r="66" spans="1:6" x14ac:dyDescent="0.25">
      <c r="A66" s="9">
        <v>43131</v>
      </c>
      <c r="B66" t="s">
        <v>129</v>
      </c>
      <c r="C66" t="s">
        <v>384</v>
      </c>
      <c r="F66" s="14">
        <v>100000</v>
      </c>
    </row>
    <row r="67" spans="1:6" x14ac:dyDescent="0.25">
      <c r="A67" s="9"/>
      <c r="F67" s="14"/>
    </row>
    <row r="68" spans="1:6" ht="19.5" thickBot="1" x14ac:dyDescent="0.35">
      <c r="A68" s="18"/>
      <c r="B68" s="18"/>
      <c r="C68" s="39" t="s">
        <v>704</v>
      </c>
      <c r="D68" s="40"/>
      <c r="E68" s="40"/>
      <c r="F68" s="41">
        <f>SUM(F5:F66)</f>
        <v>5167693</v>
      </c>
    </row>
    <row r="69" spans="1:6" ht="15.75" thickTop="1" x14ac:dyDescent="0.25">
      <c r="A69" s="104"/>
      <c r="B69" s="104"/>
      <c r="C69" s="104"/>
      <c r="D69" s="104"/>
      <c r="E69" s="104"/>
      <c r="F69" s="110"/>
    </row>
    <row r="70" spans="1:6" ht="15.75" thickBot="1" x14ac:dyDescent="0.3">
      <c r="F70" s="30"/>
    </row>
    <row r="71" spans="1:6" ht="19.5" thickTop="1" x14ac:dyDescent="0.3">
      <c r="A71" s="137" t="s">
        <v>705</v>
      </c>
      <c r="B71" s="137"/>
      <c r="C71" s="137"/>
      <c r="D71" s="137"/>
      <c r="E71" s="137"/>
      <c r="F71" s="138"/>
    </row>
    <row r="72" spans="1:6" x14ac:dyDescent="0.25">
      <c r="F72" s="12"/>
    </row>
    <row r="73" spans="1:6" ht="34.15" customHeight="1" x14ac:dyDescent="0.25">
      <c r="A73" s="8" t="s">
        <v>43</v>
      </c>
      <c r="B73" s="8" t="s">
        <v>40</v>
      </c>
      <c r="C73" s="8" t="s">
        <v>1</v>
      </c>
      <c r="D73" s="8" t="s">
        <v>41</v>
      </c>
      <c r="E73" s="8" t="s">
        <v>68</v>
      </c>
      <c r="F73" s="16" t="s">
        <v>42</v>
      </c>
    </row>
    <row r="74" spans="1:6" x14ac:dyDescent="0.25">
      <c r="A74" s="9">
        <v>43102</v>
      </c>
      <c r="B74" t="s">
        <v>76</v>
      </c>
      <c r="C74" t="s">
        <v>688</v>
      </c>
      <c r="D74" s="10"/>
      <c r="E74" s="7"/>
      <c r="F74" s="14">
        <v>187097</v>
      </c>
    </row>
    <row r="75" spans="1:6" x14ac:dyDescent="0.25">
      <c r="A75" s="9">
        <v>43102</v>
      </c>
      <c r="B75" t="s">
        <v>76</v>
      </c>
      <c r="C75" t="s">
        <v>771</v>
      </c>
      <c r="D75" s="10"/>
      <c r="E75" s="7"/>
      <c r="F75" s="14">
        <v>10900</v>
      </c>
    </row>
    <row r="76" spans="1:6" x14ac:dyDescent="0.25">
      <c r="A76" s="9">
        <v>43102</v>
      </c>
      <c r="B76" t="s">
        <v>76</v>
      </c>
      <c r="C76" t="s">
        <v>476</v>
      </c>
      <c r="D76" s="10"/>
      <c r="E76" s="7"/>
      <c r="F76" s="14">
        <v>45943</v>
      </c>
    </row>
    <row r="77" spans="1:6" x14ac:dyDescent="0.25">
      <c r="A77" s="9">
        <v>43102</v>
      </c>
      <c r="B77" t="s">
        <v>76</v>
      </c>
      <c r="C77" t="s">
        <v>436</v>
      </c>
      <c r="D77" s="10"/>
      <c r="E77" s="7"/>
      <c r="F77" s="14">
        <v>66044</v>
      </c>
    </row>
    <row r="78" spans="1:6" x14ac:dyDescent="0.25">
      <c r="A78" s="9">
        <v>43102</v>
      </c>
      <c r="B78" t="s">
        <v>76</v>
      </c>
      <c r="C78" t="s">
        <v>529</v>
      </c>
      <c r="D78" s="10"/>
      <c r="E78" s="7"/>
      <c r="F78" s="14">
        <v>225</v>
      </c>
    </row>
    <row r="79" spans="1:6" x14ac:dyDescent="0.25">
      <c r="A79" s="9">
        <v>43102</v>
      </c>
      <c r="B79" t="s">
        <v>76</v>
      </c>
      <c r="C79" t="s">
        <v>772</v>
      </c>
      <c r="D79" s="10"/>
      <c r="E79" s="7"/>
      <c r="F79" s="14">
        <v>6956</v>
      </c>
    </row>
    <row r="80" spans="1:6" x14ac:dyDescent="0.25">
      <c r="A80" s="9">
        <v>43102</v>
      </c>
      <c r="B80" t="s">
        <v>76</v>
      </c>
      <c r="C80" t="s">
        <v>773</v>
      </c>
      <c r="D80" s="10"/>
      <c r="E80" s="7"/>
      <c r="F80" s="14">
        <v>100000</v>
      </c>
    </row>
    <row r="81" spans="1:8" x14ac:dyDescent="0.25">
      <c r="A81" s="9">
        <v>43102</v>
      </c>
      <c r="B81" t="s">
        <v>76</v>
      </c>
      <c r="C81" t="s">
        <v>774</v>
      </c>
      <c r="D81" s="10"/>
      <c r="E81" s="7"/>
      <c r="F81" s="14">
        <v>250000</v>
      </c>
    </row>
    <row r="82" spans="1:8" x14ac:dyDescent="0.25">
      <c r="A82" s="9">
        <v>43102</v>
      </c>
      <c r="B82" t="s">
        <v>76</v>
      </c>
      <c r="C82" t="s">
        <v>367</v>
      </c>
      <c r="D82" s="10"/>
      <c r="E82" s="7"/>
      <c r="F82" s="14">
        <v>107795</v>
      </c>
    </row>
    <row r="83" spans="1:8" x14ac:dyDescent="0.25">
      <c r="A83" s="9">
        <v>43108</v>
      </c>
      <c r="B83" t="s">
        <v>531</v>
      </c>
      <c r="C83" t="s">
        <v>517</v>
      </c>
      <c r="D83" s="10"/>
      <c r="E83" s="7"/>
      <c r="F83" s="14">
        <v>9917</v>
      </c>
    </row>
    <row r="84" spans="1:8" x14ac:dyDescent="0.25">
      <c r="A84" s="9">
        <v>43115</v>
      </c>
      <c r="B84" t="s">
        <v>76</v>
      </c>
      <c r="C84" t="s">
        <v>775</v>
      </c>
      <c r="D84" s="10"/>
      <c r="E84" s="7"/>
      <c r="F84" s="14">
        <v>120000</v>
      </c>
    </row>
    <row r="85" spans="1:8" x14ac:dyDescent="0.25">
      <c r="A85" s="9">
        <v>43115</v>
      </c>
      <c r="B85" t="s">
        <v>76</v>
      </c>
      <c r="C85" t="s">
        <v>776</v>
      </c>
      <c r="D85" s="10"/>
      <c r="E85" s="7"/>
      <c r="F85" s="14">
        <v>70000</v>
      </c>
    </row>
    <row r="86" spans="1:8" x14ac:dyDescent="0.25">
      <c r="A86" s="9">
        <v>43116</v>
      </c>
      <c r="B86" t="s">
        <v>76</v>
      </c>
      <c r="C86" t="s">
        <v>777</v>
      </c>
      <c r="D86" s="10"/>
      <c r="E86" s="7"/>
      <c r="F86" s="14">
        <v>70000</v>
      </c>
    </row>
    <row r="87" spans="1:8" x14ac:dyDescent="0.25">
      <c r="A87" s="9">
        <v>43129</v>
      </c>
      <c r="B87" t="s">
        <v>76</v>
      </c>
      <c r="C87" t="s">
        <v>778</v>
      </c>
      <c r="D87" s="10"/>
      <c r="E87" s="7"/>
      <c r="F87" s="14">
        <v>70000</v>
      </c>
    </row>
    <row r="88" spans="1:8" x14ac:dyDescent="0.25">
      <c r="A88" s="9">
        <v>43119</v>
      </c>
      <c r="B88" t="s">
        <v>76</v>
      </c>
      <c r="C88" t="s">
        <v>776</v>
      </c>
      <c r="D88" s="10"/>
      <c r="E88" s="7"/>
      <c r="F88" s="14">
        <v>70000</v>
      </c>
    </row>
    <row r="89" spans="1:8" x14ac:dyDescent="0.25">
      <c r="A89" s="9">
        <v>43119</v>
      </c>
      <c r="B89" t="s">
        <v>76</v>
      </c>
      <c r="C89" t="s">
        <v>779</v>
      </c>
      <c r="D89" s="10"/>
      <c r="E89" s="7"/>
      <c r="F89" s="14">
        <v>100000</v>
      </c>
    </row>
    <row r="90" spans="1:8" x14ac:dyDescent="0.25">
      <c r="A90" s="9">
        <v>43119</v>
      </c>
      <c r="B90" t="s">
        <v>76</v>
      </c>
      <c r="C90" t="s">
        <v>780</v>
      </c>
      <c r="D90" s="10"/>
      <c r="E90" s="7"/>
      <c r="F90" s="14">
        <v>45000</v>
      </c>
    </row>
    <row r="91" spans="1:8" x14ac:dyDescent="0.25">
      <c r="A91" s="9"/>
      <c r="B91" s="30"/>
      <c r="D91" s="10"/>
      <c r="E91" s="7"/>
      <c r="F91" s="14"/>
    </row>
    <row r="92" spans="1:8" x14ac:dyDescent="0.25">
      <c r="A92" s="9"/>
      <c r="B92" s="30"/>
      <c r="D92" s="10"/>
      <c r="E92" s="7"/>
      <c r="F92" s="14"/>
    </row>
    <row r="93" spans="1:8" ht="18.75" x14ac:dyDescent="0.3">
      <c r="C93" s="36" t="s">
        <v>706</v>
      </c>
      <c r="D93" s="37"/>
      <c r="E93" s="37"/>
      <c r="F93" s="38">
        <f>SUM(F74:F91)</f>
        <v>1329877</v>
      </c>
    </row>
    <row r="94" spans="1:8" x14ac:dyDescent="0.25">
      <c r="F94" s="12"/>
    </row>
    <row r="95" spans="1:8" ht="15.75" thickBot="1" x14ac:dyDescent="0.3">
      <c r="F95" s="12"/>
      <c r="H95" s="67"/>
    </row>
    <row r="96" spans="1:8" ht="22.5" thickTop="1" thickBot="1" x14ac:dyDescent="0.4">
      <c r="C96" s="316" t="s">
        <v>162</v>
      </c>
      <c r="D96" s="316"/>
      <c r="E96" s="316"/>
      <c r="F96" s="317"/>
      <c r="H96" s="67"/>
    </row>
    <row r="97" spans="3:8" ht="15.75" thickTop="1" x14ac:dyDescent="0.25">
      <c r="C97" s="3" t="s">
        <v>72</v>
      </c>
      <c r="D97" s="20">
        <v>43099</v>
      </c>
      <c r="E97" s="3"/>
      <c r="F97" s="11">
        <f>+'Dic 2017 '!F74</f>
        <v>12035307</v>
      </c>
      <c r="H97" s="67"/>
    </row>
    <row r="98" spans="3:8" x14ac:dyDescent="0.25">
      <c r="C98" s="3" t="s">
        <v>73</v>
      </c>
      <c r="D98" s="20">
        <v>43101</v>
      </c>
      <c r="E98" s="3"/>
      <c r="F98" s="11">
        <f>+F68</f>
        <v>5167693</v>
      </c>
      <c r="H98" s="67"/>
    </row>
    <row r="99" spans="3:8" x14ac:dyDescent="0.25">
      <c r="C99" s="3" t="s">
        <v>74</v>
      </c>
      <c r="D99" s="3"/>
      <c r="E99" s="3"/>
      <c r="F99" s="13"/>
      <c r="H99" s="67"/>
    </row>
    <row r="100" spans="3:8" x14ac:dyDescent="0.25">
      <c r="C100" s="3" t="s">
        <v>75</v>
      </c>
      <c r="D100" s="20">
        <v>43101</v>
      </c>
      <c r="E100" s="3"/>
      <c r="F100" s="17">
        <f>-F93</f>
        <v>-1329877</v>
      </c>
      <c r="H100" s="67"/>
    </row>
    <row r="101" spans="3:8" ht="15.75" thickBot="1" x14ac:dyDescent="0.3">
      <c r="F101" s="12"/>
      <c r="H101" s="67"/>
    </row>
    <row r="102" spans="3:8" ht="20.25" thickTop="1" thickBot="1" x14ac:dyDescent="0.35">
      <c r="C102" s="21" t="s">
        <v>707</v>
      </c>
      <c r="D102" s="22"/>
      <c r="E102" s="22"/>
      <c r="F102" s="24">
        <f>+F97+F98+F100</f>
        <v>15873123</v>
      </c>
      <c r="H102" s="67"/>
    </row>
    <row r="103" spans="3:8" ht="16.5" thickTop="1" thickBot="1" x14ac:dyDescent="0.3">
      <c r="F103" s="12"/>
      <c r="H103" s="67"/>
    </row>
    <row r="104" spans="3:8" ht="20.25" thickTop="1" thickBot="1" x14ac:dyDescent="0.35">
      <c r="C104" s="21" t="s">
        <v>544</v>
      </c>
      <c r="D104" s="22"/>
      <c r="E104" s="22"/>
      <c r="F104" s="24">
        <f>+'dep a plazo y saldos  bco'!A37</f>
        <v>43915845</v>
      </c>
      <c r="H104" s="67"/>
    </row>
    <row r="105" spans="3:8" ht="15.75" thickTop="1" x14ac:dyDescent="0.25"/>
  </sheetData>
  <sortState xmlns:xlrd2="http://schemas.microsoft.com/office/spreadsheetml/2017/richdata2" ref="A5:F66">
    <sortCondition ref="A5:A66"/>
  </sortState>
  <mergeCells count="2">
    <mergeCell ref="A3:F3"/>
    <mergeCell ref="C96:F96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6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7D984-96F2-42FC-A382-D5BFB009C0E8}">
  <dimension ref="A1:H114"/>
  <sheetViews>
    <sheetView topLeftCell="A67" zoomScale="80" zoomScaleNormal="80" workbookViewId="0">
      <selection activeCell="F111" sqref="F111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16.7109375" bestFit="1" customWidth="1"/>
  </cols>
  <sheetData>
    <row r="1" spans="1:8" ht="19.5" thickTop="1" x14ac:dyDescent="0.3">
      <c r="A1" s="106" t="s">
        <v>722</v>
      </c>
      <c r="B1" s="107"/>
      <c r="C1" s="107"/>
      <c r="D1" s="108">
        <f>+'Enero 2018'!F102</f>
        <v>15873123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133" t="s">
        <v>708</v>
      </c>
      <c r="B3" s="133"/>
      <c r="C3" s="133"/>
      <c r="D3" s="133"/>
      <c r="E3" s="133"/>
      <c r="F3" s="134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43133</v>
      </c>
      <c r="B5" s="155" t="s">
        <v>76</v>
      </c>
      <c r="C5" s="155" t="s">
        <v>9</v>
      </c>
      <c r="D5" s="155"/>
      <c r="E5" s="155"/>
      <c r="F5" s="157">
        <v>20000</v>
      </c>
    </row>
    <row r="6" spans="1:8" x14ac:dyDescent="0.25">
      <c r="A6" s="9">
        <v>43133</v>
      </c>
      <c r="B6" s="155" t="s">
        <v>76</v>
      </c>
      <c r="C6" s="155" t="s">
        <v>131</v>
      </c>
      <c r="D6" s="155"/>
      <c r="E6" s="155"/>
      <c r="F6" s="157">
        <v>20000</v>
      </c>
    </row>
    <row r="7" spans="1:8" x14ac:dyDescent="0.25">
      <c r="A7" s="9">
        <v>43133</v>
      </c>
      <c r="B7" s="155" t="s">
        <v>76</v>
      </c>
      <c r="C7" s="155" t="s">
        <v>140</v>
      </c>
      <c r="D7" s="155"/>
      <c r="E7" s="155"/>
      <c r="F7" s="157">
        <v>60096</v>
      </c>
    </row>
    <row r="8" spans="1:8" x14ac:dyDescent="0.25">
      <c r="A8" s="9">
        <v>43136</v>
      </c>
      <c r="B8" s="155" t="s">
        <v>239</v>
      </c>
      <c r="C8" s="155" t="s">
        <v>413</v>
      </c>
      <c r="D8" s="155"/>
      <c r="E8" s="155"/>
      <c r="F8" s="157">
        <v>20000</v>
      </c>
    </row>
    <row r="9" spans="1:8" x14ac:dyDescent="0.25">
      <c r="A9" s="9">
        <v>43136</v>
      </c>
      <c r="B9" s="155" t="s">
        <v>239</v>
      </c>
      <c r="C9" s="155" t="s">
        <v>782</v>
      </c>
      <c r="D9" s="155"/>
      <c r="E9" s="155"/>
      <c r="F9" s="157">
        <v>20000</v>
      </c>
    </row>
    <row r="10" spans="1:8" x14ac:dyDescent="0.25">
      <c r="A10" s="9">
        <v>43136</v>
      </c>
      <c r="B10" s="155" t="s">
        <v>239</v>
      </c>
      <c r="C10" s="155" t="s">
        <v>783</v>
      </c>
      <c r="D10" s="155"/>
      <c r="E10" s="155"/>
      <c r="F10" s="157">
        <v>20000</v>
      </c>
    </row>
    <row r="11" spans="1:8" x14ac:dyDescent="0.25">
      <c r="A11" s="9">
        <v>43136</v>
      </c>
      <c r="B11" s="155" t="s">
        <v>239</v>
      </c>
      <c r="C11" s="155" t="s">
        <v>3</v>
      </c>
      <c r="D11" s="155"/>
      <c r="E11" s="155"/>
      <c r="F11" s="157">
        <v>20000</v>
      </c>
    </row>
    <row r="12" spans="1:8" x14ac:dyDescent="0.25">
      <c r="A12" s="9">
        <v>43136</v>
      </c>
      <c r="B12" s="155" t="s">
        <v>239</v>
      </c>
      <c r="C12" s="155" t="s">
        <v>135</v>
      </c>
      <c r="D12" s="155"/>
      <c r="E12" s="155"/>
      <c r="F12" s="157">
        <v>20000</v>
      </c>
    </row>
    <row r="13" spans="1:8" x14ac:dyDescent="0.25">
      <c r="A13" s="9">
        <v>43136</v>
      </c>
      <c r="B13" s="155" t="s">
        <v>76</v>
      </c>
      <c r="C13" s="155" t="s">
        <v>313</v>
      </c>
      <c r="D13" s="155"/>
      <c r="E13" s="155"/>
      <c r="F13" s="157">
        <v>20000</v>
      </c>
    </row>
    <row r="14" spans="1:8" x14ac:dyDescent="0.25">
      <c r="A14" s="9">
        <v>43136</v>
      </c>
      <c r="B14" s="155" t="s">
        <v>76</v>
      </c>
      <c r="C14" s="155" t="s">
        <v>198</v>
      </c>
      <c r="D14" s="155"/>
      <c r="E14" s="155"/>
      <c r="F14" s="157">
        <v>20000</v>
      </c>
    </row>
    <row r="15" spans="1:8" x14ac:dyDescent="0.25">
      <c r="A15" s="9">
        <v>43136</v>
      </c>
      <c r="B15" s="155" t="s">
        <v>129</v>
      </c>
      <c r="C15" s="155" t="s">
        <v>4</v>
      </c>
      <c r="D15" s="155"/>
      <c r="E15" s="155"/>
      <c r="F15" s="157">
        <v>20097</v>
      </c>
    </row>
    <row r="16" spans="1:8" x14ac:dyDescent="0.25">
      <c r="A16" s="9">
        <v>43136</v>
      </c>
      <c r="B16" s="155" t="s">
        <v>239</v>
      </c>
      <c r="C16" s="155" t="s">
        <v>415</v>
      </c>
      <c r="D16" s="155"/>
      <c r="E16" s="155"/>
      <c r="F16" s="157">
        <v>40000</v>
      </c>
    </row>
    <row r="17" spans="1:6" x14ac:dyDescent="0.25">
      <c r="A17" s="9">
        <v>43136</v>
      </c>
      <c r="B17" s="155" t="s">
        <v>239</v>
      </c>
      <c r="C17" s="155" t="s">
        <v>413</v>
      </c>
      <c r="D17" s="155"/>
      <c r="E17" s="155"/>
      <c r="F17" s="157">
        <v>50000</v>
      </c>
    </row>
    <row r="18" spans="1:6" x14ac:dyDescent="0.25">
      <c r="A18" s="9">
        <v>43136</v>
      </c>
      <c r="B18" s="155" t="s">
        <v>239</v>
      </c>
      <c r="C18" s="155" t="s">
        <v>790</v>
      </c>
      <c r="D18" s="155"/>
      <c r="E18" s="155"/>
      <c r="F18" s="157">
        <v>50000</v>
      </c>
    </row>
    <row r="19" spans="1:6" x14ac:dyDescent="0.25">
      <c r="A19" s="9">
        <v>43136</v>
      </c>
      <c r="B19" s="155" t="s">
        <v>239</v>
      </c>
      <c r="C19" s="155" t="s">
        <v>204</v>
      </c>
      <c r="D19" s="155"/>
      <c r="E19" s="155"/>
      <c r="F19" s="157">
        <v>50000</v>
      </c>
    </row>
    <row r="20" spans="1:6" x14ac:dyDescent="0.25">
      <c r="A20" s="9">
        <v>43136</v>
      </c>
      <c r="B20" s="155" t="s">
        <v>239</v>
      </c>
      <c r="C20" s="155" t="s">
        <v>19</v>
      </c>
      <c r="D20" s="155"/>
      <c r="E20" s="155"/>
      <c r="F20" s="157">
        <v>50000</v>
      </c>
    </row>
    <row r="21" spans="1:6" x14ac:dyDescent="0.25">
      <c r="A21" s="9">
        <v>43136</v>
      </c>
      <c r="B21" s="155" t="s">
        <v>239</v>
      </c>
      <c r="C21" s="155" t="s">
        <v>206</v>
      </c>
      <c r="D21" s="155"/>
      <c r="E21" s="155"/>
      <c r="F21" s="157">
        <v>50000</v>
      </c>
    </row>
    <row r="22" spans="1:6" x14ac:dyDescent="0.25">
      <c r="A22" s="9">
        <v>43136</v>
      </c>
      <c r="B22" s="155" t="s">
        <v>76</v>
      </c>
      <c r="C22" s="155" t="s">
        <v>791</v>
      </c>
      <c r="D22" s="155"/>
      <c r="E22" s="155"/>
      <c r="F22" s="157">
        <v>50000</v>
      </c>
    </row>
    <row r="23" spans="1:6" x14ac:dyDescent="0.25">
      <c r="A23" s="9">
        <v>43136</v>
      </c>
      <c r="B23" s="155" t="s">
        <v>76</v>
      </c>
      <c r="C23" s="155" t="s">
        <v>792</v>
      </c>
      <c r="D23" s="155"/>
      <c r="E23" s="155"/>
      <c r="F23" s="157">
        <v>50000</v>
      </c>
    </row>
    <row r="24" spans="1:6" x14ac:dyDescent="0.25">
      <c r="A24" s="9">
        <v>43136</v>
      </c>
      <c r="B24" s="155" t="s">
        <v>76</v>
      </c>
      <c r="C24" s="155" t="s">
        <v>793</v>
      </c>
      <c r="D24" s="155"/>
      <c r="E24" s="155"/>
      <c r="F24" s="157">
        <v>50000</v>
      </c>
    </row>
    <row r="25" spans="1:6" x14ac:dyDescent="0.25">
      <c r="A25" s="9">
        <v>43136</v>
      </c>
      <c r="B25" s="155" t="s">
        <v>76</v>
      </c>
      <c r="C25" s="155" t="s">
        <v>794</v>
      </c>
      <c r="D25" s="155"/>
      <c r="E25" s="155"/>
      <c r="F25" s="157">
        <v>50000</v>
      </c>
    </row>
    <row r="26" spans="1:6" x14ac:dyDescent="0.25">
      <c r="A26" s="9">
        <v>43136</v>
      </c>
      <c r="B26" s="155" t="s">
        <v>76</v>
      </c>
      <c r="C26" s="155" t="s">
        <v>798</v>
      </c>
      <c r="D26" s="155"/>
      <c r="E26" s="155"/>
      <c r="F26" s="157">
        <v>50096</v>
      </c>
    </row>
    <row r="27" spans="1:6" x14ac:dyDescent="0.25">
      <c r="A27" s="9">
        <v>43136</v>
      </c>
      <c r="B27" s="155" t="s">
        <v>239</v>
      </c>
      <c r="C27" s="155" t="s">
        <v>254</v>
      </c>
      <c r="D27" s="155"/>
      <c r="E27" s="155"/>
      <c r="F27" s="157">
        <v>60000</v>
      </c>
    </row>
    <row r="28" spans="1:6" x14ac:dyDescent="0.25">
      <c r="A28" s="9">
        <v>43136</v>
      </c>
      <c r="B28" s="155" t="s">
        <v>239</v>
      </c>
      <c r="C28" s="155" t="s">
        <v>412</v>
      </c>
      <c r="D28" s="155"/>
      <c r="E28" s="155"/>
      <c r="F28" s="157">
        <v>60000</v>
      </c>
    </row>
    <row r="29" spans="1:6" x14ac:dyDescent="0.25">
      <c r="A29" s="9">
        <v>43136</v>
      </c>
      <c r="B29" s="155" t="s">
        <v>239</v>
      </c>
      <c r="C29" s="155" t="s">
        <v>315</v>
      </c>
      <c r="D29" s="155"/>
      <c r="E29" s="155"/>
      <c r="F29" s="157">
        <v>60000</v>
      </c>
    </row>
    <row r="30" spans="1:6" x14ac:dyDescent="0.25">
      <c r="A30" s="9">
        <v>43136</v>
      </c>
      <c r="B30" s="155" t="s">
        <v>76</v>
      </c>
      <c r="C30" s="155" t="s">
        <v>801</v>
      </c>
      <c r="D30" s="155"/>
      <c r="E30" s="155"/>
      <c r="F30" s="157">
        <v>70000</v>
      </c>
    </row>
    <row r="31" spans="1:6" x14ac:dyDescent="0.25">
      <c r="A31" s="9">
        <v>43136</v>
      </c>
      <c r="B31" s="155" t="s">
        <v>239</v>
      </c>
      <c r="C31" s="155" t="s">
        <v>637</v>
      </c>
      <c r="D31" s="155"/>
      <c r="E31" s="155"/>
      <c r="F31" s="157">
        <v>80000</v>
      </c>
    </row>
    <row r="32" spans="1:6" x14ac:dyDescent="0.25">
      <c r="A32" s="9">
        <v>43136</v>
      </c>
      <c r="B32" s="155" t="s">
        <v>129</v>
      </c>
      <c r="C32" s="155" t="s">
        <v>314</v>
      </c>
      <c r="D32" s="155"/>
      <c r="E32" s="155"/>
      <c r="F32" s="157">
        <v>90000</v>
      </c>
    </row>
    <row r="33" spans="1:6" x14ac:dyDescent="0.25">
      <c r="A33" s="9">
        <v>43136</v>
      </c>
      <c r="B33" s="155" t="s">
        <v>239</v>
      </c>
      <c r="C33" s="155" t="s">
        <v>641</v>
      </c>
      <c r="D33" s="155"/>
      <c r="E33" s="155"/>
      <c r="F33" s="157">
        <v>120000</v>
      </c>
    </row>
    <row r="34" spans="1:6" x14ac:dyDescent="0.25">
      <c r="A34" s="9">
        <v>43136</v>
      </c>
      <c r="B34" s="155" t="s">
        <v>239</v>
      </c>
      <c r="C34" s="155" t="s">
        <v>257</v>
      </c>
      <c r="D34" s="155"/>
      <c r="E34" s="155"/>
      <c r="F34" s="157">
        <v>120000</v>
      </c>
    </row>
    <row r="35" spans="1:6" x14ac:dyDescent="0.25">
      <c r="A35" s="9">
        <v>43136</v>
      </c>
      <c r="B35" s="155" t="s">
        <v>129</v>
      </c>
      <c r="C35" s="155" t="s">
        <v>805</v>
      </c>
      <c r="D35" s="155"/>
      <c r="E35" s="155"/>
      <c r="F35" s="157">
        <v>120000</v>
      </c>
    </row>
    <row r="36" spans="1:6" x14ac:dyDescent="0.25">
      <c r="A36" s="9">
        <v>43136</v>
      </c>
      <c r="B36" s="155" t="s">
        <v>129</v>
      </c>
      <c r="C36" s="155" t="s">
        <v>246</v>
      </c>
      <c r="D36" s="155"/>
      <c r="E36" s="155"/>
      <c r="F36" s="157">
        <v>120000</v>
      </c>
    </row>
    <row r="37" spans="1:6" x14ac:dyDescent="0.25">
      <c r="A37" s="9">
        <v>43136</v>
      </c>
      <c r="B37" s="155" t="s">
        <v>239</v>
      </c>
      <c r="C37" s="155" t="s">
        <v>260</v>
      </c>
      <c r="D37" s="155"/>
      <c r="E37" s="155"/>
      <c r="F37" s="157">
        <v>150000</v>
      </c>
    </row>
    <row r="38" spans="1:6" x14ac:dyDescent="0.25">
      <c r="A38" s="9">
        <v>43136</v>
      </c>
      <c r="B38" s="155" t="s">
        <v>239</v>
      </c>
      <c r="C38" s="155" t="s">
        <v>416</v>
      </c>
      <c r="D38" s="155"/>
      <c r="E38" s="155"/>
      <c r="F38" s="157">
        <v>170000</v>
      </c>
    </row>
    <row r="39" spans="1:6" x14ac:dyDescent="0.25">
      <c r="A39" s="9">
        <v>43136</v>
      </c>
      <c r="B39" s="155" t="s">
        <v>239</v>
      </c>
      <c r="C39" s="155" t="s">
        <v>380</v>
      </c>
      <c r="D39" s="155"/>
      <c r="E39" s="155"/>
      <c r="F39" s="157">
        <v>180000</v>
      </c>
    </row>
    <row r="40" spans="1:6" x14ac:dyDescent="0.25">
      <c r="A40" s="9">
        <v>43136</v>
      </c>
      <c r="B40" s="155" t="s">
        <v>129</v>
      </c>
      <c r="C40" s="155" t="s">
        <v>249</v>
      </c>
      <c r="D40" s="155"/>
      <c r="E40" s="155"/>
      <c r="F40" s="157">
        <v>210000</v>
      </c>
    </row>
    <row r="41" spans="1:6" x14ac:dyDescent="0.25">
      <c r="A41" s="9">
        <v>43138</v>
      </c>
      <c r="B41" s="155" t="s">
        <v>76</v>
      </c>
      <c r="C41" s="155" t="s">
        <v>2</v>
      </c>
      <c r="D41" s="155"/>
      <c r="E41" s="155"/>
      <c r="F41" s="157">
        <v>20000</v>
      </c>
    </row>
    <row r="42" spans="1:6" x14ac:dyDescent="0.25">
      <c r="A42" s="9">
        <v>43138</v>
      </c>
      <c r="B42" s="155" t="s">
        <v>76</v>
      </c>
      <c r="C42" s="155" t="s">
        <v>87</v>
      </c>
      <c r="D42" s="155"/>
      <c r="E42" s="155"/>
      <c r="F42" s="157">
        <v>20000</v>
      </c>
    </row>
    <row r="43" spans="1:6" x14ac:dyDescent="0.25">
      <c r="A43" s="9">
        <v>43138</v>
      </c>
      <c r="B43" s="155" t="s">
        <v>239</v>
      </c>
      <c r="C43" s="155" t="s">
        <v>784</v>
      </c>
      <c r="D43" s="155"/>
      <c r="E43" s="155"/>
      <c r="F43" s="157">
        <v>20000</v>
      </c>
    </row>
    <row r="44" spans="1:6" x14ac:dyDescent="0.25">
      <c r="A44" s="9">
        <v>43138</v>
      </c>
      <c r="B44" s="155" t="s">
        <v>239</v>
      </c>
      <c r="C44" s="155" t="s">
        <v>795</v>
      </c>
      <c r="D44" s="155"/>
      <c r="E44" s="155"/>
      <c r="F44" s="157">
        <v>50000</v>
      </c>
    </row>
    <row r="45" spans="1:6" x14ac:dyDescent="0.25">
      <c r="A45" s="9">
        <v>43138</v>
      </c>
      <c r="B45" s="155" t="s">
        <v>239</v>
      </c>
      <c r="C45" s="155" t="s">
        <v>379</v>
      </c>
      <c r="D45" s="155"/>
      <c r="E45" s="155"/>
      <c r="F45" s="157">
        <v>58875</v>
      </c>
    </row>
    <row r="46" spans="1:6" x14ac:dyDescent="0.25">
      <c r="A46" s="9">
        <v>43138</v>
      </c>
      <c r="B46" s="155" t="s">
        <v>129</v>
      </c>
      <c r="C46" s="155" t="s">
        <v>86</v>
      </c>
      <c r="D46" s="155"/>
      <c r="E46" s="155"/>
      <c r="F46" s="157">
        <v>60000</v>
      </c>
    </row>
    <row r="47" spans="1:6" x14ac:dyDescent="0.25">
      <c r="A47" s="9">
        <v>43138</v>
      </c>
      <c r="B47" s="155" t="s">
        <v>76</v>
      </c>
      <c r="C47" s="155" t="s">
        <v>803</v>
      </c>
      <c r="D47" s="155"/>
      <c r="E47" s="155"/>
      <c r="F47" s="157">
        <v>90000</v>
      </c>
    </row>
    <row r="48" spans="1:6" x14ac:dyDescent="0.25">
      <c r="A48" s="9">
        <v>43143</v>
      </c>
      <c r="B48" s="155" t="s">
        <v>239</v>
      </c>
      <c r="C48" s="155" t="s">
        <v>201</v>
      </c>
      <c r="D48" s="155"/>
      <c r="E48" s="155"/>
      <c r="F48" s="157">
        <v>20000</v>
      </c>
    </row>
    <row r="49" spans="1:6" x14ac:dyDescent="0.25">
      <c r="A49" s="9">
        <v>43143</v>
      </c>
      <c r="B49" s="155" t="s">
        <v>239</v>
      </c>
      <c r="C49" s="155" t="s">
        <v>785</v>
      </c>
      <c r="D49" s="155"/>
      <c r="E49" s="155"/>
      <c r="F49" s="157">
        <v>20000</v>
      </c>
    </row>
    <row r="50" spans="1:6" x14ac:dyDescent="0.25">
      <c r="A50" s="9">
        <v>43143</v>
      </c>
      <c r="B50" s="155" t="s">
        <v>239</v>
      </c>
      <c r="C50" s="155" t="s">
        <v>132</v>
      </c>
      <c r="D50" s="155"/>
      <c r="E50" s="155"/>
      <c r="F50" s="157">
        <v>20000</v>
      </c>
    </row>
    <row r="51" spans="1:6" x14ac:dyDescent="0.25">
      <c r="A51" s="9">
        <v>43145</v>
      </c>
      <c r="B51" s="155" t="s">
        <v>239</v>
      </c>
      <c r="C51" s="155" t="s">
        <v>378</v>
      </c>
      <c r="D51" s="155"/>
      <c r="E51" s="155"/>
      <c r="F51" s="157">
        <v>60000</v>
      </c>
    </row>
    <row r="52" spans="1:6" x14ac:dyDescent="0.25">
      <c r="A52" s="9">
        <v>43146</v>
      </c>
      <c r="B52" s="155" t="s">
        <v>239</v>
      </c>
      <c r="C52" s="155" t="s">
        <v>91</v>
      </c>
      <c r="D52" s="155"/>
      <c r="E52" s="155"/>
      <c r="F52" s="157">
        <v>20000</v>
      </c>
    </row>
    <row r="53" spans="1:6" x14ac:dyDescent="0.25">
      <c r="A53" s="9">
        <v>43146</v>
      </c>
      <c r="B53" s="155" t="s">
        <v>76</v>
      </c>
      <c r="C53" s="155" t="s">
        <v>806</v>
      </c>
      <c r="D53" s="155"/>
      <c r="E53" s="155"/>
      <c r="F53" s="157">
        <v>200000</v>
      </c>
    </row>
    <row r="54" spans="1:6" x14ac:dyDescent="0.25">
      <c r="A54" s="9">
        <v>43150</v>
      </c>
      <c r="B54" s="155" t="s">
        <v>76</v>
      </c>
      <c r="C54" s="155" t="s">
        <v>786</v>
      </c>
      <c r="D54" s="155"/>
      <c r="E54" s="155"/>
      <c r="F54" s="157">
        <v>20000</v>
      </c>
    </row>
    <row r="55" spans="1:6" x14ac:dyDescent="0.25">
      <c r="A55" s="9">
        <v>43150</v>
      </c>
      <c r="B55" s="155" t="s">
        <v>239</v>
      </c>
      <c r="C55" s="155" t="s">
        <v>418</v>
      </c>
      <c r="D55" s="155"/>
      <c r="E55" s="155"/>
      <c r="F55" s="157">
        <v>20000</v>
      </c>
    </row>
    <row r="56" spans="1:6" x14ac:dyDescent="0.25">
      <c r="A56" s="9">
        <v>43150</v>
      </c>
      <c r="B56" s="155" t="s">
        <v>239</v>
      </c>
      <c r="C56" s="155" t="s">
        <v>13</v>
      </c>
      <c r="D56" s="155"/>
      <c r="E56" s="155"/>
      <c r="F56" s="157">
        <v>20000</v>
      </c>
    </row>
    <row r="57" spans="1:6" x14ac:dyDescent="0.25">
      <c r="A57" s="9">
        <v>43150</v>
      </c>
      <c r="B57" s="155" t="s">
        <v>76</v>
      </c>
      <c r="C57" s="155" t="s">
        <v>787</v>
      </c>
      <c r="D57" s="155"/>
      <c r="E57" s="155"/>
      <c r="F57" s="157">
        <v>20102</v>
      </c>
    </row>
    <row r="58" spans="1:6" x14ac:dyDescent="0.25">
      <c r="A58" s="9">
        <v>43150</v>
      </c>
      <c r="B58" s="155" t="s">
        <v>239</v>
      </c>
      <c r="C58" s="155" t="s">
        <v>373</v>
      </c>
      <c r="D58" s="155"/>
      <c r="E58" s="155"/>
      <c r="F58" s="157">
        <v>40000</v>
      </c>
    </row>
    <row r="59" spans="1:6" x14ac:dyDescent="0.25">
      <c r="A59" s="9">
        <v>43150</v>
      </c>
      <c r="B59" s="155" t="s">
        <v>239</v>
      </c>
      <c r="C59" s="155" t="s">
        <v>789</v>
      </c>
      <c r="D59" s="155"/>
      <c r="E59" s="155"/>
      <c r="F59" s="157">
        <v>40095</v>
      </c>
    </row>
    <row r="60" spans="1:6" x14ac:dyDescent="0.25">
      <c r="A60" s="9">
        <v>43150</v>
      </c>
      <c r="B60" s="155" t="s">
        <v>76</v>
      </c>
      <c r="C60" s="155" t="s">
        <v>796</v>
      </c>
      <c r="D60" s="155"/>
      <c r="E60" s="155"/>
      <c r="F60" s="157">
        <v>50000</v>
      </c>
    </row>
    <row r="61" spans="1:6" x14ac:dyDescent="0.25">
      <c r="A61" s="9">
        <v>43150</v>
      </c>
      <c r="B61" s="155" t="s">
        <v>239</v>
      </c>
      <c r="C61" s="155" t="s">
        <v>257</v>
      </c>
      <c r="D61" s="155"/>
      <c r="E61" s="155"/>
      <c r="F61" s="157">
        <v>50000</v>
      </c>
    </row>
    <row r="62" spans="1:6" x14ac:dyDescent="0.25">
      <c r="A62" s="9">
        <v>43150</v>
      </c>
      <c r="B62" s="155" t="s">
        <v>239</v>
      </c>
      <c r="C62" s="155" t="s">
        <v>800</v>
      </c>
      <c r="D62" s="155"/>
      <c r="E62" s="155"/>
      <c r="F62" s="157">
        <v>60000</v>
      </c>
    </row>
    <row r="63" spans="1:6" x14ac:dyDescent="0.25">
      <c r="A63" s="9">
        <v>43150</v>
      </c>
      <c r="B63" s="155" t="s">
        <v>239</v>
      </c>
      <c r="C63" s="155" t="s">
        <v>417</v>
      </c>
      <c r="D63" s="155"/>
      <c r="E63" s="155"/>
      <c r="F63" s="157">
        <v>80000</v>
      </c>
    </row>
    <row r="64" spans="1:6" x14ac:dyDescent="0.25">
      <c r="A64" s="9">
        <v>43151</v>
      </c>
      <c r="B64" s="155" t="s">
        <v>76</v>
      </c>
      <c r="C64" s="155" t="s">
        <v>797</v>
      </c>
      <c r="D64" s="155"/>
      <c r="E64" s="155"/>
      <c r="F64" s="157">
        <v>50000</v>
      </c>
    </row>
    <row r="65" spans="1:6" x14ac:dyDescent="0.25">
      <c r="A65" s="9">
        <v>43152</v>
      </c>
      <c r="B65" s="155" t="s">
        <v>76</v>
      </c>
      <c r="C65" s="155" t="s">
        <v>804</v>
      </c>
      <c r="D65" s="155"/>
      <c r="E65" s="155"/>
      <c r="F65" s="157">
        <v>90025</v>
      </c>
    </row>
    <row r="66" spans="1:6" ht="13.9" customHeight="1" x14ac:dyDescent="0.25">
      <c r="A66" s="9">
        <v>43154</v>
      </c>
      <c r="B66" s="155" t="s">
        <v>76</v>
      </c>
      <c r="C66" s="155" t="s">
        <v>9</v>
      </c>
      <c r="D66" s="155"/>
      <c r="E66" s="155"/>
      <c r="F66" s="157">
        <v>20000</v>
      </c>
    </row>
    <row r="67" spans="1:6" ht="13.9" customHeight="1" x14ac:dyDescent="0.25">
      <c r="A67" s="9">
        <v>43154</v>
      </c>
      <c r="B67" s="155" t="s">
        <v>76</v>
      </c>
      <c r="C67" s="155" t="s">
        <v>131</v>
      </c>
      <c r="D67" s="155"/>
      <c r="E67" s="155"/>
      <c r="F67" s="157">
        <v>20000</v>
      </c>
    </row>
    <row r="68" spans="1:6" ht="13.9" customHeight="1" x14ac:dyDescent="0.25">
      <c r="A68" s="9">
        <v>43154</v>
      </c>
      <c r="B68" s="155" t="s">
        <v>76</v>
      </c>
      <c r="C68" s="155" t="s">
        <v>21</v>
      </c>
      <c r="D68" s="155"/>
      <c r="E68" s="155"/>
      <c r="F68" s="157">
        <v>20109</v>
      </c>
    </row>
    <row r="69" spans="1:6" ht="13.9" customHeight="1" x14ac:dyDescent="0.25">
      <c r="A69" s="9">
        <v>43154</v>
      </c>
      <c r="B69" s="155" t="s">
        <v>76</v>
      </c>
      <c r="C69" s="155" t="s">
        <v>6</v>
      </c>
      <c r="D69" s="155"/>
      <c r="E69" s="155"/>
      <c r="F69" s="157">
        <v>40030</v>
      </c>
    </row>
    <row r="70" spans="1:6" ht="13.9" customHeight="1" x14ac:dyDescent="0.25">
      <c r="A70" s="9">
        <v>43154</v>
      </c>
      <c r="B70" s="155" t="s">
        <v>76</v>
      </c>
      <c r="C70" s="155" t="s">
        <v>89</v>
      </c>
      <c r="D70" s="155"/>
      <c r="E70" s="155"/>
      <c r="F70" s="157">
        <v>103551</v>
      </c>
    </row>
    <row r="71" spans="1:6" ht="13.9" customHeight="1" x14ac:dyDescent="0.25">
      <c r="A71" s="9">
        <v>43157</v>
      </c>
      <c r="B71" s="155" t="s">
        <v>76</v>
      </c>
      <c r="C71" s="155" t="s">
        <v>93</v>
      </c>
      <c r="D71" s="155"/>
      <c r="E71" s="155"/>
      <c r="F71" s="157">
        <v>20000</v>
      </c>
    </row>
    <row r="72" spans="1:6" ht="13.9" customHeight="1" x14ac:dyDescent="0.25">
      <c r="A72" s="9">
        <v>43157</v>
      </c>
      <c r="B72" s="155" t="s">
        <v>76</v>
      </c>
      <c r="C72" s="155" t="s">
        <v>127</v>
      </c>
      <c r="D72" s="155"/>
      <c r="E72" s="155"/>
      <c r="F72" s="157">
        <v>20000</v>
      </c>
    </row>
    <row r="73" spans="1:6" ht="13.9" customHeight="1" x14ac:dyDescent="0.25">
      <c r="A73" s="9">
        <v>43157</v>
      </c>
      <c r="B73" s="155" t="s">
        <v>76</v>
      </c>
      <c r="C73" s="155" t="s">
        <v>788</v>
      </c>
      <c r="D73" s="155"/>
      <c r="E73" s="155"/>
      <c r="F73" s="157">
        <v>30000</v>
      </c>
    </row>
    <row r="74" spans="1:6" ht="13.9" customHeight="1" x14ac:dyDescent="0.25">
      <c r="A74" s="9">
        <v>43157</v>
      </c>
      <c r="B74" s="155" t="s">
        <v>76</v>
      </c>
      <c r="C74" s="155" t="s">
        <v>94</v>
      </c>
      <c r="D74" s="155"/>
      <c r="E74" s="155"/>
      <c r="F74" s="157">
        <v>30054</v>
      </c>
    </row>
    <row r="75" spans="1:6" ht="13.9" customHeight="1" x14ac:dyDescent="0.25">
      <c r="A75" s="9">
        <v>43157</v>
      </c>
      <c r="B75" s="155" t="s">
        <v>76</v>
      </c>
      <c r="C75" s="155" t="s">
        <v>802</v>
      </c>
      <c r="D75" s="155"/>
      <c r="E75" s="155"/>
      <c r="F75" s="157">
        <v>80000</v>
      </c>
    </row>
    <row r="76" spans="1:6" x14ac:dyDescent="0.25">
      <c r="A76" s="9">
        <v>43157</v>
      </c>
      <c r="B76" s="155" t="s">
        <v>76</v>
      </c>
      <c r="C76" s="155" t="s">
        <v>789</v>
      </c>
      <c r="D76" s="155"/>
      <c r="E76" s="155"/>
      <c r="F76" s="157">
        <v>100000</v>
      </c>
    </row>
    <row r="77" spans="1:6" x14ac:dyDescent="0.25">
      <c r="A77" s="9">
        <v>43159</v>
      </c>
      <c r="B77" s="155" t="s">
        <v>76</v>
      </c>
      <c r="C77" s="155" t="s">
        <v>14</v>
      </c>
      <c r="D77" s="155"/>
      <c r="E77" s="155"/>
      <c r="F77" s="157">
        <v>20000</v>
      </c>
    </row>
    <row r="78" spans="1:6" x14ac:dyDescent="0.25">
      <c r="A78" s="9">
        <v>43159</v>
      </c>
      <c r="B78" s="155" t="s">
        <v>76</v>
      </c>
      <c r="C78" s="155" t="s">
        <v>18</v>
      </c>
      <c r="D78" s="155"/>
      <c r="E78" s="155"/>
      <c r="F78" s="157">
        <v>30080</v>
      </c>
    </row>
    <row r="79" spans="1:6" x14ac:dyDescent="0.25">
      <c r="A79" s="9">
        <v>43159</v>
      </c>
      <c r="B79" s="155"/>
      <c r="C79" s="155" t="s">
        <v>799</v>
      </c>
      <c r="D79" s="155"/>
      <c r="E79" s="155"/>
      <c r="F79" s="157">
        <v>56220</v>
      </c>
    </row>
    <row r="80" spans="1:6" x14ac:dyDescent="0.25">
      <c r="A80" s="154"/>
      <c r="B80" s="155"/>
      <c r="C80" s="155"/>
      <c r="D80" s="155"/>
      <c r="E80" s="155"/>
      <c r="F80" s="156"/>
    </row>
    <row r="81" spans="1:6" ht="19.5" thickBot="1" x14ac:dyDescent="0.35">
      <c r="A81" s="18"/>
      <c r="B81" s="18"/>
      <c r="C81" s="39" t="s">
        <v>709</v>
      </c>
      <c r="D81" s="40"/>
      <c r="E81" s="40"/>
      <c r="F81" s="41">
        <f>SUM(F5:F80)</f>
        <v>4199430</v>
      </c>
    </row>
    <row r="82" spans="1:6" ht="15.75" thickTop="1" x14ac:dyDescent="0.25">
      <c r="A82" s="104"/>
      <c r="B82" s="104"/>
      <c r="C82" s="104"/>
      <c r="D82" s="104"/>
      <c r="E82" s="104"/>
      <c r="F82" s="110"/>
    </row>
    <row r="83" spans="1:6" ht="15.75" thickBot="1" x14ac:dyDescent="0.3">
      <c r="F83" s="30"/>
    </row>
    <row r="84" spans="1:6" ht="19.5" thickTop="1" x14ac:dyDescent="0.3">
      <c r="A84" s="137" t="s">
        <v>710</v>
      </c>
      <c r="B84" s="137"/>
      <c r="C84" s="137"/>
      <c r="D84" s="137"/>
      <c r="E84" s="137"/>
      <c r="F84" s="138"/>
    </row>
    <row r="85" spans="1:6" x14ac:dyDescent="0.25">
      <c r="F85" s="12"/>
    </row>
    <row r="86" spans="1:6" ht="34.15" customHeight="1" x14ac:dyDescent="0.25">
      <c r="A86" s="8" t="s">
        <v>43</v>
      </c>
      <c r="B86" s="8" t="s">
        <v>40</v>
      </c>
      <c r="C86" s="8" t="s">
        <v>1</v>
      </c>
      <c r="D86" s="8" t="s">
        <v>41</v>
      </c>
      <c r="E86" s="8" t="s">
        <v>68</v>
      </c>
      <c r="F86" s="16" t="s">
        <v>42</v>
      </c>
    </row>
    <row r="87" spans="1:6" x14ac:dyDescent="0.25">
      <c r="A87" s="9">
        <v>43132</v>
      </c>
      <c r="B87" s="7" t="s">
        <v>76</v>
      </c>
      <c r="C87" t="s">
        <v>476</v>
      </c>
      <c r="D87" s="10"/>
      <c r="E87" s="7"/>
      <c r="F87" s="14">
        <v>67872</v>
      </c>
    </row>
    <row r="88" spans="1:6" x14ac:dyDescent="0.25">
      <c r="A88" s="9">
        <v>43132</v>
      </c>
      <c r="B88" s="7" t="s">
        <v>76</v>
      </c>
      <c r="C88" t="s">
        <v>436</v>
      </c>
      <c r="D88" s="10"/>
      <c r="E88" s="7"/>
      <c r="F88" s="14">
        <v>109521</v>
      </c>
    </row>
    <row r="89" spans="1:6" x14ac:dyDescent="0.25">
      <c r="A89" s="9">
        <v>43132</v>
      </c>
      <c r="B89" s="7" t="s">
        <v>76</v>
      </c>
      <c r="C89" t="s">
        <v>807</v>
      </c>
      <c r="D89" s="10"/>
      <c r="E89" s="7"/>
      <c r="F89" s="14">
        <v>6990</v>
      </c>
    </row>
    <row r="90" spans="1:6" x14ac:dyDescent="0.25">
      <c r="A90" s="9">
        <v>43132</v>
      </c>
      <c r="B90" s="7" t="s">
        <v>76</v>
      </c>
      <c r="C90" t="s">
        <v>808</v>
      </c>
      <c r="D90" s="10"/>
      <c r="E90" s="7"/>
      <c r="F90" s="14">
        <v>100000</v>
      </c>
    </row>
    <row r="91" spans="1:6" x14ac:dyDescent="0.25">
      <c r="A91" s="9">
        <v>43132</v>
      </c>
      <c r="B91" s="7" t="s">
        <v>76</v>
      </c>
      <c r="C91" t="s">
        <v>809</v>
      </c>
      <c r="D91" s="10"/>
      <c r="E91" s="7"/>
      <c r="F91" s="14">
        <v>700000</v>
      </c>
    </row>
    <row r="92" spans="1:6" x14ac:dyDescent="0.25">
      <c r="A92" s="9">
        <v>43132</v>
      </c>
      <c r="B92" s="7" t="s">
        <v>76</v>
      </c>
      <c r="C92" t="s">
        <v>810</v>
      </c>
      <c r="D92" s="10"/>
      <c r="E92" s="7"/>
      <c r="F92" s="14">
        <v>204520</v>
      </c>
    </row>
    <row r="93" spans="1:6" x14ac:dyDescent="0.25">
      <c r="A93" s="9">
        <v>43132</v>
      </c>
      <c r="B93" s="7" t="s">
        <v>76</v>
      </c>
      <c r="C93" t="s">
        <v>811</v>
      </c>
      <c r="D93" s="10"/>
      <c r="E93" s="7"/>
      <c r="F93" s="14">
        <v>94440</v>
      </c>
    </row>
    <row r="94" spans="1:6" x14ac:dyDescent="0.25">
      <c r="A94" s="9">
        <v>43132</v>
      </c>
      <c r="B94" s="7" t="s">
        <v>76</v>
      </c>
      <c r="C94" t="s">
        <v>529</v>
      </c>
      <c r="D94" s="10"/>
      <c r="E94" s="7"/>
      <c r="F94" s="14">
        <v>154</v>
      </c>
    </row>
    <row r="95" spans="1:6" x14ac:dyDescent="0.25">
      <c r="A95" s="9">
        <v>43133</v>
      </c>
      <c r="B95" s="7" t="s">
        <v>76</v>
      </c>
      <c r="C95" t="s">
        <v>812</v>
      </c>
      <c r="D95" s="10"/>
      <c r="E95" s="7"/>
      <c r="F95" s="14">
        <v>35000</v>
      </c>
    </row>
    <row r="96" spans="1:6" x14ac:dyDescent="0.25">
      <c r="A96" s="9">
        <v>43136</v>
      </c>
      <c r="B96" s="7">
        <v>146</v>
      </c>
      <c r="C96" t="s">
        <v>813</v>
      </c>
      <c r="D96" s="10"/>
      <c r="E96" s="7"/>
      <c r="F96" s="14">
        <v>190000</v>
      </c>
    </row>
    <row r="97" spans="1:8" x14ac:dyDescent="0.25">
      <c r="A97" s="9">
        <v>43136</v>
      </c>
      <c r="B97" s="7" t="s">
        <v>389</v>
      </c>
      <c r="C97" t="s">
        <v>814</v>
      </c>
      <c r="D97" s="10"/>
      <c r="E97" s="7"/>
      <c r="F97" s="14">
        <v>9927</v>
      </c>
    </row>
    <row r="98" spans="1:8" x14ac:dyDescent="0.25">
      <c r="A98" s="9">
        <v>43143</v>
      </c>
      <c r="B98" s="7" t="s">
        <v>76</v>
      </c>
      <c r="C98" t="s">
        <v>815</v>
      </c>
      <c r="D98" s="10"/>
      <c r="E98" s="7"/>
      <c r="F98" s="14">
        <v>200000</v>
      </c>
    </row>
    <row r="99" spans="1:8" x14ac:dyDescent="0.25">
      <c r="A99" s="9">
        <v>43146</v>
      </c>
      <c r="B99" s="7" t="s">
        <v>76</v>
      </c>
      <c r="C99" t="s">
        <v>816</v>
      </c>
      <c r="D99" s="10"/>
      <c r="E99" s="7"/>
      <c r="F99" s="14">
        <v>120000</v>
      </c>
    </row>
    <row r="100" spans="1:8" x14ac:dyDescent="0.25">
      <c r="A100" s="9"/>
      <c r="D100" s="10"/>
      <c r="E100" s="7"/>
      <c r="F100" s="14"/>
    </row>
    <row r="101" spans="1:8" x14ac:dyDescent="0.25">
      <c r="A101" s="9"/>
      <c r="B101" s="30"/>
      <c r="D101" s="10"/>
      <c r="E101" s="7"/>
      <c r="F101" s="14"/>
    </row>
    <row r="102" spans="1:8" ht="18.75" x14ac:dyDescent="0.3">
      <c r="C102" s="36" t="s">
        <v>711</v>
      </c>
      <c r="D102" s="37"/>
      <c r="E102" s="37"/>
      <c r="F102" s="38">
        <f>SUM(F87:F100)</f>
        <v>1838424</v>
      </c>
    </row>
    <row r="103" spans="1:8" x14ac:dyDescent="0.25">
      <c r="F103" s="12"/>
    </row>
    <row r="104" spans="1:8" ht="15.75" thickBot="1" x14ac:dyDescent="0.3">
      <c r="F104" s="12"/>
      <c r="H104" s="67"/>
    </row>
    <row r="105" spans="1:8" ht="22.5" thickTop="1" thickBot="1" x14ac:dyDescent="0.4">
      <c r="C105" s="135" t="s">
        <v>162</v>
      </c>
      <c r="D105" s="135"/>
      <c r="E105" s="135"/>
      <c r="F105" s="136"/>
      <c r="H105" s="67"/>
    </row>
    <row r="106" spans="1:8" ht="15.75" thickTop="1" x14ac:dyDescent="0.25">
      <c r="C106" s="3" t="s">
        <v>72</v>
      </c>
      <c r="D106" s="20">
        <v>43131</v>
      </c>
      <c r="E106" s="3"/>
      <c r="F106" s="11">
        <f>+'Enero 2018'!F102</f>
        <v>15873123</v>
      </c>
      <c r="H106" s="67"/>
    </row>
    <row r="107" spans="1:8" x14ac:dyDescent="0.25">
      <c r="C107" s="3" t="s">
        <v>73</v>
      </c>
      <c r="D107" s="20">
        <v>40940</v>
      </c>
      <c r="E107" s="3"/>
      <c r="F107" s="11">
        <f>+F81</f>
        <v>4199430</v>
      </c>
      <c r="H107" s="67"/>
    </row>
    <row r="108" spans="1:8" x14ac:dyDescent="0.25">
      <c r="C108" s="3" t="s">
        <v>74</v>
      </c>
      <c r="D108" s="3"/>
      <c r="E108" s="3"/>
      <c r="F108" s="13"/>
      <c r="H108" s="67"/>
    </row>
    <row r="109" spans="1:8" x14ac:dyDescent="0.25">
      <c r="C109" s="3" t="s">
        <v>75</v>
      </c>
      <c r="D109" s="20">
        <v>43132</v>
      </c>
      <c r="E109" s="3"/>
      <c r="F109" s="17">
        <f>-F102</f>
        <v>-1838424</v>
      </c>
      <c r="H109" s="67"/>
    </row>
    <row r="110" spans="1:8" ht="15.75" thickBot="1" x14ac:dyDescent="0.3">
      <c r="F110" s="12"/>
      <c r="H110" s="67"/>
    </row>
    <row r="111" spans="1:8" ht="20.25" thickTop="1" thickBot="1" x14ac:dyDescent="0.35">
      <c r="C111" s="21" t="s">
        <v>333</v>
      </c>
      <c r="D111" s="22"/>
      <c r="E111" s="22"/>
      <c r="F111" s="24">
        <f>+F106+F107+F109</f>
        <v>18234129</v>
      </c>
      <c r="H111" s="67"/>
    </row>
    <row r="112" spans="1:8" ht="16.5" thickTop="1" thickBot="1" x14ac:dyDescent="0.3">
      <c r="F112" s="12"/>
      <c r="H112" s="67"/>
    </row>
    <row r="113" spans="3:8" ht="20.25" thickTop="1" thickBot="1" x14ac:dyDescent="0.35">
      <c r="C113" s="21" t="s">
        <v>544</v>
      </c>
      <c r="D113" s="22"/>
      <c r="E113" s="22"/>
      <c r="F113" s="24">
        <f>+'dep a plazo y saldos  bco'!A37</f>
        <v>43915845</v>
      </c>
      <c r="H113" s="67"/>
    </row>
    <row r="114" spans="3:8" ht="15.75" thickTop="1" x14ac:dyDescent="0.25"/>
  </sheetData>
  <sortState xmlns:xlrd2="http://schemas.microsoft.com/office/spreadsheetml/2017/richdata2" ref="A87:F99">
    <sortCondition ref="A87:A99"/>
  </sortState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81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7C3F-422D-4E86-86A0-B59EC400E5AE}">
  <dimension ref="A1:K108"/>
  <sheetViews>
    <sheetView topLeftCell="A82" zoomScale="80" zoomScaleNormal="80" workbookViewId="0">
      <selection activeCell="I103" sqref="I103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723</v>
      </c>
      <c r="B1" s="107"/>
      <c r="C1" s="107"/>
      <c r="D1" s="108">
        <f>+'Feb 2018'!F111</f>
        <v>18234129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133" t="s">
        <v>716</v>
      </c>
      <c r="B3" s="133"/>
      <c r="C3" s="133"/>
      <c r="D3" s="133"/>
      <c r="E3" s="133"/>
      <c r="F3" s="134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43187</v>
      </c>
      <c r="B5" t="s">
        <v>239</v>
      </c>
      <c r="C5" t="s">
        <v>818</v>
      </c>
      <c r="F5" s="14">
        <v>10050</v>
      </c>
    </row>
    <row r="6" spans="1:8" x14ac:dyDescent="0.25">
      <c r="A6" s="9">
        <v>43160</v>
      </c>
      <c r="B6" t="s">
        <v>76</v>
      </c>
      <c r="C6" t="s">
        <v>2</v>
      </c>
      <c r="F6" s="14">
        <v>20000</v>
      </c>
    </row>
    <row r="7" spans="1:8" x14ac:dyDescent="0.25">
      <c r="A7" s="9">
        <v>43160</v>
      </c>
      <c r="B7" t="s">
        <v>76</v>
      </c>
      <c r="C7" t="s">
        <v>3</v>
      </c>
      <c r="F7" s="14">
        <v>20000</v>
      </c>
    </row>
    <row r="8" spans="1:8" x14ac:dyDescent="0.25">
      <c r="A8" s="9">
        <v>43160</v>
      </c>
      <c r="B8" t="s">
        <v>76</v>
      </c>
      <c r="C8" t="s">
        <v>135</v>
      </c>
      <c r="F8" s="14">
        <v>20000</v>
      </c>
    </row>
    <row r="9" spans="1:8" x14ac:dyDescent="0.25">
      <c r="A9" s="9">
        <v>43161</v>
      </c>
      <c r="B9" t="s">
        <v>76</v>
      </c>
      <c r="C9" t="s">
        <v>206</v>
      </c>
      <c r="F9" s="14">
        <v>20000</v>
      </c>
    </row>
    <row r="10" spans="1:8" x14ac:dyDescent="0.25">
      <c r="A10" s="9">
        <v>43164</v>
      </c>
      <c r="B10" t="s">
        <v>239</v>
      </c>
      <c r="C10" t="s">
        <v>201</v>
      </c>
      <c r="F10" s="14">
        <v>20000</v>
      </c>
    </row>
    <row r="11" spans="1:8" x14ac:dyDescent="0.25">
      <c r="A11" s="9">
        <v>43164</v>
      </c>
      <c r="B11" t="s">
        <v>239</v>
      </c>
      <c r="C11" t="s">
        <v>819</v>
      </c>
      <c r="F11" s="14">
        <v>20000</v>
      </c>
    </row>
    <row r="12" spans="1:8" x14ac:dyDescent="0.25">
      <c r="A12" s="9">
        <v>43164</v>
      </c>
      <c r="B12" t="s">
        <v>76</v>
      </c>
      <c r="C12" t="s">
        <v>820</v>
      </c>
      <c r="F12" s="14">
        <v>20000</v>
      </c>
    </row>
    <row r="13" spans="1:8" x14ac:dyDescent="0.25">
      <c r="A13" s="9">
        <v>43164</v>
      </c>
      <c r="B13" t="s">
        <v>76</v>
      </c>
      <c r="C13" t="s">
        <v>821</v>
      </c>
      <c r="F13" s="14">
        <v>20000</v>
      </c>
    </row>
    <row r="14" spans="1:8" x14ac:dyDescent="0.25">
      <c r="A14" s="9">
        <v>43175</v>
      </c>
      <c r="B14" t="s">
        <v>76</v>
      </c>
      <c r="C14" t="s">
        <v>32</v>
      </c>
      <c r="F14" s="14">
        <v>20000</v>
      </c>
    </row>
    <row r="15" spans="1:8" x14ac:dyDescent="0.25">
      <c r="A15" s="9">
        <v>43179</v>
      </c>
      <c r="B15" t="s">
        <v>76</v>
      </c>
      <c r="C15" t="s">
        <v>80</v>
      </c>
      <c r="F15" s="14">
        <v>20000</v>
      </c>
    </row>
    <row r="16" spans="1:8" x14ac:dyDescent="0.25">
      <c r="A16" s="9">
        <v>43179</v>
      </c>
      <c r="B16" t="s">
        <v>76</v>
      </c>
      <c r="C16" t="s">
        <v>87</v>
      </c>
      <c r="F16" s="14">
        <v>20000</v>
      </c>
    </row>
    <row r="17" spans="1:6" x14ac:dyDescent="0.25">
      <c r="A17" s="9">
        <v>43179</v>
      </c>
      <c r="B17" t="s">
        <v>76</v>
      </c>
      <c r="C17" t="s">
        <v>822</v>
      </c>
      <c r="F17" s="14">
        <v>20000</v>
      </c>
    </row>
    <row r="18" spans="1:6" x14ac:dyDescent="0.25">
      <c r="A18" s="9">
        <v>43182</v>
      </c>
      <c r="B18" t="s">
        <v>239</v>
      </c>
      <c r="C18" t="s">
        <v>93</v>
      </c>
      <c r="F18" s="14">
        <v>20000</v>
      </c>
    </row>
    <row r="19" spans="1:6" x14ac:dyDescent="0.25">
      <c r="A19" s="9">
        <v>43185</v>
      </c>
      <c r="B19" t="s">
        <v>76</v>
      </c>
      <c r="C19" t="s">
        <v>91</v>
      </c>
      <c r="F19" s="14">
        <v>20000</v>
      </c>
    </row>
    <row r="20" spans="1:6" x14ac:dyDescent="0.25">
      <c r="A20" s="9">
        <v>43185</v>
      </c>
      <c r="B20" t="s">
        <v>76</v>
      </c>
      <c r="C20" t="s">
        <v>127</v>
      </c>
      <c r="F20" s="14">
        <v>20000</v>
      </c>
    </row>
    <row r="21" spans="1:6" x14ac:dyDescent="0.25">
      <c r="A21" s="9">
        <v>43187</v>
      </c>
      <c r="B21" t="s">
        <v>239</v>
      </c>
      <c r="C21" t="s">
        <v>3</v>
      </c>
      <c r="F21" s="14">
        <v>20000</v>
      </c>
    </row>
    <row r="22" spans="1:6" x14ac:dyDescent="0.25">
      <c r="A22" s="9">
        <v>43187</v>
      </c>
      <c r="B22" t="s">
        <v>239</v>
      </c>
      <c r="C22" t="s">
        <v>135</v>
      </c>
      <c r="F22" s="14">
        <v>20000</v>
      </c>
    </row>
    <row r="23" spans="1:6" x14ac:dyDescent="0.25">
      <c r="A23" s="9">
        <v>43188</v>
      </c>
      <c r="B23" t="s">
        <v>76</v>
      </c>
      <c r="C23" t="s">
        <v>313</v>
      </c>
      <c r="F23" s="14">
        <v>20000</v>
      </c>
    </row>
    <row r="24" spans="1:6" x14ac:dyDescent="0.25">
      <c r="A24" s="9">
        <v>43165</v>
      </c>
      <c r="B24" t="s">
        <v>239</v>
      </c>
      <c r="C24" t="s">
        <v>586</v>
      </c>
      <c r="F24" s="14">
        <v>20021</v>
      </c>
    </row>
    <row r="25" spans="1:6" x14ac:dyDescent="0.25">
      <c r="A25" s="9">
        <v>43178</v>
      </c>
      <c r="B25" t="s">
        <v>239</v>
      </c>
      <c r="C25" t="s">
        <v>586</v>
      </c>
      <c r="F25" s="14">
        <v>20021</v>
      </c>
    </row>
    <row r="26" spans="1:6" x14ac:dyDescent="0.25">
      <c r="A26" s="9">
        <v>43165</v>
      </c>
      <c r="B26" t="s">
        <v>76</v>
      </c>
      <c r="C26" t="s">
        <v>764</v>
      </c>
      <c r="F26" s="14">
        <v>20037</v>
      </c>
    </row>
    <row r="27" spans="1:6" x14ac:dyDescent="0.25">
      <c r="A27" s="9">
        <v>43188</v>
      </c>
      <c r="B27" t="s">
        <v>76</v>
      </c>
      <c r="C27" t="s">
        <v>764</v>
      </c>
      <c r="F27" s="14">
        <v>20037</v>
      </c>
    </row>
    <row r="28" spans="1:6" ht="13.9" customHeight="1" x14ac:dyDescent="0.25">
      <c r="A28" s="9">
        <v>43165</v>
      </c>
      <c r="B28" t="s">
        <v>76</v>
      </c>
      <c r="C28" t="s">
        <v>17</v>
      </c>
      <c r="F28" s="14">
        <v>20072</v>
      </c>
    </row>
    <row r="29" spans="1:6" x14ac:dyDescent="0.25">
      <c r="A29" s="9">
        <v>43188</v>
      </c>
      <c r="B29" t="s">
        <v>76</v>
      </c>
      <c r="C29" t="s">
        <v>17</v>
      </c>
      <c r="F29" s="14">
        <v>20072</v>
      </c>
    </row>
    <row r="30" spans="1:6" x14ac:dyDescent="0.25">
      <c r="A30" s="9">
        <v>43165</v>
      </c>
      <c r="B30" t="s">
        <v>239</v>
      </c>
      <c r="C30" t="s">
        <v>4</v>
      </c>
      <c r="F30" s="14">
        <v>20097</v>
      </c>
    </row>
    <row r="31" spans="1:6" x14ac:dyDescent="0.25">
      <c r="A31" s="9">
        <v>43165</v>
      </c>
      <c r="B31" t="s">
        <v>239</v>
      </c>
      <c r="C31" t="s">
        <v>132</v>
      </c>
      <c r="F31" s="14">
        <v>20100</v>
      </c>
    </row>
    <row r="32" spans="1:6" x14ac:dyDescent="0.25">
      <c r="A32" s="9">
        <v>43185</v>
      </c>
      <c r="B32" t="s">
        <v>76</v>
      </c>
      <c r="C32" t="s">
        <v>205</v>
      </c>
      <c r="F32" s="14">
        <v>20102</v>
      </c>
    </row>
    <row r="33" spans="1:6" x14ac:dyDescent="0.25">
      <c r="A33" s="9">
        <v>43179</v>
      </c>
      <c r="B33" t="s">
        <v>239</v>
      </c>
      <c r="C33" t="s">
        <v>21</v>
      </c>
      <c r="F33" s="14">
        <v>20109</v>
      </c>
    </row>
    <row r="34" spans="1:6" x14ac:dyDescent="0.25">
      <c r="A34" s="9">
        <v>43172</v>
      </c>
      <c r="B34" t="s">
        <v>239</v>
      </c>
      <c r="C34" t="s">
        <v>823</v>
      </c>
      <c r="F34" s="14">
        <v>21000</v>
      </c>
    </row>
    <row r="35" spans="1:6" x14ac:dyDescent="0.25">
      <c r="A35" s="9">
        <v>43175</v>
      </c>
      <c r="B35" t="s">
        <v>76</v>
      </c>
      <c r="C35" t="s">
        <v>408</v>
      </c>
      <c r="F35" s="14">
        <v>25000</v>
      </c>
    </row>
    <row r="36" spans="1:6" x14ac:dyDescent="0.25">
      <c r="A36" s="9">
        <v>43175</v>
      </c>
      <c r="B36" t="s">
        <v>76</v>
      </c>
      <c r="C36" t="s">
        <v>408</v>
      </c>
      <c r="F36" s="14">
        <v>25000</v>
      </c>
    </row>
    <row r="37" spans="1:6" x14ac:dyDescent="0.25">
      <c r="A37" s="9">
        <v>43165</v>
      </c>
      <c r="B37" t="s">
        <v>239</v>
      </c>
      <c r="C37" t="s">
        <v>132</v>
      </c>
      <c r="F37" s="14">
        <v>25100</v>
      </c>
    </row>
    <row r="38" spans="1:6" x14ac:dyDescent="0.25">
      <c r="A38" s="9">
        <v>43175</v>
      </c>
      <c r="B38" t="s">
        <v>76</v>
      </c>
      <c r="C38" t="s">
        <v>198</v>
      </c>
      <c r="F38" s="14">
        <v>30000</v>
      </c>
    </row>
    <row r="39" spans="1:6" x14ac:dyDescent="0.25">
      <c r="A39" s="9">
        <v>43160</v>
      </c>
      <c r="B39" t="s">
        <v>76</v>
      </c>
      <c r="C39" t="s">
        <v>824</v>
      </c>
      <c r="F39" s="14">
        <v>40000</v>
      </c>
    </row>
    <row r="40" spans="1:6" x14ac:dyDescent="0.25">
      <c r="A40" s="9">
        <v>43164</v>
      </c>
      <c r="B40" t="s">
        <v>239</v>
      </c>
      <c r="C40" t="s">
        <v>77</v>
      </c>
      <c r="F40" s="14">
        <v>40000</v>
      </c>
    </row>
    <row r="41" spans="1:6" x14ac:dyDescent="0.25">
      <c r="A41" s="9">
        <v>43174</v>
      </c>
      <c r="B41" t="s">
        <v>76</v>
      </c>
      <c r="C41" t="s">
        <v>413</v>
      </c>
      <c r="F41" s="14">
        <v>40000</v>
      </c>
    </row>
    <row r="42" spans="1:6" x14ac:dyDescent="0.25">
      <c r="A42" s="9">
        <v>43175</v>
      </c>
      <c r="B42" t="s">
        <v>239</v>
      </c>
      <c r="C42" t="s">
        <v>412</v>
      </c>
      <c r="F42" s="14">
        <v>40040</v>
      </c>
    </row>
    <row r="43" spans="1:6" x14ac:dyDescent="0.25">
      <c r="A43" s="9">
        <v>43187</v>
      </c>
      <c r="B43" t="s">
        <v>76</v>
      </c>
      <c r="C43" t="s">
        <v>94</v>
      </c>
      <c r="F43" s="14">
        <v>40054</v>
      </c>
    </row>
    <row r="44" spans="1:6" x14ac:dyDescent="0.25">
      <c r="A44" s="9">
        <v>43188</v>
      </c>
      <c r="B44" t="s">
        <v>76</v>
      </c>
      <c r="C44" t="s">
        <v>18</v>
      </c>
      <c r="F44" s="14">
        <v>40080</v>
      </c>
    </row>
    <row r="45" spans="1:6" x14ac:dyDescent="0.25">
      <c r="A45" s="9">
        <v>43186</v>
      </c>
      <c r="B45" t="s">
        <v>76</v>
      </c>
      <c r="C45" t="s">
        <v>140</v>
      </c>
      <c r="F45" s="14">
        <v>40096</v>
      </c>
    </row>
    <row r="46" spans="1:6" x14ac:dyDescent="0.25">
      <c r="A46" s="9">
        <v>43160</v>
      </c>
      <c r="B46" t="s">
        <v>76</v>
      </c>
      <c r="C46" t="s">
        <v>94</v>
      </c>
      <c r="F46" s="14">
        <v>44254</v>
      </c>
    </row>
    <row r="47" spans="1:6" x14ac:dyDescent="0.25">
      <c r="A47" s="9">
        <v>43161</v>
      </c>
      <c r="B47" t="s">
        <v>76</v>
      </c>
      <c r="C47" t="s">
        <v>825</v>
      </c>
      <c r="F47" s="14">
        <v>50000</v>
      </c>
    </row>
    <row r="48" spans="1:6" x14ac:dyDescent="0.25">
      <c r="A48" s="9">
        <v>43164</v>
      </c>
      <c r="B48" t="s">
        <v>239</v>
      </c>
      <c r="C48" t="s">
        <v>826</v>
      </c>
      <c r="F48" s="14">
        <v>50000</v>
      </c>
    </row>
    <row r="49" spans="1:6" x14ac:dyDescent="0.25">
      <c r="A49" s="9">
        <v>43164</v>
      </c>
      <c r="B49" t="s">
        <v>76</v>
      </c>
      <c r="C49" t="s">
        <v>821</v>
      </c>
      <c r="F49" s="14">
        <v>50000</v>
      </c>
    </row>
    <row r="50" spans="1:6" x14ac:dyDescent="0.25">
      <c r="A50" s="9">
        <v>43164</v>
      </c>
      <c r="B50" t="s">
        <v>76</v>
      </c>
      <c r="C50" t="s">
        <v>827</v>
      </c>
      <c r="F50" s="14">
        <v>50000</v>
      </c>
    </row>
    <row r="51" spans="1:6" x14ac:dyDescent="0.25">
      <c r="A51" s="9">
        <v>43171</v>
      </c>
      <c r="B51" t="s">
        <v>76</v>
      </c>
      <c r="C51" t="s">
        <v>828</v>
      </c>
      <c r="F51" s="14">
        <v>50000</v>
      </c>
    </row>
    <row r="52" spans="1:6" x14ac:dyDescent="0.25">
      <c r="A52" s="9">
        <v>43171</v>
      </c>
      <c r="B52" t="s">
        <v>239</v>
      </c>
      <c r="C52" t="s">
        <v>829</v>
      </c>
      <c r="F52" s="14">
        <v>50000</v>
      </c>
    </row>
    <row r="53" spans="1:6" x14ac:dyDescent="0.25">
      <c r="A53" s="9">
        <v>43172</v>
      </c>
      <c r="B53" t="s">
        <v>239</v>
      </c>
      <c r="C53" t="s">
        <v>82</v>
      </c>
      <c r="F53" s="14">
        <v>50000</v>
      </c>
    </row>
    <row r="54" spans="1:6" x14ac:dyDescent="0.25">
      <c r="A54" s="9">
        <v>43173</v>
      </c>
      <c r="B54" t="s">
        <v>76</v>
      </c>
      <c r="C54" t="s">
        <v>830</v>
      </c>
      <c r="F54" s="14">
        <v>50000</v>
      </c>
    </row>
    <row r="55" spans="1:6" x14ac:dyDescent="0.25">
      <c r="A55" s="9">
        <v>43171</v>
      </c>
      <c r="B55" t="s">
        <v>76</v>
      </c>
      <c r="C55" t="s">
        <v>509</v>
      </c>
      <c r="F55" s="14">
        <v>50049</v>
      </c>
    </row>
    <row r="56" spans="1:6" x14ac:dyDescent="0.25">
      <c r="A56" s="9">
        <v>43187</v>
      </c>
      <c r="B56" t="s">
        <v>76</v>
      </c>
      <c r="C56" t="s">
        <v>831</v>
      </c>
      <c r="F56" s="14">
        <v>50051</v>
      </c>
    </row>
    <row r="57" spans="1:6" x14ac:dyDescent="0.25">
      <c r="A57" s="9">
        <v>43172</v>
      </c>
      <c r="B57" t="s">
        <v>129</v>
      </c>
      <c r="C57" t="s">
        <v>832</v>
      </c>
      <c r="F57" s="14">
        <v>53300</v>
      </c>
    </row>
    <row r="58" spans="1:6" x14ac:dyDescent="0.25">
      <c r="A58" s="9">
        <v>43161</v>
      </c>
      <c r="B58" t="s">
        <v>76</v>
      </c>
      <c r="C58" t="s">
        <v>833</v>
      </c>
      <c r="F58" s="14">
        <v>60000</v>
      </c>
    </row>
    <row r="59" spans="1:6" x14ac:dyDescent="0.25">
      <c r="A59" s="9">
        <v>43167</v>
      </c>
      <c r="B59" t="s">
        <v>76</v>
      </c>
      <c r="C59" t="s">
        <v>834</v>
      </c>
      <c r="F59" s="14">
        <v>60000</v>
      </c>
    </row>
    <row r="60" spans="1:6" x14ac:dyDescent="0.25">
      <c r="A60" s="9">
        <v>43171</v>
      </c>
      <c r="B60" t="s">
        <v>239</v>
      </c>
      <c r="C60" t="s">
        <v>412</v>
      </c>
      <c r="F60" s="14">
        <v>60000</v>
      </c>
    </row>
    <row r="61" spans="1:6" x14ac:dyDescent="0.25">
      <c r="A61" s="9">
        <v>43178</v>
      </c>
      <c r="B61" t="s">
        <v>76</v>
      </c>
      <c r="C61" t="s">
        <v>82</v>
      </c>
      <c r="F61" s="14">
        <v>60000</v>
      </c>
    </row>
    <row r="62" spans="1:6" x14ac:dyDescent="0.25">
      <c r="A62" s="9">
        <v>43173</v>
      </c>
      <c r="B62" t="s">
        <v>76</v>
      </c>
      <c r="C62" t="s">
        <v>835</v>
      </c>
      <c r="F62" s="14">
        <v>70000</v>
      </c>
    </row>
    <row r="63" spans="1:6" x14ac:dyDescent="0.25">
      <c r="A63" s="9">
        <v>43179</v>
      </c>
      <c r="B63" t="s">
        <v>76</v>
      </c>
      <c r="C63" t="s">
        <v>836</v>
      </c>
      <c r="F63" s="14">
        <v>70000</v>
      </c>
    </row>
    <row r="64" spans="1:6" x14ac:dyDescent="0.25">
      <c r="A64" s="9">
        <v>43167</v>
      </c>
      <c r="B64" t="s">
        <v>76</v>
      </c>
      <c r="C64" t="s">
        <v>837</v>
      </c>
      <c r="F64" s="14">
        <v>100000</v>
      </c>
    </row>
    <row r="65" spans="1:6" x14ac:dyDescent="0.25">
      <c r="A65" s="9">
        <v>43174</v>
      </c>
      <c r="B65" t="s">
        <v>76</v>
      </c>
      <c r="C65" t="s">
        <v>82</v>
      </c>
      <c r="F65" s="14">
        <v>100000</v>
      </c>
    </row>
    <row r="66" spans="1:6" x14ac:dyDescent="0.25">
      <c r="A66" s="9"/>
      <c r="F66" s="14"/>
    </row>
    <row r="67" spans="1:6" x14ac:dyDescent="0.25">
      <c r="A67" s="9"/>
      <c r="F67" s="14"/>
    </row>
    <row r="68" spans="1:6" ht="19.5" thickBot="1" x14ac:dyDescent="0.35">
      <c r="A68" s="18"/>
      <c r="B68" s="18"/>
      <c r="C68" s="39" t="s">
        <v>717</v>
      </c>
      <c r="D68" s="40"/>
      <c r="E68" s="40"/>
      <c r="F68" s="41">
        <f>SUM(F5:F67)</f>
        <v>2154742</v>
      </c>
    </row>
    <row r="69" spans="1:6" ht="15.75" thickTop="1" x14ac:dyDescent="0.25">
      <c r="A69" s="104"/>
      <c r="B69" s="104"/>
      <c r="C69" s="104"/>
      <c r="D69" s="104"/>
      <c r="E69" s="104"/>
      <c r="F69" s="110"/>
    </row>
    <row r="70" spans="1:6" ht="15.75" thickBot="1" x14ac:dyDescent="0.3">
      <c r="F70" s="30"/>
    </row>
    <row r="71" spans="1:6" ht="19.5" thickTop="1" x14ac:dyDescent="0.3">
      <c r="A71" s="137" t="s">
        <v>718</v>
      </c>
      <c r="B71" s="137"/>
      <c r="C71" s="137"/>
      <c r="D71" s="137"/>
      <c r="E71" s="137"/>
      <c r="F71" s="138"/>
    </row>
    <row r="72" spans="1:6" x14ac:dyDescent="0.25">
      <c r="F72" s="12"/>
    </row>
    <row r="73" spans="1:6" ht="34.15" customHeight="1" x14ac:dyDescent="0.25">
      <c r="A73" s="8" t="s">
        <v>43</v>
      </c>
      <c r="B73" s="8" t="s">
        <v>40</v>
      </c>
      <c r="C73" s="8" t="s">
        <v>1</v>
      </c>
      <c r="D73" s="8" t="s">
        <v>41</v>
      </c>
      <c r="E73" s="8" t="s">
        <v>68</v>
      </c>
      <c r="F73" s="16" t="s">
        <v>42</v>
      </c>
    </row>
    <row r="74" spans="1:6" x14ac:dyDescent="0.25">
      <c r="A74" s="9">
        <v>43160</v>
      </c>
      <c r="B74" s="44" t="s">
        <v>76</v>
      </c>
      <c r="C74" t="s">
        <v>838</v>
      </c>
      <c r="D74" s="10"/>
      <c r="E74" s="7"/>
      <c r="F74" s="14">
        <v>204520</v>
      </c>
    </row>
    <row r="75" spans="1:6" x14ac:dyDescent="0.25">
      <c r="A75" s="9">
        <v>43160</v>
      </c>
      <c r="B75" s="44" t="s">
        <v>76</v>
      </c>
      <c r="C75" t="s">
        <v>436</v>
      </c>
      <c r="D75" s="10"/>
      <c r="E75" s="7"/>
      <c r="F75" s="14">
        <v>30377</v>
      </c>
    </row>
    <row r="76" spans="1:6" x14ac:dyDescent="0.25">
      <c r="A76" s="9">
        <v>43160</v>
      </c>
      <c r="B76" s="44" t="s">
        <v>76</v>
      </c>
      <c r="C76" t="s">
        <v>476</v>
      </c>
      <c r="D76" s="10"/>
      <c r="E76" s="7"/>
      <c r="F76" s="14">
        <v>68859</v>
      </c>
    </row>
    <row r="77" spans="1:6" x14ac:dyDescent="0.25">
      <c r="A77" s="9">
        <v>43160</v>
      </c>
      <c r="B77" s="44" t="s">
        <v>76</v>
      </c>
      <c r="C77" t="s">
        <v>529</v>
      </c>
      <c r="D77" s="10"/>
      <c r="E77" s="7"/>
      <c r="F77" s="14">
        <v>225</v>
      </c>
    </row>
    <row r="78" spans="1:6" x14ac:dyDescent="0.25">
      <c r="A78" s="9">
        <v>43160</v>
      </c>
      <c r="B78" s="44" t="s">
        <v>76</v>
      </c>
      <c r="C78" t="s">
        <v>212</v>
      </c>
      <c r="D78" s="10"/>
      <c r="E78" s="7"/>
      <c r="F78" s="14">
        <v>6990</v>
      </c>
    </row>
    <row r="79" spans="1:6" x14ac:dyDescent="0.25">
      <c r="A79" s="9">
        <v>43160</v>
      </c>
      <c r="B79" s="44" t="s">
        <v>76</v>
      </c>
      <c r="C79" t="s">
        <v>839</v>
      </c>
      <c r="D79" s="10"/>
      <c r="E79" s="7"/>
      <c r="F79" s="14">
        <v>100000</v>
      </c>
    </row>
    <row r="80" spans="1:6" x14ac:dyDescent="0.25">
      <c r="A80" s="9">
        <v>43160</v>
      </c>
      <c r="B80" s="44" t="s">
        <v>76</v>
      </c>
      <c r="C80" t="s">
        <v>840</v>
      </c>
      <c r="D80" s="10"/>
      <c r="E80" s="7"/>
      <c r="F80" s="14">
        <v>700000</v>
      </c>
    </row>
    <row r="81" spans="1:11" x14ac:dyDescent="0.25">
      <c r="A81" s="9">
        <v>43161</v>
      </c>
      <c r="B81" s="44" t="s">
        <v>76</v>
      </c>
      <c r="C81" t="s">
        <v>841</v>
      </c>
      <c r="D81" s="10"/>
      <c r="E81" s="7"/>
      <c r="F81" s="14">
        <v>160000</v>
      </c>
    </row>
    <row r="82" spans="1:11" x14ac:dyDescent="0.25">
      <c r="A82" s="9">
        <v>43164</v>
      </c>
      <c r="B82" s="44" t="s">
        <v>76</v>
      </c>
      <c r="C82" t="s">
        <v>842</v>
      </c>
      <c r="D82" s="10"/>
      <c r="E82" s="7"/>
      <c r="F82" s="14">
        <v>141002</v>
      </c>
    </row>
    <row r="83" spans="1:11" x14ac:dyDescent="0.25">
      <c r="A83" s="9">
        <v>43164</v>
      </c>
      <c r="B83" s="44" t="s">
        <v>389</v>
      </c>
      <c r="C83" t="s">
        <v>665</v>
      </c>
      <c r="D83" s="10"/>
      <c r="E83" s="7"/>
      <c r="F83" s="14">
        <v>9972</v>
      </c>
    </row>
    <row r="84" spans="1:11" x14ac:dyDescent="0.25">
      <c r="A84" s="9">
        <v>43171</v>
      </c>
      <c r="B84" s="44" t="s">
        <v>76</v>
      </c>
      <c r="C84" t="s">
        <v>843</v>
      </c>
      <c r="D84" s="10"/>
      <c r="E84" s="7"/>
      <c r="F84" s="14">
        <v>40000</v>
      </c>
    </row>
    <row r="85" spans="1:11" x14ac:dyDescent="0.25">
      <c r="A85" s="9">
        <v>43171</v>
      </c>
      <c r="B85" s="44" t="s">
        <v>76</v>
      </c>
      <c r="C85" t="s">
        <v>844</v>
      </c>
      <c r="D85" s="10"/>
      <c r="E85" s="7"/>
      <c r="F85" s="14">
        <v>100000</v>
      </c>
    </row>
    <row r="86" spans="1:11" x14ac:dyDescent="0.25">
      <c r="A86" s="9">
        <v>43171</v>
      </c>
      <c r="B86" s="44" t="s">
        <v>76</v>
      </c>
      <c r="C86" t="s">
        <v>845</v>
      </c>
      <c r="D86" s="10"/>
      <c r="E86" s="7"/>
      <c r="F86" s="14">
        <v>24000</v>
      </c>
      <c r="I86" s="67"/>
      <c r="J86" s="67"/>
      <c r="K86" s="67"/>
    </row>
    <row r="87" spans="1:11" x14ac:dyDescent="0.25">
      <c r="A87" s="9">
        <v>43171</v>
      </c>
      <c r="B87" s="44" t="s">
        <v>76</v>
      </c>
      <c r="C87" t="s">
        <v>846</v>
      </c>
      <c r="D87" s="10"/>
      <c r="E87" s="7"/>
      <c r="F87" s="14">
        <v>1000000</v>
      </c>
      <c r="I87" s="67"/>
      <c r="J87" s="67"/>
      <c r="K87" s="67"/>
    </row>
    <row r="88" spans="1:11" x14ac:dyDescent="0.25">
      <c r="A88" s="9">
        <v>43175</v>
      </c>
      <c r="B88" s="44" t="s">
        <v>76</v>
      </c>
      <c r="C88" t="s">
        <v>847</v>
      </c>
      <c r="D88" s="10"/>
      <c r="E88" s="7"/>
      <c r="F88" s="14">
        <v>35000</v>
      </c>
    </row>
    <row r="89" spans="1:11" x14ac:dyDescent="0.25">
      <c r="A89" s="9">
        <v>43175</v>
      </c>
      <c r="B89" s="44" t="s">
        <v>76</v>
      </c>
      <c r="C89" t="s">
        <v>848</v>
      </c>
      <c r="D89" s="10"/>
      <c r="E89" s="7"/>
      <c r="F89" s="14">
        <v>120000</v>
      </c>
    </row>
    <row r="90" spans="1:11" x14ac:dyDescent="0.25">
      <c r="A90" s="9">
        <v>43175</v>
      </c>
      <c r="B90" s="44" t="s">
        <v>76</v>
      </c>
      <c r="C90" t="s">
        <v>849</v>
      </c>
      <c r="D90" s="10"/>
      <c r="E90" s="7"/>
      <c r="F90" s="14">
        <v>60000</v>
      </c>
    </row>
    <row r="91" spans="1:11" x14ac:dyDescent="0.25">
      <c r="A91" s="9">
        <v>43182</v>
      </c>
      <c r="B91" s="44" t="s">
        <v>76</v>
      </c>
      <c r="C91" t="s">
        <v>440</v>
      </c>
      <c r="D91" s="10"/>
      <c r="E91" s="7"/>
      <c r="F91" s="14">
        <v>70000</v>
      </c>
    </row>
    <row r="92" spans="1:11" x14ac:dyDescent="0.25">
      <c r="A92" s="9">
        <v>43186</v>
      </c>
      <c r="B92" s="44">
        <v>6824</v>
      </c>
      <c r="C92" t="s">
        <v>850</v>
      </c>
      <c r="D92" s="10"/>
      <c r="E92" s="7"/>
      <c r="F92" s="14">
        <v>266000</v>
      </c>
    </row>
    <row r="93" spans="1:11" x14ac:dyDescent="0.25">
      <c r="A93" s="9">
        <v>43188</v>
      </c>
      <c r="B93" s="44" t="s">
        <v>76</v>
      </c>
      <c r="C93" t="s">
        <v>440</v>
      </c>
      <c r="D93" s="10"/>
      <c r="E93" s="7"/>
      <c r="F93" s="14">
        <v>70000</v>
      </c>
    </row>
    <row r="94" spans="1:11" x14ac:dyDescent="0.25">
      <c r="A94" s="9">
        <v>43188</v>
      </c>
      <c r="B94" s="44" t="s">
        <v>76</v>
      </c>
      <c r="C94" t="s">
        <v>851</v>
      </c>
      <c r="D94" s="10"/>
      <c r="E94" s="7"/>
      <c r="F94" s="14">
        <v>10000</v>
      </c>
    </row>
    <row r="95" spans="1:11" x14ac:dyDescent="0.25">
      <c r="A95" s="9"/>
      <c r="B95" s="30"/>
      <c r="D95" s="10"/>
      <c r="E95" s="7"/>
      <c r="F95" s="14"/>
    </row>
    <row r="96" spans="1:11" ht="18.75" x14ac:dyDescent="0.3">
      <c r="C96" s="36" t="s">
        <v>719</v>
      </c>
      <c r="D96" s="37"/>
      <c r="E96" s="37"/>
      <c r="F96" s="38">
        <f>SUM(F74:F94)</f>
        <v>3216945</v>
      </c>
    </row>
    <row r="97" spans="3:11" x14ac:dyDescent="0.25">
      <c r="F97" s="12"/>
    </row>
    <row r="98" spans="3:11" ht="15.75" thickBot="1" x14ac:dyDescent="0.3">
      <c r="F98" s="12"/>
      <c r="H98" s="67"/>
    </row>
    <row r="99" spans="3:11" ht="22.5" thickTop="1" thickBot="1" x14ac:dyDescent="0.4">
      <c r="C99" s="135" t="s">
        <v>162</v>
      </c>
      <c r="D99" s="135"/>
      <c r="E99" s="135"/>
      <c r="F99" s="136"/>
      <c r="H99" s="67"/>
    </row>
    <row r="100" spans="3:11" ht="15.75" thickTop="1" x14ac:dyDescent="0.25">
      <c r="C100" s="3" t="s">
        <v>72</v>
      </c>
      <c r="D100" s="20">
        <v>43159</v>
      </c>
      <c r="E100" s="3"/>
      <c r="F100" s="11">
        <f>+'Feb 2018'!F111</f>
        <v>18234129</v>
      </c>
      <c r="H100" s="67"/>
      <c r="I100" s="68">
        <v>11750116</v>
      </c>
      <c r="J100" s="67"/>
      <c r="K100" s="67"/>
    </row>
    <row r="101" spans="3:11" x14ac:dyDescent="0.25">
      <c r="C101" s="3" t="s">
        <v>73</v>
      </c>
      <c r="D101" s="20">
        <v>43160</v>
      </c>
      <c r="E101" s="3"/>
      <c r="F101" s="11">
        <f>+F68</f>
        <v>2154742</v>
      </c>
      <c r="H101" s="67"/>
      <c r="I101" s="68">
        <v>3324310</v>
      </c>
      <c r="J101" s="67"/>
      <c r="K101" s="67"/>
    </row>
    <row r="102" spans="3:11" x14ac:dyDescent="0.25">
      <c r="C102" s="3" t="s">
        <v>74</v>
      </c>
      <c r="D102" s="3"/>
      <c r="E102" s="3"/>
      <c r="F102" s="13"/>
      <c r="H102" s="67"/>
      <c r="I102" s="68">
        <v>2998971</v>
      </c>
      <c r="J102" s="67"/>
      <c r="K102" s="67"/>
    </row>
    <row r="103" spans="3:11" x14ac:dyDescent="0.25">
      <c r="C103" s="3" t="s">
        <v>75</v>
      </c>
      <c r="D103" s="20">
        <v>43160</v>
      </c>
      <c r="E103" s="3"/>
      <c r="F103" s="17">
        <f>-F96</f>
        <v>-3216945</v>
      </c>
      <c r="H103" s="67"/>
      <c r="I103" s="68">
        <v>2996667</v>
      </c>
      <c r="J103" s="67"/>
      <c r="K103" s="67"/>
    </row>
    <row r="104" spans="3:11" ht="15.75" thickBot="1" x14ac:dyDescent="0.3">
      <c r="F104" s="12"/>
      <c r="H104" s="67"/>
      <c r="I104" s="68">
        <v>166515</v>
      </c>
      <c r="J104" s="67"/>
      <c r="K104" s="67"/>
    </row>
    <row r="105" spans="3:11" ht="20.25" thickTop="1" thickBot="1" x14ac:dyDescent="0.35">
      <c r="C105" s="21" t="s">
        <v>720</v>
      </c>
      <c r="D105" s="22"/>
      <c r="E105" s="22"/>
      <c r="F105" s="24">
        <f>+F100+F101+F103</f>
        <v>17171926</v>
      </c>
      <c r="H105" s="67"/>
      <c r="I105" s="68">
        <v>1443968</v>
      </c>
      <c r="J105" s="67"/>
      <c r="K105" s="67"/>
    </row>
    <row r="106" spans="3:11" ht="16.5" thickTop="1" thickBot="1" x14ac:dyDescent="0.3">
      <c r="F106" s="12"/>
      <c r="H106" s="67"/>
      <c r="I106" s="68">
        <v>731774</v>
      </c>
      <c r="J106" s="67"/>
      <c r="K106" s="67"/>
    </row>
    <row r="107" spans="3:11" ht="20.25" thickTop="1" thickBot="1" x14ac:dyDescent="0.35">
      <c r="C107" s="21" t="s">
        <v>544</v>
      </c>
      <c r="D107" s="22"/>
      <c r="E107" s="22"/>
      <c r="F107" s="24">
        <f>+'dep a plazo y saldos  bco'!A37</f>
        <v>43915845</v>
      </c>
      <c r="H107" s="67"/>
      <c r="I107" s="68">
        <v>10482372</v>
      </c>
      <c r="J107" s="67"/>
      <c r="K107" s="67"/>
    </row>
    <row r="108" spans="3:11" ht="15.75" thickTop="1" x14ac:dyDescent="0.25"/>
  </sheetData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6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64899-4A5C-4E78-B0BE-C4BEC37818DF}">
  <dimension ref="A1:K93"/>
  <sheetViews>
    <sheetView topLeftCell="A48" zoomScale="80" zoomScaleNormal="80" workbookViewId="0">
      <selection activeCell="L40" sqref="L40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724</v>
      </c>
      <c r="B1" s="107"/>
      <c r="C1" s="107"/>
      <c r="D1" s="108">
        <f>+'Mar 2018'!F105</f>
        <v>17171926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307" t="s">
        <v>726</v>
      </c>
      <c r="B3" s="307"/>
      <c r="C3" s="307"/>
      <c r="D3" s="307"/>
      <c r="E3" s="307"/>
      <c r="F3" s="308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43206</v>
      </c>
      <c r="B5" t="s">
        <v>239</v>
      </c>
      <c r="C5" t="s">
        <v>13</v>
      </c>
      <c r="F5" s="14">
        <v>10400</v>
      </c>
    </row>
    <row r="6" spans="1:8" x14ac:dyDescent="0.25">
      <c r="A6" s="9">
        <v>43192</v>
      </c>
      <c r="B6" t="s">
        <v>76</v>
      </c>
      <c r="C6" t="s">
        <v>14</v>
      </c>
      <c r="F6" s="14">
        <v>20000</v>
      </c>
    </row>
    <row r="7" spans="1:8" x14ac:dyDescent="0.25">
      <c r="A7" s="9">
        <v>43192</v>
      </c>
      <c r="B7" t="s">
        <v>76</v>
      </c>
      <c r="C7" t="s">
        <v>206</v>
      </c>
      <c r="F7" s="14">
        <v>20000</v>
      </c>
    </row>
    <row r="8" spans="1:8" x14ac:dyDescent="0.25">
      <c r="A8" s="9">
        <v>43192</v>
      </c>
      <c r="B8" t="s">
        <v>76</v>
      </c>
      <c r="C8" t="s">
        <v>9</v>
      </c>
      <c r="F8" s="14">
        <v>20000</v>
      </c>
    </row>
    <row r="9" spans="1:8" x14ac:dyDescent="0.25">
      <c r="A9" s="9">
        <v>43192</v>
      </c>
      <c r="B9" t="s">
        <v>76</v>
      </c>
      <c r="C9" t="s">
        <v>131</v>
      </c>
      <c r="F9" s="14">
        <v>20000</v>
      </c>
    </row>
    <row r="10" spans="1:8" x14ac:dyDescent="0.25">
      <c r="A10" s="9">
        <v>43192</v>
      </c>
      <c r="B10" t="s">
        <v>76</v>
      </c>
      <c r="C10" t="s">
        <v>430</v>
      </c>
      <c r="F10" s="14">
        <v>20000</v>
      </c>
    </row>
    <row r="11" spans="1:8" x14ac:dyDescent="0.25">
      <c r="A11" s="9">
        <v>43193</v>
      </c>
      <c r="B11" t="s">
        <v>76</v>
      </c>
      <c r="C11" t="s">
        <v>2</v>
      </c>
      <c r="F11" s="14">
        <v>20000</v>
      </c>
    </row>
    <row r="12" spans="1:8" x14ac:dyDescent="0.25">
      <c r="A12" s="9">
        <v>43196</v>
      </c>
      <c r="B12" t="s">
        <v>76</v>
      </c>
      <c r="C12" t="s">
        <v>852</v>
      </c>
      <c r="F12" s="14">
        <v>20000</v>
      </c>
    </row>
    <row r="13" spans="1:8" x14ac:dyDescent="0.25">
      <c r="A13" s="9">
        <v>43199</v>
      </c>
      <c r="B13" t="s">
        <v>239</v>
      </c>
      <c r="C13" t="s">
        <v>376</v>
      </c>
      <c r="F13" s="14">
        <v>20000</v>
      </c>
    </row>
    <row r="14" spans="1:8" x14ac:dyDescent="0.25">
      <c r="A14" s="9">
        <v>43199</v>
      </c>
      <c r="B14" t="s">
        <v>239</v>
      </c>
      <c r="C14" t="s">
        <v>376</v>
      </c>
      <c r="F14" s="14">
        <v>20000</v>
      </c>
    </row>
    <row r="15" spans="1:8" x14ac:dyDescent="0.25">
      <c r="A15" s="9">
        <v>43199</v>
      </c>
      <c r="B15" t="s">
        <v>239</v>
      </c>
      <c r="C15" t="s">
        <v>376</v>
      </c>
      <c r="F15" s="14">
        <v>20000</v>
      </c>
    </row>
    <row r="16" spans="1:8" x14ac:dyDescent="0.25">
      <c r="A16" s="9">
        <v>43199</v>
      </c>
      <c r="B16" t="s">
        <v>239</v>
      </c>
      <c r="C16" t="s">
        <v>418</v>
      </c>
      <c r="F16" s="14">
        <v>20000</v>
      </c>
    </row>
    <row r="17" spans="1:6" x14ac:dyDescent="0.25">
      <c r="A17" s="9">
        <v>43202</v>
      </c>
      <c r="B17" t="s">
        <v>76</v>
      </c>
      <c r="C17" t="s">
        <v>87</v>
      </c>
      <c r="F17" s="14">
        <v>20000</v>
      </c>
    </row>
    <row r="18" spans="1:6" x14ac:dyDescent="0.25">
      <c r="A18" s="9">
        <v>43206</v>
      </c>
      <c r="B18" t="s">
        <v>239</v>
      </c>
      <c r="C18" t="s">
        <v>376</v>
      </c>
      <c r="F18" s="14">
        <v>20000</v>
      </c>
    </row>
    <row r="19" spans="1:6" x14ac:dyDescent="0.25">
      <c r="A19" s="9">
        <v>43206</v>
      </c>
      <c r="B19" t="s">
        <v>239</v>
      </c>
      <c r="C19" t="s">
        <v>376</v>
      </c>
      <c r="F19" s="14">
        <v>20000</v>
      </c>
    </row>
    <row r="20" spans="1:6" x14ac:dyDescent="0.25">
      <c r="A20" s="9">
        <v>43208</v>
      </c>
      <c r="B20" t="s">
        <v>76</v>
      </c>
      <c r="C20" t="s">
        <v>853</v>
      </c>
      <c r="F20" s="14">
        <v>20000</v>
      </c>
    </row>
    <row r="21" spans="1:6" x14ac:dyDescent="0.25">
      <c r="A21" s="9">
        <v>43209</v>
      </c>
      <c r="B21" t="s">
        <v>239</v>
      </c>
      <c r="C21" t="s">
        <v>82</v>
      </c>
      <c r="F21" s="14">
        <v>20000</v>
      </c>
    </row>
    <row r="22" spans="1:6" x14ac:dyDescent="0.25">
      <c r="A22" s="9">
        <v>43213</v>
      </c>
      <c r="B22" t="s">
        <v>76</v>
      </c>
      <c r="C22" t="s">
        <v>822</v>
      </c>
      <c r="F22" s="14">
        <v>20000</v>
      </c>
    </row>
    <row r="23" spans="1:6" x14ac:dyDescent="0.25">
      <c r="A23" s="9">
        <v>43213</v>
      </c>
      <c r="B23" t="s">
        <v>76</v>
      </c>
      <c r="C23" t="s">
        <v>93</v>
      </c>
      <c r="F23" s="14">
        <v>20000</v>
      </c>
    </row>
    <row r="24" spans="1:6" x14ac:dyDescent="0.25">
      <c r="A24" s="9">
        <v>43216</v>
      </c>
      <c r="B24" t="s">
        <v>76</v>
      </c>
      <c r="C24" t="s">
        <v>854</v>
      </c>
      <c r="F24" s="14">
        <v>20000</v>
      </c>
    </row>
    <row r="25" spans="1:6" x14ac:dyDescent="0.25">
      <c r="A25" s="9">
        <v>43220</v>
      </c>
      <c r="B25" t="s">
        <v>76</v>
      </c>
      <c r="C25" t="s">
        <v>430</v>
      </c>
      <c r="F25" s="14">
        <v>20000</v>
      </c>
    </row>
    <row r="26" spans="1:6" x14ac:dyDescent="0.25">
      <c r="A26" s="9">
        <v>43220</v>
      </c>
      <c r="B26" t="s">
        <v>76</v>
      </c>
      <c r="C26" t="s">
        <v>14</v>
      </c>
      <c r="F26" s="14">
        <v>20000</v>
      </c>
    </row>
    <row r="27" spans="1:6" x14ac:dyDescent="0.25">
      <c r="A27" s="9">
        <v>43216</v>
      </c>
      <c r="B27" t="s">
        <v>76</v>
      </c>
      <c r="C27" t="s">
        <v>764</v>
      </c>
      <c r="F27" s="14">
        <v>20037</v>
      </c>
    </row>
    <row r="28" spans="1:6" x14ac:dyDescent="0.25">
      <c r="A28" s="9">
        <v>43216</v>
      </c>
      <c r="B28" t="s">
        <v>76</v>
      </c>
      <c r="C28" t="s">
        <v>17</v>
      </c>
      <c r="F28" s="14">
        <v>20072</v>
      </c>
    </row>
    <row r="29" spans="1:6" x14ac:dyDescent="0.25">
      <c r="A29" s="9">
        <v>43193</v>
      </c>
      <c r="B29" t="s">
        <v>239</v>
      </c>
      <c r="C29" t="s">
        <v>4</v>
      </c>
      <c r="F29" s="14">
        <v>20097</v>
      </c>
    </row>
    <row r="30" spans="1:6" x14ac:dyDescent="0.25">
      <c r="A30" s="9">
        <v>43203</v>
      </c>
      <c r="B30" t="s">
        <v>239</v>
      </c>
      <c r="C30" t="s">
        <v>132</v>
      </c>
      <c r="F30" s="14">
        <v>20100</v>
      </c>
    </row>
    <row r="31" spans="1:6" x14ac:dyDescent="0.25">
      <c r="A31" s="9">
        <v>43216</v>
      </c>
      <c r="B31" t="s">
        <v>239</v>
      </c>
      <c r="C31" t="s">
        <v>21</v>
      </c>
      <c r="F31" s="14">
        <v>20109</v>
      </c>
    </row>
    <row r="32" spans="1:6" x14ac:dyDescent="0.25">
      <c r="A32" s="9">
        <v>43206</v>
      </c>
      <c r="B32" t="s">
        <v>129</v>
      </c>
      <c r="C32" t="s">
        <v>13</v>
      </c>
      <c r="F32" s="14">
        <v>29600</v>
      </c>
    </row>
    <row r="33" spans="1:6" x14ac:dyDescent="0.25">
      <c r="A33" s="9">
        <v>43192</v>
      </c>
      <c r="B33" t="s">
        <v>76</v>
      </c>
      <c r="C33" t="s">
        <v>855</v>
      </c>
      <c r="F33" s="14">
        <v>30000</v>
      </c>
    </row>
    <row r="34" spans="1:6" x14ac:dyDescent="0.25">
      <c r="A34" s="9">
        <v>43199</v>
      </c>
      <c r="B34" t="s">
        <v>239</v>
      </c>
      <c r="C34" t="s">
        <v>819</v>
      </c>
      <c r="F34" s="14">
        <v>30000</v>
      </c>
    </row>
    <row r="35" spans="1:6" x14ac:dyDescent="0.25">
      <c r="A35" s="9">
        <v>43209</v>
      </c>
      <c r="B35" t="s">
        <v>76</v>
      </c>
      <c r="C35" t="s">
        <v>198</v>
      </c>
      <c r="F35" s="14">
        <v>30000</v>
      </c>
    </row>
    <row r="36" spans="1:6" x14ac:dyDescent="0.25">
      <c r="A36" s="9">
        <v>43194</v>
      </c>
      <c r="B36" t="s">
        <v>76</v>
      </c>
      <c r="C36" t="s">
        <v>856</v>
      </c>
      <c r="F36" s="14">
        <v>40000</v>
      </c>
    </row>
    <row r="37" spans="1:6" x14ac:dyDescent="0.25">
      <c r="A37" s="9">
        <v>43195</v>
      </c>
      <c r="B37" t="s">
        <v>76</v>
      </c>
      <c r="C37" t="s">
        <v>261</v>
      </c>
      <c r="F37" s="14">
        <v>40000</v>
      </c>
    </row>
    <row r="38" spans="1:6" x14ac:dyDescent="0.25">
      <c r="A38" s="9">
        <v>43207</v>
      </c>
      <c r="B38" t="s">
        <v>76</v>
      </c>
      <c r="C38" t="s">
        <v>413</v>
      </c>
      <c r="F38" s="14">
        <v>40000</v>
      </c>
    </row>
    <row r="39" spans="1:6" x14ac:dyDescent="0.25">
      <c r="A39" s="9">
        <v>43220</v>
      </c>
      <c r="B39" t="s">
        <v>76</v>
      </c>
      <c r="C39" t="s">
        <v>94</v>
      </c>
      <c r="F39" s="14">
        <v>40054</v>
      </c>
    </row>
    <row r="40" spans="1:6" x14ac:dyDescent="0.25">
      <c r="A40" s="9">
        <v>43220</v>
      </c>
      <c r="B40" t="s">
        <v>76</v>
      </c>
      <c r="C40" t="s">
        <v>18</v>
      </c>
      <c r="F40" s="14">
        <v>40080</v>
      </c>
    </row>
    <row r="41" spans="1:6" x14ac:dyDescent="0.25">
      <c r="A41" s="9">
        <v>43192</v>
      </c>
      <c r="B41" t="s">
        <v>239</v>
      </c>
      <c r="C41" t="s">
        <v>99</v>
      </c>
      <c r="F41" s="14">
        <v>40094</v>
      </c>
    </row>
    <row r="42" spans="1:6" x14ac:dyDescent="0.25">
      <c r="A42" s="9">
        <v>43193</v>
      </c>
      <c r="B42" t="s">
        <v>239</v>
      </c>
      <c r="C42" t="s">
        <v>857</v>
      </c>
      <c r="F42" s="14">
        <v>50000</v>
      </c>
    </row>
    <row r="43" spans="1:6" x14ac:dyDescent="0.25">
      <c r="A43" s="9">
        <v>43193</v>
      </c>
      <c r="B43" t="s">
        <v>239</v>
      </c>
      <c r="C43" t="s">
        <v>378</v>
      </c>
      <c r="F43" s="14">
        <v>50000</v>
      </c>
    </row>
    <row r="44" spans="1:6" x14ac:dyDescent="0.25">
      <c r="A44" s="9">
        <v>43194</v>
      </c>
      <c r="B44" t="s">
        <v>76</v>
      </c>
      <c r="C44" t="s">
        <v>858</v>
      </c>
      <c r="F44" s="14">
        <v>50000</v>
      </c>
    </row>
    <row r="45" spans="1:6" x14ac:dyDescent="0.25">
      <c r="A45" s="9">
        <v>43199</v>
      </c>
      <c r="B45" t="s">
        <v>76</v>
      </c>
      <c r="C45" t="s">
        <v>859</v>
      </c>
      <c r="F45" s="14">
        <v>50000</v>
      </c>
    </row>
    <row r="46" spans="1:6" x14ac:dyDescent="0.25">
      <c r="A46" s="9">
        <v>43192</v>
      </c>
      <c r="B46" t="s">
        <v>76</v>
      </c>
      <c r="C46" t="s">
        <v>832</v>
      </c>
      <c r="F46" s="14">
        <v>50023</v>
      </c>
    </row>
    <row r="47" spans="1:6" x14ac:dyDescent="0.25">
      <c r="A47" s="9">
        <v>43193</v>
      </c>
      <c r="B47" t="s">
        <v>239</v>
      </c>
      <c r="C47" t="s">
        <v>860</v>
      </c>
      <c r="F47" s="14">
        <v>60000</v>
      </c>
    </row>
    <row r="48" spans="1:6" x14ac:dyDescent="0.25">
      <c r="A48" s="9">
        <v>43203</v>
      </c>
      <c r="B48" t="s">
        <v>76</v>
      </c>
      <c r="C48" t="s">
        <v>861</v>
      </c>
      <c r="F48" s="14">
        <v>60025</v>
      </c>
    </row>
    <row r="49" spans="1:6" x14ac:dyDescent="0.25">
      <c r="A49" s="9">
        <v>43199</v>
      </c>
      <c r="B49" t="s">
        <v>239</v>
      </c>
      <c r="C49" t="s">
        <v>417</v>
      </c>
      <c r="F49" s="14">
        <v>70000</v>
      </c>
    </row>
    <row r="50" spans="1:6" x14ac:dyDescent="0.25">
      <c r="A50" s="9">
        <v>43209</v>
      </c>
      <c r="B50" t="s">
        <v>76</v>
      </c>
      <c r="C50" t="s">
        <v>562</v>
      </c>
      <c r="F50" s="14">
        <v>90000</v>
      </c>
    </row>
    <row r="51" spans="1:6" x14ac:dyDescent="0.25">
      <c r="A51" s="9">
        <v>43200</v>
      </c>
      <c r="B51" t="s">
        <v>129</v>
      </c>
      <c r="C51" t="s">
        <v>384</v>
      </c>
      <c r="F51" s="14">
        <v>100000</v>
      </c>
    </row>
    <row r="52" spans="1:6" x14ac:dyDescent="0.25">
      <c r="A52" s="9">
        <v>43196</v>
      </c>
      <c r="B52" t="s">
        <v>76</v>
      </c>
      <c r="C52" t="s">
        <v>862</v>
      </c>
      <c r="F52" s="14">
        <v>110000</v>
      </c>
    </row>
    <row r="53" spans="1:6" x14ac:dyDescent="0.25">
      <c r="A53" s="9">
        <v>43203</v>
      </c>
      <c r="B53" t="s">
        <v>76</v>
      </c>
      <c r="C53" t="s">
        <v>102</v>
      </c>
      <c r="F53" s="14">
        <v>120006</v>
      </c>
    </row>
    <row r="54" spans="1:6" x14ac:dyDescent="0.25">
      <c r="A54" s="9">
        <v>43194</v>
      </c>
      <c r="B54" t="s">
        <v>76</v>
      </c>
      <c r="C54" t="s">
        <v>863</v>
      </c>
      <c r="F54" s="14">
        <v>170000</v>
      </c>
    </row>
    <row r="55" spans="1:6" x14ac:dyDescent="0.25">
      <c r="A55" s="9"/>
      <c r="F55" s="14"/>
    </row>
    <row r="56" spans="1:6" ht="19.5" thickBot="1" x14ac:dyDescent="0.35">
      <c r="A56" s="18"/>
      <c r="B56" s="18"/>
      <c r="C56" s="39" t="s">
        <v>727</v>
      </c>
      <c r="D56" s="40"/>
      <c r="E56" s="40"/>
      <c r="F56" s="41">
        <f>SUM(F5:F55)</f>
        <v>1920697</v>
      </c>
    </row>
    <row r="57" spans="1:6" ht="15.75" thickTop="1" x14ac:dyDescent="0.25">
      <c r="A57" s="104"/>
      <c r="B57" s="104"/>
      <c r="C57" s="104"/>
      <c r="D57" s="104"/>
      <c r="E57" s="104"/>
      <c r="F57" s="110"/>
    </row>
    <row r="58" spans="1:6" ht="15.75" thickBot="1" x14ac:dyDescent="0.3">
      <c r="F58" s="30"/>
    </row>
    <row r="59" spans="1:6" ht="19.5" thickTop="1" x14ac:dyDescent="0.3">
      <c r="A59" s="318" t="s">
        <v>728</v>
      </c>
      <c r="B59" s="318"/>
      <c r="C59" s="318"/>
      <c r="D59" s="318"/>
      <c r="E59" s="318"/>
      <c r="F59" s="319"/>
    </row>
    <row r="60" spans="1:6" x14ac:dyDescent="0.25">
      <c r="F60" s="12"/>
    </row>
    <row r="61" spans="1:6" ht="34.15" customHeight="1" x14ac:dyDescent="0.25">
      <c r="A61" s="8" t="s">
        <v>43</v>
      </c>
      <c r="B61" s="8" t="s">
        <v>40</v>
      </c>
      <c r="C61" s="8" t="s">
        <v>1</v>
      </c>
      <c r="D61" s="8" t="s">
        <v>41</v>
      </c>
      <c r="E61" s="8" t="s">
        <v>68</v>
      </c>
      <c r="F61" s="16" t="s">
        <v>42</v>
      </c>
    </row>
    <row r="62" spans="1:6" x14ac:dyDescent="0.25">
      <c r="A62" s="9">
        <v>43193</v>
      </c>
      <c r="B62" t="s">
        <v>76</v>
      </c>
      <c r="C62" t="s">
        <v>476</v>
      </c>
      <c r="D62" s="10"/>
      <c r="E62" s="7"/>
      <c r="F62" s="14">
        <v>44898</v>
      </c>
    </row>
    <row r="63" spans="1:6" x14ac:dyDescent="0.25">
      <c r="A63" s="9">
        <v>43193</v>
      </c>
      <c r="B63" t="s">
        <v>76</v>
      </c>
      <c r="C63" t="s">
        <v>436</v>
      </c>
      <c r="D63" s="10"/>
      <c r="E63" s="7"/>
      <c r="F63" s="14">
        <v>77488</v>
      </c>
    </row>
    <row r="64" spans="1:6" x14ac:dyDescent="0.25">
      <c r="A64" s="9">
        <v>43193</v>
      </c>
      <c r="B64" t="s">
        <v>76</v>
      </c>
      <c r="C64" t="s">
        <v>529</v>
      </c>
      <c r="D64" s="10"/>
      <c r="E64" s="7"/>
      <c r="F64" s="14">
        <v>225</v>
      </c>
    </row>
    <row r="65" spans="1:11" x14ac:dyDescent="0.25">
      <c r="A65" s="9">
        <v>43193</v>
      </c>
      <c r="B65" t="s">
        <v>76</v>
      </c>
      <c r="C65" t="s">
        <v>212</v>
      </c>
      <c r="D65" s="10"/>
      <c r="E65" s="7"/>
      <c r="F65" s="14">
        <v>6990</v>
      </c>
    </row>
    <row r="66" spans="1:11" x14ac:dyDescent="0.25">
      <c r="A66" s="9">
        <v>43193</v>
      </c>
      <c r="B66" t="s">
        <v>76</v>
      </c>
      <c r="C66" t="s">
        <v>864</v>
      </c>
      <c r="D66" s="10"/>
      <c r="E66" s="7"/>
      <c r="F66" s="14">
        <v>204520</v>
      </c>
    </row>
    <row r="67" spans="1:11" x14ac:dyDescent="0.25">
      <c r="A67" s="9">
        <v>43193</v>
      </c>
      <c r="B67" t="s">
        <v>76</v>
      </c>
      <c r="C67" t="s">
        <v>865</v>
      </c>
      <c r="D67" s="10"/>
      <c r="E67" s="7"/>
      <c r="F67" s="14">
        <v>100000</v>
      </c>
      <c r="I67" s="67"/>
      <c r="J67" s="67"/>
      <c r="K67" s="67"/>
    </row>
    <row r="68" spans="1:11" x14ac:dyDescent="0.25">
      <c r="A68" s="9">
        <v>43193</v>
      </c>
      <c r="B68" t="s">
        <v>76</v>
      </c>
      <c r="C68" t="s">
        <v>866</v>
      </c>
      <c r="D68" s="10"/>
      <c r="E68" s="7"/>
      <c r="F68" s="14">
        <v>250000</v>
      </c>
      <c r="I68" s="67"/>
      <c r="J68" s="67"/>
      <c r="K68" s="67"/>
    </row>
    <row r="69" spans="1:11" x14ac:dyDescent="0.25">
      <c r="A69" s="9">
        <v>43193</v>
      </c>
      <c r="B69" t="s">
        <v>76</v>
      </c>
      <c r="C69" t="s">
        <v>367</v>
      </c>
      <c r="D69" s="10"/>
      <c r="E69" s="7"/>
      <c r="F69" s="14">
        <v>94440</v>
      </c>
    </row>
    <row r="70" spans="1:11" x14ac:dyDescent="0.25">
      <c r="A70" s="9">
        <v>43196</v>
      </c>
      <c r="B70" t="s">
        <v>389</v>
      </c>
      <c r="C70" t="s">
        <v>517</v>
      </c>
      <c r="D70" s="10"/>
      <c r="E70" s="7"/>
      <c r="F70" s="14">
        <v>9978</v>
      </c>
    </row>
    <row r="71" spans="1:11" x14ac:dyDescent="0.25">
      <c r="A71" s="9">
        <v>43203</v>
      </c>
      <c r="B71" t="s">
        <v>76</v>
      </c>
      <c r="C71" t="s">
        <v>867</v>
      </c>
      <c r="D71" s="10"/>
      <c r="E71" s="7"/>
      <c r="F71" s="14">
        <v>1300000</v>
      </c>
    </row>
    <row r="72" spans="1:11" x14ac:dyDescent="0.25">
      <c r="A72" s="9">
        <v>43203</v>
      </c>
      <c r="B72" t="s">
        <v>76</v>
      </c>
      <c r="C72" t="s">
        <v>868</v>
      </c>
      <c r="D72" s="10"/>
      <c r="E72" s="7"/>
      <c r="F72" s="14">
        <v>68000</v>
      </c>
    </row>
    <row r="73" spans="1:11" x14ac:dyDescent="0.25">
      <c r="A73" s="9">
        <v>43203</v>
      </c>
      <c r="B73" t="s">
        <v>76</v>
      </c>
      <c r="C73" t="s">
        <v>477</v>
      </c>
      <c r="D73" s="10"/>
      <c r="E73" s="7"/>
      <c r="F73" s="14">
        <v>35000</v>
      </c>
    </row>
    <row r="74" spans="1:11" x14ac:dyDescent="0.25">
      <c r="A74" s="9">
        <v>43206</v>
      </c>
      <c r="B74" t="s">
        <v>76</v>
      </c>
      <c r="C74" t="s">
        <v>869</v>
      </c>
      <c r="D74" s="10"/>
      <c r="E74" s="7"/>
      <c r="F74" s="14">
        <v>120000</v>
      </c>
    </row>
    <row r="75" spans="1:11" x14ac:dyDescent="0.25">
      <c r="A75" s="9">
        <v>43210</v>
      </c>
      <c r="B75" t="s">
        <v>76</v>
      </c>
      <c r="C75" t="s">
        <v>477</v>
      </c>
      <c r="D75" s="10"/>
      <c r="E75" s="7"/>
      <c r="F75" s="14">
        <v>35000</v>
      </c>
    </row>
    <row r="76" spans="1:11" x14ac:dyDescent="0.25">
      <c r="A76" s="9">
        <v>43216</v>
      </c>
      <c r="B76" t="s">
        <v>76</v>
      </c>
      <c r="C76" t="s">
        <v>477</v>
      </c>
      <c r="D76" s="10"/>
      <c r="E76" s="7"/>
      <c r="F76" s="14">
        <v>35000</v>
      </c>
    </row>
    <row r="77" spans="1:11" x14ac:dyDescent="0.25">
      <c r="A77" s="9">
        <v>43220</v>
      </c>
      <c r="B77" t="s">
        <v>76</v>
      </c>
      <c r="C77" t="s">
        <v>870</v>
      </c>
      <c r="D77" s="10"/>
      <c r="E77" s="7"/>
      <c r="F77" s="14">
        <v>350000</v>
      </c>
    </row>
    <row r="78" spans="1:11" x14ac:dyDescent="0.25">
      <c r="A78" s="9">
        <v>43220</v>
      </c>
      <c r="B78" t="s">
        <v>76</v>
      </c>
      <c r="C78" t="s">
        <v>871</v>
      </c>
      <c r="D78" s="10"/>
      <c r="E78" s="7"/>
      <c r="F78" s="14">
        <v>204520</v>
      </c>
    </row>
    <row r="79" spans="1:11" x14ac:dyDescent="0.25">
      <c r="A79" s="9"/>
      <c r="B79" s="30"/>
      <c r="D79" s="10"/>
      <c r="E79" s="7"/>
      <c r="F79" s="14"/>
    </row>
    <row r="80" spans="1:11" x14ac:dyDescent="0.25">
      <c r="A80" s="9"/>
      <c r="B80" s="30"/>
      <c r="D80" s="10"/>
      <c r="E80" s="7"/>
      <c r="F80" s="14"/>
    </row>
    <row r="81" spans="3:11" ht="18.75" x14ac:dyDescent="0.3">
      <c r="C81" s="36" t="s">
        <v>729</v>
      </c>
      <c r="D81" s="37"/>
      <c r="E81" s="37"/>
      <c r="F81" s="38">
        <f>SUM(F62:F79)</f>
        <v>2936059</v>
      </c>
    </row>
    <row r="82" spans="3:11" x14ac:dyDescent="0.25">
      <c r="F82" s="12"/>
    </row>
    <row r="83" spans="3:11" ht="15.75" thickBot="1" x14ac:dyDescent="0.3">
      <c r="F83" s="12"/>
      <c r="H83" s="67"/>
    </row>
    <row r="84" spans="3:11" ht="22.5" thickTop="1" thickBot="1" x14ac:dyDescent="0.4">
      <c r="C84" s="135" t="s">
        <v>162</v>
      </c>
      <c r="D84" s="135"/>
      <c r="E84" s="135"/>
      <c r="F84" s="136"/>
      <c r="H84" s="67"/>
    </row>
    <row r="85" spans="3:11" ht="15.75" thickTop="1" x14ac:dyDescent="0.25">
      <c r="C85" s="3" t="s">
        <v>72</v>
      </c>
      <c r="D85" s="20">
        <v>43189</v>
      </c>
      <c r="E85" s="3"/>
      <c r="F85" s="11">
        <f>+'Mar 2018'!F105</f>
        <v>17171926</v>
      </c>
      <c r="H85" s="67"/>
      <c r="I85" s="68">
        <v>11750116</v>
      </c>
      <c r="J85" s="67"/>
      <c r="K85" s="67"/>
    </row>
    <row r="86" spans="3:11" x14ac:dyDescent="0.25">
      <c r="C86" s="3" t="s">
        <v>73</v>
      </c>
      <c r="D86" s="20">
        <v>43191</v>
      </c>
      <c r="E86" s="3"/>
      <c r="F86" s="11">
        <f>+F56</f>
        <v>1920697</v>
      </c>
      <c r="H86" s="67"/>
      <c r="I86" s="68">
        <v>3324310</v>
      </c>
      <c r="J86" s="67"/>
      <c r="K86" s="67"/>
    </row>
    <row r="87" spans="3:11" x14ac:dyDescent="0.25">
      <c r="C87" s="3" t="s">
        <v>74</v>
      </c>
      <c r="D87" s="3"/>
      <c r="E87" s="3"/>
      <c r="F87" s="13"/>
      <c r="H87" s="67"/>
      <c r="I87" s="68">
        <v>2998971</v>
      </c>
      <c r="J87" s="67"/>
      <c r="K87" s="67"/>
    </row>
    <row r="88" spans="3:11" x14ac:dyDescent="0.25">
      <c r="C88" s="3" t="s">
        <v>75</v>
      </c>
      <c r="D88" s="20">
        <v>43191</v>
      </c>
      <c r="E88" s="3"/>
      <c r="F88" s="17">
        <f>-F81</f>
        <v>-2936059</v>
      </c>
      <c r="H88" s="67"/>
      <c r="I88" s="68">
        <v>2996667</v>
      </c>
      <c r="J88" s="67"/>
      <c r="K88" s="67"/>
    </row>
    <row r="89" spans="3:11" ht="15.75" thickBot="1" x14ac:dyDescent="0.3">
      <c r="F89" s="12"/>
      <c r="H89" s="67"/>
      <c r="I89" s="68">
        <v>166515</v>
      </c>
      <c r="J89" s="67"/>
      <c r="K89" s="67"/>
    </row>
    <row r="90" spans="3:11" ht="20.25" thickTop="1" thickBot="1" x14ac:dyDescent="0.35">
      <c r="C90" s="21" t="s">
        <v>730</v>
      </c>
      <c r="D90" s="22"/>
      <c r="E90" s="22"/>
      <c r="F90" s="24">
        <f>+F85+F86+F88</f>
        <v>16156564</v>
      </c>
      <c r="H90" s="67"/>
      <c r="I90" s="68">
        <v>1443968</v>
      </c>
      <c r="J90" s="67"/>
      <c r="K90" s="67"/>
    </row>
    <row r="91" spans="3:11" ht="16.5" thickTop="1" thickBot="1" x14ac:dyDescent="0.3">
      <c r="F91" s="12"/>
      <c r="H91" s="67"/>
      <c r="I91" s="68">
        <v>731774</v>
      </c>
      <c r="J91" s="67"/>
      <c r="K91" s="67"/>
    </row>
    <row r="92" spans="3:11" ht="20.25" thickTop="1" thickBot="1" x14ac:dyDescent="0.35">
      <c r="C92" s="21" t="s">
        <v>544</v>
      </c>
      <c r="D92" s="22"/>
      <c r="E92" s="22"/>
      <c r="F92" s="24">
        <f>+'dep a plazo y saldos  bco'!A37</f>
        <v>43915845</v>
      </c>
      <c r="H92" s="67"/>
      <c r="I92" s="68">
        <v>10482372</v>
      </c>
      <c r="J92" s="67"/>
      <c r="K92" s="67"/>
    </row>
    <row r="93" spans="3:11" ht="15.75" thickTop="1" x14ac:dyDescent="0.25"/>
  </sheetData>
  <mergeCells count="2">
    <mergeCell ref="A3:F3"/>
    <mergeCell ref="A59:F59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56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2E2F6-85B5-4CED-B820-FBA6D5963900}">
  <dimension ref="A1:K101"/>
  <sheetViews>
    <sheetView topLeftCell="A75" zoomScale="80" zoomScaleNormal="80" workbookViewId="0">
      <selection activeCell="I100" sqref="I100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725</v>
      </c>
      <c r="B1" s="107"/>
      <c r="C1" s="107"/>
      <c r="D1" s="108">
        <f>+'Abril 2018'!F90</f>
        <v>16156564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133" t="s">
        <v>731</v>
      </c>
      <c r="B3" s="133"/>
      <c r="C3" s="133"/>
      <c r="D3" s="133"/>
      <c r="E3" s="133"/>
      <c r="F3" s="134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43251</v>
      </c>
      <c r="B5" t="s">
        <v>239</v>
      </c>
      <c r="C5" t="s">
        <v>872</v>
      </c>
      <c r="F5" s="14">
        <v>700</v>
      </c>
    </row>
    <row r="6" spans="1:8" x14ac:dyDescent="0.25">
      <c r="A6" s="9">
        <v>43222</v>
      </c>
      <c r="B6" t="s">
        <v>239</v>
      </c>
      <c r="C6" t="s">
        <v>873</v>
      </c>
      <c r="D6" t="s">
        <v>57</v>
      </c>
      <c r="F6" s="14">
        <v>10540</v>
      </c>
    </row>
    <row r="7" spans="1:8" x14ac:dyDescent="0.25">
      <c r="A7" s="9">
        <v>43222</v>
      </c>
      <c r="B7" t="s">
        <v>76</v>
      </c>
      <c r="C7" t="s">
        <v>2</v>
      </c>
      <c r="D7" t="s">
        <v>57</v>
      </c>
      <c r="F7" s="14">
        <v>20000</v>
      </c>
    </row>
    <row r="8" spans="1:8" x14ac:dyDescent="0.25">
      <c r="A8" s="9">
        <v>43222</v>
      </c>
      <c r="B8" t="s">
        <v>76</v>
      </c>
      <c r="C8" t="s">
        <v>874</v>
      </c>
      <c r="D8" t="s">
        <v>57</v>
      </c>
      <c r="F8" s="14">
        <v>20000</v>
      </c>
    </row>
    <row r="9" spans="1:8" x14ac:dyDescent="0.25">
      <c r="A9" s="9">
        <v>43222</v>
      </c>
      <c r="B9" t="s">
        <v>76</v>
      </c>
      <c r="C9" t="s">
        <v>852</v>
      </c>
      <c r="D9" t="s">
        <v>57</v>
      </c>
      <c r="F9" s="14">
        <v>20000</v>
      </c>
    </row>
    <row r="10" spans="1:8" x14ac:dyDescent="0.25">
      <c r="A10" s="9">
        <v>43222</v>
      </c>
      <c r="B10" t="s">
        <v>239</v>
      </c>
      <c r="C10" t="s">
        <v>3</v>
      </c>
      <c r="D10" t="s">
        <v>57</v>
      </c>
      <c r="F10" s="14">
        <v>20000</v>
      </c>
    </row>
    <row r="11" spans="1:8" x14ac:dyDescent="0.25">
      <c r="A11" s="9">
        <v>43222</v>
      </c>
      <c r="B11" t="s">
        <v>239</v>
      </c>
      <c r="C11" t="s">
        <v>135</v>
      </c>
      <c r="D11" t="s">
        <v>57</v>
      </c>
      <c r="F11" s="14">
        <v>20000</v>
      </c>
    </row>
    <row r="12" spans="1:8" x14ac:dyDescent="0.25">
      <c r="A12" s="9">
        <v>43223</v>
      </c>
      <c r="B12" t="s">
        <v>76</v>
      </c>
      <c r="C12" t="s">
        <v>313</v>
      </c>
      <c r="F12" s="14">
        <v>20000</v>
      </c>
    </row>
    <row r="13" spans="1:8" x14ac:dyDescent="0.25">
      <c r="A13" s="9">
        <v>43224</v>
      </c>
      <c r="B13" t="s">
        <v>76</v>
      </c>
      <c r="C13" t="s">
        <v>9</v>
      </c>
      <c r="F13" s="14">
        <v>20000</v>
      </c>
    </row>
    <row r="14" spans="1:8" x14ac:dyDescent="0.25">
      <c r="A14" s="9">
        <v>43224</v>
      </c>
      <c r="B14" t="s">
        <v>76</v>
      </c>
      <c r="C14" t="s">
        <v>131</v>
      </c>
      <c r="F14" s="14">
        <v>20000</v>
      </c>
    </row>
    <row r="15" spans="1:8" x14ac:dyDescent="0.25">
      <c r="A15" s="9">
        <v>43227</v>
      </c>
      <c r="B15" t="s">
        <v>76</v>
      </c>
      <c r="C15" t="s">
        <v>206</v>
      </c>
      <c r="F15" s="14">
        <v>20000</v>
      </c>
    </row>
    <row r="16" spans="1:8" x14ac:dyDescent="0.25">
      <c r="A16" s="9">
        <v>43231</v>
      </c>
      <c r="B16" t="s">
        <v>76</v>
      </c>
      <c r="C16" t="s">
        <v>87</v>
      </c>
      <c r="F16" s="14">
        <v>20000</v>
      </c>
    </row>
    <row r="17" spans="1:6" x14ac:dyDescent="0.25">
      <c r="A17" s="9">
        <v>43234</v>
      </c>
      <c r="B17" t="s">
        <v>239</v>
      </c>
      <c r="C17" t="s">
        <v>418</v>
      </c>
      <c r="F17" s="14">
        <v>20000</v>
      </c>
    </row>
    <row r="18" spans="1:6" x14ac:dyDescent="0.25">
      <c r="A18" s="9">
        <v>43234</v>
      </c>
      <c r="B18" t="s">
        <v>239</v>
      </c>
      <c r="C18" t="s">
        <v>13</v>
      </c>
      <c r="F18" s="14">
        <v>20000</v>
      </c>
    </row>
    <row r="19" spans="1:6" x14ac:dyDescent="0.25">
      <c r="A19" s="9">
        <v>43234</v>
      </c>
      <c r="B19" t="s">
        <v>239</v>
      </c>
      <c r="C19" t="s">
        <v>417</v>
      </c>
      <c r="F19" s="14">
        <v>20000</v>
      </c>
    </row>
    <row r="20" spans="1:6" x14ac:dyDescent="0.25">
      <c r="A20" s="9">
        <v>43237</v>
      </c>
      <c r="B20" t="s">
        <v>239</v>
      </c>
      <c r="C20" t="s">
        <v>82</v>
      </c>
      <c r="F20" s="14">
        <v>20000</v>
      </c>
    </row>
    <row r="21" spans="1:6" x14ac:dyDescent="0.25">
      <c r="A21" s="9">
        <v>43238</v>
      </c>
      <c r="B21" t="s">
        <v>76</v>
      </c>
      <c r="C21" t="s">
        <v>822</v>
      </c>
      <c r="F21" s="14">
        <v>20000</v>
      </c>
    </row>
    <row r="22" spans="1:6" x14ac:dyDescent="0.25">
      <c r="A22" s="9">
        <v>43244</v>
      </c>
      <c r="B22" t="s">
        <v>76</v>
      </c>
      <c r="C22" t="s">
        <v>93</v>
      </c>
      <c r="F22" s="14">
        <v>20000</v>
      </c>
    </row>
    <row r="23" spans="1:6" x14ac:dyDescent="0.25">
      <c r="A23" s="9">
        <v>43248</v>
      </c>
      <c r="B23" t="s">
        <v>76</v>
      </c>
      <c r="C23" t="s">
        <v>9</v>
      </c>
      <c r="F23" s="14">
        <v>20000</v>
      </c>
    </row>
    <row r="24" spans="1:6" x14ac:dyDescent="0.25">
      <c r="A24" s="9">
        <v>43248</v>
      </c>
      <c r="B24" t="s">
        <v>76</v>
      </c>
      <c r="C24" t="s">
        <v>131</v>
      </c>
      <c r="F24" s="14">
        <v>20000</v>
      </c>
    </row>
    <row r="25" spans="1:6" x14ac:dyDescent="0.25">
      <c r="A25" s="9">
        <v>43248</v>
      </c>
      <c r="B25" t="s">
        <v>76</v>
      </c>
      <c r="C25" t="s">
        <v>91</v>
      </c>
      <c r="F25" s="14">
        <v>20000</v>
      </c>
    </row>
    <row r="26" spans="1:6" x14ac:dyDescent="0.25">
      <c r="A26" s="9">
        <v>43248</v>
      </c>
      <c r="B26" t="s">
        <v>76</v>
      </c>
      <c r="C26" t="s">
        <v>127</v>
      </c>
      <c r="F26" s="14">
        <v>20000</v>
      </c>
    </row>
    <row r="27" spans="1:6" x14ac:dyDescent="0.25">
      <c r="A27" s="9">
        <v>43250</v>
      </c>
      <c r="B27" t="s">
        <v>76</v>
      </c>
      <c r="C27" t="s">
        <v>430</v>
      </c>
      <c r="F27" s="14">
        <v>20000</v>
      </c>
    </row>
    <row r="28" spans="1:6" x14ac:dyDescent="0.25">
      <c r="A28" s="9">
        <v>43251</v>
      </c>
      <c r="B28" t="s">
        <v>76</v>
      </c>
      <c r="C28" t="s">
        <v>14</v>
      </c>
      <c r="F28" s="14">
        <v>20000</v>
      </c>
    </row>
    <row r="29" spans="1:6" x14ac:dyDescent="0.25">
      <c r="A29" s="9">
        <v>43251</v>
      </c>
      <c r="B29" t="s">
        <v>76</v>
      </c>
      <c r="C29" t="s">
        <v>313</v>
      </c>
      <c r="F29" s="14">
        <v>20000</v>
      </c>
    </row>
    <row r="30" spans="1:6" x14ac:dyDescent="0.25">
      <c r="A30" s="9">
        <v>43251</v>
      </c>
      <c r="B30" t="s">
        <v>239</v>
      </c>
      <c r="C30" t="s">
        <v>3</v>
      </c>
      <c r="F30" s="14">
        <v>20000</v>
      </c>
    </row>
    <row r="31" spans="1:6" x14ac:dyDescent="0.25">
      <c r="A31" s="9">
        <v>43251</v>
      </c>
      <c r="B31" t="s">
        <v>239</v>
      </c>
      <c r="C31" t="s">
        <v>135</v>
      </c>
      <c r="F31" s="14">
        <v>20000</v>
      </c>
    </row>
    <row r="32" spans="1:6" x14ac:dyDescent="0.25">
      <c r="A32" s="9">
        <v>43251</v>
      </c>
      <c r="B32" t="s">
        <v>76</v>
      </c>
      <c r="C32" t="s">
        <v>764</v>
      </c>
      <c r="F32" s="14">
        <v>20037</v>
      </c>
    </row>
    <row r="33" spans="1:6" x14ac:dyDescent="0.25">
      <c r="A33" s="9">
        <v>43251</v>
      </c>
      <c r="B33" t="s">
        <v>76</v>
      </c>
      <c r="C33" t="s">
        <v>17</v>
      </c>
      <c r="F33" s="14">
        <v>20072</v>
      </c>
    </row>
    <row r="34" spans="1:6" x14ac:dyDescent="0.25">
      <c r="A34" s="9">
        <v>43248</v>
      </c>
      <c r="B34" t="s">
        <v>76</v>
      </c>
      <c r="C34" t="s">
        <v>18</v>
      </c>
      <c r="F34" s="14">
        <v>20080</v>
      </c>
    </row>
    <row r="35" spans="1:6" x14ac:dyDescent="0.25">
      <c r="A35" s="9">
        <v>43230</v>
      </c>
      <c r="B35" t="s">
        <v>76</v>
      </c>
      <c r="C35" t="s">
        <v>140</v>
      </c>
      <c r="F35" s="14">
        <v>20096</v>
      </c>
    </row>
    <row r="36" spans="1:6" x14ac:dyDescent="0.25">
      <c r="A36" s="9">
        <v>43230</v>
      </c>
      <c r="B36" t="s">
        <v>239</v>
      </c>
      <c r="C36" t="s">
        <v>132</v>
      </c>
      <c r="F36" s="14">
        <v>20100</v>
      </c>
    </row>
    <row r="37" spans="1:6" x14ac:dyDescent="0.25">
      <c r="A37" s="9">
        <v>43245</v>
      </c>
      <c r="B37" t="s">
        <v>239</v>
      </c>
      <c r="C37" t="s">
        <v>21</v>
      </c>
      <c r="F37" s="14">
        <v>20109</v>
      </c>
    </row>
    <row r="38" spans="1:6" x14ac:dyDescent="0.25">
      <c r="A38" s="9">
        <v>43250</v>
      </c>
      <c r="B38" t="s">
        <v>239</v>
      </c>
      <c r="C38" t="s">
        <v>875</v>
      </c>
      <c r="F38" s="14">
        <v>25000</v>
      </c>
    </row>
    <row r="39" spans="1:6" x14ac:dyDescent="0.25">
      <c r="A39" s="9">
        <v>43250</v>
      </c>
      <c r="B39" t="s">
        <v>76</v>
      </c>
      <c r="C39" t="s">
        <v>876</v>
      </c>
      <c r="F39" s="14">
        <v>25000</v>
      </c>
    </row>
    <row r="40" spans="1:6" x14ac:dyDescent="0.25">
      <c r="A40" s="9">
        <v>43230</v>
      </c>
      <c r="B40" t="s">
        <v>239</v>
      </c>
      <c r="C40" t="s">
        <v>132</v>
      </c>
      <c r="D40" t="s">
        <v>57</v>
      </c>
      <c r="F40" s="14">
        <v>25100</v>
      </c>
    </row>
    <row r="41" spans="1:6" x14ac:dyDescent="0.25">
      <c r="A41" s="9">
        <v>43222</v>
      </c>
      <c r="B41" t="s">
        <v>76</v>
      </c>
      <c r="C41" t="s">
        <v>24</v>
      </c>
      <c r="F41" s="14">
        <v>40000</v>
      </c>
    </row>
    <row r="42" spans="1:6" x14ac:dyDescent="0.25">
      <c r="A42" s="9">
        <v>43224</v>
      </c>
      <c r="B42" t="s">
        <v>239</v>
      </c>
      <c r="C42" t="s">
        <v>77</v>
      </c>
      <c r="F42" s="14">
        <v>40000</v>
      </c>
    </row>
    <row r="43" spans="1:6" x14ac:dyDescent="0.25">
      <c r="A43" s="9">
        <v>43228</v>
      </c>
      <c r="B43" t="s">
        <v>76</v>
      </c>
      <c r="C43" t="s">
        <v>261</v>
      </c>
      <c r="F43" s="14">
        <v>40000</v>
      </c>
    </row>
    <row r="44" spans="1:6" x14ac:dyDescent="0.25">
      <c r="A44" s="9">
        <v>43249</v>
      </c>
      <c r="B44" t="s">
        <v>76</v>
      </c>
      <c r="C44" t="s">
        <v>11</v>
      </c>
      <c r="F44" s="14">
        <v>40000</v>
      </c>
    </row>
    <row r="45" spans="1:6" x14ac:dyDescent="0.25">
      <c r="A45" s="9">
        <v>43227</v>
      </c>
      <c r="B45" t="s">
        <v>76</v>
      </c>
      <c r="C45" t="s">
        <v>6</v>
      </c>
      <c r="F45" s="14">
        <v>40030</v>
      </c>
    </row>
    <row r="46" spans="1:6" x14ac:dyDescent="0.25">
      <c r="A46" s="9">
        <v>43250</v>
      </c>
      <c r="B46" t="s">
        <v>129</v>
      </c>
      <c r="C46" t="s">
        <v>877</v>
      </c>
      <c r="F46" s="14">
        <v>40039</v>
      </c>
    </row>
    <row r="47" spans="1:6" x14ac:dyDescent="0.25">
      <c r="A47" s="9">
        <v>43250</v>
      </c>
      <c r="B47" t="s">
        <v>76</v>
      </c>
      <c r="C47" t="s">
        <v>94</v>
      </c>
      <c r="F47" s="14">
        <v>40054</v>
      </c>
    </row>
    <row r="48" spans="1:6" x14ac:dyDescent="0.25">
      <c r="A48" s="9">
        <v>43245</v>
      </c>
      <c r="B48" t="s">
        <v>239</v>
      </c>
      <c r="C48" t="s">
        <v>372</v>
      </c>
      <c r="F48" s="14">
        <v>40094</v>
      </c>
    </row>
    <row r="49" spans="1:6" x14ac:dyDescent="0.25">
      <c r="A49" s="9">
        <v>43222</v>
      </c>
      <c r="B49" t="s">
        <v>239</v>
      </c>
      <c r="C49" t="s">
        <v>878</v>
      </c>
      <c r="D49" t="s">
        <v>57</v>
      </c>
      <c r="F49" s="14">
        <v>50000</v>
      </c>
    </row>
    <row r="50" spans="1:6" x14ac:dyDescent="0.25">
      <c r="A50" s="9">
        <v>43242</v>
      </c>
      <c r="B50" t="s">
        <v>239</v>
      </c>
      <c r="C50" t="s">
        <v>879</v>
      </c>
      <c r="F50" s="14">
        <v>50000</v>
      </c>
    </row>
    <row r="51" spans="1:6" x14ac:dyDescent="0.25">
      <c r="A51" s="9">
        <v>43245</v>
      </c>
      <c r="B51" t="s">
        <v>239</v>
      </c>
      <c r="C51" t="s">
        <v>376</v>
      </c>
      <c r="F51" s="14">
        <v>50000</v>
      </c>
    </row>
    <row r="52" spans="1:6" x14ac:dyDescent="0.25">
      <c r="A52" s="9">
        <v>43224</v>
      </c>
      <c r="B52" t="s">
        <v>76</v>
      </c>
      <c r="C52" t="s">
        <v>133</v>
      </c>
      <c r="F52" s="14">
        <v>60000</v>
      </c>
    </row>
    <row r="53" spans="1:6" x14ac:dyDescent="0.25">
      <c r="A53" s="9">
        <v>43231</v>
      </c>
      <c r="B53" t="s">
        <v>239</v>
      </c>
      <c r="C53" t="s">
        <v>637</v>
      </c>
      <c r="F53" s="14">
        <v>60110</v>
      </c>
    </row>
    <row r="54" spans="1:6" x14ac:dyDescent="0.25">
      <c r="A54" s="9">
        <v>43242</v>
      </c>
      <c r="B54" t="s">
        <v>129</v>
      </c>
      <c r="C54" t="s">
        <v>384</v>
      </c>
      <c r="F54" s="14">
        <v>80000</v>
      </c>
    </row>
    <row r="55" spans="1:6" x14ac:dyDescent="0.25">
      <c r="A55" s="9">
        <v>43248</v>
      </c>
      <c r="B55" t="s">
        <v>76</v>
      </c>
      <c r="C55" t="s">
        <v>27</v>
      </c>
      <c r="F55" s="14">
        <v>80000</v>
      </c>
    </row>
    <row r="56" spans="1:6" x14ac:dyDescent="0.25">
      <c r="A56" s="9">
        <v>43248</v>
      </c>
      <c r="B56" t="s">
        <v>239</v>
      </c>
      <c r="C56" t="s">
        <v>144</v>
      </c>
      <c r="F56" s="14">
        <v>80000</v>
      </c>
    </row>
    <row r="57" spans="1:6" x14ac:dyDescent="0.25">
      <c r="A57" s="9">
        <v>43222</v>
      </c>
      <c r="B57" t="s">
        <v>239</v>
      </c>
      <c r="C57" t="s">
        <v>82</v>
      </c>
      <c r="F57" s="14">
        <v>100000</v>
      </c>
    </row>
    <row r="58" spans="1:6" x14ac:dyDescent="0.25">
      <c r="A58" s="9">
        <v>43230</v>
      </c>
      <c r="B58" t="s">
        <v>239</v>
      </c>
      <c r="C58" t="s">
        <v>426</v>
      </c>
      <c r="F58" s="14">
        <v>150117</v>
      </c>
    </row>
    <row r="59" spans="1:6" ht="19.5" thickBot="1" x14ac:dyDescent="0.35">
      <c r="A59" s="18"/>
      <c r="B59" s="18"/>
      <c r="C59" s="39" t="s">
        <v>732</v>
      </c>
      <c r="D59" s="40"/>
      <c r="E59" s="40"/>
      <c r="F59" s="41">
        <f>SUM(F5:F58)</f>
        <v>1787278</v>
      </c>
    </row>
    <row r="60" spans="1:6" ht="15.75" thickTop="1" x14ac:dyDescent="0.25">
      <c r="A60" s="104"/>
      <c r="B60" s="104"/>
      <c r="C60" s="104"/>
      <c r="D60" s="104"/>
      <c r="E60" s="104"/>
      <c r="F60" s="110"/>
    </row>
    <row r="61" spans="1:6" ht="15.75" thickBot="1" x14ac:dyDescent="0.3">
      <c r="F61" s="30"/>
    </row>
    <row r="62" spans="1:6" ht="19.5" thickTop="1" x14ac:dyDescent="0.3">
      <c r="A62" s="137" t="s">
        <v>733</v>
      </c>
      <c r="B62" s="137"/>
      <c r="C62" s="137"/>
      <c r="D62" s="137"/>
      <c r="E62" s="137"/>
      <c r="F62" s="138"/>
    </row>
    <row r="63" spans="1:6" x14ac:dyDescent="0.25">
      <c r="F63" s="12"/>
    </row>
    <row r="64" spans="1:6" ht="34.15" customHeight="1" x14ac:dyDescent="0.25">
      <c r="A64" s="8" t="s">
        <v>43</v>
      </c>
      <c r="B64" s="8" t="s">
        <v>40</v>
      </c>
      <c r="C64" s="8" t="s">
        <v>1</v>
      </c>
      <c r="D64" s="8" t="s">
        <v>41</v>
      </c>
      <c r="E64" s="8" t="s">
        <v>68</v>
      </c>
      <c r="F64" s="16" t="s">
        <v>42</v>
      </c>
    </row>
    <row r="65" spans="1:6" x14ac:dyDescent="0.25">
      <c r="A65" s="9">
        <v>43222</v>
      </c>
      <c r="B65" t="s">
        <v>76</v>
      </c>
      <c r="C65" t="s">
        <v>880</v>
      </c>
      <c r="D65" s="10"/>
      <c r="E65" s="7"/>
      <c r="F65" s="14">
        <v>100000</v>
      </c>
    </row>
    <row r="66" spans="1:6" x14ac:dyDescent="0.25">
      <c r="A66" s="9">
        <v>43222</v>
      </c>
      <c r="B66" t="s">
        <v>76</v>
      </c>
      <c r="C66" t="s">
        <v>881</v>
      </c>
      <c r="D66" s="10"/>
      <c r="E66" s="7"/>
      <c r="F66" s="14">
        <v>250000</v>
      </c>
    </row>
    <row r="67" spans="1:6" x14ac:dyDescent="0.25">
      <c r="A67" s="9">
        <v>43222</v>
      </c>
      <c r="B67" t="s">
        <v>76</v>
      </c>
      <c r="C67" t="s">
        <v>476</v>
      </c>
      <c r="D67" s="10"/>
      <c r="E67" s="7"/>
      <c r="F67" s="14">
        <v>21981</v>
      </c>
    </row>
    <row r="68" spans="1:6" x14ac:dyDescent="0.25">
      <c r="A68" s="9">
        <v>43222</v>
      </c>
      <c r="B68" t="s">
        <v>76</v>
      </c>
      <c r="C68" t="s">
        <v>436</v>
      </c>
      <c r="D68" s="10"/>
      <c r="E68" s="7"/>
      <c r="F68" s="14">
        <v>85054</v>
      </c>
    </row>
    <row r="69" spans="1:6" x14ac:dyDescent="0.25">
      <c r="A69" s="9">
        <v>43222</v>
      </c>
      <c r="B69" t="s">
        <v>76</v>
      </c>
      <c r="C69" t="s">
        <v>529</v>
      </c>
      <c r="D69" s="10"/>
      <c r="E69" s="7"/>
      <c r="F69" s="14">
        <v>2963</v>
      </c>
    </row>
    <row r="70" spans="1:6" x14ac:dyDescent="0.25">
      <c r="A70" s="9">
        <v>43222</v>
      </c>
      <c r="B70" t="s">
        <v>76</v>
      </c>
      <c r="C70" t="s">
        <v>882</v>
      </c>
      <c r="D70" s="10"/>
      <c r="E70" s="7"/>
      <c r="F70" s="14">
        <v>6990</v>
      </c>
    </row>
    <row r="71" spans="1:6" x14ac:dyDescent="0.25">
      <c r="A71" s="9">
        <v>43222</v>
      </c>
      <c r="B71" t="s">
        <v>76</v>
      </c>
      <c r="C71" t="s">
        <v>367</v>
      </c>
      <c r="D71" s="10"/>
      <c r="E71" s="7"/>
      <c r="F71" s="14">
        <v>94440</v>
      </c>
    </row>
    <row r="72" spans="1:6" x14ac:dyDescent="0.25">
      <c r="A72" s="9">
        <v>43222</v>
      </c>
      <c r="B72" t="s">
        <v>76</v>
      </c>
      <c r="C72" t="s">
        <v>437</v>
      </c>
      <c r="D72" s="10"/>
      <c r="E72" s="7"/>
      <c r="F72" s="14">
        <v>35000</v>
      </c>
    </row>
    <row r="73" spans="1:6" x14ac:dyDescent="0.25">
      <c r="A73" s="9">
        <v>43224</v>
      </c>
      <c r="B73" t="s">
        <v>76</v>
      </c>
      <c r="C73" t="s">
        <v>883</v>
      </c>
      <c r="D73" s="10"/>
      <c r="E73" s="7"/>
      <c r="F73" s="14">
        <v>75000</v>
      </c>
    </row>
    <row r="74" spans="1:6" x14ac:dyDescent="0.25">
      <c r="A74" s="9">
        <v>43227</v>
      </c>
      <c r="B74">
        <v>6825</v>
      </c>
      <c r="C74" t="s">
        <v>884</v>
      </c>
      <c r="D74" s="10"/>
      <c r="E74" s="7"/>
      <c r="F74" s="14">
        <v>360000</v>
      </c>
    </row>
    <row r="75" spans="1:6" x14ac:dyDescent="0.25">
      <c r="A75" s="9">
        <v>43227</v>
      </c>
      <c r="B75" t="s">
        <v>531</v>
      </c>
      <c r="C75" t="s">
        <v>517</v>
      </c>
      <c r="D75" s="10"/>
      <c r="E75" s="7"/>
      <c r="F75" s="14">
        <v>9996</v>
      </c>
    </row>
    <row r="76" spans="1:6" x14ac:dyDescent="0.25">
      <c r="A76" s="9">
        <v>43228</v>
      </c>
      <c r="B76" t="s">
        <v>76</v>
      </c>
      <c r="C76" t="s">
        <v>885</v>
      </c>
      <c r="D76" s="10"/>
      <c r="E76" s="7"/>
      <c r="F76" s="14">
        <v>900000</v>
      </c>
    </row>
    <row r="77" spans="1:6" x14ac:dyDescent="0.25">
      <c r="A77" s="9">
        <v>43228</v>
      </c>
      <c r="B77" t="s">
        <v>76</v>
      </c>
      <c r="C77" t="s">
        <v>886</v>
      </c>
      <c r="D77" s="10"/>
      <c r="E77" s="7"/>
      <c r="F77" s="14">
        <v>105000</v>
      </c>
    </row>
    <row r="78" spans="1:6" x14ac:dyDescent="0.25">
      <c r="A78" s="9">
        <v>43231</v>
      </c>
      <c r="B78" t="s">
        <v>76</v>
      </c>
      <c r="C78" t="s">
        <v>440</v>
      </c>
      <c r="D78" s="10"/>
      <c r="E78" s="7"/>
      <c r="F78" s="14">
        <v>70000</v>
      </c>
    </row>
    <row r="79" spans="1:6" x14ac:dyDescent="0.25">
      <c r="A79" s="9">
        <v>43235</v>
      </c>
      <c r="B79" t="s">
        <v>76</v>
      </c>
      <c r="C79" t="s">
        <v>887</v>
      </c>
      <c r="D79" s="10"/>
      <c r="E79" s="7"/>
      <c r="F79" s="14">
        <v>120000</v>
      </c>
    </row>
    <row r="80" spans="1:6" x14ac:dyDescent="0.25">
      <c r="A80" s="9">
        <v>43238</v>
      </c>
      <c r="B80" t="s">
        <v>76</v>
      </c>
      <c r="C80" t="s">
        <v>364</v>
      </c>
      <c r="D80" s="10"/>
      <c r="E80" s="7"/>
      <c r="F80" s="14">
        <v>70000</v>
      </c>
    </row>
    <row r="81" spans="1:11" x14ac:dyDescent="0.25">
      <c r="A81" s="9">
        <v>43242</v>
      </c>
      <c r="B81" t="s">
        <v>76</v>
      </c>
      <c r="C81" t="s">
        <v>888</v>
      </c>
      <c r="D81" s="10"/>
      <c r="E81" s="7"/>
      <c r="F81" s="14">
        <v>100000</v>
      </c>
    </row>
    <row r="82" spans="1:11" x14ac:dyDescent="0.25">
      <c r="A82" s="9">
        <v>43242</v>
      </c>
      <c r="B82" t="s">
        <v>76</v>
      </c>
      <c r="C82" t="s">
        <v>889</v>
      </c>
      <c r="D82" s="10"/>
      <c r="E82" s="7"/>
      <c r="F82" s="14">
        <v>200000</v>
      </c>
    </row>
    <row r="83" spans="1:11" x14ac:dyDescent="0.25">
      <c r="A83" s="9">
        <v>43245</v>
      </c>
      <c r="B83" t="s">
        <v>76</v>
      </c>
      <c r="C83" t="s">
        <v>890</v>
      </c>
      <c r="D83" s="10"/>
      <c r="E83" s="7"/>
      <c r="F83" s="14">
        <v>50000</v>
      </c>
    </row>
    <row r="84" spans="1:11" x14ac:dyDescent="0.25">
      <c r="A84" s="9">
        <v>43245</v>
      </c>
      <c r="B84" t="s">
        <v>76</v>
      </c>
      <c r="C84" t="s">
        <v>890</v>
      </c>
      <c r="D84" s="10"/>
      <c r="E84" s="7"/>
      <c r="F84" s="14">
        <v>50000</v>
      </c>
      <c r="I84" s="67"/>
      <c r="J84" s="67"/>
      <c r="K84" s="67"/>
    </row>
    <row r="85" spans="1:11" x14ac:dyDescent="0.25">
      <c r="A85" s="9">
        <v>43251</v>
      </c>
      <c r="B85" t="s">
        <v>76</v>
      </c>
      <c r="C85" t="s">
        <v>891</v>
      </c>
      <c r="D85" s="10"/>
      <c r="E85" s="7"/>
      <c r="F85" s="14">
        <v>75000</v>
      </c>
      <c r="I85" s="67"/>
      <c r="J85" s="67"/>
      <c r="K85" s="67"/>
    </row>
    <row r="86" spans="1:11" x14ac:dyDescent="0.25">
      <c r="A86" s="9">
        <v>43251</v>
      </c>
      <c r="B86" t="s">
        <v>76</v>
      </c>
      <c r="C86" t="s">
        <v>892</v>
      </c>
      <c r="D86" s="10"/>
      <c r="E86" s="7"/>
      <c r="F86" s="14">
        <v>204520</v>
      </c>
    </row>
    <row r="87" spans="1:11" x14ac:dyDescent="0.25">
      <c r="A87" s="9"/>
      <c r="D87" s="10"/>
      <c r="E87" s="7"/>
      <c r="F87" s="14"/>
    </row>
    <row r="88" spans="1:11" x14ac:dyDescent="0.25">
      <c r="A88" s="9"/>
      <c r="B88" s="30"/>
      <c r="D88" s="10"/>
      <c r="E88" s="7"/>
      <c r="F88" s="14"/>
    </row>
    <row r="89" spans="1:11" ht="18.75" x14ac:dyDescent="0.3">
      <c r="C89" s="36" t="s">
        <v>734</v>
      </c>
      <c r="D89" s="37"/>
      <c r="E89" s="37"/>
      <c r="F89" s="38">
        <f>SUM(F65:F87)</f>
        <v>2985944</v>
      </c>
    </row>
    <row r="90" spans="1:11" x14ac:dyDescent="0.25">
      <c r="F90" s="12"/>
    </row>
    <row r="91" spans="1:11" ht="15.75" thickBot="1" x14ac:dyDescent="0.3">
      <c r="F91" s="12"/>
      <c r="H91" s="67"/>
    </row>
    <row r="92" spans="1:11" ht="22.5" thickTop="1" thickBot="1" x14ac:dyDescent="0.4">
      <c r="C92" s="135" t="s">
        <v>162</v>
      </c>
      <c r="D92" s="135"/>
      <c r="E92" s="135"/>
      <c r="F92" s="136"/>
      <c r="H92" s="67"/>
    </row>
    <row r="93" spans="1:11" ht="15.75" thickTop="1" x14ac:dyDescent="0.25">
      <c r="C93" s="3" t="s">
        <v>72</v>
      </c>
      <c r="D93" s="20">
        <v>43220</v>
      </c>
      <c r="E93" s="3"/>
      <c r="F93" s="11">
        <f>+'Abril 2018'!F90</f>
        <v>16156564</v>
      </c>
      <c r="H93" s="67"/>
      <c r="I93" s="68">
        <v>11750116</v>
      </c>
      <c r="J93" s="67"/>
      <c r="K93" s="67"/>
    </row>
    <row r="94" spans="1:11" x14ac:dyDescent="0.25">
      <c r="C94" s="3" t="s">
        <v>73</v>
      </c>
      <c r="D94" s="20">
        <v>43221</v>
      </c>
      <c r="E94" s="3"/>
      <c r="F94" s="11">
        <f>+F59</f>
        <v>1787278</v>
      </c>
      <c r="H94" s="67"/>
      <c r="I94" s="68">
        <v>3324310</v>
      </c>
      <c r="J94" s="67"/>
      <c r="K94" s="67"/>
    </row>
    <row r="95" spans="1:11" x14ac:dyDescent="0.25">
      <c r="C95" s="3" t="s">
        <v>74</v>
      </c>
      <c r="D95" s="3"/>
      <c r="E95" s="3"/>
      <c r="F95" s="13"/>
      <c r="H95" s="67"/>
      <c r="I95" s="68">
        <v>2998971</v>
      </c>
      <c r="J95" s="67"/>
      <c r="K95" s="67"/>
    </row>
    <row r="96" spans="1:11" x14ac:dyDescent="0.25">
      <c r="C96" s="3" t="s">
        <v>75</v>
      </c>
      <c r="D96" s="20">
        <v>43221</v>
      </c>
      <c r="E96" s="3"/>
      <c r="F96" s="17">
        <f>-F89</f>
        <v>-2985944</v>
      </c>
      <c r="H96" s="67"/>
      <c r="I96" s="68">
        <v>2996667</v>
      </c>
      <c r="J96" s="67"/>
      <c r="K96" s="67"/>
    </row>
    <row r="97" spans="3:11" ht="15.75" thickBot="1" x14ac:dyDescent="0.3">
      <c r="F97" s="12"/>
      <c r="H97" s="67"/>
      <c r="I97" s="68">
        <v>166515</v>
      </c>
      <c r="J97" s="67"/>
      <c r="K97" s="67"/>
    </row>
    <row r="98" spans="3:11" ht="20.25" thickTop="1" thickBot="1" x14ac:dyDescent="0.35">
      <c r="C98" s="21" t="s">
        <v>735</v>
      </c>
      <c r="D98" s="22"/>
      <c r="E98" s="22"/>
      <c r="F98" s="24">
        <f>+F93+F94+F96</f>
        <v>14957898</v>
      </c>
      <c r="H98" s="67"/>
      <c r="I98" s="68">
        <v>1443968</v>
      </c>
      <c r="J98" s="67"/>
      <c r="K98" s="67"/>
    </row>
    <row r="99" spans="3:11" ht="16.5" thickTop="1" thickBot="1" x14ac:dyDescent="0.3">
      <c r="F99" s="12"/>
      <c r="H99" s="67"/>
      <c r="I99" s="68">
        <v>731774</v>
      </c>
      <c r="J99" s="67"/>
      <c r="K99" s="67"/>
    </row>
    <row r="100" spans="3:11" ht="20.25" thickTop="1" thickBot="1" x14ac:dyDescent="0.35">
      <c r="C100" s="21" t="s">
        <v>544</v>
      </c>
      <c r="D100" s="22"/>
      <c r="E100" s="22"/>
      <c r="F100" s="24">
        <f>+'dep a plazo y saldos  bco'!A37</f>
        <v>43915845</v>
      </c>
      <c r="H100" s="67"/>
      <c r="I100" s="68">
        <v>10482372</v>
      </c>
      <c r="J100" s="67"/>
      <c r="K100" s="67"/>
    </row>
    <row r="101" spans="3:11" ht="15.75" thickTop="1" x14ac:dyDescent="0.25"/>
  </sheetData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5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92"/>
  <sheetViews>
    <sheetView topLeftCell="A52" workbookViewId="0">
      <selection activeCell="K72" sqref="K72"/>
    </sheetView>
  </sheetViews>
  <sheetFormatPr baseColWidth="10" defaultRowHeight="15" x14ac:dyDescent="0.25"/>
  <cols>
    <col min="1" max="1" width="10.7109375" customWidth="1"/>
    <col min="2" max="2" width="8" customWidth="1"/>
    <col min="3" max="3" width="33" bestFit="1" customWidth="1"/>
    <col min="4" max="4" width="14.7109375" bestFit="1" customWidth="1"/>
    <col min="5" max="5" width="6.7109375" customWidth="1"/>
    <col min="6" max="6" width="27" style="12" customWidth="1"/>
  </cols>
  <sheetData>
    <row r="1" spans="1:8" x14ac:dyDescent="0.25">
      <c r="A1" s="2"/>
      <c r="F1" s="11"/>
    </row>
    <row r="2" spans="1:8" x14ac:dyDescent="0.25">
      <c r="A2" s="2"/>
      <c r="E2" s="4"/>
    </row>
    <row r="3" spans="1:8" ht="18.75" x14ac:dyDescent="0.3">
      <c r="A3" s="53" t="s">
        <v>149</v>
      </c>
      <c r="B3" s="37"/>
      <c r="C3" s="37"/>
      <c r="D3" s="54">
        <f>+'Agosto 2016'!F82</f>
        <v>11497688</v>
      </c>
      <c r="F3" s="13"/>
      <c r="G3" s="3"/>
      <c r="H3" s="3"/>
    </row>
    <row r="5" spans="1:8" ht="18.75" x14ac:dyDescent="0.3">
      <c r="A5" s="307" t="s">
        <v>148</v>
      </c>
      <c r="B5" s="307"/>
      <c r="C5" s="307"/>
      <c r="D5" s="307"/>
      <c r="E5" s="307"/>
      <c r="F5" s="308"/>
    </row>
    <row r="6" spans="1:8" ht="32.65" customHeight="1" x14ac:dyDescent="0.25">
      <c r="A6" s="62" t="s">
        <v>43</v>
      </c>
      <c r="B6" s="62" t="s">
        <v>40</v>
      </c>
      <c r="C6" s="62" t="s">
        <v>1</v>
      </c>
      <c r="D6" s="62"/>
      <c r="E6" s="62"/>
      <c r="F6" s="63" t="s">
        <v>42</v>
      </c>
    </row>
    <row r="7" spans="1:8" x14ac:dyDescent="0.25">
      <c r="A7" s="9">
        <v>42614</v>
      </c>
      <c r="B7" t="s">
        <v>76</v>
      </c>
      <c r="C7" t="s">
        <v>127</v>
      </c>
      <c r="D7" t="s">
        <v>57</v>
      </c>
      <c r="F7" s="14">
        <v>20000</v>
      </c>
    </row>
    <row r="8" spans="1:8" x14ac:dyDescent="0.25">
      <c r="A8" s="9">
        <v>42614</v>
      </c>
      <c r="B8" t="s">
        <v>76</v>
      </c>
      <c r="C8" s="1" t="s">
        <v>2</v>
      </c>
      <c r="D8" t="s">
        <v>57</v>
      </c>
      <c r="F8" s="14">
        <v>20000</v>
      </c>
    </row>
    <row r="9" spans="1:8" x14ac:dyDescent="0.25">
      <c r="A9" s="9">
        <v>42614</v>
      </c>
      <c r="B9" t="s">
        <v>76</v>
      </c>
      <c r="C9" s="1" t="s">
        <v>128</v>
      </c>
      <c r="D9" t="s">
        <v>57</v>
      </c>
      <c r="F9" s="14">
        <v>40000</v>
      </c>
    </row>
    <row r="10" spans="1:8" x14ac:dyDescent="0.25">
      <c r="A10" s="9">
        <v>42614</v>
      </c>
      <c r="B10" t="s">
        <v>129</v>
      </c>
      <c r="C10" s="1" t="s">
        <v>130</v>
      </c>
      <c r="D10" t="s">
        <v>57</v>
      </c>
      <c r="F10" s="14">
        <v>60000</v>
      </c>
    </row>
    <row r="11" spans="1:8" x14ac:dyDescent="0.25">
      <c r="A11" s="9">
        <v>42615</v>
      </c>
      <c r="B11" t="s">
        <v>76</v>
      </c>
      <c r="C11" s="1" t="s">
        <v>131</v>
      </c>
      <c r="D11" t="s">
        <v>57</v>
      </c>
      <c r="F11" s="14">
        <v>20000</v>
      </c>
    </row>
    <row r="12" spans="1:8" x14ac:dyDescent="0.25">
      <c r="A12" s="9">
        <v>42615</v>
      </c>
      <c r="B12" t="s">
        <v>76</v>
      </c>
      <c r="C12" s="1" t="s">
        <v>9</v>
      </c>
      <c r="D12" t="s">
        <v>57</v>
      </c>
      <c r="F12" s="14">
        <v>20000</v>
      </c>
    </row>
    <row r="13" spans="1:8" x14ac:dyDescent="0.25">
      <c r="A13" s="9">
        <v>42615</v>
      </c>
      <c r="B13" t="s">
        <v>70</v>
      </c>
      <c r="C13" s="1" t="s">
        <v>132</v>
      </c>
      <c r="D13" t="s">
        <v>57</v>
      </c>
      <c r="F13" s="14">
        <v>20100</v>
      </c>
    </row>
    <row r="14" spans="1:8" x14ac:dyDescent="0.25">
      <c r="A14" s="9">
        <v>42615</v>
      </c>
      <c r="B14" t="s">
        <v>76</v>
      </c>
      <c r="C14" s="1" t="s">
        <v>133</v>
      </c>
      <c r="D14" t="s">
        <v>57</v>
      </c>
      <c r="F14" s="14">
        <v>120000</v>
      </c>
    </row>
    <row r="15" spans="1:8" x14ac:dyDescent="0.25">
      <c r="A15" s="9">
        <v>42618</v>
      </c>
      <c r="B15" t="s">
        <v>76</v>
      </c>
      <c r="C15" s="1" t="s">
        <v>134</v>
      </c>
      <c r="D15" t="s">
        <v>57</v>
      </c>
      <c r="F15" s="14">
        <v>20000</v>
      </c>
    </row>
    <row r="16" spans="1:8" x14ac:dyDescent="0.25">
      <c r="A16" s="9">
        <v>42618</v>
      </c>
      <c r="B16" t="s">
        <v>76</v>
      </c>
      <c r="C16" s="1" t="s">
        <v>135</v>
      </c>
      <c r="D16" t="s">
        <v>57</v>
      </c>
      <c r="F16" s="14">
        <v>20000</v>
      </c>
    </row>
    <row r="17" spans="1:6" x14ac:dyDescent="0.25">
      <c r="A17" s="9">
        <v>42618</v>
      </c>
      <c r="B17" t="s">
        <v>76</v>
      </c>
      <c r="C17" s="1" t="s">
        <v>24</v>
      </c>
      <c r="D17" t="s">
        <v>57</v>
      </c>
      <c r="F17" s="14">
        <v>40000</v>
      </c>
    </row>
    <row r="18" spans="1:6" x14ac:dyDescent="0.25">
      <c r="A18" s="9">
        <v>42618</v>
      </c>
      <c r="B18" t="s">
        <v>76</v>
      </c>
      <c r="C18" s="1" t="s">
        <v>6</v>
      </c>
      <c r="D18" t="s">
        <v>57</v>
      </c>
      <c r="F18" s="14">
        <v>60030</v>
      </c>
    </row>
    <row r="19" spans="1:6" x14ac:dyDescent="0.25">
      <c r="A19" s="9">
        <v>42618</v>
      </c>
      <c r="B19" t="s">
        <v>76</v>
      </c>
      <c r="C19" s="1" t="s">
        <v>136</v>
      </c>
      <c r="D19" t="s">
        <v>57</v>
      </c>
      <c r="F19" s="14">
        <v>120000</v>
      </c>
    </row>
    <row r="20" spans="1:6" x14ac:dyDescent="0.25">
      <c r="A20" s="9">
        <v>42620</v>
      </c>
      <c r="B20" t="s">
        <v>70</v>
      </c>
      <c r="C20" s="1" t="s">
        <v>137</v>
      </c>
      <c r="D20" t="s">
        <v>57</v>
      </c>
      <c r="F20" s="14">
        <v>60039</v>
      </c>
    </row>
    <row r="21" spans="1:6" x14ac:dyDescent="0.25">
      <c r="A21" s="9">
        <v>42621</v>
      </c>
      <c r="B21" t="s">
        <v>70</v>
      </c>
      <c r="C21" s="1" t="s">
        <v>138</v>
      </c>
      <c r="D21" t="s">
        <v>57</v>
      </c>
      <c r="F21" s="14">
        <v>100021</v>
      </c>
    </row>
    <row r="22" spans="1:6" x14ac:dyDescent="0.25">
      <c r="A22" s="9">
        <v>42622</v>
      </c>
      <c r="B22" t="s">
        <v>76</v>
      </c>
      <c r="C22" s="1" t="s">
        <v>80</v>
      </c>
      <c r="D22" t="s">
        <v>57</v>
      </c>
      <c r="F22" s="14">
        <v>20000</v>
      </c>
    </row>
    <row r="23" spans="1:6" x14ac:dyDescent="0.25">
      <c r="A23" s="9">
        <v>42622</v>
      </c>
      <c r="B23" t="s">
        <v>76</v>
      </c>
      <c r="C23" s="1" t="s">
        <v>139</v>
      </c>
      <c r="D23" t="s">
        <v>57</v>
      </c>
      <c r="F23" s="14">
        <v>40000</v>
      </c>
    </row>
    <row r="24" spans="1:6" x14ac:dyDescent="0.25">
      <c r="A24" s="9">
        <v>42625</v>
      </c>
      <c r="B24" t="s">
        <v>70</v>
      </c>
      <c r="C24" s="1" t="s">
        <v>13</v>
      </c>
      <c r="D24" t="s">
        <v>57</v>
      </c>
      <c r="F24" s="14">
        <v>20000</v>
      </c>
    </row>
    <row r="25" spans="1:6" x14ac:dyDescent="0.25">
      <c r="A25" s="9">
        <v>42626</v>
      </c>
      <c r="B25" t="s">
        <v>76</v>
      </c>
      <c r="C25" s="1" t="s">
        <v>140</v>
      </c>
      <c r="D25" t="s">
        <v>57</v>
      </c>
      <c r="F25" s="14">
        <v>100096</v>
      </c>
    </row>
    <row r="26" spans="1:6" x14ac:dyDescent="0.25">
      <c r="A26" s="9">
        <v>42633</v>
      </c>
      <c r="B26" t="s">
        <v>129</v>
      </c>
      <c r="C26" s="1" t="s">
        <v>141</v>
      </c>
      <c r="D26" t="s">
        <v>57</v>
      </c>
      <c r="F26" s="14">
        <v>70000</v>
      </c>
    </row>
    <row r="27" spans="1:6" x14ac:dyDescent="0.25">
      <c r="A27" s="9">
        <v>42633</v>
      </c>
      <c r="B27" t="s">
        <v>129</v>
      </c>
      <c r="C27" s="1" t="s">
        <v>142</v>
      </c>
      <c r="D27" t="s">
        <v>57</v>
      </c>
      <c r="F27" s="14">
        <v>100000</v>
      </c>
    </row>
    <row r="28" spans="1:6" x14ac:dyDescent="0.25">
      <c r="A28" s="9">
        <v>42634</v>
      </c>
      <c r="B28" t="s">
        <v>70</v>
      </c>
      <c r="C28" s="1" t="s">
        <v>91</v>
      </c>
      <c r="D28" t="s">
        <v>57</v>
      </c>
      <c r="F28" s="14">
        <v>20028</v>
      </c>
    </row>
    <row r="29" spans="1:6" x14ac:dyDescent="0.25">
      <c r="A29" s="9">
        <v>42635</v>
      </c>
      <c r="B29" t="s">
        <v>76</v>
      </c>
      <c r="C29" s="1" t="s">
        <v>87</v>
      </c>
      <c r="D29" t="s">
        <v>57</v>
      </c>
      <c r="F29" s="14">
        <v>20000</v>
      </c>
    </row>
    <row r="30" spans="1:6" x14ac:dyDescent="0.25">
      <c r="A30" s="9">
        <v>42636</v>
      </c>
      <c r="B30" t="s">
        <v>76</v>
      </c>
      <c r="C30" s="1" t="s">
        <v>143</v>
      </c>
      <c r="F30" s="14">
        <v>40000</v>
      </c>
    </row>
    <row r="31" spans="1:6" x14ac:dyDescent="0.25">
      <c r="A31" s="9">
        <v>42639</v>
      </c>
      <c r="B31" t="s">
        <v>76</v>
      </c>
      <c r="C31" s="1" t="s">
        <v>93</v>
      </c>
      <c r="D31" t="s">
        <v>57</v>
      </c>
      <c r="F31" s="14">
        <v>20000</v>
      </c>
    </row>
    <row r="32" spans="1:6" x14ac:dyDescent="0.25">
      <c r="A32" s="9">
        <v>42639</v>
      </c>
      <c r="B32" t="s">
        <v>70</v>
      </c>
      <c r="C32" s="1" t="s">
        <v>144</v>
      </c>
      <c r="D32" t="s">
        <v>57</v>
      </c>
      <c r="F32" s="14">
        <v>40000</v>
      </c>
    </row>
    <row r="33" spans="1:6" x14ac:dyDescent="0.25">
      <c r="A33" s="9">
        <v>42639</v>
      </c>
      <c r="B33" t="s">
        <v>76</v>
      </c>
      <c r="C33" s="1" t="s">
        <v>145</v>
      </c>
      <c r="D33" t="s">
        <v>57</v>
      </c>
      <c r="F33" s="14">
        <v>120104</v>
      </c>
    </row>
    <row r="34" spans="1:6" x14ac:dyDescent="0.25">
      <c r="A34" s="9">
        <v>42639</v>
      </c>
      <c r="B34" t="s">
        <v>76</v>
      </c>
      <c r="C34" s="1" t="s">
        <v>146</v>
      </c>
      <c r="D34" t="s">
        <v>57</v>
      </c>
      <c r="F34" s="14">
        <v>160000</v>
      </c>
    </row>
    <row r="35" spans="1:6" x14ac:dyDescent="0.25">
      <c r="A35" s="9">
        <v>42640</v>
      </c>
      <c r="B35" t="s">
        <v>76</v>
      </c>
      <c r="C35" s="1" t="s">
        <v>127</v>
      </c>
      <c r="D35" t="s">
        <v>57</v>
      </c>
      <c r="F35" s="14">
        <v>20000</v>
      </c>
    </row>
    <row r="36" spans="1:6" x14ac:dyDescent="0.25">
      <c r="A36" s="9">
        <v>42640</v>
      </c>
      <c r="B36" t="s">
        <v>70</v>
      </c>
      <c r="C36" s="1" t="s">
        <v>21</v>
      </c>
      <c r="D36" t="s">
        <v>57</v>
      </c>
      <c r="F36" s="14">
        <v>20109</v>
      </c>
    </row>
    <row r="37" spans="1:6" x14ac:dyDescent="0.25">
      <c r="A37" s="9">
        <v>42640</v>
      </c>
      <c r="B37" t="s">
        <v>70</v>
      </c>
      <c r="C37" s="1" t="s">
        <v>90</v>
      </c>
      <c r="D37" t="s">
        <v>57</v>
      </c>
      <c r="F37" s="14">
        <v>20110</v>
      </c>
    </row>
    <row r="38" spans="1:6" x14ac:dyDescent="0.25">
      <c r="A38" s="9">
        <v>42640</v>
      </c>
      <c r="B38" t="s">
        <v>70</v>
      </c>
      <c r="C38" s="1" t="s">
        <v>77</v>
      </c>
      <c r="D38" t="s">
        <v>57</v>
      </c>
      <c r="F38" s="14">
        <v>40043</v>
      </c>
    </row>
    <row r="39" spans="1:6" x14ac:dyDescent="0.25">
      <c r="A39" s="9">
        <v>42641</v>
      </c>
      <c r="B39" t="s">
        <v>76</v>
      </c>
      <c r="C39" s="1" t="s">
        <v>143</v>
      </c>
      <c r="D39" t="s">
        <v>57</v>
      </c>
      <c r="F39" s="14">
        <v>20000</v>
      </c>
    </row>
    <row r="40" spans="1:6" x14ac:dyDescent="0.25">
      <c r="A40" s="9">
        <v>42641</v>
      </c>
      <c r="B40" t="s">
        <v>70</v>
      </c>
      <c r="C40" s="1" t="s">
        <v>4</v>
      </c>
      <c r="D40" t="s">
        <v>57</v>
      </c>
      <c r="F40" s="14">
        <v>20097</v>
      </c>
    </row>
    <row r="41" spans="1:6" x14ac:dyDescent="0.25">
      <c r="A41" s="9">
        <v>42642</v>
      </c>
      <c r="B41" t="s">
        <v>76</v>
      </c>
      <c r="C41" s="1" t="s">
        <v>16</v>
      </c>
      <c r="F41" s="14">
        <v>20037</v>
      </c>
    </row>
    <row r="42" spans="1:6" x14ac:dyDescent="0.25">
      <c r="A42" s="9">
        <v>42642</v>
      </c>
      <c r="B42" t="s">
        <v>76</v>
      </c>
      <c r="C42" s="1" t="s">
        <v>17</v>
      </c>
      <c r="F42" s="14">
        <v>20072</v>
      </c>
    </row>
    <row r="43" spans="1:6" x14ac:dyDescent="0.25">
      <c r="A43" s="9">
        <v>42643</v>
      </c>
      <c r="C43" s="1" t="s">
        <v>147</v>
      </c>
      <c r="F43" s="14">
        <v>14340</v>
      </c>
    </row>
    <row r="44" spans="1:6" x14ac:dyDescent="0.25">
      <c r="A44" s="9">
        <v>42643</v>
      </c>
      <c r="C44" s="1" t="s">
        <v>14</v>
      </c>
      <c r="F44" s="14">
        <v>20000</v>
      </c>
    </row>
    <row r="45" spans="1:6" x14ac:dyDescent="0.25">
      <c r="A45" s="9">
        <v>42643</v>
      </c>
      <c r="B45" t="s">
        <v>70</v>
      </c>
      <c r="C45" t="s">
        <v>18</v>
      </c>
      <c r="F45" s="14">
        <v>20080</v>
      </c>
    </row>
    <row r="46" spans="1:6" ht="18.75" x14ac:dyDescent="0.3">
      <c r="A46" s="5"/>
      <c r="B46" s="5"/>
      <c r="C46" s="36" t="s">
        <v>229</v>
      </c>
      <c r="D46" s="37"/>
      <c r="E46" s="37"/>
      <c r="F46" s="38">
        <f>SUM(F7:F45)</f>
        <v>1745306</v>
      </c>
    </row>
    <row r="48" spans="1:6" ht="15.75" thickBot="1" x14ac:dyDescent="0.3">
      <c r="A48" s="18"/>
      <c r="B48" s="18"/>
      <c r="C48" s="18"/>
      <c r="D48" s="18"/>
      <c r="E48" s="18"/>
      <c r="F48" s="19"/>
    </row>
    <row r="49" spans="1:6" ht="15.75" thickTop="1" x14ac:dyDescent="0.25"/>
    <row r="52" spans="1:6" ht="18.75" x14ac:dyDescent="0.3">
      <c r="A52" s="307" t="s">
        <v>123</v>
      </c>
      <c r="B52" s="307"/>
      <c r="C52" s="307"/>
      <c r="D52" s="307"/>
      <c r="E52" s="307"/>
      <c r="F52" s="308"/>
    </row>
    <row r="54" spans="1:6" ht="34.15" customHeight="1" x14ac:dyDescent="0.25">
      <c r="A54" s="55" t="s">
        <v>43</v>
      </c>
      <c r="B54" s="55" t="s">
        <v>40</v>
      </c>
      <c r="C54" s="55" t="s">
        <v>1</v>
      </c>
      <c r="D54" s="55" t="s">
        <v>41</v>
      </c>
      <c r="E54" s="55" t="s">
        <v>68</v>
      </c>
      <c r="F54" s="56" t="s">
        <v>42</v>
      </c>
    </row>
    <row r="55" spans="1:6" x14ac:dyDescent="0.25">
      <c r="A55" s="9">
        <v>42614</v>
      </c>
      <c r="B55" t="s">
        <v>76</v>
      </c>
      <c r="C55" t="s">
        <v>150</v>
      </c>
      <c r="D55" s="10" t="s">
        <v>57</v>
      </c>
      <c r="E55" s="7"/>
      <c r="F55" s="14">
        <v>6990</v>
      </c>
    </row>
    <row r="56" spans="1:6" x14ac:dyDescent="0.25">
      <c r="A56" s="9">
        <v>42614</v>
      </c>
      <c r="B56" t="s">
        <v>76</v>
      </c>
      <c r="C56" t="s">
        <v>151</v>
      </c>
      <c r="D56" s="10" t="s">
        <v>57</v>
      </c>
      <c r="E56" s="7"/>
      <c r="F56" s="14">
        <v>34885</v>
      </c>
    </row>
    <row r="57" spans="1:6" x14ac:dyDescent="0.25">
      <c r="A57" s="9">
        <v>42614</v>
      </c>
      <c r="B57" t="s">
        <v>76</v>
      </c>
      <c r="C57" t="s">
        <v>118</v>
      </c>
      <c r="D57" s="10" t="s">
        <v>57</v>
      </c>
      <c r="E57" s="7"/>
      <c r="F57" s="14">
        <v>86840</v>
      </c>
    </row>
    <row r="58" spans="1:6" x14ac:dyDescent="0.25">
      <c r="A58" s="9">
        <v>42614</v>
      </c>
      <c r="B58" t="s">
        <v>76</v>
      </c>
      <c r="C58" t="s">
        <v>152</v>
      </c>
      <c r="D58" s="10" t="s">
        <v>57</v>
      </c>
      <c r="E58" s="7"/>
      <c r="F58" s="14">
        <v>89150</v>
      </c>
    </row>
    <row r="59" spans="1:6" x14ac:dyDescent="0.25">
      <c r="A59" s="9">
        <v>42614</v>
      </c>
      <c r="B59" t="s">
        <v>76</v>
      </c>
      <c r="C59" t="s">
        <v>153</v>
      </c>
      <c r="D59" s="10" t="s">
        <v>57</v>
      </c>
      <c r="E59" s="7"/>
      <c r="F59" s="14">
        <v>100000</v>
      </c>
    </row>
    <row r="60" spans="1:6" x14ac:dyDescent="0.25">
      <c r="A60" s="9">
        <v>42614</v>
      </c>
      <c r="B60" t="s">
        <v>76</v>
      </c>
      <c r="C60" t="s">
        <v>154</v>
      </c>
      <c r="D60" s="10" t="s">
        <v>57</v>
      </c>
      <c r="E60" s="7"/>
      <c r="F60" s="14">
        <v>178153</v>
      </c>
    </row>
    <row r="61" spans="1:6" x14ac:dyDescent="0.25">
      <c r="A61" s="9">
        <v>42614</v>
      </c>
      <c r="B61" t="s">
        <v>76</v>
      </c>
      <c r="C61" t="s">
        <v>155</v>
      </c>
      <c r="D61" s="10" t="s">
        <v>57</v>
      </c>
      <c r="E61" s="7"/>
      <c r="F61" s="14">
        <v>250000</v>
      </c>
    </row>
    <row r="62" spans="1:6" x14ac:dyDescent="0.25">
      <c r="A62" s="9">
        <v>42622</v>
      </c>
      <c r="B62" t="s">
        <v>76</v>
      </c>
      <c r="C62" t="s">
        <v>156</v>
      </c>
      <c r="D62" s="10" t="s">
        <v>57</v>
      </c>
      <c r="E62" s="7"/>
      <c r="F62" s="14">
        <v>24050</v>
      </c>
    </row>
    <row r="63" spans="1:6" x14ac:dyDescent="0.25">
      <c r="A63" s="9">
        <v>42628</v>
      </c>
      <c r="B63" t="s">
        <v>76</v>
      </c>
      <c r="C63" t="s">
        <v>157</v>
      </c>
      <c r="D63" s="10" t="s">
        <v>57</v>
      </c>
      <c r="E63" s="7"/>
      <c r="F63" s="14">
        <v>60000</v>
      </c>
    </row>
    <row r="64" spans="1:6" x14ac:dyDescent="0.25">
      <c r="A64" s="9">
        <v>42628</v>
      </c>
      <c r="B64" t="s">
        <v>76</v>
      </c>
      <c r="C64" t="s">
        <v>158</v>
      </c>
      <c r="D64" s="10" t="s">
        <v>57</v>
      </c>
      <c r="E64" s="7"/>
      <c r="F64" s="14">
        <v>120000</v>
      </c>
    </row>
    <row r="65" spans="1:6" x14ac:dyDescent="0.25">
      <c r="A65" s="9">
        <v>42629</v>
      </c>
      <c r="B65" t="s">
        <v>76</v>
      </c>
      <c r="C65" t="s">
        <v>159</v>
      </c>
      <c r="D65" s="10" t="s">
        <v>57</v>
      </c>
      <c r="E65" s="7"/>
      <c r="F65" s="14">
        <v>100000</v>
      </c>
    </row>
    <row r="66" spans="1:6" x14ac:dyDescent="0.25">
      <c r="A66" s="9">
        <v>42641</v>
      </c>
      <c r="B66" t="s">
        <v>76</v>
      </c>
      <c r="C66" t="s">
        <v>160</v>
      </c>
      <c r="D66" s="10" t="s">
        <v>57</v>
      </c>
      <c r="E66" s="7"/>
      <c r="F66" s="14">
        <v>40000</v>
      </c>
    </row>
    <row r="67" spans="1:6" x14ac:dyDescent="0.25">
      <c r="A67" s="9">
        <v>42643</v>
      </c>
      <c r="C67" t="s">
        <v>161</v>
      </c>
      <c r="D67" s="10"/>
      <c r="E67" s="7"/>
      <c r="F67" s="14">
        <v>25500</v>
      </c>
    </row>
    <row r="68" spans="1:6" x14ac:dyDescent="0.25">
      <c r="A68" s="9"/>
      <c r="D68" s="10"/>
      <c r="E68" s="7"/>
      <c r="F68" s="14"/>
    </row>
    <row r="69" spans="1:6" x14ac:dyDescent="0.25">
      <c r="A69" s="9"/>
      <c r="D69" s="10"/>
      <c r="E69" s="7"/>
      <c r="F69" s="14"/>
    </row>
    <row r="70" spans="1:6" x14ac:dyDescent="0.25">
      <c r="A70" s="9"/>
      <c r="D70" s="10"/>
      <c r="E70" s="7"/>
      <c r="F70" s="14"/>
    </row>
    <row r="71" spans="1:6" x14ac:dyDescent="0.25">
      <c r="A71" s="9"/>
      <c r="D71" s="10"/>
      <c r="E71" s="7"/>
      <c r="F71" s="14"/>
    </row>
    <row r="73" spans="1:6" ht="18.75" x14ac:dyDescent="0.3">
      <c r="C73" s="36" t="s">
        <v>124</v>
      </c>
      <c r="D73" s="37"/>
      <c r="E73" s="37"/>
      <c r="F73" s="38">
        <f>SUM(F55:F72)</f>
        <v>1115568</v>
      </c>
    </row>
    <row r="75" spans="1:6" ht="15.75" thickBot="1" x14ac:dyDescent="0.3"/>
    <row r="76" spans="1:6" ht="16.5" thickTop="1" thickBot="1" x14ac:dyDescent="0.3">
      <c r="C76" s="310" t="s">
        <v>162</v>
      </c>
      <c r="D76" s="310"/>
      <c r="E76" s="310"/>
      <c r="F76" s="313"/>
    </row>
    <row r="77" spans="1:6" ht="15.75" thickTop="1" x14ac:dyDescent="0.25">
      <c r="C77" s="3" t="s">
        <v>72</v>
      </c>
      <c r="D77" s="20">
        <v>42583</v>
      </c>
      <c r="E77" s="3"/>
      <c r="F77" s="11">
        <f>+'Agosto 2016'!F82</f>
        <v>11497688</v>
      </c>
    </row>
    <row r="78" spans="1:6" x14ac:dyDescent="0.25">
      <c r="C78" s="3" t="s">
        <v>73</v>
      </c>
      <c r="D78" s="20">
        <v>42614</v>
      </c>
      <c r="E78" s="3"/>
      <c r="F78" s="11">
        <f>+F46</f>
        <v>1745306</v>
      </c>
    </row>
    <row r="79" spans="1:6" x14ac:dyDescent="0.25">
      <c r="C79" s="3" t="s">
        <v>74</v>
      </c>
      <c r="D79" s="3"/>
      <c r="E79" s="3"/>
      <c r="F79" s="13"/>
    </row>
    <row r="80" spans="1:6" x14ac:dyDescent="0.25">
      <c r="C80" s="3" t="s">
        <v>75</v>
      </c>
      <c r="D80" s="20">
        <v>42614</v>
      </c>
      <c r="E80" s="3"/>
      <c r="F80" s="17">
        <f>-F73</f>
        <v>-1115568</v>
      </c>
    </row>
    <row r="81" spans="1:6" ht="15.75" thickBot="1" x14ac:dyDescent="0.3"/>
    <row r="82" spans="1:6" ht="20.25" thickTop="1" thickBot="1" x14ac:dyDescent="0.35">
      <c r="C82" s="21" t="s">
        <v>125</v>
      </c>
      <c r="D82" s="22"/>
      <c r="E82" s="22"/>
      <c r="F82" s="24">
        <f>+F77+F78+F80</f>
        <v>12127426</v>
      </c>
    </row>
    <row r="83" spans="1:6" ht="16.5" thickTop="1" thickBot="1" x14ac:dyDescent="0.3"/>
    <row r="84" spans="1:6" ht="20.25" thickTop="1" thickBot="1" x14ac:dyDescent="0.35">
      <c r="C84" s="21" t="s">
        <v>126</v>
      </c>
      <c r="D84" s="22"/>
      <c r="E84" s="22"/>
      <c r="F84" s="24">
        <f>+'Agosto 2016'!F1</f>
        <v>32770059</v>
      </c>
    </row>
    <row r="85" spans="1:6" ht="15.75" thickTop="1" x14ac:dyDescent="0.25"/>
    <row r="91" spans="1:6" ht="15.75" thickBot="1" x14ac:dyDescent="0.3">
      <c r="A91" s="18"/>
      <c r="B91" s="18"/>
      <c r="C91" s="18"/>
      <c r="D91" s="18"/>
      <c r="E91" s="18"/>
      <c r="F91" s="19"/>
    </row>
    <row r="92" spans="1:6" ht="15.75" thickTop="1" x14ac:dyDescent="0.25"/>
  </sheetData>
  <mergeCells count="3">
    <mergeCell ref="A5:F5"/>
    <mergeCell ref="A52:F52"/>
    <mergeCell ref="C76:F76"/>
  </mergeCells>
  <pageMargins left="0.70866141732283472" right="0.70866141732283472" top="0.74803149606299213" bottom="0.74803149606299213" header="0.31496062992125984" footer="0.31496062992125984"/>
  <pageSetup scale="87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1DE3E-F32B-4687-B942-980C0E0FE443}">
  <dimension ref="A1:K73"/>
  <sheetViews>
    <sheetView topLeftCell="A64" zoomScale="80" zoomScaleNormal="80" workbookViewId="0">
      <selection activeCell="A39" sqref="A39:F39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736</v>
      </c>
      <c r="B1" s="107"/>
      <c r="C1" s="107"/>
      <c r="D1" s="108">
        <f>+'May 2018'!F98</f>
        <v>14957898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307" t="s">
        <v>737</v>
      </c>
      <c r="B3" s="307"/>
      <c r="C3" s="307"/>
      <c r="D3" s="307"/>
      <c r="E3" s="307"/>
      <c r="F3" s="308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43280</v>
      </c>
      <c r="B5" t="s">
        <v>76</v>
      </c>
      <c r="C5" t="s">
        <v>893</v>
      </c>
      <c r="F5" s="14">
        <v>8220</v>
      </c>
    </row>
    <row r="6" spans="1:8" x14ac:dyDescent="0.25">
      <c r="A6" s="9">
        <v>43255</v>
      </c>
      <c r="B6" t="s">
        <v>76</v>
      </c>
      <c r="C6" t="s">
        <v>206</v>
      </c>
      <c r="F6" s="14">
        <v>20000</v>
      </c>
    </row>
    <row r="7" spans="1:8" x14ac:dyDescent="0.25">
      <c r="A7" s="9">
        <v>43255</v>
      </c>
      <c r="B7" t="s">
        <v>76</v>
      </c>
      <c r="C7" t="s">
        <v>654</v>
      </c>
      <c r="D7" t="s">
        <v>57</v>
      </c>
      <c r="F7" s="14">
        <v>20000</v>
      </c>
    </row>
    <row r="8" spans="1:8" x14ac:dyDescent="0.25">
      <c r="A8" s="9">
        <v>43262</v>
      </c>
      <c r="B8" t="s">
        <v>239</v>
      </c>
      <c r="C8" t="s">
        <v>201</v>
      </c>
      <c r="D8" t="s">
        <v>57</v>
      </c>
      <c r="F8" s="14">
        <v>20000</v>
      </c>
    </row>
    <row r="9" spans="1:8" x14ac:dyDescent="0.25">
      <c r="A9" s="9">
        <v>43263</v>
      </c>
      <c r="B9" t="s">
        <v>76</v>
      </c>
      <c r="C9" t="s">
        <v>894</v>
      </c>
      <c r="F9" s="14">
        <v>20000</v>
      </c>
    </row>
    <row r="10" spans="1:8" x14ac:dyDescent="0.25">
      <c r="A10" s="9">
        <v>43269</v>
      </c>
      <c r="B10" t="s">
        <v>239</v>
      </c>
      <c r="C10" t="s">
        <v>13</v>
      </c>
      <c r="F10" s="14">
        <v>20000</v>
      </c>
    </row>
    <row r="11" spans="1:8" x14ac:dyDescent="0.25">
      <c r="A11" s="9">
        <v>43270</v>
      </c>
      <c r="B11" t="s">
        <v>76</v>
      </c>
      <c r="C11" t="s">
        <v>87</v>
      </c>
      <c r="F11" s="14">
        <v>20000</v>
      </c>
    </row>
    <row r="12" spans="1:8" x14ac:dyDescent="0.25">
      <c r="A12" s="9">
        <v>43277</v>
      </c>
      <c r="B12" t="s">
        <v>76</v>
      </c>
      <c r="C12" t="s">
        <v>127</v>
      </c>
      <c r="F12" s="14">
        <v>20000</v>
      </c>
    </row>
    <row r="13" spans="1:8" x14ac:dyDescent="0.25">
      <c r="A13" s="9">
        <v>43277</v>
      </c>
      <c r="B13" t="s">
        <v>76</v>
      </c>
      <c r="C13" t="s">
        <v>93</v>
      </c>
      <c r="F13" s="14">
        <v>20000</v>
      </c>
    </row>
    <row r="14" spans="1:8" x14ac:dyDescent="0.25">
      <c r="A14" s="9">
        <v>43280</v>
      </c>
      <c r="B14" t="s">
        <v>76</v>
      </c>
      <c r="C14" t="s">
        <v>14</v>
      </c>
      <c r="F14" s="14">
        <v>20000</v>
      </c>
    </row>
    <row r="15" spans="1:8" x14ac:dyDescent="0.25">
      <c r="A15" s="9">
        <v>43280</v>
      </c>
      <c r="B15" t="s">
        <v>76</v>
      </c>
      <c r="C15" t="s">
        <v>9</v>
      </c>
      <c r="F15" s="14">
        <v>20000</v>
      </c>
    </row>
    <row r="16" spans="1:8" x14ac:dyDescent="0.25">
      <c r="A16" s="9">
        <v>43280</v>
      </c>
      <c r="B16" t="s">
        <v>76</v>
      </c>
      <c r="C16" t="s">
        <v>131</v>
      </c>
      <c r="F16" s="14">
        <v>20000</v>
      </c>
    </row>
    <row r="17" spans="1:6" x14ac:dyDescent="0.25">
      <c r="A17" s="9">
        <v>43280</v>
      </c>
      <c r="B17" t="s">
        <v>76</v>
      </c>
      <c r="C17" t="s">
        <v>313</v>
      </c>
      <c r="F17" s="14">
        <v>20000</v>
      </c>
    </row>
    <row r="18" spans="1:6" x14ac:dyDescent="0.25">
      <c r="A18" s="9">
        <v>43280</v>
      </c>
      <c r="B18" t="s">
        <v>76</v>
      </c>
      <c r="C18" t="s">
        <v>764</v>
      </c>
      <c r="F18" s="14">
        <v>20037</v>
      </c>
    </row>
    <row r="19" spans="1:6" x14ac:dyDescent="0.25">
      <c r="A19" s="9">
        <v>43280</v>
      </c>
      <c r="B19" t="s">
        <v>76</v>
      </c>
      <c r="C19" t="s">
        <v>17</v>
      </c>
      <c r="F19" s="14">
        <v>20072</v>
      </c>
    </row>
    <row r="20" spans="1:6" x14ac:dyDescent="0.25">
      <c r="A20" s="9">
        <v>43279</v>
      </c>
      <c r="B20" t="s">
        <v>76</v>
      </c>
      <c r="C20" t="s">
        <v>895</v>
      </c>
      <c r="F20" s="14">
        <v>20080</v>
      </c>
    </row>
    <row r="21" spans="1:6" x14ac:dyDescent="0.25">
      <c r="A21" s="9">
        <v>43257</v>
      </c>
      <c r="B21" t="s">
        <v>76</v>
      </c>
      <c r="C21" t="s">
        <v>140</v>
      </c>
      <c r="D21" t="s">
        <v>57</v>
      </c>
      <c r="F21" s="14">
        <v>20096</v>
      </c>
    </row>
    <row r="22" spans="1:6" x14ac:dyDescent="0.25">
      <c r="A22" s="9">
        <v>43255</v>
      </c>
      <c r="B22" t="s">
        <v>76</v>
      </c>
      <c r="C22" t="s">
        <v>4</v>
      </c>
      <c r="F22" s="14">
        <v>20097</v>
      </c>
    </row>
    <row r="23" spans="1:6" x14ac:dyDescent="0.25">
      <c r="A23" s="9">
        <v>43270</v>
      </c>
      <c r="B23" t="s">
        <v>239</v>
      </c>
      <c r="C23" t="s">
        <v>21</v>
      </c>
      <c r="F23" s="14">
        <v>20109</v>
      </c>
    </row>
    <row r="24" spans="1:6" x14ac:dyDescent="0.25">
      <c r="A24" s="9">
        <v>43262</v>
      </c>
      <c r="B24" t="s">
        <v>239</v>
      </c>
      <c r="C24" t="s">
        <v>132</v>
      </c>
      <c r="D24" t="s">
        <v>57</v>
      </c>
      <c r="F24" s="14">
        <v>21000</v>
      </c>
    </row>
    <row r="25" spans="1:6" x14ac:dyDescent="0.25">
      <c r="A25" s="9">
        <v>43270</v>
      </c>
      <c r="B25" t="s">
        <v>76</v>
      </c>
      <c r="C25" t="s">
        <v>896</v>
      </c>
      <c r="F25" s="14">
        <v>25000</v>
      </c>
    </row>
    <row r="26" spans="1:6" x14ac:dyDescent="0.25">
      <c r="A26" s="9">
        <v>43255</v>
      </c>
      <c r="B26" t="s">
        <v>76</v>
      </c>
      <c r="C26" t="s">
        <v>261</v>
      </c>
      <c r="D26" t="s">
        <v>57</v>
      </c>
      <c r="F26" s="14">
        <v>40000</v>
      </c>
    </row>
    <row r="27" spans="1:6" x14ac:dyDescent="0.25">
      <c r="A27" s="9">
        <v>43255</v>
      </c>
      <c r="B27" t="s">
        <v>76</v>
      </c>
      <c r="C27" t="s">
        <v>80</v>
      </c>
      <c r="D27" t="s">
        <v>57</v>
      </c>
      <c r="F27" s="14">
        <v>40000</v>
      </c>
    </row>
    <row r="28" spans="1:6" x14ac:dyDescent="0.25">
      <c r="A28" s="9">
        <v>43272</v>
      </c>
      <c r="B28" t="s">
        <v>76</v>
      </c>
      <c r="C28" t="s">
        <v>24</v>
      </c>
      <c r="F28" s="14">
        <v>40000</v>
      </c>
    </row>
    <row r="29" spans="1:6" x14ac:dyDescent="0.25">
      <c r="A29" s="9">
        <v>43270</v>
      </c>
      <c r="B29" t="s">
        <v>76</v>
      </c>
      <c r="C29" t="s">
        <v>6</v>
      </c>
      <c r="F29" s="14">
        <v>40030</v>
      </c>
    </row>
    <row r="30" spans="1:6" x14ac:dyDescent="0.25">
      <c r="A30" s="9">
        <v>43259</v>
      </c>
      <c r="B30" t="s">
        <v>239</v>
      </c>
      <c r="C30" t="s">
        <v>144</v>
      </c>
      <c r="D30" t="s">
        <v>57</v>
      </c>
      <c r="F30" s="14">
        <v>50000</v>
      </c>
    </row>
    <row r="31" spans="1:6" x14ac:dyDescent="0.25">
      <c r="A31" s="9">
        <v>43280</v>
      </c>
      <c r="B31" t="s">
        <v>76</v>
      </c>
      <c r="C31" t="s">
        <v>897</v>
      </c>
      <c r="F31" s="14">
        <v>70000</v>
      </c>
    </row>
    <row r="32" spans="1:6" x14ac:dyDescent="0.25">
      <c r="A32" s="9">
        <v>43280</v>
      </c>
      <c r="B32" t="s">
        <v>76</v>
      </c>
      <c r="C32" t="s">
        <v>898</v>
      </c>
      <c r="F32" s="14">
        <v>70000</v>
      </c>
    </row>
    <row r="33" spans="1:6" x14ac:dyDescent="0.25">
      <c r="A33" s="9">
        <v>43278</v>
      </c>
      <c r="B33" t="s">
        <v>76</v>
      </c>
      <c r="C33" t="s">
        <v>83</v>
      </c>
      <c r="D33" t="s">
        <v>57</v>
      </c>
      <c r="F33" s="14">
        <v>142800</v>
      </c>
    </row>
    <row r="34" spans="1:6" x14ac:dyDescent="0.25">
      <c r="A34" s="9"/>
      <c r="F34" s="14"/>
    </row>
    <row r="35" spans="1:6" x14ac:dyDescent="0.25">
      <c r="A35" s="9"/>
      <c r="F35" s="14"/>
    </row>
    <row r="36" spans="1:6" ht="19.5" thickBot="1" x14ac:dyDescent="0.35">
      <c r="A36" s="18"/>
      <c r="B36" s="18"/>
      <c r="C36" s="39" t="s">
        <v>738</v>
      </c>
      <c r="D36" s="40"/>
      <c r="E36" s="40"/>
      <c r="F36" s="41">
        <f>SUM(F5:F35)</f>
        <v>907541</v>
      </c>
    </row>
    <row r="37" spans="1:6" ht="15.75" thickTop="1" x14ac:dyDescent="0.25">
      <c r="A37" s="104"/>
      <c r="B37" s="104"/>
      <c r="C37" s="104"/>
      <c r="D37" s="104"/>
      <c r="E37" s="104"/>
      <c r="F37" s="110"/>
    </row>
    <row r="38" spans="1:6" ht="15.75" thickBot="1" x14ac:dyDescent="0.3">
      <c r="F38" s="30"/>
    </row>
    <row r="39" spans="1:6" ht="19.5" thickTop="1" x14ac:dyDescent="0.3">
      <c r="A39" s="318" t="s">
        <v>739</v>
      </c>
      <c r="B39" s="318"/>
      <c r="C39" s="318"/>
      <c r="D39" s="318"/>
      <c r="E39" s="318"/>
      <c r="F39" s="319"/>
    </row>
    <row r="40" spans="1:6" x14ac:dyDescent="0.25">
      <c r="F40" s="12"/>
    </row>
    <row r="41" spans="1:6" ht="34.15" customHeight="1" x14ac:dyDescent="0.25">
      <c r="A41" s="8" t="s">
        <v>43</v>
      </c>
      <c r="B41" s="8" t="s">
        <v>40</v>
      </c>
      <c r="C41" s="8" t="s">
        <v>1</v>
      </c>
      <c r="D41" s="8" t="s">
        <v>41</v>
      </c>
      <c r="E41" s="8" t="s">
        <v>68</v>
      </c>
      <c r="F41" s="16" t="s">
        <v>42</v>
      </c>
    </row>
    <row r="42" spans="1:6" x14ac:dyDescent="0.25">
      <c r="A42" s="9">
        <v>43255</v>
      </c>
      <c r="B42" t="s">
        <v>76</v>
      </c>
      <c r="C42" t="s">
        <v>899</v>
      </c>
      <c r="D42" s="10"/>
      <c r="E42" s="7"/>
      <c r="F42" s="14">
        <v>8200</v>
      </c>
    </row>
    <row r="43" spans="1:6" x14ac:dyDescent="0.25">
      <c r="A43" s="9">
        <v>43255</v>
      </c>
      <c r="B43" t="s">
        <v>76</v>
      </c>
      <c r="C43" t="s">
        <v>900</v>
      </c>
      <c r="D43" s="10"/>
      <c r="E43" s="7"/>
      <c r="F43" s="14">
        <v>100000</v>
      </c>
    </row>
    <row r="44" spans="1:6" x14ac:dyDescent="0.25">
      <c r="A44" s="9">
        <v>43255</v>
      </c>
      <c r="B44" t="s">
        <v>76</v>
      </c>
      <c r="C44" t="s">
        <v>901</v>
      </c>
      <c r="D44" s="10"/>
      <c r="E44" s="7"/>
      <c r="F44" s="14">
        <v>6990</v>
      </c>
    </row>
    <row r="45" spans="1:6" x14ac:dyDescent="0.25">
      <c r="A45" s="9">
        <v>43255</v>
      </c>
      <c r="B45" t="s">
        <v>76</v>
      </c>
      <c r="C45" t="s">
        <v>529</v>
      </c>
      <c r="D45" s="10"/>
      <c r="E45" s="7"/>
      <c r="F45" s="14">
        <v>2903</v>
      </c>
    </row>
    <row r="46" spans="1:6" x14ac:dyDescent="0.25">
      <c r="A46" s="9">
        <v>43255</v>
      </c>
      <c r="B46" t="s">
        <v>76</v>
      </c>
      <c r="C46" t="s">
        <v>436</v>
      </c>
      <c r="D46" s="10"/>
      <c r="E46" s="7"/>
      <c r="F46" s="14">
        <v>99858</v>
      </c>
    </row>
    <row r="47" spans="1:6" x14ac:dyDescent="0.25">
      <c r="A47" s="9">
        <v>43255</v>
      </c>
      <c r="B47" t="s">
        <v>76</v>
      </c>
      <c r="C47" t="s">
        <v>476</v>
      </c>
      <c r="D47" s="10"/>
      <c r="E47" s="7"/>
      <c r="F47" s="14">
        <v>1582</v>
      </c>
    </row>
    <row r="48" spans="1:6" x14ac:dyDescent="0.25">
      <c r="A48" s="9">
        <v>43255</v>
      </c>
      <c r="B48" t="s">
        <v>76</v>
      </c>
      <c r="C48" t="s">
        <v>367</v>
      </c>
      <c r="D48" s="10"/>
      <c r="E48" s="7"/>
      <c r="F48" s="14">
        <v>149949</v>
      </c>
    </row>
    <row r="49" spans="1:8" x14ac:dyDescent="0.25">
      <c r="A49" s="9">
        <v>43257</v>
      </c>
      <c r="B49" t="s">
        <v>264</v>
      </c>
      <c r="C49" t="s">
        <v>517</v>
      </c>
      <c r="D49" s="10"/>
      <c r="E49" s="7"/>
      <c r="F49" s="14">
        <v>10025</v>
      </c>
    </row>
    <row r="50" spans="1:8" x14ac:dyDescent="0.25">
      <c r="A50" s="9">
        <v>43264</v>
      </c>
      <c r="B50" t="s">
        <v>76</v>
      </c>
      <c r="C50" t="s">
        <v>902</v>
      </c>
      <c r="D50" s="10"/>
      <c r="E50" s="7"/>
      <c r="F50" s="14">
        <v>15000</v>
      </c>
    </row>
    <row r="51" spans="1:8" x14ac:dyDescent="0.25">
      <c r="A51" s="9">
        <v>43266</v>
      </c>
      <c r="B51" t="s">
        <v>76</v>
      </c>
      <c r="C51" t="s">
        <v>903</v>
      </c>
      <c r="D51" s="10"/>
      <c r="E51" s="7"/>
      <c r="F51" s="14">
        <v>30000</v>
      </c>
    </row>
    <row r="52" spans="1:8" x14ac:dyDescent="0.25">
      <c r="A52" s="9">
        <v>43266</v>
      </c>
      <c r="B52" t="s">
        <v>76</v>
      </c>
      <c r="C52" t="s">
        <v>682</v>
      </c>
      <c r="D52" s="10"/>
      <c r="E52" s="7"/>
      <c r="F52" s="14">
        <v>120000</v>
      </c>
    </row>
    <row r="53" spans="1:8" x14ac:dyDescent="0.25">
      <c r="A53" s="9">
        <v>43266</v>
      </c>
      <c r="B53" t="s">
        <v>76</v>
      </c>
      <c r="C53" t="s">
        <v>904</v>
      </c>
      <c r="D53" s="10"/>
      <c r="E53" s="7"/>
      <c r="F53" s="14">
        <v>75000</v>
      </c>
    </row>
    <row r="54" spans="1:8" x14ac:dyDescent="0.25">
      <c r="A54" s="9">
        <v>43270</v>
      </c>
      <c r="B54" t="s">
        <v>76</v>
      </c>
      <c r="C54" t="s">
        <v>905</v>
      </c>
      <c r="D54" s="10"/>
      <c r="E54" s="7"/>
      <c r="F54" s="14">
        <v>349990</v>
      </c>
    </row>
    <row r="55" spans="1:8" x14ac:dyDescent="0.25">
      <c r="A55" s="9">
        <v>43276</v>
      </c>
      <c r="B55" t="s">
        <v>76</v>
      </c>
      <c r="C55" t="s">
        <v>906</v>
      </c>
      <c r="D55" s="10"/>
      <c r="E55" s="7"/>
      <c r="F55" s="14">
        <v>25000</v>
      </c>
    </row>
    <row r="56" spans="1:8" x14ac:dyDescent="0.25">
      <c r="A56" s="9">
        <v>43280</v>
      </c>
      <c r="B56" t="s">
        <v>76</v>
      </c>
      <c r="C56" t="s">
        <v>907</v>
      </c>
      <c r="D56" s="10"/>
      <c r="E56" s="7"/>
      <c r="F56" s="14">
        <v>20000</v>
      </c>
    </row>
    <row r="57" spans="1:8" x14ac:dyDescent="0.25">
      <c r="A57" s="9">
        <v>43280</v>
      </c>
      <c r="B57" t="s">
        <v>76</v>
      </c>
      <c r="C57" t="s">
        <v>908</v>
      </c>
      <c r="D57" s="10"/>
      <c r="E57" s="7"/>
      <c r="F57" s="14">
        <v>75000</v>
      </c>
    </row>
    <row r="58" spans="1:8" x14ac:dyDescent="0.25">
      <c r="A58" s="9">
        <v>43280</v>
      </c>
      <c r="B58" t="s">
        <v>76</v>
      </c>
      <c r="C58" t="s">
        <v>909</v>
      </c>
      <c r="D58" s="10"/>
      <c r="E58" s="7"/>
      <c r="F58" s="14">
        <v>204520</v>
      </c>
    </row>
    <row r="59" spans="1:8" x14ac:dyDescent="0.25">
      <c r="A59" s="9">
        <v>43276</v>
      </c>
      <c r="B59" t="s">
        <v>76</v>
      </c>
      <c r="C59" t="s">
        <v>910</v>
      </c>
      <c r="D59" s="10"/>
      <c r="E59" s="7"/>
      <c r="F59" s="14">
        <v>50000</v>
      </c>
    </row>
    <row r="60" spans="1:8" x14ac:dyDescent="0.25">
      <c r="A60" s="9"/>
      <c r="B60" s="30"/>
      <c r="D60" s="10"/>
      <c r="E60" s="7"/>
      <c r="F60" s="14"/>
    </row>
    <row r="61" spans="1:8" ht="18.75" x14ac:dyDescent="0.3">
      <c r="C61" s="36" t="s">
        <v>740</v>
      </c>
      <c r="D61" s="37"/>
      <c r="E61" s="37"/>
      <c r="F61" s="38">
        <f>SUM(F42:F59)</f>
        <v>1344017</v>
      </c>
    </row>
    <row r="62" spans="1:8" x14ac:dyDescent="0.25">
      <c r="F62" s="12"/>
    </row>
    <row r="63" spans="1:8" ht="15.75" thickBot="1" x14ac:dyDescent="0.3">
      <c r="F63" s="12"/>
      <c r="H63" s="67"/>
    </row>
    <row r="64" spans="1:8" ht="22.5" thickTop="1" thickBot="1" x14ac:dyDescent="0.4">
      <c r="C64" s="135" t="s">
        <v>162</v>
      </c>
      <c r="D64" s="135"/>
      <c r="E64" s="135"/>
      <c r="F64" s="136"/>
      <c r="H64" s="67"/>
    </row>
    <row r="65" spans="3:11" ht="15.75" thickTop="1" x14ac:dyDescent="0.25">
      <c r="C65" s="3" t="s">
        <v>72</v>
      </c>
      <c r="D65" s="20">
        <v>43250</v>
      </c>
      <c r="E65" s="3"/>
      <c r="F65" s="11">
        <f>+'May 2018'!F98</f>
        <v>14957898</v>
      </c>
      <c r="H65" s="67"/>
      <c r="I65" s="68">
        <v>11750116</v>
      </c>
      <c r="J65" s="67"/>
      <c r="K65" s="67"/>
    </row>
    <row r="66" spans="3:11" x14ac:dyDescent="0.25">
      <c r="C66" s="3" t="s">
        <v>73</v>
      </c>
      <c r="D66" s="20">
        <v>43252</v>
      </c>
      <c r="E66" s="3"/>
      <c r="F66" s="11">
        <f>+F36</f>
        <v>907541</v>
      </c>
      <c r="H66" s="67"/>
      <c r="I66" s="68">
        <v>3324310</v>
      </c>
      <c r="J66" s="67"/>
      <c r="K66" s="67"/>
    </row>
    <row r="67" spans="3:11" x14ac:dyDescent="0.25">
      <c r="C67" s="3" t="s">
        <v>74</v>
      </c>
      <c r="D67" s="3"/>
      <c r="E67" s="3"/>
      <c r="F67" s="13"/>
      <c r="H67" s="67"/>
      <c r="I67" s="68">
        <v>2998971</v>
      </c>
      <c r="J67" s="67"/>
      <c r="K67" s="67"/>
    </row>
    <row r="68" spans="3:11" x14ac:dyDescent="0.25">
      <c r="C68" s="3" t="s">
        <v>75</v>
      </c>
      <c r="D68" s="20">
        <v>43252</v>
      </c>
      <c r="E68" s="3"/>
      <c r="F68" s="17">
        <f>-F61</f>
        <v>-1344017</v>
      </c>
      <c r="H68" s="67"/>
      <c r="I68" s="68">
        <v>2996667</v>
      </c>
      <c r="J68" s="67"/>
      <c r="K68" s="67"/>
    </row>
    <row r="69" spans="3:11" ht="15.75" thickBot="1" x14ac:dyDescent="0.3">
      <c r="F69" s="12"/>
      <c r="H69" s="67"/>
      <c r="I69" s="68">
        <v>166515</v>
      </c>
      <c r="J69" s="67"/>
      <c r="K69" s="67"/>
    </row>
    <row r="70" spans="3:11" ht="20.25" thickTop="1" thickBot="1" x14ac:dyDescent="0.35">
      <c r="C70" s="21" t="s">
        <v>741</v>
      </c>
      <c r="D70" s="22"/>
      <c r="E70" s="22"/>
      <c r="F70" s="24">
        <f>+F65+F66+F68</f>
        <v>14521422</v>
      </c>
      <c r="H70" s="67"/>
      <c r="I70" s="68">
        <v>1443968</v>
      </c>
      <c r="J70" s="67"/>
      <c r="K70" s="67"/>
    </row>
    <row r="71" spans="3:11" ht="16.5" thickTop="1" thickBot="1" x14ac:dyDescent="0.3">
      <c r="F71" s="12"/>
      <c r="H71" s="67"/>
      <c r="I71" s="68">
        <v>731774</v>
      </c>
      <c r="J71" s="67"/>
      <c r="K71" s="67"/>
    </row>
    <row r="72" spans="3:11" ht="20.25" thickTop="1" thickBot="1" x14ac:dyDescent="0.35">
      <c r="C72" s="21" t="s">
        <v>544</v>
      </c>
      <c r="D72" s="22"/>
      <c r="E72" s="22"/>
      <c r="F72" s="24">
        <f>+'dep a plazo y saldos  bco'!A37</f>
        <v>43915845</v>
      </c>
      <c r="H72" s="67"/>
      <c r="I72" s="68">
        <v>10482372</v>
      </c>
      <c r="J72" s="67"/>
      <c r="K72" s="67"/>
    </row>
    <row r="73" spans="3:11" ht="15.75" thickTop="1" x14ac:dyDescent="0.25"/>
  </sheetData>
  <mergeCells count="2">
    <mergeCell ref="A3:F3"/>
    <mergeCell ref="A39:F39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36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9AECD-2445-403D-AA6C-0494ADDCAAB6}">
  <dimension ref="A1:K80"/>
  <sheetViews>
    <sheetView topLeftCell="A73" zoomScale="80" zoomScaleNormal="80" workbookViewId="0">
      <selection activeCell="A46" sqref="A46:F46"/>
    </sheetView>
  </sheetViews>
  <sheetFormatPr baseColWidth="10" defaultRowHeight="15" x14ac:dyDescent="0.25"/>
  <cols>
    <col min="1" max="1" width="10.7109375" customWidth="1"/>
    <col min="2" max="2" width="8" customWidth="1"/>
    <col min="3" max="3" width="50.7109375" bestFit="1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742</v>
      </c>
      <c r="B1" s="107"/>
      <c r="C1" s="107"/>
      <c r="D1" s="108">
        <f>+'Jun 2018'!F70</f>
        <v>14521422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307" t="s">
        <v>743</v>
      </c>
      <c r="B3" s="307"/>
      <c r="C3" s="307"/>
      <c r="D3" s="307"/>
      <c r="E3" s="307"/>
      <c r="F3" s="308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43284</v>
      </c>
      <c r="B5" t="s">
        <v>76</v>
      </c>
      <c r="C5" t="s">
        <v>430</v>
      </c>
      <c r="F5" s="14">
        <v>20000</v>
      </c>
    </row>
    <row r="6" spans="1:8" x14ac:dyDescent="0.25">
      <c r="A6" s="9">
        <v>43285</v>
      </c>
      <c r="B6" t="s">
        <v>76</v>
      </c>
      <c r="C6" t="s">
        <v>852</v>
      </c>
      <c r="D6" t="s">
        <v>57</v>
      </c>
      <c r="F6" s="14">
        <v>20000</v>
      </c>
    </row>
    <row r="7" spans="1:8" x14ac:dyDescent="0.25">
      <c r="A7" s="9">
        <v>43286</v>
      </c>
      <c r="B7" t="s">
        <v>76</v>
      </c>
      <c r="C7" t="s">
        <v>2</v>
      </c>
      <c r="D7" t="s">
        <v>57</v>
      </c>
      <c r="F7" s="14">
        <v>20000</v>
      </c>
    </row>
    <row r="8" spans="1:8" x14ac:dyDescent="0.25">
      <c r="A8" s="9">
        <v>43291</v>
      </c>
      <c r="B8" t="s">
        <v>76</v>
      </c>
      <c r="C8" t="s">
        <v>80</v>
      </c>
      <c r="D8" t="s">
        <v>57</v>
      </c>
      <c r="F8" s="14">
        <v>20000</v>
      </c>
    </row>
    <row r="9" spans="1:8" x14ac:dyDescent="0.25">
      <c r="A9" s="9">
        <v>43298</v>
      </c>
      <c r="B9" t="s">
        <v>239</v>
      </c>
      <c r="C9" t="s">
        <v>418</v>
      </c>
      <c r="F9" s="14">
        <v>20000</v>
      </c>
    </row>
    <row r="10" spans="1:8" x14ac:dyDescent="0.25">
      <c r="A10" s="9">
        <v>43298</v>
      </c>
      <c r="B10" t="s">
        <v>239</v>
      </c>
      <c r="C10" t="s">
        <v>417</v>
      </c>
      <c r="F10" s="14">
        <v>20000</v>
      </c>
    </row>
    <row r="11" spans="1:8" x14ac:dyDescent="0.25">
      <c r="A11" s="9">
        <v>43299</v>
      </c>
      <c r="B11" t="s">
        <v>76</v>
      </c>
      <c r="C11" t="s">
        <v>87</v>
      </c>
      <c r="F11" s="14">
        <v>20000</v>
      </c>
    </row>
    <row r="12" spans="1:8" x14ac:dyDescent="0.25">
      <c r="A12" s="9">
        <v>43301</v>
      </c>
      <c r="B12" t="s">
        <v>239</v>
      </c>
      <c r="C12" t="s">
        <v>466</v>
      </c>
      <c r="F12" s="14">
        <v>20000</v>
      </c>
    </row>
    <row r="13" spans="1:8" x14ac:dyDescent="0.25">
      <c r="A13" s="9">
        <v>43305</v>
      </c>
      <c r="B13" t="s">
        <v>76</v>
      </c>
      <c r="C13" t="s">
        <v>822</v>
      </c>
      <c r="F13" s="14">
        <v>20000</v>
      </c>
    </row>
    <row r="14" spans="1:8" x14ac:dyDescent="0.25">
      <c r="A14" s="9">
        <v>43305</v>
      </c>
      <c r="B14" t="s">
        <v>76</v>
      </c>
      <c r="C14" t="s">
        <v>911</v>
      </c>
      <c r="F14" s="14">
        <v>20000</v>
      </c>
    </row>
    <row r="15" spans="1:8" x14ac:dyDescent="0.25">
      <c r="A15" s="9">
        <v>43308</v>
      </c>
      <c r="B15" t="s">
        <v>76</v>
      </c>
      <c r="C15" t="s">
        <v>127</v>
      </c>
      <c r="F15" s="14">
        <v>20000</v>
      </c>
    </row>
    <row r="16" spans="1:8" x14ac:dyDescent="0.25">
      <c r="A16" s="9">
        <v>43311</v>
      </c>
      <c r="B16" t="s">
        <v>76</v>
      </c>
      <c r="C16" t="s">
        <v>206</v>
      </c>
      <c r="F16" s="14">
        <v>20000</v>
      </c>
    </row>
    <row r="17" spans="1:6" x14ac:dyDescent="0.25">
      <c r="A17" s="9">
        <v>43311</v>
      </c>
      <c r="B17" t="s">
        <v>76</v>
      </c>
      <c r="C17" t="s">
        <v>430</v>
      </c>
      <c r="F17" s="14">
        <v>20000</v>
      </c>
    </row>
    <row r="18" spans="1:6" x14ac:dyDescent="0.25">
      <c r="A18" s="9">
        <v>43311</v>
      </c>
      <c r="B18" t="s">
        <v>239</v>
      </c>
      <c r="C18" t="s">
        <v>376</v>
      </c>
      <c r="F18" s="14">
        <v>20000</v>
      </c>
    </row>
    <row r="19" spans="1:6" x14ac:dyDescent="0.25">
      <c r="A19" s="9">
        <v>43312</v>
      </c>
      <c r="B19" t="s">
        <v>76</v>
      </c>
      <c r="C19" t="s">
        <v>912</v>
      </c>
      <c r="F19" s="14">
        <v>20000</v>
      </c>
    </row>
    <row r="20" spans="1:6" x14ac:dyDescent="0.25">
      <c r="A20" s="9">
        <v>43312</v>
      </c>
      <c r="B20" t="s">
        <v>76</v>
      </c>
      <c r="C20" t="s">
        <v>913</v>
      </c>
      <c r="F20" s="14">
        <v>20000</v>
      </c>
    </row>
    <row r="21" spans="1:6" x14ac:dyDescent="0.25">
      <c r="A21" s="9">
        <v>43312</v>
      </c>
      <c r="B21" t="s">
        <v>76</v>
      </c>
      <c r="C21" t="s">
        <v>14</v>
      </c>
      <c r="F21" s="14">
        <v>20000</v>
      </c>
    </row>
    <row r="22" spans="1:6" x14ac:dyDescent="0.25">
      <c r="A22" s="9">
        <v>43312</v>
      </c>
      <c r="B22" t="s">
        <v>76</v>
      </c>
      <c r="C22" t="s">
        <v>9</v>
      </c>
      <c r="F22" s="14">
        <v>20000</v>
      </c>
    </row>
    <row r="23" spans="1:6" x14ac:dyDescent="0.25">
      <c r="A23" s="9">
        <v>43312</v>
      </c>
      <c r="B23" t="s">
        <v>76</v>
      </c>
      <c r="C23" t="s">
        <v>131</v>
      </c>
      <c r="F23" s="14">
        <v>20000</v>
      </c>
    </row>
    <row r="24" spans="1:6" x14ac:dyDescent="0.25">
      <c r="A24" s="9">
        <v>43305</v>
      </c>
      <c r="B24" t="s">
        <v>76</v>
      </c>
      <c r="C24" t="s">
        <v>18</v>
      </c>
      <c r="F24" s="14">
        <v>20080</v>
      </c>
    </row>
    <row r="25" spans="1:6" x14ac:dyDescent="0.25">
      <c r="A25" s="9">
        <v>43290</v>
      </c>
      <c r="B25" t="s">
        <v>76</v>
      </c>
      <c r="C25" t="s">
        <v>140</v>
      </c>
      <c r="D25" t="s">
        <v>57</v>
      </c>
      <c r="F25" s="14">
        <v>20096</v>
      </c>
    </row>
    <row r="26" spans="1:6" x14ac:dyDescent="0.25">
      <c r="A26" s="9">
        <v>43286</v>
      </c>
      <c r="B26" t="s">
        <v>239</v>
      </c>
      <c r="C26" t="s">
        <v>132</v>
      </c>
      <c r="D26" t="s">
        <v>57</v>
      </c>
      <c r="F26" s="14">
        <v>20100</v>
      </c>
    </row>
    <row r="27" spans="1:6" x14ac:dyDescent="0.25">
      <c r="A27" s="9">
        <v>43305</v>
      </c>
      <c r="B27" t="s">
        <v>239</v>
      </c>
      <c r="C27" t="s">
        <v>21</v>
      </c>
      <c r="F27" s="14">
        <v>20109</v>
      </c>
    </row>
    <row r="28" spans="1:6" x14ac:dyDescent="0.25">
      <c r="A28" s="9">
        <v>43285</v>
      </c>
      <c r="B28" t="s">
        <v>76</v>
      </c>
      <c r="C28" t="s">
        <v>94</v>
      </c>
      <c r="D28" t="s">
        <v>57</v>
      </c>
      <c r="F28" s="14">
        <v>25000</v>
      </c>
    </row>
    <row r="29" spans="1:6" x14ac:dyDescent="0.25">
      <c r="A29" s="9">
        <v>43312</v>
      </c>
      <c r="B29" t="s">
        <v>76</v>
      </c>
      <c r="C29" t="s">
        <v>914</v>
      </c>
      <c r="F29" s="14">
        <v>25860</v>
      </c>
    </row>
    <row r="30" spans="1:6" x14ac:dyDescent="0.25">
      <c r="A30" s="9">
        <v>43285</v>
      </c>
      <c r="B30" t="s">
        <v>76</v>
      </c>
      <c r="C30" t="s">
        <v>261</v>
      </c>
      <c r="D30" t="s">
        <v>57</v>
      </c>
      <c r="F30" s="14">
        <v>40000</v>
      </c>
    </row>
    <row r="31" spans="1:6" x14ac:dyDescent="0.25">
      <c r="A31" s="9">
        <v>43292</v>
      </c>
      <c r="B31" t="s">
        <v>76</v>
      </c>
      <c r="C31" t="s">
        <v>24</v>
      </c>
      <c r="F31" s="14">
        <v>40000</v>
      </c>
    </row>
    <row r="32" spans="1:6" x14ac:dyDescent="0.25">
      <c r="A32" s="9">
        <v>43294</v>
      </c>
      <c r="B32" t="s">
        <v>239</v>
      </c>
      <c r="C32" t="s">
        <v>77</v>
      </c>
      <c r="F32" s="14">
        <v>40000</v>
      </c>
    </row>
    <row r="33" spans="1:6" x14ac:dyDescent="0.25">
      <c r="A33" s="9">
        <v>43298</v>
      </c>
      <c r="B33" t="s">
        <v>76</v>
      </c>
      <c r="C33" t="s">
        <v>413</v>
      </c>
      <c r="F33" s="14">
        <v>40000</v>
      </c>
    </row>
    <row r="34" spans="1:6" x14ac:dyDescent="0.25">
      <c r="A34" s="9">
        <v>43300</v>
      </c>
      <c r="B34" t="s">
        <v>76</v>
      </c>
      <c r="C34" t="s">
        <v>874</v>
      </c>
      <c r="F34" s="14">
        <v>40000</v>
      </c>
    </row>
    <row r="35" spans="1:6" x14ac:dyDescent="0.25">
      <c r="A35" s="9">
        <v>43301</v>
      </c>
      <c r="B35" t="s">
        <v>239</v>
      </c>
      <c r="C35" t="s">
        <v>19</v>
      </c>
      <c r="F35" s="14">
        <v>40094</v>
      </c>
    </row>
    <row r="36" spans="1:6" x14ac:dyDescent="0.25">
      <c r="A36" s="9">
        <v>43305</v>
      </c>
      <c r="B36" t="s">
        <v>76</v>
      </c>
      <c r="C36" t="s">
        <v>254</v>
      </c>
      <c r="F36" s="14">
        <v>60000</v>
      </c>
    </row>
    <row r="37" spans="1:6" x14ac:dyDescent="0.25">
      <c r="A37" s="9">
        <v>43301</v>
      </c>
      <c r="B37" t="s">
        <v>76</v>
      </c>
      <c r="C37" t="s">
        <v>562</v>
      </c>
      <c r="D37" t="s">
        <v>57</v>
      </c>
      <c r="F37" s="14">
        <v>90000</v>
      </c>
    </row>
    <row r="38" spans="1:6" x14ac:dyDescent="0.25">
      <c r="A38" s="9">
        <v>43284</v>
      </c>
      <c r="B38" t="s">
        <v>239</v>
      </c>
      <c r="C38" t="s">
        <v>915</v>
      </c>
      <c r="F38" s="14">
        <v>110000</v>
      </c>
    </row>
    <row r="39" spans="1:6" x14ac:dyDescent="0.25">
      <c r="A39" s="9">
        <v>43294</v>
      </c>
      <c r="B39" t="s">
        <v>76</v>
      </c>
      <c r="C39" t="s">
        <v>509</v>
      </c>
      <c r="F39" s="14">
        <v>120049</v>
      </c>
    </row>
    <row r="40" spans="1:6" x14ac:dyDescent="0.25">
      <c r="A40" s="9">
        <v>43304</v>
      </c>
      <c r="B40" t="s">
        <v>239</v>
      </c>
      <c r="C40" t="s">
        <v>204</v>
      </c>
      <c r="F40" s="14">
        <v>150000</v>
      </c>
    </row>
    <row r="41" spans="1:6" x14ac:dyDescent="0.25">
      <c r="A41" s="9">
        <v>43304</v>
      </c>
      <c r="B41" t="s">
        <v>129</v>
      </c>
      <c r="C41" t="s">
        <v>374</v>
      </c>
      <c r="F41" s="14">
        <v>150000</v>
      </c>
    </row>
    <row r="42" spans="1:6" x14ac:dyDescent="0.25">
      <c r="A42" s="9"/>
      <c r="F42" s="14"/>
    </row>
    <row r="43" spans="1:6" ht="19.5" thickBot="1" x14ac:dyDescent="0.35">
      <c r="A43" s="18"/>
      <c r="B43" s="18"/>
      <c r="C43" s="39" t="s">
        <v>744</v>
      </c>
      <c r="D43" s="40"/>
      <c r="E43" s="40"/>
      <c r="F43" s="41">
        <f>SUM(F5:F42)</f>
        <v>1431388</v>
      </c>
    </row>
    <row r="44" spans="1:6" ht="15.75" thickTop="1" x14ac:dyDescent="0.25">
      <c r="A44" s="104"/>
      <c r="B44" s="104"/>
      <c r="C44" s="104"/>
      <c r="D44" s="104"/>
      <c r="E44" s="104"/>
      <c r="F44" s="110"/>
    </row>
    <row r="45" spans="1:6" ht="15.75" thickBot="1" x14ac:dyDescent="0.3">
      <c r="F45" s="30"/>
    </row>
    <row r="46" spans="1:6" ht="19.5" thickTop="1" x14ac:dyDescent="0.3">
      <c r="A46" s="318" t="s">
        <v>745</v>
      </c>
      <c r="B46" s="318"/>
      <c r="C46" s="318"/>
      <c r="D46" s="318"/>
      <c r="E46" s="318"/>
      <c r="F46" s="319"/>
    </row>
    <row r="47" spans="1:6" x14ac:dyDescent="0.25">
      <c r="F47" s="12"/>
    </row>
    <row r="48" spans="1:6" ht="34.15" customHeight="1" x14ac:dyDescent="0.25">
      <c r="A48" s="8" t="s">
        <v>43</v>
      </c>
      <c r="B48" s="8" t="s">
        <v>40</v>
      </c>
      <c r="C48" s="8" t="s">
        <v>1</v>
      </c>
      <c r="D48" s="8" t="s">
        <v>41</v>
      </c>
      <c r="E48" s="8" t="s">
        <v>68</v>
      </c>
      <c r="F48" s="16" t="s">
        <v>42</v>
      </c>
    </row>
    <row r="49" spans="1:6" x14ac:dyDescent="0.25">
      <c r="A49" s="9">
        <v>43285</v>
      </c>
      <c r="B49" t="s">
        <v>76</v>
      </c>
      <c r="C49" t="s">
        <v>916</v>
      </c>
      <c r="D49" s="10"/>
      <c r="E49" s="7"/>
      <c r="F49" s="14">
        <v>150000</v>
      </c>
    </row>
    <row r="50" spans="1:6" x14ac:dyDescent="0.25">
      <c r="A50" s="9">
        <v>43285</v>
      </c>
      <c r="B50" t="s">
        <v>917</v>
      </c>
      <c r="C50" t="s">
        <v>476</v>
      </c>
      <c r="D50" s="10"/>
      <c r="E50" s="7"/>
      <c r="F50" s="14">
        <v>39661</v>
      </c>
    </row>
    <row r="51" spans="1:6" x14ac:dyDescent="0.25">
      <c r="A51" s="9">
        <v>43285</v>
      </c>
      <c r="B51" t="s">
        <v>917</v>
      </c>
      <c r="C51" t="s">
        <v>436</v>
      </c>
      <c r="D51" s="10"/>
      <c r="E51" s="7"/>
      <c r="F51" s="14">
        <v>94862</v>
      </c>
    </row>
    <row r="52" spans="1:6" x14ac:dyDescent="0.25">
      <c r="A52" s="9">
        <v>43285</v>
      </c>
      <c r="B52" t="s">
        <v>917</v>
      </c>
      <c r="C52" t="s">
        <v>529</v>
      </c>
      <c r="D52" s="10"/>
      <c r="E52" s="7"/>
      <c r="F52" s="14">
        <v>2183</v>
      </c>
    </row>
    <row r="53" spans="1:6" x14ac:dyDescent="0.25">
      <c r="A53" s="9">
        <v>43285</v>
      </c>
      <c r="B53" t="s">
        <v>917</v>
      </c>
      <c r="C53" t="s">
        <v>212</v>
      </c>
      <c r="D53" s="10"/>
      <c r="E53" s="7"/>
      <c r="F53" s="14">
        <v>6990</v>
      </c>
    </row>
    <row r="54" spans="1:6" x14ac:dyDescent="0.25">
      <c r="A54" s="9">
        <v>43285</v>
      </c>
      <c r="B54" t="s">
        <v>917</v>
      </c>
      <c r="C54" t="s">
        <v>367</v>
      </c>
      <c r="D54" s="10"/>
      <c r="E54" s="7"/>
      <c r="F54" s="14">
        <v>94440</v>
      </c>
    </row>
    <row r="55" spans="1:6" x14ac:dyDescent="0.25">
      <c r="A55" s="9">
        <v>43287</v>
      </c>
      <c r="B55" t="s">
        <v>389</v>
      </c>
      <c r="C55" t="s">
        <v>517</v>
      </c>
      <c r="D55" s="10"/>
      <c r="E55" s="7"/>
      <c r="F55" s="14">
        <v>10055</v>
      </c>
    </row>
    <row r="56" spans="1:6" x14ac:dyDescent="0.25">
      <c r="A56" s="9">
        <v>43290</v>
      </c>
      <c r="B56" t="s">
        <v>76</v>
      </c>
      <c r="C56" t="s">
        <v>918</v>
      </c>
      <c r="D56" s="10"/>
      <c r="E56" s="7"/>
      <c r="F56" s="14">
        <v>75000</v>
      </c>
    </row>
    <row r="57" spans="1:6" x14ac:dyDescent="0.25">
      <c r="A57" s="9">
        <v>43291</v>
      </c>
      <c r="B57" t="s">
        <v>76</v>
      </c>
      <c r="C57" t="s">
        <v>477</v>
      </c>
      <c r="D57" s="10"/>
      <c r="E57" s="7"/>
      <c r="F57" s="14">
        <v>35000</v>
      </c>
    </row>
    <row r="58" spans="1:6" x14ac:dyDescent="0.25">
      <c r="A58" s="9">
        <v>43294</v>
      </c>
      <c r="B58" t="s">
        <v>76</v>
      </c>
      <c r="C58" t="s">
        <v>919</v>
      </c>
      <c r="D58" s="10"/>
      <c r="E58" s="7"/>
      <c r="F58" s="14">
        <v>15000</v>
      </c>
    </row>
    <row r="59" spans="1:6" x14ac:dyDescent="0.25">
      <c r="A59" s="9">
        <v>43294</v>
      </c>
      <c r="B59" t="s">
        <v>76</v>
      </c>
      <c r="C59" t="s">
        <v>920</v>
      </c>
      <c r="D59" s="10"/>
      <c r="E59" s="7"/>
      <c r="F59" s="14">
        <v>75000</v>
      </c>
    </row>
    <row r="60" spans="1:6" x14ac:dyDescent="0.25">
      <c r="A60" s="9">
        <v>43298</v>
      </c>
      <c r="B60" t="s">
        <v>76</v>
      </c>
      <c r="C60" t="s">
        <v>682</v>
      </c>
      <c r="D60" s="10"/>
      <c r="E60" s="7"/>
      <c r="F60" s="14">
        <v>120000</v>
      </c>
    </row>
    <row r="61" spans="1:6" x14ac:dyDescent="0.25">
      <c r="A61" s="9">
        <v>43298</v>
      </c>
      <c r="B61" t="s">
        <v>76</v>
      </c>
      <c r="C61" t="s">
        <v>921</v>
      </c>
      <c r="D61" s="10"/>
      <c r="E61" s="7"/>
      <c r="F61" s="14">
        <v>25000</v>
      </c>
    </row>
    <row r="62" spans="1:6" x14ac:dyDescent="0.25">
      <c r="A62" s="9">
        <v>43300</v>
      </c>
      <c r="B62" t="s">
        <v>76</v>
      </c>
      <c r="C62" t="s">
        <v>922</v>
      </c>
      <c r="D62" s="10"/>
      <c r="E62" s="7"/>
      <c r="F62" s="14">
        <v>70000</v>
      </c>
    </row>
    <row r="63" spans="1:6" x14ac:dyDescent="0.25">
      <c r="A63" s="9">
        <v>43304</v>
      </c>
      <c r="B63" t="s">
        <v>76</v>
      </c>
      <c r="C63" t="s">
        <v>923</v>
      </c>
      <c r="D63" s="10"/>
      <c r="E63" s="7"/>
      <c r="F63" s="14">
        <v>50000</v>
      </c>
    </row>
    <row r="64" spans="1:6" x14ac:dyDescent="0.25">
      <c r="A64" s="9">
        <v>43307</v>
      </c>
      <c r="B64" t="s">
        <v>76</v>
      </c>
      <c r="C64" t="s">
        <v>922</v>
      </c>
      <c r="D64" s="10"/>
      <c r="E64" s="7"/>
      <c r="F64" s="14">
        <v>70000</v>
      </c>
    </row>
    <row r="65" spans="1:11" x14ac:dyDescent="0.25">
      <c r="A65" s="9">
        <v>43308</v>
      </c>
      <c r="B65" t="s">
        <v>76</v>
      </c>
      <c r="C65" t="s">
        <v>923</v>
      </c>
      <c r="D65" s="10"/>
      <c r="E65" s="7"/>
      <c r="F65" s="14">
        <v>50000</v>
      </c>
    </row>
    <row r="66" spans="1:11" x14ac:dyDescent="0.25">
      <c r="A66" s="9">
        <v>43311</v>
      </c>
      <c r="B66" t="s">
        <v>76</v>
      </c>
      <c r="C66" t="s">
        <v>924</v>
      </c>
      <c r="D66" s="10"/>
      <c r="E66" s="7"/>
      <c r="F66" s="14">
        <v>30000</v>
      </c>
    </row>
    <row r="67" spans="1:11" x14ac:dyDescent="0.25">
      <c r="A67" s="9"/>
      <c r="B67" s="30"/>
      <c r="D67" s="10"/>
      <c r="E67" s="7"/>
      <c r="F67" s="14"/>
    </row>
    <row r="68" spans="1:11" ht="18.75" x14ac:dyDescent="0.3">
      <c r="C68" s="36" t="s">
        <v>746</v>
      </c>
      <c r="D68" s="37"/>
      <c r="E68" s="37"/>
      <c r="F68" s="38">
        <f>SUM(F49:F66)</f>
        <v>1013191</v>
      </c>
    </row>
    <row r="69" spans="1:11" x14ac:dyDescent="0.25">
      <c r="F69" s="12"/>
    </row>
    <row r="70" spans="1:11" ht="15.75" thickBot="1" x14ac:dyDescent="0.3">
      <c r="F70" s="12"/>
      <c r="H70" s="67"/>
    </row>
    <row r="71" spans="1:11" ht="22.5" thickTop="1" thickBot="1" x14ac:dyDescent="0.4">
      <c r="C71" s="135" t="s">
        <v>162</v>
      </c>
      <c r="D71" s="135"/>
      <c r="E71" s="135"/>
      <c r="F71" s="136"/>
      <c r="H71" s="67"/>
    </row>
    <row r="72" spans="1:11" ht="15.75" thickTop="1" x14ac:dyDescent="0.25">
      <c r="C72" s="3" t="s">
        <v>72</v>
      </c>
      <c r="D72" s="20">
        <v>43252</v>
      </c>
      <c r="E72" s="3"/>
      <c r="F72" s="11">
        <f>+'Jun 2018'!F70</f>
        <v>14521422</v>
      </c>
      <c r="H72" s="67"/>
      <c r="I72" s="68">
        <v>11750116</v>
      </c>
      <c r="J72" s="67"/>
      <c r="K72" s="67"/>
    </row>
    <row r="73" spans="1:11" x14ac:dyDescent="0.25">
      <c r="C73" s="3" t="s">
        <v>73</v>
      </c>
      <c r="D73" s="20">
        <v>43282</v>
      </c>
      <c r="E73" s="3"/>
      <c r="F73" s="11">
        <f>+F43</f>
        <v>1431388</v>
      </c>
      <c r="H73" s="67"/>
      <c r="I73" s="68">
        <v>3324310</v>
      </c>
      <c r="J73" s="67"/>
      <c r="K73" s="67"/>
    </row>
    <row r="74" spans="1:11" x14ac:dyDescent="0.25">
      <c r="C74" s="3" t="s">
        <v>74</v>
      </c>
      <c r="D74" s="3"/>
      <c r="E74" s="3"/>
      <c r="F74" s="13"/>
      <c r="H74" s="67"/>
      <c r="I74" s="68">
        <v>2998971</v>
      </c>
      <c r="J74" s="67"/>
      <c r="K74" s="67"/>
    </row>
    <row r="75" spans="1:11" x14ac:dyDescent="0.25">
      <c r="C75" s="3" t="s">
        <v>75</v>
      </c>
      <c r="D75" s="20">
        <v>43282</v>
      </c>
      <c r="E75" s="3"/>
      <c r="F75" s="17">
        <f>-F68</f>
        <v>-1013191</v>
      </c>
      <c r="H75" s="67"/>
      <c r="I75" s="68">
        <v>2996667</v>
      </c>
      <c r="J75" s="67"/>
      <c r="K75" s="67"/>
    </row>
    <row r="76" spans="1:11" ht="15.75" thickBot="1" x14ac:dyDescent="0.3">
      <c r="F76" s="12"/>
      <c r="H76" s="67"/>
      <c r="I76" s="68">
        <v>166515</v>
      </c>
      <c r="J76" s="67"/>
      <c r="K76" s="67"/>
    </row>
    <row r="77" spans="1:11" ht="20.25" thickTop="1" thickBot="1" x14ac:dyDescent="0.35">
      <c r="C77" s="21" t="s">
        <v>747</v>
      </c>
      <c r="D77" s="22"/>
      <c r="E77" s="22"/>
      <c r="F77" s="24">
        <f>+F72+F73+F75</f>
        <v>14939619</v>
      </c>
      <c r="H77" s="67"/>
      <c r="I77" s="68">
        <v>1443968</v>
      </c>
      <c r="J77" s="67"/>
      <c r="K77" s="67"/>
    </row>
    <row r="78" spans="1:11" ht="16.5" thickTop="1" thickBot="1" x14ac:dyDescent="0.3">
      <c r="F78" s="12"/>
      <c r="H78" s="67"/>
      <c r="I78" s="68">
        <v>731774</v>
      </c>
      <c r="J78" s="67"/>
      <c r="K78" s="67"/>
    </row>
    <row r="79" spans="1:11" ht="20.25" thickTop="1" thickBot="1" x14ac:dyDescent="0.35">
      <c r="C79" s="21" t="s">
        <v>544</v>
      </c>
      <c r="D79" s="22"/>
      <c r="E79" s="22"/>
      <c r="F79" s="24">
        <f>+'dep a plazo y saldos  bco'!A37</f>
        <v>43915845</v>
      </c>
      <c r="H79" s="67"/>
      <c r="I79" s="68">
        <v>10482372</v>
      </c>
      <c r="J79" s="67"/>
      <c r="K79" s="67"/>
    </row>
    <row r="80" spans="1:11" ht="15.75" thickTop="1" x14ac:dyDescent="0.25"/>
  </sheetData>
  <mergeCells count="2">
    <mergeCell ref="A3:F3"/>
    <mergeCell ref="A46:F46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4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A40E7-D8E9-41F4-A021-83208D46D4AE}">
  <dimension ref="A1:K91"/>
  <sheetViews>
    <sheetView topLeftCell="A10" zoomScale="80" zoomScaleNormal="80" workbookViewId="0">
      <selection activeCell="F50" sqref="F50:F77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748</v>
      </c>
      <c r="B1" s="107"/>
      <c r="C1" s="107"/>
      <c r="D1" s="108">
        <f>+'Jul 2018 '!F77</f>
        <v>14939619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307" t="s">
        <v>749</v>
      </c>
      <c r="B3" s="307"/>
      <c r="C3" s="307"/>
      <c r="D3" s="307"/>
      <c r="E3" s="307"/>
      <c r="F3" s="308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43342</v>
      </c>
      <c r="B5" t="s">
        <v>239</v>
      </c>
      <c r="C5" t="s">
        <v>932</v>
      </c>
      <c r="F5" s="14">
        <v>13050</v>
      </c>
    </row>
    <row r="6" spans="1:8" x14ac:dyDescent="0.25">
      <c r="A6" s="9">
        <v>43313</v>
      </c>
      <c r="B6" t="s">
        <v>76</v>
      </c>
      <c r="C6" t="s">
        <v>2</v>
      </c>
      <c r="F6" s="14">
        <v>20000</v>
      </c>
    </row>
    <row r="7" spans="1:8" x14ac:dyDescent="0.25">
      <c r="A7" s="9">
        <v>43314</v>
      </c>
      <c r="B7" t="s">
        <v>239</v>
      </c>
      <c r="C7" t="s">
        <v>376</v>
      </c>
      <c r="D7" t="s">
        <v>57</v>
      </c>
      <c r="F7" s="14">
        <v>20000</v>
      </c>
    </row>
    <row r="8" spans="1:8" x14ac:dyDescent="0.25">
      <c r="A8" s="9">
        <v>43318</v>
      </c>
      <c r="B8" t="s">
        <v>239</v>
      </c>
      <c r="C8" t="s">
        <v>201</v>
      </c>
      <c r="F8" s="14">
        <v>20000</v>
      </c>
    </row>
    <row r="9" spans="1:8" x14ac:dyDescent="0.25">
      <c r="A9" s="9">
        <v>43320</v>
      </c>
      <c r="B9" t="s">
        <v>76</v>
      </c>
      <c r="C9" t="s">
        <v>143</v>
      </c>
      <c r="F9" s="14">
        <v>20000</v>
      </c>
    </row>
    <row r="10" spans="1:8" x14ac:dyDescent="0.25">
      <c r="A10" s="9">
        <v>43320</v>
      </c>
      <c r="B10" t="s">
        <v>76</v>
      </c>
      <c r="C10" t="s">
        <v>143</v>
      </c>
      <c r="F10" s="14">
        <v>20000</v>
      </c>
    </row>
    <row r="11" spans="1:8" x14ac:dyDescent="0.25">
      <c r="A11" s="9">
        <v>43322</v>
      </c>
      <c r="B11" t="s">
        <v>239</v>
      </c>
      <c r="C11" t="s">
        <v>376</v>
      </c>
      <c r="F11" s="14">
        <v>20000</v>
      </c>
    </row>
    <row r="12" spans="1:8" x14ac:dyDescent="0.25">
      <c r="A12" s="9">
        <v>43325</v>
      </c>
      <c r="B12" t="s">
        <v>76</v>
      </c>
      <c r="C12" t="s">
        <v>80</v>
      </c>
      <c r="F12" s="14">
        <v>20000</v>
      </c>
    </row>
    <row r="13" spans="1:8" x14ac:dyDescent="0.25">
      <c r="A13" s="9">
        <v>43328</v>
      </c>
      <c r="B13" t="s">
        <v>76</v>
      </c>
      <c r="C13" t="s">
        <v>313</v>
      </c>
      <c r="F13" s="14">
        <v>20000</v>
      </c>
    </row>
    <row r="14" spans="1:8" x14ac:dyDescent="0.25">
      <c r="A14" s="9">
        <v>43334</v>
      </c>
      <c r="B14" t="s">
        <v>239</v>
      </c>
      <c r="C14" t="s">
        <v>376</v>
      </c>
      <c r="F14" s="14">
        <v>20000</v>
      </c>
    </row>
    <row r="15" spans="1:8" x14ac:dyDescent="0.25">
      <c r="A15" s="9">
        <v>43336</v>
      </c>
      <c r="B15" t="s">
        <v>76</v>
      </c>
      <c r="C15" t="s">
        <v>93</v>
      </c>
      <c r="F15" s="14">
        <v>20000</v>
      </c>
    </row>
    <row r="16" spans="1:8" x14ac:dyDescent="0.25">
      <c r="A16" s="9">
        <v>43339</v>
      </c>
      <c r="B16" t="s">
        <v>76</v>
      </c>
      <c r="C16" t="s">
        <v>127</v>
      </c>
      <c r="F16" s="14">
        <v>20000</v>
      </c>
    </row>
    <row r="17" spans="1:6" x14ac:dyDescent="0.25">
      <c r="A17" s="9">
        <v>43342</v>
      </c>
      <c r="B17" t="s">
        <v>76</v>
      </c>
      <c r="C17" t="s">
        <v>653</v>
      </c>
      <c r="F17" s="14">
        <v>20000</v>
      </c>
    </row>
    <row r="18" spans="1:6" x14ac:dyDescent="0.25">
      <c r="A18" s="9">
        <v>43343</v>
      </c>
      <c r="B18" t="s">
        <v>76</v>
      </c>
      <c r="C18" t="s">
        <v>912</v>
      </c>
      <c r="F18" s="14">
        <v>20000</v>
      </c>
    </row>
    <row r="19" spans="1:6" x14ac:dyDescent="0.25">
      <c r="A19" s="9">
        <v>43343</v>
      </c>
      <c r="B19" t="s">
        <v>76</v>
      </c>
      <c r="C19" t="s">
        <v>913</v>
      </c>
      <c r="F19" s="14">
        <v>20000</v>
      </c>
    </row>
    <row r="20" spans="1:6" x14ac:dyDescent="0.25">
      <c r="A20" s="9">
        <v>43343</v>
      </c>
      <c r="B20" t="s">
        <v>76</v>
      </c>
      <c r="C20" t="s">
        <v>14</v>
      </c>
      <c r="F20" s="14">
        <v>20000</v>
      </c>
    </row>
    <row r="21" spans="1:6" x14ac:dyDescent="0.25">
      <c r="A21" s="9">
        <v>43315</v>
      </c>
      <c r="B21" t="s">
        <v>76</v>
      </c>
      <c r="C21" t="s">
        <v>764</v>
      </c>
      <c r="D21" t="s">
        <v>57</v>
      </c>
      <c r="F21" s="14">
        <v>20037</v>
      </c>
    </row>
    <row r="22" spans="1:6" x14ac:dyDescent="0.25">
      <c r="A22" s="9">
        <v>43343</v>
      </c>
      <c r="B22" t="s">
        <v>76</v>
      </c>
      <c r="C22" t="s">
        <v>764</v>
      </c>
      <c r="F22" s="14">
        <v>20037</v>
      </c>
    </row>
    <row r="23" spans="1:6" x14ac:dyDescent="0.25">
      <c r="A23" s="9">
        <v>43315</v>
      </c>
      <c r="B23" t="s">
        <v>76</v>
      </c>
      <c r="C23" t="s">
        <v>17</v>
      </c>
      <c r="D23" t="s">
        <v>57</v>
      </c>
      <c r="F23" s="14">
        <v>20072</v>
      </c>
    </row>
    <row r="24" spans="1:6" x14ac:dyDescent="0.25">
      <c r="A24" s="9">
        <v>43343</v>
      </c>
      <c r="B24" t="s">
        <v>76</v>
      </c>
      <c r="C24" t="s">
        <v>17</v>
      </c>
      <c r="F24" s="14">
        <v>20072</v>
      </c>
    </row>
    <row r="25" spans="1:6" x14ac:dyDescent="0.25">
      <c r="A25" s="9">
        <v>43332</v>
      </c>
      <c r="B25" t="s">
        <v>76</v>
      </c>
      <c r="C25" t="s">
        <v>18</v>
      </c>
      <c r="F25" s="14">
        <v>20080</v>
      </c>
    </row>
    <row r="26" spans="1:6" x14ac:dyDescent="0.25">
      <c r="A26" s="9">
        <v>43329</v>
      </c>
      <c r="B26" t="s">
        <v>76</v>
      </c>
      <c r="C26" t="s">
        <v>140</v>
      </c>
      <c r="F26" s="14">
        <v>20096</v>
      </c>
    </row>
    <row r="27" spans="1:6" x14ac:dyDescent="0.25">
      <c r="A27" s="9">
        <v>43325</v>
      </c>
      <c r="B27" t="s">
        <v>76</v>
      </c>
      <c r="C27" t="s">
        <v>4</v>
      </c>
      <c r="F27" s="14">
        <v>20097</v>
      </c>
    </row>
    <row r="28" spans="1:6" x14ac:dyDescent="0.25">
      <c r="A28" s="9">
        <v>43315</v>
      </c>
      <c r="B28" t="s">
        <v>239</v>
      </c>
      <c r="C28" t="s">
        <v>132</v>
      </c>
      <c r="D28" t="s">
        <v>57</v>
      </c>
      <c r="F28" s="14">
        <v>20100</v>
      </c>
    </row>
    <row r="29" spans="1:6" x14ac:dyDescent="0.25">
      <c r="A29" s="9">
        <v>43334</v>
      </c>
      <c r="B29" t="s">
        <v>239</v>
      </c>
      <c r="C29" t="s">
        <v>21</v>
      </c>
      <c r="F29" s="14">
        <v>20109</v>
      </c>
    </row>
    <row r="30" spans="1:6" x14ac:dyDescent="0.25">
      <c r="A30" s="9">
        <v>43318</v>
      </c>
      <c r="B30" t="s">
        <v>76</v>
      </c>
      <c r="C30" t="s">
        <v>261</v>
      </c>
      <c r="D30" t="s">
        <v>57</v>
      </c>
      <c r="F30" s="14">
        <v>40000</v>
      </c>
    </row>
    <row r="31" spans="1:6" x14ac:dyDescent="0.25">
      <c r="A31" s="9">
        <v>43318</v>
      </c>
      <c r="B31" t="s">
        <v>239</v>
      </c>
      <c r="C31" t="s">
        <v>13</v>
      </c>
      <c r="F31" s="14">
        <v>40000</v>
      </c>
    </row>
    <row r="32" spans="1:6" x14ac:dyDescent="0.25">
      <c r="A32" s="9">
        <v>43341</v>
      </c>
      <c r="B32" t="s">
        <v>76</v>
      </c>
      <c r="C32" t="s">
        <v>413</v>
      </c>
      <c r="F32" s="14">
        <v>40000</v>
      </c>
    </row>
    <row r="33" spans="1:6" x14ac:dyDescent="0.25">
      <c r="A33" s="9">
        <v>43333</v>
      </c>
      <c r="B33" t="s">
        <v>76</v>
      </c>
      <c r="C33" t="s">
        <v>94</v>
      </c>
      <c r="F33" s="14">
        <v>40054</v>
      </c>
    </row>
    <row r="34" spans="1:6" x14ac:dyDescent="0.25">
      <c r="A34" s="9">
        <v>43332</v>
      </c>
      <c r="B34" t="s">
        <v>239</v>
      </c>
      <c r="C34" t="s">
        <v>19</v>
      </c>
      <c r="F34" s="14">
        <v>40094</v>
      </c>
    </row>
    <row r="35" spans="1:6" x14ac:dyDescent="0.25">
      <c r="A35" s="9">
        <v>43326</v>
      </c>
      <c r="B35" t="s">
        <v>76</v>
      </c>
      <c r="C35" t="s">
        <v>198</v>
      </c>
      <c r="F35" s="14">
        <v>80000</v>
      </c>
    </row>
    <row r="36" spans="1:6" x14ac:dyDescent="0.25">
      <c r="A36" s="9">
        <v>43333</v>
      </c>
      <c r="B36" t="s">
        <v>76</v>
      </c>
      <c r="C36" t="s">
        <v>207</v>
      </c>
      <c r="F36" s="14">
        <v>80025</v>
      </c>
    </row>
    <row r="37" spans="1:6" x14ac:dyDescent="0.25">
      <c r="A37" s="9">
        <v>43314</v>
      </c>
      <c r="B37" t="s">
        <v>76</v>
      </c>
      <c r="C37" t="s">
        <v>85</v>
      </c>
      <c r="D37" t="s">
        <v>57</v>
      </c>
      <c r="F37" s="14">
        <v>90000</v>
      </c>
    </row>
    <row r="38" spans="1:6" x14ac:dyDescent="0.25">
      <c r="A38" s="9">
        <v>43318</v>
      </c>
      <c r="B38" t="s">
        <v>76</v>
      </c>
      <c r="C38" t="s">
        <v>145</v>
      </c>
      <c r="F38" s="14">
        <v>100000</v>
      </c>
    </row>
    <row r="39" spans="1:6" x14ac:dyDescent="0.25">
      <c r="A39" s="9">
        <v>43339</v>
      </c>
      <c r="B39" t="s">
        <v>76</v>
      </c>
      <c r="C39" t="s">
        <v>27</v>
      </c>
      <c r="F39" s="14">
        <v>100000</v>
      </c>
    </row>
    <row r="40" spans="1:6" x14ac:dyDescent="0.25">
      <c r="A40" s="9">
        <v>43339</v>
      </c>
      <c r="B40" t="s">
        <v>239</v>
      </c>
      <c r="C40" t="s">
        <v>416</v>
      </c>
      <c r="F40" s="14">
        <v>120000</v>
      </c>
    </row>
    <row r="41" spans="1:6" x14ac:dyDescent="0.25">
      <c r="A41" s="9">
        <v>43314</v>
      </c>
      <c r="B41" t="s">
        <v>76</v>
      </c>
      <c r="C41" t="s">
        <v>408</v>
      </c>
      <c r="D41" t="s">
        <v>57</v>
      </c>
      <c r="F41" s="14">
        <v>150000</v>
      </c>
    </row>
    <row r="42" spans="1:6" x14ac:dyDescent="0.25">
      <c r="A42" s="9">
        <v>43332</v>
      </c>
      <c r="B42" t="s">
        <v>76</v>
      </c>
      <c r="C42" t="s">
        <v>933</v>
      </c>
      <c r="F42" s="14">
        <v>150101</v>
      </c>
    </row>
    <row r="43" spans="1:6" x14ac:dyDescent="0.25">
      <c r="A43" s="9">
        <v>43332</v>
      </c>
      <c r="B43" t="s">
        <v>76</v>
      </c>
      <c r="C43" t="s">
        <v>205</v>
      </c>
      <c r="F43" s="14">
        <v>240102</v>
      </c>
    </row>
    <row r="44" spans="1:6" ht="19.5" thickBot="1" x14ac:dyDescent="0.35">
      <c r="A44" s="18"/>
      <c r="B44" s="18"/>
      <c r="C44" s="39" t="s">
        <v>750</v>
      </c>
      <c r="D44" s="40"/>
      <c r="E44" s="40"/>
      <c r="F44" s="41">
        <f>SUM(F5:F43)</f>
        <v>1804126</v>
      </c>
    </row>
    <row r="45" spans="1:6" ht="15.75" thickTop="1" x14ac:dyDescent="0.25">
      <c r="A45" s="104"/>
      <c r="B45" s="104"/>
      <c r="C45" s="104"/>
      <c r="D45" s="104"/>
      <c r="E45" s="104"/>
      <c r="F45" s="110"/>
    </row>
    <row r="46" spans="1:6" ht="15.75" thickBot="1" x14ac:dyDescent="0.3">
      <c r="F46" s="30"/>
    </row>
    <row r="47" spans="1:6" ht="19.5" thickTop="1" x14ac:dyDescent="0.3">
      <c r="A47" s="318" t="s">
        <v>751</v>
      </c>
      <c r="B47" s="318"/>
      <c r="C47" s="318"/>
      <c r="D47" s="318"/>
      <c r="E47" s="318"/>
      <c r="F47" s="319"/>
    </row>
    <row r="48" spans="1:6" x14ac:dyDescent="0.25">
      <c r="F48" s="12"/>
    </row>
    <row r="49" spans="1:6" ht="34.15" customHeight="1" x14ac:dyDescent="0.25">
      <c r="A49" s="8" t="s">
        <v>43</v>
      </c>
      <c r="B49" s="8" t="s">
        <v>40</v>
      </c>
      <c r="C49" s="8" t="s">
        <v>1</v>
      </c>
      <c r="D49" s="8" t="s">
        <v>41</v>
      </c>
      <c r="E49" s="8" t="s">
        <v>68</v>
      </c>
      <c r="F49" s="16" t="s">
        <v>42</v>
      </c>
    </row>
    <row r="50" spans="1:6" x14ac:dyDescent="0.25">
      <c r="A50" s="9">
        <v>43313</v>
      </c>
      <c r="B50" t="s">
        <v>76</v>
      </c>
      <c r="C50" t="s">
        <v>934</v>
      </c>
      <c r="D50" s="10"/>
      <c r="E50" s="7"/>
      <c r="F50" s="14">
        <v>75000</v>
      </c>
    </row>
    <row r="51" spans="1:6" x14ac:dyDescent="0.25">
      <c r="A51" s="9">
        <v>43313</v>
      </c>
      <c r="B51" t="s">
        <v>76</v>
      </c>
      <c r="C51" t="s">
        <v>935</v>
      </c>
      <c r="D51" s="10" t="s">
        <v>57</v>
      </c>
      <c r="E51" s="7"/>
      <c r="F51" s="14">
        <v>204520</v>
      </c>
    </row>
    <row r="52" spans="1:6" x14ac:dyDescent="0.25">
      <c r="A52" s="9">
        <v>43313</v>
      </c>
      <c r="B52" t="s">
        <v>76</v>
      </c>
      <c r="C52" t="s">
        <v>936</v>
      </c>
      <c r="D52" s="10" t="s">
        <v>57</v>
      </c>
      <c r="E52" s="7"/>
      <c r="F52" s="14">
        <v>100000</v>
      </c>
    </row>
    <row r="53" spans="1:6" x14ac:dyDescent="0.25">
      <c r="A53" s="9">
        <v>43313</v>
      </c>
      <c r="B53" t="s">
        <v>76</v>
      </c>
      <c r="C53" t="s">
        <v>937</v>
      </c>
      <c r="D53" s="10" t="s">
        <v>57</v>
      </c>
      <c r="E53" s="7"/>
      <c r="F53" s="14">
        <v>6990</v>
      </c>
    </row>
    <row r="54" spans="1:6" x14ac:dyDescent="0.25">
      <c r="A54" s="9">
        <v>43313</v>
      </c>
      <c r="B54" t="s">
        <v>76</v>
      </c>
      <c r="C54" t="s">
        <v>367</v>
      </c>
      <c r="D54" s="10" t="s">
        <v>57</v>
      </c>
      <c r="E54" s="7"/>
      <c r="F54" s="14">
        <v>94920</v>
      </c>
    </row>
    <row r="55" spans="1:6" x14ac:dyDescent="0.25">
      <c r="A55" s="9">
        <v>43313</v>
      </c>
      <c r="B55" t="s">
        <v>76</v>
      </c>
      <c r="C55" t="s">
        <v>476</v>
      </c>
      <c r="D55" s="10" t="s">
        <v>57</v>
      </c>
      <c r="E55" s="7"/>
      <c r="F55" s="14">
        <v>87023</v>
      </c>
    </row>
    <row r="56" spans="1:6" x14ac:dyDescent="0.25">
      <c r="A56" s="9">
        <v>43313</v>
      </c>
      <c r="B56" t="s">
        <v>76</v>
      </c>
      <c r="C56" t="s">
        <v>436</v>
      </c>
      <c r="D56" s="10" t="s">
        <v>57</v>
      </c>
      <c r="E56" s="7"/>
      <c r="F56" s="14">
        <v>2219</v>
      </c>
    </row>
    <row r="57" spans="1:6" x14ac:dyDescent="0.25">
      <c r="A57" s="9">
        <v>43314</v>
      </c>
      <c r="B57" t="s">
        <v>76</v>
      </c>
      <c r="C57" t="s">
        <v>938</v>
      </c>
      <c r="D57" s="10" t="s">
        <v>57</v>
      </c>
      <c r="E57" s="7"/>
      <c r="F57" s="14">
        <v>70000</v>
      </c>
    </row>
    <row r="58" spans="1:6" x14ac:dyDescent="0.25">
      <c r="A58" s="9">
        <v>43318</v>
      </c>
      <c r="B58" t="s">
        <v>76</v>
      </c>
      <c r="C58" t="s">
        <v>939</v>
      </c>
      <c r="D58" s="10" t="s">
        <v>57</v>
      </c>
      <c r="E58" s="7"/>
      <c r="F58" s="14">
        <v>35000</v>
      </c>
    </row>
    <row r="59" spans="1:6" x14ac:dyDescent="0.25">
      <c r="A59" s="9">
        <v>43318</v>
      </c>
      <c r="B59" t="s">
        <v>76</v>
      </c>
      <c r="C59" t="s">
        <v>665</v>
      </c>
      <c r="D59" s="10"/>
      <c r="E59" s="7"/>
      <c r="F59" s="14">
        <v>10067</v>
      </c>
    </row>
    <row r="60" spans="1:6" x14ac:dyDescent="0.25">
      <c r="A60" s="9">
        <v>43318</v>
      </c>
      <c r="B60" t="s">
        <v>76</v>
      </c>
      <c r="C60" t="s">
        <v>940</v>
      </c>
      <c r="D60" s="10"/>
      <c r="E60" s="7"/>
      <c r="F60" s="14">
        <v>200000</v>
      </c>
    </row>
    <row r="61" spans="1:6" x14ac:dyDescent="0.25">
      <c r="A61" s="9">
        <v>43320</v>
      </c>
      <c r="B61" t="s">
        <v>76</v>
      </c>
      <c r="C61" t="s">
        <v>941</v>
      </c>
      <c r="D61" s="10"/>
      <c r="E61" s="7"/>
      <c r="F61" s="14">
        <v>250000</v>
      </c>
    </row>
    <row r="62" spans="1:6" x14ac:dyDescent="0.25">
      <c r="A62" s="9">
        <v>43321</v>
      </c>
      <c r="B62" t="s">
        <v>76</v>
      </c>
      <c r="C62" t="s">
        <v>942</v>
      </c>
      <c r="D62" s="10"/>
      <c r="E62" s="7"/>
      <c r="F62" s="14">
        <v>35000</v>
      </c>
    </row>
    <row r="63" spans="1:6" x14ac:dyDescent="0.25">
      <c r="A63" s="9">
        <v>43328</v>
      </c>
      <c r="B63" t="s">
        <v>76</v>
      </c>
      <c r="C63" t="s">
        <v>682</v>
      </c>
      <c r="D63" s="10"/>
      <c r="E63" s="7"/>
      <c r="F63" s="14">
        <v>120000</v>
      </c>
    </row>
    <row r="64" spans="1:6" x14ac:dyDescent="0.25">
      <c r="A64" s="9">
        <v>43328</v>
      </c>
      <c r="B64" t="s">
        <v>76</v>
      </c>
      <c r="C64" t="s">
        <v>943</v>
      </c>
      <c r="D64" s="10"/>
      <c r="E64" s="7"/>
      <c r="F64" s="14">
        <v>75000</v>
      </c>
    </row>
    <row r="65" spans="1:11" x14ac:dyDescent="0.25">
      <c r="A65" s="9">
        <v>43328</v>
      </c>
      <c r="B65" t="s">
        <v>76</v>
      </c>
      <c r="C65" t="s">
        <v>944</v>
      </c>
      <c r="D65" s="10" t="s">
        <v>57</v>
      </c>
      <c r="E65" s="7"/>
      <c r="F65" s="14">
        <v>35343</v>
      </c>
    </row>
    <row r="66" spans="1:11" x14ac:dyDescent="0.25">
      <c r="A66" s="9">
        <v>43332</v>
      </c>
      <c r="B66" t="s">
        <v>76</v>
      </c>
      <c r="C66" t="s">
        <v>941</v>
      </c>
      <c r="D66" s="10"/>
      <c r="E66" s="7"/>
      <c r="F66" s="14">
        <v>100000</v>
      </c>
    </row>
    <row r="67" spans="1:11" x14ac:dyDescent="0.25">
      <c r="A67" s="9">
        <v>43332</v>
      </c>
      <c r="B67" t="s">
        <v>76</v>
      </c>
      <c r="C67" t="s">
        <v>945</v>
      </c>
      <c r="D67" s="10"/>
      <c r="E67" s="7"/>
      <c r="F67" s="14">
        <v>55440</v>
      </c>
    </row>
    <row r="68" spans="1:11" x14ac:dyDescent="0.25">
      <c r="A68" s="9">
        <v>43332</v>
      </c>
      <c r="B68" t="s">
        <v>76</v>
      </c>
      <c r="C68" t="s">
        <v>946</v>
      </c>
      <c r="D68" s="10"/>
      <c r="E68" s="7"/>
      <c r="F68" s="14">
        <v>400000</v>
      </c>
      <c r="I68" s="67"/>
      <c r="J68" s="67"/>
      <c r="K68" s="67"/>
    </row>
    <row r="69" spans="1:11" x14ac:dyDescent="0.25">
      <c r="A69" s="9">
        <v>43332</v>
      </c>
      <c r="B69" t="s">
        <v>76</v>
      </c>
      <c r="C69" t="s">
        <v>947</v>
      </c>
      <c r="D69" s="10"/>
      <c r="E69" s="7"/>
      <c r="F69" s="14">
        <v>150000</v>
      </c>
      <c r="I69" s="67"/>
      <c r="J69" s="67"/>
      <c r="K69" s="67"/>
    </row>
    <row r="70" spans="1:11" x14ac:dyDescent="0.25">
      <c r="A70" s="9">
        <v>43332</v>
      </c>
      <c r="B70" t="s">
        <v>76</v>
      </c>
      <c r="C70" t="s">
        <v>948</v>
      </c>
      <c r="D70" s="10"/>
      <c r="E70" s="7"/>
      <c r="F70" s="14">
        <v>40000</v>
      </c>
    </row>
    <row r="71" spans="1:11" x14ac:dyDescent="0.25">
      <c r="A71" s="9">
        <v>43332</v>
      </c>
      <c r="B71" t="s">
        <v>76</v>
      </c>
      <c r="C71" t="s">
        <v>949</v>
      </c>
      <c r="D71" s="10"/>
      <c r="E71" s="7"/>
      <c r="F71" s="14">
        <v>333318</v>
      </c>
    </row>
    <row r="72" spans="1:11" x14ac:dyDescent="0.25">
      <c r="A72" s="9">
        <v>43339</v>
      </c>
      <c r="B72" t="s">
        <v>76</v>
      </c>
      <c r="C72" t="s">
        <v>938</v>
      </c>
      <c r="D72" s="10"/>
      <c r="E72" s="7"/>
      <c r="F72" s="14">
        <v>70000</v>
      </c>
    </row>
    <row r="73" spans="1:11" x14ac:dyDescent="0.25">
      <c r="A73" s="9">
        <v>43339</v>
      </c>
      <c r="B73" t="s">
        <v>76</v>
      </c>
      <c r="C73" t="s">
        <v>950</v>
      </c>
      <c r="D73" s="10"/>
      <c r="E73" s="7"/>
      <c r="F73" s="14">
        <v>15000</v>
      </c>
    </row>
    <row r="74" spans="1:11" x14ac:dyDescent="0.25">
      <c r="A74" s="9">
        <v>43342</v>
      </c>
      <c r="B74" t="s">
        <v>76</v>
      </c>
      <c r="C74" t="s">
        <v>942</v>
      </c>
      <c r="D74" s="10"/>
      <c r="E74" s="7"/>
      <c r="F74" s="14">
        <v>35000</v>
      </c>
    </row>
    <row r="75" spans="1:11" x14ac:dyDescent="0.25">
      <c r="A75" s="9">
        <v>43343</v>
      </c>
      <c r="B75" t="s">
        <v>76</v>
      </c>
      <c r="C75" t="s">
        <v>951</v>
      </c>
      <c r="D75" s="10"/>
      <c r="E75" s="7"/>
      <c r="F75" s="14">
        <v>164520</v>
      </c>
    </row>
    <row r="76" spans="1:11" x14ac:dyDescent="0.25">
      <c r="A76" s="9">
        <v>43343</v>
      </c>
      <c r="B76" t="s">
        <v>76</v>
      </c>
      <c r="C76" t="s">
        <v>952</v>
      </c>
      <c r="D76" s="10"/>
      <c r="E76" s="7"/>
      <c r="F76" s="14">
        <v>7700</v>
      </c>
    </row>
    <row r="77" spans="1:11" x14ac:dyDescent="0.25">
      <c r="A77" s="9">
        <v>43343</v>
      </c>
      <c r="B77" t="s">
        <v>76</v>
      </c>
      <c r="C77" t="s">
        <v>934</v>
      </c>
      <c r="D77" s="10"/>
      <c r="E77" s="7"/>
      <c r="F77" s="14">
        <v>75000</v>
      </c>
    </row>
    <row r="78" spans="1:11" x14ac:dyDescent="0.25">
      <c r="A78" s="9"/>
      <c r="B78" s="30"/>
      <c r="D78" s="10"/>
      <c r="E78" s="7"/>
      <c r="F78" s="14"/>
    </row>
    <row r="79" spans="1:11" ht="18.75" x14ac:dyDescent="0.3">
      <c r="C79" s="36" t="s">
        <v>752</v>
      </c>
      <c r="D79" s="37"/>
      <c r="E79" s="37"/>
      <c r="F79" s="38">
        <f>SUM(F50:F77)</f>
        <v>2847060</v>
      </c>
    </row>
    <row r="80" spans="1:11" x14ac:dyDescent="0.25">
      <c r="F80" s="12"/>
    </row>
    <row r="81" spans="3:11" ht="15.75" thickBot="1" x14ac:dyDescent="0.3">
      <c r="F81" s="12"/>
      <c r="H81" s="67"/>
    </row>
    <row r="82" spans="3:11" ht="22.5" thickTop="1" thickBot="1" x14ac:dyDescent="0.4">
      <c r="C82" s="316" t="s">
        <v>162</v>
      </c>
      <c r="D82" s="316"/>
      <c r="E82" s="316"/>
      <c r="F82" s="317"/>
      <c r="H82" s="67"/>
    </row>
    <row r="83" spans="3:11" ht="15.75" thickTop="1" x14ac:dyDescent="0.25">
      <c r="C83" s="3" t="s">
        <v>72</v>
      </c>
      <c r="D83" s="20">
        <v>43282</v>
      </c>
      <c r="E83" s="3"/>
      <c r="F83" s="11">
        <f>+'Jul 2018 '!F77</f>
        <v>14939619</v>
      </c>
      <c r="H83" s="67"/>
      <c r="I83" s="68">
        <v>11750116</v>
      </c>
      <c r="J83" s="67"/>
      <c r="K83" s="67"/>
    </row>
    <row r="84" spans="3:11" x14ac:dyDescent="0.25">
      <c r="C84" s="3" t="s">
        <v>73</v>
      </c>
      <c r="D84" s="20">
        <v>43313</v>
      </c>
      <c r="E84" s="3"/>
      <c r="F84" s="11">
        <f>+F44</f>
        <v>1804126</v>
      </c>
      <c r="H84" s="67"/>
      <c r="I84" s="68">
        <v>3324310</v>
      </c>
      <c r="J84" s="67"/>
      <c r="K84" s="67"/>
    </row>
    <row r="85" spans="3:11" x14ac:dyDescent="0.25">
      <c r="C85" s="3" t="s">
        <v>74</v>
      </c>
      <c r="D85" s="3"/>
      <c r="E85" s="3"/>
      <c r="F85" s="13"/>
      <c r="H85" s="67"/>
      <c r="I85" s="68">
        <v>2998971</v>
      </c>
      <c r="J85" s="67"/>
      <c r="K85" s="67"/>
    </row>
    <row r="86" spans="3:11" x14ac:dyDescent="0.25">
      <c r="C86" s="3" t="s">
        <v>75</v>
      </c>
      <c r="D86" s="20">
        <v>43313</v>
      </c>
      <c r="E86" s="3"/>
      <c r="F86" s="17">
        <f>-F79</f>
        <v>-2847060</v>
      </c>
      <c r="H86" s="67"/>
      <c r="I86" s="68">
        <v>2996667</v>
      </c>
      <c r="J86" s="67"/>
      <c r="K86" s="67"/>
    </row>
    <row r="87" spans="3:11" ht="15.75" thickBot="1" x14ac:dyDescent="0.3">
      <c r="F87" s="12"/>
      <c r="H87" s="67"/>
      <c r="I87" s="68">
        <v>166515</v>
      </c>
      <c r="J87" s="67"/>
      <c r="K87" s="67"/>
    </row>
    <row r="88" spans="3:11" ht="20.25" thickTop="1" thickBot="1" x14ac:dyDescent="0.35">
      <c r="C88" s="21" t="s">
        <v>753</v>
      </c>
      <c r="D88" s="22"/>
      <c r="E88" s="22"/>
      <c r="F88" s="24">
        <f>+F83+F84+F86</f>
        <v>13896685</v>
      </c>
      <c r="H88" s="67"/>
      <c r="I88" s="68">
        <v>1443968</v>
      </c>
      <c r="J88" s="67"/>
      <c r="K88" s="67"/>
    </row>
    <row r="89" spans="3:11" ht="16.5" thickTop="1" thickBot="1" x14ac:dyDescent="0.3">
      <c r="F89" s="12"/>
      <c r="H89" s="67"/>
      <c r="I89" s="68">
        <v>731774</v>
      </c>
      <c r="J89" s="67"/>
      <c r="K89" s="67"/>
    </row>
    <row r="90" spans="3:11" ht="20.25" thickTop="1" thickBot="1" x14ac:dyDescent="0.35">
      <c r="C90" s="21" t="s">
        <v>544</v>
      </c>
      <c r="D90" s="22"/>
      <c r="E90" s="22"/>
      <c r="F90" s="24">
        <f>+'dep a plazo y saldos  bco'!A37</f>
        <v>43915845</v>
      </c>
      <c r="H90" s="67"/>
      <c r="I90" s="68">
        <v>10482372</v>
      </c>
      <c r="J90" s="67"/>
      <c r="K90" s="67"/>
    </row>
    <row r="91" spans="3:11" ht="15.75" thickTop="1" x14ac:dyDescent="0.25"/>
  </sheetData>
  <mergeCells count="3">
    <mergeCell ref="A3:F3"/>
    <mergeCell ref="A47:F47"/>
    <mergeCell ref="C82:F82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44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181BF-1081-4701-971C-903E073F7047}">
  <dimension ref="A1:K87"/>
  <sheetViews>
    <sheetView topLeftCell="A67" zoomScale="80" zoomScaleNormal="80" workbookViewId="0">
      <selection activeCell="A2" sqref="A2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976</v>
      </c>
      <c r="B1" s="107"/>
      <c r="C1" s="107"/>
      <c r="D1" s="108">
        <f>+'Agos 2018 '!F88</f>
        <v>13896685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307" t="s">
        <v>925</v>
      </c>
      <c r="B3" s="307"/>
      <c r="C3" s="307"/>
      <c r="D3" s="307"/>
      <c r="E3" s="307"/>
      <c r="F3" s="308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43346</v>
      </c>
      <c r="B5" t="s">
        <v>76</v>
      </c>
      <c r="C5" t="s">
        <v>953</v>
      </c>
      <c r="F5" s="14">
        <v>800</v>
      </c>
    </row>
    <row r="6" spans="1:8" x14ac:dyDescent="0.25">
      <c r="A6" s="9">
        <v>43346</v>
      </c>
      <c r="B6" t="s">
        <v>76</v>
      </c>
      <c r="C6" t="s">
        <v>2</v>
      </c>
      <c r="F6" s="14">
        <v>20000</v>
      </c>
    </row>
    <row r="7" spans="1:8" x14ac:dyDescent="0.25">
      <c r="A7" s="9">
        <v>43348</v>
      </c>
      <c r="B7" t="s">
        <v>76</v>
      </c>
      <c r="C7" t="s">
        <v>9</v>
      </c>
      <c r="D7" t="s">
        <v>57</v>
      </c>
      <c r="F7" s="14">
        <v>20000</v>
      </c>
    </row>
    <row r="8" spans="1:8" x14ac:dyDescent="0.25">
      <c r="A8" s="9">
        <v>43348</v>
      </c>
      <c r="B8" t="s">
        <v>76</v>
      </c>
      <c r="C8" t="s">
        <v>131</v>
      </c>
      <c r="D8" t="s">
        <v>57</v>
      </c>
      <c r="F8" s="14">
        <v>20000</v>
      </c>
    </row>
    <row r="9" spans="1:8" x14ac:dyDescent="0.25">
      <c r="A9" s="9">
        <v>43348</v>
      </c>
      <c r="B9" t="s">
        <v>76</v>
      </c>
      <c r="C9" t="s">
        <v>206</v>
      </c>
      <c r="D9" t="s">
        <v>57</v>
      </c>
      <c r="F9" s="14">
        <v>20000</v>
      </c>
    </row>
    <row r="10" spans="1:8" x14ac:dyDescent="0.25">
      <c r="A10" s="9">
        <v>43350</v>
      </c>
      <c r="B10" t="s">
        <v>76</v>
      </c>
      <c r="C10" t="s">
        <v>87</v>
      </c>
      <c r="F10" s="14">
        <v>20000</v>
      </c>
    </row>
    <row r="11" spans="1:8" x14ac:dyDescent="0.25">
      <c r="A11" s="9">
        <v>43353</v>
      </c>
      <c r="B11" t="s">
        <v>239</v>
      </c>
      <c r="C11" t="s">
        <v>13</v>
      </c>
      <c r="F11" s="14">
        <v>20000</v>
      </c>
    </row>
    <row r="12" spans="1:8" x14ac:dyDescent="0.25">
      <c r="A12" s="9">
        <v>43357</v>
      </c>
      <c r="B12" t="s">
        <v>76</v>
      </c>
      <c r="C12" t="s">
        <v>466</v>
      </c>
      <c r="F12" s="14">
        <v>20000</v>
      </c>
    </row>
    <row r="13" spans="1:8" x14ac:dyDescent="0.25">
      <c r="A13" s="9">
        <v>43364</v>
      </c>
      <c r="B13" t="s">
        <v>239</v>
      </c>
      <c r="C13" t="s">
        <v>418</v>
      </c>
      <c r="F13" s="14">
        <v>20000</v>
      </c>
    </row>
    <row r="14" spans="1:8" x14ac:dyDescent="0.25">
      <c r="A14" s="9">
        <v>43369</v>
      </c>
      <c r="B14" t="s">
        <v>76</v>
      </c>
      <c r="C14" t="s">
        <v>127</v>
      </c>
      <c r="F14" s="14">
        <v>20000</v>
      </c>
    </row>
    <row r="15" spans="1:8" x14ac:dyDescent="0.25">
      <c r="A15" s="9">
        <v>43370</v>
      </c>
      <c r="B15" t="s">
        <v>76</v>
      </c>
      <c r="C15" t="s">
        <v>93</v>
      </c>
      <c r="F15" s="14">
        <v>20000</v>
      </c>
    </row>
    <row r="16" spans="1:8" x14ac:dyDescent="0.25">
      <c r="A16" s="9">
        <v>43371</v>
      </c>
      <c r="B16" t="s">
        <v>76</v>
      </c>
      <c r="C16" t="s">
        <v>14</v>
      </c>
      <c r="F16" s="14">
        <v>20000</v>
      </c>
    </row>
    <row r="17" spans="1:6" x14ac:dyDescent="0.25">
      <c r="A17" s="9">
        <v>43371</v>
      </c>
      <c r="B17" t="s">
        <v>76</v>
      </c>
      <c r="C17" t="s">
        <v>313</v>
      </c>
      <c r="F17" s="14">
        <v>20000</v>
      </c>
    </row>
    <row r="18" spans="1:6" x14ac:dyDescent="0.25">
      <c r="A18" s="9">
        <v>43371</v>
      </c>
      <c r="B18" t="s">
        <v>76</v>
      </c>
      <c r="C18" t="s">
        <v>9</v>
      </c>
      <c r="F18" s="14">
        <v>20000</v>
      </c>
    </row>
    <row r="19" spans="1:6" x14ac:dyDescent="0.25">
      <c r="A19" s="9">
        <v>43371</v>
      </c>
      <c r="B19" t="s">
        <v>76</v>
      </c>
      <c r="C19" t="s">
        <v>131</v>
      </c>
      <c r="F19" s="14">
        <v>20000</v>
      </c>
    </row>
    <row r="20" spans="1:6" x14ac:dyDescent="0.25">
      <c r="A20" s="9">
        <v>43371</v>
      </c>
      <c r="B20" t="s">
        <v>239</v>
      </c>
      <c r="C20" t="s">
        <v>466</v>
      </c>
      <c r="F20" s="14">
        <v>20000</v>
      </c>
    </row>
    <row r="21" spans="1:6" x14ac:dyDescent="0.25">
      <c r="A21" s="9">
        <v>43369</v>
      </c>
      <c r="B21" t="s">
        <v>76</v>
      </c>
      <c r="C21" t="s">
        <v>764</v>
      </c>
      <c r="F21" s="14">
        <v>20037</v>
      </c>
    </row>
    <row r="22" spans="1:6" x14ac:dyDescent="0.25">
      <c r="A22" s="9">
        <v>43369</v>
      </c>
      <c r="B22" t="s">
        <v>76</v>
      </c>
      <c r="C22" t="s">
        <v>17</v>
      </c>
      <c r="F22" s="14">
        <v>20072</v>
      </c>
    </row>
    <row r="23" spans="1:6" x14ac:dyDescent="0.25">
      <c r="A23" s="9">
        <v>43363</v>
      </c>
      <c r="B23" t="s">
        <v>76</v>
      </c>
      <c r="C23" t="s">
        <v>895</v>
      </c>
      <c r="F23" s="14">
        <v>20080</v>
      </c>
    </row>
    <row r="24" spans="1:6" x14ac:dyDescent="0.25">
      <c r="A24" s="9">
        <v>43350</v>
      </c>
      <c r="B24" t="s">
        <v>239</v>
      </c>
      <c r="C24" t="s">
        <v>132</v>
      </c>
      <c r="F24" s="14">
        <v>20100</v>
      </c>
    </row>
    <row r="25" spans="1:6" x14ac:dyDescent="0.25">
      <c r="A25" s="9">
        <v>43348</v>
      </c>
      <c r="B25" t="s">
        <v>76</v>
      </c>
      <c r="C25" t="s">
        <v>87</v>
      </c>
      <c r="D25" t="s">
        <v>57</v>
      </c>
      <c r="F25" s="14">
        <v>40000</v>
      </c>
    </row>
    <row r="26" spans="1:6" x14ac:dyDescent="0.25">
      <c r="A26" s="9">
        <v>43353</v>
      </c>
      <c r="B26" t="s">
        <v>239</v>
      </c>
      <c r="C26" t="s">
        <v>201</v>
      </c>
      <c r="F26" s="14">
        <v>40000</v>
      </c>
    </row>
    <row r="27" spans="1:6" x14ac:dyDescent="0.25">
      <c r="A27" s="9">
        <v>43353</v>
      </c>
      <c r="B27" t="s">
        <v>76</v>
      </c>
      <c r="C27" t="s">
        <v>261</v>
      </c>
      <c r="F27" s="14">
        <v>40000</v>
      </c>
    </row>
    <row r="28" spans="1:6" x14ac:dyDescent="0.25">
      <c r="A28" s="9">
        <v>43364</v>
      </c>
      <c r="B28" t="s">
        <v>239</v>
      </c>
      <c r="C28" t="s">
        <v>77</v>
      </c>
      <c r="F28" s="14">
        <v>40000</v>
      </c>
    </row>
    <row r="29" spans="1:6" x14ac:dyDescent="0.25">
      <c r="A29" s="9">
        <v>43364</v>
      </c>
      <c r="B29" t="s">
        <v>239</v>
      </c>
      <c r="C29" t="s">
        <v>417</v>
      </c>
      <c r="F29" s="14">
        <v>40000</v>
      </c>
    </row>
    <row r="30" spans="1:6" x14ac:dyDescent="0.25">
      <c r="A30" s="9">
        <v>43364</v>
      </c>
      <c r="B30" t="s">
        <v>76</v>
      </c>
      <c r="C30" t="s">
        <v>874</v>
      </c>
      <c r="F30" s="14">
        <v>47140</v>
      </c>
    </row>
    <row r="31" spans="1:6" x14ac:dyDescent="0.25">
      <c r="A31" s="9">
        <v>43348</v>
      </c>
      <c r="B31" t="s">
        <v>76</v>
      </c>
      <c r="C31" t="s">
        <v>822</v>
      </c>
      <c r="D31" t="s">
        <v>57</v>
      </c>
      <c r="F31" s="14">
        <v>60000</v>
      </c>
    </row>
    <row r="32" spans="1:6" x14ac:dyDescent="0.25">
      <c r="A32" s="9">
        <v>43353</v>
      </c>
      <c r="B32" t="s">
        <v>76</v>
      </c>
      <c r="C32" t="s">
        <v>413</v>
      </c>
      <c r="F32" s="14">
        <v>60000</v>
      </c>
    </row>
    <row r="33" spans="1:6" x14ac:dyDescent="0.25">
      <c r="A33" s="9">
        <v>43353</v>
      </c>
      <c r="B33" t="s">
        <v>129</v>
      </c>
      <c r="C33" t="s">
        <v>384</v>
      </c>
      <c r="F33" s="14">
        <v>60000</v>
      </c>
    </row>
    <row r="34" spans="1:6" x14ac:dyDescent="0.25">
      <c r="A34" s="9">
        <v>43350</v>
      </c>
      <c r="B34" t="s">
        <v>76</v>
      </c>
      <c r="C34" t="s">
        <v>6</v>
      </c>
      <c r="F34" s="14">
        <v>60030</v>
      </c>
    </row>
    <row r="35" spans="1:6" x14ac:dyDescent="0.25">
      <c r="A35" s="9">
        <v>43348</v>
      </c>
      <c r="B35" t="s">
        <v>129</v>
      </c>
      <c r="C35" t="s">
        <v>314</v>
      </c>
      <c r="D35" t="s">
        <v>57</v>
      </c>
      <c r="F35" s="14">
        <v>60039</v>
      </c>
    </row>
    <row r="36" spans="1:6" x14ac:dyDescent="0.25">
      <c r="A36" s="9">
        <v>43364</v>
      </c>
      <c r="B36" t="s">
        <v>239</v>
      </c>
      <c r="C36" t="s">
        <v>954</v>
      </c>
      <c r="F36" s="14">
        <v>80000</v>
      </c>
    </row>
    <row r="37" spans="1:6" x14ac:dyDescent="0.25">
      <c r="A37" s="9">
        <v>43371</v>
      </c>
      <c r="B37" t="s">
        <v>76</v>
      </c>
      <c r="C37" t="s">
        <v>955</v>
      </c>
      <c r="F37" s="14">
        <v>93840</v>
      </c>
    </row>
    <row r="38" spans="1:6" x14ac:dyDescent="0.25">
      <c r="A38" s="9">
        <v>43354</v>
      </c>
      <c r="B38" t="s">
        <v>76</v>
      </c>
      <c r="C38" t="s">
        <v>956</v>
      </c>
      <c r="F38" s="14">
        <v>117000</v>
      </c>
    </row>
    <row r="39" spans="1:6" x14ac:dyDescent="0.25">
      <c r="A39" s="9">
        <v>43353</v>
      </c>
      <c r="B39" t="s">
        <v>129</v>
      </c>
      <c r="C39" t="s">
        <v>249</v>
      </c>
      <c r="F39" s="14">
        <v>120000</v>
      </c>
    </row>
    <row r="40" spans="1:6" x14ac:dyDescent="0.25">
      <c r="A40" s="9">
        <v>43357</v>
      </c>
      <c r="B40" t="s">
        <v>239</v>
      </c>
      <c r="C40" t="s">
        <v>586</v>
      </c>
      <c r="F40" s="14">
        <v>120021</v>
      </c>
    </row>
    <row r="41" spans="1:6" x14ac:dyDescent="0.25">
      <c r="A41" s="9">
        <v>43364</v>
      </c>
      <c r="B41" t="s">
        <v>129</v>
      </c>
      <c r="C41" t="s">
        <v>381</v>
      </c>
      <c r="F41" s="14">
        <v>240000</v>
      </c>
    </row>
    <row r="42" spans="1:6" x14ac:dyDescent="0.25">
      <c r="A42" s="9"/>
      <c r="F42" s="14"/>
    </row>
    <row r="43" spans="1:6" ht="19.5" thickBot="1" x14ac:dyDescent="0.35">
      <c r="A43" s="18"/>
      <c r="B43" s="18"/>
      <c r="C43" s="39" t="s">
        <v>926</v>
      </c>
      <c r="D43" s="40"/>
      <c r="E43" s="40"/>
      <c r="F43" s="41">
        <f>SUM(F5:F42)</f>
        <v>1699159</v>
      </c>
    </row>
    <row r="44" spans="1:6" ht="15.75" thickTop="1" x14ac:dyDescent="0.25">
      <c r="A44" s="104"/>
      <c r="B44" s="104"/>
      <c r="C44" s="104"/>
      <c r="D44" s="104"/>
      <c r="E44" s="104"/>
      <c r="F44" s="110"/>
    </row>
    <row r="45" spans="1:6" ht="15.75" thickBot="1" x14ac:dyDescent="0.3">
      <c r="F45" s="30"/>
    </row>
    <row r="46" spans="1:6" ht="19.5" thickTop="1" x14ac:dyDescent="0.3">
      <c r="A46" s="318" t="s">
        <v>927</v>
      </c>
      <c r="B46" s="318"/>
      <c r="C46" s="318"/>
      <c r="D46" s="318"/>
      <c r="E46" s="318"/>
      <c r="F46" s="319"/>
    </row>
    <row r="47" spans="1:6" x14ac:dyDescent="0.25">
      <c r="F47" s="12"/>
    </row>
    <row r="48" spans="1:6" ht="34.15" customHeight="1" x14ac:dyDescent="0.25">
      <c r="A48" s="8" t="s">
        <v>43</v>
      </c>
      <c r="B48" s="8" t="s">
        <v>40</v>
      </c>
      <c r="C48" s="8" t="s">
        <v>1</v>
      </c>
      <c r="D48" s="8" t="s">
        <v>41</v>
      </c>
      <c r="E48" s="8" t="s">
        <v>68</v>
      </c>
      <c r="F48" s="16" t="s">
        <v>42</v>
      </c>
    </row>
    <row r="49" spans="1:6" x14ac:dyDescent="0.25">
      <c r="A49" s="9">
        <v>43347</v>
      </c>
      <c r="B49" t="s">
        <v>76</v>
      </c>
      <c r="C49" t="s">
        <v>476</v>
      </c>
      <c r="D49" s="10" t="s">
        <v>57</v>
      </c>
      <c r="E49" s="7"/>
      <c r="F49" s="14">
        <v>48303</v>
      </c>
    </row>
    <row r="50" spans="1:6" x14ac:dyDescent="0.25">
      <c r="A50" s="9">
        <v>43347</v>
      </c>
      <c r="B50" t="s">
        <v>76</v>
      </c>
      <c r="C50" t="s">
        <v>436</v>
      </c>
      <c r="D50" s="10" t="s">
        <v>57</v>
      </c>
      <c r="E50" s="7"/>
      <c r="F50" s="14">
        <v>93619</v>
      </c>
    </row>
    <row r="51" spans="1:6" x14ac:dyDescent="0.25">
      <c r="A51" s="9">
        <v>43347</v>
      </c>
      <c r="B51" t="s">
        <v>76</v>
      </c>
      <c r="C51" t="s">
        <v>529</v>
      </c>
      <c r="D51" s="10" t="s">
        <v>57</v>
      </c>
      <c r="E51" s="7"/>
      <c r="F51" s="14">
        <v>3112</v>
      </c>
    </row>
    <row r="52" spans="1:6" x14ac:dyDescent="0.25">
      <c r="A52" s="9">
        <v>43347</v>
      </c>
      <c r="B52" t="s">
        <v>76</v>
      </c>
      <c r="C52" t="s">
        <v>957</v>
      </c>
      <c r="D52" s="10" t="s">
        <v>57</v>
      </c>
      <c r="E52" s="7"/>
      <c r="F52" s="14">
        <v>6990</v>
      </c>
    </row>
    <row r="53" spans="1:6" x14ac:dyDescent="0.25">
      <c r="A53" s="9">
        <v>43347</v>
      </c>
      <c r="B53" t="s">
        <v>76</v>
      </c>
      <c r="C53" t="s">
        <v>958</v>
      </c>
      <c r="D53" s="10" t="s">
        <v>57</v>
      </c>
      <c r="E53" s="7"/>
      <c r="F53" s="14">
        <v>100000</v>
      </c>
    </row>
    <row r="54" spans="1:6" x14ac:dyDescent="0.25">
      <c r="A54" s="9">
        <v>43347</v>
      </c>
      <c r="B54" t="s">
        <v>76</v>
      </c>
      <c r="C54" t="s">
        <v>367</v>
      </c>
      <c r="D54" s="10" t="s">
        <v>57</v>
      </c>
      <c r="E54" s="7"/>
      <c r="F54" s="14">
        <v>94920</v>
      </c>
    </row>
    <row r="55" spans="1:6" x14ac:dyDescent="0.25">
      <c r="A55" s="9">
        <v>43349</v>
      </c>
      <c r="B55" t="s">
        <v>389</v>
      </c>
      <c r="C55" t="s">
        <v>665</v>
      </c>
      <c r="D55" s="10" t="s">
        <v>57</v>
      </c>
      <c r="E55" s="7"/>
      <c r="F55" s="14">
        <v>10104</v>
      </c>
    </row>
    <row r="56" spans="1:6" x14ac:dyDescent="0.25">
      <c r="A56" s="9">
        <v>43349</v>
      </c>
      <c r="B56" t="s">
        <v>76</v>
      </c>
      <c r="C56" t="s">
        <v>959</v>
      </c>
      <c r="D56" s="10" t="s">
        <v>57</v>
      </c>
      <c r="E56" s="7"/>
      <c r="F56" s="14">
        <v>70000</v>
      </c>
    </row>
    <row r="57" spans="1:6" x14ac:dyDescent="0.25">
      <c r="A57" s="9">
        <v>43350</v>
      </c>
      <c r="B57" t="s">
        <v>76</v>
      </c>
      <c r="C57" t="s">
        <v>960</v>
      </c>
      <c r="D57" s="10" t="s">
        <v>57</v>
      </c>
      <c r="E57" s="7"/>
      <c r="F57" s="14">
        <v>50000</v>
      </c>
    </row>
    <row r="58" spans="1:6" x14ac:dyDescent="0.25">
      <c r="A58" s="9">
        <v>43357</v>
      </c>
      <c r="B58" t="s">
        <v>76</v>
      </c>
      <c r="C58" t="s">
        <v>961</v>
      </c>
      <c r="D58" s="10"/>
      <c r="E58" s="7"/>
      <c r="F58" s="14">
        <v>70000</v>
      </c>
    </row>
    <row r="59" spans="1:6" x14ac:dyDescent="0.25">
      <c r="A59" s="9">
        <v>43357</v>
      </c>
      <c r="B59" t="s">
        <v>76</v>
      </c>
      <c r="C59" t="s">
        <v>962</v>
      </c>
      <c r="D59" s="10"/>
      <c r="E59" s="7"/>
      <c r="F59" s="14">
        <v>120000</v>
      </c>
    </row>
    <row r="60" spans="1:6" x14ac:dyDescent="0.25">
      <c r="A60" s="9">
        <v>43357</v>
      </c>
      <c r="B60" t="s">
        <v>76</v>
      </c>
      <c r="C60" t="s">
        <v>963</v>
      </c>
      <c r="D60" s="10"/>
      <c r="E60" s="7"/>
      <c r="F60" s="14">
        <v>80000</v>
      </c>
    </row>
    <row r="61" spans="1:6" x14ac:dyDescent="0.25">
      <c r="A61" s="9">
        <v>43357</v>
      </c>
      <c r="B61" t="s">
        <v>76</v>
      </c>
      <c r="C61" t="s">
        <v>964</v>
      </c>
      <c r="D61" s="10" t="s">
        <v>57</v>
      </c>
      <c r="E61" s="7"/>
      <c r="F61" s="14">
        <v>75000</v>
      </c>
    </row>
    <row r="62" spans="1:6" x14ac:dyDescent="0.25">
      <c r="A62" s="9">
        <v>43357</v>
      </c>
      <c r="B62" t="s">
        <v>76</v>
      </c>
      <c r="C62" t="s">
        <v>965</v>
      </c>
      <c r="D62" s="10"/>
      <c r="E62" s="7"/>
      <c r="F62" s="14">
        <v>50000</v>
      </c>
    </row>
    <row r="63" spans="1:6" x14ac:dyDescent="0.25">
      <c r="A63" s="9">
        <v>43363</v>
      </c>
      <c r="B63" t="s">
        <v>76</v>
      </c>
      <c r="C63" t="s">
        <v>966</v>
      </c>
      <c r="D63" s="10"/>
      <c r="E63" s="7"/>
      <c r="F63" s="14">
        <v>6950</v>
      </c>
    </row>
    <row r="64" spans="1:6" x14ac:dyDescent="0.25">
      <c r="A64" s="9">
        <v>43363</v>
      </c>
      <c r="B64" t="s">
        <v>76</v>
      </c>
      <c r="C64" t="s">
        <v>967</v>
      </c>
      <c r="D64" s="10"/>
      <c r="E64" s="7"/>
      <c r="F64" s="14">
        <v>20000</v>
      </c>
    </row>
    <row r="65" spans="1:11" x14ac:dyDescent="0.25">
      <c r="A65" s="9">
        <v>43364</v>
      </c>
      <c r="B65" t="s">
        <v>76</v>
      </c>
      <c r="C65" t="s">
        <v>968</v>
      </c>
      <c r="D65" s="10"/>
      <c r="E65" s="7"/>
      <c r="F65" s="14">
        <v>9950</v>
      </c>
    </row>
    <row r="66" spans="1:11" x14ac:dyDescent="0.25">
      <c r="A66" s="9">
        <v>43364</v>
      </c>
      <c r="B66" t="s">
        <v>76</v>
      </c>
      <c r="C66" t="s">
        <v>969</v>
      </c>
      <c r="D66" s="10"/>
      <c r="E66" s="7"/>
      <c r="F66" s="14">
        <v>200000</v>
      </c>
    </row>
    <row r="67" spans="1:11" x14ac:dyDescent="0.25">
      <c r="A67" s="9">
        <v>43369</v>
      </c>
      <c r="B67" t="s">
        <v>76</v>
      </c>
      <c r="C67" t="s">
        <v>970</v>
      </c>
      <c r="D67" s="10"/>
      <c r="E67" s="7"/>
      <c r="F67" s="14">
        <v>15000</v>
      </c>
      <c r="I67" s="67"/>
      <c r="J67" s="67"/>
      <c r="K67" s="67"/>
    </row>
    <row r="68" spans="1:11" x14ac:dyDescent="0.25">
      <c r="A68" s="9">
        <v>43369</v>
      </c>
      <c r="B68" t="s">
        <v>76</v>
      </c>
      <c r="C68" t="s">
        <v>971</v>
      </c>
      <c r="D68" s="10"/>
      <c r="E68" s="7"/>
      <c r="F68" s="14">
        <v>35000</v>
      </c>
      <c r="I68" s="67"/>
      <c r="J68" s="67"/>
      <c r="K68" s="67"/>
    </row>
    <row r="69" spans="1:11" x14ac:dyDescent="0.25">
      <c r="A69" s="9">
        <v>43371</v>
      </c>
      <c r="B69" t="s">
        <v>76</v>
      </c>
      <c r="C69" t="s">
        <v>972</v>
      </c>
      <c r="D69" s="10"/>
      <c r="E69" s="7"/>
      <c r="F69" s="14">
        <v>500000</v>
      </c>
    </row>
    <row r="70" spans="1:11" x14ac:dyDescent="0.25">
      <c r="A70" s="9">
        <v>43371</v>
      </c>
      <c r="B70" t="s">
        <v>76</v>
      </c>
      <c r="C70" t="s">
        <v>973</v>
      </c>
      <c r="D70" s="10"/>
      <c r="E70" s="7"/>
      <c r="F70" s="14">
        <v>15000</v>
      </c>
    </row>
    <row r="71" spans="1:11" x14ac:dyDescent="0.25">
      <c r="A71" s="9">
        <v>43371</v>
      </c>
      <c r="B71" t="s">
        <v>76</v>
      </c>
      <c r="C71" t="s">
        <v>974</v>
      </c>
      <c r="D71" s="10"/>
      <c r="E71" s="7"/>
      <c r="F71" s="14">
        <v>164520</v>
      </c>
    </row>
    <row r="72" spans="1:11" x14ac:dyDescent="0.25">
      <c r="A72" s="9"/>
      <c r="B72" s="30"/>
      <c r="D72" s="10"/>
      <c r="E72" s="7"/>
      <c r="F72" s="14"/>
    </row>
    <row r="73" spans="1:11" ht="18.75" x14ac:dyDescent="0.3">
      <c r="C73" s="36" t="s">
        <v>928</v>
      </c>
      <c r="D73" s="37"/>
      <c r="E73" s="37"/>
      <c r="F73" s="38">
        <f>SUM(F49:F71)</f>
        <v>1838468</v>
      </c>
    </row>
    <row r="74" spans="1:11" x14ac:dyDescent="0.25">
      <c r="F74" s="12"/>
    </row>
    <row r="75" spans="1:11" ht="15.75" thickBot="1" x14ac:dyDescent="0.3">
      <c r="F75" s="12"/>
      <c r="H75" s="67"/>
    </row>
    <row r="76" spans="1:11" ht="22.5" thickTop="1" thickBot="1" x14ac:dyDescent="0.4">
      <c r="C76" s="135" t="s">
        <v>162</v>
      </c>
      <c r="D76" s="135"/>
      <c r="E76" s="135"/>
      <c r="F76" s="136"/>
      <c r="H76" s="67"/>
    </row>
    <row r="77" spans="1:11" ht="15.75" thickTop="1" x14ac:dyDescent="0.25">
      <c r="C77" s="3" t="s">
        <v>72</v>
      </c>
      <c r="D77" s="20">
        <v>43313</v>
      </c>
      <c r="E77" s="3"/>
      <c r="F77" s="11">
        <f>+'Agos 2018 '!F88</f>
        <v>13896685</v>
      </c>
      <c r="H77" s="67"/>
      <c r="I77" s="68">
        <v>11750116</v>
      </c>
      <c r="J77" s="67"/>
      <c r="K77" s="67"/>
    </row>
    <row r="78" spans="1:11" x14ac:dyDescent="0.25">
      <c r="C78" s="3" t="s">
        <v>73</v>
      </c>
      <c r="D78" s="20">
        <v>43344</v>
      </c>
      <c r="E78" s="3"/>
      <c r="F78" s="11">
        <f>+F43</f>
        <v>1699159</v>
      </c>
      <c r="H78" s="67"/>
      <c r="I78" s="68">
        <v>3324310</v>
      </c>
      <c r="J78" s="67"/>
      <c r="K78" s="67"/>
    </row>
    <row r="79" spans="1:11" x14ac:dyDescent="0.25">
      <c r="C79" s="3" t="s">
        <v>74</v>
      </c>
      <c r="D79" s="3"/>
      <c r="E79" s="3"/>
      <c r="F79" s="13"/>
      <c r="H79" s="67"/>
      <c r="I79" s="68">
        <v>2998971</v>
      </c>
      <c r="J79" s="67"/>
      <c r="K79" s="67"/>
    </row>
    <row r="80" spans="1:11" x14ac:dyDescent="0.25">
      <c r="C80" s="3" t="s">
        <v>75</v>
      </c>
      <c r="D80" s="20">
        <v>43344</v>
      </c>
      <c r="E80" s="3"/>
      <c r="F80" s="17">
        <f>-F73</f>
        <v>-1838468</v>
      </c>
      <c r="H80" s="67"/>
      <c r="I80" s="68">
        <v>2996667</v>
      </c>
      <c r="J80" s="67"/>
      <c r="K80" s="67"/>
    </row>
    <row r="81" spans="3:11" ht="15.75" thickBot="1" x14ac:dyDescent="0.3">
      <c r="F81" s="12"/>
      <c r="H81" s="67"/>
      <c r="I81" s="68">
        <v>166515</v>
      </c>
      <c r="J81" s="67"/>
      <c r="K81" s="67"/>
    </row>
    <row r="82" spans="3:11" ht="20.25" thickTop="1" thickBot="1" x14ac:dyDescent="0.35">
      <c r="C82" s="21" t="s">
        <v>929</v>
      </c>
      <c r="D82" s="22"/>
      <c r="E82" s="22"/>
      <c r="F82" s="24">
        <f>+F77+F78+F80</f>
        <v>13757376</v>
      </c>
      <c r="H82" s="67"/>
      <c r="I82" s="68">
        <v>1443968</v>
      </c>
      <c r="J82" s="67"/>
      <c r="K82" s="67"/>
    </row>
    <row r="83" spans="3:11" ht="16.5" thickTop="1" thickBot="1" x14ac:dyDescent="0.3">
      <c r="F83" s="12"/>
      <c r="H83" s="67"/>
      <c r="I83" s="68">
        <v>731774</v>
      </c>
      <c r="J83" s="67"/>
      <c r="K83" s="67"/>
    </row>
    <row r="84" spans="3:11" ht="20.25" thickTop="1" thickBot="1" x14ac:dyDescent="0.35">
      <c r="C84" s="21" t="s">
        <v>931</v>
      </c>
      <c r="D84" s="22"/>
      <c r="E84" s="22"/>
      <c r="F84" s="24">
        <f>+'dep a plazo y saldos  bco'!A51</f>
        <v>44709367</v>
      </c>
      <c r="H84" s="67"/>
      <c r="I84" s="68">
        <v>10482372</v>
      </c>
      <c r="J84" s="67"/>
      <c r="K84" s="67"/>
    </row>
    <row r="85" spans="3:11" ht="15.75" thickTop="1" x14ac:dyDescent="0.25"/>
    <row r="87" spans="3:11" ht="23.25" x14ac:dyDescent="0.35">
      <c r="C87" s="172" t="s">
        <v>975</v>
      </c>
      <c r="D87" s="172"/>
      <c r="E87" s="172"/>
      <c r="F87" s="173">
        <f>+F82+F84</f>
        <v>58466743</v>
      </c>
    </row>
  </sheetData>
  <mergeCells count="2">
    <mergeCell ref="A3:F3"/>
    <mergeCell ref="A46:F46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4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53"/>
  <sheetViews>
    <sheetView topLeftCell="A328" zoomScale="70" zoomScaleNormal="70" workbookViewId="0">
      <selection activeCell="E360" activeCellId="1" sqref="E5 E360"/>
    </sheetView>
  </sheetViews>
  <sheetFormatPr baseColWidth="10" defaultColWidth="9.28515625" defaultRowHeight="15" x14ac:dyDescent="0.25"/>
  <cols>
    <col min="1" max="1" width="10.28515625" bestFit="1" customWidth="1"/>
    <col min="2" max="2" width="13.42578125" customWidth="1"/>
    <col min="3" max="3" width="11.5703125" bestFit="1" customWidth="1"/>
    <col min="4" max="4" width="37.7109375" customWidth="1"/>
    <col min="5" max="5" width="42.5703125" bestFit="1" customWidth="1"/>
    <col min="6" max="6" width="18.7109375" bestFit="1" customWidth="1"/>
    <col min="7" max="7" width="18.28515625" style="44" customWidth="1"/>
    <col min="8" max="8" width="11.28515625" bestFit="1" customWidth="1"/>
    <col min="9" max="9" width="10.42578125" bestFit="1" customWidth="1"/>
    <col min="10" max="10" width="16.5703125" bestFit="1" customWidth="1"/>
    <col min="11" max="11" width="21.42578125" customWidth="1"/>
    <col min="12" max="12" width="7.5703125" customWidth="1"/>
    <col min="13" max="13" width="10.7109375" customWidth="1"/>
    <col min="14" max="14" width="9.28515625" customWidth="1"/>
    <col min="15" max="15" width="11.7109375" bestFit="1" customWidth="1"/>
    <col min="16" max="16" width="4.7109375" customWidth="1"/>
    <col min="17" max="17" width="11.7109375" bestFit="1" customWidth="1"/>
    <col min="22" max="22" width="26.7109375" bestFit="1" customWidth="1"/>
    <col min="23" max="23" width="13.5703125" bestFit="1" customWidth="1"/>
    <col min="24" max="24" width="9.7109375" bestFit="1" customWidth="1"/>
    <col min="25" max="25" width="15.28515625" customWidth="1"/>
    <col min="26" max="27" width="11.7109375" bestFit="1" customWidth="1"/>
  </cols>
  <sheetData>
    <row r="1" spans="1:7" ht="28.5" x14ac:dyDescent="0.45">
      <c r="A1" s="326" t="s">
        <v>225</v>
      </c>
      <c r="B1" s="326"/>
      <c r="C1" s="326"/>
      <c r="D1" s="326"/>
      <c r="E1" s="326"/>
      <c r="F1" s="326"/>
      <c r="G1" s="326"/>
    </row>
    <row r="3" spans="1:7" ht="18.75" x14ac:dyDescent="0.3">
      <c r="A3" s="37"/>
      <c r="B3" s="58" t="s">
        <v>0</v>
      </c>
      <c r="C3" s="37"/>
      <c r="D3" s="37"/>
      <c r="E3" s="54">
        <v>32770055</v>
      </c>
      <c r="F3" s="37"/>
      <c r="G3" s="61"/>
    </row>
    <row r="4" spans="1:7" x14ac:dyDescent="0.25">
      <c r="B4" s="2"/>
    </row>
    <row r="5" spans="1:7" ht="18.75" x14ac:dyDescent="0.3">
      <c r="A5" s="37"/>
      <c r="B5" s="53" t="s">
        <v>39</v>
      </c>
      <c r="C5" s="37"/>
      <c r="D5" s="37"/>
      <c r="E5" s="54">
        <v>9641551</v>
      </c>
      <c r="F5" s="37"/>
      <c r="G5" s="61"/>
    </row>
    <row r="7" spans="1:7" ht="25.9" customHeight="1" x14ac:dyDescent="0.35">
      <c r="A7" s="327" t="s">
        <v>163</v>
      </c>
      <c r="B7" s="327"/>
      <c r="C7" s="327"/>
      <c r="D7" s="327"/>
      <c r="E7" s="327"/>
      <c r="F7" s="327"/>
      <c r="G7" s="327"/>
    </row>
    <row r="8" spans="1:7" ht="26.65" customHeight="1" x14ac:dyDescent="0.25">
      <c r="A8" s="64" t="s">
        <v>166</v>
      </c>
      <c r="B8" s="64" t="s">
        <v>1</v>
      </c>
      <c r="C8" s="62" t="s">
        <v>43</v>
      </c>
      <c r="D8" s="62" t="s">
        <v>40</v>
      </c>
      <c r="E8" s="62" t="s">
        <v>233</v>
      </c>
      <c r="F8" s="62" t="s">
        <v>223</v>
      </c>
      <c r="G8" s="62" t="s">
        <v>42</v>
      </c>
    </row>
    <row r="9" spans="1:7" x14ac:dyDescent="0.25">
      <c r="A9" s="33" t="s">
        <v>187</v>
      </c>
      <c r="B9" s="33" t="s">
        <v>224</v>
      </c>
      <c r="C9" s="9">
        <v>42552</v>
      </c>
      <c r="D9" t="s">
        <v>44</v>
      </c>
      <c r="E9" t="s">
        <v>2</v>
      </c>
      <c r="G9" s="46">
        <v>20000</v>
      </c>
    </row>
    <row r="10" spans="1:7" x14ac:dyDescent="0.25">
      <c r="A10" s="33" t="s">
        <v>187</v>
      </c>
      <c r="B10" s="33" t="s">
        <v>224</v>
      </c>
      <c r="C10" s="9">
        <v>42552</v>
      </c>
      <c r="D10" t="s">
        <v>69</v>
      </c>
      <c r="E10" s="1" t="s">
        <v>19</v>
      </c>
      <c r="F10" s="1"/>
      <c r="G10" s="46">
        <v>20094</v>
      </c>
    </row>
    <row r="11" spans="1:7" x14ac:dyDescent="0.25">
      <c r="A11" s="33" t="s">
        <v>187</v>
      </c>
      <c r="B11" s="33" t="s">
        <v>224</v>
      </c>
      <c r="C11" s="9">
        <v>42552</v>
      </c>
      <c r="D11" t="s">
        <v>44</v>
      </c>
      <c r="E11" s="1" t="s">
        <v>27</v>
      </c>
      <c r="F11" s="1"/>
      <c r="G11" s="46">
        <v>40000</v>
      </c>
    </row>
    <row r="12" spans="1:7" x14ac:dyDescent="0.25">
      <c r="A12" s="33" t="s">
        <v>187</v>
      </c>
      <c r="B12" s="33" t="s">
        <v>224</v>
      </c>
      <c r="C12" s="9">
        <v>42552</v>
      </c>
      <c r="D12" t="s">
        <v>44</v>
      </c>
      <c r="E12" s="1" t="s">
        <v>26</v>
      </c>
      <c r="F12" s="1"/>
      <c r="G12" s="46">
        <v>40000</v>
      </c>
    </row>
    <row r="13" spans="1:7" x14ac:dyDescent="0.25">
      <c r="A13" s="33" t="s">
        <v>187</v>
      </c>
      <c r="B13" s="33" t="s">
        <v>224</v>
      </c>
      <c r="C13" s="9">
        <v>42555</v>
      </c>
      <c r="D13" t="s">
        <v>44</v>
      </c>
      <c r="E13" s="1" t="s">
        <v>29</v>
      </c>
      <c r="F13" s="1"/>
      <c r="G13" s="46">
        <v>40000</v>
      </c>
    </row>
    <row r="14" spans="1:7" x14ac:dyDescent="0.25">
      <c r="A14" s="33" t="s">
        <v>187</v>
      </c>
      <c r="B14" s="33" t="s">
        <v>224</v>
      </c>
      <c r="C14" s="9">
        <v>42555</v>
      </c>
      <c r="D14" t="s">
        <v>70</v>
      </c>
      <c r="E14" s="1" t="s">
        <v>22</v>
      </c>
      <c r="F14" s="1"/>
      <c r="G14" s="46">
        <v>40000</v>
      </c>
    </row>
    <row r="15" spans="1:7" x14ac:dyDescent="0.25">
      <c r="A15" s="33" t="s">
        <v>187</v>
      </c>
      <c r="B15" s="33" t="s">
        <v>224</v>
      </c>
      <c r="C15" s="9">
        <v>42556</v>
      </c>
      <c r="D15" t="s">
        <v>44</v>
      </c>
      <c r="E15" s="1" t="s">
        <v>5</v>
      </c>
      <c r="F15" s="1"/>
      <c r="G15" s="46">
        <v>20000</v>
      </c>
    </row>
    <row r="16" spans="1:7" x14ac:dyDescent="0.25">
      <c r="A16" s="33" t="s">
        <v>187</v>
      </c>
      <c r="B16" s="33" t="s">
        <v>224</v>
      </c>
      <c r="C16" s="9">
        <v>42556</v>
      </c>
      <c r="D16" t="s">
        <v>44</v>
      </c>
      <c r="E16" s="1" t="s">
        <v>24</v>
      </c>
      <c r="F16" s="1"/>
      <c r="G16" s="46">
        <v>40000</v>
      </c>
    </row>
    <row r="17" spans="1:7" x14ac:dyDescent="0.25">
      <c r="A17" s="33" t="s">
        <v>187</v>
      </c>
      <c r="B17" s="33" t="s">
        <v>224</v>
      </c>
      <c r="C17" s="9">
        <v>42558</v>
      </c>
      <c r="D17" t="s">
        <v>44</v>
      </c>
      <c r="E17" s="1" t="s">
        <v>10</v>
      </c>
      <c r="F17" s="1"/>
      <c r="G17" s="46">
        <v>20000</v>
      </c>
    </row>
    <row r="18" spans="1:7" x14ac:dyDescent="0.25">
      <c r="A18" s="33" t="s">
        <v>187</v>
      </c>
      <c r="B18" s="33" t="s">
        <v>224</v>
      </c>
      <c r="C18" s="9">
        <v>42559</v>
      </c>
      <c r="D18" t="s">
        <v>44</v>
      </c>
      <c r="E18" s="1" t="s">
        <v>30</v>
      </c>
      <c r="F18" s="1"/>
      <c r="G18" s="46">
        <v>20054</v>
      </c>
    </row>
    <row r="19" spans="1:7" x14ac:dyDescent="0.25">
      <c r="A19" s="33" t="s">
        <v>187</v>
      </c>
      <c r="B19" s="33" t="s">
        <v>224</v>
      </c>
      <c r="C19" s="9">
        <v>42559</v>
      </c>
      <c r="D19" t="s">
        <v>69</v>
      </c>
      <c r="E19" s="1" t="s">
        <v>31</v>
      </c>
      <c r="F19" s="1"/>
      <c r="G19" s="46">
        <v>80000</v>
      </c>
    </row>
    <row r="20" spans="1:7" x14ac:dyDescent="0.25">
      <c r="A20" s="33" t="s">
        <v>187</v>
      </c>
      <c r="B20" s="33" t="s">
        <v>224</v>
      </c>
      <c r="C20" s="9">
        <v>42559</v>
      </c>
      <c r="D20" t="s">
        <v>44</v>
      </c>
      <c r="E20" s="1" t="s">
        <v>36</v>
      </c>
      <c r="F20" s="1"/>
      <c r="G20" s="46">
        <v>120000</v>
      </c>
    </row>
    <row r="21" spans="1:7" x14ac:dyDescent="0.25">
      <c r="A21" s="33" t="s">
        <v>187</v>
      </c>
      <c r="B21" s="33" t="s">
        <v>224</v>
      </c>
      <c r="C21" s="9">
        <v>42562</v>
      </c>
      <c r="D21" t="s">
        <v>44</v>
      </c>
      <c r="E21" s="1" t="s">
        <v>11</v>
      </c>
      <c r="F21" s="1"/>
      <c r="G21" s="46">
        <v>20000</v>
      </c>
    </row>
    <row r="22" spans="1:7" x14ac:dyDescent="0.25">
      <c r="A22" s="33" t="s">
        <v>187</v>
      </c>
      <c r="B22" s="33" t="s">
        <v>224</v>
      </c>
      <c r="C22" s="9">
        <v>42562</v>
      </c>
      <c r="D22" t="s">
        <v>44</v>
      </c>
      <c r="E22" s="1" t="s">
        <v>6</v>
      </c>
      <c r="F22" s="1"/>
      <c r="G22" s="46">
        <v>20000</v>
      </c>
    </row>
    <row r="23" spans="1:7" x14ac:dyDescent="0.25">
      <c r="A23" s="33" t="s">
        <v>187</v>
      </c>
      <c r="B23" s="33" t="s">
        <v>224</v>
      </c>
      <c r="C23" s="9">
        <v>42562</v>
      </c>
      <c r="D23" t="s">
        <v>44</v>
      </c>
      <c r="E23" s="1" t="s">
        <v>12</v>
      </c>
      <c r="F23" s="1"/>
      <c r="G23" s="46">
        <v>20000</v>
      </c>
    </row>
    <row r="24" spans="1:7" x14ac:dyDescent="0.25">
      <c r="A24" s="33" t="s">
        <v>187</v>
      </c>
      <c r="B24" s="33" t="s">
        <v>224</v>
      </c>
      <c r="C24" s="9">
        <v>42562</v>
      </c>
      <c r="D24" t="s">
        <v>44</v>
      </c>
      <c r="E24" s="1" t="s">
        <v>3</v>
      </c>
      <c r="F24" s="1"/>
      <c r="G24" s="46">
        <v>20000</v>
      </c>
    </row>
    <row r="25" spans="1:7" x14ac:dyDescent="0.25">
      <c r="A25" s="33" t="s">
        <v>187</v>
      </c>
      <c r="B25" s="33" t="s">
        <v>224</v>
      </c>
      <c r="C25" s="9">
        <v>42562</v>
      </c>
      <c r="D25" t="s">
        <v>44</v>
      </c>
      <c r="E25" s="1" t="s">
        <v>20</v>
      </c>
      <c r="F25" s="1"/>
      <c r="G25" s="46">
        <v>20100</v>
      </c>
    </row>
    <row r="26" spans="1:7" x14ac:dyDescent="0.25">
      <c r="A26" s="33" t="s">
        <v>187</v>
      </c>
      <c r="B26" s="33" t="s">
        <v>224</v>
      </c>
      <c r="C26" s="9">
        <v>42563</v>
      </c>
      <c r="D26" t="s">
        <v>70</v>
      </c>
      <c r="E26" s="1" t="s">
        <v>13</v>
      </c>
      <c r="F26" s="1"/>
      <c r="G26" s="46">
        <v>20000</v>
      </c>
    </row>
    <row r="27" spans="1:7" x14ac:dyDescent="0.25">
      <c r="A27" s="33" t="s">
        <v>187</v>
      </c>
      <c r="B27" s="33" t="s">
        <v>224</v>
      </c>
      <c r="C27" s="9">
        <v>42563</v>
      </c>
      <c r="D27" t="s">
        <v>44</v>
      </c>
      <c r="E27" s="1" t="s">
        <v>23</v>
      </c>
      <c r="F27" s="1"/>
      <c r="G27" s="46">
        <v>40000</v>
      </c>
    </row>
    <row r="28" spans="1:7" x14ac:dyDescent="0.25">
      <c r="A28" s="33" t="s">
        <v>187</v>
      </c>
      <c r="B28" s="33" t="s">
        <v>224</v>
      </c>
      <c r="C28" s="9">
        <v>42564</v>
      </c>
      <c r="D28" t="s">
        <v>44</v>
      </c>
      <c r="E28" s="1" t="s">
        <v>34</v>
      </c>
      <c r="F28" s="1"/>
      <c r="G28" s="46">
        <v>100000</v>
      </c>
    </row>
    <row r="29" spans="1:7" x14ac:dyDescent="0.25">
      <c r="A29" s="33" t="s">
        <v>187</v>
      </c>
      <c r="B29" s="33" t="s">
        <v>224</v>
      </c>
      <c r="C29" s="9">
        <v>42565</v>
      </c>
      <c r="D29" t="s">
        <v>44</v>
      </c>
      <c r="E29" s="1" t="s">
        <v>37</v>
      </c>
      <c r="F29" s="1"/>
      <c r="G29" s="46">
        <v>140000</v>
      </c>
    </row>
    <row r="30" spans="1:7" x14ac:dyDescent="0.25">
      <c r="A30" s="33" t="s">
        <v>187</v>
      </c>
      <c r="B30" s="33" t="s">
        <v>224</v>
      </c>
      <c r="C30" s="9">
        <v>42566</v>
      </c>
      <c r="D30" t="s">
        <v>69</v>
      </c>
      <c r="E30" s="1" t="s">
        <v>33</v>
      </c>
      <c r="F30" s="1"/>
      <c r="G30" s="46">
        <v>100000</v>
      </c>
    </row>
    <row r="31" spans="1:7" x14ac:dyDescent="0.25">
      <c r="A31" s="33" t="s">
        <v>187</v>
      </c>
      <c r="B31" s="33" t="s">
        <v>224</v>
      </c>
      <c r="C31" s="9">
        <v>42571</v>
      </c>
      <c r="D31" t="s">
        <v>44</v>
      </c>
      <c r="E31" s="1" t="s">
        <v>25</v>
      </c>
      <c r="F31" s="1"/>
      <c r="G31" s="46">
        <v>40000</v>
      </c>
    </row>
    <row r="32" spans="1:7" x14ac:dyDescent="0.25">
      <c r="A32" s="33" t="s">
        <v>187</v>
      </c>
      <c r="B32" s="33" t="s">
        <v>224</v>
      </c>
      <c r="C32" s="9">
        <v>42571</v>
      </c>
      <c r="D32" t="s">
        <v>44</v>
      </c>
      <c r="E32" s="1" t="s">
        <v>35</v>
      </c>
      <c r="F32" s="1"/>
      <c r="G32" s="46">
        <v>100000</v>
      </c>
    </row>
    <row r="33" spans="1:7" x14ac:dyDescent="0.25">
      <c r="A33" s="33" t="s">
        <v>187</v>
      </c>
      <c r="B33" s="33" t="s">
        <v>232</v>
      </c>
      <c r="C33" s="9">
        <v>42571</v>
      </c>
      <c r="D33" t="s">
        <v>44</v>
      </c>
      <c r="E33" s="1" t="s">
        <v>38</v>
      </c>
      <c r="F33" s="1"/>
      <c r="G33" s="46">
        <v>1416156</v>
      </c>
    </row>
    <row r="34" spans="1:7" x14ac:dyDescent="0.25">
      <c r="A34" s="33" t="s">
        <v>187</v>
      </c>
      <c r="B34" s="33" t="s">
        <v>224</v>
      </c>
      <c r="C34" s="9">
        <v>42576</v>
      </c>
      <c r="D34" t="s">
        <v>44</v>
      </c>
      <c r="E34" s="1" t="s">
        <v>8</v>
      </c>
      <c r="F34" s="1"/>
      <c r="G34" s="46">
        <v>20000</v>
      </c>
    </row>
    <row r="35" spans="1:7" x14ac:dyDescent="0.25">
      <c r="A35" s="33" t="s">
        <v>187</v>
      </c>
      <c r="B35" s="33" t="s">
        <v>224</v>
      </c>
      <c r="C35" s="9">
        <v>42577</v>
      </c>
      <c r="D35" t="s">
        <v>70</v>
      </c>
      <c r="E35" s="1" t="s">
        <v>15</v>
      </c>
      <c r="F35" s="1"/>
      <c r="G35" s="46">
        <v>20028</v>
      </c>
    </row>
    <row r="36" spans="1:7" x14ac:dyDescent="0.25">
      <c r="A36" s="33" t="s">
        <v>187</v>
      </c>
      <c r="B36" s="33" t="s">
        <v>224</v>
      </c>
      <c r="C36" s="9">
        <v>42577</v>
      </c>
      <c r="D36" t="s">
        <v>70</v>
      </c>
      <c r="E36" s="1" t="s">
        <v>18</v>
      </c>
      <c r="F36" s="1"/>
      <c r="G36" s="46">
        <v>20080</v>
      </c>
    </row>
    <row r="37" spans="1:7" x14ac:dyDescent="0.25">
      <c r="A37" s="33" t="s">
        <v>187</v>
      </c>
      <c r="B37" s="33" t="s">
        <v>224</v>
      </c>
      <c r="C37" s="9">
        <v>42577</v>
      </c>
      <c r="D37" t="s">
        <v>70</v>
      </c>
      <c r="E37" s="1" t="s">
        <v>21</v>
      </c>
      <c r="F37" s="1"/>
      <c r="G37" s="46">
        <v>20109</v>
      </c>
    </row>
    <row r="38" spans="1:7" x14ac:dyDescent="0.25">
      <c r="A38" s="33" t="s">
        <v>187</v>
      </c>
      <c r="B38" s="33" t="s">
        <v>224</v>
      </c>
      <c r="C38" s="9">
        <v>42577</v>
      </c>
      <c r="D38" t="s">
        <v>44</v>
      </c>
      <c r="E38" s="1" t="s">
        <v>28</v>
      </c>
      <c r="F38" s="1"/>
      <c r="G38" s="46">
        <v>40000</v>
      </c>
    </row>
    <row r="39" spans="1:7" x14ac:dyDescent="0.25">
      <c r="A39" s="33" t="s">
        <v>187</v>
      </c>
      <c r="B39" s="33" t="s">
        <v>224</v>
      </c>
      <c r="C39" s="9">
        <v>42579</v>
      </c>
      <c r="D39" t="s">
        <v>44</v>
      </c>
      <c r="E39" s="1" t="s">
        <v>30</v>
      </c>
      <c r="F39" s="1"/>
      <c r="G39" s="46">
        <v>20054</v>
      </c>
    </row>
    <row r="40" spans="1:7" x14ac:dyDescent="0.25">
      <c r="A40" s="33" t="s">
        <v>187</v>
      </c>
      <c r="B40" s="33" t="s">
        <v>224</v>
      </c>
      <c r="C40" s="9">
        <v>42579</v>
      </c>
      <c r="D40" t="s">
        <v>44</v>
      </c>
      <c r="E40" s="1" t="s">
        <v>32</v>
      </c>
      <c r="F40" s="1"/>
      <c r="G40" s="46">
        <v>80000</v>
      </c>
    </row>
    <row r="41" spans="1:7" x14ac:dyDescent="0.25">
      <c r="A41" s="33" t="s">
        <v>187</v>
      </c>
      <c r="B41" s="33" t="s">
        <v>231</v>
      </c>
      <c r="C41" s="9">
        <v>42580</v>
      </c>
      <c r="D41" t="s">
        <v>44</v>
      </c>
      <c r="E41" s="1" t="s">
        <v>71</v>
      </c>
      <c r="F41" s="1"/>
      <c r="G41" s="46">
        <v>90</v>
      </c>
    </row>
    <row r="42" spans="1:7" x14ac:dyDescent="0.25">
      <c r="A42" s="33" t="s">
        <v>187</v>
      </c>
      <c r="B42" s="33" t="s">
        <v>224</v>
      </c>
      <c r="C42" s="9">
        <v>42580</v>
      </c>
      <c r="D42" t="s">
        <v>70</v>
      </c>
      <c r="E42" s="1" t="s">
        <v>4</v>
      </c>
      <c r="F42" s="1"/>
      <c r="G42" s="46">
        <v>20000</v>
      </c>
    </row>
    <row r="43" spans="1:7" x14ac:dyDescent="0.25">
      <c r="A43" s="33" t="s">
        <v>187</v>
      </c>
      <c r="B43" s="33" t="s">
        <v>224</v>
      </c>
      <c r="C43" s="9">
        <v>42580</v>
      </c>
      <c r="D43" t="s">
        <v>44</v>
      </c>
      <c r="E43" s="1" t="s">
        <v>9</v>
      </c>
      <c r="F43" s="1"/>
      <c r="G43" s="46">
        <v>20000</v>
      </c>
    </row>
    <row r="44" spans="1:7" x14ac:dyDescent="0.25">
      <c r="A44" s="33" t="s">
        <v>187</v>
      </c>
      <c r="B44" s="33" t="s">
        <v>224</v>
      </c>
      <c r="C44" s="9">
        <v>42580</v>
      </c>
      <c r="D44" t="s">
        <v>44</v>
      </c>
      <c r="E44" s="1" t="s">
        <v>7</v>
      </c>
      <c r="F44" s="1"/>
      <c r="G44" s="46">
        <v>20000</v>
      </c>
    </row>
    <row r="45" spans="1:7" x14ac:dyDescent="0.25">
      <c r="A45" s="33" t="s">
        <v>187</v>
      </c>
      <c r="B45" s="33" t="s">
        <v>224</v>
      </c>
      <c r="C45" s="9">
        <v>42580</v>
      </c>
      <c r="D45" t="s">
        <v>44</v>
      </c>
      <c r="E45" s="1" t="s">
        <v>14</v>
      </c>
      <c r="F45" s="1"/>
      <c r="G45" s="46">
        <v>20000</v>
      </c>
    </row>
    <row r="46" spans="1:7" x14ac:dyDescent="0.25">
      <c r="A46" s="33" t="s">
        <v>187</v>
      </c>
      <c r="B46" s="33" t="s">
        <v>224</v>
      </c>
      <c r="C46" s="9">
        <v>42580</v>
      </c>
      <c r="D46" t="s">
        <v>44</v>
      </c>
      <c r="E46" s="1" t="s">
        <v>16</v>
      </c>
      <c r="F46" s="1"/>
      <c r="G46" s="46">
        <v>20037</v>
      </c>
    </row>
    <row r="47" spans="1:7" x14ac:dyDescent="0.25">
      <c r="A47" s="33" t="s">
        <v>187</v>
      </c>
      <c r="B47" s="33" t="s">
        <v>224</v>
      </c>
      <c r="C47" s="9">
        <v>42580</v>
      </c>
      <c r="D47" t="s">
        <v>44</v>
      </c>
      <c r="E47" t="s">
        <v>17</v>
      </c>
      <c r="G47" s="46">
        <v>20072</v>
      </c>
    </row>
    <row r="48" spans="1:7" x14ac:dyDescent="0.25">
      <c r="A48" s="33" t="s">
        <v>188</v>
      </c>
      <c r="B48" s="33" t="s">
        <v>224</v>
      </c>
      <c r="C48" s="9">
        <v>42584</v>
      </c>
      <c r="D48" t="s">
        <v>76</v>
      </c>
      <c r="E48" t="s">
        <v>2</v>
      </c>
      <c r="G48" s="46">
        <v>20000</v>
      </c>
    </row>
    <row r="49" spans="1:7" x14ac:dyDescent="0.25">
      <c r="A49" s="33" t="s">
        <v>188</v>
      </c>
      <c r="B49" s="33" t="s">
        <v>224</v>
      </c>
      <c r="C49" s="9">
        <v>42584</v>
      </c>
      <c r="D49" t="s">
        <v>69</v>
      </c>
      <c r="E49" s="1" t="s">
        <v>19</v>
      </c>
      <c r="F49" s="1"/>
      <c r="G49" s="46">
        <v>20094</v>
      </c>
    </row>
    <row r="50" spans="1:7" x14ac:dyDescent="0.25">
      <c r="A50" s="33" t="s">
        <v>188</v>
      </c>
      <c r="B50" s="33" t="s">
        <v>224</v>
      </c>
      <c r="C50" s="9">
        <v>42584</v>
      </c>
      <c r="D50" t="s">
        <v>69</v>
      </c>
      <c r="E50" s="1" t="s">
        <v>77</v>
      </c>
      <c r="F50" s="1"/>
      <c r="G50" s="46">
        <v>40043</v>
      </c>
    </row>
    <row r="51" spans="1:7" x14ac:dyDescent="0.25">
      <c r="A51" s="33" t="s">
        <v>188</v>
      </c>
      <c r="B51" s="33" t="s">
        <v>224</v>
      </c>
      <c r="C51" s="9">
        <v>42586</v>
      </c>
      <c r="D51" t="s">
        <v>76</v>
      </c>
      <c r="E51" s="1" t="s">
        <v>3</v>
      </c>
      <c r="F51" s="1"/>
      <c r="G51" s="46">
        <v>20000</v>
      </c>
    </row>
    <row r="52" spans="1:7" x14ac:dyDescent="0.25">
      <c r="A52" s="33" t="s">
        <v>188</v>
      </c>
      <c r="B52" s="33" t="s">
        <v>224</v>
      </c>
      <c r="C52" s="9">
        <v>42586</v>
      </c>
      <c r="D52" t="s">
        <v>76</v>
      </c>
      <c r="E52" s="1" t="s">
        <v>12</v>
      </c>
      <c r="F52" s="1"/>
      <c r="G52" s="46">
        <v>20000</v>
      </c>
    </row>
    <row r="53" spans="1:7" x14ac:dyDescent="0.25">
      <c r="A53" s="33" t="s">
        <v>188</v>
      </c>
      <c r="B53" s="33" t="s">
        <v>224</v>
      </c>
      <c r="C53" s="9">
        <v>42586</v>
      </c>
      <c r="D53" t="s">
        <v>76</v>
      </c>
      <c r="E53" s="1" t="s">
        <v>78</v>
      </c>
      <c r="F53" s="1"/>
      <c r="G53" s="46">
        <v>40000</v>
      </c>
    </row>
    <row r="54" spans="1:7" x14ac:dyDescent="0.25">
      <c r="A54" s="33" t="s">
        <v>188</v>
      </c>
      <c r="B54" s="33" t="s">
        <v>224</v>
      </c>
      <c r="C54" s="9">
        <v>42590</v>
      </c>
      <c r="D54" t="s">
        <v>76</v>
      </c>
      <c r="E54" s="1" t="s">
        <v>79</v>
      </c>
      <c r="F54" s="1"/>
      <c r="G54" s="46">
        <v>20000</v>
      </c>
    </row>
    <row r="55" spans="1:7" x14ac:dyDescent="0.25">
      <c r="A55" s="33" t="s">
        <v>188</v>
      </c>
      <c r="B55" s="33" t="s">
        <v>224</v>
      </c>
      <c r="C55" s="9">
        <v>42590</v>
      </c>
      <c r="D55" t="s">
        <v>76</v>
      </c>
      <c r="E55" s="1" t="s">
        <v>80</v>
      </c>
      <c r="F55" s="1"/>
      <c r="G55" s="46">
        <v>20000</v>
      </c>
    </row>
    <row r="56" spans="1:7" x14ac:dyDescent="0.25">
      <c r="A56" s="33" t="s">
        <v>188</v>
      </c>
      <c r="B56" s="33" t="s">
        <v>224</v>
      </c>
      <c r="C56" s="9">
        <v>42590</v>
      </c>
      <c r="D56" t="s">
        <v>69</v>
      </c>
      <c r="E56" s="1" t="s">
        <v>81</v>
      </c>
      <c r="F56" s="1"/>
      <c r="G56" s="46">
        <v>20100</v>
      </c>
    </row>
    <row r="57" spans="1:7" x14ac:dyDescent="0.25">
      <c r="A57" s="33" t="s">
        <v>188</v>
      </c>
      <c r="B57" s="33" t="s">
        <v>224</v>
      </c>
      <c r="C57" s="9">
        <v>42590</v>
      </c>
      <c r="D57" t="s">
        <v>69</v>
      </c>
      <c r="E57" s="1" t="s">
        <v>82</v>
      </c>
      <c r="F57" s="1"/>
      <c r="G57" s="46">
        <v>100000</v>
      </c>
    </row>
    <row r="58" spans="1:7" x14ac:dyDescent="0.25">
      <c r="A58" s="33" t="s">
        <v>188</v>
      </c>
      <c r="B58" s="33" t="s">
        <v>224</v>
      </c>
      <c r="C58" s="9">
        <v>42590</v>
      </c>
      <c r="D58" t="s">
        <v>69</v>
      </c>
      <c r="E58" s="1" t="s">
        <v>83</v>
      </c>
      <c r="F58" s="1"/>
      <c r="G58" s="46">
        <v>100000</v>
      </c>
    </row>
    <row r="59" spans="1:7" x14ac:dyDescent="0.25">
      <c r="A59" s="33" t="s">
        <v>188</v>
      </c>
      <c r="B59" s="33" t="s">
        <v>224</v>
      </c>
      <c r="C59" s="9">
        <v>42591</v>
      </c>
      <c r="D59" t="s">
        <v>70</v>
      </c>
      <c r="E59" s="1" t="s">
        <v>82</v>
      </c>
      <c r="F59" s="1"/>
      <c r="G59" s="46">
        <v>20000</v>
      </c>
    </row>
    <row r="60" spans="1:7" x14ac:dyDescent="0.25">
      <c r="A60" s="33" t="s">
        <v>188</v>
      </c>
      <c r="B60" s="33" t="s">
        <v>224</v>
      </c>
      <c r="C60" s="9">
        <v>42591</v>
      </c>
      <c r="D60" t="s">
        <v>84</v>
      </c>
      <c r="E60" s="1" t="s">
        <v>85</v>
      </c>
      <c r="F60" s="1"/>
      <c r="G60" s="46">
        <v>60098</v>
      </c>
    </row>
    <row r="61" spans="1:7" x14ac:dyDescent="0.25">
      <c r="A61" s="33" t="s">
        <v>188</v>
      </c>
      <c r="B61" s="33" t="s">
        <v>224</v>
      </c>
      <c r="C61" s="9">
        <v>42592</v>
      </c>
      <c r="D61" t="s">
        <v>84</v>
      </c>
      <c r="E61" s="1" t="s">
        <v>86</v>
      </c>
      <c r="F61" s="1"/>
      <c r="G61" s="46">
        <v>75400</v>
      </c>
    </row>
    <row r="62" spans="1:7" x14ac:dyDescent="0.25">
      <c r="A62" s="33" t="s">
        <v>188</v>
      </c>
      <c r="B62" s="33" t="s">
        <v>224</v>
      </c>
      <c r="C62" s="9">
        <v>42598</v>
      </c>
      <c r="D62" t="s">
        <v>76</v>
      </c>
      <c r="E62" s="1" t="s">
        <v>87</v>
      </c>
      <c r="F62" s="1"/>
      <c r="G62" s="46">
        <v>20000</v>
      </c>
    </row>
    <row r="63" spans="1:7" x14ac:dyDescent="0.25">
      <c r="A63" s="33" t="s">
        <v>188</v>
      </c>
      <c r="B63" s="33" t="s">
        <v>224</v>
      </c>
      <c r="C63" s="9">
        <v>42598</v>
      </c>
      <c r="D63" t="s">
        <v>70</v>
      </c>
      <c r="E63" s="1" t="s">
        <v>13</v>
      </c>
      <c r="F63" s="1"/>
      <c r="G63" s="46">
        <v>20000</v>
      </c>
    </row>
    <row r="64" spans="1:7" x14ac:dyDescent="0.25">
      <c r="A64" s="33" t="s">
        <v>188</v>
      </c>
      <c r="B64" s="33" t="s">
        <v>224</v>
      </c>
      <c r="C64" s="9">
        <v>42598</v>
      </c>
      <c r="D64" t="s">
        <v>84</v>
      </c>
      <c r="E64" s="1" t="s">
        <v>88</v>
      </c>
      <c r="F64" s="1"/>
      <c r="G64" s="46">
        <v>60000</v>
      </c>
    </row>
    <row r="65" spans="1:7" x14ac:dyDescent="0.25">
      <c r="A65" s="33" t="s">
        <v>188</v>
      </c>
      <c r="B65" s="33" t="s">
        <v>224</v>
      </c>
      <c r="C65" s="9">
        <v>42598</v>
      </c>
      <c r="D65" t="s">
        <v>84</v>
      </c>
      <c r="E65" s="1" t="s">
        <v>33</v>
      </c>
      <c r="F65" s="1"/>
      <c r="G65" s="46">
        <v>100000</v>
      </c>
    </row>
    <row r="66" spans="1:7" x14ac:dyDescent="0.25">
      <c r="A66" s="33" t="s">
        <v>188</v>
      </c>
      <c r="B66" s="33" t="s">
        <v>224</v>
      </c>
      <c r="C66" s="9">
        <v>42598</v>
      </c>
      <c r="D66" t="s">
        <v>76</v>
      </c>
      <c r="E66" s="1" t="s">
        <v>89</v>
      </c>
      <c r="F66" s="1"/>
      <c r="G66" s="46">
        <v>160051</v>
      </c>
    </row>
    <row r="67" spans="1:7" x14ac:dyDescent="0.25">
      <c r="A67" s="33" t="s">
        <v>188</v>
      </c>
      <c r="B67" s="33" t="s">
        <v>224</v>
      </c>
      <c r="C67" s="9">
        <v>42600</v>
      </c>
      <c r="D67" t="s">
        <v>70</v>
      </c>
      <c r="E67" s="1" t="s">
        <v>90</v>
      </c>
      <c r="F67" s="1"/>
      <c r="G67" s="46">
        <v>32110</v>
      </c>
    </row>
    <row r="68" spans="1:7" x14ac:dyDescent="0.25">
      <c r="A68" s="33" t="s">
        <v>188</v>
      </c>
      <c r="B68" s="33" t="s">
        <v>224</v>
      </c>
      <c r="C68" s="9">
        <v>42604</v>
      </c>
      <c r="D68" t="s">
        <v>70</v>
      </c>
      <c r="E68" s="1" t="s">
        <v>91</v>
      </c>
      <c r="F68" s="1"/>
      <c r="G68" s="46">
        <v>20028</v>
      </c>
    </row>
    <row r="69" spans="1:7" x14ac:dyDescent="0.25">
      <c r="A69" s="33" t="s">
        <v>188</v>
      </c>
      <c r="B69" s="33" t="s">
        <v>224</v>
      </c>
      <c r="C69" s="9">
        <v>42604</v>
      </c>
      <c r="D69" t="s">
        <v>70</v>
      </c>
      <c r="E69" s="1" t="s">
        <v>92</v>
      </c>
      <c r="F69" s="1"/>
      <c r="G69" s="46">
        <v>100000</v>
      </c>
    </row>
    <row r="70" spans="1:7" x14ac:dyDescent="0.25">
      <c r="A70" s="33" t="s">
        <v>188</v>
      </c>
      <c r="B70" s="33" t="s">
        <v>224</v>
      </c>
      <c r="C70" s="9">
        <v>42605</v>
      </c>
      <c r="D70" t="s">
        <v>76</v>
      </c>
      <c r="E70" s="1" t="s">
        <v>11</v>
      </c>
      <c r="F70" s="1"/>
      <c r="G70" s="46">
        <v>20000</v>
      </c>
    </row>
    <row r="71" spans="1:7" x14ac:dyDescent="0.25">
      <c r="A71" s="33" t="s">
        <v>188</v>
      </c>
      <c r="B71" s="33" t="s">
        <v>224</v>
      </c>
      <c r="C71" s="9">
        <v>42606</v>
      </c>
      <c r="D71" t="s">
        <v>76</v>
      </c>
      <c r="E71" s="1" t="s">
        <v>93</v>
      </c>
      <c r="F71" s="1"/>
      <c r="G71" s="46">
        <v>20000</v>
      </c>
    </row>
    <row r="72" spans="1:7" x14ac:dyDescent="0.25">
      <c r="A72" s="33" t="s">
        <v>188</v>
      </c>
      <c r="B72" s="33" t="s">
        <v>224</v>
      </c>
      <c r="C72" s="9">
        <v>42606</v>
      </c>
      <c r="D72" t="s">
        <v>70</v>
      </c>
      <c r="E72" s="1" t="s">
        <v>21</v>
      </c>
      <c r="F72" s="1"/>
      <c r="G72" s="46">
        <v>20109</v>
      </c>
    </row>
    <row r="73" spans="1:7" x14ac:dyDescent="0.25">
      <c r="A73" s="33" t="s">
        <v>188</v>
      </c>
      <c r="B73" s="33" t="s">
        <v>224</v>
      </c>
      <c r="C73" s="9">
        <v>42608</v>
      </c>
      <c r="D73" t="s">
        <v>76</v>
      </c>
      <c r="E73" s="1" t="s">
        <v>94</v>
      </c>
      <c r="F73" s="1"/>
      <c r="G73" s="46">
        <v>20054</v>
      </c>
    </row>
    <row r="74" spans="1:7" x14ac:dyDescent="0.25">
      <c r="A74" s="33" t="s">
        <v>188</v>
      </c>
      <c r="B74" s="33" t="s">
        <v>224</v>
      </c>
      <c r="C74" s="9">
        <v>42612</v>
      </c>
      <c r="D74" t="s">
        <v>76</v>
      </c>
      <c r="E74" s="1" t="s">
        <v>95</v>
      </c>
      <c r="F74" s="1"/>
      <c r="G74" s="46">
        <v>20037</v>
      </c>
    </row>
    <row r="75" spans="1:7" x14ac:dyDescent="0.25">
      <c r="A75" s="33" t="s">
        <v>188</v>
      </c>
      <c r="B75" s="33" t="s">
        <v>224</v>
      </c>
      <c r="C75" s="9">
        <v>42612</v>
      </c>
      <c r="D75" t="s">
        <v>76</v>
      </c>
      <c r="E75" s="1" t="s">
        <v>96</v>
      </c>
      <c r="F75" s="1"/>
      <c r="G75" s="46">
        <v>20072</v>
      </c>
    </row>
    <row r="76" spans="1:7" x14ac:dyDescent="0.25">
      <c r="A76" s="33" t="s">
        <v>188</v>
      </c>
      <c r="B76" s="33" t="s">
        <v>224</v>
      </c>
      <c r="C76" s="9">
        <v>42612</v>
      </c>
      <c r="D76" t="s">
        <v>70</v>
      </c>
      <c r="E76" s="1" t="s">
        <v>18</v>
      </c>
      <c r="F76" s="1"/>
      <c r="G76" s="46">
        <v>20080</v>
      </c>
    </row>
    <row r="77" spans="1:7" x14ac:dyDescent="0.25">
      <c r="A77" s="33" t="s">
        <v>188</v>
      </c>
      <c r="B77" s="33" t="s">
        <v>224</v>
      </c>
      <c r="C77" s="9">
        <v>42612</v>
      </c>
      <c r="D77" t="s">
        <v>70</v>
      </c>
      <c r="E77" s="1" t="s">
        <v>90</v>
      </c>
      <c r="F77" s="1"/>
      <c r="G77" s="46">
        <v>20110</v>
      </c>
    </row>
    <row r="78" spans="1:7" x14ac:dyDescent="0.25">
      <c r="A78" s="33" t="s">
        <v>188</v>
      </c>
      <c r="B78" s="33" t="s">
        <v>224</v>
      </c>
      <c r="C78" s="9">
        <v>42613</v>
      </c>
      <c r="D78" t="s">
        <v>70</v>
      </c>
      <c r="E78" s="1" t="s">
        <v>97</v>
      </c>
      <c r="F78" s="1"/>
      <c r="G78" s="46">
        <v>3341</v>
      </c>
    </row>
    <row r="79" spans="1:7" x14ac:dyDescent="0.25">
      <c r="A79" s="33" t="s">
        <v>188</v>
      </c>
      <c r="B79" s="33" t="s">
        <v>224</v>
      </c>
      <c r="C79" s="9">
        <v>42613</v>
      </c>
      <c r="D79" t="s">
        <v>76</v>
      </c>
      <c r="E79" s="1" t="s">
        <v>98</v>
      </c>
      <c r="F79" s="1"/>
      <c r="G79" s="46">
        <v>20000</v>
      </c>
    </row>
    <row r="80" spans="1:7" x14ac:dyDescent="0.25">
      <c r="A80" s="33" t="s">
        <v>188</v>
      </c>
      <c r="B80" s="33" t="s">
        <v>224</v>
      </c>
      <c r="C80" s="9">
        <v>42613</v>
      </c>
      <c r="D80" t="s">
        <v>70</v>
      </c>
      <c r="E80" s="1" t="s">
        <v>99</v>
      </c>
      <c r="F80" s="1"/>
      <c r="G80" s="46">
        <v>20094</v>
      </c>
    </row>
    <row r="81" spans="1:7" x14ac:dyDescent="0.25">
      <c r="A81" s="33" t="s">
        <v>188</v>
      </c>
      <c r="B81" s="33" t="s">
        <v>224</v>
      </c>
      <c r="C81" s="9">
        <v>42613</v>
      </c>
      <c r="D81" t="s">
        <v>70</v>
      </c>
      <c r="E81" s="1" t="s">
        <v>100</v>
      </c>
      <c r="F81" s="1"/>
      <c r="G81" s="46">
        <v>20097</v>
      </c>
    </row>
    <row r="82" spans="1:7" x14ac:dyDescent="0.25">
      <c r="A82" s="33" t="s">
        <v>188</v>
      </c>
      <c r="B82" s="33" t="s">
        <v>224</v>
      </c>
      <c r="C82" s="9">
        <v>42613</v>
      </c>
      <c r="D82" t="s">
        <v>70</v>
      </c>
      <c r="E82" s="1" t="s">
        <v>101</v>
      </c>
      <c r="F82" s="1"/>
      <c r="G82" s="46">
        <v>33000</v>
      </c>
    </row>
    <row r="83" spans="1:7" x14ac:dyDescent="0.25">
      <c r="A83" s="33" t="s">
        <v>188</v>
      </c>
      <c r="B83" s="33" t="s">
        <v>224</v>
      </c>
      <c r="C83" s="9">
        <v>42613</v>
      </c>
      <c r="D83" t="s">
        <v>76</v>
      </c>
      <c r="E83" s="1" t="s">
        <v>102</v>
      </c>
      <c r="F83" s="1"/>
      <c r="G83" s="46">
        <v>120006</v>
      </c>
    </row>
    <row r="84" spans="1:7" x14ac:dyDescent="0.25">
      <c r="A84" s="33" t="s">
        <v>190</v>
      </c>
      <c r="B84" s="33" t="s">
        <v>224</v>
      </c>
      <c r="C84" s="9">
        <v>42614</v>
      </c>
      <c r="D84" t="s">
        <v>76</v>
      </c>
      <c r="E84" t="s">
        <v>127</v>
      </c>
      <c r="G84" s="46">
        <v>20000</v>
      </c>
    </row>
    <row r="85" spans="1:7" x14ac:dyDescent="0.25">
      <c r="A85" s="33" t="s">
        <v>190</v>
      </c>
      <c r="B85" s="33" t="s">
        <v>224</v>
      </c>
      <c r="C85" s="9">
        <v>42614</v>
      </c>
      <c r="D85" t="s">
        <v>76</v>
      </c>
      <c r="E85" s="1" t="s">
        <v>2</v>
      </c>
      <c r="F85" s="1"/>
      <c r="G85" s="46">
        <v>20000</v>
      </c>
    </row>
    <row r="86" spans="1:7" x14ac:dyDescent="0.25">
      <c r="A86" s="33" t="s">
        <v>190</v>
      </c>
      <c r="B86" s="33" t="s">
        <v>224</v>
      </c>
      <c r="C86" s="9">
        <v>42614</v>
      </c>
      <c r="D86" t="s">
        <v>76</v>
      </c>
      <c r="E86" s="1" t="s">
        <v>128</v>
      </c>
      <c r="F86" s="1"/>
      <c r="G86" s="46">
        <v>40000</v>
      </c>
    </row>
    <row r="87" spans="1:7" x14ac:dyDescent="0.25">
      <c r="A87" s="33" t="s">
        <v>190</v>
      </c>
      <c r="B87" s="33" t="s">
        <v>224</v>
      </c>
      <c r="C87" s="9">
        <v>42614</v>
      </c>
      <c r="D87" t="s">
        <v>129</v>
      </c>
      <c r="E87" s="1" t="s">
        <v>130</v>
      </c>
      <c r="F87" s="1"/>
      <c r="G87" s="46">
        <v>60000</v>
      </c>
    </row>
    <row r="88" spans="1:7" x14ac:dyDescent="0.25">
      <c r="A88" s="33" t="s">
        <v>190</v>
      </c>
      <c r="B88" s="33" t="s">
        <v>224</v>
      </c>
      <c r="C88" s="9">
        <v>42615</v>
      </c>
      <c r="D88" t="s">
        <v>76</v>
      </c>
      <c r="E88" s="1" t="s">
        <v>131</v>
      </c>
      <c r="F88" s="1"/>
      <c r="G88" s="46">
        <v>20000</v>
      </c>
    </row>
    <row r="89" spans="1:7" x14ac:dyDescent="0.25">
      <c r="A89" s="33" t="s">
        <v>190</v>
      </c>
      <c r="B89" s="33" t="s">
        <v>224</v>
      </c>
      <c r="C89" s="9">
        <v>42615</v>
      </c>
      <c r="D89" t="s">
        <v>76</v>
      </c>
      <c r="E89" s="1" t="s">
        <v>9</v>
      </c>
      <c r="F89" s="1"/>
      <c r="G89" s="46">
        <v>20000</v>
      </c>
    </row>
    <row r="90" spans="1:7" x14ac:dyDescent="0.25">
      <c r="A90" s="33" t="s">
        <v>190</v>
      </c>
      <c r="B90" s="33" t="s">
        <v>224</v>
      </c>
      <c r="C90" s="9">
        <v>42615</v>
      </c>
      <c r="D90" t="s">
        <v>70</v>
      </c>
      <c r="E90" s="1" t="s">
        <v>132</v>
      </c>
      <c r="F90" s="1"/>
      <c r="G90" s="46">
        <v>20100</v>
      </c>
    </row>
    <row r="91" spans="1:7" x14ac:dyDescent="0.25">
      <c r="A91" s="33" t="s">
        <v>190</v>
      </c>
      <c r="B91" s="33" t="s">
        <v>224</v>
      </c>
      <c r="C91" s="9">
        <v>42615</v>
      </c>
      <c r="D91" t="s">
        <v>76</v>
      </c>
      <c r="E91" s="1" t="s">
        <v>133</v>
      </c>
      <c r="F91" s="1"/>
      <c r="G91" s="46">
        <v>120000</v>
      </c>
    </row>
    <row r="92" spans="1:7" x14ac:dyDescent="0.25">
      <c r="A92" s="33" t="s">
        <v>190</v>
      </c>
      <c r="B92" s="33" t="s">
        <v>224</v>
      </c>
      <c r="C92" s="9">
        <v>42618</v>
      </c>
      <c r="D92" t="s">
        <v>76</v>
      </c>
      <c r="E92" s="1" t="s">
        <v>134</v>
      </c>
      <c r="F92" s="1"/>
      <c r="G92" s="46">
        <v>20000</v>
      </c>
    </row>
    <row r="93" spans="1:7" x14ac:dyDescent="0.25">
      <c r="A93" s="33" t="s">
        <v>190</v>
      </c>
      <c r="B93" s="33" t="s">
        <v>224</v>
      </c>
      <c r="C93" s="9">
        <v>42618</v>
      </c>
      <c r="D93" t="s">
        <v>76</v>
      </c>
      <c r="E93" s="1" t="s">
        <v>135</v>
      </c>
      <c r="F93" s="1"/>
      <c r="G93" s="46">
        <v>20000</v>
      </c>
    </row>
    <row r="94" spans="1:7" x14ac:dyDescent="0.25">
      <c r="A94" s="33" t="s">
        <v>190</v>
      </c>
      <c r="B94" s="33" t="s">
        <v>224</v>
      </c>
      <c r="C94" s="9">
        <v>42618</v>
      </c>
      <c r="D94" t="s">
        <v>76</v>
      </c>
      <c r="E94" s="1" t="s">
        <v>24</v>
      </c>
      <c r="F94" s="1"/>
      <c r="G94" s="46">
        <v>40000</v>
      </c>
    </row>
    <row r="95" spans="1:7" x14ac:dyDescent="0.25">
      <c r="A95" s="33" t="s">
        <v>190</v>
      </c>
      <c r="B95" s="33" t="s">
        <v>224</v>
      </c>
      <c r="C95" s="9">
        <v>42618</v>
      </c>
      <c r="D95" t="s">
        <v>76</v>
      </c>
      <c r="E95" s="1" t="s">
        <v>6</v>
      </c>
      <c r="F95" s="1"/>
      <c r="G95" s="46">
        <v>60030</v>
      </c>
    </row>
    <row r="96" spans="1:7" x14ac:dyDescent="0.25">
      <c r="A96" s="33" t="s">
        <v>190</v>
      </c>
      <c r="B96" s="33" t="s">
        <v>224</v>
      </c>
      <c r="C96" s="9">
        <v>42618</v>
      </c>
      <c r="D96" t="s">
        <v>76</v>
      </c>
      <c r="E96" s="1" t="s">
        <v>136</v>
      </c>
      <c r="F96" s="1"/>
      <c r="G96" s="46">
        <v>120000</v>
      </c>
    </row>
    <row r="97" spans="1:7" x14ac:dyDescent="0.25">
      <c r="A97" s="33" t="s">
        <v>190</v>
      </c>
      <c r="B97" s="33" t="s">
        <v>224</v>
      </c>
      <c r="C97" s="9">
        <v>42620</v>
      </c>
      <c r="D97" t="s">
        <v>70</v>
      </c>
      <c r="E97" s="1" t="s">
        <v>137</v>
      </c>
      <c r="F97" s="1"/>
      <c r="G97" s="46">
        <v>60039</v>
      </c>
    </row>
    <row r="98" spans="1:7" x14ac:dyDescent="0.25">
      <c r="A98" s="33" t="s">
        <v>190</v>
      </c>
      <c r="B98" s="33" t="s">
        <v>224</v>
      </c>
      <c r="C98" s="9">
        <v>42621</v>
      </c>
      <c r="D98" t="s">
        <v>70</v>
      </c>
      <c r="E98" s="1" t="s">
        <v>138</v>
      </c>
      <c r="F98" s="1"/>
      <c r="G98" s="46">
        <v>100021</v>
      </c>
    </row>
    <row r="99" spans="1:7" x14ac:dyDescent="0.25">
      <c r="A99" s="33" t="s">
        <v>190</v>
      </c>
      <c r="B99" s="33" t="s">
        <v>224</v>
      </c>
      <c r="C99" s="9">
        <v>42622</v>
      </c>
      <c r="D99" t="s">
        <v>76</v>
      </c>
      <c r="E99" s="1" t="s">
        <v>80</v>
      </c>
      <c r="F99" s="1"/>
      <c r="G99" s="46">
        <v>20000</v>
      </c>
    </row>
    <row r="100" spans="1:7" x14ac:dyDescent="0.25">
      <c r="A100" s="33" t="s">
        <v>190</v>
      </c>
      <c r="B100" s="33" t="s">
        <v>224</v>
      </c>
      <c r="C100" s="9">
        <v>42622</v>
      </c>
      <c r="D100" t="s">
        <v>76</v>
      </c>
      <c r="E100" s="1" t="s">
        <v>139</v>
      </c>
      <c r="F100" s="1"/>
      <c r="G100" s="46">
        <v>40000</v>
      </c>
    </row>
    <row r="101" spans="1:7" x14ac:dyDescent="0.25">
      <c r="A101" s="33" t="s">
        <v>190</v>
      </c>
      <c r="B101" s="33" t="s">
        <v>224</v>
      </c>
      <c r="C101" s="9">
        <v>42625</v>
      </c>
      <c r="D101" t="s">
        <v>70</v>
      </c>
      <c r="E101" s="1" t="s">
        <v>13</v>
      </c>
      <c r="F101" s="1"/>
      <c r="G101" s="46">
        <v>20000</v>
      </c>
    </row>
    <row r="102" spans="1:7" x14ac:dyDescent="0.25">
      <c r="A102" s="33" t="s">
        <v>190</v>
      </c>
      <c r="B102" s="33" t="s">
        <v>224</v>
      </c>
      <c r="C102" s="9">
        <v>42626</v>
      </c>
      <c r="D102" t="s">
        <v>76</v>
      </c>
      <c r="E102" s="1" t="s">
        <v>140</v>
      </c>
      <c r="F102" s="1"/>
      <c r="G102" s="46">
        <v>100096</v>
      </c>
    </row>
    <row r="103" spans="1:7" x14ac:dyDescent="0.25">
      <c r="A103" s="33" t="s">
        <v>190</v>
      </c>
      <c r="B103" s="33" t="s">
        <v>224</v>
      </c>
      <c r="C103" s="9">
        <v>42633</v>
      </c>
      <c r="D103" t="s">
        <v>129</v>
      </c>
      <c r="E103" s="1" t="s">
        <v>141</v>
      </c>
      <c r="F103" s="1"/>
      <c r="G103" s="46">
        <v>70000</v>
      </c>
    </row>
    <row r="104" spans="1:7" x14ac:dyDescent="0.25">
      <c r="A104" s="33" t="s">
        <v>190</v>
      </c>
      <c r="B104" s="33" t="s">
        <v>224</v>
      </c>
      <c r="C104" s="9">
        <v>42633</v>
      </c>
      <c r="D104" t="s">
        <v>129</v>
      </c>
      <c r="E104" s="1" t="s">
        <v>142</v>
      </c>
      <c r="F104" s="1"/>
      <c r="G104" s="46">
        <v>100000</v>
      </c>
    </row>
    <row r="105" spans="1:7" x14ac:dyDescent="0.25">
      <c r="A105" s="33" t="s">
        <v>190</v>
      </c>
      <c r="B105" s="33" t="s">
        <v>224</v>
      </c>
      <c r="C105" s="9">
        <v>42634</v>
      </c>
      <c r="D105" t="s">
        <v>70</v>
      </c>
      <c r="E105" s="1" t="s">
        <v>91</v>
      </c>
      <c r="F105" s="1"/>
      <c r="G105" s="46">
        <v>20028</v>
      </c>
    </row>
    <row r="106" spans="1:7" x14ac:dyDescent="0.25">
      <c r="A106" s="33" t="s">
        <v>190</v>
      </c>
      <c r="B106" s="33" t="s">
        <v>224</v>
      </c>
      <c r="C106" s="9">
        <v>42635</v>
      </c>
      <c r="D106" t="s">
        <v>76</v>
      </c>
      <c r="E106" s="1" t="s">
        <v>87</v>
      </c>
      <c r="F106" s="1"/>
      <c r="G106" s="46">
        <v>20000</v>
      </c>
    </row>
    <row r="107" spans="1:7" x14ac:dyDescent="0.25">
      <c r="A107" s="33" t="s">
        <v>190</v>
      </c>
      <c r="B107" s="33" t="s">
        <v>224</v>
      </c>
      <c r="C107" s="9">
        <v>42636</v>
      </c>
      <c r="D107" t="s">
        <v>76</v>
      </c>
      <c r="E107" s="1" t="s">
        <v>143</v>
      </c>
      <c r="F107" s="1"/>
      <c r="G107" s="46">
        <v>40000</v>
      </c>
    </row>
    <row r="108" spans="1:7" x14ac:dyDescent="0.25">
      <c r="A108" s="33" t="s">
        <v>190</v>
      </c>
      <c r="B108" s="33" t="s">
        <v>224</v>
      </c>
      <c r="C108" s="9">
        <v>42639</v>
      </c>
      <c r="D108" t="s">
        <v>76</v>
      </c>
      <c r="E108" s="1" t="s">
        <v>93</v>
      </c>
      <c r="F108" s="1"/>
      <c r="G108" s="46">
        <v>20000</v>
      </c>
    </row>
    <row r="109" spans="1:7" x14ac:dyDescent="0.25">
      <c r="A109" s="33" t="s">
        <v>190</v>
      </c>
      <c r="B109" s="33" t="s">
        <v>224</v>
      </c>
      <c r="C109" s="9">
        <v>42639</v>
      </c>
      <c r="D109" t="s">
        <v>70</v>
      </c>
      <c r="E109" s="1" t="s">
        <v>144</v>
      </c>
      <c r="F109" s="1"/>
      <c r="G109" s="46">
        <v>40000</v>
      </c>
    </row>
    <row r="110" spans="1:7" x14ac:dyDescent="0.25">
      <c r="A110" s="33" t="s">
        <v>190</v>
      </c>
      <c r="B110" s="33" t="s">
        <v>224</v>
      </c>
      <c r="C110" s="9">
        <v>42639</v>
      </c>
      <c r="D110" t="s">
        <v>76</v>
      </c>
      <c r="E110" s="1" t="s">
        <v>145</v>
      </c>
      <c r="F110" s="1"/>
      <c r="G110" s="46">
        <v>120104</v>
      </c>
    </row>
    <row r="111" spans="1:7" x14ac:dyDescent="0.25">
      <c r="A111" s="33" t="s">
        <v>190</v>
      </c>
      <c r="B111" s="33" t="s">
        <v>224</v>
      </c>
      <c r="C111" s="9">
        <v>42639</v>
      </c>
      <c r="D111" t="s">
        <v>76</v>
      </c>
      <c r="E111" s="1" t="s">
        <v>146</v>
      </c>
      <c r="F111" s="1"/>
      <c r="G111" s="46">
        <v>160000</v>
      </c>
    </row>
    <row r="112" spans="1:7" x14ac:dyDescent="0.25">
      <c r="A112" s="33" t="s">
        <v>190</v>
      </c>
      <c r="B112" s="33" t="s">
        <v>224</v>
      </c>
      <c r="C112" s="9">
        <v>42640</v>
      </c>
      <c r="D112" t="s">
        <v>76</v>
      </c>
      <c r="E112" s="1" t="s">
        <v>127</v>
      </c>
      <c r="F112" s="1"/>
      <c r="G112" s="46">
        <v>20000</v>
      </c>
    </row>
    <row r="113" spans="1:7" x14ac:dyDescent="0.25">
      <c r="A113" s="33" t="s">
        <v>190</v>
      </c>
      <c r="B113" s="33" t="s">
        <v>224</v>
      </c>
      <c r="C113" s="9">
        <v>42640</v>
      </c>
      <c r="D113" t="s">
        <v>70</v>
      </c>
      <c r="E113" s="1" t="s">
        <v>21</v>
      </c>
      <c r="F113" s="1"/>
      <c r="G113" s="46">
        <v>20109</v>
      </c>
    </row>
    <row r="114" spans="1:7" x14ac:dyDescent="0.25">
      <c r="A114" s="33" t="s">
        <v>190</v>
      </c>
      <c r="B114" s="33" t="s">
        <v>224</v>
      </c>
      <c r="C114" s="9">
        <v>42640</v>
      </c>
      <c r="D114" t="s">
        <v>70</v>
      </c>
      <c r="E114" s="1" t="s">
        <v>90</v>
      </c>
      <c r="F114" s="1"/>
      <c r="G114" s="46">
        <v>20110</v>
      </c>
    </row>
    <row r="115" spans="1:7" x14ac:dyDescent="0.25">
      <c r="A115" s="33" t="s">
        <v>190</v>
      </c>
      <c r="B115" s="33" t="s">
        <v>224</v>
      </c>
      <c r="C115" s="9">
        <v>42640</v>
      </c>
      <c r="D115" t="s">
        <v>70</v>
      </c>
      <c r="E115" s="1" t="s">
        <v>77</v>
      </c>
      <c r="F115" s="1"/>
      <c r="G115" s="46">
        <v>40043</v>
      </c>
    </row>
    <row r="116" spans="1:7" x14ac:dyDescent="0.25">
      <c r="A116" s="33" t="s">
        <v>190</v>
      </c>
      <c r="B116" s="33" t="s">
        <v>224</v>
      </c>
      <c r="C116" s="9">
        <v>42641</v>
      </c>
      <c r="D116" t="s">
        <v>76</v>
      </c>
      <c r="E116" s="1" t="s">
        <v>143</v>
      </c>
      <c r="F116" s="1"/>
      <c r="G116" s="46">
        <v>20000</v>
      </c>
    </row>
    <row r="117" spans="1:7" x14ac:dyDescent="0.25">
      <c r="A117" s="33" t="s">
        <v>190</v>
      </c>
      <c r="B117" s="33" t="s">
        <v>224</v>
      </c>
      <c r="C117" s="9">
        <v>42641</v>
      </c>
      <c r="D117" t="s">
        <v>70</v>
      </c>
      <c r="E117" s="1" t="s">
        <v>4</v>
      </c>
      <c r="F117" s="1"/>
      <c r="G117" s="46">
        <v>20097</v>
      </c>
    </row>
    <row r="118" spans="1:7" x14ac:dyDescent="0.25">
      <c r="A118" s="33" t="s">
        <v>190</v>
      </c>
      <c r="B118" s="33" t="s">
        <v>224</v>
      </c>
      <c r="C118" s="9">
        <v>42642</v>
      </c>
      <c r="D118" t="s">
        <v>76</v>
      </c>
      <c r="E118" s="1" t="s">
        <v>16</v>
      </c>
      <c r="F118" s="1"/>
      <c r="G118" s="46">
        <v>20037</v>
      </c>
    </row>
    <row r="119" spans="1:7" x14ac:dyDescent="0.25">
      <c r="A119" s="33" t="s">
        <v>190</v>
      </c>
      <c r="B119" s="33" t="s">
        <v>224</v>
      </c>
      <c r="C119" s="9">
        <v>42642</v>
      </c>
      <c r="D119" t="s">
        <v>76</v>
      </c>
      <c r="E119" s="1" t="s">
        <v>17</v>
      </c>
      <c r="F119" s="1"/>
      <c r="G119" s="46">
        <v>20072</v>
      </c>
    </row>
    <row r="120" spans="1:7" x14ac:dyDescent="0.25">
      <c r="A120" s="33" t="s">
        <v>190</v>
      </c>
      <c r="B120" s="33" t="s">
        <v>224</v>
      </c>
      <c r="C120" s="9">
        <v>42643</v>
      </c>
      <c r="E120" s="1" t="s">
        <v>147</v>
      </c>
      <c r="F120" s="1"/>
      <c r="G120" s="46">
        <v>14340</v>
      </c>
    </row>
    <row r="121" spans="1:7" x14ac:dyDescent="0.25">
      <c r="A121" s="33" t="s">
        <v>190</v>
      </c>
      <c r="B121" s="33" t="s">
        <v>224</v>
      </c>
      <c r="C121" s="9">
        <v>42643</v>
      </c>
      <c r="E121" s="1" t="s">
        <v>14</v>
      </c>
      <c r="F121" s="1"/>
      <c r="G121" s="46">
        <v>20000</v>
      </c>
    </row>
    <row r="122" spans="1:7" x14ac:dyDescent="0.25">
      <c r="A122" s="33" t="s">
        <v>190</v>
      </c>
      <c r="B122" s="33" t="s">
        <v>224</v>
      </c>
      <c r="C122" s="9">
        <v>42643</v>
      </c>
      <c r="D122" t="s">
        <v>70</v>
      </c>
      <c r="E122" t="s">
        <v>18</v>
      </c>
      <c r="G122" s="46">
        <v>20080</v>
      </c>
    </row>
    <row r="123" spans="1:7" x14ac:dyDescent="0.25">
      <c r="A123" s="33" t="s">
        <v>189</v>
      </c>
      <c r="B123" s="33" t="s">
        <v>224</v>
      </c>
      <c r="C123" s="9">
        <v>42646</v>
      </c>
      <c r="D123" t="s">
        <v>76</v>
      </c>
      <c r="E123" t="s">
        <v>192</v>
      </c>
      <c r="G123" s="46">
        <v>20000</v>
      </c>
    </row>
    <row r="124" spans="1:7" x14ac:dyDescent="0.25">
      <c r="A124" s="33" t="s">
        <v>189</v>
      </c>
      <c r="B124" s="33" t="s">
        <v>224</v>
      </c>
      <c r="C124" s="9">
        <v>42646</v>
      </c>
      <c r="D124" t="s">
        <v>70</v>
      </c>
      <c r="E124" s="1" t="s">
        <v>193</v>
      </c>
      <c r="F124" s="1"/>
      <c r="G124" s="46">
        <v>50000</v>
      </c>
    </row>
    <row r="125" spans="1:7" x14ac:dyDescent="0.25">
      <c r="A125" s="33" t="s">
        <v>189</v>
      </c>
      <c r="B125" s="33" t="s">
        <v>224</v>
      </c>
      <c r="C125" s="9">
        <v>42646</v>
      </c>
      <c r="D125" t="s">
        <v>76</v>
      </c>
      <c r="E125" s="1" t="s">
        <v>2</v>
      </c>
      <c r="F125" s="1"/>
      <c r="G125" s="46">
        <v>20000</v>
      </c>
    </row>
    <row r="126" spans="1:7" x14ac:dyDescent="0.25">
      <c r="A126" s="33" t="s">
        <v>189</v>
      </c>
      <c r="B126" s="33" t="s">
        <v>224</v>
      </c>
      <c r="C126" s="9">
        <v>42646</v>
      </c>
      <c r="D126" t="s">
        <v>76</v>
      </c>
      <c r="E126" s="1" t="s">
        <v>194</v>
      </c>
      <c r="F126" s="1"/>
      <c r="G126" s="46">
        <v>100000</v>
      </c>
    </row>
    <row r="127" spans="1:7" x14ac:dyDescent="0.25">
      <c r="A127" s="33" t="s">
        <v>189</v>
      </c>
      <c r="B127" s="33" t="s">
        <v>224</v>
      </c>
      <c r="C127" s="9">
        <v>42646</v>
      </c>
      <c r="D127" t="s">
        <v>70</v>
      </c>
      <c r="E127" s="1" t="s">
        <v>99</v>
      </c>
      <c r="F127" s="1"/>
      <c r="G127" s="46">
        <v>20094</v>
      </c>
    </row>
    <row r="128" spans="1:7" x14ac:dyDescent="0.25">
      <c r="A128" s="33" t="s">
        <v>189</v>
      </c>
      <c r="B128" s="33" t="s">
        <v>224</v>
      </c>
      <c r="C128" s="9">
        <v>42646</v>
      </c>
      <c r="D128" t="s">
        <v>195</v>
      </c>
      <c r="E128" s="1" t="s">
        <v>196</v>
      </c>
      <c r="F128" s="1"/>
      <c r="G128" s="46">
        <v>60000</v>
      </c>
    </row>
    <row r="129" spans="1:7" x14ac:dyDescent="0.25">
      <c r="A129" s="33" t="s">
        <v>189</v>
      </c>
      <c r="B129" s="33" t="s">
        <v>224</v>
      </c>
      <c r="C129" s="9">
        <v>42647</v>
      </c>
      <c r="D129" t="s">
        <v>70</v>
      </c>
      <c r="E129" s="1" t="s">
        <v>132</v>
      </c>
      <c r="F129" s="1"/>
      <c r="G129" s="46">
        <v>20100</v>
      </c>
    </row>
    <row r="130" spans="1:7" x14ac:dyDescent="0.25">
      <c r="A130" s="33" t="s">
        <v>189</v>
      </c>
      <c r="B130" s="33" t="s">
        <v>224</v>
      </c>
      <c r="C130" s="9">
        <v>42648</v>
      </c>
      <c r="D130" t="s">
        <v>76</v>
      </c>
      <c r="E130" s="1" t="s">
        <v>198</v>
      </c>
      <c r="F130" s="1"/>
      <c r="G130" s="46">
        <v>40000</v>
      </c>
    </row>
    <row r="131" spans="1:7" x14ac:dyDescent="0.25">
      <c r="A131" s="33" t="s">
        <v>189</v>
      </c>
      <c r="B131" s="33" t="s">
        <v>224</v>
      </c>
      <c r="C131" s="9">
        <v>42648</v>
      </c>
      <c r="D131" t="s">
        <v>76</v>
      </c>
      <c r="E131" s="1" t="s">
        <v>194</v>
      </c>
      <c r="F131" s="1"/>
      <c r="G131" s="46">
        <v>100000</v>
      </c>
    </row>
    <row r="132" spans="1:7" x14ac:dyDescent="0.25">
      <c r="A132" s="33" t="s">
        <v>189</v>
      </c>
      <c r="B132" s="33" t="s">
        <v>224</v>
      </c>
      <c r="C132" s="9">
        <v>42649</v>
      </c>
      <c r="D132" t="s">
        <v>76</v>
      </c>
      <c r="E132" s="1" t="s">
        <v>24</v>
      </c>
      <c r="F132" s="1"/>
      <c r="G132" s="46">
        <v>40000</v>
      </c>
    </row>
    <row r="133" spans="1:7" x14ac:dyDescent="0.25">
      <c r="A133" s="33" t="s">
        <v>189</v>
      </c>
      <c r="B133" s="33" t="s">
        <v>224</v>
      </c>
      <c r="C133" s="9">
        <v>42650</v>
      </c>
      <c r="D133" t="s">
        <v>76</v>
      </c>
      <c r="E133" s="1" t="s">
        <v>9</v>
      </c>
      <c r="F133" s="1"/>
      <c r="G133" s="46">
        <v>20000</v>
      </c>
    </row>
    <row r="134" spans="1:7" x14ac:dyDescent="0.25">
      <c r="A134" s="33" t="s">
        <v>189</v>
      </c>
      <c r="B134" s="33" t="s">
        <v>224</v>
      </c>
      <c r="C134" s="9">
        <v>42650</v>
      </c>
      <c r="D134" t="s">
        <v>76</v>
      </c>
      <c r="E134" s="1" t="s">
        <v>131</v>
      </c>
      <c r="F134" s="1"/>
      <c r="G134" s="46">
        <v>20000</v>
      </c>
    </row>
    <row r="135" spans="1:7" x14ac:dyDescent="0.25">
      <c r="A135" s="33" t="s">
        <v>189</v>
      </c>
      <c r="B135" s="33" t="s">
        <v>224</v>
      </c>
      <c r="C135" s="9">
        <v>42650</v>
      </c>
      <c r="D135" t="s">
        <v>76</v>
      </c>
      <c r="E135" s="1" t="s">
        <v>87</v>
      </c>
      <c r="F135" s="1"/>
      <c r="G135" s="46">
        <v>20000</v>
      </c>
    </row>
    <row r="136" spans="1:7" x14ac:dyDescent="0.25">
      <c r="A136" s="33" t="s">
        <v>189</v>
      </c>
      <c r="B136" s="33" t="s">
        <v>224</v>
      </c>
      <c r="C136" s="9">
        <v>42654</v>
      </c>
      <c r="D136" t="s">
        <v>76</v>
      </c>
      <c r="E136" s="1" t="s">
        <v>11</v>
      </c>
      <c r="F136" s="1"/>
      <c r="G136" s="46">
        <v>20000</v>
      </c>
    </row>
    <row r="137" spans="1:7" x14ac:dyDescent="0.25">
      <c r="A137" s="33" t="s">
        <v>189</v>
      </c>
      <c r="B137" s="33" t="s">
        <v>224</v>
      </c>
      <c r="C137" s="9">
        <v>42654</v>
      </c>
      <c r="D137" t="s">
        <v>76</v>
      </c>
      <c r="E137" s="1" t="s">
        <v>128</v>
      </c>
      <c r="F137" s="1"/>
      <c r="G137" s="46">
        <v>40000</v>
      </c>
    </row>
    <row r="138" spans="1:7" x14ac:dyDescent="0.25">
      <c r="A138" s="33" t="s">
        <v>189</v>
      </c>
      <c r="B138" s="33" t="s">
        <v>224</v>
      </c>
      <c r="C138" s="9">
        <v>42654</v>
      </c>
      <c r="D138" t="s">
        <v>76</v>
      </c>
      <c r="E138" s="1" t="s">
        <v>80</v>
      </c>
      <c r="F138" s="1"/>
      <c r="G138" s="46">
        <v>20000</v>
      </c>
    </row>
    <row r="139" spans="1:7" x14ac:dyDescent="0.25">
      <c r="A139" s="33" t="s">
        <v>189</v>
      </c>
      <c r="B139" s="33" t="s">
        <v>224</v>
      </c>
      <c r="C139" s="9">
        <v>42655</v>
      </c>
      <c r="D139" t="s">
        <v>70</v>
      </c>
      <c r="E139" s="34" t="s">
        <v>209</v>
      </c>
      <c r="F139" s="34"/>
      <c r="G139" s="46">
        <v>20000</v>
      </c>
    </row>
    <row r="140" spans="1:7" x14ac:dyDescent="0.25">
      <c r="A140" s="33" t="s">
        <v>189</v>
      </c>
      <c r="B140" s="33" t="s">
        <v>224</v>
      </c>
      <c r="C140" s="9">
        <v>42655</v>
      </c>
      <c r="D140" t="s">
        <v>195</v>
      </c>
      <c r="E140" s="1" t="s">
        <v>199</v>
      </c>
      <c r="F140" s="1"/>
      <c r="G140" s="46">
        <v>120000</v>
      </c>
    </row>
    <row r="141" spans="1:7" x14ac:dyDescent="0.25">
      <c r="A141" s="33" t="s">
        <v>189</v>
      </c>
      <c r="B141" s="33" t="s">
        <v>224</v>
      </c>
      <c r="C141" s="9">
        <v>42656</v>
      </c>
      <c r="D141" t="s">
        <v>195</v>
      </c>
      <c r="E141" s="1" t="s">
        <v>200</v>
      </c>
      <c r="F141" s="1"/>
      <c r="G141" s="46">
        <v>60098</v>
      </c>
    </row>
    <row r="142" spans="1:7" x14ac:dyDescent="0.25">
      <c r="A142" s="33" t="s">
        <v>189</v>
      </c>
      <c r="B142" s="33" t="s">
        <v>224</v>
      </c>
      <c r="C142" s="9">
        <v>42658</v>
      </c>
      <c r="D142" t="s">
        <v>76</v>
      </c>
      <c r="E142" s="1" t="s">
        <v>201</v>
      </c>
      <c r="F142" s="1"/>
      <c r="G142" s="46">
        <v>20000</v>
      </c>
    </row>
    <row r="143" spans="1:7" x14ac:dyDescent="0.25">
      <c r="A143" s="33" t="s">
        <v>189</v>
      </c>
      <c r="B143" s="33" t="s">
        <v>224</v>
      </c>
      <c r="C143" s="9">
        <v>42661</v>
      </c>
      <c r="D143" t="s">
        <v>76</v>
      </c>
      <c r="E143" s="1" t="s">
        <v>202</v>
      </c>
      <c r="F143" s="1"/>
      <c r="G143" s="46">
        <v>120049</v>
      </c>
    </row>
    <row r="144" spans="1:7" x14ac:dyDescent="0.25">
      <c r="A144" s="33" t="s">
        <v>189</v>
      </c>
      <c r="B144" s="33" t="s">
        <v>224</v>
      </c>
      <c r="C144" s="9">
        <v>42661</v>
      </c>
      <c r="D144" t="s">
        <v>76</v>
      </c>
      <c r="E144" s="1" t="s">
        <v>3</v>
      </c>
      <c r="F144" s="1"/>
      <c r="G144" s="46">
        <v>20000</v>
      </c>
    </row>
    <row r="145" spans="1:7" x14ac:dyDescent="0.25">
      <c r="A145" s="33" t="s">
        <v>189</v>
      </c>
      <c r="B145" s="33" t="s">
        <v>224</v>
      </c>
      <c r="C145" s="9">
        <v>42661</v>
      </c>
      <c r="D145" t="s">
        <v>76</v>
      </c>
      <c r="E145" s="1" t="s">
        <v>203</v>
      </c>
      <c r="F145" s="1"/>
      <c r="G145" s="46">
        <v>20000</v>
      </c>
    </row>
    <row r="146" spans="1:7" x14ac:dyDescent="0.25">
      <c r="A146" s="33" t="s">
        <v>189</v>
      </c>
      <c r="B146" s="33" t="s">
        <v>224</v>
      </c>
      <c r="C146" s="9">
        <v>42661</v>
      </c>
      <c r="D146" t="s">
        <v>195</v>
      </c>
      <c r="E146" s="1" t="s">
        <v>204</v>
      </c>
      <c r="F146" s="1"/>
      <c r="G146" s="46">
        <v>70000</v>
      </c>
    </row>
    <row r="147" spans="1:7" x14ac:dyDescent="0.25">
      <c r="A147" s="33" t="s">
        <v>189</v>
      </c>
      <c r="B147" s="33" t="s">
        <v>224</v>
      </c>
      <c r="C147" s="9">
        <v>42664</v>
      </c>
      <c r="D147" t="s">
        <v>70</v>
      </c>
      <c r="E147" s="1" t="s">
        <v>205</v>
      </c>
      <c r="F147" s="1"/>
      <c r="G147" s="46">
        <v>70102</v>
      </c>
    </row>
    <row r="148" spans="1:7" x14ac:dyDescent="0.25">
      <c r="A148" s="33" t="s">
        <v>189</v>
      </c>
      <c r="B148" s="33" t="s">
        <v>224</v>
      </c>
      <c r="C148" s="9">
        <v>42667</v>
      </c>
      <c r="D148" t="s">
        <v>76</v>
      </c>
      <c r="E148" s="1" t="s">
        <v>27</v>
      </c>
      <c r="F148" s="1"/>
      <c r="G148" s="46">
        <v>80000</v>
      </c>
    </row>
    <row r="149" spans="1:7" x14ac:dyDescent="0.25">
      <c r="A149" s="33" t="s">
        <v>189</v>
      </c>
      <c r="B149" s="33" t="s">
        <v>224</v>
      </c>
      <c r="C149" s="9">
        <v>42667</v>
      </c>
      <c r="D149" t="s">
        <v>70</v>
      </c>
      <c r="E149" s="1" t="s">
        <v>144</v>
      </c>
      <c r="F149" s="1"/>
      <c r="G149" s="46">
        <v>40000</v>
      </c>
    </row>
    <row r="150" spans="1:7" x14ac:dyDescent="0.25">
      <c r="A150" s="33" t="s">
        <v>189</v>
      </c>
      <c r="B150" s="33" t="s">
        <v>224</v>
      </c>
      <c r="C150" s="9">
        <v>42667</v>
      </c>
      <c r="D150" t="s">
        <v>76</v>
      </c>
      <c r="E150" s="1" t="s">
        <v>206</v>
      </c>
      <c r="F150" s="1"/>
      <c r="G150" s="46">
        <v>80088</v>
      </c>
    </row>
    <row r="151" spans="1:7" x14ac:dyDescent="0.25">
      <c r="A151" s="33" t="s">
        <v>189</v>
      </c>
      <c r="B151" s="33" t="s">
        <v>224</v>
      </c>
      <c r="C151" s="9">
        <v>42667</v>
      </c>
      <c r="D151" t="s">
        <v>76</v>
      </c>
      <c r="E151" s="1" t="s">
        <v>206</v>
      </c>
      <c r="F151" s="1"/>
      <c r="G151" s="46">
        <v>60088</v>
      </c>
    </row>
    <row r="152" spans="1:7" x14ac:dyDescent="0.25">
      <c r="A152" s="33" t="s">
        <v>189</v>
      </c>
      <c r="B152" s="33" t="s">
        <v>224</v>
      </c>
      <c r="C152" s="9">
        <v>42667</v>
      </c>
      <c r="D152" t="s">
        <v>70</v>
      </c>
      <c r="E152" s="1" t="s">
        <v>194</v>
      </c>
      <c r="F152" s="1"/>
      <c r="G152" s="46">
        <v>20000</v>
      </c>
    </row>
    <row r="153" spans="1:7" x14ac:dyDescent="0.25">
      <c r="A153" s="33" t="s">
        <v>189</v>
      </c>
      <c r="B153" s="33" t="s">
        <v>224</v>
      </c>
      <c r="C153" s="9">
        <v>42667</v>
      </c>
      <c r="D153" t="s">
        <v>70</v>
      </c>
      <c r="E153" s="1" t="s">
        <v>194</v>
      </c>
      <c r="F153" s="1"/>
      <c r="G153" s="46">
        <v>20000</v>
      </c>
    </row>
    <row r="154" spans="1:7" x14ac:dyDescent="0.25">
      <c r="A154" s="33" t="s">
        <v>189</v>
      </c>
      <c r="B154" s="33" t="s">
        <v>224</v>
      </c>
      <c r="C154" s="9">
        <v>42667</v>
      </c>
      <c r="D154" t="s">
        <v>76</v>
      </c>
      <c r="E154" s="1" t="s">
        <v>93</v>
      </c>
      <c r="F154" s="1"/>
      <c r="G154" s="46">
        <v>20000</v>
      </c>
    </row>
    <row r="155" spans="1:7" x14ac:dyDescent="0.25">
      <c r="A155" s="33" t="s">
        <v>189</v>
      </c>
      <c r="B155" s="33" t="s">
        <v>224</v>
      </c>
      <c r="C155" s="9">
        <v>42668</v>
      </c>
      <c r="D155" t="s">
        <v>70</v>
      </c>
      <c r="E155" s="1" t="s">
        <v>91</v>
      </c>
      <c r="F155" s="1"/>
      <c r="G155" s="46">
        <v>20028</v>
      </c>
    </row>
    <row r="156" spans="1:7" x14ac:dyDescent="0.25">
      <c r="A156" s="33" t="s">
        <v>189</v>
      </c>
      <c r="B156" s="33" t="s">
        <v>224</v>
      </c>
      <c r="C156" s="9">
        <v>42669</v>
      </c>
      <c r="D156" t="s">
        <v>76</v>
      </c>
      <c r="E156" s="1" t="s">
        <v>207</v>
      </c>
      <c r="F156" s="1"/>
      <c r="G156" s="46">
        <v>60025</v>
      </c>
    </row>
    <row r="157" spans="1:7" x14ac:dyDescent="0.25">
      <c r="A157" s="33" t="s">
        <v>189</v>
      </c>
      <c r="B157" s="33" t="s">
        <v>224</v>
      </c>
      <c r="C157" s="9">
        <v>42669</v>
      </c>
      <c r="D157" t="s">
        <v>76</v>
      </c>
      <c r="E157" s="1" t="s">
        <v>140</v>
      </c>
      <c r="F157" s="1"/>
      <c r="G157" s="46">
        <v>20096</v>
      </c>
    </row>
    <row r="158" spans="1:7" x14ac:dyDescent="0.25">
      <c r="A158" s="33" t="s">
        <v>189</v>
      </c>
      <c r="B158" s="33" t="s">
        <v>224</v>
      </c>
      <c r="C158" s="9">
        <v>42669</v>
      </c>
      <c r="D158" t="s">
        <v>76</v>
      </c>
      <c r="E158" s="1" t="s">
        <v>127</v>
      </c>
      <c r="F158" s="1"/>
      <c r="G158" s="46">
        <v>20000</v>
      </c>
    </row>
    <row r="159" spans="1:7" x14ac:dyDescent="0.25">
      <c r="A159" s="33" t="s">
        <v>189</v>
      </c>
      <c r="B159" s="33" t="s">
        <v>224</v>
      </c>
      <c r="C159" s="9">
        <v>42671</v>
      </c>
      <c r="D159" t="s">
        <v>70</v>
      </c>
      <c r="E159" s="1" t="s">
        <v>21</v>
      </c>
      <c r="F159" s="1"/>
      <c r="G159" s="46">
        <v>20109</v>
      </c>
    </row>
    <row r="160" spans="1:7" x14ac:dyDescent="0.25">
      <c r="A160" s="33" t="s">
        <v>189</v>
      </c>
      <c r="B160" s="33" t="s">
        <v>224</v>
      </c>
      <c r="C160" s="9">
        <v>42671</v>
      </c>
      <c r="D160" t="s">
        <v>76</v>
      </c>
      <c r="E160" s="1" t="s">
        <v>14</v>
      </c>
      <c r="F160" s="1"/>
      <c r="G160" s="46">
        <v>20000</v>
      </c>
    </row>
    <row r="161" spans="1:7" x14ac:dyDescent="0.25">
      <c r="A161" s="33" t="s">
        <v>189</v>
      </c>
      <c r="B161" s="33" t="s">
        <v>224</v>
      </c>
      <c r="C161" s="9">
        <v>42671</v>
      </c>
      <c r="D161" t="s">
        <v>76</v>
      </c>
      <c r="E161" t="s">
        <v>208</v>
      </c>
      <c r="G161" s="46">
        <v>20037</v>
      </c>
    </row>
    <row r="162" spans="1:7" x14ac:dyDescent="0.25">
      <c r="A162" s="33" t="s">
        <v>189</v>
      </c>
      <c r="B162" s="33" t="s">
        <v>224</v>
      </c>
      <c r="C162" s="9">
        <v>42671</v>
      </c>
      <c r="D162" t="s">
        <v>76</v>
      </c>
      <c r="E162" t="s">
        <v>17</v>
      </c>
      <c r="G162" s="46">
        <v>20072</v>
      </c>
    </row>
    <row r="163" spans="1:7" x14ac:dyDescent="0.25">
      <c r="A163" s="33" t="s">
        <v>281</v>
      </c>
      <c r="B163" s="33" t="s">
        <v>224</v>
      </c>
      <c r="C163" s="9">
        <v>42676</v>
      </c>
      <c r="D163" t="s">
        <v>239</v>
      </c>
      <c r="E163" t="s">
        <v>240</v>
      </c>
      <c r="F163" t="s">
        <v>57</v>
      </c>
      <c r="G163" s="46">
        <v>20000</v>
      </c>
    </row>
    <row r="164" spans="1:7" x14ac:dyDescent="0.25">
      <c r="A164" s="33" t="s">
        <v>281</v>
      </c>
      <c r="B164" s="33" t="s">
        <v>224</v>
      </c>
      <c r="C164" s="9">
        <v>42676</v>
      </c>
      <c r="D164" t="s">
        <v>76</v>
      </c>
      <c r="E164" t="s">
        <v>2</v>
      </c>
      <c r="F164" t="s">
        <v>57</v>
      </c>
      <c r="G164" s="46">
        <v>20000</v>
      </c>
    </row>
    <row r="165" spans="1:7" x14ac:dyDescent="0.25">
      <c r="A165" s="33" t="s">
        <v>281</v>
      </c>
      <c r="B165" s="33" t="s">
        <v>224</v>
      </c>
      <c r="C165" s="9">
        <v>42677</v>
      </c>
      <c r="D165" t="s">
        <v>76</v>
      </c>
      <c r="E165" t="s">
        <v>3</v>
      </c>
      <c r="F165" t="s">
        <v>57</v>
      </c>
      <c r="G165" s="46">
        <v>20000</v>
      </c>
    </row>
    <row r="166" spans="1:7" x14ac:dyDescent="0.25">
      <c r="A166" s="33" t="s">
        <v>281</v>
      </c>
      <c r="B166" s="33" t="s">
        <v>224</v>
      </c>
      <c r="C166" s="9">
        <v>42677</v>
      </c>
      <c r="D166" t="s">
        <v>76</v>
      </c>
      <c r="E166" t="s">
        <v>241</v>
      </c>
      <c r="F166" t="s">
        <v>57</v>
      </c>
      <c r="G166" s="46">
        <v>20000</v>
      </c>
    </row>
    <row r="167" spans="1:7" x14ac:dyDescent="0.25">
      <c r="A167" s="33" t="s">
        <v>281</v>
      </c>
      <c r="B167" s="33" t="s">
        <v>224</v>
      </c>
      <c r="C167" s="9">
        <v>42681</v>
      </c>
      <c r="D167" t="s">
        <v>239</v>
      </c>
      <c r="E167" t="s">
        <v>13</v>
      </c>
      <c r="F167" t="s">
        <v>57</v>
      </c>
      <c r="G167" s="46">
        <v>20000</v>
      </c>
    </row>
    <row r="168" spans="1:7" x14ac:dyDescent="0.25">
      <c r="A168" s="33" t="s">
        <v>281</v>
      </c>
      <c r="B168" s="33" t="s">
        <v>224</v>
      </c>
      <c r="C168" s="9">
        <v>42681</v>
      </c>
      <c r="D168" t="s">
        <v>239</v>
      </c>
      <c r="E168" t="s">
        <v>87</v>
      </c>
      <c r="F168" t="s">
        <v>57</v>
      </c>
      <c r="G168" s="46">
        <v>20000</v>
      </c>
    </row>
    <row r="169" spans="1:7" x14ac:dyDescent="0.25">
      <c r="A169" s="33" t="s">
        <v>281</v>
      </c>
      <c r="B169" s="33" t="s">
        <v>224</v>
      </c>
      <c r="C169" s="9">
        <v>42681</v>
      </c>
      <c r="D169" t="s">
        <v>76</v>
      </c>
      <c r="E169" t="s">
        <v>198</v>
      </c>
      <c r="F169" t="s">
        <v>57</v>
      </c>
      <c r="G169" s="46">
        <v>20000</v>
      </c>
    </row>
    <row r="170" spans="1:7" x14ac:dyDescent="0.25">
      <c r="A170" s="33" t="s">
        <v>281</v>
      </c>
      <c r="B170" s="33" t="s">
        <v>224</v>
      </c>
      <c r="C170" s="9">
        <v>42683</v>
      </c>
      <c r="D170" t="s">
        <v>76</v>
      </c>
      <c r="E170" t="s">
        <v>6</v>
      </c>
      <c r="F170" t="s">
        <v>57</v>
      </c>
      <c r="G170" s="46">
        <v>20000</v>
      </c>
    </row>
    <row r="171" spans="1:7" x14ac:dyDescent="0.25">
      <c r="A171" s="33" t="s">
        <v>281</v>
      </c>
      <c r="B171" s="33" t="s">
        <v>224</v>
      </c>
      <c r="C171" s="9">
        <v>42676</v>
      </c>
      <c r="D171" t="s">
        <v>239</v>
      </c>
      <c r="E171" t="s">
        <v>18</v>
      </c>
      <c r="F171" t="s">
        <v>57</v>
      </c>
      <c r="G171" s="46">
        <v>20080</v>
      </c>
    </row>
    <row r="172" spans="1:7" x14ac:dyDescent="0.25">
      <c r="A172" s="33" t="s">
        <v>281</v>
      </c>
      <c r="B172" s="33" t="s">
        <v>224</v>
      </c>
      <c r="C172" s="9">
        <v>42676</v>
      </c>
      <c r="D172" t="s">
        <v>239</v>
      </c>
      <c r="E172" t="s">
        <v>4</v>
      </c>
      <c r="F172" t="s">
        <v>57</v>
      </c>
      <c r="G172" s="46">
        <v>20097</v>
      </c>
    </row>
    <row r="173" spans="1:7" x14ac:dyDescent="0.25">
      <c r="A173" s="33" t="s">
        <v>281</v>
      </c>
      <c r="B173" s="33" t="s">
        <v>224</v>
      </c>
      <c r="C173" s="9">
        <v>42684</v>
      </c>
      <c r="D173" t="s">
        <v>239</v>
      </c>
      <c r="E173" t="s">
        <v>132</v>
      </c>
      <c r="F173" t="s">
        <v>57</v>
      </c>
      <c r="G173" s="46">
        <v>20100</v>
      </c>
    </row>
    <row r="174" spans="1:7" x14ac:dyDescent="0.25">
      <c r="A174" s="33" t="s">
        <v>281</v>
      </c>
      <c r="B174" s="33" t="s">
        <v>224</v>
      </c>
      <c r="C174" s="9">
        <v>42676</v>
      </c>
      <c r="D174" t="s">
        <v>76</v>
      </c>
      <c r="E174" t="s">
        <v>242</v>
      </c>
      <c r="F174" t="s">
        <v>57</v>
      </c>
      <c r="G174" s="46">
        <v>35740</v>
      </c>
    </row>
    <row r="175" spans="1:7" x14ac:dyDescent="0.25">
      <c r="A175" s="33" t="s">
        <v>281</v>
      </c>
      <c r="B175" s="33" t="s">
        <v>224</v>
      </c>
      <c r="C175" s="9">
        <v>42677</v>
      </c>
      <c r="D175" t="s">
        <v>76</v>
      </c>
      <c r="E175" t="s">
        <v>243</v>
      </c>
      <c r="F175" t="s">
        <v>57</v>
      </c>
      <c r="G175" s="46">
        <v>40000</v>
      </c>
    </row>
    <row r="176" spans="1:7" x14ac:dyDescent="0.25">
      <c r="A176" s="33" t="s">
        <v>281</v>
      </c>
      <c r="B176" s="33" t="s">
        <v>224</v>
      </c>
      <c r="C176" s="9">
        <v>42684</v>
      </c>
      <c r="D176" t="s">
        <v>76</v>
      </c>
      <c r="E176" t="s">
        <v>24</v>
      </c>
      <c r="F176" t="s">
        <v>57</v>
      </c>
      <c r="G176" s="46">
        <v>40000</v>
      </c>
    </row>
    <row r="177" spans="1:7" x14ac:dyDescent="0.25">
      <c r="A177" s="33" t="s">
        <v>281</v>
      </c>
      <c r="B177" s="33" t="s">
        <v>224</v>
      </c>
      <c r="C177" s="9">
        <v>42676</v>
      </c>
      <c r="D177" t="s">
        <v>239</v>
      </c>
      <c r="E177" t="s">
        <v>244</v>
      </c>
      <c r="F177" t="s">
        <v>57</v>
      </c>
      <c r="G177" s="46">
        <v>50000</v>
      </c>
    </row>
    <row r="178" spans="1:7" x14ac:dyDescent="0.25">
      <c r="A178" s="33" t="s">
        <v>281</v>
      </c>
      <c r="B178" s="33" t="s">
        <v>224</v>
      </c>
      <c r="C178" s="9">
        <v>42677</v>
      </c>
      <c r="D178" t="s">
        <v>129</v>
      </c>
      <c r="E178" t="s">
        <v>245</v>
      </c>
      <c r="F178" t="s">
        <v>57</v>
      </c>
      <c r="G178" s="46">
        <v>60000</v>
      </c>
    </row>
    <row r="179" spans="1:7" x14ac:dyDescent="0.25">
      <c r="A179" s="33" t="s">
        <v>281</v>
      </c>
      <c r="B179" s="33" t="s">
        <v>224</v>
      </c>
      <c r="C179" s="9">
        <v>42676</v>
      </c>
      <c r="D179" t="s">
        <v>239</v>
      </c>
      <c r="E179" t="s">
        <v>246</v>
      </c>
      <c r="F179" t="s">
        <v>57</v>
      </c>
      <c r="G179" s="46">
        <v>80000</v>
      </c>
    </row>
    <row r="180" spans="1:7" x14ac:dyDescent="0.25">
      <c r="A180" s="33" t="s">
        <v>281</v>
      </c>
      <c r="B180" s="33" t="s">
        <v>224</v>
      </c>
      <c r="C180" s="9">
        <v>42683</v>
      </c>
      <c r="D180" t="s">
        <v>76</v>
      </c>
      <c r="E180" t="s">
        <v>247</v>
      </c>
      <c r="F180" t="s">
        <v>57</v>
      </c>
      <c r="G180" s="46">
        <v>100000</v>
      </c>
    </row>
    <row r="181" spans="1:7" x14ac:dyDescent="0.25">
      <c r="A181" s="33" t="s">
        <v>281</v>
      </c>
      <c r="B181" s="33" t="s">
        <v>224</v>
      </c>
      <c r="C181" s="9">
        <v>42683</v>
      </c>
      <c r="D181" t="s">
        <v>76</v>
      </c>
      <c r="E181" t="s">
        <v>248</v>
      </c>
      <c r="F181" t="s">
        <v>57</v>
      </c>
      <c r="G181" s="46">
        <v>120000</v>
      </c>
    </row>
    <row r="182" spans="1:7" x14ac:dyDescent="0.25">
      <c r="A182" s="33" t="s">
        <v>281</v>
      </c>
      <c r="B182" s="33" t="s">
        <v>224</v>
      </c>
      <c r="C182" s="9">
        <v>42676</v>
      </c>
      <c r="D182" t="s">
        <v>129</v>
      </c>
      <c r="E182" t="s">
        <v>249</v>
      </c>
      <c r="F182" t="s">
        <v>57</v>
      </c>
      <c r="G182" s="46">
        <v>140000</v>
      </c>
    </row>
    <row r="183" spans="1:7" x14ac:dyDescent="0.25">
      <c r="A183" s="33" t="s">
        <v>281</v>
      </c>
      <c r="B183" s="33" t="s">
        <v>224</v>
      </c>
      <c r="C183" s="9">
        <v>42692</v>
      </c>
      <c r="D183" t="s">
        <v>76</v>
      </c>
      <c r="E183" t="s">
        <v>250</v>
      </c>
      <c r="G183" s="46">
        <v>8170</v>
      </c>
    </row>
    <row r="184" spans="1:7" x14ac:dyDescent="0.25">
      <c r="A184" s="33" t="s">
        <v>281</v>
      </c>
      <c r="B184" s="33" t="s">
        <v>224</v>
      </c>
      <c r="C184" s="9">
        <v>42695</v>
      </c>
      <c r="D184" t="s">
        <v>76</v>
      </c>
      <c r="E184" t="s">
        <v>80</v>
      </c>
      <c r="G184" s="46">
        <v>20000</v>
      </c>
    </row>
    <row r="185" spans="1:7" x14ac:dyDescent="0.25">
      <c r="A185" s="33" t="s">
        <v>281</v>
      </c>
      <c r="B185" s="33" t="s">
        <v>224</v>
      </c>
      <c r="C185" s="9">
        <v>42697</v>
      </c>
      <c r="D185" t="s">
        <v>76</v>
      </c>
      <c r="E185" t="s">
        <v>93</v>
      </c>
      <c r="G185" s="46">
        <v>20000</v>
      </c>
    </row>
    <row r="186" spans="1:7" x14ac:dyDescent="0.25">
      <c r="A186" s="33" t="s">
        <v>281</v>
      </c>
      <c r="B186" s="33" t="s">
        <v>224</v>
      </c>
      <c r="C186" s="9">
        <v>42699</v>
      </c>
      <c r="D186" t="s">
        <v>76</v>
      </c>
      <c r="E186" t="s">
        <v>251</v>
      </c>
      <c r="G186" s="46">
        <v>20000</v>
      </c>
    </row>
    <row r="187" spans="1:7" x14ac:dyDescent="0.25">
      <c r="A187" s="33" t="s">
        <v>281</v>
      </c>
      <c r="B187" s="33" t="s">
        <v>224</v>
      </c>
      <c r="C187" s="9">
        <v>42699</v>
      </c>
      <c r="D187" t="s">
        <v>76</v>
      </c>
      <c r="E187" t="s">
        <v>9</v>
      </c>
      <c r="G187" s="46">
        <v>20000</v>
      </c>
    </row>
    <row r="188" spans="1:7" x14ac:dyDescent="0.25">
      <c r="A188" s="33" t="s">
        <v>281</v>
      </c>
      <c r="B188" s="33" t="s">
        <v>224</v>
      </c>
      <c r="C188" s="9">
        <v>42699</v>
      </c>
      <c r="D188" t="s">
        <v>76</v>
      </c>
      <c r="E188" t="s">
        <v>131</v>
      </c>
      <c r="G188" s="46">
        <v>20000</v>
      </c>
    </row>
    <row r="189" spans="1:7" x14ac:dyDescent="0.25">
      <c r="A189" s="33" t="s">
        <v>281</v>
      </c>
      <c r="B189" s="33" t="s">
        <v>224</v>
      </c>
      <c r="C189" s="9">
        <v>42702</v>
      </c>
      <c r="D189" t="s">
        <v>252</v>
      </c>
      <c r="E189" t="s">
        <v>144</v>
      </c>
      <c r="G189" s="46">
        <v>20000</v>
      </c>
    </row>
    <row r="190" spans="1:7" x14ac:dyDescent="0.25">
      <c r="A190" s="33" t="s">
        <v>281</v>
      </c>
      <c r="B190" s="33" t="s">
        <v>224</v>
      </c>
      <c r="C190" s="9">
        <v>42704</v>
      </c>
      <c r="D190" t="s">
        <v>76</v>
      </c>
      <c r="E190" t="s">
        <v>14</v>
      </c>
      <c r="G190" s="46">
        <v>20000</v>
      </c>
    </row>
    <row r="191" spans="1:7" x14ac:dyDescent="0.25">
      <c r="A191" s="33" t="s">
        <v>281</v>
      </c>
      <c r="B191" s="33" t="s">
        <v>224</v>
      </c>
      <c r="C191" s="9">
        <v>42702</v>
      </c>
      <c r="D191" t="s">
        <v>76</v>
      </c>
      <c r="E191" t="s">
        <v>16</v>
      </c>
      <c r="G191" s="46">
        <v>20037</v>
      </c>
    </row>
    <row r="192" spans="1:7" x14ac:dyDescent="0.25">
      <c r="A192" s="33" t="s">
        <v>281</v>
      </c>
      <c r="B192" s="33" t="s">
        <v>224</v>
      </c>
      <c r="C192" s="9">
        <v>42702</v>
      </c>
      <c r="D192" t="s">
        <v>76</v>
      </c>
      <c r="E192" t="s">
        <v>17</v>
      </c>
      <c r="G192" s="46">
        <v>20072</v>
      </c>
    </row>
    <row r="193" spans="1:7" x14ac:dyDescent="0.25">
      <c r="A193" s="33" t="s">
        <v>281</v>
      </c>
      <c r="B193" s="33" t="s">
        <v>224</v>
      </c>
      <c r="C193" s="9">
        <v>42696</v>
      </c>
      <c r="D193" t="s">
        <v>76</v>
      </c>
      <c r="E193" t="s">
        <v>201</v>
      </c>
      <c r="G193" s="46">
        <v>40000</v>
      </c>
    </row>
    <row r="194" spans="1:7" x14ac:dyDescent="0.25">
      <c r="A194" s="33" t="s">
        <v>281</v>
      </c>
      <c r="B194" s="33" t="s">
        <v>224</v>
      </c>
      <c r="C194" s="9">
        <v>42695</v>
      </c>
      <c r="D194" t="s">
        <v>239</v>
      </c>
      <c r="E194" t="s">
        <v>77</v>
      </c>
      <c r="G194" s="46">
        <v>40043</v>
      </c>
    </row>
    <row r="195" spans="1:7" x14ac:dyDescent="0.25">
      <c r="A195" s="33" t="s">
        <v>281</v>
      </c>
      <c r="B195" s="33" t="s">
        <v>224</v>
      </c>
      <c r="C195" s="9">
        <v>42699</v>
      </c>
      <c r="D195" t="s">
        <v>76</v>
      </c>
      <c r="E195" t="s">
        <v>253</v>
      </c>
      <c r="G195" s="46">
        <v>42076</v>
      </c>
    </row>
    <row r="196" spans="1:7" x14ac:dyDescent="0.25">
      <c r="A196" s="33" t="s">
        <v>281</v>
      </c>
      <c r="B196" s="33" t="s">
        <v>224</v>
      </c>
      <c r="C196" s="9">
        <v>42685</v>
      </c>
      <c r="D196" t="s">
        <v>76</v>
      </c>
      <c r="E196" t="s">
        <v>254</v>
      </c>
      <c r="G196" s="46">
        <v>60000</v>
      </c>
    </row>
    <row r="197" spans="1:7" x14ac:dyDescent="0.25">
      <c r="A197" s="33" t="s">
        <v>281</v>
      </c>
      <c r="B197" s="33" t="s">
        <v>224</v>
      </c>
      <c r="C197" s="9">
        <v>42685</v>
      </c>
      <c r="D197" t="s">
        <v>76</v>
      </c>
      <c r="E197" t="s">
        <v>254</v>
      </c>
      <c r="G197" s="46">
        <v>60000</v>
      </c>
    </row>
    <row r="198" spans="1:7" x14ac:dyDescent="0.25">
      <c r="A198" s="33" t="s">
        <v>281</v>
      </c>
      <c r="B198" s="33" t="s">
        <v>224</v>
      </c>
      <c r="C198" s="9">
        <v>42688</v>
      </c>
      <c r="D198" t="s">
        <v>239</v>
      </c>
      <c r="E198" t="s">
        <v>255</v>
      </c>
      <c r="G198" s="46">
        <v>60000</v>
      </c>
    </row>
    <row r="199" spans="1:7" x14ac:dyDescent="0.25">
      <c r="A199" s="33" t="s">
        <v>281</v>
      </c>
      <c r="B199" s="33" t="s">
        <v>224</v>
      </c>
      <c r="C199" s="9">
        <v>42695</v>
      </c>
      <c r="D199" t="s">
        <v>76</v>
      </c>
      <c r="E199" t="s">
        <v>32</v>
      </c>
      <c r="G199" s="46">
        <v>80000</v>
      </c>
    </row>
    <row r="200" spans="1:7" x14ac:dyDescent="0.25">
      <c r="A200" s="33" t="s">
        <v>281</v>
      </c>
      <c r="B200" s="33" t="s">
        <v>224</v>
      </c>
      <c r="C200" s="9">
        <v>42688</v>
      </c>
      <c r="D200" t="s">
        <v>76</v>
      </c>
      <c r="E200" t="s">
        <v>256</v>
      </c>
      <c r="G200" s="46">
        <v>100000</v>
      </c>
    </row>
    <row r="201" spans="1:7" x14ac:dyDescent="0.25">
      <c r="A201" s="33" t="s">
        <v>281</v>
      </c>
      <c r="B201" s="33" t="s">
        <v>224</v>
      </c>
      <c r="C201" s="9">
        <v>42688</v>
      </c>
      <c r="D201" t="s">
        <v>239</v>
      </c>
      <c r="E201" t="s">
        <v>257</v>
      </c>
      <c r="G201" s="46">
        <v>100000</v>
      </c>
    </row>
    <row r="202" spans="1:7" x14ac:dyDescent="0.25">
      <c r="A202" s="33" t="s">
        <v>281</v>
      </c>
      <c r="B202" s="33" t="s">
        <v>224</v>
      </c>
      <c r="C202" s="9">
        <v>42688</v>
      </c>
      <c r="D202" t="s">
        <v>129</v>
      </c>
      <c r="E202" t="s">
        <v>258</v>
      </c>
      <c r="G202" s="46">
        <v>100000</v>
      </c>
    </row>
    <row r="203" spans="1:7" x14ac:dyDescent="0.25">
      <c r="A203" s="33" t="s">
        <v>281</v>
      </c>
      <c r="B203" s="33" t="s">
        <v>224</v>
      </c>
      <c r="C203" s="9">
        <v>42695</v>
      </c>
      <c r="D203" t="s">
        <v>239</v>
      </c>
      <c r="E203" t="s">
        <v>82</v>
      </c>
      <c r="G203" s="46">
        <v>100000</v>
      </c>
    </row>
    <row r="204" spans="1:7" x14ac:dyDescent="0.25">
      <c r="A204" s="33" t="s">
        <v>281</v>
      </c>
      <c r="B204" s="33" t="s">
        <v>224</v>
      </c>
      <c r="C204" s="9">
        <v>42695</v>
      </c>
      <c r="D204" t="s">
        <v>239</v>
      </c>
      <c r="E204" t="s">
        <v>259</v>
      </c>
      <c r="G204" s="46">
        <v>140000</v>
      </c>
    </row>
    <row r="205" spans="1:7" x14ac:dyDescent="0.25">
      <c r="A205" s="33" t="s">
        <v>281</v>
      </c>
      <c r="B205" s="33" t="s">
        <v>224</v>
      </c>
      <c r="C205" s="9">
        <v>42688</v>
      </c>
      <c r="D205" t="s">
        <v>239</v>
      </c>
      <c r="E205" t="s">
        <v>260</v>
      </c>
      <c r="G205" s="46">
        <v>180000</v>
      </c>
    </row>
    <row r="206" spans="1:7" x14ac:dyDescent="0.25">
      <c r="A206" s="33" t="s">
        <v>281</v>
      </c>
      <c r="B206" s="33" t="s">
        <v>224</v>
      </c>
      <c r="C206" s="9">
        <v>42688</v>
      </c>
      <c r="D206" t="s">
        <v>76</v>
      </c>
      <c r="E206" t="s">
        <v>261</v>
      </c>
      <c r="G206" s="46">
        <v>300000</v>
      </c>
    </row>
    <row r="207" spans="1:7" x14ac:dyDescent="0.25">
      <c r="A207" s="33" t="s">
        <v>281</v>
      </c>
      <c r="B207" s="33" t="s">
        <v>224</v>
      </c>
      <c r="C207" s="9">
        <v>42688</v>
      </c>
      <c r="D207" t="s">
        <v>129</v>
      </c>
      <c r="E207" t="s">
        <v>262</v>
      </c>
      <c r="G207" s="46">
        <v>300000</v>
      </c>
    </row>
    <row r="208" spans="1:7" x14ac:dyDescent="0.25">
      <c r="A208" s="33" t="s">
        <v>283</v>
      </c>
      <c r="B208" s="33" t="s">
        <v>224</v>
      </c>
      <c r="C208" s="9">
        <v>42706</v>
      </c>
      <c r="D208" t="s">
        <v>76</v>
      </c>
      <c r="E208" t="s">
        <v>2</v>
      </c>
      <c r="F208" t="s">
        <v>57</v>
      </c>
      <c r="G208" s="46">
        <v>20000</v>
      </c>
    </row>
    <row r="209" spans="1:7" x14ac:dyDescent="0.25">
      <c r="A209" s="33" t="s">
        <v>283</v>
      </c>
      <c r="B209" s="33" t="s">
        <v>224</v>
      </c>
      <c r="C209" s="9">
        <v>42706</v>
      </c>
      <c r="D209" t="s">
        <v>76</v>
      </c>
      <c r="E209" t="s">
        <v>91</v>
      </c>
      <c r="F209" t="s">
        <v>57</v>
      </c>
      <c r="G209" s="46">
        <v>20028</v>
      </c>
    </row>
    <row r="210" spans="1:7" x14ac:dyDescent="0.25">
      <c r="A210" s="33" t="s">
        <v>283</v>
      </c>
      <c r="B210" s="33" t="s">
        <v>224</v>
      </c>
      <c r="C210" s="9">
        <v>42706</v>
      </c>
      <c r="D210" t="s">
        <v>76</v>
      </c>
      <c r="E210" t="s">
        <v>99</v>
      </c>
      <c r="F210" t="s">
        <v>57</v>
      </c>
      <c r="G210" s="46">
        <v>20094</v>
      </c>
    </row>
    <row r="211" spans="1:7" x14ac:dyDescent="0.25">
      <c r="A211" s="33" t="s">
        <v>283</v>
      </c>
      <c r="B211" s="33" t="s">
        <v>224</v>
      </c>
      <c r="C211" s="9">
        <v>42706</v>
      </c>
      <c r="D211" t="s">
        <v>76</v>
      </c>
      <c r="E211" t="s">
        <v>4</v>
      </c>
      <c r="F211" t="s">
        <v>57</v>
      </c>
      <c r="G211" s="46">
        <v>20097</v>
      </c>
    </row>
    <row r="212" spans="1:7" x14ac:dyDescent="0.25">
      <c r="A212" s="33" t="s">
        <v>283</v>
      </c>
      <c r="B212" s="33" t="s">
        <v>224</v>
      </c>
      <c r="C212" s="9">
        <v>42706</v>
      </c>
      <c r="D212" t="s">
        <v>76</v>
      </c>
      <c r="E212" t="s">
        <v>311</v>
      </c>
      <c r="F212" t="s">
        <v>57</v>
      </c>
      <c r="G212" s="46">
        <v>20109</v>
      </c>
    </row>
    <row r="213" spans="1:7" x14ac:dyDescent="0.25">
      <c r="A213" s="33" t="s">
        <v>283</v>
      </c>
      <c r="B213" s="33" t="s">
        <v>224</v>
      </c>
      <c r="C213" s="9">
        <v>42706</v>
      </c>
      <c r="D213" t="s">
        <v>298</v>
      </c>
      <c r="E213" t="s">
        <v>245</v>
      </c>
      <c r="F213" t="s">
        <v>57</v>
      </c>
      <c r="G213" s="46">
        <v>60000</v>
      </c>
    </row>
    <row r="214" spans="1:7" x14ac:dyDescent="0.25">
      <c r="A214" s="33" t="s">
        <v>283</v>
      </c>
      <c r="B214" s="33" t="s">
        <v>224</v>
      </c>
      <c r="C214" s="9">
        <v>42709</v>
      </c>
      <c r="D214" t="s">
        <v>76</v>
      </c>
      <c r="E214" t="s">
        <v>307</v>
      </c>
      <c r="F214" t="s">
        <v>57</v>
      </c>
      <c r="G214" s="46">
        <v>10000</v>
      </c>
    </row>
    <row r="215" spans="1:7" x14ac:dyDescent="0.25">
      <c r="A215" s="33" t="s">
        <v>283</v>
      </c>
      <c r="B215" s="33" t="s">
        <v>224</v>
      </c>
      <c r="C215" s="9">
        <v>42710</v>
      </c>
      <c r="D215" t="s">
        <v>76</v>
      </c>
      <c r="E215" t="s">
        <v>12</v>
      </c>
      <c r="F215" t="s">
        <v>57</v>
      </c>
      <c r="G215" s="46">
        <v>20000</v>
      </c>
    </row>
    <row r="216" spans="1:7" x14ac:dyDescent="0.25">
      <c r="A216" s="33" t="s">
        <v>283</v>
      </c>
      <c r="B216" s="33" t="s">
        <v>224</v>
      </c>
      <c r="C216" s="9">
        <v>42710</v>
      </c>
      <c r="D216" t="s">
        <v>76</v>
      </c>
      <c r="E216" t="s">
        <v>18</v>
      </c>
      <c r="F216" t="s">
        <v>57</v>
      </c>
      <c r="G216" s="46">
        <v>20080</v>
      </c>
    </row>
    <row r="217" spans="1:7" x14ac:dyDescent="0.25">
      <c r="A217" s="33" t="s">
        <v>283</v>
      </c>
      <c r="B217" s="33" t="s">
        <v>224</v>
      </c>
      <c r="C217" s="9">
        <v>42710</v>
      </c>
      <c r="D217" t="s">
        <v>76</v>
      </c>
      <c r="E217" t="s">
        <v>313</v>
      </c>
      <c r="F217" t="s">
        <v>57</v>
      </c>
      <c r="G217" s="46">
        <v>45000</v>
      </c>
    </row>
    <row r="218" spans="1:7" x14ac:dyDescent="0.25">
      <c r="A218" s="33" t="s">
        <v>283</v>
      </c>
      <c r="B218" s="33" t="s">
        <v>224</v>
      </c>
      <c r="C218" s="9">
        <v>42711</v>
      </c>
      <c r="D218" t="s">
        <v>76</v>
      </c>
      <c r="E218" t="s">
        <v>134</v>
      </c>
      <c r="G218" s="46">
        <v>20000</v>
      </c>
    </row>
    <row r="219" spans="1:7" x14ac:dyDescent="0.25">
      <c r="A219" s="33" t="s">
        <v>283</v>
      </c>
      <c r="B219" s="33" t="s">
        <v>224</v>
      </c>
      <c r="C219" s="9">
        <v>42711</v>
      </c>
      <c r="D219" t="s">
        <v>76</v>
      </c>
      <c r="E219" t="s">
        <v>94</v>
      </c>
      <c r="F219" t="s">
        <v>57</v>
      </c>
      <c r="G219" s="46">
        <v>20054</v>
      </c>
    </row>
    <row r="220" spans="1:7" x14ac:dyDescent="0.25">
      <c r="A220" s="33" t="s">
        <v>283</v>
      </c>
      <c r="B220" s="33" t="s">
        <v>224</v>
      </c>
      <c r="C220" s="9">
        <v>42711</v>
      </c>
      <c r="D220" t="s">
        <v>76</v>
      </c>
      <c r="E220" t="s">
        <v>24</v>
      </c>
      <c r="F220" t="s">
        <v>57</v>
      </c>
      <c r="G220" s="46">
        <v>40000</v>
      </c>
    </row>
    <row r="221" spans="1:7" x14ac:dyDescent="0.25">
      <c r="A221" s="33" t="s">
        <v>283</v>
      </c>
      <c r="B221" s="33" t="s">
        <v>224</v>
      </c>
      <c r="C221" s="9">
        <v>42719</v>
      </c>
      <c r="D221" t="s">
        <v>239</v>
      </c>
      <c r="E221" t="s">
        <v>80</v>
      </c>
      <c r="F221" t="s">
        <v>57</v>
      </c>
      <c r="G221" s="46">
        <v>20000</v>
      </c>
    </row>
    <row r="222" spans="1:7" x14ac:dyDescent="0.25">
      <c r="A222" s="33" t="s">
        <v>283</v>
      </c>
      <c r="B222" s="33" t="s">
        <v>224</v>
      </c>
      <c r="C222" s="9">
        <v>42719</v>
      </c>
      <c r="D222" t="s">
        <v>76</v>
      </c>
      <c r="E222" t="s">
        <v>132</v>
      </c>
      <c r="F222" t="s">
        <v>57</v>
      </c>
      <c r="G222" s="46">
        <v>20100</v>
      </c>
    </row>
    <row r="223" spans="1:7" x14ac:dyDescent="0.25">
      <c r="A223" s="33" t="s">
        <v>283</v>
      </c>
      <c r="B223" s="33" t="s">
        <v>224</v>
      </c>
      <c r="C223" s="9">
        <v>42723</v>
      </c>
      <c r="D223" t="s">
        <v>239</v>
      </c>
      <c r="E223" t="s">
        <v>13</v>
      </c>
      <c r="F223" t="s">
        <v>57</v>
      </c>
      <c r="G223" s="46">
        <v>20000</v>
      </c>
    </row>
    <row r="224" spans="1:7" x14ac:dyDescent="0.25">
      <c r="A224" s="33" t="s">
        <v>283</v>
      </c>
      <c r="B224" s="33" t="s">
        <v>224</v>
      </c>
      <c r="C224" s="9">
        <v>42723</v>
      </c>
      <c r="D224" t="s">
        <v>76</v>
      </c>
      <c r="E224" t="s">
        <v>312</v>
      </c>
      <c r="G224" s="46">
        <v>20109</v>
      </c>
    </row>
    <row r="225" spans="1:7" x14ac:dyDescent="0.25">
      <c r="A225" s="33" t="s">
        <v>283</v>
      </c>
      <c r="B225" s="33" t="s">
        <v>224</v>
      </c>
      <c r="C225" s="9">
        <v>42723</v>
      </c>
      <c r="D225" t="s">
        <v>76</v>
      </c>
      <c r="E225" t="s">
        <v>201</v>
      </c>
      <c r="F225" t="s">
        <v>57</v>
      </c>
      <c r="G225" s="46">
        <v>40000</v>
      </c>
    </row>
    <row r="226" spans="1:7" x14ac:dyDescent="0.25">
      <c r="A226" s="33" t="s">
        <v>283</v>
      </c>
      <c r="B226" s="33" t="s">
        <v>224</v>
      </c>
      <c r="C226" s="9">
        <v>42724</v>
      </c>
      <c r="D226" t="s">
        <v>239</v>
      </c>
      <c r="E226" t="s">
        <v>309</v>
      </c>
      <c r="G226" s="46">
        <v>20000</v>
      </c>
    </row>
    <row r="227" spans="1:7" x14ac:dyDescent="0.25">
      <c r="A227" s="33" t="s">
        <v>283</v>
      </c>
      <c r="B227" s="33" t="s">
        <v>224</v>
      </c>
      <c r="C227" s="9">
        <v>42725</v>
      </c>
      <c r="D227" t="s">
        <v>76</v>
      </c>
      <c r="E227" t="s">
        <v>93</v>
      </c>
      <c r="G227" s="46">
        <v>20000</v>
      </c>
    </row>
    <row r="228" spans="1:7" x14ac:dyDescent="0.25">
      <c r="A228" s="33" t="s">
        <v>283</v>
      </c>
      <c r="B228" s="33" t="s">
        <v>224</v>
      </c>
      <c r="C228" s="9">
        <v>42725</v>
      </c>
      <c r="D228" t="s">
        <v>76</v>
      </c>
      <c r="E228" t="s">
        <v>127</v>
      </c>
      <c r="G228" s="46">
        <v>20000</v>
      </c>
    </row>
    <row r="229" spans="1:7" x14ac:dyDescent="0.25">
      <c r="A229" s="33" t="s">
        <v>283</v>
      </c>
      <c r="B229" s="33" t="s">
        <v>224</v>
      </c>
      <c r="C229" s="9">
        <v>42725</v>
      </c>
      <c r="D229" t="s">
        <v>76</v>
      </c>
      <c r="E229" t="s">
        <v>206</v>
      </c>
      <c r="G229" s="46">
        <v>40000</v>
      </c>
    </row>
    <row r="230" spans="1:7" x14ac:dyDescent="0.25">
      <c r="A230" s="33" t="s">
        <v>283</v>
      </c>
      <c r="B230" s="33" t="s">
        <v>224</v>
      </c>
      <c r="C230" s="9">
        <v>42725</v>
      </c>
      <c r="D230" t="s">
        <v>76</v>
      </c>
      <c r="E230" t="s">
        <v>90</v>
      </c>
      <c r="G230" s="46">
        <v>40000</v>
      </c>
    </row>
    <row r="231" spans="1:7" x14ac:dyDescent="0.25">
      <c r="A231" s="33" t="s">
        <v>283</v>
      </c>
      <c r="B231" s="33" t="s">
        <v>224</v>
      </c>
      <c r="C231" s="9">
        <v>42730</v>
      </c>
      <c r="D231" t="s">
        <v>76</v>
      </c>
      <c r="E231" t="s">
        <v>82</v>
      </c>
      <c r="G231" s="46">
        <v>100000</v>
      </c>
    </row>
    <row r="232" spans="1:7" x14ac:dyDescent="0.25">
      <c r="A232" s="33" t="s">
        <v>283</v>
      </c>
      <c r="B232" s="33" t="s">
        <v>224</v>
      </c>
      <c r="C232" s="9">
        <v>42731</v>
      </c>
      <c r="D232" t="s">
        <v>76</v>
      </c>
      <c r="E232" t="s">
        <v>16</v>
      </c>
      <c r="G232" s="46">
        <v>20037</v>
      </c>
    </row>
    <row r="233" spans="1:7" x14ac:dyDescent="0.25">
      <c r="A233" s="33" t="s">
        <v>283</v>
      </c>
      <c r="B233" s="33" t="s">
        <v>224</v>
      </c>
      <c r="C233" s="9">
        <v>42731</v>
      </c>
      <c r="D233" t="s">
        <v>76</v>
      </c>
      <c r="E233" t="s">
        <v>96</v>
      </c>
      <c r="G233" s="46">
        <v>20072</v>
      </c>
    </row>
    <row r="234" spans="1:7" x14ac:dyDescent="0.25">
      <c r="A234" s="33" t="s">
        <v>283</v>
      </c>
      <c r="B234" s="33" t="s">
        <v>224</v>
      </c>
      <c r="C234" s="9">
        <v>42731</v>
      </c>
      <c r="D234" t="s">
        <v>239</v>
      </c>
      <c r="E234" t="s">
        <v>82</v>
      </c>
      <c r="G234" s="46">
        <v>60000</v>
      </c>
    </row>
    <row r="235" spans="1:7" x14ac:dyDescent="0.25">
      <c r="A235" s="33" t="s">
        <v>283</v>
      </c>
      <c r="B235" s="33" t="s">
        <v>224</v>
      </c>
      <c r="C235" s="9">
        <v>42732</v>
      </c>
      <c r="D235" t="s">
        <v>76</v>
      </c>
      <c r="E235" t="s">
        <v>9</v>
      </c>
      <c r="G235" s="46">
        <v>20000</v>
      </c>
    </row>
    <row r="236" spans="1:7" x14ac:dyDescent="0.25">
      <c r="A236" s="33" t="s">
        <v>283</v>
      </c>
      <c r="B236" s="33" t="s">
        <v>224</v>
      </c>
      <c r="C236" s="9">
        <v>42732</v>
      </c>
      <c r="D236" t="s">
        <v>76</v>
      </c>
      <c r="E236" t="s">
        <v>131</v>
      </c>
      <c r="G236" s="46">
        <v>20000</v>
      </c>
    </row>
    <row r="237" spans="1:7" x14ac:dyDescent="0.25">
      <c r="A237" s="33" t="s">
        <v>283</v>
      </c>
      <c r="B237" s="33" t="s">
        <v>224</v>
      </c>
      <c r="C237" s="9">
        <v>42732</v>
      </c>
      <c r="D237" t="s">
        <v>76</v>
      </c>
      <c r="E237" t="s">
        <v>310</v>
      </c>
      <c r="G237" s="46">
        <v>20000</v>
      </c>
    </row>
    <row r="238" spans="1:7" x14ac:dyDescent="0.25">
      <c r="A238" s="33" t="s">
        <v>283</v>
      </c>
      <c r="B238" s="33" t="s">
        <v>224</v>
      </c>
      <c r="C238" s="9">
        <v>42732</v>
      </c>
      <c r="D238" t="s">
        <v>239</v>
      </c>
      <c r="E238" t="s">
        <v>18</v>
      </c>
      <c r="G238" s="46">
        <v>20080</v>
      </c>
    </row>
    <row r="239" spans="1:7" x14ac:dyDescent="0.25">
      <c r="A239" s="33" t="s">
        <v>283</v>
      </c>
      <c r="B239" s="33" t="s">
        <v>224</v>
      </c>
      <c r="C239" s="9">
        <v>42732</v>
      </c>
      <c r="D239" t="s">
        <v>239</v>
      </c>
      <c r="E239" t="s">
        <v>4</v>
      </c>
      <c r="G239" s="46">
        <v>20097</v>
      </c>
    </row>
    <row r="240" spans="1:7" x14ac:dyDescent="0.25">
      <c r="A240" s="33" t="s">
        <v>283</v>
      </c>
      <c r="B240" s="33" t="s">
        <v>224</v>
      </c>
      <c r="C240" s="9">
        <v>42732</v>
      </c>
      <c r="D240" t="s">
        <v>298</v>
      </c>
      <c r="E240" t="s">
        <v>314</v>
      </c>
      <c r="G240" s="46">
        <v>60039</v>
      </c>
    </row>
    <row r="241" spans="1:11" x14ac:dyDescent="0.25">
      <c r="A241" s="33" t="s">
        <v>283</v>
      </c>
      <c r="B241" s="33" t="s">
        <v>224</v>
      </c>
      <c r="C241" s="9">
        <v>42732</v>
      </c>
      <c r="D241" t="s">
        <v>76</v>
      </c>
      <c r="E241" t="s">
        <v>140</v>
      </c>
      <c r="G241" s="46">
        <v>60096</v>
      </c>
    </row>
    <row r="242" spans="1:11" x14ac:dyDescent="0.25">
      <c r="A242" s="33" t="s">
        <v>283</v>
      </c>
      <c r="B242" s="33" t="s">
        <v>224</v>
      </c>
      <c r="C242" s="9">
        <v>42733</v>
      </c>
      <c r="D242" t="s">
        <v>76</v>
      </c>
      <c r="E242" t="s">
        <v>94</v>
      </c>
      <c r="G242" s="46">
        <v>20054</v>
      </c>
    </row>
    <row r="243" spans="1:11" x14ac:dyDescent="0.25">
      <c r="A243" s="33" t="s">
        <v>283</v>
      </c>
      <c r="B243" s="33" t="s">
        <v>322</v>
      </c>
      <c r="C243" s="9">
        <v>42734</v>
      </c>
      <c r="D243" t="s">
        <v>319</v>
      </c>
      <c r="E243" t="s">
        <v>308</v>
      </c>
      <c r="G243" s="46">
        <v>10747</v>
      </c>
    </row>
    <row r="244" spans="1:11" ht="15.75" thickBot="1" x14ac:dyDescent="0.3">
      <c r="A244" s="33" t="s">
        <v>283</v>
      </c>
      <c r="B244" s="33" t="s">
        <v>224</v>
      </c>
      <c r="C244" s="9">
        <v>42734</v>
      </c>
      <c r="D244" t="s">
        <v>76</v>
      </c>
      <c r="E244" t="s">
        <v>315</v>
      </c>
      <c r="G244" s="46">
        <v>217000</v>
      </c>
    </row>
    <row r="245" spans="1:11" ht="20.25" thickTop="1" thickBot="1" x14ac:dyDescent="0.35">
      <c r="A245" s="45"/>
      <c r="B245" s="45" t="s">
        <v>292</v>
      </c>
      <c r="C245" s="45"/>
      <c r="D245" s="45"/>
      <c r="E245" s="45"/>
      <c r="F245" s="45"/>
      <c r="G245" s="35">
        <f>SUM(G9:G244)</f>
        <v>11798398</v>
      </c>
    </row>
    <row r="246" spans="1:11" ht="16.5" thickTop="1" thickBot="1" x14ac:dyDescent="0.3"/>
    <row r="247" spans="1:11" ht="24.6" customHeight="1" thickTop="1" thickBot="1" x14ac:dyDescent="0.45">
      <c r="A247" s="322" t="s">
        <v>164</v>
      </c>
      <c r="B247" s="322"/>
      <c r="C247" s="322"/>
      <c r="D247" s="322"/>
      <c r="E247" s="322"/>
      <c r="F247" s="322"/>
      <c r="G247" s="322"/>
    </row>
    <row r="248" spans="1:11" ht="15.75" thickTop="1" x14ac:dyDescent="0.25"/>
    <row r="249" spans="1:11" ht="26.25" x14ac:dyDescent="0.25">
      <c r="A249" s="8" t="s">
        <v>166</v>
      </c>
      <c r="B249" s="8" t="s">
        <v>171</v>
      </c>
      <c r="C249" s="8" t="s">
        <v>43</v>
      </c>
      <c r="D249" s="8" t="s">
        <v>40</v>
      </c>
      <c r="E249" s="8" t="s">
        <v>1</v>
      </c>
      <c r="F249" s="8" t="s">
        <v>41</v>
      </c>
      <c r="G249" s="8" t="s">
        <v>42</v>
      </c>
      <c r="J249" s="8"/>
    </row>
    <row r="250" spans="1:11" x14ac:dyDescent="0.25">
      <c r="A250" t="s">
        <v>187</v>
      </c>
      <c r="B250" t="s">
        <v>172</v>
      </c>
      <c r="C250" s="9">
        <v>42552</v>
      </c>
      <c r="D250" t="s">
        <v>44</v>
      </c>
      <c r="E250" t="s">
        <v>45</v>
      </c>
      <c r="F250" s="10">
        <v>155691</v>
      </c>
      <c r="G250" s="46">
        <v>4475</v>
      </c>
    </row>
    <row r="251" spans="1:11" x14ac:dyDescent="0.25">
      <c r="A251" t="s">
        <v>187</v>
      </c>
      <c r="B251" t="s">
        <v>175</v>
      </c>
      <c r="C251" s="9">
        <v>42552</v>
      </c>
      <c r="D251" t="s">
        <v>44</v>
      </c>
      <c r="E251" t="s">
        <v>46</v>
      </c>
      <c r="F251" s="10" t="s">
        <v>47</v>
      </c>
      <c r="G251" s="46">
        <v>178153</v>
      </c>
    </row>
    <row r="252" spans="1:11" x14ac:dyDescent="0.25">
      <c r="A252" t="s">
        <v>187</v>
      </c>
      <c r="B252" t="s">
        <v>172</v>
      </c>
      <c r="C252" s="9">
        <v>42552</v>
      </c>
      <c r="D252" t="s">
        <v>44</v>
      </c>
      <c r="E252" t="s">
        <v>48</v>
      </c>
      <c r="F252" s="10">
        <v>155662</v>
      </c>
      <c r="G252" s="46">
        <v>198020</v>
      </c>
      <c r="J252" s="32"/>
      <c r="K252" s="31"/>
    </row>
    <row r="253" spans="1:11" x14ac:dyDescent="0.25">
      <c r="A253" t="s">
        <v>187</v>
      </c>
      <c r="B253" t="s">
        <v>172</v>
      </c>
      <c r="C253" s="9">
        <v>42555</v>
      </c>
      <c r="D253" t="s">
        <v>44</v>
      </c>
      <c r="E253" t="s">
        <v>49</v>
      </c>
      <c r="F253" s="10"/>
      <c r="G253" s="46">
        <v>65000</v>
      </c>
      <c r="J253" s="32"/>
      <c r="K253" s="31"/>
    </row>
    <row r="254" spans="1:11" x14ac:dyDescent="0.25">
      <c r="A254" t="s">
        <v>187</v>
      </c>
      <c r="B254" t="s">
        <v>179</v>
      </c>
      <c r="C254" s="9">
        <v>42555</v>
      </c>
      <c r="D254" t="s">
        <v>44</v>
      </c>
      <c r="E254" t="s">
        <v>51</v>
      </c>
      <c r="F254" s="10" t="s">
        <v>52</v>
      </c>
      <c r="G254" s="46">
        <v>70000</v>
      </c>
      <c r="J254" s="32"/>
      <c r="K254" s="31"/>
    </row>
    <row r="255" spans="1:11" x14ac:dyDescent="0.25">
      <c r="A255" t="s">
        <v>187</v>
      </c>
      <c r="B255" t="s">
        <v>176</v>
      </c>
      <c r="C255" s="9">
        <v>42556</v>
      </c>
      <c r="D255" t="s">
        <v>44</v>
      </c>
      <c r="E255" t="s">
        <v>53</v>
      </c>
      <c r="F255" s="10" t="s">
        <v>47</v>
      </c>
      <c r="G255" s="46">
        <v>6990</v>
      </c>
      <c r="J255" s="32"/>
      <c r="K255" s="31"/>
    </row>
    <row r="256" spans="1:11" x14ac:dyDescent="0.25">
      <c r="A256" t="s">
        <v>187</v>
      </c>
      <c r="B256" t="s">
        <v>177</v>
      </c>
      <c r="C256" s="9">
        <v>42556</v>
      </c>
      <c r="D256" t="s">
        <v>44</v>
      </c>
      <c r="E256" t="s">
        <v>54</v>
      </c>
      <c r="F256" s="10">
        <v>4998428</v>
      </c>
      <c r="G256" s="46">
        <v>22114</v>
      </c>
      <c r="J256" s="32"/>
      <c r="K256" s="31"/>
    </row>
    <row r="257" spans="1:8" x14ac:dyDescent="0.25">
      <c r="A257" t="s">
        <v>187</v>
      </c>
      <c r="B257" t="s">
        <v>177</v>
      </c>
      <c r="C257" s="9">
        <v>42556</v>
      </c>
      <c r="D257" t="s">
        <v>44</v>
      </c>
      <c r="E257" t="s">
        <v>55</v>
      </c>
      <c r="F257" s="10">
        <v>5004224</v>
      </c>
      <c r="G257" s="46">
        <v>76019</v>
      </c>
    </row>
    <row r="258" spans="1:8" x14ac:dyDescent="0.25">
      <c r="A258" t="s">
        <v>187</v>
      </c>
      <c r="B258" t="s">
        <v>172</v>
      </c>
      <c r="C258" s="9">
        <v>42556</v>
      </c>
      <c r="D258" t="s">
        <v>44</v>
      </c>
      <c r="E258" t="s">
        <v>56</v>
      </c>
      <c r="F258" s="10" t="s">
        <v>57</v>
      </c>
      <c r="G258" s="46">
        <v>100000</v>
      </c>
    </row>
    <row r="259" spans="1:8" x14ac:dyDescent="0.25">
      <c r="A259" t="s">
        <v>187</v>
      </c>
      <c r="B259" t="s">
        <v>173</v>
      </c>
      <c r="C259" s="9">
        <v>42556</v>
      </c>
      <c r="D259" t="s">
        <v>44</v>
      </c>
      <c r="E259" t="s">
        <v>59</v>
      </c>
      <c r="F259" s="10" t="s">
        <v>47</v>
      </c>
      <c r="G259" s="46">
        <v>250000</v>
      </c>
    </row>
    <row r="260" spans="1:8" x14ac:dyDescent="0.25">
      <c r="A260" t="s">
        <v>187</v>
      </c>
      <c r="B260" t="s">
        <v>174</v>
      </c>
      <c r="C260" s="9">
        <v>42557</v>
      </c>
      <c r="D260" t="s">
        <v>44</v>
      </c>
      <c r="E260" t="s">
        <v>60</v>
      </c>
      <c r="F260" s="10">
        <v>166512847</v>
      </c>
      <c r="G260" s="46">
        <v>85884</v>
      </c>
    </row>
    <row r="261" spans="1:8" x14ac:dyDescent="0.25">
      <c r="A261" t="s">
        <v>187</v>
      </c>
      <c r="B261" t="s">
        <v>172</v>
      </c>
      <c r="C261" s="9">
        <v>42562</v>
      </c>
      <c r="D261" t="s">
        <v>44</v>
      </c>
      <c r="E261" t="s">
        <v>61</v>
      </c>
      <c r="F261" s="10"/>
      <c r="G261" s="46">
        <v>20000</v>
      </c>
    </row>
    <row r="262" spans="1:8" x14ac:dyDescent="0.25">
      <c r="A262" t="s">
        <v>187</v>
      </c>
      <c r="B262" t="s">
        <v>172</v>
      </c>
      <c r="C262" s="9">
        <v>42562</v>
      </c>
      <c r="D262" t="s">
        <v>44</v>
      </c>
      <c r="E262" t="s">
        <v>63</v>
      </c>
      <c r="F262" s="10"/>
      <c r="G262" s="46">
        <v>59300</v>
      </c>
    </row>
    <row r="263" spans="1:8" x14ac:dyDescent="0.25">
      <c r="A263" t="s">
        <v>187</v>
      </c>
      <c r="B263" t="s">
        <v>175</v>
      </c>
      <c r="C263" s="9">
        <v>42566</v>
      </c>
      <c r="D263" t="s">
        <v>44</v>
      </c>
      <c r="E263" t="s">
        <v>64</v>
      </c>
      <c r="F263" s="10"/>
      <c r="G263" s="46">
        <v>120000</v>
      </c>
    </row>
    <row r="264" spans="1:8" x14ac:dyDescent="0.25">
      <c r="A264" t="s">
        <v>187</v>
      </c>
      <c r="B264" t="s">
        <v>172</v>
      </c>
      <c r="C264" s="9">
        <v>42569</v>
      </c>
      <c r="D264" t="s">
        <v>44</v>
      </c>
      <c r="E264" t="s">
        <v>65</v>
      </c>
      <c r="F264" s="10"/>
      <c r="G264" s="46">
        <v>100000</v>
      </c>
    </row>
    <row r="265" spans="1:8" x14ac:dyDescent="0.25">
      <c r="A265" t="s">
        <v>187</v>
      </c>
      <c r="B265" t="s">
        <v>172</v>
      </c>
      <c r="C265" s="9">
        <v>42572</v>
      </c>
      <c r="D265" t="s">
        <v>44</v>
      </c>
      <c r="E265" t="s">
        <v>66</v>
      </c>
      <c r="F265" s="10"/>
      <c r="G265" s="46">
        <v>13566</v>
      </c>
    </row>
    <row r="266" spans="1:8" x14ac:dyDescent="0.25">
      <c r="A266" s="37" t="s">
        <v>187</v>
      </c>
      <c r="B266" s="37" t="s">
        <v>175</v>
      </c>
      <c r="C266" s="65">
        <v>42578</v>
      </c>
      <c r="D266" s="37" t="s">
        <v>44</v>
      </c>
      <c r="E266" s="37" t="s">
        <v>67</v>
      </c>
      <c r="F266" s="85"/>
      <c r="G266" s="89">
        <v>178153</v>
      </c>
      <c r="H266" s="79">
        <f>SUM(G250:G266)</f>
        <v>1547674</v>
      </c>
    </row>
    <row r="267" spans="1:8" x14ac:dyDescent="0.25">
      <c r="A267" t="s">
        <v>188</v>
      </c>
      <c r="B267" t="s">
        <v>176</v>
      </c>
      <c r="C267" s="9">
        <v>42584</v>
      </c>
      <c r="D267" t="s">
        <v>76</v>
      </c>
      <c r="E267" t="s">
        <v>110</v>
      </c>
      <c r="F267" s="10" t="s">
        <v>57</v>
      </c>
      <c r="G267" s="46">
        <v>6990</v>
      </c>
    </row>
    <row r="268" spans="1:8" x14ac:dyDescent="0.25">
      <c r="A268" t="s">
        <v>188</v>
      </c>
      <c r="B268" t="s">
        <v>172</v>
      </c>
      <c r="C268" s="9">
        <v>42586</v>
      </c>
      <c r="D268" t="s">
        <v>76</v>
      </c>
      <c r="E268" t="s">
        <v>111</v>
      </c>
      <c r="F268" s="10" t="s">
        <v>57</v>
      </c>
      <c r="G268" s="46">
        <v>15000</v>
      </c>
    </row>
    <row r="269" spans="1:8" x14ac:dyDescent="0.25">
      <c r="A269" t="s">
        <v>188</v>
      </c>
      <c r="B269" t="s">
        <v>172</v>
      </c>
      <c r="C269" s="9">
        <v>42611</v>
      </c>
      <c r="D269" t="s">
        <v>76</v>
      </c>
      <c r="E269" t="s">
        <v>112</v>
      </c>
      <c r="F269" s="10">
        <v>155748</v>
      </c>
      <c r="G269" s="46">
        <v>15690</v>
      </c>
    </row>
    <row r="270" spans="1:8" x14ac:dyDescent="0.25">
      <c r="A270" t="s">
        <v>188</v>
      </c>
      <c r="B270" t="s">
        <v>177</v>
      </c>
      <c r="C270" s="9">
        <v>42584</v>
      </c>
      <c r="D270" t="s">
        <v>76</v>
      </c>
      <c r="E270" t="s">
        <v>113</v>
      </c>
      <c r="F270" s="10" t="s">
        <v>57</v>
      </c>
      <c r="G270" s="46">
        <v>23478</v>
      </c>
    </row>
    <row r="271" spans="1:8" x14ac:dyDescent="0.25">
      <c r="A271" t="s">
        <v>188</v>
      </c>
      <c r="B271" t="s">
        <v>172</v>
      </c>
      <c r="C271" s="9">
        <v>42591</v>
      </c>
      <c r="D271" t="s">
        <v>76</v>
      </c>
      <c r="E271" t="s">
        <v>114</v>
      </c>
      <c r="F271" s="10" t="s">
        <v>57</v>
      </c>
      <c r="G271" s="46">
        <v>27500</v>
      </c>
    </row>
    <row r="272" spans="1:8" x14ac:dyDescent="0.25">
      <c r="A272" t="s">
        <v>188</v>
      </c>
      <c r="B272" t="s">
        <v>179</v>
      </c>
      <c r="C272" s="9">
        <v>42584</v>
      </c>
      <c r="D272" t="s">
        <v>76</v>
      </c>
      <c r="E272" t="s">
        <v>115</v>
      </c>
      <c r="F272" s="10" t="s">
        <v>57</v>
      </c>
      <c r="G272" s="46">
        <v>70000</v>
      </c>
    </row>
    <row r="273" spans="1:8" x14ac:dyDescent="0.25">
      <c r="A273" t="s">
        <v>188</v>
      </c>
      <c r="B273" t="s">
        <v>180</v>
      </c>
      <c r="C273" s="9">
        <v>42605</v>
      </c>
      <c r="D273" t="s">
        <v>76</v>
      </c>
      <c r="E273" t="s">
        <v>116</v>
      </c>
      <c r="F273" s="10"/>
      <c r="G273" s="46">
        <v>75120</v>
      </c>
    </row>
    <row r="274" spans="1:8" x14ac:dyDescent="0.25">
      <c r="A274" t="s">
        <v>188</v>
      </c>
      <c r="B274" t="s">
        <v>177</v>
      </c>
      <c r="C274" s="9">
        <v>42584</v>
      </c>
      <c r="D274" t="s">
        <v>76</v>
      </c>
      <c r="E274" t="s">
        <v>117</v>
      </c>
      <c r="F274" s="10" t="s">
        <v>57</v>
      </c>
      <c r="G274" s="46">
        <v>79969</v>
      </c>
    </row>
    <row r="275" spans="1:8" x14ac:dyDescent="0.25">
      <c r="A275" t="s">
        <v>188</v>
      </c>
      <c r="B275" t="s">
        <v>174</v>
      </c>
      <c r="C275" s="9">
        <v>42584</v>
      </c>
      <c r="D275" t="s">
        <v>76</v>
      </c>
      <c r="E275" t="s">
        <v>118</v>
      </c>
      <c r="F275" s="10" t="s">
        <v>57</v>
      </c>
      <c r="G275" s="46">
        <v>86840</v>
      </c>
    </row>
    <row r="276" spans="1:8" x14ac:dyDescent="0.25">
      <c r="A276" t="s">
        <v>188</v>
      </c>
      <c r="B276" t="s">
        <v>172</v>
      </c>
      <c r="C276" s="9">
        <v>42590</v>
      </c>
      <c r="D276" t="s">
        <v>76</v>
      </c>
      <c r="E276" t="s">
        <v>119</v>
      </c>
      <c r="F276" s="10" t="s">
        <v>57</v>
      </c>
      <c r="G276" s="46">
        <v>87400</v>
      </c>
    </row>
    <row r="277" spans="1:8" x14ac:dyDescent="0.25">
      <c r="A277" t="s">
        <v>188</v>
      </c>
      <c r="B277" t="s">
        <v>172</v>
      </c>
      <c r="C277" s="9">
        <v>42584</v>
      </c>
      <c r="D277" t="s">
        <v>76</v>
      </c>
      <c r="E277" t="s">
        <v>120</v>
      </c>
      <c r="F277" s="10" t="s">
        <v>57</v>
      </c>
      <c r="G277" s="46">
        <v>100000</v>
      </c>
    </row>
    <row r="278" spans="1:8" x14ac:dyDescent="0.25">
      <c r="A278" s="161" t="s">
        <v>188</v>
      </c>
      <c r="B278" s="161" t="s">
        <v>175</v>
      </c>
      <c r="C278" s="162">
        <v>42598</v>
      </c>
      <c r="D278" s="161" t="s">
        <v>76</v>
      </c>
      <c r="E278" s="161" t="s">
        <v>121</v>
      </c>
      <c r="F278" s="165" t="s">
        <v>57</v>
      </c>
      <c r="G278" s="166">
        <v>120000</v>
      </c>
      <c r="H278" s="164">
        <f>SUM(G267:G278)</f>
        <v>707987</v>
      </c>
    </row>
    <row r="279" spans="1:8" x14ac:dyDescent="0.25">
      <c r="A279" t="s">
        <v>221</v>
      </c>
      <c r="B279" t="s">
        <v>173</v>
      </c>
      <c r="C279" s="9">
        <v>42584</v>
      </c>
      <c r="D279" t="s">
        <v>76</v>
      </c>
      <c r="E279" t="s">
        <v>122</v>
      </c>
      <c r="F279" s="10" t="s">
        <v>57</v>
      </c>
      <c r="G279" s="46">
        <v>250000</v>
      </c>
    </row>
    <row r="280" spans="1:8" x14ac:dyDescent="0.25">
      <c r="A280" t="s">
        <v>221</v>
      </c>
      <c r="B280" t="s">
        <v>176</v>
      </c>
      <c r="C280" s="9">
        <v>42614</v>
      </c>
      <c r="D280" t="s">
        <v>76</v>
      </c>
      <c r="E280" t="s">
        <v>150</v>
      </c>
      <c r="F280" s="10" t="s">
        <v>57</v>
      </c>
      <c r="G280" s="46">
        <v>6990</v>
      </c>
    </row>
    <row r="281" spans="1:8" x14ac:dyDescent="0.25">
      <c r="A281" t="s">
        <v>221</v>
      </c>
      <c r="B281" t="s">
        <v>177</v>
      </c>
      <c r="C281" s="9">
        <v>42614</v>
      </c>
      <c r="D281" t="s">
        <v>76</v>
      </c>
      <c r="E281" t="s">
        <v>151</v>
      </c>
      <c r="F281" s="10" t="s">
        <v>57</v>
      </c>
      <c r="G281" s="46">
        <v>34885</v>
      </c>
    </row>
    <row r="282" spans="1:8" x14ac:dyDescent="0.25">
      <c r="A282" t="s">
        <v>221</v>
      </c>
      <c r="B282" t="s">
        <v>174</v>
      </c>
      <c r="C282" s="9">
        <v>42614</v>
      </c>
      <c r="D282" t="s">
        <v>76</v>
      </c>
      <c r="E282" t="s">
        <v>118</v>
      </c>
      <c r="F282" s="10" t="s">
        <v>57</v>
      </c>
      <c r="G282" s="46">
        <v>86840</v>
      </c>
    </row>
    <row r="283" spans="1:8" x14ac:dyDescent="0.25">
      <c r="A283" t="s">
        <v>221</v>
      </c>
      <c r="B283" t="s">
        <v>177</v>
      </c>
      <c r="C283" s="9">
        <v>42614</v>
      </c>
      <c r="D283" t="s">
        <v>76</v>
      </c>
      <c r="E283" t="s">
        <v>152</v>
      </c>
      <c r="F283" s="10" t="s">
        <v>57</v>
      </c>
      <c r="G283" s="46">
        <v>89150</v>
      </c>
    </row>
    <row r="284" spans="1:8" x14ac:dyDescent="0.25">
      <c r="A284" t="s">
        <v>221</v>
      </c>
      <c r="B284" t="s">
        <v>172</v>
      </c>
      <c r="C284" s="9">
        <v>42614</v>
      </c>
      <c r="D284" t="s">
        <v>76</v>
      </c>
      <c r="E284" t="s">
        <v>153</v>
      </c>
      <c r="F284" s="10" t="s">
        <v>57</v>
      </c>
      <c r="G284" s="46">
        <v>100000</v>
      </c>
    </row>
    <row r="285" spans="1:8" x14ac:dyDescent="0.25">
      <c r="A285" t="s">
        <v>221</v>
      </c>
      <c r="B285" t="s">
        <v>175</v>
      </c>
      <c r="C285" s="9">
        <v>42614</v>
      </c>
      <c r="D285" t="s">
        <v>76</v>
      </c>
      <c r="E285" t="s">
        <v>154</v>
      </c>
      <c r="F285" s="10" t="s">
        <v>57</v>
      </c>
      <c r="G285" s="46">
        <v>178153</v>
      </c>
    </row>
    <row r="286" spans="1:8" x14ac:dyDescent="0.25">
      <c r="A286" t="s">
        <v>221</v>
      </c>
      <c r="B286" t="s">
        <v>173</v>
      </c>
      <c r="C286" s="9">
        <v>42614</v>
      </c>
      <c r="D286" t="s">
        <v>76</v>
      </c>
      <c r="E286" t="s">
        <v>155</v>
      </c>
      <c r="F286" s="10" t="s">
        <v>57</v>
      </c>
      <c r="G286" s="46">
        <v>250000</v>
      </c>
    </row>
    <row r="287" spans="1:8" x14ac:dyDescent="0.25">
      <c r="A287" t="s">
        <v>221</v>
      </c>
      <c r="B287" t="s">
        <v>172</v>
      </c>
      <c r="C287" s="9">
        <v>42622</v>
      </c>
      <c r="D287" t="s">
        <v>76</v>
      </c>
      <c r="E287" t="s">
        <v>156</v>
      </c>
      <c r="F287" s="10" t="s">
        <v>57</v>
      </c>
      <c r="G287" s="46">
        <v>24050</v>
      </c>
    </row>
    <row r="288" spans="1:8" x14ac:dyDescent="0.25">
      <c r="A288" t="s">
        <v>221</v>
      </c>
      <c r="B288" t="s">
        <v>175</v>
      </c>
      <c r="C288" s="9">
        <v>42628</v>
      </c>
      <c r="D288" t="s">
        <v>76</v>
      </c>
      <c r="E288" t="s">
        <v>157</v>
      </c>
      <c r="F288" s="10" t="s">
        <v>57</v>
      </c>
      <c r="G288" s="46">
        <v>60000</v>
      </c>
    </row>
    <row r="289" spans="1:7" x14ac:dyDescent="0.25">
      <c r="A289" t="s">
        <v>221</v>
      </c>
      <c r="B289" t="s">
        <v>175</v>
      </c>
      <c r="C289" s="9">
        <v>42628</v>
      </c>
      <c r="D289" t="s">
        <v>76</v>
      </c>
      <c r="E289" t="s">
        <v>158</v>
      </c>
      <c r="F289" s="10" t="s">
        <v>57</v>
      </c>
      <c r="G289" s="46">
        <v>120000</v>
      </c>
    </row>
    <row r="290" spans="1:7" x14ac:dyDescent="0.25">
      <c r="A290" t="s">
        <v>221</v>
      </c>
      <c r="B290" t="s">
        <v>172</v>
      </c>
      <c r="C290" s="9">
        <v>42629</v>
      </c>
      <c r="D290" t="s">
        <v>76</v>
      </c>
      <c r="E290" t="s">
        <v>159</v>
      </c>
      <c r="F290" s="10" t="s">
        <v>57</v>
      </c>
      <c r="G290" s="46">
        <v>100000</v>
      </c>
    </row>
    <row r="291" spans="1:7" x14ac:dyDescent="0.25">
      <c r="A291" t="s">
        <v>221</v>
      </c>
      <c r="B291" t="s">
        <v>178</v>
      </c>
      <c r="C291" s="9">
        <v>42641</v>
      </c>
      <c r="D291" t="s">
        <v>76</v>
      </c>
      <c r="E291" t="s">
        <v>160</v>
      </c>
      <c r="F291" s="10" t="s">
        <v>57</v>
      </c>
      <c r="G291" s="46">
        <v>40000</v>
      </c>
    </row>
    <row r="292" spans="1:7" x14ac:dyDescent="0.25">
      <c r="A292" t="s">
        <v>221</v>
      </c>
      <c r="B292" t="s">
        <v>172</v>
      </c>
      <c r="C292" s="9">
        <v>42643</v>
      </c>
      <c r="E292" t="s">
        <v>161</v>
      </c>
      <c r="F292" s="10"/>
      <c r="G292" s="46">
        <v>25500</v>
      </c>
    </row>
    <row r="293" spans="1:7" x14ac:dyDescent="0.25">
      <c r="A293" t="s">
        <v>189</v>
      </c>
      <c r="B293" t="s">
        <v>175</v>
      </c>
      <c r="C293" s="9">
        <v>42646</v>
      </c>
      <c r="D293" t="s">
        <v>76</v>
      </c>
      <c r="E293" t="s">
        <v>210</v>
      </c>
      <c r="F293" s="10" t="s">
        <v>57</v>
      </c>
      <c r="G293" s="46">
        <v>178189</v>
      </c>
    </row>
    <row r="294" spans="1:7" x14ac:dyDescent="0.25">
      <c r="A294" t="s">
        <v>189</v>
      </c>
      <c r="B294" t="s">
        <v>174</v>
      </c>
      <c r="C294" s="9">
        <v>42646</v>
      </c>
      <c r="D294" t="s">
        <v>76</v>
      </c>
      <c r="E294" t="s">
        <v>118</v>
      </c>
      <c r="F294" s="10" t="s">
        <v>57</v>
      </c>
      <c r="G294" s="46">
        <v>104326</v>
      </c>
    </row>
    <row r="295" spans="1:7" x14ac:dyDescent="0.25">
      <c r="A295" t="s">
        <v>189</v>
      </c>
      <c r="B295" t="s">
        <v>177</v>
      </c>
      <c r="C295" s="9">
        <v>42646</v>
      </c>
      <c r="D295" t="s">
        <v>76</v>
      </c>
      <c r="E295" t="s">
        <v>211</v>
      </c>
      <c r="F295" s="10" t="s">
        <v>57</v>
      </c>
      <c r="G295" s="46">
        <v>78113</v>
      </c>
    </row>
    <row r="296" spans="1:7" x14ac:dyDescent="0.25">
      <c r="A296" t="s">
        <v>189</v>
      </c>
      <c r="B296" t="s">
        <v>177</v>
      </c>
      <c r="C296" s="9">
        <v>42646</v>
      </c>
      <c r="D296" t="s">
        <v>76</v>
      </c>
      <c r="E296" t="s">
        <v>211</v>
      </c>
      <c r="F296" s="10" t="s">
        <v>57</v>
      </c>
      <c r="G296" s="46">
        <v>21485</v>
      </c>
    </row>
    <row r="297" spans="1:7" x14ac:dyDescent="0.25">
      <c r="A297" t="s">
        <v>189</v>
      </c>
      <c r="B297" t="s">
        <v>176</v>
      </c>
      <c r="C297" s="9">
        <v>42646</v>
      </c>
      <c r="D297" t="s">
        <v>76</v>
      </c>
      <c r="E297" t="s">
        <v>212</v>
      </c>
      <c r="F297" s="10" t="s">
        <v>57</v>
      </c>
      <c r="G297" s="46">
        <v>6990</v>
      </c>
    </row>
    <row r="298" spans="1:7" x14ac:dyDescent="0.25">
      <c r="A298" t="s">
        <v>189</v>
      </c>
      <c r="B298" t="s">
        <v>172</v>
      </c>
      <c r="C298" s="9">
        <v>42646</v>
      </c>
      <c r="D298" t="s">
        <v>76</v>
      </c>
      <c r="E298" t="s">
        <v>213</v>
      </c>
      <c r="F298" s="10" t="s">
        <v>57</v>
      </c>
      <c r="G298" s="46">
        <v>100000</v>
      </c>
    </row>
    <row r="299" spans="1:7" x14ac:dyDescent="0.25">
      <c r="A299" t="s">
        <v>189</v>
      </c>
      <c r="B299" t="s">
        <v>173</v>
      </c>
      <c r="C299" s="9">
        <v>42646</v>
      </c>
      <c r="D299" t="s">
        <v>76</v>
      </c>
      <c r="E299" t="s">
        <v>214</v>
      </c>
      <c r="F299" s="10" t="s">
        <v>57</v>
      </c>
      <c r="G299" s="46">
        <v>250000</v>
      </c>
    </row>
    <row r="300" spans="1:7" x14ac:dyDescent="0.25">
      <c r="A300" t="s">
        <v>189</v>
      </c>
      <c r="B300" t="s">
        <v>178</v>
      </c>
      <c r="C300" s="9">
        <v>42649</v>
      </c>
      <c r="D300" t="s">
        <v>76</v>
      </c>
      <c r="E300" t="s">
        <v>215</v>
      </c>
      <c r="F300" s="10"/>
      <c r="G300" s="46">
        <v>274140</v>
      </c>
    </row>
    <row r="301" spans="1:7" x14ac:dyDescent="0.25">
      <c r="A301" t="s">
        <v>189</v>
      </c>
      <c r="B301" t="s">
        <v>172</v>
      </c>
      <c r="C301" s="9">
        <v>42657</v>
      </c>
      <c r="D301" t="s">
        <v>76</v>
      </c>
      <c r="E301" t="s">
        <v>216</v>
      </c>
      <c r="F301" s="10" t="s">
        <v>57</v>
      </c>
      <c r="G301" s="46">
        <v>149504</v>
      </c>
    </row>
    <row r="302" spans="1:7" x14ac:dyDescent="0.25">
      <c r="A302" t="s">
        <v>189</v>
      </c>
      <c r="B302" t="s">
        <v>172</v>
      </c>
      <c r="C302" s="9">
        <v>42658</v>
      </c>
      <c r="D302" t="s">
        <v>76</v>
      </c>
      <c r="E302" t="s">
        <v>217</v>
      </c>
      <c r="F302" s="10">
        <v>159523</v>
      </c>
      <c r="G302" s="46">
        <v>23650</v>
      </c>
    </row>
    <row r="303" spans="1:7" x14ac:dyDescent="0.25">
      <c r="A303" t="s">
        <v>189</v>
      </c>
      <c r="B303" t="s">
        <v>175</v>
      </c>
      <c r="C303" s="9">
        <v>42658</v>
      </c>
      <c r="D303" t="s">
        <v>76</v>
      </c>
      <c r="E303" t="s">
        <v>218</v>
      </c>
      <c r="F303" s="10" t="s">
        <v>57</v>
      </c>
      <c r="G303" s="46">
        <v>120000</v>
      </c>
    </row>
    <row r="304" spans="1:7" x14ac:dyDescent="0.25">
      <c r="A304" t="s">
        <v>281</v>
      </c>
      <c r="B304" t="s">
        <v>179</v>
      </c>
      <c r="C304" s="9">
        <v>42703</v>
      </c>
      <c r="D304" t="s">
        <v>264</v>
      </c>
      <c r="E304" t="s">
        <v>265</v>
      </c>
      <c r="F304" s="10"/>
      <c r="G304" s="46">
        <v>4543</v>
      </c>
    </row>
    <row r="305" spans="1:9" x14ac:dyDescent="0.25">
      <c r="A305" t="s">
        <v>281</v>
      </c>
      <c r="B305" t="s">
        <v>176</v>
      </c>
      <c r="C305" s="9">
        <v>42681</v>
      </c>
      <c r="D305" t="s">
        <v>76</v>
      </c>
      <c r="E305" t="s">
        <v>266</v>
      </c>
      <c r="F305" s="10" t="s">
        <v>57</v>
      </c>
      <c r="G305" s="46">
        <v>6990</v>
      </c>
    </row>
    <row r="306" spans="1:9" x14ac:dyDescent="0.25">
      <c r="A306" t="s">
        <v>281</v>
      </c>
      <c r="B306" t="s">
        <v>177</v>
      </c>
      <c r="C306" s="9">
        <v>42682</v>
      </c>
      <c r="D306" t="s">
        <v>76</v>
      </c>
      <c r="E306" t="s">
        <v>267</v>
      </c>
      <c r="F306" s="10" t="s">
        <v>57</v>
      </c>
      <c r="G306" s="46">
        <v>23068</v>
      </c>
    </row>
    <row r="307" spans="1:9" x14ac:dyDescent="0.25">
      <c r="A307" t="s">
        <v>281</v>
      </c>
      <c r="B307" t="s">
        <v>179</v>
      </c>
      <c r="C307" s="9">
        <v>42688</v>
      </c>
      <c r="D307">
        <v>819</v>
      </c>
      <c r="E307" t="s">
        <v>268</v>
      </c>
      <c r="F307" s="10"/>
      <c r="G307" s="46">
        <v>50000</v>
      </c>
    </row>
    <row r="308" spans="1:9" x14ac:dyDescent="0.25">
      <c r="A308" t="s">
        <v>281</v>
      </c>
      <c r="B308" t="s">
        <v>177</v>
      </c>
      <c r="C308" s="9">
        <v>42682</v>
      </c>
      <c r="D308" t="s">
        <v>76</v>
      </c>
      <c r="E308" t="s">
        <v>269</v>
      </c>
      <c r="F308" s="10"/>
      <c r="G308" s="46">
        <v>60859</v>
      </c>
    </row>
    <row r="309" spans="1:9" x14ac:dyDescent="0.25">
      <c r="A309" t="s">
        <v>281</v>
      </c>
      <c r="B309" t="s">
        <v>172</v>
      </c>
      <c r="C309" s="9">
        <v>42691</v>
      </c>
      <c r="D309" t="s">
        <v>76</v>
      </c>
      <c r="E309" t="s">
        <v>270</v>
      </c>
      <c r="F309" s="10"/>
      <c r="G309" s="46">
        <v>70000</v>
      </c>
    </row>
    <row r="310" spans="1:9" x14ac:dyDescent="0.25">
      <c r="A310" t="s">
        <v>281</v>
      </c>
      <c r="B310" t="s">
        <v>174</v>
      </c>
      <c r="C310" s="9">
        <v>42682</v>
      </c>
      <c r="D310" t="s">
        <v>76</v>
      </c>
      <c r="E310" t="s">
        <v>118</v>
      </c>
      <c r="F310" s="10" t="s">
        <v>57</v>
      </c>
      <c r="G310" s="46">
        <v>86840</v>
      </c>
    </row>
    <row r="311" spans="1:9" x14ac:dyDescent="0.25">
      <c r="A311" t="s">
        <v>281</v>
      </c>
      <c r="B311" t="s">
        <v>172</v>
      </c>
      <c r="C311" s="9">
        <v>42681</v>
      </c>
      <c r="D311" t="s">
        <v>76</v>
      </c>
      <c r="E311" t="s">
        <v>271</v>
      </c>
      <c r="F311" s="10"/>
      <c r="G311" s="46">
        <v>100000</v>
      </c>
    </row>
    <row r="312" spans="1:9" x14ac:dyDescent="0.25">
      <c r="A312" t="s">
        <v>281</v>
      </c>
      <c r="B312" t="s">
        <v>172</v>
      </c>
      <c r="C312" s="9">
        <v>42698</v>
      </c>
      <c r="D312" t="s">
        <v>76</v>
      </c>
      <c r="E312" t="s">
        <v>272</v>
      </c>
      <c r="F312" s="10"/>
      <c r="G312" s="46">
        <v>105000</v>
      </c>
    </row>
    <row r="313" spans="1:9" x14ac:dyDescent="0.25">
      <c r="A313" t="s">
        <v>281</v>
      </c>
      <c r="B313" t="s">
        <v>175</v>
      </c>
      <c r="C313" s="9">
        <v>42689</v>
      </c>
      <c r="D313" t="s">
        <v>76</v>
      </c>
      <c r="E313" t="s">
        <v>273</v>
      </c>
      <c r="F313" s="10"/>
      <c r="G313" s="46">
        <v>120000</v>
      </c>
    </row>
    <row r="314" spans="1:9" x14ac:dyDescent="0.25">
      <c r="A314" t="s">
        <v>281</v>
      </c>
      <c r="B314" t="s">
        <v>175</v>
      </c>
      <c r="C314" s="9">
        <v>42704</v>
      </c>
      <c r="D314" t="s">
        <v>76</v>
      </c>
      <c r="E314" t="s">
        <v>274</v>
      </c>
      <c r="F314" s="10"/>
      <c r="G314" s="46">
        <v>150000</v>
      </c>
    </row>
    <row r="315" spans="1:9" x14ac:dyDescent="0.25">
      <c r="A315" t="s">
        <v>281</v>
      </c>
      <c r="B315" t="s">
        <v>178</v>
      </c>
      <c r="C315" s="9">
        <v>42685</v>
      </c>
      <c r="D315" t="s">
        <v>76</v>
      </c>
      <c r="E315" t="s">
        <v>275</v>
      </c>
      <c r="F315" s="10">
        <v>978758</v>
      </c>
      <c r="G315" s="46">
        <v>169980</v>
      </c>
    </row>
    <row r="316" spans="1:9" x14ac:dyDescent="0.25">
      <c r="A316" t="s">
        <v>281</v>
      </c>
      <c r="B316" t="s">
        <v>175</v>
      </c>
      <c r="C316" s="9">
        <v>42676</v>
      </c>
      <c r="D316" t="s">
        <v>76</v>
      </c>
      <c r="E316" t="s">
        <v>276</v>
      </c>
      <c r="F316" s="10" t="s">
        <v>57</v>
      </c>
      <c r="G316" s="46">
        <v>178153</v>
      </c>
    </row>
    <row r="317" spans="1:9" x14ac:dyDescent="0.25">
      <c r="A317" t="s">
        <v>281</v>
      </c>
      <c r="B317" t="s">
        <v>173</v>
      </c>
      <c r="C317" s="9">
        <v>42682</v>
      </c>
      <c r="D317" t="s">
        <v>76</v>
      </c>
      <c r="E317" t="s">
        <v>277</v>
      </c>
      <c r="F317" s="10" t="s">
        <v>57</v>
      </c>
      <c r="G317" s="46">
        <v>250000</v>
      </c>
    </row>
    <row r="318" spans="1:9" x14ac:dyDescent="0.25">
      <c r="A318" t="s">
        <v>281</v>
      </c>
      <c r="B318" t="s">
        <v>172</v>
      </c>
      <c r="C318" s="9">
        <v>42690</v>
      </c>
      <c r="D318" t="s">
        <v>76</v>
      </c>
      <c r="E318" t="s">
        <v>278</v>
      </c>
      <c r="F318" s="10">
        <v>51492</v>
      </c>
      <c r="G318" s="46">
        <v>358085</v>
      </c>
    </row>
    <row r="319" spans="1:9" x14ac:dyDescent="0.25">
      <c r="A319" t="s">
        <v>283</v>
      </c>
      <c r="B319" t="s">
        <v>176</v>
      </c>
      <c r="C319" s="9">
        <v>42709</v>
      </c>
      <c r="D319" t="s">
        <v>76</v>
      </c>
      <c r="E319" t="s">
        <v>299</v>
      </c>
      <c r="F319" s="10"/>
      <c r="G319" s="46">
        <v>6990</v>
      </c>
      <c r="I319" s="1"/>
    </row>
    <row r="320" spans="1:9" x14ac:dyDescent="0.25">
      <c r="A320" t="s">
        <v>283</v>
      </c>
      <c r="B320" t="s">
        <v>179</v>
      </c>
      <c r="C320" s="9">
        <v>42711</v>
      </c>
      <c r="D320" t="s">
        <v>76</v>
      </c>
      <c r="E320" t="s">
        <v>302</v>
      </c>
      <c r="F320" s="10"/>
      <c r="G320" s="46">
        <v>9740</v>
      </c>
      <c r="I320" s="1"/>
    </row>
    <row r="321" spans="1:9" x14ac:dyDescent="0.25">
      <c r="A321" t="s">
        <v>283</v>
      </c>
      <c r="B321" t="s">
        <v>323</v>
      </c>
      <c r="C321" s="9">
        <v>42709</v>
      </c>
      <c r="D321" t="s">
        <v>76</v>
      </c>
      <c r="E321" t="s">
        <v>296</v>
      </c>
      <c r="F321" s="10"/>
      <c r="G321" s="46">
        <v>14357</v>
      </c>
      <c r="I321" s="1"/>
    </row>
    <row r="322" spans="1:9" x14ac:dyDescent="0.25">
      <c r="A322" t="s">
        <v>283</v>
      </c>
      <c r="B322" t="s">
        <v>178</v>
      </c>
      <c r="C322" s="9">
        <v>42731</v>
      </c>
      <c r="D322" t="s">
        <v>76</v>
      </c>
      <c r="E322" t="s">
        <v>317</v>
      </c>
      <c r="F322" s="10"/>
      <c r="G322" s="46">
        <v>15150</v>
      </c>
      <c r="I322" s="1"/>
    </row>
    <row r="323" spans="1:9" x14ac:dyDescent="0.25">
      <c r="A323" t="s">
        <v>283</v>
      </c>
      <c r="B323" t="s">
        <v>178</v>
      </c>
      <c r="C323" s="9">
        <v>42734</v>
      </c>
      <c r="D323" t="s">
        <v>76</v>
      </c>
      <c r="E323" t="s">
        <v>320</v>
      </c>
      <c r="F323" s="10"/>
      <c r="G323" s="46">
        <v>15150</v>
      </c>
      <c r="I323" s="1"/>
    </row>
    <row r="324" spans="1:9" x14ac:dyDescent="0.25">
      <c r="A324" t="s">
        <v>283</v>
      </c>
      <c r="B324" t="s">
        <v>172</v>
      </c>
      <c r="C324" s="9">
        <v>42719</v>
      </c>
      <c r="D324" t="s">
        <v>76</v>
      </c>
      <c r="E324" t="s">
        <v>305</v>
      </c>
      <c r="F324" s="10"/>
      <c r="G324" s="46">
        <v>35000</v>
      </c>
      <c r="I324" s="1"/>
    </row>
    <row r="325" spans="1:9" x14ac:dyDescent="0.25">
      <c r="A325" t="s">
        <v>283</v>
      </c>
      <c r="B325" t="s">
        <v>172</v>
      </c>
      <c r="C325" s="9">
        <v>42726</v>
      </c>
      <c r="D325" t="s">
        <v>76</v>
      </c>
      <c r="E325" t="s">
        <v>316</v>
      </c>
      <c r="F325" s="10"/>
      <c r="G325" s="46">
        <v>35000</v>
      </c>
      <c r="I325" s="1"/>
    </row>
    <row r="326" spans="1:9" x14ac:dyDescent="0.25">
      <c r="A326" t="s">
        <v>283</v>
      </c>
      <c r="B326" t="s">
        <v>172</v>
      </c>
      <c r="C326" s="9">
        <v>42733</v>
      </c>
      <c r="D326" t="s">
        <v>76</v>
      </c>
      <c r="E326" t="s">
        <v>318</v>
      </c>
      <c r="F326" s="10"/>
      <c r="G326" s="46">
        <v>35000</v>
      </c>
      <c r="I326" s="1"/>
    </row>
    <row r="327" spans="1:9" x14ac:dyDescent="0.25">
      <c r="A327" t="s">
        <v>283</v>
      </c>
      <c r="B327" t="s">
        <v>172</v>
      </c>
      <c r="C327" s="9">
        <v>42706</v>
      </c>
      <c r="D327" t="s">
        <v>76</v>
      </c>
      <c r="E327" t="s">
        <v>295</v>
      </c>
      <c r="F327" s="10"/>
      <c r="G327" s="46">
        <v>50000</v>
      </c>
      <c r="I327" s="1"/>
    </row>
    <row r="328" spans="1:9" x14ac:dyDescent="0.25">
      <c r="A328" t="s">
        <v>283</v>
      </c>
      <c r="B328" t="s">
        <v>177</v>
      </c>
      <c r="C328" s="9">
        <v>42709</v>
      </c>
      <c r="D328" t="s">
        <v>76</v>
      </c>
      <c r="E328" t="s">
        <v>297</v>
      </c>
      <c r="F328" s="10"/>
      <c r="G328" s="46">
        <v>66814</v>
      </c>
      <c r="I328" s="1"/>
    </row>
    <row r="329" spans="1:9" x14ac:dyDescent="0.25">
      <c r="A329" t="s">
        <v>283</v>
      </c>
      <c r="B329" t="s">
        <v>172</v>
      </c>
      <c r="C329" s="9">
        <v>42719</v>
      </c>
      <c r="D329" t="s">
        <v>76</v>
      </c>
      <c r="E329" t="s">
        <v>303</v>
      </c>
      <c r="F329" s="10"/>
      <c r="G329" s="46">
        <v>70000</v>
      </c>
      <c r="I329" s="1"/>
    </row>
    <row r="330" spans="1:9" x14ac:dyDescent="0.25">
      <c r="A330" t="s">
        <v>283</v>
      </c>
      <c r="B330" t="s">
        <v>175</v>
      </c>
      <c r="C330" s="9">
        <v>42723</v>
      </c>
      <c r="D330" t="s">
        <v>76</v>
      </c>
      <c r="E330" t="s">
        <v>306</v>
      </c>
      <c r="F330" s="10"/>
      <c r="G330" s="46">
        <v>70000</v>
      </c>
      <c r="I330" s="1"/>
    </row>
    <row r="331" spans="1:9" x14ac:dyDescent="0.25">
      <c r="A331" t="s">
        <v>283</v>
      </c>
      <c r="B331" t="s">
        <v>175</v>
      </c>
      <c r="C331" s="9">
        <v>42719</v>
      </c>
      <c r="D331" t="s">
        <v>76</v>
      </c>
      <c r="E331" t="s">
        <v>304</v>
      </c>
      <c r="F331" s="10"/>
      <c r="G331" s="46">
        <v>120000</v>
      </c>
      <c r="I331" s="1"/>
    </row>
    <row r="332" spans="1:9" x14ac:dyDescent="0.25">
      <c r="A332" t="s">
        <v>283</v>
      </c>
      <c r="B332" t="s">
        <v>174</v>
      </c>
      <c r="C332" s="9">
        <v>42709</v>
      </c>
      <c r="D332" t="s">
        <v>76</v>
      </c>
      <c r="E332" t="s">
        <v>300</v>
      </c>
      <c r="F332" s="10"/>
      <c r="G332" s="46">
        <v>148661</v>
      </c>
      <c r="I332" s="1"/>
    </row>
    <row r="333" spans="1:9" x14ac:dyDescent="0.25">
      <c r="A333" t="s">
        <v>283</v>
      </c>
      <c r="B333" t="s">
        <v>175</v>
      </c>
      <c r="C333" s="9">
        <v>42734</v>
      </c>
      <c r="D333" t="s">
        <v>76</v>
      </c>
      <c r="E333" t="s">
        <v>321</v>
      </c>
      <c r="F333" s="10"/>
      <c r="G333" s="46">
        <v>178155</v>
      </c>
      <c r="I333" s="1"/>
    </row>
    <row r="334" spans="1:9" x14ac:dyDescent="0.25">
      <c r="A334" t="s">
        <v>283</v>
      </c>
      <c r="B334" t="s">
        <v>175</v>
      </c>
      <c r="C334" s="9">
        <v>42705</v>
      </c>
      <c r="D334" t="s">
        <v>76</v>
      </c>
      <c r="E334" t="s">
        <v>294</v>
      </c>
      <c r="F334" s="10"/>
      <c r="G334" s="46">
        <v>238189</v>
      </c>
      <c r="I334" s="1"/>
    </row>
    <row r="335" spans="1:9" ht="15.75" thickBot="1" x14ac:dyDescent="0.3">
      <c r="A335" t="s">
        <v>283</v>
      </c>
      <c r="B335" t="s">
        <v>173</v>
      </c>
      <c r="C335" s="9">
        <v>42709</v>
      </c>
      <c r="D335" t="s">
        <v>76</v>
      </c>
      <c r="E335" t="s">
        <v>301</v>
      </c>
      <c r="F335" s="10"/>
      <c r="G335" s="46">
        <v>250000</v>
      </c>
      <c r="I335" s="1"/>
    </row>
    <row r="336" spans="1:9" ht="20.25" thickTop="1" thickBot="1" x14ac:dyDescent="0.35">
      <c r="E336" s="25" t="s">
        <v>293</v>
      </c>
      <c r="F336" s="22"/>
      <c r="G336" s="47">
        <f>SUM(G250:G335)</f>
        <v>8019350</v>
      </c>
    </row>
    <row r="337" spans="4:7" ht="15.75" thickTop="1" x14ac:dyDescent="0.25"/>
    <row r="338" spans="4:7" ht="21.75" thickBot="1" x14ac:dyDescent="0.4">
      <c r="D338" s="26"/>
      <c r="E338" s="26"/>
      <c r="F338" s="26"/>
    </row>
    <row r="339" spans="4:7" ht="22.5" thickTop="1" thickBot="1" x14ac:dyDescent="0.4">
      <c r="D339" s="27" t="s">
        <v>165</v>
      </c>
      <c r="E339" s="27"/>
      <c r="F339" s="28">
        <f>+E5+G245-G336</f>
        <v>13420599</v>
      </c>
    </row>
    <row r="340" spans="4:7" ht="15.75" thickTop="1" x14ac:dyDescent="0.25"/>
    <row r="343" spans="4:7" ht="15.75" thickBot="1" x14ac:dyDescent="0.3"/>
    <row r="344" spans="4:7" ht="27.75" thickTop="1" thickBot="1" x14ac:dyDescent="0.45">
      <c r="D344" s="323" t="s">
        <v>162</v>
      </c>
      <c r="E344" s="323"/>
      <c r="F344" s="323"/>
      <c r="G344" s="324"/>
    </row>
    <row r="345" spans="4:7" ht="19.5" thickTop="1" x14ac:dyDescent="0.3">
      <c r="D345" s="3" t="s">
        <v>222</v>
      </c>
      <c r="E345" s="20"/>
      <c r="F345" s="3"/>
      <c r="G345" s="48">
        <f>+'julio 2016'!D3</f>
        <v>9641551</v>
      </c>
    </row>
    <row r="346" spans="4:7" ht="18.75" x14ac:dyDescent="0.3">
      <c r="D346" s="3" t="s">
        <v>324</v>
      </c>
      <c r="E346" s="20">
        <v>42705</v>
      </c>
      <c r="F346" s="3"/>
      <c r="G346" s="48">
        <f>+G245</f>
        <v>11798398</v>
      </c>
    </row>
    <row r="347" spans="4:7" ht="18.75" x14ac:dyDescent="0.3">
      <c r="D347" s="3" t="s">
        <v>74</v>
      </c>
      <c r="E347" s="3"/>
      <c r="F347" s="3"/>
      <c r="G347" s="49"/>
    </row>
    <row r="348" spans="4:7" ht="18.75" x14ac:dyDescent="0.3">
      <c r="D348" s="3" t="s">
        <v>325</v>
      </c>
      <c r="E348" s="20">
        <v>42705</v>
      </c>
      <c r="F348" s="3"/>
      <c r="G348" s="50">
        <f>-G336</f>
        <v>-8019350</v>
      </c>
    </row>
    <row r="349" spans="4:7" ht="15.75" thickBot="1" x14ac:dyDescent="0.3">
      <c r="G349" s="51"/>
    </row>
    <row r="350" spans="4:7" ht="22.5" thickTop="1" thickBot="1" x14ac:dyDescent="0.4">
      <c r="D350" s="42" t="s">
        <v>291</v>
      </c>
      <c r="E350" s="43"/>
      <c r="F350" s="43"/>
      <c r="G350" s="52">
        <f>+G345+G346+G348</f>
        <v>13420599</v>
      </c>
    </row>
    <row r="351" spans="4:7" ht="16.5" thickTop="1" thickBot="1" x14ac:dyDescent="0.3">
      <c r="G351" s="51"/>
    </row>
    <row r="352" spans="4:7" ht="22.5" thickTop="1" thickBot="1" x14ac:dyDescent="0.4">
      <c r="D352" s="42" t="s">
        <v>326</v>
      </c>
      <c r="E352" s="43"/>
      <c r="F352" s="43"/>
      <c r="G352" s="52">
        <f>+'Diciembre 2016 '!F91</f>
        <v>34645345</v>
      </c>
    </row>
    <row r="353" ht="15.75" thickTop="1" x14ac:dyDescent="0.25"/>
  </sheetData>
  <mergeCells count="4">
    <mergeCell ref="A1:G1"/>
    <mergeCell ref="D344:G344"/>
    <mergeCell ref="A247:G247"/>
    <mergeCell ref="A7:G7"/>
  </mergeCells>
  <pageMargins left="0.70866141732283472" right="0.70866141732283472" top="0.74803149606299213" bottom="0.74803149606299213" header="0.31496062992125984" footer="0.31496062992125984"/>
  <pageSetup scale="7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768"/>
  <sheetViews>
    <sheetView topLeftCell="A747" zoomScale="70" zoomScaleNormal="70" workbookViewId="0">
      <selection activeCell="E360" activeCellId="1" sqref="E5 E360"/>
    </sheetView>
  </sheetViews>
  <sheetFormatPr baseColWidth="10" defaultColWidth="9.28515625" defaultRowHeight="15" x14ac:dyDescent="0.25"/>
  <cols>
    <col min="1" max="1" width="10.28515625" bestFit="1" customWidth="1"/>
    <col min="2" max="2" width="13.42578125" customWidth="1"/>
    <col min="3" max="3" width="11.5703125" bestFit="1" customWidth="1"/>
    <col min="4" max="4" width="14.28515625" customWidth="1"/>
    <col min="5" max="5" width="42.5703125" bestFit="1" customWidth="1"/>
    <col min="6" max="6" width="18.7109375" bestFit="1" customWidth="1"/>
    <col min="7" max="7" width="18.28515625" style="7" customWidth="1"/>
    <col min="8" max="8" width="16.28515625" customWidth="1"/>
    <col min="9" max="9" width="10.42578125" bestFit="1" customWidth="1"/>
    <col min="10" max="10" width="16.5703125" bestFit="1" customWidth="1"/>
    <col min="11" max="11" width="21.42578125" customWidth="1"/>
    <col min="12" max="12" width="7.5703125" customWidth="1"/>
    <col min="13" max="13" width="23.28515625" customWidth="1"/>
    <col min="14" max="14" width="9.28515625" customWidth="1"/>
    <col min="15" max="15" width="11.7109375" bestFit="1" customWidth="1"/>
    <col min="16" max="16" width="4.7109375" customWidth="1"/>
    <col min="17" max="17" width="11.7109375" bestFit="1" customWidth="1"/>
    <col min="22" max="22" width="26.7109375" bestFit="1" customWidth="1"/>
    <col min="23" max="23" width="13.5703125" bestFit="1" customWidth="1"/>
    <col min="24" max="24" width="9.7109375" bestFit="1" customWidth="1"/>
    <col min="25" max="25" width="15.28515625" customWidth="1"/>
    <col min="26" max="27" width="11.7109375" bestFit="1" customWidth="1"/>
  </cols>
  <sheetData>
    <row r="1" spans="1:7" ht="28.5" x14ac:dyDescent="0.45">
      <c r="A1" s="320" t="s">
        <v>328</v>
      </c>
      <c r="B1" s="320"/>
      <c r="C1" s="320"/>
      <c r="D1" s="320"/>
      <c r="E1" s="320"/>
      <c r="F1" s="320"/>
      <c r="G1" s="320"/>
    </row>
    <row r="3" spans="1:7" ht="18.75" x14ac:dyDescent="0.3">
      <c r="A3" s="70"/>
      <c r="B3" s="71" t="s">
        <v>330</v>
      </c>
      <c r="C3" s="70"/>
      <c r="D3" s="70"/>
      <c r="E3" s="72">
        <f>+'Diciembre 2016 '!F91</f>
        <v>34645345</v>
      </c>
      <c r="F3" s="70"/>
      <c r="G3" s="90"/>
    </row>
    <row r="4" spans="1:7" x14ac:dyDescent="0.25">
      <c r="B4" s="2"/>
    </row>
    <row r="5" spans="1:7" ht="18.75" x14ac:dyDescent="0.3">
      <c r="A5" s="70"/>
      <c r="B5" s="73" t="s">
        <v>329</v>
      </c>
      <c r="C5" s="70"/>
      <c r="D5" s="70"/>
      <c r="E5" s="72">
        <f>+'Diciembre 2016 '!F89</f>
        <v>13420599</v>
      </c>
      <c r="F5" s="70"/>
      <c r="G5" s="90"/>
    </row>
    <row r="7" spans="1:7" ht="25.9" customHeight="1" x14ac:dyDescent="0.35">
      <c r="A7" s="321" t="s">
        <v>163</v>
      </c>
      <c r="B7" s="321"/>
      <c r="C7" s="321"/>
      <c r="D7" s="321"/>
      <c r="E7" s="321"/>
      <c r="F7" s="321"/>
      <c r="G7" s="321"/>
    </row>
    <row r="8" spans="1:7" ht="26.65" customHeight="1" x14ac:dyDescent="0.25">
      <c r="A8" s="74" t="s">
        <v>166</v>
      </c>
      <c r="B8" s="74" t="s">
        <v>1</v>
      </c>
      <c r="C8" s="75" t="s">
        <v>43</v>
      </c>
      <c r="D8" s="75" t="s">
        <v>40</v>
      </c>
      <c r="E8" s="75" t="s">
        <v>233</v>
      </c>
      <c r="F8" s="75" t="s">
        <v>223</v>
      </c>
      <c r="G8" s="91" t="s">
        <v>42</v>
      </c>
    </row>
    <row r="9" spans="1:7" x14ac:dyDescent="0.25">
      <c r="A9" s="33">
        <v>42736</v>
      </c>
      <c r="B9" s="33" t="s">
        <v>387</v>
      </c>
      <c r="C9" s="9">
        <v>42738</v>
      </c>
      <c r="D9" t="s">
        <v>76</v>
      </c>
      <c r="E9" t="s">
        <v>14</v>
      </c>
      <c r="F9" t="s">
        <v>57</v>
      </c>
      <c r="G9" s="92">
        <v>20000</v>
      </c>
    </row>
    <row r="10" spans="1:7" x14ac:dyDescent="0.25">
      <c r="A10" s="33">
        <v>42736</v>
      </c>
      <c r="B10" s="33" t="s">
        <v>387</v>
      </c>
      <c r="C10" s="9">
        <v>42738</v>
      </c>
      <c r="D10" t="s">
        <v>239</v>
      </c>
      <c r="E10" s="1" t="s">
        <v>370</v>
      </c>
      <c r="F10" s="1" t="s">
        <v>57</v>
      </c>
      <c r="G10" s="92">
        <v>240000</v>
      </c>
    </row>
    <row r="11" spans="1:7" x14ac:dyDescent="0.25">
      <c r="A11" s="33">
        <v>42736</v>
      </c>
      <c r="B11" s="33" t="s">
        <v>432</v>
      </c>
      <c r="C11" s="9">
        <v>42738</v>
      </c>
      <c r="D11" t="s">
        <v>76</v>
      </c>
      <c r="E11" s="1" t="s">
        <v>371</v>
      </c>
      <c r="F11" s="1" t="s">
        <v>57</v>
      </c>
      <c r="G11" s="92">
        <v>8710</v>
      </c>
    </row>
    <row r="12" spans="1:7" x14ac:dyDescent="0.25">
      <c r="A12" s="33">
        <v>42736</v>
      </c>
      <c r="B12" s="33" t="s">
        <v>387</v>
      </c>
      <c r="C12" s="9">
        <v>42738</v>
      </c>
      <c r="D12" t="s">
        <v>76</v>
      </c>
      <c r="E12" s="1" t="s">
        <v>2</v>
      </c>
      <c r="F12" s="1" t="s">
        <v>57</v>
      </c>
      <c r="G12" s="92">
        <v>20000</v>
      </c>
    </row>
    <row r="13" spans="1:7" x14ac:dyDescent="0.25">
      <c r="A13" s="33">
        <v>42736</v>
      </c>
      <c r="B13" s="33" t="s">
        <v>387</v>
      </c>
      <c r="C13" s="9">
        <v>42738</v>
      </c>
      <c r="D13" t="s">
        <v>239</v>
      </c>
      <c r="E13" s="1" t="s">
        <v>91</v>
      </c>
      <c r="F13" s="1" t="s">
        <v>57</v>
      </c>
      <c r="G13" s="92">
        <v>20028</v>
      </c>
    </row>
    <row r="14" spans="1:7" x14ac:dyDescent="0.25">
      <c r="A14" s="33">
        <v>42736</v>
      </c>
      <c r="B14" s="33" t="s">
        <v>387</v>
      </c>
      <c r="C14" s="9">
        <v>42739</v>
      </c>
      <c r="D14" t="s">
        <v>239</v>
      </c>
      <c r="E14" s="1" t="s">
        <v>372</v>
      </c>
      <c r="F14" s="1" t="s">
        <v>57</v>
      </c>
      <c r="G14" s="92">
        <v>20094</v>
      </c>
    </row>
    <row r="15" spans="1:7" x14ac:dyDescent="0.25">
      <c r="A15" s="33">
        <v>42736</v>
      </c>
      <c r="B15" s="33" t="s">
        <v>387</v>
      </c>
      <c r="C15" s="9">
        <v>42741</v>
      </c>
      <c r="D15" t="s">
        <v>76</v>
      </c>
      <c r="E15" s="1" t="s">
        <v>24</v>
      </c>
      <c r="F15" s="1" t="s">
        <v>57</v>
      </c>
      <c r="G15" s="92">
        <v>40000</v>
      </c>
    </row>
    <row r="16" spans="1:7" x14ac:dyDescent="0.25">
      <c r="A16" s="33">
        <v>42736</v>
      </c>
      <c r="B16" s="33" t="s">
        <v>387</v>
      </c>
      <c r="C16" s="9">
        <v>42744</v>
      </c>
      <c r="D16" t="s">
        <v>76</v>
      </c>
      <c r="E16" s="1" t="s">
        <v>6</v>
      </c>
      <c r="F16" s="1" t="s">
        <v>57</v>
      </c>
      <c r="G16" s="92">
        <v>40030</v>
      </c>
    </row>
    <row r="17" spans="1:7" x14ac:dyDescent="0.25">
      <c r="A17" s="33">
        <v>42736</v>
      </c>
      <c r="B17" s="33" t="s">
        <v>387</v>
      </c>
      <c r="C17" s="9">
        <v>42744</v>
      </c>
      <c r="D17" t="s">
        <v>76</v>
      </c>
      <c r="E17" s="1" t="s">
        <v>3</v>
      </c>
      <c r="F17" s="1"/>
      <c r="G17" s="92">
        <v>20000</v>
      </c>
    </row>
    <row r="18" spans="1:7" x14ac:dyDescent="0.25">
      <c r="A18" s="33">
        <v>42736</v>
      </c>
      <c r="B18" s="33" t="s">
        <v>387</v>
      </c>
      <c r="C18" s="9">
        <v>42744</v>
      </c>
      <c r="D18" t="s">
        <v>76</v>
      </c>
      <c r="E18" s="1" t="s">
        <v>12</v>
      </c>
      <c r="F18" s="1" t="s">
        <v>57</v>
      </c>
      <c r="G18" s="92">
        <v>20000</v>
      </c>
    </row>
    <row r="19" spans="1:7" x14ac:dyDescent="0.25">
      <c r="A19" s="33">
        <v>42736</v>
      </c>
      <c r="B19" s="33" t="s">
        <v>387</v>
      </c>
      <c r="C19" s="9">
        <v>42744</v>
      </c>
      <c r="D19" t="s">
        <v>76</v>
      </c>
      <c r="E19" s="1" t="s">
        <v>373</v>
      </c>
      <c r="F19" s="1" t="s">
        <v>57</v>
      </c>
      <c r="G19" s="92">
        <v>80000</v>
      </c>
    </row>
    <row r="20" spans="1:7" x14ac:dyDescent="0.25">
      <c r="A20" s="33">
        <v>42736</v>
      </c>
      <c r="B20" s="33" t="s">
        <v>387</v>
      </c>
      <c r="C20" s="9">
        <v>42744</v>
      </c>
      <c r="D20" t="s">
        <v>129</v>
      </c>
      <c r="E20" s="1" t="s">
        <v>374</v>
      </c>
      <c r="F20" s="1"/>
      <c r="G20" s="92">
        <v>200000</v>
      </c>
    </row>
    <row r="21" spans="1:7" x14ac:dyDescent="0.25">
      <c r="A21" s="33">
        <v>42736</v>
      </c>
      <c r="B21" s="33" t="s">
        <v>387</v>
      </c>
      <c r="C21" s="9">
        <v>42745</v>
      </c>
      <c r="D21" t="s">
        <v>129</v>
      </c>
      <c r="E21" s="1" t="s">
        <v>245</v>
      </c>
      <c r="F21" s="1"/>
      <c r="G21" s="92">
        <v>60000</v>
      </c>
    </row>
    <row r="22" spans="1:7" x14ac:dyDescent="0.25">
      <c r="A22" s="33">
        <v>42736</v>
      </c>
      <c r="B22" s="33" t="s">
        <v>387</v>
      </c>
      <c r="C22" s="9">
        <v>42746</v>
      </c>
      <c r="D22" t="s">
        <v>239</v>
      </c>
      <c r="E22" s="1" t="s">
        <v>132</v>
      </c>
      <c r="F22" s="1"/>
      <c r="G22" s="92">
        <v>20100</v>
      </c>
    </row>
    <row r="23" spans="1:7" x14ac:dyDescent="0.25">
      <c r="A23" s="33">
        <v>42736</v>
      </c>
      <c r="B23" s="33" t="s">
        <v>387</v>
      </c>
      <c r="C23" s="9">
        <v>42746</v>
      </c>
      <c r="D23" t="s">
        <v>129</v>
      </c>
      <c r="E23" s="1" t="s">
        <v>375</v>
      </c>
      <c r="F23" s="1"/>
      <c r="G23" s="92">
        <v>480000</v>
      </c>
    </row>
    <row r="24" spans="1:7" x14ac:dyDescent="0.25">
      <c r="A24" s="33">
        <v>42736</v>
      </c>
      <c r="B24" s="33" t="s">
        <v>387</v>
      </c>
      <c r="C24" s="9">
        <v>42746</v>
      </c>
      <c r="D24" t="s">
        <v>129</v>
      </c>
      <c r="E24" s="1" t="s">
        <v>376</v>
      </c>
      <c r="F24" s="1"/>
      <c r="G24" s="92">
        <v>20000</v>
      </c>
    </row>
    <row r="25" spans="1:7" x14ac:dyDescent="0.25">
      <c r="A25" s="33">
        <v>42736</v>
      </c>
      <c r="B25" s="33" t="s">
        <v>387</v>
      </c>
      <c r="C25" s="9">
        <v>42748</v>
      </c>
      <c r="D25" t="s">
        <v>76</v>
      </c>
      <c r="E25" s="1" t="s">
        <v>313</v>
      </c>
      <c r="F25" s="1"/>
      <c r="G25" s="92">
        <v>30000</v>
      </c>
    </row>
    <row r="26" spans="1:7" x14ac:dyDescent="0.25">
      <c r="A26" s="33">
        <v>42736</v>
      </c>
      <c r="B26" s="33" t="s">
        <v>387</v>
      </c>
      <c r="C26" s="9">
        <v>42751</v>
      </c>
      <c r="D26" t="s">
        <v>239</v>
      </c>
      <c r="E26" s="1" t="s">
        <v>377</v>
      </c>
      <c r="F26" s="1"/>
      <c r="G26" s="92">
        <v>200000</v>
      </c>
    </row>
    <row r="27" spans="1:7" x14ac:dyDescent="0.25">
      <c r="A27" s="33">
        <v>42736</v>
      </c>
      <c r="B27" s="33" t="s">
        <v>387</v>
      </c>
      <c r="C27" s="9">
        <v>42751</v>
      </c>
      <c r="D27" t="s">
        <v>239</v>
      </c>
      <c r="E27" s="1" t="s">
        <v>378</v>
      </c>
      <c r="F27" s="1"/>
      <c r="G27" s="92">
        <v>130890</v>
      </c>
    </row>
    <row r="28" spans="1:7" x14ac:dyDescent="0.25">
      <c r="A28" s="33">
        <v>42736</v>
      </c>
      <c r="B28" s="33" t="s">
        <v>387</v>
      </c>
      <c r="C28" s="9">
        <v>42751</v>
      </c>
      <c r="D28" t="s">
        <v>239</v>
      </c>
      <c r="E28" s="1" t="s">
        <v>379</v>
      </c>
      <c r="F28" s="1"/>
      <c r="G28" s="92">
        <v>245000</v>
      </c>
    </row>
    <row r="29" spans="1:7" x14ac:dyDescent="0.25">
      <c r="A29" s="33">
        <v>42736</v>
      </c>
      <c r="B29" s="33" t="s">
        <v>387</v>
      </c>
      <c r="C29" s="9">
        <v>42751</v>
      </c>
      <c r="D29" t="s">
        <v>239</v>
      </c>
      <c r="E29" s="1" t="s">
        <v>380</v>
      </c>
      <c r="F29" s="1"/>
      <c r="G29" s="92">
        <v>115000</v>
      </c>
    </row>
    <row r="30" spans="1:7" x14ac:dyDescent="0.25">
      <c r="A30" s="33">
        <v>42736</v>
      </c>
      <c r="B30" s="33" t="s">
        <v>387</v>
      </c>
      <c r="C30" s="9">
        <v>42751</v>
      </c>
      <c r="D30" t="s">
        <v>129</v>
      </c>
      <c r="E30" s="1" t="s">
        <v>381</v>
      </c>
      <c r="F30" s="1"/>
      <c r="G30" s="92">
        <v>180000</v>
      </c>
    </row>
    <row r="31" spans="1:7" x14ac:dyDescent="0.25">
      <c r="A31" s="33">
        <v>42736</v>
      </c>
      <c r="B31" s="33" t="s">
        <v>387</v>
      </c>
      <c r="C31" s="9">
        <v>42751</v>
      </c>
      <c r="D31" t="s">
        <v>76</v>
      </c>
      <c r="E31" s="1" t="s">
        <v>207</v>
      </c>
      <c r="F31" s="1"/>
      <c r="G31" s="92">
        <v>60025</v>
      </c>
    </row>
    <row r="32" spans="1:7" x14ac:dyDescent="0.25">
      <c r="A32" s="33">
        <v>42736</v>
      </c>
      <c r="B32" s="33" t="s">
        <v>387</v>
      </c>
      <c r="C32" s="9">
        <v>42755</v>
      </c>
      <c r="D32" t="s">
        <v>76</v>
      </c>
      <c r="E32" s="1" t="s">
        <v>382</v>
      </c>
      <c r="F32" s="1"/>
      <c r="G32" s="92">
        <v>40000</v>
      </c>
    </row>
    <row r="33" spans="1:7" x14ac:dyDescent="0.25">
      <c r="A33" s="33">
        <v>42736</v>
      </c>
      <c r="B33" s="33" t="s">
        <v>387</v>
      </c>
      <c r="C33" s="9">
        <v>42758</v>
      </c>
      <c r="D33" t="s">
        <v>239</v>
      </c>
      <c r="E33" s="1" t="s">
        <v>13</v>
      </c>
      <c r="F33" s="1"/>
      <c r="G33" s="92">
        <v>20000</v>
      </c>
    </row>
    <row r="34" spans="1:7" x14ac:dyDescent="0.25">
      <c r="A34" s="33">
        <v>42736</v>
      </c>
      <c r="B34" s="33" t="s">
        <v>387</v>
      </c>
      <c r="C34" s="9">
        <v>42758</v>
      </c>
      <c r="D34" t="s">
        <v>239</v>
      </c>
      <c r="E34" s="1" t="s">
        <v>257</v>
      </c>
      <c r="F34" s="1"/>
      <c r="G34" s="92">
        <v>80000</v>
      </c>
    </row>
    <row r="35" spans="1:7" x14ac:dyDescent="0.25">
      <c r="A35" s="33">
        <v>42736</v>
      </c>
      <c r="B35" s="33" t="s">
        <v>387</v>
      </c>
      <c r="C35" s="9">
        <v>42758</v>
      </c>
      <c r="D35" t="s">
        <v>76</v>
      </c>
      <c r="E35" s="1" t="s">
        <v>383</v>
      </c>
      <c r="F35" s="1"/>
      <c r="G35" s="92">
        <v>200006</v>
      </c>
    </row>
    <row r="36" spans="1:7" x14ac:dyDescent="0.25">
      <c r="A36" s="33">
        <v>42736</v>
      </c>
      <c r="B36" s="33" t="s">
        <v>387</v>
      </c>
      <c r="C36" s="9">
        <v>42758</v>
      </c>
      <c r="D36" t="s">
        <v>129</v>
      </c>
      <c r="E36" s="1" t="s">
        <v>384</v>
      </c>
      <c r="F36" s="1"/>
      <c r="G36" s="92">
        <v>93076</v>
      </c>
    </row>
    <row r="37" spans="1:7" x14ac:dyDescent="0.25">
      <c r="A37" s="33">
        <v>42736</v>
      </c>
      <c r="B37" s="33" t="s">
        <v>387</v>
      </c>
      <c r="C37" s="9">
        <v>42760</v>
      </c>
      <c r="D37" t="s">
        <v>239</v>
      </c>
      <c r="E37" s="1" t="s">
        <v>18</v>
      </c>
      <c r="F37" s="1"/>
      <c r="G37" s="92">
        <v>20080</v>
      </c>
    </row>
    <row r="38" spans="1:7" x14ac:dyDescent="0.25">
      <c r="A38" s="33">
        <v>42736</v>
      </c>
      <c r="B38" s="33" t="s">
        <v>387</v>
      </c>
      <c r="C38" s="9">
        <v>42761</v>
      </c>
      <c r="D38" t="s">
        <v>76</v>
      </c>
      <c r="E38" s="1" t="s">
        <v>313</v>
      </c>
      <c r="F38" s="1"/>
      <c r="G38" s="92">
        <v>310000</v>
      </c>
    </row>
    <row r="39" spans="1:7" x14ac:dyDescent="0.25">
      <c r="A39" s="33">
        <v>42736</v>
      </c>
      <c r="B39" s="33" t="s">
        <v>387</v>
      </c>
      <c r="C39" s="9">
        <v>42761</v>
      </c>
      <c r="D39" t="s">
        <v>76</v>
      </c>
      <c r="E39" s="1" t="s">
        <v>251</v>
      </c>
      <c r="F39" s="1"/>
      <c r="G39" s="92">
        <v>20000</v>
      </c>
    </row>
    <row r="40" spans="1:7" x14ac:dyDescent="0.25">
      <c r="A40" s="33">
        <v>42736</v>
      </c>
      <c r="B40" s="33" t="s">
        <v>387</v>
      </c>
      <c r="C40" s="9">
        <v>42762</v>
      </c>
      <c r="D40" t="s">
        <v>76</v>
      </c>
      <c r="E40" s="1" t="s">
        <v>93</v>
      </c>
      <c r="F40" s="1"/>
      <c r="G40" s="92">
        <v>20000</v>
      </c>
    </row>
    <row r="41" spans="1:7" x14ac:dyDescent="0.25">
      <c r="A41" s="33">
        <v>42736</v>
      </c>
      <c r="B41" s="33" t="s">
        <v>387</v>
      </c>
      <c r="C41" s="9">
        <v>42765</v>
      </c>
      <c r="D41" t="s">
        <v>239</v>
      </c>
      <c r="E41" s="1" t="s">
        <v>385</v>
      </c>
      <c r="F41" s="1"/>
      <c r="G41" s="92">
        <v>200000</v>
      </c>
    </row>
    <row r="42" spans="1:7" x14ac:dyDescent="0.25">
      <c r="A42" s="33">
        <v>42736</v>
      </c>
      <c r="B42" s="33" t="s">
        <v>387</v>
      </c>
      <c r="C42" s="9">
        <v>42765</v>
      </c>
      <c r="D42" t="s">
        <v>239</v>
      </c>
      <c r="E42" s="1" t="s">
        <v>4</v>
      </c>
      <c r="F42" s="1"/>
      <c r="G42" s="92">
        <v>20097</v>
      </c>
    </row>
    <row r="43" spans="1:7" x14ac:dyDescent="0.25">
      <c r="A43" s="33">
        <v>42736</v>
      </c>
      <c r="B43" s="33" t="s">
        <v>387</v>
      </c>
      <c r="C43" s="9">
        <v>42765</v>
      </c>
      <c r="D43" t="s">
        <v>129</v>
      </c>
      <c r="E43" s="1" t="s">
        <v>130</v>
      </c>
      <c r="F43" s="1"/>
      <c r="G43" s="92">
        <v>60000</v>
      </c>
    </row>
    <row r="44" spans="1:7" x14ac:dyDescent="0.25">
      <c r="A44" s="33">
        <v>42736</v>
      </c>
      <c r="B44" s="33" t="s">
        <v>387</v>
      </c>
      <c r="C44" s="9">
        <v>42766</v>
      </c>
      <c r="D44" t="s">
        <v>76</v>
      </c>
      <c r="E44" s="1" t="s">
        <v>206</v>
      </c>
      <c r="F44" s="1"/>
      <c r="G44" s="92">
        <v>40000</v>
      </c>
    </row>
    <row r="45" spans="1:7" x14ac:dyDescent="0.25">
      <c r="A45" s="33">
        <v>42736</v>
      </c>
      <c r="B45" s="33" t="s">
        <v>387</v>
      </c>
      <c r="C45" s="9">
        <v>42766</v>
      </c>
      <c r="D45" t="s">
        <v>76</v>
      </c>
      <c r="E45" s="1" t="s">
        <v>386</v>
      </c>
      <c r="F45" s="1"/>
      <c r="G45" s="92">
        <v>100000</v>
      </c>
    </row>
    <row r="46" spans="1:7" x14ac:dyDescent="0.25">
      <c r="A46" s="33">
        <v>42736</v>
      </c>
      <c r="B46" s="33" t="s">
        <v>387</v>
      </c>
      <c r="C46" s="9">
        <v>42766</v>
      </c>
      <c r="D46" t="s">
        <v>76</v>
      </c>
      <c r="E46" s="1" t="s">
        <v>17</v>
      </c>
      <c r="F46" s="1"/>
      <c r="G46" s="92">
        <v>20072</v>
      </c>
    </row>
    <row r="47" spans="1:7" x14ac:dyDescent="0.25">
      <c r="A47" s="33">
        <v>42736</v>
      </c>
      <c r="B47" s="33" t="s">
        <v>387</v>
      </c>
      <c r="C47" s="9">
        <v>42766</v>
      </c>
      <c r="D47" t="s">
        <v>76</v>
      </c>
      <c r="E47" t="s">
        <v>16</v>
      </c>
      <c r="G47" s="92">
        <v>20037</v>
      </c>
    </row>
    <row r="48" spans="1:7" x14ac:dyDescent="0.25">
      <c r="A48" s="33">
        <v>42736</v>
      </c>
      <c r="B48" s="33" t="s">
        <v>387</v>
      </c>
      <c r="C48" s="9">
        <v>42766</v>
      </c>
      <c r="D48" t="s">
        <v>76</v>
      </c>
      <c r="E48" t="s">
        <v>9</v>
      </c>
      <c r="G48" s="92">
        <v>40000</v>
      </c>
    </row>
    <row r="49" spans="1:8" x14ac:dyDescent="0.25">
      <c r="A49" s="33">
        <v>42736</v>
      </c>
      <c r="B49" s="33" t="s">
        <v>387</v>
      </c>
      <c r="C49" s="9">
        <v>42766</v>
      </c>
      <c r="D49" t="s">
        <v>76</v>
      </c>
      <c r="E49" s="1" t="s">
        <v>131</v>
      </c>
      <c r="F49" s="1"/>
      <c r="G49" s="92">
        <v>40000</v>
      </c>
    </row>
    <row r="50" spans="1:8" x14ac:dyDescent="0.25">
      <c r="A50" s="33">
        <v>42736</v>
      </c>
      <c r="B50" s="33" t="s">
        <v>387</v>
      </c>
      <c r="C50" s="9">
        <v>42766</v>
      </c>
      <c r="D50" t="s">
        <v>76</v>
      </c>
      <c r="E50" s="1" t="s">
        <v>94</v>
      </c>
      <c r="F50" s="1"/>
      <c r="G50" s="92">
        <v>20054</v>
      </c>
    </row>
    <row r="51" spans="1:8" x14ac:dyDescent="0.25">
      <c r="A51" s="87">
        <v>42736</v>
      </c>
      <c r="B51" s="87" t="s">
        <v>387</v>
      </c>
      <c r="C51" s="88">
        <v>42766</v>
      </c>
      <c r="D51" s="64" t="s">
        <v>76</v>
      </c>
      <c r="E51" s="86" t="s">
        <v>14</v>
      </c>
      <c r="F51" s="86"/>
      <c r="G51" s="93">
        <v>20000</v>
      </c>
      <c r="H51" s="86">
        <f>SUM(G9:G51)</f>
        <v>3653299</v>
      </c>
    </row>
    <row r="52" spans="1:8" x14ac:dyDescent="0.25">
      <c r="A52" s="33">
        <v>42767</v>
      </c>
      <c r="B52" s="33" t="s">
        <v>387</v>
      </c>
      <c r="C52" s="9">
        <v>42767</v>
      </c>
      <c r="D52" t="s">
        <v>76</v>
      </c>
      <c r="E52" s="1" t="s">
        <v>405</v>
      </c>
      <c r="F52" s="1" t="s">
        <v>57</v>
      </c>
      <c r="G52" s="92">
        <v>240000</v>
      </c>
    </row>
    <row r="53" spans="1:8" x14ac:dyDescent="0.25">
      <c r="A53" s="33">
        <v>42767</v>
      </c>
      <c r="B53" s="33" t="s">
        <v>387</v>
      </c>
      <c r="C53" s="9">
        <v>42767</v>
      </c>
      <c r="D53" t="s">
        <v>76</v>
      </c>
      <c r="E53" s="1" t="s">
        <v>254</v>
      </c>
      <c r="F53" s="1" t="s">
        <v>57</v>
      </c>
      <c r="G53" s="92">
        <v>60000</v>
      </c>
    </row>
    <row r="54" spans="1:8" x14ac:dyDescent="0.25">
      <c r="A54" s="33">
        <v>42767</v>
      </c>
      <c r="B54" s="33" t="s">
        <v>387</v>
      </c>
      <c r="C54" s="9">
        <v>42767</v>
      </c>
      <c r="D54" t="s">
        <v>76</v>
      </c>
      <c r="E54" s="1" t="s">
        <v>2</v>
      </c>
      <c r="F54" s="1" t="s">
        <v>57</v>
      </c>
      <c r="G54" s="92">
        <v>20000</v>
      </c>
    </row>
    <row r="55" spans="1:8" x14ac:dyDescent="0.25">
      <c r="A55" s="33">
        <v>42767</v>
      </c>
      <c r="B55" s="33" t="s">
        <v>387</v>
      </c>
      <c r="C55" s="9">
        <v>42767</v>
      </c>
      <c r="D55" t="s">
        <v>76</v>
      </c>
      <c r="E55" s="1" t="s">
        <v>406</v>
      </c>
      <c r="F55" s="1" t="s">
        <v>57</v>
      </c>
      <c r="G55" s="92">
        <v>40000</v>
      </c>
    </row>
    <row r="56" spans="1:8" x14ac:dyDescent="0.25">
      <c r="A56" s="33">
        <v>42767</v>
      </c>
      <c r="B56" s="33" t="s">
        <v>387</v>
      </c>
      <c r="C56" s="9">
        <v>42767</v>
      </c>
      <c r="D56" t="s">
        <v>239</v>
      </c>
      <c r="E56" s="1" t="s">
        <v>99</v>
      </c>
      <c r="F56" s="1" t="s">
        <v>57</v>
      </c>
      <c r="G56" s="92">
        <v>20094</v>
      </c>
    </row>
    <row r="57" spans="1:8" x14ac:dyDescent="0.25">
      <c r="A57" s="33">
        <v>42767</v>
      </c>
      <c r="B57" s="33" t="s">
        <v>387</v>
      </c>
      <c r="C57" s="9">
        <v>42767</v>
      </c>
      <c r="D57" t="s">
        <v>76</v>
      </c>
      <c r="E57" s="1" t="s">
        <v>407</v>
      </c>
      <c r="F57" s="1" t="s">
        <v>57</v>
      </c>
      <c r="G57" s="92">
        <v>60000</v>
      </c>
    </row>
    <row r="58" spans="1:8" x14ac:dyDescent="0.25">
      <c r="A58" s="33">
        <v>42767</v>
      </c>
      <c r="B58" s="33" t="s">
        <v>387</v>
      </c>
      <c r="C58" s="9">
        <v>42772</v>
      </c>
      <c r="D58" t="s">
        <v>76</v>
      </c>
      <c r="E58" s="1" t="s">
        <v>408</v>
      </c>
      <c r="F58" s="1" t="s">
        <v>57</v>
      </c>
      <c r="G58" s="92">
        <v>80000</v>
      </c>
    </row>
    <row r="59" spans="1:8" x14ac:dyDescent="0.25">
      <c r="A59" s="33">
        <v>42767</v>
      </c>
      <c r="B59" s="33" t="s">
        <v>387</v>
      </c>
      <c r="C59" s="9">
        <v>42772</v>
      </c>
      <c r="D59" t="s">
        <v>76</v>
      </c>
      <c r="E59" s="1" t="s">
        <v>133</v>
      </c>
      <c r="F59" s="1" t="s">
        <v>57</v>
      </c>
      <c r="G59" s="92">
        <v>100000</v>
      </c>
    </row>
    <row r="60" spans="1:8" x14ac:dyDescent="0.25">
      <c r="A60" s="33">
        <v>42767</v>
      </c>
      <c r="B60" s="33" t="s">
        <v>387</v>
      </c>
      <c r="C60" s="9">
        <v>42772</v>
      </c>
      <c r="D60" t="s">
        <v>76</v>
      </c>
      <c r="E60" s="1" t="s">
        <v>409</v>
      </c>
      <c r="F60" s="1" t="s">
        <v>57</v>
      </c>
      <c r="G60" s="92">
        <v>100000</v>
      </c>
    </row>
    <row r="61" spans="1:8" x14ac:dyDescent="0.25">
      <c r="A61" s="33">
        <v>42767</v>
      </c>
      <c r="B61" s="33" t="s">
        <v>387</v>
      </c>
      <c r="C61" s="9">
        <v>42772</v>
      </c>
      <c r="D61" t="s">
        <v>239</v>
      </c>
      <c r="E61" s="1" t="s">
        <v>410</v>
      </c>
      <c r="F61" s="1" t="s">
        <v>57</v>
      </c>
      <c r="G61" s="92">
        <v>110000</v>
      </c>
    </row>
    <row r="62" spans="1:8" x14ac:dyDescent="0.25">
      <c r="A62" s="33">
        <v>42767</v>
      </c>
      <c r="B62" s="33" t="s">
        <v>387</v>
      </c>
      <c r="C62" s="9">
        <v>42772</v>
      </c>
      <c r="D62" t="s">
        <v>239</v>
      </c>
      <c r="E62" s="1" t="s">
        <v>90</v>
      </c>
      <c r="F62" s="1" t="s">
        <v>57</v>
      </c>
      <c r="G62" s="92">
        <v>40000</v>
      </c>
    </row>
    <row r="63" spans="1:8" x14ac:dyDescent="0.25">
      <c r="A63" s="33">
        <v>42767</v>
      </c>
      <c r="B63" s="33" t="s">
        <v>387</v>
      </c>
      <c r="C63" s="9">
        <v>42772</v>
      </c>
      <c r="D63" t="s">
        <v>239</v>
      </c>
      <c r="E63" s="1" t="s">
        <v>77</v>
      </c>
      <c r="F63" s="1"/>
      <c r="G63" s="92">
        <v>40000</v>
      </c>
    </row>
    <row r="64" spans="1:8" x14ac:dyDescent="0.25">
      <c r="A64" s="33">
        <v>42767</v>
      </c>
      <c r="B64" s="33" t="s">
        <v>387</v>
      </c>
      <c r="C64" s="9">
        <v>42772</v>
      </c>
      <c r="D64" t="s">
        <v>239</v>
      </c>
      <c r="E64" s="1" t="s">
        <v>411</v>
      </c>
      <c r="F64" s="1" t="s">
        <v>57</v>
      </c>
      <c r="G64" s="92">
        <v>10000</v>
      </c>
    </row>
    <row r="65" spans="1:7" x14ac:dyDescent="0.25">
      <c r="A65" s="33">
        <v>42767</v>
      </c>
      <c r="B65" s="33" t="s">
        <v>387</v>
      </c>
      <c r="C65" s="9">
        <v>42772</v>
      </c>
      <c r="D65" t="s">
        <v>239</v>
      </c>
      <c r="E65" s="1" t="s">
        <v>412</v>
      </c>
      <c r="F65" s="1" t="s">
        <v>57</v>
      </c>
      <c r="G65" s="92">
        <v>60000</v>
      </c>
    </row>
    <row r="66" spans="1:7" x14ac:dyDescent="0.25">
      <c r="A66" s="33">
        <v>42767</v>
      </c>
      <c r="B66" s="33" t="s">
        <v>387</v>
      </c>
      <c r="C66" s="9">
        <v>42772</v>
      </c>
      <c r="D66" t="s">
        <v>239</v>
      </c>
      <c r="E66" s="1" t="s">
        <v>413</v>
      </c>
      <c r="F66" s="1"/>
      <c r="G66" s="92">
        <v>20000</v>
      </c>
    </row>
    <row r="67" spans="1:7" x14ac:dyDescent="0.25">
      <c r="A67" s="33">
        <v>42767</v>
      </c>
      <c r="B67" s="33" t="s">
        <v>387</v>
      </c>
      <c r="C67" s="9">
        <v>42772</v>
      </c>
      <c r="D67" t="s">
        <v>239</v>
      </c>
      <c r="E67" s="1" t="s">
        <v>414</v>
      </c>
      <c r="F67" s="1"/>
      <c r="G67" s="92">
        <v>240000</v>
      </c>
    </row>
    <row r="68" spans="1:7" x14ac:dyDescent="0.25">
      <c r="A68" s="33">
        <v>42767</v>
      </c>
      <c r="B68" s="33" t="s">
        <v>387</v>
      </c>
      <c r="C68" s="9">
        <v>42772</v>
      </c>
      <c r="D68" t="s">
        <v>239</v>
      </c>
      <c r="E68" s="1" t="s">
        <v>205</v>
      </c>
      <c r="F68" s="1"/>
      <c r="G68" s="92">
        <v>50000</v>
      </c>
    </row>
    <row r="69" spans="1:7" x14ac:dyDescent="0.25">
      <c r="A69" s="33">
        <v>42767</v>
      </c>
      <c r="B69" s="33" t="s">
        <v>387</v>
      </c>
      <c r="C69" s="9">
        <v>42772</v>
      </c>
      <c r="D69" t="s">
        <v>239</v>
      </c>
      <c r="E69" s="1" t="s">
        <v>415</v>
      </c>
      <c r="F69" s="1"/>
      <c r="G69" s="92">
        <v>40000</v>
      </c>
    </row>
    <row r="70" spans="1:7" x14ac:dyDescent="0.25">
      <c r="A70" s="33">
        <v>42767</v>
      </c>
      <c r="B70" s="33" t="s">
        <v>387</v>
      </c>
      <c r="C70" s="9">
        <v>42772</v>
      </c>
      <c r="D70" t="s">
        <v>239</v>
      </c>
      <c r="E70" s="1" t="s">
        <v>416</v>
      </c>
      <c r="F70" s="1"/>
      <c r="G70" s="92">
        <v>120000</v>
      </c>
    </row>
    <row r="71" spans="1:7" x14ac:dyDescent="0.25">
      <c r="A71" s="33">
        <v>42767</v>
      </c>
      <c r="B71" s="33" t="s">
        <v>387</v>
      </c>
      <c r="C71" s="9">
        <v>42772</v>
      </c>
      <c r="D71" t="s">
        <v>239</v>
      </c>
      <c r="E71" s="1" t="s">
        <v>32</v>
      </c>
      <c r="F71" s="1"/>
      <c r="G71" s="92">
        <v>20000</v>
      </c>
    </row>
    <row r="72" spans="1:7" x14ac:dyDescent="0.25">
      <c r="A72" s="33">
        <v>42767</v>
      </c>
      <c r="B72" s="33" t="s">
        <v>387</v>
      </c>
      <c r="C72" s="9">
        <v>42772</v>
      </c>
      <c r="D72" t="s">
        <v>239</v>
      </c>
      <c r="E72" s="1" t="s">
        <v>260</v>
      </c>
      <c r="F72" s="1"/>
      <c r="G72" s="92">
        <v>60000</v>
      </c>
    </row>
    <row r="73" spans="1:7" x14ac:dyDescent="0.25">
      <c r="A73" s="33">
        <v>42767</v>
      </c>
      <c r="B73" s="33" t="s">
        <v>387</v>
      </c>
      <c r="C73" s="9">
        <v>42772</v>
      </c>
      <c r="D73" t="s">
        <v>239</v>
      </c>
      <c r="E73" s="1" t="s">
        <v>21</v>
      </c>
      <c r="F73" s="1"/>
      <c r="G73" s="92">
        <v>20000</v>
      </c>
    </row>
    <row r="74" spans="1:7" x14ac:dyDescent="0.25">
      <c r="A74" s="33">
        <v>42767</v>
      </c>
      <c r="B74" s="33" t="s">
        <v>387</v>
      </c>
      <c r="C74" s="9">
        <v>42772</v>
      </c>
      <c r="D74" t="s">
        <v>239</v>
      </c>
      <c r="E74" s="1" t="s">
        <v>417</v>
      </c>
      <c r="F74" s="1"/>
      <c r="G74" s="92">
        <v>60000</v>
      </c>
    </row>
    <row r="75" spans="1:7" x14ac:dyDescent="0.25">
      <c r="A75" s="33">
        <v>42767</v>
      </c>
      <c r="B75" s="33" t="s">
        <v>387</v>
      </c>
      <c r="C75" s="9">
        <v>42772</v>
      </c>
      <c r="D75" t="s">
        <v>239</v>
      </c>
      <c r="E75" s="1" t="s">
        <v>418</v>
      </c>
      <c r="F75" s="1"/>
      <c r="G75" s="92">
        <v>140000</v>
      </c>
    </row>
    <row r="76" spans="1:7" x14ac:dyDescent="0.25">
      <c r="A76" s="33">
        <v>42767</v>
      </c>
      <c r="B76" s="33" t="s">
        <v>387</v>
      </c>
      <c r="C76" s="9">
        <v>42772</v>
      </c>
      <c r="D76" t="s">
        <v>239</v>
      </c>
      <c r="E76" s="1" t="s">
        <v>13</v>
      </c>
      <c r="F76" s="1"/>
      <c r="G76" s="92">
        <v>20000</v>
      </c>
    </row>
    <row r="77" spans="1:7" x14ac:dyDescent="0.25">
      <c r="A77" s="33">
        <v>42767</v>
      </c>
      <c r="B77" s="33" t="s">
        <v>387</v>
      </c>
      <c r="C77" s="9">
        <v>42772</v>
      </c>
      <c r="D77" t="s">
        <v>239</v>
      </c>
      <c r="E77" s="1" t="s">
        <v>6</v>
      </c>
      <c r="F77" s="1"/>
      <c r="G77" s="92">
        <v>20000</v>
      </c>
    </row>
    <row r="78" spans="1:7" x14ac:dyDescent="0.25">
      <c r="A78" s="33">
        <v>42767</v>
      </c>
      <c r="B78" s="33" t="s">
        <v>387</v>
      </c>
      <c r="C78" s="9">
        <v>42772</v>
      </c>
      <c r="D78" t="s">
        <v>239</v>
      </c>
      <c r="E78" s="1" t="s">
        <v>240</v>
      </c>
      <c r="F78" s="1"/>
      <c r="G78" s="92">
        <v>130000</v>
      </c>
    </row>
    <row r="79" spans="1:7" x14ac:dyDescent="0.25">
      <c r="A79" s="33">
        <v>42767</v>
      </c>
      <c r="B79" s="33" t="s">
        <v>387</v>
      </c>
      <c r="C79" s="9">
        <v>42772</v>
      </c>
      <c r="D79" t="s">
        <v>239</v>
      </c>
      <c r="E79" s="1" t="s">
        <v>91</v>
      </c>
      <c r="F79" s="1"/>
      <c r="G79" s="92">
        <v>20028</v>
      </c>
    </row>
    <row r="80" spans="1:7" x14ac:dyDescent="0.25">
      <c r="A80" s="33">
        <v>42767</v>
      </c>
      <c r="B80" s="33" t="s">
        <v>387</v>
      </c>
      <c r="C80" s="9">
        <v>42772</v>
      </c>
      <c r="D80" t="s">
        <v>129</v>
      </c>
      <c r="E80" s="1" t="s">
        <v>80</v>
      </c>
      <c r="F80" s="1"/>
      <c r="G80" s="92">
        <v>40000</v>
      </c>
    </row>
    <row r="81" spans="1:7" x14ac:dyDescent="0.25">
      <c r="A81" s="33">
        <v>42767</v>
      </c>
      <c r="B81" s="33" t="s">
        <v>387</v>
      </c>
      <c r="C81" s="9">
        <v>42772</v>
      </c>
      <c r="D81" t="s">
        <v>129</v>
      </c>
      <c r="E81" s="1" t="s">
        <v>314</v>
      </c>
      <c r="F81" s="1"/>
      <c r="G81" s="92">
        <v>20000</v>
      </c>
    </row>
    <row r="82" spans="1:7" x14ac:dyDescent="0.25">
      <c r="A82" s="33">
        <v>42767</v>
      </c>
      <c r="B82" s="33" t="s">
        <v>387</v>
      </c>
      <c r="C82" s="9">
        <v>42772</v>
      </c>
      <c r="D82" t="s">
        <v>129</v>
      </c>
      <c r="E82" s="1" t="s">
        <v>261</v>
      </c>
      <c r="F82" s="1"/>
      <c r="G82" s="92">
        <v>100000</v>
      </c>
    </row>
    <row r="83" spans="1:7" x14ac:dyDescent="0.25">
      <c r="A83" s="33">
        <v>42767</v>
      </c>
      <c r="B83" s="33" t="s">
        <v>387</v>
      </c>
      <c r="C83" s="9">
        <v>42772</v>
      </c>
      <c r="D83" t="s">
        <v>129</v>
      </c>
      <c r="E83" s="1" t="s">
        <v>255</v>
      </c>
      <c r="F83" s="1"/>
      <c r="G83" s="92">
        <v>60000</v>
      </c>
    </row>
    <row r="84" spans="1:7" x14ac:dyDescent="0.25">
      <c r="A84" s="33">
        <v>42767</v>
      </c>
      <c r="B84" s="33" t="s">
        <v>387</v>
      </c>
      <c r="C84" s="9">
        <v>42772</v>
      </c>
      <c r="D84" t="s">
        <v>129</v>
      </c>
      <c r="E84" t="s">
        <v>201</v>
      </c>
      <c r="G84" s="92">
        <v>40000</v>
      </c>
    </row>
    <row r="85" spans="1:7" x14ac:dyDescent="0.25">
      <c r="A85" s="33">
        <v>42767</v>
      </c>
      <c r="B85" s="33" t="s">
        <v>387</v>
      </c>
      <c r="C85" s="9">
        <v>42772</v>
      </c>
      <c r="D85" t="s">
        <v>129</v>
      </c>
      <c r="E85" s="1" t="s">
        <v>262</v>
      </c>
      <c r="F85" s="1"/>
      <c r="G85" s="92">
        <v>307195</v>
      </c>
    </row>
    <row r="86" spans="1:7" x14ac:dyDescent="0.25">
      <c r="A86" s="33">
        <v>42767</v>
      </c>
      <c r="B86" s="33" t="s">
        <v>387</v>
      </c>
      <c r="C86" s="9">
        <v>42772</v>
      </c>
      <c r="D86" t="s">
        <v>129</v>
      </c>
      <c r="E86" s="1" t="s">
        <v>249</v>
      </c>
      <c r="F86" s="1"/>
      <c r="G86" s="92">
        <v>80000</v>
      </c>
    </row>
    <row r="87" spans="1:7" x14ac:dyDescent="0.25">
      <c r="A87" s="33">
        <v>42767</v>
      </c>
      <c r="B87" s="33" t="s">
        <v>387</v>
      </c>
      <c r="C87" s="9">
        <v>42772</v>
      </c>
      <c r="D87" t="s">
        <v>129</v>
      </c>
      <c r="E87" s="1" t="s">
        <v>419</v>
      </c>
      <c r="F87" s="1"/>
      <c r="G87" s="92">
        <v>160000</v>
      </c>
    </row>
    <row r="88" spans="1:7" x14ac:dyDescent="0.25">
      <c r="A88" s="33">
        <v>42767</v>
      </c>
      <c r="B88" s="33" t="s">
        <v>468</v>
      </c>
      <c r="C88" s="9">
        <v>42773</v>
      </c>
      <c r="D88" t="s">
        <v>76</v>
      </c>
      <c r="E88" s="1" t="s">
        <v>420</v>
      </c>
      <c r="F88" s="1"/>
      <c r="G88" s="92">
        <v>35000</v>
      </c>
    </row>
    <row r="89" spans="1:7" x14ac:dyDescent="0.25">
      <c r="A89" s="33">
        <v>42767</v>
      </c>
      <c r="B89" s="33" t="s">
        <v>387</v>
      </c>
      <c r="C89" s="9">
        <v>42775</v>
      </c>
      <c r="D89" t="s">
        <v>76</v>
      </c>
      <c r="E89" s="1" t="s">
        <v>421</v>
      </c>
      <c r="F89" s="1"/>
      <c r="G89" s="92">
        <v>289100</v>
      </c>
    </row>
    <row r="90" spans="1:7" x14ac:dyDescent="0.25">
      <c r="A90" s="33">
        <v>42767</v>
      </c>
      <c r="B90" s="33" t="s">
        <v>387</v>
      </c>
      <c r="C90" s="9">
        <v>42775</v>
      </c>
      <c r="D90" t="s">
        <v>76</v>
      </c>
      <c r="E90" s="1" t="s">
        <v>422</v>
      </c>
      <c r="F90" s="1"/>
      <c r="G90" s="92">
        <v>20000</v>
      </c>
    </row>
    <row r="91" spans="1:7" x14ac:dyDescent="0.25">
      <c r="A91" s="33">
        <v>42767</v>
      </c>
      <c r="B91" s="33" t="s">
        <v>387</v>
      </c>
      <c r="C91" s="9">
        <v>42775</v>
      </c>
      <c r="D91" t="s">
        <v>239</v>
      </c>
      <c r="E91" s="1" t="s">
        <v>132</v>
      </c>
      <c r="F91" s="1"/>
      <c r="G91" s="92">
        <v>20100</v>
      </c>
    </row>
    <row r="92" spans="1:7" x14ac:dyDescent="0.25">
      <c r="A92" s="33">
        <v>42767</v>
      </c>
      <c r="B92" s="33" t="s">
        <v>387</v>
      </c>
      <c r="C92" s="9">
        <v>42776</v>
      </c>
      <c r="D92" t="s">
        <v>76</v>
      </c>
      <c r="E92" s="1" t="s">
        <v>27</v>
      </c>
      <c r="F92" s="1"/>
      <c r="G92" s="92">
        <v>60000</v>
      </c>
    </row>
    <row r="93" spans="1:7" x14ac:dyDescent="0.25">
      <c r="A93" s="33">
        <v>42767</v>
      </c>
      <c r="B93" s="33" t="s">
        <v>387</v>
      </c>
      <c r="C93" s="9">
        <v>42776</v>
      </c>
      <c r="D93" t="s">
        <v>76</v>
      </c>
      <c r="E93" s="1" t="s">
        <v>87</v>
      </c>
      <c r="F93" s="1"/>
      <c r="G93" s="92">
        <v>20000</v>
      </c>
    </row>
    <row r="94" spans="1:7" x14ac:dyDescent="0.25">
      <c r="A94" s="33">
        <v>42767</v>
      </c>
      <c r="B94" s="33" t="s">
        <v>387</v>
      </c>
      <c r="C94" s="9">
        <v>42779</v>
      </c>
      <c r="D94" t="s">
        <v>239</v>
      </c>
      <c r="E94" s="1" t="s">
        <v>423</v>
      </c>
      <c r="F94" s="1"/>
      <c r="G94" s="92">
        <v>800000</v>
      </c>
    </row>
    <row r="95" spans="1:7" x14ac:dyDescent="0.25">
      <c r="A95" s="33">
        <v>42767</v>
      </c>
      <c r="B95" s="33" t="s">
        <v>387</v>
      </c>
      <c r="C95" s="9">
        <v>42779</v>
      </c>
      <c r="D95" t="s">
        <v>239</v>
      </c>
      <c r="E95" s="1" t="s">
        <v>412</v>
      </c>
      <c r="F95" s="1"/>
      <c r="G95" s="92">
        <v>40000</v>
      </c>
    </row>
    <row r="96" spans="1:7" x14ac:dyDescent="0.25">
      <c r="A96" s="33">
        <v>42767</v>
      </c>
      <c r="B96" s="33" t="s">
        <v>387</v>
      </c>
      <c r="C96" s="9">
        <v>42779</v>
      </c>
      <c r="D96" t="s">
        <v>239</v>
      </c>
      <c r="E96" s="1" t="s">
        <v>424</v>
      </c>
      <c r="F96" s="1"/>
      <c r="G96" s="92">
        <v>80000</v>
      </c>
    </row>
    <row r="97" spans="1:7" x14ac:dyDescent="0.25">
      <c r="A97" s="33">
        <v>42767</v>
      </c>
      <c r="B97" s="33" t="s">
        <v>387</v>
      </c>
      <c r="C97" s="9">
        <v>42779</v>
      </c>
      <c r="D97" t="s">
        <v>239</v>
      </c>
      <c r="E97" s="1" t="s">
        <v>246</v>
      </c>
      <c r="F97" s="1"/>
      <c r="G97" s="92">
        <v>40000</v>
      </c>
    </row>
    <row r="98" spans="1:7" x14ac:dyDescent="0.25">
      <c r="A98" s="33">
        <v>42767</v>
      </c>
      <c r="B98" s="33" t="s">
        <v>387</v>
      </c>
      <c r="C98" s="9">
        <v>42779</v>
      </c>
      <c r="D98" t="s">
        <v>239</v>
      </c>
      <c r="E98" s="1" t="s">
        <v>424</v>
      </c>
      <c r="F98" s="1"/>
      <c r="G98" s="92">
        <v>60000</v>
      </c>
    </row>
    <row r="99" spans="1:7" x14ac:dyDescent="0.25">
      <c r="A99" s="33">
        <v>42767</v>
      </c>
      <c r="B99" s="33" t="s">
        <v>387</v>
      </c>
      <c r="C99" s="9">
        <v>42779</v>
      </c>
      <c r="D99" t="s">
        <v>76</v>
      </c>
      <c r="E99" s="1" t="s">
        <v>135</v>
      </c>
      <c r="F99" s="1"/>
      <c r="G99" s="92">
        <v>20000</v>
      </c>
    </row>
    <row r="100" spans="1:7" x14ac:dyDescent="0.25">
      <c r="A100" s="33">
        <v>42767</v>
      </c>
      <c r="B100" s="33" t="s">
        <v>387</v>
      </c>
      <c r="C100" s="9">
        <v>42779</v>
      </c>
      <c r="D100" t="s">
        <v>76</v>
      </c>
      <c r="E100" s="1" t="s">
        <v>425</v>
      </c>
      <c r="F100" s="1"/>
      <c r="G100" s="92">
        <v>20000</v>
      </c>
    </row>
    <row r="101" spans="1:7" x14ac:dyDescent="0.25">
      <c r="A101" s="33">
        <v>42767</v>
      </c>
      <c r="B101" s="33" t="s">
        <v>387</v>
      </c>
      <c r="C101" s="9">
        <v>42779</v>
      </c>
      <c r="D101" t="s">
        <v>129</v>
      </c>
      <c r="E101" s="1" t="s">
        <v>199</v>
      </c>
      <c r="F101" s="1"/>
      <c r="G101" s="92">
        <v>120000</v>
      </c>
    </row>
    <row r="102" spans="1:7" x14ac:dyDescent="0.25">
      <c r="A102" s="33">
        <v>42767</v>
      </c>
      <c r="B102" s="33" t="s">
        <v>387</v>
      </c>
      <c r="C102" s="9">
        <v>42781</v>
      </c>
      <c r="D102" t="s">
        <v>129</v>
      </c>
      <c r="E102" s="1" t="s">
        <v>85</v>
      </c>
      <c r="F102" s="1"/>
      <c r="G102" s="92">
        <v>60098</v>
      </c>
    </row>
    <row r="103" spans="1:7" x14ac:dyDescent="0.25">
      <c r="A103" s="33">
        <v>42767</v>
      </c>
      <c r="B103" s="33" t="s">
        <v>387</v>
      </c>
      <c r="C103" s="9">
        <v>42786</v>
      </c>
      <c r="D103" t="s">
        <v>239</v>
      </c>
      <c r="E103" s="1" t="s">
        <v>426</v>
      </c>
      <c r="F103" s="1"/>
      <c r="G103" s="92">
        <v>60117</v>
      </c>
    </row>
    <row r="104" spans="1:7" x14ac:dyDescent="0.25">
      <c r="A104" s="33">
        <v>42767</v>
      </c>
      <c r="B104" s="33" t="s">
        <v>387</v>
      </c>
      <c r="C104" s="9">
        <v>42786</v>
      </c>
      <c r="D104" t="s">
        <v>239</v>
      </c>
      <c r="E104" s="1" t="s">
        <v>427</v>
      </c>
      <c r="F104" s="1"/>
      <c r="G104" s="92">
        <v>20000</v>
      </c>
    </row>
    <row r="105" spans="1:7" x14ac:dyDescent="0.25">
      <c r="A105" s="33">
        <v>42767</v>
      </c>
      <c r="B105" s="33" t="s">
        <v>387</v>
      </c>
      <c r="C105" s="9">
        <v>42786</v>
      </c>
      <c r="D105" t="s">
        <v>239</v>
      </c>
      <c r="E105" s="1" t="s">
        <v>428</v>
      </c>
      <c r="F105" s="1"/>
      <c r="G105" s="92">
        <v>110000</v>
      </c>
    </row>
    <row r="106" spans="1:7" x14ac:dyDescent="0.25">
      <c r="A106" s="33">
        <v>42767</v>
      </c>
      <c r="B106" s="33" t="s">
        <v>387</v>
      </c>
      <c r="C106" s="9">
        <v>42786</v>
      </c>
      <c r="D106" t="s">
        <v>239</v>
      </c>
      <c r="E106" s="1" t="s">
        <v>379</v>
      </c>
      <c r="F106" s="1"/>
      <c r="G106" s="92">
        <v>190710</v>
      </c>
    </row>
    <row r="107" spans="1:7" x14ac:dyDescent="0.25">
      <c r="A107" s="33">
        <v>42767</v>
      </c>
      <c r="B107" s="33" t="s">
        <v>387</v>
      </c>
      <c r="C107" s="9">
        <v>42788</v>
      </c>
      <c r="D107" t="s">
        <v>239</v>
      </c>
      <c r="E107" s="1" t="s">
        <v>91</v>
      </c>
      <c r="F107" s="1"/>
      <c r="G107" s="92">
        <v>20028</v>
      </c>
    </row>
    <row r="108" spans="1:7" x14ac:dyDescent="0.25">
      <c r="A108" s="33">
        <v>42767</v>
      </c>
      <c r="B108" s="33" t="s">
        <v>387</v>
      </c>
      <c r="C108" s="9">
        <v>42790</v>
      </c>
      <c r="D108" t="s">
        <v>76</v>
      </c>
      <c r="E108" s="1" t="s">
        <v>429</v>
      </c>
      <c r="F108" s="1"/>
      <c r="G108" s="92">
        <v>60000</v>
      </c>
    </row>
    <row r="109" spans="1:7" x14ac:dyDescent="0.25">
      <c r="A109" s="33">
        <v>42767</v>
      </c>
      <c r="B109" s="33" t="s">
        <v>387</v>
      </c>
      <c r="C109" s="9">
        <v>42793</v>
      </c>
      <c r="D109" t="s">
        <v>76</v>
      </c>
      <c r="E109" s="1" t="s">
        <v>127</v>
      </c>
      <c r="F109" s="1"/>
      <c r="G109" s="92">
        <v>20000</v>
      </c>
    </row>
    <row r="110" spans="1:7" x14ac:dyDescent="0.25">
      <c r="A110" s="33">
        <v>42767</v>
      </c>
      <c r="B110" s="33" t="s">
        <v>387</v>
      </c>
      <c r="C110" s="9">
        <v>42793</v>
      </c>
      <c r="D110" t="s">
        <v>76</v>
      </c>
      <c r="E110" s="1" t="s">
        <v>413</v>
      </c>
      <c r="F110" s="1"/>
      <c r="G110" s="92">
        <v>40000</v>
      </c>
    </row>
    <row r="111" spans="1:7" x14ac:dyDescent="0.25">
      <c r="A111" s="33">
        <v>42767</v>
      </c>
      <c r="B111" s="33" t="s">
        <v>387</v>
      </c>
      <c r="C111" s="9">
        <v>42793</v>
      </c>
      <c r="D111" t="s">
        <v>129</v>
      </c>
      <c r="E111" s="1" t="s">
        <v>374</v>
      </c>
      <c r="F111" s="1"/>
      <c r="G111" s="92">
        <v>100000</v>
      </c>
    </row>
    <row r="112" spans="1:7" x14ac:dyDescent="0.25">
      <c r="A112" s="33">
        <v>42767</v>
      </c>
      <c r="B112" s="33" t="s">
        <v>387</v>
      </c>
      <c r="C112" s="9">
        <v>42794</v>
      </c>
      <c r="D112" t="s">
        <v>76</v>
      </c>
      <c r="E112" s="1" t="s">
        <v>94</v>
      </c>
      <c r="F112" s="1"/>
      <c r="G112" s="92">
        <v>20054</v>
      </c>
    </row>
    <row r="113" spans="1:8" x14ac:dyDescent="0.25">
      <c r="A113" s="33">
        <v>42767</v>
      </c>
      <c r="B113" s="33" t="s">
        <v>387</v>
      </c>
      <c r="C113" s="9">
        <v>42794</v>
      </c>
      <c r="D113" t="s">
        <v>76</v>
      </c>
      <c r="E113" s="1" t="s">
        <v>430</v>
      </c>
      <c r="F113" s="1"/>
      <c r="G113" s="92">
        <v>20000</v>
      </c>
    </row>
    <row r="114" spans="1:8" x14ac:dyDescent="0.25">
      <c r="A114" s="33">
        <v>42767</v>
      </c>
      <c r="B114" s="33" t="s">
        <v>387</v>
      </c>
      <c r="C114" s="9">
        <v>42794</v>
      </c>
      <c r="D114" t="s">
        <v>76</v>
      </c>
      <c r="E114" s="1" t="s">
        <v>93</v>
      </c>
      <c r="F114" s="1"/>
      <c r="G114" s="92">
        <v>20000</v>
      </c>
    </row>
    <row r="115" spans="1:8" x14ac:dyDescent="0.25">
      <c r="A115" s="33">
        <v>42767</v>
      </c>
      <c r="B115" s="33" t="s">
        <v>387</v>
      </c>
      <c r="C115" s="9">
        <v>42794</v>
      </c>
      <c r="D115" t="s">
        <v>239</v>
      </c>
      <c r="E115" s="1" t="s">
        <v>132</v>
      </c>
      <c r="F115" s="1"/>
      <c r="G115" s="92">
        <v>20100</v>
      </c>
    </row>
    <row r="116" spans="1:8" x14ac:dyDescent="0.25">
      <c r="A116" s="33">
        <v>42767</v>
      </c>
      <c r="B116" s="33" t="s">
        <v>387</v>
      </c>
      <c r="C116" s="9">
        <v>42794</v>
      </c>
      <c r="D116" t="s">
        <v>239</v>
      </c>
      <c r="E116" s="1" t="s">
        <v>18</v>
      </c>
      <c r="F116" s="1"/>
      <c r="G116" s="92">
        <v>20080</v>
      </c>
    </row>
    <row r="117" spans="1:8" s="37" customFormat="1" x14ac:dyDescent="0.25">
      <c r="A117" s="69">
        <v>42767</v>
      </c>
      <c r="B117" s="69" t="s">
        <v>432</v>
      </c>
      <c r="C117" s="65">
        <v>42794</v>
      </c>
      <c r="D117" s="37" t="s">
        <v>239</v>
      </c>
      <c r="E117" s="79" t="s">
        <v>431</v>
      </c>
      <c r="F117" s="79"/>
      <c r="G117" s="94">
        <v>12552</v>
      </c>
      <c r="H117" s="86">
        <f>SUM(G52:G117)</f>
        <v>5165256</v>
      </c>
    </row>
    <row r="118" spans="1:8" x14ac:dyDescent="0.25">
      <c r="A118" s="33">
        <v>42795</v>
      </c>
      <c r="B118" s="33" t="s">
        <v>387</v>
      </c>
      <c r="C118" s="9">
        <v>42795</v>
      </c>
      <c r="D118" t="s">
        <v>76</v>
      </c>
      <c r="E118" s="1" t="s">
        <v>451</v>
      </c>
      <c r="F118" s="1" t="s">
        <v>57</v>
      </c>
      <c r="G118" s="92">
        <v>20000</v>
      </c>
    </row>
    <row r="119" spans="1:8" x14ac:dyDescent="0.25">
      <c r="A119" s="33">
        <v>42795</v>
      </c>
      <c r="B119" s="33" t="s">
        <v>387</v>
      </c>
      <c r="C119" s="9">
        <v>42795</v>
      </c>
      <c r="D119" t="s">
        <v>239</v>
      </c>
      <c r="E119" s="1" t="s">
        <v>99</v>
      </c>
      <c r="F119" s="1" t="s">
        <v>57</v>
      </c>
      <c r="G119" s="92">
        <v>20094</v>
      </c>
    </row>
    <row r="120" spans="1:8" x14ac:dyDescent="0.25">
      <c r="A120" s="33">
        <v>42795</v>
      </c>
      <c r="B120" s="33" t="s">
        <v>387</v>
      </c>
      <c r="C120" s="9">
        <v>42795</v>
      </c>
      <c r="D120" t="s">
        <v>76</v>
      </c>
      <c r="E120" s="1" t="s">
        <v>2</v>
      </c>
      <c r="F120" s="1" t="s">
        <v>57</v>
      </c>
      <c r="G120" s="92">
        <v>20000</v>
      </c>
    </row>
    <row r="121" spans="1:8" x14ac:dyDescent="0.25">
      <c r="A121" s="33">
        <v>42795</v>
      </c>
      <c r="B121" s="33" t="s">
        <v>387</v>
      </c>
      <c r="C121" s="9">
        <v>42795</v>
      </c>
      <c r="D121" t="s">
        <v>76</v>
      </c>
      <c r="E121" s="1" t="s">
        <v>16</v>
      </c>
      <c r="F121" s="1" t="s">
        <v>57</v>
      </c>
      <c r="G121" s="92">
        <v>20037</v>
      </c>
    </row>
    <row r="122" spans="1:8" x14ac:dyDescent="0.25">
      <c r="A122" s="33">
        <v>42795</v>
      </c>
      <c r="B122" s="33" t="s">
        <v>232</v>
      </c>
      <c r="C122" s="9">
        <v>42795</v>
      </c>
      <c r="D122" t="s">
        <v>76</v>
      </c>
      <c r="E122" s="1" t="s">
        <v>452</v>
      </c>
      <c r="F122" s="1" t="s">
        <v>57</v>
      </c>
      <c r="G122" s="92">
        <v>200000</v>
      </c>
    </row>
    <row r="123" spans="1:8" x14ac:dyDescent="0.25">
      <c r="A123" s="33">
        <v>42795</v>
      </c>
      <c r="B123" s="33" t="s">
        <v>387</v>
      </c>
      <c r="C123" s="9">
        <v>42795</v>
      </c>
      <c r="D123" t="s">
        <v>76</v>
      </c>
      <c r="E123" s="1" t="s">
        <v>17</v>
      </c>
      <c r="F123" s="1" t="s">
        <v>57</v>
      </c>
      <c r="G123" s="92">
        <v>20072</v>
      </c>
    </row>
    <row r="124" spans="1:8" x14ac:dyDescent="0.25">
      <c r="A124" s="33">
        <v>42795</v>
      </c>
      <c r="B124" s="33" t="s">
        <v>387</v>
      </c>
      <c r="C124" s="9">
        <v>42800</v>
      </c>
      <c r="D124" t="s">
        <v>76</v>
      </c>
      <c r="E124" s="1" t="s">
        <v>453</v>
      </c>
      <c r="F124" s="1" t="s">
        <v>57</v>
      </c>
      <c r="G124" s="92">
        <v>40000</v>
      </c>
    </row>
    <row r="125" spans="1:8" x14ac:dyDescent="0.25">
      <c r="A125" s="33">
        <v>42795</v>
      </c>
      <c r="B125" s="33" t="s">
        <v>387</v>
      </c>
      <c r="C125" s="9">
        <v>42800</v>
      </c>
      <c r="D125" t="s">
        <v>76</v>
      </c>
      <c r="E125" s="1" t="s">
        <v>454</v>
      </c>
      <c r="F125" s="1" t="s">
        <v>57</v>
      </c>
      <c r="G125" s="92">
        <v>40000</v>
      </c>
    </row>
    <row r="126" spans="1:8" x14ac:dyDescent="0.25">
      <c r="A126" s="33">
        <v>42795</v>
      </c>
      <c r="B126" s="33" t="s">
        <v>387</v>
      </c>
      <c r="C126" s="9">
        <v>42800</v>
      </c>
      <c r="D126" t="s">
        <v>239</v>
      </c>
      <c r="E126" s="1" t="s">
        <v>455</v>
      </c>
      <c r="F126" s="1" t="s">
        <v>57</v>
      </c>
      <c r="G126" s="92">
        <v>240000</v>
      </c>
    </row>
    <row r="127" spans="1:8" x14ac:dyDescent="0.25">
      <c r="A127" s="33">
        <v>42795</v>
      </c>
      <c r="B127" s="33" t="s">
        <v>387</v>
      </c>
      <c r="C127" s="9">
        <v>42800</v>
      </c>
      <c r="D127" t="s">
        <v>239</v>
      </c>
      <c r="E127" s="1" t="s">
        <v>456</v>
      </c>
      <c r="F127" s="1" t="s">
        <v>57</v>
      </c>
      <c r="G127" s="92">
        <v>22500</v>
      </c>
    </row>
    <row r="128" spans="1:8" x14ac:dyDescent="0.25">
      <c r="A128" s="33">
        <v>42795</v>
      </c>
      <c r="B128" s="33" t="s">
        <v>387</v>
      </c>
      <c r="C128" s="9">
        <v>42800</v>
      </c>
      <c r="D128" t="s">
        <v>239</v>
      </c>
      <c r="E128" s="1" t="s">
        <v>457</v>
      </c>
      <c r="F128" s="1" t="s">
        <v>57</v>
      </c>
      <c r="G128" s="92">
        <v>70000</v>
      </c>
    </row>
    <row r="129" spans="1:7" x14ac:dyDescent="0.25">
      <c r="A129" s="33">
        <v>42795</v>
      </c>
      <c r="B129" s="33" t="s">
        <v>468</v>
      </c>
      <c r="C129" s="9">
        <v>42800</v>
      </c>
      <c r="D129" t="s">
        <v>239</v>
      </c>
      <c r="E129" s="1" t="s">
        <v>458</v>
      </c>
      <c r="F129" s="1" t="s">
        <v>57</v>
      </c>
      <c r="G129" s="92">
        <v>35000</v>
      </c>
    </row>
    <row r="130" spans="1:7" x14ac:dyDescent="0.25">
      <c r="A130" s="33">
        <v>42795</v>
      </c>
      <c r="B130" s="33" t="s">
        <v>387</v>
      </c>
      <c r="C130" s="9">
        <v>42800</v>
      </c>
      <c r="D130" t="s">
        <v>129</v>
      </c>
      <c r="E130" s="1" t="s">
        <v>204</v>
      </c>
      <c r="F130" s="1" t="s">
        <v>57</v>
      </c>
      <c r="G130" s="92">
        <v>40000</v>
      </c>
    </row>
    <row r="131" spans="1:7" x14ac:dyDescent="0.25">
      <c r="A131" s="33">
        <v>42795</v>
      </c>
      <c r="B131" s="33" t="s">
        <v>387</v>
      </c>
      <c r="C131" s="9">
        <v>42800</v>
      </c>
      <c r="D131" t="s">
        <v>76</v>
      </c>
      <c r="E131" s="1" t="s">
        <v>459</v>
      </c>
      <c r="F131" s="1" t="s">
        <v>57</v>
      </c>
      <c r="G131" s="92">
        <v>20000</v>
      </c>
    </row>
    <row r="132" spans="1:7" x14ac:dyDescent="0.25">
      <c r="A132" s="33">
        <v>42795</v>
      </c>
      <c r="B132" s="33" t="s">
        <v>387</v>
      </c>
      <c r="C132" s="9">
        <v>42800</v>
      </c>
      <c r="D132" t="s">
        <v>76</v>
      </c>
      <c r="E132" s="1" t="s">
        <v>3</v>
      </c>
      <c r="F132" s="1"/>
      <c r="G132" s="92">
        <v>20000</v>
      </c>
    </row>
    <row r="133" spans="1:7" x14ac:dyDescent="0.25">
      <c r="A133" s="33">
        <v>42795</v>
      </c>
      <c r="B133" s="33" t="s">
        <v>387</v>
      </c>
      <c r="C133" s="9">
        <v>42800</v>
      </c>
      <c r="D133" t="s">
        <v>76</v>
      </c>
      <c r="E133" s="1" t="s">
        <v>135</v>
      </c>
      <c r="F133" s="1" t="s">
        <v>57</v>
      </c>
      <c r="G133" s="92">
        <v>20000</v>
      </c>
    </row>
    <row r="134" spans="1:7" x14ac:dyDescent="0.25">
      <c r="A134" s="33">
        <v>42795</v>
      </c>
      <c r="B134" s="33" t="s">
        <v>387</v>
      </c>
      <c r="C134" s="9">
        <v>42800</v>
      </c>
      <c r="D134" t="s">
        <v>239</v>
      </c>
      <c r="E134" s="1" t="s">
        <v>21</v>
      </c>
      <c r="F134" s="1"/>
      <c r="G134" s="92">
        <v>20109</v>
      </c>
    </row>
    <row r="135" spans="1:7" x14ac:dyDescent="0.25">
      <c r="A135" s="33">
        <v>42795</v>
      </c>
      <c r="B135" s="33" t="s">
        <v>387</v>
      </c>
      <c r="C135" s="9">
        <v>42803</v>
      </c>
      <c r="D135" t="s">
        <v>129</v>
      </c>
      <c r="E135" s="1" t="s">
        <v>245</v>
      </c>
      <c r="F135" s="1"/>
      <c r="G135" s="92">
        <v>60000</v>
      </c>
    </row>
    <row r="136" spans="1:7" x14ac:dyDescent="0.25">
      <c r="A136" s="33">
        <v>42795</v>
      </c>
      <c r="B136" s="33" t="s">
        <v>387</v>
      </c>
      <c r="C136" s="9">
        <v>42803</v>
      </c>
      <c r="D136" t="s">
        <v>76</v>
      </c>
      <c r="E136" s="1" t="s">
        <v>6</v>
      </c>
      <c r="F136" s="1"/>
      <c r="G136" s="92">
        <v>40000</v>
      </c>
    </row>
    <row r="137" spans="1:7" x14ac:dyDescent="0.25">
      <c r="A137" s="33">
        <v>42795</v>
      </c>
      <c r="B137" s="33" t="s">
        <v>387</v>
      </c>
      <c r="C137" s="9">
        <v>42804</v>
      </c>
      <c r="D137" t="s">
        <v>76</v>
      </c>
      <c r="E137" s="1" t="s">
        <v>87</v>
      </c>
      <c r="F137" s="1"/>
      <c r="G137" s="92">
        <v>20000</v>
      </c>
    </row>
    <row r="138" spans="1:7" x14ac:dyDescent="0.25">
      <c r="A138" s="33">
        <v>42795</v>
      </c>
      <c r="B138" s="33" t="s">
        <v>387</v>
      </c>
      <c r="C138" s="9">
        <v>42807</v>
      </c>
      <c r="D138" t="s">
        <v>76</v>
      </c>
      <c r="E138" s="1" t="s">
        <v>4</v>
      </c>
      <c r="F138" s="1"/>
      <c r="G138" s="92">
        <v>20097</v>
      </c>
    </row>
    <row r="139" spans="1:7" x14ac:dyDescent="0.25">
      <c r="A139" s="33">
        <v>42795</v>
      </c>
      <c r="B139" s="33" t="s">
        <v>387</v>
      </c>
      <c r="C139" s="9">
        <v>42807</v>
      </c>
      <c r="D139" t="s">
        <v>76</v>
      </c>
      <c r="E139" s="1" t="s">
        <v>206</v>
      </c>
      <c r="F139" s="1"/>
      <c r="G139" s="92">
        <v>20000</v>
      </c>
    </row>
    <row r="140" spans="1:7" x14ac:dyDescent="0.25">
      <c r="A140" s="33">
        <v>42795</v>
      </c>
      <c r="B140" s="33" t="s">
        <v>387</v>
      </c>
      <c r="C140" s="9">
        <v>42809</v>
      </c>
      <c r="D140" t="s">
        <v>76</v>
      </c>
      <c r="E140" s="1" t="s">
        <v>11</v>
      </c>
      <c r="F140" s="1"/>
      <c r="G140" s="92">
        <v>20000</v>
      </c>
    </row>
    <row r="141" spans="1:7" x14ac:dyDescent="0.25">
      <c r="A141" s="33">
        <v>42795</v>
      </c>
      <c r="B141" s="33" t="s">
        <v>497</v>
      </c>
      <c r="C141" s="9">
        <v>42810</v>
      </c>
      <c r="D141" t="s">
        <v>76</v>
      </c>
      <c r="E141" s="1" t="s">
        <v>460</v>
      </c>
      <c r="F141" s="1"/>
      <c r="G141" s="92">
        <v>2996667</v>
      </c>
    </row>
    <row r="142" spans="1:7" x14ac:dyDescent="0.25">
      <c r="A142" s="33">
        <v>42795</v>
      </c>
      <c r="B142" s="33" t="s">
        <v>387</v>
      </c>
      <c r="C142" s="9">
        <v>42811</v>
      </c>
      <c r="D142" t="s">
        <v>76</v>
      </c>
      <c r="E142" s="1" t="s">
        <v>461</v>
      </c>
      <c r="F142" s="1"/>
      <c r="G142" s="92">
        <v>40000</v>
      </c>
    </row>
    <row r="143" spans="1:7" x14ac:dyDescent="0.25">
      <c r="A143" s="33">
        <v>42795</v>
      </c>
      <c r="B143" s="33" t="s">
        <v>387</v>
      </c>
      <c r="C143" s="9">
        <v>42811</v>
      </c>
      <c r="D143" t="s">
        <v>239</v>
      </c>
      <c r="E143" s="1" t="s">
        <v>4</v>
      </c>
      <c r="F143" s="1"/>
      <c r="G143" s="92">
        <v>20097</v>
      </c>
    </row>
    <row r="144" spans="1:7" x14ac:dyDescent="0.25">
      <c r="A144" s="33">
        <v>42795</v>
      </c>
      <c r="B144" s="33" t="s">
        <v>387</v>
      </c>
      <c r="C144" s="9">
        <v>42811</v>
      </c>
      <c r="D144" t="s">
        <v>76</v>
      </c>
      <c r="E144" s="1" t="s">
        <v>462</v>
      </c>
      <c r="F144" s="1"/>
      <c r="G144" s="92">
        <v>40000</v>
      </c>
    </row>
    <row r="145" spans="1:7" x14ac:dyDescent="0.25">
      <c r="A145" s="33">
        <v>42795</v>
      </c>
      <c r="B145" s="33" t="s">
        <v>387</v>
      </c>
      <c r="C145" s="9">
        <v>42814</v>
      </c>
      <c r="D145" t="s">
        <v>76</v>
      </c>
      <c r="E145" s="1" t="s">
        <v>201</v>
      </c>
      <c r="F145" s="1"/>
      <c r="G145" s="92">
        <v>40000</v>
      </c>
    </row>
    <row r="146" spans="1:7" x14ac:dyDescent="0.25">
      <c r="A146" s="33">
        <v>42795</v>
      </c>
      <c r="B146" s="33" t="s">
        <v>387</v>
      </c>
      <c r="C146" s="9">
        <v>42814</v>
      </c>
      <c r="D146" t="s">
        <v>76</v>
      </c>
      <c r="E146" s="1" t="s">
        <v>463</v>
      </c>
      <c r="F146" s="1"/>
      <c r="G146" s="92">
        <v>20000</v>
      </c>
    </row>
    <row r="147" spans="1:7" x14ac:dyDescent="0.25">
      <c r="A147" s="33">
        <v>42795</v>
      </c>
      <c r="B147" s="33" t="s">
        <v>387</v>
      </c>
      <c r="C147" s="9">
        <v>42814</v>
      </c>
      <c r="D147" t="s">
        <v>76</v>
      </c>
      <c r="E147" s="1" t="s">
        <v>464</v>
      </c>
      <c r="F147" s="1"/>
      <c r="G147" s="92">
        <v>60000</v>
      </c>
    </row>
    <row r="148" spans="1:7" x14ac:dyDescent="0.25">
      <c r="A148" s="33">
        <v>42795</v>
      </c>
      <c r="B148" s="33" t="s">
        <v>387</v>
      </c>
      <c r="C148" s="9">
        <v>42814</v>
      </c>
      <c r="D148" t="s">
        <v>239</v>
      </c>
      <c r="E148" s="1" t="s">
        <v>13</v>
      </c>
      <c r="F148" s="1"/>
      <c r="G148" s="92">
        <v>20000</v>
      </c>
    </row>
    <row r="149" spans="1:7" x14ac:dyDescent="0.25">
      <c r="A149" s="33">
        <v>42795</v>
      </c>
      <c r="B149" s="33" t="s">
        <v>387</v>
      </c>
      <c r="C149" s="9">
        <v>42815</v>
      </c>
      <c r="D149" t="s">
        <v>129</v>
      </c>
      <c r="E149" s="1" t="s">
        <v>314</v>
      </c>
      <c r="F149" s="1"/>
      <c r="G149" s="92">
        <v>40039</v>
      </c>
    </row>
    <row r="150" spans="1:7" x14ac:dyDescent="0.25">
      <c r="A150" s="33">
        <v>42795</v>
      </c>
      <c r="B150" s="33" t="s">
        <v>387</v>
      </c>
      <c r="C150" s="9">
        <v>42816</v>
      </c>
      <c r="D150" t="s">
        <v>76</v>
      </c>
      <c r="E150" t="s">
        <v>131</v>
      </c>
      <c r="G150" s="92">
        <v>20000</v>
      </c>
    </row>
    <row r="151" spans="1:7" x14ac:dyDescent="0.25">
      <c r="A151" s="33">
        <v>42795</v>
      </c>
      <c r="B151" s="33" t="s">
        <v>387</v>
      </c>
      <c r="C151" s="9">
        <v>42816</v>
      </c>
      <c r="D151" t="s">
        <v>76</v>
      </c>
      <c r="E151" t="s">
        <v>9</v>
      </c>
      <c r="G151" s="92">
        <v>20000</v>
      </c>
    </row>
    <row r="152" spans="1:7" x14ac:dyDescent="0.25">
      <c r="A152" s="33">
        <v>42795</v>
      </c>
      <c r="B152" s="33" t="s">
        <v>387</v>
      </c>
      <c r="C152" s="9">
        <v>42817</v>
      </c>
      <c r="D152" t="s">
        <v>76</v>
      </c>
      <c r="E152" s="1" t="s">
        <v>90</v>
      </c>
      <c r="F152" s="1"/>
      <c r="G152" s="92">
        <v>20000</v>
      </c>
    </row>
    <row r="153" spans="1:7" x14ac:dyDescent="0.25">
      <c r="A153" s="33">
        <v>42795</v>
      </c>
      <c r="B153" s="33" t="s">
        <v>387</v>
      </c>
      <c r="C153" s="9">
        <v>42821</v>
      </c>
      <c r="D153" t="s">
        <v>76</v>
      </c>
      <c r="E153" s="1" t="s">
        <v>465</v>
      </c>
      <c r="F153" s="1"/>
      <c r="G153" s="92">
        <v>20000</v>
      </c>
    </row>
    <row r="154" spans="1:7" x14ac:dyDescent="0.25">
      <c r="A154" s="33">
        <v>42795</v>
      </c>
      <c r="B154" s="33" t="s">
        <v>387</v>
      </c>
      <c r="C154" s="9">
        <v>42821</v>
      </c>
      <c r="D154" t="s">
        <v>239</v>
      </c>
      <c r="E154" s="1" t="s">
        <v>127</v>
      </c>
      <c r="F154" s="1"/>
      <c r="G154" s="92">
        <v>20000</v>
      </c>
    </row>
    <row r="155" spans="1:7" x14ac:dyDescent="0.25">
      <c r="A155" s="33">
        <v>42795</v>
      </c>
      <c r="B155" s="33" t="s">
        <v>387</v>
      </c>
      <c r="C155" s="9">
        <v>42821</v>
      </c>
      <c r="D155" t="s">
        <v>239</v>
      </c>
      <c r="E155" s="1" t="s">
        <v>77</v>
      </c>
      <c r="F155" s="1"/>
      <c r="G155" s="92">
        <v>40043</v>
      </c>
    </row>
    <row r="156" spans="1:7" x14ac:dyDescent="0.25">
      <c r="A156" s="33">
        <v>42795</v>
      </c>
      <c r="B156" s="33" t="s">
        <v>387</v>
      </c>
      <c r="C156" s="9">
        <v>42821</v>
      </c>
      <c r="D156" t="s">
        <v>239</v>
      </c>
      <c r="E156" s="1" t="s">
        <v>91</v>
      </c>
      <c r="F156" s="1"/>
      <c r="G156" s="92">
        <v>20028</v>
      </c>
    </row>
    <row r="157" spans="1:7" x14ac:dyDescent="0.25">
      <c r="A157" s="33">
        <v>42795</v>
      </c>
      <c r="B157" s="33" t="s">
        <v>387</v>
      </c>
      <c r="C157" s="9">
        <v>42821</v>
      </c>
      <c r="D157" t="s">
        <v>76</v>
      </c>
      <c r="E157" s="1" t="s">
        <v>93</v>
      </c>
      <c r="F157" s="1"/>
      <c r="G157" s="92">
        <v>20000</v>
      </c>
    </row>
    <row r="158" spans="1:7" x14ac:dyDescent="0.25">
      <c r="A158" s="33">
        <v>42795</v>
      </c>
      <c r="B158" s="33" t="s">
        <v>387</v>
      </c>
      <c r="C158" s="9">
        <v>42821</v>
      </c>
      <c r="D158" t="s">
        <v>239</v>
      </c>
      <c r="E158" s="1" t="s">
        <v>466</v>
      </c>
      <c r="F158" s="1"/>
      <c r="G158" s="92">
        <v>20000</v>
      </c>
    </row>
    <row r="159" spans="1:7" x14ac:dyDescent="0.25">
      <c r="A159" s="33">
        <v>42795</v>
      </c>
      <c r="B159" s="33" t="s">
        <v>387</v>
      </c>
      <c r="C159" s="9">
        <v>42823</v>
      </c>
      <c r="D159" t="s">
        <v>239</v>
      </c>
      <c r="E159" s="1" t="s">
        <v>18</v>
      </c>
      <c r="F159" s="1"/>
      <c r="G159" s="92">
        <v>20080</v>
      </c>
    </row>
    <row r="160" spans="1:7" x14ac:dyDescent="0.25">
      <c r="A160" s="33">
        <v>42795</v>
      </c>
      <c r="B160" s="33" t="s">
        <v>387</v>
      </c>
      <c r="C160" s="9">
        <v>42823</v>
      </c>
      <c r="D160" t="s">
        <v>239</v>
      </c>
      <c r="E160" s="1" t="s">
        <v>21</v>
      </c>
      <c r="F160" s="1"/>
      <c r="G160" s="92">
        <v>20109</v>
      </c>
    </row>
    <row r="161" spans="1:8" x14ac:dyDescent="0.25">
      <c r="A161" s="33">
        <v>42795</v>
      </c>
      <c r="B161" s="33" t="s">
        <v>387</v>
      </c>
      <c r="C161" s="9">
        <v>42822</v>
      </c>
      <c r="D161" t="s">
        <v>76</v>
      </c>
      <c r="E161" s="1" t="s">
        <v>94</v>
      </c>
      <c r="F161" s="1"/>
      <c r="G161" s="92">
        <v>20054</v>
      </c>
    </row>
    <row r="162" spans="1:8" x14ac:dyDescent="0.25">
      <c r="A162" s="33">
        <v>42795</v>
      </c>
      <c r="B162" s="33" t="s">
        <v>387</v>
      </c>
      <c r="C162" s="9">
        <v>42825</v>
      </c>
      <c r="D162" t="s">
        <v>76</v>
      </c>
      <c r="E162" s="1" t="s">
        <v>14</v>
      </c>
      <c r="F162" s="1"/>
      <c r="G162" s="92">
        <v>20000</v>
      </c>
    </row>
    <row r="163" spans="1:8" x14ac:dyDescent="0.25">
      <c r="A163" s="33">
        <v>42795</v>
      </c>
      <c r="B163" s="33" t="s">
        <v>387</v>
      </c>
      <c r="C163" s="9">
        <v>42825</v>
      </c>
      <c r="D163" t="s">
        <v>76</v>
      </c>
      <c r="E163" s="1" t="s">
        <v>16</v>
      </c>
      <c r="F163" s="1"/>
      <c r="G163" s="92">
        <v>20037</v>
      </c>
    </row>
    <row r="164" spans="1:8" x14ac:dyDescent="0.25">
      <c r="A164" s="33">
        <v>42795</v>
      </c>
      <c r="B164" s="33" t="s">
        <v>387</v>
      </c>
      <c r="C164" s="9">
        <v>42825</v>
      </c>
      <c r="D164" t="s">
        <v>76</v>
      </c>
      <c r="E164" s="1" t="s">
        <v>17</v>
      </c>
      <c r="F164" s="1"/>
      <c r="G164" s="92">
        <v>20072</v>
      </c>
    </row>
    <row r="165" spans="1:8" x14ac:dyDescent="0.25">
      <c r="A165" s="33">
        <v>42795</v>
      </c>
      <c r="B165" s="33" t="s">
        <v>387</v>
      </c>
      <c r="C165" s="9">
        <v>42825</v>
      </c>
      <c r="D165" t="s">
        <v>239</v>
      </c>
      <c r="E165" s="1" t="s">
        <v>99</v>
      </c>
      <c r="F165" s="1"/>
      <c r="G165" s="92">
        <v>20094</v>
      </c>
    </row>
    <row r="166" spans="1:8" x14ac:dyDescent="0.25">
      <c r="A166" s="69">
        <v>42795</v>
      </c>
      <c r="B166" s="69" t="s">
        <v>432</v>
      </c>
      <c r="C166" s="65">
        <v>42825</v>
      </c>
      <c r="D166" s="37" t="s">
        <v>239</v>
      </c>
      <c r="E166" s="79" t="s">
        <v>467</v>
      </c>
      <c r="F166" s="79"/>
      <c r="G166" s="94">
        <v>5662</v>
      </c>
      <c r="H166" s="86">
        <f>SUM(G118:G166)</f>
        <v>4670891</v>
      </c>
    </row>
    <row r="167" spans="1:8" x14ac:dyDescent="0.25">
      <c r="A167" s="33">
        <v>42826</v>
      </c>
      <c r="B167" s="33" t="s">
        <v>387</v>
      </c>
      <c r="C167" s="9">
        <v>42828</v>
      </c>
      <c r="D167" t="s">
        <v>76</v>
      </c>
      <c r="E167" s="34" t="s">
        <v>2</v>
      </c>
      <c r="F167" s="34" t="s">
        <v>57</v>
      </c>
      <c r="G167" s="92">
        <v>20000</v>
      </c>
    </row>
    <row r="168" spans="1:8" x14ac:dyDescent="0.25">
      <c r="A168" s="33">
        <v>42826</v>
      </c>
      <c r="B168" s="33" t="s">
        <v>387</v>
      </c>
      <c r="C168" s="9">
        <v>42828</v>
      </c>
      <c r="D168" t="s">
        <v>76</v>
      </c>
      <c r="E168" s="1" t="s">
        <v>487</v>
      </c>
      <c r="F168" s="1" t="s">
        <v>57</v>
      </c>
      <c r="G168" s="92">
        <v>200000</v>
      </c>
    </row>
    <row r="169" spans="1:8" x14ac:dyDescent="0.25">
      <c r="A169" s="33">
        <v>42826</v>
      </c>
      <c r="B169" s="33" t="s">
        <v>387</v>
      </c>
      <c r="C169" s="9">
        <v>42828</v>
      </c>
      <c r="D169" t="s">
        <v>239</v>
      </c>
      <c r="E169" s="1" t="s">
        <v>373</v>
      </c>
      <c r="F169" s="1" t="s">
        <v>57</v>
      </c>
      <c r="G169" s="92">
        <v>100000</v>
      </c>
    </row>
    <row r="170" spans="1:8" x14ac:dyDescent="0.25">
      <c r="A170" s="33">
        <v>42826</v>
      </c>
      <c r="B170" s="33" t="s">
        <v>387</v>
      </c>
      <c r="C170" s="9">
        <v>42828</v>
      </c>
      <c r="D170" t="s">
        <v>239</v>
      </c>
      <c r="E170" s="1" t="s">
        <v>240</v>
      </c>
      <c r="F170" s="1" t="s">
        <v>57</v>
      </c>
      <c r="G170" s="92">
        <v>70000</v>
      </c>
    </row>
    <row r="171" spans="1:8" x14ac:dyDescent="0.25">
      <c r="A171" s="33">
        <v>42826</v>
      </c>
      <c r="B171" s="33" t="s">
        <v>387</v>
      </c>
      <c r="C171" s="9">
        <v>42828</v>
      </c>
      <c r="D171" t="s">
        <v>239</v>
      </c>
      <c r="E171" s="1" t="s">
        <v>466</v>
      </c>
      <c r="F171" s="1" t="s">
        <v>57</v>
      </c>
      <c r="G171" s="92">
        <v>20000</v>
      </c>
    </row>
    <row r="172" spans="1:8" x14ac:dyDescent="0.25">
      <c r="A172" s="33">
        <v>42826</v>
      </c>
      <c r="B172" s="33" t="s">
        <v>387</v>
      </c>
      <c r="C172" s="9">
        <v>42829</v>
      </c>
      <c r="D172" t="s">
        <v>76</v>
      </c>
      <c r="E172" s="1" t="s">
        <v>3</v>
      </c>
      <c r="F172" s="1" t="s">
        <v>57</v>
      </c>
      <c r="G172" s="92">
        <v>20000</v>
      </c>
    </row>
    <row r="173" spans="1:8" x14ac:dyDescent="0.25">
      <c r="A173" s="33">
        <v>42826</v>
      </c>
      <c r="B173" s="33" t="s">
        <v>387</v>
      </c>
      <c r="C173" s="9">
        <v>42829</v>
      </c>
      <c r="D173" t="s">
        <v>76</v>
      </c>
      <c r="E173" s="1" t="s">
        <v>135</v>
      </c>
      <c r="F173" s="1" t="s">
        <v>57</v>
      </c>
      <c r="G173" s="92">
        <v>20000</v>
      </c>
    </row>
    <row r="174" spans="1:8" x14ac:dyDescent="0.25">
      <c r="A174" s="33">
        <v>42826</v>
      </c>
      <c r="B174" s="33" t="s">
        <v>387</v>
      </c>
      <c r="C174" s="9">
        <v>42829</v>
      </c>
      <c r="D174" t="s">
        <v>76</v>
      </c>
      <c r="E174" s="1" t="s">
        <v>313</v>
      </c>
      <c r="F174" s="1" t="s">
        <v>57</v>
      </c>
      <c r="G174" s="92">
        <v>20000</v>
      </c>
    </row>
    <row r="175" spans="1:8" x14ac:dyDescent="0.25">
      <c r="A175" s="33">
        <v>42826</v>
      </c>
      <c r="B175" s="33" t="s">
        <v>387</v>
      </c>
      <c r="C175" s="9">
        <v>42831</v>
      </c>
      <c r="D175" t="s">
        <v>239</v>
      </c>
      <c r="E175" s="1" t="s">
        <v>133</v>
      </c>
      <c r="F175" s="1"/>
      <c r="G175" s="92">
        <v>100000</v>
      </c>
    </row>
    <row r="176" spans="1:8" x14ac:dyDescent="0.25">
      <c r="A176" s="33">
        <v>42826</v>
      </c>
      <c r="B176" s="33" t="s">
        <v>387</v>
      </c>
      <c r="C176" s="9">
        <v>42835</v>
      </c>
      <c r="D176" t="s">
        <v>76</v>
      </c>
      <c r="E176" s="1" t="s">
        <v>11</v>
      </c>
      <c r="F176" s="1"/>
      <c r="G176" s="92">
        <v>40000</v>
      </c>
    </row>
    <row r="177" spans="1:7" x14ac:dyDescent="0.25">
      <c r="A177" s="33">
        <v>42826</v>
      </c>
      <c r="B177" s="33" t="s">
        <v>387</v>
      </c>
      <c r="C177" s="9">
        <v>42835</v>
      </c>
      <c r="D177" t="s">
        <v>76</v>
      </c>
      <c r="E177" s="1" t="s">
        <v>87</v>
      </c>
      <c r="F177" s="1"/>
      <c r="G177" s="92">
        <v>20000</v>
      </c>
    </row>
    <row r="178" spans="1:7" x14ac:dyDescent="0.25">
      <c r="A178" s="33">
        <v>42826</v>
      </c>
      <c r="B178" s="33" t="s">
        <v>387</v>
      </c>
      <c r="C178" s="9">
        <v>42835</v>
      </c>
      <c r="D178" t="s">
        <v>239</v>
      </c>
      <c r="E178" s="1" t="s">
        <v>132</v>
      </c>
      <c r="F178" s="1"/>
      <c r="G178" s="92">
        <v>20100</v>
      </c>
    </row>
    <row r="179" spans="1:7" x14ac:dyDescent="0.25">
      <c r="A179" s="33">
        <v>42826</v>
      </c>
      <c r="B179" s="33" t="s">
        <v>387</v>
      </c>
      <c r="C179" s="9">
        <v>42835</v>
      </c>
      <c r="D179" t="s">
        <v>76</v>
      </c>
      <c r="E179" s="1" t="s">
        <v>198</v>
      </c>
      <c r="F179" s="1"/>
      <c r="G179" s="92">
        <v>40000</v>
      </c>
    </row>
    <row r="180" spans="1:7" x14ac:dyDescent="0.25">
      <c r="A180" s="33">
        <v>42826</v>
      </c>
      <c r="B180" s="33" t="s">
        <v>232</v>
      </c>
      <c r="C180" s="9">
        <v>42835</v>
      </c>
      <c r="D180" t="s">
        <v>129</v>
      </c>
      <c r="E180" s="1" t="s">
        <v>488</v>
      </c>
      <c r="F180" s="1"/>
      <c r="G180" s="92">
        <v>1942500</v>
      </c>
    </row>
    <row r="181" spans="1:7" x14ac:dyDescent="0.25">
      <c r="A181" s="33">
        <v>42826</v>
      </c>
      <c r="B181" s="33" t="s">
        <v>387</v>
      </c>
      <c r="C181" s="9">
        <v>42842</v>
      </c>
      <c r="D181" t="s">
        <v>76</v>
      </c>
      <c r="E181" s="1" t="s">
        <v>430</v>
      </c>
      <c r="F181" s="1"/>
      <c r="G181" s="92">
        <v>20000</v>
      </c>
    </row>
    <row r="182" spans="1:7" x14ac:dyDescent="0.25">
      <c r="A182" s="33">
        <v>42826</v>
      </c>
      <c r="B182" s="33" t="s">
        <v>387</v>
      </c>
      <c r="C182" s="9">
        <v>42842</v>
      </c>
      <c r="D182" t="s">
        <v>129</v>
      </c>
      <c r="E182" s="1" t="s">
        <v>245</v>
      </c>
      <c r="F182" s="1"/>
      <c r="G182" s="92">
        <v>60000</v>
      </c>
    </row>
    <row r="183" spans="1:7" x14ac:dyDescent="0.25">
      <c r="A183" s="33">
        <v>42826</v>
      </c>
      <c r="B183" s="33" t="s">
        <v>387</v>
      </c>
      <c r="C183" s="9">
        <v>42843</v>
      </c>
      <c r="D183" t="s">
        <v>239</v>
      </c>
      <c r="E183" s="1" t="s">
        <v>426</v>
      </c>
      <c r="F183" s="1"/>
      <c r="G183" s="92">
        <v>60117</v>
      </c>
    </row>
    <row r="184" spans="1:7" x14ac:dyDescent="0.25">
      <c r="A184" s="33">
        <v>42826</v>
      </c>
      <c r="B184" s="33" t="s">
        <v>387</v>
      </c>
      <c r="C184" s="9">
        <v>42845</v>
      </c>
      <c r="D184" t="s">
        <v>239</v>
      </c>
      <c r="E184" s="1" t="s">
        <v>91</v>
      </c>
      <c r="F184" s="1"/>
      <c r="G184" s="92">
        <v>20028</v>
      </c>
    </row>
    <row r="185" spans="1:7" x14ac:dyDescent="0.25">
      <c r="A185" s="33">
        <v>42826</v>
      </c>
      <c r="B185" s="33" t="s">
        <v>387</v>
      </c>
      <c r="C185" s="9">
        <v>42849</v>
      </c>
      <c r="D185" t="s">
        <v>76</v>
      </c>
      <c r="E185" s="1" t="s">
        <v>93</v>
      </c>
      <c r="F185" s="1"/>
      <c r="G185" s="92">
        <v>20000</v>
      </c>
    </row>
    <row r="186" spans="1:7" x14ac:dyDescent="0.25">
      <c r="A186" s="33">
        <v>42826</v>
      </c>
      <c r="B186" s="33" t="s">
        <v>387</v>
      </c>
      <c r="C186" s="9">
        <v>42850</v>
      </c>
      <c r="D186" t="s">
        <v>76</v>
      </c>
      <c r="E186" s="1" t="s">
        <v>383</v>
      </c>
      <c r="F186" s="1"/>
      <c r="G186" s="92">
        <v>120000</v>
      </c>
    </row>
    <row r="187" spans="1:7" x14ac:dyDescent="0.25">
      <c r="A187" s="33">
        <v>42826</v>
      </c>
      <c r="B187" s="33" t="s">
        <v>387</v>
      </c>
      <c r="C187" s="9">
        <v>42850</v>
      </c>
      <c r="D187" t="s">
        <v>76</v>
      </c>
      <c r="E187" s="1" t="s">
        <v>127</v>
      </c>
      <c r="F187" s="1"/>
      <c r="G187" s="92">
        <v>20000</v>
      </c>
    </row>
    <row r="188" spans="1:7" x14ac:dyDescent="0.25">
      <c r="A188" s="33">
        <v>42826</v>
      </c>
      <c r="B188" s="33" t="s">
        <v>387</v>
      </c>
      <c r="C188" s="9">
        <v>42850</v>
      </c>
      <c r="D188" t="s">
        <v>76</v>
      </c>
      <c r="E188" s="1" t="s">
        <v>489</v>
      </c>
      <c r="F188" s="1"/>
      <c r="G188" s="92">
        <v>962500</v>
      </c>
    </row>
    <row r="189" spans="1:7" x14ac:dyDescent="0.25">
      <c r="A189" s="33">
        <v>42826</v>
      </c>
      <c r="B189" s="33" t="s">
        <v>387</v>
      </c>
      <c r="C189" s="9">
        <v>42852</v>
      </c>
      <c r="D189" t="s">
        <v>76</v>
      </c>
      <c r="E189" t="s">
        <v>430</v>
      </c>
      <c r="G189" s="92">
        <v>20000</v>
      </c>
    </row>
    <row r="190" spans="1:7" x14ac:dyDescent="0.25">
      <c r="A190" s="33">
        <v>42826</v>
      </c>
      <c r="B190" s="33" t="s">
        <v>387</v>
      </c>
      <c r="C190" s="9">
        <v>42852</v>
      </c>
      <c r="D190" t="s">
        <v>76</v>
      </c>
      <c r="E190" t="s">
        <v>490</v>
      </c>
      <c r="G190" s="92">
        <v>3660</v>
      </c>
    </row>
    <row r="191" spans="1:7" x14ac:dyDescent="0.25">
      <c r="A191" s="33">
        <v>42826</v>
      </c>
      <c r="B191" s="33" t="s">
        <v>387</v>
      </c>
      <c r="C191" s="9">
        <v>42853</v>
      </c>
      <c r="D191" t="s">
        <v>76</v>
      </c>
      <c r="E191" t="s">
        <v>14</v>
      </c>
      <c r="G191" s="92">
        <v>20000</v>
      </c>
    </row>
    <row r="192" spans="1:7" x14ac:dyDescent="0.25">
      <c r="A192" s="33">
        <v>42826</v>
      </c>
      <c r="B192" s="33" t="s">
        <v>387</v>
      </c>
      <c r="C192" s="9">
        <v>42853</v>
      </c>
      <c r="D192" t="s">
        <v>76</v>
      </c>
      <c r="E192" t="s">
        <v>9</v>
      </c>
      <c r="G192" s="92">
        <v>20000</v>
      </c>
    </row>
    <row r="193" spans="1:8" x14ac:dyDescent="0.25">
      <c r="A193" s="33">
        <v>42826</v>
      </c>
      <c r="B193" s="33" t="s">
        <v>387</v>
      </c>
      <c r="C193" s="9">
        <v>42853</v>
      </c>
      <c r="D193" t="s">
        <v>76</v>
      </c>
      <c r="E193" t="s">
        <v>131</v>
      </c>
      <c r="G193" s="92">
        <v>20000</v>
      </c>
    </row>
    <row r="194" spans="1:8" x14ac:dyDescent="0.25">
      <c r="A194" s="33">
        <v>42826</v>
      </c>
      <c r="B194" s="33" t="s">
        <v>387</v>
      </c>
      <c r="C194" s="9">
        <v>42853</v>
      </c>
      <c r="D194" t="s">
        <v>76</v>
      </c>
      <c r="E194" t="s">
        <v>16</v>
      </c>
      <c r="G194" s="92">
        <v>20037</v>
      </c>
    </row>
    <row r="195" spans="1:8" x14ac:dyDescent="0.25">
      <c r="A195" s="33">
        <v>42826</v>
      </c>
      <c r="B195" s="33" t="s">
        <v>387</v>
      </c>
      <c r="C195" s="9">
        <v>42853</v>
      </c>
      <c r="D195" t="s">
        <v>76</v>
      </c>
      <c r="E195" t="s">
        <v>17</v>
      </c>
      <c r="G195" s="92">
        <v>20072</v>
      </c>
    </row>
    <row r="196" spans="1:8" x14ac:dyDescent="0.25">
      <c r="A196" s="69">
        <v>42826</v>
      </c>
      <c r="B196" s="69" t="s">
        <v>387</v>
      </c>
      <c r="C196" s="65">
        <v>42853</v>
      </c>
      <c r="D196" s="37" t="s">
        <v>239</v>
      </c>
      <c r="E196" s="37" t="s">
        <v>491</v>
      </c>
      <c r="F196" s="37"/>
      <c r="G196" s="94">
        <v>20094</v>
      </c>
      <c r="H196" s="79">
        <f>SUM(G167:G196)</f>
        <v>4059108</v>
      </c>
    </row>
    <row r="197" spans="1:8" x14ac:dyDescent="0.25">
      <c r="A197" s="33">
        <v>42856</v>
      </c>
      <c r="B197" s="33" t="s">
        <v>224</v>
      </c>
      <c r="C197" s="9">
        <v>42857</v>
      </c>
      <c r="D197" t="s">
        <v>76</v>
      </c>
      <c r="E197" t="s">
        <v>504</v>
      </c>
      <c r="G197" s="92">
        <v>20000</v>
      </c>
      <c r="H197" s="1"/>
    </row>
    <row r="198" spans="1:8" x14ac:dyDescent="0.25">
      <c r="A198" s="33">
        <v>42856</v>
      </c>
      <c r="B198" s="33" t="s">
        <v>224</v>
      </c>
      <c r="C198" s="9">
        <v>42857</v>
      </c>
      <c r="D198" t="s">
        <v>239</v>
      </c>
      <c r="E198" t="s">
        <v>13</v>
      </c>
      <c r="F198" t="s">
        <v>57</v>
      </c>
      <c r="G198" s="92">
        <v>20000</v>
      </c>
      <c r="H198" s="1"/>
    </row>
    <row r="199" spans="1:8" x14ac:dyDescent="0.25">
      <c r="A199" s="33">
        <v>42856</v>
      </c>
      <c r="B199" s="33" t="s">
        <v>224</v>
      </c>
      <c r="C199" s="9">
        <v>42857</v>
      </c>
      <c r="D199" t="s">
        <v>239</v>
      </c>
      <c r="E199" t="s">
        <v>505</v>
      </c>
      <c r="F199" t="s">
        <v>57</v>
      </c>
      <c r="G199" s="92">
        <v>20000</v>
      </c>
      <c r="H199" s="1"/>
    </row>
    <row r="200" spans="1:8" x14ac:dyDescent="0.25">
      <c r="A200" s="33">
        <v>42856</v>
      </c>
      <c r="B200" s="33" t="s">
        <v>224</v>
      </c>
      <c r="C200" s="9">
        <v>42857</v>
      </c>
      <c r="D200" t="s">
        <v>239</v>
      </c>
      <c r="E200" t="s">
        <v>11</v>
      </c>
      <c r="F200" t="s">
        <v>57</v>
      </c>
      <c r="G200" s="92">
        <v>20000</v>
      </c>
      <c r="H200" s="1"/>
    </row>
    <row r="201" spans="1:8" x14ac:dyDescent="0.25">
      <c r="A201" s="33">
        <v>42856</v>
      </c>
      <c r="B201" s="33" t="s">
        <v>224</v>
      </c>
      <c r="C201" s="9">
        <v>42858</v>
      </c>
      <c r="D201" t="s">
        <v>76</v>
      </c>
      <c r="E201" t="s">
        <v>206</v>
      </c>
      <c r="F201" t="s">
        <v>57</v>
      </c>
      <c r="G201" s="92">
        <v>20000</v>
      </c>
      <c r="H201" s="1"/>
    </row>
    <row r="202" spans="1:8" x14ac:dyDescent="0.25">
      <c r="A202" s="33">
        <v>42856</v>
      </c>
      <c r="B202" s="33" t="s">
        <v>224</v>
      </c>
      <c r="C202" s="9">
        <v>42860</v>
      </c>
      <c r="D202" t="s">
        <v>76</v>
      </c>
      <c r="E202" t="s">
        <v>313</v>
      </c>
      <c r="F202" t="s">
        <v>57</v>
      </c>
      <c r="G202" s="92">
        <v>20000</v>
      </c>
      <c r="H202" s="1"/>
    </row>
    <row r="203" spans="1:8" x14ac:dyDescent="0.25">
      <c r="A203" s="33">
        <v>42856</v>
      </c>
      <c r="B203" s="33" t="s">
        <v>224</v>
      </c>
      <c r="C203" s="9">
        <v>42863</v>
      </c>
      <c r="D203" t="s">
        <v>76</v>
      </c>
      <c r="E203" t="s">
        <v>3</v>
      </c>
      <c r="G203" s="92">
        <v>20000</v>
      </c>
      <c r="H203" s="1"/>
    </row>
    <row r="204" spans="1:8" x14ac:dyDescent="0.25">
      <c r="A204" s="33">
        <v>42856</v>
      </c>
      <c r="B204" s="33" t="s">
        <v>224</v>
      </c>
      <c r="C204" s="9">
        <v>42863</v>
      </c>
      <c r="D204" t="s">
        <v>76</v>
      </c>
      <c r="E204" t="s">
        <v>203</v>
      </c>
      <c r="G204" s="92">
        <v>20000</v>
      </c>
      <c r="H204" s="1"/>
    </row>
    <row r="205" spans="1:8" x14ac:dyDescent="0.25">
      <c r="A205" s="33">
        <v>42856</v>
      </c>
      <c r="B205" s="33" t="s">
        <v>224</v>
      </c>
      <c r="C205" s="9">
        <v>42867</v>
      </c>
      <c r="D205" t="s">
        <v>76</v>
      </c>
      <c r="E205" t="s">
        <v>87</v>
      </c>
      <c r="G205" s="92">
        <v>20000</v>
      </c>
      <c r="H205" s="1"/>
    </row>
    <row r="206" spans="1:8" x14ac:dyDescent="0.25">
      <c r="A206" s="33">
        <v>42856</v>
      </c>
      <c r="B206" s="33" t="s">
        <v>224</v>
      </c>
      <c r="C206" s="9">
        <v>42870</v>
      </c>
      <c r="D206" t="s">
        <v>239</v>
      </c>
      <c r="E206" t="s">
        <v>466</v>
      </c>
      <c r="G206" s="92">
        <v>20000</v>
      </c>
      <c r="H206" s="1"/>
    </row>
    <row r="207" spans="1:8" x14ac:dyDescent="0.25">
      <c r="A207" s="33">
        <v>42856</v>
      </c>
      <c r="B207" s="33" t="s">
        <v>224</v>
      </c>
      <c r="C207" s="9">
        <v>42880</v>
      </c>
      <c r="D207" t="s">
        <v>76</v>
      </c>
      <c r="E207" t="s">
        <v>93</v>
      </c>
      <c r="G207" s="92">
        <v>20000</v>
      </c>
      <c r="H207" s="1"/>
    </row>
    <row r="208" spans="1:8" x14ac:dyDescent="0.25">
      <c r="A208" s="33">
        <v>42856</v>
      </c>
      <c r="B208" s="33" t="s">
        <v>224</v>
      </c>
      <c r="C208" s="9">
        <v>42880</v>
      </c>
      <c r="D208" t="s">
        <v>76</v>
      </c>
      <c r="E208" t="s">
        <v>11</v>
      </c>
      <c r="G208" s="92">
        <v>20000</v>
      </c>
      <c r="H208" s="1"/>
    </row>
    <row r="209" spans="1:8" x14ac:dyDescent="0.25">
      <c r="A209" s="33">
        <v>42856</v>
      </c>
      <c r="B209" s="33" t="s">
        <v>224</v>
      </c>
      <c r="C209" s="9">
        <v>42881</v>
      </c>
      <c r="D209" t="s">
        <v>76</v>
      </c>
      <c r="E209" t="s">
        <v>3</v>
      </c>
      <c r="G209" s="92">
        <v>20000</v>
      </c>
      <c r="H209" s="1"/>
    </row>
    <row r="210" spans="1:8" x14ac:dyDescent="0.25">
      <c r="A210" s="33">
        <v>42856</v>
      </c>
      <c r="B210" s="33" t="s">
        <v>224</v>
      </c>
      <c r="C210" s="9">
        <v>42881</v>
      </c>
      <c r="D210" t="s">
        <v>76</v>
      </c>
      <c r="E210" t="s">
        <v>135</v>
      </c>
      <c r="G210" s="92">
        <v>20000</v>
      </c>
      <c r="H210" s="1"/>
    </row>
    <row r="211" spans="1:8" x14ac:dyDescent="0.25">
      <c r="A211" s="33">
        <v>42856</v>
      </c>
      <c r="B211" s="33" t="s">
        <v>224</v>
      </c>
      <c r="C211" s="9">
        <v>42881</v>
      </c>
      <c r="D211" t="s">
        <v>76</v>
      </c>
      <c r="E211" t="s">
        <v>127</v>
      </c>
      <c r="G211" s="92">
        <v>20000</v>
      </c>
      <c r="H211" s="1"/>
    </row>
    <row r="212" spans="1:8" x14ac:dyDescent="0.25">
      <c r="A212" s="33">
        <v>42856</v>
      </c>
      <c r="B212" s="33" t="s">
        <v>224</v>
      </c>
      <c r="C212" s="9">
        <v>42881</v>
      </c>
      <c r="D212" t="s">
        <v>76</v>
      </c>
      <c r="E212" t="s">
        <v>131</v>
      </c>
      <c r="G212" s="92">
        <v>20000</v>
      </c>
      <c r="H212" s="1"/>
    </row>
    <row r="213" spans="1:8" x14ac:dyDescent="0.25">
      <c r="A213" s="33">
        <v>42856</v>
      </c>
      <c r="B213" s="33" t="s">
        <v>224</v>
      </c>
      <c r="C213" s="9">
        <v>42881</v>
      </c>
      <c r="D213" t="s">
        <v>76</v>
      </c>
      <c r="E213" t="s">
        <v>9</v>
      </c>
      <c r="G213" s="92">
        <v>20000</v>
      </c>
      <c r="H213" s="1"/>
    </row>
    <row r="214" spans="1:8" x14ac:dyDescent="0.25">
      <c r="A214" s="33">
        <v>42856</v>
      </c>
      <c r="B214" s="33" t="s">
        <v>224</v>
      </c>
      <c r="C214" s="9">
        <v>42884</v>
      </c>
      <c r="D214" t="s">
        <v>239</v>
      </c>
      <c r="E214" t="s">
        <v>505</v>
      </c>
      <c r="G214" s="92">
        <v>20000</v>
      </c>
      <c r="H214" s="1"/>
    </row>
    <row r="215" spans="1:8" x14ac:dyDescent="0.25">
      <c r="A215" s="33">
        <v>42856</v>
      </c>
      <c r="B215" s="33" t="s">
        <v>224</v>
      </c>
      <c r="C215" s="9">
        <v>42885</v>
      </c>
      <c r="D215" t="s">
        <v>76</v>
      </c>
      <c r="E215" t="s">
        <v>466</v>
      </c>
      <c r="G215" s="92">
        <v>20000</v>
      </c>
      <c r="H215" s="1"/>
    </row>
    <row r="216" spans="1:8" x14ac:dyDescent="0.25">
      <c r="A216" s="33">
        <v>42856</v>
      </c>
      <c r="B216" s="33" t="s">
        <v>224</v>
      </c>
      <c r="C216" s="9">
        <v>42886</v>
      </c>
      <c r="D216" t="s">
        <v>76</v>
      </c>
      <c r="E216" t="s">
        <v>14</v>
      </c>
      <c r="G216" s="92">
        <v>20000</v>
      </c>
      <c r="H216" s="1"/>
    </row>
    <row r="217" spans="1:8" x14ac:dyDescent="0.25">
      <c r="A217" s="33">
        <v>42856</v>
      </c>
      <c r="B217" s="33" t="s">
        <v>224</v>
      </c>
      <c r="C217" s="9">
        <v>42874</v>
      </c>
      <c r="D217" t="s">
        <v>239</v>
      </c>
      <c r="E217" t="s">
        <v>91</v>
      </c>
      <c r="G217" s="92">
        <v>20028</v>
      </c>
      <c r="H217" s="1"/>
    </row>
    <row r="218" spans="1:8" x14ac:dyDescent="0.25">
      <c r="A218" s="33">
        <v>42856</v>
      </c>
      <c r="B218" s="33" t="s">
        <v>224</v>
      </c>
      <c r="C218" s="9">
        <v>42886</v>
      </c>
      <c r="D218" t="s">
        <v>76</v>
      </c>
      <c r="E218" t="s">
        <v>16</v>
      </c>
      <c r="G218" s="92">
        <v>20037</v>
      </c>
      <c r="H218" s="1"/>
    </row>
    <row r="219" spans="1:8" x14ac:dyDescent="0.25">
      <c r="A219" s="33">
        <v>42856</v>
      </c>
      <c r="B219" s="33" t="s">
        <v>224</v>
      </c>
      <c r="C219" s="9">
        <v>42857</v>
      </c>
      <c r="D219" t="s">
        <v>76</v>
      </c>
      <c r="E219" t="s">
        <v>94</v>
      </c>
      <c r="F219" t="s">
        <v>57</v>
      </c>
      <c r="G219" s="92">
        <v>20054</v>
      </c>
      <c r="H219" s="1"/>
    </row>
    <row r="220" spans="1:8" x14ac:dyDescent="0.25">
      <c r="A220" s="33">
        <v>42856</v>
      </c>
      <c r="B220" s="33" t="s">
        <v>224</v>
      </c>
      <c r="C220" s="9">
        <v>42884</v>
      </c>
      <c r="D220" t="s">
        <v>76</v>
      </c>
      <c r="E220" t="s">
        <v>94</v>
      </c>
      <c r="G220" s="92">
        <v>20054</v>
      </c>
      <c r="H220" s="1"/>
    </row>
    <row r="221" spans="1:8" x14ac:dyDescent="0.25">
      <c r="A221" s="33">
        <v>42856</v>
      </c>
      <c r="B221" s="33" t="s">
        <v>224</v>
      </c>
      <c r="C221" s="9">
        <v>42886</v>
      </c>
      <c r="D221" t="s">
        <v>76</v>
      </c>
      <c r="E221" t="s">
        <v>17</v>
      </c>
      <c r="G221" s="92">
        <v>20072</v>
      </c>
      <c r="H221" s="1"/>
    </row>
    <row r="222" spans="1:8" x14ac:dyDescent="0.25">
      <c r="A222" s="33">
        <v>42856</v>
      </c>
      <c r="B222" s="33" t="s">
        <v>224</v>
      </c>
      <c r="C222" s="9">
        <v>42873</v>
      </c>
      <c r="D222" t="s">
        <v>239</v>
      </c>
      <c r="E222" t="s">
        <v>18</v>
      </c>
      <c r="G222" s="92">
        <v>20080</v>
      </c>
      <c r="H222" s="1"/>
    </row>
    <row r="223" spans="1:8" x14ac:dyDescent="0.25">
      <c r="A223" s="33">
        <v>42856</v>
      </c>
      <c r="B223" s="33" t="s">
        <v>224</v>
      </c>
      <c r="C223" s="9">
        <v>42884</v>
      </c>
      <c r="D223" t="s">
        <v>239</v>
      </c>
      <c r="E223" t="s">
        <v>18</v>
      </c>
      <c r="G223" s="92">
        <v>20080</v>
      </c>
      <c r="H223" s="1"/>
    </row>
    <row r="224" spans="1:8" x14ac:dyDescent="0.25">
      <c r="A224" s="33">
        <v>42856</v>
      </c>
      <c r="B224" s="33" t="s">
        <v>224</v>
      </c>
      <c r="C224" s="9">
        <v>42886</v>
      </c>
      <c r="D224" t="s">
        <v>239</v>
      </c>
      <c r="E224" t="s">
        <v>491</v>
      </c>
      <c r="G224" s="92">
        <v>20094</v>
      </c>
      <c r="H224" s="1"/>
    </row>
    <row r="225" spans="1:8" x14ac:dyDescent="0.25">
      <c r="A225" s="33">
        <v>42856</v>
      </c>
      <c r="B225" s="33" t="s">
        <v>224</v>
      </c>
      <c r="C225" s="9">
        <v>42870</v>
      </c>
      <c r="D225" t="s">
        <v>239</v>
      </c>
      <c r="E225" t="s">
        <v>4</v>
      </c>
      <c r="G225" s="92">
        <v>20097</v>
      </c>
      <c r="H225" s="1"/>
    </row>
    <row r="226" spans="1:8" x14ac:dyDescent="0.25">
      <c r="A226" s="33">
        <v>42856</v>
      </c>
      <c r="B226" s="33" t="s">
        <v>224</v>
      </c>
      <c r="C226" s="9">
        <v>42863</v>
      </c>
      <c r="D226" t="s">
        <v>239</v>
      </c>
      <c r="E226" t="s">
        <v>132</v>
      </c>
      <c r="G226" s="92">
        <v>20100</v>
      </c>
      <c r="H226" s="1"/>
    </row>
    <row r="227" spans="1:8" x14ac:dyDescent="0.25">
      <c r="A227" s="33">
        <v>42856</v>
      </c>
      <c r="B227" s="33" t="s">
        <v>224</v>
      </c>
      <c r="C227" s="9">
        <v>42858</v>
      </c>
      <c r="D227" t="s">
        <v>239</v>
      </c>
      <c r="E227" t="s">
        <v>21</v>
      </c>
      <c r="F227" t="s">
        <v>57</v>
      </c>
      <c r="G227" s="92">
        <v>20109</v>
      </c>
      <c r="H227" s="1"/>
    </row>
    <row r="228" spans="1:8" x14ac:dyDescent="0.25">
      <c r="A228" s="33">
        <v>42856</v>
      </c>
      <c r="B228" s="33" t="s">
        <v>224</v>
      </c>
      <c r="C228" s="9">
        <v>42878</v>
      </c>
      <c r="D228" t="s">
        <v>76</v>
      </c>
      <c r="E228" t="s">
        <v>201</v>
      </c>
      <c r="G228" s="92">
        <v>40000</v>
      </c>
      <c r="H228" s="1"/>
    </row>
    <row r="229" spans="1:8" x14ac:dyDescent="0.25">
      <c r="A229" s="33">
        <v>42856</v>
      </c>
      <c r="B229" s="33" t="s">
        <v>224</v>
      </c>
      <c r="C229" s="9">
        <v>42877</v>
      </c>
      <c r="D229" t="s">
        <v>129</v>
      </c>
      <c r="E229" t="s">
        <v>506</v>
      </c>
      <c r="G229" s="92">
        <v>40039</v>
      </c>
      <c r="H229" s="1"/>
    </row>
    <row r="230" spans="1:8" x14ac:dyDescent="0.25">
      <c r="A230" s="33">
        <v>42856</v>
      </c>
      <c r="B230" s="33" t="s">
        <v>224</v>
      </c>
      <c r="C230" s="9">
        <v>42870</v>
      </c>
      <c r="D230" t="s">
        <v>239</v>
      </c>
      <c r="E230" t="s">
        <v>77</v>
      </c>
      <c r="G230" s="92">
        <v>40043</v>
      </c>
      <c r="H230" s="1"/>
    </row>
    <row r="231" spans="1:8" x14ac:dyDescent="0.25">
      <c r="A231" s="33">
        <v>42856</v>
      </c>
      <c r="B231" s="33" t="s">
        <v>231</v>
      </c>
      <c r="C231" s="9">
        <v>42885</v>
      </c>
      <c r="D231" t="s">
        <v>239</v>
      </c>
      <c r="E231" t="s">
        <v>507</v>
      </c>
      <c r="G231" s="92">
        <v>41850</v>
      </c>
      <c r="H231" s="1"/>
    </row>
    <row r="232" spans="1:8" x14ac:dyDescent="0.25">
      <c r="A232" s="33">
        <v>42856</v>
      </c>
      <c r="B232" s="33" t="s">
        <v>224</v>
      </c>
      <c r="C232" s="9">
        <v>42858</v>
      </c>
      <c r="D232" t="s">
        <v>129</v>
      </c>
      <c r="E232" t="s">
        <v>245</v>
      </c>
      <c r="F232" t="s">
        <v>57</v>
      </c>
      <c r="G232" s="92">
        <v>60000</v>
      </c>
      <c r="H232" s="1"/>
    </row>
    <row r="233" spans="1:8" x14ac:dyDescent="0.25">
      <c r="A233" s="33">
        <v>42856</v>
      </c>
      <c r="B233" s="33" t="s">
        <v>224</v>
      </c>
      <c r="C233" s="9">
        <v>42859</v>
      </c>
      <c r="D233" t="s">
        <v>76</v>
      </c>
      <c r="E233" t="s">
        <v>80</v>
      </c>
      <c r="G233" s="92">
        <v>60000</v>
      </c>
      <c r="H233" s="1"/>
    </row>
    <row r="234" spans="1:8" x14ac:dyDescent="0.25">
      <c r="A234" s="33">
        <v>42856</v>
      </c>
      <c r="B234" s="33" t="s">
        <v>224</v>
      </c>
      <c r="C234" s="9">
        <v>42863</v>
      </c>
      <c r="D234" t="s">
        <v>76</v>
      </c>
      <c r="E234" t="s">
        <v>133</v>
      </c>
      <c r="G234" s="92">
        <v>60000</v>
      </c>
      <c r="H234" s="1"/>
    </row>
    <row r="235" spans="1:8" x14ac:dyDescent="0.25">
      <c r="A235" s="33">
        <v>42856</v>
      </c>
      <c r="B235" s="33" t="s">
        <v>224</v>
      </c>
      <c r="C235" s="9">
        <v>42872</v>
      </c>
      <c r="D235" t="s">
        <v>76</v>
      </c>
      <c r="E235" t="s">
        <v>207</v>
      </c>
      <c r="G235" s="92">
        <v>60025</v>
      </c>
      <c r="H235" s="1"/>
    </row>
    <row r="236" spans="1:8" x14ac:dyDescent="0.25">
      <c r="A236" s="33">
        <v>42856</v>
      </c>
      <c r="B236" s="33" t="s">
        <v>224</v>
      </c>
      <c r="C236" s="9">
        <v>42864</v>
      </c>
      <c r="D236" t="s">
        <v>129</v>
      </c>
      <c r="E236" t="s">
        <v>85</v>
      </c>
      <c r="G236" s="92">
        <v>60098</v>
      </c>
      <c r="H236" s="1"/>
    </row>
    <row r="237" spans="1:8" x14ac:dyDescent="0.25">
      <c r="A237" s="33">
        <v>42856</v>
      </c>
      <c r="B237" s="33" t="s">
        <v>224</v>
      </c>
      <c r="C237" s="9">
        <v>42867</v>
      </c>
      <c r="D237" t="s">
        <v>76</v>
      </c>
      <c r="E237" t="s">
        <v>508</v>
      </c>
      <c r="G237" s="92">
        <v>80000</v>
      </c>
      <c r="H237" s="1"/>
    </row>
    <row r="238" spans="1:8" x14ac:dyDescent="0.25">
      <c r="A238" s="33">
        <v>42856</v>
      </c>
      <c r="B238" s="33" t="s">
        <v>224</v>
      </c>
      <c r="C238" s="9">
        <v>42874</v>
      </c>
      <c r="D238" t="s">
        <v>76</v>
      </c>
      <c r="E238" t="s">
        <v>408</v>
      </c>
      <c r="G238" s="92">
        <v>80000</v>
      </c>
      <c r="H238" s="1"/>
    </row>
    <row r="239" spans="1:8" x14ac:dyDescent="0.25">
      <c r="A239" s="33">
        <v>42856</v>
      </c>
      <c r="B239" s="33" t="s">
        <v>224</v>
      </c>
      <c r="C239" s="9">
        <v>42879</v>
      </c>
      <c r="D239" t="s">
        <v>76</v>
      </c>
      <c r="E239" t="s">
        <v>24</v>
      </c>
      <c r="G239" s="92">
        <v>80000</v>
      </c>
      <c r="H239" s="1"/>
    </row>
    <row r="240" spans="1:8" x14ac:dyDescent="0.25">
      <c r="A240" s="33">
        <v>42856</v>
      </c>
      <c r="B240" s="33" t="s">
        <v>224</v>
      </c>
      <c r="C240" s="9">
        <v>42857</v>
      </c>
      <c r="D240" t="s">
        <v>239</v>
      </c>
      <c r="E240" t="s">
        <v>418</v>
      </c>
      <c r="F240" t="s">
        <v>57</v>
      </c>
      <c r="G240" s="92">
        <v>100000</v>
      </c>
      <c r="H240" s="1"/>
    </row>
    <row r="241" spans="1:8" x14ac:dyDescent="0.25">
      <c r="A241" s="33">
        <v>42856</v>
      </c>
      <c r="B241" s="33" t="s">
        <v>224</v>
      </c>
      <c r="C241" s="9">
        <v>42863</v>
      </c>
      <c r="D241" t="s">
        <v>76</v>
      </c>
      <c r="E241" t="s">
        <v>509</v>
      </c>
      <c r="G241" s="92">
        <v>120049</v>
      </c>
      <c r="H241" s="1"/>
    </row>
    <row r="242" spans="1:8" x14ac:dyDescent="0.25">
      <c r="A242" s="33">
        <v>42856</v>
      </c>
      <c r="B242" s="33" t="s">
        <v>224</v>
      </c>
      <c r="C242" s="9">
        <v>42857</v>
      </c>
      <c r="D242" t="s">
        <v>76</v>
      </c>
      <c r="E242" t="s">
        <v>510</v>
      </c>
      <c r="F242" t="s">
        <v>57</v>
      </c>
      <c r="G242" s="92">
        <v>200000</v>
      </c>
      <c r="H242" s="1"/>
    </row>
    <row r="243" spans="1:8" x14ac:dyDescent="0.25">
      <c r="A243" s="69">
        <v>42856</v>
      </c>
      <c r="B243" s="69" t="s">
        <v>224</v>
      </c>
      <c r="C243" s="65">
        <v>42858</v>
      </c>
      <c r="D243" s="37" t="s">
        <v>76</v>
      </c>
      <c r="E243" s="37" t="s">
        <v>511</v>
      </c>
      <c r="F243" s="37" t="s">
        <v>57</v>
      </c>
      <c r="G243" s="94">
        <v>1200104</v>
      </c>
      <c r="H243" s="79">
        <f>SUM(G197:G243)</f>
        <v>2943013</v>
      </c>
    </row>
    <row r="244" spans="1:8" x14ac:dyDescent="0.25">
      <c r="A244" s="33">
        <v>42891</v>
      </c>
      <c r="B244" s="33" t="s">
        <v>224</v>
      </c>
      <c r="C244" s="9">
        <v>42891</v>
      </c>
      <c r="D244" s="9" t="s">
        <v>129</v>
      </c>
      <c r="E244" t="s">
        <v>245</v>
      </c>
      <c r="G244" s="1">
        <v>60000</v>
      </c>
      <c r="H244" s="1"/>
    </row>
    <row r="245" spans="1:8" x14ac:dyDescent="0.25">
      <c r="A245" s="33">
        <v>42915</v>
      </c>
      <c r="B245" s="33" t="s">
        <v>224</v>
      </c>
      <c r="C245" s="9">
        <v>42915</v>
      </c>
      <c r="D245" s="9" t="s">
        <v>76</v>
      </c>
      <c r="E245" t="s">
        <v>17</v>
      </c>
      <c r="G245" s="1">
        <v>20072</v>
      </c>
      <c r="H245" s="1"/>
    </row>
    <row r="246" spans="1:8" x14ac:dyDescent="0.25">
      <c r="A246" s="33">
        <v>42891</v>
      </c>
      <c r="B246" s="33" t="s">
        <v>224</v>
      </c>
      <c r="C246" s="9">
        <v>42891</v>
      </c>
      <c r="D246" s="9" t="s">
        <v>76</v>
      </c>
      <c r="E246" t="s">
        <v>24</v>
      </c>
      <c r="G246" s="1">
        <v>40000</v>
      </c>
      <c r="H246" s="1"/>
    </row>
    <row r="247" spans="1:8" x14ac:dyDescent="0.25">
      <c r="A247" s="33">
        <v>42895</v>
      </c>
      <c r="B247" s="33" t="s">
        <v>224</v>
      </c>
      <c r="C247" s="9">
        <v>42895</v>
      </c>
      <c r="D247" s="9" t="s">
        <v>239</v>
      </c>
      <c r="E247" t="s">
        <v>21</v>
      </c>
      <c r="G247" s="1">
        <v>20109</v>
      </c>
      <c r="H247" s="1"/>
    </row>
    <row r="248" spans="1:8" x14ac:dyDescent="0.25">
      <c r="A248" s="33">
        <v>42907</v>
      </c>
      <c r="B248" s="33" t="s">
        <v>224</v>
      </c>
      <c r="C248" s="9">
        <v>42907</v>
      </c>
      <c r="D248" s="9" t="s">
        <v>239</v>
      </c>
      <c r="E248" t="s">
        <v>21</v>
      </c>
      <c r="G248" s="1">
        <v>20109</v>
      </c>
      <c r="H248" s="1"/>
    </row>
    <row r="249" spans="1:8" x14ac:dyDescent="0.25">
      <c r="A249" s="33">
        <v>42913</v>
      </c>
      <c r="B249" s="33" t="s">
        <v>224</v>
      </c>
      <c r="C249" s="9">
        <v>42913</v>
      </c>
      <c r="D249" s="9" t="s">
        <v>76</v>
      </c>
      <c r="E249" t="s">
        <v>127</v>
      </c>
      <c r="G249" s="1">
        <v>20000</v>
      </c>
      <c r="H249" s="1"/>
    </row>
    <row r="250" spans="1:8" x14ac:dyDescent="0.25">
      <c r="A250" s="33">
        <v>42906</v>
      </c>
      <c r="B250" s="33" t="s">
        <v>224</v>
      </c>
      <c r="C250" s="9">
        <v>42906</v>
      </c>
      <c r="D250" s="9" t="s">
        <v>76</v>
      </c>
      <c r="E250" t="s">
        <v>413</v>
      </c>
      <c r="G250" s="1">
        <v>40000</v>
      </c>
      <c r="H250" s="1"/>
    </row>
    <row r="251" spans="1:8" x14ac:dyDescent="0.25">
      <c r="A251" s="33">
        <v>42891</v>
      </c>
      <c r="B251" s="33" t="s">
        <v>224</v>
      </c>
      <c r="C251" s="9">
        <v>42891</v>
      </c>
      <c r="D251" s="9" t="s">
        <v>239</v>
      </c>
      <c r="E251" t="s">
        <v>144</v>
      </c>
      <c r="G251" s="1">
        <v>40000</v>
      </c>
      <c r="H251" s="1"/>
    </row>
    <row r="252" spans="1:8" x14ac:dyDescent="0.25">
      <c r="A252" s="33">
        <v>42888</v>
      </c>
      <c r="B252" s="33" t="s">
        <v>224</v>
      </c>
      <c r="C252" s="9">
        <v>42888</v>
      </c>
      <c r="D252" s="9" t="s">
        <v>76</v>
      </c>
      <c r="E252" t="s">
        <v>206</v>
      </c>
      <c r="G252" s="1">
        <v>20000</v>
      </c>
      <c r="H252" s="1"/>
    </row>
    <row r="253" spans="1:8" x14ac:dyDescent="0.25">
      <c r="A253" s="33">
        <v>42905</v>
      </c>
      <c r="B253" s="33" t="s">
        <v>224</v>
      </c>
      <c r="C253" s="9">
        <v>42905</v>
      </c>
      <c r="D253" s="9" t="s">
        <v>76</v>
      </c>
      <c r="E253" t="s">
        <v>524</v>
      </c>
      <c r="G253" s="1">
        <v>80096</v>
      </c>
      <c r="H253" s="1"/>
    </row>
    <row r="254" spans="1:8" x14ac:dyDescent="0.25">
      <c r="A254" s="33">
        <v>42895</v>
      </c>
      <c r="B254" s="33" t="s">
        <v>224</v>
      </c>
      <c r="C254" s="9">
        <v>42895</v>
      </c>
      <c r="D254" s="9" t="s">
        <v>239</v>
      </c>
      <c r="E254" t="s">
        <v>4</v>
      </c>
      <c r="G254" s="1">
        <v>20097</v>
      </c>
      <c r="H254" s="1"/>
    </row>
    <row r="255" spans="1:8" x14ac:dyDescent="0.25">
      <c r="A255" s="33">
        <v>42891</v>
      </c>
      <c r="B255" s="33" t="s">
        <v>224</v>
      </c>
      <c r="C255" s="9">
        <v>42891</v>
      </c>
      <c r="D255" s="9" t="s">
        <v>239</v>
      </c>
      <c r="E255" t="s">
        <v>525</v>
      </c>
      <c r="G255" s="1">
        <v>100000</v>
      </c>
      <c r="H255" s="1"/>
    </row>
    <row r="256" spans="1:8" x14ac:dyDescent="0.25">
      <c r="A256" s="33">
        <v>42898</v>
      </c>
      <c r="B256" s="33" t="s">
        <v>224</v>
      </c>
      <c r="C256" s="9">
        <v>42898</v>
      </c>
      <c r="D256" s="9" t="s">
        <v>239</v>
      </c>
      <c r="E256" t="s">
        <v>466</v>
      </c>
      <c r="G256" s="1">
        <v>20000</v>
      </c>
      <c r="H256" s="1"/>
    </row>
    <row r="257" spans="1:8" x14ac:dyDescent="0.25">
      <c r="A257" s="33">
        <v>42887</v>
      </c>
      <c r="B257" s="33" t="s">
        <v>224</v>
      </c>
      <c r="C257" s="9">
        <v>42887</v>
      </c>
      <c r="D257" s="9" t="s">
        <v>76</v>
      </c>
      <c r="E257" t="s">
        <v>2</v>
      </c>
      <c r="G257" s="1">
        <v>20000</v>
      </c>
      <c r="H257" s="1"/>
    </row>
    <row r="258" spans="1:8" x14ac:dyDescent="0.25">
      <c r="A258" s="33">
        <v>42887</v>
      </c>
      <c r="B258" s="33" t="s">
        <v>224</v>
      </c>
      <c r="C258" s="9">
        <v>42887</v>
      </c>
      <c r="D258" s="9" t="s">
        <v>76</v>
      </c>
      <c r="E258" t="s">
        <v>526</v>
      </c>
      <c r="G258" s="1">
        <v>200000</v>
      </c>
      <c r="H258" s="1"/>
    </row>
    <row r="259" spans="1:8" x14ac:dyDescent="0.25">
      <c r="A259" s="33">
        <v>42891</v>
      </c>
      <c r="B259" s="33" t="s">
        <v>224</v>
      </c>
      <c r="C259" s="9">
        <v>42891</v>
      </c>
      <c r="D259" s="9" t="s">
        <v>239</v>
      </c>
      <c r="E259" t="s">
        <v>527</v>
      </c>
      <c r="G259" s="1">
        <v>50000</v>
      </c>
      <c r="H259" s="1"/>
    </row>
    <row r="260" spans="1:8" x14ac:dyDescent="0.25">
      <c r="A260" s="33">
        <v>42891</v>
      </c>
      <c r="B260" s="33" t="s">
        <v>224</v>
      </c>
      <c r="C260" s="9">
        <v>42891</v>
      </c>
      <c r="D260" s="9" t="s">
        <v>239</v>
      </c>
      <c r="E260" t="s">
        <v>240</v>
      </c>
      <c r="G260" s="1">
        <v>20000</v>
      </c>
      <c r="H260" s="1"/>
    </row>
    <row r="261" spans="1:8" x14ac:dyDescent="0.25">
      <c r="A261" s="33">
        <v>42913</v>
      </c>
      <c r="B261" s="33" t="s">
        <v>224</v>
      </c>
      <c r="C261" s="9">
        <v>42913</v>
      </c>
      <c r="D261" s="9" t="s">
        <v>239</v>
      </c>
      <c r="E261" t="s">
        <v>91</v>
      </c>
      <c r="G261" s="1">
        <v>20028</v>
      </c>
      <c r="H261" s="1"/>
    </row>
    <row r="262" spans="1:8" x14ac:dyDescent="0.25">
      <c r="A262" s="33">
        <v>42898</v>
      </c>
      <c r="B262" s="33" t="s">
        <v>224</v>
      </c>
      <c r="C262" s="9">
        <v>42898</v>
      </c>
      <c r="D262" s="9" t="s">
        <v>76</v>
      </c>
      <c r="E262" t="s">
        <v>6</v>
      </c>
      <c r="G262" s="1">
        <v>40030</v>
      </c>
      <c r="H262" s="1"/>
    </row>
    <row r="263" spans="1:8" x14ac:dyDescent="0.25">
      <c r="A263" s="33">
        <v>42914</v>
      </c>
      <c r="B263" s="33" t="s">
        <v>224</v>
      </c>
      <c r="C263" s="9">
        <v>42914</v>
      </c>
      <c r="D263" s="9" t="s">
        <v>76</v>
      </c>
      <c r="E263" t="s">
        <v>93</v>
      </c>
      <c r="G263" s="1">
        <v>20000</v>
      </c>
      <c r="H263" s="1"/>
    </row>
    <row r="264" spans="1:8" x14ac:dyDescent="0.25">
      <c r="A264" s="33">
        <v>42915</v>
      </c>
      <c r="B264" s="33" t="s">
        <v>224</v>
      </c>
      <c r="C264" s="9">
        <v>42915</v>
      </c>
      <c r="D264" s="9" t="s">
        <v>76</v>
      </c>
      <c r="E264" t="s">
        <v>16</v>
      </c>
      <c r="G264" s="1">
        <v>20037</v>
      </c>
      <c r="H264" s="1"/>
    </row>
    <row r="265" spans="1:8" x14ac:dyDescent="0.25">
      <c r="A265" s="33">
        <v>42916</v>
      </c>
      <c r="B265" s="33" t="s">
        <v>224</v>
      </c>
      <c r="C265" s="9">
        <v>42916</v>
      </c>
      <c r="D265" s="9" t="s">
        <v>239</v>
      </c>
      <c r="E265" t="s">
        <v>528</v>
      </c>
      <c r="G265" s="1">
        <v>810</v>
      </c>
      <c r="H265" s="1"/>
    </row>
    <row r="266" spans="1:8" x14ac:dyDescent="0.25">
      <c r="A266" s="33">
        <v>42916</v>
      </c>
      <c r="B266" s="33" t="s">
        <v>224</v>
      </c>
      <c r="C266" s="9">
        <v>42916</v>
      </c>
      <c r="D266" s="9" t="s">
        <v>76</v>
      </c>
      <c r="E266" t="s">
        <v>9</v>
      </c>
      <c r="G266" s="1">
        <v>20000</v>
      </c>
      <c r="H266" s="1"/>
    </row>
    <row r="267" spans="1:8" x14ac:dyDescent="0.25">
      <c r="A267" s="33">
        <v>42892</v>
      </c>
      <c r="B267" s="33" t="s">
        <v>224</v>
      </c>
      <c r="C267" s="9">
        <v>42892</v>
      </c>
      <c r="D267" s="9" t="s">
        <v>76</v>
      </c>
      <c r="E267" t="s">
        <v>133</v>
      </c>
      <c r="G267" s="1">
        <v>60000</v>
      </c>
      <c r="H267" s="1"/>
    </row>
    <row r="268" spans="1:8" x14ac:dyDescent="0.25">
      <c r="A268" s="33">
        <v>42909</v>
      </c>
      <c r="B268" s="33" t="s">
        <v>224</v>
      </c>
      <c r="C268" s="9">
        <v>42909</v>
      </c>
      <c r="D268" s="9" t="s">
        <v>76</v>
      </c>
      <c r="E268" t="s">
        <v>87</v>
      </c>
      <c r="G268" s="1">
        <v>20000</v>
      </c>
      <c r="H268" s="1"/>
    </row>
    <row r="269" spans="1:8" x14ac:dyDescent="0.25">
      <c r="A269" s="33">
        <v>42916</v>
      </c>
      <c r="B269" s="33" t="s">
        <v>224</v>
      </c>
      <c r="C269" s="9">
        <v>42916</v>
      </c>
      <c r="D269" s="9" t="s">
        <v>76</v>
      </c>
      <c r="E269" t="s">
        <v>131</v>
      </c>
      <c r="G269" s="1">
        <v>20000</v>
      </c>
      <c r="H269" s="1"/>
    </row>
    <row r="270" spans="1:8" x14ac:dyDescent="0.25">
      <c r="A270" s="33">
        <v>42891</v>
      </c>
      <c r="B270" s="33" t="s">
        <v>224</v>
      </c>
      <c r="C270" s="9">
        <v>42891</v>
      </c>
      <c r="D270" s="9" t="s">
        <v>76</v>
      </c>
      <c r="E270" t="s">
        <v>313</v>
      </c>
      <c r="G270" s="1">
        <v>20000</v>
      </c>
      <c r="H270" s="1"/>
    </row>
    <row r="271" spans="1:8" x14ac:dyDescent="0.25">
      <c r="A271" s="33">
        <v>42894</v>
      </c>
      <c r="B271" s="33" t="s">
        <v>224</v>
      </c>
      <c r="C271" s="9">
        <v>42894</v>
      </c>
      <c r="D271" s="9" t="s">
        <v>239</v>
      </c>
      <c r="E271" t="s">
        <v>132</v>
      </c>
      <c r="G271" s="1">
        <v>20100</v>
      </c>
      <c r="H271" s="1"/>
    </row>
    <row r="272" spans="1:8" x14ac:dyDescent="0.25">
      <c r="A272" s="69">
        <v>42916</v>
      </c>
      <c r="B272" s="69" t="s">
        <v>224</v>
      </c>
      <c r="C272" s="65">
        <v>42916</v>
      </c>
      <c r="D272" s="65" t="s">
        <v>76</v>
      </c>
      <c r="E272" s="37" t="s">
        <v>14</v>
      </c>
      <c r="F272" s="37"/>
      <c r="G272" s="79">
        <v>20000</v>
      </c>
      <c r="H272" s="79">
        <f>SUM(G244:G272)</f>
        <v>1071488</v>
      </c>
    </row>
    <row r="273" spans="1:7" x14ac:dyDescent="0.25">
      <c r="A273" s="33">
        <v>42917</v>
      </c>
      <c r="B273" s="33" t="s">
        <v>224</v>
      </c>
      <c r="C273" s="9">
        <v>42919</v>
      </c>
      <c r="D273" t="s">
        <v>552</v>
      </c>
      <c r="E273" t="s">
        <v>553</v>
      </c>
      <c r="F273" t="s">
        <v>57</v>
      </c>
      <c r="G273" s="1">
        <v>41000</v>
      </c>
    </row>
    <row r="274" spans="1:7" x14ac:dyDescent="0.25">
      <c r="A274" s="33">
        <v>42917</v>
      </c>
      <c r="B274" s="33" t="s">
        <v>224</v>
      </c>
      <c r="C274" s="9">
        <v>42926</v>
      </c>
      <c r="D274" t="s">
        <v>552</v>
      </c>
      <c r="E274" t="s">
        <v>249</v>
      </c>
      <c r="G274" s="1">
        <v>80000</v>
      </c>
    </row>
    <row r="275" spans="1:7" x14ac:dyDescent="0.25">
      <c r="A275" s="33">
        <v>42917</v>
      </c>
      <c r="B275" s="33" t="s">
        <v>224</v>
      </c>
      <c r="C275" s="9">
        <v>42919</v>
      </c>
      <c r="D275" t="s">
        <v>76</v>
      </c>
      <c r="E275" t="s">
        <v>554</v>
      </c>
      <c r="F275" t="s">
        <v>57</v>
      </c>
      <c r="G275" s="1">
        <v>20000</v>
      </c>
    </row>
    <row r="276" spans="1:7" x14ac:dyDescent="0.25">
      <c r="A276" s="33">
        <v>42917</v>
      </c>
      <c r="B276" s="33" t="s">
        <v>224</v>
      </c>
      <c r="C276" s="9">
        <v>42935</v>
      </c>
      <c r="D276" t="s">
        <v>239</v>
      </c>
      <c r="E276" t="s">
        <v>21</v>
      </c>
      <c r="G276" s="1">
        <v>20109</v>
      </c>
    </row>
    <row r="277" spans="1:7" x14ac:dyDescent="0.25">
      <c r="A277" s="33">
        <v>42917</v>
      </c>
      <c r="B277" s="33" t="s">
        <v>224</v>
      </c>
      <c r="C277" s="9">
        <v>42919</v>
      </c>
      <c r="D277" t="s">
        <v>239</v>
      </c>
      <c r="E277" t="s">
        <v>18</v>
      </c>
      <c r="F277" t="s">
        <v>57</v>
      </c>
      <c r="G277" s="1">
        <v>20080</v>
      </c>
    </row>
    <row r="278" spans="1:7" x14ac:dyDescent="0.25">
      <c r="A278" s="33">
        <v>42917</v>
      </c>
      <c r="B278" s="33" t="s">
        <v>224</v>
      </c>
      <c r="C278" s="9">
        <v>42933</v>
      </c>
      <c r="D278" t="s">
        <v>239</v>
      </c>
      <c r="E278" t="s">
        <v>555</v>
      </c>
      <c r="G278" s="1">
        <v>20000</v>
      </c>
    </row>
    <row r="279" spans="1:7" x14ac:dyDescent="0.25">
      <c r="A279" s="33">
        <v>42917</v>
      </c>
      <c r="B279" s="33" t="s">
        <v>224</v>
      </c>
      <c r="C279" s="9">
        <v>42921</v>
      </c>
      <c r="D279" t="s">
        <v>76</v>
      </c>
      <c r="E279" t="s">
        <v>206</v>
      </c>
      <c r="F279" t="s">
        <v>57</v>
      </c>
      <c r="G279" s="1">
        <v>20000</v>
      </c>
    </row>
    <row r="280" spans="1:7" x14ac:dyDescent="0.25">
      <c r="A280" s="33">
        <v>42917</v>
      </c>
      <c r="B280" s="33" t="s">
        <v>224</v>
      </c>
      <c r="C280" s="9">
        <v>42919</v>
      </c>
      <c r="D280" t="s">
        <v>239</v>
      </c>
      <c r="E280" t="s">
        <v>372</v>
      </c>
      <c r="F280" t="s">
        <v>57</v>
      </c>
      <c r="G280" s="1">
        <v>20094</v>
      </c>
    </row>
    <row r="281" spans="1:7" x14ac:dyDescent="0.25">
      <c r="A281" s="33">
        <v>42917</v>
      </c>
      <c r="B281" s="33" t="s">
        <v>224</v>
      </c>
      <c r="C281" s="9">
        <v>42919</v>
      </c>
      <c r="D281" t="s">
        <v>76</v>
      </c>
      <c r="E281" t="s">
        <v>2</v>
      </c>
      <c r="G281" s="1">
        <v>20000</v>
      </c>
    </row>
    <row r="282" spans="1:7" x14ac:dyDescent="0.25">
      <c r="A282" s="33">
        <v>42917</v>
      </c>
      <c r="B282" s="33" t="s">
        <v>224</v>
      </c>
      <c r="C282" s="9">
        <v>42919</v>
      </c>
      <c r="D282" t="s">
        <v>76</v>
      </c>
      <c r="E282" t="s">
        <v>526</v>
      </c>
      <c r="F282" t="s">
        <v>57</v>
      </c>
      <c r="G282" s="1">
        <v>200000</v>
      </c>
    </row>
    <row r="283" spans="1:7" x14ac:dyDescent="0.25">
      <c r="A283" s="33">
        <v>42917</v>
      </c>
      <c r="B283" s="33" t="s">
        <v>224</v>
      </c>
      <c r="C283" s="9">
        <v>42919</v>
      </c>
      <c r="D283" t="s">
        <v>239</v>
      </c>
      <c r="E283" t="s">
        <v>556</v>
      </c>
      <c r="F283" t="s">
        <v>57</v>
      </c>
      <c r="G283" s="1">
        <v>40000</v>
      </c>
    </row>
    <row r="284" spans="1:7" x14ac:dyDescent="0.25">
      <c r="A284" s="33">
        <v>42917</v>
      </c>
      <c r="B284" s="33" t="s">
        <v>224</v>
      </c>
      <c r="C284" s="9">
        <v>42919</v>
      </c>
      <c r="D284" t="s">
        <v>239</v>
      </c>
      <c r="E284" t="s">
        <v>240</v>
      </c>
      <c r="F284" t="s">
        <v>57</v>
      </c>
      <c r="G284" s="1">
        <v>20000</v>
      </c>
    </row>
    <row r="285" spans="1:7" x14ac:dyDescent="0.25">
      <c r="A285" s="33">
        <v>42917</v>
      </c>
      <c r="B285" s="33" t="s">
        <v>224</v>
      </c>
      <c r="C285" s="9">
        <v>42923</v>
      </c>
      <c r="D285" t="s">
        <v>76</v>
      </c>
      <c r="E285" t="s">
        <v>32</v>
      </c>
      <c r="G285" s="1">
        <v>100000</v>
      </c>
    </row>
    <row r="286" spans="1:7" x14ac:dyDescent="0.25">
      <c r="A286" s="33">
        <v>42917</v>
      </c>
      <c r="B286" s="33" t="s">
        <v>224</v>
      </c>
      <c r="C286" s="9">
        <v>42920</v>
      </c>
      <c r="D286" t="s">
        <v>76</v>
      </c>
      <c r="E286" t="s">
        <v>557</v>
      </c>
      <c r="G286" s="1">
        <v>20000</v>
      </c>
    </row>
    <row r="287" spans="1:7" x14ac:dyDescent="0.25">
      <c r="A287" s="33">
        <v>42917</v>
      </c>
      <c r="B287" s="33" t="s">
        <v>224</v>
      </c>
      <c r="C287" s="9">
        <v>42926</v>
      </c>
      <c r="D287" t="s">
        <v>239</v>
      </c>
      <c r="E287" t="s">
        <v>77</v>
      </c>
      <c r="G287" s="1">
        <v>40043</v>
      </c>
    </row>
    <row r="288" spans="1:7" x14ac:dyDescent="0.25">
      <c r="A288" s="33">
        <v>42917</v>
      </c>
      <c r="B288" s="33" t="s">
        <v>224</v>
      </c>
      <c r="C288" s="9">
        <v>42937</v>
      </c>
      <c r="D288" t="s">
        <v>76</v>
      </c>
      <c r="E288" t="s">
        <v>262</v>
      </c>
      <c r="G288" s="1">
        <v>200000</v>
      </c>
    </row>
    <row r="289" spans="1:7" x14ac:dyDescent="0.25">
      <c r="A289" s="33">
        <v>42917</v>
      </c>
      <c r="B289" s="33" t="s">
        <v>224</v>
      </c>
      <c r="C289" s="9">
        <v>42933</v>
      </c>
      <c r="D289" t="s">
        <v>239</v>
      </c>
      <c r="E289" t="s">
        <v>558</v>
      </c>
      <c r="G289" s="1">
        <v>240000</v>
      </c>
    </row>
    <row r="290" spans="1:7" x14ac:dyDescent="0.25">
      <c r="A290" s="33">
        <v>42917</v>
      </c>
      <c r="B290" s="33" t="s">
        <v>224</v>
      </c>
      <c r="C290" s="9">
        <v>42921</v>
      </c>
      <c r="D290" t="s">
        <v>76</v>
      </c>
      <c r="E290" t="s">
        <v>133</v>
      </c>
      <c r="F290" t="s">
        <v>57</v>
      </c>
      <c r="G290" s="1">
        <v>60000</v>
      </c>
    </row>
    <row r="291" spans="1:7" x14ac:dyDescent="0.25">
      <c r="A291" s="33">
        <v>42917</v>
      </c>
      <c r="B291" s="33" t="s">
        <v>224</v>
      </c>
      <c r="C291" s="9">
        <v>42926</v>
      </c>
      <c r="D291" t="s">
        <v>76</v>
      </c>
      <c r="E291" t="s">
        <v>87</v>
      </c>
      <c r="G291" s="1">
        <v>20000</v>
      </c>
    </row>
    <row r="292" spans="1:7" x14ac:dyDescent="0.25">
      <c r="A292" s="33">
        <v>42917</v>
      </c>
      <c r="B292" s="33" t="s">
        <v>224</v>
      </c>
      <c r="C292" s="9">
        <v>42933</v>
      </c>
      <c r="D292" t="s">
        <v>239</v>
      </c>
      <c r="E292" t="s">
        <v>13</v>
      </c>
      <c r="G292" s="1">
        <v>20000</v>
      </c>
    </row>
    <row r="293" spans="1:7" x14ac:dyDescent="0.25">
      <c r="A293" s="33">
        <v>42917</v>
      </c>
      <c r="B293" s="33" t="s">
        <v>224</v>
      </c>
      <c r="C293" s="9">
        <v>42921</v>
      </c>
      <c r="D293" t="s">
        <v>76</v>
      </c>
      <c r="E293" t="s">
        <v>313</v>
      </c>
      <c r="G293" s="1">
        <v>20000</v>
      </c>
    </row>
    <row r="294" spans="1:7" x14ac:dyDescent="0.25">
      <c r="A294" s="33">
        <v>42917</v>
      </c>
      <c r="B294" s="33" t="s">
        <v>224</v>
      </c>
      <c r="C294" s="9">
        <v>42927</v>
      </c>
      <c r="D294" t="s">
        <v>239</v>
      </c>
      <c r="E294" t="s">
        <v>132</v>
      </c>
      <c r="G294" s="1">
        <v>20100</v>
      </c>
    </row>
    <row r="295" spans="1:7" x14ac:dyDescent="0.25">
      <c r="A295" s="33">
        <v>42917</v>
      </c>
      <c r="B295" s="33" t="s">
        <v>224</v>
      </c>
      <c r="C295" s="9">
        <v>42926</v>
      </c>
      <c r="D295" t="s">
        <v>76</v>
      </c>
      <c r="E295" t="s">
        <v>90</v>
      </c>
      <c r="G295" s="1">
        <v>40000</v>
      </c>
    </row>
    <row r="296" spans="1:7" x14ac:dyDescent="0.25">
      <c r="A296" s="33">
        <v>42917</v>
      </c>
      <c r="B296" s="33" t="s">
        <v>224</v>
      </c>
      <c r="C296" s="9">
        <v>42919</v>
      </c>
      <c r="D296" t="s">
        <v>76</v>
      </c>
      <c r="E296" t="s">
        <v>135</v>
      </c>
      <c r="F296" t="s">
        <v>57</v>
      </c>
      <c r="G296" s="1">
        <v>20000</v>
      </c>
    </row>
    <row r="297" spans="1:7" x14ac:dyDescent="0.25">
      <c r="A297" s="33">
        <v>42917</v>
      </c>
      <c r="B297" s="33" t="s">
        <v>224</v>
      </c>
      <c r="C297" s="9">
        <v>42919</v>
      </c>
      <c r="D297" t="s">
        <v>76</v>
      </c>
      <c r="E297" t="s">
        <v>3</v>
      </c>
      <c r="F297" t="s">
        <v>57</v>
      </c>
      <c r="G297" s="1">
        <v>20000</v>
      </c>
    </row>
    <row r="298" spans="1:7" x14ac:dyDescent="0.25">
      <c r="A298" s="33">
        <v>42917</v>
      </c>
      <c r="B298" s="33" t="s">
        <v>224</v>
      </c>
      <c r="C298" s="9">
        <v>42944</v>
      </c>
      <c r="D298" t="s">
        <v>76</v>
      </c>
      <c r="E298" t="s">
        <v>17</v>
      </c>
      <c r="G298" s="1">
        <v>20072</v>
      </c>
    </row>
    <row r="299" spans="1:7" x14ac:dyDescent="0.25">
      <c r="A299" s="33">
        <v>42917</v>
      </c>
      <c r="B299" s="33" t="s">
        <v>224</v>
      </c>
      <c r="C299" s="9">
        <v>42940</v>
      </c>
      <c r="D299" t="s">
        <v>239</v>
      </c>
      <c r="E299" t="s">
        <v>416</v>
      </c>
      <c r="G299" s="1">
        <v>120000</v>
      </c>
    </row>
    <row r="300" spans="1:7" x14ac:dyDescent="0.25">
      <c r="A300" s="33">
        <v>42917</v>
      </c>
      <c r="B300" s="33" t="s">
        <v>224</v>
      </c>
      <c r="C300" s="9">
        <v>42942</v>
      </c>
      <c r="D300" t="s">
        <v>76</v>
      </c>
      <c r="E300" t="s">
        <v>127</v>
      </c>
      <c r="G300" s="1">
        <v>20000</v>
      </c>
    </row>
    <row r="301" spans="1:7" x14ac:dyDescent="0.25">
      <c r="A301" s="33">
        <v>42917</v>
      </c>
      <c r="B301" s="33" t="s">
        <v>224</v>
      </c>
      <c r="C301" s="9">
        <v>42940</v>
      </c>
      <c r="D301" t="s">
        <v>76</v>
      </c>
      <c r="E301" t="s">
        <v>201</v>
      </c>
      <c r="G301" s="1">
        <v>40000</v>
      </c>
    </row>
    <row r="302" spans="1:7" x14ac:dyDescent="0.25">
      <c r="A302" s="33">
        <v>42917</v>
      </c>
      <c r="B302" s="33" t="s">
        <v>224</v>
      </c>
      <c r="C302" s="9">
        <v>42942</v>
      </c>
      <c r="D302" t="s">
        <v>239</v>
      </c>
      <c r="E302" t="s">
        <v>18</v>
      </c>
      <c r="G302" s="1">
        <v>20080</v>
      </c>
    </row>
    <row r="303" spans="1:7" x14ac:dyDescent="0.25">
      <c r="A303" s="33">
        <v>42917</v>
      </c>
      <c r="B303" s="33" t="s">
        <v>224</v>
      </c>
      <c r="C303" s="9">
        <v>42947</v>
      </c>
      <c r="D303" t="s">
        <v>76</v>
      </c>
      <c r="E303" t="s">
        <v>206</v>
      </c>
      <c r="G303" s="1">
        <v>20000</v>
      </c>
    </row>
    <row r="304" spans="1:7" x14ac:dyDescent="0.25">
      <c r="A304" s="33">
        <v>42917</v>
      </c>
      <c r="B304" s="33" t="s">
        <v>224</v>
      </c>
      <c r="C304" s="9">
        <v>42940</v>
      </c>
      <c r="D304" t="s">
        <v>552</v>
      </c>
      <c r="E304" t="s">
        <v>4</v>
      </c>
      <c r="G304" s="1">
        <v>20097</v>
      </c>
    </row>
    <row r="305" spans="1:8" x14ac:dyDescent="0.25">
      <c r="A305" s="33">
        <v>42917</v>
      </c>
      <c r="B305" s="33" t="s">
        <v>224</v>
      </c>
      <c r="C305" s="9">
        <v>42941</v>
      </c>
      <c r="D305" t="s">
        <v>76</v>
      </c>
      <c r="E305" t="s">
        <v>559</v>
      </c>
      <c r="G305" s="1">
        <v>100000</v>
      </c>
    </row>
    <row r="306" spans="1:8" x14ac:dyDescent="0.25">
      <c r="A306" s="33">
        <v>42917</v>
      </c>
      <c r="B306" s="33" t="s">
        <v>224</v>
      </c>
      <c r="C306" s="9">
        <v>42947</v>
      </c>
      <c r="D306" t="s">
        <v>76</v>
      </c>
      <c r="E306" t="s">
        <v>466</v>
      </c>
      <c r="G306" s="1">
        <v>20000</v>
      </c>
    </row>
    <row r="307" spans="1:8" x14ac:dyDescent="0.25">
      <c r="A307" s="33">
        <v>42917</v>
      </c>
      <c r="B307" s="33" t="s">
        <v>224</v>
      </c>
      <c r="C307" s="9">
        <v>42937</v>
      </c>
      <c r="D307" t="s">
        <v>239</v>
      </c>
      <c r="E307" t="s">
        <v>91</v>
      </c>
      <c r="G307" s="1">
        <v>20028</v>
      </c>
    </row>
    <row r="308" spans="1:8" x14ac:dyDescent="0.25">
      <c r="A308" s="33">
        <v>42917</v>
      </c>
      <c r="B308" s="33" t="s">
        <v>224</v>
      </c>
      <c r="C308" s="9">
        <v>42940</v>
      </c>
      <c r="D308" t="s">
        <v>76</v>
      </c>
      <c r="E308" t="s">
        <v>6</v>
      </c>
      <c r="G308" s="1">
        <v>20000</v>
      </c>
    </row>
    <row r="309" spans="1:8" x14ac:dyDescent="0.25">
      <c r="A309" s="33">
        <v>42917</v>
      </c>
      <c r="B309" s="33" t="s">
        <v>224</v>
      </c>
      <c r="C309" s="9">
        <v>42940</v>
      </c>
      <c r="D309" t="s">
        <v>76</v>
      </c>
      <c r="E309" t="s">
        <v>93</v>
      </c>
      <c r="G309" s="1">
        <v>20000</v>
      </c>
    </row>
    <row r="310" spans="1:8" x14ac:dyDescent="0.25">
      <c r="A310" s="33">
        <v>42917</v>
      </c>
      <c r="B310" s="33" t="s">
        <v>224</v>
      </c>
      <c r="C310" s="9">
        <v>42944</v>
      </c>
      <c r="D310" t="s">
        <v>76</v>
      </c>
      <c r="E310" t="s">
        <v>16</v>
      </c>
      <c r="G310" s="1">
        <v>20037</v>
      </c>
    </row>
    <row r="311" spans="1:8" x14ac:dyDescent="0.25">
      <c r="A311" s="33">
        <v>42917</v>
      </c>
      <c r="B311" s="33" t="s">
        <v>224</v>
      </c>
      <c r="C311" s="9">
        <v>42947</v>
      </c>
      <c r="D311" t="s">
        <v>239</v>
      </c>
      <c r="E311" t="s">
        <v>560</v>
      </c>
      <c r="G311" s="1">
        <v>2920</v>
      </c>
    </row>
    <row r="312" spans="1:8" x14ac:dyDescent="0.25">
      <c r="A312" s="33">
        <v>42917</v>
      </c>
      <c r="B312" s="33" t="s">
        <v>224</v>
      </c>
      <c r="C312" s="9">
        <v>42947</v>
      </c>
      <c r="D312" t="s">
        <v>76</v>
      </c>
      <c r="E312" t="s">
        <v>9</v>
      </c>
      <c r="G312" s="1">
        <v>20000</v>
      </c>
    </row>
    <row r="313" spans="1:8" x14ac:dyDescent="0.25">
      <c r="A313" s="33">
        <v>42917</v>
      </c>
      <c r="B313" s="33" t="s">
        <v>224</v>
      </c>
      <c r="C313" s="9">
        <v>42944</v>
      </c>
      <c r="D313" t="s">
        <v>76</v>
      </c>
      <c r="E313" t="s">
        <v>94</v>
      </c>
      <c r="G313" s="1">
        <v>20054</v>
      </c>
    </row>
    <row r="314" spans="1:8" x14ac:dyDescent="0.25">
      <c r="A314" s="33">
        <v>42917</v>
      </c>
      <c r="B314" s="33" t="s">
        <v>224</v>
      </c>
      <c r="C314" s="9">
        <v>42947</v>
      </c>
      <c r="D314" t="s">
        <v>76</v>
      </c>
      <c r="E314" t="s">
        <v>561</v>
      </c>
      <c r="G314" s="1">
        <v>20000</v>
      </c>
    </row>
    <row r="315" spans="1:8" x14ac:dyDescent="0.25">
      <c r="A315" s="33">
        <v>42917</v>
      </c>
      <c r="B315" s="33" t="s">
        <v>224</v>
      </c>
      <c r="C315" s="9">
        <v>42947</v>
      </c>
      <c r="D315" t="s">
        <v>76</v>
      </c>
      <c r="E315" t="s">
        <v>14</v>
      </c>
      <c r="G315" s="1">
        <v>20000</v>
      </c>
    </row>
    <row r="316" spans="1:8" x14ac:dyDescent="0.25">
      <c r="A316" s="33">
        <v>42917</v>
      </c>
      <c r="B316" s="37" t="s">
        <v>224</v>
      </c>
      <c r="C316" s="65">
        <v>42937</v>
      </c>
      <c r="D316" s="37" t="s">
        <v>552</v>
      </c>
      <c r="E316" s="37" t="s">
        <v>562</v>
      </c>
      <c r="F316" s="37"/>
      <c r="G316" s="79">
        <v>60098</v>
      </c>
      <c r="H316" s="79">
        <f>SUM(G273:G316)</f>
        <v>1944812</v>
      </c>
    </row>
    <row r="317" spans="1:8" x14ac:dyDescent="0.25">
      <c r="A317" s="33">
        <v>42948</v>
      </c>
      <c r="B317" s="33" t="s">
        <v>224</v>
      </c>
      <c r="C317" s="9">
        <v>42948</v>
      </c>
      <c r="D317" t="s">
        <v>129</v>
      </c>
      <c r="E317" t="s">
        <v>384</v>
      </c>
      <c r="G317" s="1">
        <v>70000</v>
      </c>
    </row>
    <row r="318" spans="1:8" x14ac:dyDescent="0.25">
      <c r="A318" s="33">
        <v>42948</v>
      </c>
      <c r="B318" s="33" t="s">
        <v>224</v>
      </c>
      <c r="C318" s="9">
        <v>42948</v>
      </c>
      <c r="D318" t="s">
        <v>239</v>
      </c>
      <c r="E318" t="s">
        <v>491</v>
      </c>
      <c r="F318" t="s">
        <v>57</v>
      </c>
      <c r="G318" s="1">
        <v>20094</v>
      </c>
    </row>
    <row r="319" spans="1:8" x14ac:dyDescent="0.25">
      <c r="A319" s="33">
        <v>42948</v>
      </c>
      <c r="B319" s="33" t="s">
        <v>224</v>
      </c>
      <c r="C319" s="9">
        <v>42948</v>
      </c>
      <c r="D319" t="s">
        <v>76</v>
      </c>
      <c r="E319" t="s">
        <v>140</v>
      </c>
      <c r="F319" t="s">
        <v>57</v>
      </c>
      <c r="G319" s="1">
        <v>60096</v>
      </c>
    </row>
    <row r="320" spans="1:8" x14ac:dyDescent="0.25">
      <c r="A320" s="33">
        <v>42948</v>
      </c>
      <c r="B320" s="33" t="s">
        <v>224</v>
      </c>
      <c r="C320" s="9">
        <v>42948</v>
      </c>
      <c r="D320" t="s">
        <v>76</v>
      </c>
      <c r="E320" t="s">
        <v>2</v>
      </c>
      <c r="F320" t="s">
        <v>57</v>
      </c>
      <c r="G320" s="1">
        <v>20000</v>
      </c>
    </row>
    <row r="321" spans="1:7" x14ac:dyDescent="0.25">
      <c r="A321" s="33">
        <v>42948</v>
      </c>
      <c r="B321" s="33" t="s">
        <v>224</v>
      </c>
      <c r="C321" s="9">
        <v>42948</v>
      </c>
      <c r="D321" t="s">
        <v>76</v>
      </c>
      <c r="E321" t="s">
        <v>135</v>
      </c>
      <c r="F321" t="s">
        <v>57</v>
      </c>
      <c r="G321" s="1">
        <v>20000</v>
      </c>
    </row>
    <row r="322" spans="1:7" x14ac:dyDescent="0.25">
      <c r="A322" s="33">
        <v>42948</v>
      </c>
      <c r="B322" s="33" t="s">
        <v>224</v>
      </c>
      <c r="C322" s="9">
        <v>42948</v>
      </c>
      <c r="D322" t="s">
        <v>76</v>
      </c>
      <c r="E322" t="s">
        <v>3</v>
      </c>
      <c r="F322" t="s">
        <v>57</v>
      </c>
      <c r="G322" s="1">
        <v>20000</v>
      </c>
    </row>
    <row r="323" spans="1:7" x14ac:dyDescent="0.25">
      <c r="A323" s="33">
        <v>42948</v>
      </c>
      <c r="B323" s="33" t="s">
        <v>224</v>
      </c>
      <c r="C323" s="9">
        <v>42950</v>
      </c>
      <c r="D323" t="s">
        <v>129</v>
      </c>
      <c r="E323" t="s">
        <v>4</v>
      </c>
      <c r="F323" t="s">
        <v>57</v>
      </c>
      <c r="G323" s="1">
        <v>20097</v>
      </c>
    </row>
    <row r="324" spans="1:7" x14ac:dyDescent="0.25">
      <c r="A324" s="33">
        <v>42948</v>
      </c>
      <c r="B324" s="33" t="s">
        <v>224</v>
      </c>
      <c r="C324" s="9">
        <v>42950</v>
      </c>
      <c r="D324" t="s">
        <v>76</v>
      </c>
      <c r="E324" t="s">
        <v>407</v>
      </c>
      <c r="F324" t="s">
        <v>57</v>
      </c>
      <c r="G324" s="1">
        <v>80000</v>
      </c>
    </row>
    <row r="325" spans="1:7" x14ac:dyDescent="0.25">
      <c r="A325" s="33">
        <v>42948</v>
      </c>
      <c r="B325" s="33" t="s">
        <v>224</v>
      </c>
      <c r="C325" s="9">
        <v>42950</v>
      </c>
      <c r="D325" t="s">
        <v>76</v>
      </c>
      <c r="E325" t="s">
        <v>587</v>
      </c>
      <c r="F325" t="s">
        <v>57</v>
      </c>
      <c r="G325" s="1">
        <v>60025</v>
      </c>
    </row>
    <row r="326" spans="1:7" x14ac:dyDescent="0.25">
      <c r="A326" s="33">
        <v>42948</v>
      </c>
      <c r="B326" s="33" t="s">
        <v>224</v>
      </c>
      <c r="C326" s="9">
        <v>42950</v>
      </c>
      <c r="D326" t="s">
        <v>76</v>
      </c>
      <c r="E326" t="s">
        <v>588</v>
      </c>
      <c r="F326" t="s">
        <v>57</v>
      </c>
      <c r="G326" s="1">
        <v>200000</v>
      </c>
    </row>
    <row r="327" spans="1:7" x14ac:dyDescent="0.25">
      <c r="A327" s="33">
        <v>42948</v>
      </c>
      <c r="B327" s="33" t="s">
        <v>224</v>
      </c>
      <c r="C327" s="9">
        <v>42951</v>
      </c>
      <c r="D327" t="s">
        <v>239</v>
      </c>
      <c r="E327" t="s">
        <v>132</v>
      </c>
      <c r="G327" s="1">
        <v>20100</v>
      </c>
    </row>
    <row r="328" spans="1:7" x14ac:dyDescent="0.25">
      <c r="A328" s="33">
        <v>42948</v>
      </c>
      <c r="B328" s="33" t="s">
        <v>224</v>
      </c>
      <c r="C328" s="9">
        <v>42954</v>
      </c>
      <c r="D328" t="s">
        <v>76</v>
      </c>
      <c r="E328" t="s">
        <v>87</v>
      </c>
      <c r="G328" s="1">
        <v>20000</v>
      </c>
    </row>
    <row r="329" spans="1:7" x14ac:dyDescent="0.25">
      <c r="A329" s="33">
        <v>42948</v>
      </c>
      <c r="B329" s="33" t="s">
        <v>224</v>
      </c>
      <c r="C329" s="9">
        <v>42954</v>
      </c>
      <c r="D329" t="s">
        <v>76</v>
      </c>
      <c r="E329" t="s">
        <v>313</v>
      </c>
      <c r="F329" t="s">
        <v>57</v>
      </c>
      <c r="G329" s="1">
        <v>20000</v>
      </c>
    </row>
    <row r="330" spans="1:7" x14ac:dyDescent="0.25">
      <c r="A330" s="33">
        <v>42948</v>
      </c>
      <c r="B330" s="33" t="s">
        <v>224</v>
      </c>
      <c r="C330" s="9">
        <v>42955</v>
      </c>
      <c r="D330" t="s">
        <v>76</v>
      </c>
      <c r="E330" t="s">
        <v>413</v>
      </c>
      <c r="G330" s="1">
        <v>40000</v>
      </c>
    </row>
    <row r="331" spans="1:7" x14ac:dyDescent="0.25">
      <c r="A331" s="33">
        <v>42948</v>
      </c>
      <c r="B331" s="33" t="s">
        <v>224</v>
      </c>
      <c r="C331" s="9">
        <v>42955</v>
      </c>
      <c r="D331" t="s">
        <v>76</v>
      </c>
      <c r="E331" t="s">
        <v>80</v>
      </c>
      <c r="G331" s="1">
        <v>20000</v>
      </c>
    </row>
    <row r="332" spans="1:7" x14ac:dyDescent="0.25">
      <c r="A332" s="33">
        <v>42948</v>
      </c>
      <c r="B332" s="33" t="s">
        <v>224</v>
      </c>
      <c r="C332" s="9">
        <v>42957</v>
      </c>
      <c r="D332" t="s">
        <v>239</v>
      </c>
      <c r="E332" t="s">
        <v>90</v>
      </c>
      <c r="G332" s="1">
        <v>40000</v>
      </c>
    </row>
    <row r="333" spans="1:7" x14ac:dyDescent="0.25">
      <c r="A333" s="33">
        <v>42948</v>
      </c>
      <c r="B333" s="33" t="s">
        <v>224</v>
      </c>
      <c r="C333" s="9">
        <v>42961</v>
      </c>
      <c r="D333" t="s">
        <v>239</v>
      </c>
      <c r="E333" t="s">
        <v>586</v>
      </c>
      <c r="G333" s="1">
        <v>340021</v>
      </c>
    </row>
    <row r="334" spans="1:7" x14ac:dyDescent="0.25">
      <c r="A334" s="33">
        <v>42948</v>
      </c>
      <c r="B334" s="33" t="s">
        <v>224</v>
      </c>
      <c r="C334" s="9">
        <v>42964</v>
      </c>
      <c r="D334" t="s">
        <v>76</v>
      </c>
      <c r="E334" t="s">
        <v>582</v>
      </c>
      <c r="G334" s="1">
        <v>40000</v>
      </c>
    </row>
    <row r="335" spans="1:7" x14ac:dyDescent="0.25">
      <c r="A335" s="33">
        <v>42948</v>
      </c>
      <c r="B335" s="33" t="s">
        <v>224</v>
      </c>
      <c r="C335" s="9">
        <v>42964</v>
      </c>
      <c r="D335" t="s">
        <v>76</v>
      </c>
      <c r="E335" t="s">
        <v>27</v>
      </c>
      <c r="G335" s="1">
        <v>80000</v>
      </c>
    </row>
    <row r="336" spans="1:7" x14ac:dyDescent="0.25">
      <c r="A336" s="33">
        <v>42948</v>
      </c>
      <c r="B336" s="33" t="s">
        <v>224</v>
      </c>
      <c r="C336" s="9">
        <v>42964</v>
      </c>
      <c r="D336" t="s">
        <v>76</v>
      </c>
      <c r="E336" t="s">
        <v>11</v>
      </c>
      <c r="G336" s="1">
        <v>40000</v>
      </c>
    </row>
    <row r="337" spans="1:7" x14ac:dyDescent="0.25">
      <c r="A337" s="33">
        <v>42948</v>
      </c>
      <c r="B337" s="33" t="s">
        <v>224</v>
      </c>
      <c r="C337" s="9">
        <v>42965</v>
      </c>
      <c r="D337" t="s">
        <v>76</v>
      </c>
      <c r="E337" t="s">
        <v>254</v>
      </c>
      <c r="G337" s="1">
        <v>60000</v>
      </c>
    </row>
    <row r="338" spans="1:7" x14ac:dyDescent="0.25">
      <c r="A338" s="33">
        <v>42948</v>
      </c>
      <c r="B338" s="33" t="s">
        <v>224</v>
      </c>
      <c r="C338" s="9">
        <v>42968</v>
      </c>
      <c r="D338" t="s">
        <v>239</v>
      </c>
      <c r="E338" t="s">
        <v>426</v>
      </c>
      <c r="G338" s="1">
        <v>120117</v>
      </c>
    </row>
    <row r="339" spans="1:7" x14ac:dyDescent="0.25">
      <c r="A339" s="33">
        <v>42948</v>
      </c>
      <c r="B339" s="33" t="s">
        <v>224</v>
      </c>
      <c r="C339" s="9">
        <v>42968</v>
      </c>
      <c r="D339" t="s">
        <v>239</v>
      </c>
      <c r="E339" t="s">
        <v>255</v>
      </c>
      <c r="G339" s="1">
        <v>100000</v>
      </c>
    </row>
    <row r="340" spans="1:7" x14ac:dyDescent="0.25">
      <c r="A340" s="33">
        <v>42948</v>
      </c>
      <c r="B340" s="33" t="s">
        <v>224</v>
      </c>
      <c r="C340" s="9">
        <v>42968</v>
      </c>
      <c r="D340" t="s">
        <v>239</v>
      </c>
      <c r="E340" t="s">
        <v>583</v>
      </c>
      <c r="G340" s="1">
        <v>20000</v>
      </c>
    </row>
    <row r="341" spans="1:7" x14ac:dyDescent="0.25">
      <c r="A341" s="33">
        <v>42948</v>
      </c>
      <c r="B341" s="33" t="s">
        <v>224</v>
      </c>
      <c r="C341" s="9">
        <v>42968</v>
      </c>
      <c r="D341" t="s">
        <v>239</v>
      </c>
      <c r="E341" t="s">
        <v>584</v>
      </c>
      <c r="G341" s="1">
        <v>10000</v>
      </c>
    </row>
    <row r="342" spans="1:7" x14ac:dyDescent="0.25">
      <c r="A342" s="33">
        <v>42948</v>
      </c>
      <c r="B342" s="33" t="s">
        <v>224</v>
      </c>
      <c r="C342" s="9">
        <v>42968</v>
      </c>
      <c r="D342" t="s">
        <v>76</v>
      </c>
      <c r="E342" t="s">
        <v>254</v>
      </c>
      <c r="G342" s="1">
        <v>60000</v>
      </c>
    </row>
    <row r="343" spans="1:7" x14ac:dyDescent="0.25">
      <c r="A343" s="33">
        <v>42948</v>
      </c>
      <c r="B343" s="33" t="s">
        <v>224</v>
      </c>
      <c r="C343" s="9">
        <v>42968</v>
      </c>
      <c r="D343" t="s">
        <v>239</v>
      </c>
      <c r="E343" t="s">
        <v>13</v>
      </c>
      <c r="G343" s="1">
        <v>20000</v>
      </c>
    </row>
    <row r="344" spans="1:7" x14ac:dyDescent="0.25">
      <c r="A344" s="33">
        <v>42948</v>
      </c>
      <c r="B344" s="33" t="s">
        <v>224</v>
      </c>
      <c r="C344" s="9">
        <v>42968</v>
      </c>
      <c r="D344" t="s">
        <v>239</v>
      </c>
      <c r="E344" t="s">
        <v>505</v>
      </c>
      <c r="G344" s="1">
        <v>20000</v>
      </c>
    </row>
    <row r="345" spans="1:7" x14ac:dyDescent="0.25">
      <c r="A345" s="33">
        <v>42948</v>
      </c>
      <c r="B345" s="33" t="s">
        <v>224</v>
      </c>
      <c r="C345" s="9">
        <v>42970</v>
      </c>
      <c r="D345" t="s">
        <v>239</v>
      </c>
      <c r="E345" t="s">
        <v>21</v>
      </c>
      <c r="G345" s="1">
        <v>20109</v>
      </c>
    </row>
    <row r="346" spans="1:7" x14ac:dyDescent="0.25">
      <c r="A346" s="33">
        <v>42948</v>
      </c>
      <c r="B346" s="33" t="s">
        <v>224</v>
      </c>
      <c r="C346" s="9">
        <v>42972</v>
      </c>
      <c r="D346" t="s">
        <v>76</v>
      </c>
      <c r="E346" t="s">
        <v>127</v>
      </c>
      <c r="G346" s="1">
        <v>20000</v>
      </c>
    </row>
    <row r="347" spans="1:7" x14ac:dyDescent="0.25">
      <c r="A347" s="33">
        <v>42948</v>
      </c>
      <c r="B347" s="33" t="s">
        <v>224</v>
      </c>
      <c r="C347" s="9">
        <v>42972</v>
      </c>
      <c r="D347" t="s">
        <v>76</v>
      </c>
      <c r="E347" t="s">
        <v>89</v>
      </c>
      <c r="G347" s="1">
        <v>227751</v>
      </c>
    </row>
    <row r="348" spans="1:7" x14ac:dyDescent="0.25">
      <c r="A348" s="33">
        <v>42948</v>
      </c>
      <c r="B348" s="33" t="s">
        <v>224</v>
      </c>
      <c r="C348" s="9">
        <v>42972</v>
      </c>
      <c r="D348" t="s">
        <v>76</v>
      </c>
      <c r="E348" t="s">
        <v>407</v>
      </c>
      <c r="G348" s="1">
        <v>60000</v>
      </c>
    </row>
    <row r="349" spans="1:7" x14ac:dyDescent="0.25">
      <c r="A349" s="33">
        <v>42948</v>
      </c>
      <c r="B349" s="33" t="s">
        <v>224</v>
      </c>
      <c r="C349" s="9">
        <v>42972</v>
      </c>
      <c r="D349" t="s">
        <v>76</v>
      </c>
      <c r="E349" t="s">
        <v>205</v>
      </c>
      <c r="G349" s="1">
        <v>100102</v>
      </c>
    </row>
    <row r="350" spans="1:7" x14ac:dyDescent="0.25">
      <c r="A350" s="33">
        <v>42948</v>
      </c>
      <c r="B350" s="33" t="s">
        <v>224</v>
      </c>
      <c r="C350" s="9">
        <v>42975</v>
      </c>
      <c r="D350" t="s">
        <v>239</v>
      </c>
      <c r="E350" t="s">
        <v>144</v>
      </c>
      <c r="G350" s="1">
        <v>20000</v>
      </c>
    </row>
    <row r="351" spans="1:7" x14ac:dyDescent="0.25">
      <c r="A351" s="33">
        <v>42948</v>
      </c>
      <c r="B351" s="33" t="s">
        <v>224</v>
      </c>
      <c r="C351" s="9">
        <v>42975</v>
      </c>
      <c r="D351" t="s">
        <v>76</v>
      </c>
      <c r="E351" t="s">
        <v>6</v>
      </c>
      <c r="G351" s="1">
        <v>20000</v>
      </c>
    </row>
    <row r="352" spans="1:7" x14ac:dyDescent="0.25">
      <c r="A352" s="33">
        <v>42948</v>
      </c>
      <c r="B352" s="33" t="s">
        <v>224</v>
      </c>
      <c r="C352" s="9">
        <v>42975</v>
      </c>
      <c r="D352" t="s">
        <v>76</v>
      </c>
      <c r="E352" t="s">
        <v>9</v>
      </c>
      <c r="G352" s="1">
        <v>20000</v>
      </c>
    </row>
    <row r="353" spans="1:8" x14ac:dyDescent="0.25">
      <c r="A353" s="33">
        <v>42948</v>
      </c>
      <c r="B353" s="33" t="s">
        <v>224</v>
      </c>
      <c r="C353" s="9">
        <v>42975</v>
      </c>
      <c r="D353" t="s">
        <v>76</v>
      </c>
      <c r="E353" t="s">
        <v>131</v>
      </c>
      <c r="G353" s="1">
        <v>20000</v>
      </c>
    </row>
    <row r="354" spans="1:8" x14ac:dyDescent="0.25">
      <c r="A354" s="33">
        <v>42948</v>
      </c>
      <c r="B354" s="33" t="s">
        <v>224</v>
      </c>
      <c r="C354" s="9">
        <v>42976</v>
      </c>
      <c r="D354" t="s">
        <v>76</v>
      </c>
      <c r="E354" t="s">
        <v>17</v>
      </c>
      <c r="G354" s="1">
        <v>20037</v>
      </c>
    </row>
    <row r="355" spans="1:8" x14ac:dyDescent="0.25">
      <c r="A355" s="33">
        <v>42948</v>
      </c>
      <c r="B355" s="33" t="s">
        <v>224</v>
      </c>
      <c r="C355" s="9">
        <v>42976</v>
      </c>
      <c r="D355" t="s">
        <v>239</v>
      </c>
      <c r="E355" t="s">
        <v>466</v>
      </c>
      <c r="G355" s="1">
        <v>23000</v>
      </c>
    </row>
    <row r="356" spans="1:8" x14ac:dyDescent="0.25">
      <c r="A356" s="33">
        <v>42948</v>
      </c>
      <c r="B356" s="33" t="s">
        <v>224</v>
      </c>
      <c r="C356" s="9">
        <v>42976</v>
      </c>
      <c r="D356" t="s">
        <v>76</v>
      </c>
      <c r="E356" t="s">
        <v>16</v>
      </c>
      <c r="G356" s="1">
        <v>20072</v>
      </c>
    </row>
    <row r="357" spans="1:8" x14ac:dyDescent="0.25">
      <c r="A357" s="33">
        <v>42948</v>
      </c>
      <c r="B357" s="33" t="s">
        <v>224</v>
      </c>
      <c r="C357" s="9">
        <v>42976</v>
      </c>
      <c r="D357" t="s">
        <v>239</v>
      </c>
      <c r="E357" t="s">
        <v>585</v>
      </c>
      <c r="G357" s="1">
        <v>5640</v>
      </c>
    </row>
    <row r="358" spans="1:8" x14ac:dyDescent="0.25">
      <c r="A358" s="33">
        <v>42948</v>
      </c>
      <c r="B358" s="33" t="s">
        <v>224</v>
      </c>
      <c r="C358" s="9">
        <v>42976</v>
      </c>
      <c r="D358" t="s">
        <v>76</v>
      </c>
      <c r="E358" t="s">
        <v>146</v>
      </c>
      <c r="G358" s="1">
        <v>240000</v>
      </c>
    </row>
    <row r="359" spans="1:8" x14ac:dyDescent="0.25">
      <c r="A359" s="33">
        <v>42948</v>
      </c>
      <c r="B359" s="33" t="s">
        <v>224</v>
      </c>
      <c r="C359" s="9">
        <v>42977</v>
      </c>
      <c r="D359" t="s">
        <v>76</v>
      </c>
      <c r="E359" t="s">
        <v>94</v>
      </c>
      <c r="G359" s="1">
        <v>20054</v>
      </c>
    </row>
    <row r="360" spans="1:8" x14ac:dyDescent="0.25">
      <c r="A360" s="33">
        <v>42948</v>
      </c>
      <c r="B360" s="33" t="s">
        <v>224</v>
      </c>
      <c r="C360" s="9">
        <v>42977</v>
      </c>
      <c r="D360" t="s">
        <v>76</v>
      </c>
      <c r="E360" t="s">
        <v>421</v>
      </c>
      <c r="G360" s="1">
        <v>200093</v>
      </c>
    </row>
    <row r="361" spans="1:8" x14ac:dyDescent="0.25">
      <c r="A361" s="33">
        <v>42948</v>
      </c>
      <c r="B361" s="33" t="s">
        <v>224</v>
      </c>
      <c r="C361" s="9">
        <v>42977</v>
      </c>
      <c r="D361" t="s">
        <v>76</v>
      </c>
      <c r="E361" t="s">
        <v>135</v>
      </c>
      <c r="G361" s="1">
        <v>20000</v>
      </c>
    </row>
    <row r="362" spans="1:8" x14ac:dyDescent="0.25">
      <c r="A362" s="33">
        <v>42948</v>
      </c>
      <c r="B362" s="33" t="s">
        <v>224</v>
      </c>
      <c r="C362" s="9">
        <v>42977</v>
      </c>
      <c r="D362" t="s">
        <v>76</v>
      </c>
      <c r="E362" t="s">
        <v>3</v>
      </c>
      <c r="G362" s="1">
        <v>20000</v>
      </c>
    </row>
    <row r="363" spans="1:8" x14ac:dyDescent="0.25">
      <c r="A363" s="33">
        <v>42948</v>
      </c>
      <c r="B363" s="33" t="s">
        <v>224</v>
      </c>
      <c r="C363" s="9">
        <v>42977</v>
      </c>
      <c r="D363" t="s">
        <v>76</v>
      </c>
      <c r="E363" t="s">
        <v>466</v>
      </c>
      <c r="G363" s="1">
        <v>20000</v>
      </c>
    </row>
    <row r="364" spans="1:8" x14ac:dyDescent="0.25">
      <c r="A364" s="33">
        <v>42948</v>
      </c>
      <c r="B364" s="33" t="s">
        <v>224</v>
      </c>
      <c r="C364" s="9">
        <v>42977</v>
      </c>
      <c r="D364" t="s">
        <v>239</v>
      </c>
      <c r="E364" t="s">
        <v>651</v>
      </c>
      <c r="G364" s="1">
        <v>20080</v>
      </c>
    </row>
    <row r="365" spans="1:8" x14ac:dyDescent="0.25">
      <c r="A365" s="33">
        <v>42948</v>
      </c>
      <c r="B365" s="33" t="s">
        <v>224</v>
      </c>
      <c r="C365" s="9">
        <v>42978</v>
      </c>
      <c r="D365" t="s">
        <v>76</v>
      </c>
      <c r="E365" t="s">
        <v>14</v>
      </c>
      <c r="G365" s="1">
        <v>20000</v>
      </c>
    </row>
    <row r="366" spans="1:8" x14ac:dyDescent="0.25">
      <c r="A366" s="33">
        <v>42948</v>
      </c>
      <c r="B366" s="33" t="s">
        <v>224</v>
      </c>
      <c r="C366" s="9">
        <v>42978</v>
      </c>
      <c r="D366" t="s">
        <v>76</v>
      </c>
      <c r="E366" t="s">
        <v>82</v>
      </c>
      <c r="G366" s="1">
        <v>80000</v>
      </c>
    </row>
    <row r="367" spans="1:8" x14ac:dyDescent="0.25">
      <c r="A367" s="69">
        <v>42948</v>
      </c>
      <c r="B367" s="69" t="s">
        <v>224</v>
      </c>
      <c r="C367" s="65">
        <v>42978</v>
      </c>
      <c r="D367" s="37" t="s">
        <v>76</v>
      </c>
      <c r="E367" s="37" t="s">
        <v>82</v>
      </c>
      <c r="F367" s="37"/>
      <c r="G367" s="79">
        <v>200000</v>
      </c>
      <c r="H367" s="79">
        <f>SUM(G317:G367)</f>
        <v>3057488</v>
      </c>
    </row>
    <row r="368" spans="1:8" x14ac:dyDescent="0.25">
      <c r="A368" s="33">
        <v>42979</v>
      </c>
      <c r="B368" s="33" t="s">
        <v>224</v>
      </c>
      <c r="C368" s="9">
        <v>42979</v>
      </c>
      <c r="D368" t="s">
        <v>76</v>
      </c>
      <c r="E368" t="s">
        <v>628</v>
      </c>
      <c r="G368" s="1">
        <v>40000</v>
      </c>
    </row>
    <row r="369" spans="1:7" x14ac:dyDescent="0.25">
      <c r="A369" s="33">
        <v>42979</v>
      </c>
      <c r="B369" s="33" t="s">
        <v>224</v>
      </c>
      <c r="C369" s="9">
        <v>42979</v>
      </c>
      <c r="D369" t="s">
        <v>76</v>
      </c>
      <c r="E369" t="s">
        <v>206</v>
      </c>
      <c r="G369" s="1">
        <v>20000</v>
      </c>
    </row>
    <row r="370" spans="1:7" x14ac:dyDescent="0.25">
      <c r="A370" s="33">
        <v>42982</v>
      </c>
      <c r="B370" s="33" t="s">
        <v>224</v>
      </c>
      <c r="C370" s="9">
        <v>42982</v>
      </c>
      <c r="D370" t="s">
        <v>76</v>
      </c>
      <c r="E370" t="s">
        <v>2</v>
      </c>
      <c r="G370" s="1">
        <v>20000</v>
      </c>
    </row>
    <row r="371" spans="1:7" x14ac:dyDescent="0.25">
      <c r="A371" s="33">
        <v>42982</v>
      </c>
      <c r="B371" s="33" t="s">
        <v>224</v>
      </c>
      <c r="C371" s="9">
        <v>42982</v>
      </c>
      <c r="D371" t="s">
        <v>239</v>
      </c>
      <c r="E371" t="s">
        <v>466</v>
      </c>
      <c r="G371" s="1">
        <v>20000</v>
      </c>
    </row>
    <row r="372" spans="1:7" x14ac:dyDescent="0.25">
      <c r="A372" s="33">
        <v>42983</v>
      </c>
      <c r="B372" s="33" t="s">
        <v>224</v>
      </c>
      <c r="C372" s="9">
        <v>42983</v>
      </c>
      <c r="D372" t="s">
        <v>76</v>
      </c>
      <c r="E372" t="s">
        <v>102</v>
      </c>
      <c r="G372" s="1">
        <v>200006</v>
      </c>
    </row>
    <row r="373" spans="1:7" x14ac:dyDescent="0.25">
      <c r="A373" s="33">
        <v>42983</v>
      </c>
      <c r="B373" s="33" t="s">
        <v>224</v>
      </c>
      <c r="C373" s="9">
        <v>42983</v>
      </c>
      <c r="D373" t="s">
        <v>239</v>
      </c>
      <c r="E373" t="s">
        <v>32</v>
      </c>
      <c r="G373" s="1">
        <v>40000</v>
      </c>
    </row>
    <row r="374" spans="1:7" x14ac:dyDescent="0.25">
      <c r="A374" s="33">
        <v>42983</v>
      </c>
      <c r="B374" s="33" t="s">
        <v>224</v>
      </c>
      <c r="C374" s="9">
        <v>42983</v>
      </c>
      <c r="D374" t="s">
        <v>239</v>
      </c>
      <c r="E374" t="s">
        <v>93</v>
      </c>
      <c r="G374" s="1">
        <v>40000</v>
      </c>
    </row>
    <row r="375" spans="1:7" x14ac:dyDescent="0.25">
      <c r="A375" s="33">
        <v>42983</v>
      </c>
      <c r="B375" s="33" t="s">
        <v>224</v>
      </c>
      <c r="C375" s="9">
        <v>42983</v>
      </c>
      <c r="D375" t="s">
        <v>239</v>
      </c>
      <c r="E375" t="s">
        <v>82</v>
      </c>
      <c r="G375" s="1">
        <v>40000</v>
      </c>
    </row>
    <row r="376" spans="1:7" x14ac:dyDescent="0.25">
      <c r="A376" s="33">
        <v>42983</v>
      </c>
      <c r="B376" s="33" t="s">
        <v>224</v>
      </c>
      <c r="C376" s="9">
        <v>42983</v>
      </c>
      <c r="D376" t="s">
        <v>239</v>
      </c>
      <c r="E376" t="s">
        <v>257</v>
      </c>
      <c r="G376" s="1">
        <v>100000</v>
      </c>
    </row>
    <row r="377" spans="1:7" x14ac:dyDescent="0.25">
      <c r="A377" s="33">
        <v>42983</v>
      </c>
      <c r="B377" s="33" t="s">
        <v>224</v>
      </c>
      <c r="C377" s="9">
        <v>42983</v>
      </c>
      <c r="D377" t="s">
        <v>239</v>
      </c>
      <c r="E377" t="s">
        <v>86</v>
      </c>
      <c r="G377" s="1">
        <v>40000</v>
      </c>
    </row>
    <row r="378" spans="1:7" x14ac:dyDescent="0.25">
      <c r="A378" s="33">
        <v>42983</v>
      </c>
      <c r="B378" s="33" t="s">
        <v>224</v>
      </c>
      <c r="C378" s="9">
        <v>42983</v>
      </c>
      <c r="D378" t="s">
        <v>239</v>
      </c>
      <c r="E378" t="s">
        <v>260</v>
      </c>
      <c r="G378" s="1">
        <v>160000</v>
      </c>
    </row>
    <row r="379" spans="1:7" x14ac:dyDescent="0.25">
      <c r="A379" s="33">
        <v>42983</v>
      </c>
      <c r="B379" s="33" t="s">
        <v>224</v>
      </c>
      <c r="C379" s="9">
        <v>42983</v>
      </c>
      <c r="D379" t="s">
        <v>239</v>
      </c>
      <c r="E379" t="s">
        <v>408</v>
      </c>
      <c r="G379" s="1">
        <v>60000</v>
      </c>
    </row>
    <row r="380" spans="1:7" x14ac:dyDescent="0.25">
      <c r="A380" s="33">
        <v>42983</v>
      </c>
      <c r="B380" s="33" t="s">
        <v>224</v>
      </c>
      <c r="C380" s="9">
        <v>42983</v>
      </c>
      <c r="D380" t="s">
        <v>239</v>
      </c>
      <c r="E380" t="s">
        <v>410</v>
      </c>
      <c r="G380" s="1">
        <v>150000</v>
      </c>
    </row>
    <row r="381" spans="1:7" x14ac:dyDescent="0.25">
      <c r="A381" s="33">
        <v>42983</v>
      </c>
      <c r="B381" s="33" t="s">
        <v>224</v>
      </c>
      <c r="C381" s="9">
        <v>42983</v>
      </c>
      <c r="D381" t="s">
        <v>239</v>
      </c>
      <c r="E381" t="s">
        <v>315</v>
      </c>
      <c r="G381" s="1">
        <v>20700</v>
      </c>
    </row>
    <row r="382" spans="1:7" x14ac:dyDescent="0.25">
      <c r="A382" s="33">
        <v>42983</v>
      </c>
      <c r="B382" s="33" t="s">
        <v>224</v>
      </c>
      <c r="C382" s="9">
        <v>42983</v>
      </c>
      <c r="D382" t="s">
        <v>239</v>
      </c>
      <c r="E382" t="s">
        <v>77</v>
      </c>
      <c r="G382" s="1">
        <v>40000</v>
      </c>
    </row>
    <row r="383" spans="1:7" x14ac:dyDescent="0.25">
      <c r="A383" s="33">
        <v>42983</v>
      </c>
      <c r="B383" s="33" t="s">
        <v>224</v>
      </c>
      <c r="C383" s="9">
        <v>42983</v>
      </c>
      <c r="D383" t="s">
        <v>239</v>
      </c>
      <c r="E383" t="s">
        <v>635</v>
      </c>
      <c r="G383" s="1">
        <v>160000</v>
      </c>
    </row>
    <row r="384" spans="1:7" x14ac:dyDescent="0.25">
      <c r="A384" s="33">
        <v>42983</v>
      </c>
      <c r="B384" s="33" t="s">
        <v>224</v>
      </c>
      <c r="C384" s="9">
        <v>42983</v>
      </c>
      <c r="D384" t="s">
        <v>239</v>
      </c>
      <c r="E384" t="s">
        <v>636</v>
      </c>
      <c r="G384" s="1">
        <v>80000</v>
      </c>
    </row>
    <row r="385" spans="1:7" x14ac:dyDescent="0.25">
      <c r="A385" s="33">
        <v>42983</v>
      </c>
      <c r="B385" s="33" t="s">
        <v>224</v>
      </c>
      <c r="C385" s="9">
        <v>42983</v>
      </c>
      <c r="D385" t="s">
        <v>239</v>
      </c>
      <c r="E385" t="s">
        <v>637</v>
      </c>
      <c r="G385" s="1">
        <v>20000</v>
      </c>
    </row>
    <row r="386" spans="1:7" x14ac:dyDescent="0.25">
      <c r="A386" s="33">
        <v>42983</v>
      </c>
      <c r="B386" s="33" t="s">
        <v>224</v>
      </c>
      <c r="C386" s="9">
        <v>42983</v>
      </c>
      <c r="D386" t="s">
        <v>239</v>
      </c>
      <c r="E386" t="s">
        <v>205</v>
      </c>
      <c r="G386" s="1">
        <v>200000</v>
      </c>
    </row>
    <row r="387" spans="1:7" x14ac:dyDescent="0.25">
      <c r="A387" s="33">
        <v>42983</v>
      </c>
      <c r="B387" s="33" t="s">
        <v>224</v>
      </c>
      <c r="C387" s="9">
        <v>42983</v>
      </c>
      <c r="D387" t="s">
        <v>239</v>
      </c>
      <c r="E387" t="s">
        <v>638</v>
      </c>
      <c r="G387" s="1">
        <v>150000</v>
      </c>
    </row>
    <row r="388" spans="1:7" x14ac:dyDescent="0.25">
      <c r="A388" s="33">
        <v>42983</v>
      </c>
      <c r="B388" s="33" t="s">
        <v>224</v>
      </c>
      <c r="C388" s="9">
        <v>42983</v>
      </c>
      <c r="D388" t="s">
        <v>76</v>
      </c>
      <c r="E388" t="s">
        <v>313</v>
      </c>
      <c r="G388" s="1">
        <v>20000</v>
      </c>
    </row>
    <row r="389" spans="1:7" x14ac:dyDescent="0.25">
      <c r="A389" s="33">
        <v>42983</v>
      </c>
      <c r="B389" s="33" t="s">
        <v>224</v>
      </c>
      <c r="C389" s="9">
        <v>42983</v>
      </c>
      <c r="D389" t="s">
        <v>76</v>
      </c>
      <c r="E389" t="s">
        <v>639</v>
      </c>
      <c r="G389" s="1">
        <v>40000</v>
      </c>
    </row>
    <row r="390" spans="1:7" x14ac:dyDescent="0.25">
      <c r="A390" s="33">
        <v>42983</v>
      </c>
      <c r="B390" s="33" t="s">
        <v>224</v>
      </c>
      <c r="C390" s="9">
        <v>42983</v>
      </c>
      <c r="D390" t="s">
        <v>129</v>
      </c>
      <c r="E390" t="s">
        <v>640</v>
      </c>
      <c r="G390" s="1">
        <v>120000</v>
      </c>
    </row>
    <row r="391" spans="1:7" x14ac:dyDescent="0.25">
      <c r="A391" s="33">
        <v>42983</v>
      </c>
      <c r="B391" s="33" t="s">
        <v>224</v>
      </c>
      <c r="C391" s="9">
        <v>42983</v>
      </c>
      <c r="D391" t="s">
        <v>129</v>
      </c>
      <c r="E391" t="s">
        <v>80</v>
      </c>
      <c r="G391" s="1">
        <v>20000</v>
      </c>
    </row>
    <row r="392" spans="1:7" x14ac:dyDescent="0.25">
      <c r="A392" s="33">
        <v>42983</v>
      </c>
      <c r="B392" s="33" t="s">
        <v>224</v>
      </c>
      <c r="C392" s="9">
        <v>42983</v>
      </c>
      <c r="D392" t="s">
        <v>129</v>
      </c>
      <c r="E392" t="s">
        <v>641</v>
      </c>
      <c r="G392" s="1">
        <v>240000</v>
      </c>
    </row>
    <row r="393" spans="1:7" x14ac:dyDescent="0.25">
      <c r="A393" s="33">
        <v>42983</v>
      </c>
      <c r="B393" s="33" t="s">
        <v>224</v>
      </c>
      <c r="C393" s="9">
        <v>42983</v>
      </c>
      <c r="D393" t="s">
        <v>129</v>
      </c>
      <c r="E393" t="s">
        <v>262</v>
      </c>
      <c r="G393" s="1">
        <v>80000</v>
      </c>
    </row>
    <row r="394" spans="1:7" x14ac:dyDescent="0.25">
      <c r="A394" s="33">
        <v>42984</v>
      </c>
      <c r="B394" s="33" t="s">
        <v>224</v>
      </c>
      <c r="C394" s="9">
        <v>42984</v>
      </c>
      <c r="D394" t="s">
        <v>76</v>
      </c>
      <c r="E394" t="s">
        <v>11</v>
      </c>
      <c r="G394" s="1">
        <v>60000</v>
      </c>
    </row>
    <row r="395" spans="1:7" x14ac:dyDescent="0.25">
      <c r="A395" s="33">
        <v>42986</v>
      </c>
      <c r="B395" s="33" t="s">
        <v>224</v>
      </c>
      <c r="C395" s="9">
        <v>42986</v>
      </c>
      <c r="D395" t="s">
        <v>239</v>
      </c>
      <c r="E395" t="s">
        <v>132</v>
      </c>
      <c r="G395" s="1">
        <v>20100</v>
      </c>
    </row>
    <row r="396" spans="1:7" x14ac:dyDescent="0.25">
      <c r="A396" s="33">
        <v>42989</v>
      </c>
      <c r="B396" s="33" t="s">
        <v>224</v>
      </c>
      <c r="C396" s="9">
        <v>42989</v>
      </c>
      <c r="D396" t="s">
        <v>76</v>
      </c>
      <c r="E396" t="s">
        <v>413</v>
      </c>
      <c r="G396" s="1">
        <v>40000</v>
      </c>
    </row>
    <row r="397" spans="1:7" x14ac:dyDescent="0.25">
      <c r="A397" s="33">
        <v>42989</v>
      </c>
      <c r="B397" s="33" t="s">
        <v>224</v>
      </c>
      <c r="C397" s="9">
        <v>42989</v>
      </c>
      <c r="D397" t="s">
        <v>129</v>
      </c>
      <c r="E397" t="s">
        <v>314</v>
      </c>
      <c r="G397" s="1">
        <v>40039</v>
      </c>
    </row>
    <row r="398" spans="1:7" x14ac:dyDescent="0.25">
      <c r="A398" s="33">
        <v>42989</v>
      </c>
      <c r="B398" s="33" t="s">
        <v>224</v>
      </c>
      <c r="C398" s="9">
        <v>42989</v>
      </c>
      <c r="D398" t="s">
        <v>76</v>
      </c>
      <c r="E398" t="s">
        <v>384</v>
      </c>
      <c r="G398" s="1">
        <v>17500</v>
      </c>
    </row>
    <row r="399" spans="1:7" x14ac:dyDescent="0.25">
      <c r="A399" s="33">
        <v>42989</v>
      </c>
      <c r="B399" s="33" t="s">
        <v>224</v>
      </c>
      <c r="C399" s="9">
        <v>42989</v>
      </c>
      <c r="D399" t="s">
        <v>239</v>
      </c>
      <c r="E399" t="s">
        <v>466</v>
      </c>
      <c r="G399" s="1">
        <v>20000</v>
      </c>
    </row>
    <row r="400" spans="1:7" x14ac:dyDescent="0.25">
      <c r="A400" s="33">
        <v>42990</v>
      </c>
      <c r="B400" s="33" t="s">
        <v>224</v>
      </c>
      <c r="C400" s="9">
        <v>42990</v>
      </c>
      <c r="D400" t="s">
        <v>76</v>
      </c>
      <c r="E400" t="s">
        <v>82</v>
      </c>
      <c r="G400" s="1">
        <v>100000</v>
      </c>
    </row>
    <row r="401" spans="1:7" x14ac:dyDescent="0.25">
      <c r="A401" s="33">
        <v>42993</v>
      </c>
      <c r="B401" s="33" t="s">
        <v>224</v>
      </c>
      <c r="C401" s="9">
        <v>42993</v>
      </c>
      <c r="D401" t="s">
        <v>76</v>
      </c>
      <c r="E401" t="s">
        <v>628</v>
      </c>
      <c r="G401" s="1">
        <v>40000</v>
      </c>
    </row>
    <row r="402" spans="1:7" x14ac:dyDescent="0.25">
      <c r="A402" s="33">
        <v>42993</v>
      </c>
      <c r="B402" s="33" t="s">
        <v>224</v>
      </c>
      <c r="C402" s="9">
        <v>42993</v>
      </c>
      <c r="D402" t="s">
        <v>76</v>
      </c>
      <c r="E402" t="s">
        <v>99</v>
      </c>
      <c r="G402" s="1">
        <v>20094</v>
      </c>
    </row>
    <row r="403" spans="1:7" x14ac:dyDescent="0.25">
      <c r="A403" s="33">
        <v>42999</v>
      </c>
      <c r="B403" s="33" t="s">
        <v>224</v>
      </c>
      <c r="C403" s="9">
        <v>42999</v>
      </c>
      <c r="D403" t="s">
        <v>76</v>
      </c>
      <c r="E403" t="s">
        <v>18</v>
      </c>
      <c r="G403" s="1">
        <v>20080</v>
      </c>
    </row>
    <row r="404" spans="1:7" x14ac:dyDescent="0.25">
      <c r="A404" s="33">
        <v>43000</v>
      </c>
      <c r="B404" s="33" t="s">
        <v>224</v>
      </c>
      <c r="C404" s="9">
        <v>43000</v>
      </c>
      <c r="D404" t="s">
        <v>76</v>
      </c>
      <c r="E404" t="s">
        <v>9</v>
      </c>
      <c r="G404" s="1">
        <v>20000</v>
      </c>
    </row>
    <row r="405" spans="1:7" x14ac:dyDescent="0.25">
      <c r="A405" s="33">
        <v>43000</v>
      </c>
      <c r="B405" s="33" t="s">
        <v>224</v>
      </c>
      <c r="C405" s="9">
        <v>43000</v>
      </c>
      <c r="D405" t="s">
        <v>76</v>
      </c>
      <c r="E405" t="s">
        <v>131</v>
      </c>
      <c r="G405" s="1">
        <v>20000</v>
      </c>
    </row>
    <row r="406" spans="1:7" x14ac:dyDescent="0.25">
      <c r="A406" s="33">
        <v>43000</v>
      </c>
      <c r="B406" s="33" t="s">
        <v>224</v>
      </c>
      <c r="C406" s="9">
        <v>43000</v>
      </c>
      <c r="D406" t="s">
        <v>239</v>
      </c>
      <c r="E406" t="s">
        <v>142</v>
      </c>
      <c r="G406" s="1">
        <v>240000</v>
      </c>
    </row>
    <row r="407" spans="1:7" x14ac:dyDescent="0.25">
      <c r="A407" s="33">
        <v>43000</v>
      </c>
      <c r="B407" s="33" t="s">
        <v>224</v>
      </c>
      <c r="C407" s="9">
        <v>43000</v>
      </c>
      <c r="D407" t="s">
        <v>239</v>
      </c>
      <c r="E407" t="s">
        <v>646</v>
      </c>
      <c r="G407" s="1">
        <v>140000</v>
      </c>
    </row>
    <row r="408" spans="1:7" x14ac:dyDescent="0.25">
      <c r="A408" s="33">
        <v>43000</v>
      </c>
      <c r="B408" s="33" t="s">
        <v>224</v>
      </c>
      <c r="C408" s="9">
        <v>43000</v>
      </c>
      <c r="D408" t="s">
        <v>239</v>
      </c>
      <c r="E408" t="s">
        <v>91</v>
      </c>
      <c r="G408" s="1">
        <v>20028</v>
      </c>
    </row>
    <row r="409" spans="1:7" x14ac:dyDescent="0.25">
      <c r="A409" s="33">
        <v>43003</v>
      </c>
      <c r="B409" s="33" t="s">
        <v>224</v>
      </c>
      <c r="C409" s="9">
        <v>43003</v>
      </c>
      <c r="D409" t="s">
        <v>76</v>
      </c>
      <c r="E409" t="s">
        <v>87</v>
      </c>
      <c r="G409" s="1">
        <v>20000</v>
      </c>
    </row>
    <row r="410" spans="1:7" x14ac:dyDescent="0.25">
      <c r="A410" s="33">
        <v>43003</v>
      </c>
      <c r="B410" s="33" t="s">
        <v>224</v>
      </c>
      <c r="C410" s="9">
        <v>43003</v>
      </c>
      <c r="D410" t="s">
        <v>239</v>
      </c>
      <c r="E410" t="s">
        <v>466</v>
      </c>
      <c r="G410" s="1">
        <v>20000</v>
      </c>
    </row>
    <row r="411" spans="1:7" x14ac:dyDescent="0.25">
      <c r="A411" s="33">
        <v>43003</v>
      </c>
      <c r="B411" s="33" t="s">
        <v>224</v>
      </c>
      <c r="C411" s="9">
        <v>43003</v>
      </c>
      <c r="D411" t="s">
        <v>76</v>
      </c>
      <c r="E411" t="s">
        <v>198</v>
      </c>
      <c r="G411" s="1">
        <v>60000</v>
      </c>
    </row>
    <row r="412" spans="1:7" x14ac:dyDescent="0.25">
      <c r="A412" s="33">
        <v>43003</v>
      </c>
      <c r="B412" s="33" t="s">
        <v>224</v>
      </c>
      <c r="C412" s="9">
        <v>43003</v>
      </c>
      <c r="D412" t="s">
        <v>239</v>
      </c>
      <c r="E412" t="s">
        <v>466</v>
      </c>
      <c r="G412" s="1">
        <v>20000</v>
      </c>
    </row>
    <row r="413" spans="1:7" x14ac:dyDescent="0.25">
      <c r="A413" s="33">
        <v>43003</v>
      </c>
      <c r="B413" s="33" t="s">
        <v>224</v>
      </c>
      <c r="C413" s="9">
        <v>43003</v>
      </c>
      <c r="D413" t="s">
        <v>239</v>
      </c>
      <c r="E413" t="s">
        <v>466</v>
      </c>
      <c r="G413" s="1">
        <v>20000</v>
      </c>
    </row>
    <row r="414" spans="1:7" x14ac:dyDescent="0.25">
      <c r="A414" s="33">
        <v>43004</v>
      </c>
      <c r="B414" s="33" t="s">
        <v>224</v>
      </c>
      <c r="C414" s="9">
        <v>43004</v>
      </c>
      <c r="D414" t="s">
        <v>76</v>
      </c>
      <c r="E414" t="s">
        <v>648</v>
      </c>
      <c r="G414" s="1">
        <v>400000</v>
      </c>
    </row>
    <row r="415" spans="1:7" x14ac:dyDescent="0.25">
      <c r="A415" s="33">
        <v>43004</v>
      </c>
      <c r="B415" s="33" t="s">
        <v>224</v>
      </c>
      <c r="C415" s="9">
        <v>43004</v>
      </c>
      <c r="D415" t="s">
        <v>76</v>
      </c>
      <c r="E415" t="s">
        <v>127</v>
      </c>
      <c r="G415" s="1">
        <v>20000</v>
      </c>
    </row>
    <row r="416" spans="1:7" x14ac:dyDescent="0.25">
      <c r="A416" s="33">
        <v>43004</v>
      </c>
      <c r="B416" s="33" t="s">
        <v>224</v>
      </c>
      <c r="C416" s="9">
        <v>43004</v>
      </c>
      <c r="D416" t="s">
        <v>239</v>
      </c>
      <c r="E416" t="s">
        <v>21</v>
      </c>
      <c r="G416" s="1">
        <v>20109</v>
      </c>
    </row>
    <row r="417" spans="1:8" x14ac:dyDescent="0.25">
      <c r="A417" s="33">
        <v>43004</v>
      </c>
      <c r="B417" s="33" t="s">
        <v>224</v>
      </c>
      <c r="C417" s="9">
        <v>43004</v>
      </c>
      <c r="D417" t="s">
        <v>76</v>
      </c>
      <c r="E417" t="s">
        <v>93</v>
      </c>
      <c r="G417" s="1">
        <v>20000</v>
      </c>
    </row>
    <row r="418" spans="1:8" x14ac:dyDescent="0.25">
      <c r="A418" s="33">
        <v>43005</v>
      </c>
      <c r="B418" s="33" t="s">
        <v>224</v>
      </c>
      <c r="C418" s="9">
        <v>43005</v>
      </c>
      <c r="D418" t="s">
        <v>76</v>
      </c>
      <c r="E418" t="s">
        <v>89</v>
      </c>
      <c r="G418" s="1">
        <v>20051</v>
      </c>
    </row>
    <row r="419" spans="1:8" x14ac:dyDescent="0.25">
      <c r="A419" s="33">
        <v>43005</v>
      </c>
      <c r="B419" s="33" t="s">
        <v>224</v>
      </c>
      <c r="C419" s="9">
        <v>43005</v>
      </c>
      <c r="D419" t="s">
        <v>76</v>
      </c>
      <c r="E419" t="s">
        <v>14</v>
      </c>
      <c r="G419" s="1">
        <v>20000</v>
      </c>
    </row>
    <row r="420" spans="1:8" x14ac:dyDescent="0.25">
      <c r="A420" s="33">
        <v>43006</v>
      </c>
      <c r="B420" s="33" t="s">
        <v>224</v>
      </c>
      <c r="C420" s="9">
        <v>43006</v>
      </c>
      <c r="D420" t="s">
        <v>76</v>
      </c>
      <c r="E420" t="s">
        <v>256</v>
      </c>
      <c r="G420" s="1">
        <v>240000</v>
      </c>
    </row>
    <row r="421" spans="1:8" x14ac:dyDescent="0.25">
      <c r="A421" s="33">
        <v>43007</v>
      </c>
      <c r="B421" s="33" t="s">
        <v>224</v>
      </c>
      <c r="C421" s="9">
        <v>43007</v>
      </c>
      <c r="D421" t="s">
        <v>76</v>
      </c>
      <c r="E421" t="s">
        <v>17</v>
      </c>
      <c r="G421" s="1">
        <v>20072</v>
      </c>
    </row>
    <row r="422" spans="1:8" x14ac:dyDescent="0.25">
      <c r="A422" s="33">
        <v>43007</v>
      </c>
      <c r="B422" s="33" t="s">
        <v>224</v>
      </c>
      <c r="C422" s="9">
        <v>43007</v>
      </c>
      <c r="D422" t="s">
        <v>76</v>
      </c>
      <c r="E422" t="s">
        <v>16</v>
      </c>
      <c r="G422" s="1">
        <v>20037</v>
      </c>
    </row>
    <row r="423" spans="1:8" x14ac:dyDescent="0.25">
      <c r="A423" s="69">
        <v>43007</v>
      </c>
      <c r="B423" s="69" t="s">
        <v>224</v>
      </c>
      <c r="C423" s="65">
        <v>43007</v>
      </c>
      <c r="D423" s="37" t="s">
        <v>76</v>
      </c>
      <c r="E423" s="37" t="s">
        <v>11</v>
      </c>
      <c r="F423" s="37"/>
      <c r="G423" s="79">
        <v>20000</v>
      </c>
      <c r="H423" s="79">
        <f>SUM(G368:G423)</f>
        <v>3878816</v>
      </c>
    </row>
    <row r="424" spans="1:8" x14ac:dyDescent="0.25">
      <c r="A424" s="33">
        <v>43037</v>
      </c>
      <c r="B424" s="33" t="s">
        <v>224</v>
      </c>
      <c r="C424" s="9">
        <v>43010</v>
      </c>
      <c r="D424" t="s">
        <v>76</v>
      </c>
      <c r="E424" t="s">
        <v>3</v>
      </c>
      <c r="G424" s="1">
        <v>20000</v>
      </c>
    </row>
    <row r="425" spans="1:8" x14ac:dyDescent="0.25">
      <c r="A425" s="33">
        <v>43037</v>
      </c>
      <c r="B425" s="33" t="s">
        <v>224</v>
      </c>
      <c r="C425" s="9">
        <v>43010</v>
      </c>
      <c r="D425" t="s">
        <v>76</v>
      </c>
      <c r="E425" t="s">
        <v>135</v>
      </c>
      <c r="G425" s="1">
        <v>20000</v>
      </c>
    </row>
    <row r="426" spans="1:8" x14ac:dyDescent="0.25">
      <c r="A426" s="33">
        <v>43037</v>
      </c>
      <c r="B426" s="33" t="s">
        <v>224</v>
      </c>
      <c r="C426" s="9">
        <v>43010</v>
      </c>
      <c r="D426" t="s">
        <v>76</v>
      </c>
      <c r="E426" t="s">
        <v>652</v>
      </c>
      <c r="G426" s="1">
        <v>15270</v>
      </c>
    </row>
    <row r="427" spans="1:8" x14ac:dyDescent="0.25">
      <c r="A427" s="33">
        <v>43037</v>
      </c>
      <c r="B427" s="33" t="s">
        <v>224</v>
      </c>
      <c r="C427" s="9">
        <v>43010</v>
      </c>
      <c r="D427" t="s">
        <v>76</v>
      </c>
      <c r="E427" t="s">
        <v>628</v>
      </c>
      <c r="G427" s="1">
        <v>20000</v>
      </c>
    </row>
    <row r="428" spans="1:8" x14ac:dyDescent="0.25">
      <c r="A428" s="33">
        <v>43037</v>
      </c>
      <c r="B428" s="33" t="s">
        <v>224</v>
      </c>
      <c r="C428" s="9">
        <v>43010</v>
      </c>
      <c r="D428" t="s">
        <v>76</v>
      </c>
      <c r="E428" t="s">
        <v>94</v>
      </c>
      <c r="G428" s="1">
        <v>20054</v>
      </c>
    </row>
    <row r="429" spans="1:8" x14ac:dyDescent="0.25">
      <c r="A429" s="33">
        <v>43037</v>
      </c>
      <c r="B429" s="33" t="s">
        <v>224</v>
      </c>
      <c r="C429" s="9">
        <v>43010</v>
      </c>
      <c r="D429" t="s">
        <v>76</v>
      </c>
      <c r="E429" t="s">
        <v>206</v>
      </c>
      <c r="G429" s="1">
        <v>20000</v>
      </c>
    </row>
    <row r="430" spans="1:8" x14ac:dyDescent="0.25">
      <c r="A430" s="33">
        <v>43037</v>
      </c>
      <c r="B430" s="33" t="s">
        <v>224</v>
      </c>
      <c r="C430" s="9">
        <v>43010</v>
      </c>
      <c r="D430" t="s">
        <v>76</v>
      </c>
      <c r="E430" t="s">
        <v>653</v>
      </c>
      <c r="G430" s="1">
        <v>20000</v>
      </c>
    </row>
    <row r="431" spans="1:8" x14ac:dyDescent="0.25">
      <c r="A431" s="33">
        <v>43037</v>
      </c>
      <c r="B431" s="33" t="s">
        <v>224</v>
      </c>
      <c r="C431" s="9">
        <v>43010</v>
      </c>
      <c r="D431" t="s">
        <v>76</v>
      </c>
      <c r="E431" t="s">
        <v>511</v>
      </c>
      <c r="G431" s="1">
        <v>100104</v>
      </c>
    </row>
    <row r="432" spans="1:8" x14ac:dyDescent="0.25">
      <c r="A432" s="33">
        <v>43037</v>
      </c>
      <c r="B432" s="33" t="s">
        <v>224</v>
      </c>
      <c r="C432" s="9">
        <v>43010</v>
      </c>
      <c r="D432" t="s">
        <v>76</v>
      </c>
      <c r="E432" t="s">
        <v>80</v>
      </c>
      <c r="G432" s="1">
        <v>20000</v>
      </c>
    </row>
    <row r="433" spans="1:7" x14ac:dyDescent="0.25">
      <c r="A433" s="33">
        <v>43037</v>
      </c>
      <c r="B433" s="33" t="s">
        <v>224</v>
      </c>
      <c r="C433" s="9">
        <v>43010</v>
      </c>
      <c r="D433" t="s">
        <v>76</v>
      </c>
      <c r="E433" t="s">
        <v>654</v>
      </c>
      <c r="G433" s="1">
        <v>20000</v>
      </c>
    </row>
    <row r="434" spans="1:7" x14ac:dyDescent="0.25">
      <c r="A434" s="33">
        <v>43037</v>
      </c>
      <c r="B434" s="33" t="s">
        <v>224</v>
      </c>
      <c r="C434" s="9">
        <v>43011</v>
      </c>
      <c r="D434" t="s">
        <v>76</v>
      </c>
      <c r="E434" t="s">
        <v>655</v>
      </c>
      <c r="G434" s="1">
        <v>120049</v>
      </c>
    </row>
    <row r="435" spans="1:7" x14ac:dyDescent="0.25">
      <c r="A435" s="33">
        <v>43037</v>
      </c>
      <c r="B435" s="33" t="s">
        <v>224</v>
      </c>
      <c r="C435" s="9">
        <v>43013</v>
      </c>
      <c r="D435" t="s">
        <v>76</v>
      </c>
      <c r="E435" t="s">
        <v>313</v>
      </c>
      <c r="G435" s="1">
        <v>20000</v>
      </c>
    </row>
    <row r="436" spans="1:7" x14ac:dyDescent="0.25">
      <c r="A436" s="33">
        <v>43037</v>
      </c>
      <c r="B436" s="33" t="s">
        <v>224</v>
      </c>
      <c r="C436" s="9">
        <v>43013</v>
      </c>
      <c r="D436" t="s">
        <v>239</v>
      </c>
      <c r="E436" t="s">
        <v>376</v>
      </c>
      <c r="G436" s="1">
        <v>20000</v>
      </c>
    </row>
    <row r="437" spans="1:7" x14ac:dyDescent="0.25">
      <c r="A437" s="33">
        <v>43037</v>
      </c>
      <c r="B437" s="33" t="s">
        <v>224</v>
      </c>
      <c r="C437" s="9">
        <v>43013</v>
      </c>
      <c r="D437" t="s">
        <v>129</v>
      </c>
      <c r="E437" t="s">
        <v>656</v>
      </c>
      <c r="G437" s="1">
        <v>40000</v>
      </c>
    </row>
    <row r="438" spans="1:7" x14ac:dyDescent="0.25">
      <c r="A438" s="33">
        <v>43037</v>
      </c>
      <c r="B438" s="33" t="s">
        <v>224</v>
      </c>
      <c r="C438" s="9">
        <v>43013</v>
      </c>
      <c r="D438" t="s">
        <v>129</v>
      </c>
      <c r="E438" t="s">
        <v>86</v>
      </c>
      <c r="G438" s="1">
        <v>60000</v>
      </c>
    </row>
    <row r="439" spans="1:7" x14ac:dyDescent="0.25">
      <c r="A439" s="33">
        <v>43037</v>
      </c>
      <c r="B439" s="33" t="s">
        <v>224</v>
      </c>
      <c r="C439" s="9">
        <v>43014</v>
      </c>
      <c r="D439" t="s">
        <v>239</v>
      </c>
      <c r="E439" t="s">
        <v>91</v>
      </c>
      <c r="G439" s="1">
        <v>20028</v>
      </c>
    </row>
    <row r="440" spans="1:7" x14ac:dyDescent="0.25">
      <c r="A440" s="33">
        <v>43037</v>
      </c>
      <c r="B440" s="33" t="s">
        <v>224</v>
      </c>
      <c r="C440" s="9">
        <v>43014</v>
      </c>
      <c r="D440" t="s">
        <v>76</v>
      </c>
      <c r="E440" t="s">
        <v>413</v>
      </c>
      <c r="G440" s="1">
        <v>20000</v>
      </c>
    </row>
    <row r="441" spans="1:7" x14ac:dyDescent="0.25">
      <c r="A441" s="33">
        <v>43037</v>
      </c>
      <c r="B441" s="33" t="s">
        <v>224</v>
      </c>
      <c r="C441" s="9">
        <v>43018</v>
      </c>
      <c r="D441" t="s">
        <v>76</v>
      </c>
      <c r="E441" t="s">
        <v>87</v>
      </c>
      <c r="G441" s="1">
        <v>20000</v>
      </c>
    </row>
    <row r="442" spans="1:7" x14ac:dyDescent="0.25">
      <c r="A442" s="33">
        <v>43037</v>
      </c>
      <c r="B442" s="33" t="s">
        <v>224</v>
      </c>
      <c r="C442" s="9">
        <v>43018</v>
      </c>
      <c r="D442" t="s">
        <v>239</v>
      </c>
      <c r="E442" t="s">
        <v>466</v>
      </c>
      <c r="G442" s="1">
        <v>20000</v>
      </c>
    </row>
    <row r="443" spans="1:7" x14ac:dyDescent="0.25">
      <c r="A443" s="33">
        <v>43037</v>
      </c>
      <c r="B443" s="33" t="s">
        <v>224</v>
      </c>
      <c r="C443" s="9">
        <v>43018</v>
      </c>
      <c r="D443" t="s">
        <v>239</v>
      </c>
      <c r="E443" t="s">
        <v>132</v>
      </c>
      <c r="G443" s="1">
        <v>20100</v>
      </c>
    </row>
    <row r="444" spans="1:7" x14ac:dyDescent="0.25">
      <c r="A444" s="33">
        <v>43037</v>
      </c>
      <c r="B444" s="33" t="s">
        <v>224</v>
      </c>
      <c r="C444" s="9">
        <v>43019</v>
      </c>
      <c r="D444" t="s">
        <v>76</v>
      </c>
      <c r="E444" t="s">
        <v>648</v>
      </c>
      <c r="G444" s="1">
        <v>200000</v>
      </c>
    </row>
    <row r="445" spans="1:7" x14ac:dyDescent="0.25">
      <c r="A445" s="33">
        <v>43037</v>
      </c>
      <c r="B445" s="33" t="s">
        <v>224</v>
      </c>
      <c r="C445" s="9">
        <v>43019</v>
      </c>
      <c r="D445" t="s">
        <v>239</v>
      </c>
      <c r="E445" t="s">
        <v>376</v>
      </c>
      <c r="G445" s="1">
        <v>20000</v>
      </c>
    </row>
    <row r="446" spans="1:7" x14ac:dyDescent="0.25">
      <c r="A446" s="33">
        <v>43037</v>
      </c>
      <c r="B446" s="33" t="s">
        <v>224</v>
      </c>
      <c r="C446" s="9">
        <v>43024</v>
      </c>
      <c r="D446" t="s">
        <v>239</v>
      </c>
      <c r="E446" t="s">
        <v>657</v>
      </c>
      <c r="G446" s="1">
        <v>160000</v>
      </c>
    </row>
    <row r="447" spans="1:7" x14ac:dyDescent="0.25">
      <c r="A447" s="33">
        <v>43037</v>
      </c>
      <c r="B447" s="33" t="s">
        <v>224</v>
      </c>
      <c r="C447" s="9">
        <v>43024</v>
      </c>
      <c r="D447" t="s">
        <v>239</v>
      </c>
      <c r="E447" t="s">
        <v>637</v>
      </c>
      <c r="G447" s="1">
        <v>40000</v>
      </c>
    </row>
    <row r="448" spans="1:7" x14ac:dyDescent="0.25">
      <c r="A448" s="33">
        <v>43037</v>
      </c>
      <c r="B448" s="33" t="s">
        <v>224</v>
      </c>
      <c r="C448" s="9">
        <v>43025</v>
      </c>
      <c r="D448" t="s">
        <v>239</v>
      </c>
      <c r="E448" t="s">
        <v>372</v>
      </c>
      <c r="G448" s="1">
        <v>40094</v>
      </c>
    </row>
    <row r="449" spans="1:8" x14ac:dyDescent="0.25">
      <c r="A449" s="33">
        <v>43037</v>
      </c>
      <c r="B449" s="33" t="s">
        <v>224</v>
      </c>
      <c r="C449" s="9">
        <v>43028</v>
      </c>
      <c r="D449" t="s">
        <v>239</v>
      </c>
      <c r="E449" t="s">
        <v>376</v>
      </c>
      <c r="G449" s="1">
        <v>20000</v>
      </c>
    </row>
    <row r="450" spans="1:8" x14ac:dyDescent="0.25">
      <c r="A450" s="33">
        <v>43037</v>
      </c>
      <c r="B450" s="33" t="s">
        <v>224</v>
      </c>
      <c r="C450" s="9">
        <v>43028</v>
      </c>
      <c r="D450" t="s">
        <v>129</v>
      </c>
      <c r="E450" t="s">
        <v>658</v>
      </c>
      <c r="G450" s="1">
        <v>40039</v>
      </c>
    </row>
    <row r="451" spans="1:8" x14ac:dyDescent="0.25">
      <c r="A451" s="33">
        <v>43037</v>
      </c>
      <c r="B451" s="33" t="s">
        <v>224</v>
      </c>
      <c r="C451" s="9">
        <v>43031</v>
      </c>
      <c r="D451" t="s">
        <v>76</v>
      </c>
      <c r="E451" t="s">
        <v>93</v>
      </c>
      <c r="G451" s="1">
        <v>20000</v>
      </c>
    </row>
    <row r="452" spans="1:8" x14ac:dyDescent="0.25">
      <c r="A452" s="33">
        <v>43037</v>
      </c>
      <c r="B452" s="33" t="s">
        <v>224</v>
      </c>
      <c r="C452" s="9">
        <v>43031</v>
      </c>
      <c r="D452" t="s">
        <v>76</v>
      </c>
      <c r="E452" t="s">
        <v>659</v>
      </c>
      <c r="G452" s="1">
        <v>458270</v>
      </c>
    </row>
    <row r="453" spans="1:8" x14ac:dyDescent="0.25">
      <c r="A453" s="33">
        <v>43037</v>
      </c>
      <c r="B453" s="33" t="s">
        <v>224</v>
      </c>
      <c r="C453" s="9">
        <v>43033</v>
      </c>
      <c r="D453" t="s">
        <v>239</v>
      </c>
      <c r="E453" t="s">
        <v>376</v>
      </c>
      <c r="G453" s="1">
        <v>20000</v>
      </c>
    </row>
    <row r="454" spans="1:8" x14ac:dyDescent="0.25">
      <c r="A454" s="33">
        <v>43037</v>
      </c>
      <c r="B454" s="33" t="s">
        <v>224</v>
      </c>
      <c r="C454" s="9">
        <v>43034</v>
      </c>
      <c r="D454" t="s">
        <v>76</v>
      </c>
      <c r="E454" t="s">
        <v>407</v>
      </c>
      <c r="G454" s="1">
        <v>40000</v>
      </c>
    </row>
    <row r="455" spans="1:8" x14ac:dyDescent="0.25">
      <c r="A455" s="33">
        <v>43037</v>
      </c>
      <c r="B455" s="33" t="s">
        <v>224</v>
      </c>
      <c r="C455" s="9">
        <v>43034</v>
      </c>
      <c r="D455" t="s">
        <v>76</v>
      </c>
      <c r="E455" t="s">
        <v>660</v>
      </c>
      <c r="G455" s="1">
        <v>20000</v>
      </c>
    </row>
    <row r="456" spans="1:8" x14ac:dyDescent="0.25">
      <c r="A456" s="33">
        <v>43037</v>
      </c>
      <c r="B456" s="33" t="s">
        <v>224</v>
      </c>
      <c r="C456" s="9">
        <v>43034</v>
      </c>
      <c r="D456" t="s">
        <v>239</v>
      </c>
      <c r="E456" t="s">
        <v>21</v>
      </c>
      <c r="G456" s="1">
        <v>20109</v>
      </c>
    </row>
    <row r="457" spans="1:8" x14ac:dyDescent="0.25">
      <c r="A457" s="33">
        <v>43037</v>
      </c>
      <c r="B457" s="33" t="s">
        <v>224</v>
      </c>
      <c r="C457" s="9">
        <v>43038</v>
      </c>
      <c r="D457" t="s">
        <v>76</v>
      </c>
      <c r="E457" t="s">
        <v>94</v>
      </c>
      <c r="G457" s="1">
        <v>20054</v>
      </c>
    </row>
    <row r="458" spans="1:8" x14ac:dyDescent="0.25">
      <c r="A458" s="33">
        <v>43037</v>
      </c>
      <c r="B458" s="33" t="s">
        <v>224</v>
      </c>
      <c r="C458" s="9">
        <v>43038</v>
      </c>
      <c r="D458" t="s">
        <v>76</v>
      </c>
      <c r="E458" t="s">
        <v>653</v>
      </c>
      <c r="G458" s="1">
        <v>20000</v>
      </c>
    </row>
    <row r="459" spans="1:8" x14ac:dyDescent="0.25">
      <c r="A459" s="33">
        <v>43037</v>
      </c>
      <c r="B459" s="33" t="s">
        <v>224</v>
      </c>
      <c r="C459" s="9">
        <v>43038</v>
      </c>
      <c r="D459" t="s">
        <v>76</v>
      </c>
      <c r="E459" t="s">
        <v>16</v>
      </c>
      <c r="G459" s="1">
        <v>20037</v>
      </c>
    </row>
    <row r="460" spans="1:8" x14ac:dyDescent="0.25">
      <c r="A460" s="33">
        <v>43037</v>
      </c>
      <c r="B460" s="33" t="s">
        <v>224</v>
      </c>
      <c r="C460" s="9">
        <v>43038</v>
      </c>
      <c r="D460" t="s">
        <v>76</v>
      </c>
      <c r="E460" t="s">
        <v>17</v>
      </c>
      <c r="G460" s="1">
        <v>20072</v>
      </c>
    </row>
    <row r="461" spans="1:8" x14ac:dyDescent="0.25">
      <c r="A461" s="33">
        <v>43037</v>
      </c>
      <c r="B461" s="33" t="s">
        <v>224</v>
      </c>
      <c r="C461" s="9">
        <v>43038</v>
      </c>
      <c r="D461" t="s">
        <v>76</v>
      </c>
      <c r="E461" t="s">
        <v>206</v>
      </c>
      <c r="G461" s="1">
        <v>20000</v>
      </c>
    </row>
    <row r="462" spans="1:8" x14ac:dyDescent="0.25">
      <c r="A462" s="33">
        <v>43037</v>
      </c>
      <c r="B462" s="33" t="s">
        <v>224</v>
      </c>
      <c r="C462" s="9">
        <v>43039</v>
      </c>
      <c r="D462" t="s">
        <v>76</v>
      </c>
      <c r="E462" t="s">
        <v>14</v>
      </c>
      <c r="G462" s="1">
        <v>20000</v>
      </c>
    </row>
    <row r="463" spans="1:8" x14ac:dyDescent="0.25">
      <c r="A463" s="33">
        <v>43037</v>
      </c>
      <c r="B463" s="33" t="s">
        <v>224</v>
      </c>
      <c r="C463" s="9">
        <v>43039</v>
      </c>
      <c r="D463" t="s">
        <v>76</v>
      </c>
      <c r="E463" t="s">
        <v>9</v>
      </c>
      <c r="G463" s="1">
        <v>20000</v>
      </c>
    </row>
    <row r="464" spans="1:8" x14ac:dyDescent="0.25">
      <c r="A464" s="69">
        <v>43037</v>
      </c>
      <c r="B464" s="69" t="s">
        <v>224</v>
      </c>
      <c r="C464" s="65">
        <v>43039</v>
      </c>
      <c r="D464" s="37" t="s">
        <v>76</v>
      </c>
      <c r="E464" s="37" t="s">
        <v>131</v>
      </c>
      <c r="F464" s="37"/>
      <c r="G464" s="79">
        <v>20000</v>
      </c>
      <c r="H464" s="79">
        <f>SUM(G424:G464)</f>
        <v>1894280</v>
      </c>
    </row>
    <row r="465" spans="1:7" x14ac:dyDescent="0.25">
      <c r="A465" s="33">
        <v>43040</v>
      </c>
      <c r="B465" s="33" t="s">
        <v>224</v>
      </c>
      <c r="C465" s="9">
        <v>43041</v>
      </c>
      <c r="D465" t="s">
        <v>239</v>
      </c>
      <c r="E465" t="s">
        <v>376</v>
      </c>
      <c r="G465" s="1">
        <v>20000</v>
      </c>
    </row>
    <row r="466" spans="1:7" x14ac:dyDescent="0.25">
      <c r="A466" s="33">
        <v>43040</v>
      </c>
      <c r="B466" s="33" t="s">
        <v>224</v>
      </c>
      <c r="C466" s="9">
        <v>43041</v>
      </c>
      <c r="D466" t="s">
        <v>76</v>
      </c>
      <c r="E466" t="s">
        <v>135</v>
      </c>
      <c r="G466" s="1">
        <v>20000</v>
      </c>
    </row>
    <row r="467" spans="1:7" x14ac:dyDescent="0.25">
      <c r="A467" s="33">
        <v>43040</v>
      </c>
      <c r="B467" s="33" t="s">
        <v>224</v>
      </c>
      <c r="C467" s="9">
        <v>43041</v>
      </c>
      <c r="D467" t="s">
        <v>76</v>
      </c>
      <c r="E467" t="s">
        <v>3</v>
      </c>
      <c r="G467" s="1">
        <v>20000</v>
      </c>
    </row>
    <row r="468" spans="1:7" x14ac:dyDescent="0.25">
      <c r="A468" s="33">
        <v>43040</v>
      </c>
      <c r="B468" s="33" t="s">
        <v>224</v>
      </c>
      <c r="C468" s="9">
        <v>43041</v>
      </c>
      <c r="D468" t="s">
        <v>76</v>
      </c>
      <c r="E468" t="s">
        <v>652</v>
      </c>
      <c r="G468" s="1">
        <v>100000</v>
      </c>
    </row>
    <row r="469" spans="1:7" x14ac:dyDescent="0.25">
      <c r="A469" s="33">
        <v>43040</v>
      </c>
      <c r="B469" s="33" t="s">
        <v>224</v>
      </c>
      <c r="C469" s="9">
        <v>43041</v>
      </c>
      <c r="D469" t="s">
        <v>76</v>
      </c>
      <c r="E469" t="s">
        <v>205</v>
      </c>
      <c r="G469" s="1">
        <v>20102</v>
      </c>
    </row>
    <row r="470" spans="1:7" x14ac:dyDescent="0.25">
      <c r="A470" s="33">
        <v>43040</v>
      </c>
      <c r="B470" s="33" t="s">
        <v>224</v>
      </c>
      <c r="C470" s="9">
        <v>43041</v>
      </c>
      <c r="D470" t="s">
        <v>76</v>
      </c>
      <c r="E470" t="s">
        <v>672</v>
      </c>
      <c r="G470" s="1">
        <v>20000</v>
      </c>
    </row>
    <row r="471" spans="1:7" x14ac:dyDescent="0.25">
      <c r="A471" s="33">
        <v>43040</v>
      </c>
      <c r="B471" s="33" t="s">
        <v>224</v>
      </c>
      <c r="C471" s="9">
        <v>43042</v>
      </c>
      <c r="D471" t="s">
        <v>76</v>
      </c>
      <c r="E471" t="s">
        <v>11</v>
      </c>
      <c r="G471" s="1">
        <v>20000</v>
      </c>
    </row>
    <row r="472" spans="1:7" x14ac:dyDescent="0.25">
      <c r="A472" s="33">
        <v>43040</v>
      </c>
      <c r="B472" s="33" t="s">
        <v>224</v>
      </c>
      <c r="C472" s="9">
        <v>43045</v>
      </c>
      <c r="D472" t="s">
        <v>76</v>
      </c>
      <c r="E472" t="s">
        <v>313</v>
      </c>
      <c r="G472" s="1">
        <v>20000</v>
      </c>
    </row>
    <row r="473" spans="1:7" x14ac:dyDescent="0.25">
      <c r="A473" s="33">
        <v>43040</v>
      </c>
      <c r="B473" s="33" t="s">
        <v>224</v>
      </c>
      <c r="C473" s="9">
        <v>43046</v>
      </c>
      <c r="D473" t="s">
        <v>76</v>
      </c>
      <c r="E473" t="s">
        <v>80</v>
      </c>
      <c r="G473" s="1">
        <v>20000</v>
      </c>
    </row>
    <row r="474" spans="1:7" x14ac:dyDescent="0.25">
      <c r="A474" s="33">
        <v>43040</v>
      </c>
      <c r="B474" s="33" t="s">
        <v>224</v>
      </c>
      <c r="C474" s="9">
        <v>43046</v>
      </c>
      <c r="D474" t="s">
        <v>129</v>
      </c>
      <c r="E474" t="s">
        <v>204</v>
      </c>
      <c r="G474" s="1">
        <v>40000</v>
      </c>
    </row>
    <row r="475" spans="1:7" x14ac:dyDescent="0.25">
      <c r="A475" s="33">
        <v>43040</v>
      </c>
      <c r="B475" s="33" t="s">
        <v>224</v>
      </c>
      <c r="C475" s="9">
        <v>43046</v>
      </c>
      <c r="D475" t="s">
        <v>129</v>
      </c>
      <c r="E475" t="s">
        <v>86</v>
      </c>
      <c r="G475" s="1">
        <v>60000</v>
      </c>
    </row>
    <row r="476" spans="1:7" x14ac:dyDescent="0.25">
      <c r="A476" s="33">
        <v>43040</v>
      </c>
      <c r="B476" s="33" t="s">
        <v>224</v>
      </c>
      <c r="C476" s="9">
        <v>43048</v>
      </c>
      <c r="D476" t="s">
        <v>239</v>
      </c>
      <c r="E476" t="s">
        <v>82</v>
      </c>
      <c r="G476" s="1">
        <v>100000</v>
      </c>
    </row>
    <row r="477" spans="1:7" x14ac:dyDescent="0.25">
      <c r="A477" s="33">
        <v>43040</v>
      </c>
      <c r="B477" s="33" t="s">
        <v>224</v>
      </c>
      <c r="C477" s="9">
        <v>43049</v>
      </c>
      <c r="D477" t="s">
        <v>239</v>
      </c>
      <c r="E477" t="s">
        <v>77</v>
      </c>
      <c r="G477" s="1">
        <v>40043</v>
      </c>
    </row>
    <row r="478" spans="1:7" x14ac:dyDescent="0.25">
      <c r="A478" s="33">
        <v>43040</v>
      </c>
      <c r="B478" s="33" t="s">
        <v>224</v>
      </c>
      <c r="C478" s="9">
        <v>43049</v>
      </c>
      <c r="D478" t="s">
        <v>239</v>
      </c>
      <c r="E478" t="s">
        <v>132</v>
      </c>
      <c r="G478" s="1">
        <v>20100</v>
      </c>
    </row>
    <row r="479" spans="1:7" x14ac:dyDescent="0.25">
      <c r="A479" s="33">
        <v>43040</v>
      </c>
      <c r="B479" s="33" t="s">
        <v>224</v>
      </c>
      <c r="C479" s="9">
        <v>43052</v>
      </c>
      <c r="D479" t="s">
        <v>76</v>
      </c>
      <c r="E479" t="s">
        <v>262</v>
      </c>
      <c r="G479" s="1">
        <v>80000</v>
      </c>
    </row>
    <row r="480" spans="1:7" x14ac:dyDescent="0.25">
      <c r="A480" s="33">
        <v>43040</v>
      </c>
      <c r="B480" s="33" t="s">
        <v>224</v>
      </c>
      <c r="C480" s="9">
        <v>43052</v>
      </c>
      <c r="D480" t="s">
        <v>76</v>
      </c>
      <c r="E480" t="s">
        <v>87</v>
      </c>
      <c r="G480" s="1">
        <v>20000</v>
      </c>
    </row>
    <row r="481" spans="1:7" x14ac:dyDescent="0.25">
      <c r="A481" s="33">
        <v>43040</v>
      </c>
      <c r="B481" s="33" t="s">
        <v>224</v>
      </c>
      <c r="C481" s="9">
        <v>43052</v>
      </c>
      <c r="D481" t="s">
        <v>76</v>
      </c>
      <c r="E481" t="s">
        <v>24</v>
      </c>
      <c r="G481" s="1">
        <v>240000</v>
      </c>
    </row>
    <row r="482" spans="1:7" x14ac:dyDescent="0.25">
      <c r="A482" s="33">
        <v>43040</v>
      </c>
      <c r="B482" s="33" t="s">
        <v>224</v>
      </c>
      <c r="C482" s="9">
        <v>43052</v>
      </c>
      <c r="D482" t="s">
        <v>239</v>
      </c>
      <c r="E482" t="s">
        <v>13</v>
      </c>
      <c r="G482" s="1">
        <v>20000</v>
      </c>
    </row>
    <row r="483" spans="1:7" x14ac:dyDescent="0.25">
      <c r="A483" s="33">
        <v>43040</v>
      </c>
      <c r="B483" s="33" t="s">
        <v>224</v>
      </c>
      <c r="C483" s="9">
        <v>43052</v>
      </c>
      <c r="D483" t="s">
        <v>239</v>
      </c>
      <c r="E483" t="s">
        <v>373</v>
      </c>
      <c r="G483" s="1">
        <v>120000</v>
      </c>
    </row>
    <row r="484" spans="1:7" x14ac:dyDescent="0.25">
      <c r="A484" s="33">
        <v>43040</v>
      </c>
      <c r="B484" s="33" t="s">
        <v>224</v>
      </c>
      <c r="C484" s="9">
        <v>43052</v>
      </c>
      <c r="D484" t="s">
        <v>239</v>
      </c>
      <c r="E484" t="s">
        <v>91</v>
      </c>
      <c r="G484" s="1">
        <v>20028</v>
      </c>
    </row>
    <row r="485" spans="1:7" x14ac:dyDescent="0.25">
      <c r="A485" s="33">
        <v>43040</v>
      </c>
      <c r="B485" s="33" t="s">
        <v>224</v>
      </c>
      <c r="C485" s="9">
        <v>43053</v>
      </c>
      <c r="D485" t="s">
        <v>76</v>
      </c>
      <c r="E485" t="s">
        <v>254</v>
      </c>
      <c r="G485" s="1">
        <v>60000</v>
      </c>
    </row>
    <row r="486" spans="1:7" x14ac:dyDescent="0.25">
      <c r="A486" s="33">
        <v>43040</v>
      </c>
      <c r="B486" s="33" t="s">
        <v>224</v>
      </c>
      <c r="C486" s="9">
        <v>43056</v>
      </c>
      <c r="D486" t="s">
        <v>76</v>
      </c>
      <c r="E486" t="s">
        <v>207</v>
      </c>
      <c r="G486" s="1">
        <v>80025</v>
      </c>
    </row>
    <row r="487" spans="1:7" x14ac:dyDescent="0.25">
      <c r="A487" s="33">
        <v>43040</v>
      </c>
      <c r="B487" s="33" t="s">
        <v>224</v>
      </c>
      <c r="C487" s="9">
        <v>43056</v>
      </c>
      <c r="D487" t="s">
        <v>76</v>
      </c>
      <c r="E487" t="s">
        <v>140</v>
      </c>
      <c r="G487" s="1">
        <v>60096</v>
      </c>
    </row>
    <row r="488" spans="1:7" x14ac:dyDescent="0.25">
      <c r="A488" s="33">
        <v>43040</v>
      </c>
      <c r="B488" s="33" t="s">
        <v>224</v>
      </c>
      <c r="C488" s="9">
        <v>43056</v>
      </c>
      <c r="D488" t="s">
        <v>239</v>
      </c>
      <c r="E488" t="s">
        <v>82</v>
      </c>
      <c r="G488" s="1">
        <v>100000</v>
      </c>
    </row>
    <row r="489" spans="1:7" x14ac:dyDescent="0.25">
      <c r="A489" s="33">
        <v>43040</v>
      </c>
      <c r="B489" s="33" t="s">
        <v>224</v>
      </c>
      <c r="C489" s="9">
        <v>43060</v>
      </c>
      <c r="D489" t="s">
        <v>76</v>
      </c>
      <c r="E489" t="s">
        <v>201</v>
      </c>
      <c r="G489" s="1">
        <v>40000</v>
      </c>
    </row>
    <row r="490" spans="1:7" x14ac:dyDescent="0.25">
      <c r="A490" s="33">
        <v>43040</v>
      </c>
      <c r="B490" s="33" t="s">
        <v>224</v>
      </c>
      <c r="C490" s="9">
        <v>43062</v>
      </c>
      <c r="D490" t="s">
        <v>239</v>
      </c>
      <c r="E490" t="s">
        <v>21</v>
      </c>
      <c r="G490" s="1">
        <v>20109</v>
      </c>
    </row>
    <row r="491" spans="1:7" x14ac:dyDescent="0.25">
      <c r="A491" s="33">
        <v>43040</v>
      </c>
      <c r="B491" s="33" t="s">
        <v>224</v>
      </c>
      <c r="C491" s="9">
        <v>43062</v>
      </c>
      <c r="D491" t="s">
        <v>76</v>
      </c>
      <c r="E491" t="s">
        <v>93</v>
      </c>
      <c r="G491" s="1">
        <v>20000</v>
      </c>
    </row>
    <row r="492" spans="1:7" x14ac:dyDescent="0.25">
      <c r="A492" s="33">
        <v>43040</v>
      </c>
      <c r="B492" s="33" t="s">
        <v>224</v>
      </c>
      <c r="C492" s="9">
        <v>43063</v>
      </c>
      <c r="D492" t="s">
        <v>76</v>
      </c>
      <c r="E492" t="s">
        <v>127</v>
      </c>
      <c r="G492" s="1">
        <v>20000</v>
      </c>
    </row>
    <row r="493" spans="1:7" x14ac:dyDescent="0.25">
      <c r="A493" s="33">
        <v>43040</v>
      </c>
      <c r="B493" s="33" t="s">
        <v>224</v>
      </c>
      <c r="C493" s="9">
        <v>43067</v>
      </c>
      <c r="D493" t="s">
        <v>76</v>
      </c>
      <c r="E493" t="s">
        <v>18</v>
      </c>
      <c r="G493" s="1">
        <v>20080</v>
      </c>
    </row>
    <row r="494" spans="1:7" x14ac:dyDescent="0.25">
      <c r="A494" s="33">
        <v>43040</v>
      </c>
      <c r="B494" s="33" t="s">
        <v>224</v>
      </c>
      <c r="C494" s="9">
        <v>43068</v>
      </c>
      <c r="D494" t="s">
        <v>76</v>
      </c>
      <c r="E494" t="s">
        <v>17</v>
      </c>
      <c r="G494" s="1">
        <v>20072</v>
      </c>
    </row>
    <row r="495" spans="1:7" x14ac:dyDescent="0.25">
      <c r="A495" s="33">
        <v>43040</v>
      </c>
      <c r="B495" s="33" t="s">
        <v>224</v>
      </c>
      <c r="C495" s="9">
        <v>43068</v>
      </c>
      <c r="D495" t="s">
        <v>76</v>
      </c>
      <c r="E495" t="s">
        <v>16</v>
      </c>
      <c r="G495" s="1">
        <v>20037</v>
      </c>
    </row>
    <row r="496" spans="1:7" x14ac:dyDescent="0.25">
      <c r="A496" s="33">
        <v>43040</v>
      </c>
      <c r="B496" s="33" t="s">
        <v>224</v>
      </c>
      <c r="C496" s="9">
        <v>43068</v>
      </c>
      <c r="D496" t="s">
        <v>239</v>
      </c>
      <c r="E496" t="s">
        <v>673</v>
      </c>
      <c r="G496" s="1">
        <v>20094</v>
      </c>
    </row>
    <row r="497" spans="1:8" x14ac:dyDescent="0.25">
      <c r="A497" s="33">
        <v>43040</v>
      </c>
      <c r="B497" s="33" t="s">
        <v>224</v>
      </c>
      <c r="C497" s="9">
        <v>43068</v>
      </c>
      <c r="D497" t="s">
        <v>76</v>
      </c>
      <c r="E497" t="s">
        <v>14</v>
      </c>
      <c r="G497" s="1">
        <v>20000</v>
      </c>
    </row>
    <row r="498" spans="1:8" x14ac:dyDescent="0.25">
      <c r="A498" s="33">
        <v>43040</v>
      </c>
      <c r="B498" s="33" t="s">
        <v>224</v>
      </c>
      <c r="C498" s="9">
        <v>43068</v>
      </c>
      <c r="D498" t="s">
        <v>76</v>
      </c>
      <c r="E498" t="s">
        <v>674</v>
      </c>
      <c r="G498" s="1">
        <v>20054</v>
      </c>
    </row>
    <row r="499" spans="1:8" x14ac:dyDescent="0.25">
      <c r="A499" s="69">
        <v>43040</v>
      </c>
      <c r="B499" s="69" t="s">
        <v>224</v>
      </c>
      <c r="C499" s="65">
        <v>43068</v>
      </c>
      <c r="D499" s="37" t="s">
        <v>76</v>
      </c>
      <c r="E499" s="37" t="s">
        <v>429</v>
      </c>
      <c r="F499" s="37"/>
      <c r="G499" s="79">
        <v>20000</v>
      </c>
      <c r="H499" s="79">
        <f>SUM(G465:G499)</f>
        <v>1560840</v>
      </c>
    </row>
    <row r="500" spans="1:8" x14ac:dyDescent="0.25">
      <c r="A500" s="33">
        <v>43070</v>
      </c>
      <c r="B500" s="33" t="s">
        <v>224</v>
      </c>
      <c r="C500" s="9">
        <v>43070</v>
      </c>
      <c r="D500" t="s">
        <v>76</v>
      </c>
      <c r="E500" t="s">
        <v>9</v>
      </c>
      <c r="G500" s="1">
        <v>20000</v>
      </c>
    </row>
    <row r="501" spans="1:8" x14ac:dyDescent="0.25">
      <c r="A501" s="33">
        <v>43070</v>
      </c>
      <c r="B501" s="33" t="s">
        <v>224</v>
      </c>
      <c r="C501" s="9">
        <v>43070</v>
      </c>
      <c r="D501" t="s">
        <v>76</v>
      </c>
      <c r="E501" t="s">
        <v>131</v>
      </c>
      <c r="G501" s="1">
        <v>20000</v>
      </c>
    </row>
    <row r="502" spans="1:8" x14ac:dyDescent="0.25">
      <c r="A502" s="33">
        <v>43070</v>
      </c>
      <c r="B502" s="33" t="s">
        <v>224</v>
      </c>
      <c r="C502" s="9">
        <v>43073</v>
      </c>
      <c r="D502" t="s">
        <v>129</v>
      </c>
      <c r="E502" t="s">
        <v>4</v>
      </c>
      <c r="G502" s="1">
        <v>20097</v>
      </c>
    </row>
    <row r="503" spans="1:8" x14ac:dyDescent="0.25">
      <c r="A503" s="33">
        <v>43070</v>
      </c>
      <c r="B503" s="33" t="s">
        <v>224</v>
      </c>
      <c r="C503" s="9">
        <v>43073</v>
      </c>
      <c r="D503" t="s">
        <v>76</v>
      </c>
      <c r="E503" t="s">
        <v>654</v>
      </c>
      <c r="G503" s="1">
        <v>20000</v>
      </c>
    </row>
    <row r="504" spans="1:8" x14ac:dyDescent="0.25">
      <c r="A504" s="33">
        <v>43070</v>
      </c>
      <c r="B504" s="33" t="s">
        <v>224</v>
      </c>
      <c r="C504" s="9">
        <v>43073</v>
      </c>
      <c r="D504" t="s">
        <v>76</v>
      </c>
      <c r="E504" t="s">
        <v>135</v>
      </c>
      <c r="G504" s="1">
        <v>20000</v>
      </c>
    </row>
    <row r="505" spans="1:8" x14ac:dyDescent="0.25">
      <c r="A505" s="33">
        <v>43070</v>
      </c>
      <c r="B505" s="33" t="s">
        <v>224</v>
      </c>
      <c r="C505" s="9">
        <v>43073</v>
      </c>
      <c r="D505" t="s">
        <v>76</v>
      </c>
      <c r="E505" t="s">
        <v>3</v>
      </c>
      <c r="G505" s="1">
        <v>20000</v>
      </c>
    </row>
    <row r="506" spans="1:8" x14ac:dyDescent="0.25">
      <c r="A506" s="33">
        <v>43070</v>
      </c>
      <c r="B506" s="33" t="s">
        <v>224</v>
      </c>
      <c r="C506" s="9">
        <v>43074</v>
      </c>
      <c r="D506" t="s">
        <v>76</v>
      </c>
      <c r="E506" t="s">
        <v>313</v>
      </c>
      <c r="G506" s="1">
        <v>20000</v>
      </c>
    </row>
    <row r="507" spans="1:8" x14ac:dyDescent="0.25">
      <c r="A507" s="33">
        <v>43070</v>
      </c>
      <c r="B507" s="33" t="s">
        <v>224</v>
      </c>
      <c r="C507" s="9">
        <v>43074</v>
      </c>
      <c r="D507" t="s">
        <v>129</v>
      </c>
      <c r="E507" t="s">
        <v>4</v>
      </c>
      <c r="G507" s="1">
        <v>20097</v>
      </c>
    </row>
    <row r="508" spans="1:8" x14ac:dyDescent="0.25">
      <c r="A508" s="33">
        <v>43070</v>
      </c>
      <c r="B508" s="33" t="s">
        <v>224</v>
      </c>
      <c r="C508" s="9">
        <v>43075</v>
      </c>
      <c r="D508" t="s">
        <v>76</v>
      </c>
      <c r="E508" t="s">
        <v>11</v>
      </c>
      <c r="G508" s="1">
        <v>20000</v>
      </c>
    </row>
    <row r="509" spans="1:8" x14ac:dyDescent="0.25">
      <c r="A509" s="33">
        <v>43070</v>
      </c>
      <c r="B509" s="33" t="s">
        <v>224</v>
      </c>
      <c r="C509" s="9">
        <v>43080</v>
      </c>
      <c r="D509" t="s">
        <v>76</v>
      </c>
      <c r="E509" t="s">
        <v>85</v>
      </c>
      <c r="G509" s="1">
        <v>60000</v>
      </c>
    </row>
    <row r="510" spans="1:8" x14ac:dyDescent="0.25">
      <c r="A510" s="33">
        <v>43070</v>
      </c>
      <c r="B510" s="33" t="s">
        <v>224</v>
      </c>
      <c r="C510" s="9">
        <v>43080</v>
      </c>
      <c r="D510" t="s">
        <v>239</v>
      </c>
      <c r="E510" t="s">
        <v>13</v>
      </c>
      <c r="G510" s="1">
        <v>8000</v>
      </c>
    </row>
    <row r="511" spans="1:8" x14ac:dyDescent="0.25">
      <c r="A511" s="33">
        <v>43070</v>
      </c>
      <c r="B511" s="33" t="s">
        <v>224</v>
      </c>
      <c r="C511" s="9">
        <v>43080</v>
      </c>
      <c r="D511" t="s">
        <v>76</v>
      </c>
      <c r="E511" t="s">
        <v>198</v>
      </c>
      <c r="G511" s="1">
        <v>100000</v>
      </c>
    </row>
    <row r="512" spans="1:8" x14ac:dyDescent="0.25">
      <c r="A512" s="33">
        <v>43070</v>
      </c>
      <c r="B512" s="33" t="s">
        <v>224</v>
      </c>
      <c r="C512" s="9">
        <v>43080</v>
      </c>
      <c r="D512" t="s">
        <v>76</v>
      </c>
      <c r="E512" t="s">
        <v>6</v>
      </c>
      <c r="G512" s="1">
        <v>40030</v>
      </c>
    </row>
    <row r="513" spans="1:7" x14ac:dyDescent="0.25">
      <c r="A513" s="33">
        <v>43070</v>
      </c>
      <c r="B513" s="33" t="s">
        <v>224</v>
      </c>
      <c r="C513" s="9">
        <v>43080</v>
      </c>
      <c r="D513" t="s">
        <v>76</v>
      </c>
      <c r="E513" t="s">
        <v>201</v>
      </c>
      <c r="G513" s="1">
        <v>40000</v>
      </c>
    </row>
    <row r="514" spans="1:7" x14ac:dyDescent="0.25">
      <c r="A514" s="33">
        <v>43070</v>
      </c>
      <c r="B514" s="33" t="s">
        <v>224</v>
      </c>
      <c r="C514" s="9">
        <v>43080</v>
      </c>
      <c r="D514" t="s">
        <v>129</v>
      </c>
      <c r="E514" t="s">
        <v>13</v>
      </c>
      <c r="G514" s="1">
        <v>12000</v>
      </c>
    </row>
    <row r="515" spans="1:7" x14ac:dyDescent="0.25">
      <c r="A515" s="33">
        <v>43070</v>
      </c>
      <c r="B515" s="33" t="s">
        <v>224</v>
      </c>
      <c r="C515" s="9">
        <v>43084</v>
      </c>
      <c r="D515" t="s">
        <v>76</v>
      </c>
      <c r="E515" t="s">
        <v>6</v>
      </c>
      <c r="G515" s="1">
        <v>20000</v>
      </c>
    </row>
    <row r="516" spans="1:7" x14ac:dyDescent="0.25">
      <c r="A516" s="33">
        <v>43070</v>
      </c>
      <c r="B516" s="33" t="s">
        <v>224</v>
      </c>
      <c r="C516" s="9">
        <v>43087</v>
      </c>
      <c r="D516" t="s">
        <v>129</v>
      </c>
      <c r="E516" t="s">
        <v>86</v>
      </c>
      <c r="G516" s="1">
        <v>60000</v>
      </c>
    </row>
    <row r="517" spans="1:7" x14ac:dyDescent="0.25">
      <c r="A517" s="33">
        <v>43070</v>
      </c>
      <c r="B517" s="33" t="s">
        <v>224</v>
      </c>
      <c r="C517" s="9">
        <v>43087</v>
      </c>
      <c r="D517" t="s">
        <v>76</v>
      </c>
      <c r="E517" t="s">
        <v>201</v>
      </c>
      <c r="G517" s="1">
        <v>40000</v>
      </c>
    </row>
    <row r="518" spans="1:7" x14ac:dyDescent="0.25">
      <c r="A518" s="33">
        <v>43070</v>
      </c>
      <c r="B518" s="33" t="s">
        <v>224</v>
      </c>
      <c r="C518" s="9">
        <v>43087</v>
      </c>
      <c r="D518" t="s">
        <v>239</v>
      </c>
      <c r="E518" t="s">
        <v>418</v>
      </c>
      <c r="G518" s="1">
        <v>40000</v>
      </c>
    </row>
    <row r="519" spans="1:7" x14ac:dyDescent="0.25">
      <c r="A519" s="33">
        <v>43070</v>
      </c>
      <c r="B519" s="33" t="s">
        <v>224</v>
      </c>
      <c r="C519" s="9">
        <v>43088</v>
      </c>
      <c r="D519" t="s">
        <v>76</v>
      </c>
      <c r="E519" t="s">
        <v>127</v>
      </c>
      <c r="G519" s="1">
        <v>20000</v>
      </c>
    </row>
    <row r="520" spans="1:7" x14ac:dyDescent="0.25">
      <c r="A520" s="33">
        <v>43070</v>
      </c>
      <c r="B520" s="33" t="s">
        <v>224</v>
      </c>
      <c r="C520" s="9">
        <v>43088</v>
      </c>
      <c r="D520" t="s">
        <v>76</v>
      </c>
      <c r="E520" t="s">
        <v>80</v>
      </c>
      <c r="G520" s="1">
        <v>20000</v>
      </c>
    </row>
    <row r="521" spans="1:7" x14ac:dyDescent="0.25">
      <c r="A521" s="33">
        <v>43070</v>
      </c>
      <c r="B521" s="33" t="s">
        <v>224</v>
      </c>
      <c r="C521" s="9">
        <v>43088</v>
      </c>
      <c r="D521" t="s">
        <v>76</v>
      </c>
      <c r="E521" t="s">
        <v>687</v>
      </c>
      <c r="G521" s="1">
        <v>40000</v>
      </c>
    </row>
    <row r="522" spans="1:7" x14ac:dyDescent="0.25">
      <c r="A522" s="33">
        <v>43070</v>
      </c>
      <c r="B522" s="33" t="s">
        <v>224</v>
      </c>
      <c r="C522" s="9">
        <v>43088</v>
      </c>
      <c r="D522" t="s">
        <v>239</v>
      </c>
      <c r="E522" t="s">
        <v>132</v>
      </c>
      <c r="G522" s="1">
        <v>20100</v>
      </c>
    </row>
    <row r="523" spans="1:7" x14ac:dyDescent="0.25">
      <c r="A523" s="33">
        <v>43070</v>
      </c>
      <c r="B523" s="33" t="s">
        <v>224</v>
      </c>
      <c r="C523" s="9">
        <v>43095</v>
      </c>
      <c r="D523" t="s">
        <v>76</v>
      </c>
      <c r="E523" t="s">
        <v>94</v>
      </c>
      <c r="G523" s="1">
        <v>20054</v>
      </c>
    </row>
    <row r="524" spans="1:7" x14ac:dyDescent="0.25">
      <c r="A524" s="33">
        <v>43070</v>
      </c>
      <c r="B524" s="33" t="s">
        <v>224</v>
      </c>
      <c r="C524" s="9">
        <v>43095</v>
      </c>
      <c r="D524" t="s">
        <v>76</v>
      </c>
      <c r="E524" t="s">
        <v>87</v>
      </c>
      <c r="G524" s="1">
        <v>20000</v>
      </c>
    </row>
    <row r="525" spans="1:7" x14ac:dyDescent="0.25">
      <c r="A525" s="33">
        <v>43070</v>
      </c>
      <c r="B525" s="33" t="s">
        <v>224</v>
      </c>
      <c r="C525" s="9">
        <v>43095</v>
      </c>
      <c r="D525" t="s">
        <v>76</v>
      </c>
      <c r="E525" t="s">
        <v>206</v>
      </c>
      <c r="G525" s="1">
        <v>40000</v>
      </c>
    </row>
    <row r="526" spans="1:7" x14ac:dyDescent="0.25">
      <c r="A526" s="33">
        <v>43070</v>
      </c>
      <c r="B526" s="33" t="s">
        <v>224</v>
      </c>
      <c r="C526" s="9">
        <v>43095</v>
      </c>
      <c r="D526" t="s">
        <v>76</v>
      </c>
      <c r="E526" t="s">
        <v>93</v>
      </c>
      <c r="G526" s="1">
        <v>20000</v>
      </c>
    </row>
    <row r="527" spans="1:7" x14ac:dyDescent="0.25">
      <c r="A527" s="33">
        <v>43070</v>
      </c>
      <c r="B527" s="33" t="s">
        <v>224</v>
      </c>
      <c r="C527" s="9">
        <v>43095</v>
      </c>
      <c r="D527" t="s">
        <v>129</v>
      </c>
      <c r="E527" t="s">
        <v>4</v>
      </c>
      <c r="G527" s="1">
        <v>20097</v>
      </c>
    </row>
    <row r="528" spans="1:7" x14ac:dyDescent="0.25">
      <c r="A528" s="33">
        <v>43070</v>
      </c>
      <c r="B528" s="33" t="s">
        <v>224</v>
      </c>
      <c r="C528" s="9">
        <v>43096</v>
      </c>
      <c r="D528" t="s">
        <v>76</v>
      </c>
      <c r="E528" t="s">
        <v>9</v>
      </c>
      <c r="G528" s="1">
        <v>20000</v>
      </c>
    </row>
    <row r="529" spans="1:11" x14ac:dyDescent="0.25">
      <c r="A529" s="33">
        <v>43070</v>
      </c>
      <c r="B529" s="33" t="s">
        <v>224</v>
      </c>
      <c r="C529" s="9">
        <v>43096</v>
      </c>
      <c r="D529" t="s">
        <v>76</v>
      </c>
      <c r="E529" t="s">
        <v>131</v>
      </c>
      <c r="G529" s="1">
        <v>20000</v>
      </c>
    </row>
    <row r="530" spans="1:11" x14ac:dyDescent="0.25">
      <c r="A530" s="33">
        <v>43070</v>
      </c>
      <c r="B530" s="33" t="s">
        <v>224</v>
      </c>
      <c r="C530" s="9">
        <v>43096</v>
      </c>
      <c r="D530" t="s">
        <v>76</v>
      </c>
      <c r="E530" t="s">
        <v>17</v>
      </c>
      <c r="G530" s="1">
        <v>20072</v>
      </c>
    </row>
    <row r="531" spans="1:11" x14ac:dyDescent="0.25">
      <c r="A531" s="33">
        <v>43070</v>
      </c>
      <c r="B531" s="33" t="s">
        <v>224</v>
      </c>
      <c r="C531" s="9">
        <v>43098</v>
      </c>
      <c r="D531" t="s">
        <v>76</v>
      </c>
      <c r="E531" t="s">
        <v>16</v>
      </c>
      <c r="G531" s="1">
        <v>20037</v>
      </c>
    </row>
    <row r="532" spans="1:11" x14ac:dyDescent="0.25">
      <c r="A532" s="33">
        <v>43070</v>
      </c>
      <c r="B532" s="33" t="s">
        <v>224</v>
      </c>
      <c r="C532" s="9">
        <v>43098</v>
      </c>
      <c r="D532" t="s">
        <v>76</v>
      </c>
      <c r="E532" t="s">
        <v>451</v>
      </c>
      <c r="G532" s="1">
        <v>20000</v>
      </c>
    </row>
    <row r="533" spans="1:11" x14ac:dyDescent="0.25">
      <c r="A533" s="33">
        <v>43070</v>
      </c>
      <c r="B533" s="33" t="s">
        <v>224</v>
      </c>
      <c r="C533" s="9">
        <v>43098</v>
      </c>
      <c r="D533" t="s">
        <v>76</v>
      </c>
      <c r="E533" t="s">
        <v>135</v>
      </c>
      <c r="G533" s="1">
        <v>20000</v>
      </c>
    </row>
    <row r="534" spans="1:11" x14ac:dyDescent="0.25">
      <c r="A534" s="69">
        <v>43070</v>
      </c>
      <c r="B534" s="69" t="s">
        <v>224</v>
      </c>
      <c r="C534" s="65">
        <v>43098</v>
      </c>
      <c r="D534" s="37" t="s">
        <v>76</v>
      </c>
      <c r="E534" s="37" t="s">
        <v>3</v>
      </c>
      <c r="F534" s="37"/>
      <c r="G534" s="79">
        <v>20000</v>
      </c>
      <c r="H534" s="79">
        <f>SUM(G500:G534)</f>
        <v>960584</v>
      </c>
    </row>
    <row r="535" spans="1:11" x14ac:dyDescent="0.25">
      <c r="G535"/>
    </row>
    <row r="536" spans="1:11" ht="15.75" thickBot="1" x14ac:dyDescent="0.3">
      <c r="A536" s="33"/>
      <c r="B536" s="33"/>
      <c r="C536" s="9"/>
      <c r="G536" s="92"/>
    </row>
    <row r="537" spans="1:11" ht="20.25" thickTop="1" thickBot="1" x14ac:dyDescent="0.35">
      <c r="A537" s="45"/>
      <c r="B537" s="45" t="s">
        <v>622</v>
      </c>
      <c r="C537" s="45"/>
      <c r="D537" s="45"/>
      <c r="E537" s="45"/>
      <c r="F537" s="45"/>
      <c r="G537" s="95">
        <f>SUM(G9:G535)</f>
        <v>34859875</v>
      </c>
      <c r="H537" s="95"/>
    </row>
    <row r="538" spans="1:11" ht="16.5" thickTop="1" thickBot="1" x14ac:dyDescent="0.3"/>
    <row r="539" spans="1:11" ht="24.6" customHeight="1" thickTop="1" thickBot="1" x14ac:dyDescent="0.45">
      <c r="A539" s="322" t="s">
        <v>164</v>
      </c>
      <c r="B539" s="322"/>
      <c r="C539" s="322"/>
      <c r="D539" s="322"/>
      <c r="E539" s="322"/>
      <c r="F539" s="322"/>
      <c r="G539" s="322"/>
    </row>
    <row r="540" spans="1:11" ht="15.75" thickTop="1" x14ac:dyDescent="0.25"/>
    <row r="541" spans="1:11" ht="26.25" x14ac:dyDescent="0.25">
      <c r="A541" s="8" t="s">
        <v>166</v>
      </c>
      <c r="B541" s="8" t="s">
        <v>171</v>
      </c>
      <c r="C541" s="8" t="s">
        <v>43</v>
      </c>
      <c r="D541" s="8" t="s">
        <v>40</v>
      </c>
      <c r="E541" s="8" t="s">
        <v>1</v>
      </c>
      <c r="F541" s="8" t="s">
        <v>41</v>
      </c>
      <c r="G541" s="96" t="s">
        <v>42</v>
      </c>
      <c r="J541" s="8"/>
    </row>
    <row r="542" spans="1:11" x14ac:dyDescent="0.25">
      <c r="A542" s="33">
        <v>42736</v>
      </c>
      <c r="B542" t="s">
        <v>176</v>
      </c>
      <c r="C542" s="9">
        <v>42738</v>
      </c>
      <c r="D542" t="s">
        <v>76</v>
      </c>
      <c r="E542" t="s">
        <v>357</v>
      </c>
      <c r="F542" s="10" t="s">
        <v>57</v>
      </c>
      <c r="G542" s="92">
        <v>6990</v>
      </c>
    </row>
    <row r="543" spans="1:11" x14ac:dyDescent="0.25">
      <c r="A543" s="33">
        <v>42736</v>
      </c>
      <c r="B543" t="s">
        <v>179</v>
      </c>
      <c r="C543" s="9">
        <v>42741</v>
      </c>
      <c r="D543" t="s">
        <v>76</v>
      </c>
      <c r="E543" t="s">
        <v>358</v>
      </c>
      <c r="F543" s="10" t="s">
        <v>57</v>
      </c>
      <c r="G543" s="92">
        <v>9751</v>
      </c>
    </row>
    <row r="544" spans="1:11" x14ac:dyDescent="0.25">
      <c r="A544" s="33">
        <v>42736</v>
      </c>
      <c r="B544" t="s">
        <v>323</v>
      </c>
      <c r="C544" s="9">
        <v>42738</v>
      </c>
      <c r="D544" t="s">
        <v>76</v>
      </c>
      <c r="E544" t="s">
        <v>267</v>
      </c>
      <c r="F544" s="10" t="s">
        <v>57</v>
      </c>
      <c r="G544" s="92">
        <v>19145</v>
      </c>
      <c r="J544" s="32"/>
      <c r="K544" s="31"/>
    </row>
    <row r="545" spans="1:11" x14ac:dyDescent="0.25">
      <c r="A545" s="33">
        <v>42736</v>
      </c>
      <c r="B545" t="s">
        <v>179</v>
      </c>
      <c r="C545" s="9">
        <v>42744</v>
      </c>
      <c r="D545" t="s">
        <v>76</v>
      </c>
      <c r="E545" t="s">
        <v>359</v>
      </c>
      <c r="F545" s="10"/>
      <c r="G545" s="92">
        <v>25000</v>
      </c>
      <c r="J545" s="32"/>
      <c r="K545" s="31"/>
    </row>
    <row r="546" spans="1:11" x14ac:dyDescent="0.25">
      <c r="A546" s="33">
        <v>42736</v>
      </c>
      <c r="B546" t="s">
        <v>179</v>
      </c>
      <c r="C546" s="9">
        <v>42748</v>
      </c>
      <c r="D546" t="s">
        <v>76</v>
      </c>
      <c r="E546" t="s">
        <v>360</v>
      </c>
      <c r="F546" s="10"/>
      <c r="G546" s="92">
        <v>30000</v>
      </c>
      <c r="J546" s="32"/>
      <c r="K546" s="31"/>
    </row>
    <row r="547" spans="1:11" x14ac:dyDescent="0.25">
      <c r="A547" s="33">
        <v>42736</v>
      </c>
      <c r="B547" t="s">
        <v>388</v>
      </c>
      <c r="C547" s="9">
        <v>42748</v>
      </c>
      <c r="D547" t="s">
        <v>76</v>
      </c>
      <c r="E547" t="s">
        <v>361</v>
      </c>
      <c r="F547" s="10"/>
      <c r="G547" s="92">
        <v>35000</v>
      </c>
      <c r="J547" s="32"/>
      <c r="K547" s="31"/>
    </row>
    <row r="548" spans="1:11" x14ac:dyDescent="0.25">
      <c r="A548" s="33">
        <v>42736</v>
      </c>
      <c r="B548" t="s">
        <v>172</v>
      </c>
      <c r="C548" s="9">
        <v>42738</v>
      </c>
      <c r="D548" t="s">
        <v>76</v>
      </c>
      <c r="E548" t="s">
        <v>362</v>
      </c>
      <c r="F548" s="10" t="s">
        <v>57</v>
      </c>
      <c r="G548" s="92">
        <v>50000</v>
      </c>
      <c r="J548" s="32"/>
      <c r="K548" s="31"/>
    </row>
    <row r="549" spans="1:11" x14ac:dyDescent="0.25">
      <c r="A549" s="33">
        <v>42736</v>
      </c>
      <c r="B549" t="s">
        <v>172</v>
      </c>
      <c r="C549" s="9">
        <v>42751</v>
      </c>
      <c r="D549" t="s">
        <v>76</v>
      </c>
      <c r="E549" t="s">
        <v>363</v>
      </c>
      <c r="F549" s="10"/>
      <c r="G549" s="92">
        <v>50000</v>
      </c>
    </row>
    <row r="550" spans="1:11" x14ac:dyDescent="0.25">
      <c r="A550" s="33">
        <v>42736</v>
      </c>
      <c r="B550" t="s">
        <v>323</v>
      </c>
      <c r="C550" s="9">
        <v>42738</v>
      </c>
      <c r="D550" t="s">
        <v>76</v>
      </c>
      <c r="E550" t="s">
        <v>269</v>
      </c>
      <c r="F550" s="10" t="s">
        <v>57</v>
      </c>
      <c r="G550" s="92">
        <v>58532</v>
      </c>
    </row>
    <row r="551" spans="1:11" x14ac:dyDescent="0.25">
      <c r="A551" s="33">
        <v>42736</v>
      </c>
      <c r="B551" t="s">
        <v>388</v>
      </c>
      <c r="C551" s="9">
        <v>42744</v>
      </c>
      <c r="D551" t="s">
        <v>76</v>
      </c>
      <c r="E551" t="s">
        <v>364</v>
      </c>
      <c r="F551" s="10" t="s">
        <v>57</v>
      </c>
      <c r="G551" s="92">
        <v>70000</v>
      </c>
    </row>
    <row r="552" spans="1:11" x14ac:dyDescent="0.25">
      <c r="A552" s="33">
        <v>42736</v>
      </c>
      <c r="B552" t="s">
        <v>388</v>
      </c>
      <c r="C552" s="9">
        <v>42755</v>
      </c>
      <c r="D552" t="s">
        <v>76</v>
      </c>
      <c r="E552" t="s">
        <v>364</v>
      </c>
      <c r="F552" s="10"/>
      <c r="G552" s="92">
        <v>70000</v>
      </c>
    </row>
    <row r="553" spans="1:11" x14ac:dyDescent="0.25">
      <c r="A553" s="33">
        <v>42736</v>
      </c>
      <c r="B553" t="s">
        <v>388</v>
      </c>
      <c r="C553" s="9">
        <v>42762</v>
      </c>
      <c r="D553" t="s">
        <v>76</v>
      </c>
      <c r="E553" t="s">
        <v>365</v>
      </c>
      <c r="F553" s="10"/>
      <c r="G553" s="92">
        <v>70000</v>
      </c>
    </row>
    <row r="554" spans="1:11" x14ac:dyDescent="0.25">
      <c r="A554" s="33">
        <v>42736</v>
      </c>
      <c r="B554" t="s">
        <v>172</v>
      </c>
      <c r="C554" s="9">
        <v>42738</v>
      </c>
      <c r="D554" t="s">
        <v>76</v>
      </c>
      <c r="E554" t="s">
        <v>366</v>
      </c>
      <c r="F554" s="10" t="s">
        <v>57</v>
      </c>
      <c r="G554" s="92">
        <v>100000</v>
      </c>
    </row>
    <row r="555" spans="1:11" x14ac:dyDescent="0.25">
      <c r="A555" s="33">
        <v>42736</v>
      </c>
      <c r="B555" t="s">
        <v>174</v>
      </c>
      <c r="C555" s="9">
        <v>42738</v>
      </c>
      <c r="D555" t="s">
        <v>76</v>
      </c>
      <c r="E555" t="s">
        <v>367</v>
      </c>
      <c r="F555" s="10" t="s">
        <v>57</v>
      </c>
      <c r="G555" s="92">
        <v>107230</v>
      </c>
    </row>
    <row r="556" spans="1:11" x14ac:dyDescent="0.25">
      <c r="A556" s="33">
        <v>42736</v>
      </c>
      <c r="B556" t="s">
        <v>175</v>
      </c>
      <c r="C556" s="9">
        <v>42751</v>
      </c>
      <c r="D556" t="s">
        <v>76</v>
      </c>
      <c r="E556" t="s">
        <v>368</v>
      </c>
      <c r="F556" s="10"/>
      <c r="G556" s="92">
        <v>120000</v>
      </c>
    </row>
    <row r="557" spans="1:11" x14ac:dyDescent="0.25">
      <c r="A557" s="69">
        <v>42736</v>
      </c>
      <c r="B557" s="37" t="s">
        <v>173</v>
      </c>
      <c r="C557" s="65">
        <v>42738</v>
      </c>
      <c r="D557" s="37" t="s">
        <v>76</v>
      </c>
      <c r="E557" s="37" t="s">
        <v>369</v>
      </c>
      <c r="F557" s="85" t="s">
        <v>57</v>
      </c>
      <c r="G557" s="94">
        <v>225000</v>
      </c>
      <c r="H557" s="79">
        <f>SUM(G542:G557)</f>
        <v>1046648</v>
      </c>
    </row>
    <row r="558" spans="1:11" x14ac:dyDescent="0.25">
      <c r="A558" s="33">
        <v>42767</v>
      </c>
      <c r="B558" t="s">
        <v>176</v>
      </c>
      <c r="C558" s="9">
        <v>42772</v>
      </c>
      <c r="D558" t="s">
        <v>76</v>
      </c>
      <c r="E558" t="s">
        <v>212</v>
      </c>
      <c r="F558" s="10"/>
      <c r="G558" s="92">
        <v>6990</v>
      </c>
    </row>
    <row r="559" spans="1:11" x14ac:dyDescent="0.25">
      <c r="A559" s="33">
        <v>42767</v>
      </c>
      <c r="B559" t="s">
        <v>179</v>
      </c>
      <c r="C559" s="9">
        <v>42767</v>
      </c>
      <c r="D559" t="s">
        <v>389</v>
      </c>
      <c r="E559" t="s">
        <v>390</v>
      </c>
      <c r="F559" s="10" t="s">
        <v>57</v>
      </c>
      <c r="G559" s="92">
        <v>9734</v>
      </c>
    </row>
    <row r="560" spans="1:11" x14ac:dyDescent="0.25">
      <c r="A560" s="33">
        <v>42767</v>
      </c>
      <c r="B560" t="s">
        <v>172</v>
      </c>
      <c r="C560" s="9">
        <v>42780</v>
      </c>
      <c r="D560" t="s">
        <v>76</v>
      </c>
      <c r="E560" t="s">
        <v>391</v>
      </c>
      <c r="F560" s="10"/>
      <c r="G560" s="92">
        <v>10000</v>
      </c>
    </row>
    <row r="561" spans="1:7" x14ac:dyDescent="0.25">
      <c r="A561" s="33">
        <v>42767</v>
      </c>
      <c r="B561" t="s">
        <v>388</v>
      </c>
      <c r="C561" s="9">
        <v>42780</v>
      </c>
      <c r="D561" t="s">
        <v>76</v>
      </c>
      <c r="E561" t="s">
        <v>392</v>
      </c>
      <c r="F561" s="10"/>
      <c r="G561" s="92">
        <v>17000</v>
      </c>
    </row>
    <row r="562" spans="1:7" x14ac:dyDescent="0.25">
      <c r="A562" s="33">
        <v>42767</v>
      </c>
      <c r="B562" t="s">
        <v>172</v>
      </c>
      <c r="C562" s="9">
        <v>42779</v>
      </c>
      <c r="D562" t="s">
        <v>76</v>
      </c>
      <c r="E562" t="s">
        <v>391</v>
      </c>
      <c r="F562" s="10"/>
      <c r="G562" s="92">
        <v>20000</v>
      </c>
    </row>
    <row r="563" spans="1:7" x14ac:dyDescent="0.25">
      <c r="A563" s="33">
        <v>42767</v>
      </c>
      <c r="B563" t="s">
        <v>177</v>
      </c>
      <c r="C563" s="9">
        <v>42772</v>
      </c>
      <c r="D563" t="s">
        <v>76</v>
      </c>
      <c r="E563" t="s">
        <v>269</v>
      </c>
      <c r="F563" s="10"/>
      <c r="G563" s="92">
        <v>20167</v>
      </c>
    </row>
    <row r="564" spans="1:7" x14ac:dyDescent="0.25">
      <c r="A564" s="33">
        <v>42767</v>
      </c>
      <c r="B564" t="s">
        <v>172</v>
      </c>
      <c r="C564" s="9">
        <v>42786</v>
      </c>
      <c r="D564" t="s">
        <v>76</v>
      </c>
      <c r="E564" t="s">
        <v>393</v>
      </c>
      <c r="F564" s="10"/>
      <c r="G564" s="92">
        <v>38500</v>
      </c>
    </row>
    <row r="565" spans="1:7" x14ac:dyDescent="0.25">
      <c r="A565" s="33">
        <v>42767</v>
      </c>
      <c r="B565" t="s">
        <v>175</v>
      </c>
      <c r="C565" s="9">
        <v>42786</v>
      </c>
      <c r="D565" t="s">
        <v>76</v>
      </c>
      <c r="E565" t="s">
        <v>394</v>
      </c>
      <c r="F565" s="10"/>
      <c r="G565" s="92">
        <v>50000</v>
      </c>
    </row>
    <row r="566" spans="1:7" x14ac:dyDescent="0.25">
      <c r="A566" s="33">
        <v>42767</v>
      </c>
      <c r="B566" t="s">
        <v>177</v>
      </c>
      <c r="C566" s="9">
        <v>42772</v>
      </c>
      <c r="D566" t="s">
        <v>76</v>
      </c>
      <c r="E566" t="s">
        <v>267</v>
      </c>
      <c r="F566" s="10"/>
      <c r="G566" s="92">
        <v>61170</v>
      </c>
    </row>
    <row r="567" spans="1:7" x14ac:dyDescent="0.25">
      <c r="A567" s="33">
        <v>42767</v>
      </c>
      <c r="B567" t="s">
        <v>388</v>
      </c>
      <c r="C567" s="9">
        <v>42767</v>
      </c>
      <c r="D567" t="s">
        <v>76</v>
      </c>
      <c r="E567" t="s">
        <v>395</v>
      </c>
      <c r="F567" s="10" t="s">
        <v>57</v>
      </c>
      <c r="G567" s="92">
        <v>70000</v>
      </c>
    </row>
    <row r="568" spans="1:7" x14ac:dyDescent="0.25">
      <c r="A568" s="33">
        <v>42767</v>
      </c>
      <c r="B568" t="s">
        <v>388</v>
      </c>
      <c r="C568" s="9">
        <v>42776</v>
      </c>
      <c r="D568" t="s">
        <v>76</v>
      </c>
      <c r="E568" t="s">
        <v>395</v>
      </c>
      <c r="F568" s="10"/>
      <c r="G568" s="92">
        <v>70000</v>
      </c>
    </row>
    <row r="569" spans="1:7" x14ac:dyDescent="0.25">
      <c r="A569" s="33">
        <v>42767</v>
      </c>
      <c r="B569" t="s">
        <v>388</v>
      </c>
      <c r="C569" s="9">
        <v>42790</v>
      </c>
      <c r="D569" t="s">
        <v>76</v>
      </c>
      <c r="E569" t="s">
        <v>395</v>
      </c>
      <c r="F569" s="10"/>
      <c r="G569" s="92">
        <v>70000</v>
      </c>
    </row>
    <row r="570" spans="1:7" x14ac:dyDescent="0.25">
      <c r="A570" s="33">
        <v>42767</v>
      </c>
      <c r="B570" t="s">
        <v>172</v>
      </c>
      <c r="C570" s="9">
        <v>42767</v>
      </c>
      <c r="D570" t="s">
        <v>76</v>
      </c>
      <c r="E570" t="s">
        <v>396</v>
      </c>
      <c r="F570" s="10" t="s">
        <v>57</v>
      </c>
      <c r="G570" s="92">
        <v>100000</v>
      </c>
    </row>
    <row r="571" spans="1:7" x14ac:dyDescent="0.25">
      <c r="A571" s="33">
        <v>42767</v>
      </c>
      <c r="B571" t="s">
        <v>388</v>
      </c>
      <c r="C571" s="9">
        <v>42783</v>
      </c>
      <c r="D571" t="s">
        <v>76</v>
      </c>
      <c r="E571" t="s">
        <v>397</v>
      </c>
      <c r="F571" s="10"/>
      <c r="G571" s="92">
        <v>105000</v>
      </c>
    </row>
    <row r="572" spans="1:7" x14ac:dyDescent="0.25">
      <c r="A572" s="33">
        <v>42767</v>
      </c>
      <c r="B572" t="s">
        <v>174</v>
      </c>
      <c r="C572" s="9">
        <v>42772</v>
      </c>
      <c r="D572" t="s">
        <v>76</v>
      </c>
      <c r="E572" t="s">
        <v>398</v>
      </c>
      <c r="F572" s="10"/>
      <c r="G572" s="92">
        <v>109839</v>
      </c>
    </row>
    <row r="573" spans="1:7" x14ac:dyDescent="0.25">
      <c r="A573" s="33">
        <v>42767</v>
      </c>
      <c r="B573" t="s">
        <v>175</v>
      </c>
      <c r="C573" s="9">
        <v>42781</v>
      </c>
      <c r="D573" t="s">
        <v>76</v>
      </c>
      <c r="E573" t="s">
        <v>399</v>
      </c>
      <c r="F573" s="10"/>
      <c r="G573" s="92">
        <v>120000</v>
      </c>
    </row>
    <row r="574" spans="1:7" x14ac:dyDescent="0.25">
      <c r="A574" s="33">
        <v>42767</v>
      </c>
      <c r="B574" t="s">
        <v>172</v>
      </c>
      <c r="C574" s="9">
        <v>42767</v>
      </c>
      <c r="D574" t="s">
        <v>76</v>
      </c>
      <c r="E574" t="s">
        <v>400</v>
      </c>
      <c r="F574" s="10" t="s">
        <v>57</v>
      </c>
      <c r="G574" s="92">
        <v>130932</v>
      </c>
    </row>
    <row r="575" spans="1:7" x14ac:dyDescent="0.25">
      <c r="A575" s="33">
        <v>42767</v>
      </c>
      <c r="B575" t="s">
        <v>172</v>
      </c>
      <c r="C575" s="9">
        <v>42776</v>
      </c>
      <c r="D575" t="s">
        <v>76</v>
      </c>
      <c r="E575" t="s">
        <v>401</v>
      </c>
      <c r="F575" s="10"/>
      <c r="G575" s="92">
        <v>250000</v>
      </c>
    </row>
    <row r="576" spans="1:7" x14ac:dyDescent="0.25">
      <c r="A576" s="33">
        <v>42767</v>
      </c>
      <c r="B576" t="s">
        <v>175</v>
      </c>
      <c r="C576" s="9">
        <v>42767</v>
      </c>
      <c r="D576" t="s">
        <v>76</v>
      </c>
      <c r="E576" t="s">
        <v>402</v>
      </c>
      <c r="F576" s="10" t="s">
        <v>57</v>
      </c>
      <c r="G576" s="92">
        <v>257112</v>
      </c>
    </row>
    <row r="577" spans="1:8" x14ac:dyDescent="0.25">
      <c r="A577" s="69">
        <v>42767</v>
      </c>
      <c r="B577" s="37" t="s">
        <v>173</v>
      </c>
      <c r="C577" s="65">
        <v>42767</v>
      </c>
      <c r="D577" s="37" t="s">
        <v>76</v>
      </c>
      <c r="E577" s="37" t="s">
        <v>403</v>
      </c>
      <c r="F577" s="85" t="s">
        <v>57</v>
      </c>
      <c r="G577" s="94">
        <v>700000</v>
      </c>
      <c r="H577" s="79">
        <f>SUM(G558:G577)</f>
        <v>2216444</v>
      </c>
    </row>
    <row r="578" spans="1:8" x14ac:dyDescent="0.25">
      <c r="A578" s="33">
        <v>42795</v>
      </c>
      <c r="B578" t="s">
        <v>172</v>
      </c>
      <c r="C578" s="9">
        <v>42821</v>
      </c>
      <c r="D578" t="s">
        <v>76</v>
      </c>
      <c r="E578" t="s">
        <v>433</v>
      </c>
      <c r="F578" s="10"/>
      <c r="G578" s="92">
        <v>5600</v>
      </c>
    </row>
    <row r="579" spans="1:8" x14ac:dyDescent="0.25">
      <c r="A579" s="33">
        <v>42795</v>
      </c>
      <c r="B579" t="s">
        <v>176</v>
      </c>
      <c r="C579" s="9">
        <v>42800</v>
      </c>
      <c r="D579" t="s">
        <v>76</v>
      </c>
      <c r="E579" t="s">
        <v>266</v>
      </c>
      <c r="F579" s="10"/>
      <c r="G579" s="92">
        <v>6990</v>
      </c>
    </row>
    <row r="580" spans="1:8" x14ac:dyDescent="0.25">
      <c r="A580" s="33">
        <v>42795</v>
      </c>
      <c r="B580" t="s">
        <v>179</v>
      </c>
      <c r="C580" s="9">
        <v>42797</v>
      </c>
      <c r="D580" t="s">
        <v>389</v>
      </c>
      <c r="E580" t="s">
        <v>434</v>
      </c>
      <c r="F580" s="10" t="s">
        <v>57</v>
      </c>
      <c r="G580" s="92">
        <v>9776</v>
      </c>
    </row>
    <row r="581" spans="1:8" x14ac:dyDescent="0.25">
      <c r="A581" s="33">
        <v>42795</v>
      </c>
      <c r="B581" t="s">
        <v>388</v>
      </c>
      <c r="C581" s="9">
        <v>42825</v>
      </c>
      <c r="D581" t="s">
        <v>76</v>
      </c>
      <c r="E581" t="s">
        <v>435</v>
      </c>
      <c r="F581" s="10"/>
      <c r="G581" s="92">
        <v>12000</v>
      </c>
    </row>
    <row r="582" spans="1:8" x14ac:dyDescent="0.25">
      <c r="A582" s="33">
        <v>42795</v>
      </c>
      <c r="B582" t="s">
        <v>323</v>
      </c>
      <c r="C582" s="9">
        <v>42800</v>
      </c>
      <c r="D582" t="s">
        <v>76</v>
      </c>
      <c r="E582" t="s">
        <v>436</v>
      </c>
      <c r="F582" s="10"/>
      <c r="G582" s="92">
        <v>18218</v>
      </c>
    </row>
    <row r="583" spans="1:8" x14ac:dyDescent="0.25">
      <c r="A583" s="33">
        <v>42795</v>
      </c>
      <c r="B583" t="s">
        <v>388</v>
      </c>
      <c r="C583" s="9">
        <v>42811</v>
      </c>
      <c r="D583" t="s">
        <v>76</v>
      </c>
      <c r="E583" t="s">
        <v>437</v>
      </c>
      <c r="F583" s="10"/>
      <c r="G583" s="92">
        <v>35000</v>
      </c>
    </row>
    <row r="584" spans="1:8" x14ac:dyDescent="0.25">
      <c r="A584" s="33">
        <v>42795</v>
      </c>
      <c r="B584" t="s">
        <v>172</v>
      </c>
      <c r="C584" s="9">
        <v>42817</v>
      </c>
      <c r="D584" t="s">
        <v>76</v>
      </c>
      <c r="E584" t="s">
        <v>438</v>
      </c>
      <c r="F584" s="10"/>
      <c r="G584" s="92">
        <v>50000</v>
      </c>
    </row>
    <row r="585" spans="1:8" x14ac:dyDescent="0.25">
      <c r="A585" s="33">
        <v>42795</v>
      </c>
      <c r="B585" t="s">
        <v>172</v>
      </c>
      <c r="C585" s="9">
        <v>42825</v>
      </c>
      <c r="D585" t="s">
        <v>76</v>
      </c>
      <c r="E585" t="s">
        <v>439</v>
      </c>
      <c r="F585" s="10"/>
      <c r="G585" s="92">
        <v>60000</v>
      </c>
    </row>
    <row r="586" spans="1:8" x14ac:dyDescent="0.25">
      <c r="A586" s="33">
        <v>42795</v>
      </c>
      <c r="B586" t="s">
        <v>388</v>
      </c>
      <c r="C586" s="9">
        <v>42797</v>
      </c>
      <c r="D586" t="s">
        <v>76</v>
      </c>
      <c r="E586" t="s">
        <v>440</v>
      </c>
      <c r="F586" s="10" t="s">
        <v>57</v>
      </c>
      <c r="G586" s="92">
        <v>70000</v>
      </c>
    </row>
    <row r="587" spans="1:8" x14ac:dyDescent="0.25">
      <c r="A587" s="33">
        <v>42795</v>
      </c>
      <c r="B587" t="s">
        <v>388</v>
      </c>
      <c r="C587" s="9">
        <v>42818</v>
      </c>
      <c r="D587" t="s">
        <v>76</v>
      </c>
      <c r="E587" t="s">
        <v>441</v>
      </c>
      <c r="F587" s="10"/>
      <c r="G587" s="92">
        <v>70000</v>
      </c>
    </row>
    <row r="588" spans="1:8" x14ac:dyDescent="0.25">
      <c r="A588" s="33">
        <v>42795</v>
      </c>
      <c r="B588" t="s">
        <v>388</v>
      </c>
      <c r="C588" s="9">
        <v>42825</v>
      </c>
      <c r="D588" t="s">
        <v>76</v>
      </c>
      <c r="E588" t="s">
        <v>440</v>
      </c>
      <c r="F588" s="10"/>
      <c r="G588" s="92">
        <v>70000</v>
      </c>
    </row>
    <row r="589" spans="1:8" x14ac:dyDescent="0.25">
      <c r="A589" s="33">
        <v>42795</v>
      </c>
      <c r="B589" t="s">
        <v>323</v>
      </c>
      <c r="C589" s="9">
        <v>42800</v>
      </c>
      <c r="D589" t="s">
        <v>76</v>
      </c>
      <c r="E589" t="s">
        <v>442</v>
      </c>
      <c r="F589" s="10"/>
      <c r="G589" s="92">
        <v>83999</v>
      </c>
    </row>
    <row r="590" spans="1:8" x14ac:dyDescent="0.25">
      <c r="A590" s="33">
        <v>42795</v>
      </c>
      <c r="B590" t="s">
        <v>172</v>
      </c>
      <c r="C590" s="9">
        <v>42800</v>
      </c>
      <c r="D590" t="s">
        <v>76</v>
      </c>
      <c r="E590" t="s">
        <v>443</v>
      </c>
      <c r="F590" s="10"/>
      <c r="G590" s="92">
        <v>100000</v>
      </c>
    </row>
    <row r="591" spans="1:8" x14ac:dyDescent="0.25">
      <c r="A591" s="33">
        <v>42795</v>
      </c>
      <c r="B591" t="s">
        <v>174</v>
      </c>
      <c r="C591" s="9">
        <v>42800</v>
      </c>
      <c r="D591" t="s">
        <v>76</v>
      </c>
      <c r="E591" t="s">
        <v>367</v>
      </c>
      <c r="F591" s="10"/>
      <c r="G591" s="92">
        <v>112747</v>
      </c>
    </row>
    <row r="592" spans="1:8" x14ac:dyDescent="0.25">
      <c r="A592" s="33">
        <v>42795</v>
      </c>
      <c r="B592" t="s">
        <v>175</v>
      </c>
      <c r="C592" s="9">
        <v>42809</v>
      </c>
      <c r="D592" t="s">
        <v>76</v>
      </c>
      <c r="E592" t="s">
        <v>444</v>
      </c>
      <c r="F592" s="10"/>
      <c r="G592" s="92">
        <v>120000</v>
      </c>
    </row>
    <row r="593" spans="1:8" x14ac:dyDescent="0.25">
      <c r="A593" s="33">
        <v>42795</v>
      </c>
      <c r="B593" t="s">
        <v>172</v>
      </c>
      <c r="C593" s="9">
        <v>42811</v>
      </c>
      <c r="D593" t="s">
        <v>76</v>
      </c>
      <c r="E593" t="s">
        <v>445</v>
      </c>
      <c r="F593" s="10"/>
      <c r="G593" s="92">
        <v>140000</v>
      </c>
    </row>
    <row r="594" spans="1:8" x14ac:dyDescent="0.25">
      <c r="A594" s="33">
        <v>42795</v>
      </c>
      <c r="B594" t="s">
        <v>173</v>
      </c>
      <c r="C594" s="9">
        <v>42800</v>
      </c>
      <c r="D594" t="s">
        <v>76</v>
      </c>
      <c r="E594" t="s">
        <v>446</v>
      </c>
      <c r="F594" s="10" t="s">
        <v>57</v>
      </c>
      <c r="G594" s="92">
        <v>250000</v>
      </c>
    </row>
    <row r="595" spans="1:8" x14ac:dyDescent="0.25">
      <c r="A595" s="33">
        <v>42795</v>
      </c>
      <c r="B595" t="s">
        <v>175</v>
      </c>
      <c r="C595" s="9">
        <v>42795</v>
      </c>
      <c r="D595" t="s">
        <v>76</v>
      </c>
      <c r="E595" t="s">
        <v>447</v>
      </c>
      <c r="F595" s="10" t="s">
        <v>57</v>
      </c>
      <c r="G595" s="92">
        <v>267097</v>
      </c>
    </row>
    <row r="596" spans="1:8" x14ac:dyDescent="0.25">
      <c r="A596" s="33">
        <v>42795</v>
      </c>
      <c r="B596" t="s">
        <v>172</v>
      </c>
      <c r="C596" s="9">
        <v>42817</v>
      </c>
      <c r="D596" t="s">
        <v>76</v>
      </c>
      <c r="E596" t="s">
        <v>448</v>
      </c>
      <c r="F596" s="10"/>
      <c r="G596" s="92">
        <v>320000</v>
      </c>
    </row>
    <row r="597" spans="1:8" x14ac:dyDescent="0.25">
      <c r="A597" s="33">
        <v>42795</v>
      </c>
      <c r="B597" t="s">
        <v>172</v>
      </c>
      <c r="C597" s="9">
        <v>42817</v>
      </c>
      <c r="D597" t="s">
        <v>76</v>
      </c>
      <c r="E597" t="s">
        <v>445</v>
      </c>
      <c r="F597" s="10"/>
      <c r="G597" s="92">
        <v>380000</v>
      </c>
    </row>
    <row r="598" spans="1:8" x14ac:dyDescent="0.25">
      <c r="A598" s="33">
        <v>42795</v>
      </c>
      <c r="B598" t="s">
        <v>173</v>
      </c>
      <c r="C598" s="9">
        <v>42800</v>
      </c>
      <c r="D598" t="s">
        <v>76</v>
      </c>
      <c r="E598" t="s">
        <v>449</v>
      </c>
      <c r="F598" s="10"/>
      <c r="G598" s="92">
        <v>450000</v>
      </c>
    </row>
    <row r="599" spans="1:8" x14ac:dyDescent="0.25">
      <c r="A599" s="69">
        <v>42795</v>
      </c>
      <c r="B599" s="37" t="s">
        <v>496</v>
      </c>
      <c r="C599" s="65">
        <v>42811</v>
      </c>
      <c r="D599" s="37" t="s">
        <v>76</v>
      </c>
      <c r="E599" s="37" t="s">
        <v>450</v>
      </c>
      <c r="F599" s="85"/>
      <c r="G599" s="94">
        <v>11000000</v>
      </c>
      <c r="H599" s="79">
        <f>SUM(G578:G599)</f>
        <v>13631427</v>
      </c>
    </row>
    <row r="600" spans="1:8" x14ac:dyDescent="0.25">
      <c r="A600" s="33">
        <v>42826</v>
      </c>
      <c r="B600" t="s">
        <v>172</v>
      </c>
      <c r="C600" s="9">
        <v>42835</v>
      </c>
      <c r="D600" t="s">
        <v>76</v>
      </c>
      <c r="E600" t="s">
        <v>472</v>
      </c>
      <c r="F600" s="10"/>
      <c r="G600" s="92">
        <v>5250</v>
      </c>
    </row>
    <row r="601" spans="1:8" x14ac:dyDescent="0.25">
      <c r="A601" s="33">
        <v>42826</v>
      </c>
      <c r="B601" t="s">
        <v>176</v>
      </c>
      <c r="C601" s="9">
        <v>42828</v>
      </c>
      <c r="D601" t="s">
        <v>76</v>
      </c>
      <c r="E601" t="s">
        <v>212</v>
      </c>
      <c r="F601" s="10" t="s">
        <v>57</v>
      </c>
      <c r="G601" s="92">
        <v>6990</v>
      </c>
    </row>
    <row r="602" spans="1:8" x14ac:dyDescent="0.25">
      <c r="A602" s="33">
        <v>42826</v>
      </c>
      <c r="B602" t="s">
        <v>179</v>
      </c>
      <c r="C602" s="9">
        <v>42830</v>
      </c>
      <c r="D602" t="s">
        <v>76</v>
      </c>
      <c r="E602" t="s">
        <v>473</v>
      </c>
      <c r="F602" s="10" t="s">
        <v>57</v>
      </c>
      <c r="G602" s="92">
        <v>9798</v>
      </c>
    </row>
    <row r="603" spans="1:8" x14ac:dyDescent="0.25">
      <c r="A603" s="33">
        <v>42826</v>
      </c>
      <c r="B603" t="s">
        <v>172</v>
      </c>
      <c r="C603" s="9">
        <v>42830</v>
      </c>
      <c r="D603" t="s">
        <v>239</v>
      </c>
      <c r="E603" t="s">
        <v>474</v>
      </c>
      <c r="F603" s="10" t="s">
        <v>57</v>
      </c>
      <c r="G603" s="92">
        <v>12500</v>
      </c>
    </row>
    <row r="604" spans="1:8" x14ac:dyDescent="0.25">
      <c r="A604" s="33">
        <v>42826</v>
      </c>
      <c r="B604" t="s">
        <v>172</v>
      </c>
      <c r="C604" s="9">
        <v>42849</v>
      </c>
      <c r="D604" t="s">
        <v>76</v>
      </c>
      <c r="E604" t="s">
        <v>475</v>
      </c>
      <c r="F604" s="10"/>
      <c r="G604" s="92">
        <v>15000</v>
      </c>
    </row>
    <row r="605" spans="1:8" x14ac:dyDescent="0.25">
      <c r="A605" s="33">
        <v>42826</v>
      </c>
      <c r="B605" t="s">
        <v>323</v>
      </c>
      <c r="C605" s="9">
        <v>42828</v>
      </c>
      <c r="D605" t="s">
        <v>76</v>
      </c>
      <c r="E605" t="s">
        <v>476</v>
      </c>
      <c r="F605" s="10" t="s">
        <v>57</v>
      </c>
      <c r="G605" s="92">
        <v>19658</v>
      </c>
    </row>
    <row r="606" spans="1:8" x14ac:dyDescent="0.25">
      <c r="A606" s="33">
        <v>42826</v>
      </c>
      <c r="B606" t="s">
        <v>172</v>
      </c>
      <c r="C606" s="9">
        <v>42835</v>
      </c>
      <c r="D606" t="s">
        <v>76</v>
      </c>
      <c r="E606" t="s">
        <v>472</v>
      </c>
      <c r="F606" s="10" t="s">
        <v>57</v>
      </c>
      <c r="G606" s="92">
        <v>22450</v>
      </c>
    </row>
    <row r="607" spans="1:8" x14ac:dyDescent="0.25">
      <c r="A607" s="33">
        <v>42826</v>
      </c>
      <c r="B607" t="s">
        <v>388</v>
      </c>
      <c r="C607" s="9">
        <v>42832</v>
      </c>
      <c r="D607" t="s">
        <v>76</v>
      </c>
      <c r="E607" t="s">
        <v>477</v>
      </c>
      <c r="F607" s="10" t="s">
        <v>57</v>
      </c>
      <c r="G607" s="92">
        <v>35000</v>
      </c>
    </row>
    <row r="608" spans="1:8" x14ac:dyDescent="0.25">
      <c r="A608" s="33">
        <v>42826</v>
      </c>
      <c r="B608" t="s">
        <v>388</v>
      </c>
      <c r="C608" s="9">
        <v>42852</v>
      </c>
      <c r="D608" t="s">
        <v>76</v>
      </c>
      <c r="E608" t="s">
        <v>477</v>
      </c>
      <c r="F608" s="10"/>
      <c r="G608" s="92">
        <v>35000</v>
      </c>
    </row>
    <row r="609" spans="1:9" x14ac:dyDescent="0.25">
      <c r="A609" s="33">
        <v>42826</v>
      </c>
      <c r="B609" t="s">
        <v>388</v>
      </c>
      <c r="C609" s="9">
        <v>42846</v>
      </c>
      <c r="D609" t="s">
        <v>76</v>
      </c>
      <c r="E609" t="s">
        <v>478</v>
      </c>
      <c r="F609" s="10"/>
      <c r="G609" s="92">
        <v>70000</v>
      </c>
      <c r="I609" s="1"/>
    </row>
    <row r="610" spans="1:9" x14ac:dyDescent="0.25">
      <c r="A610" s="33">
        <v>42826</v>
      </c>
      <c r="B610" t="s">
        <v>323</v>
      </c>
      <c r="C610" s="9">
        <v>42828</v>
      </c>
      <c r="D610" t="s">
        <v>76</v>
      </c>
      <c r="E610" t="s">
        <v>436</v>
      </c>
      <c r="F610" s="10" t="s">
        <v>57</v>
      </c>
      <c r="G610" s="92">
        <v>72499</v>
      </c>
      <c r="I610" s="1"/>
    </row>
    <row r="611" spans="1:9" x14ac:dyDescent="0.25">
      <c r="A611" s="33">
        <v>42826</v>
      </c>
      <c r="B611" t="s">
        <v>172</v>
      </c>
      <c r="C611" s="9">
        <v>42835</v>
      </c>
      <c r="D611" t="s">
        <v>76</v>
      </c>
      <c r="E611" t="s">
        <v>479</v>
      </c>
      <c r="F611" s="10"/>
      <c r="G611" s="92">
        <v>81310</v>
      </c>
      <c r="I611" s="1"/>
    </row>
    <row r="612" spans="1:9" x14ac:dyDescent="0.25">
      <c r="A612" s="33">
        <v>42826</v>
      </c>
      <c r="B612" t="s">
        <v>492</v>
      </c>
      <c r="C612" s="9">
        <v>42828</v>
      </c>
      <c r="D612" t="s">
        <v>76</v>
      </c>
      <c r="E612" t="s">
        <v>118</v>
      </c>
      <c r="F612" s="10" t="s">
        <v>57</v>
      </c>
      <c r="G612" s="92">
        <v>89446</v>
      </c>
      <c r="I612" s="1"/>
    </row>
    <row r="613" spans="1:9" x14ac:dyDescent="0.25">
      <c r="A613" s="33">
        <v>42826</v>
      </c>
      <c r="B613" t="s">
        <v>172</v>
      </c>
      <c r="C613" s="9">
        <v>42828</v>
      </c>
      <c r="D613" t="s">
        <v>76</v>
      </c>
      <c r="E613" t="s">
        <v>480</v>
      </c>
      <c r="F613" s="10" t="s">
        <v>57</v>
      </c>
      <c r="G613" s="92">
        <v>100000</v>
      </c>
      <c r="I613" s="1"/>
    </row>
    <row r="614" spans="1:9" x14ac:dyDescent="0.25">
      <c r="A614" s="33">
        <v>42826</v>
      </c>
      <c r="B614" t="s">
        <v>388</v>
      </c>
      <c r="C614" s="9">
        <v>42838</v>
      </c>
      <c r="D614" t="s">
        <v>76</v>
      </c>
      <c r="E614" t="s">
        <v>481</v>
      </c>
      <c r="F614" s="10"/>
      <c r="G614" s="92">
        <v>105000</v>
      </c>
      <c r="I614" s="1"/>
    </row>
    <row r="615" spans="1:9" x14ac:dyDescent="0.25">
      <c r="A615" s="33">
        <v>42826</v>
      </c>
      <c r="B615" t="s">
        <v>172</v>
      </c>
      <c r="C615" s="9">
        <v>42842</v>
      </c>
      <c r="D615" t="s">
        <v>76</v>
      </c>
      <c r="E615" t="s">
        <v>472</v>
      </c>
      <c r="F615" s="10"/>
      <c r="G615" s="92">
        <v>105470</v>
      </c>
      <c r="I615" s="1"/>
    </row>
    <row r="616" spans="1:9" x14ac:dyDescent="0.25">
      <c r="A616" s="33">
        <v>42826</v>
      </c>
      <c r="B616" t="s">
        <v>175</v>
      </c>
      <c r="C616" s="9">
        <v>42838</v>
      </c>
      <c r="D616" t="s">
        <v>76</v>
      </c>
      <c r="E616" t="s">
        <v>482</v>
      </c>
      <c r="F616" s="10"/>
      <c r="G616" s="92">
        <v>120000</v>
      </c>
      <c r="I616" s="1"/>
    </row>
    <row r="617" spans="1:9" x14ac:dyDescent="0.25">
      <c r="A617" s="33">
        <v>42826</v>
      </c>
      <c r="B617" t="s">
        <v>175</v>
      </c>
      <c r="C617" s="9">
        <v>42826</v>
      </c>
      <c r="D617" t="s">
        <v>76</v>
      </c>
      <c r="E617" t="s">
        <v>483</v>
      </c>
      <c r="F617" s="10"/>
      <c r="G617" s="92">
        <v>187097</v>
      </c>
      <c r="I617" s="1"/>
    </row>
    <row r="618" spans="1:9" x14ac:dyDescent="0.25">
      <c r="A618" s="33">
        <v>42826</v>
      </c>
      <c r="B618" t="s">
        <v>173</v>
      </c>
      <c r="C618" s="9">
        <v>42828</v>
      </c>
      <c r="D618" t="s">
        <v>76</v>
      </c>
      <c r="E618" t="s">
        <v>484</v>
      </c>
      <c r="F618" s="10" t="s">
        <v>57</v>
      </c>
      <c r="G618" s="92">
        <v>250000</v>
      </c>
      <c r="I618" s="1"/>
    </row>
    <row r="619" spans="1:9" x14ac:dyDescent="0.25">
      <c r="A619" s="33">
        <v>42826</v>
      </c>
      <c r="B619" t="s">
        <v>172</v>
      </c>
      <c r="C619" s="9">
        <v>42829</v>
      </c>
      <c r="D619" t="s">
        <v>76</v>
      </c>
      <c r="E619" t="s">
        <v>485</v>
      </c>
      <c r="F619" s="10" t="s">
        <v>57</v>
      </c>
      <c r="G619" s="92">
        <v>270000</v>
      </c>
      <c r="I619" s="1"/>
    </row>
    <row r="620" spans="1:9" x14ac:dyDescent="0.25">
      <c r="A620" s="69">
        <v>42826</v>
      </c>
      <c r="B620" s="37" t="s">
        <v>172</v>
      </c>
      <c r="C620" s="65">
        <v>42849</v>
      </c>
      <c r="D620" s="37" t="s">
        <v>76</v>
      </c>
      <c r="E620" s="37" t="s">
        <v>486</v>
      </c>
      <c r="F620" s="85"/>
      <c r="G620" s="94">
        <v>340000</v>
      </c>
      <c r="H620" s="79">
        <f>SUM(G600:G620)</f>
        <v>1952468</v>
      </c>
      <c r="I620" s="1"/>
    </row>
    <row r="621" spans="1:9" x14ac:dyDescent="0.25">
      <c r="A621" s="33">
        <v>42856</v>
      </c>
      <c r="B621" t="s">
        <v>175</v>
      </c>
      <c r="C621" s="9">
        <v>42857</v>
      </c>
      <c r="D621" t="s">
        <v>76</v>
      </c>
      <c r="E621" t="s">
        <v>512</v>
      </c>
      <c r="F621" s="10" t="s">
        <v>57</v>
      </c>
      <c r="G621" s="92">
        <v>187097</v>
      </c>
      <c r="I621" s="1"/>
    </row>
    <row r="622" spans="1:9" x14ac:dyDescent="0.25">
      <c r="A622" s="33">
        <v>42856</v>
      </c>
      <c r="B622" t="s">
        <v>177</v>
      </c>
      <c r="C622" s="9">
        <v>42857</v>
      </c>
      <c r="D622" t="s">
        <v>76</v>
      </c>
      <c r="E622" t="s">
        <v>476</v>
      </c>
      <c r="F622" s="10" t="s">
        <v>57</v>
      </c>
      <c r="G622" s="92">
        <v>17821</v>
      </c>
      <c r="I622" s="1"/>
    </row>
    <row r="623" spans="1:9" x14ac:dyDescent="0.25">
      <c r="A623" s="33">
        <v>42856</v>
      </c>
      <c r="B623" t="s">
        <v>177</v>
      </c>
      <c r="C623" s="9">
        <v>42857</v>
      </c>
      <c r="D623" t="s">
        <v>76</v>
      </c>
      <c r="E623" t="s">
        <v>436</v>
      </c>
      <c r="F623" s="10" t="s">
        <v>57</v>
      </c>
      <c r="G623" s="92">
        <v>90499</v>
      </c>
      <c r="I623" s="1"/>
    </row>
    <row r="624" spans="1:9" x14ac:dyDescent="0.25">
      <c r="A624" s="33">
        <v>42856</v>
      </c>
      <c r="B624" t="s">
        <v>176</v>
      </c>
      <c r="C624" s="9">
        <v>42857</v>
      </c>
      <c r="D624" t="s">
        <v>76</v>
      </c>
      <c r="E624" t="s">
        <v>513</v>
      </c>
      <c r="F624" s="10" t="s">
        <v>57</v>
      </c>
      <c r="G624" s="92">
        <v>6990</v>
      </c>
      <c r="I624" s="1"/>
    </row>
    <row r="625" spans="1:9" x14ac:dyDescent="0.25">
      <c r="A625" s="33">
        <v>42856</v>
      </c>
      <c r="B625" t="s">
        <v>432</v>
      </c>
      <c r="C625" s="9">
        <v>42857</v>
      </c>
      <c r="D625" t="s">
        <v>76</v>
      </c>
      <c r="E625" t="s">
        <v>514</v>
      </c>
      <c r="F625" s="10" t="s">
        <v>57</v>
      </c>
      <c r="G625" s="92">
        <v>100000</v>
      </c>
      <c r="I625" s="1"/>
    </row>
    <row r="626" spans="1:9" x14ac:dyDescent="0.25">
      <c r="A626" s="33">
        <v>42856</v>
      </c>
      <c r="B626" t="s">
        <v>172</v>
      </c>
      <c r="C626" s="9">
        <v>42857</v>
      </c>
      <c r="D626" t="s">
        <v>76</v>
      </c>
      <c r="E626" t="s">
        <v>515</v>
      </c>
      <c r="F626" s="10" t="s">
        <v>57</v>
      </c>
      <c r="G626" s="92">
        <v>250000</v>
      </c>
      <c r="I626" s="1"/>
    </row>
    <row r="627" spans="1:9" x14ac:dyDescent="0.25">
      <c r="A627" s="33">
        <v>42856</v>
      </c>
      <c r="B627" t="s">
        <v>174</v>
      </c>
      <c r="C627" s="9">
        <v>42857</v>
      </c>
      <c r="D627" t="s">
        <v>76</v>
      </c>
      <c r="E627" t="s">
        <v>367</v>
      </c>
      <c r="F627" s="10" t="s">
        <v>57</v>
      </c>
      <c r="G627" s="92">
        <v>89446</v>
      </c>
      <c r="I627" s="1"/>
    </row>
    <row r="628" spans="1:9" x14ac:dyDescent="0.25">
      <c r="A628" s="33">
        <v>42856</v>
      </c>
      <c r="B628" t="s">
        <v>179</v>
      </c>
      <c r="C628" s="9">
        <v>42859</v>
      </c>
      <c r="D628" t="s">
        <v>76</v>
      </c>
      <c r="E628" t="s">
        <v>516</v>
      </c>
      <c r="F628" s="10" t="s">
        <v>57</v>
      </c>
      <c r="G628" s="92">
        <v>1000000</v>
      </c>
      <c r="I628" s="1"/>
    </row>
    <row r="629" spans="1:9" x14ac:dyDescent="0.25">
      <c r="A629" s="33">
        <v>42856</v>
      </c>
      <c r="B629" t="s">
        <v>179</v>
      </c>
      <c r="C629" s="9">
        <v>42863</v>
      </c>
      <c r="D629" t="s">
        <v>389</v>
      </c>
      <c r="E629" t="s">
        <v>517</v>
      </c>
      <c r="F629" s="10"/>
      <c r="G629" s="92">
        <v>9836</v>
      </c>
      <c r="I629" s="1"/>
    </row>
    <row r="630" spans="1:9" x14ac:dyDescent="0.25">
      <c r="A630" s="33">
        <v>42856</v>
      </c>
      <c r="B630" t="s">
        <v>175</v>
      </c>
      <c r="C630" s="9">
        <v>42870</v>
      </c>
      <c r="D630" t="s">
        <v>76</v>
      </c>
      <c r="E630" t="s">
        <v>518</v>
      </c>
      <c r="F630" s="10"/>
      <c r="G630" s="92">
        <v>120000</v>
      </c>
      <c r="I630" s="1"/>
    </row>
    <row r="631" spans="1:9" x14ac:dyDescent="0.25">
      <c r="A631" s="33">
        <v>42856</v>
      </c>
      <c r="B631" t="s">
        <v>172</v>
      </c>
      <c r="C631" s="9">
        <v>42885</v>
      </c>
      <c r="D631" t="s">
        <v>76</v>
      </c>
      <c r="E631" t="s">
        <v>519</v>
      </c>
      <c r="F631" s="10"/>
      <c r="G631" s="92">
        <v>230000</v>
      </c>
      <c r="I631" s="1"/>
    </row>
    <row r="632" spans="1:9" x14ac:dyDescent="0.25">
      <c r="A632" s="69">
        <v>42856</v>
      </c>
      <c r="B632" s="37" t="s">
        <v>175</v>
      </c>
      <c r="C632" s="65">
        <v>42886</v>
      </c>
      <c r="D632" s="37" t="s">
        <v>76</v>
      </c>
      <c r="E632" s="37" t="s">
        <v>520</v>
      </c>
      <c r="F632" s="85"/>
      <c r="G632" s="94">
        <v>187098</v>
      </c>
      <c r="H632" s="79">
        <f>SUM(G621:G632)</f>
        <v>2288787</v>
      </c>
      <c r="I632" s="1"/>
    </row>
    <row r="633" spans="1:9" x14ac:dyDescent="0.25">
      <c r="A633" s="33">
        <v>42887</v>
      </c>
      <c r="B633" t="s">
        <v>323</v>
      </c>
      <c r="C633" s="9">
        <v>42892</v>
      </c>
      <c r="D633" t="s">
        <v>76</v>
      </c>
      <c r="E633" t="s">
        <v>529</v>
      </c>
      <c r="F633" t="s">
        <v>57</v>
      </c>
      <c r="G633" s="92">
        <v>2</v>
      </c>
    </row>
    <row r="634" spans="1:9" x14ac:dyDescent="0.25">
      <c r="A634" s="33">
        <v>42887</v>
      </c>
      <c r="B634" t="s">
        <v>432</v>
      </c>
      <c r="C634" s="9">
        <v>42891</v>
      </c>
      <c r="D634" t="s">
        <v>76</v>
      </c>
      <c r="E634" t="s">
        <v>535</v>
      </c>
      <c r="F634" t="s">
        <v>57</v>
      </c>
      <c r="G634" s="92">
        <v>100000</v>
      </c>
    </row>
    <row r="635" spans="1:9" x14ac:dyDescent="0.25">
      <c r="A635" s="33">
        <v>42887</v>
      </c>
      <c r="B635" t="s">
        <v>176</v>
      </c>
      <c r="C635" s="9">
        <v>42892</v>
      </c>
      <c r="D635" t="s">
        <v>76</v>
      </c>
      <c r="E635" t="s">
        <v>530</v>
      </c>
      <c r="F635" t="s">
        <v>57</v>
      </c>
      <c r="G635" s="92">
        <v>6990</v>
      </c>
    </row>
    <row r="636" spans="1:9" x14ac:dyDescent="0.25">
      <c r="A636" s="33">
        <v>42887</v>
      </c>
      <c r="B636" t="s">
        <v>179</v>
      </c>
      <c r="C636" s="9">
        <v>42892</v>
      </c>
      <c r="D636" t="s">
        <v>531</v>
      </c>
      <c r="E636" t="s">
        <v>517</v>
      </c>
      <c r="G636" s="92">
        <v>9857</v>
      </c>
    </row>
    <row r="637" spans="1:9" x14ac:dyDescent="0.25">
      <c r="A637" s="33">
        <v>42887</v>
      </c>
      <c r="B637" t="s">
        <v>323</v>
      </c>
      <c r="C637" s="9">
        <v>42892</v>
      </c>
      <c r="D637" t="s">
        <v>76</v>
      </c>
      <c r="E637" t="s">
        <v>476</v>
      </c>
      <c r="F637" t="s">
        <v>57</v>
      </c>
      <c r="G637" s="92">
        <v>19553</v>
      </c>
    </row>
    <row r="638" spans="1:9" x14ac:dyDescent="0.25">
      <c r="A638" s="33">
        <v>42887</v>
      </c>
      <c r="B638" t="s">
        <v>323</v>
      </c>
      <c r="C638" s="9">
        <v>42892</v>
      </c>
      <c r="D638" t="s">
        <v>76</v>
      </c>
      <c r="E638" t="s">
        <v>436</v>
      </c>
      <c r="F638" t="s">
        <v>57</v>
      </c>
      <c r="G638" s="92">
        <v>84495</v>
      </c>
    </row>
    <row r="639" spans="1:9" x14ac:dyDescent="0.25">
      <c r="A639" s="33">
        <v>42887</v>
      </c>
      <c r="B639" t="s">
        <v>174</v>
      </c>
      <c r="C639" s="9">
        <v>42892</v>
      </c>
      <c r="D639" t="s">
        <v>76</v>
      </c>
      <c r="E639" t="s">
        <v>367</v>
      </c>
      <c r="F639" t="s">
        <v>57</v>
      </c>
      <c r="G639" s="92">
        <v>101373</v>
      </c>
    </row>
    <row r="640" spans="1:9" x14ac:dyDescent="0.25">
      <c r="A640" s="33">
        <v>42887</v>
      </c>
      <c r="B640" t="s">
        <v>173</v>
      </c>
      <c r="C640" s="9">
        <v>42892</v>
      </c>
      <c r="D640" t="s">
        <v>76</v>
      </c>
      <c r="E640" t="s">
        <v>537</v>
      </c>
      <c r="F640" t="s">
        <v>57</v>
      </c>
      <c r="G640" s="92">
        <v>250000</v>
      </c>
    </row>
    <row r="641" spans="1:8" x14ac:dyDescent="0.25">
      <c r="A641" s="33">
        <v>42887</v>
      </c>
      <c r="B641" t="s">
        <v>172</v>
      </c>
      <c r="C641" s="9">
        <v>42893</v>
      </c>
      <c r="D641" t="s">
        <v>76</v>
      </c>
      <c r="E641" t="s">
        <v>532</v>
      </c>
      <c r="F641" t="s">
        <v>57</v>
      </c>
      <c r="G641" s="92">
        <v>30000</v>
      </c>
    </row>
    <row r="642" spans="1:8" x14ac:dyDescent="0.25">
      <c r="A642" s="33">
        <v>42887</v>
      </c>
      <c r="B642" t="s">
        <v>175</v>
      </c>
      <c r="C642" s="9">
        <v>42901</v>
      </c>
      <c r="D642" t="s">
        <v>76</v>
      </c>
      <c r="E642" t="s">
        <v>536</v>
      </c>
      <c r="G642" s="92">
        <v>150000</v>
      </c>
    </row>
    <row r="643" spans="1:8" x14ac:dyDescent="0.25">
      <c r="A643" s="33">
        <v>42887</v>
      </c>
      <c r="B643" t="s">
        <v>388</v>
      </c>
      <c r="C643" s="9">
        <v>42902</v>
      </c>
      <c r="D643" t="s">
        <v>76</v>
      </c>
      <c r="E643" t="s">
        <v>533</v>
      </c>
      <c r="G643" s="92">
        <v>35000</v>
      </c>
    </row>
    <row r="644" spans="1:8" x14ac:dyDescent="0.25">
      <c r="A644" s="69">
        <v>42887</v>
      </c>
      <c r="B644" s="37" t="s">
        <v>172</v>
      </c>
      <c r="C644" s="65">
        <v>42915</v>
      </c>
      <c r="D644" s="37" t="s">
        <v>76</v>
      </c>
      <c r="E644" s="37" t="s">
        <v>534</v>
      </c>
      <c r="F644" s="37"/>
      <c r="G644" s="94">
        <v>40000</v>
      </c>
      <c r="H644" s="79">
        <f>SUM(G633:G644)</f>
        <v>827270</v>
      </c>
    </row>
    <row r="645" spans="1:8" x14ac:dyDescent="0.25">
      <c r="A645" s="33">
        <v>42917</v>
      </c>
      <c r="B645" t="s">
        <v>323</v>
      </c>
      <c r="C645" s="9">
        <v>42919</v>
      </c>
      <c r="D645" t="s">
        <v>76</v>
      </c>
      <c r="E645" t="s">
        <v>529</v>
      </c>
      <c r="G645" s="92">
        <v>225</v>
      </c>
    </row>
    <row r="646" spans="1:8" x14ac:dyDescent="0.25">
      <c r="A646" s="33">
        <v>42917</v>
      </c>
      <c r="B646" t="s">
        <v>176</v>
      </c>
      <c r="C646" s="9">
        <v>42919</v>
      </c>
      <c r="D646" t="s">
        <v>76</v>
      </c>
      <c r="E646" t="s">
        <v>563</v>
      </c>
      <c r="G646" s="92">
        <v>6990</v>
      </c>
    </row>
    <row r="647" spans="1:8" x14ac:dyDescent="0.25">
      <c r="A647" s="33">
        <v>42917</v>
      </c>
      <c r="B647" t="s">
        <v>323</v>
      </c>
      <c r="C647" s="9">
        <v>42919</v>
      </c>
      <c r="D647" t="s">
        <v>76</v>
      </c>
      <c r="E647" t="s">
        <v>476</v>
      </c>
      <c r="G647" s="92">
        <v>21405</v>
      </c>
    </row>
    <row r="648" spans="1:8" x14ac:dyDescent="0.25">
      <c r="A648" s="33">
        <v>42917</v>
      </c>
      <c r="B648" t="s">
        <v>174</v>
      </c>
      <c r="C648" s="9">
        <v>42919</v>
      </c>
      <c r="D648" t="s">
        <v>76</v>
      </c>
      <c r="E648" t="s">
        <v>367</v>
      </c>
      <c r="G648" s="92">
        <v>89446</v>
      </c>
    </row>
    <row r="649" spans="1:8" x14ac:dyDescent="0.25">
      <c r="A649" s="33">
        <v>42917</v>
      </c>
      <c r="B649" t="s">
        <v>323</v>
      </c>
      <c r="C649" s="9">
        <v>42919</v>
      </c>
      <c r="D649" t="s">
        <v>76</v>
      </c>
      <c r="E649" t="s">
        <v>436</v>
      </c>
      <c r="G649" s="92">
        <v>91814</v>
      </c>
    </row>
    <row r="650" spans="1:8" x14ac:dyDescent="0.25">
      <c r="A650" s="33">
        <v>42917</v>
      </c>
      <c r="B650" t="s">
        <v>432</v>
      </c>
      <c r="C650" s="9">
        <v>42919</v>
      </c>
      <c r="D650" t="s">
        <v>76</v>
      </c>
      <c r="E650" t="s">
        <v>571</v>
      </c>
      <c r="G650" s="92">
        <v>100000</v>
      </c>
    </row>
    <row r="651" spans="1:8" x14ac:dyDescent="0.25">
      <c r="A651" s="33">
        <v>42917</v>
      </c>
      <c r="B651" t="s">
        <v>175</v>
      </c>
      <c r="C651" s="9">
        <v>42919</v>
      </c>
      <c r="D651" t="s">
        <v>76</v>
      </c>
      <c r="E651" t="s">
        <v>573</v>
      </c>
      <c r="G651" s="92">
        <v>157097</v>
      </c>
    </row>
    <row r="652" spans="1:8" x14ac:dyDescent="0.25">
      <c r="A652" s="33">
        <v>42917</v>
      </c>
      <c r="B652" t="s">
        <v>173</v>
      </c>
      <c r="C652" s="9">
        <v>42919</v>
      </c>
      <c r="D652" t="s">
        <v>76</v>
      </c>
      <c r="E652" t="s">
        <v>574</v>
      </c>
      <c r="G652" s="92">
        <v>250000</v>
      </c>
    </row>
    <row r="653" spans="1:8" x14ac:dyDescent="0.25">
      <c r="A653" s="33">
        <v>42917</v>
      </c>
      <c r="B653" t="s">
        <v>179</v>
      </c>
      <c r="C653" s="9">
        <v>42922</v>
      </c>
      <c r="D653" t="s">
        <v>264</v>
      </c>
      <c r="E653" t="s">
        <v>517</v>
      </c>
      <c r="G653" s="92">
        <v>9868</v>
      </c>
    </row>
    <row r="654" spans="1:8" x14ac:dyDescent="0.25">
      <c r="A654" s="33">
        <v>42917</v>
      </c>
      <c r="B654" t="s">
        <v>172</v>
      </c>
      <c r="C654" s="9">
        <v>42926</v>
      </c>
      <c r="D654" t="s">
        <v>76</v>
      </c>
      <c r="E654" t="s">
        <v>564</v>
      </c>
      <c r="G654" s="92">
        <v>8550</v>
      </c>
    </row>
    <row r="655" spans="1:8" x14ac:dyDescent="0.25">
      <c r="A655" s="33">
        <v>42917</v>
      </c>
      <c r="B655" t="s">
        <v>172</v>
      </c>
      <c r="C655" s="9">
        <v>42926</v>
      </c>
      <c r="D655" t="s">
        <v>76</v>
      </c>
      <c r="E655" t="s">
        <v>566</v>
      </c>
      <c r="G655" s="92">
        <v>9180</v>
      </c>
    </row>
    <row r="656" spans="1:8" x14ac:dyDescent="0.25">
      <c r="A656" s="33">
        <v>42917</v>
      </c>
      <c r="B656" t="s">
        <v>172</v>
      </c>
      <c r="C656" s="9">
        <v>42926</v>
      </c>
      <c r="D656" t="s">
        <v>76</v>
      </c>
      <c r="E656" t="s">
        <v>569</v>
      </c>
      <c r="G656" s="92">
        <v>60800</v>
      </c>
    </row>
    <row r="657" spans="1:8" x14ac:dyDescent="0.25">
      <c r="A657" s="33">
        <v>42917</v>
      </c>
      <c r="B657" t="s">
        <v>172</v>
      </c>
      <c r="C657" s="9">
        <v>42928</v>
      </c>
      <c r="D657" t="s">
        <v>76</v>
      </c>
      <c r="E657" t="s">
        <v>567</v>
      </c>
      <c r="G657" s="92">
        <v>40000</v>
      </c>
    </row>
    <row r="658" spans="1:8" x14ac:dyDescent="0.25">
      <c r="A658" s="33">
        <v>42917</v>
      </c>
      <c r="B658" t="s">
        <v>175</v>
      </c>
      <c r="C658" s="9">
        <v>42931</v>
      </c>
      <c r="D658" t="s">
        <v>76</v>
      </c>
      <c r="E658" t="s">
        <v>572</v>
      </c>
      <c r="G658" s="92">
        <v>120000</v>
      </c>
    </row>
    <row r="659" spans="1:8" x14ac:dyDescent="0.25">
      <c r="A659" s="33">
        <v>42917</v>
      </c>
      <c r="B659" t="s">
        <v>179</v>
      </c>
      <c r="C659" s="9">
        <v>42935</v>
      </c>
      <c r="D659" t="s">
        <v>76</v>
      </c>
      <c r="E659" t="s">
        <v>565</v>
      </c>
      <c r="G659" s="92">
        <v>9000</v>
      </c>
    </row>
    <row r="660" spans="1:8" x14ac:dyDescent="0.25">
      <c r="A660" s="33">
        <v>42917</v>
      </c>
      <c r="B660" t="s">
        <v>172</v>
      </c>
      <c r="C660" s="9">
        <v>42935</v>
      </c>
      <c r="D660" t="s">
        <v>76</v>
      </c>
      <c r="E660" t="s">
        <v>570</v>
      </c>
      <c r="G660" s="92">
        <v>96275</v>
      </c>
    </row>
    <row r="661" spans="1:8" x14ac:dyDescent="0.25">
      <c r="A661" s="33">
        <v>42917</v>
      </c>
      <c r="B661" t="s">
        <v>172</v>
      </c>
      <c r="C661" s="9">
        <v>42947</v>
      </c>
      <c r="D661" t="s">
        <v>76</v>
      </c>
      <c r="E661" t="s">
        <v>568</v>
      </c>
      <c r="G661" s="92">
        <v>60000</v>
      </c>
    </row>
    <row r="662" spans="1:8" x14ac:dyDescent="0.25">
      <c r="A662" s="69">
        <v>42917</v>
      </c>
      <c r="B662" s="37" t="s">
        <v>179</v>
      </c>
      <c r="C662" s="65">
        <v>42947</v>
      </c>
      <c r="D662" s="37" t="s">
        <v>76</v>
      </c>
      <c r="E662" s="37" t="s">
        <v>575</v>
      </c>
      <c r="F662" s="37"/>
      <c r="G662" s="94">
        <v>500000</v>
      </c>
      <c r="H662" s="79">
        <f>SUM(G645:G662)</f>
        <v>1630650</v>
      </c>
    </row>
    <row r="663" spans="1:8" x14ac:dyDescent="0.25">
      <c r="A663" s="33">
        <v>42948</v>
      </c>
      <c r="B663" t="s">
        <v>323</v>
      </c>
      <c r="C663" s="9">
        <v>42948</v>
      </c>
      <c r="D663" t="s">
        <v>76</v>
      </c>
      <c r="E663" t="s">
        <v>529</v>
      </c>
      <c r="F663" t="s">
        <v>57</v>
      </c>
      <c r="G663">
        <v>225</v>
      </c>
    </row>
    <row r="664" spans="1:8" x14ac:dyDescent="0.25">
      <c r="A664" s="33">
        <v>42948</v>
      </c>
      <c r="B664" t="s">
        <v>176</v>
      </c>
      <c r="C664" s="9">
        <v>42948</v>
      </c>
      <c r="D664" t="s">
        <v>76</v>
      </c>
      <c r="E664" t="s">
        <v>590</v>
      </c>
      <c r="F664" t="s">
        <v>57</v>
      </c>
      <c r="G664">
        <v>6990</v>
      </c>
    </row>
    <row r="665" spans="1:8" x14ac:dyDescent="0.25">
      <c r="A665" s="33">
        <v>42948</v>
      </c>
      <c r="B665" t="s">
        <v>323</v>
      </c>
      <c r="C665" s="9">
        <v>42948</v>
      </c>
      <c r="D665" t="s">
        <v>76</v>
      </c>
      <c r="E665" t="s">
        <v>476</v>
      </c>
      <c r="F665" t="s">
        <v>57</v>
      </c>
      <c r="G665">
        <v>19253</v>
      </c>
    </row>
    <row r="666" spans="1:8" x14ac:dyDescent="0.25">
      <c r="A666" s="33">
        <v>42948</v>
      </c>
      <c r="B666" t="s">
        <v>323</v>
      </c>
      <c r="C666" s="9">
        <v>42948</v>
      </c>
      <c r="D666" t="s">
        <v>76</v>
      </c>
      <c r="E666" t="s">
        <v>436</v>
      </c>
      <c r="F666" t="s">
        <v>57</v>
      </c>
      <c r="G666">
        <v>74727</v>
      </c>
    </row>
    <row r="667" spans="1:8" x14ac:dyDescent="0.25">
      <c r="A667" s="33">
        <v>42948</v>
      </c>
      <c r="B667" t="s">
        <v>174</v>
      </c>
      <c r="C667" s="9">
        <v>42948</v>
      </c>
      <c r="D667" t="s">
        <v>76</v>
      </c>
      <c r="E667" t="s">
        <v>118</v>
      </c>
      <c r="F667" t="s">
        <v>57</v>
      </c>
      <c r="G667">
        <v>89446</v>
      </c>
    </row>
    <row r="668" spans="1:8" x14ac:dyDescent="0.25">
      <c r="A668" s="33">
        <v>42948</v>
      </c>
      <c r="B668" t="s">
        <v>432</v>
      </c>
      <c r="C668" s="9">
        <v>42948</v>
      </c>
      <c r="D668" t="s">
        <v>76</v>
      </c>
      <c r="E668" t="s">
        <v>596</v>
      </c>
      <c r="F668" t="s">
        <v>57</v>
      </c>
      <c r="G668">
        <v>100000</v>
      </c>
    </row>
    <row r="669" spans="1:8" x14ac:dyDescent="0.25">
      <c r="A669" s="33">
        <v>42948</v>
      </c>
      <c r="B669" t="s">
        <v>175</v>
      </c>
      <c r="C669" s="9">
        <v>42948</v>
      </c>
      <c r="D669" t="s">
        <v>76</v>
      </c>
      <c r="E669" t="s">
        <v>599</v>
      </c>
      <c r="F669" t="s">
        <v>57</v>
      </c>
      <c r="G669">
        <v>187097</v>
      </c>
    </row>
    <row r="670" spans="1:8" x14ac:dyDescent="0.25">
      <c r="A670" s="33">
        <v>42948</v>
      </c>
      <c r="B670" t="s">
        <v>173</v>
      </c>
      <c r="C670" s="9">
        <v>42948</v>
      </c>
      <c r="D670" t="s">
        <v>76</v>
      </c>
      <c r="E670" t="s">
        <v>600</v>
      </c>
      <c r="F670" t="s">
        <v>57</v>
      </c>
      <c r="G670">
        <v>250000</v>
      </c>
    </row>
    <row r="671" spans="1:8" x14ac:dyDescent="0.25">
      <c r="A671" s="33">
        <v>42948</v>
      </c>
      <c r="B671" t="s">
        <v>179</v>
      </c>
      <c r="C671" s="9">
        <v>42954</v>
      </c>
      <c r="D671" t="s">
        <v>389</v>
      </c>
      <c r="E671" t="s">
        <v>517</v>
      </c>
      <c r="F671" t="s">
        <v>57</v>
      </c>
      <c r="G671">
        <v>9833</v>
      </c>
    </row>
    <row r="672" spans="1:8" x14ac:dyDescent="0.25">
      <c r="A672" s="33">
        <v>42948</v>
      </c>
      <c r="B672" t="s">
        <v>432</v>
      </c>
      <c r="C672" s="9">
        <v>42954</v>
      </c>
      <c r="D672" t="s">
        <v>76</v>
      </c>
      <c r="E672" t="s">
        <v>594</v>
      </c>
      <c r="G672">
        <v>80000</v>
      </c>
    </row>
    <row r="673" spans="1:8" x14ac:dyDescent="0.25">
      <c r="A673" s="33">
        <v>42948</v>
      </c>
      <c r="B673" t="s">
        <v>175</v>
      </c>
      <c r="C673" s="9">
        <v>42961</v>
      </c>
      <c r="D673" t="s">
        <v>76</v>
      </c>
      <c r="E673" t="s">
        <v>597</v>
      </c>
      <c r="G673">
        <v>120000</v>
      </c>
    </row>
    <row r="674" spans="1:8" x14ac:dyDescent="0.25">
      <c r="A674" s="33">
        <v>42948</v>
      </c>
      <c r="B674" t="s">
        <v>432</v>
      </c>
      <c r="C674" s="9">
        <v>42964</v>
      </c>
      <c r="D674" t="s">
        <v>76</v>
      </c>
      <c r="E674" t="s">
        <v>598</v>
      </c>
      <c r="G674">
        <v>150000</v>
      </c>
    </row>
    <row r="675" spans="1:8" x14ac:dyDescent="0.25">
      <c r="A675" s="33">
        <v>42948</v>
      </c>
      <c r="B675" t="s">
        <v>179</v>
      </c>
      <c r="C675" s="9">
        <v>42964</v>
      </c>
      <c r="D675">
        <v>6820</v>
      </c>
      <c r="E675" t="s">
        <v>601</v>
      </c>
      <c r="G675">
        <v>1362750</v>
      </c>
    </row>
    <row r="676" spans="1:8" x14ac:dyDescent="0.25">
      <c r="A676" s="33">
        <v>42948</v>
      </c>
      <c r="B676" t="s">
        <v>172</v>
      </c>
      <c r="C676" s="9">
        <v>42970</v>
      </c>
      <c r="D676" t="s">
        <v>76</v>
      </c>
      <c r="E676" t="s">
        <v>592</v>
      </c>
      <c r="G676">
        <v>45000</v>
      </c>
    </row>
    <row r="677" spans="1:8" x14ac:dyDescent="0.25">
      <c r="A677" s="33">
        <v>42948</v>
      </c>
      <c r="B677" t="s">
        <v>179</v>
      </c>
      <c r="C677" s="9">
        <v>42970</v>
      </c>
      <c r="D677" t="s">
        <v>76</v>
      </c>
      <c r="E677" t="s">
        <v>592</v>
      </c>
      <c r="G677">
        <v>45000</v>
      </c>
    </row>
    <row r="678" spans="1:8" x14ac:dyDescent="0.25">
      <c r="A678" s="33">
        <v>42948</v>
      </c>
      <c r="B678" t="s">
        <v>179</v>
      </c>
      <c r="C678" s="9">
        <v>42971</v>
      </c>
      <c r="D678" t="s">
        <v>76</v>
      </c>
      <c r="E678" t="s">
        <v>595</v>
      </c>
      <c r="G678">
        <v>95075</v>
      </c>
    </row>
    <row r="679" spans="1:8" x14ac:dyDescent="0.25">
      <c r="A679" s="33">
        <v>42948</v>
      </c>
      <c r="B679" t="s">
        <v>175</v>
      </c>
      <c r="C679" s="9">
        <v>42972</v>
      </c>
      <c r="D679" t="s">
        <v>76</v>
      </c>
      <c r="E679" t="s">
        <v>591</v>
      </c>
      <c r="G679">
        <v>30000</v>
      </c>
    </row>
    <row r="680" spans="1:8" x14ac:dyDescent="0.25">
      <c r="A680" s="33">
        <v>42948</v>
      </c>
      <c r="B680" t="s">
        <v>172</v>
      </c>
      <c r="C680" s="9">
        <v>42972</v>
      </c>
      <c r="D680" t="s">
        <v>76</v>
      </c>
      <c r="E680" t="s">
        <v>593</v>
      </c>
      <c r="G680">
        <v>60000</v>
      </c>
    </row>
    <row r="681" spans="1:8" x14ac:dyDescent="0.25">
      <c r="A681" s="69">
        <v>42948</v>
      </c>
      <c r="B681" s="37" t="s">
        <v>179</v>
      </c>
      <c r="C681" s="65">
        <v>42976</v>
      </c>
      <c r="D681" s="37" t="s">
        <v>76</v>
      </c>
      <c r="E681" s="37" t="s">
        <v>589</v>
      </c>
      <c r="F681" s="37"/>
      <c r="G681" s="79">
        <v>4900</v>
      </c>
      <c r="H681" s="79">
        <f>SUM(G663:G681)</f>
        <v>2730296</v>
      </c>
    </row>
    <row r="682" spans="1:8" x14ac:dyDescent="0.25">
      <c r="A682" s="33">
        <v>42979</v>
      </c>
      <c r="B682" t="s">
        <v>175</v>
      </c>
      <c r="C682" s="9">
        <v>42979</v>
      </c>
      <c r="D682" t="s">
        <v>76</v>
      </c>
      <c r="E682" t="s">
        <v>627</v>
      </c>
      <c r="F682" t="s">
        <v>57</v>
      </c>
      <c r="G682" s="92">
        <v>157097</v>
      </c>
    </row>
    <row r="683" spans="1:8" x14ac:dyDescent="0.25">
      <c r="A683" s="33">
        <v>42979</v>
      </c>
      <c r="B683" t="s">
        <v>179</v>
      </c>
      <c r="C683" s="9">
        <v>42981</v>
      </c>
      <c r="D683">
        <v>6822</v>
      </c>
      <c r="E683" t="s">
        <v>629</v>
      </c>
      <c r="G683" s="92">
        <v>50000</v>
      </c>
    </row>
    <row r="684" spans="1:8" x14ac:dyDescent="0.25">
      <c r="A684" s="33">
        <v>42979</v>
      </c>
      <c r="B684" t="s">
        <v>179</v>
      </c>
      <c r="C684" s="9">
        <v>42982</v>
      </c>
      <c r="D684" t="s">
        <v>76</v>
      </c>
      <c r="E684" t="s">
        <v>630</v>
      </c>
      <c r="F684" t="s">
        <v>57</v>
      </c>
      <c r="G684" s="92">
        <v>350000</v>
      </c>
    </row>
    <row r="685" spans="1:8" x14ac:dyDescent="0.25">
      <c r="A685" s="33">
        <v>42979</v>
      </c>
      <c r="B685" t="s">
        <v>179</v>
      </c>
      <c r="C685" s="9">
        <v>42982</v>
      </c>
      <c r="D685" t="s">
        <v>76</v>
      </c>
      <c r="E685" t="s">
        <v>631</v>
      </c>
      <c r="F685" t="s">
        <v>57</v>
      </c>
      <c r="G685" s="92">
        <v>4200000</v>
      </c>
    </row>
    <row r="686" spans="1:8" x14ac:dyDescent="0.25">
      <c r="A686" s="33">
        <v>42979</v>
      </c>
      <c r="B686" t="s">
        <v>323</v>
      </c>
      <c r="C686" s="9">
        <v>42982</v>
      </c>
      <c r="D686" t="s">
        <v>76</v>
      </c>
      <c r="E686" t="s">
        <v>529</v>
      </c>
      <c r="F686" t="s">
        <v>57</v>
      </c>
      <c r="G686" s="92">
        <v>225</v>
      </c>
    </row>
    <row r="687" spans="1:8" x14ac:dyDescent="0.25">
      <c r="A687" s="33">
        <v>42979</v>
      </c>
      <c r="B687" t="s">
        <v>323</v>
      </c>
      <c r="C687" s="9">
        <v>42982</v>
      </c>
      <c r="D687" t="s">
        <v>76</v>
      </c>
      <c r="E687" t="s">
        <v>436</v>
      </c>
      <c r="G687" s="92">
        <v>110312</v>
      </c>
    </row>
    <row r="688" spans="1:8" x14ac:dyDescent="0.25">
      <c r="A688" s="33">
        <v>42979</v>
      </c>
      <c r="B688" t="s">
        <v>323</v>
      </c>
      <c r="C688" s="9">
        <v>42982</v>
      </c>
      <c r="D688" t="s">
        <v>76</v>
      </c>
      <c r="E688" t="s">
        <v>476</v>
      </c>
      <c r="G688" s="92">
        <v>19177</v>
      </c>
    </row>
    <row r="689" spans="1:8" x14ac:dyDescent="0.25">
      <c r="A689" s="33">
        <v>42979</v>
      </c>
      <c r="B689" t="s">
        <v>176</v>
      </c>
      <c r="C689" s="9">
        <v>42982</v>
      </c>
      <c r="D689" t="s">
        <v>76</v>
      </c>
      <c r="E689" t="s">
        <v>632</v>
      </c>
      <c r="G689" s="92">
        <v>6990</v>
      </c>
    </row>
    <row r="690" spans="1:8" x14ac:dyDescent="0.25">
      <c r="A690" s="33">
        <v>42979</v>
      </c>
      <c r="B690" t="s">
        <v>432</v>
      </c>
      <c r="C690" s="9">
        <v>42982</v>
      </c>
      <c r="D690" t="s">
        <v>76</v>
      </c>
      <c r="E690" t="s">
        <v>633</v>
      </c>
      <c r="F690" t="s">
        <v>57</v>
      </c>
      <c r="G690" s="92">
        <v>100000</v>
      </c>
    </row>
    <row r="691" spans="1:8" x14ac:dyDescent="0.25">
      <c r="A691" s="33">
        <v>42979</v>
      </c>
      <c r="B691" t="s">
        <v>173</v>
      </c>
      <c r="C691" s="9">
        <v>42982</v>
      </c>
      <c r="D691" t="s">
        <v>76</v>
      </c>
      <c r="E691" t="s">
        <v>634</v>
      </c>
      <c r="G691" s="92">
        <v>250000</v>
      </c>
    </row>
    <row r="692" spans="1:8" x14ac:dyDescent="0.25">
      <c r="A692" s="33">
        <v>42979</v>
      </c>
      <c r="B692" t="s">
        <v>174</v>
      </c>
      <c r="C692" s="9">
        <v>42982</v>
      </c>
      <c r="D692" t="s">
        <v>76</v>
      </c>
      <c r="E692" t="s">
        <v>367</v>
      </c>
      <c r="F692" t="s">
        <v>57</v>
      </c>
      <c r="G692" s="92">
        <v>89446</v>
      </c>
    </row>
    <row r="693" spans="1:8" x14ac:dyDescent="0.25">
      <c r="A693" s="33">
        <v>42979</v>
      </c>
      <c r="B693" t="s">
        <v>179</v>
      </c>
      <c r="C693" s="9">
        <v>42984</v>
      </c>
      <c r="D693" t="s">
        <v>264</v>
      </c>
      <c r="E693" t="s">
        <v>517</v>
      </c>
      <c r="G693" s="92">
        <v>9847</v>
      </c>
    </row>
    <row r="694" spans="1:8" x14ac:dyDescent="0.25">
      <c r="A694" s="33">
        <v>42979</v>
      </c>
      <c r="B694" t="s">
        <v>172</v>
      </c>
      <c r="C694" s="9">
        <v>42986</v>
      </c>
      <c r="D694" t="s">
        <v>76</v>
      </c>
      <c r="E694" t="s">
        <v>642</v>
      </c>
      <c r="F694" t="s">
        <v>57</v>
      </c>
      <c r="G694" s="92">
        <v>500000</v>
      </c>
    </row>
    <row r="695" spans="1:8" x14ac:dyDescent="0.25">
      <c r="A695" s="33">
        <v>42979</v>
      </c>
      <c r="B695" t="s">
        <v>179</v>
      </c>
      <c r="C695" s="9">
        <v>42989</v>
      </c>
      <c r="D695" t="s">
        <v>76</v>
      </c>
      <c r="E695" t="s">
        <v>643</v>
      </c>
      <c r="G695" s="92">
        <v>4700</v>
      </c>
    </row>
    <row r="696" spans="1:8" x14ac:dyDescent="0.25">
      <c r="A696" s="33">
        <v>42979</v>
      </c>
      <c r="B696" t="s">
        <v>175</v>
      </c>
      <c r="C696" s="9">
        <v>42993</v>
      </c>
      <c r="D696" t="s">
        <v>76</v>
      </c>
      <c r="E696" t="s">
        <v>644</v>
      </c>
      <c r="G696" s="92">
        <v>120000</v>
      </c>
    </row>
    <row r="697" spans="1:8" x14ac:dyDescent="0.25">
      <c r="A697" s="33">
        <v>42979</v>
      </c>
      <c r="B697" t="s">
        <v>175</v>
      </c>
      <c r="C697" s="9">
        <v>42993</v>
      </c>
      <c r="D697" t="s">
        <v>76</v>
      </c>
      <c r="E697" t="s">
        <v>645</v>
      </c>
      <c r="F697" t="s">
        <v>57</v>
      </c>
      <c r="G697" s="92">
        <v>70000</v>
      </c>
    </row>
    <row r="698" spans="1:8" x14ac:dyDescent="0.25">
      <c r="A698" s="33">
        <v>42979</v>
      </c>
      <c r="B698" t="s">
        <v>179</v>
      </c>
      <c r="C698" s="9">
        <v>43003</v>
      </c>
      <c r="D698" t="s">
        <v>76</v>
      </c>
      <c r="E698" t="s">
        <v>647</v>
      </c>
      <c r="F698" t="s">
        <v>57</v>
      </c>
      <c r="G698" s="92">
        <v>9000</v>
      </c>
    </row>
    <row r="699" spans="1:8" x14ac:dyDescent="0.25">
      <c r="A699" s="33">
        <v>42979</v>
      </c>
      <c r="B699" t="s">
        <v>179</v>
      </c>
      <c r="C699" s="9">
        <v>43004</v>
      </c>
      <c r="D699" t="s">
        <v>76</v>
      </c>
      <c r="E699" t="s">
        <v>649</v>
      </c>
      <c r="G699" s="92">
        <v>10000</v>
      </c>
    </row>
    <row r="700" spans="1:8" x14ac:dyDescent="0.25">
      <c r="A700" s="69">
        <v>42979</v>
      </c>
      <c r="B700" s="37" t="s">
        <v>179</v>
      </c>
      <c r="C700" s="65">
        <v>43007</v>
      </c>
      <c r="D700" s="37" t="s">
        <v>76</v>
      </c>
      <c r="E700" s="37" t="s">
        <v>650</v>
      </c>
      <c r="F700" s="37"/>
      <c r="G700" s="94">
        <v>35343</v>
      </c>
      <c r="H700" s="79">
        <f>SUM(G682:G700)</f>
        <v>6092137</v>
      </c>
    </row>
    <row r="701" spans="1:8" x14ac:dyDescent="0.25">
      <c r="A701" s="33">
        <v>43009</v>
      </c>
      <c r="B701" t="s">
        <v>175</v>
      </c>
      <c r="C701" s="9">
        <v>43010</v>
      </c>
      <c r="D701" t="s">
        <v>76</v>
      </c>
      <c r="E701" t="s">
        <v>661</v>
      </c>
      <c r="G701" s="92">
        <v>187104</v>
      </c>
    </row>
    <row r="702" spans="1:8" x14ac:dyDescent="0.25">
      <c r="A702" s="33">
        <v>43009</v>
      </c>
      <c r="B702" t="s">
        <v>323</v>
      </c>
      <c r="C702" s="9">
        <v>43011</v>
      </c>
      <c r="D702" t="s">
        <v>76</v>
      </c>
      <c r="E702" t="s">
        <v>476</v>
      </c>
      <c r="G702" s="92">
        <v>19293</v>
      </c>
    </row>
    <row r="703" spans="1:8" x14ac:dyDescent="0.25">
      <c r="A703" s="33">
        <v>43009</v>
      </c>
      <c r="B703" t="s">
        <v>323</v>
      </c>
      <c r="C703" s="9">
        <v>43011</v>
      </c>
      <c r="D703" t="s">
        <v>76</v>
      </c>
      <c r="E703" t="s">
        <v>436</v>
      </c>
      <c r="G703" s="92">
        <v>82173</v>
      </c>
    </row>
    <row r="704" spans="1:8" x14ac:dyDescent="0.25">
      <c r="A704" s="33">
        <v>43009</v>
      </c>
      <c r="B704" t="s">
        <v>323</v>
      </c>
      <c r="C704" s="9">
        <v>43011</v>
      </c>
      <c r="D704" t="s">
        <v>76</v>
      </c>
      <c r="E704" t="s">
        <v>529</v>
      </c>
      <c r="G704" s="92">
        <v>225</v>
      </c>
    </row>
    <row r="705" spans="1:8" x14ac:dyDescent="0.25">
      <c r="A705" s="33">
        <v>43009</v>
      </c>
      <c r="B705" t="s">
        <v>176</v>
      </c>
      <c r="C705" s="9">
        <v>43011</v>
      </c>
      <c r="D705" t="s">
        <v>76</v>
      </c>
      <c r="E705" t="s">
        <v>662</v>
      </c>
      <c r="G705" s="92">
        <v>6990</v>
      </c>
    </row>
    <row r="706" spans="1:8" x14ac:dyDescent="0.25">
      <c r="A706" s="33">
        <v>43009</v>
      </c>
      <c r="B706" t="s">
        <v>173</v>
      </c>
      <c r="C706" s="9">
        <v>43011</v>
      </c>
      <c r="D706" t="s">
        <v>76</v>
      </c>
      <c r="E706" t="s">
        <v>663</v>
      </c>
      <c r="G706" s="92">
        <v>250000</v>
      </c>
    </row>
    <row r="707" spans="1:8" x14ac:dyDescent="0.25">
      <c r="A707" s="33">
        <v>43009</v>
      </c>
      <c r="B707" t="s">
        <v>432</v>
      </c>
      <c r="C707" s="9">
        <v>43011</v>
      </c>
      <c r="D707" t="s">
        <v>76</v>
      </c>
      <c r="E707" t="s">
        <v>664</v>
      </c>
      <c r="G707" s="92">
        <v>100000</v>
      </c>
    </row>
    <row r="708" spans="1:8" x14ac:dyDescent="0.25">
      <c r="A708" s="33">
        <v>43009</v>
      </c>
      <c r="B708" t="s">
        <v>174</v>
      </c>
      <c r="C708" s="9">
        <v>43011</v>
      </c>
      <c r="D708" t="s">
        <v>76</v>
      </c>
      <c r="E708" t="s">
        <v>367</v>
      </c>
      <c r="G708" s="92">
        <v>109837</v>
      </c>
    </row>
    <row r="709" spans="1:8" x14ac:dyDescent="0.25">
      <c r="A709" s="33">
        <v>43009</v>
      </c>
      <c r="B709" t="s">
        <v>179</v>
      </c>
      <c r="C709" s="9">
        <v>43013</v>
      </c>
      <c r="D709" t="s">
        <v>76</v>
      </c>
      <c r="E709" t="s">
        <v>665</v>
      </c>
      <c r="G709" s="92">
        <v>9867</v>
      </c>
    </row>
    <row r="710" spans="1:8" x14ac:dyDescent="0.25">
      <c r="A710" s="33">
        <v>43009</v>
      </c>
      <c r="B710" t="s">
        <v>172</v>
      </c>
      <c r="C710" s="9">
        <v>43014</v>
      </c>
      <c r="D710" t="s">
        <v>76</v>
      </c>
      <c r="E710" t="s">
        <v>666</v>
      </c>
      <c r="G710" s="92">
        <v>20000</v>
      </c>
    </row>
    <row r="711" spans="1:8" x14ac:dyDescent="0.25">
      <c r="A711" s="33">
        <v>43009</v>
      </c>
      <c r="B711" t="s">
        <v>172</v>
      </c>
      <c r="C711" s="9">
        <v>43024</v>
      </c>
      <c r="D711" t="s">
        <v>76</v>
      </c>
      <c r="E711" t="s">
        <v>667</v>
      </c>
      <c r="G711" s="92">
        <v>13500</v>
      </c>
    </row>
    <row r="712" spans="1:8" x14ac:dyDescent="0.25">
      <c r="A712" s="33">
        <v>43009</v>
      </c>
      <c r="B712" t="s">
        <v>172</v>
      </c>
      <c r="C712" s="9">
        <v>43024</v>
      </c>
      <c r="D712" t="s">
        <v>76</v>
      </c>
      <c r="E712" t="s">
        <v>668</v>
      </c>
      <c r="G712" s="92">
        <v>42900</v>
      </c>
    </row>
    <row r="713" spans="1:8" x14ac:dyDescent="0.25">
      <c r="A713" s="33">
        <v>43009</v>
      </c>
      <c r="B713" t="s">
        <v>175</v>
      </c>
      <c r="C713" s="9">
        <v>43024</v>
      </c>
      <c r="D713" t="s">
        <v>76</v>
      </c>
      <c r="E713" t="s">
        <v>669</v>
      </c>
      <c r="G713" s="92">
        <v>120000</v>
      </c>
    </row>
    <row r="714" spans="1:8" x14ac:dyDescent="0.25">
      <c r="A714" s="33">
        <v>43009</v>
      </c>
      <c r="B714" t="s">
        <v>172</v>
      </c>
      <c r="C714" s="9">
        <v>43027</v>
      </c>
      <c r="D714" t="s">
        <v>76</v>
      </c>
      <c r="E714" t="s">
        <v>670</v>
      </c>
      <c r="G714" s="92">
        <v>97908</v>
      </c>
    </row>
    <row r="715" spans="1:8" x14ac:dyDescent="0.25">
      <c r="A715" s="69">
        <v>43009</v>
      </c>
      <c r="B715" s="37" t="s">
        <v>172</v>
      </c>
      <c r="C715" s="65">
        <v>43038</v>
      </c>
      <c r="D715" s="37" t="s">
        <v>76</v>
      </c>
      <c r="E715" s="37" t="s">
        <v>671</v>
      </c>
      <c r="F715" s="37"/>
      <c r="G715" s="94">
        <v>13800</v>
      </c>
      <c r="H715" s="79">
        <f>SUM(G701:G715)</f>
        <v>1073597</v>
      </c>
    </row>
    <row r="716" spans="1:8" x14ac:dyDescent="0.25">
      <c r="A716" s="33">
        <v>43040</v>
      </c>
      <c r="B716" t="s">
        <v>175</v>
      </c>
      <c r="C716" s="9">
        <v>43041</v>
      </c>
      <c r="D716" t="s">
        <v>76</v>
      </c>
      <c r="E716" t="s">
        <v>675</v>
      </c>
      <c r="G716" s="92">
        <v>187097</v>
      </c>
    </row>
    <row r="717" spans="1:8" x14ac:dyDescent="0.25">
      <c r="A717" s="33">
        <v>43040</v>
      </c>
      <c r="B717" t="s">
        <v>323</v>
      </c>
      <c r="C717" s="9">
        <v>43041</v>
      </c>
      <c r="D717" t="s">
        <v>76</v>
      </c>
      <c r="E717" t="s">
        <v>436</v>
      </c>
      <c r="G717" s="92">
        <v>67378</v>
      </c>
    </row>
    <row r="718" spans="1:8" x14ac:dyDescent="0.25">
      <c r="A718" s="33">
        <v>43040</v>
      </c>
      <c r="B718" t="s">
        <v>323</v>
      </c>
      <c r="C718" s="9">
        <v>43041</v>
      </c>
      <c r="D718" t="s">
        <v>76</v>
      </c>
      <c r="E718" t="s">
        <v>529</v>
      </c>
      <c r="G718" s="92">
        <v>225</v>
      </c>
    </row>
    <row r="719" spans="1:8" x14ac:dyDescent="0.25">
      <c r="A719" s="33">
        <v>43040</v>
      </c>
      <c r="B719" t="s">
        <v>176</v>
      </c>
      <c r="C719" s="9">
        <v>43041</v>
      </c>
      <c r="D719" t="s">
        <v>76</v>
      </c>
      <c r="E719" t="s">
        <v>513</v>
      </c>
      <c r="G719" s="92">
        <v>6990</v>
      </c>
    </row>
    <row r="720" spans="1:8" x14ac:dyDescent="0.25">
      <c r="A720" s="33">
        <v>43040</v>
      </c>
      <c r="B720" t="s">
        <v>432</v>
      </c>
      <c r="C720" s="9">
        <v>43041</v>
      </c>
      <c r="D720" t="s">
        <v>76</v>
      </c>
      <c r="E720" t="s">
        <v>676</v>
      </c>
      <c r="G720" s="92">
        <v>100000</v>
      </c>
    </row>
    <row r="721" spans="1:8" x14ac:dyDescent="0.25">
      <c r="A721" s="33">
        <v>43040</v>
      </c>
      <c r="B721" t="s">
        <v>173</v>
      </c>
      <c r="C721" s="9">
        <v>43041</v>
      </c>
      <c r="D721" t="s">
        <v>76</v>
      </c>
      <c r="E721" t="s">
        <v>677</v>
      </c>
      <c r="G721" s="92">
        <v>250000</v>
      </c>
    </row>
    <row r="722" spans="1:8" x14ac:dyDescent="0.25">
      <c r="A722" s="33">
        <v>43040</v>
      </c>
      <c r="B722" t="s">
        <v>174</v>
      </c>
      <c r="C722" s="9">
        <v>43041</v>
      </c>
      <c r="D722" t="s">
        <v>76</v>
      </c>
      <c r="E722" t="s">
        <v>367</v>
      </c>
      <c r="G722" s="92">
        <v>89446</v>
      </c>
    </row>
    <row r="723" spans="1:8" x14ac:dyDescent="0.25">
      <c r="A723" s="33">
        <v>43040</v>
      </c>
      <c r="B723" t="s">
        <v>172</v>
      </c>
      <c r="C723" s="9">
        <v>43042</v>
      </c>
      <c r="D723" t="s">
        <v>76</v>
      </c>
      <c r="E723" t="s">
        <v>678</v>
      </c>
      <c r="G723" s="92">
        <v>47580</v>
      </c>
    </row>
    <row r="724" spans="1:8" x14ac:dyDescent="0.25">
      <c r="A724" s="33">
        <v>43040</v>
      </c>
      <c r="B724" t="s">
        <v>172</v>
      </c>
      <c r="C724" s="9">
        <v>43045</v>
      </c>
      <c r="D724" t="s">
        <v>76</v>
      </c>
      <c r="E724" t="s">
        <v>517</v>
      </c>
      <c r="G724" s="92">
        <v>9851</v>
      </c>
    </row>
    <row r="725" spans="1:8" x14ac:dyDescent="0.25">
      <c r="A725" s="33">
        <v>43040</v>
      </c>
      <c r="B725" t="s">
        <v>323</v>
      </c>
      <c r="C725" s="9">
        <v>43045</v>
      </c>
      <c r="D725" t="s">
        <v>76</v>
      </c>
      <c r="E725" t="s">
        <v>476</v>
      </c>
      <c r="G725" s="92">
        <v>150457</v>
      </c>
    </row>
    <row r="726" spans="1:8" x14ac:dyDescent="0.25">
      <c r="A726" s="33">
        <v>43040</v>
      </c>
      <c r="B726" t="s">
        <v>179</v>
      </c>
      <c r="C726" s="9">
        <v>43046</v>
      </c>
      <c r="D726" t="s">
        <v>679</v>
      </c>
      <c r="E726" t="s">
        <v>680</v>
      </c>
      <c r="G726" s="92">
        <v>40000</v>
      </c>
    </row>
    <row r="727" spans="1:8" x14ac:dyDescent="0.25">
      <c r="A727" s="33">
        <v>43040</v>
      </c>
      <c r="B727" t="s">
        <v>432</v>
      </c>
      <c r="C727" s="9">
        <v>43053</v>
      </c>
      <c r="D727" t="s">
        <v>76</v>
      </c>
      <c r="E727" t="s">
        <v>681</v>
      </c>
      <c r="G727" s="92">
        <v>50000</v>
      </c>
    </row>
    <row r="728" spans="1:8" x14ac:dyDescent="0.25">
      <c r="A728" s="33">
        <v>43040</v>
      </c>
      <c r="B728" t="s">
        <v>175</v>
      </c>
      <c r="C728" s="9">
        <v>43053</v>
      </c>
      <c r="D728" t="s">
        <v>76</v>
      </c>
      <c r="E728" t="s">
        <v>682</v>
      </c>
      <c r="G728" s="92">
        <v>120000</v>
      </c>
    </row>
    <row r="729" spans="1:8" x14ac:dyDescent="0.25">
      <c r="A729" s="33">
        <v>43040</v>
      </c>
      <c r="B729" t="s">
        <v>175</v>
      </c>
      <c r="C729" s="9">
        <v>43055</v>
      </c>
      <c r="D729" t="s">
        <v>76</v>
      </c>
      <c r="E729" t="s">
        <v>683</v>
      </c>
      <c r="G729" s="92">
        <v>201880</v>
      </c>
    </row>
    <row r="730" spans="1:8" x14ac:dyDescent="0.25">
      <c r="A730" s="33">
        <v>43040</v>
      </c>
      <c r="B730" t="s">
        <v>179</v>
      </c>
      <c r="C730" s="9">
        <v>43056</v>
      </c>
      <c r="D730" t="s">
        <v>76</v>
      </c>
      <c r="E730" t="s">
        <v>684</v>
      </c>
      <c r="G730" s="92">
        <v>25000</v>
      </c>
    </row>
    <row r="731" spans="1:8" x14ac:dyDescent="0.25">
      <c r="A731" s="33">
        <v>43040</v>
      </c>
      <c r="B731" t="s">
        <v>172</v>
      </c>
      <c r="C731" s="9">
        <v>43060</v>
      </c>
      <c r="D731" t="s">
        <v>76</v>
      </c>
      <c r="E731" t="s">
        <v>685</v>
      </c>
      <c r="G731" s="92">
        <v>196408</v>
      </c>
    </row>
    <row r="732" spans="1:8" x14ac:dyDescent="0.25">
      <c r="A732" s="69">
        <v>43040</v>
      </c>
      <c r="B732" s="37" t="s">
        <v>172</v>
      </c>
      <c r="C732" s="65">
        <v>43063</v>
      </c>
      <c r="D732" s="37" t="s">
        <v>76</v>
      </c>
      <c r="E732" s="37" t="s">
        <v>686</v>
      </c>
      <c r="F732" s="37"/>
      <c r="G732" s="94">
        <v>58400</v>
      </c>
      <c r="H732" s="79">
        <f>SUM(G716:G732)</f>
        <v>1600712</v>
      </c>
    </row>
    <row r="733" spans="1:8" x14ac:dyDescent="0.25">
      <c r="A733" s="33">
        <v>43070</v>
      </c>
      <c r="B733" t="s">
        <v>175</v>
      </c>
      <c r="C733" s="9">
        <v>43070</v>
      </c>
      <c r="D733" t="s">
        <v>76</v>
      </c>
      <c r="E733" t="s">
        <v>688</v>
      </c>
      <c r="F733" t="s">
        <v>57</v>
      </c>
      <c r="G733" s="92">
        <v>187097</v>
      </c>
    </row>
    <row r="734" spans="1:8" x14ac:dyDescent="0.25">
      <c r="A734" s="33">
        <v>43070</v>
      </c>
      <c r="B734" t="s">
        <v>172</v>
      </c>
      <c r="C734" s="9">
        <v>43073</v>
      </c>
      <c r="D734" t="s">
        <v>76</v>
      </c>
      <c r="E734" t="s">
        <v>689</v>
      </c>
      <c r="G734" s="92">
        <v>40000</v>
      </c>
    </row>
    <row r="735" spans="1:8" x14ac:dyDescent="0.25">
      <c r="A735" s="33">
        <v>43070</v>
      </c>
      <c r="B735" t="s">
        <v>323</v>
      </c>
      <c r="C735" s="9">
        <v>43074</v>
      </c>
      <c r="D735" t="s">
        <v>76</v>
      </c>
      <c r="E735" t="s">
        <v>476</v>
      </c>
      <c r="F735" t="s">
        <v>57</v>
      </c>
      <c r="G735" s="92">
        <v>43816</v>
      </c>
    </row>
    <row r="736" spans="1:8" x14ac:dyDescent="0.25">
      <c r="A736" s="33">
        <v>43070</v>
      </c>
      <c r="B736" t="s">
        <v>323</v>
      </c>
      <c r="C736" s="9">
        <v>43074</v>
      </c>
      <c r="D736" t="s">
        <v>76</v>
      </c>
      <c r="E736" t="s">
        <v>436</v>
      </c>
      <c r="F736" t="s">
        <v>57</v>
      </c>
      <c r="G736" s="92">
        <v>72315</v>
      </c>
    </row>
    <row r="737" spans="1:11" x14ac:dyDescent="0.25">
      <c r="A737" s="33">
        <v>43070</v>
      </c>
      <c r="B737" t="s">
        <v>323</v>
      </c>
      <c r="C737" s="9">
        <v>43074</v>
      </c>
      <c r="D737" t="s">
        <v>76</v>
      </c>
      <c r="E737" t="s">
        <v>529</v>
      </c>
      <c r="F737" t="s">
        <v>57</v>
      </c>
      <c r="G737" s="92">
        <v>225</v>
      </c>
    </row>
    <row r="738" spans="1:11" x14ac:dyDescent="0.25">
      <c r="A738" s="33">
        <v>43070</v>
      </c>
      <c r="B738" t="s">
        <v>176</v>
      </c>
      <c r="C738" s="9">
        <v>43074</v>
      </c>
      <c r="D738" t="s">
        <v>76</v>
      </c>
      <c r="E738" t="s">
        <v>590</v>
      </c>
      <c r="G738" s="92">
        <v>6990</v>
      </c>
    </row>
    <row r="739" spans="1:11" x14ac:dyDescent="0.25">
      <c r="A739" s="33">
        <v>43070</v>
      </c>
      <c r="B739" t="s">
        <v>432</v>
      </c>
      <c r="C739" s="9">
        <v>43074</v>
      </c>
      <c r="D739" t="s">
        <v>76</v>
      </c>
      <c r="E739" t="s">
        <v>690</v>
      </c>
      <c r="G739" s="92">
        <v>100000</v>
      </c>
    </row>
    <row r="740" spans="1:11" x14ac:dyDescent="0.25">
      <c r="A740" s="33">
        <v>43070</v>
      </c>
      <c r="B740" t="s">
        <v>173</v>
      </c>
      <c r="C740" s="9">
        <v>43074</v>
      </c>
      <c r="D740" t="s">
        <v>76</v>
      </c>
      <c r="E740" t="s">
        <v>691</v>
      </c>
      <c r="G740" s="92">
        <v>250000</v>
      </c>
    </row>
    <row r="741" spans="1:11" x14ac:dyDescent="0.25">
      <c r="A741" s="33">
        <v>43070</v>
      </c>
      <c r="B741" t="s">
        <v>174</v>
      </c>
      <c r="C741" s="9">
        <v>43074</v>
      </c>
      <c r="D741" t="s">
        <v>76</v>
      </c>
      <c r="E741" t="s">
        <v>367</v>
      </c>
      <c r="F741" t="s">
        <v>57</v>
      </c>
      <c r="G741" s="92">
        <v>148246</v>
      </c>
    </row>
    <row r="742" spans="1:11" x14ac:dyDescent="0.25">
      <c r="A742" s="33">
        <v>43070</v>
      </c>
      <c r="B742" t="s">
        <v>179</v>
      </c>
      <c r="C742" s="9">
        <v>43075</v>
      </c>
      <c r="D742" t="s">
        <v>264</v>
      </c>
      <c r="E742" t="s">
        <v>517</v>
      </c>
      <c r="G742" s="92">
        <v>9902</v>
      </c>
    </row>
    <row r="743" spans="1:11" x14ac:dyDescent="0.25">
      <c r="A743" s="33">
        <v>43070</v>
      </c>
      <c r="B743" t="s">
        <v>175</v>
      </c>
      <c r="C743" s="9">
        <v>43083</v>
      </c>
      <c r="D743" t="s">
        <v>76</v>
      </c>
      <c r="E743" t="s">
        <v>692</v>
      </c>
      <c r="F743" t="s">
        <v>57</v>
      </c>
      <c r="G743" s="92">
        <v>63000</v>
      </c>
    </row>
    <row r="744" spans="1:11" x14ac:dyDescent="0.25">
      <c r="A744" s="33">
        <v>43070</v>
      </c>
      <c r="B744" t="s">
        <v>175</v>
      </c>
      <c r="C744" s="9">
        <v>43084</v>
      </c>
      <c r="D744" t="s">
        <v>76</v>
      </c>
      <c r="E744" t="s">
        <v>693</v>
      </c>
      <c r="G744" s="92">
        <v>120000</v>
      </c>
    </row>
    <row r="745" spans="1:11" x14ac:dyDescent="0.25">
      <c r="A745" s="33">
        <v>43070</v>
      </c>
      <c r="B745" t="s">
        <v>172</v>
      </c>
      <c r="C745" s="9">
        <v>43087</v>
      </c>
      <c r="D745" t="s">
        <v>76</v>
      </c>
      <c r="E745" t="s">
        <v>694</v>
      </c>
      <c r="F745" t="s">
        <v>57</v>
      </c>
      <c r="G745" s="92">
        <v>17700</v>
      </c>
    </row>
    <row r="746" spans="1:11" x14ac:dyDescent="0.25">
      <c r="A746" s="69">
        <v>43070</v>
      </c>
      <c r="B746" s="37" t="s">
        <v>432</v>
      </c>
      <c r="C746" s="65">
        <v>43088</v>
      </c>
      <c r="D746" s="37" t="s">
        <v>76</v>
      </c>
      <c r="E746" s="37" t="s">
        <v>695</v>
      </c>
      <c r="F746" s="37"/>
      <c r="G746" s="94">
        <v>95440</v>
      </c>
      <c r="H746" s="79">
        <f>SUM(G733:G746)</f>
        <v>1154731</v>
      </c>
    </row>
    <row r="747" spans="1:11" x14ac:dyDescent="0.25">
      <c r="A747" s="33"/>
      <c r="C747" s="9"/>
      <c r="G747"/>
    </row>
    <row r="748" spans="1:11" ht="15.75" thickBot="1" x14ac:dyDescent="0.3">
      <c r="C748" s="9"/>
      <c r="F748" s="10"/>
      <c r="G748" s="92"/>
      <c r="I748" s="1"/>
    </row>
    <row r="749" spans="1:11" ht="20.25" thickTop="1" thickBot="1" x14ac:dyDescent="0.35">
      <c r="E749" s="25" t="s">
        <v>623</v>
      </c>
      <c r="F749" s="22"/>
      <c r="G749" s="97">
        <f>SUM(G542:G747)</f>
        <v>36245167</v>
      </c>
    </row>
    <row r="750" spans="1:11" ht="15.75" thickTop="1" x14ac:dyDescent="0.25"/>
    <row r="751" spans="1:11" ht="21.75" thickBot="1" x14ac:dyDescent="0.4">
      <c r="D751" s="26"/>
      <c r="E751" s="26"/>
      <c r="F751" s="26"/>
    </row>
    <row r="752" spans="1:11" ht="22.5" thickTop="1" thickBot="1" x14ac:dyDescent="0.4">
      <c r="D752" s="27" t="s">
        <v>165</v>
      </c>
      <c r="E752" s="27"/>
      <c r="F752" s="28">
        <f>+E5+G537-G749</f>
        <v>12035307</v>
      </c>
      <c r="K752" s="1"/>
    </row>
    <row r="753" spans="4:7" ht="15.75" thickTop="1" x14ac:dyDescent="0.25"/>
    <row r="756" spans="4:7" ht="15.75" thickBot="1" x14ac:dyDescent="0.3"/>
    <row r="757" spans="4:7" ht="27.75" thickTop="1" thickBot="1" x14ac:dyDescent="0.45">
      <c r="D757" s="323" t="s">
        <v>162</v>
      </c>
      <c r="E757" s="323"/>
      <c r="F757" s="323"/>
      <c r="G757" s="324"/>
    </row>
    <row r="758" spans="4:7" ht="19.5" thickTop="1" x14ac:dyDescent="0.3">
      <c r="D758" s="3" t="s">
        <v>469</v>
      </c>
      <c r="E758" s="20"/>
      <c r="F758" s="3"/>
      <c r="G758" s="98">
        <f>+'julio 2016'!D3</f>
        <v>9641551</v>
      </c>
    </row>
    <row r="759" spans="4:7" ht="18.75" x14ac:dyDescent="0.3">
      <c r="D759" s="3" t="s">
        <v>470</v>
      </c>
      <c r="E759" s="20"/>
      <c r="F759" s="20">
        <v>42705</v>
      </c>
      <c r="G759" s="98">
        <f>+'Resumen Final  CAJA  2016'!G245</f>
        <v>11798398</v>
      </c>
    </row>
    <row r="760" spans="4:7" ht="18.75" x14ac:dyDescent="0.3">
      <c r="D760" s="3" t="s">
        <v>624</v>
      </c>
      <c r="F760" s="20">
        <v>43070</v>
      </c>
      <c r="G760" s="98">
        <f>+G537</f>
        <v>34859875</v>
      </c>
    </row>
    <row r="761" spans="4:7" ht="18.75" x14ac:dyDescent="0.3">
      <c r="D761" s="3" t="s">
        <v>74</v>
      </c>
      <c r="E761" s="3"/>
      <c r="F761" s="3"/>
      <c r="G761" s="99"/>
    </row>
    <row r="762" spans="4:7" ht="18.75" x14ac:dyDescent="0.3">
      <c r="D762" s="3" t="s">
        <v>471</v>
      </c>
      <c r="E762" s="3"/>
      <c r="F762" s="20">
        <v>42705</v>
      </c>
      <c r="G762" s="100">
        <f>-'Resumen Final  CAJA  2016'!G336</f>
        <v>-8019350</v>
      </c>
    </row>
    <row r="763" spans="4:7" ht="18.75" x14ac:dyDescent="0.3">
      <c r="D763" s="3" t="s">
        <v>625</v>
      </c>
      <c r="F763" s="20">
        <v>43070</v>
      </c>
      <c r="G763" s="100">
        <f>-G749</f>
        <v>-36245167</v>
      </c>
    </row>
    <row r="764" spans="4:7" ht="15.75" thickBot="1" x14ac:dyDescent="0.3">
      <c r="G764" s="101"/>
    </row>
    <row r="765" spans="4:7" ht="22.5" thickTop="1" thickBot="1" x14ac:dyDescent="0.4">
      <c r="D765" s="42" t="s">
        <v>626</v>
      </c>
      <c r="E765" s="43"/>
      <c r="F765" s="43"/>
      <c r="G765" s="102">
        <f>+G758+G760+G763+G759+G762</f>
        <v>12035307</v>
      </c>
    </row>
    <row r="766" spans="4:7" ht="16.5" thickTop="1" thickBot="1" x14ac:dyDescent="0.3">
      <c r="G766" s="101"/>
    </row>
    <row r="767" spans="4:7" ht="22.5" thickTop="1" thickBot="1" x14ac:dyDescent="0.4">
      <c r="D767" s="42" t="s">
        <v>603</v>
      </c>
      <c r="E767" s="43"/>
      <c r="F767" s="43"/>
      <c r="G767" s="102">
        <f>+'dep a plazo y saldos  bco'!A37</f>
        <v>43915845</v>
      </c>
    </row>
    <row r="768" spans="4:7" ht="15.75" thickTop="1" x14ac:dyDescent="0.25"/>
  </sheetData>
  <sortState xmlns:xlrd2="http://schemas.microsoft.com/office/spreadsheetml/2017/richdata2" ref="A664:G681">
    <sortCondition ref="C664:C681"/>
  </sortState>
  <mergeCells count="4">
    <mergeCell ref="A1:G1"/>
    <mergeCell ref="A7:G7"/>
    <mergeCell ref="A539:G539"/>
    <mergeCell ref="D757:G757"/>
  </mergeCells>
  <pageMargins left="0.70866141732283472" right="0.70866141732283472" top="0.74803149606299213" bottom="0.74803149606299213" header="0.31496062992125984" footer="0.31496062992125984"/>
  <pageSetup scale="75" orientation="landscape" r:id="rId1"/>
  <ignoredErrors>
    <ignoredError sqref="H316" formulaRange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130"/>
  <sheetViews>
    <sheetView topLeftCell="A143" workbookViewId="0">
      <selection activeCell="A165" sqref="A165"/>
    </sheetView>
  </sheetViews>
  <sheetFormatPr baseColWidth="10" defaultRowHeight="15" x14ac:dyDescent="0.25"/>
  <sheetData>
    <row r="1" spans="1:4" x14ac:dyDescent="0.25">
      <c r="A1" s="3" t="s">
        <v>522</v>
      </c>
      <c r="B1" s="3"/>
      <c r="C1" s="3"/>
    </row>
    <row r="3" spans="1:4" x14ac:dyDescent="0.25">
      <c r="A3" s="31">
        <v>12024334</v>
      </c>
    </row>
    <row r="4" spans="1:4" x14ac:dyDescent="0.25">
      <c r="A4" s="31">
        <v>3396626</v>
      </c>
    </row>
    <row r="5" spans="1:4" x14ac:dyDescent="0.25">
      <c r="A5" s="31">
        <v>3043215</v>
      </c>
    </row>
    <row r="6" spans="1:4" x14ac:dyDescent="0.25">
      <c r="A6" s="31">
        <v>168771</v>
      </c>
    </row>
    <row r="7" spans="1:4" x14ac:dyDescent="0.25">
      <c r="A7" s="31">
        <v>1477139</v>
      </c>
    </row>
    <row r="8" spans="1:4" x14ac:dyDescent="0.25">
      <c r="A8" s="31">
        <v>742570</v>
      </c>
    </row>
    <row r="9" spans="1:4" x14ac:dyDescent="0.25">
      <c r="A9" s="31">
        <v>10637019</v>
      </c>
    </row>
    <row r="10" spans="1:4" x14ac:dyDescent="0.25">
      <c r="A10" s="31">
        <v>767382</v>
      </c>
    </row>
    <row r="11" spans="1:4" x14ac:dyDescent="0.25">
      <c r="A11" s="31">
        <v>11152314</v>
      </c>
    </row>
    <row r="12" spans="1:4" x14ac:dyDescent="0.25">
      <c r="A12" s="78">
        <f>SUM(A3:A11)</f>
        <v>43409370</v>
      </c>
      <c r="C12" t="s">
        <v>523</v>
      </c>
    </row>
    <row r="14" spans="1:4" x14ac:dyDescent="0.25">
      <c r="A14" s="3" t="s">
        <v>700</v>
      </c>
    </row>
    <row r="15" spans="1:4" x14ac:dyDescent="0.25">
      <c r="A15" s="31">
        <v>12024334</v>
      </c>
    </row>
    <row r="16" spans="1:4" x14ac:dyDescent="0.25">
      <c r="A16" s="31">
        <v>3396626</v>
      </c>
      <c r="C16" s="31"/>
      <c r="D16" s="31"/>
    </row>
    <row r="17" spans="1:5" x14ac:dyDescent="0.25">
      <c r="A17" s="31">
        <v>3067316</v>
      </c>
      <c r="C17" s="31"/>
      <c r="D17" s="31"/>
    </row>
    <row r="18" spans="1:5" x14ac:dyDescent="0.25">
      <c r="A18" s="31">
        <v>168771</v>
      </c>
      <c r="C18" s="31"/>
      <c r="D18" s="31"/>
      <c r="E18" s="31"/>
    </row>
    <row r="19" spans="1:5" x14ac:dyDescent="0.25">
      <c r="A19" s="31">
        <v>1477139</v>
      </c>
    </row>
    <row r="20" spans="1:5" x14ac:dyDescent="0.25">
      <c r="A20" s="31">
        <v>748451</v>
      </c>
    </row>
    <row r="21" spans="1:5" x14ac:dyDescent="0.25">
      <c r="A21" s="31">
        <v>10721260</v>
      </c>
    </row>
    <row r="22" spans="1:5" x14ac:dyDescent="0.25">
      <c r="A22" s="31">
        <v>767382</v>
      </c>
    </row>
    <row r="23" spans="1:5" x14ac:dyDescent="0.25">
      <c r="A23" s="31">
        <v>11232607</v>
      </c>
    </row>
    <row r="24" spans="1:5" x14ac:dyDescent="0.25">
      <c r="A24" s="119">
        <f>SUM(A15:A23)</f>
        <v>43603886</v>
      </c>
    </row>
    <row r="26" spans="1:5" x14ac:dyDescent="0.25">
      <c r="A26" t="s">
        <v>701</v>
      </c>
    </row>
    <row r="27" spans="1:5" x14ac:dyDescent="0.25">
      <c r="A27" s="31">
        <v>12108064</v>
      </c>
    </row>
    <row r="28" spans="1:5" x14ac:dyDescent="0.25">
      <c r="A28" s="31">
        <v>3422781</v>
      </c>
    </row>
    <row r="29" spans="1:5" x14ac:dyDescent="0.25">
      <c r="A29" s="31">
        <v>3088675</v>
      </c>
    </row>
    <row r="30" spans="1:5" x14ac:dyDescent="0.25">
      <c r="A30" s="31">
        <v>171481</v>
      </c>
    </row>
    <row r="31" spans="1:5" x14ac:dyDescent="0.25">
      <c r="A31" s="31">
        <v>1487425</v>
      </c>
    </row>
    <row r="32" spans="1:5" x14ac:dyDescent="0.25">
      <c r="A32" s="31">
        <v>753663</v>
      </c>
    </row>
    <row r="33" spans="1:1" x14ac:dyDescent="0.25">
      <c r="A33" s="31">
        <v>10795916</v>
      </c>
    </row>
    <row r="34" spans="1:1" x14ac:dyDescent="0.25">
      <c r="A34" s="31">
        <v>773291</v>
      </c>
    </row>
    <row r="35" spans="1:1" x14ac:dyDescent="0.25">
      <c r="A35" s="31">
        <v>11314549</v>
      </c>
    </row>
    <row r="37" spans="1:1" x14ac:dyDescent="0.25">
      <c r="A37" s="119">
        <f>SUM(A27:A36)</f>
        <v>43915845</v>
      </c>
    </row>
    <row r="39" spans="1:1" x14ac:dyDescent="0.25">
      <c r="A39" t="s">
        <v>930</v>
      </c>
    </row>
    <row r="41" spans="1:1" x14ac:dyDescent="0.25">
      <c r="A41" s="31">
        <v>12319971</v>
      </c>
    </row>
    <row r="42" spans="1:1" x14ac:dyDescent="0.25">
      <c r="A42" s="31">
        <v>3486957</v>
      </c>
    </row>
    <row r="43" spans="1:1" x14ac:dyDescent="0.25">
      <c r="A43" s="31">
        <v>3144609</v>
      </c>
    </row>
    <row r="44" spans="1:1" x14ac:dyDescent="0.25">
      <c r="A44" s="31">
        <v>173545</v>
      </c>
    </row>
    <row r="45" spans="1:1" x14ac:dyDescent="0.25">
      <c r="A45" s="31">
        <v>1514814</v>
      </c>
    </row>
    <row r="46" spans="1:1" x14ac:dyDescent="0.25">
      <c r="A46" s="31">
        <v>767311</v>
      </c>
    </row>
    <row r="47" spans="1:1" x14ac:dyDescent="0.25">
      <c r="A47" s="31">
        <v>10991424</v>
      </c>
    </row>
    <row r="48" spans="1:1" x14ac:dyDescent="0.25">
      <c r="A48" s="31">
        <v>788049</v>
      </c>
    </row>
    <row r="49" spans="1:1" x14ac:dyDescent="0.25">
      <c r="A49" s="31">
        <v>11522687</v>
      </c>
    </row>
    <row r="51" spans="1:1" x14ac:dyDescent="0.25">
      <c r="A51" s="119">
        <f>SUM(A41:A50)</f>
        <v>44709367</v>
      </c>
    </row>
    <row r="53" spans="1:1" x14ac:dyDescent="0.25">
      <c r="A53" t="s">
        <v>1122</v>
      </c>
    </row>
    <row r="54" spans="1:1" x14ac:dyDescent="0.25">
      <c r="A54" s="201">
        <v>12405213</v>
      </c>
    </row>
    <row r="55" spans="1:1" x14ac:dyDescent="0.25">
      <c r="A55" s="201">
        <v>3530876</v>
      </c>
    </row>
    <row r="56" spans="1:1" x14ac:dyDescent="0.25">
      <c r="A56" s="201">
        <v>3166366</v>
      </c>
    </row>
    <row r="57" spans="1:1" x14ac:dyDescent="0.25">
      <c r="A57" s="201">
        <v>175786</v>
      </c>
    </row>
    <row r="58" spans="1:1" x14ac:dyDescent="0.25">
      <c r="A58" s="201">
        <v>1525147</v>
      </c>
    </row>
    <row r="59" spans="1:1" x14ac:dyDescent="0.25">
      <c r="A59" s="201">
        <v>772620</v>
      </c>
    </row>
    <row r="60" spans="1:1" x14ac:dyDescent="0.25">
      <c r="A60" s="201">
        <v>11067473</v>
      </c>
    </row>
    <row r="61" spans="1:1" x14ac:dyDescent="0.25">
      <c r="A61" s="201">
        <v>797975</v>
      </c>
    </row>
    <row r="62" spans="1:1" x14ac:dyDescent="0.25">
      <c r="A62" s="201">
        <v>11601917</v>
      </c>
    </row>
    <row r="63" spans="1:1" x14ac:dyDescent="0.25">
      <c r="A63" s="202">
        <f>SUM(A54:A62)</f>
        <v>45043373</v>
      </c>
    </row>
    <row r="65" spans="1:1" x14ac:dyDescent="0.25">
      <c r="A65" t="s">
        <v>1123</v>
      </c>
    </row>
    <row r="66" spans="1:1" x14ac:dyDescent="0.25">
      <c r="A66" s="31">
        <v>12702718</v>
      </c>
    </row>
    <row r="67" spans="1:1" x14ac:dyDescent="0.25">
      <c r="A67" s="31">
        <v>3588427</v>
      </c>
    </row>
    <row r="68" spans="1:1" x14ac:dyDescent="0.25">
      <c r="A68" s="31">
        <v>3241260</v>
      </c>
    </row>
    <row r="69" spans="1:1" x14ac:dyDescent="0.25">
      <c r="A69" s="31">
        <v>178811</v>
      </c>
    </row>
    <row r="70" spans="1:1" x14ac:dyDescent="0.25">
      <c r="A70" s="31">
        <v>1560199</v>
      </c>
    </row>
    <row r="71" spans="1:1" x14ac:dyDescent="0.25">
      <c r="A71" s="31">
        <v>790895</v>
      </c>
    </row>
    <row r="72" spans="1:1" x14ac:dyDescent="0.25">
      <c r="A72" s="31">
        <v>11329252</v>
      </c>
    </row>
    <row r="73" spans="1:1" x14ac:dyDescent="0.25">
      <c r="A73" s="31">
        <v>810982</v>
      </c>
    </row>
    <row r="74" spans="1:1" x14ac:dyDescent="0.25">
      <c r="A74" s="31">
        <v>11819211</v>
      </c>
    </row>
    <row r="75" spans="1:1" x14ac:dyDescent="0.25">
      <c r="A75" s="208">
        <f>SUM(A66:A74)</f>
        <v>46021755</v>
      </c>
    </row>
    <row r="78" spans="1:1" x14ac:dyDescent="0.25">
      <c r="A78" t="s">
        <v>1340</v>
      </c>
    </row>
    <row r="79" spans="1:1" x14ac:dyDescent="0.25">
      <c r="A79" s="31">
        <v>12702718</v>
      </c>
    </row>
    <row r="80" spans="1:1" x14ac:dyDescent="0.25">
      <c r="A80" s="31">
        <v>3604659</v>
      </c>
    </row>
    <row r="81" spans="1:1" x14ac:dyDescent="0.25">
      <c r="A81" s="31">
        <v>3241260</v>
      </c>
    </row>
    <row r="82" spans="1:1" x14ac:dyDescent="0.25">
      <c r="A82" s="31">
        <v>179735</v>
      </c>
    </row>
    <row r="83" spans="1:1" x14ac:dyDescent="0.25">
      <c r="A83" s="31">
        <v>1560199</v>
      </c>
    </row>
    <row r="84" spans="1:1" x14ac:dyDescent="0.25">
      <c r="A84" s="31">
        <v>790895</v>
      </c>
    </row>
    <row r="85" spans="1:1" x14ac:dyDescent="0.25">
      <c r="A85" s="31">
        <v>11329252</v>
      </c>
    </row>
    <row r="86" spans="1:1" x14ac:dyDescent="0.25">
      <c r="A86" s="31">
        <v>814912</v>
      </c>
    </row>
    <row r="87" spans="1:1" x14ac:dyDescent="0.25">
      <c r="A87" s="31">
        <v>11872674</v>
      </c>
    </row>
    <row r="88" spans="1:1" x14ac:dyDescent="0.25">
      <c r="A88" s="227">
        <f>SUM(A79:A87)</f>
        <v>46096304</v>
      </c>
    </row>
    <row r="90" spans="1:1" x14ac:dyDescent="0.25">
      <c r="A90" t="s">
        <v>1638</v>
      </c>
    </row>
    <row r="92" spans="1:1" x14ac:dyDescent="0.25">
      <c r="A92" s="31">
        <v>3611964</v>
      </c>
    </row>
    <row r="93" spans="1:1" x14ac:dyDescent="0.25">
      <c r="A93" s="31">
        <v>180787</v>
      </c>
    </row>
    <row r="94" spans="1:1" x14ac:dyDescent="0.25">
      <c r="A94" s="31">
        <v>1570885</v>
      </c>
    </row>
    <row r="95" spans="1:1" x14ac:dyDescent="0.25">
      <c r="A95" s="31">
        <v>816746</v>
      </c>
    </row>
    <row r="96" spans="1:1" x14ac:dyDescent="0.25">
      <c r="A96" s="31">
        <v>11957404</v>
      </c>
    </row>
    <row r="97" spans="1:1" x14ac:dyDescent="0.25">
      <c r="A97" s="31">
        <v>30013500</v>
      </c>
    </row>
    <row r="98" spans="1:1" x14ac:dyDescent="0.25">
      <c r="A98" s="31"/>
    </row>
    <row r="99" spans="1:1" x14ac:dyDescent="0.25">
      <c r="A99" s="227">
        <f>SUM(A92:A97)</f>
        <v>48151286</v>
      </c>
    </row>
    <row r="100" spans="1:1" x14ac:dyDescent="0.25">
      <c r="A100" s="31"/>
    </row>
    <row r="101" spans="1:1" x14ac:dyDescent="0.25">
      <c r="A101" t="s">
        <v>1760</v>
      </c>
    </row>
    <row r="103" spans="1:1" x14ac:dyDescent="0.25">
      <c r="A103" s="31">
        <v>3670128</v>
      </c>
    </row>
    <row r="104" spans="1:1" x14ac:dyDescent="0.25">
      <c r="A104" s="31">
        <v>1600473</v>
      </c>
    </row>
    <row r="105" spans="1:1" x14ac:dyDescent="0.25">
      <c r="A105" s="31">
        <v>829899</v>
      </c>
    </row>
    <row r="106" spans="1:1" x14ac:dyDescent="0.25">
      <c r="A106" s="31">
        <v>30365504</v>
      </c>
    </row>
    <row r="107" spans="1:1" x14ac:dyDescent="0.25">
      <c r="A107" s="31">
        <v>17073712</v>
      </c>
    </row>
    <row r="108" spans="1:1" x14ac:dyDescent="0.25">
      <c r="A108" s="31"/>
    </row>
    <row r="109" spans="1:1" x14ac:dyDescent="0.25">
      <c r="A109" s="268">
        <f>SUM(A103:A108)</f>
        <v>53539716</v>
      </c>
    </row>
    <row r="112" spans="1:1" x14ac:dyDescent="0.25">
      <c r="A112" t="s">
        <v>1760</v>
      </c>
    </row>
    <row r="114" spans="1:1" x14ac:dyDescent="0.25">
      <c r="A114" s="31">
        <v>34047215</v>
      </c>
    </row>
    <row r="115" spans="1:1" x14ac:dyDescent="0.25">
      <c r="A115" s="31">
        <v>18590869</v>
      </c>
    </row>
    <row r="116" spans="1:1" x14ac:dyDescent="0.25">
      <c r="A116" s="31"/>
    </row>
    <row r="117" spans="1:1" x14ac:dyDescent="0.25">
      <c r="A117" s="31"/>
    </row>
    <row r="118" spans="1:1" x14ac:dyDescent="0.25">
      <c r="A118" s="31"/>
    </row>
    <row r="119" spans="1:1" x14ac:dyDescent="0.25">
      <c r="A119" s="31"/>
    </row>
    <row r="120" spans="1:1" x14ac:dyDescent="0.25">
      <c r="A120" s="268">
        <f>SUM(A114:A119)</f>
        <v>52638084</v>
      </c>
    </row>
    <row r="124" spans="1:1" x14ac:dyDescent="0.25">
      <c r="A124" t="s">
        <v>2224</v>
      </c>
    </row>
    <row r="125" spans="1:1" x14ac:dyDescent="0.25">
      <c r="A125" s="31"/>
    </row>
    <row r="126" spans="1:1" x14ac:dyDescent="0.25">
      <c r="A126" s="31">
        <v>35955549</v>
      </c>
    </row>
    <row r="127" spans="1:1" x14ac:dyDescent="0.25">
      <c r="A127" s="31">
        <v>17952195</v>
      </c>
    </row>
    <row r="128" spans="1:1" x14ac:dyDescent="0.25">
      <c r="A128" s="31"/>
    </row>
    <row r="129" spans="1:1" x14ac:dyDescent="0.25">
      <c r="A129" s="31"/>
    </row>
    <row r="130" spans="1:1" x14ac:dyDescent="0.25">
      <c r="A130" s="208">
        <f>SUM(A126:A129)</f>
        <v>53907744</v>
      </c>
    </row>
  </sheetData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95FAC-D433-48C0-BF7E-97A6FC5D1B5F}">
  <dimension ref="A1:U873"/>
  <sheetViews>
    <sheetView topLeftCell="A846" zoomScale="70" zoomScaleNormal="70" workbookViewId="0">
      <selection activeCell="E360" activeCellId="1" sqref="E5 E360"/>
    </sheetView>
  </sheetViews>
  <sheetFormatPr baseColWidth="10" defaultColWidth="9.28515625" defaultRowHeight="15" x14ac:dyDescent="0.25"/>
  <cols>
    <col min="1" max="1" width="10.28515625" bestFit="1" customWidth="1"/>
    <col min="2" max="2" width="55.7109375" bestFit="1" customWidth="1"/>
    <col min="3" max="3" width="12.7109375" bestFit="1" customWidth="1"/>
    <col min="4" max="4" width="14.28515625" customWidth="1"/>
    <col min="5" max="5" width="42.5703125" bestFit="1" customWidth="1"/>
    <col min="6" max="6" width="18.7109375" bestFit="1" customWidth="1"/>
    <col min="7" max="7" width="18.28515625" style="7" customWidth="1"/>
    <col min="8" max="8" width="16.28515625" customWidth="1"/>
    <col min="9" max="9" width="10.42578125" bestFit="1" customWidth="1"/>
    <col min="10" max="10" width="16.5703125" bestFit="1" customWidth="1"/>
    <col min="11" max="11" width="21.42578125" customWidth="1"/>
    <col min="12" max="12" width="7.5703125" customWidth="1"/>
    <col min="13" max="13" width="23.28515625" customWidth="1"/>
    <col min="14" max="14" width="9.28515625" customWidth="1"/>
    <col min="15" max="15" width="11.7109375" bestFit="1" customWidth="1"/>
    <col min="16" max="16" width="4.7109375" customWidth="1"/>
    <col min="17" max="17" width="11.7109375" bestFit="1" customWidth="1"/>
    <col min="22" max="22" width="26.7109375" bestFit="1" customWidth="1"/>
    <col min="23" max="23" width="13.5703125" bestFit="1" customWidth="1"/>
    <col min="24" max="24" width="9.7109375" bestFit="1" customWidth="1"/>
    <col min="25" max="25" width="15.28515625" customWidth="1"/>
    <col min="26" max="27" width="11.7109375" bestFit="1" customWidth="1"/>
  </cols>
  <sheetData>
    <row r="1" spans="1:7" ht="28.5" x14ac:dyDescent="0.45">
      <c r="A1" s="320" t="s">
        <v>1124</v>
      </c>
      <c r="B1" s="320"/>
      <c r="C1" s="320"/>
      <c r="D1" s="320"/>
      <c r="E1" s="320"/>
      <c r="F1" s="320"/>
      <c r="G1" s="320"/>
    </row>
    <row r="3" spans="1:7" ht="18.75" x14ac:dyDescent="0.3">
      <c r="A3" s="70"/>
      <c r="B3" s="71" t="s">
        <v>1125</v>
      </c>
      <c r="C3" s="70"/>
      <c r="D3" s="70"/>
      <c r="E3" s="72">
        <f>+'Resumen Final  CAJA  2017'!G767</f>
        <v>43915845</v>
      </c>
      <c r="F3" s="70"/>
      <c r="G3" s="90"/>
    </row>
    <row r="4" spans="1:7" x14ac:dyDescent="0.25">
      <c r="B4" s="2"/>
    </row>
    <row r="5" spans="1:7" ht="18.75" x14ac:dyDescent="0.3">
      <c r="A5" s="70"/>
      <c r="B5" s="73" t="s">
        <v>1126</v>
      </c>
      <c r="C5" s="70"/>
      <c r="D5" s="70"/>
      <c r="E5" s="72">
        <f>+'Resumen Final  CAJA  2017'!G765</f>
        <v>12035307</v>
      </c>
      <c r="F5" s="70"/>
      <c r="G5" s="90"/>
    </row>
    <row r="7" spans="1:7" ht="25.9" customHeight="1" x14ac:dyDescent="0.35">
      <c r="A7" s="321" t="s">
        <v>163</v>
      </c>
      <c r="B7" s="321"/>
      <c r="C7" s="321"/>
      <c r="D7" s="321"/>
      <c r="E7" s="321"/>
      <c r="F7" s="321"/>
      <c r="G7" s="321"/>
    </row>
    <row r="8" spans="1:7" ht="26.65" customHeight="1" x14ac:dyDescent="0.25">
      <c r="A8" s="74" t="s">
        <v>166</v>
      </c>
      <c r="B8" s="74" t="s">
        <v>1</v>
      </c>
      <c r="C8" s="75" t="s">
        <v>43</v>
      </c>
      <c r="D8" s="75" t="s">
        <v>40</v>
      </c>
      <c r="E8" s="75" t="s">
        <v>233</v>
      </c>
      <c r="F8" s="75" t="s">
        <v>223</v>
      </c>
      <c r="G8" s="91" t="s">
        <v>42</v>
      </c>
    </row>
    <row r="9" spans="1:7" x14ac:dyDescent="0.25">
      <c r="A9" s="33">
        <f>+'Base de datos  1'!A764</f>
        <v>43101</v>
      </c>
      <c r="B9" s="33" t="str">
        <f>+'Base de datos  1'!C764</f>
        <v>Pago Cuota</v>
      </c>
      <c r="C9" s="33">
        <f>+'Base de datos  1'!D764</f>
        <v>43102</v>
      </c>
      <c r="D9" s="33" t="str">
        <f>+'Base de datos  1'!E762</f>
        <v>TR</v>
      </c>
      <c r="E9" s="33" t="str">
        <f>+'Base de datos  1'!F764</f>
        <v>Villarrica 118, Ma. Pia Burgos</v>
      </c>
      <c r="F9" t="s">
        <v>57</v>
      </c>
      <c r="G9" s="92">
        <f>+'Base de datos  1'!H764</f>
        <v>20000</v>
      </c>
    </row>
    <row r="10" spans="1:7" x14ac:dyDescent="0.25">
      <c r="A10" s="33">
        <f>+'Base de datos  1'!A765</f>
        <v>43101</v>
      </c>
      <c r="B10" s="33" t="str">
        <f>+'Base de datos  1'!C765</f>
        <v>Pago Cuota</v>
      </c>
      <c r="C10" s="33">
        <f>+'Base de datos  1'!D765</f>
        <v>43102</v>
      </c>
      <c r="D10" s="33" t="str">
        <f>+'Base de datos  1'!E763</f>
        <v>TR</v>
      </c>
      <c r="E10" s="33" t="str">
        <f>+'Base de datos  1'!F765</f>
        <v xml:space="preserve">Puyehue 22, Cristina Olivares </v>
      </c>
      <c r="F10" t="s">
        <v>57</v>
      </c>
      <c r="G10" s="92">
        <f>+'Base de datos  1'!H765</f>
        <v>20000</v>
      </c>
    </row>
    <row r="11" spans="1:7" x14ac:dyDescent="0.25">
      <c r="A11" s="33">
        <f>+'Base de datos  1'!A766</f>
        <v>43101</v>
      </c>
      <c r="B11" s="33" t="str">
        <f>+'Base de datos  1'!C766</f>
        <v>Pago Cuota</v>
      </c>
      <c r="C11" s="33">
        <f>+'Base de datos  1'!D766</f>
        <v>43102</v>
      </c>
      <c r="D11" s="33" t="str">
        <f>+'Base de datos  1'!E764</f>
        <v>TR</v>
      </c>
      <c r="E11" s="33" t="str">
        <f>+'Base de datos  1'!F766</f>
        <v>Llanquihue 80, Sergio Ibaceta</v>
      </c>
      <c r="F11" t="s">
        <v>57</v>
      </c>
      <c r="G11" s="92">
        <f>+'Base de datos  1'!H766</f>
        <v>20080</v>
      </c>
    </row>
    <row r="12" spans="1:7" x14ac:dyDescent="0.25">
      <c r="A12" s="33">
        <f>+'Base de datos  1'!A767</f>
        <v>43101</v>
      </c>
      <c r="B12" s="33" t="str">
        <f>+'Base de datos  1'!C767</f>
        <v>Pago Cuota</v>
      </c>
      <c r="C12" s="33">
        <f>+'Base de datos  1'!D767</f>
        <v>43102</v>
      </c>
      <c r="D12" s="33" t="str">
        <f>+'Base de datos  1'!E765</f>
        <v>TR</v>
      </c>
      <c r="E12" s="33" t="str">
        <f>+'Base de datos  1'!F767</f>
        <v>Llanquihue 109, Teresa Gatica</v>
      </c>
      <c r="F12" t="s">
        <v>57</v>
      </c>
      <c r="G12" s="92">
        <f>+'Base de datos  1'!H767</f>
        <v>20109</v>
      </c>
    </row>
    <row r="13" spans="1:7" x14ac:dyDescent="0.25">
      <c r="A13" s="33">
        <f>+'Base de datos  1'!A768</f>
        <v>43101</v>
      </c>
      <c r="B13" s="33" t="str">
        <f>+'Base de datos  1'!C768</f>
        <v>Pago Cuota</v>
      </c>
      <c r="C13" s="33">
        <f>+'Base de datos  1'!D768</f>
        <v>43102</v>
      </c>
      <c r="D13" s="33" t="str">
        <f>+'Base de datos  1'!E766</f>
        <v>TR</v>
      </c>
      <c r="E13" s="33" t="str">
        <f>+'Base de datos  1'!F768</f>
        <v>Ranco 46, Manuel Jorquera</v>
      </c>
      <c r="F13" t="s">
        <v>57</v>
      </c>
      <c r="G13" s="92">
        <f>+'Base de datos  1'!H768</f>
        <v>60000</v>
      </c>
    </row>
    <row r="14" spans="1:7" x14ac:dyDescent="0.25">
      <c r="A14" s="33">
        <f>+'Base de datos  1'!A769</f>
        <v>43101</v>
      </c>
      <c r="B14" s="33" t="str">
        <f>+'Base de datos  1'!C769</f>
        <v>Pago Cuota</v>
      </c>
      <c r="C14" s="33">
        <f>+'Base de datos  1'!D769</f>
        <v>43102</v>
      </c>
      <c r="D14" s="33" t="str">
        <f>+'Base de datos  1'!E767</f>
        <v>D/E</v>
      </c>
      <c r="E14" s="33" t="str">
        <f>+'Base de datos  1'!F769</f>
        <v>Llaqnquihue 99, Luisa Herrera</v>
      </c>
      <c r="F14" t="s">
        <v>57</v>
      </c>
      <c r="G14" s="92">
        <f>+'Base de datos  1'!H769</f>
        <v>60000</v>
      </c>
    </row>
    <row r="15" spans="1:7" x14ac:dyDescent="0.25">
      <c r="A15" s="33">
        <f>+'Base de datos  1'!A770</f>
        <v>43101</v>
      </c>
      <c r="B15" s="33" t="str">
        <f>+'Base de datos  1'!C770</f>
        <v>Pago Cuota</v>
      </c>
      <c r="C15" s="33">
        <f>+'Base de datos  1'!D770</f>
        <v>43102</v>
      </c>
      <c r="D15" s="33" t="str">
        <f>+'Base de datos  1'!E768</f>
        <v>TR</v>
      </c>
      <c r="E15" s="33" t="str">
        <f>+'Base de datos  1'!F770</f>
        <v xml:space="preserve">Riñihue 10, Hector Zuñiga </v>
      </c>
      <c r="F15" t="s">
        <v>57</v>
      </c>
      <c r="G15" s="92">
        <f>+'Base de datos  1'!H770</f>
        <v>60000</v>
      </c>
    </row>
    <row r="16" spans="1:7" x14ac:dyDescent="0.25">
      <c r="A16" s="33">
        <f>+'Base de datos  1'!A771</f>
        <v>43101</v>
      </c>
      <c r="B16" s="33" t="str">
        <f>+'Base de datos  1'!C771</f>
        <v>Pago Cuota</v>
      </c>
      <c r="C16" s="33">
        <f>+'Base de datos  1'!D771</f>
        <v>43102</v>
      </c>
      <c r="D16" s="33" t="str">
        <f>+'Base de datos  1'!E769</f>
        <v>D/E</v>
      </c>
      <c r="E16" s="33" t="str">
        <f>+'Base de datos  1'!F771</f>
        <v xml:space="preserve">Riñihue 10, Hector Zuñiga </v>
      </c>
      <c r="F16" t="s">
        <v>57</v>
      </c>
      <c r="G16" s="92">
        <f>+'Base de datos  1'!H771</f>
        <v>100000</v>
      </c>
    </row>
    <row r="17" spans="1:7" x14ac:dyDescent="0.25">
      <c r="A17" s="33">
        <f>+'Base de datos  1'!A772</f>
        <v>43101</v>
      </c>
      <c r="B17" s="33" t="str">
        <f>+'Base de datos  1'!C772</f>
        <v>Pago Cuota</v>
      </c>
      <c r="C17" s="33">
        <f>+'Base de datos  1'!D772</f>
        <v>43102</v>
      </c>
      <c r="D17" s="33" t="str">
        <f>+'Base de datos  1'!E770</f>
        <v>D/E</v>
      </c>
      <c r="E17" s="33" t="str">
        <f>+'Base de datos  1'!F772</f>
        <v>Lalnquihue 76, Glenda Alvarez</v>
      </c>
      <c r="F17" t="s">
        <v>57</v>
      </c>
      <c r="G17" s="92">
        <f>+'Base de datos  1'!H772</f>
        <v>100000</v>
      </c>
    </row>
    <row r="18" spans="1:7" x14ac:dyDescent="0.25">
      <c r="A18" s="33">
        <f>+'Base de datos  1'!A773</f>
        <v>43101</v>
      </c>
      <c r="B18" s="33" t="str">
        <f>+'Base de datos  1'!C773</f>
        <v>Pago Cuota</v>
      </c>
      <c r="C18" s="33">
        <f>+'Base de datos  1'!D773</f>
        <v>43104</v>
      </c>
      <c r="D18" s="33" t="str">
        <f>+'Base de datos  1'!E771</f>
        <v>D/E</v>
      </c>
      <c r="E18" s="33" t="str">
        <f>+'Base de datos  1'!F773</f>
        <v>Ranco 95, Carolina Ortiz</v>
      </c>
      <c r="F18" t="s">
        <v>57</v>
      </c>
      <c r="G18" s="92">
        <f>+'Base de datos  1'!H773</f>
        <v>20095</v>
      </c>
    </row>
    <row r="19" spans="1:7" x14ac:dyDescent="0.25">
      <c r="A19" s="33">
        <f>+'Base de datos  1'!A774</f>
        <v>43101</v>
      </c>
      <c r="B19" s="33" t="str">
        <f>+'Base de datos  1'!C774</f>
        <v>Pago Cuota</v>
      </c>
      <c r="C19" s="33">
        <f>+'Base de datos  1'!D774</f>
        <v>43104</v>
      </c>
      <c r="D19" s="33" t="str">
        <f>+'Base de datos  1'!E772</f>
        <v>D/CH</v>
      </c>
      <c r="E19" s="33" t="str">
        <f>+'Base de datos  1'!F774</f>
        <v>Villarrica 100, Julia Zuñiga</v>
      </c>
      <c r="F19" t="s">
        <v>57</v>
      </c>
      <c r="G19" s="92">
        <f>+'Base de datos  1'!H774</f>
        <v>20100</v>
      </c>
    </row>
    <row r="20" spans="1:7" x14ac:dyDescent="0.25">
      <c r="A20" s="33">
        <f>+'Base de datos  1'!A775</f>
        <v>43101</v>
      </c>
      <c r="B20" s="33" t="str">
        <f>+'Base de datos  1'!C775</f>
        <v>Pago Cuota</v>
      </c>
      <c r="C20" s="33">
        <f>+'Base de datos  1'!D775</f>
        <v>43104</v>
      </c>
      <c r="D20" s="33" t="str">
        <f>+'Base de datos  1'!E773</f>
        <v>D/E</v>
      </c>
      <c r="E20" s="33" t="str">
        <f>+'Base de datos  1'!F775</f>
        <v>Llanquihue 103 - 105, Tatiana Tejos</v>
      </c>
      <c r="F20" t="s">
        <v>57</v>
      </c>
      <c r="G20" s="92">
        <f>+'Base de datos  1'!H775</f>
        <v>40000</v>
      </c>
    </row>
    <row r="21" spans="1:7" x14ac:dyDescent="0.25">
      <c r="A21" s="33">
        <f>+'Base de datos  1'!A776</f>
        <v>43101</v>
      </c>
      <c r="B21" s="33" t="str">
        <f>+'Base de datos  1'!C776</f>
        <v>Pago Cuota</v>
      </c>
      <c r="C21" s="33">
        <f>+'Base de datos  1'!D776</f>
        <v>43105</v>
      </c>
      <c r="D21" s="33" t="str">
        <f>+'Base de datos  1'!E774</f>
        <v>D/E</v>
      </c>
      <c r="E21" s="33" t="str">
        <f>+'Base de datos  1'!F776</f>
        <v>Riñihue 19, Teresa Peña</v>
      </c>
      <c r="F21" t="s">
        <v>57</v>
      </c>
      <c r="G21" s="92">
        <f>+'Base de datos  1'!H776</f>
        <v>20000</v>
      </c>
    </row>
    <row r="22" spans="1:7" x14ac:dyDescent="0.25">
      <c r="A22" s="33">
        <f>+'Base de datos  1'!A777</f>
        <v>43101</v>
      </c>
      <c r="B22" s="33" t="str">
        <f>+'Base de datos  1'!C777</f>
        <v>Pago Cuota</v>
      </c>
      <c r="C22" s="33">
        <f>+'Base de datos  1'!D777</f>
        <v>43108</v>
      </c>
      <c r="D22" s="33" t="str">
        <f>+'Base de datos  1'!E775</f>
        <v>TR</v>
      </c>
      <c r="E22" s="33" t="str">
        <f>+'Base de datos  1'!F777</f>
        <v>Villarrica 102, Silvia Mancilla</v>
      </c>
      <c r="F22" t="s">
        <v>57</v>
      </c>
      <c r="G22" s="92">
        <f>+'Base de datos  1'!H777</f>
        <v>20102</v>
      </c>
    </row>
    <row r="23" spans="1:7" x14ac:dyDescent="0.25">
      <c r="A23" s="33">
        <f>+'Base de datos  1'!A778</f>
        <v>43101</v>
      </c>
      <c r="B23" s="33" t="str">
        <f>+'Base de datos  1'!C778</f>
        <v>Pago Cuota</v>
      </c>
      <c r="C23" s="33">
        <f>+'Base de datos  1'!D778</f>
        <v>43108</v>
      </c>
      <c r="D23" s="33">
        <f>+'Base de datos  1'!E776</f>
        <v>0</v>
      </c>
      <c r="E23" s="33" t="str">
        <f>+'Base de datos  1'!F778</f>
        <v>Villarrica 98, Anibal Vivaceta</v>
      </c>
      <c r="F23" t="s">
        <v>57</v>
      </c>
      <c r="G23" s="92">
        <f>+'Base de datos  1'!H778</f>
        <v>60000</v>
      </c>
    </row>
    <row r="24" spans="1:7" x14ac:dyDescent="0.25">
      <c r="A24" s="33">
        <f>+'Base de datos  1'!A779</f>
        <v>43101</v>
      </c>
      <c r="B24" s="33" t="str">
        <f>+'Base de datos  1'!C779</f>
        <v>Pago Cuota</v>
      </c>
      <c r="C24" s="33">
        <f>+'Base de datos  1'!D779</f>
        <v>43108</v>
      </c>
      <c r="D24" s="33" t="str">
        <f>+'Base de datos  1'!E777</f>
        <v>TR</v>
      </c>
      <c r="E24" s="33" t="str">
        <f>+'Base de datos  1'!F779</f>
        <v>Puyehue 41, Teresa Sepulveda</v>
      </c>
      <c r="F24" t="s">
        <v>57</v>
      </c>
      <c r="G24" s="92">
        <f>+'Base de datos  1'!H779</f>
        <v>60000</v>
      </c>
    </row>
    <row r="25" spans="1:7" x14ac:dyDescent="0.25">
      <c r="A25" s="33">
        <f>+'Base de datos  1'!A780</f>
        <v>43101</v>
      </c>
      <c r="B25" s="33" t="str">
        <f>+'Base de datos  1'!C780</f>
        <v>Pago Cuota</v>
      </c>
      <c r="C25" s="33">
        <f>+'Base de datos  1'!D780</f>
        <v>43108</v>
      </c>
      <c r="D25" s="33" t="str">
        <f>+'Base de datos  1'!E778</f>
        <v>TR</v>
      </c>
      <c r="E25" s="33" t="str">
        <f>+'Base de datos  1'!F780</f>
        <v>Puyehue 26, Sergio Ballesteros</v>
      </c>
      <c r="F25" t="s">
        <v>57</v>
      </c>
      <c r="G25" s="92">
        <f>+'Base de datos  1'!H780</f>
        <v>200000</v>
      </c>
    </row>
    <row r="26" spans="1:7" x14ac:dyDescent="0.25">
      <c r="A26" s="33">
        <f>+'Base de datos  1'!A781</f>
        <v>43101</v>
      </c>
      <c r="B26" s="33" t="str">
        <f>+'Base de datos  1'!C781</f>
        <v>Pago Cuota</v>
      </c>
      <c r="C26" s="33">
        <f>+'Base de datos  1'!D781</f>
        <v>43108</v>
      </c>
      <c r="D26" s="33" t="str">
        <f>+'Base de datos  1'!E779</f>
        <v>D/E</v>
      </c>
      <c r="E26" s="33" t="str">
        <f>+'Base de datos  1'!F781</f>
        <v>Riñihue 6, Roberto Andrade</v>
      </c>
      <c r="F26" t="s">
        <v>57</v>
      </c>
      <c r="G26" s="92">
        <f>+'Base de datos  1'!H781</f>
        <v>200006</v>
      </c>
    </row>
    <row r="27" spans="1:7" x14ac:dyDescent="0.25">
      <c r="A27" s="33">
        <f>+'Base de datos  1'!A782</f>
        <v>43101</v>
      </c>
      <c r="B27" s="33" t="str">
        <f>+'Base de datos  1'!C782</f>
        <v>Pago Cuota</v>
      </c>
      <c r="C27" s="33">
        <f>+'Base de datos  1'!D782</f>
        <v>43110</v>
      </c>
      <c r="D27" s="33" t="str">
        <f>+'Base de datos  1'!E780</f>
        <v>D/E</v>
      </c>
      <c r="E27" s="33" t="str">
        <f>+'Base de datos  1'!F782</f>
        <v>Ranco 75, Olga Hernandez</v>
      </c>
      <c r="F27" t="s">
        <v>57</v>
      </c>
      <c r="G27" s="92">
        <f>+'Base de datos  1'!H782</f>
        <v>20000</v>
      </c>
    </row>
    <row r="28" spans="1:7" x14ac:dyDescent="0.25">
      <c r="A28" s="33">
        <f>+'Base de datos  1'!A783</f>
        <v>43101</v>
      </c>
      <c r="B28" s="33" t="str">
        <f>+'Base de datos  1'!C783</f>
        <v>Pago Cuota</v>
      </c>
      <c r="C28" s="33">
        <f>+'Base de datos  1'!D783</f>
        <v>43110</v>
      </c>
      <c r="D28" s="33" t="str">
        <f>+'Base de datos  1'!E781</f>
        <v>TR</v>
      </c>
      <c r="E28" s="33" t="str">
        <f>+'Base de datos  1'!F783</f>
        <v xml:space="preserve">Puyehue 28, Antonio Silva </v>
      </c>
      <c r="F28" t="s">
        <v>57</v>
      </c>
      <c r="G28" s="92">
        <f>+'Base de datos  1'!H783</f>
        <v>20000</v>
      </c>
    </row>
    <row r="29" spans="1:7" x14ac:dyDescent="0.25">
      <c r="A29" s="33">
        <f>+'Base de datos  1'!A784</f>
        <v>43101</v>
      </c>
      <c r="B29" s="33" t="str">
        <f>+'Base de datos  1'!C784</f>
        <v>Pago Cuota</v>
      </c>
      <c r="C29" s="33">
        <f>+'Base de datos  1'!D784</f>
        <v>43110</v>
      </c>
      <c r="D29" s="33" t="str">
        <f>+'Base de datos  1'!E782</f>
        <v>TR</v>
      </c>
      <c r="E29" s="33" t="str">
        <f>+'Base de datos  1'!F784</f>
        <v xml:space="preserve">Puyehue 28, Antonio Silva </v>
      </c>
      <c r="F29" t="s">
        <v>57</v>
      </c>
      <c r="G29" s="92">
        <f>+'Base de datos  1'!H784</f>
        <v>20000</v>
      </c>
    </row>
    <row r="30" spans="1:7" x14ac:dyDescent="0.25">
      <c r="A30" s="33">
        <f>+'Base de datos  1'!A785</f>
        <v>43101</v>
      </c>
      <c r="B30" s="33" t="str">
        <f>+'Base de datos  1'!C785</f>
        <v>Pago Cuota</v>
      </c>
      <c r="C30" s="33">
        <f>+'Base de datos  1'!D785</f>
        <v>43110</v>
      </c>
      <c r="D30" s="33" t="str">
        <f>+'Base de datos  1'!E783</f>
        <v>D/E</v>
      </c>
      <c r="E30" s="33" t="str">
        <f>+'Base de datos  1'!F785</f>
        <v>Puyehue 39, Regina Wenner</v>
      </c>
      <c r="F30" t="s">
        <v>57</v>
      </c>
      <c r="G30" s="92">
        <f>+'Base de datos  1'!H785</f>
        <v>40039</v>
      </c>
    </row>
    <row r="31" spans="1:7" x14ac:dyDescent="0.25">
      <c r="A31" s="33">
        <f>+'Base de datos  1'!A786</f>
        <v>43101</v>
      </c>
      <c r="B31" s="33" t="str">
        <f>+'Base de datos  1'!C786</f>
        <v>Pago Cuota</v>
      </c>
      <c r="C31" s="33">
        <f>+'Base de datos  1'!D786</f>
        <v>43110</v>
      </c>
      <c r="D31" s="33" t="str">
        <f>+'Base de datos  1'!E784</f>
        <v>D/E</v>
      </c>
      <c r="E31" s="33" t="str">
        <f>+'Base de datos  1'!F786</f>
        <v>Ranco 81, Marcela Cubillos</v>
      </c>
      <c r="F31" t="s">
        <v>57</v>
      </c>
      <c r="G31" s="92">
        <f>+'Base de datos  1'!H786</f>
        <v>60000</v>
      </c>
    </row>
    <row r="32" spans="1:7" x14ac:dyDescent="0.25">
      <c r="A32" s="33">
        <f>+'Base de datos  1'!A787</f>
        <v>43101</v>
      </c>
      <c r="B32" s="33" t="str">
        <f>+'Base de datos  1'!C787</f>
        <v>Pago Cuota</v>
      </c>
      <c r="C32" s="33">
        <f>+'Base de datos  1'!D787</f>
        <v>43110</v>
      </c>
      <c r="D32" s="33" t="str">
        <f>+'Base de datos  1'!E785</f>
        <v>D/CH</v>
      </c>
      <c r="E32" s="33" t="str">
        <f>+'Base de datos  1'!F787</f>
        <v>Riñihue 23, Sara Salgado</v>
      </c>
      <c r="F32" t="s">
        <v>57</v>
      </c>
      <c r="G32" s="92">
        <f>+'Base de datos  1'!H787</f>
        <v>60000</v>
      </c>
    </row>
    <row r="33" spans="1:7" x14ac:dyDescent="0.25">
      <c r="A33" s="33">
        <f>+'Base de datos  1'!A788</f>
        <v>43101</v>
      </c>
      <c r="B33" s="33" t="str">
        <f>+'Base de datos  1'!C788</f>
        <v>Pago Cuota</v>
      </c>
      <c r="C33" s="33">
        <f>+'Base de datos  1'!D788</f>
        <v>43111</v>
      </c>
      <c r="D33" s="33" t="str">
        <f>+'Base de datos  1'!E786</f>
        <v>TR</v>
      </c>
      <c r="E33" s="33" t="str">
        <f>+'Base de datos  1'!F788</f>
        <v>Ranco 52, Nancy Paez</v>
      </c>
      <c r="F33" t="s">
        <v>57</v>
      </c>
      <c r="G33" s="92">
        <f>+'Base de datos  1'!H788</f>
        <v>40000</v>
      </c>
    </row>
    <row r="34" spans="1:7" x14ac:dyDescent="0.25">
      <c r="A34" s="33">
        <f>+'Base de datos  1'!A789</f>
        <v>43101</v>
      </c>
      <c r="B34" s="33" t="str">
        <f>+'Base de datos  1'!C789</f>
        <v>Pago Cuota</v>
      </c>
      <c r="C34" s="33">
        <f>+'Base de datos  1'!D789</f>
        <v>43112</v>
      </c>
      <c r="D34" s="33" t="str">
        <f>+'Base de datos  1'!E787</f>
        <v>D/CH</v>
      </c>
      <c r="E34" s="33" t="str">
        <f>+'Base de datos  1'!F789</f>
        <v>Villarrica 130, Laura Bailac</v>
      </c>
      <c r="F34" t="s">
        <v>57</v>
      </c>
      <c r="G34" s="92">
        <f>+'Base de datos  1'!H789</f>
        <v>80000</v>
      </c>
    </row>
    <row r="35" spans="1:7" x14ac:dyDescent="0.25">
      <c r="A35" s="33">
        <f>+'Base de datos  1'!A790</f>
        <v>43101</v>
      </c>
      <c r="B35" s="33" t="str">
        <f>+'Base de datos  1'!C790</f>
        <v>Pago Cuota</v>
      </c>
      <c r="C35" s="33">
        <f>+'Base de datos  1'!D790</f>
        <v>43115</v>
      </c>
      <c r="D35" s="33" t="str">
        <f>+'Base de datos  1'!E788</f>
        <v>TR</v>
      </c>
      <c r="E35" s="33" t="str">
        <f>+'Base de datos  1'!F790</f>
        <v>Ranco 83, Silvia Gonzalez</v>
      </c>
      <c r="F35" t="s">
        <v>57</v>
      </c>
      <c r="G35" s="92">
        <f>+'Base de datos  1'!H790</f>
        <v>20000</v>
      </c>
    </row>
    <row r="36" spans="1:7" x14ac:dyDescent="0.25">
      <c r="A36" s="33">
        <f>+'Base de datos  1'!A791</f>
        <v>43101</v>
      </c>
      <c r="B36" s="33" t="str">
        <f>+'Base de datos  1'!C791</f>
        <v>Pago Cuota</v>
      </c>
      <c r="C36" s="33">
        <f>+'Base de datos  1'!D791</f>
        <v>43115</v>
      </c>
      <c r="D36" s="33" t="str">
        <f>+'Base de datos  1'!E789</f>
        <v>TR</v>
      </c>
      <c r="E36" s="33" t="str">
        <f>+'Base de datos  1'!F791</f>
        <v>Ranco 56, Delia Quiroga</v>
      </c>
      <c r="F36" t="s">
        <v>57</v>
      </c>
      <c r="G36" s="92">
        <f>+'Base de datos  1'!H791</f>
        <v>40000</v>
      </c>
    </row>
    <row r="37" spans="1:7" x14ac:dyDescent="0.25">
      <c r="A37" s="33">
        <f>+'Base de datos  1'!A792</f>
        <v>43101</v>
      </c>
      <c r="B37" s="33" t="str">
        <f>+'Base de datos  1'!C792</f>
        <v>Pago Cuota</v>
      </c>
      <c r="C37" s="33">
        <f>+'Base de datos  1'!D792</f>
        <v>43115</v>
      </c>
      <c r="D37" s="33" t="str">
        <f>+'Base de datos  1'!E790</f>
        <v>D/E</v>
      </c>
      <c r="E37" s="33" t="str">
        <f>+'Base de datos  1'!F792</f>
        <v>Dev. Desmalezacion Villarrica 125</v>
      </c>
      <c r="F37" t="s">
        <v>57</v>
      </c>
      <c r="G37" s="92">
        <f>+'Base de datos  1'!H792</f>
        <v>40000</v>
      </c>
    </row>
    <row r="38" spans="1:7" x14ac:dyDescent="0.25">
      <c r="A38" s="33">
        <f>+'Base de datos  1'!A793</f>
        <v>43101</v>
      </c>
      <c r="B38" s="33" t="str">
        <f>+'Base de datos  1'!C793</f>
        <v>Pago Cuota</v>
      </c>
      <c r="C38" s="33">
        <f>+'Base de datos  1'!D793</f>
        <v>43115</v>
      </c>
      <c r="D38" s="33" t="str">
        <f>+'Base de datos  1'!E791</f>
        <v>D/E</v>
      </c>
      <c r="E38" s="33" t="str">
        <f>+'Base de datos  1'!F793</f>
        <v>Ranco 77, Melinda Gonzalez</v>
      </c>
      <c r="F38" t="s">
        <v>57</v>
      </c>
      <c r="G38" s="92">
        <f>+'Base de datos  1'!H793</f>
        <v>50000</v>
      </c>
    </row>
    <row r="39" spans="1:7" x14ac:dyDescent="0.25">
      <c r="A39" s="33">
        <f>+'Base de datos  1'!A794</f>
        <v>43101</v>
      </c>
      <c r="B39" s="33" t="str">
        <f>+'Base de datos  1'!C794</f>
        <v>Pago Cuota</v>
      </c>
      <c r="C39" s="33">
        <f>+'Base de datos  1'!D794</f>
        <v>43115</v>
      </c>
      <c r="D39" s="33" t="str">
        <f>+'Base de datos  1'!E792</f>
        <v>D/E</v>
      </c>
      <c r="E39" s="33" t="str">
        <f>+'Base de datos  1'!F794</f>
        <v>Llanquihue 90, Aurora Araya (cheques)</v>
      </c>
      <c r="F39" t="s">
        <v>57</v>
      </c>
      <c r="G39" s="92">
        <f>+'Base de datos  1'!H794</f>
        <v>70000</v>
      </c>
    </row>
    <row r="40" spans="1:7" x14ac:dyDescent="0.25">
      <c r="A40" s="33">
        <f>+'Base de datos  1'!A795</f>
        <v>43101</v>
      </c>
      <c r="B40" s="33" t="str">
        <f>+'Base de datos  1'!C795</f>
        <v>Pago Cuota</v>
      </c>
      <c r="C40" s="33">
        <f>+'Base de datos  1'!D795</f>
        <v>43115</v>
      </c>
      <c r="D40" s="33" t="str">
        <f>+'Base de datos  1'!E793</f>
        <v>D/E</v>
      </c>
      <c r="E40" s="33" t="str">
        <f>+'Base de datos  1'!F795</f>
        <v>Llanquihue 78, Cristian Recabarren</v>
      </c>
      <c r="F40" t="s">
        <v>57</v>
      </c>
      <c r="G40" s="92">
        <f>+'Base de datos  1'!H795</f>
        <v>154000</v>
      </c>
    </row>
    <row r="41" spans="1:7" x14ac:dyDescent="0.25">
      <c r="A41" s="33">
        <f>+'Base de datos  1'!A796</f>
        <v>43101</v>
      </c>
      <c r="B41" s="33" t="str">
        <f>+'Base de datos  1'!C796</f>
        <v>Pago Cuota</v>
      </c>
      <c r="C41" s="33">
        <f>+'Base de datos  1'!D796</f>
        <v>43115</v>
      </c>
      <c r="D41" s="33" t="str">
        <f>+'Base de datos  1'!E794</f>
        <v>D/E</v>
      </c>
      <c r="E41" s="33" t="str">
        <f>+'Base de datos  1'!F796</f>
        <v>Ranco 56, Delia Quiroga</v>
      </c>
      <c r="F41" t="s">
        <v>57</v>
      </c>
      <c r="G41" s="92">
        <f>+'Base de datos  1'!H796</f>
        <v>210000</v>
      </c>
    </row>
    <row r="42" spans="1:7" x14ac:dyDescent="0.25">
      <c r="A42" s="33">
        <f>+'Base de datos  1'!A797</f>
        <v>43101</v>
      </c>
      <c r="B42" s="33" t="str">
        <f>+'Base de datos  1'!C797</f>
        <v>Pago Cuota</v>
      </c>
      <c r="C42" s="33">
        <f>+'Base de datos  1'!D797</f>
        <v>43117</v>
      </c>
      <c r="D42" s="33" t="str">
        <f>+'Base de datos  1'!E795</f>
        <v>D/E</v>
      </c>
      <c r="E42" s="33" t="str">
        <f>+'Base de datos  1'!F797</f>
        <v>Puyehue 36, Militza Cortes</v>
      </c>
      <c r="F42" t="s">
        <v>57</v>
      </c>
      <c r="G42" s="92">
        <f>+'Base de datos  1'!H797</f>
        <v>20000</v>
      </c>
    </row>
    <row r="43" spans="1:7" x14ac:dyDescent="0.25">
      <c r="A43" s="33">
        <f>+'Base de datos  1'!A798</f>
        <v>43101</v>
      </c>
      <c r="B43" s="33" t="str">
        <f>+'Base de datos  1'!C798</f>
        <v>Pago Cuota</v>
      </c>
      <c r="C43" s="33">
        <f>+'Base de datos  1'!D798</f>
        <v>43117</v>
      </c>
      <c r="D43" s="33" t="str">
        <f>+'Base de datos  1'!E796</f>
        <v>D/E</v>
      </c>
      <c r="E43" s="33" t="str">
        <f>+'Base de datos  1'!F798</f>
        <v>Ranco 52, Nancy Paez</v>
      </c>
      <c r="F43" t="s">
        <v>57</v>
      </c>
      <c r="G43" s="92">
        <f>+'Base de datos  1'!H798</f>
        <v>20000</v>
      </c>
    </row>
    <row r="44" spans="1:7" x14ac:dyDescent="0.25">
      <c r="A44" s="33">
        <f>+'Base de datos  1'!A799</f>
        <v>43101</v>
      </c>
      <c r="B44" s="33" t="str">
        <f>+'Base de datos  1'!C799</f>
        <v>Pago Cuota</v>
      </c>
      <c r="C44" s="33">
        <f>+'Base de datos  1'!D799</f>
        <v>43117</v>
      </c>
      <c r="D44" s="33" t="str">
        <f>+'Base de datos  1'!E797</f>
        <v>TR</v>
      </c>
      <c r="E44" s="33" t="str">
        <f>+'Base de datos  1'!F799</f>
        <v>Llanquihue 101, Marcela Ortiz</v>
      </c>
      <c r="F44" t="s">
        <v>57</v>
      </c>
      <c r="G44" s="92">
        <f>+'Base de datos  1'!H799</f>
        <v>60000</v>
      </c>
    </row>
    <row r="45" spans="1:7" x14ac:dyDescent="0.25">
      <c r="A45" s="33">
        <f>+'Base de datos  1'!A800</f>
        <v>43101</v>
      </c>
      <c r="B45" s="33" t="str">
        <f>+'Base de datos  1'!C800</f>
        <v>cesion Derecho</v>
      </c>
      <c r="C45" s="33">
        <f>+'Base de datos  1'!D800</f>
        <v>43118</v>
      </c>
      <c r="D45" s="33" t="str">
        <f>+'Base de datos  1'!E798</f>
        <v>TR</v>
      </c>
      <c r="E45" s="33" t="str">
        <f>+'Base de datos  1'!F800</f>
        <v>Villarrica 126, Beltran de Ramon</v>
      </c>
      <c r="F45" t="s">
        <v>57</v>
      </c>
      <c r="G45" s="92">
        <f>+'Base de datos  1'!H800</f>
        <v>480000</v>
      </c>
    </row>
    <row r="46" spans="1:7" x14ac:dyDescent="0.25">
      <c r="A46" s="33">
        <f>+'Base de datos  1'!A801</f>
        <v>43101</v>
      </c>
      <c r="B46" s="33" t="str">
        <f>+'Base de datos  1'!C801</f>
        <v>Pago Cuota</v>
      </c>
      <c r="C46" s="33">
        <f>+'Base de datos  1'!D801</f>
        <v>43122</v>
      </c>
      <c r="D46" s="33" t="str">
        <f>+'Base de datos  1'!E799</f>
        <v>TR</v>
      </c>
      <c r="E46" s="33" t="str">
        <f>+'Base de datos  1'!F801</f>
        <v>Llanquihe 97-A, Patricia Castillo O.</v>
      </c>
      <c r="F46" t="s">
        <v>57</v>
      </c>
      <c r="G46" s="92">
        <f>+'Base de datos  1'!H801</f>
        <v>20000</v>
      </c>
    </row>
    <row r="47" spans="1:7" x14ac:dyDescent="0.25">
      <c r="A47" s="33">
        <f>+'Base de datos  1'!A802</f>
        <v>43101</v>
      </c>
      <c r="B47" s="33" t="str">
        <f>+'Base de datos  1'!C802</f>
        <v>Pago Cuota</v>
      </c>
      <c r="C47" s="33">
        <f>+'Base de datos  1'!D802</f>
        <v>43122</v>
      </c>
      <c r="D47" s="33" t="str">
        <f>+'Base de datos  1'!E800</f>
        <v>TR</v>
      </c>
      <c r="E47" s="33" t="str">
        <f>+'Base de datos  1'!F802</f>
        <v>Puyehue 43, Aurelio Sandoval</v>
      </c>
      <c r="F47" t="s">
        <v>57</v>
      </c>
      <c r="G47" s="92">
        <f>+'Base de datos  1'!H802</f>
        <v>40000</v>
      </c>
    </row>
    <row r="48" spans="1:7" x14ac:dyDescent="0.25">
      <c r="A48" s="33">
        <f>+'Base de datos  1'!A803</f>
        <v>43101</v>
      </c>
      <c r="B48" s="33" t="str">
        <f>+'Base de datos  1'!C803</f>
        <v>Pago Cuota</v>
      </c>
      <c r="C48" s="33">
        <f>+'Base de datos  1'!D803</f>
        <v>43122</v>
      </c>
      <c r="D48" s="33" t="str">
        <f>+'Base de datos  1'!E801</f>
        <v>TR</v>
      </c>
      <c r="E48" s="33" t="str">
        <f>+'Base de datos  1'!F803</f>
        <v>Llanquihue 101, Marcela Ortiz</v>
      </c>
      <c r="F48" t="s">
        <v>57</v>
      </c>
      <c r="G48" s="92">
        <f>+'Base de datos  1'!H803</f>
        <v>80000</v>
      </c>
    </row>
    <row r="49" spans="1:8" x14ac:dyDescent="0.25">
      <c r="A49" s="33">
        <f>+'Base de datos  1'!A804</f>
        <v>43101</v>
      </c>
      <c r="B49" s="33" t="str">
        <f>+'Base de datos  1'!C804</f>
        <v>Pago Cuota</v>
      </c>
      <c r="C49" s="33">
        <f>+'Base de datos  1'!D804</f>
        <v>43122</v>
      </c>
      <c r="D49" s="33" t="str">
        <f>+'Base de datos  1'!E802</f>
        <v>TR</v>
      </c>
      <c r="E49" s="33" t="str">
        <f>+'Base de datos  1'!F804</f>
        <v>Ranco 85, Hugo Flores</v>
      </c>
      <c r="F49" t="s">
        <v>57</v>
      </c>
      <c r="G49" s="92">
        <f>+'Base de datos  1'!H804</f>
        <v>140000</v>
      </c>
    </row>
    <row r="50" spans="1:8" x14ac:dyDescent="0.25">
      <c r="A50" s="33">
        <f>+'Base de datos  1'!A805</f>
        <v>43101</v>
      </c>
      <c r="B50" s="33" t="str">
        <f>+'Base de datos  1'!C805</f>
        <v>Pago Cuota</v>
      </c>
      <c r="C50" s="33">
        <f>+'Base de datos  1'!D805</f>
        <v>43122</v>
      </c>
      <c r="D50" s="33" t="str">
        <f>+'Base de datos  1'!E803</f>
        <v>TR</v>
      </c>
      <c r="E50" s="33" t="str">
        <f>+'Base de datos  1'!F805</f>
        <v>Puyehue 24, Lliana Tureuna</v>
      </c>
      <c r="F50" t="s">
        <v>57</v>
      </c>
      <c r="G50" s="92">
        <f>+'Base de datos  1'!H805</f>
        <v>172000</v>
      </c>
    </row>
    <row r="51" spans="1:8" x14ac:dyDescent="0.25">
      <c r="A51" s="33">
        <f>+'Base de datos  1'!A806</f>
        <v>43101</v>
      </c>
      <c r="B51" s="33" t="str">
        <f>+'Base de datos  1'!C806</f>
        <v>Pago Cuota</v>
      </c>
      <c r="C51" s="33">
        <f>+'Base de datos  1'!D806</f>
        <v>43122</v>
      </c>
      <c r="D51" s="33" t="str">
        <f>+'Base de datos  1'!E804</f>
        <v>D/CH</v>
      </c>
      <c r="E51" s="33" t="str">
        <f>+'Base de datos  1'!F806</f>
        <v>Llanquihue 111, Walter Roccaro</v>
      </c>
      <c r="F51" t="s">
        <v>57</v>
      </c>
      <c r="G51" s="92">
        <f>+'Base de datos  1'!H806</f>
        <v>181800</v>
      </c>
      <c r="H51" s="4"/>
    </row>
    <row r="52" spans="1:8" x14ac:dyDescent="0.25">
      <c r="A52" s="33">
        <f>+'Base de datos  1'!A807</f>
        <v>43101</v>
      </c>
      <c r="B52" s="33" t="str">
        <f>+'Base de datos  1'!C807</f>
        <v>Pago Cuota</v>
      </c>
      <c r="C52" s="33">
        <f>+'Base de datos  1'!D807</f>
        <v>43122</v>
      </c>
      <c r="D52" s="33" t="str">
        <f>+'Base de datos  1'!E805</f>
        <v>TR</v>
      </c>
      <c r="E52" s="33" t="str">
        <f>+'Base de datos  1'!F807</f>
        <v>Villarrica 125, Marta Aguado</v>
      </c>
      <c r="F52" t="s">
        <v>57</v>
      </c>
      <c r="G52" s="92">
        <f>+'Base de datos  1'!H807</f>
        <v>240000</v>
      </c>
    </row>
    <row r="53" spans="1:8" x14ac:dyDescent="0.25">
      <c r="A53" s="33">
        <f>+'Base de datos  1'!A808</f>
        <v>43101</v>
      </c>
      <c r="B53" s="33" t="str">
        <f>+'Base de datos  1'!C808</f>
        <v>Pago Cuota</v>
      </c>
      <c r="C53" s="33">
        <f>+'Base de datos  1'!D808</f>
        <v>43124</v>
      </c>
      <c r="D53" s="33" t="str">
        <f>+'Base de datos  1'!E806</f>
        <v>TR</v>
      </c>
      <c r="E53" s="33" t="str">
        <f>+'Base de datos  1'!F808</f>
        <v>Llanquihue 109, Teresa Gatica</v>
      </c>
      <c r="F53" t="s">
        <v>57</v>
      </c>
      <c r="G53" s="92">
        <f>+'Base de datos  1'!H808</f>
        <v>20109</v>
      </c>
    </row>
    <row r="54" spans="1:8" x14ac:dyDescent="0.25">
      <c r="A54" s="33">
        <f>+'Base de datos  1'!A809</f>
        <v>43101</v>
      </c>
      <c r="B54" s="33" t="str">
        <f>+'Base de datos  1'!C809</f>
        <v>Pago Cuota</v>
      </c>
      <c r="C54" s="33">
        <f>+'Base de datos  1'!D809</f>
        <v>43124</v>
      </c>
      <c r="D54" s="33" t="str">
        <f>+'Base de datos  1'!E807</f>
        <v>TR</v>
      </c>
      <c r="E54" s="33" t="str">
        <f>+'Base de datos  1'!F809</f>
        <v>Puyehue 049, Hector Otarola</v>
      </c>
      <c r="F54" t="s">
        <v>57</v>
      </c>
      <c r="G54" s="92">
        <f>+'Base de datos  1'!H809</f>
        <v>120049</v>
      </c>
    </row>
    <row r="55" spans="1:8" x14ac:dyDescent="0.25">
      <c r="A55" s="33">
        <f>+'Base de datos  1'!A810</f>
        <v>43101</v>
      </c>
      <c r="B55" s="33" t="str">
        <f>+'Base de datos  1'!C810</f>
        <v>Pago Cuota</v>
      </c>
      <c r="C55" s="33">
        <f>+'Base de datos  1'!D810</f>
        <v>43125</v>
      </c>
      <c r="D55" s="33" t="str">
        <f>+'Base de datos  1'!E808</f>
        <v>TR</v>
      </c>
      <c r="E55" s="33" t="str">
        <f>+'Base de datos  1'!F810</f>
        <v>Puyehue 24, Cta. Incorporac. Latapiat</v>
      </c>
      <c r="F55" t="s">
        <v>57</v>
      </c>
      <c r="G55" s="92">
        <f>+'Base de datos  1'!H810</f>
        <v>200000</v>
      </c>
    </row>
    <row r="56" spans="1:8" x14ac:dyDescent="0.25">
      <c r="A56" s="33">
        <f>+'Base de datos  1'!A811</f>
        <v>43101</v>
      </c>
      <c r="B56" s="33" t="str">
        <f>+'Base de datos  1'!C811</f>
        <v>Pago Cuota</v>
      </c>
      <c r="C56" s="33">
        <f>+'Base de datos  1'!D811</f>
        <v>43129</v>
      </c>
      <c r="D56" s="33" t="str">
        <f>+'Base de datos  1'!E809</f>
        <v>TR</v>
      </c>
      <c r="E56" s="33" t="str">
        <f>+'Base de datos  1'!F811</f>
        <v>Llanquihue 113, Pedro Ruz</v>
      </c>
      <c r="F56" t="s">
        <v>57</v>
      </c>
      <c r="G56" s="92">
        <f>+'Base de datos  1'!H811</f>
        <v>20000</v>
      </c>
    </row>
    <row r="57" spans="1:8" x14ac:dyDescent="0.25">
      <c r="A57" s="33">
        <f>+'Base de datos  1'!A812</f>
        <v>43101</v>
      </c>
      <c r="B57" s="33" t="str">
        <f>+'Base de datos  1'!C812</f>
        <v>Pago Cuota</v>
      </c>
      <c r="C57" s="33">
        <f>+'Base de datos  1'!D812</f>
        <v>43129</v>
      </c>
      <c r="D57" s="33" t="str">
        <f>+'Base de datos  1'!E810</f>
        <v>TR</v>
      </c>
      <c r="E57" s="33" t="str">
        <f>+'Base de datos  1'!F812</f>
        <v>Puyehue 32, Ivonne Jorquera</v>
      </c>
      <c r="F57" t="s">
        <v>57</v>
      </c>
      <c r="G57" s="92">
        <f>+'Base de datos  1'!H812</f>
        <v>20000</v>
      </c>
    </row>
    <row r="58" spans="1:8" x14ac:dyDescent="0.25">
      <c r="A58" s="33">
        <f>+'Base de datos  1'!A813</f>
        <v>43101</v>
      </c>
      <c r="B58" s="33" t="str">
        <f>+'Base de datos  1'!C813</f>
        <v>Pago Cuota</v>
      </c>
      <c r="C58" s="33">
        <f>+'Base de datos  1'!D813</f>
        <v>43129</v>
      </c>
      <c r="D58" s="33" t="str">
        <f>+'Base de datos  1'!E811</f>
        <v>TR</v>
      </c>
      <c r="E58" s="33" t="str">
        <f>+'Base de datos  1'!F813</f>
        <v>Riñihue 21, Diego Tapia</v>
      </c>
      <c r="F58" t="s">
        <v>57</v>
      </c>
      <c r="G58" s="92">
        <f>+'Base de datos  1'!H813</f>
        <v>20021</v>
      </c>
    </row>
    <row r="59" spans="1:8" x14ac:dyDescent="0.25">
      <c r="A59" s="33">
        <f>+'Base de datos  1'!A814</f>
        <v>43101</v>
      </c>
      <c r="B59" s="33" t="str">
        <f>+'Base de datos  1'!C814</f>
        <v>Pago Cuota</v>
      </c>
      <c r="C59" s="33">
        <f>+'Base de datos  1'!D814</f>
        <v>43129</v>
      </c>
      <c r="D59" s="33" t="str">
        <f>+'Base de datos  1'!E812</f>
        <v>TR</v>
      </c>
      <c r="E59" s="33" t="str">
        <f>+'Base de datos  1'!F814</f>
        <v>Llanquihue 80, Sergio Ibaceta</v>
      </c>
      <c r="F59" t="s">
        <v>57</v>
      </c>
      <c r="G59" s="92">
        <f>+'Base de datos  1'!H814</f>
        <v>20080</v>
      </c>
    </row>
    <row r="60" spans="1:8" x14ac:dyDescent="0.25">
      <c r="A60" s="33">
        <f>+'Base de datos  1'!A815</f>
        <v>43101</v>
      </c>
      <c r="B60" s="33" t="str">
        <f>+'Base de datos  1'!C815</f>
        <v>Pago Cuota</v>
      </c>
      <c r="C60" s="33">
        <f>+'Base de datos  1'!D815</f>
        <v>43129</v>
      </c>
      <c r="D60" s="33" t="str">
        <f>+'Base de datos  1'!E813</f>
        <v>D/E</v>
      </c>
      <c r="E60" s="33" t="str">
        <f>+'Base de datos  1'!F815</f>
        <v>Riñihue 27-29, Marta Manriquez</v>
      </c>
      <c r="F60" t="s">
        <v>57</v>
      </c>
      <c r="G60" s="92">
        <f>+'Base de datos  1'!H815</f>
        <v>66000</v>
      </c>
    </row>
    <row r="61" spans="1:8" x14ac:dyDescent="0.25">
      <c r="A61" s="33">
        <f>+'Base de datos  1'!A816</f>
        <v>43101</v>
      </c>
      <c r="B61" s="33" t="str">
        <f>+'Base de datos  1'!C816</f>
        <v>Pago Cuota</v>
      </c>
      <c r="C61" s="33">
        <f>+'Base de datos  1'!D816</f>
        <v>43129</v>
      </c>
      <c r="D61" s="33" t="str">
        <f>+'Base de datos  1'!E814</f>
        <v>TR</v>
      </c>
      <c r="E61" s="33" t="str">
        <f>+'Base de datos  1'!F816</f>
        <v>Ranco 38, Jose L.Retamal</v>
      </c>
      <c r="F61" t="s">
        <v>57</v>
      </c>
      <c r="G61" s="92">
        <f>+'Base de datos  1'!H816</f>
        <v>240000</v>
      </c>
    </row>
    <row r="62" spans="1:8" x14ac:dyDescent="0.25">
      <c r="A62" s="33">
        <f>+'Base de datos  1'!A817</f>
        <v>43101</v>
      </c>
      <c r="B62" s="33" t="str">
        <f>+'Base de datos  1'!C817</f>
        <v>Pago Cuota</v>
      </c>
      <c r="C62" s="33">
        <f>+'Base de datos  1'!D817</f>
        <v>43129</v>
      </c>
      <c r="D62" s="33" t="str">
        <f>+'Base de datos  1'!E815</f>
        <v>D/E</v>
      </c>
      <c r="E62" s="33" t="str">
        <f>+'Base de datos  1'!F817</f>
        <v>Villarrica 121, Gabriel Salazar</v>
      </c>
      <c r="F62" t="s">
        <v>57</v>
      </c>
      <c r="G62" s="92">
        <f>+'Base de datos  1'!H817</f>
        <v>248400</v>
      </c>
    </row>
    <row r="63" spans="1:8" x14ac:dyDescent="0.25">
      <c r="A63" s="33">
        <f>+'Base de datos  1'!A818</f>
        <v>43101</v>
      </c>
      <c r="B63" s="33" t="str">
        <f>+'Base de datos  1'!C818</f>
        <v>Pago Cuota</v>
      </c>
      <c r="C63" s="33">
        <f>+'Base de datos  1'!D818</f>
        <v>43129</v>
      </c>
      <c r="D63" s="33" t="str">
        <f>+'Base de datos  1'!E816</f>
        <v>D/CH</v>
      </c>
      <c r="E63" s="33" t="str">
        <f>+'Base de datos  1'!F818</f>
        <v>Riñihue 27-29, Marta Manriquez</v>
      </c>
      <c r="F63" t="s">
        <v>57</v>
      </c>
      <c r="G63" s="92">
        <f>+'Base de datos  1'!H818</f>
        <v>450000</v>
      </c>
    </row>
    <row r="64" spans="1:8" x14ac:dyDescent="0.25">
      <c r="A64" s="33">
        <f>+'Base de datos  1'!A819</f>
        <v>43101</v>
      </c>
      <c r="B64" s="33" t="str">
        <f>+'Base de datos  1'!C819</f>
        <v>Devolucion caja</v>
      </c>
      <c r="C64" s="33">
        <f>+'Base de datos  1'!D819</f>
        <v>43131</v>
      </c>
      <c r="D64" s="33" t="str">
        <f>+'Base de datos  1'!E817</f>
        <v>D/CH</v>
      </c>
      <c r="E64" s="33" t="str">
        <f>+'Base de datos  1'!F819</f>
        <v>Vuelto Caja chica Ene.18</v>
      </c>
      <c r="F64" t="s">
        <v>57</v>
      </c>
      <c r="G64" s="92">
        <f>+'Base de datos  1'!H819</f>
        <v>1540</v>
      </c>
    </row>
    <row r="65" spans="1:8" x14ac:dyDescent="0.25">
      <c r="A65" s="33">
        <f>+'Base de datos  1'!A820</f>
        <v>43101</v>
      </c>
      <c r="B65" s="33" t="str">
        <f>+'Base de datos  1'!C820</f>
        <v>Pago Cuota</v>
      </c>
      <c r="C65" s="33">
        <f>+'Base de datos  1'!D820</f>
        <v>43131</v>
      </c>
      <c r="D65" s="33" t="str">
        <f>+'Base de datos  1'!E818</f>
        <v>D/E</v>
      </c>
      <c r="E65" s="33" t="str">
        <f>+'Base de datos  1'!F820</f>
        <v>Villarrica 123, Omar Sepulveda</v>
      </c>
      <c r="F65" t="s">
        <v>57</v>
      </c>
      <c r="G65" s="92">
        <f>+'Base de datos  1'!H820</f>
        <v>20000</v>
      </c>
    </row>
    <row r="66" spans="1:8" x14ac:dyDescent="0.25">
      <c r="A66" s="33">
        <f>+'Base de datos  1'!A821</f>
        <v>43101</v>
      </c>
      <c r="B66" s="33" t="str">
        <f>+'Base de datos  1'!C821</f>
        <v>Pago Cuota</v>
      </c>
      <c r="C66" s="33">
        <f>+'Base de datos  1'!D821</f>
        <v>43131</v>
      </c>
      <c r="D66" s="33" t="str">
        <f>+'Base de datos  1'!E819</f>
        <v>D/E</v>
      </c>
      <c r="E66" s="33" t="str">
        <f>+'Base de datos  1'!F821</f>
        <v>Puyehue 37,Jorge Matamala</v>
      </c>
      <c r="F66" t="s">
        <v>57</v>
      </c>
      <c r="G66" s="92">
        <f>+'Base de datos  1'!H821</f>
        <v>20037</v>
      </c>
    </row>
    <row r="67" spans="1:8" x14ac:dyDescent="0.25">
      <c r="A67" s="33">
        <f>+'Base de datos  1'!A822</f>
        <v>43101</v>
      </c>
      <c r="B67" s="33" t="str">
        <f>+'Base de datos  1'!C822</f>
        <v>Pago Cuota</v>
      </c>
      <c r="C67" s="33">
        <f>+'Base de datos  1'!D822</f>
        <v>43131</v>
      </c>
      <c r="D67" s="33" t="str">
        <f>+'Base de datos  1'!E820</f>
        <v>TR</v>
      </c>
      <c r="E67" s="33" t="str">
        <f>+'Base de datos  1'!F822</f>
        <v>Ranco 54, Juan Montero</v>
      </c>
      <c r="F67" t="s">
        <v>57</v>
      </c>
      <c r="G67" s="92">
        <f>+'Base de datos  1'!H822</f>
        <v>20054</v>
      </c>
    </row>
    <row r="68" spans="1:8" x14ac:dyDescent="0.25">
      <c r="A68" s="33">
        <f>+'Base de datos  1'!A823</f>
        <v>43101</v>
      </c>
      <c r="B68" s="33" t="str">
        <f>+'Base de datos  1'!C823</f>
        <v>Pago Cuota</v>
      </c>
      <c r="C68" s="33">
        <f>+'Base de datos  1'!D823</f>
        <v>43131</v>
      </c>
      <c r="D68" s="33" t="str">
        <f>+'Base de datos  1'!E821</f>
        <v>TR</v>
      </c>
      <c r="E68" s="33" t="str">
        <f>+'Base de datos  1'!F823</f>
        <v>Icalma 72, Jorge Matamala</v>
      </c>
      <c r="F68" t="s">
        <v>57</v>
      </c>
      <c r="G68" s="92">
        <f>+'Base de datos  1'!H823</f>
        <v>20072</v>
      </c>
    </row>
    <row r="69" spans="1:8" x14ac:dyDescent="0.25">
      <c r="A69" s="33">
        <f>+'Base de datos  1'!A824</f>
        <v>43101</v>
      </c>
      <c r="B69" s="33" t="str">
        <f>+'Base de datos  1'!C824</f>
        <v>Pago Cuota</v>
      </c>
      <c r="C69" s="33">
        <f>+'Base de datos  1'!D824</f>
        <v>43131</v>
      </c>
      <c r="D69" s="33" t="str">
        <f>+'Base de datos  1'!E822</f>
        <v>TR</v>
      </c>
      <c r="E69" s="33" t="str">
        <f>+'Base de datos  1'!F824</f>
        <v>Puyehue 34, Gladys Jorquera</v>
      </c>
      <c r="F69" t="s">
        <v>57</v>
      </c>
      <c r="G69" s="92">
        <f>+'Base de datos  1'!H824</f>
        <v>83000</v>
      </c>
    </row>
    <row r="70" spans="1:8" x14ac:dyDescent="0.25">
      <c r="A70" s="69">
        <f>+'Base de datos  1'!A825</f>
        <v>43101</v>
      </c>
      <c r="B70" s="69" t="str">
        <f>+'Base de datos  1'!C825</f>
        <v>Pago Cuota</v>
      </c>
      <c r="C70" s="69">
        <f>+'Base de datos  1'!D825</f>
        <v>43131</v>
      </c>
      <c r="D70" s="69" t="str">
        <f>+'Base de datos  1'!E823</f>
        <v>TR</v>
      </c>
      <c r="E70" s="69" t="str">
        <f>+'Base de datos  1'!F825</f>
        <v>Llanquihue 76, Glenda Alvarez</v>
      </c>
      <c r="F70" s="37" t="s">
        <v>57</v>
      </c>
      <c r="G70" s="94">
        <f>+'Base de datos  1'!H825</f>
        <v>100000</v>
      </c>
      <c r="H70" s="79">
        <f>SUM(G9:G70)</f>
        <v>5167693</v>
      </c>
    </row>
    <row r="71" spans="1:8" x14ac:dyDescent="0.25">
      <c r="A71" s="33">
        <f>+'Base de datos  1'!A826</f>
        <v>43132</v>
      </c>
      <c r="B71" s="33" t="str">
        <f>+'Base de datos  1'!C826</f>
        <v>Pago Cuota</v>
      </c>
      <c r="C71" s="33">
        <f>+'Base de datos  1'!D826</f>
        <v>43133</v>
      </c>
      <c r="D71" s="33" t="str">
        <f>+'Base de datos  1'!E824</f>
        <v>TR</v>
      </c>
      <c r="E71" s="33" t="str">
        <f>+'Base de datos  1'!F826</f>
        <v>Ranco 50, Julia Parra</v>
      </c>
      <c r="F71" t="s">
        <v>57</v>
      </c>
      <c r="G71" s="92">
        <f>+'Base de datos  1'!H826</f>
        <v>20000</v>
      </c>
    </row>
    <row r="72" spans="1:8" x14ac:dyDescent="0.25">
      <c r="A72" s="33">
        <f>+'Base de datos  1'!A827</f>
        <v>43132</v>
      </c>
      <c r="B72" s="33" t="str">
        <f>+'Base de datos  1'!C827</f>
        <v>Pago Cuota</v>
      </c>
      <c r="C72" s="33">
        <f>+'Base de datos  1'!D827</f>
        <v>43133</v>
      </c>
      <c r="D72" s="33" t="str">
        <f>+'Base de datos  1'!E825</f>
        <v>D/CH</v>
      </c>
      <c r="E72" s="33" t="str">
        <f>+'Base de datos  1'!F827</f>
        <v>Ranco 79, Ismelda Meza</v>
      </c>
      <c r="F72" t="s">
        <v>57</v>
      </c>
      <c r="G72" s="92">
        <f>+'Base de datos  1'!H827</f>
        <v>20000</v>
      </c>
    </row>
    <row r="73" spans="1:8" x14ac:dyDescent="0.25">
      <c r="A73" s="33">
        <f>+'Base de datos  1'!A828</f>
        <v>43132</v>
      </c>
      <c r="B73" s="33" t="str">
        <f>+'Base de datos  1'!C828</f>
        <v>Pago Cuota</v>
      </c>
      <c r="C73" s="33">
        <f>+'Base de datos  1'!D828</f>
        <v>43133</v>
      </c>
      <c r="D73" s="33" t="str">
        <f>+'Base de datos  1'!E826</f>
        <v>TR</v>
      </c>
      <c r="E73" s="33" t="str">
        <f>+'Base de datos  1'!F828</f>
        <v>Llanquihue 96, Carlos Alvarez</v>
      </c>
      <c r="F73" t="s">
        <v>57</v>
      </c>
      <c r="G73" s="92">
        <f>+'Base de datos  1'!H828</f>
        <v>60096</v>
      </c>
    </row>
    <row r="74" spans="1:8" x14ac:dyDescent="0.25">
      <c r="A74" s="33">
        <f>+'Base de datos  1'!A829</f>
        <v>43132</v>
      </c>
      <c r="B74" s="33" t="str">
        <f>+'Base de datos  1'!C829</f>
        <v>Pago Cuota</v>
      </c>
      <c r="C74" s="33">
        <f>+'Base de datos  1'!D829</f>
        <v>43136</v>
      </c>
      <c r="D74" s="33" t="str">
        <f>+'Base de datos  1'!E827</f>
        <v>TR</v>
      </c>
      <c r="E74" s="33" t="str">
        <f>+'Base de datos  1'!F829</f>
        <v>Llanquihue 119, Maria Madariaga</v>
      </c>
      <c r="F74" t="s">
        <v>57</v>
      </c>
      <c r="G74" s="92">
        <f>+'Base de datos  1'!H829</f>
        <v>20000</v>
      </c>
    </row>
    <row r="75" spans="1:8" x14ac:dyDescent="0.25">
      <c r="A75" s="33">
        <f>+'Base de datos  1'!A830</f>
        <v>43132</v>
      </c>
      <c r="B75" s="33" t="str">
        <f>+'Base de datos  1'!C830</f>
        <v>Pago Cuota</v>
      </c>
      <c r="C75" s="33">
        <f>+'Base de datos  1'!D830</f>
        <v>43136</v>
      </c>
      <c r="D75" s="33" t="str">
        <f>+'Base de datos  1'!E828</f>
        <v>TR</v>
      </c>
      <c r="E75" s="33" t="str">
        <f>+'Base de datos  1'!F830</f>
        <v>Villarrica 120, Maria Meza</v>
      </c>
      <c r="F75" t="s">
        <v>57</v>
      </c>
      <c r="G75" s="92">
        <f>+'Base de datos  1'!H830</f>
        <v>20000</v>
      </c>
    </row>
    <row r="76" spans="1:8" x14ac:dyDescent="0.25">
      <c r="A76" s="33">
        <f>+'Base de datos  1'!A831</f>
        <v>43132</v>
      </c>
      <c r="B76" s="33" t="str">
        <f>+'Base de datos  1'!C831</f>
        <v>Pago Cuota</v>
      </c>
      <c r="C76" s="33">
        <f>+'Base de datos  1'!D831</f>
        <v>43136</v>
      </c>
      <c r="D76" s="33" t="str">
        <f>+'Base de datos  1'!E829</f>
        <v>D/E</v>
      </c>
      <c r="E76" s="33" t="str">
        <f>+'Base de datos  1'!F831</f>
        <v>Puyehue 53, Ma Vicencio Abono CBR</v>
      </c>
      <c r="F76" t="s">
        <v>57</v>
      </c>
      <c r="G76" s="92">
        <f>+'Base de datos  1'!H831</f>
        <v>20000</v>
      </c>
    </row>
    <row r="77" spans="1:8" x14ac:dyDescent="0.25">
      <c r="A77" s="33">
        <f>+'Base de datos  1'!A832</f>
        <v>43132</v>
      </c>
      <c r="B77" s="33" t="str">
        <f>+'Base de datos  1'!C832</f>
        <v>Pago Cuota</v>
      </c>
      <c r="C77" s="33">
        <f>+'Base de datos  1'!D832</f>
        <v>43136</v>
      </c>
      <c r="D77" s="33" t="str">
        <f>+'Base de datos  1'!E830</f>
        <v>D/E</v>
      </c>
      <c r="E77" s="33" t="str">
        <f>+'Base de datos  1'!F832</f>
        <v>Villarrica 129, Ricardo Figueroa</v>
      </c>
      <c r="F77" t="s">
        <v>57</v>
      </c>
      <c r="G77" s="92">
        <f>+'Base de datos  1'!H832</f>
        <v>20000</v>
      </c>
    </row>
    <row r="78" spans="1:8" x14ac:dyDescent="0.25">
      <c r="A78" s="33">
        <f>+'Base de datos  1'!A833</f>
        <v>43132</v>
      </c>
      <c r="B78" s="33" t="str">
        <f>+'Base de datos  1'!C833</f>
        <v>Pago Cuota</v>
      </c>
      <c r="C78" s="33">
        <f>+'Base de datos  1'!D833</f>
        <v>43136</v>
      </c>
      <c r="D78" s="33" t="str">
        <f>+'Base de datos  1'!E831</f>
        <v>D/E</v>
      </c>
      <c r="E78" s="33" t="str">
        <f>+'Base de datos  1'!F833</f>
        <v>Villarrica 122, Ema Valdes</v>
      </c>
      <c r="F78" t="s">
        <v>57</v>
      </c>
      <c r="G78" s="92">
        <f>+'Base de datos  1'!H833</f>
        <v>20000</v>
      </c>
    </row>
    <row r="79" spans="1:8" x14ac:dyDescent="0.25">
      <c r="A79" s="33">
        <f>+'Base de datos  1'!A834</f>
        <v>43132</v>
      </c>
      <c r="B79" s="33" t="str">
        <f>+'Base de datos  1'!C834</f>
        <v>Pago Cuota</v>
      </c>
      <c r="C79" s="33">
        <f>+'Base de datos  1'!D834</f>
        <v>43136</v>
      </c>
      <c r="D79" s="33" t="str">
        <f>+'Base de datos  1'!E832</f>
        <v>D/E</v>
      </c>
      <c r="E79" s="33" t="str">
        <f>+'Base de datos  1'!F834</f>
        <v>Riñihue 19, Teresa Peña</v>
      </c>
      <c r="F79" t="s">
        <v>57</v>
      </c>
      <c r="G79" s="92">
        <f>+'Base de datos  1'!H834</f>
        <v>20000</v>
      </c>
    </row>
    <row r="80" spans="1:8" x14ac:dyDescent="0.25">
      <c r="A80" s="33">
        <f>+'Base de datos  1'!A835</f>
        <v>43132</v>
      </c>
      <c r="B80" s="33" t="str">
        <f>+'Base de datos  1'!C835</f>
        <v>Pago Cuota</v>
      </c>
      <c r="C80" s="33">
        <f>+'Base de datos  1'!D835</f>
        <v>43136</v>
      </c>
      <c r="D80" s="33" t="str">
        <f>+'Base de datos  1'!E833</f>
        <v>D/E</v>
      </c>
      <c r="E80" s="33" t="str">
        <f>+'Base de datos  1'!F835</f>
        <v>Llanquihue 82, Maria Molina</v>
      </c>
      <c r="F80" t="s">
        <v>57</v>
      </c>
      <c r="G80" s="92">
        <f>+'Base de datos  1'!H835</f>
        <v>20000</v>
      </c>
    </row>
    <row r="81" spans="1:7" x14ac:dyDescent="0.25">
      <c r="A81" s="33">
        <f>+'Base de datos  1'!A836</f>
        <v>43132</v>
      </c>
      <c r="B81" s="33" t="str">
        <f>+'Base de datos  1'!C836</f>
        <v>Pago Cuota</v>
      </c>
      <c r="C81" s="33">
        <f>+'Base de datos  1'!D836</f>
        <v>43136</v>
      </c>
      <c r="D81" s="33" t="str">
        <f>+'Base de datos  1'!E834</f>
        <v>TR</v>
      </c>
      <c r="E81" s="33" t="str">
        <f>+'Base de datos  1'!F836</f>
        <v>Llanquihue 97, Rene Rivero</v>
      </c>
      <c r="F81" t="s">
        <v>57</v>
      </c>
      <c r="G81" s="92">
        <f>+'Base de datos  1'!H836</f>
        <v>20097</v>
      </c>
    </row>
    <row r="82" spans="1:7" x14ac:dyDescent="0.25">
      <c r="A82" s="33">
        <f>+'Base de datos  1'!A837</f>
        <v>43132</v>
      </c>
      <c r="B82" s="33" t="str">
        <f>+'Base de datos  1'!C837</f>
        <v>Pago Cuota</v>
      </c>
      <c r="C82" s="33">
        <f>+'Base de datos  1'!D837</f>
        <v>43136</v>
      </c>
      <c r="D82" s="33" t="str">
        <f>+'Base de datos  1'!E835</f>
        <v>TR</v>
      </c>
      <c r="E82" s="33" t="str">
        <f>+'Base de datos  1'!F837</f>
        <v>Villarrica 130, Laura Bailac</v>
      </c>
      <c r="F82" t="s">
        <v>57</v>
      </c>
      <c r="G82" s="92">
        <f>+'Base de datos  1'!H837</f>
        <v>40000</v>
      </c>
    </row>
    <row r="83" spans="1:7" x14ac:dyDescent="0.25">
      <c r="A83" s="33">
        <f>+'Base de datos  1'!A838</f>
        <v>43132</v>
      </c>
      <c r="B83" s="33" t="str">
        <f>+'Base de datos  1'!C838</f>
        <v>Pago Cuota</v>
      </c>
      <c r="C83" s="33">
        <f>+'Base de datos  1'!D838</f>
        <v>43136</v>
      </c>
      <c r="D83" s="33" t="str">
        <f>+'Base de datos  1'!E836</f>
        <v>D/CH</v>
      </c>
      <c r="E83" s="33" t="str">
        <f>+'Base de datos  1'!F838</f>
        <v>Llanquihue 119, Maria Madariaga</v>
      </c>
      <c r="F83" t="s">
        <v>57</v>
      </c>
      <c r="G83" s="92">
        <f>+'Base de datos  1'!H838</f>
        <v>50000</v>
      </c>
    </row>
    <row r="84" spans="1:7" x14ac:dyDescent="0.25">
      <c r="A84" s="33">
        <f>+'Base de datos  1'!A839</f>
        <v>43132</v>
      </c>
      <c r="B84" s="33" t="str">
        <f>+'Base de datos  1'!C839</f>
        <v>Pago Cuota</v>
      </c>
      <c r="C84" s="33">
        <f>+'Base de datos  1'!D839</f>
        <v>43136</v>
      </c>
      <c r="D84" s="33" t="str">
        <f>+'Base de datos  1'!E837</f>
        <v>D/E</v>
      </c>
      <c r="E84" s="33" t="str">
        <f>+'Base de datos  1'!F839</f>
        <v>Villarrica 126, Suc. Ema Acevedo</v>
      </c>
      <c r="F84" t="s">
        <v>57</v>
      </c>
      <c r="G84" s="92">
        <f>+'Base de datos  1'!H839</f>
        <v>50000</v>
      </c>
    </row>
    <row r="85" spans="1:7" x14ac:dyDescent="0.25">
      <c r="A85" s="33">
        <f>+'Base de datos  1'!A840</f>
        <v>43132</v>
      </c>
      <c r="B85" s="33" t="str">
        <f>+'Base de datos  1'!C840</f>
        <v>Pago Cuota</v>
      </c>
      <c r="C85" s="33">
        <f>+'Base de datos  1'!D840</f>
        <v>43136</v>
      </c>
      <c r="D85" s="33" t="str">
        <f>+'Base de datos  1'!E838</f>
        <v>D/E</v>
      </c>
      <c r="E85" s="33" t="str">
        <f>+'Base de datos  1'!F840</f>
        <v>Llanquihue 90, Aurora Araya</v>
      </c>
      <c r="F85" t="s">
        <v>57</v>
      </c>
      <c r="G85" s="92">
        <f>+'Base de datos  1'!H840</f>
        <v>50000</v>
      </c>
    </row>
    <row r="86" spans="1:7" x14ac:dyDescent="0.25">
      <c r="A86" s="33">
        <f>+'Base de datos  1'!A841</f>
        <v>43132</v>
      </c>
      <c r="B86" s="33" t="str">
        <f>+'Base de datos  1'!C841</f>
        <v>Pago Cuota</v>
      </c>
      <c r="C86" s="33">
        <f>+'Base de datos  1'!D841</f>
        <v>43136</v>
      </c>
      <c r="D86" s="33" t="str">
        <f>+'Base de datos  1'!E839</f>
        <v>D/E</v>
      </c>
      <c r="E86" s="33" t="str">
        <f>+'Base de datos  1'!F841</f>
        <v>Llanquihue 94, Suc. Carmela Valdes</v>
      </c>
      <c r="F86" t="s">
        <v>57</v>
      </c>
      <c r="G86" s="92">
        <f>+'Base de datos  1'!H841</f>
        <v>50000</v>
      </c>
    </row>
    <row r="87" spans="1:7" x14ac:dyDescent="0.25">
      <c r="A87" s="33">
        <f>+'Base de datos  1'!A842</f>
        <v>43132</v>
      </c>
      <c r="B87" s="33" t="str">
        <f>+'Base de datos  1'!C842</f>
        <v>Pago Cuota</v>
      </c>
      <c r="C87" s="33">
        <f>+'Base de datos  1'!D842</f>
        <v>43136</v>
      </c>
      <c r="D87" s="33" t="str">
        <f>+'Base de datos  1'!E840</f>
        <v>D/E</v>
      </c>
      <c r="E87" s="33" t="str">
        <f>+'Base de datos  1'!F842</f>
        <v>Llanquihue 88, Pedro Flores</v>
      </c>
      <c r="F87" t="s">
        <v>57</v>
      </c>
      <c r="G87" s="92">
        <f>+'Base de datos  1'!H842</f>
        <v>50000</v>
      </c>
    </row>
    <row r="88" spans="1:7" x14ac:dyDescent="0.25">
      <c r="A88" s="33">
        <f>+'Base de datos  1'!A843</f>
        <v>43132</v>
      </c>
      <c r="B88" s="33" t="str">
        <f>+'Base de datos  1'!C843</f>
        <v>Pago Cuota</v>
      </c>
      <c r="C88" s="33">
        <f>+'Base de datos  1'!D843</f>
        <v>43136</v>
      </c>
      <c r="D88" s="33" t="str">
        <f>+'Base de datos  1'!E841</f>
        <v>D/E</v>
      </c>
      <c r="E88" s="33" t="str">
        <f>+'Base de datos  1'!F843</f>
        <v>Llanquihue 119, Maria Madariaga CBR</v>
      </c>
      <c r="F88" t="s">
        <v>57</v>
      </c>
      <c r="G88" s="92">
        <f>+'Base de datos  1'!H843</f>
        <v>50000</v>
      </c>
    </row>
    <row r="89" spans="1:7" x14ac:dyDescent="0.25">
      <c r="A89" s="33">
        <f>+'Base de datos  1'!A844</f>
        <v>43132</v>
      </c>
      <c r="B89" s="33" t="str">
        <f>+'Base de datos  1'!C844</f>
        <v>Pago Cuota</v>
      </c>
      <c r="C89" s="33">
        <f>+'Base de datos  1'!D844</f>
        <v>43136</v>
      </c>
      <c r="D89" s="33" t="str">
        <f>+'Base de datos  1'!E842</f>
        <v>D/E</v>
      </c>
      <c r="E89" s="33" t="str">
        <f>+'Base de datos  1'!F844</f>
        <v>Villarrica 126, Beltran Ramon CBR</v>
      </c>
      <c r="F89" t="s">
        <v>57</v>
      </c>
      <c r="G89" s="92">
        <f>+'Base de datos  1'!H844</f>
        <v>50000</v>
      </c>
    </row>
    <row r="90" spans="1:7" x14ac:dyDescent="0.25">
      <c r="A90" s="33">
        <f>+'Base de datos  1'!A845</f>
        <v>43132</v>
      </c>
      <c r="B90" s="33" t="str">
        <f>+'Base de datos  1'!C845</f>
        <v>Pago Cuota</v>
      </c>
      <c r="C90" s="33">
        <f>+'Base de datos  1'!D845</f>
        <v>43136</v>
      </c>
      <c r="D90" s="33" t="str">
        <f>+'Base de datos  1'!E843</f>
        <v>TR</v>
      </c>
      <c r="E90" s="33" t="str">
        <f>+'Base de datos  1'!F845</f>
        <v>Calafquen5, Marcos Briones CBR</v>
      </c>
      <c r="F90" t="s">
        <v>57</v>
      </c>
      <c r="G90" s="92">
        <f>+'Base de datos  1'!H845</f>
        <v>50000</v>
      </c>
    </row>
    <row r="91" spans="1:7" x14ac:dyDescent="0.25">
      <c r="A91" s="33">
        <f>+'Base de datos  1'!A846</f>
        <v>43132</v>
      </c>
      <c r="B91" s="33" t="str">
        <f>+'Base de datos  1'!C846</f>
        <v>Pago Cuota</v>
      </c>
      <c r="C91" s="33">
        <f>+'Base de datos  1'!D846</f>
        <v>43136</v>
      </c>
      <c r="D91" s="33" t="str">
        <f>+'Base de datos  1'!E844</f>
        <v>TR</v>
      </c>
      <c r="E91" s="33" t="str">
        <f>+'Base de datos  1'!F846</f>
        <v>Villarrica 127, Beltran de Ramon CBR</v>
      </c>
      <c r="F91" t="s">
        <v>57</v>
      </c>
      <c r="G91" s="92">
        <f>+'Base de datos  1'!H846</f>
        <v>50000</v>
      </c>
    </row>
    <row r="92" spans="1:7" x14ac:dyDescent="0.25">
      <c r="A92" s="33">
        <f>+'Base de datos  1'!A847</f>
        <v>43132</v>
      </c>
      <c r="B92" s="33" t="str">
        <f>+'Base de datos  1'!C847</f>
        <v>Pago Cuota</v>
      </c>
      <c r="C92" s="33">
        <f>+'Base de datos  1'!D847</f>
        <v>43136</v>
      </c>
      <c r="D92" s="33" t="str">
        <f>+'Base de datos  1'!E845</f>
        <v>TR</v>
      </c>
      <c r="E92" s="33" t="str">
        <f>+'Base de datos  1'!F847</f>
        <v>Llanquihue 96, C.Alvarez CBR</v>
      </c>
      <c r="F92" t="s">
        <v>57</v>
      </c>
      <c r="G92" s="92">
        <f>+'Base de datos  1'!H847</f>
        <v>50096</v>
      </c>
    </row>
    <row r="93" spans="1:7" x14ac:dyDescent="0.25">
      <c r="A93" s="33">
        <f>+'Base de datos  1'!A848</f>
        <v>43132</v>
      </c>
      <c r="B93" s="33" t="str">
        <f>+'Base de datos  1'!C848</f>
        <v>Pago Cuota</v>
      </c>
      <c r="C93" s="33">
        <f>+'Base de datos  1'!D848</f>
        <v>43136</v>
      </c>
      <c r="D93" s="33" t="str">
        <f>+'Base de datos  1'!E846</f>
        <v>TR</v>
      </c>
      <c r="E93" s="33" t="str">
        <f>+'Base de datos  1'!F848</f>
        <v>Ranco 46, Manuel Jorquera</v>
      </c>
      <c r="F93" t="s">
        <v>57</v>
      </c>
      <c r="G93" s="92">
        <f>+'Base de datos  1'!H848</f>
        <v>60000</v>
      </c>
    </row>
    <row r="94" spans="1:7" x14ac:dyDescent="0.25">
      <c r="A94" s="33">
        <f>+'Base de datos  1'!A849</f>
        <v>43132</v>
      </c>
      <c r="B94" s="33" t="str">
        <f>+'Base de datos  1'!C849</f>
        <v>Pago Cuota</v>
      </c>
      <c r="C94" s="33">
        <f>+'Base de datos  1'!D849</f>
        <v>43136</v>
      </c>
      <c r="D94" s="33" t="str">
        <f>+'Base de datos  1'!E847</f>
        <v>TR</v>
      </c>
      <c r="E94" s="33" t="str">
        <f>+'Base de datos  1'!F849</f>
        <v>Ranco 40, Eduardo Casademont</v>
      </c>
      <c r="F94" t="s">
        <v>57</v>
      </c>
      <c r="G94" s="92">
        <f>+'Base de datos  1'!H849</f>
        <v>60000</v>
      </c>
    </row>
    <row r="95" spans="1:7" x14ac:dyDescent="0.25">
      <c r="A95" s="33">
        <f>+'Base de datos  1'!A850</f>
        <v>43132</v>
      </c>
      <c r="B95" s="33" t="str">
        <f>+'Base de datos  1'!C850</f>
        <v>Pago Cuota</v>
      </c>
      <c r="C95" s="33">
        <f>+'Base de datos  1'!D850</f>
        <v>43136</v>
      </c>
      <c r="D95" s="33" t="str">
        <f>+'Base de datos  1'!E848</f>
        <v>D/E</v>
      </c>
      <c r="E95" s="33" t="str">
        <f>+'Base de datos  1'!F850</f>
        <v>Puyehue 53, Maria Vicencio</v>
      </c>
      <c r="F95" t="s">
        <v>57</v>
      </c>
      <c r="G95" s="92">
        <f>+'Base de datos  1'!H850</f>
        <v>60000</v>
      </c>
    </row>
    <row r="96" spans="1:7" x14ac:dyDescent="0.25">
      <c r="A96" s="33">
        <f>+'Base de datos  1'!A851</f>
        <v>43132</v>
      </c>
      <c r="B96" s="33" t="str">
        <f>+'Base de datos  1'!C851</f>
        <v>Pago Cuota</v>
      </c>
      <c r="C96" s="33">
        <f>+'Base de datos  1'!D851</f>
        <v>43136</v>
      </c>
      <c r="D96" s="33" t="str">
        <f>+'Base de datos  1'!E849</f>
        <v>D/E</v>
      </c>
      <c r="E96" s="33" t="str">
        <f>+'Base de datos  1'!F851</f>
        <v>Puyehue 36, M. Cortes cuota + CBR</v>
      </c>
      <c r="F96" t="s">
        <v>57</v>
      </c>
      <c r="G96" s="92">
        <f>+'Base de datos  1'!H851</f>
        <v>70000</v>
      </c>
    </row>
    <row r="97" spans="1:7" x14ac:dyDescent="0.25">
      <c r="A97" s="33">
        <f>+'Base de datos  1'!A852</f>
        <v>43132</v>
      </c>
      <c r="B97" s="33" t="str">
        <f>+'Base de datos  1'!C852</f>
        <v>Pago Cuota</v>
      </c>
      <c r="C97" s="33">
        <f>+'Base de datos  1'!D852</f>
        <v>43136</v>
      </c>
      <c r="D97" s="33" t="str">
        <f>+'Base de datos  1'!E850</f>
        <v>D/E</v>
      </c>
      <c r="E97" s="33" t="str">
        <f>+'Base de datos  1'!F852</f>
        <v>Villarrica 110, Julia Valdes</v>
      </c>
      <c r="F97" t="s">
        <v>57</v>
      </c>
      <c r="G97" s="92">
        <f>+'Base de datos  1'!H852</f>
        <v>80000</v>
      </c>
    </row>
    <row r="98" spans="1:7" x14ac:dyDescent="0.25">
      <c r="A98" s="33">
        <f>+'Base de datos  1'!A853</f>
        <v>43132</v>
      </c>
      <c r="B98" s="33" t="str">
        <f>+'Base de datos  1'!C853</f>
        <v>Pago Cuota</v>
      </c>
      <c r="C98" s="33">
        <f>+'Base de datos  1'!D853</f>
        <v>43136</v>
      </c>
      <c r="D98" s="33" t="str">
        <f>+'Base de datos  1'!E851</f>
        <v>TR</v>
      </c>
      <c r="E98" s="33" t="str">
        <f>+'Base de datos  1'!F853</f>
        <v>Puyehue 39, Regina Wenner</v>
      </c>
      <c r="F98" t="s">
        <v>57</v>
      </c>
      <c r="G98" s="92">
        <f>+'Base de datos  1'!H853</f>
        <v>90000</v>
      </c>
    </row>
    <row r="99" spans="1:7" x14ac:dyDescent="0.25">
      <c r="A99" s="33">
        <f>+'Base de datos  1'!A854</f>
        <v>43132</v>
      </c>
      <c r="B99" s="33" t="str">
        <f>+'Base de datos  1'!C854</f>
        <v>Pago Cuota</v>
      </c>
      <c r="C99" s="33">
        <f>+'Base de datos  1'!D854</f>
        <v>43136</v>
      </c>
      <c r="D99" s="33" t="str">
        <f>+'Base de datos  1'!E852</f>
        <v>D/E</v>
      </c>
      <c r="E99" s="33" t="str">
        <f>+'Base de datos  1'!F854</f>
        <v>Calafquen 13, Enrique Garcia</v>
      </c>
      <c r="F99" t="s">
        <v>57</v>
      </c>
      <c r="G99" s="92">
        <f>+'Base de datos  1'!H854</f>
        <v>120000</v>
      </c>
    </row>
    <row r="100" spans="1:7" x14ac:dyDescent="0.25">
      <c r="A100" s="33">
        <f>+'Base de datos  1'!A855</f>
        <v>43132</v>
      </c>
      <c r="B100" s="33" t="str">
        <f>+'Base de datos  1'!C855</f>
        <v>Pago Cuota</v>
      </c>
      <c r="C100" s="33">
        <f>+'Base de datos  1'!D855</f>
        <v>43136</v>
      </c>
      <c r="D100" s="33" t="str">
        <f>+'Base de datos  1'!E853</f>
        <v>D/CH</v>
      </c>
      <c r="E100" s="33" t="str">
        <f>+'Base de datos  1'!F855</f>
        <v>Llanquihue 92, Carlos Herrera</v>
      </c>
      <c r="F100" t="s">
        <v>57</v>
      </c>
      <c r="G100" s="92">
        <f>+'Base de datos  1'!H855</f>
        <v>120000</v>
      </c>
    </row>
    <row r="101" spans="1:7" x14ac:dyDescent="0.25">
      <c r="A101" s="33">
        <f>+'Base de datos  1'!A856</f>
        <v>43132</v>
      </c>
      <c r="B101" s="33" t="str">
        <f>+'Base de datos  1'!C856</f>
        <v>Pago Cuota</v>
      </c>
      <c r="C101" s="33">
        <f>+'Base de datos  1'!D856</f>
        <v>43136</v>
      </c>
      <c r="D101" s="33" t="str">
        <f>+'Base de datos  1'!E854</f>
        <v>D/E</v>
      </c>
      <c r="E101" s="33" t="str">
        <f>+'Base de datos  1'!F856</f>
        <v>Puyehue 45-47 Gladys Segovia</v>
      </c>
      <c r="F101" t="s">
        <v>57</v>
      </c>
      <c r="G101" s="92">
        <f>+'Base de datos  1'!H856</f>
        <v>120000</v>
      </c>
    </row>
    <row r="102" spans="1:7" x14ac:dyDescent="0.25">
      <c r="A102" s="33">
        <f>+'Base de datos  1'!A857</f>
        <v>43132</v>
      </c>
      <c r="B102" s="33" t="str">
        <f>+'Base de datos  1'!C857</f>
        <v>Pago Cuota</v>
      </c>
      <c r="C102" s="33">
        <f>+'Base de datos  1'!D857</f>
        <v>43136</v>
      </c>
      <c r="D102" s="33" t="str">
        <f>+'Base de datos  1'!E855</f>
        <v>D/E</v>
      </c>
      <c r="E102" s="33" t="str">
        <f>+'Base de datos  1'!F857</f>
        <v>Ranco 48, Juana Jimenez</v>
      </c>
      <c r="F102" t="s">
        <v>57</v>
      </c>
      <c r="G102" s="92">
        <f>+'Base de datos  1'!H857</f>
        <v>120000</v>
      </c>
    </row>
    <row r="103" spans="1:7" x14ac:dyDescent="0.25">
      <c r="A103" s="33">
        <f>+'Base de datos  1'!A858</f>
        <v>43132</v>
      </c>
      <c r="B103" s="33" t="str">
        <f>+'Base de datos  1'!C858</f>
        <v>Pago Cuota</v>
      </c>
      <c r="C103" s="33">
        <f>+'Base de datos  1'!D858</f>
        <v>43136</v>
      </c>
      <c r="D103" s="33" t="str">
        <f>+'Base de datos  1'!E856</f>
        <v>D/CH</v>
      </c>
      <c r="E103" s="33" t="str">
        <f>+'Base de datos  1'!F858</f>
        <v>Ranco 87, Roxana Rivera</v>
      </c>
      <c r="F103" t="s">
        <v>57</v>
      </c>
      <c r="G103" s="92">
        <f>+'Base de datos  1'!H858</f>
        <v>150000</v>
      </c>
    </row>
    <row r="104" spans="1:7" x14ac:dyDescent="0.25">
      <c r="A104" s="33">
        <f>+'Base de datos  1'!A859</f>
        <v>43132</v>
      </c>
      <c r="B104" s="33" t="str">
        <f>+'Base de datos  1'!C859</f>
        <v>Pago Cuota</v>
      </c>
      <c r="C104" s="33">
        <f>+'Base de datos  1'!D859</f>
        <v>43136</v>
      </c>
      <c r="D104" s="33" t="str">
        <f>+'Base de datos  1'!E857</f>
        <v>D/CH</v>
      </c>
      <c r="E104" s="33" t="str">
        <f>+'Base de datos  1'!F859</f>
        <v>Llanquihue 107, Jose Navarro</v>
      </c>
      <c r="F104" t="s">
        <v>57</v>
      </c>
      <c r="G104" s="92">
        <f>+'Base de datos  1'!H859</f>
        <v>170000</v>
      </c>
    </row>
    <row r="105" spans="1:7" x14ac:dyDescent="0.25">
      <c r="A105" s="33">
        <f>+'Base de datos  1'!A860</f>
        <v>43132</v>
      </c>
      <c r="B105" s="33" t="str">
        <f>+'Base de datos  1'!C860</f>
        <v>Pago Cuota</v>
      </c>
      <c r="C105" s="33">
        <f>+'Base de datos  1'!D860</f>
        <v>43136</v>
      </c>
      <c r="D105" s="33" t="str">
        <f>+'Base de datos  1'!E858</f>
        <v>D/E</v>
      </c>
      <c r="E105" s="33" t="str">
        <f>+'Base de datos  1'!F860</f>
        <v>Villarrica 112, Isabel Roccaro</v>
      </c>
      <c r="F105" t="s">
        <v>57</v>
      </c>
      <c r="G105" s="92">
        <f>+'Base de datos  1'!H860</f>
        <v>180000</v>
      </c>
    </row>
    <row r="106" spans="1:7" x14ac:dyDescent="0.25">
      <c r="A106" s="33">
        <f>+'Base de datos  1'!A861</f>
        <v>43132</v>
      </c>
      <c r="B106" s="33" t="str">
        <f>+'Base de datos  1'!C861</f>
        <v>Pago Cuota</v>
      </c>
      <c r="C106" s="33">
        <f>+'Base de datos  1'!D861</f>
        <v>43136</v>
      </c>
      <c r="D106" s="33" t="str">
        <f>+'Base de datos  1'!E859</f>
        <v>D/E</v>
      </c>
      <c r="E106" s="33" t="str">
        <f>+'Base de datos  1'!F861</f>
        <v>Calafquen 3, Oscar Sanchez</v>
      </c>
      <c r="F106" t="s">
        <v>57</v>
      </c>
      <c r="G106" s="92">
        <f>+'Base de datos  1'!H861</f>
        <v>210000</v>
      </c>
    </row>
    <row r="107" spans="1:7" x14ac:dyDescent="0.25">
      <c r="A107" s="33">
        <f>+'Base de datos  1'!A862</f>
        <v>43132</v>
      </c>
      <c r="B107" s="33" t="str">
        <f>+'Base de datos  1'!C862</f>
        <v>Pago Cuota</v>
      </c>
      <c r="C107" s="33">
        <f>+'Base de datos  1'!D862</f>
        <v>43138</v>
      </c>
      <c r="D107" s="33" t="str">
        <f>+'Base de datos  1'!E860</f>
        <v>D/E</v>
      </c>
      <c r="E107" s="33" t="str">
        <f>+'Base de datos  1'!F862</f>
        <v>Puyehue 22, Cristina Olivares</v>
      </c>
      <c r="F107" t="s">
        <v>57</v>
      </c>
      <c r="G107" s="92">
        <f>+'Base de datos  1'!H862</f>
        <v>20000</v>
      </c>
    </row>
    <row r="108" spans="1:7" x14ac:dyDescent="0.25">
      <c r="A108" s="33">
        <f>+'Base de datos  1'!A863</f>
        <v>43132</v>
      </c>
      <c r="B108" s="33" t="str">
        <f>+'Base de datos  1'!C863</f>
        <v>Pago Cuota</v>
      </c>
      <c r="C108" s="33">
        <f>+'Base de datos  1'!D863</f>
        <v>43138</v>
      </c>
      <c r="D108" s="33" t="str">
        <f>+'Base de datos  1'!E861</f>
        <v>D/CH</v>
      </c>
      <c r="E108" s="33" t="str">
        <f>+'Base de datos  1'!F863</f>
        <v>Ranco 75, Olga Hernandez</v>
      </c>
      <c r="F108" t="s">
        <v>57</v>
      </c>
      <c r="G108" s="92">
        <f>+'Base de datos  1'!H863</f>
        <v>20000</v>
      </c>
    </row>
    <row r="109" spans="1:7" x14ac:dyDescent="0.25">
      <c r="A109" s="33">
        <f>+'Base de datos  1'!A864</f>
        <v>43132</v>
      </c>
      <c r="B109" s="33" t="str">
        <f>+'Base de datos  1'!C864</f>
        <v>Pago Cuota</v>
      </c>
      <c r="C109" s="33">
        <f>+'Base de datos  1'!D864</f>
        <v>43138</v>
      </c>
      <c r="D109" s="33" t="str">
        <f>+'Base de datos  1'!E862</f>
        <v>TR</v>
      </c>
      <c r="E109" s="33" t="str">
        <f>+'Base de datos  1'!F864</f>
        <v>Puyehue 30. Jorge Carcasson</v>
      </c>
      <c r="F109" t="s">
        <v>57</v>
      </c>
      <c r="G109" s="92">
        <f>+'Base de datos  1'!H864</f>
        <v>20000</v>
      </c>
    </row>
    <row r="110" spans="1:7" x14ac:dyDescent="0.25">
      <c r="A110" s="33">
        <f>+'Base de datos  1'!A865</f>
        <v>43132</v>
      </c>
      <c r="B110" s="33" t="str">
        <f>+'Base de datos  1'!C865</f>
        <v>Pago Cuota</v>
      </c>
      <c r="C110" s="33">
        <f>+'Base de datos  1'!D865</f>
        <v>43138</v>
      </c>
      <c r="D110" s="33" t="str">
        <f>+'Base de datos  1'!E863</f>
        <v>TR</v>
      </c>
      <c r="E110" s="33" t="str">
        <f>+'Base de datos  1'!F865</f>
        <v>Puyehue 30. Jorge Carcasson CBR</v>
      </c>
      <c r="F110" t="s">
        <v>57</v>
      </c>
      <c r="G110" s="92">
        <f>+'Base de datos  1'!H865</f>
        <v>50000</v>
      </c>
    </row>
    <row r="111" spans="1:7" x14ac:dyDescent="0.25">
      <c r="A111" s="33">
        <f>+'Base de datos  1'!A866</f>
        <v>43132</v>
      </c>
      <c r="B111" s="33" t="str">
        <f>+'Base de datos  1'!C866</f>
        <v>Pago Cuota</v>
      </c>
      <c r="C111" s="33">
        <f>+'Base de datos  1'!D866</f>
        <v>43138</v>
      </c>
      <c r="D111" s="33" t="str">
        <f>+'Base de datos  1'!E864</f>
        <v>D/E</v>
      </c>
      <c r="E111" s="33" t="str">
        <f>+'Base de datos  1'!F866</f>
        <v>Llanquihue 111, Walter Roccaro</v>
      </c>
      <c r="F111" t="s">
        <v>57</v>
      </c>
      <c r="G111" s="92">
        <f>+'Base de datos  1'!H866</f>
        <v>58875</v>
      </c>
    </row>
    <row r="112" spans="1:7" x14ac:dyDescent="0.25">
      <c r="A112" s="33">
        <f>+'Base de datos  1'!A867</f>
        <v>43132</v>
      </c>
      <c r="B112" s="33" t="str">
        <f>+'Base de datos  1'!C867</f>
        <v>Pago Cuota</v>
      </c>
      <c r="C112" s="33">
        <f>+'Base de datos  1'!D867</f>
        <v>43138</v>
      </c>
      <c r="D112" s="33" t="str">
        <f>+'Base de datos  1'!E865</f>
        <v>D/E</v>
      </c>
      <c r="E112" s="33" t="str">
        <f>+'Base de datos  1'!F867</f>
        <v>Riñihue 23, Sara Salgado</v>
      </c>
      <c r="F112" t="s">
        <v>57</v>
      </c>
      <c r="G112" s="92">
        <f>+'Base de datos  1'!H867</f>
        <v>60000</v>
      </c>
    </row>
    <row r="113" spans="1:21" x14ac:dyDescent="0.25">
      <c r="A113" s="33">
        <f>+'Base de datos  1'!A868</f>
        <v>43132</v>
      </c>
      <c r="B113" s="33" t="str">
        <f>+'Base de datos  1'!C868</f>
        <v>Pago Cuota</v>
      </c>
      <c r="C113" s="33">
        <f>+'Base de datos  1'!D868</f>
        <v>43138</v>
      </c>
      <c r="D113" s="33" t="str">
        <f>+'Base de datos  1'!E866</f>
        <v>D/E</v>
      </c>
      <c r="E113" s="33" t="str">
        <f>+'Base de datos  1'!F868</f>
        <v>Riñihue 27-29, M.Henriquez CBR</v>
      </c>
      <c r="F113" t="s">
        <v>57</v>
      </c>
      <c r="G113" s="92">
        <f>+'Base de datos  1'!H868</f>
        <v>90000</v>
      </c>
    </row>
    <row r="114" spans="1:21" x14ac:dyDescent="0.25">
      <c r="A114" s="33">
        <f>+'Base de datos  1'!A869</f>
        <v>43132</v>
      </c>
      <c r="B114" s="33" t="str">
        <f>+'Base de datos  1'!C869</f>
        <v>Pago Cuota</v>
      </c>
      <c r="C114" s="33">
        <f>+'Base de datos  1'!D869</f>
        <v>43143</v>
      </c>
      <c r="D114" s="33" t="str">
        <f>+'Base de datos  1'!E867</f>
        <v>D/CH</v>
      </c>
      <c r="E114" s="33" t="str">
        <f>+'Base de datos  1'!F869</f>
        <v>Llanquihue 74, Eliana Haro</v>
      </c>
      <c r="F114" t="s">
        <v>57</v>
      </c>
      <c r="G114" s="92">
        <f>+'Base de datos  1'!H869</f>
        <v>20000</v>
      </c>
    </row>
    <row r="115" spans="1:21" x14ac:dyDescent="0.25">
      <c r="A115" s="33">
        <f>+'Base de datos  1'!A870</f>
        <v>43132</v>
      </c>
      <c r="B115" s="33" t="str">
        <f>+'Base de datos  1'!C870</f>
        <v>Pago Cuota</v>
      </c>
      <c r="C115" s="33">
        <f>+'Base de datos  1'!D870</f>
        <v>43143</v>
      </c>
      <c r="D115" s="33" t="str">
        <f>+'Base de datos  1'!E868</f>
        <v>TR</v>
      </c>
      <c r="E115" s="33" t="str">
        <f>+'Base de datos  1'!F870</f>
        <v>Llanquihue 74, Eliana Haro CBR abono</v>
      </c>
      <c r="F115" t="s">
        <v>57</v>
      </c>
      <c r="G115" s="92">
        <f>+'Base de datos  1'!H870</f>
        <v>20000</v>
      </c>
    </row>
    <row r="116" spans="1:21" x14ac:dyDescent="0.25">
      <c r="A116" s="33">
        <f>+'Base de datos  1'!A871</f>
        <v>43132</v>
      </c>
      <c r="B116" s="33" t="str">
        <f>+'Base de datos  1'!C871</f>
        <v>Pago Cuota</v>
      </c>
      <c r="C116" s="33">
        <f>+'Base de datos  1'!D871</f>
        <v>43143</v>
      </c>
      <c r="D116" s="33" t="str">
        <f>+'Base de datos  1'!E869</f>
        <v>D/E</v>
      </c>
      <c r="E116" s="33" t="str">
        <f>+'Base de datos  1'!F871</f>
        <v>Villarrica 100, Julia Zuñiga</v>
      </c>
      <c r="F116" t="s">
        <v>57</v>
      </c>
      <c r="G116" s="92">
        <f>+'Base de datos  1'!H871</f>
        <v>20000</v>
      </c>
    </row>
    <row r="117" spans="1:21" s="37" customFormat="1" x14ac:dyDescent="0.25">
      <c r="A117" s="33">
        <f>+'Base de datos  1'!A872</f>
        <v>43132</v>
      </c>
      <c r="B117" s="33" t="str">
        <f>+'Base de datos  1'!C872</f>
        <v>Pago Cuota</v>
      </c>
      <c r="C117" s="33">
        <f>+'Base de datos  1'!D872</f>
        <v>43145</v>
      </c>
      <c r="D117" s="33" t="str">
        <f>+'Base de datos  1'!E870</f>
        <v>D/E</v>
      </c>
      <c r="E117" s="33" t="str">
        <f>+'Base de datos  1'!F872</f>
        <v>Llanquihue 78, Cristian Recabarren</v>
      </c>
      <c r="F117" t="s">
        <v>57</v>
      </c>
      <c r="G117" s="92">
        <f>+'Base de datos  1'!H872</f>
        <v>60000</v>
      </c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 x14ac:dyDescent="0.25">
      <c r="A118" s="33">
        <f>+'Base de datos  1'!A873</f>
        <v>43132</v>
      </c>
      <c r="B118" s="33" t="str">
        <f>+'Base de datos  1'!C873</f>
        <v>Pago Cuota</v>
      </c>
      <c r="C118" s="33">
        <f>+'Base de datos  1'!D873</f>
        <v>43146</v>
      </c>
      <c r="D118" s="33" t="str">
        <f>+'Base de datos  1'!E871</f>
        <v>D/E</v>
      </c>
      <c r="E118" s="33" t="str">
        <f>+'Base de datos  1'!F873</f>
        <v>Puyehue 28, Antonio Silva</v>
      </c>
      <c r="F118" t="s">
        <v>57</v>
      </c>
      <c r="G118" s="92">
        <f>+'Base de datos  1'!H873</f>
        <v>20000</v>
      </c>
    </row>
    <row r="119" spans="1:21" x14ac:dyDescent="0.25">
      <c r="A119" s="33">
        <f>+'Base de datos  1'!A874</f>
        <v>43132</v>
      </c>
      <c r="B119" s="33" t="str">
        <f>+'Base de datos  1'!C874</f>
        <v>Pago Cuota</v>
      </c>
      <c r="C119" s="33">
        <f>+'Base de datos  1'!D874</f>
        <v>43146</v>
      </c>
      <c r="D119" s="33" t="str">
        <f>+'Base de datos  1'!E872</f>
        <v>D/E</v>
      </c>
      <c r="E119" s="33" t="str">
        <f>+'Base de datos  1'!F874</f>
        <v>Ranco 48, Cta.Icorporac. C.Arriagada</v>
      </c>
      <c r="F119" t="s">
        <v>57</v>
      </c>
      <c r="G119" s="92">
        <f>+'Base de datos  1'!H874</f>
        <v>200000</v>
      </c>
    </row>
    <row r="120" spans="1:21" x14ac:dyDescent="0.25">
      <c r="A120" s="33">
        <f>+'Base de datos  1'!A875</f>
        <v>43132</v>
      </c>
      <c r="B120" s="33" t="str">
        <f>+'Base de datos  1'!C875</f>
        <v>Pago Cuota</v>
      </c>
      <c r="C120" s="33">
        <f>+'Base de datos  1'!D875</f>
        <v>43150</v>
      </c>
      <c r="D120" s="33" t="str">
        <f>+'Base de datos  1'!E873</f>
        <v>D/E</v>
      </c>
      <c r="E120" s="33" t="str">
        <f>+'Base de datos  1'!F875</f>
        <v xml:space="preserve">Puyehue 24, Manuel Latapiat </v>
      </c>
      <c r="F120" t="s">
        <v>57</v>
      </c>
      <c r="G120" s="92">
        <f>+'Base de datos  1'!H875</f>
        <v>20000</v>
      </c>
    </row>
    <row r="121" spans="1:21" x14ac:dyDescent="0.25">
      <c r="A121" s="33">
        <f>+'Base de datos  1'!A876</f>
        <v>43132</v>
      </c>
      <c r="B121" s="33" t="str">
        <f>+'Base de datos  1'!C876</f>
        <v>Pago Cuota</v>
      </c>
      <c r="C121" s="33">
        <f>+'Base de datos  1'!D876</f>
        <v>43150</v>
      </c>
      <c r="D121" s="33" t="str">
        <f>+'Base de datos  1'!E874</f>
        <v>TR</v>
      </c>
      <c r="E121" s="33" t="str">
        <f>+'Base de datos  1'!F876</f>
        <v>Ranco 56, Delia Quiroga</v>
      </c>
      <c r="F121" t="s">
        <v>57</v>
      </c>
      <c r="G121" s="92">
        <f>+'Base de datos  1'!H876</f>
        <v>20000</v>
      </c>
    </row>
    <row r="122" spans="1:21" x14ac:dyDescent="0.25">
      <c r="A122" s="33">
        <f>+'Base de datos  1'!A877</f>
        <v>43132</v>
      </c>
      <c r="B122" s="33" t="str">
        <f>+'Base de datos  1'!C877</f>
        <v>Pago Cuota</v>
      </c>
      <c r="C122" s="33">
        <f>+'Base de datos  1'!D877</f>
        <v>43150</v>
      </c>
      <c r="D122" s="33" t="str">
        <f>+'Base de datos  1'!E875</f>
        <v>TR</v>
      </c>
      <c r="E122" s="33" t="str">
        <f>+'Base de datos  1'!F877</f>
        <v>Ranco 83, Silvia Gonzalez</v>
      </c>
      <c r="F122" t="s">
        <v>57</v>
      </c>
      <c r="G122" s="92">
        <f>+'Base de datos  1'!H877</f>
        <v>20000</v>
      </c>
    </row>
    <row r="123" spans="1:21" x14ac:dyDescent="0.25">
      <c r="A123" s="33">
        <f>+'Base de datos  1'!A878</f>
        <v>43132</v>
      </c>
      <c r="B123" s="33" t="str">
        <f>+'Base de datos  1'!C878</f>
        <v>Pago Cuota</v>
      </c>
      <c r="C123" s="33">
        <f>+'Base de datos  1'!D878</f>
        <v>43150</v>
      </c>
      <c r="D123" s="33" t="str">
        <f>+'Base de datos  1'!E876</f>
        <v>D/E</v>
      </c>
      <c r="E123" s="33" t="str">
        <f>+'Base de datos  1'!F878</f>
        <v>Villarrica 102, Silvia Manclla</v>
      </c>
      <c r="F123" t="s">
        <v>57</v>
      </c>
      <c r="G123" s="92">
        <f>+'Base de datos  1'!H878</f>
        <v>20102</v>
      </c>
    </row>
    <row r="124" spans="1:21" x14ac:dyDescent="0.25">
      <c r="A124" s="33">
        <f>+'Base de datos  1'!A879</f>
        <v>43132</v>
      </c>
      <c r="B124" s="33" t="str">
        <f>+'Base de datos  1'!C879</f>
        <v>Pago Cuota</v>
      </c>
      <c r="C124" s="33">
        <f>+'Base de datos  1'!D879</f>
        <v>43150</v>
      </c>
      <c r="D124" s="33" t="str">
        <f>+'Base de datos  1'!E877</f>
        <v>D/E</v>
      </c>
      <c r="E124" s="33" t="str">
        <f>+'Base de datos  1'!F879</f>
        <v>Puyehue 41, Teresa Sepulveda</v>
      </c>
      <c r="F124" t="s">
        <v>57</v>
      </c>
      <c r="G124" s="92">
        <f>+'Base de datos  1'!H879</f>
        <v>40000</v>
      </c>
    </row>
    <row r="125" spans="1:21" x14ac:dyDescent="0.25">
      <c r="A125" s="33">
        <f>+'Base de datos  1'!A880</f>
        <v>43132</v>
      </c>
      <c r="B125" s="33" t="str">
        <f>+'Base de datos  1'!C880</f>
        <v>Pago Cuota</v>
      </c>
      <c r="C125" s="33">
        <f>+'Base de datos  1'!D880</f>
        <v>43150</v>
      </c>
      <c r="D125" s="33" t="str">
        <f>+'Base de datos  1'!E878</f>
        <v>TR</v>
      </c>
      <c r="E125" s="33" t="str">
        <f>+'Base de datos  1'!F880</f>
        <v>Ranco 95, Maria C. Ortiz</v>
      </c>
      <c r="F125" t="s">
        <v>57</v>
      </c>
      <c r="G125" s="92">
        <f>+'Base de datos  1'!H880</f>
        <v>40095</v>
      </c>
    </row>
    <row r="126" spans="1:21" x14ac:dyDescent="0.25">
      <c r="A126" s="33">
        <f>+'Base de datos  1'!A881</f>
        <v>43132</v>
      </c>
      <c r="B126" s="33" t="str">
        <f>+'Base de datos  1'!C881</f>
        <v>Pago Cuota</v>
      </c>
      <c r="C126" s="33">
        <f>+'Base de datos  1'!D881</f>
        <v>43150</v>
      </c>
      <c r="D126" s="33" t="str">
        <f>+'Base de datos  1'!E879</f>
        <v>D/E</v>
      </c>
      <c r="E126" s="33" t="str">
        <f>+'Base de datos  1'!F881</f>
        <v>Puyehue 24, Manuel Latapiat CBR</v>
      </c>
      <c r="F126" t="s">
        <v>57</v>
      </c>
      <c r="G126" s="92">
        <f>+'Base de datos  1'!H881</f>
        <v>50000</v>
      </c>
    </row>
    <row r="127" spans="1:21" x14ac:dyDescent="0.25">
      <c r="A127" s="33">
        <f>+'Base de datos  1'!A882</f>
        <v>43132</v>
      </c>
      <c r="B127" s="33" t="str">
        <f>+'Base de datos  1'!C882</f>
        <v>Pago Cuota</v>
      </c>
      <c r="C127" s="33">
        <f>+'Base de datos  1'!D882</f>
        <v>43150</v>
      </c>
      <c r="D127" s="33" t="str">
        <f>+'Base de datos  1'!E880</f>
        <v>D/E</v>
      </c>
      <c r="E127" s="33" t="str">
        <f>+'Base de datos  1'!F882</f>
        <v>Llanquihue 92, Carlos Herrera</v>
      </c>
      <c r="F127" t="s">
        <v>57</v>
      </c>
      <c r="G127" s="92">
        <f>+'Base de datos  1'!H882</f>
        <v>50000</v>
      </c>
    </row>
    <row r="128" spans="1:21" x14ac:dyDescent="0.25">
      <c r="A128" s="33">
        <f>+'Base de datos  1'!A883</f>
        <v>43132</v>
      </c>
      <c r="B128" s="33" t="str">
        <f>+'Base de datos  1'!C883</f>
        <v>Pago Cuota</v>
      </c>
      <c r="C128" s="33">
        <f>+'Base de datos  1'!D883</f>
        <v>43150</v>
      </c>
      <c r="D128" s="33" t="str">
        <f>+'Base de datos  1'!E881</f>
        <v>TR</v>
      </c>
      <c r="E128" s="33" t="str">
        <f>+'Base de datos  1'!F883</f>
        <v>Ranco 44, Jose Martinez</v>
      </c>
      <c r="F128" t="s">
        <v>57</v>
      </c>
      <c r="G128" s="92">
        <f>+'Base de datos  1'!H883</f>
        <v>60000</v>
      </c>
    </row>
    <row r="129" spans="1:7" x14ac:dyDescent="0.25">
      <c r="A129" s="33">
        <f>+'Base de datos  1'!A884</f>
        <v>43132</v>
      </c>
      <c r="B129" s="33" t="str">
        <f>+'Base de datos  1'!C884</f>
        <v>Pago Cuota</v>
      </c>
      <c r="C129" s="33">
        <f>+'Base de datos  1'!D884</f>
        <v>43150</v>
      </c>
      <c r="D129" s="33" t="str">
        <f>+'Base de datos  1'!E882</f>
        <v>D/E</v>
      </c>
      <c r="E129" s="33" t="str">
        <f>+'Base de datos  1'!F884</f>
        <v>Ranco 77, Melinda Gonzalez</v>
      </c>
      <c r="F129" t="s">
        <v>57</v>
      </c>
      <c r="G129" s="92">
        <f>+'Base de datos  1'!H884</f>
        <v>80000</v>
      </c>
    </row>
    <row r="130" spans="1:7" x14ac:dyDescent="0.25">
      <c r="A130" s="33">
        <f>+'Base de datos  1'!A885</f>
        <v>43132</v>
      </c>
      <c r="B130" s="33" t="str">
        <f>+'Base de datos  1'!C885</f>
        <v>Pago Cuota</v>
      </c>
      <c r="C130" s="33">
        <f>+'Base de datos  1'!D885</f>
        <v>43151</v>
      </c>
      <c r="D130" s="33" t="str">
        <f>+'Base de datos  1'!E883</f>
        <v>D/E</v>
      </c>
      <c r="E130" s="33" t="str">
        <f>+'Base de datos  1'!F885</f>
        <v>Villarrica , Marcela Ubilla CBR</v>
      </c>
      <c r="F130" t="s">
        <v>57</v>
      </c>
      <c r="G130" s="92">
        <f>+'Base de datos  1'!H885</f>
        <v>50000</v>
      </c>
    </row>
    <row r="131" spans="1:7" x14ac:dyDescent="0.25">
      <c r="A131" s="33">
        <f>+'Base de datos  1'!A886</f>
        <v>43132</v>
      </c>
      <c r="B131" s="33" t="str">
        <f>+'Base de datos  1'!C886</f>
        <v>Pago Cuota</v>
      </c>
      <c r="C131" s="33">
        <f>+'Base de datos  1'!D886</f>
        <v>43152</v>
      </c>
      <c r="D131" s="33" t="str">
        <f>+'Base de datos  1'!E884</f>
        <v>D/E</v>
      </c>
      <c r="E131" s="33" t="str">
        <f>+'Base de datos  1'!F886</f>
        <v>Riñihue 25, Juan Gonzalez CBR</v>
      </c>
      <c r="F131" t="s">
        <v>57</v>
      </c>
      <c r="G131" s="92">
        <f>+'Base de datos  1'!H886</f>
        <v>90025</v>
      </c>
    </row>
    <row r="132" spans="1:7" x14ac:dyDescent="0.25">
      <c r="A132" s="33">
        <f>+'Base de datos  1'!A887</f>
        <v>43132</v>
      </c>
      <c r="B132" s="33" t="str">
        <f>+'Base de datos  1'!C887</f>
        <v>Pago Cuota</v>
      </c>
      <c r="C132" s="33">
        <f>+'Base de datos  1'!D887</f>
        <v>43154</v>
      </c>
      <c r="D132" s="33" t="str">
        <f>+'Base de datos  1'!E885</f>
        <v>TR</v>
      </c>
      <c r="E132" s="33" t="str">
        <f>+'Base de datos  1'!F887</f>
        <v>Ranco 50, Julia Parra</v>
      </c>
      <c r="F132" t="s">
        <v>57</v>
      </c>
      <c r="G132" s="92">
        <f>+'Base de datos  1'!H887</f>
        <v>20000</v>
      </c>
    </row>
    <row r="133" spans="1:7" x14ac:dyDescent="0.25">
      <c r="A133" s="33">
        <f>+'Base de datos  1'!A888</f>
        <v>43132</v>
      </c>
      <c r="B133" s="33" t="str">
        <f>+'Base de datos  1'!C888</f>
        <v>Pago Cuota</v>
      </c>
      <c r="C133" s="33">
        <f>+'Base de datos  1'!D888</f>
        <v>43154</v>
      </c>
      <c r="D133" s="33" t="str">
        <f>+'Base de datos  1'!E886</f>
        <v>TR</v>
      </c>
      <c r="E133" s="33" t="str">
        <f>+'Base de datos  1'!F888</f>
        <v>Ranco 79, Ismelda Meza</v>
      </c>
      <c r="F133" t="s">
        <v>57</v>
      </c>
      <c r="G133" s="92">
        <f>+'Base de datos  1'!H888</f>
        <v>20000</v>
      </c>
    </row>
    <row r="134" spans="1:7" x14ac:dyDescent="0.25">
      <c r="A134" s="33">
        <f>+'Base de datos  1'!A889</f>
        <v>43132</v>
      </c>
      <c r="B134" s="33" t="str">
        <f>+'Base de datos  1'!C889</f>
        <v>Pago Cuota</v>
      </c>
      <c r="C134" s="33">
        <f>+'Base de datos  1'!D889</f>
        <v>43154</v>
      </c>
      <c r="D134" s="33" t="str">
        <f>+'Base de datos  1'!E887</f>
        <v>TR</v>
      </c>
      <c r="E134" s="33" t="str">
        <f>+'Base de datos  1'!F889</f>
        <v>Llanquihue 109, Teresa Gatica</v>
      </c>
      <c r="F134" t="s">
        <v>57</v>
      </c>
      <c r="G134" s="92">
        <f>+'Base de datos  1'!H889</f>
        <v>20109</v>
      </c>
    </row>
    <row r="135" spans="1:7" x14ac:dyDescent="0.25">
      <c r="A135" s="33">
        <f>+'Base de datos  1'!A890</f>
        <v>43132</v>
      </c>
      <c r="B135" s="33" t="str">
        <f>+'Base de datos  1'!C890</f>
        <v>Pago Cuota</v>
      </c>
      <c r="C135" s="33">
        <f>+'Base de datos  1'!D890</f>
        <v>43154</v>
      </c>
      <c r="D135" s="33" t="str">
        <f>+'Base de datos  1'!E888</f>
        <v>TR</v>
      </c>
      <c r="E135" s="33" t="str">
        <f>+'Base de datos  1'!F890</f>
        <v>Puyehue 30, Jorge Carcasson</v>
      </c>
      <c r="F135" t="s">
        <v>57</v>
      </c>
      <c r="G135" s="92">
        <f>+'Base de datos  1'!H890</f>
        <v>40030</v>
      </c>
    </row>
    <row r="136" spans="1:7" x14ac:dyDescent="0.25">
      <c r="A136" s="33">
        <f>+'Base de datos  1'!A891</f>
        <v>43132</v>
      </c>
      <c r="B136" s="33" t="str">
        <f>+'Base de datos  1'!C891</f>
        <v>Pago Cuota</v>
      </c>
      <c r="C136" s="33">
        <f>+'Base de datos  1'!D891</f>
        <v>43154</v>
      </c>
      <c r="D136" s="33" t="str">
        <f>+'Base de datos  1'!E889</f>
        <v>TR</v>
      </c>
      <c r="E136" s="33" t="str">
        <f>+'Base de datos  1'!F891</f>
        <v>Puyehue 51, Solange Aspee</v>
      </c>
      <c r="F136" t="s">
        <v>57</v>
      </c>
      <c r="G136" s="92">
        <f>+'Base de datos  1'!H891</f>
        <v>103551</v>
      </c>
    </row>
    <row r="137" spans="1:7" x14ac:dyDescent="0.25">
      <c r="A137" s="33">
        <f>+'Base de datos  1'!A892</f>
        <v>43132</v>
      </c>
      <c r="B137" s="33" t="str">
        <f>+'Base de datos  1'!C892</f>
        <v>Pago Cuota</v>
      </c>
      <c r="C137" s="33">
        <f>+'Base de datos  1'!D892</f>
        <v>43157</v>
      </c>
      <c r="D137" s="33" t="str">
        <f>+'Base de datos  1'!E890</f>
        <v>TR</v>
      </c>
      <c r="E137" s="33" t="str">
        <f>+'Base de datos  1'!F892</f>
        <v>Puyehue 32, Ivonne Jorquera</v>
      </c>
      <c r="F137" t="s">
        <v>57</v>
      </c>
      <c r="G137" s="92">
        <f>+'Base de datos  1'!H892</f>
        <v>20000</v>
      </c>
    </row>
    <row r="138" spans="1:7" x14ac:dyDescent="0.25">
      <c r="A138" s="33">
        <f>+'Base de datos  1'!A893</f>
        <v>43132</v>
      </c>
      <c r="B138" s="33" t="str">
        <f>+'Base de datos  1'!C893</f>
        <v>Pago Cuota</v>
      </c>
      <c r="C138" s="33">
        <f>+'Base de datos  1'!D893</f>
        <v>43157</v>
      </c>
      <c r="D138" s="33" t="str">
        <f>+'Base de datos  1'!E891</f>
        <v>TR</v>
      </c>
      <c r="E138" s="33" t="str">
        <f>+'Base de datos  1'!F893</f>
        <v>Llanquihue 113, Pedro Ruz</v>
      </c>
      <c r="F138" t="s">
        <v>57</v>
      </c>
      <c r="G138" s="92">
        <f>+'Base de datos  1'!H893</f>
        <v>20000</v>
      </c>
    </row>
    <row r="139" spans="1:7" x14ac:dyDescent="0.25">
      <c r="A139" s="33">
        <f>+'Base de datos  1'!A894</f>
        <v>43132</v>
      </c>
      <c r="B139" s="33" t="str">
        <f>+'Base de datos  1'!C894</f>
        <v>Pago Cuota</v>
      </c>
      <c r="C139" s="33">
        <f>+'Base de datos  1'!D894</f>
        <v>43157</v>
      </c>
      <c r="D139" s="33" t="str">
        <f>+'Base de datos  1'!E892</f>
        <v>TR</v>
      </c>
      <c r="E139" s="33" t="str">
        <f>+'Base de datos  1'!F894</f>
        <v>Puyehue 34, Gladyz Jorquera</v>
      </c>
      <c r="F139" t="s">
        <v>57</v>
      </c>
      <c r="G139" s="92">
        <f>+'Base de datos  1'!H894</f>
        <v>30000</v>
      </c>
    </row>
    <row r="140" spans="1:7" x14ac:dyDescent="0.25">
      <c r="A140" s="33">
        <f>+'Base de datos  1'!A895</f>
        <v>43132</v>
      </c>
      <c r="B140" s="33" t="str">
        <f>+'Base de datos  1'!C895</f>
        <v>Pago Cuota</v>
      </c>
      <c r="C140" s="33">
        <f>+'Base de datos  1'!D895</f>
        <v>43157</v>
      </c>
      <c r="D140" s="33" t="str">
        <f>+'Base de datos  1'!E893</f>
        <v>TR</v>
      </c>
      <c r="E140" s="33" t="str">
        <f>+'Base de datos  1'!F895</f>
        <v>Ranco 54, Juan Montero</v>
      </c>
      <c r="F140" t="s">
        <v>57</v>
      </c>
      <c r="G140" s="92">
        <f>+'Base de datos  1'!H895</f>
        <v>30054</v>
      </c>
    </row>
    <row r="141" spans="1:7" x14ac:dyDescent="0.25">
      <c r="A141" s="33">
        <f>+'Base de datos  1'!A896</f>
        <v>43132</v>
      </c>
      <c r="B141" s="33" t="str">
        <f>+'Base de datos  1'!C896</f>
        <v>Pago Cuota</v>
      </c>
      <c r="C141" s="33">
        <f>+'Base de datos  1'!D896</f>
        <v>43157</v>
      </c>
      <c r="D141" s="33" t="str">
        <f>+'Base de datos  1'!E894</f>
        <v>TR</v>
      </c>
      <c r="E141" s="33" t="str">
        <f>+'Base de datos  1'!F896</f>
        <v>Llanquihue 103-105 Tatiana Tejos</v>
      </c>
      <c r="F141" t="s">
        <v>57</v>
      </c>
      <c r="G141" s="92">
        <f>+'Base de datos  1'!H896</f>
        <v>80000</v>
      </c>
    </row>
    <row r="142" spans="1:7" x14ac:dyDescent="0.25">
      <c r="A142" s="33">
        <f>+'Base de datos  1'!A897</f>
        <v>43132</v>
      </c>
      <c r="B142" s="33" t="str">
        <f>+'Base de datos  1'!C897</f>
        <v>Pago Cuota</v>
      </c>
      <c r="C142" s="33">
        <f>+'Base de datos  1'!D897</f>
        <v>43157</v>
      </c>
      <c r="D142" s="33" t="str">
        <f>+'Base de datos  1'!E895</f>
        <v>TR</v>
      </c>
      <c r="E142" s="33" t="str">
        <f>+'Base de datos  1'!F897</f>
        <v>Ranco 95, Maria C. Ortiz</v>
      </c>
      <c r="F142" t="s">
        <v>57</v>
      </c>
      <c r="G142" s="92">
        <f>+'Base de datos  1'!H897</f>
        <v>100000</v>
      </c>
    </row>
    <row r="143" spans="1:7" x14ac:dyDescent="0.25">
      <c r="A143" s="33">
        <f>+'Base de datos  1'!A898</f>
        <v>43132</v>
      </c>
      <c r="B143" s="33" t="str">
        <f>+'Base de datos  1'!C898</f>
        <v>Pago Cuota</v>
      </c>
      <c r="C143" s="33">
        <f>+'Base de datos  1'!D898</f>
        <v>43159</v>
      </c>
      <c r="D143" s="33" t="str">
        <f>+'Base de datos  1'!E896</f>
        <v>TR</v>
      </c>
      <c r="E143" s="33" t="str">
        <f>+'Base de datos  1'!F898</f>
        <v>Villarrica 123, Omar Sepulveda</v>
      </c>
      <c r="F143" t="s">
        <v>57</v>
      </c>
      <c r="G143" s="92">
        <f>+'Base de datos  1'!H898</f>
        <v>20000</v>
      </c>
    </row>
    <row r="144" spans="1:7" x14ac:dyDescent="0.25">
      <c r="A144" s="33">
        <f>+'Base de datos  1'!A899</f>
        <v>43132</v>
      </c>
      <c r="B144" s="33" t="str">
        <f>+'Base de datos  1'!C899</f>
        <v>Pago Cuota</v>
      </c>
      <c r="C144" s="33">
        <f>+'Base de datos  1'!D899</f>
        <v>43159</v>
      </c>
      <c r="D144" s="33" t="str">
        <f>+'Base de datos  1'!E897</f>
        <v>TR</v>
      </c>
      <c r="E144" s="33" t="str">
        <f>+'Base de datos  1'!F899</f>
        <v>Llanquihue 80, Sergio Ibaceta</v>
      </c>
      <c r="F144" t="s">
        <v>57</v>
      </c>
      <c r="G144" s="92">
        <f>+'Base de datos  1'!H899</f>
        <v>30080</v>
      </c>
    </row>
    <row r="145" spans="1:8" x14ac:dyDescent="0.25">
      <c r="A145" s="69">
        <f>+'Base de datos  1'!A900</f>
        <v>43132</v>
      </c>
      <c r="B145" s="69" t="str">
        <f>+'Base de datos  1'!C900</f>
        <v>Pago Cuota</v>
      </c>
      <c r="C145" s="69">
        <f>+'Base de datos  1'!D900</f>
        <v>43159</v>
      </c>
      <c r="D145" s="69" t="str">
        <f>+'Base de datos  1'!E898</f>
        <v>TR</v>
      </c>
      <c r="E145" s="69" t="str">
        <f>+'Base de datos  1'!F900</f>
        <v>R.Figueroa, Vuelto Caja Chica Feb.</v>
      </c>
      <c r="F145" s="37" t="s">
        <v>57</v>
      </c>
      <c r="G145" s="94">
        <f>+'Base de datos  1'!H900</f>
        <v>56220</v>
      </c>
      <c r="H145" s="79">
        <f>SUM(G71:G145)</f>
        <v>4199430</v>
      </c>
    </row>
    <row r="146" spans="1:8" x14ac:dyDescent="0.25">
      <c r="A146" s="33">
        <f>+'Base de datos  1'!A901</f>
        <v>43160</v>
      </c>
      <c r="B146" s="33" t="str">
        <f>+'Base de datos  1'!C901</f>
        <v>Pago Cuota</v>
      </c>
      <c r="C146" s="33">
        <f>+'Base de datos  1'!D901</f>
        <v>43187</v>
      </c>
      <c r="D146" s="33" t="str">
        <f>+'Base de datos  1'!E899</f>
        <v>TR</v>
      </c>
      <c r="E146" s="33" t="str">
        <f>+'Base de datos  1'!F901</f>
        <v>R.Figueroa vuelto Caja Chica Marzo</v>
      </c>
      <c r="F146" t="s">
        <v>57</v>
      </c>
      <c r="G146" s="92">
        <f>+'Base de datos  1'!H901</f>
        <v>10050</v>
      </c>
    </row>
    <row r="147" spans="1:8" x14ac:dyDescent="0.25">
      <c r="A147" s="33">
        <f>+'Base de datos  1'!A902</f>
        <v>43160</v>
      </c>
      <c r="B147" s="33" t="str">
        <f>+'Base de datos  1'!C902</f>
        <v>Pago Cuota</v>
      </c>
      <c r="C147" s="33">
        <f>+'Base de datos  1'!D902</f>
        <v>43160</v>
      </c>
      <c r="D147" s="33">
        <f>+'Base de datos  1'!E900</f>
        <v>0</v>
      </c>
      <c r="E147" s="33" t="str">
        <f>+'Base de datos  1'!F902</f>
        <v>Puyehue 22, Cristina Olivares</v>
      </c>
      <c r="F147" t="s">
        <v>57</v>
      </c>
      <c r="G147" s="92">
        <f>+'Base de datos  1'!H902</f>
        <v>20000</v>
      </c>
    </row>
    <row r="148" spans="1:8" x14ac:dyDescent="0.25">
      <c r="A148" s="33">
        <f>+'Base de datos  1'!A903</f>
        <v>43160</v>
      </c>
      <c r="B148" s="33" t="str">
        <f>+'Base de datos  1'!C903</f>
        <v>Pago Cuota</v>
      </c>
      <c r="C148" s="33">
        <f>+'Base de datos  1'!D903</f>
        <v>43160</v>
      </c>
      <c r="D148" s="33" t="str">
        <f>+'Base de datos  1'!E901</f>
        <v>D/E</v>
      </c>
      <c r="E148" s="33" t="str">
        <f>+'Base de datos  1'!F903</f>
        <v>Villarrica 129, Ricardo Figueroa</v>
      </c>
      <c r="F148" t="s">
        <v>57</v>
      </c>
      <c r="G148" s="92">
        <f>+'Base de datos  1'!H903</f>
        <v>20000</v>
      </c>
    </row>
    <row r="149" spans="1:8" x14ac:dyDescent="0.25">
      <c r="A149" s="33">
        <f>+'Base de datos  1'!A904</f>
        <v>43160</v>
      </c>
      <c r="B149" s="33" t="str">
        <f>+'Base de datos  1'!C904</f>
        <v>Pago Cuota</v>
      </c>
      <c r="C149" s="33">
        <f>+'Base de datos  1'!D904</f>
        <v>43160</v>
      </c>
      <c r="D149" s="33" t="str">
        <f>+'Base de datos  1'!E902</f>
        <v>TR</v>
      </c>
      <c r="E149" s="33" t="str">
        <f>+'Base de datos  1'!F904</f>
        <v>Villarrica 122, Ema Valdes</v>
      </c>
      <c r="F149" t="s">
        <v>57</v>
      </c>
      <c r="G149" s="92">
        <f>+'Base de datos  1'!H904</f>
        <v>20000</v>
      </c>
    </row>
    <row r="150" spans="1:8" x14ac:dyDescent="0.25">
      <c r="A150" s="33">
        <f>+'Base de datos  1'!A905</f>
        <v>43160</v>
      </c>
      <c r="B150" s="33" t="str">
        <f>+'Base de datos  1'!C905</f>
        <v>Pago Cuota</v>
      </c>
      <c r="C150" s="33">
        <f>+'Base de datos  1'!D905</f>
        <v>43161</v>
      </c>
      <c r="D150" s="33" t="str">
        <f>+'Base de datos  1'!E903</f>
        <v>TR</v>
      </c>
      <c r="E150" s="33" t="str">
        <f>+'Base de datos  1'!F905</f>
        <v>Llanquihue 88, Pedro Flores</v>
      </c>
      <c r="F150" t="s">
        <v>57</v>
      </c>
      <c r="G150" s="92">
        <f>+'Base de datos  1'!H905</f>
        <v>20000</v>
      </c>
    </row>
    <row r="151" spans="1:8" x14ac:dyDescent="0.25">
      <c r="A151" s="33">
        <f>+'Base de datos  1'!A906</f>
        <v>43160</v>
      </c>
      <c r="B151" s="33" t="str">
        <f>+'Base de datos  1'!C906</f>
        <v>Pago Cuota</v>
      </c>
      <c r="C151" s="33">
        <f>+'Base de datos  1'!D906</f>
        <v>43164</v>
      </c>
      <c r="D151" s="33" t="str">
        <f>+'Base de datos  1'!E904</f>
        <v>TR</v>
      </c>
      <c r="E151" s="33" t="str">
        <f>+'Base de datos  1'!F906</f>
        <v>Llanquihue 74, Eliana Haro</v>
      </c>
      <c r="F151" t="s">
        <v>57</v>
      </c>
      <c r="G151" s="92">
        <f>+'Base de datos  1'!H906</f>
        <v>20000</v>
      </c>
    </row>
    <row r="152" spans="1:8" x14ac:dyDescent="0.25">
      <c r="A152" s="33">
        <f>+'Base de datos  1'!A907</f>
        <v>43160</v>
      </c>
      <c r="B152" s="33" t="str">
        <f>+'Base de datos  1'!C907</f>
        <v>Pago Cuota</v>
      </c>
      <c r="C152" s="33">
        <f>+'Base de datos  1'!D907</f>
        <v>43164</v>
      </c>
      <c r="D152" s="33" t="str">
        <f>+'Base de datos  1'!E905</f>
        <v>TR</v>
      </c>
      <c r="E152" s="33" t="str">
        <f>+'Base de datos  1'!F907</f>
        <v>Llanquihue 74, Eliana Haro CBR</v>
      </c>
      <c r="F152" t="s">
        <v>57</v>
      </c>
      <c r="G152" s="92">
        <f>+'Base de datos  1'!H907</f>
        <v>20000</v>
      </c>
    </row>
    <row r="153" spans="1:8" x14ac:dyDescent="0.25">
      <c r="A153" s="33">
        <f>+'Base de datos  1'!A908</f>
        <v>43160</v>
      </c>
      <c r="B153" s="33" t="str">
        <f>+'Base de datos  1'!C908</f>
        <v>Pago Cuota</v>
      </c>
      <c r="C153" s="33">
        <f>+'Base de datos  1'!D908</f>
        <v>43164</v>
      </c>
      <c r="D153" s="33" t="str">
        <f>+'Base de datos  1'!E906</f>
        <v>D/E</v>
      </c>
      <c r="E153" s="33" t="str">
        <f>+'Base de datos  1'!F908</f>
        <v>Riñihue 19, Teresa Romo</v>
      </c>
      <c r="F153" t="s">
        <v>57</v>
      </c>
      <c r="G153" s="92">
        <f>+'Base de datos  1'!H908</f>
        <v>20000</v>
      </c>
    </row>
    <row r="154" spans="1:8" x14ac:dyDescent="0.25">
      <c r="A154" s="33">
        <f>+'Base de datos  1'!A909</f>
        <v>43160</v>
      </c>
      <c r="B154" s="33" t="str">
        <f>+'Base de datos  1'!C909</f>
        <v>Pago Cuota</v>
      </c>
      <c r="C154" s="33">
        <f>+'Base de datos  1'!D909</f>
        <v>43164</v>
      </c>
      <c r="D154" s="33" t="str">
        <f>+'Base de datos  1'!E907</f>
        <v>D/E</v>
      </c>
      <c r="E154" s="33" t="str">
        <f>+'Base de datos  1'!F909</f>
        <v>Llanquihue 97-A Castillo Olivera CBR</v>
      </c>
      <c r="F154" t="s">
        <v>57</v>
      </c>
      <c r="G154" s="92">
        <f>+'Base de datos  1'!H909</f>
        <v>20000</v>
      </c>
    </row>
    <row r="155" spans="1:8" x14ac:dyDescent="0.25">
      <c r="A155" s="33">
        <f>+'Base de datos  1'!A910</f>
        <v>43160</v>
      </c>
      <c r="B155" s="33" t="str">
        <f>+'Base de datos  1'!C910</f>
        <v>Pago Cuota</v>
      </c>
      <c r="C155" s="33">
        <f>+'Base de datos  1'!D910</f>
        <v>43175</v>
      </c>
      <c r="D155" s="33" t="str">
        <f>+'Base de datos  1'!E908</f>
        <v>TR</v>
      </c>
      <c r="E155" s="33" t="str">
        <f>+'Base de datos  1'!F910</f>
        <v>Puyehue 34, Gladys Jorquera</v>
      </c>
      <c r="F155" t="s">
        <v>57</v>
      </c>
      <c r="G155" s="92">
        <f>+'Base de datos  1'!H910</f>
        <v>20000</v>
      </c>
    </row>
    <row r="156" spans="1:8" x14ac:dyDescent="0.25">
      <c r="A156" s="33">
        <f>+'Base de datos  1'!A911</f>
        <v>43160</v>
      </c>
      <c r="B156" s="33" t="str">
        <f>+'Base de datos  1'!C911</f>
        <v>Pago Cuota</v>
      </c>
      <c r="C156" s="33">
        <f>+'Base de datos  1'!D911</f>
        <v>43179</v>
      </c>
      <c r="D156" s="33" t="str">
        <f>+'Base de datos  1'!E909</f>
        <v>TR</v>
      </c>
      <c r="E156" s="33" t="str">
        <f>+'Base de datos  1'!F911</f>
        <v>Puyehue 36, Militza Cortes</v>
      </c>
      <c r="F156" t="s">
        <v>57</v>
      </c>
      <c r="G156" s="92">
        <f>+'Base de datos  1'!H911</f>
        <v>20000</v>
      </c>
    </row>
    <row r="157" spans="1:8" x14ac:dyDescent="0.25">
      <c r="A157" s="33">
        <f>+'Base de datos  1'!A912</f>
        <v>43160</v>
      </c>
      <c r="B157" s="33" t="str">
        <f>+'Base de datos  1'!C912</f>
        <v>Pago Cuota</v>
      </c>
      <c r="C157" s="33">
        <f>+'Base de datos  1'!D912</f>
        <v>43179</v>
      </c>
      <c r="D157" s="33" t="str">
        <f>+'Base de datos  1'!E910</f>
        <v>TR</v>
      </c>
      <c r="E157" s="33" t="str">
        <f>+'Base de datos  1'!F912</f>
        <v>Ranco 75, Olga Hernandez</v>
      </c>
      <c r="F157" t="s">
        <v>57</v>
      </c>
      <c r="G157" s="92">
        <f>+'Base de datos  1'!H912</f>
        <v>20000</v>
      </c>
    </row>
    <row r="158" spans="1:8" x14ac:dyDescent="0.25">
      <c r="A158" s="33">
        <f>+'Base de datos  1'!A913</f>
        <v>43160</v>
      </c>
      <c r="B158" s="33" t="str">
        <f>+'Base de datos  1'!C913</f>
        <v>Pago Cuota</v>
      </c>
      <c r="C158" s="33">
        <f>+'Base de datos  1'!D913</f>
        <v>43179</v>
      </c>
      <c r="D158" s="33" t="str">
        <f>+'Base de datos  1'!E911</f>
        <v>TR</v>
      </c>
      <c r="E158" s="33" t="str">
        <f>+'Base de datos  1'!F913</f>
        <v>Puyehue 24, Manuel Latapiat</v>
      </c>
      <c r="F158" t="s">
        <v>57</v>
      </c>
      <c r="G158" s="92">
        <f>+'Base de datos  1'!H913</f>
        <v>20000</v>
      </c>
    </row>
    <row r="159" spans="1:8" x14ac:dyDescent="0.25">
      <c r="A159" s="33">
        <f>+'Base de datos  1'!A914</f>
        <v>43160</v>
      </c>
      <c r="B159" s="33" t="str">
        <f>+'Base de datos  1'!C914</f>
        <v>Pago Cuota</v>
      </c>
      <c r="C159" s="33">
        <f>+'Base de datos  1'!D914</f>
        <v>43182</v>
      </c>
      <c r="D159" s="33" t="str">
        <f>+'Base de datos  1'!E912</f>
        <v>TR</v>
      </c>
      <c r="E159" s="33" t="str">
        <f>+'Base de datos  1'!F914</f>
        <v>Puyehue 32, Ivonne Jorquera</v>
      </c>
      <c r="F159" t="s">
        <v>57</v>
      </c>
      <c r="G159" s="92">
        <f>+'Base de datos  1'!H914</f>
        <v>20000</v>
      </c>
    </row>
    <row r="160" spans="1:8" x14ac:dyDescent="0.25">
      <c r="A160" s="33">
        <f>+'Base de datos  1'!A915</f>
        <v>43160</v>
      </c>
      <c r="B160" s="33" t="str">
        <f>+'Base de datos  1'!C915</f>
        <v>Pago Cuota</v>
      </c>
      <c r="C160" s="33">
        <f>+'Base de datos  1'!D915</f>
        <v>43185</v>
      </c>
      <c r="D160" s="33" t="str">
        <f>+'Base de datos  1'!E913</f>
        <v>TR</v>
      </c>
      <c r="E160" s="33" t="str">
        <f>+'Base de datos  1'!F915</f>
        <v>Puyehue 28, Antonio Silva</v>
      </c>
      <c r="F160" t="s">
        <v>57</v>
      </c>
      <c r="G160" s="92">
        <f>+'Base de datos  1'!H915</f>
        <v>20000</v>
      </c>
    </row>
    <row r="161" spans="1:7" x14ac:dyDescent="0.25">
      <c r="A161" s="33">
        <f>+'Base de datos  1'!A916</f>
        <v>43160</v>
      </c>
      <c r="B161" s="33" t="str">
        <f>+'Base de datos  1'!C916</f>
        <v>Pago Cuota</v>
      </c>
      <c r="C161" s="33">
        <f>+'Base de datos  1'!D916</f>
        <v>43185</v>
      </c>
      <c r="D161" s="33" t="str">
        <f>+'Base de datos  1'!E914</f>
        <v>D/E</v>
      </c>
      <c r="E161" s="33" t="str">
        <f>+'Base de datos  1'!F916</f>
        <v>Llanquihue 113, Pedro Ruz</v>
      </c>
      <c r="F161" t="s">
        <v>57</v>
      </c>
      <c r="G161" s="92">
        <f>+'Base de datos  1'!H916</f>
        <v>20000</v>
      </c>
    </row>
    <row r="162" spans="1:7" x14ac:dyDescent="0.25">
      <c r="A162" s="33">
        <f>+'Base de datos  1'!A917</f>
        <v>43160</v>
      </c>
      <c r="B162" s="33" t="str">
        <f>+'Base de datos  1'!C917</f>
        <v>Pago Cuota</v>
      </c>
      <c r="C162" s="33">
        <f>+'Base de datos  1'!D917</f>
        <v>43187</v>
      </c>
      <c r="D162" s="33" t="str">
        <f>+'Base de datos  1'!E915</f>
        <v>TR</v>
      </c>
      <c r="E162" s="33" t="str">
        <f>+'Base de datos  1'!F917</f>
        <v>Villarrica 129, Ricardo Figueroa</v>
      </c>
      <c r="F162" t="s">
        <v>57</v>
      </c>
      <c r="G162" s="92">
        <f>+'Base de datos  1'!H917</f>
        <v>20000</v>
      </c>
    </row>
    <row r="163" spans="1:7" x14ac:dyDescent="0.25">
      <c r="A163" s="33">
        <f>+'Base de datos  1'!A918</f>
        <v>43160</v>
      </c>
      <c r="B163" s="33" t="str">
        <f>+'Base de datos  1'!C918</f>
        <v>Pago Cuota</v>
      </c>
      <c r="C163" s="33">
        <f>+'Base de datos  1'!D918</f>
        <v>43187</v>
      </c>
      <c r="D163" s="33" t="str">
        <f>+'Base de datos  1'!E916</f>
        <v>TR</v>
      </c>
      <c r="E163" s="33" t="str">
        <f>+'Base de datos  1'!F918</f>
        <v>Villarrica 122, Ema Valdes</v>
      </c>
      <c r="F163" t="s">
        <v>57</v>
      </c>
      <c r="G163" s="92">
        <f>+'Base de datos  1'!H918</f>
        <v>20000</v>
      </c>
    </row>
    <row r="164" spans="1:7" x14ac:dyDescent="0.25">
      <c r="A164" s="33">
        <f>+'Base de datos  1'!A919</f>
        <v>43160</v>
      </c>
      <c r="B164" s="33" t="str">
        <f>+'Base de datos  1'!C919</f>
        <v>Pago Cuota</v>
      </c>
      <c r="C164" s="33">
        <f>+'Base de datos  1'!D919</f>
        <v>43188</v>
      </c>
      <c r="D164" s="33" t="str">
        <f>+'Base de datos  1'!E917</f>
        <v>D/E</v>
      </c>
      <c r="E164" s="33" t="str">
        <f>+'Base de datos  1'!F919</f>
        <v>Riñihue 19, Teresa Peña</v>
      </c>
      <c r="F164" t="s">
        <v>57</v>
      </c>
      <c r="G164" s="92">
        <f>+'Base de datos  1'!H919</f>
        <v>20000</v>
      </c>
    </row>
    <row r="165" spans="1:7" x14ac:dyDescent="0.25">
      <c r="A165" s="33">
        <f>+'Base de datos  1'!A920</f>
        <v>43160</v>
      </c>
      <c r="B165" s="33" t="str">
        <f>+'Base de datos  1'!C920</f>
        <v>Pago Cuota</v>
      </c>
      <c r="C165" s="33">
        <f>+'Base de datos  1'!D920</f>
        <v>43165</v>
      </c>
      <c r="D165" s="33" t="str">
        <f>+'Base de datos  1'!E918</f>
        <v>D/E</v>
      </c>
      <c r="E165" s="33" t="str">
        <f>+'Base de datos  1'!F920</f>
        <v>Riñihue 21, Diego Tapia</v>
      </c>
      <c r="F165" t="s">
        <v>57</v>
      </c>
      <c r="G165" s="92">
        <f>+'Base de datos  1'!H920</f>
        <v>20021</v>
      </c>
    </row>
    <row r="166" spans="1:7" x14ac:dyDescent="0.25">
      <c r="A166" s="33">
        <f>+'Base de datos  1'!A921</f>
        <v>43160</v>
      </c>
      <c r="B166" s="33" t="str">
        <f>+'Base de datos  1'!C921</f>
        <v>Pago Cuota</v>
      </c>
      <c r="C166" s="33">
        <f>+'Base de datos  1'!D921</f>
        <v>43178</v>
      </c>
      <c r="D166" s="33" t="str">
        <f>+'Base de datos  1'!E919</f>
        <v>TR</v>
      </c>
      <c r="E166" s="33" t="str">
        <f>+'Base de datos  1'!F921</f>
        <v>Riñihue 21, Diego Tapia</v>
      </c>
      <c r="F166" t="s">
        <v>57</v>
      </c>
      <c r="G166" s="92">
        <f>+'Base de datos  1'!H921</f>
        <v>20021</v>
      </c>
    </row>
    <row r="167" spans="1:7" x14ac:dyDescent="0.25">
      <c r="A167" s="33">
        <f>+'Base de datos  1'!A922</f>
        <v>43160</v>
      </c>
      <c r="B167" s="33" t="str">
        <f>+'Base de datos  1'!C922</f>
        <v>Pago Cuota</v>
      </c>
      <c r="C167" s="33">
        <f>+'Base de datos  1'!D922</f>
        <v>43165</v>
      </c>
      <c r="D167" s="33" t="str">
        <f>+'Base de datos  1'!E920</f>
        <v>D/E</v>
      </c>
      <c r="E167" s="33" t="str">
        <f>+'Base de datos  1'!F922</f>
        <v>Puyehue 37,Jorge Matamala</v>
      </c>
      <c r="F167" t="s">
        <v>57</v>
      </c>
      <c r="G167" s="92">
        <f>+'Base de datos  1'!H922</f>
        <v>20037</v>
      </c>
    </row>
    <row r="168" spans="1:7" x14ac:dyDescent="0.25">
      <c r="A168" s="33">
        <f>+'Base de datos  1'!A923</f>
        <v>43160</v>
      </c>
      <c r="B168" s="33" t="str">
        <f>+'Base de datos  1'!C923</f>
        <v>Pago Cuota</v>
      </c>
      <c r="C168" s="33">
        <f>+'Base de datos  1'!D923</f>
        <v>43188</v>
      </c>
      <c r="D168" s="33" t="str">
        <f>+'Base de datos  1'!E921</f>
        <v>D/E</v>
      </c>
      <c r="E168" s="33" t="str">
        <f>+'Base de datos  1'!F923</f>
        <v>Puyehue 37,Jorge Matamala</v>
      </c>
      <c r="F168" t="s">
        <v>57</v>
      </c>
      <c r="G168" s="92">
        <f>+'Base de datos  1'!H923</f>
        <v>20037</v>
      </c>
    </row>
    <row r="169" spans="1:7" x14ac:dyDescent="0.25">
      <c r="A169" s="33">
        <f>+'Base de datos  1'!A924</f>
        <v>43160</v>
      </c>
      <c r="B169" s="33" t="str">
        <f>+'Base de datos  1'!C924</f>
        <v>Pago Cuota</v>
      </c>
      <c r="C169" s="33">
        <f>+'Base de datos  1'!D924</f>
        <v>43165</v>
      </c>
      <c r="D169" s="33" t="str">
        <f>+'Base de datos  1'!E922</f>
        <v>TR</v>
      </c>
      <c r="E169" s="33" t="str">
        <f>+'Base de datos  1'!F924</f>
        <v>Icalma 72, Jorge Matamala</v>
      </c>
      <c r="F169" t="s">
        <v>57</v>
      </c>
      <c r="G169" s="92">
        <f>+'Base de datos  1'!H924</f>
        <v>20072</v>
      </c>
    </row>
    <row r="170" spans="1:7" x14ac:dyDescent="0.25">
      <c r="A170" s="33">
        <f>+'Base de datos  1'!A925</f>
        <v>43160</v>
      </c>
      <c r="B170" s="33" t="str">
        <f>+'Base de datos  1'!C925</f>
        <v>Pago Cuota</v>
      </c>
      <c r="C170" s="33">
        <f>+'Base de datos  1'!D925</f>
        <v>43188</v>
      </c>
      <c r="D170" s="33" t="str">
        <f>+'Base de datos  1'!E923</f>
        <v>TR</v>
      </c>
      <c r="E170" s="33" t="str">
        <f>+'Base de datos  1'!F925</f>
        <v>Icalma 72, Jorge Matamala</v>
      </c>
      <c r="F170" t="s">
        <v>57</v>
      </c>
      <c r="G170" s="92">
        <f>+'Base de datos  1'!H925</f>
        <v>20072</v>
      </c>
    </row>
    <row r="171" spans="1:7" x14ac:dyDescent="0.25">
      <c r="A171" s="33">
        <f>+'Base de datos  1'!A926</f>
        <v>43160</v>
      </c>
      <c r="B171" s="33" t="str">
        <f>+'Base de datos  1'!C926</f>
        <v>Pago Cuota</v>
      </c>
      <c r="C171" s="33">
        <f>+'Base de datos  1'!D926</f>
        <v>43165</v>
      </c>
      <c r="D171" s="33" t="str">
        <f>+'Base de datos  1'!E924</f>
        <v>TR</v>
      </c>
      <c r="E171" s="33" t="str">
        <f>+'Base de datos  1'!F926</f>
        <v>Llanquihue 97, Rene Rivero</v>
      </c>
      <c r="F171" t="s">
        <v>57</v>
      </c>
      <c r="G171" s="92">
        <f>+'Base de datos  1'!H926</f>
        <v>20097</v>
      </c>
    </row>
    <row r="172" spans="1:7" x14ac:dyDescent="0.25">
      <c r="A172" s="33">
        <f>+'Base de datos  1'!A927</f>
        <v>43160</v>
      </c>
      <c r="B172" s="33" t="str">
        <f>+'Base de datos  1'!C927</f>
        <v>Pago Cuota</v>
      </c>
      <c r="C172" s="33">
        <f>+'Base de datos  1'!D927</f>
        <v>43165</v>
      </c>
      <c r="D172" s="33" t="str">
        <f>+'Base de datos  1'!E925</f>
        <v>TR</v>
      </c>
      <c r="E172" s="33" t="str">
        <f>+'Base de datos  1'!F927</f>
        <v>Villarrica 100, Julia Zuñiga</v>
      </c>
      <c r="F172" t="s">
        <v>57</v>
      </c>
      <c r="G172" s="92">
        <f>+'Base de datos  1'!H927</f>
        <v>20100</v>
      </c>
    </row>
    <row r="173" spans="1:7" x14ac:dyDescent="0.25">
      <c r="A173" s="33">
        <f>+'Base de datos  1'!A928</f>
        <v>43160</v>
      </c>
      <c r="B173" s="33" t="str">
        <f>+'Base de datos  1'!C928</f>
        <v>Pago Cuota</v>
      </c>
      <c r="C173" s="33">
        <f>+'Base de datos  1'!D928</f>
        <v>43185</v>
      </c>
      <c r="D173" s="33" t="str">
        <f>+'Base de datos  1'!E926</f>
        <v>D/E</v>
      </c>
      <c r="E173" s="33" t="str">
        <f>+'Base de datos  1'!F928</f>
        <v>Villarrica 102, Silvia Mancilla</v>
      </c>
      <c r="F173" t="s">
        <v>57</v>
      </c>
      <c r="G173" s="92">
        <f>+'Base de datos  1'!H928</f>
        <v>20102</v>
      </c>
    </row>
    <row r="174" spans="1:7" x14ac:dyDescent="0.25">
      <c r="A174" s="33">
        <f>+'Base de datos  1'!A929</f>
        <v>43160</v>
      </c>
      <c r="B174" s="33" t="str">
        <f>+'Base de datos  1'!C929</f>
        <v>Pago Cuota</v>
      </c>
      <c r="C174" s="33">
        <f>+'Base de datos  1'!D929</f>
        <v>43179</v>
      </c>
      <c r="D174" s="33" t="str">
        <f>+'Base de datos  1'!E927</f>
        <v>D/E</v>
      </c>
      <c r="E174" s="33" t="str">
        <f>+'Base de datos  1'!F929</f>
        <v>Llanquihue 109, Teresa Gatica</v>
      </c>
      <c r="F174" t="s">
        <v>57</v>
      </c>
      <c r="G174" s="92">
        <f>+'Base de datos  1'!H929</f>
        <v>20109</v>
      </c>
    </row>
    <row r="175" spans="1:7" x14ac:dyDescent="0.25">
      <c r="A175" s="33">
        <f>+'Base de datos  1'!A930</f>
        <v>43160</v>
      </c>
      <c r="B175" s="33" t="str">
        <f>+'Base de datos  1'!C930</f>
        <v>Pago Cuota</v>
      </c>
      <c r="C175" s="33">
        <f>+'Base de datos  1'!D930</f>
        <v>43172</v>
      </c>
      <c r="D175" s="33" t="str">
        <f>+'Base de datos  1'!E928</f>
        <v>TR</v>
      </c>
      <c r="E175" s="33" t="str">
        <f>+'Base de datos  1'!F930</f>
        <v>Ranco 48, Juana Jimenez Deuda Histor.</v>
      </c>
      <c r="F175" t="s">
        <v>57</v>
      </c>
      <c r="G175" s="92">
        <f>+'Base de datos  1'!H930</f>
        <v>21000</v>
      </c>
    </row>
    <row r="176" spans="1:7" x14ac:dyDescent="0.25">
      <c r="A176" s="33">
        <f>+'Base de datos  1'!A931</f>
        <v>43160</v>
      </c>
      <c r="B176" s="33" t="str">
        <f>+'Base de datos  1'!C931</f>
        <v>Pago Cuota</v>
      </c>
      <c r="C176" s="33">
        <f>+'Base de datos  1'!D931</f>
        <v>43175</v>
      </c>
      <c r="D176" s="33" t="str">
        <f>+'Base de datos  1'!E929</f>
        <v>D/E</v>
      </c>
      <c r="E176" s="33" t="str">
        <f>+'Base de datos  1'!F931</f>
        <v>Llanquihue 86, Jorge Zuñiga</v>
      </c>
      <c r="F176" t="s">
        <v>57</v>
      </c>
      <c r="G176" s="92">
        <f>+'Base de datos  1'!H931</f>
        <v>25000</v>
      </c>
    </row>
    <row r="177" spans="1:7" x14ac:dyDescent="0.25">
      <c r="A177" s="33">
        <f>+'Base de datos  1'!A932</f>
        <v>43160</v>
      </c>
      <c r="B177" s="33" t="str">
        <f>+'Base de datos  1'!C932</f>
        <v>Pago Cuota</v>
      </c>
      <c r="C177" s="33">
        <f>+'Base de datos  1'!D932</f>
        <v>43175</v>
      </c>
      <c r="D177" s="33" t="str">
        <f>+'Base de datos  1'!E930</f>
        <v>D/E</v>
      </c>
      <c r="E177" s="33" t="str">
        <f>+'Base de datos  1'!F932</f>
        <v>Llanquihue 86, Jorge Zuñiga</v>
      </c>
      <c r="F177" t="s">
        <v>57</v>
      </c>
      <c r="G177" s="92">
        <f>+'Base de datos  1'!H932</f>
        <v>25000</v>
      </c>
    </row>
    <row r="178" spans="1:7" x14ac:dyDescent="0.25">
      <c r="A178" s="33">
        <f>+'Base de datos  1'!A933</f>
        <v>43160</v>
      </c>
      <c r="B178" s="33" t="str">
        <f>+'Base de datos  1'!C933</f>
        <v>Pago Cuota</v>
      </c>
      <c r="C178" s="33">
        <f>+'Base de datos  1'!D933</f>
        <v>43165</v>
      </c>
      <c r="D178" s="33" t="str">
        <f>+'Base de datos  1'!E931</f>
        <v>TR</v>
      </c>
      <c r="E178" s="33" t="str">
        <f>+'Base de datos  1'!F933</f>
        <v>Villarrica 100, Julia Zuñiga</v>
      </c>
      <c r="F178" t="s">
        <v>57</v>
      </c>
      <c r="G178" s="92">
        <f>+'Base de datos  1'!H933</f>
        <v>25100</v>
      </c>
    </row>
    <row r="179" spans="1:7" x14ac:dyDescent="0.25">
      <c r="A179" s="33">
        <f>+'Base de datos  1'!A934</f>
        <v>43160</v>
      </c>
      <c r="B179" s="33" t="str">
        <f>+'Base de datos  1'!C934</f>
        <v>Pago Cuota</v>
      </c>
      <c r="C179" s="33">
        <f>+'Base de datos  1'!D934</f>
        <v>43175</v>
      </c>
      <c r="D179" s="33" t="str">
        <f>+'Base de datos  1'!E932</f>
        <v>TR</v>
      </c>
      <c r="E179" s="33" t="str">
        <f>+'Base de datos  1'!F934</f>
        <v>Llanquihue 82, Maria Molina</v>
      </c>
      <c r="F179" t="s">
        <v>57</v>
      </c>
      <c r="G179" s="92">
        <f>+'Base de datos  1'!H934</f>
        <v>30000</v>
      </c>
    </row>
    <row r="180" spans="1:7" x14ac:dyDescent="0.25">
      <c r="A180" s="33">
        <f>+'Base de datos  1'!A935</f>
        <v>43160</v>
      </c>
      <c r="B180" s="33" t="str">
        <f>+'Base de datos  1'!C935</f>
        <v>Pago Cuota</v>
      </c>
      <c r="C180" s="33">
        <f>+'Base de datos  1'!D935</f>
        <v>43160</v>
      </c>
      <c r="D180" s="33" t="str">
        <f>+'Base de datos  1'!E933</f>
        <v>D/E</v>
      </c>
      <c r="E180" s="33" t="str">
        <f>+'Base de datos  1'!F935</f>
        <v xml:space="preserve">Riñihue 27-29, M.Henriquez </v>
      </c>
      <c r="F180" t="s">
        <v>57</v>
      </c>
      <c r="G180" s="92">
        <f>+'Base de datos  1'!H935</f>
        <v>40000</v>
      </c>
    </row>
    <row r="181" spans="1:7" x14ac:dyDescent="0.25">
      <c r="A181" s="33">
        <f>+'Base de datos  1'!A936</f>
        <v>43160</v>
      </c>
      <c r="B181" s="33" t="str">
        <f>+'Base de datos  1'!C936</f>
        <v>Pago Cuota</v>
      </c>
      <c r="C181" s="33">
        <f>+'Base de datos  1'!D936</f>
        <v>43164</v>
      </c>
      <c r="D181" s="33" t="str">
        <f>+'Base de datos  1'!E934</f>
        <v>TR</v>
      </c>
      <c r="E181" s="33" t="str">
        <f>+'Base de datos  1'!F936</f>
        <v>Puyehue 43, Aurelio Sandoval</v>
      </c>
      <c r="F181" t="s">
        <v>57</v>
      </c>
      <c r="G181" s="92">
        <f>+'Base de datos  1'!H936</f>
        <v>40000</v>
      </c>
    </row>
    <row r="182" spans="1:7" x14ac:dyDescent="0.25">
      <c r="A182" s="33">
        <f>+'Base de datos  1'!A937</f>
        <v>43160</v>
      </c>
      <c r="B182" s="33" t="str">
        <f>+'Base de datos  1'!C937</f>
        <v>Pago Cuota</v>
      </c>
      <c r="C182" s="33">
        <f>+'Base de datos  1'!D937</f>
        <v>43174</v>
      </c>
      <c r="D182" s="33" t="str">
        <f>+'Base de datos  1'!E935</f>
        <v>TR</v>
      </c>
      <c r="E182" s="33" t="str">
        <f>+'Base de datos  1'!F937</f>
        <v>Llanquihue 119, Maria Madariaga</v>
      </c>
      <c r="F182" t="s">
        <v>57</v>
      </c>
      <c r="G182" s="92">
        <f>+'Base de datos  1'!H937</f>
        <v>40000</v>
      </c>
    </row>
    <row r="183" spans="1:7" x14ac:dyDescent="0.25">
      <c r="A183" s="33">
        <f>+'Base de datos  1'!A938</f>
        <v>43160</v>
      </c>
      <c r="B183" s="33" t="str">
        <f>+'Base de datos  1'!C938</f>
        <v>Pago Cuota</v>
      </c>
      <c r="C183" s="33">
        <f>+'Base de datos  1'!D938</f>
        <v>43175</v>
      </c>
      <c r="D183" s="33" t="str">
        <f>+'Base de datos  1'!E936</f>
        <v>D/E</v>
      </c>
      <c r="E183" s="33" t="str">
        <f>+'Base de datos  1'!F938</f>
        <v>Ranco 40, Eduardo Casademont</v>
      </c>
      <c r="F183" t="s">
        <v>57</v>
      </c>
      <c r="G183" s="92">
        <f>+'Base de datos  1'!H938</f>
        <v>40040</v>
      </c>
    </row>
    <row r="184" spans="1:7" x14ac:dyDescent="0.25">
      <c r="A184" s="33">
        <f>+'Base de datos  1'!A939</f>
        <v>43160</v>
      </c>
      <c r="B184" s="33" t="str">
        <f>+'Base de datos  1'!C939</f>
        <v>Pago Cuota</v>
      </c>
      <c r="C184" s="33">
        <f>+'Base de datos  1'!D939</f>
        <v>43187</v>
      </c>
      <c r="D184" s="33" t="str">
        <f>+'Base de datos  1'!E937</f>
        <v>TR</v>
      </c>
      <c r="E184" s="33" t="str">
        <f>+'Base de datos  1'!F939</f>
        <v>Ranco 54, Juan Montero</v>
      </c>
      <c r="F184" t="s">
        <v>57</v>
      </c>
      <c r="G184" s="92">
        <f>+'Base de datos  1'!H939</f>
        <v>40054</v>
      </c>
    </row>
    <row r="185" spans="1:7" x14ac:dyDescent="0.25">
      <c r="A185" s="33">
        <f>+'Base de datos  1'!A940</f>
        <v>43160</v>
      </c>
      <c r="B185" s="33" t="str">
        <f>+'Base de datos  1'!C940</f>
        <v>Pago Cuota</v>
      </c>
      <c r="C185" s="33">
        <f>+'Base de datos  1'!D940</f>
        <v>43188</v>
      </c>
      <c r="D185" s="33" t="str">
        <f>+'Base de datos  1'!E938</f>
        <v>D/E</v>
      </c>
      <c r="E185" s="33" t="str">
        <f>+'Base de datos  1'!F940</f>
        <v>Llanquihue 80, Sergio Ibaceta</v>
      </c>
      <c r="F185" t="s">
        <v>57</v>
      </c>
      <c r="G185" s="92">
        <f>+'Base de datos  1'!H940</f>
        <v>40080</v>
      </c>
    </row>
    <row r="186" spans="1:7" x14ac:dyDescent="0.25">
      <c r="A186" s="33">
        <f>+'Base de datos  1'!A941</f>
        <v>43160</v>
      </c>
      <c r="B186" s="33" t="str">
        <f>+'Base de datos  1'!C941</f>
        <v>Pago Cuota</v>
      </c>
      <c r="C186" s="33">
        <f>+'Base de datos  1'!D941</f>
        <v>43186</v>
      </c>
      <c r="D186" s="33" t="str">
        <f>+'Base de datos  1'!E939</f>
        <v>TR</v>
      </c>
      <c r="E186" s="33" t="str">
        <f>+'Base de datos  1'!F941</f>
        <v>Llanquihue 96, Carlos Alvarez</v>
      </c>
      <c r="F186" t="s">
        <v>57</v>
      </c>
      <c r="G186" s="92">
        <f>+'Base de datos  1'!H941</f>
        <v>40096</v>
      </c>
    </row>
    <row r="187" spans="1:7" x14ac:dyDescent="0.25">
      <c r="A187" s="33">
        <f>+'Base de datos  1'!A942</f>
        <v>43160</v>
      </c>
      <c r="B187" s="33" t="str">
        <f>+'Base de datos  1'!C942</f>
        <v>Pago Cuota</v>
      </c>
      <c r="C187" s="33">
        <f>+'Base de datos  1'!D942</f>
        <v>43160</v>
      </c>
      <c r="D187" s="33" t="str">
        <f>+'Base de datos  1'!E940</f>
        <v>TR</v>
      </c>
      <c r="E187" s="33" t="str">
        <f>+'Base de datos  1'!F942</f>
        <v>Ranco 54, Juan Montero</v>
      </c>
      <c r="F187" t="s">
        <v>57</v>
      </c>
      <c r="G187" s="92">
        <f>+'Base de datos  1'!H942</f>
        <v>44254</v>
      </c>
    </row>
    <row r="188" spans="1:7" x14ac:dyDescent="0.25">
      <c r="A188" s="33">
        <f>+'Base de datos  1'!A943</f>
        <v>43160</v>
      </c>
      <c r="B188" s="33" t="str">
        <f>+'Base de datos  1'!C943</f>
        <v>Pago Cuota</v>
      </c>
      <c r="C188" s="33">
        <f>+'Base de datos  1'!D943</f>
        <v>43161</v>
      </c>
      <c r="D188" s="33" t="str">
        <f>+'Base de datos  1'!E941</f>
        <v>TR</v>
      </c>
      <c r="E188" s="33" t="str">
        <f>+'Base de datos  1'!F943</f>
        <v>Villarrica 98-A - CBR</v>
      </c>
      <c r="F188" t="s">
        <v>57</v>
      </c>
      <c r="G188" s="92">
        <f>+'Base de datos  1'!H943</f>
        <v>50000</v>
      </c>
    </row>
    <row r="189" spans="1:7" x14ac:dyDescent="0.25">
      <c r="A189" s="33">
        <f>+'Base de datos  1'!A944</f>
        <v>43160</v>
      </c>
      <c r="B189" s="33" t="str">
        <f>+'Base de datos  1'!C944</f>
        <v>Pago Cuota</v>
      </c>
      <c r="C189" s="33">
        <f>+'Base de datos  1'!D944</f>
        <v>43164</v>
      </c>
      <c r="D189" s="33" t="str">
        <f>+'Base de datos  1'!E942</f>
        <v>TR</v>
      </c>
      <c r="E189" s="33" t="str">
        <f>+'Base de datos  1'!F944</f>
        <v>Llanquihuen 99, Luisa Herrera CBR</v>
      </c>
      <c r="F189" t="s">
        <v>57</v>
      </c>
      <c r="G189" s="92">
        <f>+'Base de datos  1'!H944</f>
        <v>50000</v>
      </c>
    </row>
    <row r="190" spans="1:7" x14ac:dyDescent="0.25">
      <c r="A190" s="33">
        <f>+'Base de datos  1'!A945</f>
        <v>43160</v>
      </c>
      <c r="B190" s="33" t="str">
        <f>+'Base de datos  1'!C945</f>
        <v>Pago Cuota</v>
      </c>
      <c r="C190" s="33">
        <f>+'Base de datos  1'!D945</f>
        <v>43164</v>
      </c>
      <c r="D190" s="33" t="str">
        <f>+'Base de datos  1'!E943</f>
        <v>TR</v>
      </c>
      <c r="E190" s="33" t="str">
        <f>+'Base de datos  1'!F945</f>
        <v>Llanquihue 97-A Castillo Olivera CBR</v>
      </c>
      <c r="F190" t="s">
        <v>57</v>
      </c>
      <c r="G190" s="92">
        <f>+'Base de datos  1'!H945</f>
        <v>50000</v>
      </c>
    </row>
    <row r="191" spans="1:7" x14ac:dyDescent="0.25">
      <c r="A191" s="33">
        <f>+'Base de datos  1'!A946</f>
        <v>43160</v>
      </c>
      <c r="B191" s="33" t="str">
        <f>+'Base de datos  1'!C946</f>
        <v>Pago Cuota</v>
      </c>
      <c r="C191" s="33">
        <f>+'Base de datos  1'!D946</f>
        <v>43164</v>
      </c>
      <c r="D191" s="33" t="str">
        <f>+'Base de datos  1'!E944</f>
        <v>D/E</v>
      </c>
      <c r="E191" s="33" t="str">
        <f>+'Base de datos  1'!F946</f>
        <v>Puyehue 22, Cristina Olivares CBR</v>
      </c>
      <c r="F191" t="s">
        <v>57</v>
      </c>
      <c r="G191" s="92">
        <f>+'Base de datos  1'!H946</f>
        <v>50000</v>
      </c>
    </row>
    <row r="192" spans="1:7" x14ac:dyDescent="0.25">
      <c r="A192" s="33">
        <f>+'Base de datos  1'!A947</f>
        <v>43160</v>
      </c>
      <c r="B192" s="33" t="str">
        <f>+'Base de datos  1'!C947</f>
        <v>Pago Cuota</v>
      </c>
      <c r="C192" s="33">
        <f>+'Base de datos  1'!D947</f>
        <v>43171</v>
      </c>
      <c r="D192" s="33" t="str">
        <f>+'Base de datos  1'!E945</f>
        <v>TR</v>
      </c>
      <c r="E192" s="33" t="str">
        <f>+'Base de datos  1'!F947</f>
        <v>Villarrica 104, Sergio Lledo CBR</v>
      </c>
      <c r="F192" t="s">
        <v>57</v>
      </c>
      <c r="G192" s="92">
        <f>+'Base de datos  1'!H947</f>
        <v>50000</v>
      </c>
    </row>
    <row r="193" spans="1:8" x14ac:dyDescent="0.25">
      <c r="A193" s="33">
        <f>+'Base de datos  1'!A948</f>
        <v>43160</v>
      </c>
      <c r="B193" s="33" t="str">
        <f>+'Base de datos  1'!C948</f>
        <v>Pago Cuota</v>
      </c>
      <c r="C193" s="33">
        <f>+'Base de datos  1'!D948</f>
        <v>43171</v>
      </c>
      <c r="D193" s="33" t="str">
        <f>+'Base de datos  1'!E946</f>
        <v>TR</v>
      </c>
      <c r="E193" s="33" t="str">
        <f>+'Base de datos  1'!F948</f>
        <v>Puyehue 43, Aurelio Sandoval CBR</v>
      </c>
      <c r="F193" t="s">
        <v>57</v>
      </c>
      <c r="G193" s="92">
        <f>+'Base de datos  1'!H948</f>
        <v>50000</v>
      </c>
    </row>
    <row r="194" spans="1:8" x14ac:dyDescent="0.25">
      <c r="A194" s="33">
        <f>+'Base de datos  1'!A949</f>
        <v>43160</v>
      </c>
      <c r="B194" s="33" t="str">
        <f>+'Base de datos  1'!C949</f>
        <v>Pago Cuota</v>
      </c>
      <c r="C194" s="33">
        <f>+'Base de datos  1'!D949</f>
        <v>43172</v>
      </c>
      <c r="D194" s="33" t="str">
        <f>+'Base de datos  1'!E947</f>
        <v>TR</v>
      </c>
      <c r="E194" s="33" t="str">
        <f>+'Base de datos  1'!F949</f>
        <v>Riñihue 10, Hector Zuñiga</v>
      </c>
      <c r="F194" t="s">
        <v>57</v>
      </c>
      <c r="G194" s="92">
        <f>+'Base de datos  1'!H949</f>
        <v>50000</v>
      </c>
    </row>
    <row r="195" spans="1:8" x14ac:dyDescent="0.25">
      <c r="A195" s="33">
        <f>+'Base de datos  1'!A950</f>
        <v>43160</v>
      </c>
      <c r="B195" s="33" t="str">
        <f>+'Base de datos  1'!C950</f>
        <v>Pago Cuota</v>
      </c>
      <c r="C195" s="33">
        <f>+'Base de datos  1'!D950</f>
        <v>43173</v>
      </c>
      <c r="D195" s="33" t="str">
        <f>+'Base de datos  1'!E948</f>
        <v>D/E</v>
      </c>
      <c r="E195" s="33" t="str">
        <f>+'Base de datos  1'!F950</f>
        <v>Ranco 38, Jose L.Retamal CBR</v>
      </c>
      <c r="F195" t="s">
        <v>57</v>
      </c>
      <c r="G195" s="92">
        <f>+'Base de datos  1'!H950</f>
        <v>50000</v>
      </c>
    </row>
    <row r="196" spans="1:8" x14ac:dyDescent="0.25">
      <c r="A196" s="33">
        <f>+'Base de datos  1'!A951</f>
        <v>43160</v>
      </c>
      <c r="B196" s="33" t="str">
        <f>+'Base de datos  1'!C951</f>
        <v>Pago Cuota</v>
      </c>
      <c r="C196" s="33">
        <f>+'Base de datos  1'!D951</f>
        <v>43171</v>
      </c>
      <c r="D196" s="33" t="str">
        <f>+'Base de datos  1'!E949</f>
        <v>D/E</v>
      </c>
      <c r="E196" s="33" t="str">
        <f>+'Base de datos  1'!F951</f>
        <v>Puyehue 49, Hector Otarola</v>
      </c>
      <c r="F196" t="s">
        <v>57</v>
      </c>
      <c r="G196" s="92">
        <f>+'Base de datos  1'!H951</f>
        <v>50049</v>
      </c>
    </row>
    <row r="197" spans="1:8" x14ac:dyDescent="0.25">
      <c r="A197" s="33">
        <f>+'Base de datos  1'!A952</f>
        <v>43160</v>
      </c>
      <c r="B197" s="33" t="str">
        <f>+'Base de datos  1'!C952</f>
        <v>Pago Cuota</v>
      </c>
      <c r="C197" s="33">
        <f>+'Base de datos  1'!D952</f>
        <v>43187</v>
      </c>
      <c r="D197" s="33" t="str">
        <f>+'Base de datos  1'!E950</f>
        <v>TR</v>
      </c>
      <c r="E197" s="33" t="str">
        <f>+'Base de datos  1'!F952</f>
        <v>Puyehue 51, Solange Aspee CBR</v>
      </c>
      <c r="F197" t="s">
        <v>57</v>
      </c>
      <c r="G197" s="92">
        <f>+'Base de datos  1'!H952</f>
        <v>50051</v>
      </c>
    </row>
    <row r="198" spans="1:8" x14ac:dyDescent="0.25">
      <c r="A198" s="33">
        <f>+'Base de datos  1'!A953</f>
        <v>43160</v>
      </c>
      <c r="B198" s="33" t="str">
        <f>+'Base de datos  1'!C953</f>
        <v>Pago Cuota</v>
      </c>
      <c r="C198" s="33">
        <f>+'Base de datos  1'!D953</f>
        <v>43172</v>
      </c>
      <c r="D198" s="33" t="str">
        <f>+'Base de datos  1'!E951</f>
        <v>TR</v>
      </c>
      <c r="E198" s="33" t="str">
        <f>+'Base de datos  1'!F953</f>
        <v>Riñihue 23, Sara Salgado CBR</v>
      </c>
      <c r="F198" t="s">
        <v>57</v>
      </c>
      <c r="G198" s="92">
        <f>+'Base de datos  1'!H953</f>
        <v>53300</v>
      </c>
    </row>
    <row r="199" spans="1:8" x14ac:dyDescent="0.25">
      <c r="A199" s="33">
        <f>+'Base de datos  1'!A954</f>
        <v>43160</v>
      </c>
      <c r="B199" s="33" t="str">
        <f>+'Base de datos  1'!C954</f>
        <v>Pago Cuota</v>
      </c>
      <c r="C199" s="33">
        <f>+'Base de datos  1'!D954</f>
        <v>43161</v>
      </c>
      <c r="D199" s="33" t="str">
        <f>+'Base de datos  1'!E952</f>
        <v>TR</v>
      </c>
      <c r="E199" s="33" t="str">
        <f>+'Base de datos  1'!F954</f>
        <v>Villarrica 98-A</v>
      </c>
      <c r="F199" t="s">
        <v>57</v>
      </c>
      <c r="G199" s="92">
        <f>+'Base de datos  1'!H954</f>
        <v>60000</v>
      </c>
    </row>
    <row r="200" spans="1:8" x14ac:dyDescent="0.25">
      <c r="A200" s="33">
        <f>+'Base de datos  1'!A955</f>
        <v>43160</v>
      </c>
      <c r="B200" s="33" t="str">
        <f>+'Base de datos  1'!C955</f>
        <v>Pago Cuota</v>
      </c>
      <c r="C200" s="33">
        <f>+'Base de datos  1'!D955</f>
        <v>43167</v>
      </c>
      <c r="D200" s="33" t="str">
        <f>+'Base de datos  1'!E953</f>
        <v>D/CH</v>
      </c>
      <c r="E200" s="33" t="str">
        <f>+'Base de datos  1'!F955</f>
        <v>Ranco 52, Nancy Paez CBR</v>
      </c>
      <c r="F200" t="s">
        <v>57</v>
      </c>
      <c r="G200" s="92">
        <f>+'Base de datos  1'!H955</f>
        <v>60000</v>
      </c>
    </row>
    <row r="201" spans="1:8" x14ac:dyDescent="0.25">
      <c r="A201" s="33">
        <f>+'Base de datos  1'!A956</f>
        <v>43160</v>
      </c>
      <c r="B201" s="33" t="str">
        <f>+'Base de datos  1'!C956</f>
        <v>Pago Cuota</v>
      </c>
      <c r="C201" s="33">
        <f>+'Base de datos  1'!D956</f>
        <v>43171</v>
      </c>
      <c r="D201" s="33" t="str">
        <f>+'Base de datos  1'!E954</f>
        <v>TR</v>
      </c>
      <c r="E201" s="33" t="str">
        <f>+'Base de datos  1'!F956</f>
        <v>Ranco 40, Eduardo Casademont</v>
      </c>
      <c r="F201" t="s">
        <v>57</v>
      </c>
      <c r="G201" s="92">
        <f>+'Base de datos  1'!H956</f>
        <v>60000</v>
      </c>
    </row>
    <row r="202" spans="1:8" x14ac:dyDescent="0.25">
      <c r="A202" s="33">
        <f>+'Base de datos  1'!A957</f>
        <v>43160</v>
      </c>
      <c r="B202" s="33" t="str">
        <f>+'Base de datos  1'!C957</f>
        <v>Pago Cuota</v>
      </c>
      <c r="C202" s="33">
        <f>+'Base de datos  1'!D957</f>
        <v>43178</v>
      </c>
      <c r="D202" s="33" t="str">
        <f>+'Base de datos  1'!E955</f>
        <v>TR</v>
      </c>
      <c r="E202" s="33" t="str">
        <f>+'Base de datos  1'!F957</f>
        <v>Riñihue 10, Hector Zuñiga</v>
      </c>
      <c r="F202" t="s">
        <v>57</v>
      </c>
      <c r="G202" s="92">
        <f>+'Base de datos  1'!H957</f>
        <v>60000</v>
      </c>
    </row>
    <row r="203" spans="1:8" x14ac:dyDescent="0.25">
      <c r="A203" s="33">
        <f>+'Base de datos  1'!A958</f>
        <v>43160</v>
      </c>
      <c r="B203" s="33" t="str">
        <f>+'Base de datos  1'!C958</f>
        <v>Pago Cuota</v>
      </c>
      <c r="C203" s="33">
        <f>+'Base de datos  1'!D958</f>
        <v>43173</v>
      </c>
      <c r="D203" s="33" t="str">
        <f>+'Base de datos  1'!E956</f>
        <v>D/E</v>
      </c>
      <c r="E203" s="33" t="str">
        <f>+'Base de datos  1'!F958</f>
        <v>Villarrica 120, Ma.Eugenia Meza CBR</v>
      </c>
      <c r="F203" t="s">
        <v>57</v>
      </c>
      <c r="G203" s="92">
        <f>+'Base de datos  1'!H958</f>
        <v>70000</v>
      </c>
    </row>
    <row r="204" spans="1:8" x14ac:dyDescent="0.25">
      <c r="A204" s="33">
        <f>+'Base de datos  1'!A959</f>
        <v>43160</v>
      </c>
      <c r="B204" s="33" t="str">
        <f>+'Base de datos  1'!C959</f>
        <v>Pago Cuota</v>
      </c>
      <c r="C204" s="33">
        <f>+'Base de datos  1'!D959</f>
        <v>43179</v>
      </c>
      <c r="D204" s="33" t="str">
        <f>+'Base de datos  1'!E957</f>
        <v>TR</v>
      </c>
      <c r="E204" s="33" t="str">
        <f>+'Base de datos  1'!F959</f>
        <v>Ranco 48, Carola Arriagada CBR</v>
      </c>
      <c r="F204" t="s">
        <v>57</v>
      </c>
      <c r="G204" s="92">
        <f>+'Base de datos  1'!H959</f>
        <v>70000</v>
      </c>
    </row>
    <row r="205" spans="1:8" x14ac:dyDescent="0.25">
      <c r="A205" s="33">
        <f>+'Base de datos  1'!A960</f>
        <v>43160</v>
      </c>
      <c r="B205" s="33" t="str">
        <f>+'Base de datos  1'!C960</f>
        <v>Pago Cuota</v>
      </c>
      <c r="C205" s="33">
        <f>+'Base de datos  1'!D960</f>
        <v>43167</v>
      </c>
      <c r="D205" s="33" t="str">
        <f>+'Base de datos  1'!E958</f>
        <v>TR</v>
      </c>
      <c r="E205" s="33" t="str">
        <f>+'Base de datos  1'!F960</f>
        <v>Ranco 81, Marcela Cubillos CBR</v>
      </c>
      <c r="F205" t="s">
        <v>57</v>
      </c>
      <c r="G205" s="92">
        <f>+'Base de datos  1'!H960</f>
        <v>100000</v>
      </c>
    </row>
    <row r="206" spans="1:8" x14ac:dyDescent="0.25">
      <c r="A206" s="69">
        <f>+'Base de datos  1'!A961</f>
        <v>43160</v>
      </c>
      <c r="B206" s="69" t="str">
        <f>+'Base de datos  1'!C961</f>
        <v>Pago Cuota</v>
      </c>
      <c r="C206" s="69">
        <f>+'Base de datos  1'!D961</f>
        <v>43174</v>
      </c>
      <c r="D206" s="69" t="str">
        <f>+'Base de datos  1'!E959</f>
        <v>TR</v>
      </c>
      <c r="E206" s="69" t="str">
        <f>+'Base de datos  1'!F961</f>
        <v>Riñihue 10, Hector Zuñiga</v>
      </c>
      <c r="F206" s="37" t="s">
        <v>57</v>
      </c>
      <c r="G206" s="94">
        <f>+'Base de datos  1'!H961</f>
        <v>100000</v>
      </c>
      <c r="H206" s="86">
        <f>SUM(G146:G206)</f>
        <v>2154742</v>
      </c>
    </row>
    <row r="207" spans="1:8" x14ac:dyDescent="0.25">
      <c r="A207" s="33">
        <f>+'Base de datos  1'!A962</f>
        <v>43191</v>
      </c>
      <c r="B207" s="33" t="str">
        <f>+'Base de datos  1'!C962</f>
        <v>Pago Cuota</v>
      </c>
      <c r="C207" s="33">
        <f>+'Base de datos  1'!D962</f>
        <v>43206</v>
      </c>
      <c r="D207" s="33" t="str">
        <f>+'Base de datos  1'!E960</f>
        <v>TR</v>
      </c>
      <c r="E207" s="33" t="str">
        <f>+'Base de datos  1'!F962</f>
        <v>Ranco 83, Silvia Gonzalez</v>
      </c>
      <c r="F207" t="s">
        <v>57</v>
      </c>
      <c r="G207" s="92">
        <f>+'Base de datos  1'!H962</f>
        <v>10400</v>
      </c>
    </row>
    <row r="208" spans="1:8" x14ac:dyDescent="0.25">
      <c r="A208" s="33">
        <f>+'Base de datos  1'!A963</f>
        <v>43191</v>
      </c>
      <c r="B208" s="33" t="str">
        <f>+'Base de datos  1'!C963</f>
        <v>Pago Cuota</v>
      </c>
      <c r="C208" s="33">
        <f>+'Base de datos  1'!D963</f>
        <v>43192</v>
      </c>
      <c r="D208" s="33" t="str">
        <f>+'Base de datos  1'!E961</f>
        <v>TR</v>
      </c>
      <c r="E208" s="33" t="str">
        <f>+'Base de datos  1'!F963</f>
        <v>Villarrica 123, Omar Sepulveda</v>
      </c>
      <c r="F208" t="s">
        <v>57</v>
      </c>
      <c r="G208" s="92">
        <f>+'Base de datos  1'!H963</f>
        <v>20000</v>
      </c>
    </row>
    <row r="209" spans="1:7" x14ac:dyDescent="0.25">
      <c r="A209" s="33">
        <f>+'Base de datos  1'!A964</f>
        <v>43191</v>
      </c>
      <c r="B209" s="33" t="str">
        <f>+'Base de datos  1'!C964</f>
        <v>Pago Cuota</v>
      </c>
      <c r="C209" s="33">
        <f>+'Base de datos  1'!D964</f>
        <v>43192</v>
      </c>
      <c r="D209" s="33" t="str">
        <f>+'Base de datos  1'!E962</f>
        <v>D/E</v>
      </c>
      <c r="E209" s="33" t="str">
        <f>+'Base de datos  1'!F964</f>
        <v>Llanquihue 88, Pedro Flores</v>
      </c>
      <c r="F209" t="s">
        <v>57</v>
      </c>
      <c r="G209" s="92">
        <f>+'Base de datos  1'!H964</f>
        <v>20000</v>
      </c>
    </row>
    <row r="210" spans="1:7" x14ac:dyDescent="0.25">
      <c r="A210" s="33">
        <f>+'Base de datos  1'!A965</f>
        <v>43191</v>
      </c>
      <c r="B210" s="33" t="str">
        <f>+'Base de datos  1'!C965</f>
        <v>Pago Cuota</v>
      </c>
      <c r="C210" s="33">
        <f>+'Base de datos  1'!D965</f>
        <v>43192</v>
      </c>
      <c r="D210" s="33" t="str">
        <f>+'Base de datos  1'!E963</f>
        <v>TR</v>
      </c>
      <c r="E210" s="33" t="str">
        <f>+'Base de datos  1'!F965</f>
        <v>Ranco 50, Julia Parra</v>
      </c>
      <c r="F210" t="s">
        <v>57</v>
      </c>
      <c r="G210" s="92">
        <f>+'Base de datos  1'!H965</f>
        <v>20000</v>
      </c>
    </row>
    <row r="211" spans="1:7" x14ac:dyDescent="0.25">
      <c r="A211" s="33">
        <f>+'Base de datos  1'!A966</f>
        <v>43191</v>
      </c>
      <c r="B211" s="33" t="str">
        <f>+'Base de datos  1'!C966</f>
        <v>Pago Cuota</v>
      </c>
      <c r="C211" s="33">
        <f>+'Base de datos  1'!D966</f>
        <v>43192</v>
      </c>
      <c r="D211" s="33" t="str">
        <f>+'Base de datos  1'!E964</f>
        <v>TR</v>
      </c>
      <c r="E211" s="33" t="str">
        <f>+'Base de datos  1'!F966</f>
        <v>Ranco 79, Ismelda Meza</v>
      </c>
      <c r="F211" t="s">
        <v>57</v>
      </c>
      <c r="G211" s="92">
        <f>+'Base de datos  1'!H966</f>
        <v>20000</v>
      </c>
    </row>
    <row r="212" spans="1:7" x14ac:dyDescent="0.25">
      <c r="A212" s="33">
        <f>+'Base de datos  1'!A967</f>
        <v>43191</v>
      </c>
      <c r="B212" s="33" t="str">
        <f>+'Base de datos  1'!C967</f>
        <v>Pago Cuota</v>
      </c>
      <c r="C212" s="33">
        <f>+'Base de datos  1'!D967</f>
        <v>43192</v>
      </c>
      <c r="D212" s="33" t="str">
        <f>+'Base de datos  1'!E965</f>
        <v>TR</v>
      </c>
      <c r="E212" s="33" t="str">
        <f>+'Base de datos  1'!F967</f>
        <v>Villarrica 118, Pia Burgos</v>
      </c>
      <c r="F212" t="s">
        <v>57</v>
      </c>
      <c r="G212" s="92">
        <f>+'Base de datos  1'!H967</f>
        <v>20000</v>
      </c>
    </row>
    <row r="213" spans="1:7" x14ac:dyDescent="0.25">
      <c r="A213" s="33">
        <f>+'Base de datos  1'!A968</f>
        <v>43191</v>
      </c>
      <c r="B213" s="33" t="str">
        <f>+'Base de datos  1'!C968</f>
        <v>Pago Cuota</v>
      </c>
      <c r="C213" s="33">
        <f>+'Base de datos  1'!D968</f>
        <v>43193</v>
      </c>
      <c r="D213" s="33" t="str">
        <f>+'Base de datos  1'!E966</f>
        <v>TR</v>
      </c>
      <c r="E213" s="33" t="str">
        <f>+'Base de datos  1'!F968</f>
        <v>Puyehue 22, Cristina Olivares</v>
      </c>
      <c r="F213" t="s">
        <v>57</v>
      </c>
      <c r="G213" s="92">
        <f>+'Base de datos  1'!H968</f>
        <v>20000</v>
      </c>
    </row>
    <row r="214" spans="1:7" x14ac:dyDescent="0.25">
      <c r="A214" s="33">
        <f>+'Base de datos  1'!A969</f>
        <v>43191</v>
      </c>
      <c r="B214" s="33" t="str">
        <f>+'Base de datos  1'!C969</f>
        <v>Pago Cuota</v>
      </c>
      <c r="C214" s="33">
        <f>+'Base de datos  1'!D969</f>
        <v>43196</v>
      </c>
      <c r="D214" s="33" t="str">
        <f>+'Base de datos  1'!E967</f>
        <v>TR</v>
      </c>
      <c r="E214" s="33" t="str">
        <f>+'Base de datos  1'!F969</f>
        <v>Llanquihue 97-A, Patricia Castillo</v>
      </c>
      <c r="F214" t="s">
        <v>57</v>
      </c>
      <c r="G214" s="92">
        <f>+'Base de datos  1'!H969</f>
        <v>20000</v>
      </c>
    </row>
    <row r="215" spans="1:7" x14ac:dyDescent="0.25">
      <c r="A215" s="33">
        <f>+'Base de datos  1'!A970</f>
        <v>43191</v>
      </c>
      <c r="B215" s="33" t="str">
        <f>+'Base de datos  1'!C970</f>
        <v>Pago Cuota</v>
      </c>
      <c r="C215" s="33">
        <f>+'Base de datos  1'!D970</f>
        <v>43199</v>
      </c>
      <c r="D215" s="33" t="str">
        <f>+'Base de datos  1'!E968</f>
        <v>TR</v>
      </c>
      <c r="E215" s="33" t="str">
        <f>+'Base de datos  1'!F970</f>
        <v>Ranco 91, Jeannette Ibarra</v>
      </c>
      <c r="F215" t="s">
        <v>57</v>
      </c>
      <c r="G215" s="92">
        <f>+'Base de datos  1'!H970</f>
        <v>20000</v>
      </c>
    </row>
    <row r="216" spans="1:7" x14ac:dyDescent="0.25">
      <c r="A216" s="33">
        <f>+'Base de datos  1'!A971</f>
        <v>43191</v>
      </c>
      <c r="B216" s="33" t="str">
        <f>+'Base de datos  1'!C971</f>
        <v>Pago Cuota</v>
      </c>
      <c r="C216" s="33">
        <f>+'Base de datos  1'!D971</f>
        <v>43199</v>
      </c>
      <c r="D216" s="33" t="str">
        <f>+'Base de datos  1'!E969</f>
        <v>TR</v>
      </c>
      <c r="E216" s="33" t="str">
        <f>+'Base de datos  1'!F971</f>
        <v>Ranco 91, Jeannette Ibarra</v>
      </c>
      <c r="F216" t="s">
        <v>57</v>
      </c>
      <c r="G216" s="92">
        <f>+'Base de datos  1'!H971</f>
        <v>20000</v>
      </c>
    </row>
    <row r="217" spans="1:7" x14ac:dyDescent="0.25">
      <c r="A217" s="33">
        <f>+'Base de datos  1'!A972</f>
        <v>43191</v>
      </c>
      <c r="B217" s="33" t="str">
        <f>+'Base de datos  1'!C972</f>
        <v>Pago Cuota</v>
      </c>
      <c r="C217" s="33">
        <f>+'Base de datos  1'!D972</f>
        <v>43199</v>
      </c>
      <c r="D217" s="33" t="str">
        <f>+'Base de datos  1'!E970</f>
        <v>D/E</v>
      </c>
      <c r="E217" s="33" t="str">
        <f>+'Base de datos  1'!F972</f>
        <v>Ranco 91, Jeannette Ibarra</v>
      </c>
      <c r="F217" t="s">
        <v>57</v>
      </c>
      <c r="G217" s="92">
        <f>+'Base de datos  1'!H972</f>
        <v>20000</v>
      </c>
    </row>
    <row r="218" spans="1:7" x14ac:dyDescent="0.25">
      <c r="A218" s="33">
        <f>+'Base de datos  1'!A973</f>
        <v>43191</v>
      </c>
      <c r="B218" s="33" t="str">
        <f>+'Base de datos  1'!C973</f>
        <v>Pago Cuota</v>
      </c>
      <c r="C218" s="33">
        <f>+'Base de datos  1'!D973</f>
        <v>43199</v>
      </c>
      <c r="D218" s="33" t="str">
        <f>+'Base de datos  1'!E971</f>
        <v>D/E</v>
      </c>
      <c r="E218" s="33" t="str">
        <f>+'Base de datos  1'!F973</f>
        <v>Ranco 56, Delia Quiroga</v>
      </c>
      <c r="F218" t="s">
        <v>57</v>
      </c>
      <c r="G218" s="92">
        <f>+'Base de datos  1'!H973</f>
        <v>20000</v>
      </c>
    </row>
    <row r="219" spans="1:7" x14ac:dyDescent="0.25">
      <c r="A219" s="33">
        <f>+'Base de datos  1'!A974</f>
        <v>43191</v>
      </c>
      <c r="B219" s="33" t="str">
        <f>+'Base de datos  1'!C974</f>
        <v>Pago Cuota</v>
      </c>
      <c r="C219" s="33">
        <f>+'Base de datos  1'!D974</f>
        <v>43202</v>
      </c>
      <c r="D219" s="33" t="str">
        <f>+'Base de datos  1'!E972</f>
        <v>D/E</v>
      </c>
      <c r="E219" s="33" t="str">
        <f>+'Base de datos  1'!F974</f>
        <v>Ranco 75, Olga Hernandez</v>
      </c>
      <c r="F219" t="s">
        <v>57</v>
      </c>
      <c r="G219" s="92">
        <f>+'Base de datos  1'!H974</f>
        <v>20000</v>
      </c>
    </row>
    <row r="220" spans="1:7" x14ac:dyDescent="0.25">
      <c r="A220" s="33">
        <f>+'Base de datos  1'!A975</f>
        <v>43191</v>
      </c>
      <c r="B220" s="33" t="str">
        <f>+'Base de datos  1'!C975</f>
        <v>Pago Cuota</v>
      </c>
      <c r="C220" s="33">
        <f>+'Base de datos  1'!D975</f>
        <v>43206</v>
      </c>
      <c r="D220" s="33" t="str">
        <f>+'Base de datos  1'!E973</f>
        <v>D/E</v>
      </c>
      <c r="E220" s="33" t="str">
        <f>+'Base de datos  1'!F975</f>
        <v>Ranco 91, Jeannette Ibarra</v>
      </c>
      <c r="F220" t="s">
        <v>57</v>
      </c>
      <c r="G220" s="92">
        <f>+'Base de datos  1'!H975</f>
        <v>20000</v>
      </c>
    </row>
    <row r="221" spans="1:7" x14ac:dyDescent="0.25">
      <c r="A221" s="33">
        <f>+'Base de datos  1'!A976</f>
        <v>43191</v>
      </c>
      <c r="B221" s="33" t="str">
        <f>+'Base de datos  1'!C976</f>
        <v>Pago Cuota</v>
      </c>
      <c r="C221" s="33">
        <f>+'Base de datos  1'!D976</f>
        <v>43206</v>
      </c>
      <c r="D221" s="33" t="str">
        <f>+'Base de datos  1'!E974</f>
        <v>TR</v>
      </c>
      <c r="E221" s="33" t="str">
        <f>+'Base de datos  1'!F976</f>
        <v>Ranco 91, Jeannette Ibarra</v>
      </c>
      <c r="F221" t="s">
        <v>57</v>
      </c>
      <c r="G221" s="92">
        <f>+'Base de datos  1'!H976</f>
        <v>20000</v>
      </c>
    </row>
    <row r="222" spans="1:7" x14ac:dyDescent="0.25">
      <c r="A222" s="33">
        <f>+'Base de datos  1'!A977</f>
        <v>43191</v>
      </c>
      <c r="B222" s="33" t="str">
        <f>+'Base de datos  1'!C977</f>
        <v>Pago Cuota</v>
      </c>
      <c r="C222" s="33">
        <f>+'Base de datos  1'!D977</f>
        <v>43208</v>
      </c>
      <c r="D222" s="33" t="str">
        <f>+'Base de datos  1'!E975</f>
        <v>D/E</v>
      </c>
      <c r="E222" s="33" t="str">
        <f>+'Base de datos  1'!F977</f>
        <v>Puyehue 38, Militza Cortes</v>
      </c>
      <c r="F222" t="s">
        <v>57</v>
      </c>
      <c r="G222" s="92">
        <f>+'Base de datos  1'!H977</f>
        <v>20000</v>
      </c>
    </row>
    <row r="223" spans="1:7" x14ac:dyDescent="0.25">
      <c r="A223" s="33">
        <f>+'Base de datos  1'!A978</f>
        <v>43191</v>
      </c>
      <c r="B223" s="33" t="str">
        <f>+'Base de datos  1'!C978</f>
        <v>Pago Cuota</v>
      </c>
      <c r="C223" s="33">
        <f>+'Base de datos  1'!D978</f>
        <v>43209</v>
      </c>
      <c r="D223" s="33" t="str">
        <f>+'Base de datos  1'!E976</f>
        <v>D/E</v>
      </c>
      <c r="E223" s="33" t="str">
        <f>+'Base de datos  1'!F978</f>
        <v>Riñihue 10, Hector Zuñiga</v>
      </c>
      <c r="F223" t="s">
        <v>57</v>
      </c>
      <c r="G223" s="92">
        <f>+'Base de datos  1'!H978</f>
        <v>20000</v>
      </c>
    </row>
    <row r="224" spans="1:7" x14ac:dyDescent="0.25">
      <c r="A224" s="33">
        <f>+'Base de datos  1'!A979</f>
        <v>43191</v>
      </c>
      <c r="B224" s="33" t="str">
        <f>+'Base de datos  1'!C979</f>
        <v>Pago Cuota</v>
      </c>
      <c r="C224" s="33">
        <f>+'Base de datos  1'!D979</f>
        <v>43213</v>
      </c>
      <c r="D224" s="33" t="str">
        <f>+'Base de datos  1'!E977</f>
        <v>TR</v>
      </c>
      <c r="E224" s="33" t="str">
        <f>+'Base de datos  1'!F979</f>
        <v>Puyehue 24, Manuel Latapiat</v>
      </c>
      <c r="F224" t="s">
        <v>57</v>
      </c>
      <c r="G224" s="92">
        <f>+'Base de datos  1'!H979</f>
        <v>20000</v>
      </c>
    </row>
    <row r="225" spans="1:7" x14ac:dyDescent="0.25">
      <c r="A225" s="33">
        <f>+'Base de datos  1'!A980</f>
        <v>43191</v>
      </c>
      <c r="B225" s="33" t="str">
        <f>+'Base de datos  1'!C980</f>
        <v>Pago Cuota</v>
      </c>
      <c r="C225" s="33">
        <f>+'Base de datos  1'!D980</f>
        <v>43213</v>
      </c>
      <c r="D225" s="33" t="str">
        <f>+'Base de datos  1'!E978</f>
        <v>D/E</v>
      </c>
      <c r="E225" s="33" t="str">
        <f>+'Base de datos  1'!F980</f>
        <v>Puyehue 32, Ivonne Jorquera</v>
      </c>
      <c r="F225" t="s">
        <v>57</v>
      </c>
      <c r="G225" s="92">
        <f>+'Base de datos  1'!H980</f>
        <v>20000</v>
      </c>
    </row>
    <row r="226" spans="1:7" x14ac:dyDescent="0.25">
      <c r="A226" s="33">
        <f>+'Base de datos  1'!A981</f>
        <v>43191</v>
      </c>
      <c r="B226" s="33" t="str">
        <f>+'Base de datos  1'!C981</f>
        <v>Pago Cuota</v>
      </c>
      <c r="C226" s="33">
        <f>+'Base de datos  1'!D981</f>
        <v>43216</v>
      </c>
      <c r="D226" s="33" t="str">
        <f>+'Base de datos  1'!E979</f>
        <v>TR</v>
      </c>
      <c r="E226" s="33" t="str">
        <f>+'Base de datos  1'!F981</f>
        <v xml:space="preserve">Llanquihue 113, Pedro Ruz </v>
      </c>
      <c r="F226" t="s">
        <v>57</v>
      </c>
      <c r="G226" s="92">
        <f>+'Base de datos  1'!H981</f>
        <v>20000</v>
      </c>
    </row>
    <row r="227" spans="1:7" x14ac:dyDescent="0.25">
      <c r="A227" s="33">
        <f>+'Base de datos  1'!A982</f>
        <v>43191</v>
      </c>
      <c r="B227" s="33" t="str">
        <f>+'Base de datos  1'!C982</f>
        <v>Pago Cuota</v>
      </c>
      <c r="C227" s="33">
        <f>+'Base de datos  1'!D982</f>
        <v>43220</v>
      </c>
      <c r="D227" s="33" t="str">
        <f>+'Base de datos  1'!E980</f>
        <v>TR</v>
      </c>
      <c r="E227" s="33" t="str">
        <f>+'Base de datos  1'!F982</f>
        <v>Villarrica 118, Pia Burgos</v>
      </c>
      <c r="F227" t="s">
        <v>57</v>
      </c>
      <c r="G227" s="92">
        <f>+'Base de datos  1'!H982</f>
        <v>20000</v>
      </c>
    </row>
    <row r="228" spans="1:7" x14ac:dyDescent="0.25">
      <c r="A228" s="33">
        <f>+'Base de datos  1'!A983</f>
        <v>43191</v>
      </c>
      <c r="B228" s="33" t="str">
        <f>+'Base de datos  1'!C983</f>
        <v>Pago Cuota</v>
      </c>
      <c r="C228" s="33">
        <f>+'Base de datos  1'!D983</f>
        <v>43220</v>
      </c>
      <c r="D228" s="33" t="str">
        <f>+'Base de datos  1'!E981</f>
        <v>TR</v>
      </c>
      <c r="E228" s="33" t="str">
        <f>+'Base de datos  1'!F983</f>
        <v>Villarrica 123, Omar Sepulveda</v>
      </c>
      <c r="F228" t="s">
        <v>57</v>
      </c>
      <c r="G228" s="92">
        <f>+'Base de datos  1'!H983</f>
        <v>20000</v>
      </c>
    </row>
    <row r="229" spans="1:7" x14ac:dyDescent="0.25">
      <c r="A229" s="33">
        <f>+'Base de datos  1'!A984</f>
        <v>43191</v>
      </c>
      <c r="B229" s="33" t="str">
        <f>+'Base de datos  1'!C984</f>
        <v>Pago Cuota</v>
      </c>
      <c r="C229" s="33">
        <f>+'Base de datos  1'!D984</f>
        <v>43216</v>
      </c>
      <c r="D229" s="33" t="str">
        <f>+'Base de datos  1'!E982</f>
        <v>TR</v>
      </c>
      <c r="E229" s="33" t="str">
        <f>+'Base de datos  1'!F984</f>
        <v>Puyehue 37,Jorge Matamala</v>
      </c>
      <c r="F229" t="s">
        <v>57</v>
      </c>
      <c r="G229" s="92">
        <f>+'Base de datos  1'!H984</f>
        <v>20037</v>
      </c>
    </row>
    <row r="230" spans="1:7" x14ac:dyDescent="0.25">
      <c r="A230" s="33">
        <f>+'Base de datos  1'!A985</f>
        <v>43191</v>
      </c>
      <c r="B230" s="33" t="str">
        <f>+'Base de datos  1'!C985</f>
        <v>Pago Cuota</v>
      </c>
      <c r="C230" s="33">
        <f>+'Base de datos  1'!D985</f>
        <v>43216</v>
      </c>
      <c r="D230" s="33" t="str">
        <f>+'Base de datos  1'!E983</f>
        <v>TR</v>
      </c>
      <c r="E230" s="33" t="str">
        <f>+'Base de datos  1'!F985</f>
        <v>Icalma 72, Jorge Matamala</v>
      </c>
      <c r="F230" t="s">
        <v>57</v>
      </c>
      <c r="G230" s="92">
        <f>+'Base de datos  1'!H985</f>
        <v>20072</v>
      </c>
    </row>
    <row r="231" spans="1:7" x14ac:dyDescent="0.25">
      <c r="A231" s="33">
        <f>+'Base de datos  1'!A986</f>
        <v>43191</v>
      </c>
      <c r="B231" s="33" t="str">
        <f>+'Base de datos  1'!C986</f>
        <v>Pago Cuota</v>
      </c>
      <c r="C231" s="33">
        <f>+'Base de datos  1'!D986</f>
        <v>43193</v>
      </c>
      <c r="D231" s="33" t="str">
        <f>+'Base de datos  1'!E984</f>
        <v>TR</v>
      </c>
      <c r="E231" s="33" t="str">
        <f>+'Base de datos  1'!F986</f>
        <v>Llanquihue 97, Rene Rivero</v>
      </c>
      <c r="F231" t="s">
        <v>57</v>
      </c>
      <c r="G231" s="92">
        <f>+'Base de datos  1'!H986</f>
        <v>20097</v>
      </c>
    </row>
    <row r="232" spans="1:7" x14ac:dyDescent="0.25">
      <c r="A232" s="33">
        <f>+'Base de datos  1'!A987</f>
        <v>43191</v>
      </c>
      <c r="B232" s="33" t="str">
        <f>+'Base de datos  1'!C987</f>
        <v>Pago Cuota</v>
      </c>
      <c r="C232" s="33">
        <f>+'Base de datos  1'!D987</f>
        <v>43203</v>
      </c>
      <c r="D232" s="33" t="str">
        <f>+'Base de datos  1'!E985</f>
        <v>TR</v>
      </c>
      <c r="E232" s="33" t="str">
        <f>+'Base de datos  1'!F987</f>
        <v>Villarrica 100, Julia Zuñiga</v>
      </c>
      <c r="F232" t="s">
        <v>57</v>
      </c>
      <c r="G232" s="92">
        <f>+'Base de datos  1'!H987</f>
        <v>20100</v>
      </c>
    </row>
    <row r="233" spans="1:7" x14ac:dyDescent="0.25">
      <c r="A233" s="33">
        <f>+'Base de datos  1'!A988</f>
        <v>43191</v>
      </c>
      <c r="B233" s="33" t="str">
        <f>+'Base de datos  1'!C988</f>
        <v>Pago Cuota</v>
      </c>
      <c r="C233" s="33">
        <f>+'Base de datos  1'!D988</f>
        <v>43216</v>
      </c>
      <c r="D233" s="33" t="str">
        <f>+'Base de datos  1'!E986</f>
        <v>D/E</v>
      </c>
      <c r="E233" s="33" t="str">
        <f>+'Base de datos  1'!F988</f>
        <v>Llanquihue 109, Teresa Gatica</v>
      </c>
      <c r="F233" t="s">
        <v>57</v>
      </c>
      <c r="G233" s="92">
        <f>+'Base de datos  1'!H988</f>
        <v>20109</v>
      </c>
    </row>
    <row r="234" spans="1:7" x14ac:dyDescent="0.25">
      <c r="A234" s="33">
        <f>+'Base de datos  1'!A989</f>
        <v>43191</v>
      </c>
      <c r="B234" s="33" t="str">
        <f>+'Base de datos  1'!C989</f>
        <v>Pago Cuota</v>
      </c>
      <c r="C234" s="33">
        <f>+'Base de datos  1'!D989</f>
        <v>43206</v>
      </c>
      <c r="D234" s="33" t="str">
        <f>+'Base de datos  1'!E987</f>
        <v>D/E</v>
      </c>
      <c r="E234" s="33" t="str">
        <f>+'Base de datos  1'!F989</f>
        <v>Ranco 83, Silvia Gonzalez</v>
      </c>
      <c r="F234" t="s">
        <v>57</v>
      </c>
      <c r="G234" s="92">
        <f>+'Base de datos  1'!H989</f>
        <v>29600</v>
      </c>
    </row>
    <row r="235" spans="1:7" x14ac:dyDescent="0.25">
      <c r="A235" s="33">
        <f>+'Base de datos  1'!A990</f>
        <v>43191</v>
      </c>
      <c r="B235" s="33" t="str">
        <f>+'Base de datos  1'!C990</f>
        <v>Pago Cuota</v>
      </c>
      <c r="C235" s="33">
        <f>+'Base de datos  1'!D990</f>
        <v>43192</v>
      </c>
      <c r="D235" s="33" t="str">
        <f>+'Base de datos  1'!E988</f>
        <v>D/E</v>
      </c>
      <c r="E235" s="33" t="str">
        <f>+'Base de datos  1'!F990</f>
        <v>R.Figueroa Enajenacion Estanque agua</v>
      </c>
      <c r="F235" t="s">
        <v>57</v>
      </c>
      <c r="G235" s="92">
        <f>+'Base de datos  1'!H990</f>
        <v>30000</v>
      </c>
    </row>
    <row r="236" spans="1:7" x14ac:dyDescent="0.25">
      <c r="A236" s="33">
        <f>+'Base de datos  1'!A991</f>
        <v>43191</v>
      </c>
      <c r="B236" s="33" t="str">
        <f>+'Base de datos  1'!C991</f>
        <v>Pago Cuota</v>
      </c>
      <c r="C236" s="33">
        <f>+'Base de datos  1'!D991</f>
        <v>43199</v>
      </c>
      <c r="D236" s="33" t="str">
        <f>+'Base de datos  1'!E989</f>
        <v>D/CH</v>
      </c>
      <c r="E236" s="33" t="str">
        <f>+'Base de datos  1'!F991</f>
        <v>Llanquihue 74, Eliana Haro CBR</v>
      </c>
      <c r="F236" t="s">
        <v>57</v>
      </c>
      <c r="G236" s="92">
        <f>+'Base de datos  1'!H991</f>
        <v>30000</v>
      </c>
    </row>
    <row r="237" spans="1:7" x14ac:dyDescent="0.25">
      <c r="A237" s="33">
        <f>+'Base de datos  1'!A992</f>
        <v>43191</v>
      </c>
      <c r="B237" s="33" t="str">
        <f>+'Base de datos  1'!C992</f>
        <v>Pago Cuota</v>
      </c>
      <c r="C237" s="33">
        <f>+'Base de datos  1'!D992</f>
        <v>43209</v>
      </c>
      <c r="D237" s="33" t="str">
        <f>+'Base de datos  1'!E990</f>
        <v>TR</v>
      </c>
      <c r="E237" s="33" t="str">
        <f>+'Base de datos  1'!F992</f>
        <v>Llanquihue 82, Maria Molina</v>
      </c>
      <c r="F237" t="s">
        <v>57</v>
      </c>
      <c r="G237" s="92">
        <f>+'Base de datos  1'!H992</f>
        <v>30000</v>
      </c>
    </row>
    <row r="238" spans="1:7" x14ac:dyDescent="0.25">
      <c r="A238" s="33">
        <f>+'Base de datos  1'!A993</f>
        <v>43191</v>
      </c>
      <c r="B238" s="33" t="str">
        <f>+'Base de datos  1'!C993</f>
        <v>Pago Cuota</v>
      </c>
      <c r="C238" s="33">
        <f>+'Base de datos  1'!D993</f>
        <v>43194</v>
      </c>
      <c r="D238" s="33" t="str">
        <f>+'Base de datos  1'!E991</f>
        <v>D/E</v>
      </c>
      <c r="E238" s="33" t="str">
        <f>+'Base de datos  1'!F993</f>
        <v xml:space="preserve">Llanquihue 103-105, Tatiana Tejos </v>
      </c>
      <c r="F238" t="s">
        <v>57</v>
      </c>
      <c r="G238" s="92">
        <f>+'Base de datos  1'!H993</f>
        <v>40000</v>
      </c>
    </row>
    <row r="239" spans="1:7" x14ac:dyDescent="0.25">
      <c r="A239" s="33">
        <f>+'Base de datos  1'!A994</f>
        <v>43191</v>
      </c>
      <c r="B239" s="33" t="str">
        <f>+'Base de datos  1'!C994</f>
        <v>Pago Cuota</v>
      </c>
      <c r="C239" s="33">
        <f>+'Base de datos  1'!D994</f>
        <v>43195</v>
      </c>
      <c r="D239" s="33" t="str">
        <f>+'Base de datos  1'!E992</f>
        <v>TR</v>
      </c>
      <c r="E239" s="33" t="str">
        <f>+'Base de datos  1'!F994</f>
        <v>Riñihue 27-29, Marta Manriquez</v>
      </c>
      <c r="F239" t="s">
        <v>57</v>
      </c>
      <c r="G239" s="92">
        <f>+'Base de datos  1'!H994</f>
        <v>40000</v>
      </c>
    </row>
    <row r="240" spans="1:7" x14ac:dyDescent="0.25">
      <c r="A240" s="33">
        <f>+'Base de datos  1'!A995</f>
        <v>43191</v>
      </c>
      <c r="B240" s="33" t="str">
        <f>+'Base de datos  1'!C995</f>
        <v>Pago Cuota</v>
      </c>
      <c r="C240" s="33">
        <f>+'Base de datos  1'!D995</f>
        <v>43207</v>
      </c>
      <c r="D240" s="33" t="str">
        <f>+'Base de datos  1'!E993</f>
        <v>TR</v>
      </c>
      <c r="E240" s="33" t="str">
        <f>+'Base de datos  1'!F995</f>
        <v>Llanquihue 119, Maria Madariaga</v>
      </c>
      <c r="F240" t="s">
        <v>57</v>
      </c>
      <c r="G240" s="92">
        <f>+'Base de datos  1'!H995</f>
        <v>40000</v>
      </c>
    </row>
    <row r="241" spans="1:8" x14ac:dyDescent="0.25">
      <c r="A241" s="33">
        <f>+'Base de datos  1'!A996</f>
        <v>43191</v>
      </c>
      <c r="B241" s="33" t="str">
        <f>+'Base de datos  1'!C996</f>
        <v>Pago Cuota</v>
      </c>
      <c r="C241" s="33">
        <f>+'Base de datos  1'!D996</f>
        <v>43220</v>
      </c>
      <c r="D241" s="33" t="str">
        <f>+'Base de datos  1'!E994</f>
        <v>TR</v>
      </c>
      <c r="E241" s="33" t="str">
        <f>+'Base de datos  1'!F996</f>
        <v>Ranco 54, Juan Montero</v>
      </c>
      <c r="F241" t="s">
        <v>57</v>
      </c>
      <c r="G241" s="92">
        <f>+'Base de datos  1'!H996</f>
        <v>40054</v>
      </c>
    </row>
    <row r="242" spans="1:8" x14ac:dyDescent="0.25">
      <c r="A242" s="33">
        <f>+'Base de datos  1'!A997</f>
        <v>43191</v>
      </c>
      <c r="B242" s="33" t="str">
        <f>+'Base de datos  1'!C997</f>
        <v>Pago Cuota</v>
      </c>
      <c r="C242" s="33">
        <f>+'Base de datos  1'!D997</f>
        <v>43220</v>
      </c>
      <c r="D242" s="33" t="str">
        <f>+'Base de datos  1'!E995</f>
        <v>TR</v>
      </c>
      <c r="E242" s="33" t="str">
        <f>+'Base de datos  1'!F997</f>
        <v>Llanquihue 80, Sergio Ibaceta</v>
      </c>
      <c r="F242" t="s">
        <v>57</v>
      </c>
      <c r="G242" s="92">
        <f>+'Base de datos  1'!H997</f>
        <v>40080</v>
      </c>
    </row>
    <row r="243" spans="1:8" x14ac:dyDescent="0.25">
      <c r="A243" s="33">
        <f>+'Base de datos  1'!A998</f>
        <v>43191</v>
      </c>
      <c r="B243" s="33" t="str">
        <f>+'Base de datos  1'!C998</f>
        <v>Pago Cuota</v>
      </c>
      <c r="C243" s="33">
        <f>+'Base de datos  1'!D998</f>
        <v>43192</v>
      </c>
      <c r="D243" s="33" t="str">
        <f>+'Base de datos  1'!E996</f>
        <v>TR</v>
      </c>
      <c r="E243" s="33" t="str">
        <f>+'Base de datos  1'!F998</f>
        <v>Llanquihue 94, Sucesion Valdes</v>
      </c>
      <c r="F243" t="s">
        <v>57</v>
      </c>
      <c r="G243" s="92">
        <f>+'Base de datos  1'!H998</f>
        <v>40094</v>
      </c>
    </row>
    <row r="244" spans="1:8" x14ac:dyDescent="0.25">
      <c r="A244" s="33">
        <f>+'Base de datos  1'!A999</f>
        <v>43191</v>
      </c>
      <c r="B244" s="33" t="str">
        <f>+'Base de datos  1'!C999</f>
        <v>Pago Cuota</v>
      </c>
      <c r="C244" s="33">
        <f>+'Base de datos  1'!D999</f>
        <v>43193</v>
      </c>
      <c r="D244" s="33" t="str">
        <f>+'Base de datos  1'!E997</f>
        <v>TR</v>
      </c>
      <c r="E244" s="33" t="str">
        <f>+'Base de datos  1'!F999</f>
        <v>Villarrica 114, Hilda Alburquerque CBR</v>
      </c>
      <c r="F244" t="s">
        <v>57</v>
      </c>
      <c r="G244" s="92">
        <f>+'Base de datos  1'!H999</f>
        <v>50000</v>
      </c>
    </row>
    <row r="245" spans="1:8" x14ac:dyDescent="0.25">
      <c r="A245" s="33">
        <f>+'Base de datos  1'!A1000</f>
        <v>43191</v>
      </c>
      <c r="B245" s="33" t="str">
        <f>+'Base de datos  1'!C1000</f>
        <v>Pago Cuota</v>
      </c>
      <c r="C245" s="33">
        <f>+'Base de datos  1'!D1000</f>
        <v>43193</v>
      </c>
      <c r="D245" s="33" t="str">
        <f>+'Base de datos  1'!E998</f>
        <v>D/E</v>
      </c>
      <c r="E245" s="33" t="str">
        <f>+'Base de datos  1'!F1000</f>
        <v>Llanquihue 78, Cristian Recabarren</v>
      </c>
      <c r="F245" t="s">
        <v>57</v>
      </c>
      <c r="G245" s="92">
        <f>+'Base de datos  1'!H1000</f>
        <v>50000</v>
      </c>
    </row>
    <row r="246" spans="1:8" x14ac:dyDescent="0.25">
      <c r="A246" s="33">
        <f>+'Base de datos  1'!A1001</f>
        <v>43191</v>
      </c>
      <c r="B246" s="33" t="str">
        <f>+'Base de datos  1'!C1001</f>
        <v>Pago Cuota</v>
      </c>
      <c r="C246" s="33">
        <f>+'Base de datos  1'!D1001</f>
        <v>43194</v>
      </c>
      <c r="D246" s="33" t="str">
        <f>+'Base de datos  1'!E999</f>
        <v>D/E</v>
      </c>
      <c r="E246" s="33" t="str">
        <f>+'Base de datos  1'!F1001</f>
        <v>Llanquihue 103, Tatiana Tejos CBR</v>
      </c>
      <c r="F246" t="s">
        <v>57</v>
      </c>
      <c r="G246" s="92">
        <f>+'Base de datos  1'!H1001</f>
        <v>50000</v>
      </c>
    </row>
    <row r="247" spans="1:8" x14ac:dyDescent="0.25">
      <c r="A247" s="33">
        <f>+'Base de datos  1'!A1002</f>
        <v>43191</v>
      </c>
      <c r="B247" s="33" t="str">
        <f>+'Base de datos  1'!C1002</f>
        <v>Pago Cuota</v>
      </c>
      <c r="C247" s="33">
        <f>+'Base de datos  1'!D1002</f>
        <v>43199</v>
      </c>
      <c r="D247" s="33" t="str">
        <f>+'Base de datos  1'!E1000</f>
        <v>D/E</v>
      </c>
      <c r="E247" s="33" t="str">
        <f>+'Base de datos  1'!F1002</f>
        <v>Llanquihue 113, Pedro Ruz CBR</v>
      </c>
      <c r="F247" t="s">
        <v>57</v>
      </c>
      <c r="G247" s="92">
        <f>+'Base de datos  1'!H1002</f>
        <v>50000</v>
      </c>
    </row>
    <row r="248" spans="1:8" x14ac:dyDescent="0.25">
      <c r="A248" s="33">
        <f>+'Base de datos  1'!A1003</f>
        <v>43191</v>
      </c>
      <c r="B248" s="33" t="str">
        <f>+'Base de datos  1'!C1003</f>
        <v>Pago Cuota</v>
      </c>
      <c r="C248" s="33">
        <f>+'Base de datos  1'!D1003</f>
        <v>43192</v>
      </c>
      <c r="D248" s="33" t="str">
        <f>+'Base de datos  1'!E1001</f>
        <v>TR</v>
      </c>
      <c r="E248" s="33" t="str">
        <f>+'Base de datos  1'!F1003</f>
        <v>Riñihue 23, Sara Salgado CBR</v>
      </c>
      <c r="F248" t="s">
        <v>57</v>
      </c>
      <c r="G248" s="92">
        <f>+'Base de datos  1'!H1003</f>
        <v>50023</v>
      </c>
    </row>
    <row r="249" spans="1:8" x14ac:dyDescent="0.25">
      <c r="A249" s="33">
        <f>+'Base de datos  1'!A1004</f>
        <v>43191</v>
      </c>
      <c r="B249" s="33" t="str">
        <f>+'Base de datos  1'!C1004</f>
        <v>Pago Cuota</v>
      </c>
      <c r="C249" s="33">
        <f>+'Base de datos  1'!D1004</f>
        <v>43193</v>
      </c>
      <c r="D249" s="33" t="str">
        <f>+'Base de datos  1'!E1002</f>
        <v>TR</v>
      </c>
      <c r="E249" s="33" t="str">
        <f>+'Base de datos  1'!F1004</f>
        <v xml:space="preserve">Villarrica 114, Hilda Alburquerque </v>
      </c>
      <c r="F249" t="s">
        <v>57</v>
      </c>
      <c r="G249" s="92">
        <f>+'Base de datos  1'!H1004</f>
        <v>60000</v>
      </c>
    </row>
    <row r="250" spans="1:8" x14ac:dyDescent="0.25">
      <c r="A250" s="33">
        <f>+'Base de datos  1'!A1005</f>
        <v>43191</v>
      </c>
      <c r="B250" s="33" t="str">
        <f>+'Base de datos  1'!C1005</f>
        <v>Pago Cuota</v>
      </c>
      <c r="C250" s="33">
        <f>+'Base de datos  1'!D1005</f>
        <v>43203</v>
      </c>
      <c r="D250" s="33" t="str">
        <f>+'Base de datos  1'!E1003</f>
        <v>TR</v>
      </c>
      <c r="E250" s="33" t="str">
        <f>+'Base de datos  1'!F1005</f>
        <v>Riñihue25, Juan Gonzalez</v>
      </c>
      <c r="F250" t="s">
        <v>57</v>
      </c>
      <c r="G250" s="92">
        <f>+'Base de datos  1'!H1005</f>
        <v>60025</v>
      </c>
    </row>
    <row r="251" spans="1:8" x14ac:dyDescent="0.25">
      <c r="A251" s="33">
        <f>+'Base de datos  1'!A1006</f>
        <v>43191</v>
      </c>
      <c r="B251" s="33" t="str">
        <f>+'Base de datos  1'!C1006</f>
        <v>Pago Cuota</v>
      </c>
      <c r="C251" s="33">
        <f>+'Base de datos  1'!D1006</f>
        <v>43199</v>
      </c>
      <c r="D251" s="33" t="str">
        <f>+'Base de datos  1'!E1004</f>
        <v>D/E</v>
      </c>
      <c r="E251" s="33" t="str">
        <f>+'Base de datos  1'!F1006</f>
        <v>Ranco 77, Melinda Gonzalez</v>
      </c>
      <c r="F251" t="s">
        <v>57</v>
      </c>
      <c r="G251" s="92">
        <f>+'Base de datos  1'!H1006</f>
        <v>70000</v>
      </c>
    </row>
    <row r="252" spans="1:8" x14ac:dyDescent="0.25">
      <c r="A252" s="33">
        <f>+'Base de datos  1'!A1007</f>
        <v>43191</v>
      </c>
      <c r="B252" s="33" t="str">
        <f>+'Base de datos  1'!C1007</f>
        <v>Pago Cuota</v>
      </c>
      <c r="C252" s="33">
        <f>+'Base de datos  1'!D1007</f>
        <v>43209</v>
      </c>
      <c r="D252" s="33" t="str">
        <f>+'Base de datos  1'!E1005</f>
        <v>TR</v>
      </c>
      <c r="E252" s="33" t="str">
        <f>+'Base de datos  1'!F1007</f>
        <v>Villarrica 98, Anibal Vivavceta</v>
      </c>
      <c r="F252" t="s">
        <v>57</v>
      </c>
      <c r="G252" s="92">
        <f>+'Base de datos  1'!H1007</f>
        <v>90000</v>
      </c>
    </row>
    <row r="253" spans="1:8" x14ac:dyDescent="0.25">
      <c r="A253" s="33">
        <f>+'Base de datos  1'!A1008</f>
        <v>43191</v>
      </c>
      <c r="B253" s="33" t="str">
        <f>+'Base de datos  1'!C1008</f>
        <v>Pago Cuota</v>
      </c>
      <c r="C253" s="33">
        <f>+'Base de datos  1'!D1008</f>
        <v>43200</v>
      </c>
      <c r="D253" s="33" t="str">
        <f>+'Base de datos  1'!E1006</f>
        <v>D/E</v>
      </c>
      <c r="E253" s="33" t="str">
        <f>+'Base de datos  1'!F1008</f>
        <v>Llanquihue 76, Glenda Alvarez</v>
      </c>
      <c r="F253" t="s">
        <v>57</v>
      </c>
      <c r="G253" s="92">
        <f>+'Base de datos  1'!H1008</f>
        <v>100000</v>
      </c>
    </row>
    <row r="254" spans="1:8" x14ac:dyDescent="0.25">
      <c r="A254" s="33">
        <f>+'Base de datos  1'!A1009</f>
        <v>43191</v>
      </c>
      <c r="B254" s="33" t="str">
        <f>+'Base de datos  1'!C1009</f>
        <v>Pago Cuota</v>
      </c>
      <c r="C254" s="33">
        <f>+'Base de datos  1'!D1009</f>
        <v>43196</v>
      </c>
      <c r="D254" s="33" t="str">
        <f>+'Base de datos  1'!E1007</f>
        <v>TR</v>
      </c>
      <c r="E254" s="33" t="str">
        <f>+'Base de datos  1'!F1009</f>
        <v>Ranco 73, Juan Hernandez Galdames</v>
      </c>
      <c r="F254" t="s">
        <v>57</v>
      </c>
      <c r="G254" s="92">
        <f>+'Base de datos  1'!H1009</f>
        <v>110000</v>
      </c>
    </row>
    <row r="255" spans="1:8" x14ac:dyDescent="0.25">
      <c r="A255" s="33">
        <f>+'Base de datos  1'!A1010</f>
        <v>43191</v>
      </c>
      <c r="B255" s="33" t="str">
        <f>+'Base de datos  1'!C1010</f>
        <v>Pago Cuota</v>
      </c>
      <c r="C255" s="33">
        <f>+'Base de datos  1'!D1010</f>
        <v>43203</v>
      </c>
      <c r="D255" s="33" t="str">
        <f>+'Base de datos  1'!E1008</f>
        <v>D/CH</v>
      </c>
      <c r="E255" s="33" t="str">
        <f>+'Base de datos  1'!F1010</f>
        <v>Riñihue 6, Roberto Andrade</v>
      </c>
      <c r="F255" t="s">
        <v>57</v>
      </c>
      <c r="G255" s="92">
        <f>+'Base de datos  1'!H1010</f>
        <v>120006</v>
      </c>
    </row>
    <row r="256" spans="1:8" x14ac:dyDescent="0.25">
      <c r="A256" s="69">
        <f>+'Base de datos  1'!A1011</f>
        <v>43191</v>
      </c>
      <c r="B256" s="69" t="str">
        <f>+'Base de datos  1'!C1011</f>
        <v>Pago Cuota</v>
      </c>
      <c r="C256" s="69">
        <f>+'Base de datos  1'!D1011</f>
        <v>43194</v>
      </c>
      <c r="D256" s="69" t="str">
        <f>+'Base de datos  1'!E1009</f>
        <v>TR</v>
      </c>
      <c r="E256" s="69" t="str">
        <f>+'Base de datos  1'!F1011</f>
        <v>Ranco 93, Margarita Muñoz CBR</v>
      </c>
      <c r="F256" s="37" t="s">
        <v>57</v>
      </c>
      <c r="G256" s="94">
        <f>+'Base de datos  1'!H1011</f>
        <v>170000</v>
      </c>
      <c r="H256" s="86">
        <f>SUM(G207:G256)</f>
        <v>1920697</v>
      </c>
    </row>
    <row r="257" spans="1:7" x14ac:dyDescent="0.25">
      <c r="A257" s="33">
        <f>+'Base de datos  1'!A1012</f>
        <v>43221</v>
      </c>
      <c r="B257" s="33" t="str">
        <f>+'Base de datos  1'!C1012</f>
        <v>Pago Cuota</v>
      </c>
      <c r="C257" s="33">
        <f>+'Base de datos  1'!D1012</f>
        <v>43251</v>
      </c>
      <c r="D257" s="33" t="str">
        <f>+'Base de datos  1'!E1010</f>
        <v>TR</v>
      </c>
      <c r="E257" s="33" t="str">
        <f>+'Base de datos  1'!F1012</f>
        <v>R.Figueroa vuelto Caja Chica Mayo</v>
      </c>
      <c r="F257" t="s">
        <v>57</v>
      </c>
      <c r="G257" s="92">
        <f>+'Base de datos  1'!H1012</f>
        <v>700</v>
      </c>
    </row>
    <row r="258" spans="1:7" x14ac:dyDescent="0.25">
      <c r="A258" s="33">
        <f>+'Base de datos  1'!A1013</f>
        <v>43221</v>
      </c>
      <c r="B258" s="33" t="str">
        <f>+'Base de datos  1'!C1013</f>
        <v>Pago Cuota</v>
      </c>
      <c r="C258" s="33">
        <f>+'Base de datos  1'!D1013</f>
        <v>43222</v>
      </c>
      <c r="D258" s="33" t="str">
        <f>+'Base de datos  1'!E1011</f>
        <v>TR</v>
      </c>
      <c r="E258" s="33" t="str">
        <f>+'Base de datos  1'!F1013</f>
        <v>R.Figueroa, Vuelto caja Chica Abril</v>
      </c>
      <c r="F258" t="s">
        <v>57</v>
      </c>
      <c r="G258" s="92">
        <f>+'Base de datos  1'!H1013</f>
        <v>10540</v>
      </c>
    </row>
    <row r="259" spans="1:7" x14ac:dyDescent="0.25">
      <c r="A259" s="33">
        <f>+'Base de datos  1'!A1014</f>
        <v>43221</v>
      </c>
      <c r="B259" s="33" t="str">
        <f>+'Base de datos  1'!C1014</f>
        <v>Pago Cuota</v>
      </c>
      <c r="C259" s="33">
        <f>+'Base de datos  1'!D1014</f>
        <v>43222</v>
      </c>
      <c r="D259" s="33" t="str">
        <f>+'Base de datos  1'!E1012</f>
        <v>D/E</v>
      </c>
      <c r="E259" s="33" t="str">
        <f>+'Base de datos  1'!F1014</f>
        <v>Puyehue 22, Cristina Olivares</v>
      </c>
      <c r="F259" t="s">
        <v>57</v>
      </c>
      <c r="G259" s="92">
        <f>+'Base de datos  1'!H1014</f>
        <v>20000</v>
      </c>
    </row>
    <row r="260" spans="1:7" x14ac:dyDescent="0.25">
      <c r="A260" s="33">
        <f>+'Base de datos  1'!A1015</f>
        <v>43221</v>
      </c>
      <c r="B260" s="33" t="str">
        <f>+'Base de datos  1'!C1015</f>
        <v>Pago Cuota</v>
      </c>
      <c r="C260" s="33">
        <f>+'Base de datos  1'!D1015</f>
        <v>43222</v>
      </c>
      <c r="D260" s="33" t="str">
        <f>+'Base de datos  1'!E1013</f>
        <v>D/E</v>
      </c>
      <c r="E260" s="33" t="str">
        <f>+'Base de datos  1'!F1015</f>
        <v>Ranco 48, Carola Arriagada</v>
      </c>
      <c r="F260" t="s">
        <v>57</v>
      </c>
      <c r="G260" s="92">
        <f>+'Base de datos  1'!H1015</f>
        <v>20000</v>
      </c>
    </row>
    <row r="261" spans="1:7" x14ac:dyDescent="0.25">
      <c r="A261" s="33">
        <f>+'Base de datos  1'!A1016</f>
        <v>43221</v>
      </c>
      <c r="B261" s="33" t="str">
        <f>+'Base de datos  1'!C1016</f>
        <v>Pago Cuota</v>
      </c>
      <c r="C261" s="33">
        <f>+'Base de datos  1'!D1016</f>
        <v>43222</v>
      </c>
      <c r="D261" s="33" t="str">
        <f>+'Base de datos  1'!E1014</f>
        <v>TR</v>
      </c>
      <c r="E261" s="33" t="str">
        <f>+'Base de datos  1'!F1016</f>
        <v>Llanquihue 97-A, Patricia Castillo</v>
      </c>
      <c r="F261" t="s">
        <v>57</v>
      </c>
      <c r="G261" s="92">
        <f>+'Base de datos  1'!H1016</f>
        <v>20000</v>
      </c>
    </row>
    <row r="262" spans="1:7" x14ac:dyDescent="0.25">
      <c r="A262" s="33">
        <f>+'Base de datos  1'!A1017</f>
        <v>43221</v>
      </c>
      <c r="B262" s="33" t="str">
        <f>+'Base de datos  1'!C1017</f>
        <v>Pago Cuota</v>
      </c>
      <c r="C262" s="33">
        <f>+'Base de datos  1'!D1017</f>
        <v>43222</v>
      </c>
      <c r="D262" s="33" t="str">
        <f>+'Base de datos  1'!E1015</f>
        <v>TR</v>
      </c>
      <c r="E262" s="33" t="str">
        <f>+'Base de datos  1'!F1017</f>
        <v>Villarrica 129, Ricardo Figueroa</v>
      </c>
      <c r="F262" t="s">
        <v>57</v>
      </c>
      <c r="G262" s="92">
        <f>+'Base de datos  1'!H1017</f>
        <v>20000</v>
      </c>
    </row>
    <row r="263" spans="1:7" x14ac:dyDescent="0.25">
      <c r="A263" s="33">
        <f>+'Base de datos  1'!A1018</f>
        <v>43221</v>
      </c>
      <c r="B263" s="33" t="str">
        <f>+'Base de datos  1'!C1018</f>
        <v>Pago Cuota</v>
      </c>
      <c r="C263" s="33">
        <f>+'Base de datos  1'!D1018</f>
        <v>43222</v>
      </c>
      <c r="D263" s="33" t="str">
        <f>+'Base de datos  1'!E1016</f>
        <v>TR</v>
      </c>
      <c r="E263" s="33" t="str">
        <f>+'Base de datos  1'!F1018</f>
        <v>Villarrica 122, Ema Valdes</v>
      </c>
      <c r="F263" t="s">
        <v>57</v>
      </c>
      <c r="G263" s="92">
        <f>+'Base de datos  1'!H1018</f>
        <v>20000</v>
      </c>
    </row>
    <row r="264" spans="1:7" x14ac:dyDescent="0.25">
      <c r="A264" s="33">
        <f>+'Base de datos  1'!A1019</f>
        <v>43221</v>
      </c>
      <c r="B264" s="33" t="str">
        <f>+'Base de datos  1'!C1019</f>
        <v>Pago Cuota</v>
      </c>
      <c r="C264" s="33">
        <f>+'Base de datos  1'!D1019</f>
        <v>43223</v>
      </c>
      <c r="D264" s="33" t="str">
        <f>+'Base de datos  1'!E1017</f>
        <v>D/E</v>
      </c>
      <c r="E264" s="33" t="str">
        <f>+'Base de datos  1'!F1019</f>
        <v>Riñihue 19, Teresa Peña</v>
      </c>
      <c r="F264" t="s">
        <v>57</v>
      </c>
      <c r="G264" s="92">
        <f>+'Base de datos  1'!H1019</f>
        <v>20000</v>
      </c>
    </row>
    <row r="265" spans="1:7" x14ac:dyDescent="0.25">
      <c r="A265" s="33">
        <f>+'Base de datos  1'!A1020</f>
        <v>43221</v>
      </c>
      <c r="B265" s="33" t="str">
        <f>+'Base de datos  1'!C1020</f>
        <v>Pago Cuota</v>
      </c>
      <c r="C265" s="33">
        <f>+'Base de datos  1'!D1020</f>
        <v>43224</v>
      </c>
      <c r="D265" s="33" t="str">
        <f>+'Base de datos  1'!E1018</f>
        <v>D/E</v>
      </c>
      <c r="E265" s="33" t="str">
        <f>+'Base de datos  1'!F1020</f>
        <v>Ranco 50, Julia Parra</v>
      </c>
      <c r="F265" t="s">
        <v>57</v>
      </c>
      <c r="G265" s="92">
        <f>+'Base de datos  1'!H1020</f>
        <v>20000</v>
      </c>
    </row>
    <row r="266" spans="1:7" x14ac:dyDescent="0.25">
      <c r="A266" s="33">
        <f>+'Base de datos  1'!A1021</f>
        <v>43221</v>
      </c>
      <c r="B266" s="33" t="str">
        <f>+'Base de datos  1'!C1021</f>
        <v>Pago Cuota</v>
      </c>
      <c r="C266" s="33">
        <f>+'Base de datos  1'!D1021</f>
        <v>43224</v>
      </c>
      <c r="D266" s="33" t="str">
        <f>+'Base de datos  1'!E1019</f>
        <v>TR</v>
      </c>
      <c r="E266" s="33" t="str">
        <f>+'Base de datos  1'!F1021</f>
        <v>Ranco 79, Ismelda Meza</v>
      </c>
      <c r="F266" t="s">
        <v>57</v>
      </c>
      <c r="G266" s="92">
        <f>+'Base de datos  1'!H1021</f>
        <v>20000</v>
      </c>
    </row>
    <row r="267" spans="1:7" x14ac:dyDescent="0.25">
      <c r="A267" s="33">
        <f>+'Base de datos  1'!A1022</f>
        <v>43221</v>
      </c>
      <c r="B267" s="33" t="str">
        <f>+'Base de datos  1'!C1022</f>
        <v>Pago Cuota</v>
      </c>
      <c r="C267" s="33">
        <f>+'Base de datos  1'!D1022</f>
        <v>43227</v>
      </c>
      <c r="D267" s="33" t="str">
        <f>+'Base de datos  1'!E1020</f>
        <v>TR</v>
      </c>
      <c r="E267" s="33" t="str">
        <f>+'Base de datos  1'!F1022</f>
        <v>Llanquihue 88, Pedro Flores</v>
      </c>
      <c r="F267" t="s">
        <v>57</v>
      </c>
      <c r="G267" s="92">
        <f>+'Base de datos  1'!H1022</f>
        <v>20000</v>
      </c>
    </row>
    <row r="268" spans="1:7" x14ac:dyDescent="0.25">
      <c r="A268" s="33">
        <f>+'Base de datos  1'!A1023</f>
        <v>43221</v>
      </c>
      <c r="B268" s="33" t="str">
        <f>+'Base de datos  1'!C1023</f>
        <v>Pago Cuota</v>
      </c>
      <c r="C268" s="33">
        <f>+'Base de datos  1'!D1023</f>
        <v>43231</v>
      </c>
      <c r="D268" s="33" t="str">
        <f>+'Base de datos  1'!E1021</f>
        <v>TR</v>
      </c>
      <c r="E268" s="33" t="str">
        <f>+'Base de datos  1'!F1023</f>
        <v>Ranco 75, Olga Hernandez</v>
      </c>
      <c r="F268" t="s">
        <v>57</v>
      </c>
      <c r="G268" s="92">
        <f>+'Base de datos  1'!H1023</f>
        <v>20000</v>
      </c>
    </row>
    <row r="269" spans="1:7" x14ac:dyDescent="0.25">
      <c r="A269" s="33">
        <f>+'Base de datos  1'!A1024</f>
        <v>43221</v>
      </c>
      <c r="B269" s="33" t="str">
        <f>+'Base de datos  1'!C1024</f>
        <v>Pago Cuota</v>
      </c>
      <c r="C269" s="33">
        <f>+'Base de datos  1'!D1024</f>
        <v>43234</v>
      </c>
      <c r="D269" s="33" t="str">
        <f>+'Base de datos  1'!E1022</f>
        <v>TR</v>
      </c>
      <c r="E269" s="33" t="str">
        <f>+'Base de datos  1'!F1024</f>
        <v>Ranco 56, Delia Quiroga</v>
      </c>
      <c r="F269" t="s">
        <v>57</v>
      </c>
      <c r="G269" s="92">
        <f>+'Base de datos  1'!H1024</f>
        <v>20000</v>
      </c>
    </row>
    <row r="270" spans="1:7" x14ac:dyDescent="0.25">
      <c r="A270" s="33">
        <f>+'Base de datos  1'!A1025</f>
        <v>43221</v>
      </c>
      <c r="B270" s="33" t="str">
        <f>+'Base de datos  1'!C1025</f>
        <v>Pago Cuota</v>
      </c>
      <c r="C270" s="33">
        <f>+'Base de datos  1'!D1025</f>
        <v>43234</v>
      </c>
      <c r="D270" s="33" t="str">
        <f>+'Base de datos  1'!E1023</f>
        <v>TR</v>
      </c>
      <c r="E270" s="33" t="str">
        <f>+'Base de datos  1'!F1025</f>
        <v>Ranco 83, Silvia Gonzalez</v>
      </c>
      <c r="F270" t="s">
        <v>57</v>
      </c>
      <c r="G270" s="92">
        <f>+'Base de datos  1'!H1025</f>
        <v>20000</v>
      </c>
    </row>
    <row r="271" spans="1:7" x14ac:dyDescent="0.25">
      <c r="A271" s="33">
        <f>+'Base de datos  1'!A1026</f>
        <v>43221</v>
      </c>
      <c r="B271" s="33" t="str">
        <f>+'Base de datos  1'!C1026</f>
        <v>Pago Cuota</v>
      </c>
      <c r="C271" s="33">
        <f>+'Base de datos  1'!D1026</f>
        <v>43234</v>
      </c>
      <c r="D271" s="33" t="str">
        <f>+'Base de datos  1'!E1024</f>
        <v>D/E</v>
      </c>
      <c r="E271" s="33" t="str">
        <f>+'Base de datos  1'!F1026</f>
        <v>Ranco 77, Melinda Gonzalez</v>
      </c>
      <c r="F271" t="s">
        <v>57</v>
      </c>
      <c r="G271" s="92">
        <f>+'Base de datos  1'!H1026</f>
        <v>20000</v>
      </c>
    </row>
    <row r="272" spans="1:7" x14ac:dyDescent="0.25">
      <c r="A272" s="33">
        <f>+'Base de datos  1'!A1027</f>
        <v>43221</v>
      </c>
      <c r="B272" s="33" t="str">
        <f>+'Base de datos  1'!C1027</f>
        <v>Pago Cuota</v>
      </c>
      <c r="C272" s="33">
        <f>+'Base de datos  1'!D1027</f>
        <v>43237</v>
      </c>
      <c r="D272" s="33" t="str">
        <f>+'Base de datos  1'!E1025</f>
        <v>D/E</v>
      </c>
      <c r="E272" s="33" t="str">
        <f>+'Base de datos  1'!F1027</f>
        <v>Riñihue 10, Hector Zuñiga</v>
      </c>
      <c r="F272" t="s">
        <v>57</v>
      </c>
      <c r="G272" s="92">
        <f>+'Base de datos  1'!H1027</f>
        <v>20000</v>
      </c>
    </row>
    <row r="273" spans="1:7" x14ac:dyDescent="0.25">
      <c r="A273" s="33">
        <f>+'Base de datos  1'!A1028</f>
        <v>43221</v>
      </c>
      <c r="B273" s="33" t="str">
        <f>+'Base de datos  1'!C1028</f>
        <v>Pago Cuota</v>
      </c>
      <c r="C273" s="33">
        <f>+'Base de datos  1'!D1028</f>
        <v>43238</v>
      </c>
      <c r="D273" s="33" t="str">
        <f>+'Base de datos  1'!E1026</f>
        <v>D/E</v>
      </c>
      <c r="E273" s="33" t="str">
        <f>+'Base de datos  1'!F1028</f>
        <v>Puyehue 24, Manuel Latapiat</v>
      </c>
      <c r="F273" t="s">
        <v>57</v>
      </c>
      <c r="G273" s="92">
        <f>+'Base de datos  1'!H1028</f>
        <v>20000</v>
      </c>
    </row>
    <row r="274" spans="1:7" x14ac:dyDescent="0.25">
      <c r="A274" s="33">
        <f>+'Base de datos  1'!A1029</f>
        <v>43221</v>
      </c>
      <c r="B274" s="33" t="str">
        <f>+'Base de datos  1'!C1029</f>
        <v>Pago Cuota</v>
      </c>
      <c r="C274" s="33">
        <f>+'Base de datos  1'!D1029</f>
        <v>43244</v>
      </c>
      <c r="D274" s="33" t="str">
        <f>+'Base de datos  1'!E1027</f>
        <v>D/E</v>
      </c>
      <c r="E274" s="33" t="str">
        <f>+'Base de datos  1'!F1029</f>
        <v>Puyehue 32, Ivonne Jorquera</v>
      </c>
      <c r="F274" t="s">
        <v>57</v>
      </c>
      <c r="G274" s="92">
        <f>+'Base de datos  1'!H1029</f>
        <v>20000</v>
      </c>
    </row>
    <row r="275" spans="1:7" x14ac:dyDescent="0.25">
      <c r="A275" s="33">
        <f>+'Base de datos  1'!A1030</f>
        <v>43221</v>
      </c>
      <c r="B275" s="33" t="str">
        <f>+'Base de datos  1'!C1030</f>
        <v>Pago Cuota</v>
      </c>
      <c r="C275" s="33">
        <f>+'Base de datos  1'!D1030</f>
        <v>43248</v>
      </c>
      <c r="D275" s="33" t="str">
        <f>+'Base de datos  1'!E1028</f>
        <v>TR</v>
      </c>
      <c r="E275" s="33" t="str">
        <f>+'Base de datos  1'!F1030</f>
        <v>Ranco 50, Julia Parra</v>
      </c>
      <c r="F275" t="s">
        <v>57</v>
      </c>
      <c r="G275" s="92">
        <f>+'Base de datos  1'!H1030</f>
        <v>20000</v>
      </c>
    </row>
    <row r="276" spans="1:7" x14ac:dyDescent="0.25">
      <c r="A276" s="33">
        <f>+'Base de datos  1'!A1031</f>
        <v>43221</v>
      </c>
      <c r="B276" s="33" t="str">
        <f>+'Base de datos  1'!C1031</f>
        <v>Pago Cuota</v>
      </c>
      <c r="C276" s="33">
        <f>+'Base de datos  1'!D1031</f>
        <v>43248</v>
      </c>
      <c r="D276" s="33" t="str">
        <f>+'Base de datos  1'!E1029</f>
        <v>TR</v>
      </c>
      <c r="E276" s="33" t="str">
        <f>+'Base de datos  1'!F1031</f>
        <v>Ranco 79, Ismelda Meza</v>
      </c>
      <c r="F276" t="s">
        <v>57</v>
      </c>
      <c r="G276" s="92">
        <f>+'Base de datos  1'!H1031</f>
        <v>20000</v>
      </c>
    </row>
    <row r="277" spans="1:7" x14ac:dyDescent="0.25">
      <c r="A277" s="33">
        <f>+'Base de datos  1'!A1032</f>
        <v>43221</v>
      </c>
      <c r="B277" s="33" t="str">
        <f>+'Base de datos  1'!C1032</f>
        <v>Pago Cuota</v>
      </c>
      <c r="C277" s="33">
        <f>+'Base de datos  1'!D1032</f>
        <v>43248</v>
      </c>
      <c r="D277" s="33" t="str">
        <f>+'Base de datos  1'!E1030</f>
        <v>TR</v>
      </c>
      <c r="E277" s="33" t="str">
        <f>+'Base de datos  1'!F1032</f>
        <v>Puyehue 28, Antonio Silva</v>
      </c>
      <c r="F277" t="s">
        <v>57</v>
      </c>
      <c r="G277" s="92">
        <f>+'Base de datos  1'!H1032</f>
        <v>20000</v>
      </c>
    </row>
    <row r="278" spans="1:7" x14ac:dyDescent="0.25">
      <c r="A278" s="33">
        <f>+'Base de datos  1'!A1033</f>
        <v>43221</v>
      </c>
      <c r="B278" s="33" t="str">
        <f>+'Base de datos  1'!C1033</f>
        <v>Pago Cuota</v>
      </c>
      <c r="C278" s="33">
        <f>+'Base de datos  1'!D1033</f>
        <v>43248</v>
      </c>
      <c r="D278" s="33" t="str">
        <f>+'Base de datos  1'!E1031</f>
        <v>TR</v>
      </c>
      <c r="E278" s="33" t="str">
        <f>+'Base de datos  1'!F1033</f>
        <v>Llanquihue 113, Pedro Ruz</v>
      </c>
      <c r="F278" t="s">
        <v>57</v>
      </c>
      <c r="G278" s="92">
        <f>+'Base de datos  1'!H1033</f>
        <v>20000</v>
      </c>
    </row>
    <row r="279" spans="1:7" x14ac:dyDescent="0.25">
      <c r="A279" s="33">
        <f>+'Base de datos  1'!A1034</f>
        <v>43221</v>
      </c>
      <c r="B279" s="33" t="str">
        <f>+'Base de datos  1'!C1034</f>
        <v>Pago Cuota</v>
      </c>
      <c r="C279" s="33">
        <f>+'Base de datos  1'!D1034</f>
        <v>43250</v>
      </c>
      <c r="D279" s="33" t="str">
        <f>+'Base de datos  1'!E1032</f>
        <v>TR</v>
      </c>
      <c r="E279" s="33" t="str">
        <f>+'Base de datos  1'!F1034</f>
        <v>Villarrica 118, Pia Burgos</v>
      </c>
      <c r="F279" t="s">
        <v>57</v>
      </c>
      <c r="G279" s="92">
        <f>+'Base de datos  1'!H1034</f>
        <v>20000</v>
      </c>
    </row>
    <row r="280" spans="1:7" x14ac:dyDescent="0.25">
      <c r="A280" s="33">
        <f>+'Base de datos  1'!A1035</f>
        <v>43221</v>
      </c>
      <c r="B280" s="33" t="str">
        <f>+'Base de datos  1'!C1035</f>
        <v>Pago Cuota</v>
      </c>
      <c r="C280" s="33">
        <f>+'Base de datos  1'!D1035</f>
        <v>43251</v>
      </c>
      <c r="D280" s="33" t="str">
        <f>+'Base de datos  1'!E1033</f>
        <v>TR</v>
      </c>
      <c r="E280" s="33" t="str">
        <f>+'Base de datos  1'!F1035</f>
        <v>Villarrica 123, Omar Sepulveda</v>
      </c>
      <c r="F280" t="s">
        <v>57</v>
      </c>
      <c r="G280" s="92">
        <f>+'Base de datos  1'!H1035</f>
        <v>20000</v>
      </c>
    </row>
    <row r="281" spans="1:7" x14ac:dyDescent="0.25">
      <c r="A281" s="33">
        <f>+'Base de datos  1'!A1036</f>
        <v>43221</v>
      </c>
      <c r="B281" s="33" t="str">
        <f>+'Base de datos  1'!C1036</f>
        <v>Pago Cuota</v>
      </c>
      <c r="C281" s="33">
        <f>+'Base de datos  1'!D1036</f>
        <v>43251</v>
      </c>
      <c r="D281" s="33" t="str">
        <f>+'Base de datos  1'!E1034</f>
        <v>TR</v>
      </c>
      <c r="E281" s="33" t="str">
        <f>+'Base de datos  1'!F1036</f>
        <v>Riñihue 19, Teresa Peña</v>
      </c>
      <c r="F281" t="s">
        <v>57</v>
      </c>
      <c r="G281" s="92">
        <f>+'Base de datos  1'!H1036</f>
        <v>20000</v>
      </c>
    </row>
    <row r="282" spans="1:7" x14ac:dyDescent="0.25">
      <c r="A282" s="33">
        <f>+'Base de datos  1'!A1037</f>
        <v>43221</v>
      </c>
      <c r="B282" s="33" t="str">
        <f>+'Base de datos  1'!C1037</f>
        <v>Pago Cuota</v>
      </c>
      <c r="C282" s="33">
        <f>+'Base de datos  1'!D1037</f>
        <v>43251</v>
      </c>
      <c r="D282" s="33" t="str">
        <f>+'Base de datos  1'!E1035</f>
        <v>TR</v>
      </c>
      <c r="E282" s="33" t="str">
        <f>+'Base de datos  1'!F1037</f>
        <v>Villarrica 129, Ricardo Figueroa</v>
      </c>
      <c r="F282" t="s">
        <v>57</v>
      </c>
      <c r="G282" s="92">
        <f>+'Base de datos  1'!H1037</f>
        <v>20000</v>
      </c>
    </row>
    <row r="283" spans="1:7" x14ac:dyDescent="0.25">
      <c r="A283" s="33">
        <f>+'Base de datos  1'!A1038</f>
        <v>43221</v>
      </c>
      <c r="B283" s="33" t="str">
        <f>+'Base de datos  1'!C1038</f>
        <v>Pago Cuota</v>
      </c>
      <c r="C283" s="33">
        <f>+'Base de datos  1'!D1038</f>
        <v>43251</v>
      </c>
      <c r="D283" s="33" t="str">
        <f>+'Base de datos  1'!E1036</f>
        <v>TR</v>
      </c>
      <c r="E283" s="33" t="str">
        <f>+'Base de datos  1'!F1038</f>
        <v>Villarrica 122, Ema Valdes</v>
      </c>
      <c r="F283" t="s">
        <v>57</v>
      </c>
      <c r="G283" s="92">
        <f>+'Base de datos  1'!H1038</f>
        <v>20000</v>
      </c>
    </row>
    <row r="284" spans="1:7" x14ac:dyDescent="0.25">
      <c r="A284" s="33">
        <f>+'Base de datos  1'!A1039</f>
        <v>43221</v>
      </c>
      <c r="B284" s="33" t="str">
        <f>+'Base de datos  1'!C1039</f>
        <v>Pago Cuota</v>
      </c>
      <c r="C284" s="33">
        <f>+'Base de datos  1'!D1039</f>
        <v>43251</v>
      </c>
      <c r="D284" s="33" t="str">
        <f>+'Base de datos  1'!E1037</f>
        <v>D/E</v>
      </c>
      <c r="E284" s="33" t="str">
        <f>+'Base de datos  1'!F1039</f>
        <v>Puyehue 37,Jorge Matamala</v>
      </c>
      <c r="F284" t="s">
        <v>57</v>
      </c>
      <c r="G284" s="92">
        <f>+'Base de datos  1'!H1039</f>
        <v>20037</v>
      </c>
    </row>
    <row r="285" spans="1:7" x14ac:dyDescent="0.25">
      <c r="A285" s="33">
        <f>+'Base de datos  1'!A1040</f>
        <v>43221</v>
      </c>
      <c r="B285" s="33" t="str">
        <f>+'Base de datos  1'!C1040</f>
        <v>Pago Cuota</v>
      </c>
      <c r="C285" s="33">
        <f>+'Base de datos  1'!D1040</f>
        <v>43251</v>
      </c>
      <c r="D285" s="33" t="str">
        <f>+'Base de datos  1'!E1038</f>
        <v>D/E</v>
      </c>
      <c r="E285" s="33" t="str">
        <f>+'Base de datos  1'!F1040</f>
        <v>Icalma 72, Jorge Matamala</v>
      </c>
      <c r="F285" t="s">
        <v>57</v>
      </c>
      <c r="G285" s="92">
        <f>+'Base de datos  1'!H1040</f>
        <v>20072</v>
      </c>
    </row>
    <row r="286" spans="1:7" x14ac:dyDescent="0.25">
      <c r="A286" s="33">
        <f>+'Base de datos  1'!A1041</f>
        <v>43221</v>
      </c>
      <c r="B286" s="33" t="str">
        <f>+'Base de datos  1'!C1041</f>
        <v>Pago Cuota</v>
      </c>
      <c r="C286" s="33">
        <f>+'Base de datos  1'!D1041</f>
        <v>43248</v>
      </c>
      <c r="D286" s="33" t="str">
        <f>+'Base de datos  1'!E1039</f>
        <v>TR</v>
      </c>
      <c r="E286" s="33" t="str">
        <f>+'Base de datos  1'!F1041</f>
        <v>Llanquihue 80, Sergio Ibaceta</v>
      </c>
      <c r="F286" t="s">
        <v>57</v>
      </c>
      <c r="G286" s="92">
        <f>+'Base de datos  1'!H1041</f>
        <v>20080</v>
      </c>
    </row>
    <row r="287" spans="1:7" x14ac:dyDescent="0.25">
      <c r="A287" s="33">
        <f>+'Base de datos  1'!A1042</f>
        <v>43221</v>
      </c>
      <c r="B287" s="33" t="str">
        <f>+'Base de datos  1'!C1042</f>
        <v>Pago Cuota</v>
      </c>
      <c r="C287" s="33">
        <f>+'Base de datos  1'!D1042</f>
        <v>43230</v>
      </c>
      <c r="D287" s="33" t="str">
        <f>+'Base de datos  1'!E1040</f>
        <v>TR</v>
      </c>
      <c r="E287" s="33" t="str">
        <f>+'Base de datos  1'!F1042</f>
        <v>Llanquihue 96, Carlos Alvarez</v>
      </c>
      <c r="F287" t="s">
        <v>57</v>
      </c>
      <c r="G287" s="92">
        <f>+'Base de datos  1'!H1042</f>
        <v>20096</v>
      </c>
    </row>
    <row r="288" spans="1:7" x14ac:dyDescent="0.25">
      <c r="A288" s="33">
        <f>+'Base de datos  1'!A1043</f>
        <v>43221</v>
      </c>
      <c r="B288" s="33" t="str">
        <f>+'Base de datos  1'!C1043</f>
        <v>Pago Cuota</v>
      </c>
      <c r="C288" s="33">
        <f>+'Base de datos  1'!D1043</f>
        <v>43230</v>
      </c>
      <c r="D288" s="33" t="str">
        <f>+'Base de datos  1'!E1041</f>
        <v>TR</v>
      </c>
      <c r="E288" s="33" t="str">
        <f>+'Base de datos  1'!F1043</f>
        <v>Villarrica 100, Julia Zuñiga</v>
      </c>
      <c r="F288" t="s">
        <v>57</v>
      </c>
      <c r="G288" s="92">
        <f>+'Base de datos  1'!H1043</f>
        <v>20100</v>
      </c>
    </row>
    <row r="289" spans="1:7" x14ac:dyDescent="0.25">
      <c r="A289" s="33">
        <f>+'Base de datos  1'!A1044</f>
        <v>43221</v>
      </c>
      <c r="B289" s="33" t="str">
        <f>+'Base de datos  1'!C1044</f>
        <v>Pago Cuota</v>
      </c>
      <c r="C289" s="33">
        <f>+'Base de datos  1'!D1044</f>
        <v>43245</v>
      </c>
      <c r="D289" s="33" t="str">
        <f>+'Base de datos  1'!E1042</f>
        <v>TR</v>
      </c>
      <c r="E289" s="33" t="str">
        <f>+'Base de datos  1'!F1044</f>
        <v>Llanquihue 109, Teresa Gatica</v>
      </c>
      <c r="F289" t="s">
        <v>57</v>
      </c>
      <c r="G289" s="92">
        <f>+'Base de datos  1'!H1044</f>
        <v>20109</v>
      </c>
    </row>
    <row r="290" spans="1:7" x14ac:dyDescent="0.25">
      <c r="A290" s="33">
        <f>+'Base de datos  1'!A1045</f>
        <v>43221</v>
      </c>
      <c r="B290" s="33" t="str">
        <f>+'Base de datos  1'!C1045</f>
        <v>Pago Cuota</v>
      </c>
      <c r="C290" s="33">
        <f>+'Base de datos  1'!D1045</f>
        <v>43250</v>
      </c>
      <c r="D290" s="33" t="str">
        <f>+'Base de datos  1'!E1043</f>
        <v>D/E</v>
      </c>
      <c r="E290" s="33" t="str">
        <f>+'Base de datos  1'!F1045</f>
        <v>Aporte Paraiso x Limpieza Q.Sur</v>
      </c>
      <c r="F290" t="s">
        <v>57</v>
      </c>
      <c r="G290" s="92">
        <f>+'Base de datos  1'!H1045</f>
        <v>25000</v>
      </c>
    </row>
    <row r="291" spans="1:7" x14ac:dyDescent="0.25">
      <c r="A291" s="33">
        <f>+'Base de datos  1'!A1046</f>
        <v>43221</v>
      </c>
      <c r="B291" s="33" t="str">
        <f>+'Base de datos  1'!C1046</f>
        <v>Pago Cuota</v>
      </c>
      <c r="C291" s="33">
        <f>+'Base de datos  1'!D1046</f>
        <v>43250</v>
      </c>
      <c r="D291" s="33" t="str">
        <f>+'Base de datos  1'!E1044</f>
        <v>D/E</v>
      </c>
      <c r="E291" s="33" t="str">
        <f>+'Base de datos  1'!F1046</f>
        <v>Aporte Minerva x Limpieza Q.Sur</v>
      </c>
      <c r="F291" t="s">
        <v>57</v>
      </c>
      <c r="G291" s="92">
        <f>+'Base de datos  1'!H1046</f>
        <v>25000</v>
      </c>
    </row>
    <row r="292" spans="1:7" x14ac:dyDescent="0.25">
      <c r="A292" s="33">
        <f>+'Base de datos  1'!A1047</f>
        <v>43221</v>
      </c>
      <c r="B292" s="33" t="str">
        <f>+'Base de datos  1'!C1047</f>
        <v>Pago Cuota</v>
      </c>
      <c r="C292" s="33">
        <f>+'Base de datos  1'!D1047</f>
        <v>43230</v>
      </c>
      <c r="D292" s="33" t="str">
        <f>+'Base de datos  1'!E1045</f>
        <v>D/E</v>
      </c>
      <c r="E292" s="33" t="str">
        <f>+'Base de datos  1'!F1047</f>
        <v>Villarrica 100, Julia Zuñiga</v>
      </c>
      <c r="F292" t="s">
        <v>57</v>
      </c>
      <c r="G292" s="92">
        <f>+'Base de datos  1'!H1047</f>
        <v>25100</v>
      </c>
    </row>
    <row r="293" spans="1:7" x14ac:dyDescent="0.25">
      <c r="A293" s="33">
        <f>+'Base de datos  1'!A1048</f>
        <v>43221</v>
      </c>
      <c r="B293" s="33" t="str">
        <f>+'Base de datos  1'!C1048</f>
        <v>Pago Cuota</v>
      </c>
      <c r="C293" s="33">
        <f>+'Base de datos  1'!D1048</f>
        <v>43222</v>
      </c>
      <c r="D293" s="33" t="str">
        <f>+'Base de datos  1'!E1046</f>
        <v>TR</v>
      </c>
      <c r="E293" s="33" t="str">
        <f>+'Base de datos  1'!F1048</f>
        <v>Llanquihue 103-105, Tatiana Tejos</v>
      </c>
      <c r="F293" t="s">
        <v>57</v>
      </c>
      <c r="G293" s="92">
        <f>+'Base de datos  1'!H1048</f>
        <v>40000</v>
      </c>
    </row>
    <row r="294" spans="1:7" x14ac:dyDescent="0.25">
      <c r="A294" s="33">
        <f>+'Base de datos  1'!A1049</f>
        <v>43221</v>
      </c>
      <c r="B294" s="33" t="str">
        <f>+'Base de datos  1'!C1049</f>
        <v>Pago Cuota</v>
      </c>
      <c r="C294" s="33">
        <f>+'Base de datos  1'!D1049</f>
        <v>43224</v>
      </c>
      <c r="D294" s="33" t="str">
        <f>+'Base de datos  1'!E1047</f>
        <v>D/E</v>
      </c>
      <c r="E294" s="33" t="str">
        <f>+'Base de datos  1'!F1049</f>
        <v>Puyehue 43, Aurelio Sandoval</v>
      </c>
      <c r="F294" t="s">
        <v>57</v>
      </c>
      <c r="G294" s="92">
        <f>+'Base de datos  1'!H1049</f>
        <v>40000</v>
      </c>
    </row>
    <row r="295" spans="1:7" x14ac:dyDescent="0.25">
      <c r="A295" s="33">
        <f>+'Base de datos  1'!A1050</f>
        <v>43221</v>
      </c>
      <c r="B295" s="33" t="str">
        <f>+'Base de datos  1'!C1050</f>
        <v>Pago Cuota</v>
      </c>
      <c r="C295" s="33">
        <f>+'Base de datos  1'!D1050</f>
        <v>43228</v>
      </c>
      <c r="D295" s="33" t="str">
        <f>+'Base de datos  1'!E1048</f>
        <v>TR</v>
      </c>
      <c r="E295" s="33" t="str">
        <f>+'Base de datos  1'!F1050</f>
        <v>Riñihue 27-29, Marta Manriquez</v>
      </c>
      <c r="F295" t="s">
        <v>57</v>
      </c>
      <c r="G295" s="92">
        <f>+'Base de datos  1'!H1050</f>
        <v>40000</v>
      </c>
    </row>
    <row r="296" spans="1:7" x14ac:dyDescent="0.25">
      <c r="A296" s="33">
        <f>+'Base de datos  1'!A1051</f>
        <v>43221</v>
      </c>
      <c r="B296" s="33" t="str">
        <f>+'Base de datos  1'!C1051</f>
        <v>Pago Cuota</v>
      </c>
      <c r="C296" s="33">
        <f>+'Base de datos  1'!D1051</f>
        <v>43249</v>
      </c>
      <c r="D296" s="33" t="str">
        <f>+'Base de datos  1'!E1049</f>
        <v>D/E</v>
      </c>
      <c r="E296" s="33" t="str">
        <f>+'Base de datos  1'!F1051</f>
        <v>Calafquen 5, Marcos Briones</v>
      </c>
      <c r="F296" t="s">
        <v>57</v>
      </c>
      <c r="G296" s="92">
        <f>+'Base de datos  1'!H1051</f>
        <v>40000</v>
      </c>
    </row>
    <row r="297" spans="1:7" x14ac:dyDescent="0.25">
      <c r="A297" s="33">
        <f>+'Base de datos  1'!A1052</f>
        <v>43221</v>
      </c>
      <c r="B297" s="33" t="str">
        <f>+'Base de datos  1'!C1052</f>
        <v>Pago Cuota</v>
      </c>
      <c r="C297" s="33">
        <f>+'Base de datos  1'!D1052</f>
        <v>43227</v>
      </c>
      <c r="D297" s="33" t="str">
        <f>+'Base de datos  1'!E1050</f>
        <v>TR</v>
      </c>
      <c r="E297" s="33" t="str">
        <f>+'Base de datos  1'!F1052</f>
        <v>Puyehue 30, Jorge Carcasson</v>
      </c>
      <c r="F297" t="s">
        <v>57</v>
      </c>
      <c r="G297" s="92">
        <f>+'Base de datos  1'!H1052</f>
        <v>40030</v>
      </c>
    </row>
    <row r="298" spans="1:7" x14ac:dyDescent="0.25">
      <c r="A298" s="33">
        <f>+'Base de datos  1'!A1053</f>
        <v>43221</v>
      </c>
      <c r="B298" s="33" t="str">
        <f>+'Base de datos  1'!C1053</f>
        <v>Pago Cuota</v>
      </c>
      <c r="C298" s="33">
        <f>+'Base de datos  1'!D1053</f>
        <v>43250</v>
      </c>
      <c r="D298" s="33" t="str">
        <f>+'Base de datos  1'!E1051</f>
        <v>TR</v>
      </c>
      <c r="E298" s="33" t="str">
        <f>+'Base de datos  1'!F1053</f>
        <v>Puyehue 39 , Regina Wenner</v>
      </c>
      <c r="F298" t="s">
        <v>57</v>
      </c>
      <c r="G298" s="92">
        <f>+'Base de datos  1'!H1053</f>
        <v>40039</v>
      </c>
    </row>
    <row r="299" spans="1:7" x14ac:dyDescent="0.25">
      <c r="A299" s="33">
        <f>+'Base de datos  1'!A1054</f>
        <v>43221</v>
      </c>
      <c r="B299" s="33" t="str">
        <f>+'Base de datos  1'!C1054</f>
        <v>Pago Cuota</v>
      </c>
      <c r="C299" s="33">
        <f>+'Base de datos  1'!D1054</f>
        <v>43250</v>
      </c>
      <c r="D299" s="33" t="str">
        <f>+'Base de datos  1'!E1052</f>
        <v>TR</v>
      </c>
      <c r="E299" s="33" t="str">
        <f>+'Base de datos  1'!F1054</f>
        <v>Ranco 54, Juan Montero</v>
      </c>
      <c r="F299" t="s">
        <v>57</v>
      </c>
      <c r="G299" s="92">
        <f>+'Base de datos  1'!H1054</f>
        <v>40054</v>
      </c>
    </row>
    <row r="300" spans="1:7" x14ac:dyDescent="0.25">
      <c r="A300" s="33">
        <f>+'Base de datos  1'!A1055</f>
        <v>43221</v>
      </c>
      <c r="B300" s="33" t="str">
        <f>+'Base de datos  1'!C1055</f>
        <v>Pago Cuota</v>
      </c>
      <c r="C300" s="33">
        <f>+'Base de datos  1'!D1055</f>
        <v>43245</v>
      </c>
      <c r="D300" s="33" t="str">
        <f>+'Base de datos  1'!E1053</f>
        <v>D/CH</v>
      </c>
      <c r="E300" s="33" t="str">
        <f>+'Base de datos  1'!F1055</f>
        <v>Llanquihue 94, Suc. Valdes</v>
      </c>
      <c r="F300" t="s">
        <v>57</v>
      </c>
      <c r="G300" s="92">
        <f>+'Base de datos  1'!H1055</f>
        <v>40094</v>
      </c>
    </row>
    <row r="301" spans="1:7" x14ac:dyDescent="0.25">
      <c r="A301" s="33">
        <f>+'Base de datos  1'!A1056</f>
        <v>43221</v>
      </c>
      <c r="B301" s="33" t="str">
        <f>+'Base de datos  1'!C1056</f>
        <v>Pago Cuota</v>
      </c>
      <c r="C301" s="33">
        <f>+'Base de datos  1'!D1056</f>
        <v>43222</v>
      </c>
      <c r="D301" s="33" t="str">
        <f>+'Base de datos  1'!E1054</f>
        <v>TR</v>
      </c>
      <c r="E301" s="33" t="str">
        <f>+'Base de datos  1'!F1056</f>
        <v>Ranco 40. E. Casademont CBR</v>
      </c>
      <c r="F301" t="s">
        <v>57</v>
      </c>
      <c r="G301" s="92">
        <f>+'Base de datos  1'!H1056</f>
        <v>50000</v>
      </c>
    </row>
    <row r="302" spans="1:7" x14ac:dyDescent="0.25">
      <c r="A302" s="33">
        <f>+'Base de datos  1'!A1057</f>
        <v>43221</v>
      </c>
      <c r="B302" s="33" t="str">
        <f>+'Base de datos  1'!C1057</f>
        <v>Pago Cuota</v>
      </c>
      <c r="C302" s="33">
        <f>+'Base de datos  1'!D1057</f>
        <v>43242</v>
      </c>
      <c r="D302" s="33" t="str">
        <f>+'Base de datos  1'!E1055</f>
        <v>D/E</v>
      </c>
      <c r="E302" s="33" t="str">
        <f>+'Base de datos  1'!F1057</f>
        <v>Ranco 46, Manuel Jorquera CBR</v>
      </c>
      <c r="F302" t="s">
        <v>57</v>
      </c>
      <c r="G302" s="92">
        <f>+'Base de datos  1'!H1057</f>
        <v>50000</v>
      </c>
    </row>
    <row r="303" spans="1:7" x14ac:dyDescent="0.25">
      <c r="A303" s="33">
        <f>+'Base de datos  1'!A1058</f>
        <v>43221</v>
      </c>
      <c r="B303" s="33" t="str">
        <f>+'Base de datos  1'!C1058</f>
        <v>Pago Cuota</v>
      </c>
      <c r="C303" s="33">
        <f>+'Base de datos  1'!D1058</f>
        <v>43245</v>
      </c>
      <c r="D303" s="33" t="str">
        <f>+'Base de datos  1'!E1056</f>
        <v>D/E</v>
      </c>
      <c r="E303" s="33" t="str">
        <f>+'Base de datos  1'!F1058</f>
        <v>Ranco 91, Jeannette Ibarra</v>
      </c>
      <c r="F303" t="s">
        <v>57</v>
      </c>
      <c r="G303" s="92">
        <f>+'Base de datos  1'!H1058</f>
        <v>50000</v>
      </c>
    </row>
    <row r="304" spans="1:7" x14ac:dyDescent="0.25">
      <c r="A304" s="33">
        <f>+'Base de datos  1'!A1059</f>
        <v>43221</v>
      </c>
      <c r="B304" s="33" t="str">
        <f>+'Base de datos  1'!C1059</f>
        <v>Pago Cuota</v>
      </c>
      <c r="C304" s="33">
        <f>+'Base de datos  1'!D1059</f>
        <v>43224</v>
      </c>
      <c r="D304" s="33" t="str">
        <f>+'Base de datos  1'!E1057</f>
        <v>D/E</v>
      </c>
      <c r="E304" s="33" t="str">
        <f>+'Base de datos  1'!F1059</f>
        <v>Ranco 73, Juan Hernandez</v>
      </c>
      <c r="F304" t="s">
        <v>57</v>
      </c>
      <c r="G304" s="92">
        <f>+'Base de datos  1'!H1059</f>
        <v>60000</v>
      </c>
    </row>
    <row r="305" spans="1:8" x14ac:dyDescent="0.25">
      <c r="A305" s="33">
        <f>+'Base de datos  1'!A1060</f>
        <v>43221</v>
      </c>
      <c r="B305" s="33" t="str">
        <f>+'Base de datos  1'!C1060</f>
        <v>Pago Cuota</v>
      </c>
      <c r="C305" s="33">
        <f>+'Base de datos  1'!D1060</f>
        <v>43231</v>
      </c>
      <c r="D305" s="33" t="str">
        <f>+'Base de datos  1'!E1058</f>
        <v>D/E</v>
      </c>
      <c r="E305" s="33" t="str">
        <f>+'Base de datos  1'!F1060</f>
        <v>Villarrica 110, Julia Valdes</v>
      </c>
      <c r="F305" t="s">
        <v>57</v>
      </c>
      <c r="G305" s="92">
        <f>+'Base de datos  1'!H1060</f>
        <v>60110</v>
      </c>
    </row>
    <row r="306" spans="1:8" x14ac:dyDescent="0.25">
      <c r="A306" s="33">
        <f>+'Base de datos  1'!A1061</f>
        <v>43221</v>
      </c>
      <c r="B306" s="33" t="str">
        <f>+'Base de datos  1'!C1061</f>
        <v>Pago Cuota</v>
      </c>
      <c r="C306" s="33">
        <f>+'Base de datos  1'!D1061</f>
        <v>43242</v>
      </c>
      <c r="D306" s="33" t="str">
        <f>+'Base de datos  1'!E1059</f>
        <v>TR</v>
      </c>
      <c r="E306" s="33" t="str">
        <f>+'Base de datos  1'!F1061</f>
        <v>Llanquihue 76, Glenda Alvarez</v>
      </c>
      <c r="F306" t="s">
        <v>57</v>
      </c>
      <c r="G306" s="92">
        <f>+'Base de datos  1'!H1061</f>
        <v>80000</v>
      </c>
    </row>
    <row r="307" spans="1:8" x14ac:dyDescent="0.25">
      <c r="A307" s="33">
        <f>+'Base de datos  1'!A1062</f>
        <v>43221</v>
      </c>
      <c r="B307" s="33" t="str">
        <f>+'Base de datos  1'!C1062</f>
        <v>Pago Cuota</v>
      </c>
      <c r="C307" s="33">
        <f>+'Base de datos  1'!D1062</f>
        <v>43248</v>
      </c>
      <c r="D307" s="33" t="str">
        <f>+'Base de datos  1'!E1060</f>
        <v>D/E</v>
      </c>
      <c r="E307" s="33" t="str">
        <f>+'Base de datos  1'!F1062</f>
        <v>Ranco 81, Marcela Cubillos</v>
      </c>
      <c r="F307" t="s">
        <v>57</v>
      </c>
      <c r="G307" s="92">
        <f>+'Base de datos  1'!H1062</f>
        <v>80000</v>
      </c>
    </row>
    <row r="308" spans="1:8" x14ac:dyDescent="0.25">
      <c r="A308" s="33">
        <f>+'Base de datos  1'!A1063</f>
        <v>43221</v>
      </c>
      <c r="B308" s="33" t="str">
        <f>+'Base de datos  1'!C1063</f>
        <v>Pago Cuota</v>
      </c>
      <c r="C308" s="33">
        <f>+'Base de datos  1'!D1063</f>
        <v>43248</v>
      </c>
      <c r="D308" s="33" t="str">
        <f>+'Base de datos  1'!E1061</f>
        <v>D/CH</v>
      </c>
      <c r="E308" s="33" t="str">
        <f>+'Base de datos  1'!F1063</f>
        <v>Llanquihue 84, Jorge Marcich</v>
      </c>
      <c r="F308" t="s">
        <v>57</v>
      </c>
      <c r="G308" s="92">
        <f>+'Base de datos  1'!H1063</f>
        <v>80000</v>
      </c>
    </row>
    <row r="309" spans="1:8" x14ac:dyDescent="0.25">
      <c r="A309" s="33">
        <f>+'Base de datos  1'!A1064</f>
        <v>43221</v>
      </c>
      <c r="B309" s="33" t="str">
        <f>+'Base de datos  1'!C1064</f>
        <v>Pago Cuota</v>
      </c>
      <c r="C309" s="33">
        <f>+'Base de datos  1'!D1064</f>
        <v>43222</v>
      </c>
      <c r="D309" s="33" t="str">
        <f>+'Base de datos  1'!E1062</f>
        <v>TR</v>
      </c>
      <c r="E309" s="33" t="str">
        <f>+'Base de datos  1'!F1064</f>
        <v>Riñihue 10, Hector Zuñiga</v>
      </c>
      <c r="F309" t="s">
        <v>57</v>
      </c>
      <c r="G309" s="92">
        <f>+'Base de datos  1'!H1064</f>
        <v>100000</v>
      </c>
    </row>
    <row r="310" spans="1:8" x14ac:dyDescent="0.25">
      <c r="A310" s="69">
        <f>+'Base de datos  1'!A1065</f>
        <v>43221</v>
      </c>
      <c r="B310" s="69" t="str">
        <f>+'Base de datos  1'!C1065</f>
        <v>Pago Cuota</v>
      </c>
      <c r="C310" s="69">
        <f>+'Base de datos  1'!D1065</f>
        <v>43230</v>
      </c>
      <c r="D310" s="69" t="str">
        <f>+'Base de datos  1'!E1063</f>
        <v>D/E</v>
      </c>
      <c r="E310" s="69" t="str">
        <f>+'Base de datos  1'!F1065</f>
        <v>Llanquihue 117, Patricia Maluenda</v>
      </c>
      <c r="F310" s="37" t="s">
        <v>57</v>
      </c>
      <c r="G310" s="94">
        <f>+'Base de datos  1'!H1065</f>
        <v>150117</v>
      </c>
      <c r="H310" s="79">
        <f>SUM(G257:G310)</f>
        <v>1787278</v>
      </c>
    </row>
    <row r="311" spans="1:8" x14ac:dyDescent="0.25">
      <c r="A311" s="33">
        <f>+'Base de datos  1'!A1066</f>
        <v>43252</v>
      </c>
      <c r="B311" s="33" t="str">
        <f>+'Base de datos  1'!C1066</f>
        <v>Pago Cuota</v>
      </c>
      <c r="C311" s="33">
        <f>+'Base de datos  1'!D1066</f>
        <v>43280</v>
      </c>
      <c r="D311" s="33" t="str">
        <f>+'Base de datos  1'!E1064</f>
        <v>D/E</v>
      </c>
      <c r="E311" s="33" t="str">
        <f>+'Base de datos  1'!F1066</f>
        <v>R.Figueroa vuelto caja chica Jun.18</v>
      </c>
      <c r="F311" t="s">
        <v>57</v>
      </c>
      <c r="G311" s="92">
        <f>+'Base de datos  1'!H1066</f>
        <v>8220</v>
      </c>
    </row>
    <row r="312" spans="1:8" x14ac:dyDescent="0.25">
      <c r="A312" s="33">
        <f>+'Base de datos  1'!A1067</f>
        <v>43252</v>
      </c>
      <c r="B312" s="33" t="str">
        <f>+'Base de datos  1'!C1067</f>
        <v>Pago Cuota</v>
      </c>
      <c r="C312" s="33">
        <f>+'Base de datos  1'!D1067</f>
        <v>43255</v>
      </c>
      <c r="D312" s="33" t="str">
        <f>+'Base de datos  1'!E1065</f>
        <v>D/E</v>
      </c>
      <c r="E312" s="33" t="str">
        <f>+'Base de datos  1'!F1067</f>
        <v>Llanquihue 88, Pedro Flores</v>
      </c>
      <c r="F312" t="s">
        <v>57</v>
      </c>
      <c r="G312" s="92">
        <f>+'Base de datos  1'!H1067</f>
        <v>20000</v>
      </c>
    </row>
    <row r="313" spans="1:8" x14ac:dyDescent="0.25">
      <c r="A313" s="33">
        <f>+'Base de datos  1'!A1068</f>
        <v>43252</v>
      </c>
      <c r="B313" s="33" t="str">
        <f>+'Base de datos  1'!C1068</f>
        <v>Pago Cuota</v>
      </c>
      <c r="C313" s="33">
        <f>+'Base de datos  1'!D1068</f>
        <v>43255</v>
      </c>
      <c r="D313" s="33" t="str">
        <f>+'Base de datos  1'!E1066</f>
        <v>TR</v>
      </c>
      <c r="E313" s="33" t="str">
        <f>+'Base de datos  1'!F1068</f>
        <v xml:space="preserve">Puyehue 22, Cristina Olivares </v>
      </c>
      <c r="F313" t="s">
        <v>57</v>
      </c>
      <c r="G313" s="92">
        <f>+'Base de datos  1'!H1068</f>
        <v>20000</v>
      </c>
    </row>
    <row r="314" spans="1:8" x14ac:dyDescent="0.25">
      <c r="A314" s="33">
        <f>+'Base de datos  1'!A1069</f>
        <v>43252</v>
      </c>
      <c r="B314" s="33" t="str">
        <f>+'Base de datos  1'!C1069</f>
        <v>Pago Cuota</v>
      </c>
      <c r="C314" s="33">
        <f>+'Base de datos  1'!D1069</f>
        <v>43262</v>
      </c>
      <c r="D314" s="33" t="str">
        <f>+'Base de datos  1'!E1067</f>
        <v>TR</v>
      </c>
      <c r="E314" s="33" t="str">
        <f>+'Base de datos  1'!F1069</f>
        <v>Llanquihue 74, Eliana Haro</v>
      </c>
      <c r="F314" t="s">
        <v>57</v>
      </c>
      <c r="G314" s="92">
        <f>+'Base de datos  1'!H1069</f>
        <v>20000</v>
      </c>
    </row>
    <row r="315" spans="1:8" x14ac:dyDescent="0.25">
      <c r="A315" s="33">
        <f>+'Base de datos  1'!A1070</f>
        <v>43252</v>
      </c>
      <c r="B315" s="33" t="str">
        <f>+'Base de datos  1'!C1070</f>
        <v>Pago Cuota</v>
      </c>
      <c r="C315" s="33">
        <f>+'Base de datos  1'!D1070</f>
        <v>43263</v>
      </c>
      <c r="D315" s="33" t="str">
        <f>+'Base de datos  1'!E1068</f>
        <v>TR</v>
      </c>
      <c r="E315" s="33" t="str">
        <f>+'Base de datos  1'!F1070</f>
        <v>Llanquihue 97-a, Patricia Castillo</v>
      </c>
      <c r="F315" t="s">
        <v>57</v>
      </c>
      <c r="G315" s="92">
        <f>+'Base de datos  1'!H1070</f>
        <v>20000</v>
      </c>
    </row>
    <row r="316" spans="1:8" x14ac:dyDescent="0.25">
      <c r="A316" s="33">
        <f>+'Base de datos  1'!A1071</f>
        <v>43252</v>
      </c>
      <c r="B316" s="33" t="str">
        <f>+'Base de datos  1'!C1071</f>
        <v>Pago Cuota</v>
      </c>
      <c r="C316" s="33">
        <f>+'Base de datos  1'!D1071</f>
        <v>43269</v>
      </c>
      <c r="D316" s="33" t="str">
        <f>+'Base de datos  1'!E1069</f>
        <v>D/E</v>
      </c>
      <c r="E316" s="33" t="str">
        <f>+'Base de datos  1'!F1071</f>
        <v>Ranco 83, Silvia Gonzalez</v>
      </c>
      <c r="F316" t="s">
        <v>57</v>
      </c>
      <c r="G316" s="92">
        <f>+'Base de datos  1'!H1071</f>
        <v>20000</v>
      </c>
    </row>
    <row r="317" spans="1:8" x14ac:dyDescent="0.25">
      <c r="A317" s="33">
        <f>+'Base de datos  1'!A1072</f>
        <v>43252</v>
      </c>
      <c r="B317" s="33" t="str">
        <f>+'Base de datos  1'!C1072</f>
        <v>Pago Cuota</v>
      </c>
      <c r="C317" s="33">
        <f>+'Base de datos  1'!D1072</f>
        <v>43270</v>
      </c>
      <c r="D317" s="33" t="str">
        <f>+'Base de datos  1'!E1070</f>
        <v>TR</v>
      </c>
      <c r="E317" s="33" t="str">
        <f>+'Base de datos  1'!F1072</f>
        <v>Ranco 75, Olga Hernandez</v>
      </c>
      <c r="F317" t="s">
        <v>57</v>
      </c>
      <c r="G317" s="92">
        <f>+'Base de datos  1'!H1072</f>
        <v>20000</v>
      </c>
    </row>
    <row r="318" spans="1:8" x14ac:dyDescent="0.25">
      <c r="A318" s="33">
        <f>+'Base de datos  1'!A1073</f>
        <v>43252</v>
      </c>
      <c r="B318" s="33" t="str">
        <f>+'Base de datos  1'!C1073</f>
        <v>Pago Cuota</v>
      </c>
      <c r="C318" s="33">
        <f>+'Base de datos  1'!D1073</f>
        <v>43277</v>
      </c>
      <c r="D318" s="33" t="str">
        <f>+'Base de datos  1'!E1071</f>
        <v>D/E</v>
      </c>
      <c r="E318" s="33" t="str">
        <f>+'Base de datos  1'!F1073</f>
        <v>Llanquihue 113, Pedro Ruz</v>
      </c>
      <c r="F318" t="s">
        <v>57</v>
      </c>
      <c r="G318" s="92">
        <f>+'Base de datos  1'!H1073</f>
        <v>20000</v>
      </c>
    </row>
    <row r="319" spans="1:8" x14ac:dyDescent="0.25">
      <c r="A319" s="33">
        <f>+'Base de datos  1'!A1074</f>
        <v>43252</v>
      </c>
      <c r="B319" s="33" t="str">
        <f>+'Base de datos  1'!C1074</f>
        <v>Pago Cuota</v>
      </c>
      <c r="C319" s="33">
        <f>+'Base de datos  1'!D1074</f>
        <v>43277</v>
      </c>
      <c r="D319" s="33" t="str">
        <f>+'Base de datos  1'!E1072</f>
        <v>TR</v>
      </c>
      <c r="E319" s="33" t="str">
        <f>+'Base de datos  1'!F1074</f>
        <v>Puyehue 32, Ivonne Jorquera</v>
      </c>
      <c r="F319" t="s">
        <v>57</v>
      </c>
      <c r="G319" s="92">
        <f>+'Base de datos  1'!H1074</f>
        <v>20000</v>
      </c>
    </row>
    <row r="320" spans="1:8" x14ac:dyDescent="0.25">
      <c r="A320" s="33">
        <f>+'Base de datos  1'!A1075</f>
        <v>43252</v>
      </c>
      <c r="B320" s="33" t="str">
        <f>+'Base de datos  1'!C1075</f>
        <v>Pago Cuota</v>
      </c>
      <c r="C320" s="33">
        <f>+'Base de datos  1'!D1075</f>
        <v>43280</v>
      </c>
      <c r="D320" s="33" t="str">
        <f>+'Base de datos  1'!E1073</f>
        <v>TR</v>
      </c>
      <c r="E320" s="33" t="str">
        <f>+'Base de datos  1'!F1075</f>
        <v>Villarrica 123, Omar Sepulveda</v>
      </c>
      <c r="F320" t="s">
        <v>57</v>
      </c>
      <c r="G320" s="92">
        <f>+'Base de datos  1'!H1075</f>
        <v>20000</v>
      </c>
    </row>
    <row r="321" spans="1:7" x14ac:dyDescent="0.25">
      <c r="A321" s="33">
        <f>+'Base de datos  1'!A1076</f>
        <v>43252</v>
      </c>
      <c r="B321" s="33" t="str">
        <f>+'Base de datos  1'!C1076</f>
        <v>Pago Cuota</v>
      </c>
      <c r="C321" s="33">
        <f>+'Base de datos  1'!D1076</f>
        <v>43280</v>
      </c>
      <c r="D321" s="33" t="str">
        <f>+'Base de datos  1'!E1074</f>
        <v>TR</v>
      </c>
      <c r="E321" s="33" t="str">
        <f>+'Base de datos  1'!F1076</f>
        <v>Ranco 50, Julia Parra</v>
      </c>
      <c r="F321" t="s">
        <v>57</v>
      </c>
      <c r="G321" s="92">
        <f>+'Base de datos  1'!H1076</f>
        <v>20000</v>
      </c>
    </row>
    <row r="322" spans="1:7" x14ac:dyDescent="0.25">
      <c r="A322" s="33">
        <f>+'Base de datos  1'!A1077</f>
        <v>43252</v>
      </c>
      <c r="B322" s="33" t="str">
        <f>+'Base de datos  1'!C1077</f>
        <v>Pago Cuota</v>
      </c>
      <c r="C322" s="33">
        <f>+'Base de datos  1'!D1077</f>
        <v>43280</v>
      </c>
      <c r="D322" s="33" t="str">
        <f>+'Base de datos  1'!E1075</f>
        <v>TR</v>
      </c>
      <c r="E322" s="33" t="str">
        <f>+'Base de datos  1'!F1077</f>
        <v>Ranco 79, Ismelda Meza</v>
      </c>
      <c r="F322" t="s">
        <v>57</v>
      </c>
      <c r="G322" s="92">
        <f>+'Base de datos  1'!H1077</f>
        <v>20000</v>
      </c>
    </row>
    <row r="323" spans="1:7" x14ac:dyDescent="0.25">
      <c r="A323" s="33">
        <f>+'Base de datos  1'!A1078</f>
        <v>43252</v>
      </c>
      <c r="B323" s="33" t="str">
        <f>+'Base de datos  1'!C1078</f>
        <v>Pago Cuota</v>
      </c>
      <c r="C323" s="33">
        <f>+'Base de datos  1'!D1078</f>
        <v>43280</v>
      </c>
      <c r="D323" s="33" t="str">
        <f>+'Base de datos  1'!E1076</f>
        <v>TR</v>
      </c>
      <c r="E323" s="33" t="str">
        <f>+'Base de datos  1'!F1078</f>
        <v>Riñihue 19, Teresa Peña</v>
      </c>
      <c r="F323" t="s">
        <v>57</v>
      </c>
      <c r="G323" s="92">
        <f>+'Base de datos  1'!H1078</f>
        <v>20000</v>
      </c>
    </row>
    <row r="324" spans="1:7" x14ac:dyDescent="0.25">
      <c r="A324" s="33">
        <f>+'Base de datos  1'!A1079</f>
        <v>43252</v>
      </c>
      <c r="B324" s="33" t="str">
        <f>+'Base de datos  1'!C1079</f>
        <v>Pago Cuota</v>
      </c>
      <c r="C324" s="33">
        <f>+'Base de datos  1'!D1079</f>
        <v>43280</v>
      </c>
      <c r="D324" s="33" t="str">
        <f>+'Base de datos  1'!E1077</f>
        <v>TR</v>
      </c>
      <c r="E324" s="33" t="str">
        <f>+'Base de datos  1'!F1079</f>
        <v>Puyehue 37,Jorge Matamala</v>
      </c>
      <c r="F324" t="s">
        <v>57</v>
      </c>
      <c r="G324" s="92">
        <f>+'Base de datos  1'!H1079</f>
        <v>20037</v>
      </c>
    </row>
    <row r="325" spans="1:7" x14ac:dyDescent="0.25">
      <c r="A325" s="33">
        <f>+'Base de datos  1'!A1080</f>
        <v>43252</v>
      </c>
      <c r="B325" s="33" t="str">
        <f>+'Base de datos  1'!C1080</f>
        <v>Pago Cuota</v>
      </c>
      <c r="C325" s="33">
        <f>+'Base de datos  1'!D1080</f>
        <v>43280</v>
      </c>
      <c r="D325" s="33" t="str">
        <f>+'Base de datos  1'!E1078</f>
        <v>TR</v>
      </c>
      <c r="E325" s="33" t="str">
        <f>+'Base de datos  1'!F1080</f>
        <v>Icalma 72, Jorge Matamala</v>
      </c>
      <c r="F325" t="s">
        <v>57</v>
      </c>
      <c r="G325" s="92">
        <f>+'Base de datos  1'!H1080</f>
        <v>20072</v>
      </c>
    </row>
    <row r="326" spans="1:7" x14ac:dyDescent="0.25">
      <c r="A326" s="33">
        <f>+'Base de datos  1'!A1081</f>
        <v>43252</v>
      </c>
      <c r="B326" s="33" t="str">
        <f>+'Base de datos  1'!C1081</f>
        <v>Pago Cuota</v>
      </c>
      <c r="C326" s="33">
        <f>+'Base de datos  1'!D1081</f>
        <v>43279</v>
      </c>
      <c r="D326" s="33" t="str">
        <f>+'Base de datos  1'!E1079</f>
        <v>TR</v>
      </c>
      <c r="E326" s="33" t="str">
        <f>+'Base de datos  1'!F1081</f>
        <v>Llanquihue 80, Sergio ibaceta</v>
      </c>
      <c r="F326" t="s">
        <v>57</v>
      </c>
      <c r="G326" s="92">
        <f>+'Base de datos  1'!H1081</f>
        <v>20080</v>
      </c>
    </row>
    <row r="327" spans="1:7" x14ac:dyDescent="0.25">
      <c r="A327" s="33">
        <f>+'Base de datos  1'!A1082</f>
        <v>43252</v>
      </c>
      <c r="B327" s="33" t="str">
        <f>+'Base de datos  1'!C1082</f>
        <v>Pago Cuota</v>
      </c>
      <c r="C327" s="33">
        <f>+'Base de datos  1'!D1082</f>
        <v>43257</v>
      </c>
      <c r="D327" s="33" t="str">
        <f>+'Base de datos  1'!E1080</f>
        <v>TR</v>
      </c>
      <c r="E327" s="33" t="str">
        <f>+'Base de datos  1'!F1082</f>
        <v>Llanquihue 96, Carlos Alvarez</v>
      </c>
      <c r="F327" t="s">
        <v>57</v>
      </c>
      <c r="G327" s="92">
        <f>+'Base de datos  1'!H1082</f>
        <v>20096</v>
      </c>
    </row>
    <row r="328" spans="1:7" x14ac:dyDescent="0.25">
      <c r="A328" s="33">
        <f>+'Base de datos  1'!A1083</f>
        <v>43252</v>
      </c>
      <c r="B328" s="33" t="str">
        <f>+'Base de datos  1'!C1083</f>
        <v>Pago Cuota</v>
      </c>
      <c r="C328" s="33">
        <f>+'Base de datos  1'!D1083</f>
        <v>43255</v>
      </c>
      <c r="D328" s="33" t="str">
        <f>+'Base de datos  1'!E1081</f>
        <v>TR</v>
      </c>
      <c r="E328" s="33" t="str">
        <f>+'Base de datos  1'!F1083</f>
        <v>Llanquihue 97, Rene Rivero</v>
      </c>
      <c r="F328" t="s">
        <v>57</v>
      </c>
      <c r="G328" s="92">
        <f>+'Base de datos  1'!H1083</f>
        <v>20097</v>
      </c>
    </row>
    <row r="329" spans="1:7" x14ac:dyDescent="0.25">
      <c r="A329" s="33">
        <f>+'Base de datos  1'!A1084</f>
        <v>43252</v>
      </c>
      <c r="B329" s="33" t="str">
        <f>+'Base de datos  1'!C1084</f>
        <v>Pago Cuota</v>
      </c>
      <c r="C329" s="33">
        <f>+'Base de datos  1'!D1084</f>
        <v>43270</v>
      </c>
      <c r="D329" s="33" t="str">
        <f>+'Base de datos  1'!E1082</f>
        <v>TR</v>
      </c>
      <c r="E329" s="33" t="str">
        <f>+'Base de datos  1'!F1084</f>
        <v>Llanquihue 109, Teresa Gatica</v>
      </c>
      <c r="F329" t="s">
        <v>57</v>
      </c>
      <c r="G329" s="92">
        <f>+'Base de datos  1'!H1084</f>
        <v>20109</v>
      </c>
    </row>
    <row r="330" spans="1:7" x14ac:dyDescent="0.25">
      <c r="A330" s="33">
        <f>+'Base de datos  1'!A1085</f>
        <v>43252</v>
      </c>
      <c r="B330" s="33" t="str">
        <f>+'Base de datos  1'!C1085</f>
        <v>Pago Cuota</v>
      </c>
      <c r="C330" s="33">
        <f>+'Base de datos  1'!D1085</f>
        <v>43262</v>
      </c>
      <c r="D330" s="33" t="str">
        <f>+'Base de datos  1'!E1083</f>
        <v>TR</v>
      </c>
      <c r="E330" s="33" t="str">
        <f>+'Base de datos  1'!F1085</f>
        <v>Villarrica 100, Julia Zuñiga</v>
      </c>
      <c r="F330" t="s">
        <v>57</v>
      </c>
      <c r="G330" s="92">
        <f>+'Base de datos  1'!H1085</f>
        <v>21000</v>
      </c>
    </row>
    <row r="331" spans="1:7" x14ac:dyDescent="0.25">
      <c r="A331" s="33">
        <f>+'Base de datos  1'!A1086</f>
        <v>43252</v>
      </c>
      <c r="B331" s="33" t="str">
        <f>+'Base de datos  1'!C1086</f>
        <v>Pago Cuota</v>
      </c>
      <c r="C331" s="33">
        <f>+'Base de datos  1'!D1086</f>
        <v>43270</v>
      </c>
      <c r="D331" s="33" t="str">
        <f>+'Base de datos  1'!E1084</f>
        <v>D/E</v>
      </c>
      <c r="E331" s="33" t="str">
        <f>+'Base de datos  1'!F1086</f>
        <v>Manantiales x limpieza C.Lluvia</v>
      </c>
      <c r="F331" t="s">
        <v>57</v>
      </c>
      <c r="G331" s="92">
        <f>+'Base de datos  1'!H1086</f>
        <v>25000</v>
      </c>
    </row>
    <row r="332" spans="1:7" x14ac:dyDescent="0.25">
      <c r="A332" s="33">
        <f>+'Base de datos  1'!A1087</f>
        <v>43252</v>
      </c>
      <c r="B332" s="33" t="str">
        <f>+'Base de datos  1'!C1087</f>
        <v>Pago Cuota</v>
      </c>
      <c r="C332" s="33">
        <f>+'Base de datos  1'!D1087</f>
        <v>43255</v>
      </c>
      <c r="D332" s="33" t="str">
        <f>+'Base de datos  1'!E1085</f>
        <v>D/E</v>
      </c>
      <c r="E332" s="33" t="str">
        <f>+'Base de datos  1'!F1087</f>
        <v>Riñihue 27-29, Marta Manriquez</v>
      </c>
      <c r="F332" t="s">
        <v>57</v>
      </c>
      <c r="G332" s="92">
        <f>+'Base de datos  1'!H1087</f>
        <v>40000</v>
      </c>
    </row>
    <row r="333" spans="1:7" x14ac:dyDescent="0.25">
      <c r="A333" s="33">
        <f>+'Base de datos  1'!A1088</f>
        <v>43252</v>
      </c>
      <c r="B333" s="33" t="str">
        <f>+'Base de datos  1'!C1088</f>
        <v>Pago Cuota</v>
      </c>
      <c r="C333" s="33">
        <f>+'Base de datos  1'!D1088</f>
        <v>43255</v>
      </c>
      <c r="D333" s="33" t="str">
        <f>+'Base de datos  1'!E1086</f>
        <v>TR</v>
      </c>
      <c r="E333" s="33" t="str">
        <f>+'Base de datos  1'!F1088</f>
        <v>Puyehue 36, Militza Cortes</v>
      </c>
      <c r="F333" t="s">
        <v>57</v>
      </c>
      <c r="G333" s="92">
        <f>+'Base de datos  1'!H1088</f>
        <v>40000</v>
      </c>
    </row>
    <row r="334" spans="1:7" x14ac:dyDescent="0.25">
      <c r="A334" s="33">
        <f>+'Base de datos  1'!A1089</f>
        <v>43252</v>
      </c>
      <c r="B334" s="33" t="str">
        <f>+'Base de datos  1'!C1089</f>
        <v>Pago Cuota</v>
      </c>
      <c r="C334" s="33">
        <f>+'Base de datos  1'!D1089</f>
        <v>43272</v>
      </c>
      <c r="D334" s="33" t="str">
        <f>+'Base de datos  1'!E1087</f>
        <v>TR</v>
      </c>
      <c r="E334" s="33" t="str">
        <f>+'Base de datos  1'!F1089</f>
        <v>Llanquihue 103-105, Tatiana Tejos</v>
      </c>
      <c r="F334" t="s">
        <v>57</v>
      </c>
      <c r="G334" s="92">
        <f>+'Base de datos  1'!H1089</f>
        <v>40000</v>
      </c>
    </row>
    <row r="335" spans="1:7" x14ac:dyDescent="0.25">
      <c r="A335" s="33">
        <f>+'Base de datos  1'!A1090</f>
        <v>43252</v>
      </c>
      <c r="B335" s="33" t="str">
        <f>+'Base de datos  1'!C1090</f>
        <v>Pago Cuota</v>
      </c>
      <c r="C335" s="33">
        <f>+'Base de datos  1'!D1090</f>
        <v>43270</v>
      </c>
      <c r="D335" s="33" t="str">
        <f>+'Base de datos  1'!E1088</f>
        <v>TR</v>
      </c>
      <c r="E335" s="33" t="str">
        <f>+'Base de datos  1'!F1090</f>
        <v>Puyehue 30, Jorge Carcasson</v>
      </c>
      <c r="F335" t="s">
        <v>57</v>
      </c>
      <c r="G335" s="92">
        <f>+'Base de datos  1'!H1090</f>
        <v>40030</v>
      </c>
    </row>
    <row r="336" spans="1:7" x14ac:dyDescent="0.25">
      <c r="A336" s="33">
        <f>+'Base de datos  1'!A1091</f>
        <v>43252</v>
      </c>
      <c r="B336" s="33" t="str">
        <f>+'Base de datos  1'!C1091</f>
        <v>Pago Cuota</v>
      </c>
      <c r="C336" s="33">
        <f>+'Base de datos  1'!D1091</f>
        <v>43259</v>
      </c>
      <c r="D336" s="33" t="str">
        <f>+'Base de datos  1'!E1089</f>
        <v>TR</v>
      </c>
      <c r="E336" s="33" t="str">
        <f>+'Base de datos  1'!F1091</f>
        <v>Llanquihue 84, Jorge Marcich</v>
      </c>
      <c r="F336" t="s">
        <v>57</v>
      </c>
      <c r="G336" s="92">
        <f>+'Base de datos  1'!H1091</f>
        <v>50000</v>
      </c>
    </row>
    <row r="337" spans="1:8" x14ac:dyDescent="0.25">
      <c r="A337" s="33">
        <f>+'Base de datos  1'!A1092</f>
        <v>43252</v>
      </c>
      <c r="B337" s="33" t="str">
        <f>+'Base de datos  1'!C1092</f>
        <v>Pago Cuota</v>
      </c>
      <c r="C337" s="33">
        <f>+'Base de datos  1'!D1092</f>
        <v>43280</v>
      </c>
      <c r="D337" s="33" t="str">
        <f>+'Base de datos  1'!E1090</f>
        <v>TR</v>
      </c>
      <c r="E337" s="33" t="str">
        <f>+'Base de datos  1'!F1092</f>
        <v>Villarrica 129, Ricardo Figueroa CBR</v>
      </c>
      <c r="F337" t="s">
        <v>57</v>
      </c>
      <c r="G337" s="92">
        <f>+'Base de datos  1'!H1092</f>
        <v>70000</v>
      </c>
    </row>
    <row r="338" spans="1:8" x14ac:dyDescent="0.25">
      <c r="A338" s="33">
        <f>+'Base de datos  1'!A1093</f>
        <v>43252</v>
      </c>
      <c r="B338" s="33" t="str">
        <f>+'Base de datos  1'!C1093</f>
        <v>Pago Cuota</v>
      </c>
      <c r="C338" s="33">
        <f>+'Base de datos  1'!D1093</f>
        <v>43280</v>
      </c>
      <c r="D338" s="33" t="str">
        <f>+'Base de datos  1'!E1091</f>
        <v>D/E</v>
      </c>
      <c r="E338" s="33" t="str">
        <f>+'Base de datos  1'!F1093</f>
        <v>Villarrica 122, Ema Valdes CBR</v>
      </c>
      <c r="F338" t="s">
        <v>57</v>
      </c>
      <c r="G338" s="92">
        <f>+'Base de datos  1'!H1093</f>
        <v>70000</v>
      </c>
    </row>
    <row r="339" spans="1:8" x14ac:dyDescent="0.25">
      <c r="A339" s="69">
        <f>+'Base de datos  1'!A1094</f>
        <v>43252</v>
      </c>
      <c r="B339" s="69" t="str">
        <f>+'Base de datos  1'!C1094</f>
        <v>Pago Cuota</v>
      </c>
      <c r="C339" s="69">
        <f>+'Base de datos  1'!D1094</f>
        <v>43278</v>
      </c>
      <c r="D339" s="69" t="str">
        <f>+'Base de datos  1'!E1092</f>
        <v>TR</v>
      </c>
      <c r="E339" s="69" t="str">
        <f>+'Base de datos  1'!F1094</f>
        <v>Llanquihue 99, Luisa Herrera</v>
      </c>
      <c r="F339" s="37" t="s">
        <v>57</v>
      </c>
      <c r="G339" s="94">
        <f>+'Base de datos  1'!H1094</f>
        <v>142800</v>
      </c>
      <c r="H339" s="79">
        <f>SUM(G311:G339)</f>
        <v>907541</v>
      </c>
    </row>
    <row r="340" spans="1:8" x14ac:dyDescent="0.25">
      <c r="A340" s="33">
        <f>+'Base de datos  1'!A1095</f>
        <v>43282</v>
      </c>
      <c r="B340" s="33" t="str">
        <f>+'Base de datos  1'!C1095</f>
        <v>Pago Cuota</v>
      </c>
      <c r="C340" s="33">
        <f>+'Base de datos  1'!D1095</f>
        <v>43284</v>
      </c>
      <c r="D340" s="33" t="str">
        <f>+'Base de datos  1'!E1093</f>
        <v>TR</v>
      </c>
      <c r="E340" s="33" t="str">
        <f>+'Base de datos  1'!F1095</f>
        <v>Villarrica 118, Pia Burgos</v>
      </c>
      <c r="F340" t="s">
        <v>57</v>
      </c>
      <c r="G340" s="92">
        <f>+'Base de datos  1'!H1095</f>
        <v>20000</v>
      </c>
    </row>
    <row r="341" spans="1:8" x14ac:dyDescent="0.25">
      <c r="A341" s="33">
        <f>+'Base de datos  1'!A1096</f>
        <v>43282</v>
      </c>
      <c r="B341" s="33" t="str">
        <f>+'Base de datos  1'!C1096</f>
        <v>Pago Cuota</v>
      </c>
      <c r="C341" s="33">
        <f>+'Base de datos  1'!D1096</f>
        <v>43285</v>
      </c>
      <c r="D341" s="33" t="str">
        <f>+'Base de datos  1'!E1094</f>
        <v>TR</v>
      </c>
      <c r="E341" s="33" t="str">
        <f>+'Base de datos  1'!F1096</f>
        <v>Llanquihue 97-A, Patricia Castillo</v>
      </c>
      <c r="F341" t="s">
        <v>57</v>
      </c>
      <c r="G341" s="92">
        <f>+'Base de datos  1'!H1096</f>
        <v>20000</v>
      </c>
    </row>
    <row r="342" spans="1:8" x14ac:dyDescent="0.25">
      <c r="A342" s="33">
        <f>+'Base de datos  1'!A1097</f>
        <v>43282</v>
      </c>
      <c r="B342" s="33" t="str">
        <f>+'Base de datos  1'!C1097</f>
        <v>Pago Cuota</v>
      </c>
      <c r="C342" s="33">
        <f>+'Base de datos  1'!D1097</f>
        <v>43286</v>
      </c>
      <c r="D342" s="33" t="str">
        <f>+'Base de datos  1'!E1095</f>
        <v>TR</v>
      </c>
      <c r="E342" s="33" t="str">
        <f>+'Base de datos  1'!F1097</f>
        <v>Puyehue 22, Cristina Olivares</v>
      </c>
      <c r="F342" t="s">
        <v>57</v>
      </c>
      <c r="G342" s="92">
        <f>+'Base de datos  1'!H1097</f>
        <v>20000</v>
      </c>
    </row>
    <row r="343" spans="1:8" x14ac:dyDescent="0.25">
      <c r="A343" s="33">
        <f>+'Base de datos  1'!A1098</f>
        <v>43282</v>
      </c>
      <c r="B343" s="33" t="str">
        <f>+'Base de datos  1'!C1098</f>
        <v>Pago Cuota</v>
      </c>
      <c r="C343" s="33">
        <f>+'Base de datos  1'!D1098</f>
        <v>43291</v>
      </c>
      <c r="D343" s="33" t="str">
        <f>+'Base de datos  1'!E1096</f>
        <v>TR</v>
      </c>
      <c r="E343" s="33" t="str">
        <f>+'Base de datos  1'!F1098</f>
        <v>Puyehue 36, Militza Cortes</v>
      </c>
      <c r="F343" t="s">
        <v>57</v>
      </c>
      <c r="G343" s="92">
        <f>+'Base de datos  1'!H1098</f>
        <v>20000</v>
      </c>
    </row>
    <row r="344" spans="1:8" x14ac:dyDescent="0.25">
      <c r="A344" s="33">
        <f>+'Base de datos  1'!A1099</f>
        <v>43282</v>
      </c>
      <c r="B344" s="33" t="str">
        <f>+'Base de datos  1'!C1099</f>
        <v>Pago Cuota</v>
      </c>
      <c r="C344" s="33">
        <f>+'Base de datos  1'!D1099</f>
        <v>43298</v>
      </c>
      <c r="D344" s="33" t="str">
        <f>+'Base de datos  1'!E1097</f>
        <v>TR</v>
      </c>
      <c r="E344" s="33" t="str">
        <f>+'Base de datos  1'!F1099</f>
        <v>Ranco 56, Delia Quiroga</v>
      </c>
      <c r="F344" t="s">
        <v>57</v>
      </c>
      <c r="G344" s="92">
        <f>+'Base de datos  1'!H1099</f>
        <v>20000</v>
      </c>
    </row>
    <row r="345" spans="1:8" x14ac:dyDescent="0.25">
      <c r="A345" s="33">
        <f>+'Base de datos  1'!A1100</f>
        <v>43282</v>
      </c>
      <c r="B345" s="33" t="str">
        <f>+'Base de datos  1'!C1100</f>
        <v>Pago Cuota</v>
      </c>
      <c r="C345" s="33">
        <f>+'Base de datos  1'!D1100</f>
        <v>43298</v>
      </c>
      <c r="D345" s="33" t="str">
        <f>+'Base de datos  1'!E1098</f>
        <v>TR</v>
      </c>
      <c r="E345" s="33" t="str">
        <f>+'Base de datos  1'!F1100</f>
        <v>Ranco 77, Melinda Gonzalez</v>
      </c>
      <c r="F345" t="s">
        <v>57</v>
      </c>
      <c r="G345" s="92">
        <f>+'Base de datos  1'!H1100</f>
        <v>20000</v>
      </c>
    </row>
    <row r="346" spans="1:8" x14ac:dyDescent="0.25">
      <c r="A346" s="33">
        <f>+'Base de datos  1'!A1101</f>
        <v>43282</v>
      </c>
      <c r="B346" s="33" t="str">
        <f>+'Base de datos  1'!C1101</f>
        <v>Pago Cuota</v>
      </c>
      <c r="C346" s="33">
        <f>+'Base de datos  1'!D1101</f>
        <v>43299</v>
      </c>
      <c r="D346" s="33" t="str">
        <f>+'Base de datos  1'!E1099</f>
        <v>D/E</v>
      </c>
      <c r="E346" s="33" t="str">
        <f>+'Base de datos  1'!F1101</f>
        <v>Ranco 75, Olga Hernandez</v>
      </c>
      <c r="F346" t="s">
        <v>57</v>
      </c>
      <c r="G346" s="92">
        <f>+'Base de datos  1'!H1101</f>
        <v>20000</v>
      </c>
    </row>
    <row r="347" spans="1:8" x14ac:dyDescent="0.25">
      <c r="A347" s="33">
        <f>+'Base de datos  1'!A1102</f>
        <v>43282</v>
      </c>
      <c r="B347" s="33" t="str">
        <f>+'Base de datos  1'!C1102</f>
        <v>Pago Cuota</v>
      </c>
      <c r="C347" s="33">
        <f>+'Base de datos  1'!D1102</f>
        <v>43301</v>
      </c>
      <c r="D347" s="33" t="str">
        <f>+'Base de datos  1'!E1100</f>
        <v>D/E</v>
      </c>
      <c r="E347" s="33" t="str">
        <f>+'Base de datos  1'!F1102</f>
        <v>NN</v>
      </c>
      <c r="F347" t="s">
        <v>57</v>
      </c>
      <c r="G347" s="92">
        <f>+'Base de datos  1'!H1102</f>
        <v>20000</v>
      </c>
    </row>
    <row r="348" spans="1:8" x14ac:dyDescent="0.25">
      <c r="A348" s="33">
        <f>+'Base de datos  1'!A1103</f>
        <v>43282</v>
      </c>
      <c r="B348" s="33" t="str">
        <f>+'Base de datos  1'!C1103</f>
        <v>Pago Cuota</v>
      </c>
      <c r="C348" s="33">
        <f>+'Base de datos  1'!D1103</f>
        <v>43305</v>
      </c>
      <c r="D348" s="33" t="str">
        <f>+'Base de datos  1'!E1101</f>
        <v>TR</v>
      </c>
      <c r="E348" s="33" t="str">
        <f>+'Base de datos  1'!F1103</f>
        <v>Puyehue 24, Manuel Latapiat</v>
      </c>
      <c r="F348" t="s">
        <v>57</v>
      </c>
      <c r="G348" s="92">
        <f>+'Base de datos  1'!H1103</f>
        <v>20000</v>
      </c>
    </row>
    <row r="349" spans="1:8" x14ac:dyDescent="0.25">
      <c r="A349" s="33">
        <f>+'Base de datos  1'!A1104</f>
        <v>43282</v>
      </c>
      <c r="B349" s="33" t="str">
        <f>+'Base de datos  1'!C1104</f>
        <v>Pago Cuota</v>
      </c>
      <c r="C349" s="33">
        <f>+'Base de datos  1'!D1104</f>
        <v>43305</v>
      </c>
      <c r="D349" s="33" t="str">
        <f>+'Base de datos  1'!E1102</f>
        <v>D/E</v>
      </c>
      <c r="E349" s="33" t="str">
        <f>+'Base de datos  1'!F1104</f>
        <v>Puyehue 32, Ivonne Jorquerra</v>
      </c>
      <c r="F349" t="s">
        <v>57</v>
      </c>
      <c r="G349" s="92">
        <f>+'Base de datos  1'!H1104</f>
        <v>20000</v>
      </c>
    </row>
    <row r="350" spans="1:8" x14ac:dyDescent="0.25">
      <c r="A350" s="33">
        <f>+'Base de datos  1'!A1105</f>
        <v>43282</v>
      </c>
      <c r="B350" s="33" t="str">
        <f>+'Base de datos  1'!C1105</f>
        <v>Pago Cuota</v>
      </c>
      <c r="C350" s="33">
        <f>+'Base de datos  1'!D1105</f>
        <v>43308</v>
      </c>
      <c r="D350" s="33" t="str">
        <f>+'Base de datos  1'!E1103</f>
        <v>TR</v>
      </c>
      <c r="E350" s="33" t="str">
        <f>+'Base de datos  1'!F1105</f>
        <v>Llanquihue 113, Pedro Ruz</v>
      </c>
      <c r="F350" t="s">
        <v>57</v>
      </c>
      <c r="G350" s="92">
        <f>+'Base de datos  1'!H1105</f>
        <v>20000</v>
      </c>
    </row>
    <row r="351" spans="1:8" x14ac:dyDescent="0.25">
      <c r="A351" s="33">
        <f>+'Base de datos  1'!A1106</f>
        <v>43282</v>
      </c>
      <c r="B351" s="33" t="str">
        <f>+'Base de datos  1'!C1106</f>
        <v>Pago Cuota</v>
      </c>
      <c r="C351" s="33">
        <f>+'Base de datos  1'!D1106</f>
        <v>43311</v>
      </c>
      <c r="D351" s="33" t="str">
        <f>+'Base de datos  1'!E1104</f>
        <v>TR</v>
      </c>
      <c r="E351" s="33" t="str">
        <f>+'Base de datos  1'!F1106</f>
        <v>Llanquihue 88, Pedro Flores</v>
      </c>
      <c r="F351" t="s">
        <v>57</v>
      </c>
      <c r="G351" s="92">
        <f>+'Base de datos  1'!H1106</f>
        <v>20000</v>
      </c>
    </row>
    <row r="352" spans="1:8" x14ac:dyDescent="0.25">
      <c r="A352" s="33">
        <f>+'Base de datos  1'!A1107</f>
        <v>43282</v>
      </c>
      <c r="B352" s="33" t="str">
        <f>+'Base de datos  1'!C1107</f>
        <v>Pago Cuota</v>
      </c>
      <c r="C352" s="33">
        <f>+'Base de datos  1'!D1107</f>
        <v>43311</v>
      </c>
      <c r="D352" s="33" t="str">
        <f>+'Base de datos  1'!E1105</f>
        <v>TR</v>
      </c>
      <c r="E352" s="33" t="str">
        <f>+'Base de datos  1'!F1107</f>
        <v>Villarrica 118, Pia Burgos</v>
      </c>
      <c r="F352" t="s">
        <v>57</v>
      </c>
      <c r="G352" s="92">
        <f>+'Base de datos  1'!H1107</f>
        <v>20000</v>
      </c>
    </row>
    <row r="353" spans="1:7" x14ac:dyDescent="0.25">
      <c r="A353" s="33">
        <f>+'Base de datos  1'!A1108</f>
        <v>43282</v>
      </c>
      <c r="B353" s="33" t="str">
        <f>+'Base de datos  1'!C1108</f>
        <v>Pago Cuota</v>
      </c>
      <c r="C353" s="33">
        <f>+'Base de datos  1'!D1108</f>
        <v>43311</v>
      </c>
      <c r="D353" s="33" t="str">
        <f>+'Base de datos  1'!E1106</f>
        <v>TR</v>
      </c>
      <c r="E353" s="33" t="str">
        <f>+'Base de datos  1'!F1108</f>
        <v>Ranco 91, Jeannette Ibarra</v>
      </c>
      <c r="F353" t="s">
        <v>57</v>
      </c>
      <c r="G353" s="92">
        <f>+'Base de datos  1'!H1108</f>
        <v>20000</v>
      </c>
    </row>
    <row r="354" spans="1:7" x14ac:dyDescent="0.25">
      <c r="A354" s="33">
        <f>+'Base de datos  1'!A1109</f>
        <v>43282</v>
      </c>
      <c r="B354" s="33" t="str">
        <f>+'Base de datos  1'!C1109</f>
        <v>Pago Cuota</v>
      </c>
      <c r="C354" s="33">
        <f>+'Base de datos  1'!D1109</f>
        <v>43312</v>
      </c>
      <c r="D354" s="33" t="str">
        <f>+'Base de datos  1'!E1107</f>
        <v>TR</v>
      </c>
      <c r="E354" s="33" t="str">
        <f>+'Base de datos  1'!F1109</f>
        <v xml:space="preserve">Villarrica 129, Ricardo Figueroa </v>
      </c>
      <c r="F354" t="s">
        <v>57</v>
      </c>
      <c r="G354" s="92">
        <f>+'Base de datos  1'!H1109</f>
        <v>20000</v>
      </c>
    </row>
    <row r="355" spans="1:7" x14ac:dyDescent="0.25">
      <c r="A355" s="33">
        <f>+'Base de datos  1'!A1110</f>
        <v>43282</v>
      </c>
      <c r="B355" s="33" t="str">
        <f>+'Base de datos  1'!C1110</f>
        <v>Pago Cuota</v>
      </c>
      <c r="C355" s="33">
        <f>+'Base de datos  1'!D1110</f>
        <v>43312</v>
      </c>
      <c r="D355" s="33" t="str">
        <f>+'Base de datos  1'!E1108</f>
        <v>D/E</v>
      </c>
      <c r="E355" s="33" t="str">
        <f>+'Base de datos  1'!F1110</f>
        <v xml:space="preserve">Villarrica 122, Ema Valdes </v>
      </c>
      <c r="F355" t="s">
        <v>57</v>
      </c>
      <c r="G355" s="92">
        <f>+'Base de datos  1'!H1110</f>
        <v>20000</v>
      </c>
    </row>
    <row r="356" spans="1:7" x14ac:dyDescent="0.25">
      <c r="A356" s="33">
        <f>+'Base de datos  1'!A1111</f>
        <v>43282</v>
      </c>
      <c r="B356" s="33" t="str">
        <f>+'Base de datos  1'!C1111</f>
        <v>Pago Cuota</v>
      </c>
      <c r="C356" s="33">
        <f>+'Base de datos  1'!D1111</f>
        <v>43312</v>
      </c>
      <c r="D356" s="33" t="str">
        <f>+'Base de datos  1'!E1109</f>
        <v>TR</v>
      </c>
      <c r="E356" s="33" t="str">
        <f>+'Base de datos  1'!F1111</f>
        <v>Villarrica 123, Omar Sepulveda</v>
      </c>
      <c r="F356" t="s">
        <v>57</v>
      </c>
      <c r="G356" s="92">
        <f>+'Base de datos  1'!H1111</f>
        <v>20000</v>
      </c>
    </row>
    <row r="357" spans="1:7" x14ac:dyDescent="0.25">
      <c r="A357" s="33">
        <f>+'Base de datos  1'!A1112</f>
        <v>43282</v>
      </c>
      <c r="B357" s="33" t="str">
        <f>+'Base de datos  1'!C1112</f>
        <v>Pago Cuota</v>
      </c>
      <c r="C357" s="33">
        <f>+'Base de datos  1'!D1112</f>
        <v>43312</v>
      </c>
      <c r="D357" s="33" t="str">
        <f>+'Base de datos  1'!E1110</f>
        <v>TR</v>
      </c>
      <c r="E357" s="33" t="str">
        <f>+'Base de datos  1'!F1112</f>
        <v>Ranco 50, Julia Parra</v>
      </c>
      <c r="F357" t="s">
        <v>57</v>
      </c>
      <c r="G357" s="92">
        <f>+'Base de datos  1'!H1112</f>
        <v>20000</v>
      </c>
    </row>
    <row r="358" spans="1:7" x14ac:dyDescent="0.25">
      <c r="A358" s="33">
        <f>+'Base de datos  1'!A1113</f>
        <v>43282</v>
      </c>
      <c r="B358" s="33" t="str">
        <f>+'Base de datos  1'!C1113</f>
        <v>Pago Cuota</v>
      </c>
      <c r="C358" s="33">
        <f>+'Base de datos  1'!D1113</f>
        <v>43312</v>
      </c>
      <c r="D358" s="33" t="str">
        <f>+'Base de datos  1'!E1111</f>
        <v>TR</v>
      </c>
      <c r="E358" s="33" t="str">
        <f>+'Base de datos  1'!F1113</f>
        <v>Ranco 79, Ismelda Meza</v>
      </c>
      <c r="F358" t="s">
        <v>57</v>
      </c>
      <c r="G358" s="92">
        <f>+'Base de datos  1'!H1113</f>
        <v>20000</v>
      </c>
    </row>
    <row r="359" spans="1:7" x14ac:dyDescent="0.25">
      <c r="A359" s="33">
        <f>+'Base de datos  1'!A1114</f>
        <v>43282</v>
      </c>
      <c r="B359" s="33" t="str">
        <f>+'Base de datos  1'!C1114</f>
        <v>Pago Cuota</v>
      </c>
      <c r="C359" s="33">
        <f>+'Base de datos  1'!D1114</f>
        <v>43305</v>
      </c>
      <c r="D359" s="33" t="str">
        <f>+'Base de datos  1'!E1112</f>
        <v>TR</v>
      </c>
      <c r="E359" s="33" t="str">
        <f>+'Base de datos  1'!F1114</f>
        <v>Llanquihue 80, Sergio Ibaceta</v>
      </c>
      <c r="F359" t="s">
        <v>57</v>
      </c>
      <c r="G359" s="92">
        <f>+'Base de datos  1'!H1114</f>
        <v>20080</v>
      </c>
    </row>
    <row r="360" spans="1:7" x14ac:dyDescent="0.25">
      <c r="A360" s="33">
        <f>+'Base de datos  1'!A1115</f>
        <v>43282</v>
      </c>
      <c r="B360" s="33" t="str">
        <f>+'Base de datos  1'!C1115</f>
        <v>Pago Cuota</v>
      </c>
      <c r="C360" s="33">
        <f>+'Base de datos  1'!D1115</f>
        <v>43290</v>
      </c>
      <c r="D360" s="33" t="str">
        <f>+'Base de datos  1'!E1113</f>
        <v>TR</v>
      </c>
      <c r="E360" s="33" t="str">
        <f>+'Base de datos  1'!F1115</f>
        <v>Llanquihue 96, Carlos Alvarez</v>
      </c>
      <c r="F360" t="s">
        <v>57</v>
      </c>
      <c r="G360" s="92">
        <f>+'Base de datos  1'!H1115</f>
        <v>20096</v>
      </c>
    </row>
    <row r="361" spans="1:7" x14ac:dyDescent="0.25">
      <c r="A361" s="33">
        <f>+'Base de datos  1'!A1116</f>
        <v>43282</v>
      </c>
      <c r="B361" s="33" t="str">
        <f>+'Base de datos  1'!C1116</f>
        <v>Pago Cuota</v>
      </c>
      <c r="C361" s="33">
        <f>+'Base de datos  1'!D1116</f>
        <v>43286</v>
      </c>
      <c r="D361" s="33" t="str">
        <f>+'Base de datos  1'!E1114</f>
        <v>TR</v>
      </c>
      <c r="E361" s="33" t="str">
        <f>+'Base de datos  1'!F1116</f>
        <v>Villarrica 100, Julia Zuñiga</v>
      </c>
      <c r="F361" t="s">
        <v>57</v>
      </c>
      <c r="G361" s="92">
        <f>+'Base de datos  1'!H1116</f>
        <v>20100</v>
      </c>
    </row>
    <row r="362" spans="1:7" x14ac:dyDescent="0.25">
      <c r="A362" s="33">
        <f>+'Base de datos  1'!A1117</f>
        <v>43282</v>
      </c>
      <c r="B362" s="33" t="str">
        <f>+'Base de datos  1'!C1117</f>
        <v>Pago Cuota</v>
      </c>
      <c r="C362" s="33">
        <f>+'Base de datos  1'!D1117</f>
        <v>43305</v>
      </c>
      <c r="D362" s="33" t="str">
        <f>+'Base de datos  1'!E1115</f>
        <v>TR</v>
      </c>
      <c r="E362" s="33" t="str">
        <f>+'Base de datos  1'!F1117</f>
        <v>Llanquihue 109, Teresa Gatica</v>
      </c>
      <c r="F362" t="s">
        <v>57</v>
      </c>
      <c r="G362" s="92">
        <f>+'Base de datos  1'!H1117</f>
        <v>20109</v>
      </c>
    </row>
    <row r="363" spans="1:7" x14ac:dyDescent="0.25">
      <c r="A363" s="33">
        <f>+'Base de datos  1'!A1118</f>
        <v>43282</v>
      </c>
      <c r="B363" s="33" t="str">
        <f>+'Base de datos  1'!C1118</f>
        <v>Pago Cuota</v>
      </c>
      <c r="C363" s="33">
        <f>+'Base de datos  1'!D1118</f>
        <v>43285</v>
      </c>
      <c r="D363" s="33" t="str">
        <f>+'Base de datos  1'!E1116</f>
        <v>D/E</v>
      </c>
      <c r="E363" s="33" t="str">
        <f>+'Base de datos  1'!F1118</f>
        <v>Ranco 54, Juan Montero</v>
      </c>
      <c r="F363" t="s">
        <v>57</v>
      </c>
      <c r="G363" s="92">
        <f>+'Base de datos  1'!H1118</f>
        <v>25000</v>
      </c>
    </row>
    <row r="364" spans="1:7" x14ac:dyDescent="0.25">
      <c r="A364" s="33">
        <f>+'Base de datos  1'!A1119</f>
        <v>43282</v>
      </c>
      <c r="B364" s="33" t="str">
        <f>+'Base de datos  1'!C1119</f>
        <v>Pago Cuota</v>
      </c>
      <c r="C364" s="33">
        <f>+'Base de datos  1'!D1119</f>
        <v>43312</v>
      </c>
      <c r="D364" s="33" t="str">
        <f>+'Base de datos  1'!E1117</f>
        <v>D/E</v>
      </c>
      <c r="E364" s="33" t="str">
        <f>+'Base de datos  1'!F1119</f>
        <v>R.Figueroa vuelto caja chica Julio</v>
      </c>
      <c r="F364" t="s">
        <v>57</v>
      </c>
      <c r="G364" s="92">
        <f>+'Base de datos  1'!H1119</f>
        <v>25860</v>
      </c>
    </row>
    <row r="365" spans="1:7" x14ac:dyDescent="0.25">
      <c r="A365" s="33">
        <f>+'Base de datos  1'!A1120</f>
        <v>43282</v>
      </c>
      <c r="B365" s="33" t="str">
        <f>+'Base de datos  1'!C1120</f>
        <v>Pago Cuota</v>
      </c>
      <c r="C365" s="33">
        <f>+'Base de datos  1'!D1120</f>
        <v>43285</v>
      </c>
      <c r="D365" s="33" t="str">
        <f>+'Base de datos  1'!E1118</f>
        <v>TR</v>
      </c>
      <c r="E365" s="33" t="str">
        <f>+'Base de datos  1'!F1120</f>
        <v>Riñihue 27-29, Marta Manriquez</v>
      </c>
      <c r="F365" t="s">
        <v>57</v>
      </c>
      <c r="G365" s="92">
        <f>+'Base de datos  1'!H1120</f>
        <v>40000</v>
      </c>
    </row>
    <row r="366" spans="1:7" x14ac:dyDescent="0.25">
      <c r="A366" s="33">
        <f>+'Base de datos  1'!A1121</f>
        <v>43282</v>
      </c>
      <c r="B366" s="33" t="str">
        <f>+'Base de datos  1'!C1121</f>
        <v>Pago Cuota</v>
      </c>
      <c r="C366" s="33">
        <f>+'Base de datos  1'!D1121</f>
        <v>43292</v>
      </c>
      <c r="D366" s="33" t="str">
        <f>+'Base de datos  1'!E1119</f>
        <v>TR</v>
      </c>
      <c r="E366" s="33" t="str">
        <f>+'Base de datos  1'!F1121</f>
        <v>Llanquihue 103-105, Tatiana Tejos</v>
      </c>
      <c r="F366" t="s">
        <v>57</v>
      </c>
      <c r="G366" s="92">
        <f>+'Base de datos  1'!H1121</f>
        <v>40000</v>
      </c>
    </row>
    <row r="367" spans="1:7" x14ac:dyDescent="0.25">
      <c r="A367" s="33">
        <f>+'Base de datos  1'!A1122</f>
        <v>43282</v>
      </c>
      <c r="B367" s="33" t="str">
        <f>+'Base de datos  1'!C1122</f>
        <v>Pago Cuota</v>
      </c>
      <c r="C367" s="33">
        <f>+'Base de datos  1'!D1122</f>
        <v>43294</v>
      </c>
      <c r="D367" s="33" t="str">
        <f>+'Base de datos  1'!E1120</f>
        <v>TR</v>
      </c>
      <c r="E367" s="33" t="str">
        <f>+'Base de datos  1'!F1122</f>
        <v>Puyehue 43, Aurelio Sandoval</v>
      </c>
      <c r="F367" t="s">
        <v>57</v>
      </c>
      <c r="G367" s="92">
        <f>+'Base de datos  1'!H1122</f>
        <v>40000</v>
      </c>
    </row>
    <row r="368" spans="1:7" x14ac:dyDescent="0.25">
      <c r="A368" s="33">
        <f>+'Base de datos  1'!A1123</f>
        <v>43282</v>
      </c>
      <c r="B368" s="33" t="str">
        <f>+'Base de datos  1'!C1123</f>
        <v>Pago Cuota</v>
      </c>
      <c r="C368" s="33">
        <f>+'Base de datos  1'!D1123</f>
        <v>43298</v>
      </c>
      <c r="D368" s="33" t="str">
        <f>+'Base de datos  1'!E1121</f>
        <v>TR</v>
      </c>
      <c r="E368" s="33" t="str">
        <f>+'Base de datos  1'!F1123</f>
        <v>Llanquihue 119, Maria Madariaga</v>
      </c>
      <c r="F368" t="s">
        <v>57</v>
      </c>
      <c r="G368" s="92">
        <f>+'Base de datos  1'!H1123</f>
        <v>40000</v>
      </c>
    </row>
    <row r="369" spans="1:8" x14ac:dyDescent="0.25">
      <c r="A369" s="33">
        <f>+'Base de datos  1'!A1124</f>
        <v>43282</v>
      </c>
      <c r="B369" s="33" t="str">
        <f>+'Base de datos  1'!C1124</f>
        <v>Pago Cuota</v>
      </c>
      <c r="C369" s="33">
        <f>+'Base de datos  1'!D1124</f>
        <v>43300</v>
      </c>
      <c r="D369" s="33" t="str">
        <f>+'Base de datos  1'!E1122</f>
        <v>D/E</v>
      </c>
      <c r="E369" s="33" t="str">
        <f>+'Base de datos  1'!F1124</f>
        <v>Ranco 48, Carola Arriagada</v>
      </c>
      <c r="F369" t="s">
        <v>57</v>
      </c>
      <c r="G369" s="92">
        <f>+'Base de datos  1'!H1124</f>
        <v>40000</v>
      </c>
    </row>
    <row r="370" spans="1:8" x14ac:dyDescent="0.25">
      <c r="A370" s="33">
        <f>+'Base de datos  1'!A1125</f>
        <v>43282</v>
      </c>
      <c r="B370" s="33" t="str">
        <f>+'Base de datos  1'!C1125</f>
        <v>Pago Cuota</v>
      </c>
      <c r="C370" s="33">
        <f>+'Base de datos  1'!D1125</f>
        <v>43301</v>
      </c>
      <c r="D370" s="33" t="str">
        <f>+'Base de datos  1'!E1123</f>
        <v>TR</v>
      </c>
      <c r="E370" s="33" t="str">
        <f>+'Base de datos  1'!F1125</f>
        <v>Llanquihue 94, Suc. Carmela Valdes</v>
      </c>
      <c r="F370" t="s">
        <v>57</v>
      </c>
      <c r="G370" s="92">
        <f>+'Base de datos  1'!H1125</f>
        <v>40094</v>
      </c>
    </row>
    <row r="371" spans="1:8" x14ac:dyDescent="0.25">
      <c r="A371" s="33">
        <f>+'Base de datos  1'!A1126</f>
        <v>43282</v>
      </c>
      <c r="B371" s="33" t="str">
        <f>+'Base de datos  1'!C1126</f>
        <v>Pago Cuota</v>
      </c>
      <c r="C371" s="33">
        <f>+'Base de datos  1'!D1126</f>
        <v>43305</v>
      </c>
      <c r="D371" s="33" t="str">
        <f>+'Base de datos  1'!E1124</f>
        <v>TR</v>
      </c>
      <c r="E371" s="33" t="str">
        <f>+'Base de datos  1'!F1126</f>
        <v>Ranco 46, Manuel Jorquera</v>
      </c>
      <c r="F371" t="s">
        <v>57</v>
      </c>
      <c r="G371" s="92">
        <f>+'Base de datos  1'!H1126</f>
        <v>60000</v>
      </c>
    </row>
    <row r="372" spans="1:8" x14ac:dyDescent="0.25">
      <c r="A372" s="33">
        <f>+'Base de datos  1'!A1127</f>
        <v>43282</v>
      </c>
      <c r="B372" s="33" t="str">
        <f>+'Base de datos  1'!C1127</f>
        <v>Pago Cuota</v>
      </c>
      <c r="C372" s="33">
        <f>+'Base de datos  1'!D1127</f>
        <v>43301</v>
      </c>
      <c r="D372" s="33" t="str">
        <f>+'Base de datos  1'!E1125</f>
        <v>D/E</v>
      </c>
      <c r="E372" s="33" t="str">
        <f>+'Base de datos  1'!F1127</f>
        <v>Villarrica 98, Anibal Vivavceta</v>
      </c>
      <c r="F372" t="s">
        <v>57</v>
      </c>
      <c r="G372" s="92">
        <f>+'Base de datos  1'!H1127</f>
        <v>90000</v>
      </c>
    </row>
    <row r="373" spans="1:8" x14ac:dyDescent="0.25">
      <c r="A373" s="33">
        <f>+'Base de datos  1'!A1128</f>
        <v>43282</v>
      </c>
      <c r="B373" s="33" t="str">
        <f>+'Base de datos  1'!C1128</f>
        <v>Pago Cuota</v>
      </c>
      <c r="C373" s="33">
        <f>+'Base de datos  1'!D1128</f>
        <v>43284</v>
      </c>
      <c r="D373" s="33" t="str">
        <f>+'Base de datos  1'!E1126</f>
        <v>TR</v>
      </c>
      <c r="E373" s="33" t="str">
        <f>+'Base de datos  1'!F1128</f>
        <v>Puyehue 41, Teresa Sepulveda CBR</v>
      </c>
      <c r="F373" t="s">
        <v>57</v>
      </c>
      <c r="G373" s="92">
        <f>+'Base de datos  1'!H1128</f>
        <v>110000</v>
      </c>
    </row>
    <row r="374" spans="1:8" x14ac:dyDescent="0.25">
      <c r="A374" s="33">
        <f>+'Base de datos  1'!A1129</f>
        <v>43282</v>
      </c>
      <c r="B374" s="33" t="str">
        <f>+'Base de datos  1'!C1129</f>
        <v>Pago Cuota</v>
      </c>
      <c r="C374" s="33">
        <f>+'Base de datos  1'!D1129</f>
        <v>43294</v>
      </c>
      <c r="D374" s="33" t="str">
        <f>+'Base de datos  1'!E1127</f>
        <v>TR</v>
      </c>
      <c r="E374" s="33" t="str">
        <f>+'Base de datos  1'!F1129</f>
        <v>Puyehue 49, Hector Otarola</v>
      </c>
      <c r="F374" t="s">
        <v>57</v>
      </c>
      <c r="G374" s="92">
        <f>+'Base de datos  1'!H1129</f>
        <v>120049</v>
      </c>
    </row>
    <row r="375" spans="1:8" x14ac:dyDescent="0.25">
      <c r="A375" s="33">
        <f>+'Base de datos  1'!A1130</f>
        <v>43282</v>
      </c>
      <c r="B375" s="33" t="str">
        <f>+'Base de datos  1'!C1130</f>
        <v>Pago Cuota</v>
      </c>
      <c r="C375" s="33">
        <f>+'Base de datos  1'!D1130</f>
        <v>43304</v>
      </c>
      <c r="D375" s="33" t="str">
        <f>+'Base de datos  1'!E1128</f>
        <v>D/E</v>
      </c>
      <c r="E375" s="33" t="str">
        <f>+'Base de datos  1'!F1130</f>
        <v>Llanquihue 90, Aurora Araya</v>
      </c>
      <c r="F375" t="s">
        <v>57</v>
      </c>
      <c r="G375" s="92">
        <f>+'Base de datos  1'!H1130</f>
        <v>150000</v>
      </c>
    </row>
    <row r="376" spans="1:8" x14ac:dyDescent="0.25">
      <c r="A376" s="69">
        <f>+'Base de datos  1'!A1131</f>
        <v>43282</v>
      </c>
      <c r="B376" s="69" t="str">
        <f>+'Base de datos  1'!C1131</f>
        <v>Pago Cuota</v>
      </c>
      <c r="C376" s="69">
        <f>+'Base de datos  1'!D1131</f>
        <v>43304</v>
      </c>
      <c r="D376" s="69" t="str">
        <f>+'Base de datos  1'!E1129</f>
        <v>TR</v>
      </c>
      <c r="E376" s="69" t="str">
        <f>+'Base de datos  1'!F1131</f>
        <v>Ranco 85, Hugo Flores</v>
      </c>
      <c r="F376" s="37" t="s">
        <v>57</v>
      </c>
      <c r="G376" s="94">
        <f>+'Base de datos  1'!H1131</f>
        <v>150000</v>
      </c>
      <c r="H376" s="79">
        <f>SUM(G340:G376)</f>
        <v>1431388</v>
      </c>
    </row>
    <row r="377" spans="1:8" x14ac:dyDescent="0.25">
      <c r="A377" s="33">
        <f>+'Base de datos  1'!A1132</f>
        <v>43313</v>
      </c>
      <c r="B377" s="33" t="str">
        <f>+'Base de datos  1'!C1132</f>
        <v>Pago Cuota</v>
      </c>
      <c r="C377" s="33">
        <f>+'Base de datos  1'!D1132</f>
        <v>43342</v>
      </c>
      <c r="D377" s="33" t="str">
        <f>+'Base de datos  1'!E1130</f>
        <v>D/E</v>
      </c>
      <c r="E377" s="33" t="str">
        <f>+'Base de datos  1'!F1132</f>
        <v>RF. Vuelto caja chica agosto</v>
      </c>
      <c r="F377" t="s">
        <v>57</v>
      </c>
      <c r="G377" s="92">
        <f>+'Base de datos  1'!H1132</f>
        <v>13050</v>
      </c>
    </row>
    <row r="378" spans="1:8" x14ac:dyDescent="0.25">
      <c r="A378" s="33">
        <f>+'Base de datos  1'!A1133</f>
        <v>43313</v>
      </c>
      <c r="B378" s="33" t="str">
        <f>+'Base de datos  1'!C1133</f>
        <v>Pago Cuota</v>
      </c>
      <c r="C378" s="33">
        <f>+'Base de datos  1'!D1133</f>
        <v>43313</v>
      </c>
      <c r="D378" s="33" t="str">
        <f>+'Base de datos  1'!E1131</f>
        <v>D/CH</v>
      </c>
      <c r="E378" s="33" t="str">
        <f>+'Base de datos  1'!F1133</f>
        <v>Puyehue 22, Cristina Olivares</v>
      </c>
      <c r="F378" t="s">
        <v>57</v>
      </c>
      <c r="G378" s="92">
        <f>+'Base de datos  1'!H1133</f>
        <v>20000</v>
      </c>
    </row>
    <row r="379" spans="1:8" x14ac:dyDescent="0.25">
      <c r="A379" s="33">
        <f>+'Base de datos  1'!A1134</f>
        <v>43313</v>
      </c>
      <c r="B379" s="33" t="str">
        <f>+'Base de datos  1'!C1134</f>
        <v>Pago Cuota</v>
      </c>
      <c r="C379" s="33">
        <f>+'Base de datos  1'!D1134</f>
        <v>43314</v>
      </c>
      <c r="D379" s="33" t="str">
        <f>+'Base de datos  1'!E1132</f>
        <v>D/E</v>
      </c>
      <c r="E379" s="33" t="str">
        <f>+'Base de datos  1'!F1134</f>
        <v>Ranco 91, Jeannette Ibarra</v>
      </c>
      <c r="F379" t="s">
        <v>57</v>
      </c>
      <c r="G379" s="92">
        <f>+'Base de datos  1'!H1134</f>
        <v>20000</v>
      </c>
    </row>
    <row r="380" spans="1:8" x14ac:dyDescent="0.25">
      <c r="A380" s="33">
        <f>+'Base de datos  1'!A1135</f>
        <v>43313</v>
      </c>
      <c r="B380" s="33" t="str">
        <f>+'Base de datos  1'!C1135</f>
        <v>Pago Cuota</v>
      </c>
      <c r="C380" s="33">
        <f>+'Base de datos  1'!D1135</f>
        <v>43318</v>
      </c>
      <c r="D380" s="33" t="str">
        <f>+'Base de datos  1'!E1133</f>
        <v>TR</v>
      </c>
      <c r="E380" s="33" t="str">
        <f>+'Base de datos  1'!F1135</f>
        <v>Llanquihue 74, Eliana Haro</v>
      </c>
      <c r="F380" t="s">
        <v>57</v>
      </c>
      <c r="G380" s="92">
        <f>+'Base de datos  1'!H1135</f>
        <v>20000</v>
      </c>
    </row>
    <row r="381" spans="1:8" x14ac:dyDescent="0.25">
      <c r="A381" s="33">
        <f>+'Base de datos  1'!A1136</f>
        <v>43313</v>
      </c>
      <c r="B381" s="33" t="str">
        <f>+'Base de datos  1'!C1136</f>
        <v>Pago Cuota</v>
      </c>
      <c r="C381" s="33">
        <f>+'Base de datos  1'!D1136</f>
        <v>43320</v>
      </c>
      <c r="D381" s="33" t="str">
        <f>+'Base de datos  1'!E1134</f>
        <v>D/E</v>
      </c>
      <c r="E381" s="33" t="str">
        <f>+'Base de datos  1'!F1136</f>
        <v>Llanquihue 97 A, Patricia Castillo</v>
      </c>
      <c r="F381" t="s">
        <v>57</v>
      </c>
      <c r="G381" s="92">
        <f>+'Base de datos  1'!H1136</f>
        <v>20000</v>
      </c>
    </row>
    <row r="382" spans="1:8" x14ac:dyDescent="0.25">
      <c r="A382" s="33">
        <f>+'Base de datos  1'!A1137</f>
        <v>43313</v>
      </c>
      <c r="B382" s="33" t="str">
        <f>+'Base de datos  1'!C1137</f>
        <v>Pago Cuota</v>
      </c>
      <c r="C382" s="33">
        <f>+'Base de datos  1'!D1137</f>
        <v>43320</v>
      </c>
      <c r="D382" s="33" t="str">
        <f>+'Base de datos  1'!E1135</f>
        <v>D/E</v>
      </c>
      <c r="E382" s="33" t="str">
        <f>+'Base de datos  1'!F1137</f>
        <v>Llanquihue 97 A, Patricia Castillo</v>
      </c>
      <c r="F382" t="s">
        <v>57</v>
      </c>
      <c r="G382" s="92">
        <f>+'Base de datos  1'!H1137</f>
        <v>20000</v>
      </c>
    </row>
    <row r="383" spans="1:8" x14ac:dyDescent="0.25">
      <c r="A383" s="33">
        <f>+'Base de datos  1'!A1138</f>
        <v>43313</v>
      </c>
      <c r="B383" s="33" t="str">
        <f>+'Base de datos  1'!C1138</f>
        <v>Pago Cuota</v>
      </c>
      <c r="C383" s="33">
        <f>+'Base de datos  1'!D1138</f>
        <v>43322</v>
      </c>
      <c r="D383" s="33" t="str">
        <f>+'Base de datos  1'!E1136</f>
        <v>TR</v>
      </c>
      <c r="E383" s="33" t="str">
        <f>+'Base de datos  1'!F1138</f>
        <v>Ranco 91, Jeannette Ibarra</v>
      </c>
      <c r="F383" t="s">
        <v>57</v>
      </c>
      <c r="G383" s="92">
        <f>+'Base de datos  1'!H1138</f>
        <v>20000</v>
      </c>
    </row>
    <row r="384" spans="1:8" x14ac:dyDescent="0.25">
      <c r="A384" s="33">
        <f>+'Base de datos  1'!A1139</f>
        <v>43313</v>
      </c>
      <c r="B384" s="33" t="str">
        <f>+'Base de datos  1'!C1139</f>
        <v>Pago Cuota</v>
      </c>
      <c r="C384" s="33">
        <f>+'Base de datos  1'!D1139</f>
        <v>43325</v>
      </c>
      <c r="D384" s="33" t="str">
        <f>+'Base de datos  1'!E1137</f>
        <v>TR</v>
      </c>
      <c r="E384" s="33" t="str">
        <f>+'Base de datos  1'!F1139</f>
        <v>Puyehue 36, Militza Cortes</v>
      </c>
      <c r="F384" t="s">
        <v>57</v>
      </c>
      <c r="G384" s="92">
        <f>+'Base de datos  1'!H1139</f>
        <v>20000</v>
      </c>
    </row>
    <row r="385" spans="1:7" x14ac:dyDescent="0.25">
      <c r="A385" s="33">
        <f>+'Base de datos  1'!A1140</f>
        <v>43313</v>
      </c>
      <c r="B385" s="33" t="str">
        <f>+'Base de datos  1'!C1140</f>
        <v>Pago Cuota</v>
      </c>
      <c r="C385" s="33">
        <f>+'Base de datos  1'!D1140</f>
        <v>43328</v>
      </c>
      <c r="D385" s="33" t="str">
        <f>+'Base de datos  1'!E1138</f>
        <v>D/E</v>
      </c>
      <c r="E385" s="33" t="str">
        <f>+'Base de datos  1'!F1140</f>
        <v>Riñihue 19, Teresa Peña</v>
      </c>
      <c r="F385" t="s">
        <v>57</v>
      </c>
      <c r="G385" s="92">
        <f>+'Base de datos  1'!H1140</f>
        <v>20000</v>
      </c>
    </row>
    <row r="386" spans="1:7" x14ac:dyDescent="0.25">
      <c r="A386" s="33">
        <f>+'Base de datos  1'!A1141</f>
        <v>43313</v>
      </c>
      <c r="B386" s="33" t="str">
        <f>+'Base de datos  1'!C1141</f>
        <v>Pago Cuota</v>
      </c>
      <c r="C386" s="33">
        <f>+'Base de datos  1'!D1141</f>
        <v>43334</v>
      </c>
      <c r="D386" s="33" t="str">
        <f>+'Base de datos  1'!E1139</f>
        <v>TR</v>
      </c>
      <c r="E386" s="33" t="str">
        <f>+'Base de datos  1'!F1141</f>
        <v>Ranco 91, Jeannette Ibarra</v>
      </c>
      <c r="F386" t="s">
        <v>57</v>
      </c>
      <c r="G386" s="92">
        <f>+'Base de datos  1'!H1141</f>
        <v>20000</v>
      </c>
    </row>
    <row r="387" spans="1:7" x14ac:dyDescent="0.25">
      <c r="A387" s="33">
        <f>+'Base de datos  1'!A1142</f>
        <v>43313</v>
      </c>
      <c r="B387" s="33" t="str">
        <f>+'Base de datos  1'!C1142</f>
        <v>Pago Cuota</v>
      </c>
      <c r="C387" s="33">
        <f>+'Base de datos  1'!D1142</f>
        <v>43336</v>
      </c>
      <c r="D387" s="33" t="str">
        <f>+'Base de datos  1'!E1140</f>
        <v>TR</v>
      </c>
      <c r="E387" s="33" t="str">
        <f>+'Base de datos  1'!F1142</f>
        <v>Puyehue 32, Ivonne Jorquera</v>
      </c>
      <c r="F387" t="s">
        <v>57</v>
      </c>
      <c r="G387" s="92">
        <f>+'Base de datos  1'!H1142</f>
        <v>20000</v>
      </c>
    </row>
    <row r="388" spans="1:7" x14ac:dyDescent="0.25">
      <c r="A388" s="33">
        <f>+'Base de datos  1'!A1143</f>
        <v>43313</v>
      </c>
      <c r="B388" s="33" t="str">
        <f>+'Base de datos  1'!C1143</f>
        <v>Pago Cuota</v>
      </c>
      <c r="C388" s="33">
        <f>+'Base de datos  1'!D1143</f>
        <v>43339</v>
      </c>
      <c r="D388" s="33" t="str">
        <f>+'Base de datos  1'!E1141</f>
        <v>D/E</v>
      </c>
      <c r="E388" s="33" t="str">
        <f>+'Base de datos  1'!F1143</f>
        <v>Llanquihue 113, Pedro Ruz</v>
      </c>
      <c r="F388" t="s">
        <v>57</v>
      </c>
      <c r="G388" s="92">
        <f>+'Base de datos  1'!H1143</f>
        <v>20000</v>
      </c>
    </row>
    <row r="389" spans="1:7" x14ac:dyDescent="0.25">
      <c r="A389" s="33">
        <f>+'Base de datos  1'!A1144</f>
        <v>43313</v>
      </c>
      <c r="B389" s="33" t="str">
        <f>+'Base de datos  1'!C1144</f>
        <v>Pago Cuota</v>
      </c>
      <c r="C389" s="33">
        <f>+'Base de datos  1'!D1144</f>
        <v>43342</v>
      </c>
      <c r="D389" s="33" t="str">
        <f>+'Base de datos  1'!E1142</f>
        <v>TR</v>
      </c>
      <c r="E389" s="33" t="str">
        <f>+'Base de datos  1'!F1144</f>
        <v>Villarrica 118, Maria Pia Burgos</v>
      </c>
      <c r="F389" t="s">
        <v>57</v>
      </c>
      <c r="G389" s="92">
        <f>+'Base de datos  1'!H1144</f>
        <v>20000</v>
      </c>
    </row>
    <row r="390" spans="1:7" x14ac:dyDescent="0.25">
      <c r="A390" s="33">
        <f>+'Base de datos  1'!A1145</f>
        <v>43313</v>
      </c>
      <c r="B390" s="33" t="str">
        <f>+'Base de datos  1'!C1145</f>
        <v>Pago Cuota</v>
      </c>
      <c r="C390" s="33">
        <f>+'Base de datos  1'!D1145</f>
        <v>43343</v>
      </c>
      <c r="D390" s="33" t="str">
        <f>+'Base de datos  1'!E1143</f>
        <v>TR</v>
      </c>
      <c r="E390" s="33" t="str">
        <f>+'Base de datos  1'!F1145</f>
        <v xml:space="preserve">Villarrica 129, Ricardo Figueroa </v>
      </c>
      <c r="F390" t="s">
        <v>57</v>
      </c>
      <c r="G390" s="92">
        <f>+'Base de datos  1'!H1145</f>
        <v>20000</v>
      </c>
    </row>
    <row r="391" spans="1:7" x14ac:dyDescent="0.25">
      <c r="A391" s="33">
        <f>+'Base de datos  1'!A1146</f>
        <v>43313</v>
      </c>
      <c r="B391" s="33" t="str">
        <f>+'Base de datos  1'!C1146</f>
        <v>Pago Cuota</v>
      </c>
      <c r="C391" s="33">
        <f>+'Base de datos  1'!D1146</f>
        <v>43343</v>
      </c>
      <c r="D391" s="33" t="str">
        <f>+'Base de datos  1'!E1144</f>
        <v>TR</v>
      </c>
      <c r="E391" s="33" t="str">
        <f>+'Base de datos  1'!F1146</f>
        <v xml:space="preserve">Villarrica 122, Ema Valdes </v>
      </c>
      <c r="F391" t="s">
        <v>57</v>
      </c>
      <c r="G391" s="92">
        <f>+'Base de datos  1'!H1146</f>
        <v>20000</v>
      </c>
    </row>
    <row r="392" spans="1:7" x14ac:dyDescent="0.25">
      <c r="A392" s="33">
        <f>+'Base de datos  1'!A1147</f>
        <v>43313</v>
      </c>
      <c r="B392" s="33" t="str">
        <f>+'Base de datos  1'!C1147</f>
        <v>Pago Cuota</v>
      </c>
      <c r="C392" s="33">
        <f>+'Base de datos  1'!D1147</f>
        <v>43343</v>
      </c>
      <c r="D392" s="33" t="str">
        <f>+'Base de datos  1'!E1145</f>
        <v>TR</v>
      </c>
      <c r="E392" s="33" t="str">
        <f>+'Base de datos  1'!F1147</f>
        <v>Villarrica 123, Omar Sepulveda</v>
      </c>
      <c r="F392" t="s">
        <v>57</v>
      </c>
      <c r="G392" s="92">
        <f>+'Base de datos  1'!H1147</f>
        <v>20000</v>
      </c>
    </row>
    <row r="393" spans="1:7" x14ac:dyDescent="0.25">
      <c r="A393" s="33">
        <f>+'Base de datos  1'!A1148</f>
        <v>43313</v>
      </c>
      <c r="B393" s="33" t="str">
        <f>+'Base de datos  1'!C1148</f>
        <v>Pago Cuota</v>
      </c>
      <c r="C393" s="33">
        <f>+'Base de datos  1'!D1148</f>
        <v>43315</v>
      </c>
      <c r="D393" s="33" t="str">
        <f>+'Base de datos  1'!E1146</f>
        <v>TR</v>
      </c>
      <c r="E393" s="33" t="str">
        <f>+'Base de datos  1'!F1148</f>
        <v>Puyehue 37,Jorge Matamala</v>
      </c>
      <c r="F393" t="s">
        <v>57</v>
      </c>
      <c r="G393" s="92">
        <f>+'Base de datos  1'!H1148</f>
        <v>20037</v>
      </c>
    </row>
    <row r="394" spans="1:7" x14ac:dyDescent="0.25">
      <c r="A394" s="33">
        <f>+'Base de datos  1'!A1149</f>
        <v>43313</v>
      </c>
      <c r="B394" s="33" t="str">
        <f>+'Base de datos  1'!C1149</f>
        <v>Pago Cuota</v>
      </c>
      <c r="C394" s="33">
        <f>+'Base de datos  1'!D1149</f>
        <v>43343</v>
      </c>
      <c r="D394" s="33" t="str">
        <f>+'Base de datos  1'!E1147</f>
        <v>TR</v>
      </c>
      <c r="E394" s="33" t="str">
        <f>+'Base de datos  1'!F1149</f>
        <v>Puyehue 37,Jorge Matamala</v>
      </c>
      <c r="F394" t="s">
        <v>57</v>
      </c>
      <c r="G394" s="92">
        <f>+'Base de datos  1'!H1149</f>
        <v>20037</v>
      </c>
    </row>
    <row r="395" spans="1:7" x14ac:dyDescent="0.25">
      <c r="A395" s="33">
        <f>+'Base de datos  1'!A1150</f>
        <v>43313</v>
      </c>
      <c r="B395" s="33" t="str">
        <f>+'Base de datos  1'!C1150</f>
        <v>Pago Cuota</v>
      </c>
      <c r="C395" s="33">
        <f>+'Base de datos  1'!D1150</f>
        <v>43315</v>
      </c>
      <c r="D395" s="33" t="str">
        <f>+'Base de datos  1'!E1148</f>
        <v>TR</v>
      </c>
      <c r="E395" s="33" t="str">
        <f>+'Base de datos  1'!F1150</f>
        <v>Icalma 72, Jorge Matamala</v>
      </c>
      <c r="F395" t="s">
        <v>57</v>
      </c>
      <c r="G395" s="92">
        <f>+'Base de datos  1'!H1150</f>
        <v>20072</v>
      </c>
    </row>
    <row r="396" spans="1:7" x14ac:dyDescent="0.25">
      <c r="A396" s="33">
        <f>+'Base de datos  1'!A1151</f>
        <v>43313</v>
      </c>
      <c r="B396" s="33" t="str">
        <f>+'Base de datos  1'!C1151</f>
        <v>Pago Cuota</v>
      </c>
      <c r="C396" s="33">
        <f>+'Base de datos  1'!D1151</f>
        <v>43343</v>
      </c>
      <c r="D396" s="33" t="str">
        <f>+'Base de datos  1'!E1149</f>
        <v>TR</v>
      </c>
      <c r="E396" s="33" t="str">
        <f>+'Base de datos  1'!F1151</f>
        <v>Icalma 72, Jorge Matamala</v>
      </c>
      <c r="F396" t="s">
        <v>57</v>
      </c>
      <c r="G396" s="92">
        <f>+'Base de datos  1'!H1151</f>
        <v>20072</v>
      </c>
    </row>
    <row r="397" spans="1:7" x14ac:dyDescent="0.25">
      <c r="A397" s="33">
        <f>+'Base de datos  1'!A1152</f>
        <v>43313</v>
      </c>
      <c r="B397" s="33" t="str">
        <f>+'Base de datos  1'!C1152</f>
        <v>Pago Cuota</v>
      </c>
      <c r="C397" s="33">
        <f>+'Base de datos  1'!D1152</f>
        <v>43332</v>
      </c>
      <c r="D397" s="33" t="str">
        <f>+'Base de datos  1'!E1150</f>
        <v>TR</v>
      </c>
      <c r="E397" s="33" t="str">
        <f>+'Base de datos  1'!F1152</f>
        <v>Llanquihue 80, Sergio Ibaceta</v>
      </c>
      <c r="F397" t="s">
        <v>57</v>
      </c>
      <c r="G397" s="92">
        <f>+'Base de datos  1'!H1152</f>
        <v>20080</v>
      </c>
    </row>
    <row r="398" spans="1:7" x14ac:dyDescent="0.25">
      <c r="A398" s="33">
        <f>+'Base de datos  1'!A1153</f>
        <v>43313</v>
      </c>
      <c r="B398" s="33" t="str">
        <f>+'Base de datos  1'!C1153</f>
        <v>Pago Cuota</v>
      </c>
      <c r="C398" s="33">
        <f>+'Base de datos  1'!D1153</f>
        <v>43329</v>
      </c>
      <c r="D398" s="33" t="str">
        <f>+'Base de datos  1'!E1151</f>
        <v>TR</v>
      </c>
      <c r="E398" s="33" t="str">
        <f>+'Base de datos  1'!F1153</f>
        <v>Llanquihue 96, Carlos Alvarez</v>
      </c>
      <c r="F398" t="s">
        <v>57</v>
      </c>
      <c r="G398" s="92">
        <f>+'Base de datos  1'!H1153</f>
        <v>20096</v>
      </c>
    </row>
    <row r="399" spans="1:7" x14ac:dyDescent="0.25">
      <c r="A399" s="33">
        <f>+'Base de datos  1'!A1154</f>
        <v>43313</v>
      </c>
      <c r="B399" s="33" t="str">
        <f>+'Base de datos  1'!C1154</f>
        <v>Pago Cuota</v>
      </c>
      <c r="C399" s="33">
        <f>+'Base de datos  1'!D1154</f>
        <v>43325</v>
      </c>
      <c r="D399" s="33" t="str">
        <f>+'Base de datos  1'!E1152</f>
        <v>TR</v>
      </c>
      <c r="E399" s="33" t="str">
        <f>+'Base de datos  1'!F1154</f>
        <v>Llanquihue 97, Rene Rivero</v>
      </c>
      <c r="F399" t="s">
        <v>57</v>
      </c>
      <c r="G399" s="92">
        <f>+'Base de datos  1'!H1154</f>
        <v>20097</v>
      </c>
    </row>
    <row r="400" spans="1:7" x14ac:dyDescent="0.25">
      <c r="A400" s="33">
        <f>+'Base de datos  1'!A1155</f>
        <v>43313</v>
      </c>
      <c r="B400" s="33" t="str">
        <f>+'Base de datos  1'!C1155</f>
        <v>Pago Cuota</v>
      </c>
      <c r="C400" s="33">
        <f>+'Base de datos  1'!D1155</f>
        <v>43315</v>
      </c>
      <c r="D400" s="33" t="str">
        <f>+'Base de datos  1'!E1153</f>
        <v>TR</v>
      </c>
      <c r="E400" s="33" t="str">
        <f>+'Base de datos  1'!F1155</f>
        <v>Villarrica 100, Julia Zuñiga</v>
      </c>
      <c r="F400" t="s">
        <v>57</v>
      </c>
      <c r="G400" s="92">
        <f>+'Base de datos  1'!H1155</f>
        <v>20100</v>
      </c>
    </row>
    <row r="401" spans="1:8" x14ac:dyDescent="0.25">
      <c r="A401" s="33">
        <f>+'Base de datos  1'!A1156</f>
        <v>43313</v>
      </c>
      <c r="B401" s="33" t="str">
        <f>+'Base de datos  1'!C1156</f>
        <v>Pago Cuota</v>
      </c>
      <c r="C401" s="33">
        <f>+'Base de datos  1'!D1156</f>
        <v>43334</v>
      </c>
      <c r="D401" s="33" t="str">
        <f>+'Base de datos  1'!E1154</f>
        <v>TR</v>
      </c>
      <c r="E401" s="33" t="str">
        <f>+'Base de datos  1'!F1156</f>
        <v>Llanquihue 109, Teresa Gatica</v>
      </c>
      <c r="F401" t="s">
        <v>57</v>
      </c>
      <c r="G401" s="92">
        <f>+'Base de datos  1'!H1156</f>
        <v>20109</v>
      </c>
    </row>
    <row r="402" spans="1:8" x14ac:dyDescent="0.25">
      <c r="A402" s="33">
        <f>+'Base de datos  1'!A1157</f>
        <v>43313</v>
      </c>
      <c r="B402" s="33" t="str">
        <f>+'Base de datos  1'!C1157</f>
        <v>Pago Cuota</v>
      </c>
      <c r="C402" s="33">
        <f>+'Base de datos  1'!D1157</f>
        <v>43318</v>
      </c>
      <c r="D402" s="33" t="str">
        <f>+'Base de datos  1'!E1155</f>
        <v>D/E</v>
      </c>
      <c r="E402" s="33" t="str">
        <f>+'Base de datos  1'!F1157</f>
        <v>Riñihue 27-29, Marta Manriquez</v>
      </c>
      <c r="F402" t="s">
        <v>57</v>
      </c>
      <c r="G402" s="92">
        <f>+'Base de datos  1'!H1157</f>
        <v>40000</v>
      </c>
    </row>
    <row r="403" spans="1:8" x14ac:dyDescent="0.25">
      <c r="A403" s="33">
        <f>+'Base de datos  1'!A1158</f>
        <v>43313</v>
      </c>
      <c r="B403" s="33" t="str">
        <f>+'Base de datos  1'!C1158</f>
        <v>Pago Cuota</v>
      </c>
      <c r="C403" s="33">
        <f>+'Base de datos  1'!D1158</f>
        <v>43318</v>
      </c>
      <c r="D403" s="33" t="str">
        <f>+'Base de datos  1'!E1156</f>
        <v>D/E</v>
      </c>
      <c r="E403" s="33" t="str">
        <f>+'Base de datos  1'!F1158</f>
        <v>Ranco 83, Silvia Gonzalez</v>
      </c>
      <c r="F403" t="s">
        <v>57</v>
      </c>
      <c r="G403" s="92">
        <f>+'Base de datos  1'!H1158</f>
        <v>40000</v>
      </c>
    </row>
    <row r="404" spans="1:8" x14ac:dyDescent="0.25">
      <c r="A404" s="33">
        <f>+'Base de datos  1'!A1159</f>
        <v>43313</v>
      </c>
      <c r="B404" s="33" t="str">
        <f>+'Base de datos  1'!C1159</f>
        <v>Pago Cuota</v>
      </c>
      <c r="C404" s="33">
        <f>+'Base de datos  1'!D1159</f>
        <v>43341</v>
      </c>
      <c r="D404" s="33" t="str">
        <f>+'Base de datos  1'!E1157</f>
        <v>TR</v>
      </c>
      <c r="E404" s="33" t="str">
        <f>+'Base de datos  1'!F1159</f>
        <v>Llanquihue 119, Maria Madariaga</v>
      </c>
      <c r="F404" t="s">
        <v>57</v>
      </c>
      <c r="G404" s="92">
        <f>+'Base de datos  1'!H1159</f>
        <v>40000</v>
      </c>
    </row>
    <row r="405" spans="1:8" x14ac:dyDescent="0.25">
      <c r="A405" s="33">
        <f>+'Base de datos  1'!A1160</f>
        <v>43313</v>
      </c>
      <c r="B405" s="33" t="str">
        <f>+'Base de datos  1'!C1160</f>
        <v>Pago Cuota</v>
      </c>
      <c r="C405" s="33">
        <f>+'Base de datos  1'!D1160</f>
        <v>43333</v>
      </c>
      <c r="D405" s="33" t="str">
        <f>+'Base de datos  1'!E1158</f>
        <v>D/E</v>
      </c>
      <c r="E405" s="33" t="str">
        <f>+'Base de datos  1'!F1160</f>
        <v>Ranco 54, Juan Montero</v>
      </c>
      <c r="F405" t="s">
        <v>57</v>
      </c>
      <c r="G405" s="92">
        <f>+'Base de datos  1'!H1160</f>
        <v>40054</v>
      </c>
    </row>
    <row r="406" spans="1:8" x14ac:dyDescent="0.25">
      <c r="A406" s="33">
        <f>+'Base de datos  1'!A1161</f>
        <v>43313</v>
      </c>
      <c r="B406" s="33" t="str">
        <f>+'Base de datos  1'!C1161</f>
        <v>Pago Cuota</v>
      </c>
      <c r="C406" s="33">
        <f>+'Base de datos  1'!D1161</f>
        <v>43332</v>
      </c>
      <c r="D406" s="33" t="str">
        <f>+'Base de datos  1'!E1159</f>
        <v>TR</v>
      </c>
      <c r="E406" s="33" t="str">
        <f>+'Base de datos  1'!F1161</f>
        <v>Llanquihue 94, Suc. Carmela Valdes</v>
      </c>
      <c r="F406" t="s">
        <v>57</v>
      </c>
      <c r="G406" s="92">
        <f>+'Base de datos  1'!H1161</f>
        <v>40094</v>
      </c>
    </row>
    <row r="407" spans="1:8" x14ac:dyDescent="0.25">
      <c r="A407" s="33">
        <f>+'Base de datos  1'!A1162</f>
        <v>43313</v>
      </c>
      <c r="B407" s="33" t="str">
        <f>+'Base de datos  1'!C1162</f>
        <v>Pago Cuota</v>
      </c>
      <c r="C407" s="33">
        <f>+'Base de datos  1'!D1162</f>
        <v>43326</v>
      </c>
      <c r="D407" s="33" t="str">
        <f>+'Base de datos  1'!E1160</f>
        <v>TR</v>
      </c>
      <c r="E407" s="33" t="str">
        <f>+'Base de datos  1'!F1162</f>
        <v>Llanquihue 82, Maria Molina</v>
      </c>
      <c r="F407" t="s">
        <v>57</v>
      </c>
      <c r="G407" s="92">
        <f>+'Base de datos  1'!H1162</f>
        <v>80000</v>
      </c>
    </row>
    <row r="408" spans="1:8" x14ac:dyDescent="0.25">
      <c r="A408" s="33">
        <f>+'Base de datos  1'!A1163</f>
        <v>43313</v>
      </c>
      <c r="B408" s="33" t="str">
        <f>+'Base de datos  1'!C1163</f>
        <v>Pago Cuota</v>
      </c>
      <c r="C408" s="33">
        <f>+'Base de datos  1'!D1163</f>
        <v>43333</v>
      </c>
      <c r="D408" s="33" t="str">
        <f>+'Base de datos  1'!E1161</f>
        <v>D/E</v>
      </c>
      <c r="E408" s="33" t="str">
        <f>+'Base de datos  1'!F1163</f>
        <v>Riñihue 25, Juan Gonzalez</v>
      </c>
      <c r="F408" t="s">
        <v>57</v>
      </c>
      <c r="G408" s="92">
        <f>+'Base de datos  1'!H1163</f>
        <v>80025</v>
      </c>
    </row>
    <row r="409" spans="1:8" x14ac:dyDescent="0.25">
      <c r="A409" s="33">
        <f>+'Base de datos  1'!A1164</f>
        <v>43313</v>
      </c>
      <c r="B409" s="33" t="str">
        <f>+'Base de datos  1'!C1164</f>
        <v>Pago Cuota</v>
      </c>
      <c r="C409" s="33">
        <f>+'Base de datos  1'!D1164</f>
        <v>43314</v>
      </c>
      <c r="D409" s="33" t="str">
        <f>+'Base de datos  1'!E1162</f>
        <v>TR</v>
      </c>
      <c r="E409" s="33" t="str">
        <f>+'Base de datos  1'!F1164</f>
        <v>Villarrica 98, Anibal Vivaceta</v>
      </c>
      <c r="F409" t="s">
        <v>57</v>
      </c>
      <c r="G409" s="92">
        <f>+'Base de datos  1'!H1164</f>
        <v>90000</v>
      </c>
    </row>
    <row r="410" spans="1:8" x14ac:dyDescent="0.25">
      <c r="A410" s="33">
        <f>+'Base de datos  1'!A1165</f>
        <v>43313</v>
      </c>
      <c r="B410" s="33" t="str">
        <f>+'Base de datos  1'!C1165</f>
        <v>Pago Cuota</v>
      </c>
      <c r="C410" s="33">
        <f>+'Base de datos  1'!D1165</f>
        <v>43318</v>
      </c>
      <c r="D410" s="33" t="str">
        <f>+'Base de datos  1'!E1163</f>
        <v>TR</v>
      </c>
      <c r="E410" s="33" t="str">
        <f>+'Base de datos  1'!F1165</f>
        <v>Villarrica 104, Sergio Lledó</v>
      </c>
      <c r="F410" t="s">
        <v>57</v>
      </c>
      <c r="G410" s="92">
        <f>+'Base de datos  1'!H1165</f>
        <v>100000</v>
      </c>
    </row>
    <row r="411" spans="1:8" x14ac:dyDescent="0.25">
      <c r="A411" s="33">
        <f>+'Base de datos  1'!A1166</f>
        <v>43313</v>
      </c>
      <c r="B411" s="33" t="str">
        <f>+'Base de datos  1'!C1166</f>
        <v>Pago Cuota</v>
      </c>
      <c r="C411" s="33">
        <f>+'Base de datos  1'!D1166</f>
        <v>43339</v>
      </c>
      <c r="D411" s="33" t="str">
        <f>+'Base de datos  1'!E1164</f>
        <v>TR</v>
      </c>
      <c r="E411" s="33" t="str">
        <f>+'Base de datos  1'!F1166</f>
        <v>Ranco 81, Marcela Cubillos</v>
      </c>
      <c r="F411" t="s">
        <v>57</v>
      </c>
      <c r="G411" s="92">
        <f>+'Base de datos  1'!H1166</f>
        <v>100000</v>
      </c>
    </row>
    <row r="412" spans="1:8" x14ac:dyDescent="0.25">
      <c r="A412" s="33">
        <f>+'Base de datos  1'!A1167</f>
        <v>43313</v>
      </c>
      <c r="B412" s="33" t="str">
        <f>+'Base de datos  1'!C1167</f>
        <v>Pago Cuota</v>
      </c>
      <c r="C412" s="33">
        <f>+'Base de datos  1'!D1167</f>
        <v>43339</v>
      </c>
      <c r="D412" s="33" t="str">
        <f>+'Base de datos  1'!E1165</f>
        <v>TR</v>
      </c>
      <c r="E412" s="33" t="str">
        <f>+'Base de datos  1'!F1167</f>
        <v>Llanquihue 107, Jose Navarro</v>
      </c>
      <c r="F412" t="s">
        <v>57</v>
      </c>
      <c r="G412" s="92">
        <f>+'Base de datos  1'!H1167</f>
        <v>120000</v>
      </c>
    </row>
    <row r="413" spans="1:8" x14ac:dyDescent="0.25">
      <c r="A413" s="33">
        <f>+'Base de datos  1'!A1168</f>
        <v>43313</v>
      </c>
      <c r="B413" s="33" t="str">
        <f>+'Base de datos  1'!C1168</f>
        <v>Pago Cuota</v>
      </c>
      <c r="C413" s="33">
        <f>+'Base de datos  1'!D1168</f>
        <v>43314</v>
      </c>
      <c r="D413" s="33" t="str">
        <f>+'Base de datos  1'!E1166</f>
        <v>TR</v>
      </c>
      <c r="E413" s="33" t="str">
        <f>+'Base de datos  1'!F1168</f>
        <v>Llanquihue 86, Jorge Zuñiga</v>
      </c>
      <c r="F413" t="s">
        <v>57</v>
      </c>
      <c r="G413" s="92">
        <f>+'Base de datos  1'!H1168</f>
        <v>150000</v>
      </c>
    </row>
    <row r="414" spans="1:8" x14ac:dyDescent="0.25">
      <c r="A414" s="33">
        <f>+'Base de datos  1'!A1169</f>
        <v>43313</v>
      </c>
      <c r="B414" s="33" t="str">
        <f>+'Base de datos  1'!C1169</f>
        <v>Pago Cuota</v>
      </c>
      <c r="C414" s="33">
        <f>+'Base de datos  1'!D1169</f>
        <v>43332</v>
      </c>
      <c r="D414" s="33" t="str">
        <f>+'Base de datos  1'!E1167</f>
        <v>D/E</v>
      </c>
      <c r="E414" s="33" t="str">
        <f>+'Base de datos  1'!F1169</f>
        <v>Llanquihue 101, Marcela Ortiz CBR</v>
      </c>
      <c r="F414" t="s">
        <v>57</v>
      </c>
      <c r="G414" s="92">
        <f>+'Base de datos  1'!H1169</f>
        <v>150101</v>
      </c>
    </row>
    <row r="415" spans="1:8" x14ac:dyDescent="0.25">
      <c r="A415" s="69">
        <f>+'Base de datos  1'!A1170</f>
        <v>43313</v>
      </c>
      <c r="B415" s="69" t="str">
        <f>+'Base de datos  1'!C1170</f>
        <v>Pago Cuota</v>
      </c>
      <c r="C415" s="69">
        <f>+'Base de datos  1'!D1170</f>
        <v>43332</v>
      </c>
      <c r="D415" s="69" t="str">
        <f>+'Base de datos  1'!E1168</f>
        <v>TR</v>
      </c>
      <c r="E415" s="69" t="str">
        <f>+'Base de datos  1'!F1170</f>
        <v>Villarrica 102, Silvia Mancilla</v>
      </c>
      <c r="F415" s="37" t="s">
        <v>57</v>
      </c>
      <c r="G415" s="94">
        <f>+'Base de datos  1'!H1170</f>
        <v>240102</v>
      </c>
      <c r="H415" s="79">
        <f>SUM(G377:G415)</f>
        <v>1804126</v>
      </c>
    </row>
    <row r="416" spans="1:8" x14ac:dyDescent="0.25">
      <c r="A416" s="33">
        <f>+'Base de datos  1'!A1171</f>
        <v>43344</v>
      </c>
      <c r="B416" s="33" t="str">
        <f>+'Base de datos  1'!C1171</f>
        <v>Pago Cuota</v>
      </c>
      <c r="C416" s="33">
        <f>+'Base de datos  1'!D1171</f>
        <v>43346</v>
      </c>
      <c r="D416" s="33" t="str">
        <f>+'Base de datos  1'!E1169</f>
        <v>TR</v>
      </c>
      <c r="E416" s="33" t="str">
        <f>+'Base de datos  1'!F1171</f>
        <v>Resto Dev. Caja chica RF agosto</v>
      </c>
      <c r="F416" t="s">
        <v>57</v>
      </c>
      <c r="G416" s="92">
        <f>+'Base de datos  1'!H1171</f>
        <v>800</v>
      </c>
    </row>
    <row r="417" spans="1:7" x14ac:dyDescent="0.25">
      <c r="A417" s="33">
        <f>+'Base de datos  1'!A1172</f>
        <v>43344</v>
      </c>
      <c r="B417" s="33" t="str">
        <f>+'Base de datos  1'!C1172</f>
        <v>Pago Cuota</v>
      </c>
      <c r="C417" s="33">
        <f>+'Base de datos  1'!D1172</f>
        <v>43346</v>
      </c>
      <c r="D417" s="33" t="str">
        <f>+'Base de datos  1'!E1170</f>
        <v>TR</v>
      </c>
      <c r="E417" s="33" t="str">
        <f>+'Base de datos  1'!F1172</f>
        <v>Puyehue 22, Cristina Olivares</v>
      </c>
      <c r="F417" t="s">
        <v>57</v>
      </c>
      <c r="G417" s="92">
        <f>+'Base de datos  1'!H1172</f>
        <v>20000</v>
      </c>
    </row>
    <row r="418" spans="1:7" x14ac:dyDescent="0.25">
      <c r="A418" s="33">
        <f>+'Base de datos  1'!A1173</f>
        <v>43344</v>
      </c>
      <c r="B418" s="33" t="str">
        <f>+'Base de datos  1'!C1173</f>
        <v>Pago Cuota</v>
      </c>
      <c r="C418" s="33">
        <f>+'Base de datos  1'!D1173</f>
        <v>43348</v>
      </c>
      <c r="D418" s="33" t="str">
        <f>+'Base de datos  1'!E1171</f>
        <v>TR</v>
      </c>
      <c r="E418" s="33" t="str">
        <f>+'Base de datos  1'!F1173</f>
        <v>Ranco 50, Julia Parra</v>
      </c>
      <c r="F418" t="s">
        <v>57</v>
      </c>
      <c r="G418" s="92">
        <f>+'Base de datos  1'!H1173</f>
        <v>20000</v>
      </c>
    </row>
    <row r="419" spans="1:7" x14ac:dyDescent="0.25">
      <c r="A419" s="33">
        <f>+'Base de datos  1'!A1174</f>
        <v>43344</v>
      </c>
      <c r="B419" s="33" t="str">
        <f>+'Base de datos  1'!C1174</f>
        <v>Pago Cuota</v>
      </c>
      <c r="C419" s="33">
        <f>+'Base de datos  1'!D1174</f>
        <v>43348</v>
      </c>
      <c r="D419" s="33" t="str">
        <f>+'Base de datos  1'!E1172</f>
        <v>TR</v>
      </c>
      <c r="E419" s="33" t="str">
        <f>+'Base de datos  1'!F1174</f>
        <v>Ranco 79, Ismelda Meza</v>
      </c>
      <c r="F419" t="s">
        <v>57</v>
      </c>
      <c r="G419" s="92">
        <f>+'Base de datos  1'!H1174</f>
        <v>20000</v>
      </c>
    </row>
    <row r="420" spans="1:7" x14ac:dyDescent="0.25">
      <c r="A420" s="33">
        <f>+'Base de datos  1'!A1175</f>
        <v>43344</v>
      </c>
      <c r="B420" s="33" t="str">
        <f>+'Base de datos  1'!C1175</f>
        <v>Pago Cuota</v>
      </c>
      <c r="C420" s="33">
        <f>+'Base de datos  1'!D1175</f>
        <v>43348</v>
      </c>
      <c r="D420" s="33" t="str">
        <f>+'Base de datos  1'!E1173</f>
        <v>TR</v>
      </c>
      <c r="E420" s="33" t="str">
        <f>+'Base de datos  1'!F1175</f>
        <v>Llanquihue 88, Pedro Flores</v>
      </c>
      <c r="F420" t="s">
        <v>57</v>
      </c>
      <c r="G420" s="92">
        <f>+'Base de datos  1'!H1175</f>
        <v>20000</v>
      </c>
    </row>
    <row r="421" spans="1:7" x14ac:dyDescent="0.25">
      <c r="A421" s="33">
        <f>+'Base de datos  1'!A1176</f>
        <v>43344</v>
      </c>
      <c r="B421" s="33" t="str">
        <f>+'Base de datos  1'!C1176</f>
        <v>Pago Cuota</v>
      </c>
      <c r="C421" s="33">
        <f>+'Base de datos  1'!D1176</f>
        <v>43350</v>
      </c>
      <c r="D421" s="33" t="str">
        <f>+'Base de datos  1'!E1174</f>
        <v>TR</v>
      </c>
      <c r="E421" s="33" t="str">
        <f>+'Base de datos  1'!F1176</f>
        <v>Ranco 75, Olga Hernandez</v>
      </c>
      <c r="F421" t="s">
        <v>57</v>
      </c>
      <c r="G421" s="92">
        <f>+'Base de datos  1'!H1176</f>
        <v>20000</v>
      </c>
    </row>
    <row r="422" spans="1:7" x14ac:dyDescent="0.25">
      <c r="A422" s="33">
        <f>+'Base de datos  1'!A1177</f>
        <v>43344</v>
      </c>
      <c r="B422" s="33" t="str">
        <f>+'Base de datos  1'!C1177</f>
        <v>Pago Cuota</v>
      </c>
      <c r="C422" s="33">
        <f>+'Base de datos  1'!D1177</f>
        <v>43353</v>
      </c>
      <c r="D422" s="33" t="str">
        <f>+'Base de datos  1'!E1175</f>
        <v>TR</v>
      </c>
      <c r="E422" s="33" t="str">
        <f>+'Base de datos  1'!F1177</f>
        <v>Ranco 83, Silvia Gonzalez</v>
      </c>
      <c r="F422" t="s">
        <v>57</v>
      </c>
      <c r="G422" s="92">
        <f>+'Base de datos  1'!H1177</f>
        <v>20000</v>
      </c>
    </row>
    <row r="423" spans="1:7" x14ac:dyDescent="0.25">
      <c r="A423" s="33">
        <f>+'Base de datos  1'!A1178</f>
        <v>43344</v>
      </c>
      <c r="B423" s="33" t="str">
        <f>+'Base de datos  1'!C1178</f>
        <v>Pago Cuota</v>
      </c>
      <c r="C423" s="33">
        <f>+'Base de datos  1'!D1178</f>
        <v>43357</v>
      </c>
      <c r="D423" s="33" t="str">
        <f>+'Base de datos  1'!E1176</f>
        <v>TR</v>
      </c>
      <c r="E423" s="33" t="str">
        <f>+'Base de datos  1'!F1178</f>
        <v>NN</v>
      </c>
      <c r="F423" t="s">
        <v>57</v>
      </c>
      <c r="G423" s="92">
        <f>+'Base de datos  1'!H1178</f>
        <v>20000</v>
      </c>
    </row>
    <row r="424" spans="1:7" x14ac:dyDescent="0.25">
      <c r="A424" s="33">
        <f>+'Base de datos  1'!A1179</f>
        <v>43344</v>
      </c>
      <c r="B424" s="33" t="str">
        <f>+'Base de datos  1'!C1179</f>
        <v>Pago Cuota</v>
      </c>
      <c r="C424" s="33">
        <f>+'Base de datos  1'!D1179</f>
        <v>43364</v>
      </c>
      <c r="D424" s="33" t="str">
        <f>+'Base de datos  1'!E1177</f>
        <v>D/E</v>
      </c>
      <c r="E424" s="33" t="str">
        <f>+'Base de datos  1'!F1179</f>
        <v>Ranco 56, Delia Quiroga</v>
      </c>
      <c r="F424" t="s">
        <v>57</v>
      </c>
      <c r="G424" s="92">
        <f>+'Base de datos  1'!H1179</f>
        <v>20000</v>
      </c>
    </row>
    <row r="425" spans="1:7" x14ac:dyDescent="0.25">
      <c r="A425" s="33">
        <f>+'Base de datos  1'!A1180</f>
        <v>43344</v>
      </c>
      <c r="B425" s="33" t="str">
        <f>+'Base de datos  1'!C1180</f>
        <v>Pago Cuota</v>
      </c>
      <c r="C425" s="33">
        <f>+'Base de datos  1'!D1180</f>
        <v>43369</v>
      </c>
      <c r="D425" s="33" t="str">
        <f>+'Base de datos  1'!E1178</f>
        <v>TR</v>
      </c>
      <c r="E425" s="33" t="str">
        <f>+'Base de datos  1'!F1180</f>
        <v>Llanquihue 113, Pedro Ruz</v>
      </c>
      <c r="F425" t="s">
        <v>57</v>
      </c>
      <c r="G425" s="92">
        <f>+'Base de datos  1'!H1180</f>
        <v>20000</v>
      </c>
    </row>
    <row r="426" spans="1:7" x14ac:dyDescent="0.25">
      <c r="A426" s="33">
        <f>+'Base de datos  1'!A1181</f>
        <v>43344</v>
      </c>
      <c r="B426" s="33" t="str">
        <f>+'Base de datos  1'!C1181</f>
        <v>Pago Cuota</v>
      </c>
      <c r="C426" s="33">
        <f>+'Base de datos  1'!D1181</f>
        <v>43370</v>
      </c>
      <c r="D426" s="33" t="str">
        <f>+'Base de datos  1'!E1179</f>
        <v>D/E</v>
      </c>
      <c r="E426" s="33" t="str">
        <f>+'Base de datos  1'!F1181</f>
        <v>Puyehue 32, Ivonne Jorquera</v>
      </c>
      <c r="F426" t="s">
        <v>57</v>
      </c>
      <c r="G426" s="92">
        <f>+'Base de datos  1'!H1181</f>
        <v>20000</v>
      </c>
    </row>
    <row r="427" spans="1:7" x14ac:dyDescent="0.25">
      <c r="A427" s="33">
        <f>+'Base de datos  1'!A1182</f>
        <v>43344</v>
      </c>
      <c r="B427" s="33" t="str">
        <f>+'Base de datos  1'!C1182</f>
        <v>Pago Cuota</v>
      </c>
      <c r="C427" s="33">
        <f>+'Base de datos  1'!D1182</f>
        <v>43371</v>
      </c>
      <c r="D427" s="33" t="str">
        <f>+'Base de datos  1'!E1180</f>
        <v>TR</v>
      </c>
      <c r="E427" s="33" t="str">
        <f>+'Base de datos  1'!F1182</f>
        <v>Villarrica 123, Omar Sepulveda</v>
      </c>
      <c r="F427" t="s">
        <v>57</v>
      </c>
      <c r="G427" s="92">
        <f>+'Base de datos  1'!H1182</f>
        <v>20000</v>
      </c>
    </row>
    <row r="428" spans="1:7" x14ac:dyDescent="0.25">
      <c r="A428" s="33">
        <f>+'Base de datos  1'!A1183</f>
        <v>43344</v>
      </c>
      <c r="B428" s="33" t="str">
        <f>+'Base de datos  1'!C1183</f>
        <v>Pago Cuota</v>
      </c>
      <c r="C428" s="33">
        <f>+'Base de datos  1'!D1183</f>
        <v>43371</v>
      </c>
      <c r="D428" s="33" t="str">
        <f>+'Base de datos  1'!E1181</f>
        <v>TR</v>
      </c>
      <c r="E428" s="33" t="str">
        <f>+'Base de datos  1'!F1183</f>
        <v>Riñihue 19, Teresa Peña</v>
      </c>
      <c r="F428" t="s">
        <v>57</v>
      </c>
      <c r="G428" s="92">
        <f>+'Base de datos  1'!H1183</f>
        <v>20000</v>
      </c>
    </row>
    <row r="429" spans="1:7" x14ac:dyDescent="0.25">
      <c r="A429" s="33">
        <f>+'Base de datos  1'!A1184</f>
        <v>43344</v>
      </c>
      <c r="B429" s="33" t="str">
        <f>+'Base de datos  1'!C1184</f>
        <v>Pago Cuota</v>
      </c>
      <c r="C429" s="33">
        <f>+'Base de datos  1'!D1184</f>
        <v>43371</v>
      </c>
      <c r="D429" s="33" t="str">
        <f>+'Base de datos  1'!E1182</f>
        <v>TR</v>
      </c>
      <c r="E429" s="33" t="str">
        <f>+'Base de datos  1'!F1184</f>
        <v>Ranco 50, Julia Parra</v>
      </c>
      <c r="F429" t="s">
        <v>57</v>
      </c>
      <c r="G429" s="92">
        <f>+'Base de datos  1'!H1184</f>
        <v>20000</v>
      </c>
    </row>
    <row r="430" spans="1:7" x14ac:dyDescent="0.25">
      <c r="A430" s="33">
        <f>+'Base de datos  1'!A1185</f>
        <v>43344</v>
      </c>
      <c r="B430" s="33" t="str">
        <f>+'Base de datos  1'!C1185</f>
        <v>Pago Cuota</v>
      </c>
      <c r="C430" s="33">
        <f>+'Base de datos  1'!D1185</f>
        <v>43371</v>
      </c>
      <c r="D430" s="33" t="str">
        <f>+'Base de datos  1'!E1183</f>
        <v>TR</v>
      </c>
      <c r="E430" s="33" t="str">
        <f>+'Base de datos  1'!F1185</f>
        <v>Ranco 79, Ismelda Meza</v>
      </c>
      <c r="F430" t="s">
        <v>57</v>
      </c>
      <c r="G430" s="92">
        <f>+'Base de datos  1'!H1185</f>
        <v>20000</v>
      </c>
    </row>
    <row r="431" spans="1:7" x14ac:dyDescent="0.25">
      <c r="A431" s="33">
        <f>+'Base de datos  1'!A1186</f>
        <v>43344</v>
      </c>
      <c r="B431" s="33" t="str">
        <f>+'Base de datos  1'!C1186</f>
        <v>Pago Cuota</v>
      </c>
      <c r="C431" s="33">
        <f>+'Base de datos  1'!D1186</f>
        <v>43371</v>
      </c>
      <c r="D431" s="33" t="str">
        <f>+'Base de datos  1'!E1184</f>
        <v>TR</v>
      </c>
      <c r="E431" s="33" t="str">
        <f>+'Base de datos  1'!F1186</f>
        <v>NN</v>
      </c>
      <c r="F431" t="s">
        <v>57</v>
      </c>
      <c r="G431" s="92">
        <f>+'Base de datos  1'!H1186</f>
        <v>20000</v>
      </c>
    </row>
    <row r="432" spans="1:7" x14ac:dyDescent="0.25">
      <c r="A432" s="33">
        <f>+'Base de datos  1'!A1187</f>
        <v>43344</v>
      </c>
      <c r="B432" s="33" t="str">
        <f>+'Base de datos  1'!C1187</f>
        <v>Pago Cuota</v>
      </c>
      <c r="C432" s="33">
        <f>+'Base de datos  1'!D1187</f>
        <v>43369</v>
      </c>
      <c r="D432" s="33" t="str">
        <f>+'Base de datos  1'!E1185</f>
        <v>TR</v>
      </c>
      <c r="E432" s="33" t="str">
        <f>+'Base de datos  1'!F1187</f>
        <v>Puyehue 37,Jorge Matamala</v>
      </c>
      <c r="F432" t="s">
        <v>57</v>
      </c>
      <c r="G432" s="92">
        <f>+'Base de datos  1'!H1187</f>
        <v>20037</v>
      </c>
    </row>
    <row r="433" spans="1:7" x14ac:dyDescent="0.25">
      <c r="A433" s="33">
        <f>+'Base de datos  1'!A1188</f>
        <v>43344</v>
      </c>
      <c r="B433" s="33" t="str">
        <f>+'Base de datos  1'!C1188</f>
        <v>Pago Cuota</v>
      </c>
      <c r="C433" s="33">
        <f>+'Base de datos  1'!D1188</f>
        <v>43369</v>
      </c>
      <c r="D433" s="33" t="str">
        <f>+'Base de datos  1'!E1186</f>
        <v>D/E</v>
      </c>
      <c r="E433" s="33" t="str">
        <f>+'Base de datos  1'!F1188</f>
        <v>Icalma 72, Jorge Matamala</v>
      </c>
      <c r="F433" t="s">
        <v>57</v>
      </c>
      <c r="G433" s="92">
        <f>+'Base de datos  1'!H1188</f>
        <v>20072</v>
      </c>
    </row>
    <row r="434" spans="1:7" x14ac:dyDescent="0.25">
      <c r="A434" s="33">
        <f>+'Base de datos  1'!A1189</f>
        <v>43344</v>
      </c>
      <c r="B434" s="33" t="str">
        <f>+'Base de datos  1'!C1189</f>
        <v>Pago Cuota</v>
      </c>
      <c r="C434" s="33">
        <f>+'Base de datos  1'!D1189</f>
        <v>43363</v>
      </c>
      <c r="D434" s="33" t="str">
        <f>+'Base de datos  1'!E1187</f>
        <v>TR</v>
      </c>
      <c r="E434" s="33" t="str">
        <f>+'Base de datos  1'!F1189</f>
        <v>Llanquihue 80, Sergio ibaceta</v>
      </c>
      <c r="F434" t="s">
        <v>57</v>
      </c>
      <c r="G434" s="92">
        <f>+'Base de datos  1'!H1189</f>
        <v>20080</v>
      </c>
    </row>
    <row r="435" spans="1:7" x14ac:dyDescent="0.25">
      <c r="A435" s="33">
        <f>+'Base de datos  1'!A1190</f>
        <v>43344</v>
      </c>
      <c r="B435" s="33" t="str">
        <f>+'Base de datos  1'!C1190</f>
        <v>Pago Cuota</v>
      </c>
      <c r="C435" s="33">
        <f>+'Base de datos  1'!D1190</f>
        <v>43350</v>
      </c>
      <c r="D435" s="33" t="str">
        <f>+'Base de datos  1'!E1188</f>
        <v>TR</v>
      </c>
      <c r="E435" s="33" t="str">
        <f>+'Base de datos  1'!F1190</f>
        <v>Villarrica 100, Julia Zuñiga</v>
      </c>
      <c r="F435" t="s">
        <v>57</v>
      </c>
      <c r="G435" s="92">
        <f>+'Base de datos  1'!H1190</f>
        <v>20100</v>
      </c>
    </row>
    <row r="436" spans="1:7" x14ac:dyDescent="0.25">
      <c r="A436" s="33">
        <f>+'Base de datos  1'!A1191</f>
        <v>43344</v>
      </c>
      <c r="B436" s="33" t="str">
        <f>+'Base de datos  1'!C1191</f>
        <v>Pago Cuota</v>
      </c>
      <c r="C436" s="33">
        <f>+'Base de datos  1'!D1191</f>
        <v>43348</v>
      </c>
      <c r="D436" s="33" t="str">
        <f>+'Base de datos  1'!E1189</f>
        <v>TR</v>
      </c>
      <c r="E436" s="33" t="str">
        <f>+'Base de datos  1'!F1191</f>
        <v>Ranco 75, Olga Hernandez</v>
      </c>
      <c r="F436" t="s">
        <v>57</v>
      </c>
      <c r="G436" s="92">
        <f>+'Base de datos  1'!H1191</f>
        <v>40000</v>
      </c>
    </row>
    <row r="437" spans="1:7" x14ac:dyDescent="0.25">
      <c r="A437" s="33">
        <f>+'Base de datos  1'!A1192</f>
        <v>43344</v>
      </c>
      <c r="B437" s="33" t="str">
        <f>+'Base de datos  1'!C1192</f>
        <v>Pago Cuota</v>
      </c>
      <c r="C437" s="33">
        <f>+'Base de datos  1'!D1192</f>
        <v>43353</v>
      </c>
      <c r="D437" s="33" t="str">
        <f>+'Base de datos  1'!E1190</f>
        <v>D/E</v>
      </c>
      <c r="E437" s="33" t="str">
        <f>+'Base de datos  1'!F1192</f>
        <v>Llanquihue 74, Eliana Haro</v>
      </c>
      <c r="F437" t="s">
        <v>57</v>
      </c>
      <c r="G437" s="92">
        <f>+'Base de datos  1'!H1192</f>
        <v>40000</v>
      </c>
    </row>
    <row r="438" spans="1:7" x14ac:dyDescent="0.25">
      <c r="A438" s="33">
        <f>+'Base de datos  1'!A1193</f>
        <v>43344</v>
      </c>
      <c r="B438" s="33" t="str">
        <f>+'Base de datos  1'!C1193</f>
        <v>Pago Cuota</v>
      </c>
      <c r="C438" s="33">
        <f>+'Base de datos  1'!D1193</f>
        <v>43353</v>
      </c>
      <c r="D438" s="33" t="str">
        <f>+'Base de datos  1'!E1191</f>
        <v>TR</v>
      </c>
      <c r="E438" s="33" t="str">
        <f>+'Base de datos  1'!F1193</f>
        <v>Riñihue 27-29, Marta Manriquez</v>
      </c>
      <c r="F438" t="s">
        <v>57</v>
      </c>
      <c r="G438" s="92">
        <f>+'Base de datos  1'!H1193</f>
        <v>40000</v>
      </c>
    </row>
    <row r="439" spans="1:7" x14ac:dyDescent="0.25">
      <c r="A439" s="33">
        <f>+'Base de datos  1'!A1194</f>
        <v>43344</v>
      </c>
      <c r="B439" s="33" t="str">
        <f>+'Base de datos  1'!C1194</f>
        <v>Pago Cuota</v>
      </c>
      <c r="C439" s="33">
        <f>+'Base de datos  1'!D1194</f>
        <v>43364</v>
      </c>
      <c r="D439" s="33" t="str">
        <f>+'Base de datos  1'!E1192</f>
        <v>D/E</v>
      </c>
      <c r="E439" s="33" t="str">
        <f>+'Base de datos  1'!F1194</f>
        <v>Puyehue 43, Aurelio Sandoval</v>
      </c>
      <c r="F439" t="s">
        <v>57</v>
      </c>
      <c r="G439" s="92">
        <f>+'Base de datos  1'!H1194</f>
        <v>40000</v>
      </c>
    </row>
    <row r="440" spans="1:7" x14ac:dyDescent="0.25">
      <c r="A440" s="33">
        <f>+'Base de datos  1'!A1195</f>
        <v>43344</v>
      </c>
      <c r="B440" s="33" t="str">
        <f>+'Base de datos  1'!C1195</f>
        <v>Pago Cuota</v>
      </c>
      <c r="C440" s="33">
        <f>+'Base de datos  1'!D1195</f>
        <v>43364</v>
      </c>
      <c r="D440" s="33" t="str">
        <f>+'Base de datos  1'!E1193</f>
        <v>TR</v>
      </c>
      <c r="E440" s="33" t="str">
        <f>+'Base de datos  1'!F1195</f>
        <v>Ranco 77, Melinda Gonzalez</v>
      </c>
      <c r="F440" t="s">
        <v>57</v>
      </c>
      <c r="G440" s="92">
        <f>+'Base de datos  1'!H1195</f>
        <v>40000</v>
      </c>
    </row>
    <row r="441" spans="1:7" x14ac:dyDescent="0.25">
      <c r="A441" s="33">
        <f>+'Base de datos  1'!A1196</f>
        <v>43344</v>
      </c>
      <c r="B441" s="33" t="str">
        <f>+'Base de datos  1'!C1196</f>
        <v>Pago Cuota</v>
      </c>
      <c r="C441" s="33">
        <f>+'Base de datos  1'!D1196</f>
        <v>43364</v>
      </c>
      <c r="D441" s="33" t="str">
        <f>+'Base de datos  1'!E1194</f>
        <v>D/E</v>
      </c>
      <c r="E441" s="33" t="str">
        <f>+'Base de datos  1'!F1196</f>
        <v>Ranco 48, Carola Arriagada</v>
      </c>
      <c r="F441" t="s">
        <v>57</v>
      </c>
      <c r="G441" s="92">
        <f>+'Base de datos  1'!H1196</f>
        <v>47140</v>
      </c>
    </row>
    <row r="442" spans="1:7" x14ac:dyDescent="0.25">
      <c r="A442" s="33">
        <f>+'Base de datos  1'!A1197</f>
        <v>43344</v>
      </c>
      <c r="B442" s="33" t="str">
        <f>+'Base de datos  1'!C1197</f>
        <v>Pago Cuota</v>
      </c>
      <c r="C442" s="33">
        <f>+'Base de datos  1'!D1197</f>
        <v>43348</v>
      </c>
      <c r="D442" s="33" t="str">
        <f>+'Base de datos  1'!E1195</f>
        <v>D/E</v>
      </c>
      <c r="E442" s="33" t="str">
        <f>+'Base de datos  1'!F1197</f>
        <v>Puyehue 24, Manuel Latapiat</v>
      </c>
      <c r="F442" t="s">
        <v>57</v>
      </c>
      <c r="G442" s="92">
        <f>+'Base de datos  1'!H1197</f>
        <v>60000</v>
      </c>
    </row>
    <row r="443" spans="1:7" x14ac:dyDescent="0.25">
      <c r="A443" s="33">
        <f>+'Base de datos  1'!A1198</f>
        <v>43344</v>
      </c>
      <c r="B443" s="33" t="str">
        <f>+'Base de datos  1'!C1198</f>
        <v>Pago Cuota</v>
      </c>
      <c r="C443" s="33">
        <f>+'Base de datos  1'!D1198</f>
        <v>43353</v>
      </c>
      <c r="D443" s="33" t="str">
        <f>+'Base de datos  1'!E1196</f>
        <v>TR</v>
      </c>
      <c r="E443" s="33" t="str">
        <f>+'Base de datos  1'!F1198</f>
        <v>Llanquihue 119, Maria Madariaga</v>
      </c>
      <c r="F443" t="s">
        <v>57</v>
      </c>
      <c r="G443" s="92">
        <f>+'Base de datos  1'!H1198</f>
        <v>60000</v>
      </c>
    </row>
    <row r="444" spans="1:7" x14ac:dyDescent="0.25">
      <c r="A444" s="33">
        <f>+'Base de datos  1'!A1199</f>
        <v>43344</v>
      </c>
      <c r="B444" s="33" t="str">
        <f>+'Base de datos  1'!C1199</f>
        <v>Pago Cuota</v>
      </c>
      <c r="C444" s="33">
        <f>+'Base de datos  1'!D1199</f>
        <v>43353</v>
      </c>
      <c r="D444" s="33" t="str">
        <f>+'Base de datos  1'!E1197</f>
        <v>TR</v>
      </c>
      <c r="E444" s="33" t="str">
        <f>+'Base de datos  1'!F1199</f>
        <v>Llanquihue 76, Glenda Alvarez</v>
      </c>
      <c r="F444" t="s">
        <v>57</v>
      </c>
      <c r="G444" s="92">
        <f>+'Base de datos  1'!H1199</f>
        <v>60000</v>
      </c>
    </row>
    <row r="445" spans="1:7" x14ac:dyDescent="0.25">
      <c r="A445" s="33">
        <f>+'Base de datos  1'!A1200</f>
        <v>43344</v>
      </c>
      <c r="B445" s="33" t="str">
        <f>+'Base de datos  1'!C1200</f>
        <v>Pago Cuota</v>
      </c>
      <c r="C445" s="33">
        <f>+'Base de datos  1'!D1200</f>
        <v>43350</v>
      </c>
      <c r="D445" s="33" t="str">
        <f>+'Base de datos  1'!E1198</f>
        <v>TR</v>
      </c>
      <c r="E445" s="33" t="str">
        <f>+'Base de datos  1'!F1200</f>
        <v>Puyehue 30, Jorge Carcasson</v>
      </c>
      <c r="F445" t="s">
        <v>57</v>
      </c>
      <c r="G445" s="92">
        <f>+'Base de datos  1'!H1200</f>
        <v>60030</v>
      </c>
    </row>
    <row r="446" spans="1:7" x14ac:dyDescent="0.25">
      <c r="A446" s="33">
        <f>+'Base de datos  1'!A1201</f>
        <v>43344</v>
      </c>
      <c r="B446" s="33" t="str">
        <f>+'Base de datos  1'!C1201</f>
        <v>Pago Cuota</v>
      </c>
      <c r="C446" s="33">
        <f>+'Base de datos  1'!D1201</f>
        <v>43348</v>
      </c>
      <c r="D446" s="33" t="str">
        <f>+'Base de datos  1'!E1199</f>
        <v>D/CH</v>
      </c>
      <c r="E446" s="33" t="str">
        <f>+'Base de datos  1'!F1201</f>
        <v>Puyehue 39, Regina Wenner</v>
      </c>
      <c r="F446" t="s">
        <v>57</v>
      </c>
      <c r="G446" s="92">
        <f>+'Base de datos  1'!H1201</f>
        <v>60039</v>
      </c>
    </row>
    <row r="447" spans="1:7" x14ac:dyDescent="0.25">
      <c r="A447" s="33">
        <f>+'Base de datos  1'!A1202</f>
        <v>43344</v>
      </c>
      <c r="B447" s="33" t="str">
        <f>+'Base de datos  1'!C1202</f>
        <v>Pago Cuota</v>
      </c>
      <c r="C447" s="33">
        <f>+'Base de datos  1'!D1202</f>
        <v>43364</v>
      </c>
      <c r="D447" s="33" t="str">
        <f>+'Base de datos  1'!E1200</f>
        <v>TR</v>
      </c>
      <c r="E447" s="33" t="str">
        <f>+'Base de datos  1'!F1202</f>
        <v>Ranco 40, Edo. Casademont</v>
      </c>
      <c r="F447" t="s">
        <v>57</v>
      </c>
      <c r="G447" s="92">
        <f>+'Base de datos  1'!H1202</f>
        <v>80000</v>
      </c>
    </row>
    <row r="448" spans="1:7" x14ac:dyDescent="0.25">
      <c r="A448" s="33">
        <f>+'Base de datos  1'!A1203</f>
        <v>43344</v>
      </c>
      <c r="B448" s="33" t="str">
        <f>+'Base de datos  1'!C1203</f>
        <v>Pago Cuota</v>
      </c>
      <c r="C448" s="33">
        <f>+'Base de datos  1'!D1203</f>
        <v>43371</v>
      </c>
      <c r="D448" s="33" t="str">
        <f>+'Base de datos  1'!E1201</f>
        <v>D/CH</v>
      </c>
      <c r="E448" s="33" t="str">
        <f>+'Base de datos  1'!F1203</f>
        <v>R.F. Vuelto caja chica sep.</v>
      </c>
      <c r="F448" t="s">
        <v>57</v>
      </c>
      <c r="G448" s="92">
        <f>+'Base de datos  1'!H1203</f>
        <v>93840</v>
      </c>
    </row>
    <row r="449" spans="1:8" x14ac:dyDescent="0.25">
      <c r="A449" s="33">
        <f>+'Base de datos  1'!A1204</f>
        <v>43344</v>
      </c>
      <c r="B449" s="33" t="str">
        <f>+'Base de datos  1'!C1204</f>
        <v>Pago Cuota</v>
      </c>
      <c r="C449" s="33">
        <f>+'Base de datos  1'!D1204</f>
        <v>43354</v>
      </c>
      <c r="D449" s="33" t="str">
        <f>+'Base de datos  1'!E1202</f>
        <v>D/E</v>
      </c>
      <c r="E449" s="33" t="str">
        <f>+'Base de datos  1'!F1204</f>
        <v>Puyehue 34, Gladys Joruquera</v>
      </c>
      <c r="F449" t="s">
        <v>57</v>
      </c>
      <c r="G449" s="92">
        <f>+'Base de datos  1'!H1204</f>
        <v>117000</v>
      </c>
    </row>
    <row r="450" spans="1:8" x14ac:dyDescent="0.25">
      <c r="A450" s="33">
        <f>+'Base de datos  1'!A1205</f>
        <v>43344</v>
      </c>
      <c r="B450" s="33" t="str">
        <f>+'Base de datos  1'!C1205</f>
        <v>Pago Cuota</v>
      </c>
      <c r="C450" s="33">
        <f>+'Base de datos  1'!D1205</f>
        <v>43353</v>
      </c>
      <c r="D450" s="33" t="str">
        <f>+'Base de datos  1'!E1203</f>
        <v>TR</v>
      </c>
      <c r="E450" s="33" t="str">
        <f>+'Base de datos  1'!F1205</f>
        <v>Calafquen 3, Oscar Sanchez</v>
      </c>
      <c r="F450" t="s">
        <v>57</v>
      </c>
      <c r="G450" s="92">
        <f>+'Base de datos  1'!H1205</f>
        <v>120000</v>
      </c>
    </row>
    <row r="451" spans="1:8" x14ac:dyDescent="0.25">
      <c r="A451" s="33">
        <f>+'Base de datos  1'!A1206</f>
        <v>43344</v>
      </c>
      <c r="B451" s="33" t="str">
        <f>+'Base de datos  1'!C1206</f>
        <v>Pago Cuota</v>
      </c>
      <c r="C451" s="33">
        <f>+'Base de datos  1'!D1206</f>
        <v>43357</v>
      </c>
      <c r="D451" s="33" t="str">
        <f>+'Base de datos  1'!E1204</f>
        <v>TR</v>
      </c>
      <c r="E451" s="33" t="str">
        <f>+'Base de datos  1'!F1206</f>
        <v>Riñihue 21, Diego Tapia</v>
      </c>
      <c r="F451" t="s">
        <v>57</v>
      </c>
      <c r="G451" s="92">
        <f>+'Base de datos  1'!H1206</f>
        <v>120021</v>
      </c>
    </row>
    <row r="452" spans="1:8" x14ac:dyDescent="0.25">
      <c r="A452" s="69">
        <f>+'Base de datos  1'!A1207</f>
        <v>43344</v>
      </c>
      <c r="B452" s="69" t="str">
        <f>+'Base de datos  1'!C1207</f>
        <v>Pago Cuota</v>
      </c>
      <c r="C452" s="69">
        <f>+'Base de datos  1'!D1207</f>
        <v>43364</v>
      </c>
      <c r="D452" s="69" t="str">
        <f>+'Base de datos  1'!E1205</f>
        <v>D/CH</v>
      </c>
      <c r="E452" s="69" t="str">
        <f>+'Base de datos  1'!F1207</f>
        <v>Villarrica 121, Gabriel Salazar</v>
      </c>
      <c r="F452" s="37" t="s">
        <v>57</v>
      </c>
      <c r="G452" s="94">
        <f>+'Base de datos  1'!H1207</f>
        <v>240000</v>
      </c>
      <c r="H452" s="79">
        <f>SUM(G416:G452)</f>
        <v>1699159</v>
      </c>
    </row>
    <row r="453" spans="1:8" x14ac:dyDescent="0.25">
      <c r="A453" s="33">
        <f>+'Base de datos  1'!A1208</f>
        <v>43374</v>
      </c>
      <c r="B453" s="33" t="str">
        <f>+'Base de datos  1'!C1208</f>
        <v>Pago Cuota</v>
      </c>
      <c r="C453" s="33">
        <f>+'Base de datos  1'!D1208</f>
        <v>43374</v>
      </c>
      <c r="D453" s="33" t="str">
        <f>+'Base de datos  1'!E1208</f>
        <v>TR</v>
      </c>
      <c r="E453" s="33" t="str">
        <f>+'Base de datos  1'!F1208</f>
        <v>Villarrica 118, Pia Burgos</v>
      </c>
      <c r="F453" s="33"/>
      <c r="G453" s="92">
        <f>+'Base de datos  1'!H1208</f>
        <v>20000</v>
      </c>
    </row>
    <row r="454" spans="1:8" x14ac:dyDescent="0.25">
      <c r="A454" s="33">
        <f>+'Base de datos  1'!A1209</f>
        <v>43374</v>
      </c>
      <c r="B454" s="33" t="str">
        <f>+'Base de datos  1'!C1209</f>
        <v>Pago Cuota</v>
      </c>
      <c r="C454" s="33">
        <f>+'Base de datos  1'!D1209</f>
        <v>43374</v>
      </c>
      <c r="D454" s="33" t="str">
        <f>+'Base de datos  1'!E1209</f>
        <v>TR</v>
      </c>
      <c r="E454" s="33" t="str">
        <f>+'Base de datos  1'!F1209</f>
        <v xml:space="preserve">Villarrica 129, Ricardo Figueroa </v>
      </c>
      <c r="F454" s="33"/>
      <c r="G454" s="92">
        <f>+'Base de datos  1'!H1209</f>
        <v>20000</v>
      </c>
    </row>
    <row r="455" spans="1:8" x14ac:dyDescent="0.25">
      <c r="A455" s="33">
        <f>+'Base de datos  1'!A1210</f>
        <v>43374</v>
      </c>
      <c r="B455" s="33" t="str">
        <f>+'Base de datos  1'!C1210</f>
        <v>Pago Cuota</v>
      </c>
      <c r="C455" s="33">
        <f>+'Base de datos  1'!D1210</f>
        <v>43374</v>
      </c>
      <c r="D455" s="33" t="str">
        <f>+'Base de datos  1'!E1210</f>
        <v>TR</v>
      </c>
      <c r="E455" s="33" t="str">
        <f>+'Base de datos  1'!F1210</f>
        <v xml:space="preserve">Villarrica 122, Ema Valdes </v>
      </c>
      <c r="F455" s="33"/>
      <c r="G455" s="92">
        <f>+'Base de datos  1'!H1210</f>
        <v>20000</v>
      </c>
    </row>
    <row r="456" spans="1:8" x14ac:dyDescent="0.25">
      <c r="A456" s="33">
        <f>+'Base de datos  1'!A1211</f>
        <v>43374</v>
      </c>
      <c r="B456" s="33" t="str">
        <f>+'Base de datos  1'!C1211</f>
        <v>Pago Cuota</v>
      </c>
      <c r="C456" s="33">
        <f>+'Base de datos  1'!D1211</f>
        <v>43374</v>
      </c>
      <c r="D456" s="33" t="str">
        <f>+'Base de datos  1'!E1211</f>
        <v>TR</v>
      </c>
      <c r="E456" s="33" t="str">
        <f>+'Base de datos  1'!F1211</f>
        <v>Ranco 54, Juan Montero</v>
      </c>
      <c r="F456" s="33"/>
      <c r="G456" s="92">
        <f>+'Base de datos  1'!H1211</f>
        <v>20054</v>
      </c>
    </row>
    <row r="457" spans="1:8" x14ac:dyDescent="0.25">
      <c r="A457" s="33">
        <f>+'Base de datos  1'!A1212</f>
        <v>43374</v>
      </c>
      <c r="B457" s="33" t="str">
        <f>+'Base de datos  1'!C1212</f>
        <v>Pago Cuota</v>
      </c>
      <c r="C457" s="33">
        <f>+'Base de datos  1'!D1212</f>
        <v>43374</v>
      </c>
      <c r="D457" s="33" t="str">
        <f>+'Base de datos  1'!E1212</f>
        <v>D/E</v>
      </c>
      <c r="E457" s="33" t="str">
        <f>+'Base de datos  1'!F1212</f>
        <v>Llanquihue 109, Teresa Gatica</v>
      </c>
      <c r="F457" s="33"/>
      <c r="G457" s="92">
        <f>+'Base de datos  1'!H1212</f>
        <v>20109</v>
      </c>
    </row>
    <row r="458" spans="1:8" x14ac:dyDescent="0.25">
      <c r="A458" s="33">
        <f>+'Base de datos  1'!A1213</f>
        <v>43374</v>
      </c>
      <c r="B458" s="33" t="str">
        <f>+'Base de datos  1'!C1213</f>
        <v>Pago Cuota</v>
      </c>
      <c r="C458" s="33">
        <f>+'Base de datos  1'!D1213</f>
        <v>43376</v>
      </c>
      <c r="D458" s="33" t="str">
        <f>+'Base de datos  1'!E1213</f>
        <v>TR</v>
      </c>
      <c r="E458" s="33" t="str">
        <f>+'Base de datos  1'!F1213</f>
        <v>Puyehue 22, Cristina Olivares</v>
      </c>
      <c r="F458" s="33"/>
      <c r="G458" s="92">
        <f>+'Base de datos  1'!H1213</f>
        <v>20000</v>
      </c>
    </row>
    <row r="459" spans="1:8" x14ac:dyDescent="0.25">
      <c r="A459" s="33">
        <f>+'Base de datos  1'!A1214</f>
        <v>43374</v>
      </c>
      <c r="B459" s="33" t="str">
        <f>+'Base de datos  1'!C1214</f>
        <v>Pago Cuota</v>
      </c>
      <c r="C459" s="33">
        <f>+'Base de datos  1'!D1214</f>
        <v>43376</v>
      </c>
      <c r="D459" s="33" t="str">
        <f>+'Base de datos  1'!E1214</f>
        <v>TR</v>
      </c>
      <c r="E459" s="33" t="str">
        <f>+'Base de datos  1'!F1214</f>
        <v>Puyehue 36, Militza Cortes</v>
      </c>
      <c r="F459" s="33"/>
      <c r="G459" s="92">
        <f>+'Base de datos  1'!H1214</f>
        <v>20000</v>
      </c>
    </row>
    <row r="460" spans="1:8" x14ac:dyDescent="0.25">
      <c r="A460" s="33">
        <f>+'Base de datos  1'!A1215</f>
        <v>43374</v>
      </c>
      <c r="B460" s="33" t="str">
        <f>+'Base de datos  1'!C1215</f>
        <v>Pago Cuota</v>
      </c>
      <c r="C460" s="33">
        <f>+'Base de datos  1'!D1215</f>
        <v>43376</v>
      </c>
      <c r="D460" s="33" t="str">
        <f>+'Base de datos  1'!E1215</f>
        <v>TR</v>
      </c>
      <c r="E460" s="33" t="str">
        <f>+'Base de datos  1'!F1215</f>
        <v>Puyehue 24, Manuel Latapiat</v>
      </c>
      <c r="F460" s="33"/>
      <c r="G460" s="92">
        <f>+'Base de datos  1'!H1215</f>
        <v>20000</v>
      </c>
    </row>
    <row r="461" spans="1:8" x14ac:dyDescent="0.25">
      <c r="A461" s="33">
        <f>+'Base de datos  1'!A1216</f>
        <v>43374</v>
      </c>
      <c r="B461" s="33" t="str">
        <f>+'Base de datos  1'!C1216</f>
        <v>Pago Cuota</v>
      </c>
      <c r="C461" s="33">
        <f>+'Base de datos  1'!D1216</f>
        <v>43376</v>
      </c>
      <c r="D461" s="33" t="str">
        <f>+'Base de datos  1'!E1216</f>
        <v>TR</v>
      </c>
      <c r="E461" s="33" t="str">
        <f>+'Base de datos  1'!F1216</f>
        <v>Llanquihue 88, Pedro Flores</v>
      </c>
      <c r="F461" s="33"/>
      <c r="G461" s="92">
        <f>+'Base de datos  1'!H1216</f>
        <v>20000</v>
      </c>
    </row>
    <row r="462" spans="1:8" x14ac:dyDescent="0.25">
      <c r="A462" s="33">
        <f>+'Base de datos  1'!A1217</f>
        <v>43374</v>
      </c>
      <c r="B462" s="33" t="str">
        <f>+'Base de datos  1'!C1217</f>
        <v>Pago Cuota</v>
      </c>
      <c r="C462" s="33">
        <f>+'Base de datos  1'!D1217</f>
        <v>43377</v>
      </c>
      <c r="D462" s="33" t="str">
        <f>+'Base de datos  1'!E1217</f>
        <v>TR</v>
      </c>
      <c r="E462" s="33" t="str">
        <f>+'Base de datos  1'!F1217</f>
        <v>Ranco 52, Nancy Paez</v>
      </c>
      <c r="F462" s="33"/>
      <c r="G462" s="92">
        <f>+'Base de datos  1'!H1217</f>
        <v>140000</v>
      </c>
    </row>
    <row r="463" spans="1:8" x14ac:dyDescent="0.25">
      <c r="A463" s="33">
        <f>+'Base de datos  1'!A1218</f>
        <v>43374</v>
      </c>
      <c r="B463" s="33" t="str">
        <f>+'Base de datos  1'!C1218</f>
        <v>Pago Cuota</v>
      </c>
      <c r="C463" s="33">
        <f>+'Base de datos  1'!D1218</f>
        <v>43381</v>
      </c>
      <c r="D463" s="33" t="str">
        <f>+'Base de datos  1'!E1218</f>
        <v>TR</v>
      </c>
      <c r="E463" s="33" t="str">
        <f>+'Base de datos  1'!F1218</f>
        <v>Ranco 75, Olga Hernandez</v>
      </c>
      <c r="F463" s="33"/>
      <c r="G463" s="92">
        <f>+'Base de datos  1'!H1218</f>
        <v>20000</v>
      </c>
    </row>
    <row r="464" spans="1:8" x14ac:dyDescent="0.25">
      <c r="A464" s="33">
        <f>+'Base de datos  1'!A1219</f>
        <v>43374</v>
      </c>
      <c r="B464" s="33" t="str">
        <f>+'Base de datos  1'!C1219</f>
        <v>Pago Cuota</v>
      </c>
      <c r="C464" s="33">
        <f>+'Base de datos  1'!D1219</f>
        <v>43381</v>
      </c>
      <c r="D464" s="33" t="str">
        <f>+'Base de datos  1'!E1219</f>
        <v>D/E</v>
      </c>
      <c r="E464" s="33" t="str">
        <f>+'Base de datos  1'!F1219</f>
        <v>Villarrica 100, Julia Zuñiga</v>
      </c>
      <c r="F464" s="33"/>
      <c r="G464" s="92">
        <f>+'Base de datos  1'!H1219</f>
        <v>20100</v>
      </c>
    </row>
    <row r="465" spans="1:7" x14ac:dyDescent="0.25">
      <c r="A465" s="33">
        <f>+'Base de datos  1'!A1220</f>
        <v>43374</v>
      </c>
      <c r="B465" s="33" t="str">
        <f>+'Base de datos  1'!C1220</f>
        <v>Pago Cuota</v>
      </c>
      <c r="C465" s="33">
        <f>+'Base de datos  1'!D1220</f>
        <v>43381</v>
      </c>
      <c r="D465" s="33" t="str">
        <f>+'Base de datos  1'!E1220</f>
        <v>D/E</v>
      </c>
      <c r="E465" s="33" t="str">
        <f>+'Base de datos  1'!F1220</f>
        <v>Riñihue 10, Hector Zuñiga</v>
      </c>
      <c r="F465" s="33"/>
      <c r="G465" s="92">
        <f>+'Base de datos  1'!H1220</f>
        <v>40000</v>
      </c>
    </row>
    <row r="466" spans="1:7" x14ac:dyDescent="0.25">
      <c r="A466" s="33">
        <f>+'Base de datos  1'!A1221</f>
        <v>43374</v>
      </c>
      <c r="B466" s="33" t="str">
        <f>+'Base de datos  1'!C1221</f>
        <v>Pago Cuota</v>
      </c>
      <c r="C466" s="33">
        <f>+'Base de datos  1'!D1221</f>
        <v>43381</v>
      </c>
      <c r="D466" s="33" t="str">
        <f>+'Base de datos  1'!E1221</f>
        <v>TR</v>
      </c>
      <c r="E466" s="33" t="str">
        <f>+'Base de datos  1'!F1221</f>
        <v>Llanquihue 96, Carlos Alvarez</v>
      </c>
      <c r="F466" s="33"/>
      <c r="G466" s="92">
        <f>+'Base de datos  1'!H1221</f>
        <v>40096</v>
      </c>
    </row>
    <row r="467" spans="1:7" x14ac:dyDescent="0.25">
      <c r="A467" s="33">
        <f>+'Base de datos  1'!A1222</f>
        <v>43374</v>
      </c>
      <c r="B467" s="33" t="str">
        <f>+'Base de datos  1'!C1222</f>
        <v>Pago Cuota</v>
      </c>
      <c r="C467" s="33">
        <f>+'Base de datos  1'!D1222</f>
        <v>43381</v>
      </c>
      <c r="D467" s="33" t="str">
        <f>+'Base de datos  1'!E1222</f>
        <v>D/CH</v>
      </c>
      <c r="E467" s="33" t="str">
        <f>+'Base de datos  1'!F1222</f>
        <v>Puyehue 45-47 Gladys Segovia</v>
      </c>
      <c r="F467" s="33"/>
      <c r="G467" s="92">
        <f>+'Base de datos  1'!H1222</f>
        <v>160000</v>
      </c>
    </row>
    <row r="468" spans="1:7" x14ac:dyDescent="0.25">
      <c r="A468" s="33">
        <f>+'Base de datos  1'!A1223</f>
        <v>43374</v>
      </c>
      <c r="B468" s="33" t="str">
        <f>+'Base de datos  1'!C1223</f>
        <v>Pago Cuota</v>
      </c>
      <c r="C468" s="33">
        <f>+'Base de datos  1'!D1223</f>
        <v>43385</v>
      </c>
      <c r="D468" s="33" t="str">
        <f>+'Base de datos  1'!E1223</f>
        <v>TR</v>
      </c>
      <c r="E468" s="33" t="str">
        <f>+'Base de datos  1'!F1223</f>
        <v>Llanquihue 76, Glenda Alvarez</v>
      </c>
      <c r="F468" s="33"/>
      <c r="G468" s="92">
        <f>+'Base de datos  1'!H1223</f>
        <v>42076</v>
      </c>
    </row>
    <row r="469" spans="1:7" x14ac:dyDescent="0.25">
      <c r="A469" s="33">
        <f>+'Base de datos  1'!A1224</f>
        <v>43374</v>
      </c>
      <c r="B469" s="33" t="str">
        <f>+'Base de datos  1'!C1224</f>
        <v>Pago Cuota</v>
      </c>
      <c r="C469" s="33">
        <f>+'Base de datos  1'!D1224</f>
        <v>43385</v>
      </c>
      <c r="D469" s="33" t="str">
        <f>+'Base de datos  1'!E1224</f>
        <v>D/E</v>
      </c>
      <c r="E469" s="33" t="str">
        <f>+'Base de datos  1'!F1224</f>
        <v>Villarrica 110, Julia Valdes</v>
      </c>
      <c r="F469" s="33"/>
      <c r="G469" s="92">
        <f>+'Base de datos  1'!H1224</f>
        <v>60110</v>
      </c>
    </row>
    <row r="470" spans="1:7" x14ac:dyDescent="0.25">
      <c r="A470" s="33">
        <f>+'Base de datos  1'!A1225</f>
        <v>43374</v>
      </c>
      <c r="B470" s="33" t="str">
        <f>+'Base de datos  1'!C1225</f>
        <v>Pago Cuota</v>
      </c>
      <c r="C470" s="33">
        <f>+'Base de datos  1'!D1225</f>
        <v>43389</v>
      </c>
      <c r="D470" s="33" t="str">
        <f>+'Base de datos  1'!E1225</f>
        <v>D/E</v>
      </c>
      <c r="E470" s="33" t="str">
        <f>+'Base de datos  1'!F1225</f>
        <v>Llanquihue 74, Eliana Haro</v>
      </c>
      <c r="F470" s="33"/>
      <c r="G470" s="92">
        <f>+'Base de datos  1'!H1225</f>
        <v>20000</v>
      </c>
    </row>
    <row r="471" spans="1:7" x14ac:dyDescent="0.25">
      <c r="A471" s="33">
        <f>+'Base de datos  1'!A1226</f>
        <v>43374</v>
      </c>
      <c r="B471" s="33" t="str">
        <f>+'Base de datos  1'!C1226</f>
        <v>Pago Cuota</v>
      </c>
      <c r="C471" s="33">
        <f>+'Base de datos  1'!D1226</f>
        <v>43389</v>
      </c>
      <c r="D471" s="33" t="str">
        <f>+'Base de datos  1'!E1226</f>
        <v>D/E</v>
      </c>
      <c r="E471" s="33" t="str">
        <f>+'Base de datos  1'!F1226</f>
        <v>NN</v>
      </c>
      <c r="F471" s="33"/>
      <c r="G471" s="92">
        <f>+'Base de datos  1'!H1226</f>
        <v>20000</v>
      </c>
    </row>
    <row r="472" spans="1:7" x14ac:dyDescent="0.25">
      <c r="A472" s="33">
        <f>+'Base de datos  1'!A1227</f>
        <v>43374</v>
      </c>
      <c r="B472" s="33" t="str">
        <f>+'Base de datos  1'!C1227</f>
        <v>Pago Cuota</v>
      </c>
      <c r="C472" s="33">
        <f>+'Base de datos  1'!D1227</f>
        <v>43389</v>
      </c>
      <c r="D472" s="33" t="str">
        <f>+'Base de datos  1'!E1227</f>
        <v>TR</v>
      </c>
      <c r="E472" s="33" t="str">
        <f>+'Base de datos  1'!F1227</f>
        <v>Ranco 46, Manuel Jorquera</v>
      </c>
      <c r="F472" s="33"/>
      <c r="G472" s="92">
        <f>+'Base de datos  1'!H1227</f>
        <v>60000</v>
      </c>
    </row>
    <row r="473" spans="1:7" x14ac:dyDescent="0.25">
      <c r="A473" s="33">
        <f>+'Base de datos  1'!A1228</f>
        <v>43374</v>
      </c>
      <c r="B473" s="33" t="str">
        <f>+'Base de datos  1'!C1228</f>
        <v>Pago Cuota</v>
      </c>
      <c r="C473" s="33">
        <f>+'Base de datos  1'!D1228</f>
        <v>43390</v>
      </c>
      <c r="D473" s="33" t="str">
        <f>+'Base de datos  1'!E1228</f>
        <v>D/E</v>
      </c>
      <c r="E473" s="33" t="str">
        <f>+'Base de datos  1'!F1228</f>
        <v>Ranco 44, Jose Martinez</v>
      </c>
      <c r="F473" s="33"/>
      <c r="G473" s="92">
        <f>+'Base de datos  1'!H1228</f>
        <v>167660</v>
      </c>
    </row>
    <row r="474" spans="1:7" x14ac:dyDescent="0.25">
      <c r="A474" s="33">
        <f>+'Base de datos  1'!A1229</f>
        <v>43374</v>
      </c>
      <c r="B474" s="33" t="str">
        <f>+'Base de datos  1'!C1229</f>
        <v>Pago Cuota</v>
      </c>
      <c r="C474" s="33">
        <f>+'Base de datos  1'!D1229</f>
        <v>43395</v>
      </c>
      <c r="D474" s="33" t="str">
        <f>+'Base de datos  1'!E1229</f>
        <v>D/E</v>
      </c>
      <c r="E474" s="33" t="str">
        <f>+'Base de datos  1'!F1229</f>
        <v>NN</v>
      </c>
      <c r="F474" s="33"/>
      <c r="G474" s="92">
        <f>+'Base de datos  1'!H1229</f>
        <v>20000</v>
      </c>
    </row>
    <row r="475" spans="1:7" x14ac:dyDescent="0.25">
      <c r="A475" s="33">
        <f>+'Base de datos  1'!A1230</f>
        <v>43374</v>
      </c>
      <c r="B475" s="33" t="str">
        <f>+'Base de datos  1'!C1230</f>
        <v>Pago Cuota</v>
      </c>
      <c r="C475" s="33">
        <f>+'Base de datos  1'!D1230</f>
        <v>43395</v>
      </c>
      <c r="D475" s="33" t="str">
        <f>+'Base de datos  1'!E1230</f>
        <v>TR</v>
      </c>
      <c r="E475" s="33" t="str">
        <f>+'Base de datos  1'!F1230</f>
        <v>Llanquihue 80, Sergio Ibaceta</v>
      </c>
      <c r="F475" s="33"/>
      <c r="G475" s="92">
        <f>+'Base de datos  1'!H1230</f>
        <v>20080</v>
      </c>
    </row>
    <row r="476" spans="1:7" x14ac:dyDescent="0.25">
      <c r="A476" s="33">
        <f>+'Base de datos  1'!A1231</f>
        <v>43374</v>
      </c>
      <c r="B476" s="33" t="str">
        <f>+'Base de datos  1'!C1231</f>
        <v>Pago Cuota</v>
      </c>
      <c r="C476" s="33">
        <f>+'Base de datos  1'!D1231</f>
        <v>43397</v>
      </c>
      <c r="D476" s="33" t="str">
        <f>+'Base de datos  1'!E1231</f>
        <v>TR</v>
      </c>
      <c r="E476" s="33" t="str">
        <f>+'Base de datos  1'!F1231</f>
        <v>Puyehue 32, Ivonne Jorquera</v>
      </c>
      <c r="F476" s="33"/>
      <c r="G476" s="92">
        <f>+'Base de datos  1'!H1231</f>
        <v>20000</v>
      </c>
    </row>
    <row r="477" spans="1:7" x14ac:dyDescent="0.25">
      <c r="A477" s="33">
        <f>+'Base de datos  1'!A1232</f>
        <v>43374</v>
      </c>
      <c r="B477" s="33" t="str">
        <f>+'Base de datos  1'!C1232</f>
        <v>Pago Cuota</v>
      </c>
      <c r="C477" s="33">
        <f>+'Base de datos  1'!D1232</f>
        <v>43398</v>
      </c>
      <c r="D477" s="33" t="str">
        <f>+'Base de datos  1'!E1232</f>
        <v>TR</v>
      </c>
      <c r="E477" s="33" t="str">
        <f>+'Base de datos  1'!F1232</f>
        <v>Calafquen 5, Marcos Briones</v>
      </c>
      <c r="F477" s="33"/>
      <c r="G477" s="92">
        <f>+'Base de datos  1'!H1232</f>
        <v>140000</v>
      </c>
    </row>
    <row r="478" spans="1:7" x14ac:dyDescent="0.25">
      <c r="A478" s="33">
        <f>+'Base de datos  1'!A1233</f>
        <v>43374</v>
      </c>
      <c r="B478" s="33" t="str">
        <f>+'Base de datos  1'!C1233</f>
        <v>Pago Cuota</v>
      </c>
      <c r="C478" s="33">
        <f>+'Base de datos  1'!D1233</f>
        <v>43399</v>
      </c>
      <c r="D478" s="33" t="str">
        <f>+'Base de datos  1'!E1233</f>
        <v>TR</v>
      </c>
      <c r="E478" s="33" t="str">
        <f>+'Base de datos  1'!F1233</f>
        <v>Riñihue 27-29 Marta Manriquez</v>
      </c>
      <c r="F478" s="33"/>
      <c r="G478" s="92">
        <f>+'Base de datos  1'!H1233</f>
        <v>40000</v>
      </c>
    </row>
    <row r="479" spans="1:7" x14ac:dyDescent="0.25">
      <c r="A479" s="33">
        <f>+'Base de datos  1'!A1234</f>
        <v>43374</v>
      </c>
      <c r="B479" s="33" t="str">
        <f>+'Base de datos  1'!C1234</f>
        <v>Pago Cuota</v>
      </c>
      <c r="C479" s="33">
        <f>+'Base de datos  1'!D1234</f>
        <v>43402</v>
      </c>
      <c r="D479" s="33" t="str">
        <f>+'Base de datos  1'!E1234</f>
        <v>TR</v>
      </c>
      <c r="E479" s="33" t="str">
        <f>+'Base de datos  1'!F1234</f>
        <v>Llanquihue 113, Pedro Ruz</v>
      </c>
      <c r="F479" s="33"/>
      <c r="G479" s="92">
        <f>+'Base de datos  1'!H1234</f>
        <v>20000</v>
      </c>
    </row>
    <row r="480" spans="1:7" x14ac:dyDescent="0.25">
      <c r="A480" s="33">
        <f>+'Base de datos  1'!A1235</f>
        <v>43374</v>
      </c>
      <c r="B480" s="33" t="str">
        <f>+'Base de datos  1'!C1235</f>
        <v>Pago Cuota</v>
      </c>
      <c r="C480" s="33">
        <f>+'Base de datos  1'!D1235</f>
        <v>43402</v>
      </c>
      <c r="D480" s="33" t="str">
        <f>+'Base de datos  1'!E1235</f>
        <v>DI/E</v>
      </c>
      <c r="E480" s="33" t="str">
        <f>+'Base de datos  1'!F1235</f>
        <v>Llanquihue 76, Glenda Alvarez</v>
      </c>
      <c r="F480" s="33"/>
      <c r="G480" s="92">
        <f>+'Base de datos  1'!H1235</f>
        <v>60000</v>
      </c>
    </row>
    <row r="481" spans="1:8" x14ac:dyDescent="0.25">
      <c r="A481" s="33">
        <f>+'Base de datos  1'!A1236</f>
        <v>43374</v>
      </c>
      <c r="B481" s="33" t="str">
        <f>+'Base de datos  1'!C1236</f>
        <v>Pago Cuota</v>
      </c>
      <c r="C481" s="33">
        <f>+'Base de datos  1'!D1236</f>
        <v>43402</v>
      </c>
      <c r="D481" s="33" t="str">
        <f>+'Base de datos  1'!E1236</f>
        <v>TR</v>
      </c>
      <c r="E481" s="33" t="str">
        <f>+'Base de datos  1'!F1236</f>
        <v>Ranco 93, Margarita Muñoz</v>
      </c>
      <c r="F481" s="33"/>
      <c r="G481" s="92">
        <f>+'Base de datos  1'!H1236</f>
        <v>120000</v>
      </c>
    </row>
    <row r="482" spans="1:8" x14ac:dyDescent="0.25">
      <c r="A482" s="33">
        <f>+'Base de datos  1'!A1237</f>
        <v>43374</v>
      </c>
      <c r="B482" s="33" t="str">
        <f>+'Base de datos  1'!C1237</f>
        <v>Pago Cuota</v>
      </c>
      <c r="C482" s="33">
        <f>+'Base de datos  1'!D1237</f>
        <v>43402</v>
      </c>
      <c r="D482" s="33" t="str">
        <f>+'Base de datos  1'!E1237</f>
        <v>TR</v>
      </c>
      <c r="E482" s="33" t="str">
        <f>+'Base de datos  1'!F1237</f>
        <v>Puyehue 51, Solange Aspee</v>
      </c>
      <c r="F482" s="33"/>
      <c r="G482" s="92">
        <f>+'Base de datos  1'!H1237</f>
        <v>160000</v>
      </c>
    </row>
    <row r="483" spans="1:8" x14ac:dyDescent="0.25">
      <c r="A483" s="33">
        <f>+'Base de datos  1'!A1238</f>
        <v>43374</v>
      </c>
      <c r="B483" s="33" t="str">
        <f>+'Base de datos  1'!C1238</f>
        <v>Pago Cuota</v>
      </c>
      <c r="C483" s="33">
        <f>+'Base de datos  1'!D1238</f>
        <v>43402</v>
      </c>
      <c r="D483" s="33" t="str">
        <f>+'Base de datos  1'!E1238</f>
        <v>TR</v>
      </c>
      <c r="E483" s="33" t="str">
        <f>+'Base de datos  1'!F1238</f>
        <v>Villarrica 128, Claudia Ubilla</v>
      </c>
      <c r="F483" s="33"/>
      <c r="G483" s="92">
        <f>+'Base de datos  1'!H1238</f>
        <v>240000</v>
      </c>
    </row>
    <row r="484" spans="1:8" x14ac:dyDescent="0.25">
      <c r="A484" s="33">
        <f>+'Base de datos  1'!A1239</f>
        <v>43374</v>
      </c>
      <c r="B484" s="33" t="str">
        <f>+'Base de datos  1'!C1239</f>
        <v>Pago Cuota</v>
      </c>
      <c r="C484" s="33">
        <f>+'Base de datos  1'!D1239</f>
        <v>43403</v>
      </c>
      <c r="D484" s="33" t="str">
        <f>+'Base de datos  1'!E1239</f>
        <v>TR</v>
      </c>
      <c r="E484" s="33" t="str">
        <f>+'Base de datos  1'!F1239</f>
        <v>Villarrica 118, Pia Burgos</v>
      </c>
      <c r="F484" s="33"/>
      <c r="G484" s="92">
        <f>+'Base de datos  1'!H1239</f>
        <v>20000</v>
      </c>
    </row>
    <row r="485" spans="1:8" x14ac:dyDescent="0.25">
      <c r="A485" s="33">
        <f>+'Base de datos  1'!A1240</f>
        <v>43374</v>
      </c>
      <c r="B485" s="33" t="str">
        <f>+'Base de datos  1'!C1240</f>
        <v>Pago Cuota</v>
      </c>
      <c r="C485" s="33">
        <f>+'Base de datos  1'!D1240</f>
        <v>43403</v>
      </c>
      <c r="D485" s="33" t="str">
        <f>+'Base de datos  1'!E1240</f>
        <v>TR</v>
      </c>
      <c r="E485" s="33" t="str">
        <f>+'Base de datos  1'!F1240</f>
        <v>Llanquihue 97, Rene Rivero CBR</v>
      </c>
      <c r="F485" s="33"/>
      <c r="G485" s="92">
        <f>+'Base de datos  1'!H1240</f>
        <v>50000</v>
      </c>
    </row>
    <row r="486" spans="1:8" x14ac:dyDescent="0.25">
      <c r="A486" s="33">
        <f>+'Base de datos  1'!A1241</f>
        <v>43374</v>
      </c>
      <c r="B486" s="33" t="str">
        <f>+'Base de datos  1'!C1241</f>
        <v>Pago Cuota</v>
      </c>
      <c r="C486" s="33">
        <f>+'Base de datos  1'!D1241</f>
        <v>43404</v>
      </c>
      <c r="D486" s="33" t="str">
        <f>+'Base de datos  1'!E1241</f>
        <v>D/E</v>
      </c>
      <c r="E486" s="33" t="str">
        <f>+'Base de datos  1'!F1241</f>
        <v>R.Figueroa vuelto caja chica</v>
      </c>
      <c r="F486" s="33"/>
      <c r="G486" s="92">
        <f>+'Base de datos  1'!H1241</f>
        <v>180</v>
      </c>
    </row>
    <row r="487" spans="1:8" x14ac:dyDescent="0.25">
      <c r="A487" s="33">
        <f>+'Base de datos  1'!A1242</f>
        <v>43374</v>
      </c>
      <c r="B487" s="33" t="str">
        <f>+'Base de datos  1'!C1242</f>
        <v>Pago Cuota</v>
      </c>
      <c r="C487" s="33">
        <f>+'Base de datos  1'!D1242</f>
        <v>43404</v>
      </c>
      <c r="D487" s="33" t="str">
        <f>+'Base de datos  1'!E1242</f>
        <v>TR</v>
      </c>
      <c r="E487" s="33" t="str">
        <f>+'Base de datos  1'!F1242</f>
        <v xml:space="preserve">Villarrica 129, Ricardo Figueroa </v>
      </c>
      <c r="F487" s="33"/>
      <c r="G487" s="92">
        <f>+'Base de datos  1'!H1242</f>
        <v>20000</v>
      </c>
    </row>
    <row r="488" spans="1:8" x14ac:dyDescent="0.25">
      <c r="A488" s="33">
        <f>+'Base de datos  1'!A1243</f>
        <v>43374</v>
      </c>
      <c r="B488" s="33" t="str">
        <f>+'Base de datos  1'!C1243</f>
        <v>Pago Cuota</v>
      </c>
      <c r="C488" s="33">
        <f>+'Base de datos  1'!D1243</f>
        <v>43404</v>
      </c>
      <c r="D488" s="33" t="str">
        <f>+'Base de datos  1'!E1243</f>
        <v>TR</v>
      </c>
      <c r="E488" s="33" t="str">
        <f>+'Base de datos  1'!F1243</f>
        <v xml:space="preserve">Villarrica 122, Ema Valdes </v>
      </c>
      <c r="F488" s="33"/>
      <c r="G488" s="92">
        <f>+'Base de datos  1'!H1243</f>
        <v>20000</v>
      </c>
    </row>
    <row r="489" spans="1:8" x14ac:dyDescent="0.25">
      <c r="A489" s="33">
        <f>+'Base de datos  1'!A1244</f>
        <v>43374</v>
      </c>
      <c r="B489" s="33" t="str">
        <f>+'Base de datos  1'!C1244</f>
        <v>Pago Cuota</v>
      </c>
      <c r="C489" s="33">
        <f>+'Base de datos  1'!D1244</f>
        <v>43404</v>
      </c>
      <c r="D489" s="33" t="str">
        <f>+'Base de datos  1'!E1244</f>
        <v>TR</v>
      </c>
      <c r="E489" s="33" t="str">
        <f>+'Base de datos  1'!F1244</f>
        <v>Villarrica 123, Omar Sepulveda</v>
      </c>
      <c r="F489" s="33"/>
      <c r="G489" s="92">
        <f>+'Base de datos  1'!H1244</f>
        <v>20000</v>
      </c>
    </row>
    <row r="490" spans="1:8" x14ac:dyDescent="0.25">
      <c r="A490" s="33">
        <f>+'Base de datos  1'!A1245</f>
        <v>43374</v>
      </c>
      <c r="B490" s="33" t="str">
        <f>+'Base de datos  1'!C1245</f>
        <v>Pago Cuota</v>
      </c>
      <c r="C490" s="33">
        <f>+'Base de datos  1'!D1245</f>
        <v>43404</v>
      </c>
      <c r="D490" s="33" t="str">
        <f>+'Base de datos  1'!E1245</f>
        <v>TR</v>
      </c>
      <c r="E490" s="33" t="str">
        <f>+'Base de datos  1'!F1245</f>
        <v>Ranco 50, Julia Parra</v>
      </c>
      <c r="F490" s="33"/>
      <c r="G490" s="92">
        <f>+'Base de datos  1'!H1245</f>
        <v>20000</v>
      </c>
    </row>
    <row r="491" spans="1:8" x14ac:dyDescent="0.25">
      <c r="A491" s="33">
        <f>+'Base de datos  1'!A1246</f>
        <v>43374</v>
      </c>
      <c r="B491" s="33" t="str">
        <f>+'Base de datos  1'!C1246</f>
        <v>Pago Cuota</v>
      </c>
      <c r="C491" s="33">
        <f>+'Base de datos  1'!D1246</f>
        <v>43404</v>
      </c>
      <c r="D491" s="33" t="str">
        <f>+'Base de datos  1'!E1246</f>
        <v>TR</v>
      </c>
      <c r="E491" s="33" t="str">
        <f>+'Base de datos  1'!F1246</f>
        <v>Ranco 79, Ismelda Meza</v>
      </c>
      <c r="F491" s="33"/>
      <c r="G491" s="92">
        <f>+'Base de datos  1'!H1246</f>
        <v>20000</v>
      </c>
    </row>
    <row r="492" spans="1:8" x14ac:dyDescent="0.25">
      <c r="A492" s="33">
        <f>+'Base de datos  1'!A1247</f>
        <v>43374</v>
      </c>
      <c r="B492" s="33" t="str">
        <f>+'Base de datos  1'!C1247</f>
        <v>Pago Cuota</v>
      </c>
      <c r="C492" s="33">
        <f>+'Base de datos  1'!D1247</f>
        <v>43404</v>
      </c>
      <c r="D492" s="33" t="str">
        <f>+'Base de datos  1'!E1247</f>
        <v>TR</v>
      </c>
      <c r="E492" s="33" t="str">
        <f>+'Base de datos  1'!F1247</f>
        <v>Puyehue 37,Jorge Matamala</v>
      </c>
      <c r="F492" s="33"/>
      <c r="G492" s="92">
        <f>+'Base de datos  1'!H1247</f>
        <v>20037</v>
      </c>
    </row>
    <row r="493" spans="1:8" x14ac:dyDescent="0.25">
      <c r="A493" s="33">
        <f>+'Base de datos  1'!A1248</f>
        <v>43374</v>
      </c>
      <c r="B493" s="33" t="str">
        <f>+'Base de datos  1'!C1248</f>
        <v>Pago Cuota</v>
      </c>
      <c r="C493" s="33">
        <f>+'Base de datos  1'!D1248</f>
        <v>43404</v>
      </c>
      <c r="D493" s="33" t="str">
        <f>+'Base de datos  1'!E1248</f>
        <v>TR</v>
      </c>
      <c r="E493" s="33" t="str">
        <f>+'Base de datos  1'!F1248</f>
        <v>Icalma 72, Jorge Matamala</v>
      </c>
      <c r="F493" s="33"/>
      <c r="G493" s="92">
        <f>+'Base de datos  1'!H1248</f>
        <v>20072</v>
      </c>
    </row>
    <row r="494" spans="1:8" x14ac:dyDescent="0.25">
      <c r="A494" s="33">
        <f>+'Base de datos  1'!A1249</f>
        <v>43374</v>
      </c>
      <c r="B494" s="33" t="str">
        <f>+'Base de datos  1'!C1249</f>
        <v>Pago Cuota</v>
      </c>
      <c r="C494" s="33">
        <f>+'Base de datos  1'!D1249</f>
        <v>43404</v>
      </c>
      <c r="D494" s="33" t="str">
        <f>+'Base de datos  1'!E1249</f>
        <v>D/E</v>
      </c>
      <c r="E494" s="33" t="str">
        <f>+'Base de datos  1'!F1249</f>
        <v>Villarrica 100, Julia Zuñiga</v>
      </c>
      <c r="F494" s="33"/>
      <c r="G494" s="92">
        <f>+'Base de datos  1'!H1249</f>
        <v>20100</v>
      </c>
    </row>
    <row r="495" spans="1:8" x14ac:dyDescent="0.25">
      <c r="A495" s="69">
        <f>+'Base de datos  1'!A1250</f>
        <v>43374</v>
      </c>
      <c r="B495" s="69" t="str">
        <f>+'Base de datos  1'!C1250</f>
        <v>Pago Cuota</v>
      </c>
      <c r="C495" s="69">
        <f>+'Base de datos  1'!D1250</f>
        <v>43404</v>
      </c>
      <c r="D495" s="69" t="str">
        <f>+'Base de datos  1'!E1250</f>
        <v>TR</v>
      </c>
      <c r="E495" s="69" t="str">
        <f>+'Base de datos  1'!F1250</f>
        <v>Villarrica 98-A, Francisco Vergara</v>
      </c>
      <c r="F495" s="69"/>
      <c r="G495" s="94">
        <f>+'Base de datos  1'!H1250</f>
        <v>180000</v>
      </c>
      <c r="H495" s="79">
        <f>SUM(G453:G495)</f>
        <v>2220674</v>
      </c>
    </row>
    <row r="496" spans="1:8" x14ac:dyDescent="0.25">
      <c r="A496" s="33">
        <f>+'Base de datos  1'!A1251</f>
        <v>43405</v>
      </c>
      <c r="B496" s="33" t="str">
        <f>+'Base de datos  1'!C1251</f>
        <v>Pago Cuota</v>
      </c>
      <c r="C496" s="33">
        <f>+'Base de datos  1'!D1251</f>
        <v>43409</v>
      </c>
      <c r="D496" s="33" t="str">
        <f>+'Base de datos  1'!E1251</f>
        <v>TR</v>
      </c>
      <c r="E496" s="33" t="str">
        <f>+'Base de datos  1'!F1251</f>
        <v>Llanquihue 76, Glenda Alvarez</v>
      </c>
      <c r="F496" s="33"/>
      <c r="G496" s="92">
        <f>+'Base de datos  1'!H1251</f>
        <v>3576</v>
      </c>
      <c r="H496" s="1"/>
    </row>
    <row r="497" spans="1:8" x14ac:dyDescent="0.25">
      <c r="A497" s="33">
        <f>+'Base de datos  1'!A1252</f>
        <v>43405</v>
      </c>
      <c r="B497" s="33" t="str">
        <f>+'Base de datos  1'!C1252</f>
        <v>Pago Cuota</v>
      </c>
      <c r="C497" s="33">
        <f>+'Base de datos  1'!D1252</f>
        <v>43426</v>
      </c>
      <c r="D497" s="33" t="str">
        <f>+'Base de datos  1'!E1252</f>
        <v>TR</v>
      </c>
      <c r="E497" s="33" t="str">
        <f>+'Base de datos  1'!F1252</f>
        <v>Llanquihue 76, Glenda Alvarez</v>
      </c>
      <c r="F497" s="33"/>
      <c r="G497" s="92">
        <f>+'Base de datos  1'!H1252</f>
        <v>9076</v>
      </c>
      <c r="H497" s="1"/>
    </row>
    <row r="498" spans="1:8" x14ac:dyDescent="0.25">
      <c r="A498" s="33">
        <f>+'Base de datos  1'!A1253</f>
        <v>43405</v>
      </c>
      <c r="B498" s="33" t="str">
        <f>+'Base de datos  1'!C1253</f>
        <v>Pago Cuota</v>
      </c>
      <c r="C498" s="33">
        <f>+'Base de datos  1'!D1253</f>
        <v>43409</v>
      </c>
      <c r="D498" s="33" t="str">
        <f>+'Base de datos  1'!E1253</f>
        <v>TR</v>
      </c>
      <c r="E498" s="33" t="str">
        <f>+'Base de datos  1'!F1253</f>
        <v>Llanquihue 88, Pedro Flores</v>
      </c>
      <c r="F498" s="33"/>
      <c r="G498" s="92">
        <f>+'Base de datos  1'!H1253</f>
        <v>20000</v>
      </c>
      <c r="H498" s="1"/>
    </row>
    <row r="499" spans="1:8" x14ac:dyDescent="0.25">
      <c r="A499" s="33">
        <f>+'Base de datos  1'!A1254</f>
        <v>43405</v>
      </c>
      <c r="B499" s="33" t="str">
        <f>+'Base de datos  1'!C1254</f>
        <v>Pago Cuota</v>
      </c>
      <c r="C499" s="33">
        <f>+'Base de datos  1'!D1254</f>
        <v>43409</v>
      </c>
      <c r="D499" s="33" t="str">
        <f>+'Base de datos  1'!E1254</f>
        <v>TR</v>
      </c>
      <c r="E499" s="33" t="str">
        <f>+'Base de datos  1'!F1254</f>
        <v xml:space="preserve">Puyehue 22, Cristina Olivares </v>
      </c>
      <c r="F499" s="33"/>
      <c r="G499" s="92">
        <f>+'Base de datos  1'!H1254</f>
        <v>20000</v>
      </c>
      <c r="H499" s="1"/>
    </row>
    <row r="500" spans="1:8" x14ac:dyDescent="0.25">
      <c r="A500" s="33">
        <f>+'Base de datos  1'!A1255</f>
        <v>43405</v>
      </c>
      <c r="B500" s="33" t="str">
        <f>+'Base de datos  1'!C1255</f>
        <v>Pago Cuota</v>
      </c>
      <c r="C500" s="33">
        <f>+'Base de datos  1'!D1255</f>
        <v>43411</v>
      </c>
      <c r="D500" s="33" t="str">
        <f>+'Base de datos  1'!E1255</f>
        <v>TR</v>
      </c>
      <c r="E500" s="33" t="str">
        <f>+'Base de datos  1'!F1255</f>
        <v>Ranco 52, Nancy Paez</v>
      </c>
      <c r="F500" s="33"/>
      <c r="G500" s="92">
        <f>+'Base de datos  1'!H1255</f>
        <v>20000</v>
      </c>
      <c r="H500" s="1"/>
    </row>
    <row r="501" spans="1:8" x14ac:dyDescent="0.25">
      <c r="A501" s="33">
        <f>+'Base de datos  1'!A1256</f>
        <v>43405</v>
      </c>
      <c r="B501" s="33" t="str">
        <f>+'Base de datos  1'!C1256</f>
        <v>Pago Cuota</v>
      </c>
      <c r="C501" s="33">
        <f>+'Base de datos  1'!D1256</f>
        <v>43413</v>
      </c>
      <c r="D501" s="33" t="str">
        <f>+'Base de datos  1'!E1256</f>
        <v>TR</v>
      </c>
      <c r="E501" s="33" t="str">
        <f>+'Base de datos  1'!F1256</f>
        <v>Ranco 75, Olga Hernandez</v>
      </c>
      <c r="F501" s="33"/>
      <c r="G501" s="92">
        <f>+'Base de datos  1'!H1256</f>
        <v>20000</v>
      </c>
      <c r="H501" s="1"/>
    </row>
    <row r="502" spans="1:8" x14ac:dyDescent="0.25">
      <c r="A502" s="33">
        <f>+'Base de datos  1'!A1257</f>
        <v>43405</v>
      </c>
      <c r="B502" s="33" t="str">
        <f>+'Base de datos  1'!C1257</f>
        <v>Pago Cuota</v>
      </c>
      <c r="C502" s="33">
        <f>+'Base de datos  1'!D1257</f>
        <v>43416</v>
      </c>
      <c r="D502" s="33" t="str">
        <f>+'Base de datos  1'!E1257</f>
        <v>TR</v>
      </c>
      <c r="E502" s="33" t="str">
        <f>+'Base de datos  1'!F1257</f>
        <v>Llanquihue 97-A Leonel y Patricia Cast.</v>
      </c>
      <c r="F502" s="33"/>
      <c r="G502" s="92">
        <f>+'Base de datos  1'!H1257</f>
        <v>20000</v>
      </c>
      <c r="H502" s="1"/>
    </row>
    <row r="503" spans="1:8" x14ac:dyDescent="0.25">
      <c r="A503" s="33">
        <f>+'Base de datos  1'!A1258</f>
        <v>43405</v>
      </c>
      <c r="B503" s="33" t="str">
        <f>+'Base de datos  1'!C1258</f>
        <v>Pago Cuota</v>
      </c>
      <c r="C503" s="33">
        <f>+'Base de datos  1'!D1258</f>
        <v>43416</v>
      </c>
      <c r="D503" s="33" t="str">
        <f>+'Base de datos  1'!E1258</f>
        <v>TR</v>
      </c>
      <c r="E503" s="33" t="str">
        <f>+'Base de datos  1'!F1258</f>
        <v>Llanquihue 97-A Leonel y Patricia Cast.</v>
      </c>
      <c r="F503" s="33"/>
      <c r="G503" s="92">
        <f>+'Base de datos  1'!H1258</f>
        <v>20000</v>
      </c>
      <c r="H503" s="1"/>
    </row>
    <row r="504" spans="1:8" x14ac:dyDescent="0.25">
      <c r="A504" s="33">
        <f>+'Base de datos  1'!A1259</f>
        <v>43405</v>
      </c>
      <c r="B504" s="33" t="str">
        <f>+'Base de datos  1'!C1259</f>
        <v>Pago Cuota</v>
      </c>
      <c r="C504" s="33">
        <f>+'Base de datos  1'!D1259</f>
        <v>43418</v>
      </c>
      <c r="D504" s="33" t="str">
        <f>+'Base de datos  1'!E1259</f>
        <v>TR</v>
      </c>
      <c r="E504" s="33" t="str">
        <f>+'Base de datos  1'!F1259</f>
        <v>Llanquihue 97, Rene Rivero</v>
      </c>
      <c r="F504" s="33"/>
      <c r="G504" s="92">
        <f>+'Base de datos  1'!H1259</f>
        <v>20000</v>
      </c>
      <c r="H504" s="1"/>
    </row>
    <row r="505" spans="1:8" x14ac:dyDescent="0.25">
      <c r="A505" s="33">
        <f>+'Base de datos  1'!A1260</f>
        <v>43405</v>
      </c>
      <c r="B505" s="33" t="str">
        <f>+'Base de datos  1'!C1260</f>
        <v>Pago Cuota</v>
      </c>
      <c r="C505" s="33">
        <f>+'Base de datos  1'!D1260</f>
        <v>43420</v>
      </c>
      <c r="D505" s="33" t="str">
        <f>+'Base de datos  1'!E1260</f>
        <v>TR</v>
      </c>
      <c r="E505" s="33" t="str">
        <f>+'Base de datos  1'!F1260</f>
        <v>Riñihue 19, Teresa Peña</v>
      </c>
      <c r="F505" s="33"/>
      <c r="G505" s="92">
        <f>+'Base de datos  1'!H1260</f>
        <v>20000</v>
      </c>
      <c r="H505" s="1"/>
    </row>
    <row r="506" spans="1:8" x14ac:dyDescent="0.25">
      <c r="A506" s="33">
        <f>+'Base de datos  1'!A1261</f>
        <v>43405</v>
      </c>
      <c r="B506" s="33" t="str">
        <f>+'Base de datos  1'!C1261</f>
        <v>Pago Cuota</v>
      </c>
      <c r="C506" s="33">
        <f>+'Base de datos  1'!D1261</f>
        <v>43423</v>
      </c>
      <c r="D506" s="33" t="str">
        <f>+'Base de datos  1'!E1261</f>
        <v>D/E</v>
      </c>
      <c r="E506" s="33" t="str">
        <f>+'Base de datos  1'!F1261</f>
        <v>Ranco 83, Silvia Gonzalez</v>
      </c>
      <c r="F506" s="33"/>
      <c r="G506" s="92">
        <f>+'Base de datos  1'!H1261</f>
        <v>20000</v>
      </c>
      <c r="H506" s="1"/>
    </row>
    <row r="507" spans="1:8" x14ac:dyDescent="0.25">
      <c r="A507" s="33">
        <f>+'Base de datos  1'!A1262</f>
        <v>43405</v>
      </c>
      <c r="B507" s="33" t="str">
        <f>+'Base de datos  1'!C1262</f>
        <v>Pago Cuota</v>
      </c>
      <c r="C507" s="33">
        <f>+'Base de datos  1'!D1262</f>
        <v>43425</v>
      </c>
      <c r="D507" s="33" t="str">
        <f>+'Base de datos  1'!E1262</f>
        <v>TR</v>
      </c>
      <c r="E507" s="33" t="str">
        <f>+'Base de datos  1'!F1262</f>
        <v>Ranco 50, Julia Parra</v>
      </c>
      <c r="F507" s="33"/>
      <c r="G507" s="92">
        <f>+'Base de datos  1'!H1262</f>
        <v>20000</v>
      </c>
      <c r="H507" s="1"/>
    </row>
    <row r="508" spans="1:8" x14ac:dyDescent="0.25">
      <c r="A508" s="33">
        <f>+'Base de datos  1'!A1263</f>
        <v>43405</v>
      </c>
      <c r="B508" s="33" t="str">
        <f>+'Base de datos  1'!C1263</f>
        <v>Pago Cuota</v>
      </c>
      <c r="C508" s="33">
        <f>+'Base de datos  1'!D1263</f>
        <v>43425</v>
      </c>
      <c r="D508" s="33" t="str">
        <f>+'Base de datos  1'!E1263</f>
        <v>TR</v>
      </c>
      <c r="E508" s="33" t="str">
        <f>+'Base de datos  1'!F1263</f>
        <v>Ranco 79, Ismelda Meza</v>
      </c>
      <c r="F508" s="33"/>
      <c r="G508" s="92">
        <f>+'Base de datos  1'!H1263</f>
        <v>20000</v>
      </c>
      <c r="H508" s="1"/>
    </row>
    <row r="509" spans="1:8" x14ac:dyDescent="0.25">
      <c r="A509" s="33">
        <f>+'Base de datos  1'!A1264</f>
        <v>43405</v>
      </c>
      <c r="B509" s="33" t="str">
        <f>+'Base de datos  1'!C1264</f>
        <v>Pago Cuota</v>
      </c>
      <c r="C509" s="33">
        <f>+'Base de datos  1'!D1264</f>
        <v>43427</v>
      </c>
      <c r="D509" s="33" t="str">
        <f>+'Base de datos  1'!E1264</f>
        <v>TR</v>
      </c>
      <c r="E509" s="33" t="str">
        <f>+'Base de datos  1'!F1264</f>
        <v>Puyehue 24, Manuel Latapiat</v>
      </c>
      <c r="F509" s="33"/>
      <c r="G509" s="92">
        <f>+'Base de datos  1'!H1264</f>
        <v>20000</v>
      </c>
      <c r="H509" s="1"/>
    </row>
    <row r="510" spans="1:8" x14ac:dyDescent="0.25">
      <c r="A510" s="33">
        <f>+'Base de datos  1'!A1265</f>
        <v>43405</v>
      </c>
      <c r="B510" s="33" t="str">
        <f>+'Base de datos  1'!C1265</f>
        <v>Pago Cuota</v>
      </c>
      <c r="C510" s="33">
        <f>+'Base de datos  1'!D1265</f>
        <v>43427</v>
      </c>
      <c r="D510" s="33" t="str">
        <f>+'Base de datos  1'!E1265</f>
        <v>TR</v>
      </c>
      <c r="E510" s="33" t="str">
        <f>+'Base de datos  1'!F1265</f>
        <v xml:space="preserve">Villarrica 129, Ricardo Figueroa </v>
      </c>
      <c r="F510" s="33"/>
      <c r="G510" s="92">
        <f>+'Base de datos  1'!H1265</f>
        <v>20000</v>
      </c>
      <c r="H510" s="1"/>
    </row>
    <row r="511" spans="1:8" x14ac:dyDescent="0.25">
      <c r="A511" s="33">
        <f>+'Base de datos  1'!A1266</f>
        <v>43405</v>
      </c>
      <c r="B511" s="33" t="str">
        <f>+'Base de datos  1'!C1266</f>
        <v>Pago Cuota</v>
      </c>
      <c r="C511" s="33">
        <f>+'Base de datos  1'!D1266</f>
        <v>43427</v>
      </c>
      <c r="D511" s="33" t="str">
        <f>+'Base de datos  1'!E1266</f>
        <v>TR</v>
      </c>
      <c r="E511" s="33" t="str">
        <f>+'Base de datos  1'!F1266</f>
        <v xml:space="preserve">Villarrica 122, Ema Valdes </v>
      </c>
      <c r="F511" s="33"/>
      <c r="G511" s="92">
        <f>+'Base de datos  1'!H1266</f>
        <v>20000</v>
      </c>
      <c r="H511" s="1"/>
    </row>
    <row r="512" spans="1:8" x14ac:dyDescent="0.25">
      <c r="A512" s="33">
        <f>+'Base de datos  1'!A1267</f>
        <v>43405</v>
      </c>
      <c r="B512" s="33" t="str">
        <f>+'Base de datos  1'!C1267</f>
        <v>Pago Cuota</v>
      </c>
      <c r="C512" s="33">
        <f>+'Base de datos  1'!D1267</f>
        <v>43430</v>
      </c>
      <c r="D512" s="33" t="str">
        <f>+'Base de datos  1'!E1267</f>
        <v>D/E</v>
      </c>
      <c r="E512" s="33" t="str">
        <f>+'Base de datos  1'!F1267</f>
        <v>Ranco 89, Teresa Rojas</v>
      </c>
      <c r="F512" s="33"/>
      <c r="G512" s="92">
        <f>+'Base de datos  1'!H1267</f>
        <v>20000</v>
      </c>
      <c r="H512" s="1"/>
    </row>
    <row r="513" spans="1:8" x14ac:dyDescent="0.25">
      <c r="A513" s="33">
        <f>+'Base de datos  1'!A1268</f>
        <v>43405</v>
      </c>
      <c r="B513" s="33" t="str">
        <f>+'Base de datos  1'!C1268</f>
        <v>Pago Cuota</v>
      </c>
      <c r="C513" s="33">
        <f>+'Base de datos  1'!D1268</f>
        <v>43430</v>
      </c>
      <c r="D513" s="33" t="str">
        <f>+'Base de datos  1'!E1268</f>
        <v>D/E</v>
      </c>
      <c r="E513" s="33" t="str">
        <f>+'Base de datos  1'!F1268</f>
        <v>Puyehue 32, Ivonne Jorquera</v>
      </c>
      <c r="F513" s="33"/>
      <c r="G513" s="92">
        <f>+'Base de datos  1'!H1268</f>
        <v>20000</v>
      </c>
      <c r="H513" s="1"/>
    </row>
    <row r="514" spans="1:8" x14ac:dyDescent="0.25">
      <c r="A514" s="33">
        <f>+'Base de datos  1'!A1269</f>
        <v>43405</v>
      </c>
      <c r="B514" s="33" t="str">
        <f>+'Base de datos  1'!C1269</f>
        <v>Pago Cuota</v>
      </c>
      <c r="C514" s="33">
        <f>+'Base de datos  1'!D1269</f>
        <v>43430</v>
      </c>
      <c r="D514" s="33" t="str">
        <f>+'Base de datos  1'!E1269</f>
        <v>D/E</v>
      </c>
      <c r="E514" s="33" t="str">
        <f>+'Base de datos  1'!F1269</f>
        <v>Riñihue 10, Hector Zuñiga</v>
      </c>
      <c r="F514" s="33"/>
      <c r="G514" s="92">
        <f>+'Base de datos  1'!H1269</f>
        <v>20000</v>
      </c>
      <c r="H514" s="1"/>
    </row>
    <row r="515" spans="1:8" x14ac:dyDescent="0.25">
      <c r="A515" s="33">
        <f>+'Base de datos  1'!A1270</f>
        <v>43405</v>
      </c>
      <c r="B515" s="33" t="str">
        <f>+'Base de datos  1'!C1270</f>
        <v>Pago Cuota</v>
      </c>
      <c r="C515" s="33">
        <f>+'Base de datos  1'!D1270</f>
        <v>43430</v>
      </c>
      <c r="D515" s="33" t="str">
        <f>+'Base de datos  1'!E1270</f>
        <v>tR</v>
      </c>
      <c r="E515" s="33" t="str">
        <f>+'Base de datos  1'!F1270</f>
        <v>Llanquihue 113, Pedro Ruz</v>
      </c>
      <c r="F515" s="33"/>
      <c r="G515" s="92">
        <f>+'Base de datos  1'!H1270</f>
        <v>20000</v>
      </c>
      <c r="H515" s="1"/>
    </row>
    <row r="516" spans="1:8" x14ac:dyDescent="0.25">
      <c r="A516" s="33">
        <f>+'Base de datos  1'!A1271</f>
        <v>43405</v>
      </c>
      <c r="B516" s="33" t="str">
        <f>+'Base de datos  1'!C1271</f>
        <v>Pago Cuota</v>
      </c>
      <c r="C516" s="33">
        <f>+'Base de datos  1'!D1271</f>
        <v>43430</v>
      </c>
      <c r="D516" s="33" t="str">
        <f>+'Base de datos  1'!E1271</f>
        <v>D/CH</v>
      </c>
      <c r="E516" s="33" t="str">
        <f>+'Base de datos  1'!F1271</f>
        <v>Villarrica 123, Omar Sepulveda</v>
      </c>
      <c r="F516" s="33"/>
      <c r="G516" s="92">
        <f>+'Base de datos  1'!H1271</f>
        <v>20000</v>
      </c>
      <c r="H516" s="1"/>
    </row>
    <row r="517" spans="1:8" x14ac:dyDescent="0.25">
      <c r="A517" s="33">
        <f>+'Base de datos  1'!A1272</f>
        <v>43405</v>
      </c>
      <c r="B517" s="33" t="str">
        <f>+'Base de datos  1'!C1272</f>
        <v>Pago Cuota</v>
      </c>
      <c r="C517" s="33">
        <f>+'Base de datos  1'!D1272</f>
        <v>43434</v>
      </c>
      <c r="D517" s="33" t="str">
        <f>+'Base de datos  1'!E1272</f>
        <v>tr</v>
      </c>
      <c r="E517" s="33" t="str">
        <f>+'Base de datos  1'!F1272</f>
        <v>Villarrica 118, Pia Burgos</v>
      </c>
      <c r="F517" s="33"/>
      <c r="G517" s="92">
        <f>+'Base de datos  1'!H1272</f>
        <v>20000</v>
      </c>
      <c r="H517" s="1"/>
    </row>
    <row r="518" spans="1:8" x14ac:dyDescent="0.25">
      <c r="A518" s="33">
        <f>+'Base de datos  1'!A1273</f>
        <v>43405</v>
      </c>
      <c r="B518" s="33" t="str">
        <f>+'Base de datos  1'!C1273</f>
        <v>Pago Cuota</v>
      </c>
      <c r="C518" s="33">
        <f>+'Base de datos  1'!D1273</f>
        <v>43409</v>
      </c>
      <c r="D518" s="33" t="str">
        <f>+'Base de datos  1'!E1273</f>
        <v>TR</v>
      </c>
      <c r="E518" s="33" t="str">
        <f>+'Base de datos  1'!F1273</f>
        <v>Ranco 54, Juan Montero</v>
      </c>
      <c r="F518" s="33"/>
      <c r="G518" s="92">
        <f>+'Base de datos  1'!H1273</f>
        <v>20054</v>
      </c>
      <c r="H518" s="1"/>
    </row>
    <row r="519" spans="1:8" x14ac:dyDescent="0.25">
      <c r="A519" s="33">
        <f>+'Base de datos  1'!A1274</f>
        <v>43405</v>
      </c>
      <c r="B519" s="33" t="str">
        <f>+'Base de datos  1'!C1274</f>
        <v>Pago Cuota</v>
      </c>
      <c r="C519" s="33">
        <f>+'Base de datos  1'!D1274</f>
        <v>43427</v>
      </c>
      <c r="D519" s="33" t="str">
        <f>+'Base de datos  1'!E1274</f>
        <v>TR</v>
      </c>
      <c r="E519" s="33" t="str">
        <f>+'Base de datos  1'!F1274</f>
        <v>Ranco 5, Juan Montero</v>
      </c>
      <c r="F519" s="33"/>
      <c r="G519" s="92">
        <f>+'Base de datos  1'!H1274</f>
        <v>20054</v>
      </c>
      <c r="H519" s="1"/>
    </row>
    <row r="520" spans="1:8" x14ac:dyDescent="0.25">
      <c r="A520" s="33">
        <f>+'Base de datos  1'!A1275</f>
        <v>43405</v>
      </c>
      <c r="B520" s="33" t="str">
        <f>+'Base de datos  1'!C1275</f>
        <v>Pago Cuota</v>
      </c>
      <c r="C520" s="33">
        <f>+'Base de datos  1'!D1275</f>
        <v>43426</v>
      </c>
      <c r="D520" s="33" t="str">
        <f>+'Base de datos  1'!E1275</f>
        <v>TR</v>
      </c>
      <c r="E520" s="33" t="str">
        <f>+'Base de datos  1'!F1275</f>
        <v>Llanquihue 80, Sergio Ibaceta</v>
      </c>
      <c r="F520" s="33"/>
      <c r="G520" s="92">
        <f>+'Base de datos  1'!H1275</f>
        <v>20080</v>
      </c>
      <c r="H520" s="1"/>
    </row>
    <row r="521" spans="1:8" x14ac:dyDescent="0.25">
      <c r="A521" s="33">
        <f>+'Base de datos  1'!A1276</f>
        <v>43405</v>
      </c>
      <c r="B521" s="33" t="str">
        <f>+'Base de datos  1'!C1276</f>
        <v>Pago Cuota</v>
      </c>
      <c r="C521" s="33">
        <f>+'Base de datos  1'!D1276</f>
        <v>43409</v>
      </c>
      <c r="D521" s="33" t="str">
        <f>+'Base de datos  1'!E1276</f>
        <v>D/E</v>
      </c>
      <c r="E521" s="33" t="str">
        <f>+'Base de datos  1'!F1276</f>
        <v>Llanquihue 109, Teresa Gatica</v>
      </c>
      <c r="F521" s="33"/>
      <c r="G521" s="92">
        <f>+'Base de datos  1'!H1276</f>
        <v>20109</v>
      </c>
      <c r="H521" s="1"/>
    </row>
    <row r="522" spans="1:8" x14ac:dyDescent="0.25">
      <c r="A522" s="33">
        <f>+'Base de datos  1'!A1277</f>
        <v>43405</v>
      </c>
      <c r="B522" s="33" t="str">
        <f>+'Base de datos  1'!C1277</f>
        <v>Pago Cuota</v>
      </c>
      <c r="C522" s="33">
        <f>+'Base de datos  1'!D1277</f>
        <v>43432</v>
      </c>
      <c r="D522" s="33" t="str">
        <f>+'Base de datos  1'!E1277</f>
        <v>D/E</v>
      </c>
      <c r="E522" s="33" t="str">
        <f>+'Base de datos  1'!F1277</f>
        <v>Llanquihue , Teresa Gatica</v>
      </c>
      <c r="F522" s="33"/>
      <c r="G522" s="92">
        <f>+'Base de datos  1'!H1277</f>
        <v>20109</v>
      </c>
      <c r="H522" s="1"/>
    </row>
    <row r="523" spans="1:8" x14ac:dyDescent="0.25">
      <c r="A523" s="33">
        <f>+'Base de datos  1'!A1278</f>
        <v>43405</v>
      </c>
      <c r="B523" s="33" t="str">
        <f>+'Base de datos  1'!C1278</f>
        <v>Pago Cuota</v>
      </c>
      <c r="C523" s="33">
        <f>+'Base de datos  1'!D1278</f>
        <v>43430</v>
      </c>
      <c r="D523" s="33" t="str">
        <f>+'Base de datos  1'!E1278</f>
        <v>D/E</v>
      </c>
      <c r="E523" s="33" t="str">
        <f>+'Base de datos  1'!F1278</f>
        <v>Riñihue 27-29, Marta Manriquez</v>
      </c>
      <c r="F523" s="33"/>
      <c r="G523" s="92">
        <f>+'Base de datos  1'!H1278</f>
        <v>22500</v>
      </c>
      <c r="H523" s="1"/>
    </row>
    <row r="524" spans="1:8" x14ac:dyDescent="0.25">
      <c r="A524" s="33">
        <f>+'Base de datos  1'!A1279</f>
        <v>43405</v>
      </c>
      <c r="B524" s="33" t="str">
        <f>+'Base de datos  1'!C1279</f>
        <v>Pago Cuota</v>
      </c>
      <c r="C524" s="33">
        <f>+'Base de datos  1'!D1279</f>
        <v>43430</v>
      </c>
      <c r="D524" s="33" t="str">
        <f>+'Base de datos  1'!E1279</f>
        <v>D/E</v>
      </c>
      <c r="E524" s="33" t="str">
        <f>+'Base de datos  1'!F1279</f>
        <v>Ranco 56, Delia Quiroga</v>
      </c>
      <c r="F524" s="33"/>
      <c r="G524" s="92">
        <f>+'Base de datos  1'!H1279</f>
        <v>30000</v>
      </c>
      <c r="H524" s="1"/>
    </row>
    <row r="525" spans="1:8" x14ac:dyDescent="0.25">
      <c r="A525" s="33">
        <f>+'Base de datos  1'!A1280</f>
        <v>43405</v>
      </c>
      <c r="B525" s="33" t="str">
        <f>+'Base de datos  1'!C1280</f>
        <v>Pago Cuota</v>
      </c>
      <c r="C525" s="33">
        <f>+'Base de datos  1'!D1280</f>
        <v>43410</v>
      </c>
      <c r="D525" s="33" t="str">
        <f>+'Base de datos  1'!E1280</f>
        <v>D/E</v>
      </c>
      <c r="E525" s="33" t="str">
        <f>+'Base de datos  1'!F1280</f>
        <v>Puyehue 43, Aurelio Sandoval</v>
      </c>
      <c r="F525" s="33"/>
      <c r="G525" s="92">
        <f>+'Base de datos  1'!H1280</f>
        <v>40000</v>
      </c>
      <c r="H525" s="1"/>
    </row>
    <row r="526" spans="1:8" x14ac:dyDescent="0.25">
      <c r="A526" s="33">
        <f>+'Base de datos  1'!A1281</f>
        <v>43405</v>
      </c>
      <c r="B526" s="33" t="str">
        <f>+'Base de datos  1'!C1281</f>
        <v>Pago Cuota</v>
      </c>
      <c r="C526" s="33">
        <f>+'Base de datos  1'!D1281</f>
        <v>43411</v>
      </c>
      <c r="D526" s="33" t="str">
        <f>+'Base de datos  1'!E1281</f>
        <v>TR</v>
      </c>
      <c r="E526" s="33" t="str">
        <f>+'Base de datos  1'!F1281</f>
        <v>Puyehue 36, Militza Cortes</v>
      </c>
      <c r="F526" s="33"/>
      <c r="G526" s="92">
        <f>+'Base de datos  1'!H1281</f>
        <v>40000</v>
      </c>
      <c r="H526" s="1"/>
    </row>
    <row r="527" spans="1:8" x14ac:dyDescent="0.25">
      <c r="A527" s="33">
        <f>+'Base de datos  1'!A1282</f>
        <v>43405</v>
      </c>
      <c r="B527" s="33" t="str">
        <f>+'Base de datos  1'!C1282</f>
        <v>Pago Cuota</v>
      </c>
      <c r="C527" s="33">
        <f>+'Base de datos  1'!D1282</f>
        <v>43424</v>
      </c>
      <c r="D527" s="33" t="str">
        <f>+'Base de datos  1'!E1282</f>
        <v>TR</v>
      </c>
      <c r="E527" s="33" t="str">
        <f>+'Base de datos  1'!F1282</f>
        <v>Ranco 48, Carola Arriagada</v>
      </c>
      <c r="F527" s="33"/>
      <c r="G527" s="92">
        <f>+'Base de datos  1'!H1282</f>
        <v>40000</v>
      </c>
      <c r="H527" s="1"/>
    </row>
    <row r="528" spans="1:8" x14ac:dyDescent="0.25">
      <c r="A528" s="33">
        <f>+'Base de datos  1'!A1283</f>
        <v>43405</v>
      </c>
      <c r="B528" s="33" t="str">
        <f>+'Base de datos  1'!C1283</f>
        <v>Pago Cuota</v>
      </c>
      <c r="C528" s="33">
        <f>+'Base de datos  1'!D1283</f>
        <v>43427</v>
      </c>
      <c r="D528" s="33" t="str">
        <f>+'Base de datos  1'!E1283</f>
        <v>TR</v>
      </c>
      <c r="E528" s="33" t="str">
        <f>+'Base de datos  1'!F1283</f>
        <v xml:space="preserve">Puyehue 22, Cristina Olivares </v>
      </c>
      <c r="F528" s="33"/>
      <c r="G528" s="92">
        <f>+'Base de datos  1'!H1283</f>
        <v>40000</v>
      </c>
      <c r="H528" s="1"/>
    </row>
    <row r="529" spans="1:8" x14ac:dyDescent="0.25">
      <c r="A529" s="33">
        <f>+'Base de datos  1'!A1284</f>
        <v>43405</v>
      </c>
      <c r="B529" s="33" t="str">
        <f>+'Base de datos  1'!C1284</f>
        <v>Pago Cuota</v>
      </c>
      <c r="C529" s="33">
        <f>+'Base de datos  1'!D1284</f>
        <v>43430</v>
      </c>
      <c r="D529" s="33" t="str">
        <f>+'Base de datos  1'!E1284</f>
        <v>D/E</v>
      </c>
      <c r="E529" s="33" t="str">
        <f>+'Base de datos  1'!F1284</f>
        <v>Ranco 77, Melinda Gonzalez</v>
      </c>
      <c r="F529" s="33"/>
      <c r="G529" s="92">
        <f>+'Base de datos  1'!H1284</f>
        <v>40000</v>
      </c>
      <c r="H529" s="1"/>
    </row>
    <row r="530" spans="1:8" x14ac:dyDescent="0.25">
      <c r="A530" s="33">
        <f>+'Base de datos  1'!A1285</f>
        <v>43405</v>
      </c>
      <c r="B530" s="33" t="str">
        <f>+'Base de datos  1'!C1285</f>
        <v>Pago Cuota</v>
      </c>
      <c r="C530" s="33">
        <f>+'Base de datos  1'!D1285</f>
        <v>43430</v>
      </c>
      <c r="D530" s="33" t="str">
        <f>+'Base de datos  1'!E1285</f>
        <v>D/E</v>
      </c>
      <c r="E530" s="33" t="str">
        <f>+'Base de datos  1'!F1285</f>
        <v>Llanquihue 74, Eliana Haro</v>
      </c>
      <c r="F530" s="33"/>
      <c r="G530" s="92">
        <f>+'Base de datos  1'!H1285</f>
        <v>40000</v>
      </c>
      <c r="H530" s="1"/>
    </row>
    <row r="531" spans="1:8" x14ac:dyDescent="0.25">
      <c r="A531" s="33">
        <f>+'Base de datos  1'!A1286</f>
        <v>43405</v>
      </c>
      <c r="B531" s="33" t="str">
        <f>+'Base de datos  1'!C1286</f>
        <v>Pago Cuota</v>
      </c>
      <c r="C531" s="33">
        <f>+'Base de datos  1'!D1286</f>
        <v>43430</v>
      </c>
      <c r="D531" s="33" t="str">
        <f>+'Base de datos  1'!E1286</f>
        <v>D/E</v>
      </c>
      <c r="E531" s="33" t="str">
        <f>+'Base de datos  1'!F1286</f>
        <v>Llanquihue 88, Pedro Flores</v>
      </c>
      <c r="F531" s="33"/>
      <c r="G531" s="92">
        <f>+'Base de datos  1'!H1286</f>
        <v>40000</v>
      </c>
      <c r="H531" s="1"/>
    </row>
    <row r="532" spans="1:8" x14ac:dyDescent="0.25">
      <c r="A532" s="33">
        <f>+'Base de datos  1'!A1287</f>
        <v>43405</v>
      </c>
      <c r="B532" s="33" t="str">
        <f>+'Base de datos  1'!C1287</f>
        <v>Pago Cuota</v>
      </c>
      <c r="C532" s="33">
        <f>+'Base de datos  1'!D1287</f>
        <v>43430</v>
      </c>
      <c r="D532" s="33" t="str">
        <f>+'Base de datos  1'!E1287</f>
        <v>TR</v>
      </c>
      <c r="E532" s="33" t="str">
        <f>+'Base de datos  1'!F1287</f>
        <v>Riñihue 27-29, Marta Manriquez</v>
      </c>
      <c r="F532" s="33"/>
      <c r="G532" s="92">
        <f>+'Base de datos  1'!H1287</f>
        <v>40000</v>
      </c>
      <c r="H532" s="1"/>
    </row>
    <row r="533" spans="1:8" x14ac:dyDescent="0.25">
      <c r="A533" s="33">
        <f>+'Base de datos  1'!A1288</f>
        <v>43405</v>
      </c>
      <c r="B533" s="33" t="str">
        <f>+'Base de datos  1'!C1288</f>
        <v>Pago Cuota</v>
      </c>
      <c r="C533" s="33">
        <f>+'Base de datos  1'!D1288</f>
        <v>43416</v>
      </c>
      <c r="D533" s="33" t="str">
        <f>+'Base de datos  1'!E1288</f>
        <v>TR</v>
      </c>
      <c r="E533" s="33" t="str">
        <f>+'Base de datos  1'!F1288</f>
        <v>Puyehue 30, Jorge Carcasson</v>
      </c>
      <c r="F533" s="33"/>
      <c r="G533" s="92">
        <f>+'Base de datos  1'!H1288</f>
        <v>40030</v>
      </c>
      <c r="H533" s="1"/>
    </row>
    <row r="534" spans="1:8" x14ac:dyDescent="0.25">
      <c r="A534" s="33">
        <f>+'Base de datos  1'!A1289</f>
        <v>43405</v>
      </c>
      <c r="B534" s="33" t="str">
        <f>+'Base de datos  1'!C1289</f>
        <v>Pago Cuota</v>
      </c>
      <c r="C534" s="33">
        <f>+'Base de datos  1'!D1289</f>
        <v>43409</v>
      </c>
      <c r="D534" s="33" t="str">
        <f>+'Base de datos  1'!E1289</f>
        <v>TR</v>
      </c>
      <c r="E534" s="33" t="str">
        <f>+'Base de datos  1'!F1289</f>
        <v>Llanquihue 96, Carlos Alvarez</v>
      </c>
      <c r="F534" s="33"/>
      <c r="G534" s="92">
        <f>+'Base de datos  1'!H1289</f>
        <v>40096</v>
      </c>
      <c r="H534" s="1"/>
    </row>
    <row r="535" spans="1:8" x14ac:dyDescent="0.25">
      <c r="A535" s="33">
        <f>+'Base de datos  1'!A1290</f>
        <v>43405</v>
      </c>
      <c r="B535" s="33" t="str">
        <f>+'Base de datos  1'!C1290</f>
        <v>Pago Cuota</v>
      </c>
      <c r="C535" s="33">
        <f>+'Base de datos  1'!D1290</f>
        <v>43417</v>
      </c>
      <c r="D535" s="33" t="str">
        <f>+'Base de datos  1'!E1290</f>
        <v>D/CH</v>
      </c>
      <c r="E535" s="33" t="str">
        <f>+'Base de datos  1'!F1290</f>
        <v>Riñihue 23, Sara Salgado</v>
      </c>
      <c r="F535" s="33"/>
      <c r="G535" s="92">
        <f>+'Base de datos  1'!H1290</f>
        <v>50000</v>
      </c>
      <c r="H535" s="1"/>
    </row>
    <row r="536" spans="1:8" x14ac:dyDescent="0.25">
      <c r="A536" s="33">
        <f>+'Base de datos  1'!A1291</f>
        <v>43405</v>
      </c>
      <c r="B536" s="33" t="str">
        <f>+'Base de datos  1'!C1291</f>
        <v>Pago Cuota</v>
      </c>
      <c r="C536" s="33">
        <f>+'Base de datos  1'!D1291</f>
        <v>43427</v>
      </c>
      <c r="D536" s="33" t="str">
        <f>+'Base de datos  1'!E1291</f>
        <v>TR</v>
      </c>
      <c r="E536" s="33" t="str">
        <f>+'Base de datos  1'!F1291</f>
        <v>Riñihue 19, Teresa Peña CBR</v>
      </c>
      <c r="F536" s="33"/>
      <c r="G536" s="92">
        <f>+'Base de datos  1'!H1291</f>
        <v>50000</v>
      </c>
      <c r="H536" s="1"/>
    </row>
    <row r="537" spans="1:8" x14ac:dyDescent="0.25">
      <c r="A537" s="33">
        <f>+'Base de datos  1'!A1292</f>
        <v>43405</v>
      </c>
      <c r="B537" s="33" t="str">
        <f>+'Base de datos  1'!C1292</f>
        <v>Pago Cuota</v>
      </c>
      <c r="C537" s="33">
        <f>+'Base de datos  1'!D1292</f>
        <v>43430</v>
      </c>
      <c r="D537" s="33" t="str">
        <f>+'Base de datos  1'!E1292</f>
        <v>D/E</v>
      </c>
      <c r="E537" s="33" t="str">
        <f>+'Base de datos  1'!F1292</f>
        <v>Ranco 50, Julia Parra CBR</v>
      </c>
      <c r="F537" s="33"/>
      <c r="G537" s="92">
        <f>+'Base de datos  1'!H1292</f>
        <v>50000</v>
      </c>
      <c r="H537" s="1"/>
    </row>
    <row r="538" spans="1:8" x14ac:dyDescent="0.25">
      <c r="A538" s="33">
        <f>+'Base de datos  1'!A1293</f>
        <v>43405</v>
      </c>
      <c r="B538" s="33" t="str">
        <f>+'Base de datos  1'!C1293</f>
        <v>Pago Cuota</v>
      </c>
      <c r="C538" s="33">
        <f>+'Base de datos  1'!D1293</f>
        <v>43430</v>
      </c>
      <c r="D538" s="33" t="str">
        <f>+'Base de datos  1'!E1293</f>
        <v>D/E</v>
      </c>
      <c r="E538" s="33" t="str">
        <f>+'Base de datos  1'!F1293</f>
        <v>Ranco 9, Ismelda Meza CBR</v>
      </c>
      <c r="F538" s="33"/>
      <c r="G538" s="92">
        <f>+'Base de datos  1'!H1293</f>
        <v>50000</v>
      </c>
      <c r="H538" s="1"/>
    </row>
    <row r="539" spans="1:8" x14ac:dyDescent="0.25">
      <c r="A539" s="33">
        <f>+'Base de datos  1'!A1294</f>
        <v>43405</v>
      </c>
      <c r="B539" s="33" t="str">
        <f>+'Base de datos  1'!C1294</f>
        <v>Pago Cuota</v>
      </c>
      <c r="C539" s="33">
        <f>+'Base de datos  1'!D1294</f>
        <v>43426</v>
      </c>
      <c r="D539" s="33" t="str">
        <f>+'Base de datos  1'!E1294</f>
        <v>TR</v>
      </c>
      <c r="E539" s="33" t="str">
        <f>+'Base de datos  1'!F1294</f>
        <v>Ranco 46, Manuel Jorquera</v>
      </c>
      <c r="F539" s="33"/>
      <c r="G539" s="92">
        <f>+'Base de datos  1'!H1294</f>
        <v>60000</v>
      </c>
      <c r="H539" s="1"/>
    </row>
    <row r="540" spans="1:8" x14ac:dyDescent="0.25">
      <c r="A540" s="33">
        <f>+'Base de datos  1'!A1295</f>
        <v>43405</v>
      </c>
      <c r="B540" s="33" t="str">
        <f>+'Base de datos  1'!C1295</f>
        <v>Pago Cuota</v>
      </c>
      <c r="C540" s="33">
        <f>+'Base de datos  1'!D1295</f>
        <v>43430</v>
      </c>
      <c r="D540" s="33" t="str">
        <f>+'Base de datos  1'!E1295</f>
        <v>D/E</v>
      </c>
      <c r="E540" s="33" t="str">
        <f>+'Base de datos  1'!F1295</f>
        <v>Puyehue 34, Gladys Jorquera</v>
      </c>
      <c r="F540" s="33"/>
      <c r="G540" s="92">
        <f>+'Base de datos  1'!H1295</f>
        <v>60000</v>
      </c>
      <c r="H540" s="1"/>
    </row>
    <row r="541" spans="1:8" x14ac:dyDescent="0.25">
      <c r="A541" s="33">
        <f>+'Base de datos  1'!A1296</f>
        <v>43405</v>
      </c>
      <c r="B541" s="33" t="str">
        <f>+'Base de datos  1'!C1296</f>
        <v>Pago Cuota</v>
      </c>
      <c r="C541" s="33">
        <f>+'Base de datos  1'!D1296</f>
        <v>43434</v>
      </c>
      <c r="D541" s="33" t="str">
        <f>+'Base de datos  1'!E1296</f>
        <v>D/CH</v>
      </c>
      <c r="E541" s="33" t="str">
        <f>+'Base de datos  1'!F1296</f>
        <v>Llanquihue 76, Glenda Alvarez</v>
      </c>
      <c r="F541" s="33"/>
      <c r="G541" s="92">
        <f>+'Base de datos  1'!H1296</f>
        <v>60000</v>
      </c>
      <c r="H541" s="1"/>
    </row>
    <row r="542" spans="1:8" x14ac:dyDescent="0.25">
      <c r="A542" s="33">
        <f>+'Base de datos  1'!A1297</f>
        <v>43405</v>
      </c>
      <c r="B542" s="33" t="str">
        <f>+'Base de datos  1'!C1297</f>
        <v>Pago Cuota</v>
      </c>
      <c r="C542" s="33">
        <f>+'Base de datos  1'!D1297</f>
        <v>43430</v>
      </c>
      <c r="D542" s="33" t="str">
        <f>+'Base de datos  1'!E1297</f>
        <v>D/CH</v>
      </c>
      <c r="E542" s="33" t="str">
        <f>+'Base de datos  1'!F1297</f>
        <v>Puyehue 39, Regina Wenner</v>
      </c>
      <c r="F542" s="33"/>
      <c r="G542" s="92">
        <f>+'Base de datos  1'!H1297</f>
        <v>80039</v>
      </c>
      <c r="H542" s="1"/>
    </row>
    <row r="543" spans="1:8" x14ac:dyDescent="0.25">
      <c r="A543" s="33">
        <f>+'Base de datos  1'!A1298</f>
        <v>43405</v>
      </c>
      <c r="B543" s="33" t="str">
        <f>+'Base de datos  1'!C1298</f>
        <v>Pago Cuota</v>
      </c>
      <c r="C543" s="33">
        <f>+'Base de datos  1'!D1298</f>
        <v>43423</v>
      </c>
      <c r="D543" s="33" t="str">
        <f>+'Base de datos  1'!E1298</f>
        <v>TR</v>
      </c>
      <c r="E543" s="33" t="str">
        <f>+'Base de datos  1'!F1298</f>
        <v>Llanquihue 99, Luis Herrera</v>
      </c>
      <c r="F543" s="33"/>
      <c r="G543" s="92">
        <f>+'Base de datos  1'!H1298</f>
        <v>80099</v>
      </c>
      <c r="H543" s="1"/>
    </row>
    <row r="544" spans="1:8" x14ac:dyDescent="0.25">
      <c r="A544" s="33">
        <f>+'Base de datos  1'!A1299</f>
        <v>43405</v>
      </c>
      <c r="B544" s="33" t="str">
        <f>+'Base de datos  1'!C1299</f>
        <v>Pago Cuota</v>
      </c>
      <c r="C544" s="33">
        <f>+'Base de datos  1'!D1299</f>
        <v>43430</v>
      </c>
      <c r="D544" s="33" t="str">
        <f>+'Base de datos  1'!E1299</f>
        <v>D/E</v>
      </c>
      <c r="E544" s="33" t="str">
        <f>+'Base de datos  1'!F1299</f>
        <v>Puyehue 53, Ma. Teresa Vicencio</v>
      </c>
      <c r="F544" s="33"/>
      <c r="G544" s="92">
        <f>+'Base de datos  1'!H1299</f>
        <v>100000</v>
      </c>
      <c r="H544" s="1"/>
    </row>
    <row r="545" spans="1:8" x14ac:dyDescent="0.25">
      <c r="A545" s="33">
        <f>+'Base de datos  1'!A1300</f>
        <v>43405</v>
      </c>
      <c r="B545" s="33" t="str">
        <f>+'Base de datos  1'!C1300</f>
        <v>Pago Cuota</v>
      </c>
      <c r="C545" s="33">
        <f>+'Base de datos  1'!D1300</f>
        <v>43430</v>
      </c>
      <c r="D545" s="33" t="str">
        <f>+'Base de datos  1'!E1300</f>
        <v>D/E</v>
      </c>
      <c r="E545" s="33" t="str">
        <f>+'Base de datos  1'!F1300</f>
        <v>Llanquihue 101, Marcela Ortiz</v>
      </c>
      <c r="F545" s="33"/>
      <c r="G545" s="92">
        <f>+'Base de datos  1'!H1300</f>
        <v>100000</v>
      </c>
      <c r="H545" s="1"/>
    </row>
    <row r="546" spans="1:8" x14ac:dyDescent="0.25">
      <c r="A546" s="33">
        <f>+'Base de datos  1'!A1301</f>
        <v>43405</v>
      </c>
      <c r="B546" s="33" t="str">
        <f>+'Base de datos  1'!C1301</f>
        <v>Pago Cuota</v>
      </c>
      <c r="C546" s="33">
        <f>+'Base de datos  1'!D1301</f>
        <v>43409</v>
      </c>
      <c r="D546" s="33" t="str">
        <f>+'Base de datos  1'!E1301</f>
        <v>TR</v>
      </c>
      <c r="E546" s="33" t="str">
        <f>+'Base de datos  1'!F1301</f>
        <v>Villarrica 120, Ma. Eugenia Meza</v>
      </c>
      <c r="F546" s="33"/>
      <c r="G546" s="92">
        <f>+'Base de datos  1'!H1301</f>
        <v>120000</v>
      </c>
      <c r="H546" s="1"/>
    </row>
    <row r="547" spans="1:8" x14ac:dyDescent="0.25">
      <c r="A547" s="33">
        <f>+'Base de datos  1'!A1302</f>
        <v>43405</v>
      </c>
      <c r="B547" s="33" t="str">
        <f>+'Base de datos  1'!C1302</f>
        <v>Pago Cuota</v>
      </c>
      <c r="C547" s="33">
        <f>+'Base de datos  1'!D1302</f>
        <v>43430</v>
      </c>
      <c r="D547" s="33" t="str">
        <f>+'Base de datos  1'!E1302</f>
        <v>D/E</v>
      </c>
      <c r="E547" s="33" t="str">
        <f>+'Base de datos  1'!F1302</f>
        <v>Llanquihue 117, Patricia Maluenda</v>
      </c>
      <c r="F547" s="33"/>
      <c r="G547" s="92">
        <f>+'Base de datos  1'!H1302</f>
        <v>140000</v>
      </c>
      <c r="H547" s="1"/>
    </row>
    <row r="548" spans="1:8" x14ac:dyDescent="0.25">
      <c r="A548" s="33">
        <f>+'Base de datos  1'!A1303</f>
        <v>43405</v>
      </c>
      <c r="B548" s="33" t="str">
        <f>+'Base de datos  1'!C1303</f>
        <v>Pago Cuota</v>
      </c>
      <c r="C548" s="33">
        <f>+'Base de datos  1'!D1303</f>
        <v>43427</v>
      </c>
      <c r="D548" s="33" t="str">
        <f>+'Base de datos  1'!E1303</f>
        <v>TR</v>
      </c>
      <c r="E548" s="33" t="str">
        <f>+'Base de datos  1'!F1303</f>
        <v>Llanquihue 103-105, Tatiana Tejos</v>
      </c>
      <c r="F548" s="33"/>
      <c r="G548" s="92">
        <f>+'Base de datos  1'!H1303</f>
        <v>160000</v>
      </c>
      <c r="H548" s="1"/>
    </row>
    <row r="549" spans="1:8" x14ac:dyDescent="0.25">
      <c r="A549" s="33">
        <f>+'Base de datos  1'!A1304</f>
        <v>43405</v>
      </c>
      <c r="B549" s="33" t="str">
        <f>+'Base de datos  1'!C1304</f>
        <v>Pago Cuota</v>
      </c>
      <c r="C549" s="33">
        <f>+'Base de datos  1'!D1304</f>
        <v>43430</v>
      </c>
      <c r="D549" s="33" t="str">
        <f>+'Base de datos  1'!E1304</f>
        <v>D/E</v>
      </c>
      <c r="E549" s="33" t="str">
        <f>+'Base de datos  1'!F1304</f>
        <v>Llanquihue 90, Aurora Araya</v>
      </c>
      <c r="F549" s="33"/>
      <c r="G549" s="92">
        <f>+'Base de datos  1'!H1304</f>
        <v>200000</v>
      </c>
      <c r="H549" s="1"/>
    </row>
    <row r="550" spans="1:8" x14ac:dyDescent="0.25">
      <c r="A550" s="33">
        <f>+'Base de datos  1'!A1305</f>
        <v>43405</v>
      </c>
      <c r="B550" s="33" t="str">
        <f>+'Base de datos  1'!C1305</f>
        <v>Pago Cuota</v>
      </c>
      <c r="C550" s="33">
        <f>+'Base de datos  1'!D1305</f>
        <v>43409</v>
      </c>
      <c r="D550" s="33" t="str">
        <f>+'Base de datos  1'!E1305</f>
        <v>D/E</v>
      </c>
      <c r="E550" s="33" t="str">
        <f>+'Base de datos  1'!F1305</f>
        <v>Villarrica 124, Fco. Peris</v>
      </c>
      <c r="F550" s="33"/>
      <c r="G550" s="92">
        <f>+'Base de datos  1'!H1305</f>
        <v>240000</v>
      </c>
      <c r="H550" s="1"/>
    </row>
    <row r="551" spans="1:8" x14ac:dyDescent="0.25">
      <c r="A551" s="33">
        <f>+'Base de datos  1'!A1306</f>
        <v>43405</v>
      </c>
      <c r="B551" s="33" t="str">
        <f>+'Base de datos  1'!C1306</f>
        <v>Pago Cuota</v>
      </c>
      <c r="C551" s="33">
        <f>+'Base de datos  1'!D1306</f>
        <v>43430</v>
      </c>
      <c r="D551" s="33" t="str">
        <f>+'Base de datos  1'!E1306</f>
        <v>D/E</v>
      </c>
      <c r="E551" s="33" t="str">
        <f>+'Base de datos  1'!F1306</f>
        <v>Villarrica 102, Silvia Mancilla</v>
      </c>
      <c r="F551" s="33"/>
      <c r="G551" s="92">
        <f>+'Base de datos  1'!H1306</f>
        <v>240000</v>
      </c>
      <c r="H551" s="1"/>
    </row>
    <row r="552" spans="1:8" x14ac:dyDescent="0.25">
      <c r="A552" s="33">
        <f>+'Base de datos  1'!A1307</f>
        <v>43405</v>
      </c>
      <c r="B552" s="33" t="str">
        <f>+'Base de datos  1'!C1307</f>
        <v>Pago Cuota</v>
      </c>
      <c r="C552" s="33">
        <f>+'Base de datos  1'!D1307</f>
        <v>43409</v>
      </c>
      <c r="D552" s="33" t="str">
        <f>+'Base de datos  1'!E1307</f>
        <v>TR</v>
      </c>
      <c r="E552" s="33" t="str">
        <f>+'Base de datos  1'!F1307</f>
        <v>Vilarrica 102, Silvia Mancilla</v>
      </c>
      <c r="F552" s="33"/>
      <c r="G552" s="92">
        <f>+'Base de datos  1'!H1307</f>
        <v>240102</v>
      </c>
      <c r="H552" s="1"/>
    </row>
    <row r="553" spans="1:8" x14ac:dyDescent="0.25">
      <c r="A553" s="33">
        <f>+'Base de datos  1'!A1308</f>
        <v>43405</v>
      </c>
      <c r="B553" s="33" t="str">
        <f>+'Base de datos  1'!C1308</f>
        <v>Pago Cuota</v>
      </c>
      <c r="C553" s="33">
        <f>+'Base de datos  1'!D1308</f>
        <v>43430</v>
      </c>
      <c r="D553" s="33" t="str">
        <f>+'Base de datos  1'!E1308</f>
        <v>D/E</v>
      </c>
      <c r="E553" s="33" t="str">
        <f>+'Base de datos  1'!F1308</f>
        <v>Calafquen 13, Enonito Garcia</v>
      </c>
      <c r="F553" s="33"/>
      <c r="G553" s="92">
        <f>+'Base de datos  1'!H1308</f>
        <v>250000</v>
      </c>
      <c r="H553" s="1"/>
    </row>
    <row r="554" spans="1:8" x14ac:dyDescent="0.25">
      <c r="A554" s="33">
        <f>+'Base de datos  1'!A1309</f>
        <v>43405</v>
      </c>
      <c r="B554" s="33" t="str">
        <f>+'Base de datos  1'!C1309</f>
        <v>Pago Cuota</v>
      </c>
      <c r="C554" s="33">
        <f>+'Base de datos  1'!D1309</f>
        <v>43424</v>
      </c>
      <c r="D554" s="33" t="str">
        <f>+'Base de datos  1'!E1309</f>
        <v>D/CH</v>
      </c>
      <c r="E554" s="33" t="str">
        <f>+'Base de datos  1'!F1309</f>
        <v>Llanquihue 84, Jorge Marcich</v>
      </c>
      <c r="F554" s="33"/>
      <c r="G554" s="92">
        <f>+'Base de datos  1'!H1309</f>
        <v>260000</v>
      </c>
      <c r="H554" s="1"/>
    </row>
    <row r="555" spans="1:8" x14ac:dyDescent="0.25">
      <c r="A555" s="209">
        <f>+'Base de datos  1'!A1310</f>
        <v>43405</v>
      </c>
      <c r="B555" s="209" t="str">
        <f>+'Base de datos  1'!C1310</f>
        <v>Pago Cuota</v>
      </c>
      <c r="C555" s="209">
        <f>+'Base de datos  1'!D1310</f>
        <v>43430</v>
      </c>
      <c r="D555" s="209" t="str">
        <f>+'Base de datos  1'!E1310</f>
        <v>D/CH</v>
      </c>
      <c r="E555" s="209" t="str">
        <f>+'Base de datos  1'!F1310</f>
        <v>Ranco 91, Jeannette Ibarra</v>
      </c>
      <c r="F555" s="209"/>
      <c r="G555" s="210">
        <f>+'Base de datos  1'!H1310</f>
        <v>260000</v>
      </c>
      <c r="H555" s="211">
        <f>SUM(G496:G555)</f>
        <v>3815924</v>
      </c>
    </row>
    <row r="556" spans="1:8" x14ac:dyDescent="0.25">
      <c r="A556" s="33">
        <f>+'Base de datos  1'!A1311</f>
        <v>43435</v>
      </c>
      <c r="B556" s="33" t="str">
        <f>+'Base de datos  1'!C1311</f>
        <v>Pago Cuota</v>
      </c>
      <c r="C556" s="33">
        <f>+'Base de datos  1'!D1311</f>
        <v>43437</v>
      </c>
      <c r="D556" s="33" t="str">
        <f>+'Base de datos  1'!E1311</f>
        <v>TR</v>
      </c>
      <c r="E556" s="33" t="str">
        <f>+'Base de datos  1'!F1311</f>
        <v>Villarrica 123, Omar Sepulveda</v>
      </c>
      <c r="F556" s="33"/>
      <c r="G556" s="92">
        <f>+'Base de datos  1'!H1311</f>
        <v>20000</v>
      </c>
      <c r="H556" s="1"/>
    </row>
    <row r="557" spans="1:8" x14ac:dyDescent="0.25">
      <c r="A557" s="33">
        <f>+'Base de datos  1'!A1312</f>
        <v>43435</v>
      </c>
      <c r="B557" s="33" t="str">
        <f>+'Base de datos  1'!C1312</f>
        <v>Pago Cuota</v>
      </c>
      <c r="C557" s="33">
        <f>+'Base de datos  1'!D1312</f>
        <v>43437</v>
      </c>
      <c r="D557" s="33" t="str">
        <f>+'Base de datos  1'!E1312</f>
        <v>TR</v>
      </c>
      <c r="E557" s="33" t="str">
        <f>+'Base de datos  1'!F1312</f>
        <v>Llanquihue 88, Pedro Flores</v>
      </c>
      <c r="F557" s="33"/>
      <c r="G557" s="92">
        <f>+'Base de datos  1'!H1312</f>
        <v>20000</v>
      </c>
      <c r="H557" s="1"/>
    </row>
    <row r="558" spans="1:8" x14ac:dyDescent="0.25">
      <c r="A558" s="33">
        <f>+'Base de datos  1'!A1313</f>
        <v>43435</v>
      </c>
      <c r="B558" s="33" t="str">
        <f>+'Base de datos  1'!C1313</f>
        <v>Pago Cuota</v>
      </c>
      <c r="C558" s="33">
        <f>+'Base de datos  1'!D1313</f>
        <v>43437</v>
      </c>
      <c r="D558" s="33" t="str">
        <f>+'Base de datos  1'!E1313</f>
        <v>D/E</v>
      </c>
      <c r="E558" s="33" t="str">
        <f>+'Base de datos  1'!F1313</f>
        <v>Ranco 83, Silvia Gonzalez</v>
      </c>
      <c r="F558" s="33"/>
      <c r="G558" s="92">
        <f>+'Base de datos  1'!H1313</f>
        <v>20000</v>
      </c>
      <c r="H558" s="1"/>
    </row>
    <row r="559" spans="1:8" x14ac:dyDescent="0.25">
      <c r="A559" s="33">
        <f>+'Base de datos  1'!A1314</f>
        <v>43435</v>
      </c>
      <c r="B559" s="33" t="str">
        <f>+'Base de datos  1'!C1314</f>
        <v>Pago Cuota</v>
      </c>
      <c r="C559" s="33">
        <f>+'Base de datos  1'!D1314</f>
        <v>43437</v>
      </c>
      <c r="D559" s="33" t="str">
        <f>+'Base de datos  1'!E1314</f>
        <v>TR</v>
      </c>
      <c r="E559" s="33" t="str">
        <f>+'Base de datos  1'!F1314</f>
        <v>Ranco 54, Juan Montero</v>
      </c>
      <c r="F559" s="33"/>
      <c r="G559" s="92">
        <f>+'Base de datos  1'!H1314</f>
        <v>20054</v>
      </c>
      <c r="H559" s="1"/>
    </row>
    <row r="560" spans="1:8" x14ac:dyDescent="0.25">
      <c r="A560" s="33">
        <f>+'Base de datos  1'!A1315</f>
        <v>43435</v>
      </c>
      <c r="B560" s="33" t="str">
        <f>+'Base de datos  1'!C1315</f>
        <v>Pago Cuota</v>
      </c>
      <c r="C560" s="33">
        <f>+'Base de datos  1'!D1315</f>
        <v>43437</v>
      </c>
      <c r="D560" s="33" t="str">
        <f>+'Base de datos  1'!E1315</f>
        <v>TR</v>
      </c>
      <c r="E560" s="33" t="str">
        <f>+'Base de datos  1'!F1315</f>
        <v>Llanquihue 82, Maria Molina</v>
      </c>
      <c r="F560" s="33"/>
      <c r="G560" s="92">
        <f>+'Base de datos  1'!H1315</f>
        <v>80000</v>
      </c>
      <c r="H560" s="1"/>
    </row>
    <row r="561" spans="1:8" x14ac:dyDescent="0.25">
      <c r="A561" s="33">
        <f>+'Base de datos  1'!A1316</f>
        <v>43435</v>
      </c>
      <c r="B561" s="33" t="str">
        <f>+'Base de datos  1'!C1316</f>
        <v>Pago Cuota</v>
      </c>
      <c r="C561" s="33">
        <f>+'Base de datos  1'!D1316</f>
        <v>43438</v>
      </c>
      <c r="D561" s="33" t="str">
        <f>+'Base de datos  1'!E1316</f>
        <v>TR</v>
      </c>
      <c r="E561" s="33" t="str">
        <f>+'Base de datos  1'!F1316</f>
        <v>Puyehue 37,Jorge Matamala</v>
      </c>
      <c r="F561" s="33"/>
      <c r="G561" s="92">
        <f>+'Base de datos  1'!H1316</f>
        <v>20037</v>
      </c>
      <c r="H561" s="1"/>
    </row>
    <row r="562" spans="1:8" x14ac:dyDescent="0.25">
      <c r="A562" s="33">
        <f>+'Base de datos  1'!A1317</f>
        <v>43435</v>
      </c>
      <c r="B562" s="33" t="str">
        <f>+'Base de datos  1'!C1317</f>
        <v>Pago Cuota</v>
      </c>
      <c r="C562" s="33">
        <f>+'Base de datos  1'!D1317</f>
        <v>43438</v>
      </c>
      <c r="D562" s="33" t="str">
        <f>+'Base de datos  1'!E1317</f>
        <v>TR</v>
      </c>
      <c r="E562" s="33" t="str">
        <f>+'Base de datos  1'!F1317</f>
        <v>Icalma 72, Jorge Matamala</v>
      </c>
      <c r="F562" s="33"/>
      <c r="G562" s="92">
        <f>+'Base de datos  1'!H1317</f>
        <v>20072</v>
      </c>
      <c r="H562" s="1"/>
    </row>
    <row r="563" spans="1:8" x14ac:dyDescent="0.25">
      <c r="A563" s="33">
        <f>+'Base de datos  1'!A1318</f>
        <v>43435</v>
      </c>
      <c r="B563" s="33" t="str">
        <f>+'Base de datos  1'!C1318</f>
        <v>Pago Cuota</v>
      </c>
      <c r="C563" s="33">
        <f>+'Base de datos  1'!D1318</f>
        <v>43438</v>
      </c>
      <c r="D563" s="33" t="str">
        <f>+'Base de datos  1'!E1318</f>
        <v>TR</v>
      </c>
      <c r="E563" s="33" t="str">
        <f>+'Base de datos  1'!F1318</f>
        <v>Puyehue 37,Jorge Matamala CBR</v>
      </c>
      <c r="F563" s="33"/>
      <c r="G563" s="92">
        <f>+'Base de datos  1'!H1318</f>
        <v>50000</v>
      </c>
      <c r="H563" s="1"/>
    </row>
    <row r="564" spans="1:8" x14ac:dyDescent="0.25">
      <c r="A564" s="33">
        <f>+'Base de datos  1'!A1319</f>
        <v>43435</v>
      </c>
      <c r="B564" s="33" t="str">
        <f>+'Base de datos  1'!C1319</f>
        <v>Pago Cuota</v>
      </c>
      <c r="C564" s="33">
        <f>+'Base de datos  1'!D1319</f>
        <v>43439</v>
      </c>
      <c r="D564" s="33" t="str">
        <f>+'Base de datos  1'!E1319</f>
        <v>TR</v>
      </c>
      <c r="E564" s="33" t="str">
        <f>+'Base de datos  1'!F1319</f>
        <v>R.Figuero, vuelto caja chica</v>
      </c>
      <c r="F564" s="33"/>
      <c r="G564" s="92">
        <f>+'Base de datos  1'!H1319</f>
        <v>1430</v>
      </c>
      <c r="H564" s="1"/>
    </row>
    <row r="565" spans="1:8" x14ac:dyDescent="0.25">
      <c r="A565" s="33">
        <f>+'Base de datos  1'!A1320</f>
        <v>43435</v>
      </c>
      <c r="B565" s="33" t="str">
        <f>+'Base de datos  1'!C1320</f>
        <v>Pago Cuota</v>
      </c>
      <c r="C565" s="33">
        <f>+'Base de datos  1'!D1320</f>
        <v>43439</v>
      </c>
      <c r="D565" s="33" t="str">
        <f>+'Base de datos  1'!E1320</f>
        <v>TR</v>
      </c>
      <c r="E565" s="33" t="str">
        <f>+'Base de datos  1'!F1320</f>
        <v>Ranco 73, Juan Hernandez</v>
      </c>
      <c r="F565" s="33"/>
      <c r="G565" s="92">
        <f>+'Base de datos  1'!H1320</f>
        <v>20000</v>
      </c>
      <c r="H565" s="1"/>
    </row>
    <row r="566" spans="1:8" x14ac:dyDescent="0.25">
      <c r="A566" s="33">
        <f>+'Base de datos  1'!A1321</f>
        <v>43435</v>
      </c>
      <c r="B566" s="33" t="str">
        <f>+'Base de datos  1'!C1321</f>
        <v>Pago Cuota</v>
      </c>
      <c r="C566" s="33">
        <f>+'Base de datos  1'!D1321</f>
        <v>43439</v>
      </c>
      <c r="D566" s="33" t="str">
        <f>+'Base de datos  1'!E1321</f>
        <v>D/CH</v>
      </c>
      <c r="E566" s="33" t="str">
        <f>+'Base de datos  1'!F1321</f>
        <v>Riñihue 23, Sara Salgado</v>
      </c>
      <c r="F566" s="33"/>
      <c r="G566" s="92">
        <f>+'Base de datos  1'!H1321</f>
        <v>50000</v>
      </c>
      <c r="H566" s="1"/>
    </row>
    <row r="567" spans="1:8" x14ac:dyDescent="0.25">
      <c r="A567" s="33">
        <f>+'Base de datos  1'!A1322</f>
        <v>43435</v>
      </c>
      <c r="B567" s="33" t="str">
        <f>+'Base de datos  1'!C1322</f>
        <v>Pago Cuota</v>
      </c>
      <c r="C567" s="33">
        <f>+'Base de datos  1'!D1322</f>
        <v>43440</v>
      </c>
      <c r="D567" s="33" t="str">
        <f>+'Base de datos  1'!E1322</f>
        <v>D/CH</v>
      </c>
      <c r="E567" s="33" t="str">
        <f>+'Base de datos  1'!F1322</f>
        <v>Ranco 73, Juan Hernandez Plan 1/3</v>
      </c>
      <c r="F567" s="33"/>
      <c r="G567" s="92">
        <f>+'Base de datos  1'!H1322</f>
        <v>77500</v>
      </c>
      <c r="H567" s="1"/>
    </row>
    <row r="568" spans="1:8" x14ac:dyDescent="0.25">
      <c r="A568" s="33">
        <f>+'Base de datos  1'!A1323</f>
        <v>43435</v>
      </c>
      <c r="B568" s="33" t="str">
        <f>+'Base de datos  1'!C1323</f>
        <v>Pago Cuota</v>
      </c>
      <c r="C568" s="33">
        <f>+'Base de datos  1'!D1323</f>
        <v>43444</v>
      </c>
      <c r="D568" s="33" t="str">
        <f>+'Base de datos  1'!E1323</f>
        <v>TR</v>
      </c>
      <c r="E568" s="33" t="str">
        <f>+'Base de datos  1'!F1323</f>
        <v>Puyehue 36, Militza Cortes</v>
      </c>
      <c r="F568" s="33"/>
      <c r="G568" s="92">
        <f>+'Base de datos  1'!H1323</f>
        <v>20000</v>
      </c>
      <c r="H568" s="1"/>
    </row>
    <row r="569" spans="1:8" x14ac:dyDescent="0.25">
      <c r="A569" s="33">
        <f>+'Base de datos  1'!A1324</f>
        <v>43435</v>
      </c>
      <c r="B569" s="33" t="str">
        <f>+'Base de datos  1'!C1324</f>
        <v>Pago Cuota</v>
      </c>
      <c r="C569" s="33">
        <f>+'Base de datos  1'!D1324</f>
        <v>43444</v>
      </c>
      <c r="D569" s="33" t="str">
        <f>+'Base de datos  1'!E1324</f>
        <v>D/E</v>
      </c>
      <c r="E569" s="33" t="str">
        <f>+'Base de datos  1'!F1324</f>
        <v>Villarrica 100, Julia Zuñiga</v>
      </c>
      <c r="F569" s="33"/>
      <c r="G569" s="92">
        <f>+'Base de datos  1'!H1324</f>
        <v>20100</v>
      </c>
      <c r="H569" s="1"/>
    </row>
    <row r="570" spans="1:8" x14ac:dyDescent="0.25">
      <c r="A570" s="33">
        <f>+'Base de datos  1'!A1325</f>
        <v>43435</v>
      </c>
      <c r="B570" s="33" t="str">
        <f>+'Base de datos  1'!C1325</f>
        <v>Pago Cuota</v>
      </c>
      <c r="C570" s="33">
        <f>+'Base de datos  1'!D1325</f>
        <v>43445</v>
      </c>
      <c r="D570" s="33" t="str">
        <f>+'Base de datos  1'!E1325</f>
        <v>TR</v>
      </c>
      <c r="E570" s="33" t="str">
        <f>+'Base de datos  1'!F1325</f>
        <v>Ranco 52, Nancy Paez</v>
      </c>
      <c r="F570" s="33"/>
      <c r="G570" s="92">
        <f>+'Base de datos  1'!H1325</f>
        <v>20000</v>
      </c>
      <c r="H570" s="1"/>
    </row>
    <row r="571" spans="1:8" x14ac:dyDescent="0.25">
      <c r="A571" s="33">
        <f>+'Base de datos  1'!A1326</f>
        <v>43435</v>
      </c>
      <c r="B571" s="33" t="str">
        <f>+'Base de datos  1'!C1326</f>
        <v>Pago Cuota</v>
      </c>
      <c r="C571" s="33">
        <f>+'Base de datos  1'!D1326</f>
        <v>43445</v>
      </c>
      <c r="D571" s="33" t="str">
        <f>+'Base de datos  1'!E1326</f>
        <v>D/CH</v>
      </c>
      <c r="E571" s="33" t="str">
        <f>+'Base de datos  1'!F1326</f>
        <v>Ranco 91, Jeanette Ibarra</v>
      </c>
      <c r="F571" s="33"/>
      <c r="G571" s="92">
        <f>+'Base de datos  1'!H1326</f>
        <v>20000</v>
      </c>
      <c r="H571" s="1"/>
    </row>
    <row r="572" spans="1:8" x14ac:dyDescent="0.25">
      <c r="A572" s="33">
        <f>+'Base de datos  1'!A1327</f>
        <v>43435</v>
      </c>
      <c r="B572" s="33" t="str">
        <f>+'Base de datos  1'!C1327</f>
        <v>Pago Cuota</v>
      </c>
      <c r="C572" s="33">
        <f>+'Base de datos  1'!D1327</f>
        <v>43448</v>
      </c>
      <c r="D572" s="33" t="str">
        <f>+'Base de datos  1'!E1327</f>
        <v>TR</v>
      </c>
      <c r="E572" s="33" t="str">
        <f>+'Base de datos  1'!F1327</f>
        <v>Riñihue 19, Teresa Peña</v>
      </c>
      <c r="F572" s="33"/>
      <c r="G572" s="92">
        <f>+'Base de datos  1'!H1327</f>
        <v>20000</v>
      </c>
      <c r="H572" s="1"/>
    </row>
    <row r="573" spans="1:8" x14ac:dyDescent="0.25">
      <c r="A573" s="33">
        <f>+'Base de datos  1'!A1328</f>
        <v>43435</v>
      </c>
      <c r="B573" s="33" t="str">
        <f>+'Base de datos  1'!C1328</f>
        <v>Pago Cuota</v>
      </c>
      <c r="C573" s="33">
        <f>+'Base de datos  1'!D1328</f>
        <v>43451</v>
      </c>
      <c r="D573" s="33" t="str">
        <f>+'Base de datos  1'!E1328</f>
        <v>TR</v>
      </c>
      <c r="E573" s="33" t="str">
        <f>+'Base de datos  1'!F1328</f>
        <v>Riñihue 6-8, Roberto Andrade</v>
      </c>
      <c r="F573" s="33"/>
      <c r="G573" s="92">
        <f>+'Base de datos  1'!H1328</f>
        <v>200006</v>
      </c>
      <c r="H573" s="1"/>
    </row>
    <row r="574" spans="1:8" x14ac:dyDescent="0.25">
      <c r="A574" s="33">
        <f>+'Base de datos  1'!A1329</f>
        <v>43435</v>
      </c>
      <c r="B574" s="33" t="str">
        <f>+'Base de datos  1'!C1329</f>
        <v>Pago Cuota</v>
      </c>
      <c r="C574" s="33">
        <f>+'Base de datos  1'!D1329</f>
        <v>43453</v>
      </c>
      <c r="D574" s="33" t="str">
        <f>+'Base de datos  1'!E1329</f>
        <v>TR</v>
      </c>
      <c r="E574" s="33" t="str">
        <f>+'Base de datos  1'!F1329</f>
        <v>Llanquihue 103-105, Tatiana Tejos</v>
      </c>
      <c r="F574" s="33"/>
      <c r="G574" s="92">
        <f>+'Base de datos  1'!H1329</f>
        <v>40000</v>
      </c>
      <c r="H574" s="1"/>
    </row>
    <row r="575" spans="1:8" x14ac:dyDescent="0.25">
      <c r="A575" s="33">
        <f>+'Base de datos  1'!A1330</f>
        <v>43435</v>
      </c>
      <c r="B575" s="33" t="str">
        <f>+'Base de datos  1'!C1330</f>
        <v>Pago Cuota</v>
      </c>
      <c r="C575" s="33">
        <f>+'Base de datos  1'!D1330</f>
        <v>43454</v>
      </c>
      <c r="D575" s="33" t="str">
        <f>+'Base de datos  1'!E1330</f>
        <v>TR</v>
      </c>
      <c r="E575" s="33" t="str">
        <f>+'Base de datos  1'!F1330</f>
        <v>Ranco 48, Carola Arriagada</v>
      </c>
      <c r="F575" s="33"/>
      <c r="G575" s="92">
        <f>+'Base de datos  1'!H1330</f>
        <v>20000</v>
      </c>
      <c r="H575" s="1"/>
    </row>
    <row r="576" spans="1:8" x14ac:dyDescent="0.25">
      <c r="A576" s="33">
        <f>+'Base de datos  1'!A1331</f>
        <v>43435</v>
      </c>
      <c r="B576" s="33" t="str">
        <f>+'Base de datos  1'!C1331</f>
        <v>Pago Cuota</v>
      </c>
      <c r="C576" s="33">
        <f>+'Base de datos  1'!D1331</f>
        <v>43454</v>
      </c>
      <c r="D576" s="33" t="str">
        <f>+'Base de datos  1'!E1331</f>
        <v>D/E</v>
      </c>
      <c r="E576" s="33" t="str">
        <f>+'Base de datos  1'!F1331</f>
        <v>NN</v>
      </c>
      <c r="F576" s="33"/>
      <c r="G576" s="92">
        <f>+'Base de datos  1'!H1331</f>
        <v>100020</v>
      </c>
      <c r="H576" s="1"/>
    </row>
    <row r="577" spans="1:8" x14ac:dyDescent="0.25">
      <c r="A577" s="33">
        <f>+'Base de datos  1'!A1332</f>
        <v>43435</v>
      </c>
      <c r="B577" s="33" t="str">
        <f>+'Base de datos  1'!C1332</f>
        <v>Pago Cuota</v>
      </c>
      <c r="C577" s="33">
        <f>+'Base de datos  1'!D1332</f>
        <v>43455</v>
      </c>
      <c r="D577" s="33" t="str">
        <f>+'Base de datos  1'!E1332</f>
        <v>TR</v>
      </c>
      <c r="E577" s="33" t="str">
        <f>+'Base de datos  1'!F1332</f>
        <v>Llanquihue 113, Pedro Ruz</v>
      </c>
      <c r="F577" s="33"/>
      <c r="G577" s="92">
        <f>+'Base de datos  1'!H1332</f>
        <v>20000</v>
      </c>
      <c r="H577" s="1"/>
    </row>
    <row r="578" spans="1:8" x14ac:dyDescent="0.25">
      <c r="A578" s="33">
        <f>+'Base de datos  1'!A1333</f>
        <v>43435</v>
      </c>
      <c r="B578" s="33" t="str">
        <f>+'Base de datos  1'!C1333</f>
        <v>Pago Cuota</v>
      </c>
      <c r="C578" s="33">
        <f>+'Base de datos  1'!D1333</f>
        <v>43455</v>
      </c>
      <c r="D578" s="33" t="str">
        <f>+'Base de datos  1'!E1333</f>
        <v>D/E</v>
      </c>
      <c r="E578" s="33" t="str">
        <f>+'Base de datos  1'!F1333</f>
        <v>Llanquihue 109, Teresa Gatica</v>
      </c>
      <c r="F578" s="33"/>
      <c r="G578" s="92">
        <f>+'Base de datos  1'!H1333</f>
        <v>20109</v>
      </c>
      <c r="H578" s="1"/>
    </row>
    <row r="579" spans="1:8" x14ac:dyDescent="0.25">
      <c r="A579" s="33">
        <f>+'Base de datos  1'!A1334</f>
        <v>43435</v>
      </c>
      <c r="B579" s="33" t="str">
        <f>+'Base de datos  1'!C1334</f>
        <v>Pago Cuota</v>
      </c>
      <c r="C579" s="33">
        <f>+'Base de datos  1'!D1334</f>
        <v>43458</v>
      </c>
      <c r="D579" s="33" t="str">
        <f>+'Base de datos  1'!E1334</f>
        <v>TR</v>
      </c>
      <c r="E579" s="33" t="str">
        <f>+'Base de datos  1'!F1334</f>
        <v>Llanquihue 80, Sergio Ibaceta</v>
      </c>
      <c r="F579" s="33"/>
      <c r="G579" s="92">
        <f>+'Base de datos  1'!H1334</f>
        <v>20</v>
      </c>
      <c r="H579" s="1"/>
    </row>
    <row r="580" spans="1:8" x14ac:dyDescent="0.25">
      <c r="A580" s="33">
        <f>+'Base de datos  1'!A1335</f>
        <v>43435</v>
      </c>
      <c r="B580" s="33" t="str">
        <f>+'Base de datos  1'!C1335</f>
        <v>Pago Cuota</v>
      </c>
      <c r="C580" s="33">
        <f>+'Base de datos  1'!D1335</f>
        <v>43458</v>
      </c>
      <c r="D580" s="33" t="str">
        <f>+'Base de datos  1'!E1335</f>
        <v>TR</v>
      </c>
      <c r="E580" s="33" t="str">
        <f>+'Base de datos  1'!F1335</f>
        <v>Llanquihue 80, Sergio Ibaceta</v>
      </c>
      <c r="F580" s="33"/>
      <c r="G580" s="92">
        <f>+'Base de datos  1'!H1335</f>
        <v>20080</v>
      </c>
      <c r="H580" s="1"/>
    </row>
    <row r="581" spans="1:8" x14ac:dyDescent="0.25">
      <c r="A581" s="33">
        <f>+'Base de datos  1'!A1336</f>
        <v>43435</v>
      </c>
      <c r="B581" s="33" t="str">
        <f>+'Base de datos  1'!C1336</f>
        <v>Pago Cuota</v>
      </c>
      <c r="C581" s="33">
        <f>+'Base de datos  1'!D1336</f>
        <v>43460</v>
      </c>
      <c r="D581" s="33" t="str">
        <f>+'Base de datos  1'!E1336</f>
        <v>TR</v>
      </c>
      <c r="E581" s="33" t="str">
        <f>+'Base de datos  1'!F1336</f>
        <v>Puyehue 22, Cristina Olivares</v>
      </c>
      <c r="F581" s="33"/>
      <c r="G581" s="92">
        <f>+'Base de datos  1'!H1336</f>
        <v>20000</v>
      </c>
      <c r="H581" s="1"/>
    </row>
    <row r="582" spans="1:8" x14ac:dyDescent="0.25">
      <c r="A582" s="33">
        <f>+'Base de datos  1'!A1337</f>
        <v>43435</v>
      </c>
      <c r="B582" s="33" t="str">
        <f>+'Base de datos  1'!C1337</f>
        <v>Pago Cuota</v>
      </c>
      <c r="C582" s="33">
        <f>+'Base de datos  1'!D1337</f>
        <v>43460</v>
      </c>
      <c r="D582" s="33" t="str">
        <f>+'Base de datos  1'!E1337</f>
        <v>TR</v>
      </c>
      <c r="E582" s="33" t="str">
        <f>+'Base de datos  1'!F1337</f>
        <v>Riñihue 25, Juan Gonzalez</v>
      </c>
      <c r="F582" s="33"/>
      <c r="G582" s="92">
        <f>+'Base de datos  1'!H1337</f>
        <v>60025</v>
      </c>
      <c r="H582" s="1"/>
    </row>
    <row r="583" spans="1:8" x14ac:dyDescent="0.25">
      <c r="A583" s="33">
        <f>+'Base de datos  1'!A1338</f>
        <v>43435</v>
      </c>
      <c r="B583" s="33" t="str">
        <f>+'Base de datos  1'!C1338</f>
        <v>Pago Cuota</v>
      </c>
      <c r="C583" s="33">
        <f>+'Base de datos  1'!D1338</f>
        <v>43461</v>
      </c>
      <c r="D583" s="33" t="str">
        <f>+'Base de datos  1'!E1338</f>
        <v>TR</v>
      </c>
      <c r="E583" s="33" t="str">
        <f>+'Base de datos  1'!F1338</f>
        <v>Puyehue 32, Ivonne Jorquera</v>
      </c>
      <c r="F583" s="33"/>
      <c r="G583" s="92">
        <f>+'Base de datos  1'!H1338</f>
        <v>20000</v>
      </c>
      <c r="H583" s="1"/>
    </row>
    <row r="584" spans="1:8" x14ac:dyDescent="0.25">
      <c r="A584" s="33">
        <f>+'Base de datos  1'!A1339</f>
        <v>43435</v>
      </c>
      <c r="B584" s="33" t="str">
        <f>+'Base de datos  1'!C1339</f>
        <v>Pago Cuota</v>
      </c>
      <c r="C584" s="33">
        <f>+'Base de datos  1'!D1339</f>
        <v>43462</v>
      </c>
      <c r="D584" s="33" t="str">
        <f>+'Base de datos  1'!E1339</f>
        <v>TR</v>
      </c>
      <c r="E584" s="33" t="str">
        <f>+'Base de datos  1'!F1339</f>
        <v>Villarrica 123, Omar Sepulveda</v>
      </c>
      <c r="F584" s="33"/>
      <c r="G584" s="92">
        <f>+'Base de datos  1'!H1339</f>
        <v>20000</v>
      </c>
      <c r="H584" s="1"/>
    </row>
    <row r="585" spans="1:8" x14ac:dyDescent="0.25">
      <c r="A585" s="33">
        <f>+'Base de datos  1'!A1340</f>
        <v>43435</v>
      </c>
      <c r="B585" s="33" t="str">
        <f>+'Base de datos  1'!C1340</f>
        <v>Pago Cuota</v>
      </c>
      <c r="C585" s="33">
        <f>+'Base de datos  1'!D1340</f>
        <v>43462</v>
      </c>
      <c r="D585" s="33" t="str">
        <f>+'Base de datos  1'!E1340</f>
        <v>TR</v>
      </c>
      <c r="E585" s="33" t="str">
        <f>+'Base de datos  1'!F1340</f>
        <v>Riñihue 19, Teresa Peña</v>
      </c>
      <c r="F585" s="33"/>
      <c r="G585" s="92">
        <f>+'Base de datos  1'!H1340</f>
        <v>20000</v>
      </c>
      <c r="H585" s="1"/>
    </row>
    <row r="586" spans="1:8" x14ac:dyDescent="0.25">
      <c r="A586" s="33">
        <f>+'Base de datos  1'!A1341</f>
        <v>43435</v>
      </c>
      <c r="B586" s="33" t="str">
        <f>+'Base de datos  1'!C1341</f>
        <v>Pago Cuota</v>
      </c>
      <c r="C586" s="33">
        <f>+'Base de datos  1'!D1341</f>
        <v>43462</v>
      </c>
      <c r="D586" s="33" t="str">
        <f>+'Base de datos  1'!E1341</f>
        <v>TR</v>
      </c>
      <c r="E586" s="33" t="str">
        <f>+'Base de datos  1'!F1341</f>
        <v>Puyehue 37,Jorge Matamala</v>
      </c>
      <c r="F586" s="33"/>
      <c r="G586" s="92">
        <f>+'Base de datos  1'!H1341</f>
        <v>20037</v>
      </c>
      <c r="H586" s="1"/>
    </row>
    <row r="587" spans="1:8" x14ac:dyDescent="0.25">
      <c r="A587" s="33">
        <f>+'Base de datos  1'!A1342</f>
        <v>43435</v>
      </c>
      <c r="B587" s="33" t="str">
        <f>+'Base de datos  1'!C1342</f>
        <v>Pago Cuota</v>
      </c>
      <c r="C587" s="33">
        <f>+'Base de datos  1'!D1342</f>
        <v>43462</v>
      </c>
      <c r="D587" s="33" t="str">
        <f>+'Base de datos  1'!E1342</f>
        <v>TR</v>
      </c>
      <c r="E587" s="33" t="str">
        <f>+'Base de datos  1'!F1342</f>
        <v>Icalma 72, Jorge Matamala</v>
      </c>
      <c r="F587" s="33"/>
      <c r="G587" s="92">
        <f>+'Base de datos  1'!H1342</f>
        <v>20072</v>
      </c>
      <c r="H587" s="1"/>
    </row>
    <row r="588" spans="1:8" x14ac:dyDescent="0.25">
      <c r="A588" s="69">
        <f>+'Base de datos  1'!A1343</f>
        <v>43435</v>
      </c>
      <c r="B588" s="69" t="str">
        <f>+'Base de datos  1'!C1343</f>
        <v>Pago Cuota</v>
      </c>
      <c r="C588" s="69">
        <f>+'Base de datos  1'!D1343</f>
        <v>43462</v>
      </c>
      <c r="D588" s="69" t="str">
        <f>+'Base de datos  1'!E1343</f>
        <v>D/E</v>
      </c>
      <c r="E588" s="69" t="str">
        <f>+'Base de datos  1'!F1343</f>
        <v>Vuelto caja chica RF</v>
      </c>
      <c r="F588" s="69"/>
      <c r="G588" s="94">
        <f>+'Base de datos  1'!H1343</f>
        <v>23000</v>
      </c>
      <c r="H588" s="79">
        <f>SUM(G556:G588)</f>
        <v>1122562</v>
      </c>
    </row>
    <row r="589" spans="1:8" ht="15.75" thickBot="1" x14ac:dyDescent="0.3">
      <c r="A589" s="33"/>
      <c r="B589" s="33"/>
      <c r="C589" s="9"/>
      <c r="G589" s="92"/>
    </row>
    <row r="590" spans="1:8" ht="20.25" thickTop="1" thickBot="1" x14ac:dyDescent="0.35">
      <c r="A590" s="45"/>
      <c r="B590" s="45" t="s">
        <v>1070</v>
      </c>
      <c r="C590" s="45"/>
      <c r="D590" s="45"/>
      <c r="E590" s="45"/>
      <c r="F590" s="45"/>
      <c r="G590" s="95">
        <f>SUM(G9:G589)</f>
        <v>28231214</v>
      </c>
      <c r="H590" s="95"/>
    </row>
    <row r="591" spans="1:8" ht="16.5" thickTop="1" thickBot="1" x14ac:dyDescent="0.3"/>
    <row r="592" spans="1:8" ht="24.6" customHeight="1" thickTop="1" thickBot="1" x14ac:dyDescent="0.45">
      <c r="A592" s="322" t="s">
        <v>164</v>
      </c>
      <c r="B592" s="322"/>
      <c r="C592" s="322"/>
      <c r="D592" s="322"/>
      <c r="E592" s="322"/>
      <c r="F592" s="322"/>
      <c r="G592" s="322"/>
    </row>
    <row r="593" spans="1:10" ht="15.75" thickTop="1" x14ac:dyDescent="0.25"/>
    <row r="594" spans="1:10" ht="26.25" x14ac:dyDescent="0.25">
      <c r="A594" s="8" t="s">
        <v>166</v>
      </c>
      <c r="B594" s="8" t="s">
        <v>171</v>
      </c>
      <c r="C594" s="8" t="s">
        <v>43</v>
      </c>
      <c r="D594" s="8" t="s">
        <v>40</v>
      </c>
      <c r="E594" s="8" t="s">
        <v>1</v>
      </c>
      <c r="F594" s="8" t="s">
        <v>41</v>
      </c>
      <c r="G594" s="96" t="s">
        <v>42</v>
      </c>
      <c r="J594" s="8"/>
    </row>
    <row r="595" spans="1:10" x14ac:dyDescent="0.25">
      <c r="A595" s="33">
        <f>+'Base de datos  1'!A4489</f>
        <v>43101</v>
      </c>
      <c r="B595" t="str">
        <f>+'Base de datos  1'!C4489</f>
        <v>Sueldos</v>
      </c>
      <c r="C595" s="9">
        <f>+'Base de datos  1'!D4489</f>
        <v>43102</v>
      </c>
      <c r="D595" t="str">
        <f>+'Base de datos  1'!E4489</f>
        <v>TR</v>
      </c>
      <c r="E595" t="str">
        <f>+'Base de datos  1'!F4489</f>
        <v>C.Henriquez Liq. Sueldo  Dic17</v>
      </c>
      <c r="F595" s="10" t="s">
        <v>57</v>
      </c>
      <c r="G595" s="92">
        <f>+'Base de datos  1'!H4489</f>
        <v>187097</v>
      </c>
    </row>
    <row r="596" spans="1:10" x14ac:dyDescent="0.25">
      <c r="A596" s="33">
        <f>+'Base de datos  1'!A4490</f>
        <v>43101</v>
      </c>
      <c r="B596" t="str">
        <f>+'Base de datos  1'!C4490</f>
        <v>Mantencion</v>
      </c>
      <c r="C596" s="9">
        <f>+'Base de datos  1'!D4490</f>
        <v>43102</v>
      </c>
      <c r="D596" t="str">
        <f>+'Base de datos  1'!E4490</f>
        <v>TR</v>
      </c>
      <c r="E596" t="str">
        <f>+'Base de datos  1'!F4490</f>
        <v>Ferreteria El Yeco - varios</v>
      </c>
      <c r="F596" s="10" t="s">
        <v>57</v>
      </c>
      <c r="G596" s="92">
        <f>+'Base de datos  1'!H4490</f>
        <v>10900</v>
      </c>
    </row>
    <row r="597" spans="1:10" x14ac:dyDescent="0.25">
      <c r="A597" s="33">
        <f>+'Base de datos  1'!A4491</f>
        <v>43101</v>
      </c>
      <c r="B597" t="str">
        <f>+'Base de datos  1'!C4491</f>
        <v>luz</v>
      </c>
      <c r="C597" s="9">
        <f>+'Base de datos  1'!D4491</f>
        <v>43102</v>
      </c>
      <c r="D597" t="str">
        <f>+'Base de datos  1'!E4491</f>
        <v>TR</v>
      </c>
      <c r="E597" t="str">
        <f>+'Base de datos  1'!F4491</f>
        <v>Litoral 2</v>
      </c>
      <c r="F597" s="10" t="s">
        <v>57</v>
      </c>
      <c r="G597" s="92">
        <f>+'Base de datos  1'!H4491</f>
        <v>45943</v>
      </c>
    </row>
    <row r="598" spans="1:10" x14ac:dyDescent="0.25">
      <c r="A598" s="33">
        <f>+'Base de datos  1'!A4492</f>
        <v>43101</v>
      </c>
      <c r="B598" t="str">
        <f>+'Base de datos  1'!C4492</f>
        <v>luz</v>
      </c>
      <c r="C598" s="9">
        <f>+'Base de datos  1'!D4492</f>
        <v>43102</v>
      </c>
      <c r="D598" t="str">
        <f>+'Base de datos  1'!E4492</f>
        <v>TR</v>
      </c>
      <c r="E598" t="str">
        <f>+'Base de datos  1'!F4492</f>
        <v>Litoral 1</v>
      </c>
      <c r="F598" s="10" t="s">
        <v>57</v>
      </c>
      <c r="G598" s="92">
        <f>+'Base de datos  1'!H4492</f>
        <v>66044</v>
      </c>
    </row>
    <row r="599" spans="1:10" x14ac:dyDescent="0.25">
      <c r="A599" s="33">
        <f>+'Base de datos  1'!A4493</f>
        <v>43101</v>
      </c>
      <c r="B599" t="str">
        <f>+'Base de datos  1'!C4493</f>
        <v>luz</v>
      </c>
      <c r="C599" s="9">
        <f>+'Base de datos  1'!D4493</f>
        <v>43102</v>
      </c>
      <c r="D599" t="str">
        <f>+'Base de datos  1'!E4493</f>
        <v>TR</v>
      </c>
      <c r="E599" t="str">
        <f>+'Base de datos  1'!F4493</f>
        <v>Litoral 3</v>
      </c>
      <c r="F599" s="10" t="s">
        <v>57</v>
      </c>
      <c r="G599" s="92">
        <f>+'Base de datos  1'!H4493</f>
        <v>225</v>
      </c>
    </row>
    <row r="600" spans="1:10" x14ac:dyDescent="0.25">
      <c r="A600" s="33">
        <f>+'Base de datos  1'!A4494</f>
        <v>43101</v>
      </c>
      <c r="B600" t="str">
        <f>+'Base de datos  1'!C4494</f>
        <v>Celular</v>
      </c>
      <c r="C600" s="9">
        <f>+'Base de datos  1'!D4494</f>
        <v>43102</v>
      </c>
      <c r="D600" t="str">
        <f>+'Base de datos  1'!E4494</f>
        <v>TR</v>
      </c>
      <c r="E600" t="str">
        <f>+'Base de datos  1'!F4494</f>
        <v>Cta. Enetel telefono encargado</v>
      </c>
      <c r="F600" s="10" t="s">
        <v>57</v>
      </c>
      <c r="G600" s="92">
        <f>+'Base de datos  1'!H4494</f>
        <v>6956</v>
      </c>
    </row>
    <row r="601" spans="1:10" x14ac:dyDescent="0.25">
      <c r="A601" s="33">
        <f>+'Base de datos  1'!A4495</f>
        <v>43101</v>
      </c>
      <c r="B601" t="str">
        <f>+'Base de datos  1'!C4495</f>
        <v>Devolucion caja</v>
      </c>
      <c r="C601" s="9">
        <f>+'Base de datos  1'!D4495</f>
        <v>43102</v>
      </c>
      <c r="D601" t="str">
        <f>+'Base de datos  1'!E4495</f>
        <v>TR</v>
      </c>
      <c r="E601" t="str">
        <f>+'Base de datos  1'!F4495</f>
        <v>R.Figueroa Caja Chica Ene.18</v>
      </c>
      <c r="F601" s="10" t="s">
        <v>57</v>
      </c>
      <c r="G601" s="92">
        <f>+'Base de datos  1'!H4495</f>
        <v>100000</v>
      </c>
    </row>
    <row r="602" spans="1:10" x14ac:dyDescent="0.25">
      <c r="A602" s="33">
        <f>+'Base de datos  1'!A4496</f>
        <v>43101</v>
      </c>
      <c r="B602" t="str">
        <f>+'Base de datos  1'!C4496</f>
        <v>Basura</v>
      </c>
      <c r="C602" s="9">
        <f>+'Base de datos  1'!D4496</f>
        <v>43102</v>
      </c>
      <c r="D602" t="str">
        <f>+'Base de datos  1'!E4496</f>
        <v>TR</v>
      </c>
      <c r="E602" t="str">
        <f>+'Base de datos  1'!F4496</f>
        <v>Julio Oyarce retiro basura Dic.17</v>
      </c>
      <c r="F602" s="10" t="s">
        <v>57</v>
      </c>
      <c r="G602" s="92">
        <f>+'Base de datos  1'!H4496</f>
        <v>250000</v>
      </c>
    </row>
    <row r="603" spans="1:10" x14ac:dyDescent="0.25">
      <c r="A603" s="33">
        <f>+'Base de datos  1'!A4497</f>
        <v>43101</v>
      </c>
      <c r="B603" t="str">
        <f>+'Base de datos  1'!C4497</f>
        <v>Sueldos</v>
      </c>
      <c r="C603" s="9">
        <f>+'Base de datos  1'!D4497</f>
        <v>43102</v>
      </c>
      <c r="D603" t="str">
        <f>+'Base de datos  1'!E4497</f>
        <v>TR</v>
      </c>
      <c r="E603" t="str">
        <f>+'Base de datos  1'!F4497</f>
        <v>Previred encargado</v>
      </c>
      <c r="F603" s="10" t="s">
        <v>57</v>
      </c>
      <c r="G603" s="92">
        <f>+'Base de datos  1'!H4497</f>
        <v>107795</v>
      </c>
    </row>
    <row r="604" spans="1:10" x14ac:dyDescent="0.25">
      <c r="A604" s="33">
        <f>+'Base de datos  1'!A4498</f>
        <v>43101</v>
      </c>
      <c r="B604" t="str">
        <f>+'Base de datos  1'!C4498</f>
        <v>Administracion</v>
      </c>
      <c r="C604" s="9">
        <f>+'Base de datos  1'!D4498</f>
        <v>43108</v>
      </c>
      <c r="D604" t="str">
        <f>+'Base de datos  1'!E4498</f>
        <v>Com</v>
      </c>
      <c r="E604" t="str">
        <f>+'Base de datos  1'!F4498</f>
        <v>Seguro Fraude</v>
      </c>
      <c r="F604" s="10" t="s">
        <v>57</v>
      </c>
      <c r="G604" s="92">
        <f>+'Base de datos  1'!H4498</f>
        <v>9917</v>
      </c>
    </row>
    <row r="605" spans="1:10" x14ac:dyDescent="0.25">
      <c r="A605" s="33">
        <f>+'Base de datos  1'!A4499</f>
        <v>43101</v>
      </c>
      <c r="B605" t="str">
        <f>+'Base de datos  1'!C4499</f>
        <v>Sueldos</v>
      </c>
      <c r="C605" s="9">
        <f>+'Base de datos  1'!D4499</f>
        <v>43115</v>
      </c>
      <c r="D605" t="str">
        <f>+'Base de datos  1'!E4499</f>
        <v>TR</v>
      </c>
      <c r="E605" t="str">
        <f>+'Base de datos  1'!F4499</f>
        <v>C.Henriquez Adelanto Sueldo  Ene.18</v>
      </c>
      <c r="F605" s="10" t="s">
        <v>57</v>
      </c>
      <c r="G605" s="92">
        <f>+'Base de datos  1'!H4499</f>
        <v>120000</v>
      </c>
    </row>
    <row r="606" spans="1:10" x14ac:dyDescent="0.25">
      <c r="A606" s="33">
        <f>+'Base de datos  1'!A4500</f>
        <v>43101</v>
      </c>
      <c r="B606" t="str">
        <f>+'Base de datos  1'!C4500</f>
        <v>Agua</v>
      </c>
      <c r="C606" s="9">
        <f>+'Base de datos  1'!D4500</f>
        <v>43115</v>
      </c>
      <c r="D606" t="str">
        <f>+'Base de datos  1'!E4500</f>
        <v>TR</v>
      </c>
      <c r="E606" t="str">
        <f>+'Base de datos  1'!F4500</f>
        <v>Fco.Ordenes 2 Camiones de Agua</v>
      </c>
      <c r="F606" s="10" t="s">
        <v>57</v>
      </c>
      <c r="G606" s="92">
        <f>+'Base de datos  1'!H4500</f>
        <v>70000</v>
      </c>
    </row>
    <row r="607" spans="1:10" x14ac:dyDescent="0.25">
      <c r="A607" s="33">
        <f>+'Base de datos  1'!A4501</f>
        <v>43101</v>
      </c>
      <c r="B607" t="str">
        <f>+'Base de datos  1'!C4501</f>
        <v>Mantencion</v>
      </c>
      <c r="C607" s="9">
        <f>+'Base de datos  1'!D4501</f>
        <v>43116</v>
      </c>
      <c r="D607" t="str">
        <f>+'Base de datos  1'!E4501</f>
        <v>TR</v>
      </c>
      <c r="E607" t="str">
        <f>+'Base de datos  1'!F4501</f>
        <v>Rafael Hernandez Desmalez. Norte</v>
      </c>
      <c r="F607" s="10" t="s">
        <v>57</v>
      </c>
      <c r="G607" s="92">
        <f>+'Base de datos  1'!H4501</f>
        <v>70000</v>
      </c>
    </row>
    <row r="608" spans="1:10" x14ac:dyDescent="0.25">
      <c r="A608" s="33">
        <f>+'Base de datos  1'!A4502</f>
        <v>43101</v>
      </c>
      <c r="B608" t="str">
        <f>+'Base de datos  1'!C4502</f>
        <v>Agua</v>
      </c>
      <c r="C608" s="9">
        <f>+'Base de datos  1'!D4502</f>
        <v>43129</v>
      </c>
      <c r="D608" t="str">
        <f>+'Base de datos  1'!E4502</f>
        <v>TR</v>
      </c>
      <c r="E608" t="str">
        <f>+'Base de datos  1'!F4502</f>
        <v>2 Camiones de Agua Cist.Distrib.</v>
      </c>
      <c r="F608" s="10" t="s">
        <v>57</v>
      </c>
      <c r="G608" s="92">
        <f>+'Base de datos  1'!H4502</f>
        <v>70000</v>
      </c>
    </row>
    <row r="609" spans="1:8" x14ac:dyDescent="0.25">
      <c r="A609" s="33">
        <f>+'Base de datos  1'!A4503</f>
        <v>43101</v>
      </c>
      <c r="B609" t="str">
        <f>+'Base de datos  1'!C4503</f>
        <v>Agua</v>
      </c>
      <c r="C609" s="9">
        <f>+'Base de datos  1'!D4503</f>
        <v>43119</v>
      </c>
      <c r="D609" t="str">
        <f>+'Base de datos  1'!E4503</f>
        <v>TR</v>
      </c>
      <c r="E609" t="str">
        <f>+'Base de datos  1'!F4503</f>
        <v>Fco.Ordenes 2 Camiones de Agua</v>
      </c>
      <c r="F609" s="10" t="s">
        <v>57</v>
      </c>
      <c r="G609" s="92">
        <f>+'Base de datos  1'!H4503</f>
        <v>70000</v>
      </c>
    </row>
    <row r="610" spans="1:8" x14ac:dyDescent="0.25">
      <c r="A610" s="33">
        <f>+'Base de datos  1'!A4504</f>
        <v>43101</v>
      </c>
      <c r="B610" t="str">
        <f>+'Base de datos  1'!C4504</f>
        <v>caja chica</v>
      </c>
      <c r="C610" s="9">
        <f>+'Base de datos  1'!D4504</f>
        <v>43119</v>
      </c>
      <c r="D610" t="str">
        <f>+'Base de datos  1'!E4504</f>
        <v>TR</v>
      </c>
      <c r="E610" t="str">
        <f>+'Base de datos  1'!F4504</f>
        <v>R. Figueroa Caja Chica Suple Enero 18</v>
      </c>
      <c r="F610" s="10" t="s">
        <v>57</v>
      </c>
      <c r="G610" s="92">
        <f>+'Base de datos  1'!H4504</f>
        <v>100000</v>
      </c>
    </row>
    <row r="611" spans="1:8" x14ac:dyDescent="0.25">
      <c r="A611" s="69">
        <f>+'Base de datos  1'!A4505</f>
        <v>43101</v>
      </c>
      <c r="B611" s="37" t="str">
        <f>+'Base de datos  1'!C4505</f>
        <v>Proy. TiT Dominio</v>
      </c>
      <c r="C611" s="65">
        <f>+'Base de datos  1'!D4505</f>
        <v>43119</v>
      </c>
      <c r="D611" s="37" t="str">
        <f>+'Base de datos  1'!E4505</f>
        <v>TR</v>
      </c>
      <c r="E611" s="37" t="str">
        <f>+'Base de datos  1'!F4505</f>
        <v>CBR Casablanca Insc.Planos y Cert.</v>
      </c>
      <c r="F611" s="85" t="s">
        <v>57</v>
      </c>
      <c r="G611" s="94">
        <f>+'Base de datos  1'!H4505</f>
        <v>45000</v>
      </c>
      <c r="H611" s="86">
        <f>SUM(G595:G611)</f>
        <v>1329877</v>
      </c>
    </row>
    <row r="612" spans="1:8" x14ac:dyDescent="0.25">
      <c r="A612" s="33">
        <f>+'Base de datos  1'!A4506</f>
        <v>43132</v>
      </c>
      <c r="B612" t="str">
        <f>+'Base de datos  1'!C4506</f>
        <v>luz</v>
      </c>
      <c r="C612" s="9">
        <f>+'Base de datos  1'!D4506</f>
        <v>43132</v>
      </c>
      <c r="D612" t="str">
        <f>+'Base de datos  1'!E4506</f>
        <v>TR</v>
      </c>
      <c r="E612" t="str">
        <f>+'Base de datos  1'!F4506</f>
        <v>Litoral 2</v>
      </c>
      <c r="F612" s="10" t="s">
        <v>57</v>
      </c>
      <c r="G612" s="92">
        <f>+'Base de datos  1'!H4506</f>
        <v>67872</v>
      </c>
    </row>
    <row r="613" spans="1:8" x14ac:dyDescent="0.25">
      <c r="A613" s="33">
        <f>+'Base de datos  1'!A4507</f>
        <v>43132</v>
      </c>
      <c r="B613" t="str">
        <f>+'Base de datos  1'!C4507</f>
        <v>luz</v>
      </c>
      <c r="C613" s="9">
        <f>+'Base de datos  1'!D4507</f>
        <v>43132</v>
      </c>
      <c r="D613" t="str">
        <f>+'Base de datos  1'!E4507</f>
        <v>TR</v>
      </c>
      <c r="E613" t="str">
        <f>+'Base de datos  1'!F4507</f>
        <v>Litoral 1</v>
      </c>
      <c r="F613" s="10" t="s">
        <v>57</v>
      </c>
      <c r="G613" s="92">
        <f>+'Base de datos  1'!H4507</f>
        <v>109521</v>
      </c>
    </row>
    <row r="614" spans="1:8" x14ac:dyDescent="0.25">
      <c r="A614" s="33">
        <f>+'Base de datos  1'!A4508</f>
        <v>43132</v>
      </c>
      <c r="B614" t="str">
        <f>+'Base de datos  1'!C4508</f>
        <v>Celular</v>
      </c>
      <c r="C614" s="9">
        <f>+'Base de datos  1'!D4508</f>
        <v>43132</v>
      </c>
      <c r="D614" t="str">
        <f>+'Base de datos  1'!E4508</f>
        <v>TR</v>
      </c>
      <c r="E614" t="str">
        <f>+'Base de datos  1'!F4508</f>
        <v>Centel. Celular encargado</v>
      </c>
      <c r="F614" s="10" t="s">
        <v>57</v>
      </c>
      <c r="G614" s="92">
        <f>+'Base de datos  1'!H4508</f>
        <v>6990</v>
      </c>
    </row>
    <row r="615" spans="1:8" x14ac:dyDescent="0.25">
      <c r="A615" s="33">
        <f>+'Base de datos  1'!A4509</f>
        <v>43132</v>
      </c>
      <c r="B615" t="str">
        <f>+'Base de datos  1'!C4509</f>
        <v>caja chica</v>
      </c>
      <c r="C615" s="9">
        <f>+'Base de datos  1'!D4509</f>
        <v>43132</v>
      </c>
      <c r="D615" t="str">
        <f>+'Base de datos  1'!E4509</f>
        <v>TR</v>
      </c>
      <c r="E615" t="str">
        <f>+'Base de datos  1'!F4509</f>
        <v>R.Figueroa Caja chica Feb. 2018</v>
      </c>
      <c r="F615" s="10" t="s">
        <v>57</v>
      </c>
      <c r="G615" s="92">
        <f>+'Base de datos  1'!H4509</f>
        <v>100000</v>
      </c>
    </row>
    <row r="616" spans="1:8" x14ac:dyDescent="0.25">
      <c r="A616" s="33">
        <f>+'Base de datos  1'!A4510</f>
        <v>43132</v>
      </c>
      <c r="B616" t="str">
        <f>+'Base de datos  1'!C4510</f>
        <v>Basura</v>
      </c>
      <c r="C616" s="9">
        <f>+'Base de datos  1'!D4510</f>
        <v>43132</v>
      </c>
      <c r="D616" t="str">
        <f>+'Base de datos  1'!E4510</f>
        <v>TR</v>
      </c>
      <c r="E616" t="str">
        <f>+'Base de datos  1'!F4510</f>
        <v>Oyarce. Retiro Basura Enero 2018</v>
      </c>
      <c r="F616" s="10" t="s">
        <v>57</v>
      </c>
      <c r="G616" s="92">
        <f>+'Base de datos  1'!H4510</f>
        <v>700000</v>
      </c>
    </row>
    <row r="617" spans="1:8" x14ac:dyDescent="0.25">
      <c r="A617" s="33">
        <f>+'Base de datos  1'!A4511</f>
        <v>43132</v>
      </c>
      <c r="B617" t="str">
        <f>+'Base de datos  1'!C4511</f>
        <v>Sueldos</v>
      </c>
      <c r="C617" s="9">
        <f>+'Base de datos  1'!D4511</f>
        <v>43132</v>
      </c>
      <c r="D617" t="str">
        <f>+'Base de datos  1'!E4511</f>
        <v>TR</v>
      </c>
      <c r="E617" t="str">
        <f>+'Base de datos  1'!F4511</f>
        <v>C.Henriquez. Liq. Sueldo Enero 2018</v>
      </c>
      <c r="F617" s="10" t="s">
        <v>57</v>
      </c>
      <c r="G617" s="92">
        <f>+'Base de datos  1'!H4511</f>
        <v>204520</v>
      </c>
    </row>
    <row r="618" spans="1:8" x14ac:dyDescent="0.25">
      <c r="A618" s="33">
        <f>+'Base de datos  1'!A4512</f>
        <v>43132</v>
      </c>
      <c r="B618" t="str">
        <f>+'Base de datos  1'!C4512</f>
        <v>Sueldos</v>
      </c>
      <c r="C618" s="9">
        <f>+'Base de datos  1'!D4512</f>
        <v>43132</v>
      </c>
      <c r="D618" t="str">
        <f>+'Base de datos  1'!E4512</f>
        <v>TR</v>
      </c>
      <c r="E618" t="str">
        <f>+'Base de datos  1'!F4512</f>
        <v>Previred  C.Henriquez</v>
      </c>
      <c r="F618" s="10" t="s">
        <v>57</v>
      </c>
      <c r="G618" s="92">
        <f>+'Base de datos  1'!H4512</f>
        <v>94440</v>
      </c>
    </row>
    <row r="619" spans="1:8" x14ac:dyDescent="0.25">
      <c r="A619" s="33">
        <f>+'Base de datos  1'!A4513</f>
        <v>43132</v>
      </c>
      <c r="B619" t="str">
        <f>+'Base de datos  1'!C4513</f>
        <v>luz</v>
      </c>
      <c r="C619" s="9">
        <f>+'Base de datos  1'!D4513</f>
        <v>43132</v>
      </c>
      <c r="D619" t="str">
        <f>+'Base de datos  1'!E4513</f>
        <v>TR</v>
      </c>
      <c r="E619" t="str">
        <f>+'Base de datos  1'!F4513</f>
        <v>Litoral 3</v>
      </c>
      <c r="F619" s="10" t="s">
        <v>57</v>
      </c>
      <c r="G619" s="92">
        <f>+'Base de datos  1'!H4513</f>
        <v>154</v>
      </c>
    </row>
    <row r="620" spans="1:8" x14ac:dyDescent="0.25">
      <c r="A620" s="33">
        <f>+'Base de datos  1'!A4514</f>
        <v>43132</v>
      </c>
      <c r="B620" t="str">
        <f>+'Base de datos  1'!C4514</f>
        <v>Agua</v>
      </c>
      <c r="C620" s="9">
        <f>+'Base de datos  1'!D4514</f>
        <v>43133</v>
      </c>
      <c r="D620" t="str">
        <f>+'Base de datos  1'!E4514</f>
        <v>TR</v>
      </c>
      <c r="E620" t="str">
        <f>+'Base de datos  1'!F4514</f>
        <v>1 Camion Agua Cist.Distribución</v>
      </c>
      <c r="F620" s="10" t="s">
        <v>57</v>
      </c>
      <c r="G620" s="92">
        <f>+'Base de datos  1'!H4514</f>
        <v>35000</v>
      </c>
    </row>
    <row r="621" spans="1:8" x14ac:dyDescent="0.25">
      <c r="A621" s="33">
        <f>+'Base de datos  1'!A4515</f>
        <v>43132</v>
      </c>
      <c r="B621" t="str">
        <f>+'Base de datos  1'!C4515</f>
        <v>Proy. TiT Dominio</v>
      </c>
      <c r="C621" s="9">
        <f>+'Base de datos  1'!D4515</f>
        <v>43136</v>
      </c>
      <c r="D621">
        <f>+'Base de datos  1'!E4515</f>
        <v>146</v>
      </c>
      <c r="E621" t="str">
        <f>+'Base de datos  1'!F4515</f>
        <v>CBR Casablanca 1° Escritura insc.</v>
      </c>
      <c r="F621" s="10" t="s">
        <v>57</v>
      </c>
      <c r="G621" s="92">
        <f>+'Base de datos  1'!H4515</f>
        <v>190000</v>
      </c>
    </row>
    <row r="622" spans="1:8" x14ac:dyDescent="0.25">
      <c r="A622" s="33">
        <f>+'Base de datos  1'!A4516</f>
        <v>43132</v>
      </c>
      <c r="B622" t="str">
        <f>+'Base de datos  1'!C4516</f>
        <v>Administracion</v>
      </c>
      <c r="C622" s="9">
        <f>+'Base de datos  1'!D4516</f>
        <v>43136</v>
      </c>
      <c r="D622" t="str">
        <f>+'Base de datos  1'!E4516</f>
        <v>com</v>
      </c>
      <c r="E622" t="str">
        <f>+'Base de datos  1'!F4516</f>
        <v>Seguro de Fraude</v>
      </c>
      <c r="F622" s="10" t="s">
        <v>57</v>
      </c>
      <c r="G622" s="92">
        <f>+'Base de datos  1'!H4516</f>
        <v>9927</v>
      </c>
    </row>
    <row r="623" spans="1:8" x14ac:dyDescent="0.25">
      <c r="A623" s="33">
        <f>+'Base de datos  1'!A4517</f>
        <v>43132</v>
      </c>
      <c r="B623" t="str">
        <f>+'Base de datos  1'!C4517</f>
        <v>caja chica</v>
      </c>
      <c r="C623" s="9">
        <f>+'Base de datos  1'!D4517</f>
        <v>43143</v>
      </c>
      <c r="D623" t="str">
        <f>+'Base de datos  1'!E4517</f>
        <v>TR</v>
      </c>
      <c r="E623" t="str">
        <f>+'Base de datos  1'!F4517</f>
        <v>R.Figueroa Suple C.Chica Feb.18</v>
      </c>
      <c r="F623" s="10" t="s">
        <v>57</v>
      </c>
      <c r="G623" s="92">
        <f>+'Base de datos  1'!H4517</f>
        <v>200000</v>
      </c>
    </row>
    <row r="624" spans="1:8" x14ac:dyDescent="0.25">
      <c r="A624" s="69">
        <f>+'Base de datos  1'!A4518</f>
        <v>43132</v>
      </c>
      <c r="B624" s="37" t="str">
        <f>+'Base de datos  1'!C4518</f>
        <v>Sueldos</v>
      </c>
      <c r="C624" s="65">
        <f>+'Base de datos  1'!D4518</f>
        <v>43146</v>
      </c>
      <c r="D624" s="37" t="str">
        <f>+'Base de datos  1'!E4518</f>
        <v>TR</v>
      </c>
      <c r="E624" s="37" t="str">
        <f>+'Base de datos  1'!F4518</f>
        <v>C.Henriquez Adelanto sueldo Feb.18</v>
      </c>
      <c r="F624" s="85" t="s">
        <v>57</v>
      </c>
      <c r="G624" s="94">
        <f>+'Base de datos  1'!H4518</f>
        <v>120000</v>
      </c>
      <c r="H624" s="86">
        <f>SUM(G612:G624)</f>
        <v>1838424</v>
      </c>
    </row>
    <row r="625" spans="1:7" x14ac:dyDescent="0.25">
      <c r="A625" s="33">
        <f>+'Base de datos  1'!A4519</f>
        <v>43160</v>
      </c>
      <c r="B625" t="str">
        <f>+'Base de datos  1'!C4519</f>
        <v>Sueldos</v>
      </c>
      <c r="C625" s="9">
        <f>+'Base de datos  1'!D4519</f>
        <v>43160</v>
      </c>
      <c r="D625" t="str">
        <f>+'Base de datos  1'!E4519</f>
        <v>TR</v>
      </c>
      <c r="E625" t="str">
        <f>+'Base de datos  1'!F4519</f>
        <v>C.Henriquez. Liq. Sueldo Feb 2018</v>
      </c>
      <c r="F625" s="10" t="s">
        <v>57</v>
      </c>
      <c r="G625" s="92">
        <f>+'Base de datos  1'!H4519</f>
        <v>204520</v>
      </c>
    </row>
    <row r="626" spans="1:7" x14ac:dyDescent="0.25">
      <c r="A626" s="33">
        <f>+'Base de datos  1'!A4520</f>
        <v>43160</v>
      </c>
      <c r="B626" t="str">
        <f>+'Base de datos  1'!C4520</f>
        <v>luz</v>
      </c>
      <c r="C626" s="9">
        <f>+'Base de datos  1'!D4520</f>
        <v>43160</v>
      </c>
      <c r="D626" t="str">
        <f>+'Base de datos  1'!E4520</f>
        <v>TR</v>
      </c>
      <c r="E626" t="str">
        <f>+'Base de datos  1'!F4520</f>
        <v>Litoral 1</v>
      </c>
      <c r="F626" s="10" t="s">
        <v>57</v>
      </c>
      <c r="G626" s="92">
        <f>+'Base de datos  1'!H4520</f>
        <v>30377</v>
      </c>
    </row>
    <row r="627" spans="1:7" x14ac:dyDescent="0.25">
      <c r="A627" s="33">
        <f>+'Base de datos  1'!A4521</f>
        <v>43160</v>
      </c>
      <c r="B627" t="str">
        <f>+'Base de datos  1'!C4521</f>
        <v>luz</v>
      </c>
      <c r="C627" s="9">
        <f>+'Base de datos  1'!D4521</f>
        <v>43160</v>
      </c>
      <c r="D627" t="str">
        <f>+'Base de datos  1'!E4521</f>
        <v>TR</v>
      </c>
      <c r="E627" t="str">
        <f>+'Base de datos  1'!F4521</f>
        <v>Litoral 2</v>
      </c>
      <c r="F627" s="10" t="s">
        <v>57</v>
      </c>
      <c r="G627" s="92">
        <f>+'Base de datos  1'!H4521</f>
        <v>68859</v>
      </c>
    </row>
    <row r="628" spans="1:7" x14ac:dyDescent="0.25">
      <c r="A628" s="33">
        <f>+'Base de datos  1'!A4522</f>
        <v>43160</v>
      </c>
      <c r="B628" t="str">
        <f>+'Base de datos  1'!C4522</f>
        <v>luz</v>
      </c>
      <c r="C628" s="9">
        <f>+'Base de datos  1'!D4522</f>
        <v>43160</v>
      </c>
      <c r="D628" t="str">
        <f>+'Base de datos  1'!E4522</f>
        <v>TR</v>
      </c>
      <c r="E628" t="str">
        <f>+'Base de datos  1'!F4522</f>
        <v>Litoral 3</v>
      </c>
      <c r="F628" s="10" t="s">
        <v>57</v>
      </c>
      <c r="G628" s="92">
        <f>+'Base de datos  1'!H4522</f>
        <v>225</v>
      </c>
    </row>
    <row r="629" spans="1:7" x14ac:dyDescent="0.25">
      <c r="A629" s="33">
        <f>+'Base de datos  1'!A4523</f>
        <v>43160</v>
      </c>
      <c r="B629" t="str">
        <f>+'Base de datos  1'!C4523</f>
        <v>Celular</v>
      </c>
      <c r="C629" s="9">
        <f>+'Base de datos  1'!D4523</f>
        <v>43160</v>
      </c>
      <c r="D629" t="str">
        <f>+'Base de datos  1'!E4523</f>
        <v>TR</v>
      </c>
      <c r="E629" t="str">
        <f>+'Base de datos  1'!F4523</f>
        <v>Celular encargado</v>
      </c>
      <c r="F629" s="10" t="s">
        <v>57</v>
      </c>
      <c r="G629" s="92">
        <f>+'Base de datos  1'!H4523</f>
        <v>6990</v>
      </c>
    </row>
    <row r="630" spans="1:7" x14ac:dyDescent="0.25">
      <c r="A630" s="33">
        <f>+'Base de datos  1'!A4524</f>
        <v>43160</v>
      </c>
      <c r="B630" t="str">
        <f>+'Base de datos  1'!C4524</f>
        <v>caja chica</v>
      </c>
      <c r="C630" s="9">
        <f>+'Base de datos  1'!D4524</f>
        <v>43160</v>
      </c>
      <c r="D630" t="str">
        <f>+'Base de datos  1'!E4524</f>
        <v>TR</v>
      </c>
      <c r="E630" t="str">
        <f>+'Base de datos  1'!F4524</f>
        <v>R.Figueroa  Caja Chica Marzo 2018</v>
      </c>
      <c r="F630" s="10" t="s">
        <v>57</v>
      </c>
      <c r="G630" s="92">
        <f>+'Base de datos  1'!H4524</f>
        <v>100000</v>
      </c>
    </row>
    <row r="631" spans="1:7" x14ac:dyDescent="0.25">
      <c r="A631" s="33">
        <f>+'Base de datos  1'!A4525</f>
        <v>43160</v>
      </c>
      <c r="B631" t="str">
        <f>+'Base de datos  1'!C4525</f>
        <v>Basura</v>
      </c>
      <c r="C631" s="9">
        <f>+'Base de datos  1'!D4525</f>
        <v>43160</v>
      </c>
      <c r="D631" t="str">
        <f>+'Base de datos  1'!E4525</f>
        <v>TR</v>
      </c>
      <c r="E631" t="str">
        <f>+'Base de datos  1'!F4525</f>
        <v>J.Oyarce Retiro Basura Febrero.18</v>
      </c>
      <c r="F631" s="10" t="s">
        <v>57</v>
      </c>
      <c r="G631" s="92">
        <f>+'Base de datos  1'!H4525</f>
        <v>700000</v>
      </c>
    </row>
    <row r="632" spans="1:7" x14ac:dyDescent="0.25">
      <c r="A632" s="33">
        <f>+'Base de datos  1'!A4526</f>
        <v>43160</v>
      </c>
      <c r="B632" t="str">
        <f>+'Base de datos  1'!C4526</f>
        <v>Sueldos</v>
      </c>
      <c r="C632" s="9">
        <f>+'Base de datos  1'!D4526</f>
        <v>43161</v>
      </c>
      <c r="D632" t="str">
        <f>+'Base de datos  1'!E4526</f>
        <v>TR</v>
      </c>
      <c r="E632" t="str">
        <f>+'Base de datos  1'!F4526</f>
        <v>C.Henriquez.  Saldo Liq. Feb 2018</v>
      </c>
      <c r="F632" s="10" t="s">
        <v>57</v>
      </c>
      <c r="G632" s="92">
        <f>+'Base de datos  1'!H4526</f>
        <v>160000</v>
      </c>
    </row>
    <row r="633" spans="1:7" x14ac:dyDescent="0.25">
      <c r="A633" s="33">
        <f>+'Base de datos  1'!A4527</f>
        <v>43160</v>
      </c>
      <c r="B633" t="str">
        <f>+'Base de datos  1'!C4527</f>
        <v>Sueldos</v>
      </c>
      <c r="C633" s="9">
        <f>+'Base de datos  1'!D4527</f>
        <v>43164</v>
      </c>
      <c r="D633" t="str">
        <f>+'Base de datos  1'!E4527</f>
        <v>TR</v>
      </c>
      <c r="E633" t="str">
        <f>+'Base de datos  1'!F4527</f>
        <v>Previred Encargado</v>
      </c>
      <c r="F633" s="10" t="s">
        <v>57</v>
      </c>
      <c r="G633" s="92">
        <f>+'Base de datos  1'!H4527</f>
        <v>141002</v>
      </c>
    </row>
    <row r="634" spans="1:7" x14ac:dyDescent="0.25">
      <c r="A634" s="33">
        <f>+'Base de datos  1'!A4528</f>
        <v>43160</v>
      </c>
      <c r="B634" t="str">
        <f>+'Base de datos  1'!C4528</f>
        <v>Administracion</v>
      </c>
      <c r="C634" s="9">
        <f>+'Base de datos  1'!D4528</f>
        <v>43164</v>
      </c>
      <c r="D634" t="str">
        <f>+'Base de datos  1'!E4528</f>
        <v>com</v>
      </c>
      <c r="E634" t="str">
        <f>+'Base de datos  1'!F4528</f>
        <v>Seguro fraude</v>
      </c>
      <c r="F634" s="10" t="s">
        <v>57</v>
      </c>
      <c r="G634" s="92">
        <f>+'Base de datos  1'!H4528</f>
        <v>9972</v>
      </c>
    </row>
    <row r="635" spans="1:7" x14ac:dyDescent="0.25">
      <c r="A635" s="33">
        <f>+'Base de datos  1'!A4529</f>
        <v>43160</v>
      </c>
      <c r="B635" t="str">
        <f>+'Base de datos  1'!C4529</f>
        <v>Mantencion</v>
      </c>
      <c r="C635" s="9">
        <f>+'Base de datos  1'!D4529</f>
        <v>43171</v>
      </c>
      <c r="D635" t="str">
        <f>+'Base de datos  1'!E4529</f>
        <v>TR</v>
      </c>
      <c r="E635" t="str">
        <f>+'Base de datos  1'!F4529</f>
        <v>Juan C.Vera Reparación Bomba Pozo</v>
      </c>
      <c r="F635" s="10" t="s">
        <v>57</v>
      </c>
      <c r="G635" s="92">
        <f>+'Base de datos  1'!H4529</f>
        <v>40000</v>
      </c>
    </row>
    <row r="636" spans="1:7" x14ac:dyDescent="0.25">
      <c r="A636" s="33">
        <f>+'Base de datos  1'!A4530</f>
        <v>43160</v>
      </c>
      <c r="B636" t="str">
        <f>+'Base de datos  1'!C4530</f>
        <v>caja chica</v>
      </c>
      <c r="C636" s="9">
        <f>+'Base de datos  1'!D4530</f>
        <v>43171</v>
      </c>
      <c r="D636" t="str">
        <f>+'Base de datos  1'!E4530</f>
        <v>TR</v>
      </c>
      <c r="E636" t="str">
        <f>+'Base de datos  1'!F4530</f>
        <v>R.Figueroa  Suple C. Chica Marzo 2018</v>
      </c>
      <c r="F636" s="10" t="s">
        <v>57</v>
      </c>
      <c r="G636" s="92">
        <f>+'Base de datos  1'!H4530</f>
        <v>100000</v>
      </c>
    </row>
    <row r="637" spans="1:7" x14ac:dyDescent="0.25">
      <c r="A637" s="33">
        <f>+'Base de datos  1'!A4531</f>
        <v>43160</v>
      </c>
      <c r="B637" t="str">
        <f>+'Base de datos  1'!C4531</f>
        <v>Proy. TiT Dominio</v>
      </c>
      <c r="C637" s="9">
        <f>+'Base de datos  1'!D4531</f>
        <v>43171</v>
      </c>
      <c r="D637" t="str">
        <f>+'Base de datos  1'!E4531</f>
        <v>TR</v>
      </c>
      <c r="E637" t="str">
        <f>+'Base de datos  1'!F4531</f>
        <v>Salvador Espinoza-Gastos CBR y otros</v>
      </c>
      <c r="F637" s="10" t="s">
        <v>57</v>
      </c>
      <c r="G637" s="92">
        <f>+'Base de datos  1'!H4531</f>
        <v>24000</v>
      </c>
    </row>
    <row r="638" spans="1:7" x14ac:dyDescent="0.25">
      <c r="A638" s="33">
        <f>+'Base de datos  1'!A4532</f>
        <v>43160</v>
      </c>
      <c r="B638" t="str">
        <f>+'Base de datos  1'!C4532</f>
        <v>Proy. TiT Dominio</v>
      </c>
      <c r="C638" s="9">
        <f>+'Base de datos  1'!D4532</f>
        <v>43171</v>
      </c>
      <c r="D638" t="str">
        <f>+'Base de datos  1'!E4532</f>
        <v>TR</v>
      </c>
      <c r="E638" t="str">
        <f>+'Base de datos  1'!F4532</f>
        <v>Salvador Espinoza Abono Serv.Profes.</v>
      </c>
      <c r="F638" s="10" t="s">
        <v>57</v>
      </c>
      <c r="G638" s="92">
        <f>+'Base de datos  1'!H4532</f>
        <v>1000000</v>
      </c>
    </row>
    <row r="639" spans="1:7" x14ac:dyDescent="0.25">
      <c r="A639" s="33">
        <f>+'Base de datos  1'!A4533</f>
        <v>43160</v>
      </c>
      <c r="B639" t="str">
        <f>+'Base de datos  1'!C4533</f>
        <v>Agua</v>
      </c>
      <c r="C639" s="9">
        <f>+'Base de datos  1'!D4533</f>
        <v>43175</v>
      </c>
      <c r="D639" t="str">
        <f>+'Base de datos  1'!E4533</f>
        <v>TR</v>
      </c>
      <c r="E639" t="str">
        <f>+'Base de datos  1'!F4533</f>
        <v>1 Camion de agua Cist. Distribucion</v>
      </c>
      <c r="F639" s="10" t="s">
        <v>57</v>
      </c>
      <c r="G639" s="92">
        <f>+'Base de datos  1'!H4533</f>
        <v>35000</v>
      </c>
    </row>
    <row r="640" spans="1:7" x14ac:dyDescent="0.25">
      <c r="A640" s="33">
        <f>+'Base de datos  1'!A4534</f>
        <v>43160</v>
      </c>
      <c r="B640" t="str">
        <f>+'Base de datos  1'!C4534</f>
        <v>Sueldos</v>
      </c>
      <c r="C640" s="9">
        <f>+'Base de datos  1'!D4534</f>
        <v>43175</v>
      </c>
      <c r="D640" t="str">
        <f>+'Base de datos  1'!E4534</f>
        <v>TR</v>
      </c>
      <c r="E640" t="str">
        <f>+'Base de datos  1'!F4534</f>
        <v>C.Henriquez adelanto sueldo Marzo</v>
      </c>
      <c r="F640" s="10" t="s">
        <v>57</v>
      </c>
      <c r="G640" s="92">
        <f>+'Base de datos  1'!H4534</f>
        <v>120000</v>
      </c>
    </row>
    <row r="641" spans="1:8" x14ac:dyDescent="0.25">
      <c r="A641" s="33">
        <f>+'Base de datos  1'!A4535</f>
        <v>43160</v>
      </c>
      <c r="B641" t="str">
        <f>+'Base de datos  1'!C4535</f>
        <v>Mantencion</v>
      </c>
      <c r="C641" s="9">
        <f>+'Base de datos  1'!D4535</f>
        <v>43175</v>
      </c>
      <c r="D641" t="str">
        <f>+'Base de datos  1'!E4535</f>
        <v>TR</v>
      </c>
      <c r="E641" t="str">
        <f>+'Base de datos  1'!F4535</f>
        <v>C.Henriquez Limpieza Cist.Acumul.</v>
      </c>
      <c r="F641" s="10" t="s">
        <v>57</v>
      </c>
      <c r="G641" s="92">
        <f>+'Base de datos  1'!H4535</f>
        <v>60000</v>
      </c>
    </row>
    <row r="642" spans="1:8" x14ac:dyDescent="0.25">
      <c r="A642" s="33">
        <f>+'Base de datos  1'!A4536</f>
        <v>43160</v>
      </c>
      <c r="B642" t="str">
        <f>+'Base de datos  1'!C4536</f>
        <v>Agua</v>
      </c>
      <c r="C642" s="9">
        <f>+'Base de datos  1'!D4536</f>
        <v>43182</v>
      </c>
      <c r="D642" t="str">
        <f>+'Base de datos  1'!E4536</f>
        <v>TR</v>
      </c>
      <c r="E642" t="str">
        <f>+'Base de datos  1'!F4536</f>
        <v>2 Camiones de Agua Cist. Distribucion</v>
      </c>
      <c r="F642" s="10" t="s">
        <v>57</v>
      </c>
      <c r="G642" s="92">
        <f>+'Base de datos  1'!H4536</f>
        <v>70000</v>
      </c>
    </row>
    <row r="643" spans="1:8" x14ac:dyDescent="0.25">
      <c r="A643" s="33">
        <f>+'Base de datos  1'!A4537</f>
        <v>43160</v>
      </c>
      <c r="B643" t="str">
        <f>+'Base de datos  1'!C4537</f>
        <v>Proy. TiT Dominio</v>
      </c>
      <c r="C643" s="9">
        <f>+'Base de datos  1'!D4537</f>
        <v>43186</v>
      </c>
      <c r="D643">
        <f>+'Base de datos  1'!E4537</f>
        <v>6824</v>
      </c>
      <c r="E643" t="str">
        <f>+'Base de datos  1'!F4537</f>
        <v>CBR Insc Esc. Casablanca (7)</v>
      </c>
      <c r="F643" s="10" t="s">
        <v>57</v>
      </c>
      <c r="G643" s="92">
        <f>+'Base de datos  1'!H4537</f>
        <v>266000</v>
      </c>
    </row>
    <row r="644" spans="1:8" x14ac:dyDescent="0.25">
      <c r="A644" s="33">
        <f>+'Base de datos  1'!A4538</f>
        <v>43160</v>
      </c>
      <c r="B644" t="str">
        <f>+'Base de datos  1'!C4538</f>
        <v>Agua</v>
      </c>
      <c r="C644" s="9">
        <f>+'Base de datos  1'!D4538</f>
        <v>43188</v>
      </c>
      <c r="D644" t="str">
        <f>+'Base de datos  1'!E4538</f>
        <v>TR</v>
      </c>
      <c r="E644" t="str">
        <f>+'Base de datos  1'!F4538</f>
        <v>2 Camiones de Agua Cist. Distribucion</v>
      </c>
      <c r="F644" s="10" t="s">
        <v>57</v>
      </c>
      <c r="G644" s="92">
        <f>+'Base de datos  1'!H4538</f>
        <v>70000</v>
      </c>
    </row>
    <row r="645" spans="1:8" x14ac:dyDescent="0.25">
      <c r="A645" s="69">
        <f>+'Base de datos  1'!A4539</f>
        <v>43160</v>
      </c>
      <c r="B645" s="37" t="str">
        <f>+'Base de datos  1'!C4539</f>
        <v>Mantencion</v>
      </c>
      <c r="C645" s="65">
        <f>+'Base de datos  1'!D4539</f>
        <v>43188</v>
      </c>
      <c r="D645" s="37" t="str">
        <f>+'Base de datos  1'!E4539</f>
        <v>TR</v>
      </c>
      <c r="E645" s="37" t="str">
        <f>+'Base de datos  1'!F4539</f>
        <v>Edwards Cabrera. Rep Barrera Puyehue</v>
      </c>
      <c r="F645" s="85" t="s">
        <v>57</v>
      </c>
      <c r="G645" s="94">
        <f>+'Base de datos  1'!H4539</f>
        <v>10000</v>
      </c>
      <c r="H645" s="86">
        <f>SUM(G625:G645)</f>
        <v>3216945</v>
      </c>
    </row>
    <row r="646" spans="1:8" x14ac:dyDescent="0.25">
      <c r="A646" s="33">
        <f>+'Base de datos  1'!A4540</f>
        <v>43191</v>
      </c>
      <c r="B646" t="str">
        <f>+'Base de datos  1'!C4540</f>
        <v>luz</v>
      </c>
      <c r="C646" s="9">
        <f>+'Base de datos  1'!D4540</f>
        <v>43193</v>
      </c>
      <c r="D646" t="str">
        <f>+'Base de datos  1'!E4540</f>
        <v>TR</v>
      </c>
      <c r="E646" t="str">
        <f>+'Base de datos  1'!F4540</f>
        <v>Litoral 2</v>
      </c>
      <c r="F646" s="10" t="s">
        <v>57</v>
      </c>
      <c r="G646" s="92">
        <f>+'Base de datos  1'!H4540</f>
        <v>44898</v>
      </c>
    </row>
    <row r="647" spans="1:8" x14ac:dyDescent="0.25">
      <c r="A647" s="33">
        <f>+'Base de datos  1'!A4541</f>
        <v>43191</v>
      </c>
      <c r="B647" t="str">
        <f>+'Base de datos  1'!C4541</f>
        <v>luz</v>
      </c>
      <c r="C647" s="9">
        <f>+'Base de datos  1'!D4541</f>
        <v>43193</v>
      </c>
      <c r="D647" t="str">
        <f>+'Base de datos  1'!E4541</f>
        <v>TR</v>
      </c>
      <c r="E647" t="str">
        <f>+'Base de datos  1'!F4541</f>
        <v>Litoral 1</v>
      </c>
      <c r="F647" s="10" t="s">
        <v>57</v>
      </c>
      <c r="G647" s="92">
        <f>+'Base de datos  1'!H4541</f>
        <v>77488</v>
      </c>
    </row>
    <row r="648" spans="1:8" x14ac:dyDescent="0.25">
      <c r="A648" s="33">
        <f>+'Base de datos  1'!A4542</f>
        <v>43191</v>
      </c>
      <c r="B648" t="str">
        <f>+'Base de datos  1'!C4542</f>
        <v>luz</v>
      </c>
      <c r="C648" s="9">
        <f>+'Base de datos  1'!D4542</f>
        <v>43193</v>
      </c>
      <c r="D648" t="str">
        <f>+'Base de datos  1'!E4542</f>
        <v>TR</v>
      </c>
      <c r="E648" t="str">
        <f>+'Base de datos  1'!F4542</f>
        <v>Litoral 3</v>
      </c>
      <c r="F648" s="10" t="s">
        <v>57</v>
      </c>
      <c r="G648" s="92">
        <f>+'Base de datos  1'!H4542</f>
        <v>225</v>
      </c>
    </row>
    <row r="649" spans="1:8" x14ac:dyDescent="0.25">
      <c r="A649" s="33">
        <f>+'Base de datos  1'!A4543</f>
        <v>43191</v>
      </c>
      <c r="B649" t="str">
        <f>+'Base de datos  1'!C4543</f>
        <v>Celular</v>
      </c>
      <c r="C649" s="9">
        <f>+'Base de datos  1'!D4543</f>
        <v>43193</v>
      </c>
      <c r="D649" t="str">
        <f>+'Base de datos  1'!E4543</f>
        <v>TR</v>
      </c>
      <c r="E649" t="str">
        <f>+'Base de datos  1'!F4543</f>
        <v>Celular encargado</v>
      </c>
      <c r="F649" s="10" t="s">
        <v>57</v>
      </c>
      <c r="G649" s="92">
        <f>+'Base de datos  1'!H4543</f>
        <v>6990</v>
      </c>
    </row>
    <row r="650" spans="1:8" x14ac:dyDescent="0.25">
      <c r="A650" s="33">
        <f>+'Base de datos  1'!A4544</f>
        <v>43191</v>
      </c>
      <c r="B650" t="str">
        <f>+'Base de datos  1'!C4544</f>
        <v>Sueldos</v>
      </c>
      <c r="C650" s="9">
        <f>+'Base de datos  1'!D4544</f>
        <v>43193</v>
      </c>
      <c r="D650" t="str">
        <f>+'Base de datos  1'!E4544</f>
        <v>TR</v>
      </c>
      <c r="E650" t="str">
        <f>+'Base de datos  1'!F4544</f>
        <v>C.Henriquez. Liq. De Sueldo Marzo</v>
      </c>
      <c r="F650" s="10" t="s">
        <v>57</v>
      </c>
      <c r="G650" s="92">
        <f>+'Base de datos  1'!H4544</f>
        <v>204520</v>
      </c>
    </row>
    <row r="651" spans="1:8" x14ac:dyDescent="0.25">
      <c r="A651" s="33">
        <f>+'Base de datos  1'!A4545</f>
        <v>43191</v>
      </c>
      <c r="B651" t="str">
        <f>+'Base de datos  1'!C4545</f>
        <v>caja chica</v>
      </c>
      <c r="C651" s="9">
        <f>+'Base de datos  1'!D4545</f>
        <v>43193</v>
      </c>
      <c r="D651" t="str">
        <f>+'Base de datos  1'!E4545</f>
        <v>TR</v>
      </c>
      <c r="E651" t="str">
        <f>+'Base de datos  1'!F4545</f>
        <v>R.Figueroa Caja Chica Abril</v>
      </c>
      <c r="F651" s="10" t="s">
        <v>57</v>
      </c>
      <c r="G651" s="92">
        <f>+'Base de datos  1'!H4545</f>
        <v>100000</v>
      </c>
    </row>
    <row r="652" spans="1:8" x14ac:dyDescent="0.25">
      <c r="A652" s="33">
        <f>+'Base de datos  1'!A4546</f>
        <v>43191</v>
      </c>
      <c r="B652" t="str">
        <f>+'Base de datos  1'!C4546</f>
        <v>Basura</v>
      </c>
      <c r="C652" s="9">
        <f>+'Base de datos  1'!D4546</f>
        <v>43193</v>
      </c>
      <c r="D652" t="str">
        <f>+'Base de datos  1'!E4546</f>
        <v>TR</v>
      </c>
      <c r="E652" t="str">
        <f>+'Base de datos  1'!F4546</f>
        <v>Retiro Basura Marzo</v>
      </c>
      <c r="F652" s="10" t="s">
        <v>57</v>
      </c>
      <c r="G652" s="92">
        <f>+'Base de datos  1'!H4546</f>
        <v>250000</v>
      </c>
    </row>
    <row r="653" spans="1:8" x14ac:dyDescent="0.25">
      <c r="A653" s="33">
        <f>+'Base de datos  1'!A4547</f>
        <v>43191</v>
      </c>
      <c r="B653" t="str">
        <f>+'Base de datos  1'!C4547</f>
        <v>Sueldos</v>
      </c>
      <c r="C653" s="9">
        <f>+'Base de datos  1'!D4547</f>
        <v>43193</v>
      </c>
      <c r="D653" t="str">
        <f>+'Base de datos  1'!E4547</f>
        <v>TR</v>
      </c>
      <c r="E653" t="str">
        <f>+'Base de datos  1'!F4547</f>
        <v>Previred encargado</v>
      </c>
      <c r="F653" s="10" t="s">
        <v>57</v>
      </c>
      <c r="G653" s="92">
        <f>+'Base de datos  1'!H4547</f>
        <v>94440</v>
      </c>
    </row>
    <row r="654" spans="1:8" x14ac:dyDescent="0.25">
      <c r="A654" s="33">
        <f>+'Base de datos  1'!A4548</f>
        <v>43191</v>
      </c>
      <c r="B654" t="str">
        <f>+'Base de datos  1'!C4548</f>
        <v>Administracion</v>
      </c>
      <c r="C654" s="9">
        <f>+'Base de datos  1'!D4548</f>
        <v>43196</v>
      </c>
      <c r="D654" t="str">
        <f>+'Base de datos  1'!E4548</f>
        <v>com</v>
      </c>
      <c r="E654" t="str">
        <f>+'Base de datos  1'!F4548</f>
        <v>Seguro Fraude</v>
      </c>
      <c r="F654" s="10" t="s">
        <v>57</v>
      </c>
      <c r="G654" s="92">
        <f>+'Base de datos  1'!H4548</f>
        <v>9978</v>
      </c>
    </row>
    <row r="655" spans="1:8" x14ac:dyDescent="0.25">
      <c r="A655" s="33">
        <f>+'Base de datos  1'!A4549</f>
        <v>43191</v>
      </c>
      <c r="B655" t="str">
        <f>+'Base de datos  1'!C4549</f>
        <v>Proy. TiT Dominio</v>
      </c>
      <c r="C655" s="9">
        <f>+'Base de datos  1'!D4549</f>
        <v>43203</v>
      </c>
      <c r="D655" t="str">
        <f>+'Base de datos  1'!E4549</f>
        <v>TR</v>
      </c>
      <c r="E655" t="str">
        <f>+'Base de datos  1'!F4549</f>
        <v>S.Espinoza - Notaria Escrituras Dominio</v>
      </c>
      <c r="F655" s="10" t="s">
        <v>57</v>
      </c>
      <c r="G655" s="92">
        <f>+'Base de datos  1'!H4549</f>
        <v>1300000</v>
      </c>
    </row>
    <row r="656" spans="1:8" x14ac:dyDescent="0.25">
      <c r="A656" s="33">
        <f>+'Base de datos  1'!A4550</f>
        <v>43191</v>
      </c>
      <c r="B656" t="str">
        <f>+'Base de datos  1'!C4550</f>
        <v>Proy. TiT Dominio</v>
      </c>
      <c r="C656" s="9">
        <f>+'Base de datos  1'!D4550</f>
        <v>43203</v>
      </c>
      <c r="D656" t="str">
        <f>+'Base de datos  1'!E4550</f>
        <v>TR</v>
      </c>
      <c r="E656" t="str">
        <f>+'Base de datos  1'!F4550</f>
        <v>Salvador Espinoza x ransporte CBR</v>
      </c>
      <c r="F656" s="10" t="s">
        <v>57</v>
      </c>
      <c r="G656" s="92">
        <f>+'Base de datos  1'!H4550</f>
        <v>68000</v>
      </c>
    </row>
    <row r="657" spans="1:8" x14ac:dyDescent="0.25">
      <c r="A657" s="33">
        <f>+'Base de datos  1'!A4551</f>
        <v>43191</v>
      </c>
      <c r="B657" t="str">
        <f>+'Base de datos  1'!C4551</f>
        <v>Agua</v>
      </c>
      <c r="C657" s="9">
        <f>+'Base de datos  1'!D4551</f>
        <v>43203</v>
      </c>
      <c r="D657" t="str">
        <f>+'Base de datos  1'!E4551</f>
        <v>TR</v>
      </c>
      <c r="E657" t="str">
        <f>+'Base de datos  1'!F4551</f>
        <v>1 Camion Agua Cist. Distribucion</v>
      </c>
      <c r="F657" s="10" t="s">
        <v>57</v>
      </c>
      <c r="G657" s="92">
        <f>+'Base de datos  1'!H4551</f>
        <v>35000</v>
      </c>
    </row>
    <row r="658" spans="1:8" x14ac:dyDescent="0.25">
      <c r="A658" s="33">
        <f>+'Base de datos  1'!A4552</f>
        <v>43191</v>
      </c>
      <c r="B658" t="str">
        <f>+'Base de datos  1'!C4552</f>
        <v>Sueldos</v>
      </c>
      <c r="C658" s="9">
        <f>+'Base de datos  1'!D4552</f>
        <v>43206</v>
      </c>
      <c r="D658" t="str">
        <f>+'Base de datos  1'!E4552</f>
        <v>TR</v>
      </c>
      <c r="E658" t="str">
        <f>+'Base de datos  1'!F4552</f>
        <v>C.Henriquez.  Adelanto Sueldo</v>
      </c>
      <c r="F658" s="10" t="s">
        <v>57</v>
      </c>
      <c r="G658" s="92">
        <f>+'Base de datos  1'!H4552</f>
        <v>120000</v>
      </c>
    </row>
    <row r="659" spans="1:8" x14ac:dyDescent="0.25">
      <c r="A659" s="33">
        <f>+'Base de datos  1'!A4553</f>
        <v>43191</v>
      </c>
      <c r="B659" t="str">
        <f>+'Base de datos  1'!C4553</f>
        <v>Agua</v>
      </c>
      <c r="C659" s="9">
        <f>+'Base de datos  1'!D4553</f>
        <v>43210</v>
      </c>
      <c r="D659" t="str">
        <f>+'Base de datos  1'!E4553</f>
        <v>TR</v>
      </c>
      <c r="E659" t="str">
        <f>+'Base de datos  1'!F4553</f>
        <v>1 Camion Agua Cist. Distribucion</v>
      </c>
      <c r="F659" s="10" t="s">
        <v>57</v>
      </c>
      <c r="G659" s="92">
        <f>+'Base de datos  1'!H4553</f>
        <v>35000</v>
      </c>
    </row>
    <row r="660" spans="1:8" x14ac:dyDescent="0.25">
      <c r="A660" s="33">
        <f>+'Base de datos  1'!A4554</f>
        <v>43191</v>
      </c>
      <c r="B660" t="str">
        <f>+'Base de datos  1'!C4554</f>
        <v>Agua</v>
      </c>
      <c r="C660" s="9">
        <f>+'Base de datos  1'!D4554</f>
        <v>43216</v>
      </c>
      <c r="D660" t="str">
        <f>+'Base de datos  1'!E4554</f>
        <v>TR</v>
      </c>
      <c r="E660" t="str">
        <f>+'Base de datos  1'!F4554</f>
        <v>1 Camion Agua Cist. Distribucion</v>
      </c>
      <c r="F660" s="10" t="s">
        <v>57</v>
      </c>
      <c r="G660" s="92">
        <f>+'Base de datos  1'!H4554</f>
        <v>35000</v>
      </c>
    </row>
    <row r="661" spans="1:8" x14ac:dyDescent="0.25">
      <c r="A661" s="33">
        <f>+'Base de datos  1'!A4555</f>
        <v>43191</v>
      </c>
      <c r="B661" t="str">
        <f>+'Base de datos  1'!C4555</f>
        <v>Proy. TiT Dominio</v>
      </c>
      <c r="C661" s="9">
        <f>+'Base de datos  1'!D4555</f>
        <v>43220</v>
      </c>
      <c r="D661" t="str">
        <f>+'Base de datos  1'!E4555</f>
        <v>TR</v>
      </c>
      <c r="E661" t="str">
        <f>+'Base de datos  1'!F4555</f>
        <v>R.Figueroa x pago CBR Dif.Insc. Escrit.</v>
      </c>
      <c r="F661" s="10" t="s">
        <v>57</v>
      </c>
      <c r="G661" s="92">
        <f>+'Base de datos  1'!H4555</f>
        <v>350000</v>
      </c>
    </row>
    <row r="662" spans="1:8" x14ac:dyDescent="0.25">
      <c r="A662" s="69">
        <f>+'Base de datos  1'!A4556</f>
        <v>43191</v>
      </c>
      <c r="B662" s="37" t="str">
        <f>+'Base de datos  1'!C4556</f>
        <v>Sueldos</v>
      </c>
      <c r="C662" s="65">
        <f>+'Base de datos  1'!D4556</f>
        <v>43220</v>
      </c>
      <c r="D662" s="37" t="str">
        <f>+'Base de datos  1'!E4556</f>
        <v>TR</v>
      </c>
      <c r="E662" s="37" t="str">
        <f>+'Base de datos  1'!F4556</f>
        <v>C.Henriquez Liq. Sueldo abril 2018</v>
      </c>
      <c r="F662" s="85" t="s">
        <v>57</v>
      </c>
      <c r="G662" s="94">
        <f>+'Base de datos  1'!H4556</f>
        <v>204520</v>
      </c>
      <c r="H662" s="79">
        <f>SUM(G646:G662)</f>
        <v>2936059</v>
      </c>
    </row>
    <row r="663" spans="1:8" x14ac:dyDescent="0.25">
      <c r="A663" s="33">
        <f>+'Base de datos  1'!A4557</f>
        <v>43221</v>
      </c>
      <c r="B663" t="str">
        <f>+'Base de datos  1'!C4557</f>
        <v>caja chica</v>
      </c>
      <c r="C663" s="9">
        <f>+'Base de datos  1'!D4557</f>
        <v>43222</v>
      </c>
      <c r="D663" t="str">
        <f>+'Base de datos  1'!E4557</f>
        <v>TR</v>
      </c>
      <c r="E663" t="str">
        <f>+'Base de datos  1'!F4557</f>
        <v>R. Figueroa Caja Chica Mayo 2018</v>
      </c>
      <c r="F663" s="10" t="s">
        <v>57</v>
      </c>
      <c r="G663" s="92">
        <f>+'Base de datos  1'!H4557</f>
        <v>100000</v>
      </c>
    </row>
    <row r="664" spans="1:8" x14ac:dyDescent="0.25">
      <c r="A664" s="33">
        <f>+'Base de datos  1'!A4558</f>
        <v>43221</v>
      </c>
      <c r="B664" t="str">
        <f>+'Base de datos  1'!C4558</f>
        <v>Basura</v>
      </c>
      <c r="C664" s="9">
        <f>+'Base de datos  1'!D4558</f>
        <v>43222</v>
      </c>
      <c r="D664" t="str">
        <f>+'Base de datos  1'!E4558</f>
        <v>TR</v>
      </c>
      <c r="E664" t="str">
        <f>+'Base de datos  1'!F4558</f>
        <v>J.Oyarce. Retiro basura Abril 2018</v>
      </c>
      <c r="F664" s="10" t="s">
        <v>57</v>
      </c>
      <c r="G664" s="92">
        <f>+'Base de datos  1'!H4558</f>
        <v>250000</v>
      </c>
    </row>
    <row r="665" spans="1:8" x14ac:dyDescent="0.25">
      <c r="A665" s="33">
        <f>+'Base de datos  1'!A4559</f>
        <v>43221</v>
      </c>
      <c r="B665" t="str">
        <f>+'Base de datos  1'!C4559</f>
        <v>luz</v>
      </c>
      <c r="C665" s="9">
        <f>+'Base de datos  1'!D4559</f>
        <v>43222</v>
      </c>
      <c r="D665" t="str">
        <f>+'Base de datos  1'!E4559</f>
        <v>TR</v>
      </c>
      <c r="E665" t="str">
        <f>+'Base de datos  1'!F4559</f>
        <v>Litoral 2</v>
      </c>
      <c r="F665" s="10" t="s">
        <v>57</v>
      </c>
      <c r="G665" s="92">
        <f>+'Base de datos  1'!H4559</f>
        <v>21981</v>
      </c>
    </row>
    <row r="666" spans="1:8" x14ac:dyDescent="0.25">
      <c r="A666" s="33">
        <f>+'Base de datos  1'!A4560</f>
        <v>43221</v>
      </c>
      <c r="B666" t="str">
        <f>+'Base de datos  1'!C4560</f>
        <v>luz</v>
      </c>
      <c r="C666" s="9">
        <f>+'Base de datos  1'!D4560</f>
        <v>43222</v>
      </c>
      <c r="D666" t="str">
        <f>+'Base de datos  1'!E4560</f>
        <v>TR</v>
      </c>
      <c r="E666" t="str">
        <f>+'Base de datos  1'!F4560</f>
        <v>Litoral 1</v>
      </c>
      <c r="F666" s="10" t="s">
        <v>57</v>
      </c>
      <c r="G666" s="92">
        <f>+'Base de datos  1'!H4560</f>
        <v>85054</v>
      </c>
    </row>
    <row r="667" spans="1:8" x14ac:dyDescent="0.25">
      <c r="A667" s="33">
        <f>+'Base de datos  1'!A4561</f>
        <v>43221</v>
      </c>
      <c r="B667" t="str">
        <f>+'Base de datos  1'!C4561</f>
        <v>luz</v>
      </c>
      <c r="C667" s="9">
        <f>+'Base de datos  1'!D4561</f>
        <v>43222</v>
      </c>
      <c r="D667" t="str">
        <f>+'Base de datos  1'!E4561</f>
        <v>TR</v>
      </c>
      <c r="E667" t="str">
        <f>+'Base de datos  1'!F4561</f>
        <v>Litoral 3</v>
      </c>
      <c r="F667" s="10" t="s">
        <v>57</v>
      </c>
      <c r="G667" s="92">
        <f>+'Base de datos  1'!H4561</f>
        <v>2963</v>
      </c>
    </row>
    <row r="668" spans="1:8" x14ac:dyDescent="0.25">
      <c r="A668" s="33">
        <f>+'Base de datos  1'!A4562</f>
        <v>43221</v>
      </c>
      <c r="B668" t="str">
        <f>+'Base de datos  1'!C4562</f>
        <v>Celular</v>
      </c>
      <c r="C668" s="9">
        <f>+'Base de datos  1'!D4562</f>
        <v>43222</v>
      </c>
      <c r="D668" t="str">
        <f>+'Base de datos  1'!E4562</f>
        <v>TR</v>
      </c>
      <c r="E668" t="str">
        <f>+'Base de datos  1'!F4562</f>
        <v>Celular encargado. Entel</v>
      </c>
      <c r="F668" s="10" t="s">
        <v>57</v>
      </c>
      <c r="G668" s="92">
        <f>+'Base de datos  1'!H4562</f>
        <v>6990</v>
      </c>
    </row>
    <row r="669" spans="1:8" x14ac:dyDescent="0.25">
      <c r="A669" s="33">
        <f>+'Base de datos  1'!A4563</f>
        <v>43221</v>
      </c>
      <c r="B669" t="str">
        <f>+'Base de datos  1'!C4563</f>
        <v>Sueldos</v>
      </c>
      <c r="C669" s="9">
        <f>+'Base de datos  1'!D4563</f>
        <v>43222</v>
      </c>
      <c r="D669" t="str">
        <f>+'Base de datos  1'!E4563</f>
        <v>TR</v>
      </c>
      <c r="E669" t="str">
        <f>+'Base de datos  1'!F4563</f>
        <v>Previred encargado</v>
      </c>
      <c r="F669" s="10" t="s">
        <v>57</v>
      </c>
      <c r="G669" s="92">
        <f>+'Base de datos  1'!H4563</f>
        <v>94440</v>
      </c>
    </row>
    <row r="670" spans="1:8" x14ac:dyDescent="0.25">
      <c r="A670" s="33">
        <f>+'Base de datos  1'!A4564</f>
        <v>43221</v>
      </c>
      <c r="B670" t="str">
        <f>+'Base de datos  1'!C4564</f>
        <v>Agua</v>
      </c>
      <c r="C670" s="9">
        <f>+'Base de datos  1'!D4564</f>
        <v>43222</v>
      </c>
      <c r="D670" t="str">
        <f>+'Base de datos  1'!E4564</f>
        <v>TR</v>
      </c>
      <c r="E670" t="str">
        <f>+'Base de datos  1'!F4564</f>
        <v>1 Camion de Agua Cist. Distribucion</v>
      </c>
      <c r="F670" s="10" t="s">
        <v>57</v>
      </c>
      <c r="G670" s="92">
        <f>+'Base de datos  1'!H4564</f>
        <v>35000</v>
      </c>
    </row>
    <row r="671" spans="1:8" x14ac:dyDescent="0.25">
      <c r="A671" s="33">
        <f>+'Base de datos  1'!A4565</f>
        <v>43221</v>
      </c>
      <c r="B671" t="str">
        <f>+'Base de datos  1'!C4565</f>
        <v>Basura</v>
      </c>
      <c r="C671" s="9">
        <f>+'Base de datos  1'!D4565</f>
        <v>43224</v>
      </c>
      <c r="D671" t="str">
        <f>+'Base de datos  1'!E4565</f>
        <v>TR</v>
      </c>
      <c r="E671" t="str">
        <f>+'Base de datos  1'!F4565</f>
        <v>ED. CABRERA. ABONO BASURA MAY 18</v>
      </c>
      <c r="F671" s="10" t="s">
        <v>57</v>
      </c>
      <c r="G671" s="92">
        <f>+'Base de datos  1'!H4565</f>
        <v>75000</v>
      </c>
    </row>
    <row r="672" spans="1:8" x14ac:dyDescent="0.25">
      <c r="A672" s="33">
        <f>+'Base de datos  1'!A4566</f>
        <v>43221</v>
      </c>
      <c r="B672" t="str">
        <f>+'Base de datos  1'!C4566</f>
        <v>Proy. TiT Dominio</v>
      </c>
      <c r="C672" s="9">
        <f>+'Base de datos  1'!D4566</f>
        <v>43227</v>
      </c>
      <c r="D672">
        <f>+'Base de datos  1'!E4566</f>
        <v>6825</v>
      </c>
      <c r="E672" t="str">
        <f>+'Base de datos  1'!F4566</f>
        <v>CBR Insc. 7 Escrituras (x3)</v>
      </c>
      <c r="F672" s="10" t="s">
        <v>57</v>
      </c>
      <c r="G672" s="92">
        <f>+'Base de datos  1'!H4566</f>
        <v>360000</v>
      </c>
    </row>
    <row r="673" spans="1:8" x14ac:dyDescent="0.25">
      <c r="A673" s="33">
        <f>+'Base de datos  1'!A4567</f>
        <v>43221</v>
      </c>
      <c r="B673" t="str">
        <f>+'Base de datos  1'!C4567</f>
        <v>Administracion</v>
      </c>
      <c r="C673" s="9">
        <f>+'Base de datos  1'!D4567</f>
        <v>43227</v>
      </c>
      <c r="D673" t="str">
        <f>+'Base de datos  1'!E4567</f>
        <v>Com</v>
      </c>
      <c r="E673" t="str">
        <f>+'Base de datos  1'!F4567</f>
        <v>Seguro Fraude</v>
      </c>
      <c r="F673" s="10" t="s">
        <v>57</v>
      </c>
      <c r="G673" s="92">
        <f>+'Base de datos  1'!H4567</f>
        <v>9996</v>
      </c>
    </row>
    <row r="674" spans="1:8" x14ac:dyDescent="0.25">
      <c r="A674" s="33">
        <f>+'Base de datos  1'!A4568</f>
        <v>43221</v>
      </c>
      <c r="B674" t="str">
        <f>+'Base de datos  1'!C4568</f>
        <v>Proy. TiT Dominio</v>
      </c>
      <c r="C674" s="9">
        <f>+'Base de datos  1'!D4568</f>
        <v>43228</v>
      </c>
      <c r="D674" t="str">
        <f>+'Base de datos  1'!E4568</f>
        <v>TR</v>
      </c>
      <c r="E674" t="str">
        <f>+'Base de datos  1'!F4568</f>
        <v>Salvador Espinoza x Notaria 9 Escrituras</v>
      </c>
      <c r="F674" s="10" t="s">
        <v>57</v>
      </c>
      <c r="G674" s="92">
        <f>+'Base de datos  1'!H4568</f>
        <v>900000</v>
      </c>
    </row>
    <row r="675" spans="1:8" x14ac:dyDescent="0.25">
      <c r="A675" s="33">
        <f>+'Base de datos  1'!A4569</f>
        <v>43221</v>
      </c>
      <c r="B675" t="str">
        <f>+'Base de datos  1'!C4569</f>
        <v>Proy. TiT Dominio</v>
      </c>
      <c r="C675" s="9">
        <f>+'Base de datos  1'!D4569</f>
        <v>43228</v>
      </c>
      <c r="D675" t="str">
        <f>+'Base de datos  1'!E4569</f>
        <v>TR</v>
      </c>
      <c r="E675" t="str">
        <f>+'Base de datos  1'!F4569</f>
        <v>R.Figueroa x CBR rect.7 Insc. Dominio</v>
      </c>
      <c r="F675" s="10" t="s">
        <v>57</v>
      </c>
      <c r="G675" s="92">
        <f>+'Base de datos  1'!H4569</f>
        <v>105000</v>
      </c>
    </row>
    <row r="676" spans="1:8" x14ac:dyDescent="0.25">
      <c r="A676" s="33">
        <f>+'Base de datos  1'!A4570</f>
        <v>43221</v>
      </c>
      <c r="B676" t="str">
        <f>+'Base de datos  1'!C4570</f>
        <v>Agua</v>
      </c>
      <c r="C676" s="9">
        <f>+'Base de datos  1'!D4570</f>
        <v>43231</v>
      </c>
      <c r="D676" t="str">
        <f>+'Base de datos  1'!E4570</f>
        <v>TR</v>
      </c>
      <c r="E676" t="str">
        <f>+'Base de datos  1'!F4570</f>
        <v>2 Camiones de Agua Cist. Distribucion</v>
      </c>
      <c r="F676" s="10" t="s">
        <v>57</v>
      </c>
      <c r="G676" s="92">
        <f>+'Base de datos  1'!H4570</f>
        <v>70000</v>
      </c>
    </row>
    <row r="677" spans="1:8" x14ac:dyDescent="0.25">
      <c r="A677" s="33">
        <f>+'Base de datos  1'!A4571</f>
        <v>43221</v>
      </c>
      <c r="B677" t="str">
        <f>+'Base de datos  1'!C4571</f>
        <v>Sueldos</v>
      </c>
      <c r="C677" s="9">
        <f>+'Base de datos  1'!D4571</f>
        <v>43235</v>
      </c>
      <c r="D677" t="str">
        <f>+'Base de datos  1'!E4571</f>
        <v>TR</v>
      </c>
      <c r="E677" t="str">
        <f>+'Base de datos  1'!F4571</f>
        <v>C.Henriquez adelanto sueldo Mayo</v>
      </c>
      <c r="F677" s="10" t="s">
        <v>57</v>
      </c>
      <c r="G677" s="92">
        <f>+'Base de datos  1'!H4571</f>
        <v>120000</v>
      </c>
    </row>
    <row r="678" spans="1:8" x14ac:dyDescent="0.25">
      <c r="A678" s="33">
        <f>+'Base de datos  1'!A4572</f>
        <v>43221</v>
      </c>
      <c r="B678" t="str">
        <f>+'Base de datos  1'!C4572</f>
        <v>Agua</v>
      </c>
      <c r="C678" s="9">
        <f>+'Base de datos  1'!D4572</f>
        <v>43238</v>
      </c>
      <c r="D678" t="str">
        <f>+'Base de datos  1'!E4572</f>
        <v>TR</v>
      </c>
      <c r="E678" t="str">
        <f>+'Base de datos  1'!F4572</f>
        <v>2 Camiones de Agua Cist. Dist.</v>
      </c>
      <c r="F678" s="10" t="s">
        <v>57</v>
      </c>
      <c r="G678" s="92">
        <f>+'Base de datos  1'!H4572</f>
        <v>70000</v>
      </c>
    </row>
    <row r="679" spans="1:8" x14ac:dyDescent="0.25">
      <c r="A679" s="33">
        <f>+'Base de datos  1'!A4573</f>
        <v>43221</v>
      </c>
      <c r="B679" t="str">
        <f>+'Base de datos  1'!C4573</f>
        <v>caja chica</v>
      </c>
      <c r="C679" s="9">
        <f>+'Base de datos  1'!D4573</f>
        <v>43242</v>
      </c>
      <c r="D679" t="str">
        <f>+'Base de datos  1'!E4573</f>
        <v>TR</v>
      </c>
      <c r="E679" t="str">
        <f>+'Base de datos  1'!F4573</f>
        <v>R. Figueroa Suple Caja Chica Mayo</v>
      </c>
      <c r="F679" s="10" t="s">
        <v>57</v>
      </c>
      <c r="G679" s="92">
        <f>+'Base de datos  1'!H4573</f>
        <v>100000</v>
      </c>
    </row>
    <row r="680" spans="1:8" x14ac:dyDescent="0.25">
      <c r="A680" s="33">
        <f>+'Base de datos  1'!A4574</f>
        <v>43221</v>
      </c>
      <c r="B680" t="str">
        <f>+'Base de datos  1'!C4574</f>
        <v>Sueldos</v>
      </c>
      <c r="C680" s="9">
        <f>+'Base de datos  1'!D4574</f>
        <v>43242</v>
      </c>
      <c r="D680" t="str">
        <f>+'Base de datos  1'!E4574</f>
        <v>TR</v>
      </c>
      <c r="E680" t="str">
        <f>+'Base de datos  1'!F4574</f>
        <v>Gaston Meneses x Reemplazo CH</v>
      </c>
      <c r="F680" s="10" t="s">
        <v>57</v>
      </c>
      <c r="G680" s="92">
        <f>+'Base de datos  1'!H4574</f>
        <v>200000</v>
      </c>
    </row>
    <row r="681" spans="1:8" x14ac:dyDescent="0.25">
      <c r="A681" s="33">
        <f>+'Base de datos  1'!A4575</f>
        <v>43221</v>
      </c>
      <c r="B681" t="str">
        <f>+'Base de datos  1'!C4575</f>
        <v>Mantencion</v>
      </c>
      <c r="C681" s="9">
        <f>+'Base de datos  1'!D4575</f>
        <v>43245</v>
      </c>
      <c r="D681" t="str">
        <f>+'Base de datos  1'!E4575</f>
        <v>TR</v>
      </c>
      <c r="E681" t="str">
        <f>+'Base de datos  1'!F4575</f>
        <v>50% Limpieza Quebrada sur</v>
      </c>
      <c r="F681" s="10" t="s">
        <v>57</v>
      </c>
      <c r="G681" s="92">
        <f>+'Base de datos  1'!H4575</f>
        <v>50000</v>
      </c>
    </row>
    <row r="682" spans="1:8" x14ac:dyDescent="0.25">
      <c r="A682" s="33">
        <f>+'Base de datos  1'!A4576</f>
        <v>43221</v>
      </c>
      <c r="B682" t="str">
        <f>+'Base de datos  1'!C4576</f>
        <v>Mantencion</v>
      </c>
      <c r="C682" s="9">
        <f>+'Base de datos  1'!D4576</f>
        <v>43245</v>
      </c>
      <c r="D682" t="str">
        <f>+'Base de datos  1'!E4576</f>
        <v>TR</v>
      </c>
      <c r="E682" t="str">
        <f>+'Base de datos  1'!F4576</f>
        <v>50% Limpieza Quebrada sur</v>
      </c>
      <c r="F682" s="10" t="s">
        <v>57</v>
      </c>
      <c r="G682" s="92">
        <f>+'Base de datos  1'!H4576</f>
        <v>50000</v>
      </c>
    </row>
    <row r="683" spans="1:8" x14ac:dyDescent="0.25">
      <c r="A683" s="33">
        <f>+'Base de datos  1'!A4577</f>
        <v>43221</v>
      </c>
      <c r="B683" t="str">
        <f>+'Base de datos  1'!C4577</f>
        <v>Basura</v>
      </c>
      <c r="C683" s="9">
        <f>+'Base de datos  1'!D4577</f>
        <v>43251</v>
      </c>
      <c r="D683" t="str">
        <f>+'Base de datos  1'!E4577</f>
        <v>TR</v>
      </c>
      <c r="E683" t="str">
        <f>+'Base de datos  1'!F4577</f>
        <v>ED. CABRERA. SALDO BASURA MAY 18</v>
      </c>
      <c r="F683" s="10" t="s">
        <v>57</v>
      </c>
      <c r="G683" s="92">
        <f>+'Base de datos  1'!H4577</f>
        <v>75000</v>
      </c>
    </row>
    <row r="684" spans="1:8" x14ac:dyDescent="0.25">
      <c r="A684" s="69">
        <f>+'Base de datos  1'!A4578</f>
        <v>43221</v>
      </c>
      <c r="B684" s="37" t="str">
        <f>+'Base de datos  1'!C4578</f>
        <v>Sueldos</v>
      </c>
      <c r="C684" s="65">
        <f>+'Base de datos  1'!D4578</f>
        <v>43251</v>
      </c>
      <c r="D684" s="37" t="str">
        <f>+'Base de datos  1'!E4578</f>
        <v>TR</v>
      </c>
      <c r="E684" s="37" t="str">
        <f>+'Base de datos  1'!F4578</f>
        <v>C.Henriquez Liq.Sueldo  Mayo</v>
      </c>
      <c r="F684" s="85" t="s">
        <v>57</v>
      </c>
      <c r="G684" s="94">
        <f>+'Base de datos  1'!H4578</f>
        <v>204520</v>
      </c>
      <c r="H684" s="79">
        <f>SUM(G663:G684)</f>
        <v>2985944</v>
      </c>
    </row>
    <row r="685" spans="1:8" x14ac:dyDescent="0.25">
      <c r="A685" s="33">
        <f>+'Base de datos  1'!A4579</f>
        <v>43252</v>
      </c>
      <c r="B685" t="str">
        <f>+'Base de datos  1'!C4579</f>
        <v>Mantencion</v>
      </c>
      <c r="C685" s="9">
        <f>+'Base de datos  1'!D4579</f>
        <v>43255</v>
      </c>
      <c r="D685" t="str">
        <f>+'Base de datos  1'!E4579</f>
        <v>TR</v>
      </c>
      <c r="E685" t="str">
        <f>+'Base de datos  1'!F4579</f>
        <v>Ferreteria El Yeco, Art. Aseo</v>
      </c>
      <c r="F685" s="10" t="s">
        <v>57</v>
      </c>
      <c r="G685" s="92">
        <f>+'Base de datos  1'!H4579</f>
        <v>8200</v>
      </c>
    </row>
    <row r="686" spans="1:8" x14ac:dyDescent="0.25">
      <c r="A686" s="33">
        <f>+'Base de datos  1'!A4580</f>
        <v>43252</v>
      </c>
      <c r="B686" t="str">
        <f>+'Base de datos  1'!C4580</f>
        <v>caja chica</v>
      </c>
      <c r="C686" s="9">
        <f>+'Base de datos  1'!D4580</f>
        <v>43255</v>
      </c>
      <c r="D686" t="str">
        <f>+'Base de datos  1'!E4580</f>
        <v>TR</v>
      </c>
      <c r="E686" t="str">
        <f>+'Base de datos  1'!F4580</f>
        <v>R.Figueroa Caja Chica Junio</v>
      </c>
      <c r="F686" s="10" t="s">
        <v>57</v>
      </c>
      <c r="G686" s="92">
        <f>+'Base de datos  1'!H4580</f>
        <v>100000</v>
      </c>
    </row>
    <row r="687" spans="1:8" x14ac:dyDescent="0.25">
      <c r="A687" s="33">
        <f>+'Base de datos  1'!A4581</f>
        <v>43252</v>
      </c>
      <c r="B687" t="str">
        <f>+'Base de datos  1'!C4581</f>
        <v>Celular</v>
      </c>
      <c r="C687" s="9">
        <f>+'Base de datos  1'!D4581</f>
        <v>43255</v>
      </c>
      <c r="D687" t="str">
        <f>+'Base de datos  1'!E4581</f>
        <v>TR</v>
      </c>
      <c r="E687" t="str">
        <f>+'Base de datos  1'!F4581</f>
        <v>Celular Entel Encargado</v>
      </c>
      <c r="F687" s="10" t="s">
        <v>57</v>
      </c>
      <c r="G687" s="92">
        <f>+'Base de datos  1'!H4581</f>
        <v>6990</v>
      </c>
    </row>
    <row r="688" spans="1:8" x14ac:dyDescent="0.25">
      <c r="A688" s="33">
        <f>+'Base de datos  1'!A4582</f>
        <v>43252</v>
      </c>
      <c r="B688" t="str">
        <f>+'Base de datos  1'!C4582</f>
        <v>luz</v>
      </c>
      <c r="C688" s="9">
        <f>+'Base de datos  1'!D4582</f>
        <v>43255</v>
      </c>
      <c r="D688" t="str">
        <f>+'Base de datos  1'!E4582</f>
        <v>TR</v>
      </c>
      <c r="E688" t="str">
        <f>+'Base de datos  1'!F4582</f>
        <v>Litoral 3</v>
      </c>
      <c r="F688" s="10" t="s">
        <v>57</v>
      </c>
      <c r="G688" s="92">
        <f>+'Base de datos  1'!H4582</f>
        <v>2903</v>
      </c>
    </row>
    <row r="689" spans="1:8" x14ac:dyDescent="0.25">
      <c r="A689" s="33">
        <f>+'Base de datos  1'!A4583</f>
        <v>43252</v>
      </c>
      <c r="B689" t="str">
        <f>+'Base de datos  1'!C4583</f>
        <v>luz</v>
      </c>
      <c r="C689" s="9">
        <f>+'Base de datos  1'!D4583</f>
        <v>43255</v>
      </c>
      <c r="D689" t="str">
        <f>+'Base de datos  1'!E4583</f>
        <v>TR</v>
      </c>
      <c r="E689" t="str">
        <f>+'Base de datos  1'!F4583</f>
        <v>Litoral 1</v>
      </c>
      <c r="F689" s="10" t="s">
        <v>57</v>
      </c>
      <c r="G689" s="92">
        <f>+'Base de datos  1'!H4583</f>
        <v>99858</v>
      </c>
    </row>
    <row r="690" spans="1:8" x14ac:dyDescent="0.25">
      <c r="A690" s="33">
        <f>+'Base de datos  1'!A4584</f>
        <v>43252</v>
      </c>
      <c r="B690" t="str">
        <f>+'Base de datos  1'!C4584</f>
        <v>luz</v>
      </c>
      <c r="C690" s="9">
        <f>+'Base de datos  1'!D4584</f>
        <v>43255</v>
      </c>
      <c r="D690" t="str">
        <f>+'Base de datos  1'!E4584</f>
        <v>TR</v>
      </c>
      <c r="E690" t="str">
        <f>+'Base de datos  1'!F4584</f>
        <v>Litoral 2</v>
      </c>
      <c r="F690" s="10" t="s">
        <v>57</v>
      </c>
      <c r="G690" s="92">
        <f>+'Base de datos  1'!H4584</f>
        <v>1582</v>
      </c>
    </row>
    <row r="691" spans="1:8" x14ac:dyDescent="0.25">
      <c r="A691" s="33">
        <f>+'Base de datos  1'!A4585</f>
        <v>43252</v>
      </c>
      <c r="B691" t="str">
        <f>+'Base de datos  1'!C4585</f>
        <v>Sueldos</v>
      </c>
      <c r="C691" s="9">
        <f>+'Base de datos  1'!D4585</f>
        <v>43255</v>
      </c>
      <c r="D691" t="str">
        <f>+'Base de datos  1'!E4585</f>
        <v>TR</v>
      </c>
      <c r="E691" t="str">
        <f>+'Base de datos  1'!F4585</f>
        <v>Previred encargado</v>
      </c>
      <c r="F691" s="10" t="s">
        <v>57</v>
      </c>
      <c r="G691" s="92">
        <f>+'Base de datos  1'!H4585</f>
        <v>149949</v>
      </c>
    </row>
    <row r="692" spans="1:8" x14ac:dyDescent="0.25">
      <c r="A692" s="33">
        <f>+'Base de datos  1'!A4586</f>
        <v>43252</v>
      </c>
      <c r="B692" t="str">
        <f>+'Base de datos  1'!C4586</f>
        <v>Administracion</v>
      </c>
      <c r="C692" s="9">
        <f>+'Base de datos  1'!D4586</f>
        <v>43257</v>
      </c>
      <c r="D692" t="str">
        <f>+'Base de datos  1'!E4586</f>
        <v>COM</v>
      </c>
      <c r="E692" t="str">
        <f>+'Base de datos  1'!F4586</f>
        <v>Seguro Fraude</v>
      </c>
      <c r="F692" s="10" t="s">
        <v>57</v>
      </c>
      <c r="G692" s="92">
        <f>+'Base de datos  1'!H4586</f>
        <v>10025</v>
      </c>
    </row>
    <row r="693" spans="1:8" x14ac:dyDescent="0.25">
      <c r="A693" s="33">
        <f>+'Base de datos  1'!A4587</f>
        <v>43252</v>
      </c>
      <c r="B693" t="str">
        <f>+'Base de datos  1'!C4587</f>
        <v>Mantencion</v>
      </c>
      <c r="C693" s="9">
        <f>+'Base de datos  1'!D4587</f>
        <v>43264</v>
      </c>
      <c r="D693" t="str">
        <f>+'Base de datos  1'!E4587</f>
        <v>TR</v>
      </c>
      <c r="E693" t="str">
        <f>+'Base de datos  1'!F4587</f>
        <v>Edwards Cabrera. Poda arbol Ranco</v>
      </c>
      <c r="F693" s="10" t="s">
        <v>57</v>
      </c>
      <c r="G693" s="92">
        <f>+'Base de datos  1'!H4587</f>
        <v>15000</v>
      </c>
    </row>
    <row r="694" spans="1:8" x14ac:dyDescent="0.25">
      <c r="A694" s="33">
        <f>+'Base de datos  1'!A4588</f>
        <v>43252</v>
      </c>
      <c r="B694" t="str">
        <f>+'Base de datos  1'!C4588</f>
        <v>Mantencion</v>
      </c>
      <c r="C694" s="9">
        <f>+'Base de datos  1'!D4588</f>
        <v>43266</v>
      </c>
      <c r="D694" t="str">
        <f>+'Base de datos  1'!E4588</f>
        <v>TR</v>
      </c>
      <c r="E694" t="str">
        <f>+'Base de datos  1'!F4588</f>
        <v>Edwards Cabrera. Retiro maleza 2 viajes</v>
      </c>
      <c r="F694" s="10" t="s">
        <v>57</v>
      </c>
      <c r="G694" s="92">
        <f>+'Base de datos  1'!H4588</f>
        <v>30000</v>
      </c>
    </row>
    <row r="695" spans="1:8" x14ac:dyDescent="0.25">
      <c r="A695" s="33">
        <f>+'Base de datos  1'!A4589</f>
        <v>43252</v>
      </c>
      <c r="B695" t="str">
        <f>+'Base de datos  1'!C4589</f>
        <v>Sueldos</v>
      </c>
      <c r="C695" s="9">
        <f>+'Base de datos  1'!D4589</f>
        <v>43266</v>
      </c>
      <c r="D695" t="str">
        <f>+'Base de datos  1'!E4589</f>
        <v>TR</v>
      </c>
      <c r="E695" t="str">
        <f>+'Base de datos  1'!F4589</f>
        <v>C.Henriquez adelanto sueldo</v>
      </c>
      <c r="F695" s="10" t="s">
        <v>57</v>
      </c>
      <c r="G695" s="92">
        <f>+'Base de datos  1'!H4589</f>
        <v>120000</v>
      </c>
    </row>
    <row r="696" spans="1:8" x14ac:dyDescent="0.25">
      <c r="A696" s="33">
        <f>+'Base de datos  1'!A4590</f>
        <v>43252</v>
      </c>
      <c r="B696" t="str">
        <f>+'Base de datos  1'!C4590</f>
        <v>Mantencion</v>
      </c>
      <c r="C696" s="9">
        <f>+'Base de datos  1'!D4590</f>
        <v>43266</v>
      </c>
      <c r="D696" t="str">
        <f>+'Base de datos  1'!E4590</f>
        <v>TR</v>
      </c>
      <c r="E696" t="str">
        <f>+'Base de datos  1'!F4590</f>
        <v>Edwards Cabrera  x retiro basura Jun</v>
      </c>
      <c r="F696" s="10" t="s">
        <v>57</v>
      </c>
      <c r="G696" s="92">
        <f>+'Base de datos  1'!H4590</f>
        <v>75000</v>
      </c>
    </row>
    <row r="697" spans="1:8" x14ac:dyDescent="0.25">
      <c r="A697" s="33">
        <f>+'Base de datos  1'!A4591</f>
        <v>43252</v>
      </c>
      <c r="B697" t="str">
        <f>+'Base de datos  1'!C4591</f>
        <v>Administracion</v>
      </c>
      <c r="C697" s="9">
        <f>+'Base de datos  1'!D4591</f>
        <v>43270</v>
      </c>
      <c r="D697" t="str">
        <f>+'Base de datos  1'!E4591</f>
        <v>TR</v>
      </c>
      <c r="E697" t="str">
        <f>+'Base de datos  1'!F4591</f>
        <v>PC Lenovo Com. El Ensueño</v>
      </c>
      <c r="F697" s="10" t="s">
        <v>57</v>
      </c>
      <c r="G697" s="92">
        <f>+'Base de datos  1'!H4591</f>
        <v>349990</v>
      </c>
    </row>
    <row r="698" spans="1:8" x14ac:dyDescent="0.25">
      <c r="A698" s="33">
        <f>+'Base de datos  1'!A4592</f>
        <v>43252</v>
      </c>
      <c r="B698" t="str">
        <f>+'Base de datos  1'!C4592</f>
        <v>Mantencion</v>
      </c>
      <c r="C698" s="9">
        <f>+'Base de datos  1'!D4592</f>
        <v>43276</v>
      </c>
      <c r="D698" t="str">
        <f>+'Base de datos  1'!E4592</f>
        <v>TR</v>
      </c>
      <c r="E698" t="str">
        <f>+'Base de datos  1'!F4592</f>
        <v>Ed. Cabrera abono anclaje comedor</v>
      </c>
      <c r="F698" s="10" t="s">
        <v>57</v>
      </c>
      <c r="G698" s="92">
        <f>+'Base de datos  1'!H4592</f>
        <v>25000</v>
      </c>
    </row>
    <row r="699" spans="1:8" x14ac:dyDescent="0.25">
      <c r="A699" s="33">
        <f>+'Base de datos  1'!A4593</f>
        <v>43252</v>
      </c>
      <c r="B699" t="str">
        <f>+'Base de datos  1'!C4593</f>
        <v>Mantencion</v>
      </c>
      <c r="C699" s="9">
        <f>+'Base de datos  1'!D4593</f>
        <v>43280</v>
      </c>
      <c r="D699" t="str">
        <f>+'Base de datos  1'!E4593</f>
        <v>TR</v>
      </c>
      <c r="E699" t="str">
        <f>+'Base de datos  1'!F4593</f>
        <v>Ed. Cabrera saldo anclaje comedor</v>
      </c>
      <c r="F699" s="10" t="s">
        <v>57</v>
      </c>
      <c r="G699" s="92">
        <f>+'Base de datos  1'!H4593</f>
        <v>20000</v>
      </c>
    </row>
    <row r="700" spans="1:8" x14ac:dyDescent="0.25">
      <c r="A700" s="33">
        <f>+'Base de datos  1'!A4594</f>
        <v>43252</v>
      </c>
      <c r="B700" t="str">
        <f>+'Base de datos  1'!C4594</f>
        <v>Basura</v>
      </c>
      <c r="C700" s="9">
        <f>+'Base de datos  1'!D4594</f>
        <v>43280</v>
      </c>
      <c r="D700" t="str">
        <f>+'Base de datos  1'!E4594</f>
        <v>TR</v>
      </c>
      <c r="E700" t="str">
        <f>+'Base de datos  1'!F4594</f>
        <v>Ed.Cabrera saldo Retiro Basura Jun.18</v>
      </c>
      <c r="F700" s="10" t="s">
        <v>57</v>
      </c>
      <c r="G700" s="92">
        <f>+'Base de datos  1'!H4594</f>
        <v>75000</v>
      </c>
    </row>
    <row r="701" spans="1:8" x14ac:dyDescent="0.25">
      <c r="A701" s="33">
        <f>+'Base de datos  1'!A4595</f>
        <v>43252</v>
      </c>
      <c r="B701" t="str">
        <f>+'Base de datos  1'!C4595</f>
        <v>Sueldos</v>
      </c>
      <c r="C701" s="9">
        <f>+'Base de datos  1'!D4595</f>
        <v>43280</v>
      </c>
      <c r="D701" t="str">
        <f>+'Base de datos  1'!E4595</f>
        <v>TR</v>
      </c>
      <c r="E701" t="str">
        <f>+'Base de datos  1'!F4595</f>
        <v>C.Henriquez Liq. Sueldo Jun. 18</v>
      </c>
      <c r="F701" s="10" t="s">
        <v>57</v>
      </c>
      <c r="G701" s="92">
        <f>+'Base de datos  1'!H4595</f>
        <v>204520</v>
      </c>
    </row>
    <row r="702" spans="1:8" x14ac:dyDescent="0.25">
      <c r="A702" s="69">
        <f>+'Base de datos  1'!A4596</f>
        <v>43252</v>
      </c>
      <c r="B702" s="37" t="str">
        <f>+'Base de datos  1'!C4596</f>
        <v>caja chica</v>
      </c>
      <c r="C702" s="65">
        <f>+'Base de datos  1'!D4596</f>
        <v>43276</v>
      </c>
      <c r="D702" s="37" t="str">
        <f>+'Base de datos  1'!E4596</f>
        <v>TR</v>
      </c>
      <c r="E702" s="37" t="str">
        <f>+'Base de datos  1'!F4596</f>
        <v xml:space="preserve">R.Figueroa Suple Caja Chica </v>
      </c>
      <c r="F702" s="85" t="s">
        <v>57</v>
      </c>
      <c r="G702" s="94">
        <f>+'Base de datos  1'!H4596</f>
        <v>50000</v>
      </c>
      <c r="H702" s="79">
        <f>SUM(G685:G702)</f>
        <v>1344017</v>
      </c>
    </row>
    <row r="703" spans="1:8" x14ac:dyDescent="0.25">
      <c r="A703" s="33">
        <f>+'Base de datos  1'!A4597</f>
        <v>43282</v>
      </c>
      <c r="B703" t="str">
        <f>+'Base de datos  1'!C4597</f>
        <v>caja chica</v>
      </c>
      <c r="C703" s="9">
        <f>+'Base de datos  1'!D4597</f>
        <v>43285</v>
      </c>
      <c r="D703" t="str">
        <f>+'Base de datos  1'!E4597</f>
        <v>TR</v>
      </c>
      <c r="E703" t="str">
        <f>+'Base de datos  1'!F4597</f>
        <v>R. Figueroa Caja chica Julio 2018</v>
      </c>
      <c r="F703" s="10" t="s">
        <v>57</v>
      </c>
      <c r="G703" s="92">
        <f>+'Base de datos  1'!H4597</f>
        <v>150000</v>
      </c>
    </row>
    <row r="704" spans="1:8" x14ac:dyDescent="0.25">
      <c r="A704" s="33">
        <f>+'Base de datos  1'!A4598</f>
        <v>43282</v>
      </c>
      <c r="B704" t="str">
        <f>+'Base de datos  1'!C4598</f>
        <v>luz</v>
      </c>
      <c r="C704" s="9">
        <f>+'Base de datos  1'!D4598</f>
        <v>43285</v>
      </c>
      <c r="D704" t="str">
        <f>+'Base de datos  1'!E4598</f>
        <v>pago</v>
      </c>
      <c r="E704" t="str">
        <f>+'Base de datos  1'!F4598</f>
        <v>Litoral 2</v>
      </c>
      <c r="F704" s="10" t="s">
        <v>57</v>
      </c>
      <c r="G704" s="92">
        <f>+'Base de datos  1'!H4598</f>
        <v>39661</v>
      </c>
    </row>
    <row r="705" spans="1:8" x14ac:dyDescent="0.25">
      <c r="A705" s="33">
        <f>+'Base de datos  1'!A4599</f>
        <v>43282</v>
      </c>
      <c r="B705" t="str">
        <f>+'Base de datos  1'!C4599</f>
        <v>luz</v>
      </c>
      <c r="C705" s="9">
        <f>+'Base de datos  1'!D4599</f>
        <v>43285</v>
      </c>
      <c r="D705" t="str">
        <f>+'Base de datos  1'!E4599</f>
        <v>pago</v>
      </c>
      <c r="E705" t="str">
        <f>+'Base de datos  1'!F4599</f>
        <v>Litoral 1</v>
      </c>
      <c r="F705" s="10" t="s">
        <v>57</v>
      </c>
      <c r="G705" s="92">
        <f>+'Base de datos  1'!H4599</f>
        <v>94862</v>
      </c>
    </row>
    <row r="706" spans="1:8" x14ac:dyDescent="0.25">
      <c r="A706" s="33">
        <f>+'Base de datos  1'!A4600</f>
        <v>43282</v>
      </c>
      <c r="B706" t="str">
        <f>+'Base de datos  1'!C4600</f>
        <v>luz</v>
      </c>
      <c r="C706" s="9">
        <f>+'Base de datos  1'!D4600</f>
        <v>43285</v>
      </c>
      <c r="D706" t="str">
        <f>+'Base de datos  1'!E4600</f>
        <v>pago</v>
      </c>
      <c r="E706" t="str">
        <f>+'Base de datos  1'!F4600</f>
        <v>Litoral 3</v>
      </c>
      <c r="F706" s="10" t="s">
        <v>57</v>
      </c>
      <c r="G706" s="92">
        <f>+'Base de datos  1'!H4600</f>
        <v>2183</v>
      </c>
    </row>
    <row r="707" spans="1:8" x14ac:dyDescent="0.25">
      <c r="A707" s="33">
        <f>+'Base de datos  1'!A4601</f>
        <v>43282</v>
      </c>
      <c r="B707" t="str">
        <f>+'Base de datos  1'!C4601</f>
        <v>Celular</v>
      </c>
      <c r="C707" s="9">
        <f>+'Base de datos  1'!D4601</f>
        <v>43285</v>
      </c>
      <c r="D707" t="str">
        <f>+'Base de datos  1'!E4601</f>
        <v>pago</v>
      </c>
      <c r="E707" t="str">
        <f>+'Base de datos  1'!F4601</f>
        <v>Celular encargado</v>
      </c>
      <c r="F707" s="10" t="s">
        <v>57</v>
      </c>
      <c r="G707" s="92">
        <f>+'Base de datos  1'!H4601</f>
        <v>6990</v>
      </c>
    </row>
    <row r="708" spans="1:8" x14ac:dyDescent="0.25">
      <c r="A708" s="33">
        <f>+'Base de datos  1'!A4602</f>
        <v>43282</v>
      </c>
      <c r="B708" t="str">
        <f>+'Base de datos  1'!C4602</f>
        <v>Sueldos</v>
      </c>
      <c r="C708" s="9">
        <f>+'Base de datos  1'!D4602</f>
        <v>43285</v>
      </c>
      <c r="D708" t="str">
        <f>+'Base de datos  1'!E4602</f>
        <v>pago</v>
      </c>
      <c r="E708" t="str">
        <f>+'Base de datos  1'!F4602</f>
        <v>Previred encargado</v>
      </c>
      <c r="F708" s="10" t="s">
        <v>57</v>
      </c>
      <c r="G708" s="92">
        <f>+'Base de datos  1'!H4602</f>
        <v>94440</v>
      </c>
    </row>
    <row r="709" spans="1:8" x14ac:dyDescent="0.25">
      <c r="A709" s="33">
        <f>+'Base de datos  1'!A4603</f>
        <v>43282</v>
      </c>
      <c r="B709" t="str">
        <f>+'Base de datos  1'!C4603</f>
        <v>Administracion</v>
      </c>
      <c r="C709" s="9">
        <f>+'Base de datos  1'!D4603</f>
        <v>43287</v>
      </c>
      <c r="D709" t="str">
        <f>+'Base de datos  1'!E4603</f>
        <v>com</v>
      </c>
      <c r="E709" t="str">
        <f>+'Base de datos  1'!F4603</f>
        <v>Seguro Fraude</v>
      </c>
      <c r="F709" s="10" t="s">
        <v>57</v>
      </c>
      <c r="G709" s="92">
        <f>+'Base de datos  1'!H4603</f>
        <v>10055</v>
      </c>
    </row>
    <row r="710" spans="1:8" x14ac:dyDescent="0.25">
      <c r="A710" s="33">
        <f>+'Base de datos  1'!A4604</f>
        <v>43282</v>
      </c>
      <c r="B710" t="str">
        <f>+'Base de datos  1'!C4604</f>
        <v>Mantencion</v>
      </c>
      <c r="C710" s="9">
        <f>+'Base de datos  1'!D4604</f>
        <v>43290</v>
      </c>
      <c r="D710" t="str">
        <f>+'Base de datos  1'!E4604</f>
        <v>TR</v>
      </c>
      <c r="E710" t="str">
        <f>+'Base de datos  1'!F4604</f>
        <v>Juan C.Vera Rep. Sist.Elect Bomba Pozo P.</v>
      </c>
      <c r="F710" s="10" t="s">
        <v>57</v>
      </c>
      <c r="G710" s="92">
        <f>+'Base de datos  1'!H4604</f>
        <v>75000</v>
      </c>
    </row>
    <row r="711" spans="1:8" x14ac:dyDescent="0.25">
      <c r="A711" s="33">
        <f>+'Base de datos  1'!A4605</f>
        <v>43282</v>
      </c>
      <c r="B711" t="str">
        <f>+'Base de datos  1'!C4605</f>
        <v>Agua</v>
      </c>
      <c r="C711" s="9">
        <f>+'Base de datos  1'!D4605</f>
        <v>43291</v>
      </c>
      <c r="D711" t="str">
        <f>+'Base de datos  1'!E4605</f>
        <v>TR</v>
      </c>
      <c r="E711" t="str">
        <f>+'Base de datos  1'!F4605</f>
        <v>1 Camion Agua Cist. Distribucion</v>
      </c>
      <c r="F711" s="10" t="s">
        <v>57</v>
      </c>
      <c r="G711" s="92">
        <f>+'Base de datos  1'!H4605</f>
        <v>35000</v>
      </c>
    </row>
    <row r="712" spans="1:8" x14ac:dyDescent="0.25">
      <c r="A712" s="33">
        <f>+'Base de datos  1'!A4606</f>
        <v>43282</v>
      </c>
      <c r="B712" t="str">
        <f>+'Base de datos  1'!C4606</f>
        <v>Mantencion</v>
      </c>
      <c r="C712" s="9">
        <f>+'Base de datos  1'!D4606</f>
        <v>43294</v>
      </c>
      <c r="D712" t="str">
        <f>+'Base de datos  1'!E4606</f>
        <v>TR</v>
      </c>
      <c r="E712" t="str">
        <f>+'Base de datos  1'!F4606</f>
        <v>Edwards Cabrera, anclaje mesa Mirador</v>
      </c>
      <c r="F712" s="10" t="s">
        <v>57</v>
      </c>
      <c r="G712" s="92">
        <f>+'Base de datos  1'!H4606</f>
        <v>15000</v>
      </c>
    </row>
    <row r="713" spans="1:8" x14ac:dyDescent="0.25">
      <c r="A713" s="33">
        <f>+'Base de datos  1'!A4607</f>
        <v>43282</v>
      </c>
      <c r="B713" t="str">
        <f>+'Base de datos  1'!C4607</f>
        <v>Basura</v>
      </c>
      <c r="C713" s="9">
        <f>+'Base de datos  1'!D4607</f>
        <v>43294</v>
      </c>
      <c r="D713" t="str">
        <f>+'Base de datos  1'!E4607</f>
        <v>TR</v>
      </c>
      <c r="E713" t="str">
        <f>+'Base de datos  1'!F4607</f>
        <v>Edwards Cabrera. Retiro basura</v>
      </c>
      <c r="F713" s="10" t="s">
        <v>57</v>
      </c>
      <c r="G713" s="92">
        <f>+'Base de datos  1'!H4607</f>
        <v>75000</v>
      </c>
    </row>
    <row r="714" spans="1:8" x14ac:dyDescent="0.25">
      <c r="A714" s="33">
        <f>+'Base de datos  1'!A4608</f>
        <v>43282</v>
      </c>
      <c r="B714" t="str">
        <f>+'Base de datos  1'!C4608</f>
        <v>Sueldos</v>
      </c>
      <c r="C714" s="9">
        <f>+'Base de datos  1'!D4608</f>
        <v>43298</v>
      </c>
      <c r="D714" t="str">
        <f>+'Base de datos  1'!E4608</f>
        <v>TR</v>
      </c>
      <c r="E714" t="str">
        <f>+'Base de datos  1'!F4608</f>
        <v>C.Henriquez adelanto sueldo</v>
      </c>
      <c r="F714" s="10" t="s">
        <v>57</v>
      </c>
      <c r="G714" s="92">
        <f>+'Base de datos  1'!H4608</f>
        <v>120000</v>
      </c>
    </row>
    <row r="715" spans="1:8" x14ac:dyDescent="0.25">
      <c r="A715" s="33">
        <f>+'Base de datos  1'!A4609</f>
        <v>43282</v>
      </c>
      <c r="B715" t="str">
        <f>+'Base de datos  1'!C4609</f>
        <v>Mantencion</v>
      </c>
      <c r="C715" s="9">
        <f>+'Base de datos  1'!D4609</f>
        <v>43298</v>
      </c>
      <c r="D715" t="str">
        <f>+'Base de datos  1'!E4609</f>
        <v>TR</v>
      </c>
      <c r="E715" t="str">
        <f>+'Base de datos  1'!F4609</f>
        <v>Julio Vera, Reparacion Bomba Pozo</v>
      </c>
      <c r="F715" s="10" t="s">
        <v>57</v>
      </c>
      <c r="G715" s="92">
        <f>+'Base de datos  1'!H4609</f>
        <v>25000</v>
      </c>
    </row>
    <row r="716" spans="1:8" x14ac:dyDescent="0.25">
      <c r="A716" s="33">
        <f>+'Base de datos  1'!A4610</f>
        <v>43282</v>
      </c>
      <c r="B716" t="str">
        <f>+'Base de datos  1'!C4610</f>
        <v>Agua</v>
      </c>
      <c r="C716" s="9">
        <f>+'Base de datos  1'!D4610</f>
        <v>43300</v>
      </c>
      <c r="D716" t="str">
        <f>+'Base de datos  1'!E4610</f>
        <v>TR</v>
      </c>
      <c r="E716" t="str">
        <f>+'Base de datos  1'!F4610</f>
        <v>2 Camiones de Agua cis. Distrib.</v>
      </c>
      <c r="F716" s="10" t="s">
        <v>57</v>
      </c>
      <c r="G716" s="92">
        <f>+'Base de datos  1'!H4610</f>
        <v>70000</v>
      </c>
    </row>
    <row r="717" spans="1:8" x14ac:dyDescent="0.25">
      <c r="A717" s="33">
        <f>+'Base de datos  1'!A4611</f>
        <v>43282</v>
      </c>
      <c r="B717" t="str">
        <f>+'Base de datos  1'!C4611</f>
        <v>Mantencion</v>
      </c>
      <c r="C717" s="9">
        <f>+'Base de datos  1'!D4611</f>
        <v>43304</v>
      </c>
      <c r="D717" t="str">
        <f>+'Base de datos  1'!E4611</f>
        <v>TR</v>
      </c>
      <c r="E717" t="str">
        <f>+'Base de datos  1'!F4611</f>
        <v>Ed. Cabrera abono porton Villarrica</v>
      </c>
      <c r="F717" s="10" t="s">
        <v>57</v>
      </c>
      <c r="G717" s="92">
        <f>+'Base de datos  1'!H4611</f>
        <v>50000</v>
      </c>
    </row>
    <row r="718" spans="1:8" x14ac:dyDescent="0.25">
      <c r="A718" s="33">
        <f>+'Base de datos  1'!A4612</f>
        <v>43282</v>
      </c>
      <c r="B718" t="str">
        <f>+'Base de datos  1'!C4612</f>
        <v>Agua</v>
      </c>
      <c r="C718" s="9">
        <f>+'Base de datos  1'!D4612</f>
        <v>43307</v>
      </c>
      <c r="D718" t="str">
        <f>+'Base de datos  1'!E4612</f>
        <v>TR</v>
      </c>
      <c r="E718" t="str">
        <f>+'Base de datos  1'!F4612</f>
        <v>2 Camiones de Agua cis. Distrib.</v>
      </c>
      <c r="F718" s="10" t="s">
        <v>57</v>
      </c>
      <c r="G718" s="92">
        <f>+'Base de datos  1'!H4612</f>
        <v>70000</v>
      </c>
    </row>
    <row r="719" spans="1:8" x14ac:dyDescent="0.25">
      <c r="A719" s="33">
        <f>+'Base de datos  1'!A4613</f>
        <v>43282</v>
      </c>
      <c r="B719" t="str">
        <f>+'Base de datos  1'!C4613</f>
        <v>Mantencion</v>
      </c>
      <c r="C719" s="9">
        <f>+'Base de datos  1'!D4613</f>
        <v>43308</v>
      </c>
      <c r="D719" t="str">
        <f>+'Base de datos  1'!E4613</f>
        <v>TR</v>
      </c>
      <c r="E719" t="str">
        <f>+'Base de datos  1'!F4613</f>
        <v>Ed. Cabrera abono porton Villarrica</v>
      </c>
      <c r="F719" s="10" t="s">
        <v>57</v>
      </c>
      <c r="G719" s="92">
        <f>+'Base de datos  1'!H4613</f>
        <v>50000</v>
      </c>
    </row>
    <row r="720" spans="1:8" x14ac:dyDescent="0.25">
      <c r="A720" s="69">
        <f>+'Base de datos  1'!A4614</f>
        <v>43282</v>
      </c>
      <c r="B720" s="37" t="str">
        <f>+'Base de datos  1'!C4614</f>
        <v>Mantencion</v>
      </c>
      <c r="C720" s="65">
        <f>+'Base de datos  1'!D4614</f>
        <v>43311</v>
      </c>
      <c r="D720" s="37" t="str">
        <f>+'Base de datos  1'!E4614</f>
        <v>TR</v>
      </c>
      <c r="E720" s="37" t="str">
        <f>+'Base de datos  1'!F4614</f>
        <v>E.Cabrera saldo Porton Villarrica</v>
      </c>
      <c r="F720" s="85" t="s">
        <v>57</v>
      </c>
      <c r="G720" s="94">
        <f>+'Base de datos  1'!H4614</f>
        <v>30000</v>
      </c>
      <c r="H720" s="79">
        <f>SUM(G703:G720)</f>
        <v>1013191</v>
      </c>
    </row>
    <row r="721" spans="1:7" x14ac:dyDescent="0.25">
      <c r="A721" s="33">
        <f>+'Base de datos  1'!A4615</f>
        <v>43313</v>
      </c>
      <c r="B721" t="str">
        <f>+'Base de datos  1'!C4615</f>
        <v>Basura</v>
      </c>
      <c r="C721" s="9">
        <f>+'Base de datos  1'!D4615</f>
        <v>43313</v>
      </c>
      <c r="D721" t="str">
        <f>+'Base de datos  1'!E4615</f>
        <v>TR</v>
      </c>
      <c r="E721" t="str">
        <f>+'Base de datos  1'!F4615</f>
        <v>E.Cabrera x Retiro Basura</v>
      </c>
      <c r="F721" s="10" t="s">
        <v>57</v>
      </c>
      <c r="G721" s="92">
        <f>+'Base de datos  1'!H4615</f>
        <v>75000</v>
      </c>
    </row>
    <row r="722" spans="1:7" x14ac:dyDescent="0.25">
      <c r="A722" s="33">
        <f>+'Base de datos  1'!A4616</f>
        <v>43313</v>
      </c>
      <c r="B722" t="str">
        <f>+'Base de datos  1'!C4616</f>
        <v>Sueldos</v>
      </c>
      <c r="C722" s="9">
        <f>+'Base de datos  1'!D4616</f>
        <v>43313</v>
      </c>
      <c r="D722" t="str">
        <f>+'Base de datos  1'!E4616</f>
        <v>TR</v>
      </c>
      <c r="E722" t="str">
        <f>+'Base de datos  1'!F4616</f>
        <v>C.Henriquez Liq.Sueldo Julio 2018</v>
      </c>
      <c r="F722" s="10" t="s">
        <v>57</v>
      </c>
      <c r="G722" s="92">
        <f>+'Base de datos  1'!H4616</f>
        <v>204520</v>
      </c>
    </row>
    <row r="723" spans="1:7" x14ac:dyDescent="0.25">
      <c r="A723" s="33">
        <f>+'Base de datos  1'!A4617</f>
        <v>43313</v>
      </c>
      <c r="B723" t="str">
        <f>+'Base de datos  1'!C4617</f>
        <v>caja chica</v>
      </c>
      <c r="C723" s="9">
        <f>+'Base de datos  1'!D4617</f>
        <v>43313</v>
      </c>
      <c r="D723" t="str">
        <f>+'Base de datos  1'!E4617</f>
        <v>TR</v>
      </c>
      <c r="E723" t="str">
        <f>+'Base de datos  1'!F4617</f>
        <v>R.Figueroa Caja Chica Agosto 2018</v>
      </c>
      <c r="F723" s="10" t="s">
        <v>57</v>
      </c>
      <c r="G723" s="92">
        <f>+'Base de datos  1'!H4617</f>
        <v>100000</v>
      </c>
    </row>
    <row r="724" spans="1:7" x14ac:dyDescent="0.25">
      <c r="A724" s="33">
        <f>+'Base de datos  1'!A4618</f>
        <v>43313</v>
      </c>
      <c r="B724" t="str">
        <f>+'Base de datos  1'!C4618</f>
        <v>Celular</v>
      </c>
      <c r="C724" s="9">
        <f>+'Base de datos  1'!D4618</f>
        <v>43313</v>
      </c>
      <c r="D724" t="str">
        <f>+'Base de datos  1'!E4618</f>
        <v>TR</v>
      </c>
      <c r="E724" t="str">
        <f>+'Base de datos  1'!F4618</f>
        <v>Celular Entel encargado</v>
      </c>
      <c r="F724" s="10" t="s">
        <v>57</v>
      </c>
      <c r="G724" s="92">
        <f>+'Base de datos  1'!H4618</f>
        <v>6990</v>
      </c>
    </row>
    <row r="725" spans="1:7" x14ac:dyDescent="0.25">
      <c r="A725" s="33">
        <f>+'Base de datos  1'!A4619</f>
        <v>43313</v>
      </c>
      <c r="B725" t="str">
        <f>+'Base de datos  1'!C4619</f>
        <v>Sueldos</v>
      </c>
      <c r="C725" s="9">
        <f>+'Base de datos  1'!D4619</f>
        <v>43313</v>
      </c>
      <c r="D725" t="str">
        <f>+'Base de datos  1'!E4619</f>
        <v>TR</v>
      </c>
      <c r="E725" t="str">
        <f>+'Base de datos  1'!F4619</f>
        <v>Previred encargado</v>
      </c>
      <c r="F725" s="10" t="s">
        <v>57</v>
      </c>
      <c r="G725" s="92">
        <f>+'Base de datos  1'!H4619</f>
        <v>94920</v>
      </c>
    </row>
    <row r="726" spans="1:7" x14ac:dyDescent="0.25">
      <c r="A726" s="33">
        <f>+'Base de datos  1'!A4620</f>
        <v>43313</v>
      </c>
      <c r="B726" t="str">
        <f>+'Base de datos  1'!C4620</f>
        <v>luz</v>
      </c>
      <c r="C726" s="9">
        <f>+'Base de datos  1'!D4620</f>
        <v>43313</v>
      </c>
      <c r="D726" t="str">
        <f>+'Base de datos  1'!E4620</f>
        <v>TR</v>
      </c>
      <c r="E726" t="str">
        <f>+'Base de datos  1'!F4620</f>
        <v>Litoral 2</v>
      </c>
      <c r="F726" s="10" t="s">
        <v>57</v>
      </c>
      <c r="G726" s="92">
        <f>+'Base de datos  1'!H4620</f>
        <v>87023</v>
      </c>
    </row>
    <row r="727" spans="1:7" x14ac:dyDescent="0.25">
      <c r="A727" s="33">
        <f>+'Base de datos  1'!A4621</f>
        <v>43313</v>
      </c>
      <c r="B727" t="str">
        <f>+'Base de datos  1'!C4621</f>
        <v>luz</v>
      </c>
      <c r="C727" s="9">
        <f>+'Base de datos  1'!D4621</f>
        <v>43313</v>
      </c>
      <c r="D727" t="str">
        <f>+'Base de datos  1'!E4621</f>
        <v>TR</v>
      </c>
      <c r="E727" t="str">
        <f>+'Base de datos  1'!F4621</f>
        <v>Litoral 1</v>
      </c>
      <c r="F727" s="10" t="s">
        <v>57</v>
      </c>
      <c r="G727" s="92">
        <f>+'Base de datos  1'!H4621</f>
        <v>2219</v>
      </c>
    </row>
    <row r="728" spans="1:7" x14ac:dyDescent="0.25">
      <c r="A728" s="33">
        <f>+'Base de datos  1'!A4622</f>
        <v>43313</v>
      </c>
      <c r="B728" t="str">
        <f>+'Base de datos  1'!C4622</f>
        <v>Agua</v>
      </c>
      <c r="C728" s="9">
        <f>+'Base de datos  1'!D4622</f>
        <v>43314</v>
      </c>
      <c r="D728" t="str">
        <f>+'Base de datos  1'!E4622</f>
        <v>TR</v>
      </c>
      <c r="E728" t="str">
        <f>+'Base de datos  1'!F4622</f>
        <v>2 Camiones de agua Cist. Distr.</v>
      </c>
      <c r="F728" s="10" t="s">
        <v>57</v>
      </c>
      <c r="G728" s="92">
        <f>+'Base de datos  1'!H4622</f>
        <v>70000</v>
      </c>
    </row>
    <row r="729" spans="1:7" x14ac:dyDescent="0.25">
      <c r="A729" s="33">
        <f>+'Base de datos  1'!A4623</f>
        <v>43313</v>
      </c>
      <c r="B729" t="str">
        <f>+'Base de datos  1'!C4623</f>
        <v>Mantencion</v>
      </c>
      <c r="C729" s="9">
        <f>+'Base de datos  1'!D4623</f>
        <v>43318</v>
      </c>
      <c r="D729" t="str">
        <f>+'Base de datos  1'!E4623</f>
        <v>TR</v>
      </c>
      <c r="E729" t="str">
        <f>+'Base de datos  1'!F4623</f>
        <v>E.Cabrera Soldaduras Barrera y otros</v>
      </c>
      <c r="F729" s="10" t="s">
        <v>57</v>
      </c>
      <c r="G729" s="92">
        <f>+'Base de datos  1'!H4623</f>
        <v>35000</v>
      </c>
    </row>
    <row r="730" spans="1:7" x14ac:dyDescent="0.25">
      <c r="A730" s="33">
        <f>+'Base de datos  1'!A4624</f>
        <v>43313</v>
      </c>
      <c r="B730" t="str">
        <f>+'Base de datos  1'!C4624</f>
        <v>Administracion</v>
      </c>
      <c r="C730" s="9">
        <f>+'Base de datos  1'!D4624</f>
        <v>43318</v>
      </c>
      <c r="D730" t="str">
        <f>+'Base de datos  1'!E4624</f>
        <v>TR</v>
      </c>
      <c r="E730" t="str">
        <f>+'Base de datos  1'!F4624</f>
        <v>Seguro fraude</v>
      </c>
      <c r="F730" s="10" t="s">
        <v>57</v>
      </c>
      <c r="G730" s="92">
        <f>+'Base de datos  1'!H4624</f>
        <v>10067</v>
      </c>
    </row>
    <row r="731" spans="1:7" x14ac:dyDescent="0.25">
      <c r="A731" s="33">
        <f>+'Base de datos  1'!A4625</f>
        <v>43313</v>
      </c>
      <c r="B731" t="str">
        <f>+'Base de datos  1'!C4625</f>
        <v>Administracion</v>
      </c>
      <c r="C731" s="9">
        <f>+'Base de datos  1'!D4625</f>
        <v>43318</v>
      </c>
      <c r="D731" t="str">
        <f>+'Base de datos  1'!E4625</f>
        <v>TR</v>
      </c>
      <c r="E731" t="str">
        <f>+'Base de datos  1'!F4625</f>
        <v>C.Henriquez Prestamo</v>
      </c>
      <c r="F731" s="10" t="s">
        <v>57</v>
      </c>
      <c r="G731" s="92">
        <f>+'Base de datos  1'!H4625</f>
        <v>200000</v>
      </c>
    </row>
    <row r="732" spans="1:7" x14ac:dyDescent="0.25">
      <c r="A732" s="33">
        <f>+'Base de datos  1'!A4626</f>
        <v>43313</v>
      </c>
      <c r="B732" t="str">
        <f>+'Base de datos  1'!C4626</f>
        <v>Mantencion</v>
      </c>
      <c r="C732" s="9">
        <f>+'Base de datos  1'!D4626</f>
        <v>43320</v>
      </c>
      <c r="D732" t="str">
        <f>+'Base de datos  1'!E4626</f>
        <v>TR</v>
      </c>
      <c r="E732" t="str">
        <f>+'Base de datos  1'!F4626</f>
        <v>E.Cabrera abono x Portones (3)</v>
      </c>
      <c r="F732" s="10" t="s">
        <v>57</v>
      </c>
      <c r="G732" s="92">
        <f>+'Base de datos  1'!H4626</f>
        <v>250000</v>
      </c>
    </row>
    <row r="733" spans="1:7" x14ac:dyDescent="0.25">
      <c r="A733" s="33">
        <f>+'Base de datos  1'!A4627</f>
        <v>43313</v>
      </c>
      <c r="B733" t="str">
        <f>+'Base de datos  1'!C4627</f>
        <v>Agua</v>
      </c>
      <c r="C733" s="9">
        <f>+'Base de datos  1'!D4627</f>
        <v>43321</v>
      </c>
      <c r="D733" t="str">
        <f>+'Base de datos  1'!E4627</f>
        <v>TR</v>
      </c>
      <c r="E733" t="str">
        <f>+'Base de datos  1'!F4627</f>
        <v>1 Camion de agua cist.distrib</v>
      </c>
      <c r="F733" s="10" t="s">
        <v>57</v>
      </c>
      <c r="G733" s="92">
        <f>+'Base de datos  1'!H4627</f>
        <v>35000</v>
      </c>
    </row>
    <row r="734" spans="1:7" x14ac:dyDescent="0.25">
      <c r="A734" s="33">
        <f>+'Base de datos  1'!A4628</f>
        <v>43313</v>
      </c>
      <c r="B734" t="str">
        <f>+'Base de datos  1'!C4628</f>
        <v>Sueldos</v>
      </c>
      <c r="C734" s="9">
        <f>+'Base de datos  1'!D4628</f>
        <v>43328</v>
      </c>
      <c r="D734" t="str">
        <f>+'Base de datos  1'!E4628</f>
        <v>TR</v>
      </c>
      <c r="E734" t="str">
        <f>+'Base de datos  1'!F4628</f>
        <v>C.Henriquez adelanto sueldo</v>
      </c>
      <c r="F734" s="10" t="s">
        <v>57</v>
      </c>
      <c r="G734" s="92">
        <f>+'Base de datos  1'!H4628</f>
        <v>120000</v>
      </c>
    </row>
    <row r="735" spans="1:7" x14ac:dyDescent="0.25">
      <c r="A735" s="33">
        <f>+'Base de datos  1'!A4629</f>
        <v>43313</v>
      </c>
      <c r="B735" t="str">
        <f>+'Base de datos  1'!C4629</f>
        <v>Basura</v>
      </c>
      <c r="C735" s="9">
        <f>+'Base de datos  1'!D4629</f>
        <v>43328</v>
      </c>
      <c r="D735" t="str">
        <f>+'Base de datos  1'!E4629</f>
        <v>TR</v>
      </c>
      <c r="E735" t="str">
        <f>+'Base de datos  1'!F4629</f>
        <v>E.Cabrera adelanto retiro basura</v>
      </c>
      <c r="F735" s="10" t="s">
        <v>57</v>
      </c>
      <c r="G735" s="92">
        <f>+'Base de datos  1'!H4629</f>
        <v>75000</v>
      </c>
    </row>
    <row r="736" spans="1:7" x14ac:dyDescent="0.25">
      <c r="A736" s="33">
        <f>+'Base de datos  1'!A4630</f>
        <v>43313</v>
      </c>
      <c r="B736" t="str">
        <f>+'Base de datos  1'!C4630</f>
        <v>Administracion</v>
      </c>
      <c r="C736" s="9">
        <f>+'Base de datos  1'!D4630</f>
        <v>43328</v>
      </c>
      <c r="D736" t="str">
        <f>+'Base de datos  1'!E4630</f>
        <v>TR</v>
      </c>
      <c r="E736" t="str">
        <f>+'Base de datos  1'!F4630</f>
        <v>Renovación Hosting</v>
      </c>
      <c r="F736" s="10" t="s">
        <v>57</v>
      </c>
      <c r="G736" s="92">
        <f>+'Base de datos  1'!H4630</f>
        <v>35343</v>
      </c>
    </row>
    <row r="737" spans="1:8" x14ac:dyDescent="0.25">
      <c r="A737" s="33">
        <f>+'Base de datos  1'!A4631</f>
        <v>43313</v>
      </c>
      <c r="B737" t="str">
        <f>+'Base de datos  1'!C4631</f>
        <v>Mantencion</v>
      </c>
      <c r="C737" s="9">
        <f>+'Base de datos  1'!D4631</f>
        <v>43332</v>
      </c>
      <c r="D737" t="str">
        <f>+'Base de datos  1'!E4631</f>
        <v>TR</v>
      </c>
      <c r="E737" t="str">
        <f>+'Base de datos  1'!F4631</f>
        <v>E.Cabrera abono x Portones (3)</v>
      </c>
      <c r="F737" s="10" t="s">
        <v>57</v>
      </c>
      <c r="G737" s="92">
        <f>+'Base de datos  1'!H4631</f>
        <v>100000</v>
      </c>
    </row>
    <row r="738" spans="1:8" x14ac:dyDescent="0.25">
      <c r="A738" s="33">
        <f>+'Base de datos  1'!A4632</f>
        <v>43313</v>
      </c>
      <c r="B738" t="str">
        <f>+'Base de datos  1'!C4632</f>
        <v>Mantencion</v>
      </c>
      <c r="C738" s="9">
        <f>+'Base de datos  1'!D4632</f>
        <v>43332</v>
      </c>
      <c r="D738" t="str">
        <f>+'Base de datos  1'!E4632</f>
        <v>TR</v>
      </c>
      <c r="E738" t="str">
        <f>+'Base de datos  1'!F4632</f>
        <v>Ferrreteria, Fumigadora y otros</v>
      </c>
      <c r="F738" s="10" t="s">
        <v>57</v>
      </c>
      <c r="G738" s="92">
        <f>+'Base de datos  1'!H4632</f>
        <v>55440</v>
      </c>
    </row>
    <row r="739" spans="1:8" x14ac:dyDescent="0.25">
      <c r="A739" s="33">
        <f>+'Base de datos  1'!A4633</f>
        <v>43313</v>
      </c>
      <c r="B739" t="str">
        <f>+'Base de datos  1'!C4633</f>
        <v>Proy. TiT Dominio</v>
      </c>
      <c r="C739" s="9">
        <f>+'Base de datos  1'!D4633</f>
        <v>43332</v>
      </c>
      <c r="D739" t="str">
        <f>+'Base de datos  1'!E4633</f>
        <v>TR</v>
      </c>
      <c r="E739" t="str">
        <f>+'Base de datos  1'!F4633</f>
        <v>A.Paredes Reg. Ranco 83 Munic.</v>
      </c>
      <c r="F739" s="10" t="s">
        <v>57</v>
      </c>
      <c r="G739" s="92">
        <f>+'Base de datos  1'!H4633</f>
        <v>400000</v>
      </c>
    </row>
    <row r="740" spans="1:8" x14ac:dyDescent="0.25">
      <c r="A740" s="33">
        <f>+'Base de datos  1'!A4634</f>
        <v>43313</v>
      </c>
      <c r="B740" t="str">
        <f>+'Base de datos  1'!C4634</f>
        <v>Mantencion</v>
      </c>
      <c r="C740" s="9">
        <f>+'Base de datos  1'!D4634</f>
        <v>43332</v>
      </c>
      <c r="D740" t="str">
        <f>+'Base de datos  1'!E4634</f>
        <v>TR</v>
      </c>
      <c r="E740" t="str">
        <f>+'Base de datos  1'!F4634</f>
        <v>E.Cabrera saldox Portones (3)</v>
      </c>
      <c r="F740" s="10" t="s">
        <v>57</v>
      </c>
      <c r="G740" s="92">
        <f>+'Base de datos  1'!H4634</f>
        <v>150000</v>
      </c>
    </row>
    <row r="741" spans="1:8" x14ac:dyDescent="0.25">
      <c r="A741" s="33">
        <f>+'Base de datos  1'!A4635</f>
        <v>43313</v>
      </c>
      <c r="B741" t="str">
        <f>+'Base de datos  1'!C4635</f>
        <v>Mantencion</v>
      </c>
      <c r="C741" s="9">
        <f>+'Base de datos  1'!D4635</f>
        <v>43332</v>
      </c>
      <c r="D741" t="str">
        <f>+'Base de datos  1'!E4635</f>
        <v>TR</v>
      </c>
      <c r="E741" t="str">
        <f>+'Base de datos  1'!F4635</f>
        <v>E. Cabrera corte soporte barreras</v>
      </c>
      <c r="F741" s="10" t="s">
        <v>57</v>
      </c>
      <c r="G741" s="92">
        <f>+'Base de datos  1'!H4635</f>
        <v>40000</v>
      </c>
    </row>
    <row r="742" spans="1:8" x14ac:dyDescent="0.25">
      <c r="A742" s="33">
        <f>+'Base de datos  1'!A4636</f>
        <v>43313</v>
      </c>
      <c r="B742" t="str">
        <f>+'Base de datos  1'!C4636</f>
        <v>luz</v>
      </c>
      <c r="C742" s="9">
        <f>+'Base de datos  1'!D4636</f>
        <v>43332</v>
      </c>
      <c r="D742" t="str">
        <f>+'Base de datos  1'!E4636</f>
        <v>TR</v>
      </c>
      <c r="E742" t="str">
        <f>+'Base de datos  1'!F4636</f>
        <v>Cta. Litotral 1, Julio 2018</v>
      </c>
      <c r="F742" s="10" t="s">
        <v>57</v>
      </c>
      <c r="G742" s="92">
        <f>+'Base de datos  1'!H4636</f>
        <v>333318</v>
      </c>
    </row>
    <row r="743" spans="1:8" x14ac:dyDescent="0.25">
      <c r="A743" s="33">
        <f>+'Base de datos  1'!A4637</f>
        <v>43313</v>
      </c>
      <c r="B743" t="str">
        <f>+'Base de datos  1'!C4637</f>
        <v>Agua</v>
      </c>
      <c r="C743" s="9">
        <f>+'Base de datos  1'!D4637</f>
        <v>43339</v>
      </c>
      <c r="D743" t="str">
        <f>+'Base de datos  1'!E4637</f>
        <v>TR</v>
      </c>
      <c r="E743" t="str">
        <f>+'Base de datos  1'!F4637</f>
        <v>2 Camiones de agua Cist. Distr.</v>
      </c>
      <c r="F743" s="10" t="s">
        <v>57</v>
      </c>
      <c r="G743" s="92">
        <f>+'Base de datos  1'!H4637</f>
        <v>70000</v>
      </c>
    </row>
    <row r="744" spans="1:8" x14ac:dyDescent="0.25">
      <c r="A744" s="33">
        <f>+'Base de datos  1'!A4638</f>
        <v>43313</v>
      </c>
      <c r="B744" t="str">
        <f>+'Base de datos  1'!C4638</f>
        <v>Mantencion</v>
      </c>
      <c r="C744" s="9">
        <f>+'Base de datos  1'!D4638</f>
        <v>43339</v>
      </c>
      <c r="D744" t="str">
        <f>+'Base de datos  1'!E4638</f>
        <v>TR</v>
      </c>
      <c r="E744" t="str">
        <f>+'Base de datos  1'!F4638</f>
        <v>Juan C.Vera Rep. Elect. Bomba Pozo 1</v>
      </c>
      <c r="F744" s="10" t="s">
        <v>57</v>
      </c>
      <c r="G744" s="92">
        <f>+'Base de datos  1'!H4638</f>
        <v>15000</v>
      </c>
    </row>
    <row r="745" spans="1:8" x14ac:dyDescent="0.25">
      <c r="A745" s="33">
        <f>+'Base de datos  1'!A4639</f>
        <v>43313</v>
      </c>
      <c r="B745" t="str">
        <f>+'Base de datos  1'!C4639</f>
        <v>Agua</v>
      </c>
      <c r="C745" s="9">
        <f>+'Base de datos  1'!D4639</f>
        <v>43342</v>
      </c>
      <c r="D745" t="str">
        <f>+'Base de datos  1'!E4639</f>
        <v>TR</v>
      </c>
      <c r="E745" t="str">
        <f>+'Base de datos  1'!F4639</f>
        <v>1 Camion de agua cist.distrib</v>
      </c>
      <c r="F745" s="10" t="s">
        <v>57</v>
      </c>
      <c r="G745" s="92">
        <f>+'Base de datos  1'!H4639</f>
        <v>35000</v>
      </c>
    </row>
    <row r="746" spans="1:8" x14ac:dyDescent="0.25">
      <c r="A746" s="33">
        <f>+'Base de datos  1'!A4640</f>
        <v>43313</v>
      </c>
      <c r="B746" t="str">
        <f>+'Base de datos  1'!C4640</f>
        <v>Sueldos</v>
      </c>
      <c r="C746" s="9">
        <f>+'Base de datos  1'!D4640</f>
        <v>43343</v>
      </c>
      <c r="D746" t="str">
        <f>+'Base de datos  1'!E4640</f>
        <v>TR</v>
      </c>
      <c r="E746" t="str">
        <f>+'Base de datos  1'!F4640</f>
        <v>C.Henriquez Liq. Sueldo Ago. 18</v>
      </c>
      <c r="F746" s="10" t="s">
        <v>57</v>
      </c>
      <c r="G746" s="92">
        <f>+'Base de datos  1'!H4640</f>
        <v>164520</v>
      </c>
    </row>
    <row r="747" spans="1:8" x14ac:dyDescent="0.25">
      <c r="A747" s="33">
        <f>+'Base de datos  1'!A4641</f>
        <v>43313</v>
      </c>
      <c r="B747" t="str">
        <f>+'Base de datos  1'!C4641</f>
        <v>Mantencion</v>
      </c>
      <c r="C747" s="9">
        <f>+'Base de datos  1'!D4641</f>
        <v>43343</v>
      </c>
      <c r="D747" t="str">
        <f>+'Base de datos  1'!E4641</f>
        <v>TR</v>
      </c>
      <c r="E747" t="str">
        <f>+'Base de datos  1'!F4641</f>
        <v>Ferreteria El Yeco Pinturas</v>
      </c>
      <c r="F747" s="10" t="s">
        <v>57</v>
      </c>
      <c r="G747" s="92">
        <f>+'Base de datos  1'!H4641</f>
        <v>7700</v>
      </c>
    </row>
    <row r="748" spans="1:8" x14ac:dyDescent="0.25">
      <c r="A748" s="69">
        <f>+'Base de datos  1'!A4642</f>
        <v>43313</v>
      </c>
      <c r="B748" s="37" t="str">
        <f>+'Base de datos  1'!C4642</f>
        <v>Basura</v>
      </c>
      <c r="C748" s="65">
        <f>+'Base de datos  1'!D4642</f>
        <v>43343</v>
      </c>
      <c r="D748" s="37" t="str">
        <f>+'Base de datos  1'!E4642</f>
        <v>TR</v>
      </c>
      <c r="E748" s="37" t="str">
        <f>+'Base de datos  1'!F4642</f>
        <v>E.Cabrera x Retiro Basura</v>
      </c>
      <c r="F748" s="85" t="s">
        <v>57</v>
      </c>
      <c r="G748" s="94">
        <f>+'Base de datos  1'!H4642</f>
        <v>75000</v>
      </c>
      <c r="H748" s="79">
        <f>SUM(G721:G748)</f>
        <v>2847060</v>
      </c>
    </row>
    <row r="749" spans="1:8" x14ac:dyDescent="0.25">
      <c r="A749" s="33">
        <f>+'Base de datos  1'!A4643</f>
        <v>43344</v>
      </c>
      <c r="B749" t="str">
        <f>+'Base de datos  1'!C4643</f>
        <v>luz</v>
      </c>
      <c r="C749" s="9">
        <f>+'Base de datos  1'!D4643</f>
        <v>43347</v>
      </c>
      <c r="D749" t="str">
        <f>+'Base de datos  1'!E4643</f>
        <v>TR</v>
      </c>
      <c r="E749" t="str">
        <f>+'Base de datos  1'!F4643</f>
        <v>Litoral 2</v>
      </c>
      <c r="F749" s="10" t="s">
        <v>57</v>
      </c>
      <c r="G749" s="92">
        <f>+'Base de datos  1'!H4643</f>
        <v>48303</v>
      </c>
    </row>
    <row r="750" spans="1:8" x14ac:dyDescent="0.25">
      <c r="A750" s="33">
        <f>+'Base de datos  1'!A4644</f>
        <v>43344</v>
      </c>
      <c r="B750" t="str">
        <f>+'Base de datos  1'!C4644</f>
        <v>luz</v>
      </c>
      <c r="C750" s="9">
        <f>+'Base de datos  1'!D4644</f>
        <v>43347</v>
      </c>
      <c r="D750" t="str">
        <f>+'Base de datos  1'!E4644</f>
        <v>TR</v>
      </c>
      <c r="E750" t="str">
        <f>+'Base de datos  1'!F4644</f>
        <v>Litoral 1</v>
      </c>
      <c r="F750" s="10" t="s">
        <v>57</v>
      </c>
      <c r="G750" s="92">
        <f>+'Base de datos  1'!H4644</f>
        <v>93619</v>
      </c>
    </row>
    <row r="751" spans="1:8" x14ac:dyDescent="0.25">
      <c r="A751" s="33">
        <f>+'Base de datos  1'!A4645</f>
        <v>43344</v>
      </c>
      <c r="B751" t="str">
        <f>+'Base de datos  1'!C4645</f>
        <v>luz</v>
      </c>
      <c r="C751" s="9">
        <f>+'Base de datos  1'!D4645</f>
        <v>43347</v>
      </c>
      <c r="D751" t="str">
        <f>+'Base de datos  1'!E4645</f>
        <v>TR</v>
      </c>
      <c r="E751" t="str">
        <f>+'Base de datos  1'!F4645</f>
        <v>Litoral 3</v>
      </c>
      <c r="F751" s="10" t="s">
        <v>57</v>
      </c>
      <c r="G751" s="92">
        <f>+'Base de datos  1'!H4645</f>
        <v>3112</v>
      </c>
    </row>
    <row r="752" spans="1:8" x14ac:dyDescent="0.25">
      <c r="A752" s="33">
        <f>+'Base de datos  1'!A4646</f>
        <v>43344</v>
      </c>
      <c r="B752" t="str">
        <f>+'Base de datos  1'!C4646</f>
        <v>Celular</v>
      </c>
      <c r="C752" s="9">
        <f>+'Base de datos  1'!D4646</f>
        <v>43347</v>
      </c>
      <c r="D752" t="str">
        <f>+'Base de datos  1'!E4646</f>
        <v>TR</v>
      </c>
      <c r="E752" t="str">
        <f>+'Base de datos  1'!F4646</f>
        <v xml:space="preserve">Celula Entel encargador </v>
      </c>
      <c r="F752" s="10" t="s">
        <v>57</v>
      </c>
      <c r="G752" s="92">
        <f>+'Base de datos  1'!H4646</f>
        <v>6990</v>
      </c>
    </row>
    <row r="753" spans="1:7" x14ac:dyDescent="0.25">
      <c r="A753" s="33">
        <f>+'Base de datos  1'!A4647</f>
        <v>43344</v>
      </c>
      <c r="B753" t="str">
        <f>+'Base de datos  1'!C4647</f>
        <v>caja chica</v>
      </c>
      <c r="C753" s="9">
        <f>+'Base de datos  1'!D4647</f>
        <v>43347</v>
      </c>
      <c r="D753" t="str">
        <f>+'Base de datos  1'!E4647</f>
        <v>TR</v>
      </c>
      <c r="E753" t="str">
        <f>+'Base de datos  1'!F4647</f>
        <v>R.Figueroa Caja chica Sep.</v>
      </c>
      <c r="F753" s="10" t="s">
        <v>57</v>
      </c>
      <c r="G753" s="92">
        <f>+'Base de datos  1'!H4647</f>
        <v>100000</v>
      </c>
    </row>
    <row r="754" spans="1:7" x14ac:dyDescent="0.25">
      <c r="A754" s="33">
        <f>+'Base de datos  1'!A4648</f>
        <v>43344</v>
      </c>
      <c r="B754" t="str">
        <f>+'Base de datos  1'!C4648</f>
        <v>Sueldos</v>
      </c>
      <c r="C754" s="9">
        <f>+'Base de datos  1'!D4648</f>
        <v>43347</v>
      </c>
      <c r="D754" t="str">
        <f>+'Base de datos  1'!E4648</f>
        <v>TR</v>
      </c>
      <c r="E754" t="str">
        <f>+'Base de datos  1'!F4648</f>
        <v>Previred encargado</v>
      </c>
      <c r="F754" s="10" t="s">
        <v>57</v>
      </c>
      <c r="G754" s="92">
        <f>+'Base de datos  1'!H4648</f>
        <v>94920</v>
      </c>
    </row>
    <row r="755" spans="1:7" x14ac:dyDescent="0.25">
      <c r="A755" s="33">
        <f>+'Base de datos  1'!A4649</f>
        <v>43344</v>
      </c>
      <c r="B755" t="str">
        <f>+'Base de datos  1'!C4649</f>
        <v>Administracion</v>
      </c>
      <c r="C755" s="9">
        <f>+'Base de datos  1'!D4649</f>
        <v>43349</v>
      </c>
      <c r="D755" t="str">
        <f>+'Base de datos  1'!E4649</f>
        <v>com</v>
      </c>
      <c r="E755" t="str">
        <f>+'Base de datos  1'!F4649</f>
        <v>Seguro fraude</v>
      </c>
      <c r="F755" s="10" t="s">
        <v>57</v>
      </c>
      <c r="G755" s="92">
        <f>+'Base de datos  1'!H4649</f>
        <v>10104</v>
      </c>
    </row>
    <row r="756" spans="1:7" x14ac:dyDescent="0.25">
      <c r="A756" s="33">
        <f>+'Base de datos  1'!A4650</f>
        <v>43344</v>
      </c>
      <c r="B756" t="str">
        <f>+'Base de datos  1'!C4650</f>
        <v>Agua</v>
      </c>
      <c r="C756" s="9">
        <f>+'Base de datos  1'!D4650</f>
        <v>43349</v>
      </c>
      <c r="D756" t="str">
        <f>+'Base de datos  1'!E4650</f>
        <v>TR</v>
      </c>
      <c r="E756" t="str">
        <f>+'Base de datos  1'!F4650</f>
        <v>2 Camiones agua cist. Dist,</v>
      </c>
      <c r="F756" s="10" t="s">
        <v>57</v>
      </c>
      <c r="G756" s="92">
        <f>+'Base de datos  1'!H4650</f>
        <v>70000</v>
      </c>
    </row>
    <row r="757" spans="1:7" x14ac:dyDescent="0.25">
      <c r="A757" s="33">
        <f>+'Base de datos  1'!A4651</f>
        <v>43344</v>
      </c>
      <c r="B757" t="str">
        <f>+'Base de datos  1'!C4651</f>
        <v>Mantencion</v>
      </c>
      <c r="C757" s="9">
        <f>+'Base de datos  1'!D4651</f>
        <v>43350</v>
      </c>
      <c r="D757" t="str">
        <f>+'Base de datos  1'!E4651</f>
        <v>TR</v>
      </c>
      <c r="E757" t="str">
        <f>+'Base de datos  1'!F4651</f>
        <v>E.Cabrera x pibotes y allanar Ranco</v>
      </c>
      <c r="F757" s="10" t="s">
        <v>57</v>
      </c>
      <c r="G757" s="92">
        <f>+'Base de datos  1'!H4651</f>
        <v>50000</v>
      </c>
    </row>
    <row r="758" spans="1:7" x14ac:dyDescent="0.25">
      <c r="A758" s="33">
        <f>+'Base de datos  1'!A4652</f>
        <v>43344</v>
      </c>
      <c r="B758" t="str">
        <f>+'Base de datos  1'!C4652</f>
        <v>Agua</v>
      </c>
      <c r="C758" s="9">
        <f>+'Base de datos  1'!D4652</f>
        <v>43357</v>
      </c>
      <c r="D758" t="str">
        <f>+'Base de datos  1'!E4652</f>
        <v>TR</v>
      </c>
      <c r="E758" t="str">
        <f>+'Base de datos  1'!F4652</f>
        <v>2 Camiones de Agua Cist. Dist</v>
      </c>
      <c r="F758" s="10" t="s">
        <v>57</v>
      </c>
      <c r="G758" s="92">
        <f>+'Base de datos  1'!H4652</f>
        <v>70000</v>
      </c>
    </row>
    <row r="759" spans="1:7" x14ac:dyDescent="0.25">
      <c r="A759" s="33">
        <f>+'Base de datos  1'!A4653</f>
        <v>43344</v>
      </c>
      <c r="B759" t="str">
        <f>+'Base de datos  1'!C4653</f>
        <v>Sueldos</v>
      </c>
      <c r="C759" s="9">
        <f>+'Base de datos  1'!D4653</f>
        <v>43357</v>
      </c>
      <c r="D759" t="str">
        <f>+'Base de datos  1'!E4653</f>
        <v>TR</v>
      </c>
      <c r="E759" t="str">
        <f>+'Base de datos  1'!F4653</f>
        <v>C.Henriquez Adelanto sueldo</v>
      </c>
      <c r="F759" s="10" t="s">
        <v>57</v>
      </c>
      <c r="G759" s="92">
        <f>+'Base de datos  1'!H4653</f>
        <v>120000</v>
      </c>
    </row>
    <row r="760" spans="1:7" x14ac:dyDescent="0.25">
      <c r="A760" s="33">
        <f>+'Base de datos  1'!A4654</f>
        <v>43344</v>
      </c>
      <c r="B760" t="str">
        <f>+'Base de datos  1'!C4654</f>
        <v>Sueldos</v>
      </c>
      <c r="C760" s="9">
        <f>+'Base de datos  1'!D4654</f>
        <v>43357</v>
      </c>
      <c r="D760" t="str">
        <f>+'Base de datos  1'!E4654</f>
        <v>TR</v>
      </c>
      <c r="E760" t="str">
        <f>+'Base de datos  1'!F4654</f>
        <v>C.Henriquez Aguinaldo Fiestas Patrias</v>
      </c>
      <c r="F760" s="10" t="s">
        <v>57</v>
      </c>
      <c r="G760" s="92">
        <f>+'Base de datos  1'!H4654</f>
        <v>80000</v>
      </c>
    </row>
    <row r="761" spans="1:7" x14ac:dyDescent="0.25">
      <c r="A761" s="33">
        <f>+'Base de datos  1'!A4655</f>
        <v>43344</v>
      </c>
      <c r="B761" t="str">
        <f>+'Base de datos  1'!C4655</f>
        <v>Basura</v>
      </c>
      <c r="C761" s="9">
        <f>+'Base de datos  1'!D4655</f>
        <v>43357</v>
      </c>
      <c r="D761" t="str">
        <f>+'Base de datos  1'!E4655</f>
        <v>TR</v>
      </c>
      <c r="E761" t="str">
        <f>+'Base de datos  1'!F4655</f>
        <v>E.Cabrera x retiro basura</v>
      </c>
      <c r="F761" s="10" t="s">
        <v>57</v>
      </c>
      <c r="G761" s="92">
        <f>+'Base de datos  1'!H4655</f>
        <v>75000</v>
      </c>
    </row>
    <row r="762" spans="1:7" x14ac:dyDescent="0.25">
      <c r="A762" s="33">
        <f>+'Base de datos  1'!A4656</f>
        <v>43344</v>
      </c>
      <c r="B762" t="str">
        <f>+'Base de datos  1'!C4656</f>
        <v>Basura</v>
      </c>
      <c r="C762" s="9">
        <f>+'Base de datos  1'!D4656</f>
        <v>43357</v>
      </c>
      <c r="D762" t="str">
        <f>+'Base de datos  1'!E4656</f>
        <v>TR</v>
      </c>
      <c r="E762" t="str">
        <f>+'Base de datos  1'!F4656</f>
        <v>E.Cabrera x sobrecargo basura Sept.</v>
      </c>
      <c r="F762" s="10" t="s">
        <v>57</v>
      </c>
      <c r="G762" s="92">
        <f>+'Base de datos  1'!H4656</f>
        <v>50000</v>
      </c>
    </row>
    <row r="763" spans="1:7" x14ac:dyDescent="0.25">
      <c r="A763" s="33">
        <f>+'Base de datos  1'!A4657</f>
        <v>43344</v>
      </c>
      <c r="B763" t="str">
        <f>+'Base de datos  1'!C4657</f>
        <v>Mantencion</v>
      </c>
      <c r="C763" s="9">
        <f>+'Base de datos  1'!D4657</f>
        <v>43363</v>
      </c>
      <c r="D763" t="str">
        <f>+'Base de datos  1'!E4657</f>
        <v>TR</v>
      </c>
      <c r="E763" t="str">
        <f>+'Base de datos  1'!F4657</f>
        <v xml:space="preserve">Ferretaria El eco materiales </v>
      </c>
      <c r="F763" s="10" t="s">
        <v>57</v>
      </c>
      <c r="G763" s="92">
        <f>+'Base de datos  1'!H4657</f>
        <v>6950</v>
      </c>
    </row>
    <row r="764" spans="1:7" x14ac:dyDescent="0.25">
      <c r="A764" s="33">
        <f>+'Base de datos  1'!A4658</f>
        <v>43344</v>
      </c>
      <c r="B764" t="str">
        <f>+'Base de datos  1'!C4658</f>
        <v>Mantencion</v>
      </c>
      <c r="C764" s="9">
        <f>+'Base de datos  1'!D4658</f>
        <v>43363</v>
      </c>
      <c r="D764" t="str">
        <f>+'Base de datos  1'!E4658</f>
        <v>TR</v>
      </c>
      <c r="E764" t="str">
        <f>+'Base de datos  1'!F4658</f>
        <v>E. Cabrera soldadura porton Ranco</v>
      </c>
      <c r="F764" s="10" t="s">
        <v>57</v>
      </c>
      <c r="G764" s="92">
        <f>+'Base de datos  1'!H4658</f>
        <v>20000</v>
      </c>
    </row>
    <row r="765" spans="1:7" x14ac:dyDescent="0.25">
      <c r="A765" s="33">
        <f>+'Base de datos  1'!A4659</f>
        <v>43344</v>
      </c>
      <c r="B765" t="str">
        <f>+'Base de datos  1'!C4659</f>
        <v>Administracion</v>
      </c>
      <c r="C765" s="9">
        <f>+'Base de datos  1'!D4659</f>
        <v>43364</v>
      </c>
      <c r="D765" t="str">
        <f>+'Base de datos  1'!E4659</f>
        <v>TR</v>
      </c>
      <c r="E765" t="str">
        <f>+'Base de datos  1'!F4659</f>
        <v>Restauracion Pag.Web</v>
      </c>
      <c r="F765" s="10" t="s">
        <v>57</v>
      </c>
      <c r="G765" s="92">
        <f>+'Base de datos  1'!H4659</f>
        <v>9950</v>
      </c>
    </row>
    <row r="766" spans="1:7" x14ac:dyDescent="0.25">
      <c r="A766" s="33">
        <f>+'Base de datos  1'!A4660</f>
        <v>43344</v>
      </c>
      <c r="B766" t="str">
        <f>+'Base de datos  1'!C4660</f>
        <v>Mantencion</v>
      </c>
      <c r="C766" s="9">
        <f>+'Base de datos  1'!D4660</f>
        <v>43364</v>
      </c>
      <c r="D766" t="str">
        <f>+'Base de datos  1'!E4660</f>
        <v>TR</v>
      </c>
      <c r="E766" t="str">
        <f>+'Base de datos  1'!F4660</f>
        <v>Luis Pacheco, Perfilado Puyehue, Ranco</v>
      </c>
      <c r="F766" s="10" t="s">
        <v>57</v>
      </c>
      <c r="G766" s="92">
        <f>+'Base de datos  1'!H4660</f>
        <v>200000</v>
      </c>
    </row>
    <row r="767" spans="1:7" x14ac:dyDescent="0.25">
      <c r="A767" s="33">
        <f>+'Base de datos  1'!A4661</f>
        <v>43344</v>
      </c>
      <c r="B767" t="str">
        <f>+'Base de datos  1'!C4661</f>
        <v>Mantencion</v>
      </c>
      <c r="C767" s="9">
        <f>+'Base de datos  1'!D4661</f>
        <v>43369</v>
      </c>
      <c r="D767" t="str">
        <f>+'Base de datos  1'!E4661</f>
        <v>TR</v>
      </c>
      <c r="E767" t="str">
        <f>+'Base de datos  1'!F4661</f>
        <v>E.Cabrera Rep.Poryon puyehe</v>
      </c>
      <c r="F767" s="10" t="s">
        <v>57</v>
      </c>
      <c r="G767" s="92">
        <f>+'Base de datos  1'!H4661</f>
        <v>15000</v>
      </c>
    </row>
    <row r="768" spans="1:7" x14ac:dyDescent="0.25">
      <c r="A768" s="33">
        <f>+'Base de datos  1'!A4662</f>
        <v>43344</v>
      </c>
      <c r="B768" t="str">
        <f>+'Base de datos  1'!C4662</f>
        <v>Agua</v>
      </c>
      <c r="C768" s="9">
        <f>+'Base de datos  1'!D4662</f>
        <v>43369</v>
      </c>
      <c r="D768" t="str">
        <f>+'Base de datos  1'!E4662</f>
        <v>TR</v>
      </c>
      <c r="E768" t="str">
        <f>+'Base de datos  1'!F4662</f>
        <v>1 Camion agua Cist. Distribucion</v>
      </c>
      <c r="F768" s="10" t="s">
        <v>57</v>
      </c>
      <c r="G768" s="92">
        <f>+'Base de datos  1'!H4662</f>
        <v>35000</v>
      </c>
    </row>
    <row r="769" spans="1:8" x14ac:dyDescent="0.25">
      <c r="A769" s="33">
        <f>+'Base de datos  1'!A4663</f>
        <v>43344</v>
      </c>
      <c r="B769" t="str">
        <f>+'Base de datos  1'!C4663</f>
        <v>Proy. TiT Dominio</v>
      </c>
      <c r="C769" s="9">
        <f>+'Base de datos  1'!D4663</f>
        <v>43371</v>
      </c>
      <c r="D769" t="str">
        <f>+'Base de datos  1'!E4663</f>
        <v>TR</v>
      </c>
      <c r="E769" t="str">
        <f>+'Base de datos  1'!F4663</f>
        <v>Salvador Espinoza Reg. Titulos de Dom.</v>
      </c>
      <c r="F769" s="10" t="s">
        <v>57</v>
      </c>
      <c r="G769" s="92">
        <f>+'Base de datos  1'!H4663</f>
        <v>500000</v>
      </c>
    </row>
    <row r="770" spans="1:8" x14ac:dyDescent="0.25">
      <c r="A770" s="33">
        <f>+'Base de datos  1'!A4664</f>
        <v>43344</v>
      </c>
      <c r="B770" t="str">
        <f>+'Base de datos  1'!C4664</f>
        <v>Mantencion</v>
      </c>
      <c r="C770" s="9">
        <f>+'Base de datos  1'!D4664</f>
        <v>43371</v>
      </c>
      <c r="D770" t="str">
        <f>+'Base de datos  1'!E4664</f>
        <v>TR</v>
      </c>
      <c r="E770" t="str">
        <f>+'Base de datos  1'!F4664</f>
        <v>E.Cabrera x refuerzo portones</v>
      </c>
      <c r="F770" s="10" t="s">
        <v>57</v>
      </c>
      <c r="G770" s="92">
        <f>+'Base de datos  1'!H4664</f>
        <v>15000</v>
      </c>
    </row>
    <row r="771" spans="1:8" x14ac:dyDescent="0.25">
      <c r="A771" s="69">
        <f>+'Base de datos  1'!A4665</f>
        <v>43344</v>
      </c>
      <c r="B771" s="37" t="str">
        <f>+'Base de datos  1'!C4665</f>
        <v>Sueldos</v>
      </c>
      <c r="C771" s="65">
        <f>+'Base de datos  1'!D4665</f>
        <v>43371</v>
      </c>
      <c r="D771" s="37" t="str">
        <f>+'Base de datos  1'!E4665</f>
        <v>TR</v>
      </c>
      <c r="E771" s="37" t="str">
        <f>+'Base de datos  1'!F4665</f>
        <v>C.Henriquez, Liq. Sueldo Sep.18</v>
      </c>
      <c r="F771" s="85" t="s">
        <v>57</v>
      </c>
      <c r="G771" s="94">
        <f>+'Base de datos  1'!H4665</f>
        <v>164520</v>
      </c>
      <c r="H771" s="79">
        <f>SUM(G749:G771)</f>
        <v>1838468</v>
      </c>
    </row>
    <row r="772" spans="1:8" x14ac:dyDescent="0.25">
      <c r="A772" s="33">
        <f>+'Base de datos  1'!A4666</f>
        <v>43374</v>
      </c>
      <c r="B772" t="str">
        <f>+'Base de datos  1'!C4666</f>
        <v>Basura</v>
      </c>
      <c r="C772" s="9">
        <f>+'Base de datos  1'!D4666</f>
        <v>43374</v>
      </c>
      <c r="D772" t="str">
        <f>+'Base de datos  1'!E4666</f>
        <v>TR</v>
      </c>
      <c r="E772" t="str">
        <f>+'Base de datos  1'!F4666</f>
        <v>E. Cabrera x retiro basura</v>
      </c>
      <c r="F772" s="10"/>
      <c r="G772" s="92">
        <f>+'Base de datos  1'!H4666</f>
        <v>75000</v>
      </c>
    </row>
    <row r="773" spans="1:8" x14ac:dyDescent="0.25">
      <c r="A773" s="33">
        <f>+'Base de datos  1'!A4667</f>
        <v>43374</v>
      </c>
      <c r="B773" t="str">
        <f>+'Base de datos  1'!C4667</f>
        <v>luz</v>
      </c>
      <c r="C773" s="9">
        <f>+'Base de datos  1'!D4667</f>
        <v>43376</v>
      </c>
      <c r="D773" t="str">
        <f>+'Base de datos  1'!E4667</f>
        <v>TR</v>
      </c>
      <c r="E773" t="str">
        <f>+'Base de datos  1'!F4667</f>
        <v>Litoral 2</v>
      </c>
      <c r="F773" s="10"/>
      <c r="G773" s="92">
        <f>+'Base de datos  1'!H4667</f>
        <v>23792</v>
      </c>
    </row>
    <row r="774" spans="1:8" x14ac:dyDescent="0.25">
      <c r="A774" s="33">
        <f>+'Base de datos  1'!A4668</f>
        <v>43374</v>
      </c>
      <c r="B774" t="str">
        <f>+'Base de datos  1'!C4668</f>
        <v>luz</v>
      </c>
      <c r="C774" s="9">
        <f>+'Base de datos  1'!D4668</f>
        <v>43376</v>
      </c>
      <c r="D774" t="str">
        <f>+'Base de datos  1'!E4668</f>
        <v>TR</v>
      </c>
      <c r="E774" t="str">
        <f>+'Base de datos  1'!F4668</f>
        <v>Litoral 1</v>
      </c>
      <c r="F774" s="10"/>
      <c r="G774" s="92">
        <f>+'Base de datos  1'!H4668</f>
        <v>85549</v>
      </c>
    </row>
    <row r="775" spans="1:8" x14ac:dyDescent="0.25">
      <c r="A775" s="33">
        <f>+'Base de datos  1'!A4669</f>
        <v>43374</v>
      </c>
      <c r="B775" t="str">
        <f>+'Base de datos  1'!C4669</f>
        <v>luz</v>
      </c>
      <c r="C775" s="9">
        <f>+'Base de datos  1'!D4669</f>
        <v>43376</v>
      </c>
      <c r="D775" t="str">
        <f>+'Base de datos  1'!E4669</f>
        <v>TR</v>
      </c>
      <c r="E775" t="str">
        <f>+'Base de datos  1'!F4669</f>
        <v>Litoral 3</v>
      </c>
      <c r="F775" s="10"/>
      <c r="G775" s="92">
        <f>+'Base de datos  1'!H4669</f>
        <v>2085</v>
      </c>
    </row>
    <row r="776" spans="1:8" x14ac:dyDescent="0.25">
      <c r="A776" s="33">
        <f>+'Base de datos  1'!A4670</f>
        <v>43374</v>
      </c>
      <c r="B776" t="str">
        <f>+'Base de datos  1'!C4670</f>
        <v>celular</v>
      </c>
      <c r="C776" s="9">
        <f>+'Base de datos  1'!D4670</f>
        <v>43376</v>
      </c>
      <c r="D776" t="str">
        <f>+'Base de datos  1'!E4670</f>
        <v>TR</v>
      </c>
      <c r="E776" t="str">
        <f>+'Base de datos  1'!F4670</f>
        <v>Cecular encargado</v>
      </c>
      <c r="F776" s="10"/>
      <c r="G776" s="92">
        <f>+'Base de datos  1'!H4670</f>
        <v>6990</v>
      </c>
    </row>
    <row r="777" spans="1:8" x14ac:dyDescent="0.25">
      <c r="A777" s="33">
        <f>+'Base de datos  1'!A4671</f>
        <v>43374</v>
      </c>
      <c r="B777" t="str">
        <f>+'Base de datos  1'!C4671</f>
        <v>caja chica</v>
      </c>
      <c r="C777" s="9">
        <f>+'Base de datos  1'!D4671</f>
        <v>43376</v>
      </c>
      <c r="D777" t="str">
        <f>+'Base de datos  1'!E4671</f>
        <v>TR</v>
      </c>
      <c r="E777" t="str">
        <f>+'Base de datos  1'!F4671</f>
        <v>R.Figueroa Caja chica</v>
      </c>
      <c r="F777" s="10"/>
      <c r="G777" s="92">
        <f>+'Base de datos  1'!H4671</f>
        <v>100000</v>
      </c>
    </row>
    <row r="778" spans="1:8" x14ac:dyDescent="0.25">
      <c r="A778" s="33">
        <f>+'Base de datos  1'!A4672</f>
        <v>43374</v>
      </c>
      <c r="B778" t="str">
        <f>+'Base de datos  1'!C4672</f>
        <v>Sueldos</v>
      </c>
      <c r="C778" s="9">
        <f>+'Base de datos  1'!D4672</f>
        <v>43376</v>
      </c>
      <c r="D778" t="str">
        <f>+'Base de datos  1'!E4672</f>
        <v>TR</v>
      </c>
      <c r="E778" t="str">
        <f>+'Base de datos  1'!F4672</f>
        <v>Previred encargado</v>
      </c>
      <c r="F778" s="10"/>
      <c r="G778" s="92">
        <f>+'Base de datos  1'!H4672</f>
        <v>118321</v>
      </c>
    </row>
    <row r="779" spans="1:8" x14ac:dyDescent="0.25">
      <c r="A779" s="33">
        <f>+'Base de datos  1'!A4673</f>
        <v>43374</v>
      </c>
      <c r="B779" t="str">
        <f>+'Base de datos  1'!C4673</f>
        <v>Agua</v>
      </c>
      <c r="C779" s="9">
        <f>+'Base de datos  1'!D4673</f>
        <v>43381</v>
      </c>
      <c r="D779" t="str">
        <f>+'Base de datos  1'!E4673</f>
        <v>TR</v>
      </c>
      <c r="E779" t="str">
        <f>+'Base de datos  1'!F4673</f>
        <v>1 Camion de Agua Cist. Distribucion</v>
      </c>
      <c r="F779" s="10"/>
      <c r="G779" s="92">
        <f>+'Base de datos  1'!H4673</f>
        <v>35000</v>
      </c>
    </row>
    <row r="780" spans="1:8" x14ac:dyDescent="0.25">
      <c r="A780" s="33">
        <f>+'Base de datos  1'!A4674</f>
        <v>43374</v>
      </c>
      <c r="B780" t="str">
        <f>+'Base de datos  1'!C4674</f>
        <v>Administracion</v>
      </c>
      <c r="C780" s="9">
        <f>+'Base de datos  1'!D4674</f>
        <v>43381</v>
      </c>
      <c r="D780" t="str">
        <f>+'Base de datos  1'!E4674</f>
        <v>Com</v>
      </c>
      <c r="E780" t="str">
        <f>+'Base de datos  1'!F4674</f>
        <v>Seguro fraude</v>
      </c>
      <c r="F780" s="10"/>
      <c r="G780" s="92">
        <f>+'Base de datos  1'!H4674</f>
        <v>10126</v>
      </c>
    </row>
    <row r="781" spans="1:8" x14ac:dyDescent="0.25">
      <c r="A781" s="33">
        <f>+'Base de datos  1'!A4675</f>
        <v>43374</v>
      </c>
      <c r="B781" t="str">
        <f>+'Base de datos  1'!C4675</f>
        <v>Sueldos</v>
      </c>
      <c r="C781" s="9">
        <f>+'Base de datos  1'!D4675</f>
        <v>43385</v>
      </c>
      <c r="D781" t="str">
        <f>+'Base de datos  1'!E4675</f>
        <v>TR</v>
      </c>
      <c r="E781" t="str">
        <f>+'Base de datos  1'!F4675</f>
        <v>C.Henriquez adelanto sueldo</v>
      </c>
      <c r="F781" s="10"/>
      <c r="G781" s="92">
        <f>+'Base de datos  1'!H4675</f>
        <v>120000</v>
      </c>
    </row>
    <row r="782" spans="1:8" x14ac:dyDescent="0.25">
      <c r="A782" s="33">
        <f>+'Base de datos  1'!A4676</f>
        <v>43374</v>
      </c>
      <c r="B782" t="str">
        <f>+'Base de datos  1'!C4676</f>
        <v>Basura</v>
      </c>
      <c r="C782" s="9">
        <f>+'Base de datos  1'!D4676</f>
        <v>43385</v>
      </c>
      <c r="D782" t="str">
        <f>+'Base de datos  1'!E4676</f>
        <v>TR</v>
      </c>
      <c r="E782" t="str">
        <f>+'Base de datos  1'!F4676</f>
        <v>E.Cabrera retiro basura + dif. Rep.porton</v>
      </c>
      <c r="F782" s="10"/>
      <c r="G782" s="92">
        <f>+'Base de datos  1'!H4676</f>
        <v>85000</v>
      </c>
    </row>
    <row r="783" spans="1:8" x14ac:dyDescent="0.25">
      <c r="A783" s="33">
        <f>+'Base de datos  1'!A4677</f>
        <v>43374</v>
      </c>
      <c r="B783" t="str">
        <f>+'Base de datos  1'!C4677</f>
        <v>Agua</v>
      </c>
      <c r="C783" s="9">
        <f>+'Base de datos  1'!D4677</f>
        <v>43392</v>
      </c>
      <c r="D783" t="str">
        <f>+'Base de datos  1'!E4677</f>
        <v>TR</v>
      </c>
      <c r="E783" t="str">
        <f>+'Base de datos  1'!F4677</f>
        <v>2 Camiones agua Cist. Distribucion</v>
      </c>
      <c r="F783" s="10"/>
      <c r="G783" s="92">
        <f>+'Base de datos  1'!H4677</f>
        <v>70000</v>
      </c>
    </row>
    <row r="784" spans="1:8" x14ac:dyDescent="0.25">
      <c r="A784" s="33">
        <f>+'Base de datos  1'!A4678</f>
        <v>43374</v>
      </c>
      <c r="B784" t="str">
        <f>+'Base de datos  1'!C4678</f>
        <v>Administracion</v>
      </c>
      <c r="C784" s="9">
        <f>+'Base de datos  1'!D4678</f>
        <v>43396</v>
      </c>
      <c r="D784" t="str">
        <f>+'Base de datos  1'!E4678</f>
        <v>TR</v>
      </c>
      <c r="E784" t="str">
        <f>+'Base de datos  1'!F4678</f>
        <v>E.Cabrera Abono retiro basura</v>
      </c>
      <c r="F784" s="10"/>
      <c r="G784" s="92">
        <f>+'Base de datos  1'!H4678</f>
        <v>30000</v>
      </c>
    </row>
    <row r="785" spans="1:8" x14ac:dyDescent="0.25">
      <c r="A785" s="33">
        <f>+'Base de datos  1'!A4679</f>
        <v>43374</v>
      </c>
      <c r="B785" t="str">
        <f>+'Base de datos  1'!C4679</f>
        <v>Proy. TiT Dominio</v>
      </c>
      <c r="C785" s="9">
        <f>+'Base de datos  1'!D4679</f>
        <v>43399</v>
      </c>
      <c r="D785">
        <f>+'Base de datos  1'!E4679</f>
        <v>56826</v>
      </c>
      <c r="E785" t="str">
        <f>+'Base de datos  1'!F4679</f>
        <v>CBR Casablanca ins. Escrituras</v>
      </c>
      <c r="F785" s="10"/>
      <c r="G785" s="92">
        <f>+'Base de datos  1'!H4679</f>
        <v>120000</v>
      </c>
    </row>
    <row r="786" spans="1:8" x14ac:dyDescent="0.25">
      <c r="A786" s="33">
        <f>+'Base de datos  1'!A4680</f>
        <v>43374</v>
      </c>
      <c r="B786" t="str">
        <f>+'Base de datos  1'!C4680</f>
        <v>Basura</v>
      </c>
      <c r="C786" s="9">
        <f>+'Base de datos  1'!D4680</f>
        <v>43403</v>
      </c>
      <c r="D786" t="str">
        <f>+'Base de datos  1'!E4680</f>
        <v>TR</v>
      </c>
      <c r="E786" t="str">
        <f>+'Base de datos  1'!F4680</f>
        <v>E,Cabrera saldo retiro basura</v>
      </c>
      <c r="F786" s="10"/>
      <c r="G786" s="92">
        <f>+'Base de datos  1'!H4680</f>
        <v>45000</v>
      </c>
    </row>
    <row r="787" spans="1:8" x14ac:dyDescent="0.25">
      <c r="A787" s="33">
        <f>+'Base de datos  1'!A4681</f>
        <v>43374</v>
      </c>
      <c r="B787" t="str">
        <f>+'Base de datos  1'!C4681</f>
        <v>Sueldos</v>
      </c>
      <c r="C787" s="9">
        <f>+'Base de datos  1'!D4681</f>
        <v>43404</v>
      </c>
      <c r="D787" t="str">
        <f>+'Base de datos  1'!E4681</f>
        <v>TR</v>
      </c>
      <c r="E787" t="str">
        <f>+'Base de datos  1'!F4681</f>
        <v>C.Henriquez Liq. Sueldo Oct.18</v>
      </c>
      <c r="F787" s="10"/>
      <c r="G787" s="92">
        <f>+'Base de datos  1'!H4681</f>
        <v>164520</v>
      </c>
    </row>
    <row r="788" spans="1:8" x14ac:dyDescent="0.25">
      <c r="A788" s="69">
        <f>+'Base de datos  1'!A4682</f>
        <v>43374</v>
      </c>
      <c r="B788" s="37" t="str">
        <f>+'Base de datos  1'!C4682</f>
        <v>Sueldos</v>
      </c>
      <c r="C788" s="65">
        <f>+'Base de datos  1'!D4682</f>
        <v>43404</v>
      </c>
      <c r="D788" s="37" t="str">
        <f>+'Base de datos  1'!E4682</f>
        <v>TR</v>
      </c>
      <c r="E788" s="37" t="str">
        <f>+'Base de datos  1'!F4682</f>
        <v>Gaston Tejos Liq. Reemplazo parte</v>
      </c>
      <c r="F788" s="85"/>
      <c r="G788" s="94">
        <f>+'Base de datos  1'!H4682</f>
        <v>133333</v>
      </c>
      <c r="H788" s="86">
        <f>SUM(G772:G788)</f>
        <v>1224716</v>
      </c>
    </row>
    <row r="789" spans="1:8" x14ac:dyDescent="0.25">
      <c r="A789" s="33">
        <f>+'Base de datos  1'!A4683</f>
        <v>43405</v>
      </c>
      <c r="B789" t="str">
        <f>+'Base de datos  1'!C4683</f>
        <v>Sueldos</v>
      </c>
      <c r="C789" s="9">
        <f>+'Base de datos  1'!D4683</f>
        <v>43409</v>
      </c>
      <c r="D789" t="str">
        <f>+'Base de datos  1'!E4683</f>
        <v>TR</v>
      </c>
      <c r="E789" t="str">
        <f>+'Base de datos  1'!F4683</f>
        <v>Gastos Tejos Saldo Liq. Reemplazo</v>
      </c>
      <c r="F789" s="10"/>
      <c r="G789" s="92">
        <f>+'Base de datos  1'!H4683</f>
        <v>35000</v>
      </c>
      <c r="H789" s="4"/>
    </row>
    <row r="790" spans="1:8" x14ac:dyDescent="0.25">
      <c r="A790" s="33">
        <f>+'Base de datos  1'!A4684</f>
        <v>43405</v>
      </c>
      <c r="B790" t="str">
        <f>+'Base de datos  1'!C4684</f>
        <v>caja chica</v>
      </c>
      <c r="C790" s="9">
        <f>+'Base de datos  1'!D4684</f>
        <v>43409</v>
      </c>
      <c r="D790" t="str">
        <f>+'Base de datos  1'!E4684</f>
        <v>TR</v>
      </c>
      <c r="E790" t="str">
        <f>+'Base de datos  1'!F4684</f>
        <v xml:space="preserve">R.Figueroa Caja chica Nov.18 </v>
      </c>
      <c r="F790" s="10"/>
      <c r="G790" s="92">
        <f>+'Base de datos  1'!H4684</f>
        <v>150000</v>
      </c>
      <c r="H790" s="4"/>
    </row>
    <row r="791" spans="1:8" x14ac:dyDescent="0.25">
      <c r="A791" s="33">
        <f>+'Base de datos  1'!A4685</f>
        <v>43405</v>
      </c>
      <c r="B791" t="str">
        <f>+'Base de datos  1'!C4685</f>
        <v>Mantencion</v>
      </c>
      <c r="C791" s="9">
        <f>+'Base de datos  1'!D4685</f>
        <v>43409</v>
      </c>
      <c r="D791" t="str">
        <f>+'Base de datos  1'!E4685</f>
        <v>TR</v>
      </c>
      <c r="E791" t="str">
        <f>+'Base de datos  1'!F4685</f>
        <v>Ferreteria El Yeco, Malla portones</v>
      </c>
      <c r="F791" s="10"/>
      <c r="G791" s="92">
        <f>+'Base de datos  1'!H4685</f>
        <v>94130</v>
      </c>
      <c r="H791" s="4"/>
    </row>
    <row r="792" spans="1:8" x14ac:dyDescent="0.25">
      <c r="A792" s="33">
        <f>+'Base de datos  1'!A4686</f>
        <v>43405</v>
      </c>
      <c r="B792" t="str">
        <f>+'Base de datos  1'!C4686</f>
        <v>Administracion</v>
      </c>
      <c r="C792" s="9">
        <f>+'Base de datos  1'!D4686</f>
        <v>43410</v>
      </c>
      <c r="D792" t="str">
        <f>+'Base de datos  1'!E4686</f>
        <v>TR</v>
      </c>
      <c r="E792" t="str">
        <f>+'Base de datos  1'!F4686</f>
        <v>Notaria Escritura acta reunion</v>
      </c>
      <c r="F792" s="10"/>
      <c r="G792" s="92">
        <f>+'Base de datos  1'!H4686</f>
        <v>30000</v>
      </c>
      <c r="H792" s="4"/>
    </row>
    <row r="793" spans="1:8" x14ac:dyDescent="0.25">
      <c r="A793" s="33">
        <f>+'Base de datos  1'!A4687</f>
        <v>43405</v>
      </c>
      <c r="B793" t="str">
        <f>+'Base de datos  1'!C4687</f>
        <v>Celular</v>
      </c>
      <c r="C793" s="9">
        <f>+'Base de datos  1'!D4687</f>
        <v>43410</v>
      </c>
      <c r="D793" t="str">
        <f>+'Base de datos  1'!E4687</f>
        <v>TR</v>
      </c>
      <c r="E793" t="str">
        <f>+'Base de datos  1'!F4687</f>
        <v>Celular encargado Entel</v>
      </c>
      <c r="F793" s="10"/>
      <c r="G793" s="92">
        <f>+'Base de datos  1'!H4687</f>
        <v>6990</v>
      </c>
      <c r="H793" s="4"/>
    </row>
    <row r="794" spans="1:8" x14ac:dyDescent="0.25">
      <c r="A794" s="33">
        <f>+'Base de datos  1'!A4688</f>
        <v>43405</v>
      </c>
      <c r="B794" t="str">
        <f>+'Base de datos  1'!C4688</f>
        <v>luz</v>
      </c>
      <c r="C794" s="9">
        <f>+'Base de datos  1'!D4688</f>
        <v>43410</v>
      </c>
      <c r="D794" t="str">
        <f>+'Base de datos  1'!E4688</f>
        <v>TR</v>
      </c>
      <c r="E794" t="str">
        <f>+'Base de datos  1'!F4688</f>
        <v>Litoral 2</v>
      </c>
      <c r="F794" s="10"/>
      <c r="G794" s="92">
        <f>+'Base de datos  1'!H4688</f>
        <v>9469</v>
      </c>
      <c r="H794" s="4"/>
    </row>
    <row r="795" spans="1:8" x14ac:dyDescent="0.25">
      <c r="A795" s="33">
        <f>+'Base de datos  1'!A4689</f>
        <v>43405</v>
      </c>
      <c r="B795" t="str">
        <f>+'Base de datos  1'!C4689</f>
        <v>luz</v>
      </c>
      <c r="C795" s="9">
        <f>+'Base de datos  1'!D4689</f>
        <v>43410</v>
      </c>
      <c r="D795" t="str">
        <f>+'Base de datos  1'!E4689</f>
        <v>TR</v>
      </c>
      <c r="E795" t="str">
        <f>+'Base de datos  1'!F4689</f>
        <v>Litoral 1</v>
      </c>
      <c r="F795" s="10"/>
      <c r="G795" s="92">
        <f>+'Base de datos  1'!H4689</f>
        <v>37484</v>
      </c>
      <c r="H795" s="4"/>
    </row>
    <row r="796" spans="1:8" x14ac:dyDescent="0.25">
      <c r="A796" s="33">
        <f>+'Base de datos  1'!A4690</f>
        <v>43405</v>
      </c>
      <c r="B796" t="str">
        <f>+'Base de datos  1'!C4690</f>
        <v>luz</v>
      </c>
      <c r="C796" s="9">
        <f>+'Base de datos  1'!D4690</f>
        <v>43410</v>
      </c>
      <c r="D796" t="str">
        <f>+'Base de datos  1'!E4690</f>
        <v>TR</v>
      </c>
      <c r="E796" t="str">
        <f>+'Base de datos  1'!F4690</f>
        <v>Litoral 3</v>
      </c>
      <c r="F796" s="10"/>
      <c r="G796" s="92">
        <f>+'Base de datos  1'!H4690</f>
        <v>404</v>
      </c>
      <c r="H796" s="4"/>
    </row>
    <row r="797" spans="1:8" x14ac:dyDescent="0.25">
      <c r="A797" s="33">
        <f>+'Base de datos  1'!A4691</f>
        <v>43405</v>
      </c>
      <c r="B797" t="str">
        <f>+'Base de datos  1'!C4691</f>
        <v>Sueldos</v>
      </c>
      <c r="C797" s="9">
        <f>+'Base de datos  1'!D4691</f>
        <v>43410</v>
      </c>
      <c r="D797" t="str">
        <f>+'Base de datos  1'!E4691</f>
        <v>TR</v>
      </c>
      <c r="E797" t="str">
        <f>+'Base de datos  1'!F4691</f>
        <v>Previred</v>
      </c>
      <c r="F797" s="10"/>
      <c r="G797" s="92">
        <f>+'Base de datos  1'!H4691</f>
        <v>96485</v>
      </c>
      <c r="H797" s="4"/>
    </row>
    <row r="798" spans="1:8" x14ac:dyDescent="0.25">
      <c r="A798" s="33">
        <f>+'Base de datos  1'!A4692</f>
        <v>43405</v>
      </c>
      <c r="B798" t="str">
        <f>+'Base de datos  1'!C4692</f>
        <v>Administracion</v>
      </c>
      <c r="C798" s="9">
        <f>+'Base de datos  1'!D4692</f>
        <v>43410</v>
      </c>
      <c r="D798" t="str">
        <f>+'Base de datos  1'!E4692</f>
        <v>TR</v>
      </c>
      <c r="E798" t="str">
        <f>+'Base de datos  1'!F4692</f>
        <v>Seguro fraude</v>
      </c>
      <c r="F798" s="10"/>
      <c r="G798" s="92">
        <f>+'Base de datos  1'!H4692</f>
        <v>10156</v>
      </c>
      <c r="H798" s="4"/>
    </row>
    <row r="799" spans="1:8" x14ac:dyDescent="0.25">
      <c r="A799" s="33">
        <f>+'Base de datos  1'!A4693</f>
        <v>43405</v>
      </c>
      <c r="B799" t="str">
        <f>+'Base de datos  1'!C4693</f>
        <v>Agua</v>
      </c>
      <c r="C799" s="9">
        <f>+'Base de datos  1'!D4693</f>
        <v>43412</v>
      </c>
      <c r="D799" t="str">
        <f>+'Base de datos  1'!E4693</f>
        <v>TR</v>
      </c>
      <c r="E799" t="str">
        <f>+'Base de datos  1'!F4693</f>
        <v>1 Camion de Agua Cist. Dist</v>
      </c>
      <c r="F799" s="10"/>
      <c r="G799" s="92">
        <f>+'Base de datos  1'!H4693</f>
        <v>35000</v>
      </c>
      <c r="H799" s="4"/>
    </row>
    <row r="800" spans="1:8" x14ac:dyDescent="0.25">
      <c r="A800" s="33">
        <f>+'Base de datos  1'!A4694</f>
        <v>43405</v>
      </c>
      <c r="B800" t="str">
        <f>+'Base de datos  1'!C4694</f>
        <v>Mantencion</v>
      </c>
      <c r="C800" s="9">
        <f>+'Base de datos  1'!D4694</f>
        <v>43413</v>
      </c>
      <c r="D800" t="str">
        <f>+'Base de datos  1'!E4694</f>
        <v>TR</v>
      </c>
      <c r="E800" t="str">
        <f>+'Base de datos  1'!F4694</f>
        <v>E.Cabrera Abono malla protecciones</v>
      </c>
      <c r="F800" s="10"/>
      <c r="G800" s="92">
        <f>+'Base de datos  1'!H4694</f>
        <v>50000</v>
      </c>
      <c r="H800" s="4"/>
    </row>
    <row r="801" spans="1:8" x14ac:dyDescent="0.25">
      <c r="A801" s="33">
        <f>+'Base de datos  1'!A4695</f>
        <v>43405</v>
      </c>
      <c r="B801" t="str">
        <f>+'Base de datos  1'!C4695</f>
        <v>Mantencion</v>
      </c>
      <c r="C801" s="9">
        <f>+'Base de datos  1'!D4695</f>
        <v>43416</v>
      </c>
      <c r="D801" t="str">
        <f>+'Base de datos  1'!E4695</f>
        <v>TR</v>
      </c>
      <c r="E801" t="str">
        <f>+'Base de datos  1'!F4695</f>
        <v>E.Cabrera Abono malla protecciones</v>
      </c>
      <c r="F801" s="10"/>
      <c r="G801" s="92">
        <f>+'Base de datos  1'!H4695</f>
        <v>30000</v>
      </c>
      <c r="H801" s="4"/>
    </row>
    <row r="802" spans="1:8" x14ac:dyDescent="0.25">
      <c r="A802" s="33">
        <f>+'Base de datos  1'!A4696</f>
        <v>43405</v>
      </c>
      <c r="B802" t="str">
        <f>+'Base de datos  1'!C4696</f>
        <v>Administracion</v>
      </c>
      <c r="C802" s="9">
        <f>+'Base de datos  1'!D4696</f>
        <v>43417</v>
      </c>
      <c r="D802" t="str">
        <f>+'Base de datos  1'!E4696</f>
        <v>TR</v>
      </c>
      <c r="E802" t="str">
        <f>+'Base de datos  1'!F4696</f>
        <v>Com. Paraiso - Arriendo Sede</v>
      </c>
      <c r="F802" s="10"/>
      <c r="G802" s="92">
        <f>+'Base de datos  1'!H4696</f>
        <v>40000</v>
      </c>
      <c r="H802" s="4"/>
    </row>
    <row r="803" spans="1:8" x14ac:dyDescent="0.25">
      <c r="A803" s="33">
        <f>+'Base de datos  1'!A4697</f>
        <v>43405</v>
      </c>
      <c r="B803" t="str">
        <f>+'Base de datos  1'!C4697</f>
        <v>Administracion</v>
      </c>
      <c r="C803" s="9">
        <f>+'Base de datos  1'!D4697</f>
        <v>43417</v>
      </c>
      <c r="D803" t="str">
        <f>+'Base de datos  1'!E4697</f>
        <v>TR</v>
      </c>
      <c r="E803" t="str">
        <f>+'Base de datos  1'!F4697</f>
        <v>R.Figueroa x Fotocopias Escrituras</v>
      </c>
      <c r="F803" s="10"/>
      <c r="G803" s="92">
        <f>+'Base de datos  1'!H4697</f>
        <v>100000</v>
      </c>
      <c r="H803" s="4"/>
    </row>
    <row r="804" spans="1:8" x14ac:dyDescent="0.25">
      <c r="A804" s="33">
        <f>+'Base de datos  1'!A4698</f>
        <v>43405</v>
      </c>
      <c r="B804" t="str">
        <f>+'Base de datos  1'!C4698</f>
        <v>Mantencion</v>
      </c>
      <c r="C804" s="9">
        <f>+'Base de datos  1'!D4698</f>
        <v>43419</v>
      </c>
      <c r="D804" t="str">
        <f>+'Base de datos  1'!E4698</f>
        <v>TR</v>
      </c>
      <c r="E804" t="str">
        <f>+'Base de datos  1'!F4698</f>
        <v>Raul Cueto, Camara pozo profundo</v>
      </c>
      <c r="F804" s="10"/>
      <c r="G804" s="92">
        <f>+'Base de datos  1'!H4698</f>
        <v>165000</v>
      </c>
      <c r="H804" s="4"/>
    </row>
    <row r="805" spans="1:8" x14ac:dyDescent="0.25">
      <c r="A805" s="33">
        <f>+'Base de datos  1'!A4699</f>
        <v>43405</v>
      </c>
      <c r="B805" t="str">
        <f>+'Base de datos  1'!C4699</f>
        <v>Sueldos</v>
      </c>
      <c r="C805" s="9">
        <f>+'Base de datos  1'!D4699</f>
        <v>43419</v>
      </c>
      <c r="D805" t="str">
        <f>+'Base de datos  1'!E4699</f>
        <v>TR</v>
      </c>
      <c r="E805" t="str">
        <f>+'Base de datos  1'!F4699</f>
        <v>C.Henriquez adelanto sueldo</v>
      </c>
      <c r="F805" s="10"/>
      <c r="G805" s="92">
        <f>+'Base de datos  1'!H4699</f>
        <v>120000</v>
      </c>
      <c r="H805" s="4"/>
    </row>
    <row r="806" spans="1:8" x14ac:dyDescent="0.25">
      <c r="A806" s="33">
        <f>+'Base de datos  1'!A4700</f>
        <v>43405</v>
      </c>
      <c r="B806" t="str">
        <f>+'Base de datos  1'!C4700</f>
        <v>Agua</v>
      </c>
      <c r="C806" s="9">
        <f>+'Base de datos  1'!D4700</f>
        <v>43420</v>
      </c>
      <c r="D806" t="str">
        <f>+'Base de datos  1'!E4700</f>
        <v>TR</v>
      </c>
      <c r="E806" t="str">
        <f>+'Base de datos  1'!F4700</f>
        <v>2 Camiones de Agua Cist. Dist.</v>
      </c>
      <c r="F806" s="10"/>
      <c r="G806" s="92">
        <f>+'Base de datos  1'!H4700</f>
        <v>70000</v>
      </c>
      <c r="H806" s="4"/>
    </row>
    <row r="807" spans="1:8" x14ac:dyDescent="0.25">
      <c r="A807" s="33">
        <f>+'Base de datos  1'!A4701</f>
        <v>43405</v>
      </c>
      <c r="B807" t="str">
        <f>+'Base de datos  1'!C4701</f>
        <v>Administracion</v>
      </c>
      <c r="C807" s="9">
        <f>+'Base de datos  1'!D4701</f>
        <v>43423</v>
      </c>
      <c r="D807" t="str">
        <f>+'Base de datos  1'!E4701</f>
        <v>TR</v>
      </c>
      <c r="E807" t="str">
        <f>+'Base de datos  1'!F4701</f>
        <v>E.Cabrera Saldo Soldaduras varias</v>
      </c>
      <c r="F807" s="10"/>
      <c r="G807" s="92">
        <f>+'Base de datos  1'!H4701</f>
        <v>35000</v>
      </c>
      <c r="H807" s="4"/>
    </row>
    <row r="808" spans="1:8" x14ac:dyDescent="0.25">
      <c r="A808" s="33">
        <f>+'Base de datos  1'!A4702</f>
        <v>43405</v>
      </c>
      <c r="B808" t="str">
        <f>+'Base de datos  1'!C4702</f>
        <v>Mantencion</v>
      </c>
      <c r="C808" s="9">
        <f>+'Base de datos  1'!D4702</f>
        <v>43423</v>
      </c>
      <c r="D808" t="str">
        <f>+'Base de datos  1'!E4702</f>
        <v>TR</v>
      </c>
      <c r="E808" t="str">
        <f>+'Base de datos  1'!F4702</f>
        <v xml:space="preserve">Ferreteria El Yeco, </v>
      </c>
      <c r="F808" s="10"/>
      <c r="G808" s="92">
        <f>+'Base de datos  1'!H4702</f>
        <v>33250</v>
      </c>
      <c r="H808" s="4"/>
    </row>
    <row r="809" spans="1:8" x14ac:dyDescent="0.25">
      <c r="A809" s="33">
        <f>+'Base de datos  1'!A4703</f>
        <v>43405</v>
      </c>
      <c r="B809" t="str">
        <f>+'Base de datos  1'!C4703</f>
        <v>Proy. TiT Dominio</v>
      </c>
      <c r="C809" s="9">
        <f>+'Base de datos  1'!D4703</f>
        <v>43425</v>
      </c>
      <c r="D809">
        <f>+'Base de datos  1'!E4703</f>
        <v>6827</v>
      </c>
      <c r="E809" t="str">
        <f>+'Base de datos  1'!F4703</f>
        <v>CBR Casablanca Escrituras insc.</v>
      </c>
      <c r="F809" s="10"/>
      <c r="G809" s="92">
        <f>+'Base de datos  1'!H4703</f>
        <v>40000</v>
      </c>
      <c r="H809" s="4"/>
    </row>
    <row r="810" spans="1:8" x14ac:dyDescent="0.25">
      <c r="A810" s="33">
        <f>+'Base de datos  1'!A4704</f>
        <v>43405</v>
      </c>
      <c r="B810" t="str">
        <f>+'Base de datos  1'!C4704</f>
        <v>caja chica</v>
      </c>
      <c r="C810" s="9">
        <f>+'Base de datos  1'!D4704</f>
        <v>43426</v>
      </c>
      <c r="D810" t="str">
        <f>+'Base de datos  1'!E4704</f>
        <v>TR</v>
      </c>
      <c r="E810" t="str">
        <f>+'Base de datos  1'!F4704</f>
        <v>R. Figueroa, Refuerzo C.Chica x Esc.</v>
      </c>
      <c r="F810" s="10"/>
      <c r="G810" s="92">
        <f>+'Base de datos  1'!H4704</f>
        <v>100000</v>
      </c>
      <c r="H810" s="4"/>
    </row>
    <row r="811" spans="1:8" x14ac:dyDescent="0.25">
      <c r="A811" s="33">
        <f>+'Base de datos  1'!A4705</f>
        <v>43405</v>
      </c>
      <c r="B811" t="str">
        <f>+'Base de datos  1'!C4705</f>
        <v>Agua</v>
      </c>
      <c r="C811" s="9">
        <f>+'Base de datos  1'!D4705</f>
        <v>43427</v>
      </c>
      <c r="D811" t="str">
        <f>+'Base de datos  1'!E4705</f>
        <v>TR</v>
      </c>
      <c r="E811" t="str">
        <f>+'Base de datos  1'!F4705</f>
        <v>1 Camion de Agua Cist. Dist</v>
      </c>
      <c r="F811" s="10"/>
      <c r="G811" s="92">
        <f>+'Base de datos  1'!H4705</f>
        <v>35000</v>
      </c>
      <c r="H811" s="4"/>
    </row>
    <row r="812" spans="1:8" x14ac:dyDescent="0.25">
      <c r="A812" s="33">
        <f>+'Base de datos  1'!A4706</f>
        <v>43405</v>
      </c>
      <c r="B812" t="str">
        <f>+'Base de datos  1'!C4706</f>
        <v>Basura</v>
      </c>
      <c r="C812" s="9">
        <f>+'Base de datos  1'!D4706</f>
        <v>43418</v>
      </c>
      <c r="D812" t="str">
        <f>+'Base de datos  1'!E4706</f>
        <v>TR</v>
      </c>
      <c r="E812" t="str">
        <f>+'Base de datos  1'!F4706</f>
        <v>E.Cabrera x Retiro Basura</v>
      </c>
      <c r="F812" s="10"/>
      <c r="G812" s="92">
        <f>+'Base de datos  1'!H4706</f>
        <v>75000</v>
      </c>
      <c r="H812" s="4"/>
    </row>
    <row r="813" spans="1:8" x14ac:dyDescent="0.25">
      <c r="A813" s="33">
        <f>+'Base de datos  1'!A4707</f>
        <v>43405</v>
      </c>
      <c r="B813" t="str">
        <f>+'Base de datos  1'!C4707</f>
        <v>Mantencion</v>
      </c>
      <c r="C813" s="9">
        <f>+'Base de datos  1'!D4707</f>
        <v>43430</v>
      </c>
      <c r="D813" t="str">
        <f>+'Base de datos  1'!E4707</f>
        <v>TR</v>
      </c>
      <c r="E813" t="str">
        <f>+'Base de datos  1'!F4707</f>
        <v>R.Hernandez abono x desmalezacion</v>
      </c>
      <c r="F813" s="10"/>
      <c r="G813" s="92">
        <f>+'Base de datos  1'!H4707</f>
        <v>30000</v>
      </c>
      <c r="H813" s="4"/>
    </row>
    <row r="814" spans="1:8" x14ac:dyDescent="0.25">
      <c r="A814" s="33">
        <f>+'Base de datos  1'!A4708</f>
        <v>43405</v>
      </c>
      <c r="B814" t="str">
        <f>+'Base de datos  1'!C4708</f>
        <v>Mantencion</v>
      </c>
      <c r="C814" s="9">
        <f>+'Base de datos  1'!D4708</f>
        <v>43431</v>
      </c>
      <c r="D814" t="str">
        <f>+'Base de datos  1'!E4708</f>
        <v>TR</v>
      </c>
      <c r="E814" t="str">
        <f>+'Base de datos  1'!F4708</f>
        <v>E.Cabrera Rep. Porton riñihue</v>
      </c>
      <c r="F814" s="10"/>
      <c r="G814" s="92">
        <f>+'Base de datos  1'!H4708</f>
        <v>15000</v>
      </c>
      <c r="H814" s="4"/>
    </row>
    <row r="815" spans="1:8" x14ac:dyDescent="0.25">
      <c r="A815" s="33">
        <f>+'Base de datos  1'!A4709</f>
        <v>43405</v>
      </c>
      <c r="B815" t="str">
        <f>+'Base de datos  1'!C4709</f>
        <v>Proy. TiT Dominio</v>
      </c>
      <c r="C815" s="9">
        <f>+'Base de datos  1'!D4709</f>
        <v>43434</v>
      </c>
      <c r="D815" t="str">
        <f>+'Base de datos  1'!E4709</f>
        <v>tr</v>
      </c>
      <c r="E815" t="str">
        <f>+'Base de datos  1'!F4709</f>
        <v>CBR Casablanca ins. Escrituras</v>
      </c>
      <c r="F815" s="10"/>
      <c r="G815" s="92">
        <f>+'Base de datos  1'!H4709</f>
        <v>80000</v>
      </c>
      <c r="H815" s="4"/>
    </row>
    <row r="816" spans="1:8" x14ac:dyDescent="0.25">
      <c r="A816" s="33">
        <f>+'Base de datos  1'!A4710</f>
        <v>43405</v>
      </c>
      <c r="B816" t="str">
        <f>+'Base de datos  1'!C4710</f>
        <v>Agua</v>
      </c>
      <c r="C816" s="9">
        <f>+'Base de datos  1'!D4710</f>
        <v>43434</v>
      </c>
      <c r="D816" t="str">
        <f>+'Base de datos  1'!E4710</f>
        <v>tr</v>
      </c>
      <c r="E816" t="str">
        <f>+'Base de datos  1'!F4710</f>
        <v>1 Camion de agua Cist. Distribucion</v>
      </c>
      <c r="F816" s="10"/>
      <c r="G816" s="92">
        <f>+'Base de datos  1'!H4710</f>
        <v>35000</v>
      </c>
      <c r="H816" s="4"/>
    </row>
    <row r="817" spans="1:8" x14ac:dyDescent="0.25">
      <c r="A817" s="69">
        <f>+'Base de datos  1'!A4711</f>
        <v>43405</v>
      </c>
      <c r="B817" s="37" t="str">
        <f>+'Base de datos  1'!C4711</f>
        <v>Basura</v>
      </c>
      <c r="C817" s="65">
        <f>+'Base de datos  1'!D4711</f>
        <v>43434</v>
      </c>
      <c r="D817" s="37" t="str">
        <f>+'Base de datos  1'!E4711</f>
        <v>tr</v>
      </c>
      <c r="E817" s="37" t="str">
        <f>+'Base de datos  1'!F4711</f>
        <v>E. Cabrera x retiro basura</v>
      </c>
      <c r="F817" s="85"/>
      <c r="G817" s="94">
        <f>+'Base de datos  1'!H4711</f>
        <v>75000</v>
      </c>
      <c r="H817" s="86">
        <f>SUM(G789:G817)</f>
        <v>1633368</v>
      </c>
    </row>
    <row r="818" spans="1:8" x14ac:dyDescent="0.25">
      <c r="A818" s="33">
        <f>+'Base de datos  1'!A4712</f>
        <v>43435</v>
      </c>
      <c r="B818" t="str">
        <f>+'Base de datos  1'!C4712</f>
        <v>Sueldos</v>
      </c>
      <c r="C818" s="9">
        <f>+'Base de datos  1'!D4712</f>
        <v>43437</v>
      </c>
      <c r="D818" t="str">
        <f>+'Base de datos  1'!E4712</f>
        <v>TR</v>
      </c>
      <c r="E818" t="str">
        <f>+'Base de datos  1'!F4712</f>
        <v>C.Henriquez Liq. sueldo</v>
      </c>
      <c r="F818" s="10"/>
      <c r="G818" s="92">
        <f>+'Base de datos  1'!H4712</f>
        <v>194538</v>
      </c>
      <c r="H818" s="4"/>
    </row>
    <row r="819" spans="1:8" x14ac:dyDescent="0.25">
      <c r="A819" s="33">
        <f>+'Base de datos  1'!A4713</f>
        <v>43435</v>
      </c>
      <c r="B819" t="str">
        <f>+'Base de datos  1'!C4713</f>
        <v>Sueldos</v>
      </c>
      <c r="C819" s="9">
        <f>+'Base de datos  1'!D4713</f>
        <v>43437</v>
      </c>
      <c r="D819" t="str">
        <f>+'Base de datos  1'!E4713</f>
        <v>TR</v>
      </c>
      <c r="E819" t="str">
        <f>+'Base de datos  1'!F4713</f>
        <v>Previred C.Henriquez</v>
      </c>
      <c r="F819" s="10"/>
      <c r="G819" s="92">
        <f>+'Base de datos  1'!H4713</f>
        <v>103700</v>
      </c>
      <c r="H819" s="4"/>
    </row>
    <row r="820" spans="1:8" x14ac:dyDescent="0.25">
      <c r="A820" s="33">
        <f>+'Base de datos  1'!A4714</f>
        <v>43435</v>
      </c>
      <c r="B820" t="str">
        <f>+'Base de datos  1'!C4714</f>
        <v>luz</v>
      </c>
      <c r="C820" s="9">
        <f>+'Base de datos  1'!D4714</f>
        <v>43437</v>
      </c>
      <c r="D820" t="str">
        <f>+'Base de datos  1'!E4714</f>
        <v>TR</v>
      </c>
      <c r="E820" t="str">
        <f>+'Base de datos  1'!F4714</f>
        <v>Litoral 2</v>
      </c>
      <c r="F820" s="10"/>
      <c r="G820" s="92">
        <f>+'Base de datos  1'!H4714</f>
        <v>27404</v>
      </c>
      <c r="H820" s="4"/>
    </row>
    <row r="821" spans="1:8" x14ac:dyDescent="0.25">
      <c r="A821" s="33">
        <f>+'Base de datos  1'!A4715</f>
        <v>43435</v>
      </c>
      <c r="B821" t="str">
        <f>+'Base de datos  1'!C4715</f>
        <v>luz</v>
      </c>
      <c r="C821" s="9">
        <f>+'Base de datos  1'!D4715</f>
        <v>43437</v>
      </c>
      <c r="D821" t="str">
        <f>+'Base de datos  1'!E4715</f>
        <v>TR</v>
      </c>
      <c r="E821" t="str">
        <f>+'Base de datos  1'!F4715</f>
        <v>Litoral 1</v>
      </c>
      <c r="F821" s="10"/>
      <c r="G821" s="92">
        <f>+'Base de datos  1'!H4715</f>
        <v>61294</v>
      </c>
      <c r="H821" s="4"/>
    </row>
    <row r="822" spans="1:8" x14ac:dyDescent="0.25">
      <c r="A822" s="33">
        <f>+'Base de datos  1'!A4716</f>
        <v>43435</v>
      </c>
      <c r="B822" t="str">
        <f>+'Base de datos  1'!C4716</f>
        <v>luz</v>
      </c>
      <c r="C822" s="9">
        <f>+'Base de datos  1'!D4716</f>
        <v>43437</v>
      </c>
      <c r="D822" t="str">
        <f>+'Base de datos  1'!E4716</f>
        <v>TR</v>
      </c>
      <c r="E822" t="str">
        <f>+'Base de datos  1'!F4716</f>
        <v>Litoral 3</v>
      </c>
      <c r="F822" s="10"/>
      <c r="G822" s="92">
        <f>+'Base de datos  1'!H4716</f>
        <v>2310</v>
      </c>
      <c r="H822" s="4"/>
    </row>
    <row r="823" spans="1:8" x14ac:dyDescent="0.25">
      <c r="A823" s="33">
        <f>+'Base de datos  1'!A4717</f>
        <v>43435</v>
      </c>
      <c r="B823" t="str">
        <f>+'Base de datos  1'!C4717</f>
        <v>Celular</v>
      </c>
      <c r="C823" s="9">
        <f>+'Base de datos  1'!D4717</f>
        <v>43437</v>
      </c>
      <c r="D823" t="str">
        <f>+'Base de datos  1'!E4717</f>
        <v>TR</v>
      </c>
      <c r="E823" t="str">
        <f>+'Base de datos  1'!F4717</f>
        <v>Celular C.H.</v>
      </c>
      <c r="F823" s="10"/>
      <c r="G823" s="92">
        <f>+'Base de datos  1'!H4717</f>
        <v>6990</v>
      </c>
      <c r="H823" s="4"/>
    </row>
    <row r="824" spans="1:8" x14ac:dyDescent="0.25">
      <c r="A824" s="33">
        <f>+'Base de datos  1'!A4718</f>
        <v>43435</v>
      </c>
      <c r="B824" t="str">
        <f>+'Base de datos  1'!C4718</f>
        <v>caja chica</v>
      </c>
      <c r="C824" s="9">
        <f>+'Base de datos  1'!D4718</f>
        <v>43437</v>
      </c>
      <c r="D824" t="str">
        <f>+'Base de datos  1'!E4718</f>
        <v>TR</v>
      </c>
      <c r="E824" t="str">
        <f>+'Base de datos  1'!F4718</f>
        <v>R.Figueroa Caja Chica Dic.18</v>
      </c>
      <c r="F824" s="10"/>
      <c r="G824" s="92">
        <f>+'Base de datos  1'!H4718</f>
        <v>100000</v>
      </c>
      <c r="H824" s="4"/>
    </row>
    <row r="825" spans="1:8" x14ac:dyDescent="0.25">
      <c r="A825" s="33">
        <f>+'Base de datos  1'!A4719</f>
        <v>43435</v>
      </c>
      <c r="B825" t="str">
        <f>+'Base de datos  1'!C4719</f>
        <v>Administracion</v>
      </c>
      <c r="C825" s="9">
        <f>+'Base de datos  1'!D4719</f>
        <v>43437</v>
      </c>
      <c r="D825" t="str">
        <f>+'Base de datos  1'!E4719</f>
        <v>TR</v>
      </c>
      <c r="E825" t="str">
        <f>+'Base de datos  1'!F4719</f>
        <v>S.Espinoza x Cobranzas Extrajudiciales</v>
      </c>
      <c r="F825" s="10"/>
      <c r="G825" s="92">
        <f>+'Base de datos  1'!H4719</f>
        <v>386000</v>
      </c>
      <c r="H825" s="4"/>
    </row>
    <row r="826" spans="1:8" x14ac:dyDescent="0.25">
      <c r="A826" s="33">
        <f>+'Base de datos  1'!A4720</f>
        <v>43435</v>
      </c>
      <c r="B826" t="str">
        <f>+'Base de datos  1'!C4720</f>
        <v>Proy. TiT Dominio</v>
      </c>
      <c r="C826" s="9">
        <f>+'Base de datos  1'!D4720</f>
        <v>43439</v>
      </c>
      <c r="D826" t="str">
        <f>+'Base de datos  1'!E4720</f>
        <v>TR</v>
      </c>
      <c r="E826" t="str">
        <f>+'Base de datos  1'!F4720</f>
        <v>S.Espinoza x Notaria Escrituras</v>
      </c>
      <c r="F826" s="10"/>
      <c r="G826" s="92">
        <f>+'Base de datos  1'!H4720</f>
        <v>1020000</v>
      </c>
      <c r="H826" s="4"/>
    </row>
    <row r="827" spans="1:8" x14ac:dyDescent="0.25">
      <c r="A827" s="33">
        <f>+'Base de datos  1'!A4721</f>
        <v>43435</v>
      </c>
      <c r="B827" t="str">
        <f>+'Base de datos  1'!C4721</f>
        <v>Administracion</v>
      </c>
      <c r="C827" s="9">
        <f>+'Base de datos  1'!D4721</f>
        <v>43440</v>
      </c>
      <c r="D827" t="str">
        <f>+'Base de datos  1'!E4721</f>
        <v>com</v>
      </c>
      <c r="E827" t="str">
        <f>+'Base de datos  1'!F4721</f>
        <v>Seguro Fraude</v>
      </c>
      <c r="F827" s="10"/>
      <c r="G827" s="92">
        <f>+'Base de datos  1'!H4721</f>
        <v>10195</v>
      </c>
      <c r="H827" s="4"/>
    </row>
    <row r="828" spans="1:8" x14ac:dyDescent="0.25">
      <c r="A828" s="33">
        <f>+'Base de datos  1'!A4722</f>
        <v>43435</v>
      </c>
      <c r="B828" t="str">
        <f>+'Base de datos  1'!C4722</f>
        <v>Agua</v>
      </c>
      <c r="C828" s="9">
        <f>+'Base de datos  1'!D4722</f>
        <v>43440</v>
      </c>
      <c r="D828" t="str">
        <f>+'Base de datos  1'!E4722</f>
        <v>TR</v>
      </c>
      <c r="E828" t="str">
        <f>+'Base de datos  1'!F4722</f>
        <v>1 Camion de Agua Cist. Dist.</v>
      </c>
      <c r="F828" s="10"/>
      <c r="G828" s="92">
        <f>+'Base de datos  1'!H4722</f>
        <v>35000</v>
      </c>
      <c r="H828" s="4"/>
    </row>
    <row r="829" spans="1:8" x14ac:dyDescent="0.25">
      <c r="A829" s="33">
        <f>+'Base de datos  1'!A4723</f>
        <v>43435</v>
      </c>
      <c r="B829" t="str">
        <f>+'Base de datos  1'!C4723</f>
        <v>Mantencion</v>
      </c>
      <c r="C829" s="9">
        <f>+'Base de datos  1'!D4723</f>
        <v>43444</v>
      </c>
      <c r="D829" t="str">
        <f>+'Base de datos  1'!E4723</f>
        <v>TR</v>
      </c>
      <c r="E829" t="str">
        <f>+'Base de datos  1'!F4723</f>
        <v>R.Hernandez abono x desmalezacion</v>
      </c>
      <c r="F829" s="10"/>
      <c r="G829" s="92">
        <f>+'Base de datos  1'!H4723</f>
        <v>20000</v>
      </c>
      <c r="H829" s="4"/>
    </row>
    <row r="830" spans="1:8" x14ac:dyDescent="0.25">
      <c r="A830" s="33">
        <f>+'Base de datos  1'!A4724</f>
        <v>43435</v>
      </c>
      <c r="B830" t="str">
        <f>+'Base de datos  1'!C4724</f>
        <v>Proy. TiT Dominio</v>
      </c>
      <c r="C830" s="9">
        <f>+'Base de datos  1'!D4724</f>
        <v>43445</v>
      </c>
      <c r="D830">
        <f>+'Base de datos  1'!E4724</f>
        <v>6828</v>
      </c>
      <c r="E830" t="str">
        <f>+'Base de datos  1'!F4724</f>
        <v>CBR Insc. Escrituras</v>
      </c>
      <c r="F830" s="10"/>
      <c r="G830" s="92">
        <f>+'Base de datos  1'!H4724</f>
        <v>160000</v>
      </c>
      <c r="H830" s="4"/>
    </row>
    <row r="831" spans="1:8" x14ac:dyDescent="0.25">
      <c r="A831" s="33">
        <f>+'Base de datos  1'!A4725</f>
        <v>43435</v>
      </c>
      <c r="B831" t="str">
        <f>+'Base de datos  1'!C4725</f>
        <v>Agua</v>
      </c>
      <c r="C831" s="9">
        <f>+'Base de datos  1'!D4725</f>
        <v>43447</v>
      </c>
      <c r="D831" t="str">
        <f>+'Base de datos  1'!E4725</f>
        <v>TR</v>
      </c>
      <c r="E831" t="str">
        <f>+'Base de datos  1'!F4725</f>
        <v>1 Camion de Agua Cist. Dist.</v>
      </c>
      <c r="F831" s="10"/>
      <c r="G831" s="92">
        <f>+'Base de datos  1'!H4725</f>
        <v>35000</v>
      </c>
      <c r="H831" s="4"/>
    </row>
    <row r="832" spans="1:8" x14ac:dyDescent="0.25">
      <c r="A832" s="33">
        <f>+'Base de datos  1'!A4726</f>
        <v>43435</v>
      </c>
      <c r="B832" t="str">
        <f>+'Base de datos  1'!C4726</f>
        <v>Sueldos</v>
      </c>
      <c r="C832" s="9">
        <f>+'Base de datos  1'!D4726</f>
        <v>43448</v>
      </c>
      <c r="D832" t="str">
        <f>+'Base de datos  1'!E4726</f>
        <v>TR</v>
      </c>
      <c r="E832" t="str">
        <f>+'Base de datos  1'!F4726</f>
        <v>C.Henriquez adelanto sueldo</v>
      </c>
      <c r="F832" s="10"/>
      <c r="G832" s="92">
        <f>+'Base de datos  1'!H4726</f>
        <v>120000</v>
      </c>
      <c r="H832" s="4"/>
    </row>
    <row r="833" spans="1:11" x14ac:dyDescent="0.25">
      <c r="A833" s="33">
        <f>+'Base de datos  1'!A4727</f>
        <v>43435</v>
      </c>
      <c r="B833" t="str">
        <f>+'Base de datos  1'!C4727</f>
        <v>Mantencion</v>
      </c>
      <c r="C833" s="9">
        <f>+'Base de datos  1'!D4727</f>
        <v>43448</v>
      </c>
      <c r="D833" t="str">
        <f>+'Base de datos  1'!E4727</f>
        <v>TR</v>
      </c>
      <c r="E833" t="str">
        <f>+'Base de datos  1'!F4727</f>
        <v>Ferreteria El Yeco pinturas</v>
      </c>
      <c r="F833" s="10"/>
      <c r="G833" s="92">
        <f>+'Base de datos  1'!H4727</f>
        <v>20520</v>
      </c>
      <c r="H833" s="4"/>
    </row>
    <row r="834" spans="1:11" x14ac:dyDescent="0.25">
      <c r="A834" s="33">
        <f>+'Base de datos  1'!A4728</f>
        <v>43435</v>
      </c>
      <c r="B834" t="str">
        <f>+'Base de datos  1'!C4728</f>
        <v>Mantencion</v>
      </c>
      <c r="C834" s="9">
        <f>+'Base de datos  1'!D4728</f>
        <v>43448</v>
      </c>
      <c r="D834" t="str">
        <f>+'Base de datos  1'!E4728</f>
        <v>TR</v>
      </c>
      <c r="E834" t="str">
        <f>+'Base de datos  1'!F4728</f>
        <v>Ferreteria El Yeco pinturas x mirador</v>
      </c>
      <c r="F834" s="10"/>
      <c r="G834" s="92">
        <f>+'Base de datos  1'!H4728</f>
        <v>17050</v>
      </c>
      <c r="H834" s="4"/>
    </row>
    <row r="835" spans="1:11" x14ac:dyDescent="0.25">
      <c r="A835" s="33">
        <f>+'Base de datos  1'!A4729</f>
        <v>43435</v>
      </c>
      <c r="B835" t="str">
        <f>+'Base de datos  1'!C4729</f>
        <v>Basura</v>
      </c>
      <c r="C835" s="9">
        <f>+'Base de datos  1'!D4729</f>
        <v>43451</v>
      </c>
      <c r="D835" t="str">
        <f>+'Base de datos  1'!E4729</f>
        <v>TR</v>
      </c>
      <c r="E835" t="str">
        <f>+'Base de datos  1'!F4729</f>
        <v>E.Cabrera x retiro basura</v>
      </c>
      <c r="F835" s="10"/>
      <c r="G835" s="92">
        <f>+'Base de datos  1'!H4729</f>
        <v>75000</v>
      </c>
      <c r="H835" s="4"/>
    </row>
    <row r="836" spans="1:11" x14ac:dyDescent="0.25">
      <c r="A836" s="33">
        <f>+'Base de datos  1'!A4730</f>
        <v>43435</v>
      </c>
      <c r="B836" t="str">
        <f>+'Base de datos  1'!C4730</f>
        <v>Sueldos</v>
      </c>
      <c r="C836" s="9">
        <f>+'Base de datos  1'!D4730</f>
        <v>43453</v>
      </c>
      <c r="D836" t="str">
        <f>+'Base de datos  1'!E4730</f>
        <v>TR</v>
      </c>
      <c r="E836" t="str">
        <f>+'Base de datos  1'!F4730</f>
        <v>C.Henriquez Aguinaldo</v>
      </c>
      <c r="F836" s="10"/>
      <c r="G836" s="92">
        <f>+'Base de datos  1'!H4730</f>
        <v>68000</v>
      </c>
      <c r="H836" s="4"/>
    </row>
    <row r="837" spans="1:11" x14ac:dyDescent="0.25">
      <c r="A837" s="33">
        <f>+'Base de datos  1'!A4731</f>
        <v>43435</v>
      </c>
      <c r="B837" t="str">
        <f>+'Base de datos  1'!C4731</f>
        <v>Agua</v>
      </c>
      <c r="C837" s="9">
        <f>+'Base de datos  1'!D4731</f>
        <v>43455</v>
      </c>
      <c r="D837" t="str">
        <f>+'Base de datos  1'!E4731</f>
        <v>TR</v>
      </c>
      <c r="E837" t="str">
        <f>+'Base de datos  1'!F4731</f>
        <v>2 Camiones agua Cist. Dist.</v>
      </c>
      <c r="F837" s="10"/>
      <c r="G837" s="92">
        <f>+'Base de datos  1'!H4731</f>
        <v>70000</v>
      </c>
      <c r="H837" s="4"/>
    </row>
    <row r="838" spans="1:11" x14ac:dyDescent="0.25">
      <c r="A838" s="33">
        <f>+'Base de datos  1'!A4732</f>
        <v>43435</v>
      </c>
      <c r="B838" t="str">
        <f>+'Base de datos  1'!C4732</f>
        <v>caja chica</v>
      </c>
      <c r="C838" s="9">
        <f>+'Base de datos  1'!D4732</f>
        <v>43458</v>
      </c>
      <c r="D838" t="str">
        <f>+'Base de datos  1'!E4732</f>
        <v>TR</v>
      </c>
      <c r="E838" t="str">
        <f>+'Base de datos  1'!F4732</f>
        <v>R.Figueroa Suple Caja chica Dic.18</v>
      </c>
      <c r="F838" s="10"/>
      <c r="G838" s="92">
        <f>+'Base de datos  1'!H4732</f>
        <v>50000</v>
      </c>
      <c r="H838" s="4"/>
    </row>
    <row r="839" spans="1:11" x14ac:dyDescent="0.25">
      <c r="A839" s="33">
        <f>+'Base de datos  1'!A4733</f>
        <v>43435</v>
      </c>
      <c r="B839" t="str">
        <f>+'Base de datos  1'!C4733</f>
        <v>Mantencion</v>
      </c>
      <c r="C839" s="9">
        <f>+'Base de datos  1'!D4733</f>
        <v>43458</v>
      </c>
      <c r="D839" t="str">
        <f>+'Base de datos  1'!E4733</f>
        <v>TR</v>
      </c>
      <c r="E839" t="str">
        <f>+'Base de datos  1'!F4733</f>
        <v>Ferreteria El Yeco insumos cemento,etc</v>
      </c>
      <c r="F839" s="10"/>
      <c r="G839" s="92">
        <f>+'Base de datos  1'!H4733</f>
        <v>66800</v>
      </c>
      <c r="H839" s="4"/>
    </row>
    <row r="840" spans="1:11" x14ac:dyDescent="0.25">
      <c r="A840" s="33">
        <f>+'Base de datos  1'!A4734</f>
        <v>43435</v>
      </c>
      <c r="B840" t="str">
        <f>+'Base de datos  1'!C4734</f>
        <v>Mantencion</v>
      </c>
      <c r="C840" s="9">
        <f>+'Base de datos  1'!D4734</f>
        <v>43458</v>
      </c>
      <c r="D840" t="str">
        <f>+'Base de datos  1'!E4734</f>
        <v>TR</v>
      </c>
      <c r="E840" t="str">
        <f>+'Base de datos  1'!F4734</f>
        <v>R.Hernandez saldo x desmalezacion</v>
      </c>
      <c r="F840" s="10"/>
      <c r="G840" s="92">
        <f>+'Base de datos  1'!H4734</f>
        <v>100000</v>
      </c>
      <c r="H840" s="4"/>
    </row>
    <row r="841" spans="1:11" x14ac:dyDescent="0.25">
      <c r="A841" s="33">
        <f>+'Base de datos  1'!A4735</f>
        <v>43435</v>
      </c>
      <c r="B841" t="str">
        <f>+'Base de datos  1'!C4735</f>
        <v>Administracion</v>
      </c>
      <c r="C841" s="9">
        <f>+'Base de datos  1'!D4735</f>
        <v>43460</v>
      </c>
      <c r="D841" t="str">
        <f>+'Base de datos  1'!E4735</f>
        <v>TR</v>
      </c>
      <c r="E841" t="str">
        <f>+'Base de datos  1'!F4735</f>
        <v>Software Pc El Ensueño</v>
      </c>
      <c r="F841" s="10"/>
      <c r="G841" s="92">
        <f>+'Base de datos  1'!H4735</f>
        <v>87390</v>
      </c>
      <c r="H841" s="4"/>
    </row>
    <row r="842" spans="1:11" x14ac:dyDescent="0.25">
      <c r="A842" s="33">
        <f>+'Base de datos  1'!A4736</f>
        <v>43435</v>
      </c>
      <c r="B842" t="str">
        <f>+'Base de datos  1'!C4736</f>
        <v>Agua</v>
      </c>
      <c r="C842" s="9">
        <f>+'Base de datos  1'!D4736</f>
        <v>43462</v>
      </c>
      <c r="D842" t="str">
        <f>+'Base de datos  1'!E4736</f>
        <v>TR</v>
      </c>
      <c r="E842" t="str">
        <f>+'Base de datos  1'!F4736</f>
        <v>2  Camiones de Agua Cist. Dist.</v>
      </c>
      <c r="F842" s="10"/>
      <c r="G842" s="92">
        <f>+'Base de datos  1'!H4736</f>
        <v>70000</v>
      </c>
      <c r="H842" s="4"/>
    </row>
    <row r="843" spans="1:11" x14ac:dyDescent="0.25">
      <c r="A843" s="69">
        <f>+'Base de datos  1'!A4737</f>
        <v>43435</v>
      </c>
      <c r="B843" s="37" t="str">
        <f>+'Base de datos  1'!C4737</f>
        <v>Mantencion</v>
      </c>
      <c r="C843" s="65">
        <f>+'Base de datos  1'!D4737</f>
        <v>43462</v>
      </c>
      <c r="D843" s="37" t="str">
        <f>+'Base de datos  1'!E4737</f>
        <v>TR</v>
      </c>
      <c r="E843" s="37" t="str">
        <f>+'Base de datos  1'!F4737</f>
        <v>Nibaldo Necuñir Rep. Portones</v>
      </c>
      <c r="F843" s="85"/>
      <c r="G843" s="94">
        <f>+'Base de datos  1'!H4737</f>
        <v>20000</v>
      </c>
      <c r="H843" s="86">
        <f>SUM(G818:G843)</f>
        <v>2927191</v>
      </c>
    </row>
    <row r="844" spans="1:11" ht="15.75" thickBot="1" x14ac:dyDescent="0.3">
      <c r="C844" s="9"/>
      <c r="F844" s="10"/>
      <c r="G844" s="92"/>
      <c r="I844" s="1"/>
    </row>
    <row r="845" spans="1:11" ht="20.25" thickTop="1" thickBot="1" x14ac:dyDescent="0.35">
      <c r="E845" s="25" t="s">
        <v>712</v>
      </c>
      <c r="F845" s="22"/>
      <c r="G845" s="97">
        <f>SUM(G595:G843)</f>
        <v>25135260</v>
      </c>
      <c r="J845" s="1"/>
    </row>
    <row r="846" spans="1:11" ht="15.75" thickTop="1" x14ac:dyDescent="0.25"/>
    <row r="847" spans="1:11" ht="21.75" thickBot="1" x14ac:dyDescent="0.4">
      <c r="D847" s="26"/>
      <c r="E847" s="26"/>
      <c r="F847" s="26"/>
    </row>
    <row r="848" spans="1:11" ht="22.5" thickTop="1" thickBot="1" x14ac:dyDescent="0.4">
      <c r="D848" s="27" t="s">
        <v>165</v>
      </c>
      <c r="E848" s="27"/>
      <c r="F848" s="28">
        <f>+E5+G590-G845</f>
        <v>15131261</v>
      </c>
      <c r="K848" s="1"/>
    </row>
    <row r="849" spans="4:11" ht="15.75" thickTop="1" x14ac:dyDescent="0.25"/>
    <row r="852" spans="4:11" ht="15.75" thickBot="1" x14ac:dyDescent="0.3"/>
    <row r="853" spans="4:11" ht="27.75" thickTop="1" thickBot="1" x14ac:dyDescent="0.45">
      <c r="D853" s="323" t="s">
        <v>713</v>
      </c>
      <c r="E853" s="323"/>
      <c r="F853" s="323"/>
      <c r="G853" s="324"/>
    </row>
    <row r="854" spans="4:11" ht="19.5" thickTop="1" x14ac:dyDescent="0.3">
      <c r="D854" s="3" t="s">
        <v>469</v>
      </c>
      <c r="E854" s="20"/>
      <c r="F854" s="3"/>
      <c r="G854" s="98">
        <f>+'julio 2016'!D3</f>
        <v>9641551</v>
      </c>
    </row>
    <row r="855" spans="4:11" ht="18.75" x14ac:dyDescent="0.3">
      <c r="D855" s="3" t="s">
        <v>470</v>
      </c>
      <c r="E855" s="20"/>
      <c r="F855" s="20">
        <v>42705</v>
      </c>
      <c r="G855" s="98">
        <v>11798398</v>
      </c>
      <c r="H855" s="1"/>
    </row>
    <row r="856" spans="4:11" ht="18.75" x14ac:dyDescent="0.3">
      <c r="D856" s="3" t="s">
        <v>624</v>
      </c>
      <c r="F856" s="20">
        <v>43070</v>
      </c>
      <c r="G856" s="98">
        <v>34859875</v>
      </c>
      <c r="H856" s="1"/>
    </row>
    <row r="857" spans="4:11" ht="18.75" x14ac:dyDescent="0.3">
      <c r="D857" s="3" t="s">
        <v>714</v>
      </c>
      <c r="F857" s="20">
        <v>43435</v>
      </c>
      <c r="G857" s="98">
        <f>+G590</f>
        <v>28231214</v>
      </c>
      <c r="H857" s="1"/>
    </row>
    <row r="858" spans="4:11" ht="18.75" x14ac:dyDescent="0.3">
      <c r="D858" s="3" t="s">
        <v>1069</v>
      </c>
      <c r="F858" s="20">
        <v>43739</v>
      </c>
      <c r="G858" s="98"/>
      <c r="H858" s="1"/>
    </row>
    <row r="859" spans="4:11" ht="18.75" x14ac:dyDescent="0.3">
      <c r="D859" s="3"/>
      <c r="F859" s="20"/>
      <c r="G859" s="98"/>
      <c r="H859" s="1"/>
    </row>
    <row r="860" spans="4:11" ht="18.75" x14ac:dyDescent="0.3">
      <c r="D860" s="3"/>
      <c r="F860" s="20"/>
      <c r="G860" s="98"/>
      <c r="H860" s="1"/>
    </row>
    <row r="861" spans="4:11" ht="18.75" x14ac:dyDescent="0.3">
      <c r="D861" s="3"/>
      <c r="F861" s="20"/>
      <c r="G861" s="98"/>
      <c r="H861" s="1"/>
    </row>
    <row r="862" spans="4:11" ht="18.75" x14ac:dyDescent="0.3">
      <c r="D862" s="3" t="s">
        <v>74</v>
      </c>
      <c r="E862" s="3"/>
      <c r="F862" s="3"/>
      <c r="G862" s="99"/>
    </row>
    <row r="863" spans="4:11" ht="18.75" x14ac:dyDescent="0.3">
      <c r="D863" s="3" t="s">
        <v>471</v>
      </c>
      <c r="E863" s="3"/>
      <c r="F863" s="20">
        <v>42705</v>
      </c>
      <c r="G863" s="100">
        <v>-8019350</v>
      </c>
      <c r="H863" s="159"/>
      <c r="J863" s="159"/>
    </row>
    <row r="864" spans="4:11" ht="18.75" x14ac:dyDescent="0.3">
      <c r="D864" s="3" t="s">
        <v>625</v>
      </c>
      <c r="F864" s="20">
        <v>43070</v>
      </c>
      <c r="G864" s="100">
        <v>-36245167</v>
      </c>
      <c r="H864" s="159"/>
      <c r="J864" s="159"/>
      <c r="K864" s="159"/>
    </row>
    <row r="865" spans="4:11" ht="18.75" x14ac:dyDescent="0.3">
      <c r="D865" s="3" t="s">
        <v>715</v>
      </c>
      <c r="F865" s="20">
        <v>43435</v>
      </c>
      <c r="G865" s="100">
        <f>-G845</f>
        <v>-25135260</v>
      </c>
      <c r="H865" s="159"/>
      <c r="J865" s="159"/>
      <c r="K865" s="159"/>
    </row>
    <row r="866" spans="4:11" ht="15.75" thickBot="1" x14ac:dyDescent="0.3">
      <c r="G866" s="101"/>
    </row>
    <row r="867" spans="4:11" ht="22.5" thickTop="1" thickBot="1" x14ac:dyDescent="0.4">
      <c r="D867" s="42" t="s">
        <v>982</v>
      </c>
      <c r="E867" s="43"/>
      <c r="F867" s="43"/>
      <c r="G867" s="102">
        <f>+G854+G856+G864+G855+G863+G857+G865</f>
        <v>15131261</v>
      </c>
      <c r="I867" s="1"/>
    </row>
    <row r="868" spans="4:11" ht="16.5" thickTop="1" thickBot="1" x14ac:dyDescent="0.3">
      <c r="G868" s="101"/>
    </row>
    <row r="869" spans="4:11" ht="22.5" thickTop="1" thickBot="1" x14ac:dyDescent="0.4">
      <c r="D869" s="42" t="s">
        <v>996</v>
      </c>
      <c r="E869" s="43"/>
      <c r="F869" s="43"/>
      <c r="G869" s="102">
        <f>+'dep a plazo y saldos  bco'!A63</f>
        <v>45043373</v>
      </c>
    </row>
    <row r="870" spans="4:11" ht="15.75" thickTop="1" x14ac:dyDescent="0.25"/>
    <row r="871" spans="4:11" ht="15.75" thickBot="1" x14ac:dyDescent="0.3"/>
    <row r="872" spans="4:11" ht="24.75" thickTop="1" thickBot="1" x14ac:dyDescent="0.4">
      <c r="D872" s="181" t="s">
        <v>975</v>
      </c>
      <c r="E872" s="181"/>
      <c r="F872" s="181"/>
      <c r="G872" s="102">
        <f>+G867+G869</f>
        <v>60174634</v>
      </c>
    </row>
    <row r="873" spans="4:11" ht="15.75" thickTop="1" x14ac:dyDescent="0.25"/>
  </sheetData>
  <mergeCells count="4">
    <mergeCell ref="A1:G1"/>
    <mergeCell ref="A7:G7"/>
    <mergeCell ref="A592:G592"/>
    <mergeCell ref="D853:G853"/>
  </mergeCells>
  <pageMargins left="0.70866141732283472" right="0.70866141732283472" top="0.74803149606299213" bottom="0.74803149606299213" header="0.31496062992125984" footer="0.31496062992125984"/>
  <pageSetup scale="75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B160D-B619-403E-8B2C-DA1D908D9DEC}">
  <dimension ref="A1:U802"/>
  <sheetViews>
    <sheetView topLeftCell="A774" zoomScale="70" zoomScaleNormal="70" workbookViewId="0">
      <selection activeCell="E360" activeCellId="1" sqref="E5 E360"/>
    </sheetView>
  </sheetViews>
  <sheetFormatPr baseColWidth="10" defaultColWidth="9.28515625" defaultRowHeight="15" x14ac:dyDescent="0.25"/>
  <cols>
    <col min="1" max="1" width="10.28515625" bestFit="1" customWidth="1"/>
    <col min="2" max="2" width="55.7109375" bestFit="1" customWidth="1"/>
    <col min="3" max="3" width="12.7109375" bestFit="1" customWidth="1"/>
    <col min="4" max="4" width="14.28515625" customWidth="1"/>
    <col min="5" max="5" width="42.5703125" bestFit="1" customWidth="1"/>
    <col min="6" max="6" width="18.7109375" bestFit="1" customWidth="1"/>
    <col min="7" max="7" width="18.28515625" style="7" customWidth="1"/>
    <col min="8" max="8" width="16.28515625" customWidth="1"/>
    <col min="9" max="9" width="10.42578125" bestFit="1" customWidth="1"/>
    <col min="10" max="10" width="16.5703125" bestFit="1" customWidth="1"/>
    <col min="11" max="11" width="21.42578125" customWidth="1"/>
    <col min="12" max="12" width="7.5703125" customWidth="1"/>
    <col min="13" max="13" width="23.28515625" customWidth="1"/>
    <col min="14" max="14" width="9.28515625" customWidth="1"/>
    <col min="15" max="15" width="11.7109375" bestFit="1" customWidth="1"/>
    <col min="16" max="16" width="4.7109375" customWidth="1"/>
    <col min="17" max="17" width="11.7109375" bestFit="1" customWidth="1"/>
    <col min="22" max="22" width="26.7109375" bestFit="1" customWidth="1"/>
    <col min="23" max="23" width="13.5703125" bestFit="1" customWidth="1"/>
    <col min="24" max="24" width="9.7109375" bestFit="1" customWidth="1"/>
    <col min="25" max="25" width="15.28515625" customWidth="1"/>
    <col min="26" max="27" width="11.7109375" bestFit="1" customWidth="1"/>
  </cols>
  <sheetData>
    <row r="1" spans="1:7" ht="28.5" x14ac:dyDescent="0.45">
      <c r="A1" s="320" t="s">
        <v>1395</v>
      </c>
      <c r="B1" s="320"/>
      <c r="C1" s="320"/>
      <c r="D1" s="320"/>
      <c r="E1" s="320"/>
      <c r="F1" s="320"/>
      <c r="G1" s="320"/>
    </row>
    <row r="3" spans="1:7" ht="18.75" x14ac:dyDescent="0.3">
      <c r="A3" s="70"/>
      <c r="B3" s="71" t="s">
        <v>1396</v>
      </c>
      <c r="C3" s="70"/>
      <c r="D3" s="70"/>
      <c r="E3" s="72">
        <f>+'Resumen Final  CAJA  2018'!G869</f>
        <v>45043373</v>
      </c>
      <c r="F3" s="70"/>
      <c r="G3" s="90"/>
    </row>
    <row r="4" spans="1:7" x14ac:dyDescent="0.25">
      <c r="B4" s="2"/>
    </row>
    <row r="5" spans="1:7" ht="18.75" x14ac:dyDescent="0.3">
      <c r="A5" s="70"/>
      <c r="B5" s="73" t="s">
        <v>1397</v>
      </c>
      <c r="C5" s="70"/>
      <c r="D5" s="70"/>
      <c r="E5" s="72">
        <f>+'Resumen Final  CAJA  2018'!G867</f>
        <v>15131261</v>
      </c>
      <c r="F5" s="70"/>
      <c r="G5" s="90"/>
    </row>
    <row r="7" spans="1:7" ht="25.9" customHeight="1" x14ac:dyDescent="0.35">
      <c r="A7" s="321" t="s">
        <v>163</v>
      </c>
      <c r="B7" s="321"/>
      <c r="C7" s="321"/>
      <c r="D7" s="321"/>
      <c r="E7" s="321"/>
      <c r="F7" s="321"/>
      <c r="G7" s="321"/>
    </row>
    <row r="8" spans="1:7" ht="26.65" customHeight="1" x14ac:dyDescent="0.25">
      <c r="A8" s="74" t="s">
        <v>166</v>
      </c>
      <c r="B8" s="74" t="s">
        <v>1</v>
      </c>
      <c r="C8" s="75" t="s">
        <v>43</v>
      </c>
      <c r="D8" s="75" t="s">
        <v>40</v>
      </c>
      <c r="E8" s="75" t="s">
        <v>233</v>
      </c>
      <c r="F8" s="75" t="s">
        <v>223</v>
      </c>
      <c r="G8" s="91" t="s">
        <v>42</v>
      </c>
    </row>
    <row r="9" spans="1:7" x14ac:dyDescent="0.25">
      <c r="A9" s="33">
        <f>+'Base de datos  1'!A1344</f>
        <v>43466</v>
      </c>
      <c r="B9" s="33" t="str">
        <f>+'Base de datos  1'!C1344</f>
        <v>Pago Cuota</v>
      </c>
      <c r="C9" s="33">
        <f>+'Base de datos  1'!D1344</f>
        <v>43467</v>
      </c>
      <c r="D9" s="33" t="str">
        <f>+'Base de datos  1'!E1344</f>
        <v>TR</v>
      </c>
      <c r="E9" s="33" t="str">
        <f>+'Base de datos  1'!F1344</f>
        <v>Ricardo Figueroa vuleto caja chica dif</v>
      </c>
      <c r="F9">
        <f>+'Base de datos  1'!G1344</f>
        <v>0</v>
      </c>
      <c r="G9" s="92">
        <f>+'Base de datos  1'!H1344</f>
        <v>60</v>
      </c>
    </row>
    <row r="10" spans="1:7" x14ac:dyDescent="0.25">
      <c r="A10" s="33">
        <f>+'Base de datos  1'!A1345</f>
        <v>43466</v>
      </c>
      <c r="B10" s="33" t="str">
        <f>+'Base de datos  1'!C1345</f>
        <v>Pago Cuota</v>
      </c>
      <c r="C10" s="33">
        <f>+'Base de datos  1'!D1345</f>
        <v>43467</v>
      </c>
      <c r="D10" s="33" t="str">
        <f>+'Base de datos  1'!E1345</f>
        <v>TR</v>
      </c>
      <c r="E10" s="33" t="str">
        <f>+'Base de datos  1'!F1345</f>
        <v>Villarrica 118, Pia Burgos</v>
      </c>
      <c r="F10">
        <f>+'Base de datos  1'!G1345</f>
        <v>0</v>
      </c>
      <c r="G10" s="92">
        <f>+'Base de datos  1'!H1345</f>
        <v>20000</v>
      </c>
    </row>
    <row r="11" spans="1:7" x14ac:dyDescent="0.25">
      <c r="A11" s="33">
        <f>+'Base de datos  1'!A1346</f>
        <v>43466</v>
      </c>
      <c r="B11" s="33" t="str">
        <f>+'Base de datos  1'!C1346</f>
        <v>Pago Cuota</v>
      </c>
      <c r="C11" s="33">
        <f>+'Base de datos  1'!D1346</f>
        <v>43467</v>
      </c>
      <c r="D11" s="33" t="str">
        <f>+'Base de datos  1'!E1346</f>
        <v>TR</v>
      </c>
      <c r="E11" s="33" t="str">
        <f>+'Base de datos  1'!F1346</f>
        <v>Villarrica 129, Ricardo Figueroa</v>
      </c>
      <c r="F11">
        <f>+'Base de datos  1'!G1346</f>
        <v>0</v>
      </c>
      <c r="G11" s="92">
        <f>+'Base de datos  1'!H1346</f>
        <v>20000</v>
      </c>
    </row>
    <row r="12" spans="1:7" x14ac:dyDescent="0.25">
      <c r="A12" s="33">
        <f>+'Base de datos  1'!A1347</f>
        <v>43466</v>
      </c>
      <c r="B12" s="33" t="str">
        <f>+'Base de datos  1'!C1347</f>
        <v>Pago Cuota</v>
      </c>
      <c r="C12" s="33">
        <f>+'Base de datos  1'!D1347</f>
        <v>43467</v>
      </c>
      <c r="D12" s="33" t="str">
        <f>+'Base de datos  1'!E1347</f>
        <v>TR</v>
      </c>
      <c r="E12" s="33" t="str">
        <f>+'Base de datos  1'!F1347</f>
        <v>Villarrica 122, Ema Valdes</v>
      </c>
      <c r="F12">
        <f>+'Base de datos  1'!G1347</f>
        <v>0</v>
      </c>
      <c r="G12" s="92">
        <f>+'Base de datos  1'!H1347</f>
        <v>20000</v>
      </c>
    </row>
    <row r="13" spans="1:7" x14ac:dyDescent="0.25">
      <c r="A13" s="33">
        <f>+'Base de datos  1'!A1348</f>
        <v>43466</v>
      </c>
      <c r="B13" s="33" t="str">
        <f>+'Base de datos  1'!C1348</f>
        <v>Pago Cuota</v>
      </c>
      <c r="C13" s="33">
        <f>+'Base de datos  1'!D1348</f>
        <v>43467</v>
      </c>
      <c r="D13" s="33" t="str">
        <f>+'Base de datos  1'!E1348</f>
        <v>TR</v>
      </c>
      <c r="E13" s="33" t="str">
        <f>+'Base de datos  1'!F1348</f>
        <v>Llanquihue 97 Rene Rivero</v>
      </c>
      <c r="F13">
        <f>+'Base de datos  1'!G1348</f>
        <v>0</v>
      </c>
      <c r="G13" s="92">
        <f>+'Base de datos  1'!H1348</f>
        <v>20000</v>
      </c>
    </row>
    <row r="14" spans="1:7" x14ac:dyDescent="0.25">
      <c r="A14" s="33">
        <f>+'Base de datos  1'!A1349</f>
        <v>43466</v>
      </c>
      <c r="B14" s="33" t="str">
        <f>+'Base de datos  1'!C1349</f>
        <v>Pago Cuota</v>
      </c>
      <c r="C14" s="33">
        <f>+'Base de datos  1'!D1349</f>
        <v>43467</v>
      </c>
      <c r="D14" s="33" t="str">
        <f>+'Base de datos  1'!E1349</f>
        <v>D/E</v>
      </c>
      <c r="E14" s="33" t="str">
        <f>+'Base de datos  1'!F1349</f>
        <v>Ranco 83,Silvia Gonzalez</v>
      </c>
      <c r="F14">
        <f>+'Base de datos  1'!G1349</f>
        <v>0</v>
      </c>
      <c r="G14" s="92">
        <f>+'Base de datos  1'!H1349</f>
        <v>20000</v>
      </c>
    </row>
    <row r="15" spans="1:7" x14ac:dyDescent="0.25">
      <c r="A15" s="33">
        <f>+'Base de datos  1'!A1350</f>
        <v>43466</v>
      </c>
      <c r="B15" s="33" t="str">
        <f>+'Base de datos  1'!C1350</f>
        <v>Pago Cuota</v>
      </c>
      <c r="C15" s="33">
        <f>+'Base de datos  1'!D1350</f>
        <v>43467</v>
      </c>
      <c r="D15" s="33" t="str">
        <f>+'Base de datos  1'!E1350</f>
        <v>D/E</v>
      </c>
      <c r="E15" s="33" t="str">
        <f>+'Base de datos  1'!F1350</f>
        <v>Llanquihue 84, Jorge Marcich</v>
      </c>
      <c r="F15">
        <f>+'Base de datos  1'!G1350</f>
        <v>0</v>
      </c>
      <c r="G15" s="92">
        <f>+'Base de datos  1'!H1350</f>
        <v>20000</v>
      </c>
    </row>
    <row r="16" spans="1:7" x14ac:dyDescent="0.25">
      <c r="A16" s="33">
        <f>+'Base de datos  1'!A1351</f>
        <v>43466</v>
      </c>
      <c r="B16" s="33" t="str">
        <f>+'Base de datos  1'!C1351</f>
        <v>Pago Cuota</v>
      </c>
      <c r="C16" s="33">
        <f>+'Base de datos  1'!D1351</f>
        <v>43467</v>
      </c>
      <c r="D16" s="33" t="str">
        <f>+'Base de datos  1'!E1351</f>
        <v>D/E</v>
      </c>
      <c r="E16" s="33" t="str">
        <f>+'Base de datos  1'!F1351</f>
        <v>Llanquihue 78, Cristian Recabarren</v>
      </c>
      <c r="F16">
        <f>+'Base de datos  1'!G1351</f>
        <v>0</v>
      </c>
      <c r="G16" s="92">
        <f>+'Base de datos  1'!H1351</f>
        <v>137200</v>
      </c>
    </row>
    <row r="17" spans="1:7" x14ac:dyDescent="0.25">
      <c r="A17" s="33">
        <f>+'Base de datos  1'!A1352</f>
        <v>43466</v>
      </c>
      <c r="B17" s="33" t="str">
        <f>+'Base de datos  1'!C1352</f>
        <v>Pago Cuota</v>
      </c>
      <c r="C17" s="33">
        <f>+'Base de datos  1'!D1352</f>
        <v>43468</v>
      </c>
      <c r="D17" s="33" t="str">
        <f>+'Base de datos  1'!E1352</f>
        <v>TR</v>
      </c>
      <c r="E17" s="33" t="str">
        <f>+'Base de datos  1'!F1352</f>
        <v>Ranco 50, Julia Parra</v>
      </c>
      <c r="F17">
        <f>+'Base de datos  1'!G1352</f>
        <v>0</v>
      </c>
      <c r="G17" s="92">
        <f>+'Base de datos  1'!H1352</f>
        <v>20000</v>
      </c>
    </row>
    <row r="18" spans="1:7" x14ac:dyDescent="0.25">
      <c r="A18" s="33">
        <f>+'Base de datos  1'!A1353</f>
        <v>43466</v>
      </c>
      <c r="B18" s="33" t="str">
        <f>+'Base de datos  1'!C1353</f>
        <v>Pago Cuota</v>
      </c>
      <c r="C18" s="33">
        <f>+'Base de datos  1'!D1353</f>
        <v>43468</v>
      </c>
      <c r="D18" s="33" t="str">
        <f>+'Base de datos  1'!E1353</f>
        <v>TR</v>
      </c>
      <c r="E18" s="33" t="str">
        <f>+'Base de datos  1'!F1353</f>
        <v>Ranco 79, Ismelda Meza</v>
      </c>
      <c r="F18">
        <f>+'Base de datos  1'!G1353</f>
        <v>0</v>
      </c>
      <c r="G18" s="92">
        <f>+'Base de datos  1'!H1353</f>
        <v>20000</v>
      </c>
    </row>
    <row r="19" spans="1:7" x14ac:dyDescent="0.25">
      <c r="A19" s="33">
        <f>+'Base de datos  1'!A1354</f>
        <v>43466</v>
      </c>
      <c r="B19" s="33" t="str">
        <f>+'Base de datos  1'!C1354</f>
        <v>Pago Cuota</v>
      </c>
      <c r="C19" s="33">
        <f>+'Base de datos  1'!D1354</f>
        <v>43468</v>
      </c>
      <c r="D19" s="33" t="str">
        <f>+'Base de datos  1'!E1354</f>
        <v>TR</v>
      </c>
      <c r="E19" s="33" t="str">
        <f>+'Base de datos  1'!F1354</f>
        <v>Puyehue 24, Manuel Latapiat</v>
      </c>
      <c r="F19">
        <f>+'Base de datos  1'!G1354</f>
        <v>0</v>
      </c>
      <c r="G19" s="92">
        <f>+'Base de datos  1'!H1354</f>
        <v>40000</v>
      </c>
    </row>
    <row r="20" spans="1:7" x14ac:dyDescent="0.25">
      <c r="A20" s="33">
        <f>+'Base de datos  1'!A1355</f>
        <v>43466</v>
      </c>
      <c r="B20" s="33" t="str">
        <f>+'Base de datos  1'!C1355</f>
        <v>Pago Cuota</v>
      </c>
      <c r="C20" s="33">
        <f>+'Base de datos  1'!D1355</f>
        <v>43468</v>
      </c>
      <c r="D20" s="33" t="str">
        <f>+'Base de datos  1'!E1355</f>
        <v>TR</v>
      </c>
      <c r="E20" s="33" t="str">
        <f>+'Base de datos  1'!F1355</f>
        <v>Calafquen 5, Marcos Briones</v>
      </c>
      <c r="F20">
        <f>+'Base de datos  1'!G1355</f>
        <v>0</v>
      </c>
      <c r="G20" s="92">
        <f>+'Base de datos  1'!H1355</f>
        <v>60000</v>
      </c>
    </row>
    <row r="21" spans="1:7" x14ac:dyDescent="0.25">
      <c r="A21" s="33">
        <f>+'Base de datos  1'!A1356</f>
        <v>43466</v>
      </c>
      <c r="B21" s="33" t="str">
        <f>+'Base de datos  1'!C1356</f>
        <v>Pago Cuota</v>
      </c>
      <c r="C21" s="33">
        <f>+'Base de datos  1'!D1356</f>
        <v>43468</v>
      </c>
      <c r="D21" s="33" t="str">
        <f>+'Base de datos  1'!E1356</f>
        <v>TR</v>
      </c>
      <c r="E21" s="33" t="str">
        <f>+'Base de datos  1'!F1356</f>
        <v>Villarrica 126-127 Beltran de Ramon</v>
      </c>
      <c r="F21">
        <f>+'Base de datos  1'!G1356</f>
        <v>0</v>
      </c>
      <c r="G21" s="92">
        <f>+'Base de datos  1'!H1356</f>
        <v>240000</v>
      </c>
    </row>
    <row r="22" spans="1:7" x14ac:dyDescent="0.25">
      <c r="A22" s="33">
        <f>+'Base de datos  1'!A1357</f>
        <v>43466</v>
      </c>
      <c r="B22" s="33" t="str">
        <f>+'Base de datos  1'!C1357</f>
        <v>Pago Cuota</v>
      </c>
      <c r="C22" s="33">
        <f>+'Base de datos  1'!D1357</f>
        <v>43469</v>
      </c>
      <c r="D22" s="33" t="str">
        <f>+'Base de datos  1'!E1357</f>
        <v>D/E</v>
      </c>
      <c r="E22" s="33" t="str">
        <f>+'Base de datos  1'!F1357</f>
        <v>Puyehue 43, Aurelio Sandoval</v>
      </c>
      <c r="F22">
        <f>+'Base de datos  1'!G1357</f>
        <v>0</v>
      </c>
      <c r="G22" s="92">
        <f>+'Base de datos  1'!H1357</f>
        <v>40000</v>
      </c>
    </row>
    <row r="23" spans="1:7" x14ac:dyDescent="0.25">
      <c r="A23" s="33">
        <f>+'Base de datos  1'!A1358</f>
        <v>43466</v>
      </c>
      <c r="B23" s="33" t="str">
        <f>+'Base de datos  1'!C1358</f>
        <v>Pago Cuota</v>
      </c>
      <c r="C23" s="33">
        <f>+'Base de datos  1'!D1358</f>
        <v>43472</v>
      </c>
      <c r="D23" s="33" t="str">
        <f>+'Base de datos  1'!E1358</f>
        <v>D/E</v>
      </c>
      <c r="E23" s="33" t="str">
        <f>+'Base de datos  1'!F1358</f>
        <v>Ranco 83,Silvia Gonzalez</v>
      </c>
      <c r="F23">
        <f>+'Base de datos  1'!G1358</f>
        <v>0</v>
      </c>
      <c r="G23" s="92">
        <f>+'Base de datos  1'!H1358</f>
        <v>20000</v>
      </c>
    </row>
    <row r="24" spans="1:7" x14ac:dyDescent="0.25">
      <c r="A24" s="33">
        <f>+'Base de datos  1'!A1359</f>
        <v>43466</v>
      </c>
      <c r="B24" s="33" t="str">
        <f>+'Base de datos  1'!C1359</f>
        <v>Pago Cuota</v>
      </c>
      <c r="C24" s="33">
        <f>+'Base de datos  1'!D1359</f>
        <v>43472</v>
      </c>
      <c r="D24" s="33" t="str">
        <f>+'Base de datos  1'!E1359</f>
        <v>TR</v>
      </c>
      <c r="E24" s="33" t="str">
        <f>+'Base de datos  1'!F1359</f>
        <v>Ranco 73, Juan  Francisco Hernandez</v>
      </c>
      <c r="F24">
        <f>+'Base de datos  1'!G1359</f>
        <v>0</v>
      </c>
      <c r="G24" s="92">
        <f>+'Base de datos  1'!H1359</f>
        <v>20000</v>
      </c>
    </row>
    <row r="25" spans="1:7" x14ac:dyDescent="0.25">
      <c r="A25" s="33">
        <f>+'Base de datos  1'!A1360</f>
        <v>43466</v>
      </c>
      <c r="B25" s="33" t="str">
        <f>+'Base de datos  1'!C1360</f>
        <v>Pago Cuota</v>
      </c>
      <c r="C25" s="33">
        <f>+'Base de datos  1'!D1360</f>
        <v>43472</v>
      </c>
      <c r="D25" s="33" t="str">
        <f>+'Base de datos  1'!E1360</f>
        <v>D/ch</v>
      </c>
      <c r="E25" s="33" t="str">
        <f>+'Base de datos  1'!F1360</f>
        <v>Puyehue 39, Regina Wenner</v>
      </c>
      <c r="F25">
        <f>+'Base de datos  1'!G1360</f>
        <v>0</v>
      </c>
      <c r="G25" s="92">
        <f>+'Base de datos  1'!H1360</f>
        <v>60039</v>
      </c>
    </row>
    <row r="26" spans="1:7" x14ac:dyDescent="0.25">
      <c r="A26" s="33">
        <f>+'Base de datos  1'!A1361</f>
        <v>43466</v>
      </c>
      <c r="B26" s="33" t="str">
        <f>+'Base de datos  1'!C1361</f>
        <v>Pago Cuota</v>
      </c>
      <c r="C26" s="33">
        <f>+'Base de datos  1'!D1361</f>
        <v>43472</v>
      </c>
      <c r="D26" s="33" t="str">
        <f>+'Base de datos  1'!E1361</f>
        <v>D/ch</v>
      </c>
      <c r="E26" s="33" t="str">
        <f>+'Base de datos  1'!F1361</f>
        <v>Ranco 73, Juan  Fco. Hernandez 2/3</v>
      </c>
      <c r="F26">
        <f>+'Base de datos  1'!G1361</f>
        <v>0</v>
      </c>
      <c r="G26" s="92">
        <f>+'Base de datos  1'!H1361</f>
        <v>77500</v>
      </c>
    </row>
    <row r="27" spans="1:7" x14ac:dyDescent="0.25">
      <c r="A27" s="33">
        <f>+'Base de datos  1'!A1362</f>
        <v>43466</v>
      </c>
      <c r="B27" s="33" t="str">
        <f>+'Base de datos  1'!C1362</f>
        <v>Pago Cuota</v>
      </c>
      <c r="C27" s="33">
        <f>+'Base de datos  1'!D1362</f>
        <v>43475</v>
      </c>
      <c r="D27" s="33" t="str">
        <f>+'Base de datos  1'!E1362</f>
        <v>TR</v>
      </c>
      <c r="E27" s="33" t="str">
        <f>+'Base de datos  1'!F1362</f>
        <v>Llanquihue 96, Carlos Alvarez</v>
      </c>
      <c r="F27">
        <f>+'Base de datos  1'!G1362</f>
        <v>0</v>
      </c>
      <c r="G27" s="92">
        <f>+'Base de datos  1'!H1362</f>
        <v>40096</v>
      </c>
    </row>
    <row r="28" spans="1:7" x14ac:dyDescent="0.25">
      <c r="A28" s="33">
        <f>+'Base de datos  1'!A1363</f>
        <v>43466</v>
      </c>
      <c r="B28" s="33" t="str">
        <f>+'Base de datos  1'!C1363</f>
        <v>Pago Cuota</v>
      </c>
      <c r="C28" s="33">
        <f>+'Base de datos  1'!D1363</f>
        <v>43479</v>
      </c>
      <c r="D28" s="33" t="str">
        <f>+'Base de datos  1'!E1363</f>
        <v>D/E</v>
      </c>
      <c r="E28" s="33" t="str">
        <f>+'Base de datos  1'!F1363</f>
        <v>Llanquihue 78, Cristian Recabarren</v>
      </c>
      <c r="F28">
        <f>+'Base de datos  1'!G1363</f>
        <v>0</v>
      </c>
      <c r="G28" s="92">
        <f>+'Base de datos  1'!H1363</f>
        <v>40000</v>
      </c>
    </row>
    <row r="29" spans="1:7" x14ac:dyDescent="0.25">
      <c r="A29" s="33">
        <f>+'Base de datos  1'!A1364</f>
        <v>43466</v>
      </c>
      <c r="B29" s="33" t="str">
        <f>+'Base de datos  1'!C1364</f>
        <v>Pago Cuota</v>
      </c>
      <c r="C29" s="33">
        <f>+'Base de datos  1'!D1364</f>
        <v>43479</v>
      </c>
      <c r="D29" s="33" t="str">
        <f>+'Base de datos  1'!E1364</f>
        <v>TR</v>
      </c>
      <c r="E29" s="33" t="str">
        <f>+'Base de datos  1'!F1364</f>
        <v>Llanquihue 97-A, Patricia Castillo</v>
      </c>
      <c r="F29">
        <f>+'Base de datos  1'!G1364</f>
        <v>0</v>
      </c>
      <c r="G29" s="92">
        <f>+'Base de datos  1'!H1364</f>
        <v>60000</v>
      </c>
    </row>
    <row r="30" spans="1:7" x14ac:dyDescent="0.25">
      <c r="A30" s="33">
        <f>+'Base de datos  1'!A1365</f>
        <v>43466</v>
      </c>
      <c r="B30" s="33" t="str">
        <f>+'Base de datos  1'!C1365</f>
        <v>Pago Cuota</v>
      </c>
      <c r="C30" s="33">
        <f>+'Base de datos  1'!D1365</f>
        <v>43479</v>
      </c>
      <c r="D30" s="33" t="str">
        <f>+'Base de datos  1'!E1365</f>
        <v>D/E</v>
      </c>
      <c r="E30" s="33" t="str">
        <f>+'Base de datos  1'!F1365</f>
        <v>Ranco 44, Jose Fco Martinez</v>
      </c>
      <c r="F30">
        <f>+'Base de datos  1'!G1365</f>
        <v>0</v>
      </c>
      <c r="G30" s="92">
        <f>+'Base de datos  1'!H1365</f>
        <v>64000</v>
      </c>
    </row>
    <row r="31" spans="1:7" x14ac:dyDescent="0.25">
      <c r="A31" s="33">
        <f>+'Base de datos  1'!A1366</f>
        <v>43466</v>
      </c>
      <c r="B31" s="33" t="str">
        <f>+'Base de datos  1'!C1366</f>
        <v>Pago Cuota</v>
      </c>
      <c r="C31" s="33">
        <f>+'Base de datos  1'!D1366</f>
        <v>43479</v>
      </c>
      <c r="D31" s="33" t="str">
        <f>+'Base de datos  1'!E1366</f>
        <v>D/E</v>
      </c>
      <c r="E31" s="33" t="str">
        <f>+'Base de datos  1'!F1366</f>
        <v>Puyehue 26, Sergio Ballesteros CBR</v>
      </c>
      <c r="F31">
        <f>+'Base de datos  1'!G1366</f>
        <v>0</v>
      </c>
      <c r="G31" s="92">
        <f>+'Base de datos  1'!H1366</f>
        <v>190000</v>
      </c>
    </row>
    <row r="32" spans="1:7" x14ac:dyDescent="0.25">
      <c r="A32" s="33">
        <f>+'Base de datos  1'!A1367</f>
        <v>43466</v>
      </c>
      <c r="B32" s="33" t="str">
        <f>+'Base de datos  1'!C1367</f>
        <v>Pago Cuota</v>
      </c>
      <c r="C32" s="33">
        <f>+'Base de datos  1'!D1367</f>
        <v>43479</v>
      </c>
      <c r="D32" s="33" t="str">
        <f>+'Base de datos  1'!E1367</f>
        <v>D/E</v>
      </c>
      <c r="E32" s="33" t="str">
        <f>+'Base de datos  1'!F1367</f>
        <v>Puyehue 26, Sergio Ballesteros</v>
      </c>
      <c r="F32">
        <f>+'Base de datos  1'!G1367</f>
        <v>0</v>
      </c>
      <c r="G32" s="92">
        <f>+'Base de datos  1'!H1367</f>
        <v>200000</v>
      </c>
    </row>
    <row r="33" spans="1:7" x14ac:dyDescent="0.25">
      <c r="A33" s="33">
        <f>+'Base de datos  1'!A1368</f>
        <v>43466</v>
      </c>
      <c r="B33" s="33" t="str">
        <f>+'Base de datos  1'!C1368</f>
        <v>Pago Cuota</v>
      </c>
      <c r="C33" s="33">
        <f>+'Base de datos  1'!D1368</f>
        <v>43479</v>
      </c>
      <c r="D33" s="33" t="str">
        <f>+'Base de datos  1'!E1368</f>
        <v>D/E</v>
      </c>
      <c r="E33" s="33" t="str">
        <f>+'Base de datos  1'!F1368</f>
        <v>Villarrica 108, Suc. Iturbide CBR</v>
      </c>
      <c r="F33">
        <f>+'Base de datos  1'!G1368</f>
        <v>0</v>
      </c>
      <c r="G33" s="92">
        <f>+'Base de datos  1'!H1368</f>
        <v>290000</v>
      </c>
    </row>
    <row r="34" spans="1:7" x14ac:dyDescent="0.25">
      <c r="A34" s="33">
        <f>+'Base de datos  1'!A1369</f>
        <v>43466</v>
      </c>
      <c r="B34" s="33" t="str">
        <f>+'Base de datos  1'!C1369</f>
        <v>Pago Cuota</v>
      </c>
      <c r="C34" s="33">
        <f>+'Base de datos  1'!D1369</f>
        <v>43480</v>
      </c>
      <c r="D34" s="33" t="str">
        <f>+'Base de datos  1'!E1369</f>
        <v>D/E</v>
      </c>
      <c r="E34" s="33" t="str">
        <f>+'Base de datos  1'!F1369</f>
        <v>Villarrica 100, Julia Zúñiga</v>
      </c>
      <c r="F34">
        <f>+'Base de datos  1'!G1369</f>
        <v>0</v>
      </c>
      <c r="G34" s="92">
        <f>+'Base de datos  1'!H1369</f>
        <v>20100</v>
      </c>
    </row>
    <row r="35" spans="1:7" x14ac:dyDescent="0.25">
      <c r="A35" s="33">
        <f>+'Base de datos  1'!A1370</f>
        <v>43466</v>
      </c>
      <c r="B35" s="33" t="str">
        <f>+'Base de datos  1'!C1370</f>
        <v>Pago Cuota</v>
      </c>
      <c r="C35" s="33">
        <f>+'Base de datos  1'!D1370</f>
        <v>43486</v>
      </c>
      <c r="D35" s="33" t="str">
        <f>+'Base de datos  1'!E1370</f>
        <v>TR</v>
      </c>
      <c r="E35" s="33" t="str">
        <f>+'Base de datos  1'!F1370</f>
        <v>Puyehue 30, Jorge Carcasson</v>
      </c>
      <c r="F35">
        <f>+'Base de datos  1'!G1370</f>
        <v>0</v>
      </c>
      <c r="G35" s="92">
        <f>+'Base de datos  1'!H1370</f>
        <v>40030</v>
      </c>
    </row>
    <row r="36" spans="1:7" x14ac:dyDescent="0.25">
      <c r="A36" s="33">
        <f>+'Base de datos  1'!A1371</f>
        <v>43466</v>
      </c>
      <c r="B36" s="33" t="str">
        <f>+'Base de datos  1'!C1371</f>
        <v>Pago Cuota</v>
      </c>
      <c r="C36" s="33">
        <f>+'Base de datos  1'!D1371</f>
        <v>43486</v>
      </c>
      <c r="D36" s="33" t="str">
        <f>+'Base de datos  1'!E1371</f>
        <v>D/E</v>
      </c>
      <c r="E36" s="33" t="str">
        <f>+'Base de datos  1'!F1371</f>
        <v>Ranco 56, Delia Quiroga</v>
      </c>
      <c r="F36">
        <f>+'Base de datos  1'!G1371</f>
        <v>0</v>
      </c>
      <c r="G36" s="92">
        <f>+'Base de datos  1'!H1371</f>
        <v>60000</v>
      </c>
    </row>
    <row r="37" spans="1:7" x14ac:dyDescent="0.25">
      <c r="A37" s="33">
        <f>+'Base de datos  1'!A1372</f>
        <v>43466</v>
      </c>
      <c r="B37" s="33" t="str">
        <f>+'Base de datos  1'!C1372</f>
        <v>Pago Cuota</v>
      </c>
      <c r="C37" s="33">
        <f>+'Base de datos  1'!D1372</f>
        <v>43486</v>
      </c>
      <c r="D37" s="33" t="str">
        <f>+'Base de datos  1'!E1372</f>
        <v>TR</v>
      </c>
      <c r="E37" s="33" t="str">
        <f>+'Base de datos  1'!F1372</f>
        <v>Puyehue 51, Solange Aspee</v>
      </c>
      <c r="F37">
        <f>+'Base de datos  1'!G1372</f>
        <v>0</v>
      </c>
      <c r="G37" s="92">
        <f>+'Base de datos  1'!H1372</f>
        <v>60051</v>
      </c>
    </row>
    <row r="38" spans="1:7" x14ac:dyDescent="0.25">
      <c r="A38" s="33">
        <f>+'Base de datos  1'!A1373</f>
        <v>43466</v>
      </c>
      <c r="B38" s="33" t="str">
        <f>+'Base de datos  1'!C1373</f>
        <v>Pago Cuota</v>
      </c>
      <c r="C38" s="33">
        <f>+'Base de datos  1'!D1373</f>
        <v>43486</v>
      </c>
      <c r="D38" s="33" t="str">
        <f>+'Base de datos  1'!E1373</f>
        <v>D/E</v>
      </c>
      <c r="E38" s="33" t="str">
        <f>+'Base de datos  1'!F1373</f>
        <v>Ranco 77, Melinda Gonzalez</v>
      </c>
      <c r="F38">
        <f>+'Base de datos  1'!G1373</f>
        <v>0</v>
      </c>
      <c r="G38" s="92">
        <f>+'Base de datos  1'!H1373</f>
        <v>100000</v>
      </c>
    </row>
    <row r="39" spans="1:7" x14ac:dyDescent="0.25">
      <c r="A39" s="33">
        <f>+'Base de datos  1'!A1374</f>
        <v>43466</v>
      </c>
      <c r="B39" s="33" t="str">
        <f>+'Base de datos  1'!C1374</f>
        <v>Pago Cuota</v>
      </c>
      <c r="C39" s="33">
        <f>+'Base de datos  1'!D1374</f>
        <v>43487</v>
      </c>
      <c r="D39" s="33" t="str">
        <f>+'Base de datos  1'!E1374</f>
        <v>TR</v>
      </c>
      <c r="E39" s="33" t="str">
        <f>+'Base de datos  1'!F1374</f>
        <v>Puyehue 36, Militza Cortes</v>
      </c>
      <c r="F39">
        <f>+'Base de datos  1'!G1374</f>
        <v>0</v>
      </c>
      <c r="G39" s="92">
        <f>+'Base de datos  1'!H1374</f>
        <v>20000</v>
      </c>
    </row>
    <row r="40" spans="1:7" x14ac:dyDescent="0.25">
      <c r="A40" s="33">
        <f>+'Base de datos  1'!A1375</f>
        <v>43466</v>
      </c>
      <c r="B40" s="33" t="str">
        <f>+'Base de datos  1'!C1375</f>
        <v>Pago Cuota</v>
      </c>
      <c r="C40" s="33">
        <f>+'Base de datos  1'!D1375</f>
        <v>43487</v>
      </c>
      <c r="D40" s="33" t="str">
        <f>+'Base de datos  1'!E1375</f>
        <v>TR</v>
      </c>
      <c r="E40" s="33" t="str">
        <f>+'Base de datos  1'!F1375</f>
        <v>Llanquihue 80, Sergio Ibaceta</v>
      </c>
      <c r="F40">
        <f>+'Base de datos  1'!G1375</f>
        <v>0</v>
      </c>
      <c r="G40" s="92">
        <f>+'Base de datos  1'!H1375</f>
        <v>20080</v>
      </c>
    </row>
    <row r="41" spans="1:7" x14ac:dyDescent="0.25">
      <c r="A41" s="33">
        <f>+'Base de datos  1'!A1376</f>
        <v>43466</v>
      </c>
      <c r="B41" s="33" t="str">
        <f>+'Base de datos  1'!C1376</f>
        <v>Pago Cuota</v>
      </c>
      <c r="C41" s="33">
        <f>+'Base de datos  1'!D1376</f>
        <v>43487</v>
      </c>
      <c r="D41" s="33" t="str">
        <f>+'Base de datos  1'!E1376</f>
        <v>D/E</v>
      </c>
      <c r="E41" s="33" t="str">
        <f>+'Base de datos  1'!F1376</f>
        <v>Llanquihue 78, Cristian Recabarren</v>
      </c>
      <c r="F41">
        <f>+'Base de datos  1'!G1376</f>
        <v>0</v>
      </c>
      <c r="G41" s="92">
        <f>+'Base de datos  1'!H1376</f>
        <v>40000</v>
      </c>
    </row>
    <row r="42" spans="1:7" x14ac:dyDescent="0.25">
      <c r="A42" s="33">
        <f>+'Base de datos  1'!A1377</f>
        <v>43466</v>
      </c>
      <c r="B42" s="33" t="str">
        <f>+'Base de datos  1'!C1377</f>
        <v>Pago Cuota</v>
      </c>
      <c r="C42" s="33">
        <f>+'Base de datos  1'!D1377</f>
        <v>43487</v>
      </c>
      <c r="D42" s="33" t="str">
        <f>+'Base de datos  1'!E1377</f>
        <v>D/CH</v>
      </c>
      <c r="E42" s="33" t="str">
        <f>+'Base de datos  1'!F1377</f>
        <v>Ranco 38, J.Luis Retamal</v>
      </c>
      <c r="F42">
        <f>+'Base de datos  1'!G1377</f>
        <v>0</v>
      </c>
      <c r="G42" s="92">
        <f>+'Base de datos  1'!H1377</f>
        <v>170000</v>
      </c>
    </row>
    <row r="43" spans="1:7" x14ac:dyDescent="0.25">
      <c r="A43" s="33">
        <f>+'Base de datos  1'!A1378</f>
        <v>43466</v>
      </c>
      <c r="B43" s="33" t="str">
        <f>+'Base de datos  1'!C1378</f>
        <v>Pago Cuota</v>
      </c>
      <c r="C43" s="33">
        <f>+'Base de datos  1'!D1378</f>
        <v>43488</v>
      </c>
      <c r="D43" s="33" t="str">
        <f>+'Base de datos  1'!E1378</f>
        <v>TR</v>
      </c>
      <c r="E43" s="33" t="str">
        <f>+'Base de datos  1'!F1378</f>
        <v>Llanquihue 82, Maria Molina</v>
      </c>
      <c r="F43">
        <f>+'Base de datos  1'!G1378</f>
        <v>0</v>
      </c>
      <c r="G43" s="92">
        <f>+'Base de datos  1'!H1378</f>
        <v>50000</v>
      </c>
    </row>
    <row r="44" spans="1:7" x14ac:dyDescent="0.25">
      <c r="A44" s="33">
        <f>+'Base de datos  1'!A1379</f>
        <v>43466</v>
      </c>
      <c r="B44" s="33" t="str">
        <f>+'Base de datos  1'!C1379</f>
        <v>Pago Cuota</v>
      </c>
      <c r="C44" s="33">
        <f>+'Base de datos  1'!D1379</f>
        <v>43490</v>
      </c>
      <c r="D44" s="33" t="str">
        <f>+'Base de datos  1'!E1379</f>
        <v>TR</v>
      </c>
      <c r="E44" s="33" t="str">
        <f>+'Base de datos  1'!F1379</f>
        <v>Llanquihue 113, Pedro Ruz</v>
      </c>
      <c r="F44">
        <f>+'Base de datos  1'!G1379</f>
        <v>0</v>
      </c>
      <c r="G44" s="92">
        <f>+'Base de datos  1'!H1379</f>
        <v>20000</v>
      </c>
    </row>
    <row r="45" spans="1:7" x14ac:dyDescent="0.25">
      <c r="A45" s="33">
        <f>+'Base de datos  1'!A1380</f>
        <v>43466</v>
      </c>
      <c r="B45" s="33" t="str">
        <f>+'Base de datos  1'!C1380</f>
        <v>Pago Cuota</v>
      </c>
      <c r="C45" s="33">
        <f>+'Base de datos  1'!D1380</f>
        <v>43490</v>
      </c>
      <c r="D45" s="33" t="str">
        <f>+'Base de datos  1'!E1380</f>
        <v>TR</v>
      </c>
      <c r="E45" s="33" t="str">
        <f>+'Base de datos  1'!F1380</f>
        <v>Puyehue 32, Ivonne Jorquera</v>
      </c>
      <c r="F45">
        <f>+'Base de datos  1'!G1380</f>
        <v>0</v>
      </c>
      <c r="G45" s="92">
        <f>+'Base de datos  1'!H1380</f>
        <v>20000</v>
      </c>
    </row>
    <row r="46" spans="1:7" x14ac:dyDescent="0.25">
      <c r="A46" s="33">
        <f>+'Base de datos  1'!A1381</f>
        <v>43466</v>
      </c>
      <c r="B46" s="33" t="str">
        <f>+'Base de datos  1'!C1381</f>
        <v>Pago Cuota</v>
      </c>
      <c r="C46" s="33">
        <f>+'Base de datos  1'!D1381</f>
        <v>43490</v>
      </c>
      <c r="D46" s="33" t="str">
        <f>+'Base de datos  1'!E1381</f>
        <v>D/E</v>
      </c>
      <c r="E46" s="33" t="str">
        <f>+'Base de datos  1'!F1381</f>
        <v>Llanquihue 109, Teresa Gatica</v>
      </c>
      <c r="F46">
        <f>+'Base de datos  1'!G1381</f>
        <v>0</v>
      </c>
      <c r="G46" s="92">
        <f>+'Base de datos  1'!H1381</f>
        <v>20109</v>
      </c>
    </row>
    <row r="47" spans="1:7" x14ac:dyDescent="0.25">
      <c r="A47" s="33">
        <f>+'Base de datos  1'!A1382</f>
        <v>43466</v>
      </c>
      <c r="B47" s="33" t="str">
        <f>+'Base de datos  1'!C1382</f>
        <v>Pago Cuota</v>
      </c>
      <c r="C47" s="33">
        <f>+'Base de datos  1'!D1382</f>
        <v>43493</v>
      </c>
      <c r="D47" s="33" t="str">
        <f>+'Base de datos  1'!E1382</f>
        <v>D/e</v>
      </c>
      <c r="E47" s="33" t="str">
        <f>+'Base de datos  1'!F1382</f>
        <v>Ranco 83,Silvia Gonzalez</v>
      </c>
      <c r="F47">
        <f>+'Base de datos  1'!G1382</f>
        <v>0</v>
      </c>
      <c r="G47" s="92">
        <f>+'Base de datos  1'!H1382</f>
        <v>20000</v>
      </c>
    </row>
    <row r="48" spans="1:7" x14ac:dyDescent="0.25">
      <c r="A48" s="33">
        <f>+'Base de datos  1'!A1383</f>
        <v>43466</v>
      </c>
      <c r="B48" s="33" t="str">
        <f>+'Base de datos  1'!C1383</f>
        <v>Pago Cuota</v>
      </c>
      <c r="C48" s="33">
        <f>+'Base de datos  1'!D1383</f>
        <v>43493</v>
      </c>
      <c r="D48" s="33" t="str">
        <f>+'Base de datos  1'!E1383</f>
        <v>D/e</v>
      </c>
      <c r="E48" s="33" t="str">
        <f>+'Base de datos  1'!F1383</f>
        <v>Villarrica 125, Dev. Desmalezacion</v>
      </c>
      <c r="F48">
        <f>+'Base de datos  1'!G1383</f>
        <v>0</v>
      </c>
      <c r="G48" s="92">
        <f>+'Base de datos  1'!H1383</f>
        <v>35000</v>
      </c>
    </row>
    <row r="49" spans="1:8" x14ac:dyDescent="0.25">
      <c r="A49" s="33">
        <f>+'Base de datos  1'!A1384</f>
        <v>43466</v>
      </c>
      <c r="B49" s="33" t="str">
        <f>+'Base de datos  1'!C1384</f>
        <v>Pago Cuota</v>
      </c>
      <c r="C49" s="33">
        <f>+'Base de datos  1'!D1384</f>
        <v>43493</v>
      </c>
      <c r="D49" s="33" t="str">
        <f>+'Base de datos  1'!E1384</f>
        <v>D/e</v>
      </c>
      <c r="E49" s="33" t="str">
        <f>+'Base de datos  1'!F1384</f>
        <v>Villarrica 125, Marta Aguado</v>
      </c>
      <c r="F49">
        <f>+'Base de datos  1'!G1384</f>
        <v>0</v>
      </c>
      <c r="G49" s="92">
        <f>+'Base de datos  1'!H1384</f>
        <v>240000</v>
      </c>
    </row>
    <row r="50" spans="1:8" x14ac:dyDescent="0.25">
      <c r="A50" s="33">
        <f>+'Base de datos  1'!A1385</f>
        <v>43466</v>
      </c>
      <c r="B50" s="33" t="str">
        <f>+'Base de datos  1'!C1385</f>
        <v>Pago Cuota</v>
      </c>
      <c r="C50" s="33">
        <f>+'Base de datos  1'!D1385</f>
        <v>43494</v>
      </c>
      <c r="D50" s="33" t="str">
        <f>+'Base de datos  1'!E1385</f>
        <v>TR</v>
      </c>
      <c r="E50" s="33" t="str">
        <f>+'Base de datos  1'!F1385</f>
        <v>Llanquihue 88, Pedro Flores</v>
      </c>
      <c r="F50">
        <f>+'Base de datos  1'!G1385</f>
        <v>0</v>
      </c>
      <c r="G50" s="92">
        <f>+'Base de datos  1'!H1385</f>
        <v>20000</v>
      </c>
    </row>
    <row r="51" spans="1:8" x14ac:dyDescent="0.25">
      <c r="A51" s="33">
        <f>+'Base de datos  1'!A1386</f>
        <v>43466</v>
      </c>
      <c r="B51" s="33" t="str">
        <f>+'Base de datos  1'!C1386</f>
        <v>Pago Cuota</v>
      </c>
      <c r="C51" s="33">
        <f>+'Base de datos  1'!D1386</f>
        <v>43495</v>
      </c>
      <c r="D51" s="33" t="str">
        <f>+'Base de datos  1'!E1386</f>
        <v>TR</v>
      </c>
      <c r="E51" s="33" t="str">
        <f>+'Base de datos  1'!F1386</f>
        <v>Puyehue 37,Jorge Matamala</v>
      </c>
      <c r="F51">
        <f>+'Base de datos  1'!G1386</f>
        <v>0</v>
      </c>
      <c r="G51" s="92">
        <f>+'Base de datos  1'!H1386</f>
        <v>20037</v>
      </c>
    </row>
    <row r="52" spans="1:8" x14ac:dyDescent="0.25">
      <c r="A52" s="33">
        <f>+'Base de datos  1'!A1387</f>
        <v>43466</v>
      </c>
      <c r="B52" s="33" t="str">
        <f>+'Base de datos  1'!C1387</f>
        <v>Pago Cuota</v>
      </c>
      <c r="C52" s="33">
        <f>+'Base de datos  1'!D1387</f>
        <v>43495</v>
      </c>
      <c r="D52" s="33" t="str">
        <f>+'Base de datos  1'!E1387</f>
        <v>TR</v>
      </c>
      <c r="E52" s="33" t="str">
        <f>+'Base de datos  1'!F1387</f>
        <v>Icalma 72, Jorge Matamala</v>
      </c>
      <c r="F52">
        <f>+'Base de datos  1'!G1387</f>
        <v>0</v>
      </c>
      <c r="G52" s="92">
        <f>+'Base de datos  1'!H1387</f>
        <v>20072</v>
      </c>
    </row>
    <row r="53" spans="1:8" x14ac:dyDescent="0.25">
      <c r="A53" s="33">
        <f>+'Base de datos  1'!A1388</f>
        <v>43466</v>
      </c>
      <c r="B53" s="33" t="str">
        <f>+'Base de datos  1'!C1388</f>
        <v>Pago Cuota</v>
      </c>
      <c r="C53" s="33">
        <f>+'Base de datos  1'!D1388</f>
        <v>43495</v>
      </c>
      <c r="D53" s="33" t="str">
        <f>+'Base de datos  1'!E1388</f>
        <v>D/E</v>
      </c>
      <c r="E53" s="33" t="str">
        <f>+'Base de datos  1'!F1388</f>
        <v>Villarrica 100, Julia Zuñiga</v>
      </c>
      <c r="F53">
        <f>+'Base de datos  1'!G1388</f>
        <v>0</v>
      </c>
      <c r="G53" s="92">
        <f>+'Base de datos  1'!H1388</f>
        <v>20100</v>
      </c>
    </row>
    <row r="54" spans="1:8" x14ac:dyDescent="0.25">
      <c r="A54" s="33">
        <f>+'Base de datos  1'!A1389</f>
        <v>43466</v>
      </c>
      <c r="B54" s="33" t="str">
        <f>+'Base de datos  1'!C1389</f>
        <v>Pago Cuota</v>
      </c>
      <c r="C54" s="33">
        <f>+'Base de datos  1'!D1389</f>
        <v>43495</v>
      </c>
      <c r="D54" s="33" t="str">
        <f>+'Base de datos  1'!E1389</f>
        <v>TR</v>
      </c>
      <c r="E54" s="33" t="str">
        <f>+'Base de datos  1'!F1389</f>
        <v>Villarrica 98-A, Francisco Vergara</v>
      </c>
      <c r="F54">
        <f>+'Base de datos  1'!G1389</f>
        <v>0</v>
      </c>
      <c r="G54" s="92">
        <f>+'Base de datos  1'!H1389</f>
        <v>240000</v>
      </c>
    </row>
    <row r="55" spans="1:8" x14ac:dyDescent="0.25">
      <c r="A55" s="33">
        <f>+'Base de datos  1'!A1390</f>
        <v>43466</v>
      </c>
      <c r="B55" s="33" t="str">
        <f>+'Base de datos  1'!C1390</f>
        <v>Pago Cuota</v>
      </c>
      <c r="C55" s="33">
        <f>+'Base de datos  1'!D1390</f>
        <v>43496</v>
      </c>
      <c r="D55" s="33" t="str">
        <f>+'Base de datos  1'!E1390</f>
        <v>TR</v>
      </c>
      <c r="E55" s="33" t="str">
        <f>+'Base de datos  1'!F1390</f>
        <v>Calafquen 5, Marcos Briones</v>
      </c>
      <c r="F55">
        <f>+'Base de datos  1'!G1390</f>
        <v>0</v>
      </c>
      <c r="G55" s="92">
        <f>+'Base de datos  1'!H1390</f>
        <v>20000</v>
      </c>
    </row>
    <row r="56" spans="1:8" x14ac:dyDescent="0.25">
      <c r="A56" s="33">
        <f>+'Base de datos  1'!A1391</f>
        <v>43466</v>
      </c>
      <c r="B56" s="33" t="str">
        <f>+'Base de datos  1'!C1391</f>
        <v>Pago Cuota</v>
      </c>
      <c r="C56" s="33">
        <f>+'Base de datos  1'!D1391</f>
        <v>43496</v>
      </c>
      <c r="D56" s="33" t="str">
        <f>+'Base de datos  1'!E1391</f>
        <v>TR</v>
      </c>
      <c r="E56" s="33" t="str">
        <f>+'Base de datos  1'!F1391</f>
        <v>Villarrica 123, Omar Sepulveda</v>
      </c>
      <c r="F56">
        <f>+'Base de datos  1'!G1391</f>
        <v>0</v>
      </c>
      <c r="G56" s="92">
        <f>+'Base de datos  1'!H1391</f>
        <v>20000</v>
      </c>
    </row>
    <row r="57" spans="1:8" x14ac:dyDescent="0.25">
      <c r="A57" s="33">
        <f>+'Base de datos  1'!A1392</f>
        <v>43466</v>
      </c>
      <c r="B57" s="33" t="str">
        <f>+'Base de datos  1'!C1392</f>
        <v>Pago Cuota</v>
      </c>
      <c r="C57" s="33">
        <f>+'Base de datos  1'!D1392</f>
        <v>43496</v>
      </c>
      <c r="D57" s="33" t="str">
        <f>+'Base de datos  1'!E1392</f>
        <v>TR</v>
      </c>
      <c r="E57" s="33" t="str">
        <f>+'Base de datos  1'!F1392</f>
        <v>Ranco 48, Carola Arriagada</v>
      </c>
      <c r="F57">
        <f>+'Base de datos  1'!G1392</f>
        <v>0</v>
      </c>
      <c r="G57" s="92">
        <f>+'Base de datos  1'!H1392</f>
        <v>20000</v>
      </c>
    </row>
    <row r="58" spans="1:8" x14ac:dyDescent="0.25">
      <c r="A58" s="33">
        <f>+'Base de datos  1'!A1393</f>
        <v>43466</v>
      </c>
      <c r="B58" s="33" t="str">
        <f>+'Base de datos  1'!C1393</f>
        <v>Pago Cuota</v>
      </c>
      <c r="C58" s="33">
        <f>+'Base de datos  1'!D1393</f>
        <v>43496</v>
      </c>
      <c r="D58" s="33" t="str">
        <f>+'Base de datos  1'!E1393</f>
        <v>TR</v>
      </c>
      <c r="E58" s="33" t="str">
        <f>+'Base de datos  1'!F1393</f>
        <v>Riñihue 19, Teresa Peña</v>
      </c>
      <c r="F58">
        <f>+'Base de datos  1'!G1393</f>
        <v>0</v>
      </c>
      <c r="G58" s="92">
        <f>+'Base de datos  1'!H1393</f>
        <v>20000</v>
      </c>
    </row>
    <row r="59" spans="1:8" x14ac:dyDescent="0.25">
      <c r="A59" s="217">
        <f>+'Base de datos  1'!A1394</f>
        <v>43466</v>
      </c>
      <c r="B59" s="217" t="str">
        <f>+'Base de datos  1'!C1394</f>
        <v>Pago Cuota</v>
      </c>
      <c r="C59" s="217">
        <f>+'Base de datos  1'!D1394</f>
        <v>43496</v>
      </c>
      <c r="D59" s="217" t="str">
        <f>+'Base de datos  1'!E1394</f>
        <v>TR</v>
      </c>
      <c r="E59" s="217" t="str">
        <f>+'Base de datos  1'!F1394</f>
        <v>Llanquihue 97, Rene Rivero</v>
      </c>
      <c r="F59" s="218">
        <f>+'Base de datos  1'!G1394</f>
        <v>0</v>
      </c>
      <c r="G59" s="230">
        <f>+'Base de datos  1'!H1394</f>
        <v>20000</v>
      </c>
      <c r="H59" s="231">
        <f>SUM(G9:G59)</f>
        <v>3094474</v>
      </c>
    </row>
    <row r="60" spans="1:8" x14ac:dyDescent="0.25">
      <c r="A60" s="33">
        <f>+'Base de datos  1'!A1395</f>
        <v>43497</v>
      </c>
      <c r="B60" s="33" t="str">
        <f>+'Base de datos  1'!C1395</f>
        <v>Pago Cuota</v>
      </c>
      <c r="C60" s="33">
        <f>+'Base de datos  1'!D1395</f>
        <v>43497</v>
      </c>
      <c r="D60" s="33" t="str">
        <f>+'Base de datos  1'!E1395</f>
        <v>TR</v>
      </c>
      <c r="E60" s="33" t="str">
        <f>+'Base de datos  1'!F1395</f>
        <v>Villarrica 118, Pia Burgos</v>
      </c>
      <c r="F60">
        <f>+'Base de datos  1'!G1395</f>
        <v>0</v>
      </c>
      <c r="G60" s="92">
        <f>+'Base de datos  1'!H1395</f>
        <v>20000</v>
      </c>
    </row>
    <row r="61" spans="1:8" x14ac:dyDescent="0.25">
      <c r="A61" s="33">
        <f>+'Base de datos  1'!A1396</f>
        <v>43497</v>
      </c>
      <c r="B61" s="33" t="str">
        <f>+'Base de datos  1'!C1396</f>
        <v>Pago Cuota</v>
      </c>
      <c r="C61" s="33">
        <f>+'Base de datos  1'!D1396</f>
        <v>43497</v>
      </c>
      <c r="D61" s="33" t="str">
        <f>+'Base de datos  1'!E1396</f>
        <v>TR</v>
      </c>
      <c r="E61" s="33" t="str">
        <f>+'Base de datos  1'!F1396</f>
        <v>Villarica 126, Ema de Ramon</v>
      </c>
      <c r="F61">
        <f>+'Base de datos  1'!G1396</f>
        <v>0</v>
      </c>
      <c r="G61" s="92">
        <f>+'Base de datos  1'!H1396</f>
        <v>240000</v>
      </c>
    </row>
    <row r="62" spans="1:8" x14ac:dyDescent="0.25">
      <c r="A62" s="33">
        <f>+'Base de datos  1'!A1397</f>
        <v>43497</v>
      </c>
      <c r="B62" s="33" t="str">
        <f>+'Base de datos  1'!C1397</f>
        <v>Pago Cuota</v>
      </c>
      <c r="C62" s="33">
        <f>+'Base de datos  1'!D1397</f>
        <v>43500</v>
      </c>
      <c r="D62" s="33" t="str">
        <f>+'Base de datos  1'!E1397</f>
        <v>D/E</v>
      </c>
      <c r="E62" s="33" t="str">
        <f>+'Base de datos  1'!F1397</f>
        <v>Riñihue 25, Juan González</v>
      </c>
      <c r="F62">
        <f>+'Base de datos  1'!G1397</f>
        <v>0</v>
      </c>
      <c r="G62" s="92">
        <f>+'Base de datos  1'!H1397</f>
        <v>3000</v>
      </c>
    </row>
    <row r="63" spans="1:8" x14ac:dyDescent="0.25">
      <c r="A63" s="33">
        <f>+'Base de datos  1'!A1398</f>
        <v>43497</v>
      </c>
      <c r="B63" s="33" t="str">
        <f>+'Base de datos  1'!C1398</f>
        <v>Pago Cuota</v>
      </c>
      <c r="C63" s="33">
        <f>+'Base de datos  1'!D1398</f>
        <v>43500</v>
      </c>
      <c r="D63" s="33" t="str">
        <f>+'Base de datos  1'!E1398</f>
        <v>D/E</v>
      </c>
      <c r="E63" s="33" t="str">
        <f>+'Base de datos  1'!F1398</f>
        <v>Villarrica 129, Ricardo Figueroa</v>
      </c>
      <c r="F63">
        <f>+'Base de datos  1'!G1398</f>
        <v>0</v>
      </c>
      <c r="G63" s="92">
        <f>+'Base de datos  1'!H1398</f>
        <v>20000</v>
      </c>
    </row>
    <row r="64" spans="1:8" x14ac:dyDescent="0.25">
      <c r="A64" s="33">
        <f>+'Base de datos  1'!A1399</f>
        <v>43497</v>
      </c>
      <c r="B64" s="33" t="str">
        <f>+'Base de datos  1'!C1399</f>
        <v>Pago Cuota</v>
      </c>
      <c r="C64" s="33">
        <f>+'Base de datos  1'!D1399</f>
        <v>43500</v>
      </c>
      <c r="D64" s="33" t="str">
        <f>+'Base de datos  1'!E1399</f>
        <v>D/E</v>
      </c>
      <c r="E64" s="33" t="str">
        <f>+'Base de datos  1'!F1399</f>
        <v>Villarrica 122, Ema Valdes</v>
      </c>
      <c r="F64">
        <f>+'Base de datos  1'!G1399</f>
        <v>0</v>
      </c>
      <c r="G64" s="92">
        <f>+'Base de datos  1'!H1399</f>
        <v>20000</v>
      </c>
    </row>
    <row r="65" spans="1:7" x14ac:dyDescent="0.25">
      <c r="A65" s="33">
        <f>+'Base de datos  1'!A1400</f>
        <v>43497</v>
      </c>
      <c r="B65" s="33" t="str">
        <f>+'Base de datos  1'!C1400</f>
        <v>Pago Cuota</v>
      </c>
      <c r="C65" s="33">
        <f>+'Base de datos  1'!D1400</f>
        <v>43500</v>
      </c>
      <c r="D65" s="33" t="str">
        <f>+'Base de datos  1'!E1400</f>
        <v>D/E</v>
      </c>
      <c r="E65" s="33" t="str">
        <f>+'Base de datos  1'!F1400</f>
        <v>Llanquihue 90, Aurora Araya</v>
      </c>
      <c r="F65">
        <f>+'Base de datos  1'!G1400</f>
        <v>0</v>
      </c>
      <c r="G65" s="92">
        <f>+'Base de datos  1'!H1400</f>
        <v>20000</v>
      </c>
    </row>
    <row r="66" spans="1:7" x14ac:dyDescent="0.25">
      <c r="A66" s="33">
        <f>+'Base de datos  1'!A1401</f>
        <v>43497</v>
      </c>
      <c r="B66" s="33" t="str">
        <f>+'Base de datos  1'!C1401</f>
        <v>Pago Cuota</v>
      </c>
      <c r="C66" s="33">
        <f>+'Base de datos  1'!D1401</f>
        <v>43500</v>
      </c>
      <c r="D66" s="33" t="str">
        <f>+'Base de datos  1'!E1401</f>
        <v>D/E</v>
      </c>
      <c r="E66" s="33" t="str">
        <f>+'Base de datos  1'!F1401</f>
        <v>Puyehue 24, Manuel Latapiat</v>
      </c>
      <c r="F66">
        <f>+'Base de datos  1'!G1401</f>
        <v>0</v>
      </c>
      <c r="G66" s="92">
        <f>+'Base de datos  1'!H1401</f>
        <v>20000</v>
      </c>
    </row>
    <row r="67" spans="1:7" x14ac:dyDescent="0.25">
      <c r="A67" s="33">
        <f>+'Base de datos  1'!A1402</f>
        <v>43497</v>
      </c>
      <c r="B67" s="33" t="str">
        <f>+'Base de datos  1'!C1402</f>
        <v>Pago Cuota</v>
      </c>
      <c r="C67" s="33">
        <f>+'Base de datos  1'!D1402</f>
        <v>43500</v>
      </c>
      <c r="D67" s="33" t="str">
        <f>+'Base de datos  1'!E1402</f>
        <v>D/E</v>
      </c>
      <c r="E67" s="33" t="str">
        <f>+'Base de datos  1'!F1402</f>
        <v>Villarrica 104, Sergio Lledo</v>
      </c>
      <c r="F67">
        <f>+'Base de datos  1'!G1402</f>
        <v>0</v>
      </c>
      <c r="G67" s="92">
        <f>+'Base de datos  1'!H1402</f>
        <v>20000</v>
      </c>
    </row>
    <row r="68" spans="1:7" x14ac:dyDescent="0.25">
      <c r="A68" s="33">
        <f>+'Base de datos  1'!A1403</f>
        <v>43497</v>
      </c>
      <c r="B68" s="33" t="str">
        <f>+'Base de datos  1'!C1403</f>
        <v>Pago Cuota</v>
      </c>
      <c r="C68" s="33">
        <f>+'Base de datos  1'!D1403</f>
        <v>43500</v>
      </c>
      <c r="D68" s="33" t="str">
        <f>+'Base de datos  1'!E1403</f>
        <v>D/E</v>
      </c>
      <c r="E68" s="33" t="str">
        <f>+'Base de datos  1'!F1403</f>
        <v>Puyehue 43, Aurelio Sandoval</v>
      </c>
      <c r="F68">
        <f>+'Base de datos  1'!G1403</f>
        <v>0</v>
      </c>
      <c r="G68" s="92">
        <f>+'Base de datos  1'!H1403</f>
        <v>40000</v>
      </c>
    </row>
    <row r="69" spans="1:7" x14ac:dyDescent="0.25">
      <c r="A69" s="33">
        <f>+'Base de datos  1'!A1404</f>
        <v>43497</v>
      </c>
      <c r="B69" s="33" t="str">
        <f>+'Base de datos  1'!C1404</f>
        <v>Pago Cuota</v>
      </c>
      <c r="C69" s="33">
        <f>+'Base de datos  1'!D1404</f>
        <v>43500</v>
      </c>
      <c r="D69" s="33" t="str">
        <f>+'Base de datos  1'!E1404</f>
        <v>D/E</v>
      </c>
      <c r="E69" s="33" t="str">
        <f>+'Base de datos  1'!F1404</f>
        <v>Villarrica 130, Laura Bailac</v>
      </c>
      <c r="F69">
        <f>+'Base de datos  1'!G1404</f>
        <v>0</v>
      </c>
      <c r="G69" s="92">
        <f>+'Base de datos  1'!H1404</f>
        <v>40000</v>
      </c>
    </row>
    <row r="70" spans="1:7" x14ac:dyDescent="0.25">
      <c r="A70" s="33">
        <f>+'Base de datos  1'!A1405</f>
        <v>43497</v>
      </c>
      <c r="B70" s="33" t="str">
        <f>+'Base de datos  1'!C1405</f>
        <v>Pago Cuota</v>
      </c>
      <c r="C70" s="33">
        <f>+'Base de datos  1'!D1405</f>
        <v>43500</v>
      </c>
      <c r="D70" s="33" t="str">
        <f>+'Base de datos  1'!E1405</f>
        <v>D/E</v>
      </c>
      <c r="E70" s="33" t="str">
        <f>+'Base de datos  1'!F1405</f>
        <v>Llanquihue 76, Glenda Alvarez</v>
      </c>
      <c r="F70">
        <f>+'Base de datos  1'!G1405</f>
        <v>0</v>
      </c>
      <c r="G70" s="92">
        <f>+'Base de datos  1'!H1405</f>
        <v>48000</v>
      </c>
    </row>
    <row r="71" spans="1:7" x14ac:dyDescent="0.25">
      <c r="A71" s="33">
        <f>+'Base de datos  1'!A1406</f>
        <v>43497</v>
      </c>
      <c r="B71" s="33" t="str">
        <f>+'Base de datos  1'!C1406</f>
        <v>Pago Cuota</v>
      </c>
      <c r="C71" s="33">
        <f>+'Base de datos  1'!D1406</f>
        <v>43500</v>
      </c>
      <c r="D71" s="33" t="str">
        <f>+'Base de datos  1'!E1406</f>
        <v>D/E</v>
      </c>
      <c r="E71" s="33" t="str">
        <f>+'Base de datos  1'!F1406</f>
        <v>Riñihue 25, Juan González</v>
      </c>
      <c r="F71">
        <f>+'Base de datos  1'!G1406</f>
        <v>0</v>
      </c>
      <c r="G71" s="92">
        <f>+'Base de datos  1'!H1406</f>
        <v>50000</v>
      </c>
    </row>
    <row r="72" spans="1:7" x14ac:dyDescent="0.25">
      <c r="A72" s="33">
        <f>+'Base de datos  1'!A1407</f>
        <v>43497</v>
      </c>
      <c r="B72" s="33" t="str">
        <f>+'Base de datos  1'!C1407</f>
        <v>Pago Cuota</v>
      </c>
      <c r="C72" s="33">
        <f>+'Base de datos  1'!D1407</f>
        <v>43500</v>
      </c>
      <c r="D72" s="33" t="str">
        <f>+'Base de datos  1'!E1407</f>
        <v>D/E</v>
      </c>
      <c r="E72" s="33" t="str">
        <f>+'Base de datos  1'!F1407</f>
        <v>Calafquen 13, Enonito García</v>
      </c>
      <c r="F72">
        <f>+'Base de datos  1'!G1407</f>
        <v>0</v>
      </c>
      <c r="G72" s="92">
        <f>+'Base de datos  1'!H1407</f>
        <v>60000</v>
      </c>
    </row>
    <row r="73" spans="1:7" x14ac:dyDescent="0.25">
      <c r="A73" s="33">
        <f>+'Base de datos  1'!A1408</f>
        <v>43497</v>
      </c>
      <c r="B73" s="33" t="str">
        <f>+'Base de datos  1'!C1408</f>
        <v>Pago Cuota</v>
      </c>
      <c r="C73" s="33">
        <f>+'Base de datos  1'!D1408</f>
        <v>43500</v>
      </c>
      <c r="D73" s="33" t="str">
        <f>+'Base de datos  1'!E1408</f>
        <v>D/E</v>
      </c>
      <c r="E73" s="33" t="str">
        <f>+'Base de datos  1'!F1408</f>
        <v>Ranco 40, Eduardo Casademot</v>
      </c>
      <c r="F73">
        <f>+'Base de datos  1'!G1408</f>
        <v>0</v>
      </c>
      <c r="G73" s="92">
        <f>+'Base de datos  1'!H1408</f>
        <v>60000</v>
      </c>
    </row>
    <row r="74" spans="1:7" x14ac:dyDescent="0.25">
      <c r="A74" s="33">
        <f>+'Base de datos  1'!A1409</f>
        <v>43497</v>
      </c>
      <c r="B74" s="33" t="str">
        <f>+'Base de datos  1'!C1409</f>
        <v>Pago Cuota</v>
      </c>
      <c r="C74" s="33">
        <f>+'Base de datos  1'!D1409</f>
        <v>43500</v>
      </c>
      <c r="D74" s="33" t="str">
        <f>+'Base de datos  1'!E1409</f>
        <v>D/E</v>
      </c>
      <c r="E74" s="33" t="str">
        <f>+'Base de datos  1'!F1409</f>
        <v>Puyehue 34, Gladys Jorquera</v>
      </c>
      <c r="F74">
        <f>+'Base de datos  1'!G1409</f>
        <v>0</v>
      </c>
      <c r="G74" s="92">
        <f>+'Base de datos  1'!H1409</f>
        <v>80000</v>
      </c>
    </row>
    <row r="75" spans="1:7" x14ac:dyDescent="0.25">
      <c r="A75" s="33">
        <f>+'Base de datos  1'!A1410</f>
        <v>43497</v>
      </c>
      <c r="B75" s="33" t="str">
        <f>+'Base de datos  1'!C1410</f>
        <v>Pago Cuota</v>
      </c>
      <c r="C75" s="33">
        <f>+'Base de datos  1'!D1410</f>
        <v>43500</v>
      </c>
      <c r="D75" s="33" t="str">
        <f>+'Base de datos  1'!E1410</f>
        <v>D/E</v>
      </c>
      <c r="E75" s="33" t="str">
        <f>+'Base de datos  1'!F1410</f>
        <v>Ranco 89,  Teresa Rojas</v>
      </c>
      <c r="F75">
        <f>+'Base de datos  1'!G1410</f>
        <v>0</v>
      </c>
      <c r="G75" s="92">
        <f>+'Base de datos  1'!H1410</f>
        <v>100000</v>
      </c>
    </row>
    <row r="76" spans="1:7" x14ac:dyDescent="0.25">
      <c r="A76" s="33">
        <f>+'Base de datos  1'!A1411</f>
        <v>43497</v>
      </c>
      <c r="B76" s="33" t="str">
        <f>+'Base de datos  1'!C1411</f>
        <v>Pago Cuota</v>
      </c>
      <c r="C76" s="33">
        <f>+'Base de datos  1'!D1411</f>
        <v>43500</v>
      </c>
      <c r="D76" s="33" t="str">
        <f>+'Base de datos  1'!E1411</f>
        <v>D/E</v>
      </c>
      <c r="E76" s="33" t="str">
        <f>+'Base de datos  1'!F1411</f>
        <v>Villarrica 112, Isabel Roccaro</v>
      </c>
      <c r="F76">
        <f>+'Base de datos  1'!G1411</f>
        <v>0</v>
      </c>
      <c r="G76" s="92">
        <f>+'Base de datos  1'!H1411</f>
        <v>100000</v>
      </c>
    </row>
    <row r="77" spans="1:7" x14ac:dyDescent="0.25">
      <c r="A77" s="33">
        <f>+'Base de datos  1'!A1412</f>
        <v>43497</v>
      </c>
      <c r="B77" s="33" t="str">
        <f>+'Base de datos  1'!C1412</f>
        <v>Pago Cuota</v>
      </c>
      <c r="C77" s="33">
        <f>+'Base de datos  1'!D1412</f>
        <v>43500</v>
      </c>
      <c r="D77" s="33" t="str">
        <f>+'Base de datos  1'!E1412</f>
        <v>D/E</v>
      </c>
      <c r="E77" s="33" t="str">
        <f>+'Base de datos  1'!F1412</f>
        <v>Villarrica 110, Julia Valdes</v>
      </c>
      <c r="F77">
        <f>+'Base de datos  1'!G1412</f>
        <v>0</v>
      </c>
      <c r="G77" s="92">
        <f>+'Base de datos  1'!H1412</f>
        <v>100000</v>
      </c>
    </row>
    <row r="78" spans="1:7" x14ac:dyDescent="0.25">
      <c r="A78" s="33">
        <f>+'Base de datos  1'!A1413</f>
        <v>43497</v>
      </c>
      <c r="B78" s="33" t="str">
        <f>+'Base de datos  1'!C1413</f>
        <v>Pago Cuota</v>
      </c>
      <c r="C78" s="33">
        <f>+'Base de datos  1'!D1413</f>
        <v>43500</v>
      </c>
      <c r="D78" s="33" t="str">
        <f>+'Base de datos  1'!E1413</f>
        <v>D/E</v>
      </c>
      <c r="E78" s="33" t="str">
        <f>+'Base de datos  1'!F1413</f>
        <v>Llanquihue 107, Jose Navarro</v>
      </c>
      <c r="F78">
        <f>+'Base de datos  1'!G1413</f>
        <v>0</v>
      </c>
      <c r="G78" s="92">
        <f>+'Base de datos  1'!H1413</f>
        <v>120000</v>
      </c>
    </row>
    <row r="79" spans="1:7" x14ac:dyDescent="0.25">
      <c r="A79" s="33">
        <f>+'Base de datos  1'!A1414</f>
        <v>43497</v>
      </c>
      <c r="B79" s="33" t="str">
        <f>+'Base de datos  1'!C1414</f>
        <v>Pago Cuota</v>
      </c>
      <c r="C79" s="33">
        <f>+'Base de datos  1'!D1414</f>
        <v>43500</v>
      </c>
      <c r="D79" s="33" t="str">
        <f>+'Base de datos  1'!E1414</f>
        <v>TR</v>
      </c>
      <c r="E79" s="33" t="str">
        <f>+'Base de datos  1'!F1414</f>
        <v>Villarrica 120, Ma. Eugenia Meza</v>
      </c>
      <c r="F79">
        <f>+'Base de datos  1'!G1414</f>
        <v>0</v>
      </c>
      <c r="G79" s="92">
        <f>+'Base de datos  1'!H1414</f>
        <v>126000</v>
      </c>
    </row>
    <row r="80" spans="1:7" x14ac:dyDescent="0.25">
      <c r="A80" s="33">
        <f>+'Base de datos  1'!A1415</f>
        <v>43497</v>
      </c>
      <c r="B80" s="33" t="str">
        <f>+'Base de datos  1'!C1415</f>
        <v>Pago Cuota</v>
      </c>
      <c r="C80" s="33">
        <f>+'Base de datos  1'!D1415</f>
        <v>43500</v>
      </c>
      <c r="D80" s="33" t="str">
        <f>+'Base de datos  1'!E1415</f>
        <v>TR</v>
      </c>
      <c r="E80" s="33" t="str">
        <f>+'Base de datos  1'!F1415</f>
        <v>Villarrica 102 Ximena Mancilla</v>
      </c>
      <c r="F80">
        <f>+'Base de datos  1'!G1415</f>
        <v>0</v>
      </c>
      <c r="G80" s="92">
        <f>+'Base de datos  1'!H1415</f>
        <v>180000</v>
      </c>
    </row>
    <row r="81" spans="1:7" x14ac:dyDescent="0.25">
      <c r="A81" s="33">
        <f>+'Base de datos  1'!A1416</f>
        <v>43497</v>
      </c>
      <c r="B81" s="33" t="str">
        <f>+'Base de datos  1'!C1416</f>
        <v>Pago Cuota</v>
      </c>
      <c r="C81" s="33">
        <f>+'Base de datos  1'!D1416</f>
        <v>43500</v>
      </c>
      <c r="D81" s="33" t="str">
        <f>+'Base de datos  1'!E1416</f>
        <v>D/E</v>
      </c>
      <c r="E81" s="33" t="str">
        <f>+'Base de datos  1'!F1416</f>
        <v>Llanquihue 92, Carlos Herrera</v>
      </c>
      <c r="F81">
        <f>+'Base de datos  1'!G1416</f>
        <v>0</v>
      </c>
      <c r="G81" s="92">
        <f>+'Base de datos  1'!H1416</f>
        <v>240000</v>
      </c>
    </row>
    <row r="82" spans="1:7" x14ac:dyDescent="0.25">
      <c r="A82" s="33">
        <f>+'Base de datos  1'!A1417</f>
        <v>43497</v>
      </c>
      <c r="B82" s="33" t="str">
        <f>+'Base de datos  1'!C1417</f>
        <v>Pago Cuota</v>
      </c>
      <c r="C82" s="33">
        <f>+'Base de datos  1'!D1417</f>
        <v>43501</v>
      </c>
      <c r="D82" s="33" t="str">
        <f>+'Base de datos  1'!E1417</f>
        <v>TR</v>
      </c>
      <c r="E82" s="33" t="str">
        <f>+'Base de datos  1'!F1417</f>
        <v>Riñihue 27-29, Marta Manriquez</v>
      </c>
      <c r="F82">
        <f>+'Base de datos  1'!G1417</f>
        <v>0</v>
      </c>
      <c r="G82" s="92">
        <f>+'Base de datos  1'!H1417</f>
        <v>40000</v>
      </c>
    </row>
    <row r="83" spans="1:7" x14ac:dyDescent="0.25">
      <c r="A83" s="33">
        <f>+'Base de datos  1'!A1418</f>
        <v>43497</v>
      </c>
      <c r="B83" s="33" t="str">
        <f>+'Base de datos  1'!C1418</f>
        <v>Pago Cuota</v>
      </c>
      <c r="C83" s="33">
        <f>+'Base de datos  1'!D1418</f>
        <v>43501</v>
      </c>
      <c r="D83" s="33" t="str">
        <f>+'Base de datos  1'!E1418</f>
        <v>D/CH</v>
      </c>
      <c r="E83" s="33" t="str">
        <f>+'Base de datos  1'!F1418</f>
        <v>Villarrica 114, Hilda Alburquerque</v>
      </c>
      <c r="F83">
        <f>+'Base de datos  1'!G1418</f>
        <v>0</v>
      </c>
      <c r="G83" s="92">
        <f>+'Base de datos  1'!H1418</f>
        <v>60000</v>
      </c>
    </row>
    <row r="84" spans="1:7" x14ac:dyDescent="0.25">
      <c r="A84" s="33">
        <f>+'Base de datos  1'!A1419</f>
        <v>43497</v>
      </c>
      <c r="B84" s="33" t="str">
        <f>+'Base de datos  1'!C1419</f>
        <v>Pago Cuota</v>
      </c>
      <c r="C84" s="33">
        <f>+'Base de datos  1'!D1419</f>
        <v>43501</v>
      </c>
      <c r="D84" s="33" t="str">
        <f>+'Base de datos  1'!E1419</f>
        <v>D/CH</v>
      </c>
      <c r="E84" s="33" t="str">
        <f>+'Base de datos  1'!F1419</f>
        <v>Ranco 87, Roxana Rivera</v>
      </c>
      <c r="F84">
        <f>+'Base de datos  1'!G1419</f>
        <v>0</v>
      </c>
      <c r="G84" s="92">
        <f>+'Base de datos  1'!H1419</f>
        <v>200000</v>
      </c>
    </row>
    <row r="85" spans="1:7" x14ac:dyDescent="0.25">
      <c r="A85" s="33">
        <f>+'Base de datos  1'!A1420</f>
        <v>43497</v>
      </c>
      <c r="B85" s="33" t="str">
        <f>+'Base de datos  1'!C1420</f>
        <v>Pago Cuota</v>
      </c>
      <c r="C85" s="33">
        <f>+'Base de datos  1'!D1420</f>
        <v>43501</v>
      </c>
      <c r="D85" s="33" t="str">
        <f>+'Base de datos  1'!E1420</f>
        <v>D/CH</v>
      </c>
      <c r="E85" s="33" t="str">
        <f>+'Base de datos  1'!F1420</f>
        <v>Ranco 85, Hugo Flores</v>
      </c>
      <c r="F85">
        <f>+'Base de datos  1'!G1420</f>
        <v>0</v>
      </c>
      <c r="G85" s="92">
        <f>+'Base de datos  1'!H1420</f>
        <v>200000</v>
      </c>
    </row>
    <row r="86" spans="1:7" x14ac:dyDescent="0.25">
      <c r="A86" s="33">
        <f>+'Base de datos  1'!A1421</f>
        <v>43497</v>
      </c>
      <c r="B86" s="33" t="str">
        <f>+'Base de datos  1'!C1421</f>
        <v>Pago Cuota</v>
      </c>
      <c r="C86" s="33">
        <f>+'Base de datos  1'!D1421</f>
        <v>43501</v>
      </c>
      <c r="D86" s="33" t="str">
        <f>+'Base de datos  1'!E1421</f>
        <v>D/CH</v>
      </c>
      <c r="E86" s="33" t="str">
        <f>+'Base de datos  1'!F1421</f>
        <v>Puyehue 45-47, Gladys Segovia</v>
      </c>
      <c r="F86">
        <f>+'Base de datos  1'!G1421</f>
        <v>0</v>
      </c>
      <c r="G86" s="92">
        <f>+'Base de datos  1'!H1421</f>
        <v>420000</v>
      </c>
    </row>
    <row r="87" spans="1:7" x14ac:dyDescent="0.25">
      <c r="A87" s="33">
        <f>+'Base de datos  1'!A1422</f>
        <v>43497</v>
      </c>
      <c r="B87" s="33" t="str">
        <f>+'Base de datos  1'!C1422</f>
        <v>Pago Cuota</v>
      </c>
      <c r="C87" s="33">
        <f>+'Base de datos  1'!D1422</f>
        <v>43502</v>
      </c>
      <c r="D87" s="33" t="str">
        <f>+'Base de datos  1'!E1422</f>
        <v>TR</v>
      </c>
      <c r="E87" s="33" t="str">
        <f>+'Base de datos  1'!F1422</f>
        <v>Puyehue 22, Cristina Olivares</v>
      </c>
      <c r="F87">
        <f>+'Base de datos  1'!G1422</f>
        <v>0</v>
      </c>
      <c r="G87" s="92">
        <f>+'Base de datos  1'!H1422</f>
        <v>20000</v>
      </c>
    </row>
    <row r="88" spans="1:7" x14ac:dyDescent="0.25">
      <c r="A88" s="33">
        <f>+'Base de datos  1'!A1423</f>
        <v>43497</v>
      </c>
      <c r="B88" s="33" t="str">
        <f>+'Base de datos  1'!C1423</f>
        <v>Pago Cuota</v>
      </c>
      <c r="C88" s="33">
        <f>+'Base de datos  1'!D1423</f>
        <v>43502</v>
      </c>
      <c r="D88" s="33" t="str">
        <f>+'Base de datos  1'!E1423</f>
        <v>TR</v>
      </c>
      <c r="E88" s="33" t="str">
        <f>+'Base de datos  1'!F1423</f>
        <v>Ranco 73, Fco. Hernandez</v>
      </c>
      <c r="F88">
        <f>+'Base de datos  1'!G1423</f>
        <v>0</v>
      </c>
      <c r="G88" s="92">
        <f>+'Base de datos  1'!H1423</f>
        <v>20000</v>
      </c>
    </row>
    <row r="89" spans="1:7" x14ac:dyDescent="0.25">
      <c r="A89" s="33">
        <f>+'Base de datos  1'!A1424</f>
        <v>43497</v>
      </c>
      <c r="B89" s="33" t="str">
        <f>+'Base de datos  1'!C1424</f>
        <v>Pago Cuota</v>
      </c>
      <c r="C89" s="33">
        <f>+'Base de datos  1'!D1424</f>
        <v>43502</v>
      </c>
      <c r="D89" s="33" t="str">
        <f>+'Base de datos  1'!E1424</f>
        <v>TR</v>
      </c>
      <c r="E89" s="33" t="str">
        <f>+'Base de datos  1'!F1424</f>
        <v>Ranco 50, Julia Parra</v>
      </c>
      <c r="F89">
        <f>+'Base de datos  1'!G1424</f>
        <v>0</v>
      </c>
      <c r="G89" s="92">
        <f>+'Base de datos  1'!H1424</f>
        <v>20000</v>
      </c>
    </row>
    <row r="90" spans="1:7" x14ac:dyDescent="0.25">
      <c r="A90" s="33">
        <f>+'Base de datos  1'!A1425</f>
        <v>43497</v>
      </c>
      <c r="B90" s="33" t="str">
        <f>+'Base de datos  1'!C1425</f>
        <v>Pago Cuota</v>
      </c>
      <c r="C90" s="33">
        <f>+'Base de datos  1'!D1425</f>
        <v>43502</v>
      </c>
      <c r="D90" s="33" t="str">
        <f>+'Base de datos  1'!E1425</f>
        <v>TR</v>
      </c>
      <c r="E90" s="33" t="str">
        <f>+'Base de datos  1'!F1425</f>
        <v>Ranco 79, Ismelda Meza</v>
      </c>
      <c r="F90">
        <f>+'Base de datos  1'!G1425</f>
        <v>0</v>
      </c>
      <c r="G90" s="92">
        <f>+'Base de datos  1'!H1425</f>
        <v>20000</v>
      </c>
    </row>
    <row r="91" spans="1:7" x14ac:dyDescent="0.25">
      <c r="A91" s="33">
        <f>+'Base de datos  1'!A1426</f>
        <v>43497</v>
      </c>
      <c r="B91" s="33" t="str">
        <f>+'Base de datos  1'!C1426</f>
        <v>Pago Cuota</v>
      </c>
      <c r="C91" s="33">
        <f>+'Base de datos  1'!D1426</f>
        <v>43502</v>
      </c>
      <c r="D91" s="33" t="str">
        <f>+'Base de datos  1'!E1426</f>
        <v>D/CH</v>
      </c>
      <c r="E91" s="33" t="str">
        <f>+'Base de datos  1'!F1426</f>
        <v>Ranco 73, Fco. Hernandez</v>
      </c>
      <c r="F91">
        <f>+'Base de datos  1'!G1426</f>
        <v>0</v>
      </c>
      <c r="G91" s="92">
        <f>+'Base de datos  1'!H1426</f>
        <v>77500</v>
      </c>
    </row>
    <row r="92" spans="1:7" x14ac:dyDescent="0.25">
      <c r="A92" s="33">
        <f>+'Base de datos  1'!A1427</f>
        <v>43497</v>
      </c>
      <c r="B92" s="33" t="str">
        <f>+'Base de datos  1'!C1427</f>
        <v>Pago Cuota</v>
      </c>
      <c r="C92" s="33">
        <f>+'Base de datos  1'!D1427</f>
        <v>43503</v>
      </c>
      <c r="D92" s="33" t="str">
        <f>+'Base de datos  1'!E1427</f>
        <v>TR</v>
      </c>
      <c r="E92" s="33" t="str">
        <f>+'Base de datos  1'!F1427</f>
        <v>Riñihue 27-29, Marta Manriquez</v>
      </c>
      <c r="F92">
        <f>+'Base de datos  1'!G1427</f>
        <v>0</v>
      </c>
      <c r="G92" s="92">
        <f>+'Base de datos  1'!H1427</f>
        <v>40000</v>
      </c>
    </row>
    <row r="93" spans="1:7" x14ac:dyDescent="0.25">
      <c r="A93" s="33">
        <f>+'Base de datos  1'!A1428</f>
        <v>43497</v>
      </c>
      <c r="B93" s="33" t="str">
        <f>+'Base de datos  1'!C1428</f>
        <v>Pago Cuota</v>
      </c>
      <c r="C93" s="33">
        <f>+'Base de datos  1'!D1428</f>
        <v>43504</v>
      </c>
      <c r="D93" s="33" t="str">
        <f>+'Base de datos  1'!E1428</f>
        <v>TR</v>
      </c>
      <c r="E93" s="33" t="str">
        <f>+'Base de datos  1'!F1428</f>
        <v>Llanquihue 119, Maria Madariaga</v>
      </c>
      <c r="F93">
        <f>+'Base de datos  1'!G1428</f>
        <v>0</v>
      </c>
      <c r="G93" s="92">
        <f>+'Base de datos  1'!H1428</f>
        <v>20000</v>
      </c>
    </row>
    <row r="94" spans="1:7" x14ac:dyDescent="0.25">
      <c r="A94" s="33">
        <f>+'Base de datos  1'!A1429</f>
        <v>43497</v>
      </c>
      <c r="B94" s="33" t="str">
        <f>+'Base de datos  1'!C1429</f>
        <v>Pago Cuota</v>
      </c>
      <c r="C94" s="33">
        <f>+'Base de datos  1'!D1429</f>
        <v>43507</v>
      </c>
      <c r="D94" s="33" t="str">
        <f>+'Base de datos  1'!E1429</f>
        <v>D/E</v>
      </c>
      <c r="E94" s="33" t="str">
        <f>+'Base de datos  1'!F1429</f>
        <v>RF Devolucion caja chica</v>
      </c>
      <c r="F94">
        <f>+'Base de datos  1'!G1429</f>
        <v>0</v>
      </c>
      <c r="G94" s="92">
        <f>+'Base de datos  1'!H1429</f>
        <v>9100</v>
      </c>
    </row>
    <row r="95" spans="1:7" x14ac:dyDescent="0.25">
      <c r="A95" s="33">
        <f>+'Base de datos  1'!A1430</f>
        <v>43497</v>
      </c>
      <c r="B95" s="33" t="str">
        <f>+'Base de datos  1'!C1430</f>
        <v>Pago Cuota</v>
      </c>
      <c r="C95" s="33">
        <f>+'Base de datos  1'!D1430</f>
        <v>43507</v>
      </c>
      <c r="D95" s="33" t="str">
        <f>+'Base de datos  1'!E1430</f>
        <v>D/E</v>
      </c>
      <c r="E95" s="33" t="str">
        <f>+'Base de datos  1'!F1430</f>
        <v>Llanquihue 74, Eliana Haro</v>
      </c>
      <c r="F95">
        <f>+'Base de datos  1'!G1430</f>
        <v>0</v>
      </c>
      <c r="G95" s="92">
        <f>+'Base de datos  1'!H1430</f>
        <v>20000</v>
      </c>
    </row>
    <row r="96" spans="1:7" x14ac:dyDescent="0.25">
      <c r="A96" s="33">
        <f>+'Base de datos  1'!A1431</f>
        <v>43497</v>
      </c>
      <c r="B96" s="33" t="str">
        <f>+'Base de datos  1'!C1431</f>
        <v>Pago Cuota</v>
      </c>
      <c r="C96" s="33">
        <f>+'Base de datos  1'!D1431</f>
        <v>43507</v>
      </c>
      <c r="D96" s="33" t="str">
        <f>+'Base de datos  1'!E1431</f>
        <v>D/E</v>
      </c>
      <c r="E96" s="33" t="str">
        <f>+'Base de datos  1'!F1431</f>
        <v>Llanquihue 74, Eliana Haro</v>
      </c>
      <c r="F96">
        <f>+'Base de datos  1'!G1431</f>
        <v>0</v>
      </c>
      <c r="G96" s="92">
        <f>+'Base de datos  1'!H1431</f>
        <v>20000</v>
      </c>
    </row>
    <row r="97" spans="1:7" x14ac:dyDescent="0.25">
      <c r="A97" s="33">
        <f>+'Base de datos  1'!A1432</f>
        <v>43497</v>
      </c>
      <c r="B97" s="33" t="str">
        <f>+'Base de datos  1'!C1432</f>
        <v>Pago Cuota</v>
      </c>
      <c r="C97" s="33">
        <f>+'Base de datos  1'!D1432</f>
        <v>43507</v>
      </c>
      <c r="D97" s="33" t="str">
        <f>+'Base de datos  1'!E1432</f>
        <v>TR</v>
      </c>
      <c r="E97" s="33" t="str">
        <f>+'Base de datos  1'!F1432</f>
        <v>Ranco 75, Olga Hernandez</v>
      </c>
      <c r="F97">
        <f>+'Base de datos  1'!G1432</f>
        <v>0</v>
      </c>
      <c r="G97" s="92">
        <f>+'Base de datos  1'!H1432</f>
        <v>20000</v>
      </c>
    </row>
    <row r="98" spans="1:7" x14ac:dyDescent="0.25">
      <c r="A98" s="33">
        <f>+'Base de datos  1'!A1433</f>
        <v>43497</v>
      </c>
      <c r="B98" s="33" t="str">
        <f>+'Base de datos  1'!C1433</f>
        <v>Pago Cuota</v>
      </c>
      <c r="C98" s="33">
        <f>+'Base de datos  1'!D1433</f>
        <v>43507</v>
      </c>
      <c r="D98" s="33" t="str">
        <f>+'Base de datos  1'!E1433</f>
        <v>D/E</v>
      </c>
      <c r="E98" s="33" t="str">
        <f>+'Base de datos  1'!F1433</f>
        <v>Puyehue 41, Teresa Sepulveda</v>
      </c>
      <c r="F98">
        <f>+'Base de datos  1'!G1433</f>
        <v>0</v>
      </c>
      <c r="G98" s="92">
        <f>+'Base de datos  1'!H1433</f>
        <v>80000</v>
      </c>
    </row>
    <row r="99" spans="1:7" x14ac:dyDescent="0.25">
      <c r="A99" s="33">
        <f>+'Base de datos  1'!A1434</f>
        <v>43497</v>
      </c>
      <c r="B99" s="33" t="str">
        <f>+'Base de datos  1'!C1434</f>
        <v>Pago Cuota</v>
      </c>
      <c r="C99" s="33">
        <f>+'Base de datos  1'!D1434</f>
        <v>43507</v>
      </c>
      <c r="D99" s="33" t="str">
        <f>+'Base de datos  1'!E1434</f>
        <v>D/E</v>
      </c>
      <c r="E99" s="33" t="str">
        <f>+'Base de datos  1'!F1434</f>
        <v>Llanquihue 111, Walter Roccaro</v>
      </c>
      <c r="F99">
        <f>+'Base de datos  1'!G1434</f>
        <v>0</v>
      </c>
      <c r="G99" s="92">
        <f>+'Base de datos  1'!H1434</f>
        <v>160000</v>
      </c>
    </row>
    <row r="100" spans="1:7" x14ac:dyDescent="0.25">
      <c r="A100" s="33">
        <f>+'Base de datos  1'!A1435</f>
        <v>43497</v>
      </c>
      <c r="B100" s="33" t="str">
        <f>+'Base de datos  1'!C1435</f>
        <v>Pago Cuota</v>
      </c>
      <c r="C100" s="33">
        <f>+'Base de datos  1'!D1435</f>
        <v>43511</v>
      </c>
      <c r="D100" s="33" t="str">
        <f>+'Base de datos  1'!E1435</f>
        <v>D/CH</v>
      </c>
      <c r="E100" s="33" t="str">
        <f>+'Base de datos  1'!F1435</f>
        <v>Regina Werner</v>
      </c>
      <c r="F100">
        <f>+'Base de datos  1'!G1435</f>
        <v>0</v>
      </c>
      <c r="G100" s="92">
        <f>+'Base de datos  1'!H1435</f>
        <v>40039</v>
      </c>
    </row>
    <row r="101" spans="1:7" x14ac:dyDescent="0.25">
      <c r="A101" s="33">
        <f>+'Base de datos  1'!A1436</f>
        <v>43497</v>
      </c>
      <c r="B101" s="33" t="str">
        <f>+'Base de datos  1'!C1436</f>
        <v>Pago Cuota</v>
      </c>
      <c r="C101" s="33">
        <f>+'Base de datos  1'!D1436</f>
        <v>43514</v>
      </c>
      <c r="D101" s="33" t="str">
        <f>+'Base de datos  1'!E1436</f>
        <v>D/E</v>
      </c>
      <c r="E101" s="33" t="str">
        <f>+'Base de datos  1'!F1436</f>
        <v>Villarrica 124</v>
      </c>
      <c r="F101">
        <f>+'Base de datos  1'!G1436</f>
        <v>0</v>
      </c>
      <c r="G101" s="92">
        <f>+'Base de datos  1'!H1436</f>
        <v>270000</v>
      </c>
    </row>
    <row r="102" spans="1:7" x14ac:dyDescent="0.25">
      <c r="A102" s="33">
        <f>+'Base de datos  1'!A1437</f>
        <v>43497</v>
      </c>
      <c r="B102" s="33" t="str">
        <f>+'Base de datos  1'!C1437</f>
        <v>Pago Cuota</v>
      </c>
      <c r="C102" s="33">
        <f>+'Base de datos  1'!D1437</f>
        <v>43518</v>
      </c>
      <c r="D102" s="33" t="str">
        <f>+'Base de datos  1'!E1437</f>
        <v>TR</v>
      </c>
      <c r="E102" s="33" t="str">
        <f>+'Base de datos  1'!F1437</f>
        <v>Llanquihue 80, Sergio ibaceta</v>
      </c>
      <c r="F102">
        <f>+'Base de datos  1'!G1437</f>
        <v>0</v>
      </c>
      <c r="G102" s="92">
        <f>+'Base de datos  1'!H1437</f>
        <v>20080</v>
      </c>
    </row>
    <row r="103" spans="1:7" x14ac:dyDescent="0.25">
      <c r="A103" s="33">
        <f>+'Base de datos  1'!A1438</f>
        <v>43497</v>
      </c>
      <c r="B103" s="33" t="str">
        <f>+'Base de datos  1'!C1438</f>
        <v>Pago Cuota</v>
      </c>
      <c r="C103" s="33">
        <f>+'Base de datos  1'!D1438</f>
        <v>43518</v>
      </c>
      <c r="D103" s="33" t="str">
        <f>+'Base de datos  1'!E1438</f>
        <v>D/CH</v>
      </c>
      <c r="E103" s="33" t="str">
        <f>+'Base de datos  1'!F1438</f>
        <v>Ranco 95, Carolina Ortiz</v>
      </c>
      <c r="F103">
        <f>+'Base de datos  1'!G1438</f>
        <v>0</v>
      </c>
      <c r="G103" s="92">
        <f>+'Base de datos  1'!H1438</f>
        <v>831605</v>
      </c>
    </row>
    <row r="104" spans="1:7" x14ac:dyDescent="0.25">
      <c r="A104" s="33">
        <f>+'Base de datos  1'!A1439</f>
        <v>43497</v>
      </c>
      <c r="B104" s="33" t="str">
        <f>+'Base de datos  1'!C1439</f>
        <v>Pago Cuota</v>
      </c>
      <c r="C104" s="33">
        <f>+'Base de datos  1'!D1439</f>
        <v>43521</v>
      </c>
      <c r="D104" s="33" t="str">
        <f>+'Base de datos  1'!E1439</f>
        <v>TR</v>
      </c>
      <c r="E104" s="33" t="str">
        <f>+'Base de datos  1'!F1439</f>
        <v>Ranco 48, Carola Arriagada</v>
      </c>
      <c r="F104">
        <f>+'Base de datos  1'!G1439</f>
        <v>0</v>
      </c>
      <c r="G104" s="92">
        <f>+'Base de datos  1'!H1439</f>
        <v>20000</v>
      </c>
    </row>
    <row r="105" spans="1:7" x14ac:dyDescent="0.25">
      <c r="A105" s="33">
        <f>+'Base de datos  1'!A1440</f>
        <v>43497</v>
      </c>
      <c r="B105" s="33" t="str">
        <f>+'Base de datos  1'!C1440</f>
        <v>Pago Cuota</v>
      </c>
      <c r="C105" s="33">
        <f>+'Base de datos  1'!D1440</f>
        <v>43521</v>
      </c>
      <c r="D105" s="33" t="str">
        <f>+'Base de datos  1'!E1440</f>
        <v>TR</v>
      </c>
      <c r="E105" s="33" t="str">
        <f>+'Base de datos  1'!F1440</f>
        <v>Llanquihue 109, Teresa Gatica</v>
      </c>
      <c r="F105">
        <f>+'Base de datos  1'!G1440</f>
        <v>0</v>
      </c>
      <c r="G105" s="92">
        <f>+'Base de datos  1'!H1440</f>
        <v>20109</v>
      </c>
    </row>
    <row r="106" spans="1:7" x14ac:dyDescent="0.25">
      <c r="A106" s="33">
        <f>+'Base de datos  1'!A1441</f>
        <v>43497</v>
      </c>
      <c r="B106" s="33" t="str">
        <f>+'Base de datos  1'!C1441</f>
        <v>Pago Cuota</v>
      </c>
      <c r="C106" s="33">
        <f>+'Base de datos  1'!D1441</f>
        <v>43521</v>
      </c>
      <c r="D106" s="33" t="str">
        <f>+'Base de datos  1'!E1441</f>
        <v>D/E</v>
      </c>
      <c r="E106" s="33" t="str">
        <f>+'Base de datos  1'!F1441</f>
        <v>Villarrica 124, Titulo Dominio</v>
      </c>
      <c r="F106">
        <f>+'Base de datos  1'!G1441</f>
        <v>0</v>
      </c>
      <c r="G106" s="92">
        <f>+'Base de datos  1'!H1441</f>
        <v>50000</v>
      </c>
    </row>
    <row r="107" spans="1:7" x14ac:dyDescent="0.25">
      <c r="A107" s="33">
        <f>+'Base de datos  1'!A1442</f>
        <v>43497</v>
      </c>
      <c r="B107" s="33" t="str">
        <f>+'Base de datos  1'!C1442</f>
        <v>Pago Cuota</v>
      </c>
      <c r="C107" s="33">
        <f>+'Base de datos  1'!D1442</f>
        <v>43521</v>
      </c>
      <c r="D107" s="33" t="str">
        <f>+'Base de datos  1'!E1442</f>
        <v>D/E</v>
      </c>
      <c r="E107" s="33" t="str">
        <f>+'Base de datos  1'!F1442</f>
        <v>Ranco 77, Melinda Gonzalez</v>
      </c>
      <c r="F107">
        <f>+'Base de datos  1'!G1442</f>
        <v>0</v>
      </c>
      <c r="G107" s="92">
        <f>+'Base de datos  1'!H1442</f>
        <v>140000</v>
      </c>
    </row>
    <row r="108" spans="1:7" x14ac:dyDescent="0.25">
      <c r="A108" s="33">
        <f>+'Base de datos  1'!A1443</f>
        <v>43497</v>
      </c>
      <c r="B108" s="33" t="str">
        <f>+'Base de datos  1'!C1443</f>
        <v>Pago Cuota</v>
      </c>
      <c r="C108" s="33">
        <f>+'Base de datos  1'!D1443</f>
        <v>43522</v>
      </c>
      <c r="D108" s="33" t="str">
        <f>+'Base de datos  1'!E1443</f>
        <v>TR</v>
      </c>
      <c r="E108" s="33" t="str">
        <f>+'Base de datos  1'!F1443</f>
        <v>Llanquihue 113, Pedro Ruz</v>
      </c>
      <c r="F108">
        <f>+'Base de datos  1'!G1443</f>
        <v>0</v>
      </c>
      <c r="G108" s="92">
        <f>+'Base de datos  1'!H1443</f>
        <v>20000</v>
      </c>
    </row>
    <row r="109" spans="1:7" x14ac:dyDescent="0.25">
      <c r="A109" s="33">
        <f>+'Base de datos  1'!A1444</f>
        <v>43497</v>
      </c>
      <c r="B109" s="33" t="str">
        <f>+'Base de datos  1'!C1444</f>
        <v>Pago Cuota</v>
      </c>
      <c r="C109" s="33">
        <f>+'Base de datos  1'!D1444</f>
        <v>43522</v>
      </c>
      <c r="D109" s="33" t="str">
        <f>+'Base de datos  1'!E1444</f>
        <v>TR</v>
      </c>
      <c r="E109" s="33" t="str">
        <f>+'Base de datos  1'!F1444</f>
        <v>Ranco 50, Julia Parra</v>
      </c>
      <c r="F109">
        <f>+'Base de datos  1'!G1444</f>
        <v>0</v>
      </c>
      <c r="G109" s="92">
        <f>+'Base de datos  1'!H1444</f>
        <v>20000</v>
      </c>
    </row>
    <row r="110" spans="1:7" x14ac:dyDescent="0.25">
      <c r="A110" s="33">
        <f>+'Base de datos  1'!A1445</f>
        <v>43497</v>
      </c>
      <c r="B110" s="33" t="str">
        <f>+'Base de datos  1'!C1445</f>
        <v>Pago Cuota</v>
      </c>
      <c r="C110" s="33">
        <f>+'Base de datos  1'!D1445</f>
        <v>43522</v>
      </c>
      <c r="D110" s="33" t="str">
        <f>+'Base de datos  1'!E1445</f>
        <v>TR</v>
      </c>
      <c r="E110" s="33" t="str">
        <f>+'Base de datos  1'!F1445</f>
        <v>Ranco 79, Ismelda Meza</v>
      </c>
      <c r="F110">
        <f>+'Base de datos  1'!G1445</f>
        <v>0</v>
      </c>
      <c r="G110" s="92">
        <f>+'Base de datos  1'!H1445</f>
        <v>20000</v>
      </c>
    </row>
    <row r="111" spans="1:7" x14ac:dyDescent="0.25">
      <c r="A111" s="33">
        <f>+'Base de datos  1'!A1446</f>
        <v>43497</v>
      </c>
      <c r="B111" s="33" t="str">
        <f>+'Base de datos  1'!C1446</f>
        <v>Pago Cuota</v>
      </c>
      <c r="C111" s="33">
        <f>+'Base de datos  1'!D1446</f>
        <v>43522</v>
      </c>
      <c r="D111" s="33" t="str">
        <f>+'Base de datos  1'!E1446</f>
        <v>TR</v>
      </c>
      <c r="E111" s="33" t="str">
        <f>+'Base de datos  1'!F1446</f>
        <v>Villarrica 98-A, Francisco Vergara</v>
      </c>
      <c r="F111">
        <f>+'Base de datos  1'!G1446</f>
        <v>0</v>
      </c>
      <c r="G111" s="92">
        <f>+'Base de datos  1'!H1446</f>
        <v>30000</v>
      </c>
    </row>
    <row r="112" spans="1:7" x14ac:dyDescent="0.25">
      <c r="A112" s="33">
        <f>+'Base de datos  1'!A1447</f>
        <v>43497</v>
      </c>
      <c r="B112" s="33" t="str">
        <f>+'Base de datos  1'!C1447</f>
        <v>Pago Cuota</v>
      </c>
      <c r="C112" s="33">
        <f>+'Base de datos  1'!D1447</f>
        <v>43524</v>
      </c>
      <c r="D112" s="33" t="str">
        <f>+'Base de datos  1'!E1447</f>
        <v>D/E</v>
      </c>
      <c r="E112" s="33" t="str">
        <f>+'Base de datos  1'!F1447</f>
        <v>Rfigueroa vuelto caja chica</v>
      </c>
      <c r="F112">
        <f>+'Base de datos  1'!G1447</f>
        <v>0</v>
      </c>
      <c r="G112" s="92">
        <f>+'Base de datos  1'!H1447</f>
        <v>2780</v>
      </c>
    </row>
    <row r="113" spans="1:21" x14ac:dyDescent="0.25">
      <c r="A113" s="33">
        <f>+'Base de datos  1'!A1448</f>
        <v>43497</v>
      </c>
      <c r="B113" s="33" t="str">
        <f>+'Base de datos  1'!C1448</f>
        <v>Pago Cuota</v>
      </c>
      <c r="C113" s="33">
        <f>+'Base de datos  1'!D1448</f>
        <v>43524</v>
      </c>
      <c r="D113" s="33" t="str">
        <f>+'Base de datos  1'!E1448</f>
        <v>TR</v>
      </c>
      <c r="E113" s="33" t="str">
        <f>+'Base de datos  1'!F1448</f>
        <v>Villarrica 123, Omar Sepulveda</v>
      </c>
      <c r="F113">
        <f>+'Base de datos  1'!G1448</f>
        <v>0</v>
      </c>
      <c r="G113" s="92">
        <f>+'Base de datos  1'!H1448</f>
        <v>20000</v>
      </c>
    </row>
    <row r="114" spans="1:21" x14ac:dyDescent="0.25">
      <c r="A114" s="33">
        <f>+'Base de datos  1'!A1449</f>
        <v>43497</v>
      </c>
      <c r="B114" s="33" t="str">
        <f>+'Base de datos  1'!C1449</f>
        <v>Pago Cuota</v>
      </c>
      <c r="C114" s="33">
        <f>+'Base de datos  1'!D1449</f>
        <v>43524</v>
      </c>
      <c r="D114" s="33" t="str">
        <f>+'Base de datos  1'!E1449</f>
        <v>D/E</v>
      </c>
      <c r="E114" s="33" t="str">
        <f>+'Base de datos  1'!F1449</f>
        <v>Villarrica 19, Ricardo Figueroa</v>
      </c>
      <c r="F114">
        <f>+'Base de datos  1'!G1449</f>
        <v>0</v>
      </c>
      <c r="G114" s="92">
        <f>+'Base de datos  1'!H1449</f>
        <v>20000</v>
      </c>
    </row>
    <row r="115" spans="1:21" x14ac:dyDescent="0.25">
      <c r="A115" s="217">
        <f>+'Base de datos  1'!A1450</f>
        <v>43497</v>
      </c>
      <c r="B115" s="217" t="str">
        <f>+'Base de datos  1'!C1450</f>
        <v>Pago Cuota</v>
      </c>
      <c r="C115" s="217">
        <f>+'Base de datos  1'!D1450</f>
        <v>43524</v>
      </c>
      <c r="D115" s="217" t="str">
        <f>+'Base de datos  1'!E1450</f>
        <v>D/E</v>
      </c>
      <c r="E115" s="217" t="str">
        <f>+'Base de datos  1'!F1450</f>
        <v>Villarrica 122, Ema Valdes</v>
      </c>
      <c r="F115" s="218">
        <f>+'Base de datos  1'!G1450</f>
        <v>0</v>
      </c>
      <c r="G115" s="230">
        <f>+'Base de datos  1'!H1450</f>
        <v>20000</v>
      </c>
      <c r="H115" s="231">
        <f>SUM(G60:G115)</f>
        <v>4698213</v>
      </c>
    </row>
    <row r="116" spans="1:21" x14ac:dyDescent="0.25">
      <c r="A116" s="33">
        <f>+'Base de datos  1'!A1451</f>
        <v>43525</v>
      </c>
      <c r="B116" s="33" t="str">
        <f>+'Base de datos  1'!C1451</f>
        <v>Pago Cuota</v>
      </c>
      <c r="C116" s="33">
        <f>+'Base de datos  1'!D1451</f>
        <v>43525</v>
      </c>
      <c r="D116" s="33" t="str">
        <f>+'Base de datos  1'!E1451</f>
        <v>TR</v>
      </c>
      <c r="E116" s="33" t="str">
        <f>+'Base de datos  1'!F1451</f>
        <v>Llanquihue 97, Rene Rivero</v>
      </c>
      <c r="F116">
        <f>+'Base de datos  1'!G1451</f>
        <v>0</v>
      </c>
      <c r="G116" s="92">
        <f>+'Base de datos  1'!H1451</f>
        <v>20000</v>
      </c>
    </row>
    <row r="117" spans="1:21" s="37" customFormat="1" x14ac:dyDescent="0.25">
      <c r="A117" s="33">
        <f>+'Base de datos  1'!A1452</f>
        <v>43525</v>
      </c>
      <c r="B117" s="33" t="str">
        <f>+'Base de datos  1'!C1452</f>
        <v>Pago Cuota</v>
      </c>
      <c r="C117" s="33">
        <f>+'Base de datos  1'!D1452</f>
        <v>43525</v>
      </c>
      <c r="D117" s="33" t="str">
        <f>+'Base de datos  1'!E1452</f>
        <v>TR</v>
      </c>
      <c r="E117" s="33" t="str">
        <f>+'Base de datos  1'!F1452</f>
        <v>Llanquihue 103-105, Tatiana Tejos</v>
      </c>
      <c r="F117">
        <f>+'Base de datos  1'!G1452</f>
        <v>0</v>
      </c>
      <c r="G117" s="92">
        <f>+'Base de datos  1'!H1452</f>
        <v>120000</v>
      </c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 x14ac:dyDescent="0.25">
      <c r="A118" s="33">
        <f>+'Base de datos  1'!A1453</f>
        <v>43525</v>
      </c>
      <c r="B118" s="33" t="str">
        <f>+'Base de datos  1'!C1453</f>
        <v>Pago Cuota</v>
      </c>
      <c r="C118" s="33">
        <f>+'Base de datos  1'!D1453</f>
        <v>43525</v>
      </c>
      <c r="D118" s="33" t="str">
        <f>+'Base de datos  1'!E1453</f>
        <v>TR</v>
      </c>
      <c r="E118" s="33" t="str">
        <f>+'Base de datos  1'!F1453</f>
        <v>Riñihue 6-8, Roberto Andrade</v>
      </c>
      <c r="F118">
        <f>+'Base de datos  1'!G1453</f>
        <v>0</v>
      </c>
      <c r="G118" s="92">
        <f>+'Base de datos  1'!H1453</f>
        <v>210006</v>
      </c>
    </row>
    <row r="119" spans="1:21" x14ac:dyDescent="0.25">
      <c r="A119" s="33">
        <f>+'Base de datos  1'!A1454</f>
        <v>43525</v>
      </c>
      <c r="B119" s="33" t="str">
        <f>+'Base de datos  1'!C1454</f>
        <v>Pago Cuota</v>
      </c>
      <c r="C119" s="33">
        <f>+'Base de datos  1'!D1454</f>
        <v>43528</v>
      </c>
      <c r="D119" s="33" t="str">
        <f>+'Base de datos  1'!E1454</f>
        <v>D/E</v>
      </c>
      <c r="E119" s="33" t="str">
        <f>+'Base de datos  1'!F1454</f>
        <v>Ranco 40, Eduardo Casademont</v>
      </c>
      <c r="F119">
        <f>+'Base de datos  1'!G1454</f>
        <v>0</v>
      </c>
      <c r="G119" s="92">
        <f>+'Base de datos  1'!H1454</f>
        <v>3000</v>
      </c>
    </row>
    <row r="120" spans="1:21" x14ac:dyDescent="0.25">
      <c r="A120" s="33">
        <f>+'Base de datos  1'!A1455</f>
        <v>43525</v>
      </c>
      <c r="B120" s="33" t="str">
        <f>+'Base de datos  1'!C1455</f>
        <v>Pago Cuota</v>
      </c>
      <c r="C120" s="33">
        <f>+'Base de datos  1'!D1455</f>
        <v>43528</v>
      </c>
      <c r="D120" s="33" t="str">
        <f>+'Base de datos  1'!E1455</f>
        <v>TR</v>
      </c>
      <c r="E120" s="33" t="str">
        <f>+'Base de datos  1'!F1455</f>
        <v>Puyehue 32, Ivonne Jorquera</v>
      </c>
      <c r="F120">
        <f>+'Base de datos  1'!G1455</f>
        <v>0</v>
      </c>
      <c r="G120" s="92">
        <f>+'Base de datos  1'!H1455</f>
        <v>20000</v>
      </c>
    </row>
    <row r="121" spans="1:21" x14ac:dyDescent="0.25">
      <c r="A121" s="33">
        <f>+'Base de datos  1'!A1456</f>
        <v>43525</v>
      </c>
      <c r="B121" s="33" t="str">
        <f>+'Base de datos  1'!C1456</f>
        <v>Pago Cuota</v>
      </c>
      <c r="C121" s="33">
        <f>+'Base de datos  1'!D1456</f>
        <v>43528</v>
      </c>
      <c r="D121" s="33" t="str">
        <f>+'Base de datos  1'!E1456</f>
        <v>TR</v>
      </c>
      <c r="E121" s="33" t="str">
        <f>+'Base de datos  1'!F1456</f>
        <v>Puyehue 37,Jorge Matamala</v>
      </c>
      <c r="F121">
        <f>+'Base de datos  1'!G1456</f>
        <v>0</v>
      </c>
      <c r="G121" s="92">
        <f>+'Base de datos  1'!H1456</f>
        <v>20037</v>
      </c>
    </row>
    <row r="122" spans="1:21" x14ac:dyDescent="0.25">
      <c r="A122" s="33">
        <f>+'Base de datos  1'!A1457</f>
        <v>43525</v>
      </c>
      <c r="B122" s="33" t="str">
        <f>+'Base de datos  1'!C1457</f>
        <v>Pago Cuota</v>
      </c>
      <c r="C122" s="33">
        <f>+'Base de datos  1'!D1457</f>
        <v>43528</v>
      </c>
      <c r="D122" s="33" t="str">
        <f>+'Base de datos  1'!E1457</f>
        <v>TR</v>
      </c>
      <c r="E122" s="33" t="str">
        <f>+'Base de datos  1'!F1457</f>
        <v>Ranco 54, Juan Montero</v>
      </c>
      <c r="F122">
        <f>+'Base de datos  1'!G1457</f>
        <v>0</v>
      </c>
      <c r="G122" s="92">
        <f>+'Base de datos  1'!H1457</f>
        <v>20054</v>
      </c>
    </row>
    <row r="123" spans="1:21" x14ac:dyDescent="0.25">
      <c r="A123" s="33">
        <f>+'Base de datos  1'!A1458</f>
        <v>43525</v>
      </c>
      <c r="B123" s="33" t="str">
        <f>+'Base de datos  1'!C1458</f>
        <v>Pago Cuota</v>
      </c>
      <c r="C123" s="33">
        <f>+'Base de datos  1'!D1458</f>
        <v>43528</v>
      </c>
      <c r="D123" s="33" t="str">
        <f>+'Base de datos  1'!E1458</f>
        <v>TR</v>
      </c>
      <c r="E123" s="33" t="str">
        <f>+'Base de datos  1'!F1458</f>
        <v>Icalma 72, Jorge Matamala</v>
      </c>
      <c r="F123">
        <f>+'Base de datos  1'!G1458</f>
        <v>0</v>
      </c>
      <c r="G123" s="92">
        <f>+'Base de datos  1'!H1458</f>
        <v>20072</v>
      </c>
    </row>
    <row r="124" spans="1:21" x14ac:dyDescent="0.25">
      <c r="A124" s="33">
        <f>+'Base de datos  1'!A1459</f>
        <v>43525</v>
      </c>
      <c r="B124" s="33" t="str">
        <f>+'Base de datos  1'!C1459</f>
        <v>Pago Cuota</v>
      </c>
      <c r="C124" s="33">
        <f>+'Base de datos  1'!D1459</f>
        <v>43528</v>
      </c>
      <c r="D124" s="33" t="str">
        <f>+'Base de datos  1'!E1459</f>
        <v>TR</v>
      </c>
      <c r="E124" s="33" t="str">
        <f>+'Base de datos  1'!F1459</f>
        <v>Puyehue 22,Cristina Olivares</v>
      </c>
      <c r="F124">
        <f>+'Base de datos  1'!G1459</f>
        <v>0</v>
      </c>
      <c r="G124" s="92">
        <f>+'Base de datos  1'!H1459</f>
        <v>23000</v>
      </c>
    </row>
    <row r="125" spans="1:21" x14ac:dyDescent="0.25">
      <c r="A125" s="33">
        <f>+'Base de datos  1'!A1460</f>
        <v>43525</v>
      </c>
      <c r="B125" s="33" t="str">
        <f>+'Base de datos  1'!C1460</f>
        <v>Pago Cuota</v>
      </c>
      <c r="C125" s="33">
        <f>+'Base de datos  1'!D1460</f>
        <v>43528</v>
      </c>
      <c r="D125" s="33" t="str">
        <f>+'Base de datos  1'!E1460</f>
        <v>D/E</v>
      </c>
      <c r="E125" s="33" t="str">
        <f>+'Base de datos  1'!F1460</f>
        <v>Villarrica 100, Julia Zuñiga</v>
      </c>
      <c r="F125">
        <f>+'Base de datos  1'!G1460</f>
        <v>0</v>
      </c>
      <c r="G125" s="92">
        <f>+'Base de datos  1'!H1460</f>
        <v>23100</v>
      </c>
    </row>
    <row r="126" spans="1:21" x14ac:dyDescent="0.25">
      <c r="A126" s="33">
        <f>+'Base de datos  1'!A1461</f>
        <v>43525</v>
      </c>
      <c r="B126" s="33" t="str">
        <f>+'Base de datos  1'!C1461</f>
        <v>Pago Cuota</v>
      </c>
      <c r="C126" s="33">
        <f>+'Base de datos  1'!D1461</f>
        <v>43528</v>
      </c>
      <c r="D126" s="33" t="str">
        <f>+'Base de datos  1'!E1461</f>
        <v>D/CH</v>
      </c>
      <c r="E126" s="33" t="str">
        <f>+'Base de datos  1'!F1461</f>
        <v>Rene Rivero</v>
      </c>
      <c r="F126">
        <f>+'Base de datos  1'!G1461</f>
        <v>0</v>
      </c>
      <c r="G126" s="92">
        <f>+'Base de datos  1'!H1461</f>
        <v>30000</v>
      </c>
    </row>
    <row r="127" spans="1:21" x14ac:dyDescent="0.25">
      <c r="A127" s="33">
        <f>+'Base de datos  1'!A1462</f>
        <v>43525</v>
      </c>
      <c r="B127" s="33" t="str">
        <f>+'Base de datos  1'!C1462</f>
        <v>Pago Cuota</v>
      </c>
      <c r="C127" s="33">
        <f>+'Base de datos  1'!D1462</f>
        <v>43528</v>
      </c>
      <c r="D127" s="33" t="str">
        <f>+'Base de datos  1'!E1462</f>
        <v>TR</v>
      </c>
      <c r="E127" s="33" t="str">
        <f>+'Base de datos  1'!F1462</f>
        <v>Riñinue 27-29, Marta Manriquez</v>
      </c>
      <c r="F127">
        <f>+'Base de datos  1'!G1462</f>
        <v>0</v>
      </c>
      <c r="G127" s="92">
        <f>+'Base de datos  1'!H1462</f>
        <v>40000</v>
      </c>
    </row>
    <row r="128" spans="1:21" x14ac:dyDescent="0.25">
      <c r="A128" s="33">
        <f>+'Base de datos  1'!A1463</f>
        <v>43525</v>
      </c>
      <c r="B128" s="33" t="str">
        <f>+'Base de datos  1'!C1463</f>
        <v>Pago Cuota</v>
      </c>
      <c r="C128" s="33">
        <f>+'Base de datos  1'!D1463</f>
        <v>43528</v>
      </c>
      <c r="D128" s="33" t="str">
        <f>+'Base de datos  1'!E1463</f>
        <v>D/CH</v>
      </c>
      <c r="E128" s="33" t="str">
        <f>+'Base de datos  1'!F1463</f>
        <v>Villarrica 114, Hilda Alburquerque</v>
      </c>
      <c r="F128">
        <f>+'Base de datos  1'!G1463</f>
        <v>0</v>
      </c>
      <c r="G128" s="92">
        <f>+'Base de datos  1'!H1463</f>
        <v>60000</v>
      </c>
    </row>
    <row r="129" spans="1:7" x14ac:dyDescent="0.25">
      <c r="A129" s="33">
        <f>+'Base de datos  1'!A1464</f>
        <v>43525</v>
      </c>
      <c r="B129" s="33" t="str">
        <f>+'Base de datos  1'!C1464</f>
        <v>Pago Cuota</v>
      </c>
      <c r="C129" s="33">
        <f>+'Base de datos  1'!D1464</f>
        <v>43530</v>
      </c>
      <c r="D129" s="33" t="str">
        <f>+'Base de datos  1'!E1464</f>
        <v>D/E</v>
      </c>
      <c r="E129" s="33" t="str">
        <f>+'Base de datos  1'!F1464</f>
        <v>Aurelio Sandoval</v>
      </c>
      <c r="F129">
        <f>+'Base de datos  1'!G1464</f>
        <v>0</v>
      </c>
      <c r="G129" s="92">
        <f>+'Base de datos  1'!H1464</f>
        <v>46000</v>
      </c>
    </row>
    <row r="130" spans="1:7" x14ac:dyDescent="0.25">
      <c r="A130" s="33">
        <f>+'Base de datos  1'!A1465</f>
        <v>43525</v>
      </c>
      <c r="B130" s="33" t="str">
        <f>+'Base de datos  1'!C1465</f>
        <v>Pago Cuota</v>
      </c>
      <c r="C130" s="33">
        <f>+'Base de datos  1'!D1465</f>
        <v>43530</v>
      </c>
      <c r="D130" s="33" t="str">
        <f>+'Base de datos  1'!E1465</f>
        <v>TR</v>
      </c>
      <c r="E130" s="33" t="str">
        <f>+'Base de datos  1'!F1465</f>
        <v>Ranco 93, Margarita Muñoz</v>
      </c>
      <c r="F130">
        <f>+'Base de datos  1'!G1465</f>
        <v>0</v>
      </c>
      <c r="G130" s="92">
        <f>+'Base de datos  1'!H1465</f>
        <v>138000</v>
      </c>
    </row>
    <row r="131" spans="1:7" x14ac:dyDescent="0.25">
      <c r="A131" s="33">
        <f>+'Base de datos  1'!A1466</f>
        <v>43525</v>
      </c>
      <c r="B131" s="33" t="str">
        <f>+'Base de datos  1'!C1466</f>
        <v>Pago Cuota</v>
      </c>
      <c r="C131" s="33">
        <f>+'Base de datos  1'!D1466</f>
        <v>43531</v>
      </c>
      <c r="D131" s="33" t="str">
        <f>+'Base de datos  1'!E1466</f>
        <v>TR</v>
      </c>
      <c r="E131" s="33" t="str">
        <f>+'Base de datos  1'!F1466</f>
        <v>Ranco 95, Carolina Ortiz</v>
      </c>
      <c r="F131">
        <f>+'Base de datos  1'!G1466</f>
        <v>0</v>
      </c>
      <c r="G131" s="92">
        <f>+'Base de datos  1'!H1466</f>
        <v>20000</v>
      </c>
    </row>
    <row r="132" spans="1:7" x14ac:dyDescent="0.25">
      <c r="A132" s="33">
        <f>+'Base de datos  1'!A1467</f>
        <v>43525</v>
      </c>
      <c r="B132" s="33" t="str">
        <f>+'Base de datos  1'!C1467</f>
        <v>Pago Cuota</v>
      </c>
      <c r="C132" s="33">
        <f>+'Base de datos  1'!D1467</f>
        <v>43531</v>
      </c>
      <c r="D132" s="33" t="str">
        <f>+'Base de datos  1'!E1467</f>
        <v>TR</v>
      </c>
      <c r="E132" s="33" t="str">
        <f>+'Base de datos  1'!F1467</f>
        <v>Llanquihue 96, Carlos Alvarez</v>
      </c>
      <c r="F132">
        <f>+'Base de datos  1'!G1467</f>
        <v>0</v>
      </c>
      <c r="G132" s="92">
        <f>+'Base de datos  1'!H1467</f>
        <v>23096</v>
      </c>
    </row>
    <row r="133" spans="1:7" x14ac:dyDescent="0.25">
      <c r="A133" s="33">
        <f>+'Base de datos  1'!A1468</f>
        <v>43525</v>
      </c>
      <c r="B133" s="33" t="str">
        <f>+'Base de datos  1'!C1468</f>
        <v>Pago Cuota</v>
      </c>
      <c r="C133" s="33">
        <f>+'Base de datos  1'!D1468</f>
        <v>43531</v>
      </c>
      <c r="D133" s="33" t="str">
        <f>+'Base de datos  1'!E1468</f>
        <v>TR</v>
      </c>
      <c r="E133" s="33" t="str">
        <f>+'Base de datos  1'!F1468</f>
        <v>Llanquihue 84, Paola Delgado</v>
      </c>
      <c r="F133">
        <f>+'Base de datos  1'!G1468</f>
        <v>0</v>
      </c>
      <c r="G133" s="92">
        <f>+'Base de datos  1'!H1468</f>
        <v>80000</v>
      </c>
    </row>
    <row r="134" spans="1:7" x14ac:dyDescent="0.25">
      <c r="A134" s="33">
        <f>+'Base de datos  1'!A1469</f>
        <v>43525</v>
      </c>
      <c r="B134" s="33" t="str">
        <f>+'Base de datos  1'!C1469</f>
        <v>Pago Cuota</v>
      </c>
      <c r="C134" s="33">
        <f>+'Base de datos  1'!D1469</f>
        <v>43531</v>
      </c>
      <c r="D134" s="33" t="str">
        <f>+'Base de datos  1'!E1469</f>
        <v>D/CH</v>
      </c>
      <c r="E134" s="33" t="str">
        <f>+'Base de datos  1'!F1469</f>
        <v>Villarrica 130, Laura Bailac</v>
      </c>
      <c r="F134">
        <f>+'Base de datos  1'!G1469</f>
        <v>0</v>
      </c>
      <c r="G134" s="92">
        <f>+'Base de datos  1'!H1469</f>
        <v>102000</v>
      </c>
    </row>
    <row r="135" spans="1:7" x14ac:dyDescent="0.25">
      <c r="A135" s="33">
        <f>+'Base de datos  1'!A1470</f>
        <v>43525</v>
      </c>
      <c r="B135" s="33" t="str">
        <f>+'Base de datos  1'!C1470</f>
        <v>Pago Cuota</v>
      </c>
      <c r="C135" s="33">
        <f>+'Base de datos  1'!D1470</f>
        <v>43535</v>
      </c>
      <c r="D135" s="33" t="str">
        <f>+'Base de datos  1'!E1470</f>
        <v>TR</v>
      </c>
      <c r="E135" s="33" t="str">
        <f>+'Base de datos  1'!F1470</f>
        <v>Ranco 52,Nancy Paez</v>
      </c>
      <c r="F135">
        <f>+'Base de datos  1'!G1470</f>
        <v>0</v>
      </c>
      <c r="G135" s="92">
        <f>+'Base de datos  1'!H1470</f>
        <v>83000</v>
      </c>
    </row>
    <row r="136" spans="1:7" x14ac:dyDescent="0.25">
      <c r="A136" s="33">
        <f>+'Base de datos  1'!A1471</f>
        <v>43525</v>
      </c>
      <c r="B136" s="33" t="str">
        <f>+'Base de datos  1'!C1471</f>
        <v>Pago Cuota</v>
      </c>
      <c r="C136" s="33">
        <f>+'Base de datos  1'!D1471</f>
        <v>43535</v>
      </c>
      <c r="D136" s="33" t="str">
        <f>+'Base de datos  1'!E1471</f>
        <v>TR</v>
      </c>
      <c r="E136" s="33" t="str">
        <f>+'Base de datos  1'!F1471</f>
        <v>Llanquihue 86, Jorge Zuñiga</v>
      </c>
      <c r="F136">
        <f>+'Base de datos  1'!G1471</f>
        <v>0</v>
      </c>
      <c r="G136" s="92">
        <f>+'Base de datos  1'!H1471</f>
        <v>120000</v>
      </c>
    </row>
    <row r="137" spans="1:7" x14ac:dyDescent="0.25">
      <c r="A137" s="33">
        <f>+'Base de datos  1'!A1472</f>
        <v>43525</v>
      </c>
      <c r="B137" s="33" t="str">
        <f>+'Base de datos  1'!C1472</f>
        <v>Pago Cuota</v>
      </c>
      <c r="C137" s="33">
        <f>+'Base de datos  1'!D1472</f>
        <v>43537</v>
      </c>
      <c r="D137" s="33" t="str">
        <f>+'Base de datos  1'!E1472</f>
        <v>TR</v>
      </c>
      <c r="E137" s="33" t="str">
        <f>+'Base de datos  1'!F1472</f>
        <v>Puyehue 36, Militza Cortes</v>
      </c>
      <c r="F137">
        <f>+'Base de datos  1'!G1472</f>
        <v>0</v>
      </c>
      <c r="G137" s="92">
        <f>+'Base de datos  1'!H1472</f>
        <v>40000</v>
      </c>
    </row>
    <row r="138" spans="1:7" x14ac:dyDescent="0.25">
      <c r="A138" s="33">
        <f>+'Base de datos  1'!A1473</f>
        <v>43525</v>
      </c>
      <c r="B138" s="33" t="str">
        <f>+'Base de datos  1'!C1473</f>
        <v>Pago Cuota</v>
      </c>
      <c r="C138" s="33">
        <f>+'Base de datos  1'!D1473</f>
        <v>43538</v>
      </c>
      <c r="D138" s="33" t="str">
        <f>+'Base de datos  1'!E1473</f>
        <v>TR</v>
      </c>
      <c r="E138" s="33" t="str">
        <f>+'Base de datos  1'!F1473</f>
        <v>Riñihe 25, Juan Gonzalez</v>
      </c>
      <c r="F138">
        <f>+'Base de datos  1'!G1473</f>
        <v>0</v>
      </c>
      <c r="G138" s="92">
        <f>+'Base de datos  1'!H1473</f>
        <v>60025</v>
      </c>
    </row>
    <row r="139" spans="1:7" x14ac:dyDescent="0.25">
      <c r="A139" s="33">
        <f>+'Base de datos  1'!A1474</f>
        <v>43525</v>
      </c>
      <c r="B139" s="33" t="str">
        <f>+'Base de datos  1'!C1474</f>
        <v>Pago Cuota</v>
      </c>
      <c r="C139" s="33">
        <f>+'Base de datos  1'!D1474</f>
        <v>43539</v>
      </c>
      <c r="D139" s="33" t="str">
        <f>+'Base de datos  1'!E1474</f>
        <v>TR</v>
      </c>
      <c r="E139" s="33" t="str">
        <f>+'Base de datos  1'!F1474</f>
        <v>Riñihue 19 Teresa Peña</v>
      </c>
      <c r="F139">
        <f>+'Base de datos  1'!G1474</f>
        <v>0</v>
      </c>
      <c r="G139" s="92">
        <f>+'Base de datos  1'!H1474</f>
        <v>23000</v>
      </c>
    </row>
    <row r="140" spans="1:7" x14ac:dyDescent="0.25">
      <c r="A140" s="33">
        <f>+'Base de datos  1'!A1475</f>
        <v>43525</v>
      </c>
      <c r="B140" s="33" t="str">
        <f>+'Base de datos  1'!C1475</f>
        <v>Pago Cuota</v>
      </c>
      <c r="C140" s="33">
        <f>+'Base de datos  1'!D1475</f>
        <v>43542</v>
      </c>
      <c r="D140" s="33" t="str">
        <f>+'Base de datos  1'!E1475</f>
        <v>D/E</v>
      </c>
      <c r="E140" s="33" t="str">
        <f>+'Base de datos  1'!F1475</f>
        <v>Ranco 83,Silvia Gonzalez</v>
      </c>
      <c r="F140">
        <f>+'Base de datos  1'!G1475</f>
        <v>0</v>
      </c>
      <c r="G140" s="92">
        <f>+'Base de datos  1'!H1475</f>
        <v>20000</v>
      </c>
    </row>
    <row r="141" spans="1:7" x14ac:dyDescent="0.25">
      <c r="A141" s="33">
        <f>+'Base de datos  1'!A1476</f>
        <v>43525</v>
      </c>
      <c r="B141" s="33" t="str">
        <f>+'Base de datos  1'!C1476</f>
        <v>Pago Cuota</v>
      </c>
      <c r="C141" s="33">
        <f>+'Base de datos  1'!D1476</f>
        <v>43542</v>
      </c>
      <c r="D141" s="33" t="str">
        <f>+'Base de datos  1'!E1476</f>
        <v>D/E</v>
      </c>
      <c r="E141" s="33" t="str">
        <f>+'Base de datos  1'!F1476</f>
        <v>Ranco 56, Delia Quiroga</v>
      </c>
      <c r="F141">
        <f>+'Base de datos  1'!G1476</f>
        <v>0</v>
      </c>
      <c r="G141" s="92">
        <f>+'Base de datos  1'!H1476</f>
        <v>40000</v>
      </c>
    </row>
    <row r="142" spans="1:7" x14ac:dyDescent="0.25">
      <c r="A142" s="33">
        <f>+'Base de datos  1'!A1477</f>
        <v>43525</v>
      </c>
      <c r="B142" s="33" t="str">
        <f>+'Base de datos  1'!C1477</f>
        <v>Pago Cuota</v>
      </c>
      <c r="C142" s="33">
        <f>+'Base de datos  1'!D1477</f>
        <v>43542</v>
      </c>
      <c r="D142" s="33" t="str">
        <f>+'Base de datos  1'!E1477</f>
        <v>D/E</v>
      </c>
      <c r="E142" s="33" t="str">
        <f>+'Base de datos  1'!F1477</f>
        <v>Ranco 77, Melinda Gonzalez</v>
      </c>
      <c r="F142">
        <f>+'Base de datos  1'!G1477</f>
        <v>0</v>
      </c>
      <c r="G142" s="92">
        <f>+'Base de datos  1'!H1477</f>
        <v>43000</v>
      </c>
    </row>
    <row r="143" spans="1:7" x14ac:dyDescent="0.25">
      <c r="A143" s="33">
        <f>+'Base de datos  1'!A1478</f>
        <v>43525</v>
      </c>
      <c r="B143" s="33" t="str">
        <f>+'Base de datos  1'!C1478</f>
        <v>Pago Cuota</v>
      </c>
      <c r="C143" s="33">
        <f>+'Base de datos  1'!D1478</f>
        <v>43543</v>
      </c>
      <c r="D143" s="33" t="str">
        <f>+'Base de datos  1'!E1478</f>
        <v>TR</v>
      </c>
      <c r="E143" s="33" t="str">
        <f>+'Base de datos  1'!F1478</f>
        <v>Llanquihue 119, Maria Madariaga</v>
      </c>
      <c r="F143">
        <f>+'Base de datos  1'!G1478</f>
        <v>0</v>
      </c>
      <c r="G143" s="92">
        <f>+'Base de datos  1'!H1478</f>
        <v>40000</v>
      </c>
    </row>
    <row r="144" spans="1:7" x14ac:dyDescent="0.25">
      <c r="A144" s="33">
        <f>+'Base de datos  1'!A1479</f>
        <v>43525</v>
      </c>
      <c r="B144" s="33" t="str">
        <f>+'Base de datos  1'!C1479</f>
        <v>Pago Cuota</v>
      </c>
      <c r="C144" s="33">
        <f>+'Base de datos  1'!D1479</f>
        <v>43546</v>
      </c>
      <c r="D144" s="33" t="str">
        <f>+'Base de datos  1'!E1479</f>
        <v>TR</v>
      </c>
      <c r="E144" s="33" t="str">
        <f>+'Base de datos  1'!F1479</f>
        <v>Puyehue 32 , Ivonne Jorquera</v>
      </c>
      <c r="F144">
        <f>+'Base de datos  1'!G1479</f>
        <v>0</v>
      </c>
      <c r="G144" s="92">
        <f>+'Base de datos  1'!H1479</f>
        <v>20000</v>
      </c>
    </row>
    <row r="145" spans="1:8" x14ac:dyDescent="0.25">
      <c r="A145" s="33">
        <f>+'Base de datos  1'!A1480</f>
        <v>43525</v>
      </c>
      <c r="B145" s="33" t="str">
        <f>+'Base de datos  1'!C1480</f>
        <v>Pago Cuota</v>
      </c>
      <c r="C145" s="33">
        <f>+'Base de datos  1'!D1480</f>
        <v>43549</v>
      </c>
      <c r="D145" s="33" t="str">
        <f>+'Base de datos  1'!E1480</f>
        <v>TR</v>
      </c>
      <c r="E145" s="33" t="str">
        <f>+'Base de datos  1'!F1480</f>
        <v>Llaqnquihue 113 Pedro Ruz</v>
      </c>
      <c r="F145">
        <f>+'Base de datos  1'!G1480</f>
        <v>0</v>
      </c>
      <c r="G145" s="92">
        <f>+'Base de datos  1'!H1480</f>
        <v>20000</v>
      </c>
    </row>
    <row r="146" spans="1:8" x14ac:dyDescent="0.25">
      <c r="A146" s="33">
        <f>+'Base de datos  1'!A1481</f>
        <v>43525</v>
      </c>
      <c r="B146" s="33" t="str">
        <f>+'Base de datos  1'!C1481</f>
        <v>Pago Cuota</v>
      </c>
      <c r="C146" s="33">
        <f>+'Base de datos  1'!D1481</f>
        <v>43551</v>
      </c>
      <c r="D146" s="33" t="str">
        <f>+'Base de datos  1'!E1481</f>
        <v>D/E</v>
      </c>
      <c r="E146" s="33" t="str">
        <f>+'Base de datos  1'!F1481</f>
        <v>Llanquihue 109, Teresa Gatica</v>
      </c>
      <c r="F146">
        <f>+'Base de datos  1'!G1481</f>
        <v>0</v>
      </c>
      <c r="G146" s="92">
        <f>+'Base de datos  1'!H1481</f>
        <v>20109</v>
      </c>
    </row>
    <row r="147" spans="1:8" x14ac:dyDescent="0.25">
      <c r="A147" s="33">
        <f>+'Base de datos  1'!A1482</f>
        <v>43525</v>
      </c>
      <c r="B147" s="33" t="str">
        <f>+'Base de datos  1'!C1482</f>
        <v>Pago Cuota</v>
      </c>
      <c r="C147" s="33">
        <f>+'Base de datos  1'!D1482</f>
        <v>43552</v>
      </c>
      <c r="D147" s="33" t="str">
        <f>+'Base de datos  1'!E1482</f>
        <v>TR</v>
      </c>
      <c r="E147" s="33" t="str">
        <f>+'Base de datos  1'!F1482</f>
        <v>Ranco 50, Julia Parra</v>
      </c>
      <c r="F147">
        <f>+'Base de datos  1'!G1482</f>
        <v>0</v>
      </c>
      <c r="G147" s="92">
        <f>+'Base de datos  1'!H1482</f>
        <v>20000</v>
      </c>
    </row>
    <row r="148" spans="1:8" x14ac:dyDescent="0.25">
      <c r="A148" s="33">
        <f>+'Base de datos  1'!A1483</f>
        <v>43525</v>
      </c>
      <c r="B148" s="33" t="str">
        <f>+'Base de datos  1'!C1483</f>
        <v>Pago Cuota</v>
      </c>
      <c r="C148" s="33">
        <f>+'Base de datos  1'!D1483</f>
        <v>43552</v>
      </c>
      <c r="D148" s="33" t="str">
        <f>+'Base de datos  1'!E1483</f>
        <v>TR</v>
      </c>
      <c r="E148" s="33" t="str">
        <f>+'Base de datos  1'!F1483</f>
        <v>Ranco 79, Ismelda Meza</v>
      </c>
      <c r="F148">
        <f>+'Base de datos  1'!G1483</f>
        <v>0</v>
      </c>
      <c r="G148" s="92">
        <f>+'Base de datos  1'!H1483</f>
        <v>20000</v>
      </c>
    </row>
    <row r="149" spans="1:8" x14ac:dyDescent="0.25">
      <c r="A149" s="33">
        <f>+'Base de datos  1'!A1484</f>
        <v>43525</v>
      </c>
      <c r="B149" s="33" t="str">
        <f>+'Base de datos  1'!C1484</f>
        <v>Pago Cuota</v>
      </c>
      <c r="C149" s="33">
        <f>+'Base de datos  1'!D1484</f>
        <v>43553</v>
      </c>
      <c r="D149" s="33" t="str">
        <f>+'Base de datos  1'!E1484</f>
        <v>TR</v>
      </c>
      <c r="E149" s="33" t="str">
        <f>+'Base de datos  1'!F1484</f>
        <v>Puyehue 37,Jorge Matamala</v>
      </c>
      <c r="F149">
        <f>+'Base de datos  1'!G1484</f>
        <v>0</v>
      </c>
      <c r="G149" s="92">
        <f>+'Base de datos  1'!H1484</f>
        <v>20037</v>
      </c>
    </row>
    <row r="150" spans="1:8" x14ac:dyDescent="0.25">
      <c r="A150" s="33">
        <f>+'Base de datos  1'!A1485</f>
        <v>43525</v>
      </c>
      <c r="B150" s="33" t="str">
        <f>+'Base de datos  1'!C1485</f>
        <v>Pago Cuota</v>
      </c>
      <c r="C150" s="33">
        <f>+'Base de datos  1'!D1485</f>
        <v>43553</v>
      </c>
      <c r="D150" s="33" t="str">
        <f>+'Base de datos  1'!E1485</f>
        <v>TR</v>
      </c>
      <c r="E150" s="33" t="str">
        <f>+'Base de datos  1'!F1485</f>
        <v>Icalma 72, Jorge Matamala</v>
      </c>
      <c r="F150">
        <f>+'Base de datos  1'!G1485</f>
        <v>0</v>
      </c>
      <c r="G150" s="92">
        <f>+'Base de datos  1'!H1485</f>
        <v>20072</v>
      </c>
    </row>
    <row r="151" spans="1:8" x14ac:dyDescent="0.25">
      <c r="A151" s="33">
        <f>+'Base de datos  1'!A1486</f>
        <v>43525</v>
      </c>
      <c r="B151" s="33" t="str">
        <f>+'Base de datos  1'!C1486</f>
        <v>Pago Cuota</v>
      </c>
      <c r="C151" s="33">
        <f>+'Base de datos  1'!D1486</f>
        <v>43553</v>
      </c>
      <c r="D151" s="33" t="str">
        <f>+'Base de datos  1'!E1486</f>
        <v>TR</v>
      </c>
      <c r="E151" s="33" t="str">
        <f>+'Base de datos  1'!F1486</f>
        <v>Riñihue 19 Teresa Peña</v>
      </c>
      <c r="F151">
        <f>+'Base de datos  1'!G1486</f>
        <v>0</v>
      </c>
      <c r="G151" s="92">
        <f>+'Base de datos  1'!H1486</f>
        <v>23000</v>
      </c>
    </row>
    <row r="152" spans="1:8" x14ac:dyDescent="0.25">
      <c r="A152" s="33">
        <f>+'Base de datos  1'!A1487</f>
        <v>43525</v>
      </c>
      <c r="B152" s="33" t="str">
        <f>+'Base de datos  1'!C1487</f>
        <v>Pago Cuota</v>
      </c>
      <c r="C152" s="33">
        <f>+'Base de datos  1'!D1487</f>
        <v>43553</v>
      </c>
      <c r="D152" s="33" t="str">
        <f>+'Base de datos  1'!E1487</f>
        <v>TR</v>
      </c>
      <c r="E152" s="33" t="str">
        <f>+'Base de datos  1'!F1487</f>
        <v>Llanquihue 80, Sergio Ibaceta</v>
      </c>
      <c r="F152">
        <f>+'Base de datos  1'!G1487</f>
        <v>0</v>
      </c>
      <c r="G152" s="92">
        <f>+'Base de datos  1'!H1487</f>
        <v>23080</v>
      </c>
    </row>
    <row r="153" spans="1:8" x14ac:dyDescent="0.25">
      <c r="A153" s="217">
        <f>+'Base de datos  1'!A1488</f>
        <v>43525</v>
      </c>
      <c r="B153" s="217" t="str">
        <f>+'Base de datos  1'!C1488</f>
        <v>Pago Cuota</v>
      </c>
      <c r="C153" s="217">
        <f>+'Base de datos  1'!D1488</f>
        <v>43553</v>
      </c>
      <c r="D153" s="217" t="str">
        <f>+'Base de datos  1'!E1488</f>
        <v>D/E</v>
      </c>
      <c r="E153" s="217" t="str">
        <f>+'Base de datos  1'!F1488</f>
        <v>Villarrica 100, Julia Zuñiga</v>
      </c>
      <c r="F153" s="218">
        <f>+'Base de datos  1'!G1488</f>
        <v>0</v>
      </c>
      <c r="G153" s="230">
        <f>+'Base de datos  1'!H1488</f>
        <v>23100</v>
      </c>
      <c r="H153" s="231">
        <f>SUM(G116:G153)</f>
        <v>1696788</v>
      </c>
    </row>
    <row r="154" spans="1:8" x14ac:dyDescent="0.25">
      <c r="A154" s="33">
        <f>+'Base de datos  1'!A1489</f>
        <v>43556</v>
      </c>
      <c r="B154" s="33" t="str">
        <f>+'Base de datos  1'!C1489</f>
        <v>Pago Cuota</v>
      </c>
      <c r="C154" s="33">
        <f>+'Base de datos  1'!D1489</f>
        <v>43556</v>
      </c>
      <c r="D154" s="33" t="str">
        <f>+'Base de datos  1'!E1489</f>
        <v>TR</v>
      </c>
      <c r="E154" s="33" t="str">
        <f>+'Base de datos  1'!F1489</f>
        <v>Villarrica 123, Omar Sepulveda</v>
      </c>
      <c r="F154">
        <f>+'Base de datos  1'!G1489</f>
        <v>0</v>
      </c>
      <c r="G154" s="92">
        <f>+'Base de datos  1'!H1489</f>
        <v>20000</v>
      </c>
    </row>
    <row r="155" spans="1:8" x14ac:dyDescent="0.25">
      <c r="A155" s="33">
        <f>+'Base de datos  1'!A1490</f>
        <v>43556</v>
      </c>
      <c r="B155" s="33" t="str">
        <f>+'Base de datos  1'!C1490</f>
        <v>Pago Cuota</v>
      </c>
      <c r="C155" s="33">
        <f>+'Base de datos  1'!D1490</f>
        <v>43556</v>
      </c>
      <c r="D155" s="33" t="str">
        <f>+'Base de datos  1'!E1490</f>
        <v>TR</v>
      </c>
      <c r="E155" s="33" t="str">
        <f>+'Base de datos  1'!F1490</f>
        <v>Villarrica 129, Ricardo Figueroa</v>
      </c>
      <c r="F155">
        <f>+'Base de datos  1'!G1490</f>
        <v>0</v>
      </c>
      <c r="G155" s="92">
        <f>+'Base de datos  1'!H1490</f>
        <v>23000</v>
      </c>
    </row>
    <row r="156" spans="1:8" x14ac:dyDescent="0.25">
      <c r="A156" s="33">
        <f>+'Base de datos  1'!A1491</f>
        <v>43556</v>
      </c>
      <c r="B156" s="33" t="str">
        <f>+'Base de datos  1'!C1491</f>
        <v>Pago Cuota</v>
      </c>
      <c r="C156" s="33">
        <f>+'Base de datos  1'!D1491</f>
        <v>43556</v>
      </c>
      <c r="D156" s="33" t="str">
        <f>+'Base de datos  1'!E1491</f>
        <v>TR</v>
      </c>
      <c r="E156" s="33" t="str">
        <f>+'Base de datos  1'!F1491</f>
        <v>Villarrica 122, Ema Valdes</v>
      </c>
      <c r="F156">
        <f>+'Base de datos  1'!G1491</f>
        <v>0</v>
      </c>
      <c r="G156" s="92">
        <f>+'Base de datos  1'!H1491</f>
        <v>23000</v>
      </c>
    </row>
    <row r="157" spans="1:8" x14ac:dyDescent="0.25">
      <c r="A157" s="33">
        <f>+'Base de datos  1'!A1492</f>
        <v>43556</v>
      </c>
      <c r="B157" s="33" t="str">
        <f>+'Base de datos  1'!C1492</f>
        <v>Pago Cuota</v>
      </c>
      <c r="C157" s="33">
        <f>+'Base de datos  1'!D1492</f>
        <v>43556</v>
      </c>
      <c r="D157" s="33" t="str">
        <f>+'Base de datos  1'!E1492</f>
        <v>TR</v>
      </c>
      <c r="E157" s="33" t="str">
        <f>+'Base de datos  1'!F1492</f>
        <v>Llanquihue 97, Rene Rivero</v>
      </c>
      <c r="F157">
        <f>+'Base de datos  1'!G1492</f>
        <v>0</v>
      </c>
      <c r="G157" s="92">
        <f>+'Base de datos  1'!H1492</f>
        <v>23000</v>
      </c>
    </row>
    <row r="158" spans="1:8" x14ac:dyDescent="0.25">
      <c r="A158" s="33">
        <f>+'Base de datos  1'!A1493</f>
        <v>43556</v>
      </c>
      <c r="B158" s="33" t="str">
        <f>+'Base de datos  1'!C1493</f>
        <v>Pago Cuota</v>
      </c>
      <c r="C158" s="33">
        <f>+'Base de datos  1'!D1493</f>
        <v>43556</v>
      </c>
      <c r="D158" s="33" t="str">
        <f>+'Base de datos  1'!E1493</f>
        <v>TR</v>
      </c>
      <c r="E158" s="33" t="str">
        <f>+'Base de datos  1'!F1493</f>
        <v>Ranco 95, Charles Beecher</v>
      </c>
      <c r="F158">
        <f>+'Base de datos  1'!G1493</f>
        <v>0</v>
      </c>
      <c r="G158" s="92">
        <f>+'Base de datos  1'!H1493</f>
        <v>23095</v>
      </c>
    </row>
    <row r="159" spans="1:8" x14ac:dyDescent="0.25">
      <c r="A159" s="33">
        <f>+'Base de datos  1'!A1494</f>
        <v>43556</v>
      </c>
      <c r="B159" s="33" t="str">
        <f>+'Base de datos  1'!C1494</f>
        <v>Pago Cuota</v>
      </c>
      <c r="C159" s="33">
        <f>+'Base de datos  1'!D1494</f>
        <v>43556</v>
      </c>
      <c r="D159" s="33" t="str">
        <f>+'Base de datos  1'!E1494</f>
        <v>D/E</v>
      </c>
      <c r="E159" s="33" t="str">
        <f>+'Base de datos  1'!F1494</f>
        <v>Puyehue 30, Jorge Carcasson</v>
      </c>
      <c r="F159">
        <f>+'Base de datos  1'!G1494</f>
        <v>0</v>
      </c>
      <c r="G159" s="92">
        <f>+'Base de datos  1'!H1494</f>
        <v>40000</v>
      </c>
    </row>
    <row r="160" spans="1:8" x14ac:dyDescent="0.25">
      <c r="A160" s="33">
        <f>+'Base de datos  1'!A1495</f>
        <v>43556</v>
      </c>
      <c r="B160" s="33" t="str">
        <f>+'Base de datos  1'!C1495</f>
        <v>Pago Cuota</v>
      </c>
      <c r="C160" s="33">
        <f>+'Base de datos  1'!D1495</f>
        <v>43557</v>
      </c>
      <c r="D160" s="33" t="str">
        <f>+'Base de datos  1'!E1495</f>
        <v>TR</v>
      </c>
      <c r="E160" s="33" t="str">
        <f>+'Base de datos  1'!F1495</f>
        <v>Puyehue 22, Cristina Olivares</v>
      </c>
      <c r="F160">
        <f>+'Base de datos  1'!G1495</f>
        <v>0</v>
      </c>
      <c r="G160" s="92">
        <f>+'Base de datos  1'!H1495</f>
        <v>23000</v>
      </c>
    </row>
    <row r="161" spans="1:7" x14ac:dyDescent="0.25">
      <c r="A161" s="33">
        <f>+'Base de datos  1'!A1496</f>
        <v>43556</v>
      </c>
      <c r="B161" s="33" t="str">
        <f>+'Base de datos  1'!C1496</f>
        <v>Pago Cuota</v>
      </c>
      <c r="C161" s="33">
        <f>+'Base de datos  1'!D1496</f>
        <v>43557</v>
      </c>
      <c r="D161" s="33" t="str">
        <f>+'Base de datos  1'!E1496</f>
        <v>TR</v>
      </c>
      <c r="E161" s="33" t="str">
        <f>+'Base de datos  1'!F1496</f>
        <v>Ranco 75, Olga Hernandez</v>
      </c>
      <c r="F161">
        <f>+'Base de datos  1'!G1496</f>
        <v>0</v>
      </c>
      <c r="G161" s="92">
        <f>+'Base de datos  1'!H1496</f>
        <v>40000</v>
      </c>
    </row>
    <row r="162" spans="1:7" x14ac:dyDescent="0.25">
      <c r="A162" s="33">
        <f>+'Base de datos  1'!A1497</f>
        <v>43556</v>
      </c>
      <c r="B162" s="33" t="str">
        <f>+'Base de datos  1'!C1497</f>
        <v>Pago Cuota</v>
      </c>
      <c r="C162" s="33">
        <f>+'Base de datos  1'!D1497</f>
        <v>43558</v>
      </c>
      <c r="D162" s="33" t="str">
        <f>+'Base de datos  1'!E1497</f>
        <v>TR</v>
      </c>
      <c r="E162" s="33" t="str">
        <f>+'Base de datos  1'!F1497</f>
        <v>Llanquihue 88, Pedro Flores</v>
      </c>
      <c r="F162">
        <f>+'Base de datos  1'!G1497</f>
        <v>0</v>
      </c>
      <c r="G162" s="92">
        <f>+'Base de datos  1'!H1497</f>
        <v>20000</v>
      </c>
    </row>
    <row r="163" spans="1:7" x14ac:dyDescent="0.25">
      <c r="A163" s="33">
        <f>+'Base de datos  1'!A1498</f>
        <v>43556</v>
      </c>
      <c r="B163" s="33" t="str">
        <f>+'Base de datos  1'!C1498</f>
        <v>Pago Cuota</v>
      </c>
      <c r="C163" s="33">
        <f>+'Base de datos  1'!D1498</f>
        <v>43558</v>
      </c>
      <c r="D163" s="33" t="str">
        <f>+'Base de datos  1'!E1498</f>
        <v>TR</v>
      </c>
      <c r="E163" s="33" t="str">
        <f>+'Base de datos  1'!F1498</f>
        <v>Ranco 48, Carola Arriagada</v>
      </c>
      <c r="F163">
        <f>+'Base de datos  1'!G1498</f>
        <v>0</v>
      </c>
      <c r="G163" s="92">
        <f>+'Base de datos  1'!H1498</f>
        <v>20000</v>
      </c>
    </row>
    <row r="164" spans="1:7" x14ac:dyDescent="0.25">
      <c r="A164" s="33">
        <f>+'Base de datos  1'!A1499</f>
        <v>43556</v>
      </c>
      <c r="B164" s="33" t="str">
        <f>+'Base de datos  1'!C1499</f>
        <v>Pago Cuota</v>
      </c>
      <c r="C164" s="33">
        <f>+'Base de datos  1'!D1499</f>
        <v>43558</v>
      </c>
      <c r="D164" s="33" t="str">
        <f>+'Base de datos  1'!E1499</f>
        <v>TR</v>
      </c>
      <c r="E164" s="33" t="str">
        <f>+'Base de datos  1'!F1499</f>
        <v>Ranco 73, Juan Hernandez</v>
      </c>
      <c r="F164">
        <f>+'Base de datos  1'!G1499</f>
        <v>0</v>
      </c>
      <c r="G164" s="92">
        <f>+'Base de datos  1'!H1499</f>
        <v>20073</v>
      </c>
    </row>
    <row r="165" spans="1:7" x14ac:dyDescent="0.25">
      <c r="A165" s="33">
        <f>+'Base de datos  1'!A1500</f>
        <v>43556</v>
      </c>
      <c r="B165" s="33" t="str">
        <f>+'Base de datos  1'!C1500</f>
        <v>Pago Cuota</v>
      </c>
      <c r="C165" s="33">
        <f>+'Base de datos  1'!D1500</f>
        <v>43558</v>
      </c>
      <c r="D165" s="33" t="str">
        <f>+'Base de datos  1'!E1500</f>
        <v>TR</v>
      </c>
      <c r="E165" s="33" t="str">
        <f>+'Base de datos  1'!F1500</f>
        <v>Llanquihue 86, Jorge Zuñiga</v>
      </c>
      <c r="F165">
        <f>+'Base de datos  1'!G1500</f>
        <v>0</v>
      </c>
      <c r="G165" s="92">
        <f>+'Base de datos  1'!H1500</f>
        <v>120000</v>
      </c>
    </row>
    <row r="166" spans="1:7" x14ac:dyDescent="0.25">
      <c r="A166" s="33">
        <f>+'Base de datos  1'!A1501</f>
        <v>43556</v>
      </c>
      <c r="B166" s="33" t="str">
        <f>+'Base de datos  1'!C1501</f>
        <v>Pago Cuota</v>
      </c>
      <c r="C166" s="33">
        <f>+'Base de datos  1'!D1501</f>
        <v>43559</v>
      </c>
      <c r="D166" s="33" t="str">
        <f>+'Base de datos  1'!E1501</f>
        <v>TR</v>
      </c>
      <c r="E166" s="33" t="str">
        <f>+'Base de datos  1'!F1501</f>
        <v>Villarrica 128, Marcela Ubilla</v>
      </c>
      <c r="F166">
        <f>+'Base de datos  1'!G1501</f>
        <v>0</v>
      </c>
      <c r="G166" s="92">
        <f>+'Base de datos  1'!H1501</f>
        <v>32000</v>
      </c>
    </row>
    <row r="167" spans="1:7" x14ac:dyDescent="0.25">
      <c r="A167" s="33">
        <f>+'Base de datos  1'!A1502</f>
        <v>43556</v>
      </c>
      <c r="B167" s="33" t="str">
        <f>+'Base de datos  1'!C1502</f>
        <v>Pago Cuota</v>
      </c>
      <c r="C167" s="33">
        <f>+'Base de datos  1'!D1502</f>
        <v>43559</v>
      </c>
      <c r="D167" s="33" t="str">
        <f>+'Base de datos  1'!E1502</f>
        <v>D/CH</v>
      </c>
      <c r="E167" s="33" t="str">
        <f>+'Base de datos  1'!F1502</f>
        <v>Villarrica 114, H. Alburque Bol. 12779</v>
      </c>
      <c r="F167">
        <f>+'Base de datos  1'!G1502</f>
        <v>0</v>
      </c>
      <c r="G167" s="92">
        <f>+'Base de datos  1'!H1502</f>
        <v>60000</v>
      </c>
    </row>
    <row r="168" spans="1:7" x14ac:dyDescent="0.25">
      <c r="A168" s="33">
        <f>+'Base de datos  1'!A1503</f>
        <v>43556</v>
      </c>
      <c r="B168" s="33" t="str">
        <f>+'Base de datos  1'!C1503</f>
        <v>Pago Cuota</v>
      </c>
      <c r="C168" s="33">
        <f>+'Base de datos  1'!D1503</f>
        <v>43560</v>
      </c>
      <c r="D168" s="33" t="str">
        <f>+'Base de datos  1'!E1503</f>
        <v>d/CH</v>
      </c>
      <c r="E168" s="33" t="str">
        <f>+'Base de datos  1'!F1503</f>
        <v>Llanquihue 97, Rene Rivero Bol.12831</v>
      </c>
      <c r="F168">
        <f>+'Base de datos  1'!G1503</f>
        <v>0</v>
      </c>
      <c r="G168" s="92">
        <f>+'Base de datos  1'!H1503</f>
        <v>30000</v>
      </c>
    </row>
    <row r="169" spans="1:7" x14ac:dyDescent="0.25">
      <c r="A169" s="33">
        <f>+'Base de datos  1'!A1504</f>
        <v>43556</v>
      </c>
      <c r="B169" s="33" t="str">
        <f>+'Base de datos  1'!C1504</f>
        <v>Pago Cuota</v>
      </c>
      <c r="C169" s="33">
        <f>+'Base de datos  1'!D1504</f>
        <v>43563</v>
      </c>
      <c r="D169" s="33" t="str">
        <f>+'Base de datos  1'!E1504</f>
        <v>D/E</v>
      </c>
      <c r="E169" s="33" t="str">
        <f>+'Base de datos  1'!F1504</f>
        <v>R.Figueroa vuelto caja chica marzo</v>
      </c>
      <c r="F169">
        <f>+'Base de datos  1'!G1504</f>
        <v>0</v>
      </c>
      <c r="G169" s="92">
        <f>+'Base de datos  1'!H1504</f>
        <v>12260</v>
      </c>
    </row>
    <row r="170" spans="1:7" x14ac:dyDescent="0.25">
      <c r="A170" s="33">
        <f>+'Base de datos  1'!A1505</f>
        <v>43556</v>
      </c>
      <c r="B170" s="33" t="str">
        <f>+'Base de datos  1'!C1505</f>
        <v>Pago Cuota</v>
      </c>
      <c r="C170" s="33">
        <f>+'Base de datos  1'!D1505</f>
        <v>43563</v>
      </c>
      <c r="D170" s="33" t="str">
        <f>+'Base de datos  1'!E1505</f>
        <v>D/E</v>
      </c>
      <c r="E170" s="33" t="str">
        <f>+'Base de datos  1'!F1505</f>
        <v>Llanquihue 74, Eiana Haro</v>
      </c>
      <c r="F170">
        <f>+'Base de datos  1'!G1505</f>
        <v>0</v>
      </c>
      <c r="G170" s="92">
        <f>+'Base de datos  1'!H1505</f>
        <v>20000</v>
      </c>
    </row>
    <row r="171" spans="1:7" x14ac:dyDescent="0.25">
      <c r="A171" s="33">
        <f>+'Base de datos  1'!A1506</f>
        <v>43556</v>
      </c>
      <c r="B171" s="33" t="str">
        <f>+'Base de datos  1'!C1506</f>
        <v>Pago Cuota</v>
      </c>
      <c r="C171" s="33">
        <f>+'Base de datos  1'!D1506</f>
        <v>43563</v>
      </c>
      <c r="D171" s="33" t="str">
        <f>+'Base de datos  1'!E1506</f>
        <v>D/E</v>
      </c>
      <c r="E171" s="33" t="str">
        <f>+'Base de datos  1'!F1506</f>
        <v>Ranco 83, Silvia Gonzalez</v>
      </c>
      <c r="F171">
        <f>+'Base de datos  1'!G1506</f>
        <v>0</v>
      </c>
      <c r="G171" s="92">
        <f>+'Base de datos  1'!H1506</f>
        <v>23000</v>
      </c>
    </row>
    <row r="172" spans="1:7" x14ac:dyDescent="0.25">
      <c r="A172" s="33">
        <f>+'Base de datos  1'!A1507</f>
        <v>43556</v>
      </c>
      <c r="B172" s="33" t="str">
        <f>+'Base de datos  1'!C1507</f>
        <v>Pago Cuota</v>
      </c>
      <c r="C172" s="33">
        <f>+'Base de datos  1'!D1507</f>
        <v>43563</v>
      </c>
      <c r="D172" s="33" t="str">
        <f>+'Base de datos  1'!E1507</f>
        <v>TR</v>
      </c>
      <c r="E172" s="33" t="str">
        <f>+'Base de datos  1'!F1507</f>
        <v>Calafquen 5, Marcos Briones</v>
      </c>
      <c r="F172">
        <f>+'Base de datos  1'!G1507</f>
        <v>0</v>
      </c>
      <c r="G172" s="92">
        <f>+'Base de datos  1'!H1507</f>
        <v>60000</v>
      </c>
    </row>
    <row r="173" spans="1:7" x14ac:dyDescent="0.25">
      <c r="A173" s="33">
        <f>+'Base de datos  1'!A1508</f>
        <v>43556</v>
      </c>
      <c r="B173" s="33" t="str">
        <f>+'Base de datos  1'!C1508</f>
        <v>Pago Cuota</v>
      </c>
      <c r="C173" s="33">
        <f>+'Base de datos  1'!D1508</f>
        <v>43563</v>
      </c>
      <c r="D173" s="33" t="str">
        <f>+'Base de datos  1'!E1508</f>
        <v>D/CH</v>
      </c>
      <c r="E173" s="33" t="str">
        <f>+'Base de datos  1'!F1508</f>
        <v>Villarrica 130, Laura Bailac Bol. 12774</v>
      </c>
      <c r="F173">
        <f>+'Base de datos  1'!G1508</f>
        <v>0</v>
      </c>
      <c r="G173" s="92">
        <f>+'Base de datos  1'!H1508</f>
        <v>102000</v>
      </c>
    </row>
    <row r="174" spans="1:7" x14ac:dyDescent="0.25">
      <c r="A174" s="33">
        <f>+'Base de datos  1'!A1509</f>
        <v>43556</v>
      </c>
      <c r="B174" s="33" t="str">
        <f>+'Base de datos  1'!C1509</f>
        <v>Pago Cuota</v>
      </c>
      <c r="C174" s="33">
        <f>+'Base de datos  1'!D1509</f>
        <v>43566</v>
      </c>
      <c r="D174" s="33" t="str">
        <f>+'Base de datos  1'!E1509</f>
        <v>TR</v>
      </c>
      <c r="E174" s="33" t="str">
        <f>+'Base de datos  1'!F1509</f>
        <v>Llanquihue 96, Carlos Alvares</v>
      </c>
      <c r="F174">
        <f>+'Base de datos  1'!G1509</f>
        <v>0</v>
      </c>
      <c r="G174" s="92">
        <f>+'Base de datos  1'!H1509</f>
        <v>23096</v>
      </c>
    </row>
    <row r="175" spans="1:7" x14ac:dyDescent="0.25">
      <c r="A175" s="33">
        <f>+'Base de datos  1'!A1510</f>
        <v>43556</v>
      </c>
      <c r="B175" s="33" t="str">
        <f>+'Base de datos  1'!C1510</f>
        <v>Pago Cuota</v>
      </c>
      <c r="C175" s="33">
        <f>+'Base de datos  1'!D1510</f>
        <v>43567</v>
      </c>
      <c r="D175" s="33" t="str">
        <f>+'Base de datos  1'!E1510</f>
        <v>TR</v>
      </c>
      <c r="E175" s="33" t="str">
        <f>+'Base de datos  1'!F1510</f>
        <v>Llanquihue 97-A, Castillo Olivera</v>
      </c>
      <c r="F175">
        <f>+'Base de datos  1'!G1510</f>
        <v>0</v>
      </c>
      <c r="G175" s="92">
        <f>+'Base de datos  1'!H1510</f>
        <v>20000</v>
      </c>
    </row>
    <row r="176" spans="1:7" x14ac:dyDescent="0.25">
      <c r="A176" s="33">
        <f>+'Base de datos  1'!A1511</f>
        <v>43556</v>
      </c>
      <c r="B176" s="33" t="str">
        <f>+'Base de datos  1'!C1511</f>
        <v>Pago Cuota</v>
      </c>
      <c r="C176" s="33">
        <f>+'Base de datos  1'!D1511</f>
        <v>43567</v>
      </c>
      <c r="D176" s="33" t="str">
        <f>+'Base de datos  1'!E1511</f>
        <v>TR</v>
      </c>
      <c r="E176" s="33" t="str">
        <f>+'Base de datos  1'!F1511</f>
        <v>Llanquihue 97-A, Castillo Olivera</v>
      </c>
      <c r="F176">
        <f>+'Base de datos  1'!G1511</f>
        <v>0</v>
      </c>
      <c r="G176" s="92">
        <f>+'Base de datos  1'!H1511</f>
        <v>23000</v>
      </c>
    </row>
    <row r="177" spans="1:7" x14ac:dyDescent="0.25">
      <c r="A177" s="33">
        <f>+'Base de datos  1'!A1512</f>
        <v>43556</v>
      </c>
      <c r="B177" s="33" t="str">
        <f>+'Base de datos  1'!C1512</f>
        <v>Pago Cuota</v>
      </c>
      <c r="C177" s="33">
        <f>+'Base de datos  1'!D1512</f>
        <v>43567</v>
      </c>
      <c r="D177" s="33" t="str">
        <f>+'Base de datos  1'!E1512</f>
        <v>TR</v>
      </c>
      <c r="E177" s="33" t="str">
        <f>+'Base de datos  1'!F1512</f>
        <v>Llanquihue 97-A, Castillo Olivera</v>
      </c>
      <c r="F177">
        <f>+'Base de datos  1'!G1512</f>
        <v>0</v>
      </c>
      <c r="G177" s="92">
        <f>+'Base de datos  1'!H1512</f>
        <v>23000</v>
      </c>
    </row>
    <row r="178" spans="1:7" x14ac:dyDescent="0.25">
      <c r="A178" s="33">
        <f>+'Base de datos  1'!A1513</f>
        <v>43556</v>
      </c>
      <c r="B178" s="33" t="str">
        <f>+'Base de datos  1'!C1513</f>
        <v>Pago Cuota</v>
      </c>
      <c r="C178" s="33">
        <f>+'Base de datos  1'!D1513</f>
        <v>43570</v>
      </c>
      <c r="D178" s="33" t="str">
        <f>+'Base de datos  1'!E1513</f>
        <v>TR</v>
      </c>
      <c r="E178" s="33" t="str">
        <f>+'Base de datos  1'!F1513</f>
        <v>Riñihue 27-29, Marta Manriquez</v>
      </c>
      <c r="F178">
        <f>+'Base de datos  1'!G1513</f>
        <v>0</v>
      </c>
      <c r="G178" s="92">
        <f>+'Base de datos  1'!H1513</f>
        <v>46000</v>
      </c>
    </row>
    <row r="179" spans="1:7" x14ac:dyDescent="0.25">
      <c r="A179" s="33">
        <f>+'Base de datos  1'!A1514</f>
        <v>43556</v>
      </c>
      <c r="B179" s="33" t="str">
        <f>+'Base de datos  1'!C1514</f>
        <v>Pago Cuota</v>
      </c>
      <c r="C179" s="33">
        <f>+'Base de datos  1'!D1514</f>
        <v>43570</v>
      </c>
      <c r="D179" s="33" t="str">
        <f>+'Base de datos  1'!E1514</f>
        <v>D/CH</v>
      </c>
      <c r="E179" s="33" t="str">
        <f>+'Base de datos  1'!F1514</f>
        <v>Riñihue 23, Sara Salgado</v>
      </c>
      <c r="F179">
        <f>+'Base de datos  1'!G1514</f>
        <v>0</v>
      </c>
      <c r="G179" s="92">
        <f>+'Base de datos  1'!H1514</f>
        <v>100000</v>
      </c>
    </row>
    <row r="180" spans="1:7" x14ac:dyDescent="0.25">
      <c r="A180" s="33">
        <f>+'Base de datos  1'!A1515</f>
        <v>43556</v>
      </c>
      <c r="B180" s="33" t="str">
        <f>+'Base de datos  1'!C1515</f>
        <v>Pago Cuota</v>
      </c>
      <c r="C180" s="33">
        <f>+'Base de datos  1'!D1515</f>
        <v>43570</v>
      </c>
      <c r="D180" s="33" t="str">
        <f>+'Base de datos  1'!E1515</f>
        <v>TR</v>
      </c>
      <c r="E180" s="33" t="str">
        <f>+'Base de datos  1'!F1515</f>
        <v>Puyehue 53, Ma.Teresa Vicencio</v>
      </c>
      <c r="F180">
        <f>+'Base de datos  1'!G1515</f>
        <v>0</v>
      </c>
      <c r="G180" s="92">
        <f>+'Base de datos  1'!H1515</f>
        <v>143000</v>
      </c>
    </row>
    <row r="181" spans="1:7" x14ac:dyDescent="0.25">
      <c r="A181" s="33">
        <f>+'Base de datos  1'!A1516</f>
        <v>43556</v>
      </c>
      <c r="B181" s="33" t="str">
        <f>+'Base de datos  1'!C1516</f>
        <v>Pago Cuota</v>
      </c>
      <c r="C181" s="33">
        <f>+'Base de datos  1'!D1516</f>
        <v>43571</v>
      </c>
      <c r="D181" s="33" t="str">
        <f>+'Base de datos  1'!E1516</f>
        <v>TR</v>
      </c>
      <c r="E181" s="33" t="str">
        <f>+'Base de datos  1'!F1516</f>
        <v>Ranco 81, Marcel Cubillos</v>
      </c>
      <c r="F181">
        <f>+'Base de datos  1'!G1516</f>
        <v>0</v>
      </c>
      <c r="G181" s="92">
        <f>+'Base de datos  1'!H1516</f>
        <v>72000</v>
      </c>
    </row>
    <row r="182" spans="1:7" x14ac:dyDescent="0.25">
      <c r="A182" s="33">
        <f>+'Base de datos  1'!A1517</f>
        <v>43556</v>
      </c>
      <c r="B182" s="33" t="str">
        <f>+'Base de datos  1'!C1517</f>
        <v>Pago Cuota</v>
      </c>
      <c r="C182" s="33">
        <f>+'Base de datos  1'!D1517</f>
        <v>43577</v>
      </c>
      <c r="D182" s="33" t="str">
        <f>+'Base de datos  1'!E1517</f>
        <v>TR</v>
      </c>
      <c r="E182" s="33" t="str">
        <f>+'Base de datos  1'!F1517</f>
        <v>Puyehue 36, Militza Cortes</v>
      </c>
      <c r="F182">
        <f>+'Base de datos  1'!G1517</f>
        <v>0</v>
      </c>
      <c r="G182" s="92">
        <f>+'Base de datos  1'!H1517</f>
        <v>20000</v>
      </c>
    </row>
    <row r="183" spans="1:7" x14ac:dyDescent="0.25">
      <c r="A183" s="33">
        <f>+'Base de datos  1'!A1518</f>
        <v>43556</v>
      </c>
      <c r="B183" s="33" t="str">
        <f>+'Base de datos  1'!C1518</f>
        <v>Pago Cuota</v>
      </c>
      <c r="C183" s="33">
        <f>+'Base de datos  1'!D1518</f>
        <v>43577</v>
      </c>
      <c r="D183" s="33" t="str">
        <f>+'Base de datos  1'!E1518</f>
        <v>TR</v>
      </c>
      <c r="E183" s="33" t="str">
        <f>+'Base de datos  1'!F1518</f>
        <v>Llanquihue 80, Sergio Ibaceta</v>
      </c>
      <c r="F183">
        <f>+'Base de datos  1'!G1518</f>
        <v>0</v>
      </c>
      <c r="G183" s="92">
        <f>+'Base de datos  1'!H1518</f>
        <v>23000</v>
      </c>
    </row>
    <row r="184" spans="1:7" x14ac:dyDescent="0.25">
      <c r="A184" s="33">
        <f>+'Base de datos  1'!A1519</f>
        <v>43556</v>
      </c>
      <c r="B184" s="33" t="str">
        <f>+'Base de datos  1'!C1519</f>
        <v>Pago Cuota</v>
      </c>
      <c r="C184" s="33">
        <f>+'Base de datos  1'!D1519</f>
        <v>43577</v>
      </c>
      <c r="D184" s="33" t="str">
        <f>+'Base de datos  1'!E1519</f>
        <v>D/E</v>
      </c>
      <c r="E184" s="33" t="str">
        <f>+'Base de datos  1'!F1519</f>
        <v>Ranco 77, Melinda Gonzalez</v>
      </c>
      <c r="F184">
        <f>+'Base de datos  1'!G1519</f>
        <v>0</v>
      </c>
      <c r="G184" s="92">
        <f>+'Base de datos  1'!H1519</f>
        <v>23000</v>
      </c>
    </row>
    <row r="185" spans="1:7" x14ac:dyDescent="0.25">
      <c r="A185" s="33">
        <f>+'Base de datos  1'!A1520</f>
        <v>43556</v>
      </c>
      <c r="B185" s="33" t="str">
        <f>+'Base de datos  1'!C1520</f>
        <v>Pago Cuota</v>
      </c>
      <c r="C185" s="33">
        <f>+'Base de datos  1'!D1520</f>
        <v>43577</v>
      </c>
      <c r="D185" s="33" t="str">
        <f>+'Base de datos  1'!E1520</f>
        <v>D/ch</v>
      </c>
      <c r="E185" s="33" t="str">
        <f>+'Base de datos  1'!F1520</f>
        <v>Puyehue 39, Regina Wenner</v>
      </c>
      <c r="F185">
        <f>+'Base de datos  1'!G1520</f>
        <v>0</v>
      </c>
      <c r="G185" s="92">
        <f>+'Base de datos  1'!H1520</f>
        <v>40039</v>
      </c>
    </row>
    <row r="186" spans="1:7" x14ac:dyDescent="0.25">
      <c r="A186" s="33">
        <f>+'Base de datos  1'!A1521</f>
        <v>43556</v>
      </c>
      <c r="B186" s="33" t="str">
        <f>+'Base de datos  1'!C1521</f>
        <v>Pago Cuota</v>
      </c>
      <c r="C186" s="33">
        <f>+'Base de datos  1'!D1521</f>
        <v>43577</v>
      </c>
      <c r="D186" s="33" t="str">
        <f>+'Base de datos  1'!E1521</f>
        <v>D/E</v>
      </c>
      <c r="E186" s="33" t="str">
        <f>+'Base de datos  1'!F1521</f>
        <v>Ranco 77, Melinda Gonzalez</v>
      </c>
      <c r="F186">
        <f>+'Base de datos  1'!G1521</f>
        <v>0</v>
      </c>
      <c r="G186" s="92">
        <f>+'Base de datos  1'!H1521</f>
        <v>50000</v>
      </c>
    </row>
    <row r="187" spans="1:7" x14ac:dyDescent="0.25">
      <c r="A187" s="33">
        <f>+'Base de datos  1'!A1522</f>
        <v>43556</v>
      </c>
      <c r="B187" s="33" t="str">
        <f>+'Base de datos  1'!C1522</f>
        <v>Pago Cuota</v>
      </c>
      <c r="C187" s="33">
        <f>+'Base de datos  1'!D1522</f>
        <v>43577</v>
      </c>
      <c r="D187" s="33" t="str">
        <f>+'Base de datos  1'!E1522</f>
        <v>TR</v>
      </c>
      <c r="E187" s="33" t="str">
        <f>+'Base de datos  1'!F1522</f>
        <v>Llanquihue 82, Maria Molina</v>
      </c>
      <c r="F187">
        <f>+'Base de datos  1'!G1522</f>
        <v>0</v>
      </c>
      <c r="G187" s="92">
        <f>+'Base de datos  1'!H1522</f>
        <v>66000</v>
      </c>
    </row>
    <row r="188" spans="1:7" x14ac:dyDescent="0.25">
      <c r="A188" s="33">
        <f>+'Base de datos  1'!A1523</f>
        <v>43556</v>
      </c>
      <c r="B188" s="33" t="str">
        <f>+'Base de datos  1'!C1523</f>
        <v>Pago Cuota</v>
      </c>
      <c r="C188" s="33">
        <f>+'Base de datos  1'!D1523</f>
        <v>43577</v>
      </c>
      <c r="D188" s="33" t="str">
        <f>+'Base de datos  1'!E1523</f>
        <v>D/CH</v>
      </c>
      <c r="E188" s="33" t="str">
        <f>+'Base de datos  1'!F1523</f>
        <v>Villarrica 121, Gabriel Salazar</v>
      </c>
      <c r="F188">
        <f>+'Base de datos  1'!G1523</f>
        <v>0</v>
      </c>
      <c r="G188" s="92">
        <f>+'Base de datos  1'!H1523</f>
        <v>136000</v>
      </c>
    </row>
    <row r="189" spans="1:7" x14ac:dyDescent="0.25">
      <c r="A189" s="33">
        <f>+'Base de datos  1'!A1524</f>
        <v>43556</v>
      </c>
      <c r="B189" s="33" t="str">
        <f>+'Base de datos  1'!C1524</f>
        <v>Pago Cuota</v>
      </c>
      <c r="C189" s="33">
        <f>+'Base de datos  1'!D1524</f>
        <v>43578</v>
      </c>
      <c r="D189" s="33" t="str">
        <f>+'Base de datos  1'!E1524</f>
        <v>TR</v>
      </c>
      <c r="E189" s="33" t="str">
        <f>+'Base de datos  1'!F1524</f>
        <v>Puyehue 32, Ivonne Jorquera</v>
      </c>
      <c r="F189">
        <f>+'Base de datos  1'!G1524</f>
        <v>0</v>
      </c>
      <c r="G189" s="92">
        <f>+'Base de datos  1'!H1524</f>
        <v>20000</v>
      </c>
    </row>
    <row r="190" spans="1:7" x14ac:dyDescent="0.25">
      <c r="A190" s="33">
        <f>+'Base de datos  1'!A1525</f>
        <v>43556</v>
      </c>
      <c r="B190" s="33" t="str">
        <f>+'Base de datos  1'!C1525</f>
        <v>Pago Cuota</v>
      </c>
      <c r="C190" s="33">
        <f>+'Base de datos  1'!D1525</f>
        <v>43578</v>
      </c>
      <c r="D190" s="33" t="str">
        <f>+'Base de datos  1'!E1525</f>
        <v>TR</v>
      </c>
      <c r="E190" s="33" t="str">
        <f>+'Base de datos  1'!F1525</f>
        <v>Puyehue 36, Militza Cortes</v>
      </c>
      <c r="F190">
        <f>+'Base de datos  1'!G1525</f>
        <v>0</v>
      </c>
      <c r="G190" s="92">
        <f>+'Base de datos  1'!H1525</f>
        <v>26000</v>
      </c>
    </row>
    <row r="191" spans="1:7" x14ac:dyDescent="0.25">
      <c r="A191" s="33">
        <f>+'Base de datos  1'!A1526</f>
        <v>43556</v>
      </c>
      <c r="B191" s="33" t="str">
        <f>+'Base de datos  1'!C1526</f>
        <v>Pago Cuota</v>
      </c>
      <c r="C191" s="33">
        <f>+'Base de datos  1'!D1526</f>
        <v>43579</v>
      </c>
      <c r="D191" s="33" t="str">
        <f>+'Base de datos  1'!E1526</f>
        <v>TR</v>
      </c>
      <c r="E191" s="33" t="str">
        <f>+'Base de datos  1'!F1526</f>
        <v>Puyehue 49, Hector Otarola</v>
      </c>
      <c r="F191">
        <f>+'Base de datos  1'!G1526</f>
        <v>0</v>
      </c>
      <c r="G191" s="92">
        <f>+'Base de datos  1'!H1526</f>
        <v>120049</v>
      </c>
    </row>
    <row r="192" spans="1:7" x14ac:dyDescent="0.25">
      <c r="A192" s="33">
        <f>+'Base de datos  1'!A1527</f>
        <v>43556</v>
      </c>
      <c r="B192" s="33" t="str">
        <f>+'Base de datos  1'!C1527</f>
        <v>Pago Cuota</v>
      </c>
      <c r="C192" s="33">
        <f>+'Base de datos  1'!D1527</f>
        <v>43580</v>
      </c>
      <c r="D192" s="33" t="str">
        <f>+'Base de datos  1'!E1527</f>
        <v>TR</v>
      </c>
      <c r="E192" s="33" t="str">
        <f>+'Base de datos  1'!F1527</f>
        <v>Ranco 50, Julia Parra</v>
      </c>
      <c r="F192">
        <f>+'Base de datos  1'!G1527</f>
        <v>0</v>
      </c>
      <c r="G192" s="92">
        <f>+'Base de datos  1'!H1527</f>
        <v>20000</v>
      </c>
    </row>
    <row r="193" spans="1:8" x14ac:dyDescent="0.25">
      <c r="A193" s="33">
        <f>+'Base de datos  1'!A1528</f>
        <v>43556</v>
      </c>
      <c r="B193" s="33" t="str">
        <f>+'Base de datos  1'!C1528</f>
        <v>Pago Cuota</v>
      </c>
      <c r="C193" s="33">
        <f>+'Base de datos  1'!D1528</f>
        <v>43580</v>
      </c>
      <c r="D193" s="33" t="str">
        <f>+'Base de datos  1'!E1528</f>
        <v>TR</v>
      </c>
      <c r="E193" s="33" t="str">
        <f>+'Base de datos  1'!F1528</f>
        <v>Ranco 79, Ismelda Meza</v>
      </c>
      <c r="F193">
        <f>+'Base de datos  1'!G1528</f>
        <v>0</v>
      </c>
      <c r="G193" s="92">
        <f>+'Base de datos  1'!H1528</f>
        <v>20000</v>
      </c>
    </row>
    <row r="194" spans="1:8" x14ac:dyDescent="0.25">
      <c r="A194" s="33">
        <f>+'Base de datos  1'!A1529</f>
        <v>43556</v>
      </c>
      <c r="B194" s="33" t="str">
        <f>+'Base de datos  1'!C1529</f>
        <v>Pago Cuota</v>
      </c>
      <c r="C194" s="33">
        <f>+'Base de datos  1'!D1529</f>
        <v>43580</v>
      </c>
      <c r="D194" s="33" t="str">
        <f>+'Base de datos  1'!E1529</f>
        <v>TR</v>
      </c>
      <c r="E194" s="33" t="str">
        <f>+'Base de datos  1'!F1529</f>
        <v>Llanquihue 113, Pedro Ruz</v>
      </c>
      <c r="F194">
        <f>+'Base de datos  1'!G1529</f>
        <v>0</v>
      </c>
      <c r="G194" s="92">
        <f>+'Base de datos  1'!H1529</f>
        <v>20000</v>
      </c>
    </row>
    <row r="195" spans="1:8" x14ac:dyDescent="0.25">
      <c r="A195" s="33">
        <f>+'Base de datos  1'!A1530</f>
        <v>43556</v>
      </c>
      <c r="B195" s="33" t="str">
        <f>+'Base de datos  1'!C1530</f>
        <v>Pago Cuota</v>
      </c>
      <c r="C195" s="33">
        <f>+'Base de datos  1'!D1530</f>
        <v>43580</v>
      </c>
      <c r="D195" s="33" t="str">
        <f>+'Base de datos  1'!E1530</f>
        <v>TR</v>
      </c>
      <c r="E195" s="33" t="str">
        <f>+'Base de datos  1'!F1530</f>
        <v>Llanquihue 103-105 Tatiana Tejos</v>
      </c>
      <c r="F195">
        <f>+'Base de datos  1'!G1530</f>
        <v>0</v>
      </c>
      <c r="G195" s="92">
        <f>+'Base de datos  1'!H1530</f>
        <v>90000</v>
      </c>
    </row>
    <row r="196" spans="1:8" x14ac:dyDescent="0.25">
      <c r="A196" s="33">
        <f>+'Base de datos  1'!A1531</f>
        <v>43556</v>
      </c>
      <c r="B196" s="33" t="str">
        <f>+'Base de datos  1'!C1531</f>
        <v>Pago Cuota</v>
      </c>
      <c r="C196" s="33">
        <f>+'Base de datos  1'!D1531</f>
        <v>43581</v>
      </c>
      <c r="D196" s="33" t="str">
        <f>+'Base de datos  1'!E1531</f>
        <v>TR</v>
      </c>
      <c r="E196" s="33" t="str">
        <f>+'Base de datos  1'!F1531</f>
        <v>Llanquihue 109, Teresa Gatica</v>
      </c>
      <c r="F196">
        <f>+'Base de datos  1'!G1531</f>
        <v>0</v>
      </c>
      <c r="G196" s="92">
        <f>+'Base de datos  1'!H1531</f>
        <v>20109</v>
      </c>
    </row>
    <row r="197" spans="1:8" x14ac:dyDescent="0.25">
      <c r="A197" s="33">
        <f>+'Base de datos  1'!A1532</f>
        <v>43556</v>
      </c>
      <c r="B197" s="33" t="str">
        <f>+'Base de datos  1'!C1532</f>
        <v>Pago Cuota</v>
      </c>
      <c r="C197" s="33">
        <f>+'Base de datos  1'!D1532</f>
        <v>43585</v>
      </c>
      <c r="D197" s="33" t="str">
        <f>+'Base de datos  1'!E1532</f>
        <v>TR</v>
      </c>
      <c r="E197" s="33" t="str">
        <f>+'Base de datos  1'!F1532</f>
        <v>Villarrica 123, Omar Sepulveda</v>
      </c>
      <c r="F197">
        <f>+'Base de datos  1'!G1532</f>
        <v>0</v>
      </c>
      <c r="G197" s="92">
        <f>+'Base de datos  1'!H1532</f>
        <v>20000</v>
      </c>
    </row>
    <row r="198" spans="1:8" x14ac:dyDescent="0.25">
      <c r="A198" s="33">
        <f>+'Base de datos  1'!A1533</f>
        <v>43556</v>
      </c>
      <c r="B198" s="33" t="str">
        <f>+'Base de datos  1'!C1533</f>
        <v>Pago Cuota</v>
      </c>
      <c r="C198" s="33">
        <f>+'Base de datos  1'!D1533</f>
        <v>43585</v>
      </c>
      <c r="D198" s="33" t="str">
        <f>+'Base de datos  1'!E1533</f>
        <v>TR</v>
      </c>
      <c r="E198" s="33" t="str">
        <f>+'Base de datos  1'!F1533</f>
        <v>Puyehue 37,Jorge Matamala</v>
      </c>
      <c r="F198">
        <f>+'Base de datos  1'!G1533</f>
        <v>0</v>
      </c>
      <c r="G198" s="92">
        <f>+'Base de datos  1'!H1533</f>
        <v>20037</v>
      </c>
    </row>
    <row r="199" spans="1:8" x14ac:dyDescent="0.25">
      <c r="A199" s="33">
        <f>+'Base de datos  1'!A1534</f>
        <v>43556</v>
      </c>
      <c r="B199" s="33" t="str">
        <f>+'Base de datos  1'!C1534</f>
        <v>Pago Cuota</v>
      </c>
      <c r="C199" s="33">
        <f>+'Base de datos  1'!D1534</f>
        <v>43585</v>
      </c>
      <c r="D199" s="33" t="str">
        <f>+'Base de datos  1'!E1534</f>
        <v>TR</v>
      </c>
      <c r="E199" s="33" t="str">
        <f>+'Base de datos  1'!F1534</f>
        <v>Icalma 72, Jorge Matamala</v>
      </c>
      <c r="F199">
        <f>+'Base de datos  1'!G1534</f>
        <v>0</v>
      </c>
      <c r="G199" s="92">
        <f>+'Base de datos  1'!H1534</f>
        <v>20072</v>
      </c>
    </row>
    <row r="200" spans="1:8" x14ac:dyDescent="0.25">
      <c r="A200" s="33">
        <f>+'Base de datos  1'!A1535</f>
        <v>43556</v>
      </c>
      <c r="B200" s="33" t="str">
        <f>+'Base de datos  1'!C1535</f>
        <v>Pago Cuota</v>
      </c>
      <c r="C200" s="33">
        <f>+'Base de datos  1'!D1535</f>
        <v>43585</v>
      </c>
      <c r="D200" s="33" t="str">
        <f>+'Base de datos  1'!E1535</f>
        <v>TR</v>
      </c>
      <c r="E200" s="33" t="str">
        <f>+'Base de datos  1'!F1535</f>
        <v>Riñihue 19, Teresa Peña</v>
      </c>
      <c r="F200">
        <f>+'Base de datos  1'!G1535</f>
        <v>0</v>
      </c>
      <c r="G200" s="92">
        <f>+'Base de datos  1'!H1535</f>
        <v>23000</v>
      </c>
    </row>
    <row r="201" spans="1:8" x14ac:dyDescent="0.25">
      <c r="A201" s="217">
        <f>+'Base de datos  1'!A1536</f>
        <v>43556</v>
      </c>
      <c r="B201" s="217" t="str">
        <f>+'Base de datos  1'!C1536</f>
        <v>Pago Cuota</v>
      </c>
      <c r="C201" s="217">
        <f>+'Base de datos  1'!D1536</f>
        <v>43585</v>
      </c>
      <c r="D201" s="217" t="str">
        <f>+'Base de datos  1'!E1536</f>
        <v>TR</v>
      </c>
      <c r="E201" s="217" t="str">
        <f>+'Base de datos  1'!F1536</f>
        <v>Ranco 56, Manuel Jorquera</v>
      </c>
      <c r="F201" s="218">
        <f>+'Base de datos  1'!G1536</f>
        <v>0</v>
      </c>
      <c r="G201" s="230">
        <f>+'Base de datos  1'!H1536</f>
        <v>60000</v>
      </c>
      <c r="H201" s="231">
        <f>SUM(G154:G201)</f>
        <v>2021830</v>
      </c>
    </row>
    <row r="202" spans="1:8" x14ac:dyDescent="0.25">
      <c r="A202" s="33">
        <f>+'Base de datos  1'!A1537</f>
        <v>43586</v>
      </c>
      <c r="B202" s="33" t="str">
        <f>+'Base de datos  1'!C1537</f>
        <v>Pago Cuota</v>
      </c>
      <c r="C202" s="33">
        <f>+'Base de datos  1'!D1537</f>
        <v>43587</v>
      </c>
      <c r="D202" s="33" t="str">
        <f>+'Base de datos  1'!E1537</f>
        <v>TR</v>
      </c>
      <c r="E202" s="33" t="str">
        <f>+'Base de datos  1'!F1537</f>
        <v>R.Figueroa vuelto caja chica abril</v>
      </c>
      <c r="F202">
        <f>+'Base de datos  1'!G1537</f>
        <v>0</v>
      </c>
      <c r="G202" s="92">
        <f>+'Base de datos  1'!H1537</f>
        <v>1100</v>
      </c>
    </row>
    <row r="203" spans="1:8" x14ac:dyDescent="0.25">
      <c r="A203" s="33">
        <f>+'Base de datos  1'!A1538</f>
        <v>43586</v>
      </c>
      <c r="B203" s="33" t="str">
        <f>+'Base de datos  1'!C1538</f>
        <v>Pago Cuota</v>
      </c>
      <c r="C203" s="33">
        <f>+'Base de datos  1'!D1538</f>
        <v>43587</v>
      </c>
      <c r="D203" s="33" t="str">
        <f>+'Base de datos  1'!E1538</f>
        <v>TR</v>
      </c>
      <c r="E203" s="33" t="str">
        <f>+'Base de datos  1'!F1538</f>
        <v>Llanquihue 88, Pedro Flores</v>
      </c>
      <c r="F203">
        <f>+'Base de datos  1'!G1538</f>
        <v>0</v>
      </c>
      <c r="G203" s="92">
        <f>+'Base de datos  1'!H1538</f>
        <v>20000</v>
      </c>
    </row>
    <row r="204" spans="1:8" x14ac:dyDescent="0.25">
      <c r="A204" s="33">
        <f>+'Base de datos  1'!A1539</f>
        <v>43586</v>
      </c>
      <c r="B204" s="33" t="str">
        <f>+'Base de datos  1'!C1539</f>
        <v>Pago Cuota</v>
      </c>
      <c r="C204" s="33">
        <f>+'Base de datos  1'!D1539</f>
        <v>43587</v>
      </c>
      <c r="D204" s="33" t="str">
        <f>+'Base de datos  1'!E1539</f>
        <v>TR</v>
      </c>
      <c r="E204" s="33" t="str">
        <f>+'Base de datos  1'!F1539</f>
        <v>Llanquihue 97, Rene Rivero</v>
      </c>
      <c r="F204">
        <f>+'Base de datos  1'!G1539</f>
        <v>0</v>
      </c>
      <c r="G204" s="92">
        <f>+'Base de datos  1'!H1539</f>
        <v>23000</v>
      </c>
    </row>
    <row r="205" spans="1:8" x14ac:dyDescent="0.25">
      <c r="A205" s="33">
        <f>+'Base de datos  1'!A1540</f>
        <v>43586</v>
      </c>
      <c r="B205" s="33" t="str">
        <f>+'Base de datos  1'!C1540</f>
        <v>Pago Cuota</v>
      </c>
      <c r="C205" s="33">
        <f>+'Base de datos  1'!D1540</f>
        <v>43587</v>
      </c>
      <c r="D205" s="33" t="str">
        <f>+'Base de datos  1'!E1540</f>
        <v>TR</v>
      </c>
      <c r="E205" s="33" t="str">
        <f>+'Base de datos  1'!F1540</f>
        <v>Villarrica 128, Claudia Ubilla</v>
      </c>
      <c r="F205">
        <f>+'Base de datos  1'!G1540</f>
        <v>0</v>
      </c>
      <c r="G205" s="92">
        <f>+'Base de datos  1'!H1540</f>
        <v>23000</v>
      </c>
    </row>
    <row r="206" spans="1:8" x14ac:dyDescent="0.25">
      <c r="A206" s="33">
        <f>+'Base de datos  1'!A1541</f>
        <v>43586</v>
      </c>
      <c r="B206" s="33" t="str">
        <f>+'Base de datos  1'!C1541</f>
        <v>Pago Cuota</v>
      </c>
      <c r="C206" s="33">
        <f>+'Base de datos  1'!D1541</f>
        <v>43588</v>
      </c>
      <c r="D206" s="33" t="str">
        <f>+'Base de datos  1'!E1541</f>
        <v>TR</v>
      </c>
      <c r="E206" s="33" t="str">
        <f>+'Base de datos  1'!F1541</f>
        <v>Ranco 73, Juan Hernandez</v>
      </c>
      <c r="F206">
        <f>+'Base de datos  1'!G1541</f>
        <v>0</v>
      </c>
      <c r="G206" s="92">
        <f>+'Base de datos  1'!H1541</f>
        <v>20073</v>
      </c>
    </row>
    <row r="207" spans="1:8" x14ac:dyDescent="0.25">
      <c r="A207" s="33">
        <f>+'Base de datos  1'!A1542</f>
        <v>43586</v>
      </c>
      <c r="B207" s="33" t="str">
        <f>+'Base de datos  1'!C1542</f>
        <v>Pago Cuota</v>
      </c>
      <c r="C207" s="33">
        <f>+'Base de datos  1'!D1542</f>
        <v>43591</v>
      </c>
      <c r="D207" s="33" t="str">
        <f>+'Base de datos  1'!E1542</f>
        <v>D/E</v>
      </c>
      <c r="E207" s="33" t="str">
        <f>+'Base de datos  1'!F1542</f>
        <v>Villarrica 100, Julia Zuñiga</v>
      </c>
      <c r="F207">
        <f>+'Base de datos  1'!G1542</f>
        <v>0</v>
      </c>
      <c r="G207" s="92">
        <f>+'Base de datos  1'!H1542</f>
        <v>23100</v>
      </c>
    </row>
    <row r="208" spans="1:8" x14ac:dyDescent="0.25">
      <c r="A208" s="33">
        <f>+'Base de datos  1'!A1543</f>
        <v>43586</v>
      </c>
      <c r="B208" s="33" t="str">
        <f>+'Base de datos  1'!C1543</f>
        <v>Pago Cuota</v>
      </c>
      <c r="C208" s="33">
        <f>+'Base de datos  1'!D1543</f>
        <v>43591</v>
      </c>
      <c r="D208" s="33" t="str">
        <f>+'Base de datos  1'!E1543</f>
        <v>d/CH</v>
      </c>
      <c r="E208" s="33" t="str">
        <f>+'Base de datos  1'!F1543</f>
        <v>Llanquihue 97, Rene Rivero 3/6</v>
      </c>
      <c r="F208">
        <f>+'Base de datos  1'!G1543</f>
        <v>0</v>
      </c>
      <c r="G208" s="92">
        <f>+'Base de datos  1'!H1543</f>
        <v>30000</v>
      </c>
    </row>
    <row r="209" spans="1:7" x14ac:dyDescent="0.25">
      <c r="A209" s="33">
        <f>+'Base de datos  1'!A1544</f>
        <v>43586</v>
      </c>
      <c r="B209" s="33" t="str">
        <f>+'Base de datos  1'!C1544</f>
        <v>Pago Cuota</v>
      </c>
      <c r="C209" s="33">
        <f>+'Base de datos  1'!D1544</f>
        <v>43591</v>
      </c>
      <c r="D209" s="33" t="str">
        <f>+'Base de datos  1'!E1544</f>
        <v>d/CH</v>
      </c>
      <c r="E209" s="33" t="str">
        <f>+'Base de datos  1'!F1544</f>
        <v>Villarrica 114, Hilda Alburquerque 4/4</v>
      </c>
      <c r="F209">
        <f>+'Base de datos  1'!G1544</f>
        <v>0</v>
      </c>
      <c r="G209" s="92">
        <f>+'Base de datos  1'!H1544</f>
        <v>60000</v>
      </c>
    </row>
    <row r="210" spans="1:7" x14ac:dyDescent="0.25">
      <c r="A210" s="33">
        <f>+'Base de datos  1'!A1545</f>
        <v>43586</v>
      </c>
      <c r="B210" s="33" t="str">
        <f>+'Base de datos  1'!C1545</f>
        <v>Pago Cuota</v>
      </c>
      <c r="C210" s="33">
        <f>+'Base de datos  1'!D1545</f>
        <v>43591</v>
      </c>
      <c r="D210" s="33" t="str">
        <f>+'Base de datos  1'!E1545</f>
        <v>D/CH</v>
      </c>
      <c r="E210" s="33" t="str">
        <f>+'Base de datos  1'!F1545</f>
        <v>Calafquen  3 Oscar Sanchez</v>
      </c>
      <c r="F210">
        <f>+'Base de datos  1'!G1545</f>
        <v>0</v>
      </c>
      <c r="G210" s="92">
        <f>+'Base de datos  1'!H1545</f>
        <v>166000</v>
      </c>
    </row>
    <row r="211" spans="1:7" x14ac:dyDescent="0.25">
      <c r="A211" s="33">
        <f>+'Base de datos  1'!A1546</f>
        <v>43586</v>
      </c>
      <c r="B211" s="33" t="str">
        <f>+'Base de datos  1'!C1546</f>
        <v>Pago Cuota</v>
      </c>
      <c r="C211" s="33">
        <f>+'Base de datos  1'!D1546</f>
        <v>43591</v>
      </c>
      <c r="D211" s="33" t="str">
        <f>+'Base de datos  1'!E1546</f>
        <v>D/CH</v>
      </c>
      <c r="E211" s="33" t="str">
        <f>+'Base de datos  1'!F1546</f>
        <v>Calafquen  3 Oscar Sanchez</v>
      </c>
      <c r="F211">
        <f>+'Base de datos  1'!G1546</f>
        <v>0</v>
      </c>
      <c r="G211" s="92">
        <f>+'Base de datos  1'!H1546</f>
        <v>184000</v>
      </c>
    </row>
    <row r="212" spans="1:7" x14ac:dyDescent="0.25">
      <c r="A212" s="33">
        <f>+'Base de datos  1'!A1547</f>
        <v>43586</v>
      </c>
      <c r="B212" s="33" t="str">
        <f>+'Base de datos  1'!C1547</f>
        <v>Pago Cuota</v>
      </c>
      <c r="C212" s="33">
        <f>+'Base de datos  1'!D1547</f>
        <v>43592</v>
      </c>
      <c r="D212" s="33" t="str">
        <f>+'Base de datos  1'!E1547</f>
        <v>TR</v>
      </c>
      <c r="E212" s="33" t="str">
        <f>+'Base de datos  1'!F1547</f>
        <v>Puyehue 22, Cristina Olivares</v>
      </c>
      <c r="F212">
        <f>+'Base de datos  1'!G1547</f>
        <v>0</v>
      </c>
      <c r="G212" s="92">
        <f>+'Base de datos  1'!H1547</f>
        <v>23000</v>
      </c>
    </row>
    <row r="213" spans="1:7" x14ac:dyDescent="0.25">
      <c r="A213" s="33">
        <f>+'Base de datos  1'!A1548</f>
        <v>43586</v>
      </c>
      <c r="B213" s="33" t="str">
        <f>+'Base de datos  1'!C1548</f>
        <v>Pago Cuota</v>
      </c>
      <c r="C213" s="33">
        <f>+'Base de datos  1'!D1548</f>
        <v>43592</v>
      </c>
      <c r="D213" s="33" t="str">
        <f>+'Base de datos  1'!E1548</f>
        <v>D/CH</v>
      </c>
      <c r="E213" s="33" t="str">
        <f>+'Base de datos  1'!F1548</f>
        <v>Villarrica 130, Laura Bailac 3/5</v>
      </c>
      <c r="F213">
        <f>+'Base de datos  1'!G1548</f>
        <v>0</v>
      </c>
      <c r="G213" s="92">
        <f>+'Base de datos  1'!H1548</f>
        <v>102000</v>
      </c>
    </row>
    <row r="214" spans="1:7" x14ac:dyDescent="0.25">
      <c r="A214" s="33">
        <f>+'Base de datos  1'!A1549</f>
        <v>43586</v>
      </c>
      <c r="B214" s="33" t="str">
        <f>+'Base de datos  1'!C1549</f>
        <v>Pago Cuota</v>
      </c>
      <c r="C214" s="33">
        <f>+'Base de datos  1'!D1549</f>
        <v>43593</v>
      </c>
      <c r="D214" s="33" t="str">
        <f>+'Base de datos  1'!E1549</f>
        <v>d/E</v>
      </c>
      <c r="E214" s="33" t="str">
        <f>+'Base de datos  1'!F1549</f>
        <v>Puyehue 43 Aurelio Sandoval</v>
      </c>
      <c r="F214">
        <f>+'Base de datos  1'!G1549</f>
        <v>0</v>
      </c>
      <c r="G214" s="92">
        <f>+'Base de datos  1'!H1549</f>
        <v>46000</v>
      </c>
    </row>
    <row r="215" spans="1:7" x14ac:dyDescent="0.25">
      <c r="A215" s="33">
        <f>+'Base de datos  1'!A1550</f>
        <v>43586</v>
      </c>
      <c r="B215" s="33" t="str">
        <f>+'Base de datos  1'!C1550</f>
        <v>Pago Cuota</v>
      </c>
      <c r="C215" s="33">
        <f>+'Base de datos  1'!D1550</f>
        <v>43594</v>
      </c>
      <c r="D215" s="33" t="str">
        <f>+'Base de datos  1'!E1550</f>
        <v>D/CH</v>
      </c>
      <c r="E215" s="33" t="str">
        <f>+'Base de datos  1'!F1550</f>
        <v>Riñihue 23, Sara Salgado</v>
      </c>
      <c r="F215">
        <f>+'Base de datos  1'!G1550</f>
        <v>0</v>
      </c>
      <c r="G215" s="92">
        <f>+'Base de datos  1'!H1550</f>
        <v>50000</v>
      </c>
    </row>
    <row r="216" spans="1:7" x14ac:dyDescent="0.25">
      <c r="A216" s="33">
        <f>+'Base de datos  1'!A1551</f>
        <v>43586</v>
      </c>
      <c r="B216" s="33" t="str">
        <f>+'Base de datos  1'!C1551</f>
        <v>Pago Cuota</v>
      </c>
      <c r="C216" s="33">
        <f>+'Base de datos  1'!D1551</f>
        <v>43598</v>
      </c>
      <c r="D216" s="33" t="str">
        <f>+'Base de datos  1'!E1551</f>
        <v>D/E</v>
      </c>
      <c r="E216" s="33" t="str">
        <f>+'Base de datos  1'!F1551</f>
        <v>Ranco 56, Delia Quiroga</v>
      </c>
      <c r="F216">
        <f>+'Base de datos  1'!G1551</f>
        <v>0</v>
      </c>
      <c r="G216" s="92">
        <f>+'Base de datos  1'!H1551</f>
        <v>23000</v>
      </c>
    </row>
    <row r="217" spans="1:7" x14ac:dyDescent="0.25">
      <c r="A217" s="33">
        <f>+'Base de datos  1'!A1552</f>
        <v>43586</v>
      </c>
      <c r="B217" s="33" t="str">
        <f>+'Base de datos  1'!C1552</f>
        <v>Pago Cuota</v>
      </c>
      <c r="C217" s="33">
        <f>+'Base de datos  1'!D1552</f>
        <v>43598</v>
      </c>
      <c r="D217" s="33" t="str">
        <f>+'Base de datos  1'!E1552</f>
        <v>D/E</v>
      </c>
      <c r="E217" s="33" t="str">
        <f>+'Base de datos  1'!F1552</f>
        <v>Llanquihue 74, Eliana Haro</v>
      </c>
      <c r="F217">
        <f>+'Base de datos  1'!G1552</f>
        <v>0</v>
      </c>
      <c r="G217" s="92">
        <f>+'Base de datos  1'!H1552</f>
        <v>46000</v>
      </c>
    </row>
    <row r="218" spans="1:7" x14ac:dyDescent="0.25">
      <c r="A218" s="33">
        <f>+'Base de datos  1'!A1553</f>
        <v>43586</v>
      </c>
      <c r="B218" s="33" t="str">
        <f>+'Base de datos  1'!C1553</f>
        <v>Pago Cuota</v>
      </c>
      <c r="C218" s="33">
        <f>+'Base de datos  1'!D1553</f>
        <v>43598</v>
      </c>
      <c r="D218" s="33" t="str">
        <f>+'Base de datos  1'!E1553</f>
        <v>TR</v>
      </c>
      <c r="E218" s="33" t="str">
        <f>+'Base de datos  1'!F1553</f>
        <v>Llanquihue 103-105, Tatiana Tejos</v>
      </c>
      <c r="F218">
        <f>+'Base de datos  1'!G1553</f>
        <v>0</v>
      </c>
      <c r="G218" s="92">
        <f>+'Base de datos  1'!H1553</f>
        <v>52000</v>
      </c>
    </row>
    <row r="219" spans="1:7" x14ac:dyDescent="0.25">
      <c r="A219" s="33">
        <f>+'Base de datos  1'!A1554</f>
        <v>43586</v>
      </c>
      <c r="B219" s="33" t="str">
        <f>+'Base de datos  1'!C1554</f>
        <v>Pago Cuota</v>
      </c>
      <c r="C219" s="33">
        <f>+'Base de datos  1'!D1554</f>
        <v>43601</v>
      </c>
      <c r="D219" s="33" t="str">
        <f>+'Base de datos  1'!E1554</f>
        <v>TR</v>
      </c>
      <c r="E219" s="33" t="str">
        <f>+'Base de datos  1'!F1554</f>
        <v>Llanquihue 96, Carlos Alvarez</v>
      </c>
      <c r="F219">
        <f>+'Base de datos  1'!G1554</f>
        <v>0</v>
      </c>
      <c r="G219" s="92">
        <f>+'Base de datos  1'!H1554</f>
        <v>23096</v>
      </c>
    </row>
    <row r="220" spans="1:7" x14ac:dyDescent="0.25">
      <c r="A220" s="33">
        <f>+'Base de datos  1'!A1555</f>
        <v>43586</v>
      </c>
      <c r="B220" s="33" t="str">
        <f>+'Base de datos  1'!C1555</f>
        <v>Pago Cuota</v>
      </c>
      <c r="C220" s="33">
        <f>+'Base de datos  1'!D1555</f>
        <v>43602</v>
      </c>
      <c r="D220" s="33" t="str">
        <f>+'Base de datos  1'!E1555</f>
        <v>TR</v>
      </c>
      <c r="E220" s="33" t="str">
        <f>+'Base de datos  1'!F1555</f>
        <v>Llanquihue 99, Luisa Herrera</v>
      </c>
      <c r="F220">
        <f>+'Base de datos  1'!G1555</f>
        <v>0</v>
      </c>
      <c r="G220" s="92">
        <f>+'Base de datos  1'!H1555</f>
        <v>270099</v>
      </c>
    </row>
    <row r="221" spans="1:7" x14ac:dyDescent="0.25">
      <c r="A221" s="33">
        <f>+'Base de datos  1'!A1556</f>
        <v>43586</v>
      </c>
      <c r="B221" s="33" t="str">
        <f>+'Base de datos  1'!C1556</f>
        <v>Pago Cuota</v>
      </c>
      <c r="C221" s="33">
        <f>+'Base de datos  1'!D1556</f>
        <v>43607</v>
      </c>
      <c r="D221" s="33" t="str">
        <f>+'Base de datos  1'!E1556</f>
        <v>TR</v>
      </c>
      <c r="E221" s="33" t="str">
        <f>+'Base de datos  1'!F1556</f>
        <v>Ranco 75, Olga Hernandez</v>
      </c>
      <c r="F221">
        <f>+'Base de datos  1'!G1556</f>
        <v>0</v>
      </c>
      <c r="G221" s="92">
        <f>+'Base de datos  1'!H1556</f>
        <v>20000</v>
      </c>
    </row>
    <row r="222" spans="1:7" x14ac:dyDescent="0.25">
      <c r="A222" s="33">
        <f>+'Base de datos  1'!A1557</f>
        <v>43586</v>
      </c>
      <c r="B222" s="33" t="str">
        <f>+'Base de datos  1'!C1557</f>
        <v>Pago Cuota</v>
      </c>
      <c r="C222" s="33">
        <f>+'Base de datos  1'!D1557</f>
        <v>43607</v>
      </c>
      <c r="D222" s="33" t="str">
        <f>+'Base de datos  1'!E1557</f>
        <v>D/E</v>
      </c>
      <c r="E222" s="33" t="str">
        <f>+'Base de datos  1'!F1557</f>
        <v>Ranco 83, Silvia Gonzalez</v>
      </c>
      <c r="F222">
        <f>+'Base de datos  1'!G1557</f>
        <v>0</v>
      </c>
      <c r="G222" s="92">
        <f>+'Base de datos  1'!H1557</f>
        <v>23000</v>
      </c>
    </row>
    <row r="223" spans="1:7" x14ac:dyDescent="0.25">
      <c r="A223" s="33">
        <f>+'Base de datos  1'!A1558</f>
        <v>43586</v>
      </c>
      <c r="B223" s="33" t="str">
        <f>+'Base de datos  1'!C1558</f>
        <v>Pago Cuota</v>
      </c>
      <c r="C223" s="33">
        <f>+'Base de datos  1'!D1558</f>
        <v>43607</v>
      </c>
      <c r="D223" s="33" t="str">
        <f>+'Base de datos  1'!E1558</f>
        <v>TR</v>
      </c>
      <c r="E223" s="33" t="str">
        <f>+'Base de datos  1'!F1558</f>
        <v>Villarrica 118, Ma. Pia Burgos</v>
      </c>
      <c r="F223">
        <f>+'Base de datos  1'!G1558</f>
        <v>0</v>
      </c>
      <c r="G223" s="92">
        <f>+'Base de datos  1'!H1558</f>
        <v>36370</v>
      </c>
    </row>
    <row r="224" spans="1:7" x14ac:dyDescent="0.25">
      <c r="A224" s="33">
        <f>+'Base de datos  1'!A1559</f>
        <v>43586</v>
      </c>
      <c r="B224" s="33" t="str">
        <f>+'Base de datos  1'!C1559</f>
        <v>Pago Cuota</v>
      </c>
      <c r="C224" s="33">
        <f>+'Base de datos  1'!D1559</f>
        <v>43607</v>
      </c>
      <c r="D224" s="33" t="str">
        <f>+'Base de datos  1'!E1559</f>
        <v>D/E</v>
      </c>
      <c r="E224" s="33" t="str">
        <f>+'Base de datos  1'!F1559</f>
        <v>Ranco 83, Silvia Gonzalez CBR</v>
      </c>
      <c r="F224">
        <f>+'Base de datos  1'!G1559</f>
        <v>0</v>
      </c>
      <c r="G224" s="92">
        <f>+'Base de datos  1'!H1559</f>
        <v>50000</v>
      </c>
    </row>
    <row r="225" spans="1:7" x14ac:dyDescent="0.25">
      <c r="A225" s="33">
        <f>+'Base de datos  1'!A1560</f>
        <v>43586</v>
      </c>
      <c r="B225" s="33" t="str">
        <f>+'Base de datos  1'!C1560</f>
        <v>Pago Cuota</v>
      </c>
      <c r="C225" s="33">
        <f>+'Base de datos  1'!D1560</f>
        <v>43608</v>
      </c>
      <c r="D225" s="33" t="str">
        <f>+'Base de datos  1'!E1560</f>
        <v>TR</v>
      </c>
      <c r="E225" s="33" t="str">
        <f>+'Base de datos  1'!F1560</f>
        <v>Llanquihue 80 Sergio Ibaceta</v>
      </c>
      <c r="F225">
        <f>+'Base de datos  1'!G1560</f>
        <v>0</v>
      </c>
      <c r="G225" s="92">
        <f>+'Base de datos  1'!H1560</f>
        <v>23080</v>
      </c>
    </row>
    <row r="226" spans="1:7" x14ac:dyDescent="0.25">
      <c r="A226" s="33">
        <f>+'Base de datos  1'!A1561</f>
        <v>43586</v>
      </c>
      <c r="B226" s="33" t="str">
        <f>+'Base de datos  1'!C1561</f>
        <v>Pago Cuota</v>
      </c>
      <c r="C226" s="33">
        <f>+'Base de datos  1'!D1561</f>
        <v>43612</v>
      </c>
      <c r="D226" s="33" t="str">
        <f>+'Base de datos  1'!E1561</f>
        <v>TR</v>
      </c>
      <c r="E226" s="33" t="str">
        <f>+'Base de datos  1'!F1561</f>
        <v>Llanquihue 113, Pedro Ruz</v>
      </c>
      <c r="F226">
        <f>+'Base de datos  1'!G1561</f>
        <v>0</v>
      </c>
      <c r="G226" s="92">
        <f>+'Base de datos  1'!H1561</f>
        <v>20000</v>
      </c>
    </row>
    <row r="227" spans="1:7" x14ac:dyDescent="0.25">
      <c r="A227" s="33">
        <f>+'Base de datos  1'!A1562</f>
        <v>43586</v>
      </c>
      <c r="B227" s="33" t="str">
        <f>+'Base de datos  1'!C1562</f>
        <v>Pago Cuota</v>
      </c>
      <c r="C227" s="33">
        <f>+'Base de datos  1'!D1562</f>
        <v>43612</v>
      </c>
      <c r="D227" s="33" t="str">
        <f>+'Base de datos  1'!E1562</f>
        <v>TR</v>
      </c>
      <c r="E227" s="33" t="str">
        <f>+'Base de datos  1'!F1562</f>
        <v>Puyehue 22, Cristina Olivares Jun.</v>
      </c>
      <c r="F227">
        <f>+'Base de datos  1'!G1562</f>
        <v>0</v>
      </c>
      <c r="G227" s="92">
        <f>+'Base de datos  1'!H1562</f>
        <v>23000</v>
      </c>
    </row>
    <row r="228" spans="1:7" x14ac:dyDescent="0.25">
      <c r="A228" s="33">
        <f>+'Base de datos  1'!A1563</f>
        <v>43586</v>
      </c>
      <c r="B228" s="33" t="str">
        <f>+'Base de datos  1'!C1563</f>
        <v>Pago Cuota</v>
      </c>
      <c r="C228" s="33">
        <f>+'Base de datos  1'!D1563</f>
        <v>43612</v>
      </c>
      <c r="D228" s="33" t="str">
        <f>+'Base de datos  1'!E1563</f>
        <v>TR</v>
      </c>
      <c r="E228" s="33" t="str">
        <f>+'Base de datos  1'!F1563</f>
        <v>Puyehue 24, Manuel Latapiat</v>
      </c>
      <c r="F228">
        <f>+'Base de datos  1'!G1563</f>
        <v>0</v>
      </c>
      <c r="G228" s="92">
        <f>+'Base de datos  1'!H1563</f>
        <v>46000</v>
      </c>
    </row>
    <row r="229" spans="1:7" x14ac:dyDescent="0.25">
      <c r="A229" s="33">
        <f>+'Base de datos  1'!A1564</f>
        <v>43586</v>
      </c>
      <c r="B229" s="33" t="str">
        <f>+'Base de datos  1'!C1564</f>
        <v>Pago Cuota</v>
      </c>
      <c r="C229" s="33">
        <f>+'Base de datos  1'!D1564</f>
        <v>43612</v>
      </c>
      <c r="D229" s="33" t="str">
        <f>+'Base de datos  1'!E1564</f>
        <v>D/CH</v>
      </c>
      <c r="E229" s="33" t="str">
        <f>+'Base de datos  1'!F1564</f>
        <v xml:space="preserve">Ranco 91, Jeanette Ibarra </v>
      </c>
      <c r="F229">
        <f>+'Base de datos  1'!G1564</f>
        <v>0</v>
      </c>
      <c r="G229" s="92">
        <f>+'Base de datos  1'!H1564</f>
        <v>86000</v>
      </c>
    </row>
    <row r="230" spans="1:7" x14ac:dyDescent="0.25">
      <c r="A230" s="33">
        <f>+'Base de datos  1'!A1565</f>
        <v>43586</v>
      </c>
      <c r="B230" s="33" t="str">
        <f>+'Base de datos  1'!C1565</f>
        <v>Pago Cuota</v>
      </c>
      <c r="C230" s="33">
        <f>+'Base de datos  1'!D1565</f>
        <v>43613</v>
      </c>
      <c r="D230" s="33" t="str">
        <f>+'Base de datos  1'!E1565</f>
        <v>TR</v>
      </c>
      <c r="E230" s="33" t="str">
        <f>+'Base de datos  1'!F1565</f>
        <v>Llanquihue 82, Maria Molina</v>
      </c>
      <c r="F230">
        <f>+'Base de datos  1'!G1565</f>
        <v>0</v>
      </c>
      <c r="G230" s="92">
        <f>+'Base de datos  1'!H1565</f>
        <v>23000</v>
      </c>
    </row>
    <row r="231" spans="1:7" x14ac:dyDescent="0.25">
      <c r="A231" s="33">
        <f>+'Base de datos  1'!A1566</f>
        <v>43586</v>
      </c>
      <c r="B231" s="33" t="str">
        <f>+'Base de datos  1'!C1566</f>
        <v>Pago Cuota</v>
      </c>
      <c r="C231" s="33">
        <f>+'Base de datos  1'!D1566</f>
        <v>43615</v>
      </c>
      <c r="D231" s="33" t="str">
        <f>+'Base de datos  1'!E1566</f>
        <v>TR</v>
      </c>
      <c r="E231" s="33" t="str">
        <f>+'Base de datos  1'!F1566</f>
        <v>Llanquihue 88, Pedro Flores</v>
      </c>
      <c r="F231">
        <f>+'Base de datos  1'!G1566</f>
        <v>0</v>
      </c>
      <c r="G231" s="92">
        <f>+'Base de datos  1'!H1566</f>
        <v>20000</v>
      </c>
    </row>
    <row r="232" spans="1:7" x14ac:dyDescent="0.25">
      <c r="A232" s="33">
        <f>+'Base de datos  1'!A1567</f>
        <v>43586</v>
      </c>
      <c r="B232" s="33" t="str">
        <f>+'Base de datos  1'!C1567</f>
        <v>Pago Cuota</v>
      </c>
      <c r="C232" s="33">
        <f>+'Base de datos  1'!D1567</f>
        <v>43615</v>
      </c>
      <c r="D232" s="33" t="str">
        <f>+'Base de datos  1'!E1567</f>
        <v>TR</v>
      </c>
      <c r="E232" s="33" t="str">
        <f>+'Base de datos  1'!F1567</f>
        <v>Puyehue 34, Gladys Jorquera</v>
      </c>
      <c r="F232">
        <f>+'Base de datos  1'!G1567</f>
        <v>0</v>
      </c>
      <c r="G232" s="92">
        <f>+'Base de datos  1'!H1567</f>
        <v>76000</v>
      </c>
    </row>
    <row r="233" spans="1:7" x14ac:dyDescent="0.25">
      <c r="A233" s="33">
        <f>+'Base de datos  1'!A1568</f>
        <v>43586</v>
      </c>
      <c r="B233" s="33" t="str">
        <f>+'Base de datos  1'!C1568</f>
        <v>Pago Cuota</v>
      </c>
      <c r="C233" s="33">
        <f>+'Base de datos  1'!D1568</f>
        <v>43616</v>
      </c>
      <c r="D233" s="33" t="str">
        <f>+'Base de datos  1'!E1568</f>
        <v>TR</v>
      </c>
      <c r="E233" s="33" t="str">
        <f>+'Base de datos  1'!F1568</f>
        <v>R. Figueroa vuelto caja chica</v>
      </c>
      <c r="F233">
        <f>+'Base de datos  1'!G1568</f>
        <v>0</v>
      </c>
      <c r="G233" s="92">
        <f>+'Base de datos  1'!H1568</f>
        <v>4380</v>
      </c>
    </row>
    <row r="234" spans="1:7" x14ac:dyDescent="0.25">
      <c r="A234" s="33">
        <f>+'Base de datos  1'!A1569</f>
        <v>43586</v>
      </c>
      <c r="B234" s="33" t="str">
        <f>+'Base de datos  1'!C1569</f>
        <v>Pago Cuota</v>
      </c>
      <c r="C234" s="33">
        <f>+'Base de datos  1'!D1569</f>
        <v>43616</v>
      </c>
      <c r="D234" s="33" t="str">
        <f>+'Base de datos  1'!E1569</f>
        <v>TR</v>
      </c>
      <c r="E234" s="33" t="str">
        <f>+'Base de datos  1'!F1569</f>
        <v>Puyehue 37,Jorge Matamala</v>
      </c>
      <c r="F234">
        <f>+'Base de datos  1'!G1569</f>
        <v>0</v>
      </c>
      <c r="G234" s="92">
        <f>+'Base de datos  1'!H1569</f>
        <v>6000</v>
      </c>
    </row>
    <row r="235" spans="1:7" x14ac:dyDescent="0.25">
      <c r="A235" s="33">
        <f>+'Base de datos  1'!A1570</f>
        <v>43586</v>
      </c>
      <c r="B235" s="33" t="str">
        <f>+'Base de datos  1'!C1570</f>
        <v>Pago Cuota</v>
      </c>
      <c r="C235" s="33">
        <f>+'Base de datos  1'!D1570</f>
        <v>43616</v>
      </c>
      <c r="D235" s="33" t="str">
        <f>+'Base de datos  1'!E1570</f>
        <v>TR</v>
      </c>
      <c r="E235" s="33" t="str">
        <f>+'Base de datos  1'!F1570</f>
        <v>Riñihue 19, Teresa Peña</v>
      </c>
      <c r="F235">
        <f>+'Base de datos  1'!G1570</f>
        <v>0</v>
      </c>
      <c r="G235" s="92">
        <f>+'Base de datos  1'!H1570</f>
        <v>23000</v>
      </c>
    </row>
    <row r="236" spans="1:7" x14ac:dyDescent="0.25">
      <c r="A236" s="33">
        <f>+'Base de datos  1'!A1571</f>
        <v>43586</v>
      </c>
      <c r="B236" s="33" t="str">
        <f>+'Base de datos  1'!C1571</f>
        <v>Pago Cuota</v>
      </c>
      <c r="C236" s="33">
        <f>+'Base de datos  1'!D1571</f>
        <v>43616</v>
      </c>
      <c r="D236" s="33" t="str">
        <f>+'Base de datos  1'!E1571</f>
        <v>TR</v>
      </c>
      <c r="E236" s="33" t="str">
        <f>+'Base de datos  1'!F1571</f>
        <v>Villarrica 129, Ricardo Figueroa</v>
      </c>
      <c r="F236">
        <f>+'Base de datos  1'!G1571</f>
        <v>0</v>
      </c>
      <c r="G236" s="92">
        <f>+'Base de datos  1'!H1571</f>
        <v>23000</v>
      </c>
    </row>
    <row r="237" spans="1:7" x14ac:dyDescent="0.25">
      <c r="A237" s="33">
        <f>+'Base de datos  1'!A1572</f>
        <v>43586</v>
      </c>
      <c r="B237" s="33" t="str">
        <f>+'Base de datos  1'!C1572</f>
        <v>Pago Cuota</v>
      </c>
      <c r="C237" s="33">
        <f>+'Base de datos  1'!D1572</f>
        <v>43616</v>
      </c>
      <c r="D237" s="33" t="str">
        <f>+'Base de datos  1'!E1572</f>
        <v>TR</v>
      </c>
      <c r="E237" s="33" t="str">
        <f>+'Base de datos  1'!F1572</f>
        <v>Villarrica 122, Ema Valdes</v>
      </c>
      <c r="F237">
        <f>+'Base de datos  1'!G1572</f>
        <v>0</v>
      </c>
      <c r="G237" s="92">
        <f>+'Base de datos  1'!H1572</f>
        <v>23000</v>
      </c>
    </row>
    <row r="238" spans="1:7" x14ac:dyDescent="0.25">
      <c r="A238" s="33">
        <f>+'Base de datos  1'!A1573</f>
        <v>43586</v>
      </c>
      <c r="B238" s="33" t="str">
        <f>+'Base de datos  1'!C1573</f>
        <v>Pago Cuota</v>
      </c>
      <c r="C238" s="33">
        <f>+'Base de datos  1'!D1573</f>
        <v>43616</v>
      </c>
      <c r="D238" s="33" t="str">
        <f>+'Base de datos  1'!E1573</f>
        <v>TR</v>
      </c>
      <c r="E238" s="33" t="str">
        <f>+'Base de datos  1'!F1573</f>
        <v>Puyehue 32, Ivonne Jorquera</v>
      </c>
      <c r="F238">
        <f>+'Base de datos  1'!G1573</f>
        <v>0</v>
      </c>
      <c r="G238" s="92">
        <f>+'Base de datos  1'!H1573</f>
        <v>23000</v>
      </c>
    </row>
    <row r="239" spans="1:7" x14ac:dyDescent="0.25">
      <c r="A239" s="33">
        <f>+'Base de datos  1'!A1574</f>
        <v>43586</v>
      </c>
      <c r="B239" s="33" t="str">
        <f>+'Base de datos  1'!C1574</f>
        <v>Pago Cuota</v>
      </c>
      <c r="C239" s="33">
        <f>+'Base de datos  1'!D1574</f>
        <v>43616</v>
      </c>
      <c r="D239" s="33" t="str">
        <f>+'Base de datos  1'!E1574</f>
        <v>TR</v>
      </c>
      <c r="E239" s="33" t="str">
        <f>+'Base de datos  1'!F1574</f>
        <v>Puyehue 37,Jorge Matamala</v>
      </c>
      <c r="F239">
        <f>+'Base de datos  1'!G1574</f>
        <v>0</v>
      </c>
      <c r="G239" s="92">
        <f>+'Base de datos  1'!H1574</f>
        <v>23037</v>
      </c>
    </row>
    <row r="240" spans="1:7" x14ac:dyDescent="0.25">
      <c r="A240" s="33">
        <f>+'Base de datos  1'!A1575</f>
        <v>43586</v>
      </c>
      <c r="B240" s="33" t="str">
        <f>+'Base de datos  1'!C1575</f>
        <v>Pago Cuota</v>
      </c>
      <c r="C240" s="33">
        <f>+'Base de datos  1'!D1575</f>
        <v>43616</v>
      </c>
      <c r="D240" s="33" t="str">
        <f>+'Base de datos  1'!E1575</f>
        <v>TR</v>
      </c>
      <c r="E240" s="33" t="str">
        <f>+'Base de datos  1'!F1575</f>
        <v>Icalma 72, Jorge Matamala</v>
      </c>
      <c r="F240">
        <f>+'Base de datos  1'!G1575</f>
        <v>0</v>
      </c>
      <c r="G240" s="92">
        <f>+'Base de datos  1'!H1575</f>
        <v>23072</v>
      </c>
    </row>
    <row r="241" spans="1:8" x14ac:dyDescent="0.25">
      <c r="A241" s="33">
        <f>+'Base de datos  1'!A1576</f>
        <v>43586</v>
      </c>
      <c r="B241" s="33" t="str">
        <f>+'Base de datos  1'!C1576</f>
        <v>Pago Cuota</v>
      </c>
      <c r="C241" s="33">
        <f>+'Base de datos  1'!D1576</f>
        <v>43616</v>
      </c>
      <c r="D241" s="33" t="str">
        <f>+'Base de datos  1'!E1576</f>
        <v>TR</v>
      </c>
      <c r="E241" s="33" t="str">
        <f>+'Base de datos  1'!F1576</f>
        <v>Ranco 95, Charles Beecher</v>
      </c>
      <c r="F241">
        <f>+'Base de datos  1'!G1576</f>
        <v>0</v>
      </c>
      <c r="G241" s="92">
        <f>+'Base de datos  1'!H1576</f>
        <v>23095</v>
      </c>
    </row>
    <row r="242" spans="1:8" x14ac:dyDescent="0.25">
      <c r="A242" s="33">
        <f>+'Base de datos  1'!A1577</f>
        <v>43586</v>
      </c>
      <c r="B242" s="33" t="str">
        <f>+'Base de datos  1'!C1577</f>
        <v>Pago Cuota</v>
      </c>
      <c r="C242" s="33">
        <f>+'Base de datos  1'!D1577</f>
        <v>43616</v>
      </c>
      <c r="D242" s="33" t="str">
        <f>+'Base de datos  1'!E1577</f>
        <v>TR</v>
      </c>
      <c r="E242" s="33" t="str">
        <f>+'Base de datos  1'!F1577</f>
        <v>Icalma 72, Jorge Matamala, CBR</v>
      </c>
      <c r="F242">
        <f>+'Base de datos  1'!G1577</f>
        <v>0</v>
      </c>
      <c r="G242" s="92">
        <f>+'Base de datos  1'!H1577</f>
        <v>50000</v>
      </c>
    </row>
    <row r="243" spans="1:8" x14ac:dyDescent="0.25">
      <c r="A243" s="33">
        <f>+'Base de datos  1'!A1578</f>
        <v>43586</v>
      </c>
      <c r="B243" s="33" t="str">
        <f>+'Base de datos  1'!C1578</f>
        <v>Pago Cuota</v>
      </c>
      <c r="C243" s="33">
        <f>+'Base de datos  1'!D1578</f>
        <v>43616</v>
      </c>
      <c r="D243" s="33" t="str">
        <f>+'Base de datos  1'!E1578</f>
        <v>TR</v>
      </c>
      <c r="E243" s="33" t="str">
        <f>+'Base de datos  1'!F1578</f>
        <v>Puyehue 32, Ivonne Jorquera</v>
      </c>
      <c r="F243">
        <f>+'Base de datos  1'!G1578</f>
        <v>0</v>
      </c>
      <c r="G243" s="92">
        <f>+'Base de datos  1'!H1578</f>
        <v>56000</v>
      </c>
    </row>
    <row r="244" spans="1:8" x14ac:dyDescent="0.25">
      <c r="A244" s="217">
        <f>+'Base de datos  1'!A1579</f>
        <v>43586</v>
      </c>
      <c r="B244" s="217" t="str">
        <f>+'Base de datos  1'!C1579</f>
        <v>Pago Cuota</v>
      </c>
      <c r="C244" s="217">
        <f>+'Base de datos  1'!D1579</f>
        <v>43616</v>
      </c>
      <c r="D244" s="217" t="str">
        <f>+'Base de datos  1'!E1579</f>
        <v>D/CH</v>
      </c>
      <c r="E244" s="217" t="str">
        <f>+'Base de datos  1'!F1579</f>
        <v>Llanquihue 76, G. Alvarez BOL.12898</v>
      </c>
      <c r="F244" s="218">
        <f>+'Base de datos  1'!G1579</f>
        <v>0</v>
      </c>
      <c r="G244" s="230">
        <f>+'Base de datos  1'!H1579</f>
        <v>70000</v>
      </c>
      <c r="H244" s="231">
        <f>SUM(G202:G244)</f>
        <v>1979502</v>
      </c>
    </row>
    <row r="245" spans="1:8" x14ac:dyDescent="0.25">
      <c r="A245" s="33">
        <f>+'Base de datos  1'!A1580</f>
        <v>43617</v>
      </c>
      <c r="B245" s="33" t="str">
        <f>+'Base de datos  1'!C1580</f>
        <v>Pago Cuota</v>
      </c>
      <c r="C245" s="33">
        <f>+'Base de datos  1'!D1580</f>
        <v>43619</v>
      </c>
      <c r="D245" s="33" t="str">
        <f>+'Base de datos  1'!E1580</f>
        <v>TR</v>
      </c>
      <c r="E245" s="33" t="str">
        <f>+'Base de datos  1'!F1580</f>
        <v>Villarrica 123, Omar Sepulveda</v>
      </c>
      <c r="F245">
        <f>+'Base de datos  1'!G1580</f>
        <v>0</v>
      </c>
      <c r="G245" s="92">
        <f>+'Base de datos  1'!H1580</f>
        <v>20000</v>
      </c>
    </row>
    <row r="246" spans="1:8" x14ac:dyDescent="0.25">
      <c r="A246" s="33">
        <f>+'Base de datos  1'!A1581</f>
        <v>43617</v>
      </c>
      <c r="B246" s="33" t="str">
        <f>+'Base de datos  1'!C1581</f>
        <v>Pago Cuota</v>
      </c>
      <c r="C246" s="33">
        <f>+'Base de datos  1'!D1581</f>
        <v>43619</v>
      </c>
      <c r="D246" s="33" t="str">
        <f>+'Base de datos  1'!E1581</f>
        <v>TR</v>
      </c>
      <c r="E246" s="33" t="str">
        <f>+'Base de datos  1'!F1581</f>
        <v xml:space="preserve">Llanquihue 97, Rene Rivero </v>
      </c>
      <c r="F246">
        <f>+'Base de datos  1'!G1581</f>
        <v>0</v>
      </c>
      <c r="G246" s="92">
        <f>+'Base de datos  1'!H1581</f>
        <v>23000</v>
      </c>
    </row>
    <row r="247" spans="1:8" x14ac:dyDescent="0.25">
      <c r="A247" s="33">
        <f>+'Base de datos  1'!A1582</f>
        <v>43617</v>
      </c>
      <c r="B247" s="33" t="str">
        <f>+'Base de datos  1'!C1582</f>
        <v>Pago Cuota</v>
      </c>
      <c r="C247" s="33">
        <f>+'Base de datos  1'!D1582</f>
        <v>43619</v>
      </c>
      <c r="D247" s="33" t="str">
        <f>+'Base de datos  1'!E1582</f>
        <v>TR</v>
      </c>
      <c r="E247" s="33" t="str">
        <f>+'Base de datos  1'!F1582</f>
        <v>Villarrica 128, Claudia Ubilla</v>
      </c>
      <c r="F247">
        <f>+'Base de datos  1'!G1582</f>
        <v>0</v>
      </c>
      <c r="G247" s="92">
        <f>+'Base de datos  1'!H1582</f>
        <v>23000</v>
      </c>
    </row>
    <row r="248" spans="1:8" x14ac:dyDescent="0.25">
      <c r="A248" s="33">
        <f>+'Base de datos  1'!A1583</f>
        <v>43617</v>
      </c>
      <c r="B248" s="33" t="str">
        <f>+'Base de datos  1'!C1583</f>
        <v>Pago Cuota</v>
      </c>
      <c r="C248" s="33">
        <f>+'Base de datos  1'!D1583</f>
        <v>43619</v>
      </c>
      <c r="D248" s="33" t="str">
        <f>+'Base de datos  1'!E1583</f>
        <v>TR</v>
      </c>
      <c r="E248" s="33" t="str">
        <f>+'Base de datos  1'!F1583</f>
        <v>Ranco 48, Carola Arriagada</v>
      </c>
      <c r="F248">
        <f>+'Base de datos  1'!G1583</f>
        <v>0</v>
      </c>
      <c r="G248" s="92">
        <f>+'Base de datos  1'!H1583</f>
        <v>40000</v>
      </c>
    </row>
    <row r="249" spans="1:8" x14ac:dyDescent="0.25">
      <c r="A249" s="33">
        <f>+'Base de datos  1'!A1584</f>
        <v>43617</v>
      </c>
      <c r="B249" s="33" t="str">
        <f>+'Base de datos  1'!C1584</f>
        <v>Pago Cuota</v>
      </c>
      <c r="C249" s="33">
        <f>+'Base de datos  1'!D1584</f>
        <v>43620</v>
      </c>
      <c r="D249" s="33" t="str">
        <f>+'Base de datos  1'!E1584</f>
        <v>TR</v>
      </c>
      <c r="E249" s="33" t="str">
        <f>+'Base de datos  1'!F1584</f>
        <v>Llanquihue 96, Carlos Alvarez</v>
      </c>
      <c r="F249">
        <f>+'Base de datos  1'!G1584</f>
        <v>0</v>
      </c>
      <c r="G249" s="92">
        <f>+'Base de datos  1'!H1584</f>
        <v>23096</v>
      </c>
    </row>
    <row r="250" spans="1:8" x14ac:dyDescent="0.25">
      <c r="A250" s="33">
        <f>+'Base de datos  1'!A1585</f>
        <v>43617</v>
      </c>
      <c r="B250" s="33" t="str">
        <f>+'Base de datos  1'!C1585</f>
        <v>Pago Cuota</v>
      </c>
      <c r="C250" s="33">
        <f>+'Base de datos  1'!D1585</f>
        <v>43621</v>
      </c>
      <c r="D250" s="33" t="str">
        <f>+'Base de datos  1'!E1585</f>
        <v>TR</v>
      </c>
      <c r="E250" s="33" t="str">
        <f>+'Base de datos  1'!F1585</f>
        <v>Llanquihue 97 , P.y Leonel Castillo</v>
      </c>
      <c r="F250">
        <f>+'Base de datos  1'!G1585</f>
        <v>0</v>
      </c>
      <c r="G250" s="92">
        <f>+'Base de datos  1'!H1585</f>
        <v>23000</v>
      </c>
    </row>
    <row r="251" spans="1:8" x14ac:dyDescent="0.25">
      <c r="A251" s="33">
        <f>+'Base de datos  1'!A1586</f>
        <v>43617</v>
      </c>
      <c r="B251" s="33" t="str">
        <f>+'Base de datos  1'!C1586</f>
        <v>Pago Cuota</v>
      </c>
      <c r="C251" s="33">
        <f>+'Base de datos  1'!D1586</f>
        <v>43621</v>
      </c>
      <c r="D251" s="33" t="str">
        <f>+'Base de datos  1'!E1586</f>
        <v>TR</v>
      </c>
      <c r="E251" s="33" t="str">
        <f>+'Base de datos  1'!F1586</f>
        <v>Llanquihue 109 Teresa Gatica</v>
      </c>
      <c r="F251">
        <f>+'Base de datos  1'!G1586</f>
        <v>0</v>
      </c>
      <c r="G251" s="92">
        <f>+'Base de datos  1'!H1586</f>
        <v>23109</v>
      </c>
    </row>
    <row r="252" spans="1:8" x14ac:dyDescent="0.25">
      <c r="A252" s="33">
        <f>+'Base de datos  1'!A1587</f>
        <v>43617</v>
      </c>
      <c r="B252" s="33" t="str">
        <f>+'Base de datos  1'!C1587</f>
        <v>Pago Cuota</v>
      </c>
      <c r="C252" s="33">
        <f>+'Base de datos  1'!D1587</f>
        <v>43621</v>
      </c>
      <c r="D252" s="33" t="str">
        <f>+'Base de datos  1'!E1587</f>
        <v>D/CH</v>
      </c>
      <c r="E252" s="33" t="str">
        <f>+'Base de datos  1'!F1587</f>
        <v>Llanquihue 97, Rene Rivero 4/6</v>
      </c>
      <c r="F252">
        <f>+'Base de datos  1'!G1587</f>
        <v>0</v>
      </c>
      <c r="G252" s="92">
        <f>+'Base de datos  1'!H1587</f>
        <v>30000</v>
      </c>
    </row>
    <row r="253" spans="1:8" x14ac:dyDescent="0.25">
      <c r="A253" s="33">
        <f>+'Base de datos  1'!A1588</f>
        <v>43617</v>
      </c>
      <c r="B253" s="33" t="str">
        <f>+'Base de datos  1'!C1588</f>
        <v>Pago Cuota</v>
      </c>
      <c r="C253" s="33">
        <f>+'Base de datos  1'!D1588</f>
        <v>43621</v>
      </c>
      <c r="D253" s="33" t="str">
        <f>+'Base de datos  1'!E1588</f>
        <v>TR</v>
      </c>
      <c r="E253" s="33" t="str">
        <f>+'Base de datos  1'!F1588</f>
        <v>Puyehue 51, Solange Aspee</v>
      </c>
      <c r="F253">
        <f>+'Base de datos  1'!G1588</f>
        <v>0</v>
      </c>
      <c r="G253" s="92">
        <f>+'Base de datos  1'!H1588</f>
        <v>129051</v>
      </c>
    </row>
    <row r="254" spans="1:8" x14ac:dyDescent="0.25">
      <c r="A254" s="33">
        <f>+'Base de datos  1'!A1589</f>
        <v>43617</v>
      </c>
      <c r="B254" s="33" t="str">
        <f>+'Base de datos  1'!C1589</f>
        <v>Pago Cuota</v>
      </c>
      <c r="C254" s="33">
        <f>+'Base de datos  1'!D1589</f>
        <v>43622</v>
      </c>
      <c r="D254" s="33" t="str">
        <f>+'Base de datos  1'!E1589</f>
        <v>D/CH</v>
      </c>
      <c r="E254" s="33" t="str">
        <f>+'Base de datos  1'!F1589</f>
        <v>Villarrica 130, Laura Bailac 4/5</v>
      </c>
      <c r="F254">
        <f>+'Base de datos  1'!G1589</f>
        <v>0</v>
      </c>
      <c r="G254" s="92">
        <f>+'Base de datos  1'!H1589</f>
        <v>102000</v>
      </c>
    </row>
    <row r="255" spans="1:8" x14ac:dyDescent="0.25">
      <c r="A255" s="33">
        <f>+'Base de datos  1'!A1590</f>
        <v>43617</v>
      </c>
      <c r="B255" s="33" t="str">
        <f>+'Base de datos  1'!C1590</f>
        <v>Pago Cuota</v>
      </c>
      <c r="C255" s="33">
        <f>+'Base de datos  1'!D1590</f>
        <v>43622</v>
      </c>
      <c r="D255" s="33" t="str">
        <f>+'Base de datos  1'!E1590</f>
        <v>TR</v>
      </c>
      <c r="E255" s="33" t="str">
        <f>+'Base de datos  1'!F1590</f>
        <v>Puyehue 28, Veronica Silva</v>
      </c>
      <c r="F255">
        <f>+'Base de datos  1'!G1590</f>
        <v>0</v>
      </c>
      <c r="G255" s="92">
        <f>+'Base de datos  1'!H1590</f>
        <v>123000</v>
      </c>
    </row>
    <row r="256" spans="1:8" x14ac:dyDescent="0.25">
      <c r="A256" s="33">
        <f>+'Base de datos  1'!A1591</f>
        <v>43617</v>
      </c>
      <c r="B256" s="33" t="str">
        <f>+'Base de datos  1'!C1591</f>
        <v>Pago Cuota</v>
      </c>
      <c r="C256" s="33">
        <f>+'Base de datos  1'!D1591</f>
        <v>43626</v>
      </c>
      <c r="D256" s="33" t="str">
        <f>+'Base de datos  1'!E1591</f>
        <v>TR</v>
      </c>
      <c r="E256" s="33" t="str">
        <f>+'Base de datos  1'!F1591</f>
        <v>Ranco 50, Julia Parra</v>
      </c>
      <c r="F256">
        <f>+'Base de datos  1'!G1591</f>
        <v>0</v>
      </c>
      <c r="G256" s="92">
        <f>+'Base de datos  1'!H1591</f>
        <v>20000</v>
      </c>
    </row>
    <row r="257" spans="1:8" x14ac:dyDescent="0.25">
      <c r="A257" s="33">
        <f>+'Base de datos  1'!A1592</f>
        <v>43617</v>
      </c>
      <c r="B257" s="33" t="str">
        <f>+'Base de datos  1'!C1592</f>
        <v>Pago Cuota</v>
      </c>
      <c r="C257" s="33">
        <f>+'Base de datos  1'!D1592</f>
        <v>43626</v>
      </c>
      <c r="D257" s="33" t="str">
        <f>+'Base de datos  1'!E1592</f>
        <v>TR</v>
      </c>
      <c r="E257" s="33" t="str">
        <f>+'Base de datos  1'!F1592</f>
        <v>Ranco 79, Ismelda Meza</v>
      </c>
      <c r="F257">
        <f>+'Base de datos  1'!G1592</f>
        <v>0</v>
      </c>
      <c r="G257" s="92">
        <f>+'Base de datos  1'!H1592</f>
        <v>20000</v>
      </c>
    </row>
    <row r="258" spans="1:8" x14ac:dyDescent="0.25">
      <c r="A258" s="33">
        <f>+'Base de datos  1'!A1593</f>
        <v>43617</v>
      </c>
      <c r="B258" s="33" t="str">
        <f>+'Base de datos  1'!C1593</f>
        <v>Pago Cuota</v>
      </c>
      <c r="C258" s="33">
        <f>+'Base de datos  1'!D1593</f>
        <v>43626</v>
      </c>
      <c r="D258" s="33" t="str">
        <f>+'Base de datos  1'!E1593</f>
        <v>TR</v>
      </c>
      <c r="E258" s="33" t="str">
        <f>+'Base de datos  1'!F1593</f>
        <v>Riñihue 25, Juan Gonzalez</v>
      </c>
      <c r="F258">
        <f>+'Base de datos  1'!G1593</f>
        <v>0</v>
      </c>
      <c r="G258" s="92">
        <f>+'Base de datos  1'!H1593</f>
        <v>69025</v>
      </c>
    </row>
    <row r="259" spans="1:8" x14ac:dyDescent="0.25">
      <c r="A259" s="33">
        <f>+'Base de datos  1'!A1594</f>
        <v>43617</v>
      </c>
      <c r="B259" s="33" t="str">
        <f>+'Base de datos  1'!C1594</f>
        <v>Pago Cuota</v>
      </c>
      <c r="C259" s="33">
        <f>+'Base de datos  1'!D1594</f>
        <v>43633</v>
      </c>
      <c r="D259" s="33" t="str">
        <f>+'Base de datos  1'!E1594</f>
        <v>D/E</v>
      </c>
      <c r="E259" s="33" t="str">
        <f>+'Base de datos  1'!F1594</f>
        <v>Villarrica 100, Julia Zuñiga</v>
      </c>
      <c r="F259">
        <f>+'Base de datos  1'!G1594</f>
        <v>0</v>
      </c>
      <c r="G259" s="92">
        <f>+'Base de datos  1'!H1594</f>
        <v>23100</v>
      </c>
    </row>
    <row r="260" spans="1:8" x14ac:dyDescent="0.25">
      <c r="A260" s="33">
        <f>+'Base de datos  1'!A1595</f>
        <v>43617</v>
      </c>
      <c r="B260" s="33" t="str">
        <f>+'Base de datos  1'!C1595</f>
        <v>Pago Cuota</v>
      </c>
      <c r="C260" s="33">
        <f>+'Base de datos  1'!D1595</f>
        <v>43635</v>
      </c>
      <c r="D260" s="33" t="str">
        <f>+'Base de datos  1'!E1595</f>
        <v>TR</v>
      </c>
      <c r="E260" s="33" t="str">
        <f>+'Base de datos  1'!F1595</f>
        <v>Riñihue 27,29 Marta Manriquez</v>
      </c>
      <c r="F260">
        <f>+'Base de datos  1'!G1595</f>
        <v>0</v>
      </c>
      <c r="G260" s="92">
        <f>+'Base de datos  1'!H1595</f>
        <v>46000</v>
      </c>
    </row>
    <row r="261" spans="1:8" x14ac:dyDescent="0.25">
      <c r="A261" s="33">
        <f>+'Base de datos  1'!A1596</f>
        <v>43617</v>
      </c>
      <c r="B261" s="33" t="str">
        <f>+'Base de datos  1'!C1596</f>
        <v>Pago Cuota</v>
      </c>
      <c r="C261" s="33">
        <f>+'Base de datos  1'!D1596</f>
        <v>43637</v>
      </c>
      <c r="D261" s="33" t="str">
        <f>+'Base de datos  1'!E1596</f>
        <v>TR</v>
      </c>
      <c r="E261" s="33" t="str">
        <f>+'Base de datos  1'!F1596</f>
        <v>Llanquihue 119, Maria Madariaga</v>
      </c>
      <c r="F261">
        <f>+'Base de datos  1'!G1596</f>
        <v>0</v>
      </c>
      <c r="G261" s="92">
        <f>+'Base de datos  1'!H1596</f>
        <v>46000</v>
      </c>
    </row>
    <row r="262" spans="1:8" x14ac:dyDescent="0.25">
      <c r="A262" s="33">
        <f>+'Base de datos  1'!A1597</f>
        <v>43617</v>
      </c>
      <c r="B262" s="33" t="str">
        <f>+'Base de datos  1'!C1597</f>
        <v>Pago Cuota</v>
      </c>
      <c r="C262" s="33">
        <f>+'Base de datos  1'!D1597</f>
        <v>43640</v>
      </c>
      <c r="D262" s="33" t="str">
        <f>+'Base de datos  1'!E1597</f>
        <v>D/E</v>
      </c>
      <c r="E262" s="33" t="str">
        <f>+'Base de datos  1'!F1597</f>
        <v>Ranco 83, Silvia Gonzalez</v>
      </c>
      <c r="F262">
        <f>+'Base de datos  1'!G1597</f>
        <v>0</v>
      </c>
      <c r="G262" s="92">
        <f>+'Base de datos  1'!H1597</f>
        <v>23000</v>
      </c>
    </row>
    <row r="263" spans="1:8" x14ac:dyDescent="0.25">
      <c r="A263" s="33">
        <f>+'Base de datos  1'!A1598</f>
        <v>43617</v>
      </c>
      <c r="B263" s="33" t="str">
        <f>+'Base de datos  1'!C1598</f>
        <v>Pago Cuota</v>
      </c>
      <c r="C263" s="33">
        <f>+'Base de datos  1'!D1598</f>
        <v>43640</v>
      </c>
      <c r="D263" s="33" t="str">
        <f>+'Base de datos  1'!E1598</f>
        <v>TR</v>
      </c>
      <c r="E263" s="33" t="str">
        <f>+'Base de datos  1'!F1598</f>
        <v>Llanquihue 80, Sergio Ibaceta</v>
      </c>
      <c r="F263">
        <f>+'Base de datos  1'!G1598</f>
        <v>0</v>
      </c>
      <c r="G263" s="92">
        <f>+'Base de datos  1'!H1598</f>
        <v>23080</v>
      </c>
    </row>
    <row r="264" spans="1:8" x14ac:dyDescent="0.25">
      <c r="A264" s="33">
        <f>+'Base de datos  1'!A1599</f>
        <v>43617</v>
      </c>
      <c r="B264" s="33" t="str">
        <f>+'Base de datos  1'!C1599</f>
        <v>Pago Cuota</v>
      </c>
      <c r="C264" s="33">
        <f>+'Base de datos  1'!D1599</f>
        <v>43641</v>
      </c>
      <c r="D264" s="33" t="str">
        <f>+'Base de datos  1'!E1599</f>
        <v>TR</v>
      </c>
      <c r="E264" s="33" t="str">
        <f>+'Base de datos  1'!F1599</f>
        <v>Llanquihue 97 A, Patricia Castillo</v>
      </c>
      <c r="F264">
        <f>+'Base de datos  1'!G1599</f>
        <v>0</v>
      </c>
      <c r="G264" s="92">
        <f>+'Base de datos  1'!H1599</f>
        <v>23000</v>
      </c>
    </row>
    <row r="265" spans="1:8" x14ac:dyDescent="0.25">
      <c r="A265" s="33">
        <f>+'Base de datos  1'!A1600</f>
        <v>43617</v>
      </c>
      <c r="B265" s="33" t="str">
        <f>+'Base de datos  1'!C1600</f>
        <v>Pago Cuota</v>
      </c>
      <c r="C265" s="33">
        <f>+'Base de datos  1'!D1600</f>
        <v>43641</v>
      </c>
      <c r="D265" s="33" t="str">
        <f>+'Base de datos  1'!E1600</f>
        <v>TR</v>
      </c>
      <c r="E265" s="33" t="str">
        <f>+'Base de datos  1'!F1600</f>
        <v>Puyehue 37,Jorge Matamala</v>
      </c>
      <c r="F265">
        <f>+'Base de datos  1'!G1600</f>
        <v>0</v>
      </c>
      <c r="G265" s="92">
        <f>+'Base de datos  1'!H1600</f>
        <v>23037</v>
      </c>
    </row>
    <row r="266" spans="1:8" x14ac:dyDescent="0.25">
      <c r="A266" s="33">
        <f>+'Base de datos  1'!A1601</f>
        <v>43617</v>
      </c>
      <c r="B266" s="33" t="str">
        <f>+'Base de datos  1'!C1601</f>
        <v>Pago Cuota</v>
      </c>
      <c r="C266" s="33">
        <f>+'Base de datos  1'!D1601</f>
        <v>43641</v>
      </c>
      <c r="D266" s="33" t="str">
        <f>+'Base de datos  1'!E1601</f>
        <v>TR</v>
      </c>
      <c r="E266" s="33" t="str">
        <f>+'Base de datos  1'!F1601</f>
        <v>Icalma 72, Jorge Matamala</v>
      </c>
      <c r="F266">
        <f>+'Base de datos  1'!G1601</f>
        <v>0</v>
      </c>
      <c r="G266" s="92">
        <f>+'Base de datos  1'!H1601</f>
        <v>23072</v>
      </c>
    </row>
    <row r="267" spans="1:8" x14ac:dyDescent="0.25">
      <c r="A267" s="33">
        <f>+'Base de datos  1'!A1602</f>
        <v>43617</v>
      </c>
      <c r="B267" s="33" t="str">
        <f>+'Base de datos  1'!C1602</f>
        <v>Pago Cuota</v>
      </c>
      <c r="C267" s="33">
        <f>+'Base de datos  1'!D1602</f>
        <v>43641</v>
      </c>
      <c r="D267" s="33" t="str">
        <f>+'Base de datos  1'!E1602</f>
        <v>TR</v>
      </c>
      <c r="E267" s="33" t="str">
        <f>+'Base de datos  1'!F1602</f>
        <v>Llanquihue 113, Pedro Ruz</v>
      </c>
      <c r="F267">
        <f>+'Base de datos  1'!G1602</f>
        <v>0</v>
      </c>
      <c r="G267" s="92">
        <f>+'Base de datos  1'!H1602</f>
        <v>35000</v>
      </c>
    </row>
    <row r="268" spans="1:8" x14ac:dyDescent="0.25">
      <c r="A268" s="33">
        <f>+'Base de datos  1'!A1603</f>
        <v>43617</v>
      </c>
      <c r="B268" s="33" t="str">
        <f>+'Base de datos  1'!C1603</f>
        <v>Pago Cuota</v>
      </c>
      <c r="C268" s="33">
        <f>+'Base de datos  1'!D1603</f>
        <v>43644</v>
      </c>
      <c r="D268" s="33" t="str">
        <f>+'Base de datos  1'!E1603</f>
        <v>TR</v>
      </c>
      <c r="E268" s="33" t="str">
        <f>+'Base de datos  1'!F1603</f>
        <v>Villarrica 123, Omar Sepulveda</v>
      </c>
      <c r="F268">
        <f>+'Base de datos  1'!G1603</f>
        <v>0</v>
      </c>
      <c r="G268" s="92">
        <f>+'Base de datos  1'!H1603</f>
        <v>20000</v>
      </c>
    </row>
    <row r="269" spans="1:8" x14ac:dyDescent="0.25">
      <c r="A269" s="33">
        <f>+'Base de datos  1'!A1604</f>
        <v>43617</v>
      </c>
      <c r="B269" s="33" t="str">
        <f>+'Base de datos  1'!C1604</f>
        <v>Pago Cuota</v>
      </c>
      <c r="C269" s="33">
        <f>+'Base de datos  1'!D1604</f>
        <v>43644</v>
      </c>
      <c r="D269" s="33" t="str">
        <f>+'Base de datos  1'!E1604</f>
        <v>TR</v>
      </c>
      <c r="E269" s="33" t="str">
        <f>+'Base de datos  1'!F1604</f>
        <v>Llanquihue 82, Maria Molina</v>
      </c>
      <c r="F269">
        <f>+'Base de datos  1'!G1604</f>
        <v>0</v>
      </c>
      <c r="G269" s="92">
        <f>+'Base de datos  1'!H1604</f>
        <v>23000</v>
      </c>
    </row>
    <row r="270" spans="1:8" x14ac:dyDescent="0.25">
      <c r="A270" s="33">
        <f>+'Base de datos  1'!A1605</f>
        <v>43617</v>
      </c>
      <c r="B270" s="33" t="str">
        <f>+'Base de datos  1'!C1605</f>
        <v>Pago Cuota</v>
      </c>
      <c r="C270" s="33">
        <f>+'Base de datos  1'!D1605</f>
        <v>43644</v>
      </c>
      <c r="D270" s="33" t="str">
        <f>+'Base de datos  1'!E1605</f>
        <v>TR</v>
      </c>
      <c r="E270" s="33" t="str">
        <f>+'Base de datos  1'!F1605</f>
        <v>Puyehue 30, Jorge Carcasson</v>
      </c>
      <c r="F270">
        <f>+'Base de datos  1'!G1605</f>
        <v>0</v>
      </c>
      <c r="G270" s="92">
        <f>+'Base de datos  1'!H1605</f>
        <v>46000</v>
      </c>
    </row>
    <row r="271" spans="1:8" x14ac:dyDescent="0.25">
      <c r="A271" s="217">
        <f>+'Base de datos  1'!A1606</f>
        <v>43617</v>
      </c>
      <c r="B271" s="217" t="str">
        <f>+'Base de datos  1'!C1606</f>
        <v>Pago Cuota</v>
      </c>
      <c r="C271" s="217">
        <f>+'Base de datos  1'!D1606</f>
        <v>43644</v>
      </c>
      <c r="D271" s="217" t="str">
        <f>+'Base de datos  1'!E1606</f>
        <v>D/E</v>
      </c>
      <c r="E271" s="217" t="str">
        <f>+'Base de datos  1'!F1606</f>
        <v>Riñihue 21, Diego Tapia</v>
      </c>
      <c r="F271" s="218">
        <f>+'Base de datos  1'!G1606</f>
        <v>0</v>
      </c>
      <c r="G271" s="230">
        <f>+'Base de datos  1'!H1606</f>
        <v>200000</v>
      </c>
      <c r="H271" s="231">
        <f>SUM(G245:G271)</f>
        <v>1222570</v>
      </c>
    </row>
    <row r="272" spans="1:8" x14ac:dyDescent="0.25">
      <c r="A272" s="33">
        <f>+'Base de datos  1'!A1607</f>
        <v>43647</v>
      </c>
      <c r="B272" s="33" t="str">
        <f>+'Base de datos  1'!C1607</f>
        <v>Pago Cuota</v>
      </c>
      <c r="C272" s="33">
        <f>+'Base de datos  1'!D1607</f>
        <v>43647</v>
      </c>
      <c r="D272" s="33" t="str">
        <f>+'Base de datos  1'!E1607</f>
        <v>TR</v>
      </c>
      <c r="E272" s="33" t="str">
        <f>+'Base de datos  1'!F1607</f>
        <v>Villarrica 118, Pia Burgos</v>
      </c>
      <c r="F272">
        <f>+'Base de datos  1'!G1607</f>
        <v>0</v>
      </c>
      <c r="G272" s="92">
        <f>+'Base de datos  1'!H1607</f>
        <v>20000</v>
      </c>
    </row>
    <row r="273" spans="1:7" x14ac:dyDescent="0.25">
      <c r="A273" s="33">
        <f>+'Base de datos  1'!A1608</f>
        <v>43647</v>
      </c>
      <c r="B273" s="33" t="str">
        <f>+'Base de datos  1'!C1608</f>
        <v>Pago Cuota</v>
      </c>
      <c r="C273" s="33">
        <f>+'Base de datos  1'!D1608</f>
        <v>43647</v>
      </c>
      <c r="D273" s="33" t="str">
        <f>+'Base de datos  1'!E1608</f>
        <v>TR</v>
      </c>
      <c r="E273" s="33" t="str">
        <f>+'Base de datos  1'!F1608</f>
        <v>Llanquihue 88, Pedro Flores</v>
      </c>
      <c r="F273">
        <f>+'Base de datos  1'!G1608</f>
        <v>0</v>
      </c>
      <c r="G273" s="92">
        <f>+'Base de datos  1'!H1608</f>
        <v>20000</v>
      </c>
    </row>
    <row r="274" spans="1:7" x14ac:dyDescent="0.25">
      <c r="A274" s="33">
        <f>+'Base de datos  1'!A1609</f>
        <v>43647</v>
      </c>
      <c r="B274" s="33" t="str">
        <f>+'Base de datos  1'!C1609</f>
        <v>Pago Cuota</v>
      </c>
      <c r="C274" s="33">
        <f>+'Base de datos  1'!D1609</f>
        <v>43647</v>
      </c>
      <c r="D274" s="33" t="str">
        <f>+'Base de datos  1'!E1609</f>
        <v>TR</v>
      </c>
      <c r="E274" s="33" t="str">
        <f>+'Base de datos  1'!F1609</f>
        <v>Villarrica 229, Ricardo Figueroa</v>
      </c>
      <c r="F274">
        <f>+'Base de datos  1'!G1609</f>
        <v>0</v>
      </c>
      <c r="G274" s="92">
        <f>+'Base de datos  1'!H1609</f>
        <v>23000</v>
      </c>
    </row>
    <row r="275" spans="1:7" x14ac:dyDescent="0.25">
      <c r="A275" s="33">
        <f>+'Base de datos  1'!A1610</f>
        <v>43647</v>
      </c>
      <c r="B275" s="33" t="str">
        <f>+'Base de datos  1'!C1610</f>
        <v>Pago Cuota</v>
      </c>
      <c r="C275" s="33">
        <f>+'Base de datos  1'!D1610</f>
        <v>43647</v>
      </c>
      <c r="D275" s="33" t="str">
        <f>+'Base de datos  1'!E1610</f>
        <v>TR</v>
      </c>
      <c r="E275" s="33" t="str">
        <f>+'Base de datos  1'!F1610</f>
        <v>Villarrica 122, Ema Valdes</v>
      </c>
      <c r="F275">
        <f>+'Base de datos  1'!G1610</f>
        <v>0</v>
      </c>
      <c r="G275" s="92">
        <f>+'Base de datos  1'!H1610</f>
        <v>23000</v>
      </c>
    </row>
    <row r="276" spans="1:7" x14ac:dyDescent="0.25">
      <c r="A276" s="33">
        <f>+'Base de datos  1'!A1611</f>
        <v>43647</v>
      </c>
      <c r="B276" s="33" t="str">
        <f>+'Base de datos  1'!C1611</f>
        <v>Pago Cuota</v>
      </c>
      <c r="C276" s="33">
        <f>+'Base de datos  1'!D1611</f>
        <v>43647</v>
      </c>
      <c r="D276" s="33" t="str">
        <f>+'Base de datos  1'!E1611</f>
        <v>TR</v>
      </c>
      <c r="E276" s="33" t="str">
        <f>+'Base de datos  1'!F1611</f>
        <v xml:space="preserve">Llanquihue 97, Rene Rivero </v>
      </c>
      <c r="F276">
        <f>+'Base de datos  1'!G1611</f>
        <v>0</v>
      </c>
      <c r="G276" s="92">
        <f>+'Base de datos  1'!H1611</f>
        <v>23000</v>
      </c>
    </row>
    <row r="277" spans="1:7" x14ac:dyDescent="0.25">
      <c r="A277" s="33">
        <f>+'Base de datos  1'!A1612</f>
        <v>43647</v>
      </c>
      <c r="B277" s="33" t="str">
        <f>+'Base de datos  1'!C1612</f>
        <v>Pago Cuota</v>
      </c>
      <c r="C277" s="33">
        <f>+'Base de datos  1'!D1612</f>
        <v>43647</v>
      </c>
      <c r="D277" s="33" t="str">
        <f>+'Base de datos  1'!E1612</f>
        <v>TR</v>
      </c>
      <c r="E277" s="33" t="str">
        <f>+'Base de datos  1'!F1612</f>
        <v>Puyehue 22, Cristina Olivares</v>
      </c>
      <c r="F277">
        <f>+'Base de datos  1'!G1612</f>
        <v>0</v>
      </c>
      <c r="G277" s="92">
        <f>+'Base de datos  1'!H1612</f>
        <v>23000</v>
      </c>
    </row>
    <row r="278" spans="1:7" x14ac:dyDescent="0.25">
      <c r="A278" s="33">
        <f>+'Base de datos  1'!A1613</f>
        <v>43647</v>
      </c>
      <c r="B278" s="33" t="str">
        <f>+'Base de datos  1'!C1613</f>
        <v>Pago Cuota</v>
      </c>
      <c r="C278" s="33">
        <f>+'Base de datos  1'!D1613</f>
        <v>43647</v>
      </c>
      <c r="D278" s="33" t="str">
        <f>+'Base de datos  1'!E1613</f>
        <v>TR</v>
      </c>
      <c r="E278" s="33" t="str">
        <f>+'Base de datos  1'!F1613</f>
        <v>Villarrica 128, Claudia Ubilla</v>
      </c>
      <c r="F278">
        <f>+'Base de datos  1'!G1613</f>
        <v>0</v>
      </c>
      <c r="G278" s="92">
        <f>+'Base de datos  1'!H1613</f>
        <v>23000</v>
      </c>
    </row>
    <row r="279" spans="1:7" x14ac:dyDescent="0.25">
      <c r="A279" s="33">
        <f>+'Base de datos  1'!A1614</f>
        <v>43647</v>
      </c>
      <c r="B279" s="33" t="str">
        <f>+'Base de datos  1'!C1614</f>
        <v>Pago Cuota</v>
      </c>
      <c r="C279" s="33">
        <f>+'Base de datos  1'!D1614</f>
        <v>43647</v>
      </c>
      <c r="D279" s="33" t="str">
        <f>+'Base de datos  1'!E1614</f>
        <v>TR</v>
      </c>
      <c r="E279" s="33" t="str">
        <f>+'Base de datos  1'!F1614</f>
        <v>R.Figueroa vuelto Caja chica Junio</v>
      </c>
      <c r="F279">
        <f>+'Base de datos  1'!G1614</f>
        <v>0</v>
      </c>
      <c r="G279" s="92">
        <f>+'Base de datos  1'!H1614</f>
        <v>39030</v>
      </c>
    </row>
    <row r="280" spans="1:7" x14ac:dyDescent="0.25">
      <c r="A280" s="33">
        <f>+'Base de datos  1'!A1615</f>
        <v>43647</v>
      </c>
      <c r="B280" s="33" t="str">
        <f>+'Base de datos  1'!C1615</f>
        <v>Pago Cuota</v>
      </c>
      <c r="C280" s="33">
        <f>+'Base de datos  1'!D1615</f>
        <v>43647</v>
      </c>
      <c r="D280" s="33" t="str">
        <f>+'Base de datos  1'!E1615</f>
        <v>D/CH</v>
      </c>
      <c r="E280" s="33" t="str">
        <f>+'Base de datos  1'!F1615</f>
        <v>Puyehue 39, Regina Wenner</v>
      </c>
      <c r="F280">
        <f>+'Base de datos  1'!G1615</f>
        <v>0</v>
      </c>
      <c r="G280" s="92">
        <f>+'Base de datos  1'!H1615</f>
        <v>40039</v>
      </c>
    </row>
    <row r="281" spans="1:7" x14ac:dyDescent="0.25">
      <c r="A281" s="33">
        <f>+'Base de datos  1'!A1616</f>
        <v>43647</v>
      </c>
      <c r="B281" s="33" t="str">
        <f>+'Base de datos  1'!C1616</f>
        <v>Pago Cuota</v>
      </c>
      <c r="C281" s="33">
        <f>+'Base de datos  1'!D1616</f>
        <v>43647</v>
      </c>
      <c r="D281" s="33" t="str">
        <f>+'Base de datos  1'!E1616</f>
        <v>TR</v>
      </c>
      <c r="E281" s="33" t="str">
        <f>+'Base de datos  1'!F1616</f>
        <v>Puyehue 28, Veronica Silva</v>
      </c>
      <c r="F281">
        <f>+'Base de datos  1'!G1616</f>
        <v>0</v>
      </c>
      <c r="G281" s="92">
        <f>+'Base de datos  1'!H1616</f>
        <v>123000</v>
      </c>
    </row>
    <row r="282" spans="1:7" x14ac:dyDescent="0.25">
      <c r="A282" s="33">
        <f>+'Base de datos  1'!A1617</f>
        <v>43647</v>
      </c>
      <c r="B282" s="33" t="str">
        <f>+'Base de datos  1'!C1617</f>
        <v>Pago Cuota</v>
      </c>
      <c r="C282" s="33">
        <f>+'Base de datos  1'!D1617</f>
        <v>43648</v>
      </c>
      <c r="D282" s="33" t="str">
        <f>+'Base de datos  1'!E1617</f>
        <v>D/E</v>
      </c>
      <c r="E282" s="33" t="str">
        <f>+'Base de datos  1'!F1617</f>
        <v>Villarrica 100, Julia Zuñiga</v>
      </c>
      <c r="F282">
        <f>+'Base de datos  1'!G1617</f>
        <v>0</v>
      </c>
      <c r="G282" s="92">
        <f>+'Base de datos  1'!H1617</f>
        <v>23100</v>
      </c>
    </row>
    <row r="283" spans="1:7" x14ac:dyDescent="0.25">
      <c r="A283" s="33">
        <f>+'Base de datos  1'!A1618</f>
        <v>43647</v>
      </c>
      <c r="B283" s="33" t="str">
        <f>+'Base de datos  1'!C1618</f>
        <v>Pago Cuota</v>
      </c>
      <c r="C283" s="33">
        <f>+'Base de datos  1'!D1618</f>
        <v>43648</v>
      </c>
      <c r="D283" s="33" t="str">
        <f>+'Base de datos  1'!E1618</f>
        <v>D/E</v>
      </c>
      <c r="E283" s="33" t="str">
        <f>+'Base de datos  1'!F1618</f>
        <v>Llanquihue 109, Teresa Gatica</v>
      </c>
      <c r="F283">
        <f>+'Base de datos  1'!G1618</f>
        <v>0</v>
      </c>
      <c r="G283" s="92">
        <f>+'Base de datos  1'!H1618</f>
        <v>23109</v>
      </c>
    </row>
    <row r="284" spans="1:7" x14ac:dyDescent="0.25">
      <c r="A284" s="33">
        <f>+'Base de datos  1'!A1619</f>
        <v>43647</v>
      </c>
      <c r="B284" s="33" t="str">
        <f>+'Base de datos  1'!C1619</f>
        <v>Pago Cuota</v>
      </c>
      <c r="C284" s="33">
        <f>+'Base de datos  1'!D1619</f>
        <v>43648</v>
      </c>
      <c r="D284" s="33" t="str">
        <f>+'Base de datos  1'!E1619</f>
        <v>TR</v>
      </c>
      <c r="E284" s="33" t="str">
        <f>+'Base de datos  1'!F1619</f>
        <v>Riñinue 6-8, Roberto Andrade</v>
      </c>
      <c r="F284">
        <f>+'Base de datos  1'!G1619</f>
        <v>0</v>
      </c>
      <c r="G284" s="92">
        <f>+'Base de datos  1'!H1619</f>
        <v>69006</v>
      </c>
    </row>
    <row r="285" spans="1:7" x14ac:dyDescent="0.25">
      <c r="A285" s="33">
        <f>+'Base de datos  1'!A1620</f>
        <v>43647</v>
      </c>
      <c r="B285" s="33" t="str">
        <f>+'Base de datos  1'!C1620</f>
        <v>Pago Cuota</v>
      </c>
      <c r="C285" s="33">
        <f>+'Base de datos  1'!D1620</f>
        <v>43649</v>
      </c>
      <c r="D285" s="33" t="str">
        <f>+'Base de datos  1'!E1620</f>
        <v>TR</v>
      </c>
      <c r="E285" s="33" t="str">
        <f>+'Base de datos  1'!F1620</f>
        <v>Ranco 50, Julia Parra</v>
      </c>
      <c r="F285">
        <f>+'Base de datos  1'!G1620</f>
        <v>0</v>
      </c>
      <c r="G285" s="92">
        <f>+'Base de datos  1'!H1620</f>
        <v>20000</v>
      </c>
    </row>
    <row r="286" spans="1:7" x14ac:dyDescent="0.25">
      <c r="A286" s="33">
        <f>+'Base de datos  1'!A1621</f>
        <v>43647</v>
      </c>
      <c r="B286" s="33" t="str">
        <f>+'Base de datos  1'!C1621</f>
        <v>Pago Cuota</v>
      </c>
      <c r="C286" s="33">
        <f>+'Base de datos  1'!D1621</f>
        <v>43649</v>
      </c>
      <c r="D286" s="33" t="str">
        <f>+'Base de datos  1'!E1621</f>
        <v>TR</v>
      </c>
      <c r="E286" s="33" t="str">
        <f>+'Base de datos  1'!F1621</f>
        <v>Ranco 79, Ismelda Meza</v>
      </c>
      <c r="F286">
        <f>+'Base de datos  1'!G1621</f>
        <v>0</v>
      </c>
      <c r="G286" s="92">
        <f>+'Base de datos  1'!H1621</f>
        <v>20000</v>
      </c>
    </row>
    <row r="287" spans="1:7" x14ac:dyDescent="0.25">
      <c r="A287" s="33">
        <f>+'Base de datos  1'!A1622</f>
        <v>43647</v>
      </c>
      <c r="B287" s="33" t="str">
        <f>+'Base de datos  1'!C1622</f>
        <v>Pago Cuota</v>
      </c>
      <c r="C287" s="33">
        <f>+'Base de datos  1'!D1622</f>
        <v>43649</v>
      </c>
      <c r="D287" s="33" t="str">
        <f>+'Base de datos  1'!E1622</f>
        <v>TR</v>
      </c>
      <c r="E287" s="33" t="str">
        <f>+'Base de datos  1'!F1622</f>
        <v>Llanquihue 96, Carlos Alvarez</v>
      </c>
      <c r="F287">
        <f>+'Base de datos  1'!G1622</f>
        <v>0</v>
      </c>
      <c r="G287" s="92">
        <f>+'Base de datos  1'!H1622</f>
        <v>23096</v>
      </c>
    </row>
    <row r="288" spans="1:7" x14ac:dyDescent="0.25">
      <c r="A288" s="33">
        <f>+'Base de datos  1'!A1623</f>
        <v>43647</v>
      </c>
      <c r="B288" s="33" t="str">
        <f>+'Base de datos  1'!C1623</f>
        <v>Pago Cuota</v>
      </c>
      <c r="C288" s="33">
        <f>+'Base de datos  1'!D1623</f>
        <v>43649</v>
      </c>
      <c r="D288" s="33" t="str">
        <f>+'Base de datos  1'!E1623</f>
        <v>TR</v>
      </c>
      <c r="E288" s="33" t="str">
        <f>+'Base de datos  1'!F1623</f>
        <v>Llanquihue 84, Paola Delgado</v>
      </c>
      <c r="F288">
        <f>+'Base de datos  1'!G1623</f>
        <v>0</v>
      </c>
      <c r="G288" s="92">
        <f>+'Base de datos  1'!H1623</f>
        <v>72000</v>
      </c>
    </row>
    <row r="289" spans="1:7" x14ac:dyDescent="0.25">
      <c r="A289" s="33">
        <f>+'Base de datos  1'!A1624</f>
        <v>43647</v>
      </c>
      <c r="B289" s="33" t="str">
        <f>+'Base de datos  1'!C1624</f>
        <v>Pago Cuota</v>
      </c>
      <c r="C289" s="33">
        <f>+'Base de datos  1'!D1624</f>
        <v>43651</v>
      </c>
      <c r="D289" s="33" t="str">
        <f>+'Base de datos  1'!E1624</f>
        <v>TR</v>
      </c>
      <c r="E289" s="33" t="str">
        <f>+'Base de datos  1'!F1624</f>
        <v>Puyehue 32 , Ivonne Jorquera</v>
      </c>
      <c r="F289">
        <f>+'Base de datos  1'!G1624</f>
        <v>0</v>
      </c>
      <c r="G289" s="92">
        <f>+'Base de datos  1'!H1624</f>
        <v>23000</v>
      </c>
    </row>
    <row r="290" spans="1:7" x14ac:dyDescent="0.25">
      <c r="A290" s="33">
        <f>+'Base de datos  1'!A1625</f>
        <v>43647</v>
      </c>
      <c r="B290" s="33" t="str">
        <f>+'Base de datos  1'!C1625</f>
        <v>Pago Cuota</v>
      </c>
      <c r="C290" s="33">
        <f>+'Base de datos  1'!D1625</f>
        <v>43654</v>
      </c>
      <c r="D290" s="33" t="str">
        <f>+'Base de datos  1'!E1625</f>
        <v>D/E</v>
      </c>
      <c r="E290" s="33" t="str">
        <f>+'Base de datos  1'!F1625</f>
        <v>Ranco 83, Silvia Gonzalez</v>
      </c>
      <c r="F290">
        <f>+'Base de datos  1'!G1625</f>
        <v>0</v>
      </c>
      <c r="G290" s="92">
        <f>+'Base de datos  1'!H1625</f>
        <v>23000</v>
      </c>
    </row>
    <row r="291" spans="1:7" x14ac:dyDescent="0.25">
      <c r="A291" s="33">
        <f>+'Base de datos  1'!A1626</f>
        <v>43647</v>
      </c>
      <c r="B291" s="33" t="str">
        <f>+'Base de datos  1'!C1626</f>
        <v>Pago Cuota</v>
      </c>
      <c r="C291" s="33">
        <f>+'Base de datos  1'!D1626</f>
        <v>43654</v>
      </c>
      <c r="D291" s="33" t="str">
        <f>+'Base de datos  1'!E1626</f>
        <v>D/E</v>
      </c>
      <c r="E291" s="33" t="str">
        <f>+'Base de datos  1'!F1626</f>
        <v>Llanquihue 74, Eliana Haro</v>
      </c>
      <c r="F291">
        <f>+'Base de datos  1'!G1626</f>
        <v>0</v>
      </c>
      <c r="G291" s="92">
        <f>+'Base de datos  1'!H1626</f>
        <v>23000</v>
      </c>
    </row>
    <row r="292" spans="1:7" x14ac:dyDescent="0.25">
      <c r="A292" s="33">
        <f>+'Base de datos  1'!A1627</f>
        <v>43647</v>
      </c>
      <c r="B292" s="33" t="str">
        <f>+'Base de datos  1'!C1627</f>
        <v>Pago Cuota</v>
      </c>
      <c r="C292" s="33">
        <f>+'Base de datos  1'!D1627</f>
        <v>43654</v>
      </c>
      <c r="D292" s="33" t="str">
        <f>+'Base de datos  1'!E1627</f>
        <v>TR</v>
      </c>
      <c r="E292" s="33" t="str">
        <f>+'Base de datos  1'!F1627</f>
        <v>Riñihue 19, Teresa Peña</v>
      </c>
      <c r="F292">
        <f>+'Base de datos  1'!G1627</f>
        <v>0</v>
      </c>
      <c r="G292" s="92">
        <f>+'Base de datos  1'!H1627</f>
        <v>23000</v>
      </c>
    </row>
    <row r="293" spans="1:7" x14ac:dyDescent="0.25">
      <c r="A293" s="33">
        <f>+'Base de datos  1'!A1628</f>
        <v>43647</v>
      </c>
      <c r="B293" s="33" t="str">
        <f>+'Base de datos  1'!C1628</f>
        <v>Pago Cuota</v>
      </c>
      <c r="C293" s="33">
        <f>+'Base de datos  1'!D1628</f>
        <v>43654</v>
      </c>
      <c r="D293" s="33" t="str">
        <f>+'Base de datos  1'!E1628</f>
        <v>D/CH</v>
      </c>
      <c r="E293" s="33" t="str">
        <f>+'Base de datos  1'!F1628</f>
        <v>Llanquihue  Rene Rivero 5/6 Bol.</v>
      </c>
      <c r="F293">
        <f>+'Base de datos  1'!G1628</f>
        <v>0</v>
      </c>
      <c r="G293" s="92">
        <f>+'Base de datos  1'!H1628</f>
        <v>30000</v>
      </c>
    </row>
    <row r="294" spans="1:7" x14ac:dyDescent="0.25">
      <c r="A294" s="33">
        <f>+'Base de datos  1'!A1629</f>
        <v>43647</v>
      </c>
      <c r="B294" s="33" t="str">
        <f>+'Base de datos  1'!C1629</f>
        <v>Pago Cuota</v>
      </c>
      <c r="C294" s="33">
        <f>+'Base de datos  1'!D1629</f>
        <v>43654</v>
      </c>
      <c r="D294" s="33" t="str">
        <f>+'Base de datos  1'!E1629</f>
        <v>TR</v>
      </c>
      <c r="E294" s="33" t="str">
        <f>+'Base de datos  1'!F1629</f>
        <v>Riñihue 27-29  Marta Manriquez</v>
      </c>
      <c r="F294">
        <f>+'Base de datos  1'!G1629</f>
        <v>0</v>
      </c>
      <c r="G294" s="92">
        <f>+'Base de datos  1'!H1629</f>
        <v>46000</v>
      </c>
    </row>
    <row r="295" spans="1:7" x14ac:dyDescent="0.25">
      <c r="A295" s="33">
        <f>+'Base de datos  1'!A1630</f>
        <v>43647</v>
      </c>
      <c r="B295" s="33" t="str">
        <f>+'Base de datos  1'!C1630</f>
        <v>Pago Cuota</v>
      </c>
      <c r="C295" s="33">
        <f>+'Base de datos  1'!D1630</f>
        <v>43654</v>
      </c>
      <c r="D295" s="33" t="str">
        <f>+'Base de datos  1'!E1630</f>
        <v>D/E</v>
      </c>
      <c r="E295" s="33" t="str">
        <f>+'Base de datos  1'!F1630</f>
        <v>Ranco 56, Delia Quiroga</v>
      </c>
      <c r="F295">
        <f>+'Base de datos  1'!G1630</f>
        <v>0</v>
      </c>
      <c r="G295" s="92">
        <f>+'Base de datos  1'!H1630</f>
        <v>46000</v>
      </c>
    </row>
    <row r="296" spans="1:7" x14ac:dyDescent="0.25">
      <c r="A296" s="33">
        <f>+'Base de datos  1'!A1631</f>
        <v>43647</v>
      </c>
      <c r="B296" s="33" t="str">
        <f>+'Base de datos  1'!C1631</f>
        <v>Pago Cuota</v>
      </c>
      <c r="C296" s="33">
        <f>+'Base de datos  1'!D1631</f>
        <v>43654</v>
      </c>
      <c r="D296" s="33" t="str">
        <f>+'Base de datos  1'!E1631</f>
        <v>D/E</v>
      </c>
      <c r="E296" s="33" t="str">
        <f>+'Base de datos  1'!F1631</f>
        <v>Ranco 77, Melinda Gonzalez</v>
      </c>
      <c r="F296">
        <f>+'Base de datos  1'!G1631</f>
        <v>0</v>
      </c>
      <c r="G296" s="92">
        <f>+'Base de datos  1'!H1631</f>
        <v>46000</v>
      </c>
    </row>
    <row r="297" spans="1:7" x14ac:dyDescent="0.25">
      <c r="A297" s="33">
        <f>+'Base de datos  1'!A1632</f>
        <v>43647</v>
      </c>
      <c r="B297" s="33" t="str">
        <f>+'Base de datos  1'!C1632</f>
        <v>Pago Cuota</v>
      </c>
      <c r="C297" s="33">
        <f>+'Base de datos  1'!D1632</f>
        <v>43654</v>
      </c>
      <c r="D297" s="33" t="str">
        <f>+'Base de datos  1'!E1632</f>
        <v>D/CH</v>
      </c>
      <c r="E297" s="33" t="str">
        <f>+'Base de datos  1'!F1632</f>
        <v>Riñihue 23, Sara Salgado</v>
      </c>
      <c r="F297">
        <f>+'Base de datos  1'!G1632</f>
        <v>0</v>
      </c>
      <c r="G297" s="92">
        <f>+'Base de datos  1'!H1632</f>
        <v>50000</v>
      </c>
    </row>
    <row r="298" spans="1:7" x14ac:dyDescent="0.25">
      <c r="A298" s="33">
        <f>+'Base de datos  1'!A1633</f>
        <v>43647</v>
      </c>
      <c r="B298" s="33" t="str">
        <f>+'Base de datos  1'!C1633</f>
        <v>Pago Cuota</v>
      </c>
      <c r="C298" s="33">
        <f>+'Base de datos  1'!D1633</f>
        <v>43654</v>
      </c>
      <c r="D298" s="33" t="str">
        <f>+'Base de datos  1'!E1633</f>
        <v>D/CH</v>
      </c>
      <c r="E298" s="33" t="str">
        <f>+'Base de datos  1'!F1633</f>
        <v>Villarrica  Laura Bailac</v>
      </c>
      <c r="F298">
        <f>+'Base de datos  1'!G1633</f>
        <v>0</v>
      </c>
      <c r="G298" s="92">
        <f>+'Base de datos  1'!H1633</f>
        <v>102000</v>
      </c>
    </row>
    <row r="299" spans="1:7" x14ac:dyDescent="0.25">
      <c r="A299" s="33">
        <f>+'Base de datos  1'!A1634</f>
        <v>43647</v>
      </c>
      <c r="B299" s="33" t="str">
        <f>+'Base de datos  1'!C1634</f>
        <v>Pago Cuota</v>
      </c>
      <c r="C299" s="33">
        <f>+'Base de datos  1'!D1634</f>
        <v>43656</v>
      </c>
      <c r="D299" s="33" t="str">
        <f>+'Base de datos  1'!E1634</f>
        <v>TR</v>
      </c>
      <c r="E299" s="33" t="str">
        <f>+'Base de datos  1'!F1634</f>
        <v>Ranco 48, Carola Arriagada</v>
      </c>
      <c r="F299">
        <f>+'Base de datos  1'!G1634</f>
        <v>0</v>
      </c>
      <c r="G299" s="92">
        <f>+'Base de datos  1'!H1634</f>
        <v>40000</v>
      </c>
    </row>
    <row r="300" spans="1:7" x14ac:dyDescent="0.25">
      <c r="A300" s="33">
        <f>+'Base de datos  1'!A1635</f>
        <v>43647</v>
      </c>
      <c r="B300" s="33" t="str">
        <f>+'Base de datos  1'!C1635</f>
        <v>Pago Cuota</v>
      </c>
      <c r="C300" s="33">
        <f>+'Base de datos  1'!D1635</f>
        <v>43656</v>
      </c>
      <c r="D300" s="33" t="str">
        <f>+'Base de datos  1'!E1635</f>
        <v>TR</v>
      </c>
      <c r="E300" s="33" t="str">
        <f>+'Base de datos  1'!F1635</f>
        <v>Puyehue 36, Militza Cortes</v>
      </c>
      <c r="F300">
        <f>+'Base de datos  1'!G1635</f>
        <v>0</v>
      </c>
      <c r="G300" s="92">
        <f>+'Base de datos  1'!H1635</f>
        <v>46000</v>
      </c>
    </row>
    <row r="301" spans="1:7" x14ac:dyDescent="0.25">
      <c r="A301" s="33">
        <f>+'Base de datos  1'!A1636</f>
        <v>43647</v>
      </c>
      <c r="B301" s="33" t="str">
        <f>+'Base de datos  1'!C1636</f>
        <v>Pago Cuota</v>
      </c>
      <c r="C301" s="33">
        <f>+'Base de datos  1'!D1636</f>
        <v>43663</v>
      </c>
      <c r="D301" s="33" t="str">
        <f>+'Base de datos  1'!E1636</f>
        <v>D/E</v>
      </c>
      <c r="E301" s="33" t="str">
        <f>+'Base de datos  1'!F1636</f>
        <v>Puyehue 30, Jorge Carcasson</v>
      </c>
      <c r="F301">
        <f>+'Base de datos  1'!G1636</f>
        <v>0</v>
      </c>
      <c r="G301" s="92">
        <f>+'Base de datos  1'!H1636</f>
        <v>23000</v>
      </c>
    </row>
    <row r="302" spans="1:7" x14ac:dyDescent="0.25">
      <c r="A302" s="33">
        <f>+'Base de datos  1'!A1637</f>
        <v>43647</v>
      </c>
      <c r="B302" s="33" t="str">
        <f>+'Base de datos  1'!C1637</f>
        <v>Pago Cuota</v>
      </c>
      <c r="C302" s="33">
        <f>+'Base de datos  1'!D1637</f>
        <v>43668</v>
      </c>
      <c r="D302" s="33" t="str">
        <f>+'Base de datos  1'!E1637</f>
        <v>TR</v>
      </c>
      <c r="E302" s="33" t="str">
        <f>+'Base de datos  1'!F1637</f>
        <v>Ranco 75, Olga Hernandez</v>
      </c>
      <c r="F302">
        <f>+'Base de datos  1'!G1637</f>
        <v>0</v>
      </c>
      <c r="G302" s="92">
        <f>+'Base de datos  1'!H1637</f>
        <v>20000</v>
      </c>
    </row>
    <row r="303" spans="1:7" x14ac:dyDescent="0.25">
      <c r="A303" s="33">
        <f>+'Base de datos  1'!A1638</f>
        <v>43647</v>
      </c>
      <c r="B303" s="33" t="str">
        <f>+'Base de datos  1'!C1638</f>
        <v>Pago Cuota</v>
      </c>
      <c r="C303" s="33">
        <f>+'Base de datos  1'!D1638</f>
        <v>43668</v>
      </c>
      <c r="D303" s="33" t="str">
        <f>+'Base de datos  1'!E1638</f>
        <v>TR</v>
      </c>
      <c r="E303" s="33" t="str">
        <f>+'Base de datos  1'!F1638</f>
        <v>Llanquihue 97-A Patricia Castillo Olivera</v>
      </c>
      <c r="F303">
        <f>+'Base de datos  1'!G1638</f>
        <v>0</v>
      </c>
      <c r="G303" s="92">
        <f>+'Base de datos  1'!H1638</f>
        <v>23000</v>
      </c>
    </row>
    <row r="304" spans="1:7" x14ac:dyDescent="0.25">
      <c r="A304" s="33">
        <f>+'Base de datos  1'!A1639</f>
        <v>43647</v>
      </c>
      <c r="B304" s="33" t="str">
        <f>+'Base de datos  1'!C1639</f>
        <v>Pago Cuota</v>
      </c>
      <c r="C304" s="33">
        <f>+'Base de datos  1'!D1639</f>
        <v>43670</v>
      </c>
      <c r="D304" s="33" t="str">
        <f>+'Base de datos  1'!E1639</f>
        <v>TR</v>
      </c>
      <c r="E304" s="33" t="str">
        <f>+'Base de datos  1'!F1639</f>
        <v>Llanquihue 80, Sergio Ibaceta</v>
      </c>
      <c r="F304">
        <f>+'Base de datos  1'!G1639</f>
        <v>0</v>
      </c>
      <c r="G304" s="92">
        <f>+'Base de datos  1'!H1639</f>
        <v>23080</v>
      </c>
    </row>
    <row r="305" spans="1:7" x14ac:dyDescent="0.25">
      <c r="A305" s="33">
        <f>+'Base de datos  1'!A1640</f>
        <v>43647</v>
      </c>
      <c r="B305" s="33" t="str">
        <f>+'Base de datos  1'!C1640</f>
        <v>Pago Cuota</v>
      </c>
      <c r="C305" s="33">
        <f>+'Base de datos  1'!D1640</f>
        <v>43670</v>
      </c>
      <c r="D305" s="33" t="str">
        <f>+'Base de datos  1'!E1640</f>
        <v>TR</v>
      </c>
      <c r="E305" s="33" t="str">
        <f>+'Base de datos  1'!F1640</f>
        <v>Llanquihue 76, Glenda Alvarez</v>
      </c>
      <c r="F305">
        <f>+'Base de datos  1'!G1640</f>
        <v>0</v>
      </c>
      <c r="G305" s="92">
        <f>+'Base de datos  1'!H1640</f>
        <v>28076</v>
      </c>
    </row>
    <row r="306" spans="1:7" x14ac:dyDescent="0.25">
      <c r="A306" s="33">
        <f>+'Base de datos  1'!A1641</f>
        <v>43647</v>
      </c>
      <c r="B306" s="33" t="str">
        <f>+'Base de datos  1'!C1641</f>
        <v>Pago Cuota</v>
      </c>
      <c r="C306" s="33">
        <f>+'Base de datos  1'!D1641</f>
        <v>43670</v>
      </c>
      <c r="D306" s="33" t="str">
        <f>+'Base de datos  1'!E1641</f>
        <v>D/E</v>
      </c>
      <c r="E306" s="33" t="str">
        <f>+'Base de datos  1'!F1641</f>
        <v>Puyehue 43 , Aurelio Sandoval</v>
      </c>
      <c r="F306">
        <f>+'Base de datos  1'!G1641</f>
        <v>0</v>
      </c>
      <c r="G306" s="92">
        <f>+'Base de datos  1'!H1641</f>
        <v>46000</v>
      </c>
    </row>
    <row r="307" spans="1:7" x14ac:dyDescent="0.25">
      <c r="A307" s="33">
        <f>+'Base de datos  1'!A1642</f>
        <v>43647</v>
      </c>
      <c r="B307" s="33" t="str">
        <f>+'Base de datos  1'!C1642</f>
        <v>Pago Cuota</v>
      </c>
      <c r="C307" s="33">
        <f>+'Base de datos  1'!D1642</f>
        <v>43671</v>
      </c>
      <c r="D307" s="33" t="str">
        <f>+'Base de datos  1'!E1642</f>
        <v>TR</v>
      </c>
      <c r="E307" s="33" t="str">
        <f>+'Base de datos  1'!F1642</f>
        <v>Ranco 54, Juan Montero</v>
      </c>
      <c r="F307">
        <f>+'Base de datos  1'!G1642</f>
        <v>0</v>
      </c>
      <c r="G307" s="92">
        <f>+'Base de datos  1'!H1642</f>
        <v>20054</v>
      </c>
    </row>
    <row r="308" spans="1:7" x14ac:dyDescent="0.25">
      <c r="A308" s="33">
        <f>+'Base de datos  1'!A1643</f>
        <v>43647</v>
      </c>
      <c r="B308" s="33" t="str">
        <f>+'Base de datos  1'!C1643</f>
        <v>Pago Cuota</v>
      </c>
      <c r="C308" s="33">
        <f>+'Base de datos  1'!D1643</f>
        <v>43671</v>
      </c>
      <c r="D308" s="33" t="str">
        <f>+'Base de datos  1'!E1643</f>
        <v>TR</v>
      </c>
      <c r="E308" s="33" t="str">
        <f>+'Base de datos  1'!F1643</f>
        <v>Llanquihue 113, Pedro Ruz</v>
      </c>
      <c r="F308">
        <f>+'Base de datos  1'!G1643</f>
        <v>0</v>
      </c>
      <c r="G308" s="92">
        <f>+'Base de datos  1'!H1643</f>
        <v>23000</v>
      </c>
    </row>
    <row r="309" spans="1:7" x14ac:dyDescent="0.25">
      <c r="A309" s="33">
        <f>+'Base de datos  1'!A1644</f>
        <v>43647</v>
      </c>
      <c r="B309" s="33" t="str">
        <f>+'Base de datos  1'!C1644</f>
        <v>Pago Cuota</v>
      </c>
      <c r="C309" s="33">
        <f>+'Base de datos  1'!D1644</f>
        <v>43671</v>
      </c>
      <c r="D309" s="33" t="str">
        <f>+'Base de datos  1'!E1644</f>
        <v>TR</v>
      </c>
      <c r="E309" s="33" t="str">
        <f>+'Base de datos  1'!F1644</f>
        <v>Puyehue 32, Ivonne Jorquera</v>
      </c>
      <c r="F309">
        <f>+'Base de datos  1'!G1644</f>
        <v>0</v>
      </c>
      <c r="G309" s="92">
        <f>+'Base de datos  1'!H1644</f>
        <v>23000</v>
      </c>
    </row>
    <row r="310" spans="1:7" x14ac:dyDescent="0.25">
      <c r="A310" s="33">
        <f>+'Base de datos  1'!A1645</f>
        <v>43647</v>
      </c>
      <c r="B310" s="33" t="str">
        <f>+'Base de datos  1'!C1645</f>
        <v>Pago Cuota</v>
      </c>
      <c r="C310" s="33">
        <f>+'Base de datos  1'!D1645</f>
        <v>43675</v>
      </c>
      <c r="D310" s="33" t="str">
        <f>+'Base de datos  1'!E1645</f>
        <v>D/E</v>
      </c>
      <c r="E310" s="33" t="str">
        <f>+'Base de datos  1'!F1645</f>
        <v>dif. Vuelto caja chica</v>
      </c>
      <c r="F310">
        <f>+'Base de datos  1'!G1645</f>
        <v>0</v>
      </c>
      <c r="G310" s="92">
        <f>+'Base de datos  1'!H1645</f>
        <v>2120</v>
      </c>
    </row>
    <row r="311" spans="1:7" x14ac:dyDescent="0.25">
      <c r="A311" s="33">
        <f>+'Base de datos  1'!A1646</f>
        <v>43647</v>
      </c>
      <c r="B311" s="33" t="str">
        <f>+'Base de datos  1'!C1646</f>
        <v>Pago Cuota</v>
      </c>
      <c r="C311" s="33">
        <f>+'Base de datos  1'!D1646</f>
        <v>43675</v>
      </c>
      <c r="D311" s="33" t="str">
        <f>+'Base de datos  1'!E1646</f>
        <v>D/E</v>
      </c>
      <c r="E311" s="33" t="str">
        <f>+'Base de datos  1'!F1646</f>
        <v>vuelto caja chica jul</v>
      </c>
      <c r="F311">
        <f>+'Base de datos  1'!G1646</f>
        <v>0</v>
      </c>
      <c r="G311" s="92">
        <f>+'Base de datos  1'!H1646</f>
        <v>7600</v>
      </c>
    </row>
    <row r="312" spans="1:7" x14ac:dyDescent="0.25">
      <c r="A312" s="33">
        <f>+'Base de datos  1'!A1647</f>
        <v>43647</v>
      </c>
      <c r="B312" s="33" t="str">
        <f>+'Base de datos  1'!C1647</f>
        <v>Pago Cuota</v>
      </c>
      <c r="C312" s="33">
        <f>+'Base de datos  1'!D1647</f>
        <v>43675</v>
      </c>
      <c r="D312" s="33" t="str">
        <f>+'Base de datos  1'!E1647</f>
        <v>TR</v>
      </c>
      <c r="E312" s="33" t="str">
        <f>+'Base de datos  1'!F1647</f>
        <v>Villarrica 118, Pia Burgos</v>
      </c>
      <c r="F312">
        <f>+'Base de datos  1'!G1647</f>
        <v>0</v>
      </c>
      <c r="G312" s="92">
        <f>+'Base de datos  1'!H1647</f>
        <v>20000</v>
      </c>
    </row>
    <row r="313" spans="1:7" x14ac:dyDescent="0.25">
      <c r="A313" s="33">
        <f>+'Base de datos  1'!A1648</f>
        <v>43647</v>
      </c>
      <c r="B313" s="33" t="str">
        <f>+'Base de datos  1'!C1648</f>
        <v>Pago Cuota</v>
      </c>
      <c r="C313" s="33">
        <f>+'Base de datos  1'!D1648</f>
        <v>43675</v>
      </c>
      <c r="D313" s="33" t="str">
        <f>+'Base de datos  1'!E1648</f>
        <v>TR</v>
      </c>
      <c r="E313" s="33" t="str">
        <f>+'Base de datos  1'!F1648</f>
        <v>Ranco 50, Julia Parra</v>
      </c>
      <c r="F313">
        <f>+'Base de datos  1'!G1648</f>
        <v>0</v>
      </c>
      <c r="G313" s="92">
        <f>+'Base de datos  1'!H1648</f>
        <v>20000</v>
      </c>
    </row>
    <row r="314" spans="1:7" x14ac:dyDescent="0.25">
      <c r="A314" s="33">
        <f>+'Base de datos  1'!A1649</f>
        <v>43647</v>
      </c>
      <c r="B314" s="33" t="str">
        <f>+'Base de datos  1'!C1649</f>
        <v>Pago Cuota</v>
      </c>
      <c r="C314" s="33">
        <f>+'Base de datos  1'!D1649</f>
        <v>43675</v>
      </c>
      <c r="D314" s="33" t="str">
        <f>+'Base de datos  1'!E1649</f>
        <v>TR</v>
      </c>
      <c r="E314" s="33" t="str">
        <f>+'Base de datos  1'!F1649</f>
        <v>Ranco 79, Ismelda Meza</v>
      </c>
      <c r="F314">
        <f>+'Base de datos  1'!G1649</f>
        <v>0</v>
      </c>
      <c r="G314" s="92">
        <f>+'Base de datos  1'!H1649</f>
        <v>20000</v>
      </c>
    </row>
    <row r="315" spans="1:7" x14ac:dyDescent="0.25">
      <c r="A315" s="33">
        <f>+'Base de datos  1'!A1650</f>
        <v>43647</v>
      </c>
      <c r="B315" s="33" t="str">
        <f>+'Base de datos  1'!C1650</f>
        <v>Pago Cuota</v>
      </c>
      <c r="C315" s="33">
        <f>+'Base de datos  1'!D1650</f>
        <v>43676</v>
      </c>
      <c r="D315" s="33" t="str">
        <f>+'Base de datos  1'!E1650</f>
        <v>TR</v>
      </c>
      <c r="E315" s="33" t="str">
        <f>+'Base de datos  1'!F1650</f>
        <v>Villarrica 118, Pia Burgos</v>
      </c>
      <c r="F315">
        <f>+'Base de datos  1'!G1650</f>
        <v>0</v>
      </c>
      <c r="G315" s="92">
        <f>+'Base de datos  1'!H1650</f>
        <v>20000</v>
      </c>
    </row>
    <row r="316" spans="1:7" x14ac:dyDescent="0.25">
      <c r="A316" s="33">
        <f>+'Base de datos  1'!A1651</f>
        <v>43647</v>
      </c>
      <c r="B316" s="33" t="str">
        <f>+'Base de datos  1'!C1651</f>
        <v>Pago Cuota</v>
      </c>
      <c r="C316" s="33">
        <f>+'Base de datos  1'!D1651</f>
        <v>43676</v>
      </c>
      <c r="D316" s="33" t="str">
        <f>+'Base de datos  1'!E1651</f>
        <v>TR</v>
      </c>
      <c r="E316" s="33" t="str">
        <f>+'Base de datos  1'!F1651</f>
        <v>Villarrica 129, Ricardo Figueroa</v>
      </c>
      <c r="F316">
        <f>+'Base de datos  1'!G1651</f>
        <v>0</v>
      </c>
      <c r="G316" s="92">
        <f>+'Base de datos  1'!H1651</f>
        <v>23000</v>
      </c>
    </row>
    <row r="317" spans="1:7" x14ac:dyDescent="0.25">
      <c r="A317" s="33">
        <f>+'Base de datos  1'!A1652</f>
        <v>43647</v>
      </c>
      <c r="B317" s="33" t="str">
        <f>+'Base de datos  1'!C1652</f>
        <v>Pago Cuota</v>
      </c>
      <c r="C317" s="33">
        <f>+'Base de datos  1'!D1652</f>
        <v>43676</v>
      </c>
      <c r="D317" s="33" t="str">
        <f>+'Base de datos  1'!E1652</f>
        <v>TR</v>
      </c>
      <c r="E317" s="33" t="str">
        <f>+'Base de datos  1'!F1652</f>
        <v>Villarrica 122, Ema Valdes</v>
      </c>
      <c r="F317">
        <f>+'Base de datos  1'!G1652</f>
        <v>0</v>
      </c>
      <c r="G317" s="92">
        <f>+'Base de datos  1'!H1652</f>
        <v>23000</v>
      </c>
    </row>
    <row r="318" spans="1:7" x14ac:dyDescent="0.25">
      <c r="A318" s="33">
        <f>+'Base de datos  1'!A1653</f>
        <v>43647</v>
      </c>
      <c r="B318" s="33" t="str">
        <f>+'Base de datos  1'!C1653</f>
        <v>Pago Cuota</v>
      </c>
      <c r="C318" s="33">
        <f>+'Base de datos  1'!D1653</f>
        <v>43677</v>
      </c>
      <c r="D318" s="33" t="str">
        <f>+'Base de datos  1'!E1653</f>
        <v>TR</v>
      </c>
      <c r="E318" s="33" t="str">
        <f>+'Base de datos  1'!F1653</f>
        <v>Villarrica 123, Omar Sepulveda</v>
      </c>
      <c r="F318">
        <f>+'Base de datos  1'!G1653</f>
        <v>0</v>
      </c>
      <c r="G318" s="92">
        <f>+'Base de datos  1'!H1653</f>
        <v>20000</v>
      </c>
    </row>
    <row r="319" spans="1:7" x14ac:dyDescent="0.25">
      <c r="A319" s="33">
        <f>+'Base de datos  1'!A1654</f>
        <v>43647</v>
      </c>
      <c r="B319" s="33" t="str">
        <f>+'Base de datos  1'!C1654</f>
        <v>Pago Cuota</v>
      </c>
      <c r="C319" s="33">
        <f>+'Base de datos  1'!D1654</f>
        <v>43677</v>
      </c>
      <c r="D319" s="33" t="str">
        <f>+'Base de datos  1'!E1654</f>
        <v>TR</v>
      </c>
      <c r="E319" s="33" t="str">
        <f>+'Base de datos  1'!F1654</f>
        <v>Puyehue 37,Jorge Matamala</v>
      </c>
      <c r="F319">
        <f>+'Base de datos  1'!G1654</f>
        <v>0</v>
      </c>
      <c r="G319" s="92">
        <f>+'Base de datos  1'!H1654</f>
        <v>23037</v>
      </c>
    </row>
    <row r="320" spans="1:7" x14ac:dyDescent="0.25">
      <c r="A320" s="33">
        <f>+'Base de datos  1'!A1655</f>
        <v>43647</v>
      </c>
      <c r="B320" s="33" t="str">
        <f>+'Base de datos  1'!C1655</f>
        <v>Pago Cuota</v>
      </c>
      <c r="C320" s="33">
        <f>+'Base de datos  1'!D1655</f>
        <v>43677</v>
      </c>
      <c r="D320" s="33" t="str">
        <f>+'Base de datos  1'!E1655</f>
        <v>TR</v>
      </c>
      <c r="E320" s="33" t="str">
        <f>+'Base de datos  1'!F1655</f>
        <v>Icalma 72, Jorge Matamala</v>
      </c>
      <c r="F320">
        <f>+'Base de datos  1'!G1655</f>
        <v>0</v>
      </c>
      <c r="G320" s="92">
        <f>+'Base de datos  1'!H1655</f>
        <v>23072</v>
      </c>
    </row>
    <row r="321" spans="1:8" x14ac:dyDescent="0.25">
      <c r="A321" s="33">
        <f>+'Base de datos  1'!A1656</f>
        <v>43647</v>
      </c>
      <c r="B321" s="33" t="str">
        <f>+'Base de datos  1'!C1656</f>
        <v>Pago Cuota</v>
      </c>
      <c r="C321" s="33">
        <f>+'Base de datos  1'!D1656</f>
        <v>43677</v>
      </c>
      <c r="D321" s="33" t="str">
        <f>+'Base de datos  1'!E1656</f>
        <v>TR</v>
      </c>
      <c r="E321" s="33" t="str">
        <f>+'Base de datos  1'!F1656</f>
        <v>Puyehue 24, Manuel Latapiat</v>
      </c>
      <c r="F321">
        <f>+'Base de datos  1'!G1656</f>
        <v>0</v>
      </c>
      <c r="G321" s="92">
        <f>+'Base de datos  1'!H1656</f>
        <v>69000</v>
      </c>
    </row>
    <row r="322" spans="1:8" x14ac:dyDescent="0.25">
      <c r="A322" s="33">
        <f>+'Base de datos  1'!A1657</f>
        <v>43647</v>
      </c>
      <c r="B322" s="33" t="str">
        <f>+'Base de datos  1'!C1657</f>
        <v>Pago Cuota</v>
      </c>
      <c r="C322" s="33">
        <f>+'Base de datos  1'!D1657</f>
        <v>43677</v>
      </c>
      <c r="D322" s="33" t="str">
        <f>+'Base de datos  1'!E1657</f>
        <v>TR</v>
      </c>
      <c r="E322" s="33" t="str">
        <f>+'Base de datos  1'!F1657</f>
        <v>Llanquihue 103-105, Tatiana Tejos</v>
      </c>
      <c r="F322">
        <f>+'Base de datos  1'!G1657</f>
        <v>0</v>
      </c>
      <c r="G322" s="92">
        <f>+'Base de datos  1'!H1657</f>
        <v>92000</v>
      </c>
    </row>
    <row r="323" spans="1:8" x14ac:dyDescent="0.25">
      <c r="A323" s="217">
        <f>+'Base de datos  1'!A1658</f>
        <v>43647</v>
      </c>
      <c r="B323" s="217" t="str">
        <f>+'Base de datos  1'!C1658</f>
        <v>Pago Cuota</v>
      </c>
      <c r="C323" s="217">
        <f>+'Base de datos  1'!D1658</f>
        <v>43677</v>
      </c>
      <c r="D323" s="217" t="str">
        <f>+'Base de datos  1'!E1658</f>
        <v>TR</v>
      </c>
      <c r="E323" s="217" t="str">
        <f>+'Base de datos  1'!F1658</f>
        <v>Ranco 93, Margarita Muñoz</v>
      </c>
      <c r="F323" s="218">
        <f>+'Base de datos  1'!G1658</f>
        <v>0</v>
      </c>
      <c r="G323" s="230">
        <f>+'Base de datos  1'!H1658</f>
        <v>138000</v>
      </c>
      <c r="H323" s="231">
        <f>SUM(G272:G323)</f>
        <v>1835419</v>
      </c>
    </row>
    <row r="324" spans="1:8" x14ac:dyDescent="0.25">
      <c r="A324" s="33">
        <f>+'Base de datos  1'!A1659</f>
        <v>43678</v>
      </c>
      <c r="B324" s="33" t="str">
        <f>+'Base de datos  1'!C1659</f>
        <v>Pago Cuota</v>
      </c>
      <c r="C324" s="33">
        <f>+'Base de datos  1'!D1659</f>
        <v>43679</v>
      </c>
      <c r="D324" s="33" t="str">
        <f>+'Base de datos  1'!E1659</f>
        <v>TR</v>
      </c>
      <c r="E324" s="33" t="str">
        <f>+'Base de datos  1'!F1659</f>
        <v>Llanquihue 88, Pedro Flores</v>
      </c>
      <c r="F324">
        <f>+'Base de datos  1'!G1659</f>
        <v>0</v>
      </c>
      <c r="G324" s="92">
        <f>+'Base de datos  1'!H1659</f>
        <v>20000</v>
      </c>
    </row>
    <row r="325" spans="1:8" x14ac:dyDescent="0.25">
      <c r="A325" s="33">
        <f>+'Base de datos  1'!A1660</f>
        <v>43678</v>
      </c>
      <c r="B325" s="33" t="str">
        <f>+'Base de datos  1'!C1660</f>
        <v>Pago Cuota</v>
      </c>
      <c r="C325" s="33">
        <f>+'Base de datos  1'!D1660</f>
        <v>43679</v>
      </c>
      <c r="D325" s="33" t="str">
        <f>+'Base de datos  1'!E1660</f>
        <v>TR</v>
      </c>
      <c r="E325" s="33" t="str">
        <f>+'Base de datos  1'!F1660</f>
        <v>Llanquihue 97, Rene Rivero</v>
      </c>
      <c r="F325">
        <f>+'Base de datos  1'!G1660</f>
        <v>0</v>
      </c>
      <c r="G325" s="92">
        <f>+'Base de datos  1'!H1660</f>
        <v>23000</v>
      </c>
    </row>
    <row r="326" spans="1:8" x14ac:dyDescent="0.25">
      <c r="A326" s="33">
        <f>+'Base de datos  1'!A1661</f>
        <v>43678</v>
      </c>
      <c r="B326" s="33" t="str">
        <f>+'Base de datos  1'!C1661</f>
        <v>Pago Cuota</v>
      </c>
      <c r="C326" s="33">
        <f>+'Base de datos  1'!D1661</f>
        <v>43679</v>
      </c>
      <c r="D326" s="33" t="str">
        <f>+'Base de datos  1'!E1661</f>
        <v>TR</v>
      </c>
      <c r="E326" s="33" t="str">
        <f>+'Base de datos  1'!F1661</f>
        <v>Villarrica 128, Claudia Ubilla</v>
      </c>
      <c r="F326">
        <f>+'Base de datos  1'!G1661</f>
        <v>0</v>
      </c>
      <c r="G326" s="92">
        <f>+'Base de datos  1'!H1661</f>
        <v>23000</v>
      </c>
    </row>
    <row r="327" spans="1:8" x14ac:dyDescent="0.25">
      <c r="A327" s="33">
        <f>+'Base de datos  1'!A1662</f>
        <v>43678</v>
      </c>
      <c r="B327" s="33" t="str">
        <f>+'Base de datos  1'!C1662</f>
        <v>Pago Cuota</v>
      </c>
      <c r="C327" s="33">
        <f>+'Base de datos  1'!D1662</f>
        <v>43682</v>
      </c>
      <c r="D327" s="33" t="str">
        <f>+'Base de datos  1'!E1662</f>
        <v>TR</v>
      </c>
      <c r="E327" s="33" t="str">
        <f>+'Base de datos  1'!F1662</f>
        <v>Puyehue 22, Cristina Olivares</v>
      </c>
      <c r="F327">
        <f>+'Base de datos  1'!G1662</f>
        <v>0</v>
      </c>
      <c r="G327" s="92">
        <f>+'Base de datos  1'!H1662</f>
        <v>23000</v>
      </c>
    </row>
    <row r="328" spans="1:8" x14ac:dyDescent="0.25">
      <c r="A328" s="33">
        <f>+'Base de datos  1'!A1663</f>
        <v>43678</v>
      </c>
      <c r="B328" s="33" t="str">
        <f>+'Base de datos  1'!C1663</f>
        <v>Pago Cuota</v>
      </c>
      <c r="C328" s="33">
        <f>+'Base de datos  1'!D1663</f>
        <v>43682</v>
      </c>
      <c r="D328" s="33" t="str">
        <f>+'Base de datos  1'!E1663</f>
        <v>TR</v>
      </c>
      <c r="E328" s="33" t="str">
        <f>+'Base de datos  1'!F1663</f>
        <v>Llanquihue 74, Eliana Haro</v>
      </c>
      <c r="F328">
        <f>+'Base de datos  1'!G1663</f>
        <v>0</v>
      </c>
      <c r="G328" s="92">
        <f>+'Base de datos  1'!H1663</f>
        <v>25000</v>
      </c>
    </row>
    <row r="329" spans="1:8" x14ac:dyDescent="0.25">
      <c r="A329" s="33">
        <f>+'Base de datos  1'!A1664</f>
        <v>43678</v>
      </c>
      <c r="B329" s="33" t="str">
        <f>+'Base de datos  1'!C1664</f>
        <v>Pago Cuota</v>
      </c>
      <c r="C329" s="33">
        <f>+'Base de datos  1'!D1664</f>
        <v>43682</v>
      </c>
      <c r="D329" s="33" t="str">
        <f>+'Base de datos  1'!E1664</f>
        <v>d/Ch</v>
      </c>
      <c r="E329" s="33" t="str">
        <f>+'Base de datos  1'!F1664</f>
        <v>Llanquihue 97, Rene Rivero</v>
      </c>
      <c r="F329">
        <f>+'Base de datos  1'!G1664</f>
        <v>0</v>
      </c>
      <c r="G329" s="92">
        <f>+'Base de datos  1'!H1664</f>
        <v>30000</v>
      </c>
    </row>
    <row r="330" spans="1:8" x14ac:dyDescent="0.25">
      <c r="A330" s="33">
        <f>+'Base de datos  1'!A1665</f>
        <v>43678</v>
      </c>
      <c r="B330" s="33" t="str">
        <f>+'Base de datos  1'!C1665</f>
        <v>Pago Cuota</v>
      </c>
      <c r="C330" s="33">
        <f>+'Base de datos  1'!D1665</f>
        <v>43682</v>
      </c>
      <c r="D330" s="33" t="str">
        <f>+'Base de datos  1'!E1665</f>
        <v>TR</v>
      </c>
      <c r="E330" s="33" t="str">
        <f>+'Base de datos  1'!F1665</f>
        <v>Riñihue 6-8, Roberto Andrade</v>
      </c>
      <c r="F330">
        <f>+'Base de datos  1'!G1665</f>
        <v>0</v>
      </c>
      <c r="G330" s="92">
        <f>+'Base de datos  1'!H1665</f>
        <v>46006</v>
      </c>
    </row>
    <row r="331" spans="1:8" x14ac:dyDescent="0.25">
      <c r="A331" s="33">
        <f>+'Base de datos  1'!A1666</f>
        <v>43678</v>
      </c>
      <c r="B331" s="33" t="str">
        <f>+'Base de datos  1'!C1666</f>
        <v>Pago Cuota</v>
      </c>
      <c r="C331" s="33">
        <f>+'Base de datos  1'!D1666</f>
        <v>43684</v>
      </c>
      <c r="D331" s="33" t="str">
        <f>+'Base de datos  1'!E1666</f>
        <v>TR</v>
      </c>
      <c r="E331" s="33" t="str">
        <f>+'Base de datos  1'!F1666</f>
        <v>Llanquihue 82, Maria Molina</v>
      </c>
      <c r="F331">
        <f>+'Base de datos  1'!G1666</f>
        <v>0</v>
      </c>
      <c r="G331" s="92">
        <f>+'Base de datos  1'!H1666</f>
        <v>23000</v>
      </c>
    </row>
    <row r="332" spans="1:8" x14ac:dyDescent="0.25">
      <c r="A332" s="33">
        <f>+'Base de datos  1'!A1667</f>
        <v>43678</v>
      </c>
      <c r="B332" s="33" t="str">
        <f>+'Base de datos  1'!C1667</f>
        <v>Pago Cuota</v>
      </c>
      <c r="C332" s="33">
        <f>+'Base de datos  1'!D1667</f>
        <v>43689</v>
      </c>
      <c r="D332" s="33" t="str">
        <f>+'Base de datos  1'!E1667</f>
        <v>D/E</v>
      </c>
      <c r="E332" s="33" t="str">
        <f>+'Base de datos  1'!F1667</f>
        <v>Ranco 83, Silvia Gonzalez</v>
      </c>
      <c r="F332">
        <f>+'Base de datos  1'!G1667</f>
        <v>0</v>
      </c>
      <c r="G332" s="92">
        <f>+'Base de datos  1'!H1667</f>
        <v>23000</v>
      </c>
    </row>
    <row r="333" spans="1:8" x14ac:dyDescent="0.25">
      <c r="A333" s="33">
        <f>+'Base de datos  1'!A1668</f>
        <v>43678</v>
      </c>
      <c r="B333" s="33" t="str">
        <f>+'Base de datos  1'!C1668</f>
        <v>Pago Cuota</v>
      </c>
      <c r="C333" s="33">
        <f>+'Base de datos  1'!D1668</f>
        <v>43689</v>
      </c>
      <c r="D333" s="33" t="str">
        <f>+'Base de datos  1'!E1668</f>
        <v>TR</v>
      </c>
      <c r="E333" s="33" t="str">
        <f>+'Base de datos  1'!F1668</f>
        <v>Riñihue 27-29, Marta Manriquez</v>
      </c>
      <c r="F333">
        <f>+'Base de datos  1'!G1668</f>
        <v>0</v>
      </c>
      <c r="G333" s="92">
        <f>+'Base de datos  1'!H1668</f>
        <v>46000</v>
      </c>
    </row>
    <row r="334" spans="1:8" x14ac:dyDescent="0.25">
      <c r="A334" s="33">
        <f>+'Base de datos  1'!A1669</f>
        <v>43678</v>
      </c>
      <c r="B334" s="33" t="str">
        <f>+'Base de datos  1'!C1669</f>
        <v>Pago Cuota</v>
      </c>
      <c r="C334" s="33">
        <f>+'Base de datos  1'!D1669</f>
        <v>43689</v>
      </c>
      <c r="D334" s="33" t="str">
        <f>+'Base de datos  1'!E1669</f>
        <v>TR</v>
      </c>
      <c r="E334" s="33" t="str">
        <f>+'Base de datos  1'!F1669</f>
        <v>NN</v>
      </c>
      <c r="F334">
        <f>+'Base de datos  1'!G1669</f>
        <v>0</v>
      </c>
      <c r="G334" s="92">
        <f>+'Base de datos  1'!H1669</f>
        <v>80000</v>
      </c>
    </row>
    <row r="335" spans="1:8" x14ac:dyDescent="0.25">
      <c r="A335" s="33">
        <f>+'Base de datos  1'!A1670</f>
        <v>43678</v>
      </c>
      <c r="B335" s="33" t="str">
        <f>+'Base de datos  1'!C1670</f>
        <v>Pago Cuota</v>
      </c>
      <c r="C335" s="33">
        <f>+'Base de datos  1'!D1670</f>
        <v>43691</v>
      </c>
      <c r="D335" s="33" t="str">
        <f>+'Base de datos  1'!E1670</f>
        <v>TR</v>
      </c>
      <c r="E335" s="33" t="str">
        <f>+'Base de datos  1'!F1670</f>
        <v>Riñihue 19, Teresa Peña</v>
      </c>
      <c r="F335">
        <f>+'Base de datos  1'!G1670</f>
        <v>0</v>
      </c>
      <c r="G335" s="92">
        <f>+'Base de datos  1'!H1670</f>
        <v>23000</v>
      </c>
    </row>
    <row r="336" spans="1:8" x14ac:dyDescent="0.25">
      <c r="A336" s="33">
        <f>+'Base de datos  1'!A1671</f>
        <v>43678</v>
      </c>
      <c r="B336" s="33" t="str">
        <f>+'Base de datos  1'!C1671</f>
        <v>Pago Cuota</v>
      </c>
      <c r="C336" s="33">
        <f>+'Base de datos  1'!D1671</f>
        <v>43691</v>
      </c>
      <c r="D336" s="33" t="str">
        <f>+'Base de datos  1'!E1671</f>
        <v>D/E</v>
      </c>
      <c r="E336" s="33" t="str">
        <f>+'Base de datos  1'!F1671</f>
        <v>Julia Zuñiga, Villarrica 100</v>
      </c>
      <c r="F336">
        <f>+'Base de datos  1'!G1671</f>
        <v>0</v>
      </c>
      <c r="G336" s="92">
        <f>+'Base de datos  1'!H1671</f>
        <v>23100</v>
      </c>
    </row>
    <row r="337" spans="1:7" x14ac:dyDescent="0.25">
      <c r="A337" s="33">
        <f>+'Base de datos  1'!A1672</f>
        <v>43678</v>
      </c>
      <c r="B337" s="33" t="str">
        <f>+'Base de datos  1'!C1672</f>
        <v>Pago Cuota</v>
      </c>
      <c r="C337" s="33">
        <f>+'Base de datos  1'!D1672</f>
        <v>43693</v>
      </c>
      <c r="D337" s="33" t="str">
        <f>+'Base de datos  1'!E1672</f>
        <v>TR</v>
      </c>
      <c r="E337" s="33" t="str">
        <f>+'Base de datos  1'!F1672</f>
        <v>Olga Hernandez, Ranco 75</v>
      </c>
      <c r="F337">
        <f>+'Base de datos  1'!G1672</f>
        <v>0</v>
      </c>
      <c r="G337" s="92">
        <f>+'Base de datos  1'!H1672</f>
        <v>20000</v>
      </c>
    </row>
    <row r="338" spans="1:7" x14ac:dyDescent="0.25">
      <c r="A338" s="33">
        <f>+'Base de datos  1'!A1673</f>
        <v>43678</v>
      </c>
      <c r="B338" s="33" t="str">
        <f>+'Base de datos  1'!C1673</f>
        <v>Pago Cuota</v>
      </c>
      <c r="C338" s="33">
        <f>+'Base de datos  1'!D1673</f>
        <v>43693</v>
      </c>
      <c r="D338" s="33" t="str">
        <f>+'Base de datos  1'!E1673</f>
        <v>TR</v>
      </c>
      <c r="E338" s="33" t="str">
        <f>+'Base de datos  1'!F1673</f>
        <v>Puyehue 36, Militza Cortes</v>
      </c>
      <c r="F338">
        <f>+'Base de datos  1'!G1673</f>
        <v>0</v>
      </c>
      <c r="G338" s="92">
        <f>+'Base de datos  1'!H1673</f>
        <v>23000</v>
      </c>
    </row>
    <row r="339" spans="1:7" x14ac:dyDescent="0.25">
      <c r="A339" s="33">
        <f>+'Base de datos  1'!A1674</f>
        <v>43678</v>
      </c>
      <c r="B339" s="33" t="str">
        <f>+'Base de datos  1'!C1674</f>
        <v>Pago Cuota</v>
      </c>
      <c r="C339" s="33">
        <f>+'Base de datos  1'!D1674</f>
        <v>43693</v>
      </c>
      <c r="D339" s="33" t="str">
        <f>+'Base de datos  1'!E1674</f>
        <v>TR</v>
      </c>
      <c r="E339" s="33" t="str">
        <f>+'Base de datos  1'!F1674</f>
        <v>Llanquihue 119, Maria Madariaga</v>
      </c>
      <c r="F339">
        <f>+'Base de datos  1'!G1674</f>
        <v>0</v>
      </c>
      <c r="G339" s="92">
        <f>+'Base de datos  1'!H1674</f>
        <v>26000</v>
      </c>
    </row>
    <row r="340" spans="1:7" x14ac:dyDescent="0.25">
      <c r="A340" s="33">
        <f>+'Base de datos  1'!A1675</f>
        <v>43678</v>
      </c>
      <c r="B340" s="33" t="str">
        <f>+'Base de datos  1'!C1675</f>
        <v>Pago Cuota</v>
      </c>
      <c r="C340" s="33">
        <f>+'Base de datos  1'!D1675</f>
        <v>43693</v>
      </c>
      <c r="D340" s="33" t="str">
        <f>+'Base de datos  1'!E1675</f>
        <v>TR</v>
      </c>
      <c r="E340" s="33" t="str">
        <f>+'Base de datos  1'!F1675</f>
        <v>Ranco 54, Juan montero</v>
      </c>
      <c r="F340">
        <f>+'Base de datos  1'!G1675</f>
        <v>0</v>
      </c>
      <c r="G340" s="92">
        <f>+'Base de datos  1'!H1675</f>
        <v>112000</v>
      </c>
    </row>
    <row r="341" spans="1:7" x14ac:dyDescent="0.25">
      <c r="A341" s="33">
        <f>+'Base de datos  1'!A1676</f>
        <v>43678</v>
      </c>
      <c r="B341" s="33" t="str">
        <f>+'Base de datos  1'!C1676</f>
        <v>Pago Cuota</v>
      </c>
      <c r="C341" s="33">
        <f>+'Base de datos  1'!D1676</f>
        <v>43696</v>
      </c>
      <c r="D341" s="33" t="str">
        <f>+'Base de datos  1'!E1676</f>
        <v>D/E</v>
      </c>
      <c r="E341" s="33" t="str">
        <f>+'Base de datos  1'!F1676</f>
        <v>Ranco 77, Melinda Gonzalez</v>
      </c>
      <c r="F341">
        <f>+'Base de datos  1'!G1676</f>
        <v>0</v>
      </c>
      <c r="G341" s="92">
        <f>+'Base de datos  1'!H1676</f>
        <v>23000</v>
      </c>
    </row>
    <row r="342" spans="1:7" x14ac:dyDescent="0.25">
      <c r="A342" s="33">
        <f>+'Base de datos  1'!A1677</f>
        <v>43678</v>
      </c>
      <c r="B342" s="33" t="str">
        <f>+'Base de datos  1'!C1677</f>
        <v>Pago Cuota</v>
      </c>
      <c r="C342" s="33">
        <f>+'Base de datos  1'!D1677</f>
        <v>43696</v>
      </c>
      <c r="D342" s="33" t="str">
        <f>+'Base de datos  1'!E1677</f>
        <v>D/E</v>
      </c>
      <c r="E342" s="33" t="str">
        <f>+'Base de datos  1'!F1677</f>
        <v>Ranco 56, Delia Quiroga</v>
      </c>
      <c r="F342">
        <f>+'Base de datos  1'!G1677</f>
        <v>0</v>
      </c>
      <c r="G342" s="92">
        <f>+'Base de datos  1'!H1677</f>
        <v>46000</v>
      </c>
    </row>
    <row r="343" spans="1:7" x14ac:dyDescent="0.25">
      <c r="A343" s="33">
        <f>+'Base de datos  1'!A1678</f>
        <v>43678</v>
      </c>
      <c r="B343" s="33" t="str">
        <f>+'Base de datos  1'!C1678</f>
        <v>Pago Cuota</v>
      </c>
      <c r="C343" s="33">
        <f>+'Base de datos  1'!D1678</f>
        <v>43699</v>
      </c>
      <c r="D343" s="33" t="str">
        <f>+'Base de datos  1'!E1678</f>
        <v>TR</v>
      </c>
      <c r="E343" s="33" t="str">
        <f>+'Base de datos  1'!F1678</f>
        <v>Lanquihue 80, Sergio Ibaceta</v>
      </c>
      <c r="F343">
        <f>+'Base de datos  1'!G1678</f>
        <v>0</v>
      </c>
      <c r="G343" s="92">
        <f>+'Base de datos  1'!H1678</f>
        <v>20080</v>
      </c>
    </row>
    <row r="344" spans="1:7" x14ac:dyDescent="0.25">
      <c r="A344" s="33">
        <f>+'Base de datos  1'!A1679</f>
        <v>43678</v>
      </c>
      <c r="B344" s="33" t="str">
        <f>+'Base de datos  1'!C1679</f>
        <v>Pago Cuota</v>
      </c>
      <c r="C344" s="33">
        <f>+'Base de datos  1'!D1679</f>
        <v>43700</v>
      </c>
      <c r="D344" s="33" t="str">
        <f>+'Base de datos  1'!E1679</f>
        <v>TR</v>
      </c>
      <c r="E344" s="33" t="str">
        <f>+'Base de datos  1'!F1679</f>
        <v>Llanquihue 113, Pedro Ruz</v>
      </c>
      <c r="F344">
        <f>+'Base de datos  1'!G1679</f>
        <v>0</v>
      </c>
      <c r="G344" s="92">
        <f>+'Base de datos  1'!H1679</f>
        <v>23000</v>
      </c>
    </row>
    <row r="345" spans="1:7" x14ac:dyDescent="0.25">
      <c r="A345" s="33">
        <f>+'Base de datos  1'!A1680</f>
        <v>43678</v>
      </c>
      <c r="B345" s="33" t="str">
        <f>+'Base de datos  1'!C1680</f>
        <v>Pago Cuota</v>
      </c>
      <c r="C345" s="33">
        <f>+'Base de datos  1'!D1680</f>
        <v>43700</v>
      </c>
      <c r="D345" s="33" t="str">
        <f>+'Base de datos  1'!E1680</f>
        <v>TR</v>
      </c>
      <c r="E345" s="33" t="str">
        <f>+'Base de datos  1'!F1680</f>
        <v>Puyehue 32, Ivonne Jorquera</v>
      </c>
      <c r="F345">
        <f>+'Base de datos  1'!G1680</f>
        <v>0</v>
      </c>
      <c r="G345" s="92">
        <f>+'Base de datos  1'!H1680</f>
        <v>23000</v>
      </c>
    </row>
    <row r="346" spans="1:7" x14ac:dyDescent="0.25">
      <c r="A346" s="33">
        <f>+'Base de datos  1'!A1681</f>
        <v>43678</v>
      </c>
      <c r="B346" s="33" t="str">
        <f>+'Base de datos  1'!C1681</f>
        <v>Pago Cuota</v>
      </c>
      <c r="C346" s="33">
        <f>+'Base de datos  1'!D1681</f>
        <v>43703</v>
      </c>
      <c r="D346" s="33" t="str">
        <f>+'Base de datos  1'!E1681</f>
        <v>TR</v>
      </c>
      <c r="E346" s="33" t="str">
        <f>+'Base de datos  1'!F1681</f>
        <v>Llanquihue 97 A, Patricia Castillo</v>
      </c>
      <c r="F346">
        <f>+'Base de datos  1'!G1681</f>
        <v>0</v>
      </c>
      <c r="G346" s="92">
        <f>+'Base de datos  1'!H1681</f>
        <v>23000</v>
      </c>
    </row>
    <row r="347" spans="1:7" x14ac:dyDescent="0.25">
      <c r="A347" s="33">
        <f>+'Base de datos  1'!A1682</f>
        <v>43678</v>
      </c>
      <c r="B347" s="33" t="str">
        <f>+'Base de datos  1'!C1682</f>
        <v>Pago Cuota</v>
      </c>
      <c r="C347" s="33">
        <f>+'Base de datos  1'!D1682</f>
        <v>43703</v>
      </c>
      <c r="D347" s="33" t="str">
        <f>+'Base de datos  1'!E1682</f>
        <v>TR</v>
      </c>
      <c r="E347" s="33" t="str">
        <f>+'Base de datos  1'!F1682</f>
        <v>Llanquihue 109, Teresa Gatica</v>
      </c>
      <c r="F347">
        <f>+'Base de datos  1'!G1682</f>
        <v>0</v>
      </c>
      <c r="G347" s="92">
        <f>+'Base de datos  1'!H1682</f>
        <v>23109</v>
      </c>
    </row>
    <row r="348" spans="1:7" x14ac:dyDescent="0.25">
      <c r="A348" s="33">
        <f>+'Base de datos  1'!A1683</f>
        <v>43678</v>
      </c>
      <c r="B348" s="33" t="str">
        <f>+'Base de datos  1'!C1683</f>
        <v>Pago Cuota</v>
      </c>
      <c r="C348" s="33">
        <f>+'Base de datos  1'!D1683</f>
        <v>43703</v>
      </c>
      <c r="D348" s="33" t="str">
        <f>+'Base de datos  1'!E1683</f>
        <v>TR</v>
      </c>
      <c r="E348" s="33" t="str">
        <f>+'Base de datos  1'!F1683</f>
        <v>Ranco 81, Marcela Cubillos</v>
      </c>
      <c r="F348">
        <f>+'Base de datos  1'!G1683</f>
        <v>0</v>
      </c>
      <c r="G348" s="92">
        <f>+'Base de datos  1'!H1683</f>
        <v>138000</v>
      </c>
    </row>
    <row r="349" spans="1:7" x14ac:dyDescent="0.25">
      <c r="A349" s="33">
        <f>+'Base de datos  1'!A1684</f>
        <v>43678</v>
      </c>
      <c r="B349" s="33" t="str">
        <f>+'Base de datos  1'!C1684</f>
        <v>Pago Cuota</v>
      </c>
      <c r="C349" s="33">
        <f>+'Base de datos  1'!D1684</f>
        <v>43705</v>
      </c>
      <c r="D349" s="33" t="str">
        <f>+'Base de datos  1'!E1684</f>
        <v>TR</v>
      </c>
      <c r="E349" s="33" t="str">
        <f>+'Base de datos  1'!F1684</f>
        <v>Ranco 54, Juan montero</v>
      </c>
      <c r="F349">
        <f>+'Base de datos  1'!G1684</f>
        <v>0</v>
      </c>
      <c r="G349" s="92">
        <f>+'Base de datos  1'!H1684</f>
        <v>20054</v>
      </c>
    </row>
    <row r="350" spans="1:7" x14ac:dyDescent="0.25">
      <c r="A350" s="33">
        <f>+'Base de datos  1'!A1685</f>
        <v>43678</v>
      </c>
      <c r="B350" s="33" t="str">
        <f>+'Base de datos  1'!C1685</f>
        <v>Pago Cuota</v>
      </c>
      <c r="C350" s="33">
        <f>+'Base de datos  1'!D1685</f>
        <v>43706</v>
      </c>
      <c r="D350" s="33" t="str">
        <f>+'Base de datos  1'!E1685</f>
        <v>TR</v>
      </c>
      <c r="E350" s="33" t="str">
        <f>+'Base de datos  1'!F1685</f>
        <v>Llanquihue 82, Maria Molina</v>
      </c>
      <c r="F350">
        <f>+'Base de datos  1'!G1685</f>
        <v>0</v>
      </c>
      <c r="G350" s="92">
        <f>+'Base de datos  1'!H1685</f>
        <v>23000</v>
      </c>
    </row>
    <row r="351" spans="1:7" x14ac:dyDescent="0.25">
      <c r="A351" s="33">
        <f>+'Base de datos  1'!A1686</f>
        <v>43678</v>
      </c>
      <c r="B351" s="33" t="str">
        <f>+'Base de datos  1'!C1686</f>
        <v>Pago Cuota</v>
      </c>
      <c r="C351" s="33">
        <f>+'Base de datos  1'!D1686</f>
        <v>43706</v>
      </c>
      <c r="D351" s="33" t="str">
        <f>+'Base de datos  1'!E1686</f>
        <v>TR</v>
      </c>
      <c r="E351" s="33" t="str">
        <f>+'Base de datos  1'!F1686</f>
        <v>Villarrica 129, Ricardo Figueroa</v>
      </c>
      <c r="F351">
        <f>+'Base de datos  1'!G1686</f>
        <v>0</v>
      </c>
      <c r="G351" s="92">
        <f>+'Base de datos  1'!H1686</f>
        <v>23000</v>
      </c>
    </row>
    <row r="352" spans="1:7" x14ac:dyDescent="0.25">
      <c r="A352" s="33">
        <f>+'Base de datos  1'!A1687</f>
        <v>43678</v>
      </c>
      <c r="B352" s="33" t="str">
        <f>+'Base de datos  1'!C1687</f>
        <v>Pago Cuota</v>
      </c>
      <c r="C352" s="33">
        <f>+'Base de datos  1'!D1687</f>
        <v>43706</v>
      </c>
      <c r="D352" s="33" t="str">
        <f>+'Base de datos  1'!E1687</f>
        <v>TR</v>
      </c>
      <c r="E352" s="33" t="str">
        <f>+'Base de datos  1'!F1687</f>
        <v>Villarrica 122, Ema Valdes</v>
      </c>
      <c r="F352">
        <f>+'Base de datos  1'!G1687</f>
        <v>0</v>
      </c>
      <c r="G352" s="92">
        <f>+'Base de datos  1'!H1687</f>
        <v>23000</v>
      </c>
    </row>
    <row r="353" spans="1:8" x14ac:dyDescent="0.25">
      <c r="A353" s="33">
        <f>+'Base de datos  1'!A1688</f>
        <v>43678</v>
      </c>
      <c r="B353" s="33" t="str">
        <f>+'Base de datos  1'!C1688</f>
        <v>Pago Cuota</v>
      </c>
      <c r="C353" s="33">
        <f>+'Base de datos  1'!D1688</f>
        <v>43707</v>
      </c>
      <c r="D353" s="33" t="str">
        <f>+'Base de datos  1'!E1688</f>
        <v>TR</v>
      </c>
      <c r="E353" s="33" t="str">
        <f>+'Base de datos  1'!F1688</f>
        <v>Villarrica 118, Pia Burgos</v>
      </c>
      <c r="F353">
        <f>+'Base de datos  1'!G1688</f>
        <v>0</v>
      </c>
      <c r="G353" s="92">
        <f>+'Base de datos  1'!H1688</f>
        <v>20000</v>
      </c>
    </row>
    <row r="354" spans="1:8" x14ac:dyDescent="0.25">
      <c r="A354" s="33">
        <f>+'Base de datos  1'!A1689</f>
        <v>43678</v>
      </c>
      <c r="B354" s="33" t="str">
        <f>+'Base de datos  1'!C1689</f>
        <v>Pago Cuota</v>
      </c>
      <c r="C354" s="33">
        <f>+'Base de datos  1'!D1689</f>
        <v>43707</v>
      </c>
      <c r="D354" s="33" t="str">
        <f>+'Base de datos  1'!E1689</f>
        <v>TR</v>
      </c>
      <c r="E354" s="33" t="str">
        <f>+'Base de datos  1'!F1689</f>
        <v>Villarrica 123, Omar Sepulveda</v>
      </c>
      <c r="F354">
        <f>+'Base de datos  1'!G1689</f>
        <v>0</v>
      </c>
      <c r="G354" s="92">
        <f>+'Base de datos  1'!H1689</f>
        <v>20000</v>
      </c>
    </row>
    <row r="355" spans="1:8" x14ac:dyDescent="0.25">
      <c r="A355" s="33">
        <f>+'Base de datos  1'!A1690</f>
        <v>43678</v>
      </c>
      <c r="B355" s="33" t="str">
        <f>+'Base de datos  1'!C1690</f>
        <v>Pago Cuota</v>
      </c>
      <c r="C355" s="33">
        <f>+'Base de datos  1'!D1690</f>
        <v>43707</v>
      </c>
      <c r="D355" s="33" t="str">
        <f>+'Base de datos  1'!E1690</f>
        <v>TR</v>
      </c>
      <c r="E355" s="33" t="str">
        <f>+'Base de datos  1'!F1690</f>
        <v>Puyehue 37,Jorge Matamala</v>
      </c>
      <c r="F355">
        <f>+'Base de datos  1'!G1690</f>
        <v>0</v>
      </c>
      <c r="G355" s="92">
        <f>+'Base de datos  1'!H1690</f>
        <v>23037</v>
      </c>
    </row>
    <row r="356" spans="1:8" x14ac:dyDescent="0.25">
      <c r="A356" s="33">
        <f>+'Base de datos  1'!A1691</f>
        <v>43678</v>
      </c>
      <c r="B356" s="33" t="str">
        <f>+'Base de datos  1'!C1691</f>
        <v>Pago Cuota</v>
      </c>
      <c r="C356" s="33">
        <f>+'Base de datos  1'!D1691</f>
        <v>43707</v>
      </c>
      <c r="D356" s="33" t="str">
        <f>+'Base de datos  1'!E1691</f>
        <v>TR</v>
      </c>
      <c r="E356" s="33" t="str">
        <f>+'Base de datos  1'!F1691</f>
        <v>Icalma 72, Jorge Matamala</v>
      </c>
      <c r="F356">
        <f>+'Base de datos  1'!G1691</f>
        <v>0</v>
      </c>
      <c r="G356" s="92">
        <f>+'Base de datos  1'!H1691</f>
        <v>23072</v>
      </c>
    </row>
    <row r="357" spans="1:8" x14ac:dyDescent="0.25">
      <c r="A357" s="33">
        <f>+'Base de datos  1'!A1692</f>
        <v>43678</v>
      </c>
      <c r="B357" s="33" t="str">
        <f>+'Base de datos  1'!C1692</f>
        <v>Pago Cuota</v>
      </c>
      <c r="C357" s="33">
        <f>+'Base de datos  1'!D1692</f>
        <v>43707</v>
      </c>
      <c r="D357" s="33" t="str">
        <f>+'Base de datos  1'!E1692</f>
        <v>TR</v>
      </c>
      <c r="E357" s="33" t="str">
        <f>+'Base de datos  1'!F1692</f>
        <v>Ranco 48, Carola Arriagada Melo</v>
      </c>
      <c r="F357">
        <f>+'Base de datos  1'!G1692</f>
        <v>0</v>
      </c>
      <c r="G357" s="92">
        <f>+'Base de datos  1'!H1692</f>
        <v>35000</v>
      </c>
    </row>
    <row r="358" spans="1:8" x14ac:dyDescent="0.25">
      <c r="A358" s="217">
        <f>+'Base de datos  1'!A1693</f>
        <v>43678</v>
      </c>
      <c r="B358" s="217" t="str">
        <f>+'Base de datos  1'!C1693</f>
        <v>Pago Cuota</v>
      </c>
      <c r="C358" s="217">
        <f>+'Base de datos  1'!D1693</f>
        <v>43707</v>
      </c>
      <c r="D358" s="217" t="str">
        <f>+'Base de datos  1'!E1693</f>
        <v>TR</v>
      </c>
      <c r="E358" s="217" t="str">
        <f>+'Base de datos  1'!F1693</f>
        <v>Llanquihue 103-105, Tatiana Tejos</v>
      </c>
      <c r="F358" s="218">
        <f>+'Base de datos  1'!G1693</f>
        <v>0</v>
      </c>
      <c r="G358" s="230">
        <f>+'Base de datos  1'!H1693</f>
        <v>46000</v>
      </c>
      <c r="H358" s="231">
        <f>SUM(G324:G358)</f>
        <v>1164458</v>
      </c>
    </row>
    <row r="359" spans="1:8" x14ac:dyDescent="0.25">
      <c r="A359" s="33">
        <f>+'Base de datos  1'!A1694</f>
        <v>43709</v>
      </c>
      <c r="B359" s="33" t="str">
        <f>+'Base de datos  1'!C1694</f>
        <v>Pago Cuota</v>
      </c>
      <c r="C359" s="33">
        <f>+'Base de datos  1'!D1694</f>
        <v>43710</v>
      </c>
      <c r="D359" s="33" t="str">
        <f>+'Base de datos  1'!E1694</f>
        <v>TR</v>
      </c>
      <c r="E359" s="33" t="str">
        <f>+'Base de datos  1'!F1694</f>
        <v>Ranco 50, Julia Parra</v>
      </c>
      <c r="F359">
        <f>+'Base de datos  1'!G1694</f>
        <v>0</v>
      </c>
      <c r="G359" s="92">
        <f>+'Base de datos  1'!H1694</f>
        <v>20000</v>
      </c>
    </row>
    <row r="360" spans="1:8" x14ac:dyDescent="0.25">
      <c r="A360" s="33">
        <f>+'Base de datos  1'!A1695</f>
        <v>43709</v>
      </c>
      <c r="B360" s="33" t="str">
        <f>+'Base de datos  1'!C1695</f>
        <v>Pago Cuota</v>
      </c>
      <c r="C360" s="33">
        <f>+'Base de datos  1'!D1695</f>
        <v>43710</v>
      </c>
      <c r="D360" s="33" t="str">
        <f>+'Base de datos  1'!E1695</f>
        <v>TR</v>
      </c>
      <c r="E360" s="33" t="str">
        <f>+'Base de datos  1'!F1695</f>
        <v>Ranco 79, Ismelda Meza</v>
      </c>
      <c r="F360">
        <f>+'Base de datos  1'!G1695</f>
        <v>0</v>
      </c>
      <c r="G360" s="92">
        <f>+'Base de datos  1'!H1695</f>
        <v>20000</v>
      </c>
    </row>
    <row r="361" spans="1:8" x14ac:dyDescent="0.25">
      <c r="A361" s="33">
        <f>+'Base de datos  1'!A1696</f>
        <v>43709</v>
      </c>
      <c r="B361" s="33" t="str">
        <f>+'Base de datos  1'!C1696</f>
        <v>Pago Cuota</v>
      </c>
      <c r="C361" s="33">
        <f>+'Base de datos  1'!D1696</f>
        <v>43710</v>
      </c>
      <c r="D361" s="33" t="str">
        <f>+'Base de datos  1'!E1696</f>
        <v>D/E</v>
      </c>
      <c r="E361" s="33" t="str">
        <f>+'Base de datos  1'!F1696</f>
        <v>Vuelto Caja Chica Agosto</v>
      </c>
      <c r="F361">
        <f>+'Base de datos  1'!G1696</f>
        <v>0</v>
      </c>
      <c r="G361" s="92">
        <f>+'Base de datos  1'!H1696</f>
        <v>22600</v>
      </c>
    </row>
    <row r="362" spans="1:8" x14ac:dyDescent="0.25">
      <c r="A362" s="33">
        <f>+'Base de datos  1'!A1697</f>
        <v>43709</v>
      </c>
      <c r="B362" s="33" t="str">
        <f>+'Base de datos  1'!C1697</f>
        <v>Pago Cuota</v>
      </c>
      <c r="C362" s="33">
        <f>+'Base de datos  1'!D1697</f>
        <v>43710</v>
      </c>
      <c r="D362" s="33" t="str">
        <f>+'Base de datos  1'!E1697</f>
        <v>TR</v>
      </c>
      <c r="E362" s="33" t="str">
        <f>+'Base de datos  1'!F1697</f>
        <v>Llanquihue 97, Rene Rivero</v>
      </c>
      <c r="F362">
        <f>+'Base de datos  1'!G1697</f>
        <v>0</v>
      </c>
      <c r="G362" s="92">
        <f>+'Base de datos  1'!H1697</f>
        <v>23000</v>
      </c>
    </row>
    <row r="363" spans="1:8" x14ac:dyDescent="0.25">
      <c r="A363" s="33">
        <f>+'Base de datos  1'!A1698</f>
        <v>43709</v>
      </c>
      <c r="B363" s="33" t="str">
        <f>+'Base de datos  1'!C1698</f>
        <v>Pago Cuota</v>
      </c>
      <c r="C363" s="33">
        <f>+'Base de datos  1'!D1698</f>
        <v>43710</v>
      </c>
      <c r="D363" s="33" t="str">
        <f>+'Base de datos  1'!E1698</f>
        <v>TR</v>
      </c>
      <c r="E363" s="33" t="str">
        <f>+'Base de datos  1'!F1698</f>
        <v>Villarrica 128, Claudia Ubilla</v>
      </c>
      <c r="F363">
        <f>+'Base de datos  1'!G1698</f>
        <v>0</v>
      </c>
      <c r="G363" s="92">
        <f>+'Base de datos  1'!H1698</f>
        <v>23000</v>
      </c>
    </row>
    <row r="364" spans="1:8" x14ac:dyDescent="0.25">
      <c r="A364" s="33">
        <f>+'Base de datos  1'!A1699</f>
        <v>43709</v>
      </c>
      <c r="B364" s="33" t="str">
        <f>+'Base de datos  1'!C1699</f>
        <v>Pago Cuota</v>
      </c>
      <c r="C364" s="33">
        <f>+'Base de datos  1'!D1699</f>
        <v>43710</v>
      </c>
      <c r="D364" s="33" t="str">
        <f>+'Base de datos  1'!E1699</f>
        <v>D/E</v>
      </c>
      <c r="E364" s="33" t="str">
        <f>+'Base de datos  1'!F1699</f>
        <v>Puyehue 30, Jorge Carcasson</v>
      </c>
      <c r="F364">
        <f>+'Base de datos  1'!G1699</f>
        <v>0</v>
      </c>
      <c r="G364" s="92">
        <f>+'Base de datos  1'!H1699</f>
        <v>23000</v>
      </c>
    </row>
    <row r="365" spans="1:8" x14ac:dyDescent="0.25">
      <c r="A365" s="33">
        <f>+'Base de datos  1'!A1700</f>
        <v>43709</v>
      </c>
      <c r="B365" s="33" t="str">
        <f>+'Base de datos  1'!C1700</f>
        <v>Pago Cuota</v>
      </c>
      <c r="C365" s="33">
        <f>+'Base de datos  1'!D1700</f>
        <v>43710</v>
      </c>
      <c r="D365" s="33" t="str">
        <f>+'Base de datos  1'!E1700</f>
        <v>TR</v>
      </c>
      <c r="E365" s="33" t="str">
        <f>+'Base de datos  1'!F1700</f>
        <v>Riñihue 19, Teresa Peña</v>
      </c>
      <c r="F365">
        <f>+'Base de datos  1'!G1700</f>
        <v>0</v>
      </c>
      <c r="G365" s="92">
        <f>+'Base de datos  1'!H1700</f>
        <v>23000</v>
      </c>
    </row>
    <row r="366" spans="1:8" x14ac:dyDescent="0.25">
      <c r="A366" s="33">
        <f>+'Base de datos  1'!A1701</f>
        <v>43709</v>
      </c>
      <c r="B366" s="33" t="str">
        <f>+'Base de datos  1'!C1701</f>
        <v>Pago Cuota</v>
      </c>
      <c r="C366" s="33">
        <f>+'Base de datos  1'!D1701</f>
        <v>43710</v>
      </c>
      <c r="D366" s="33" t="str">
        <f>+'Base de datos  1'!E1701</f>
        <v>TR</v>
      </c>
      <c r="E366" s="33" t="str">
        <f>+'Base de datos  1'!F1701</f>
        <v>Puyehue 22, Cristina Olivares</v>
      </c>
      <c r="F366">
        <f>+'Base de datos  1'!G1701</f>
        <v>0</v>
      </c>
      <c r="G366" s="92">
        <f>+'Base de datos  1'!H1701</f>
        <v>23000</v>
      </c>
    </row>
    <row r="367" spans="1:8" x14ac:dyDescent="0.25">
      <c r="A367" s="33">
        <f>+'Base de datos  1'!A1702</f>
        <v>43709</v>
      </c>
      <c r="B367" s="33" t="str">
        <f>+'Base de datos  1'!C1702</f>
        <v>Pago Cuota</v>
      </c>
      <c r="C367" s="33">
        <f>+'Base de datos  1'!D1702</f>
        <v>43711</v>
      </c>
      <c r="D367" s="33" t="str">
        <f>+'Base de datos  1'!E1702</f>
        <v>TR</v>
      </c>
      <c r="E367" s="33" t="str">
        <f>+'Base de datos  1'!F1702</f>
        <v>Ranco 95, Charles Beecher</v>
      </c>
      <c r="F367">
        <f>+'Base de datos  1'!G1702</f>
        <v>0</v>
      </c>
      <c r="G367" s="92">
        <f>+'Base de datos  1'!H1702</f>
        <v>23095</v>
      </c>
    </row>
    <row r="368" spans="1:8" x14ac:dyDescent="0.25">
      <c r="A368" s="33">
        <f>+'Base de datos  1'!A1703</f>
        <v>43709</v>
      </c>
      <c r="B368" s="33" t="str">
        <f>+'Base de datos  1'!C1703</f>
        <v>Pago Cuota</v>
      </c>
      <c r="C368" s="33">
        <f>+'Base de datos  1'!D1703</f>
        <v>43711</v>
      </c>
      <c r="D368" s="33" t="str">
        <f>+'Base de datos  1'!E1703</f>
        <v>TR</v>
      </c>
      <c r="E368" s="33" t="str">
        <f>+'Base de datos  1'!F1703</f>
        <v>Ranco 95, Charles Beecher</v>
      </c>
      <c r="F368">
        <f>+'Base de datos  1'!G1703</f>
        <v>0</v>
      </c>
      <c r="G368" s="92">
        <f>+'Base de datos  1'!H1703</f>
        <v>23095</v>
      </c>
    </row>
    <row r="369" spans="1:7" x14ac:dyDescent="0.25">
      <c r="A369" s="33">
        <f>+'Base de datos  1'!A1704</f>
        <v>43709</v>
      </c>
      <c r="B369" s="33" t="str">
        <f>+'Base de datos  1'!C1704</f>
        <v>Pago Cuota</v>
      </c>
      <c r="C369" s="33">
        <f>+'Base de datos  1'!D1704</f>
        <v>43711</v>
      </c>
      <c r="D369" s="33" t="str">
        <f>+'Base de datos  1'!E1704</f>
        <v>TR</v>
      </c>
      <c r="E369" s="33" t="str">
        <f>+'Base de datos  1'!F1704</f>
        <v>Ranco 95, Charles Beecher</v>
      </c>
      <c r="F369">
        <f>+'Base de datos  1'!G1704</f>
        <v>0</v>
      </c>
      <c r="G369" s="92">
        <f>+'Base de datos  1'!H1704</f>
        <v>23095</v>
      </c>
    </row>
    <row r="370" spans="1:7" x14ac:dyDescent="0.25">
      <c r="A370" s="33">
        <f>+'Base de datos  1'!A1705</f>
        <v>43709</v>
      </c>
      <c r="B370" s="33" t="str">
        <f>+'Base de datos  1'!C1705</f>
        <v>Pago Cuota</v>
      </c>
      <c r="C370" s="33">
        <f>+'Base de datos  1'!D1705</f>
        <v>43711</v>
      </c>
      <c r="D370" s="33" t="str">
        <f>+'Base de datos  1'!E1705</f>
        <v>TR</v>
      </c>
      <c r="E370" s="33" t="str">
        <f>+'Base de datos  1'!F1705</f>
        <v>Ranco 95, Charles Beecher</v>
      </c>
      <c r="F370">
        <f>+'Base de datos  1'!G1705</f>
        <v>0</v>
      </c>
      <c r="G370" s="92">
        <f>+'Base de datos  1'!H1705</f>
        <v>23095</v>
      </c>
    </row>
    <row r="371" spans="1:7" x14ac:dyDescent="0.25">
      <c r="A371" s="33">
        <f>+'Base de datos  1'!A1706</f>
        <v>43709</v>
      </c>
      <c r="B371" s="33" t="str">
        <f>+'Base de datos  1'!C1706</f>
        <v>Pago Cuota</v>
      </c>
      <c r="C371" s="33">
        <f>+'Base de datos  1'!D1706</f>
        <v>43711</v>
      </c>
      <c r="D371" s="33" t="str">
        <f>+'Base de datos  1'!E1706</f>
        <v>D/CH</v>
      </c>
      <c r="E371" s="33" t="str">
        <f>+'Base de datos  1'!F1706</f>
        <v>Llanquihue 76, Glenda Alvarez</v>
      </c>
      <c r="F371">
        <f>+'Base de datos  1'!G1706</f>
        <v>0</v>
      </c>
      <c r="G371" s="92">
        <f>+'Base de datos  1'!H1706</f>
        <v>98000</v>
      </c>
    </row>
    <row r="372" spans="1:7" x14ac:dyDescent="0.25">
      <c r="A372" s="33">
        <f>+'Base de datos  1'!A1707</f>
        <v>43709</v>
      </c>
      <c r="B372" s="33" t="str">
        <f>+'Base de datos  1'!C1707</f>
        <v>Pago Cuota</v>
      </c>
      <c r="C372" s="33">
        <f>+'Base de datos  1'!D1707</f>
        <v>43712</v>
      </c>
      <c r="D372" s="33" t="str">
        <f>+'Base de datos  1'!E1707</f>
        <v>TR</v>
      </c>
      <c r="E372" s="33" t="str">
        <f>+'Base de datos  1'!F1707</f>
        <v>Riñihue -27-29, Marta Manriquez</v>
      </c>
      <c r="F372">
        <f>+'Base de datos  1'!G1707</f>
        <v>0</v>
      </c>
      <c r="G372" s="92">
        <f>+'Base de datos  1'!H1707</f>
        <v>46000</v>
      </c>
    </row>
    <row r="373" spans="1:7" x14ac:dyDescent="0.25">
      <c r="A373" s="33">
        <f>+'Base de datos  1'!A1708</f>
        <v>43709</v>
      </c>
      <c r="B373" s="33" t="str">
        <f>+'Base de datos  1'!C1708</f>
        <v>Pago Cuota</v>
      </c>
      <c r="C373" s="33">
        <f>+'Base de datos  1'!D1708</f>
        <v>43712</v>
      </c>
      <c r="D373" s="33" t="str">
        <f>+'Base de datos  1'!E1708</f>
        <v>D/E</v>
      </c>
      <c r="E373" s="33" t="str">
        <f>+'Base de datos  1'!F1708</f>
        <v>Villarrica 110, Julia Valdes</v>
      </c>
      <c r="F373">
        <f>+'Base de datos  1'!G1708</f>
        <v>0</v>
      </c>
      <c r="G373" s="92">
        <f>+'Base de datos  1'!H1708</f>
        <v>220110</v>
      </c>
    </row>
    <row r="374" spans="1:7" x14ac:dyDescent="0.25">
      <c r="A374" s="33">
        <f>+'Base de datos  1'!A1709</f>
        <v>43709</v>
      </c>
      <c r="B374" s="33" t="str">
        <f>+'Base de datos  1'!C1709</f>
        <v>Pago Cuota</v>
      </c>
      <c r="C374" s="33">
        <f>+'Base de datos  1'!D1709</f>
        <v>43717</v>
      </c>
      <c r="D374" s="33" t="str">
        <f>+'Base de datos  1'!E1709</f>
        <v>TR</v>
      </c>
      <c r="E374" s="33" t="str">
        <f>+'Base de datos  1'!F1709</f>
        <v>Ranco 75, Olga Hernandez</v>
      </c>
      <c r="F374">
        <f>+'Base de datos  1'!G1709</f>
        <v>0</v>
      </c>
      <c r="G374" s="92">
        <f>+'Base de datos  1'!H1709</f>
        <v>20000</v>
      </c>
    </row>
    <row r="375" spans="1:7" x14ac:dyDescent="0.25">
      <c r="A375" s="33">
        <f>+'Base de datos  1'!A1710</f>
        <v>43709</v>
      </c>
      <c r="B375" s="33" t="str">
        <f>+'Base de datos  1'!C1710</f>
        <v>Pago Cuota</v>
      </c>
      <c r="C375" s="33">
        <f>+'Base de datos  1'!D1710</f>
        <v>43717</v>
      </c>
      <c r="D375" s="33" t="str">
        <f>+'Base de datos  1'!E1710</f>
        <v>TR</v>
      </c>
      <c r="E375" s="33" t="str">
        <f>+'Base de datos  1'!F1710</f>
        <v>Puyehue 30, Jorge Carcasson</v>
      </c>
      <c r="F375">
        <f>+'Base de datos  1'!G1710</f>
        <v>0</v>
      </c>
      <c r="G375" s="92">
        <f>+'Base de datos  1'!H1710</f>
        <v>46000</v>
      </c>
    </row>
    <row r="376" spans="1:7" x14ac:dyDescent="0.25">
      <c r="A376" s="33">
        <f>+'Base de datos  1'!A1711</f>
        <v>43709</v>
      </c>
      <c r="B376" s="33" t="str">
        <f>+'Base de datos  1'!C1711</f>
        <v>Pago Cuota</v>
      </c>
      <c r="C376" s="33">
        <f>+'Base de datos  1'!D1711</f>
        <v>43717</v>
      </c>
      <c r="D376" s="33" t="str">
        <f>+'Base de datos  1'!E1711</f>
        <v>TR</v>
      </c>
      <c r="E376" s="33" t="str">
        <f>+'Base de datos  1'!F1711</f>
        <v>Llanquihue 103-105, Tatiana Tejos</v>
      </c>
      <c r="F376">
        <f>+'Base de datos  1'!G1711</f>
        <v>0</v>
      </c>
      <c r="G376" s="92">
        <f>+'Base de datos  1'!H1711</f>
        <v>46000</v>
      </c>
    </row>
    <row r="377" spans="1:7" x14ac:dyDescent="0.25">
      <c r="A377" s="33">
        <f>+'Base de datos  1'!A1712</f>
        <v>43709</v>
      </c>
      <c r="B377" s="33" t="str">
        <f>+'Base de datos  1'!C1712</f>
        <v>Pago Cuota</v>
      </c>
      <c r="C377" s="33">
        <f>+'Base de datos  1'!D1712</f>
        <v>43718</v>
      </c>
      <c r="D377" s="33" t="str">
        <f>+'Base de datos  1'!E1712</f>
        <v>TR</v>
      </c>
      <c r="E377" s="33" t="str">
        <f>+'Base de datos  1'!F1712</f>
        <v>Llanquihue 88, Pedro Flores</v>
      </c>
      <c r="F377">
        <f>+'Base de datos  1'!G1712</f>
        <v>0</v>
      </c>
      <c r="G377" s="92">
        <f>+'Base de datos  1'!H1712</f>
        <v>20000</v>
      </c>
    </row>
    <row r="378" spans="1:7" x14ac:dyDescent="0.25">
      <c r="A378" s="33">
        <f>+'Base de datos  1'!A1713</f>
        <v>43709</v>
      </c>
      <c r="B378" s="33" t="str">
        <f>+'Base de datos  1'!C1713</f>
        <v>Pago Cuota</v>
      </c>
      <c r="C378" s="33">
        <f>+'Base de datos  1'!D1713</f>
        <v>43718</v>
      </c>
      <c r="D378" s="33" t="str">
        <f>+'Base de datos  1'!E1713</f>
        <v>TR</v>
      </c>
      <c r="E378" s="33" t="str">
        <f>+'Base de datos  1'!F1713</f>
        <v>Riñihue 27-29, Marta Manriquez</v>
      </c>
      <c r="F378">
        <f>+'Base de datos  1'!G1713</f>
        <v>0</v>
      </c>
      <c r="G378" s="92">
        <f>+'Base de datos  1'!H1713</f>
        <v>46000</v>
      </c>
    </row>
    <row r="379" spans="1:7" x14ac:dyDescent="0.25">
      <c r="A379" s="33">
        <f>+'Base de datos  1'!A1714</f>
        <v>43709</v>
      </c>
      <c r="B379" s="33" t="str">
        <f>+'Base de datos  1'!C1714</f>
        <v>Pago Cuota</v>
      </c>
      <c r="C379" s="33">
        <f>+'Base de datos  1'!D1714</f>
        <v>43718</v>
      </c>
      <c r="D379" s="33" t="str">
        <f>+'Base de datos  1'!E1714</f>
        <v>TR</v>
      </c>
      <c r="E379" s="33" t="str">
        <f>+'Base de datos  1'!F1714</f>
        <v>Llanquihue 96, Carlos Alvarez</v>
      </c>
      <c r="F379">
        <f>+'Base de datos  1'!G1714</f>
        <v>0</v>
      </c>
      <c r="G379" s="92">
        <f>+'Base de datos  1'!H1714</f>
        <v>46096</v>
      </c>
    </row>
    <row r="380" spans="1:7" x14ac:dyDescent="0.25">
      <c r="A380" s="33">
        <f>+'Base de datos  1'!A1715</f>
        <v>43709</v>
      </c>
      <c r="B380" s="33" t="str">
        <f>+'Base de datos  1'!C1715</f>
        <v>Pago Cuota</v>
      </c>
      <c r="C380" s="33">
        <f>+'Base de datos  1'!D1715</f>
        <v>43719</v>
      </c>
      <c r="D380" s="33" t="str">
        <f>+'Base de datos  1'!E1715</f>
        <v>TR</v>
      </c>
      <c r="E380" s="33" t="str">
        <f>+'Base de datos  1'!F1715</f>
        <v>Ranco 52, Nancy Paez</v>
      </c>
      <c r="F380">
        <f>+'Base de datos  1'!G1715</f>
        <v>0</v>
      </c>
      <c r="G380" s="92">
        <f>+'Base de datos  1'!H1715</f>
        <v>23000</v>
      </c>
    </row>
    <row r="381" spans="1:7" x14ac:dyDescent="0.25">
      <c r="A381" s="33">
        <f>+'Base de datos  1'!A1716</f>
        <v>43709</v>
      </c>
      <c r="B381" s="33" t="str">
        <f>+'Base de datos  1'!C1716</f>
        <v>Pago Cuota</v>
      </c>
      <c r="C381" s="33">
        <f>+'Base de datos  1'!D1716</f>
        <v>43719</v>
      </c>
      <c r="D381" s="33" t="str">
        <f>+'Base de datos  1'!E1716</f>
        <v>TR</v>
      </c>
      <c r="E381" s="33" t="str">
        <f>+'Base de datos  1'!F1716</f>
        <v>Ranco 52, Nancy Paez</v>
      </c>
      <c r="F381">
        <f>+'Base de datos  1'!G1716</f>
        <v>0</v>
      </c>
      <c r="G381" s="92">
        <f>+'Base de datos  1'!H1716</f>
        <v>92000</v>
      </c>
    </row>
    <row r="382" spans="1:7" x14ac:dyDescent="0.25">
      <c r="A382" s="33">
        <f>+'Base de datos  1'!A1717</f>
        <v>43709</v>
      </c>
      <c r="B382" s="33" t="str">
        <f>+'Base de datos  1'!C1717</f>
        <v>Pago Cuota</v>
      </c>
      <c r="C382" s="33">
        <f>+'Base de datos  1'!D1717</f>
        <v>43720</v>
      </c>
      <c r="D382" s="33" t="str">
        <f>+'Base de datos  1'!E1717</f>
        <v>TR</v>
      </c>
      <c r="E382" s="33" t="str">
        <f>+'Base de datos  1'!F1717</f>
        <v>Villarrica 102, Ma.Eugenia Meza</v>
      </c>
      <c r="F382">
        <f>+'Base de datos  1'!G1717</f>
        <v>0</v>
      </c>
      <c r="G382" s="92">
        <f>+'Base de datos  1'!H1717</f>
        <v>112000</v>
      </c>
    </row>
    <row r="383" spans="1:7" x14ac:dyDescent="0.25">
      <c r="A383" s="33">
        <f>+'Base de datos  1'!A1718</f>
        <v>43709</v>
      </c>
      <c r="B383" s="33" t="str">
        <f>+'Base de datos  1'!C1718</f>
        <v>Pago Cuota</v>
      </c>
      <c r="C383" s="33">
        <f>+'Base de datos  1'!D1718</f>
        <v>43721</v>
      </c>
      <c r="D383" s="33" t="str">
        <f>+'Base de datos  1'!E1718</f>
        <v>d/E</v>
      </c>
      <c r="E383" s="33" t="str">
        <f>+'Base de datos  1'!F1718</f>
        <v>Villarrica 100, Julia Zuñiga</v>
      </c>
      <c r="F383">
        <f>+'Base de datos  1'!G1718</f>
        <v>0</v>
      </c>
      <c r="G383" s="92">
        <f>+'Base de datos  1'!H1718</f>
        <v>23100</v>
      </c>
    </row>
    <row r="384" spans="1:7" x14ac:dyDescent="0.25">
      <c r="A384" s="33">
        <f>+'Base de datos  1'!A1719</f>
        <v>43709</v>
      </c>
      <c r="B384" s="33" t="str">
        <f>+'Base de datos  1'!C1719</f>
        <v>Pago Cuota</v>
      </c>
      <c r="C384" s="33">
        <f>+'Base de datos  1'!D1719</f>
        <v>43724</v>
      </c>
      <c r="D384" s="33" t="str">
        <f>+'Base de datos  1'!E1719</f>
        <v>TR</v>
      </c>
      <c r="E384" s="33" t="str">
        <f>+'Base de datos  1'!F1719</f>
        <v>Llanquihue 119, Maria Madariaga</v>
      </c>
      <c r="F384">
        <f>+'Base de datos  1'!G1719</f>
        <v>0</v>
      </c>
      <c r="G384" s="92">
        <f>+'Base de datos  1'!H1719</f>
        <v>23000</v>
      </c>
    </row>
    <row r="385" spans="1:7" x14ac:dyDescent="0.25">
      <c r="A385" s="33">
        <f>+'Base de datos  1'!A1720</f>
        <v>43709</v>
      </c>
      <c r="B385" s="33" t="str">
        <f>+'Base de datos  1'!C1720</f>
        <v>Pago Cuota</v>
      </c>
      <c r="C385" s="33">
        <f>+'Base de datos  1'!D1720</f>
        <v>43725</v>
      </c>
      <c r="D385" s="33" t="str">
        <f>+'Base de datos  1'!E1720</f>
        <v>TR</v>
      </c>
      <c r="E385" s="33" t="str">
        <f>+'Base de datos  1'!F1720</f>
        <v>Ranco 50 Julia Parra</v>
      </c>
      <c r="F385">
        <f>+'Base de datos  1'!G1720</f>
        <v>0</v>
      </c>
      <c r="G385" s="92">
        <f>+'Base de datos  1'!H1720</f>
        <v>20000</v>
      </c>
    </row>
    <row r="386" spans="1:7" x14ac:dyDescent="0.25">
      <c r="A386" s="33">
        <f>+'Base de datos  1'!A1721</f>
        <v>43709</v>
      </c>
      <c r="B386" s="33" t="str">
        <f>+'Base de datos  1'!C1721</f>
        <v>Pago Cuota</v>
      </c>
      <c r="C386" s="33">
        <f>+'Base de datos  1'!D1721</f>
        <v>43725</v>
      </c>
      <c r="D386" s="33" t="str">
        <f>+'Base de datos  1'!E1721</f>
        <v>TR</v>
      </c>
      <c r="E386" s="33" t="str">
        <f>+'Base de datos  1'!F1721</f>
        <v>Ranco79 Ismelda Meza</v>
      </c>
      <c r="F386">
        <f>+'Base de datos  1'!G1721</f>
        <v>0</v>
      </c>
      <c r="G386" s="92">
        <f>+'Base de datos  1'!H1721</f>
        <v>20000</v>
      </c>
    </row>
    <row r="387" spans="1:7" x14ac:dyDescent="0.25">
      <c r="A387" s="33">
        <f>+'Base de datos  1'!A1722</f>
        <v>43709</v>
      </c>
      <c r="B387" s="33" t="str">
        <f>+'Base de datos  1'!C1722</f>
        <v>Pago Cuota</v>
      </c>
      <c r="C387" s="33">
        <f>+'Base de datos  1'!D1722</f>
        <v>43731</v>
      </c>
      <c r="D387" s="33" t="str">
        <f>+'Base de datos  1'!E1722</f>
        <v>D/E</v>
      </c>
      <c r="E387" s="33" t="str">
        <f>+'Base de datos  1'!F1722</f>
        <v>Ranco 83, Silvia Gonzalez</v>
      </c>
      <c r="F387">
        <f>+'Base de datos  1'!G1722</f>
        <v>0</v>
      </c>
      <c r="G387" s="92">
        <f>+'Base de datos  1'!H1722</f>
        <v>23000</v>
      </c>
    </row>
    <row r="388" spans="1:7" x14ac:dyDescent="0.25">
      <c r="A388" s="33">
        <f>+'Base de datos  1'!A1723</f>
        <v>43709</v>
      </c>
      <c r="B388" s="33" t="str">
        <f>+'Base de datos  1'!C1723</f>
        <v>Pago Cuota</v>
      </c>
      <c r="C388" s="33">
        <f>+'Base de datos  1'!D1723</f>
        <v>43731</v>
      </c>
      <c r="D388" s="33" t="str">
        <f>+'Base de datos  1'!E1723</f>
        <v>TR</v>
      </c>
      <c r="E388" s="33" t="str">
        <f>+'Base de datos  1'!F1723</f>
        <v>Puyehue 32 Ivonne Jorquera</v>
      </c>
      <c r="F388">
        <f>+'Base de datos  1'!G1723</f>
        <v>0</v>
      </c>
      <c r="G388" s="92">
        <f>+'Base de datos  1'!H1723</f>
        <v>23000</v>
      </c>
    </row>
    <row r="389" spans="1:7" x14ac:dyDescent="0.25">
      <c r="A389" s="33">
        <f>+'Base de datos  1'!A1724</f>
        <v>43709</v>
      </c>
      <c r="B389" s="33" t="str">
        <f>+'Base de datos  1'!C1724</f>
        <v>Pago Cuota</v>
      </c>
      <c r="C389" s="33">
        <f>+'Base de datos  1'!D1724</f>
        <v>43731</v>
      </c>
      <c r="D389" s="33" t="str">
        <f>+'Base de datos  1'!E1724</f>
        <v>TR</v>
      </c>
      <c r="E389" s="33" t="str">
        <f>+'Base de datos  1'!F1724</f>
        <v>Llanquihue 80 Sergio Ibaceta</v>
      </c>
      <c r="F389">
        <f>+'Base de datos  1'!G1724</f>
        <v>0</v>
      </c>
      <c r="G389" s="92">
        <f>+'Base de datos  1'!H1724</f>
        <v>23080</v>
      </c>
    </row>
    <row r="390" spans="1:7" x14ac:dyDescent="0.25">
      <c r="A390" s="33">
        <f>+'Base de datos  1'!A1725</f>
        <v>43709</v>
      </c>
      <c r="B390" s="33" t="str">
        <f>+'Base de datos  1'!C1725</f>
        <v>Pago Cuota</v>
      </c>
      <c r="C390" s="33">
        <f>+'Base de datos  1'!D1725</f>
        <v>43731</v>
      </c>
      <c r="D390" s="33" t="str">
        <f>+'Base de datos  1'!E1725</f>
        <v>D/E</v>
      </c>
      <c r="E390" s="33" t="str">
        <f>+'Base de datos  1'!F1725</f>
        <v>Llanquihue 92, Carlos Herrera</v>
      </c>
      <c r="F390">
        <f>+'Base de datos  1'!G1725</f>
        <v>0</v>
      </c>
      <c r="G390" s="92">
        <f>+'Base de datos  1'!H1725</f>
        <v>181000</v>
      </c>
    </row>
    <row r="391" spans="1:7" x14ac:dyDescent="0.25">
      <c r="A391" s="33">
        <f>+'Base de datos  1'!A1726</f>
        <v>43709</v>
      </c>
      <c r="B391" s="33" t="str">
        <f>+'Base de datos  1'!C1726</f>
        <v>Pago Cuota</v>
      </c>
      <c r="C391" s="33">
        <f>+'Base de datos  1'!D1726</f>
        <v>43732</v>
      </c>
      <c r="D391" s="33" t="str">
        <f>+'Base de datos  1'!E1726</f>
        <v>TR</v>
      </c>
      <c r="E391" s="33" t="str">
        <f>+'Base de datos  1'!F1726</f>
        <v>Llanquihue 97A Castillo Olivera</v>
      </c>
      <c r="F391">
        <f>+'Base de datos  1'!G1726</f>
        <v>0</v>
      </c>
      <c r="G391" s="92">
        <f>+'Base de datos  1'!H1726</f>
        <v>23000</v>
      </c>
    </row>
    <row r="392" spans="1:7" x14ac:dyDescent="0.25">
      <c r="A392" s="33">
        <f>+'Base de datos  1'!A1727</f>
        <v>43709</v>
      </c>
      <c r="B392" s="33" t="str">
        <f>+'Base de datos  1'!C1727</f>
        <v>Pago Cuota</v>
      </c>
      <c r="C392" s="33">
        <f>+'Base de datos  1'!D1727</f>
        <v>43733</v>
      </c>
      <c r="D392" s="33" t="str">
        <f>+'Base de datos  1'!E1727</f>
        <v>TR</v>
      </c>
      <c r="E392" s="33" t="str">
        <f>+'Base de datos  1'!F1727</f>
        <v>Ranco 46 Manuel Jorquera</v>
      </c>
      <c r="F392">
        <f>+'Base de datos  1'!G1727</f>
        <v>0</v>
      </c>
      <c r="G392" s="92">
        <f>+'Base de datos  1'!H1727</f>
        <v>69000</v>
      </c>
    </row>
    <row r="393" spans="1:7" x14ac:dyDescent="0.25">
      <c r="A393" s="33">
        <f>+'Base de datos  1'!A1728</f>
        <v>43709</v>
      </c>
      <c r="B393" s="33" t="str">
        <f>+'Base de datos  1'!C1728</f>
        <v>Pago Cuota</v>
      </c>
      <c r="C393" s="33">
        <f>+'Base de datos  1'!D1728</f>
        <v>43733</v>
      </c>
      <c r="D393" s="33" t="str">
        <f>+'Base de datos  1'!E1728</f>
        <v>TR</v>
      </c>
      <c r="E393" s="33" t="str">
        <f>+'Base de datos  1'!F1728</f>
        <v>Ranco 46 Manuel Jorquera</v>
      </c>
      <c r="F393">
        <f>+'Base de datos  1'!G1728</f>
        <v>0</v>
      </c>
      <c r="G393" s="92">
        <f>+'Base de datos  1'!H1728</f>
        <v>69000</v>
      </c>
    </row>
    <row r="394" spans="1:7" x14ac:dyDescent="0.25">
      <c r="A394" s="33">
        <f>+'Base de datos  1'!A1729</f>
        <v>43709</v>
      </c>
      <c r="B394" s="33" t="str">
        <f>+'Base de datos  1'!C1729</f>
        <v>Pago Cuota</v>
      </c>
      <c r="C394" s="33">
        <f>+'Base de datos  1'!D1729</f>
        <v>43734</v>
      </c>
      <c r="D394" s="33" t="str">
        <f>+'Base de datos  1'!E1729</f>
        <v>TR</v>
      </c>
      <c r="E394" s="33" t="str">
        <f>+'Base de datos  1'!F1729</f>
        <v>Llanquihue 113 Pedro Ruz</v>
      </c>
      <c r="F394">
        <f>+'Base de datos  1'!G1729</f>
        <v>0</v>
      </c>
      <c r="G394" s="92">
        <f>+'Base de datos  1'!H1729</f>
        <v>23000</v>
      </c>
    </row>
    <row r="395" spans="1:7" x14ac:dyDescent="0.25">
      <c r="A395" s="33">
        <f>+'Base de datos  1'!A1730</f>
        <v>43709</v>
      </c>
      <c r="B395" s="33" t="str">
        <f>+'Base de datos  1'!C1730</f>
        <v>Pago Cuota</v>
      </c>
      <c r="C395" s="33">
        <f>+'Base de datos  1'!D1730</f>
        <v>43735</v>
      </c>
      <c r="D395" s="33" t="str">
        <f>+'Base de datos  1'!E1730</f>
        <v>TR</v>
      </c>
      <c r="E395" s="33" t="str">
        <f>+'Base de datos  1'!F1730</f>
        <v>Ranco 54 Juan Montero</v>
      </c>
      <c r="F395">
        <f>+'Base de datos  1'!G1730</f>
        <v>0</v>
      </c>
      <c r="G395" s="92">
        <f>+'Base de datos  1'!H1730</f>
        <v>20054</v>
      </c>
    </row>
    <row r="396" spans="1:7" x14ac:dyDescent="0.25">
      <c r="A396" s="33">
        <f>+'Base de datos  1'!A1731</f>
        <v>43709</v>
      </c>
      <c r="B396" s="33" t="str">
        <f>+'Base de datos  1'!C1731</f>
        <v>Pago Cuota</v>
      </c>
      <c r="C396" s="33">
        <f>+'Base de datos  1'!D1731</f>
        <v>43735</v>
      </c>
      <c r="D396" s="33" t="str">
        <f>+'Base de datos  1'!E1731</f>
        <v>TR</v>
      </c>
      <c r="E396" s="33" t="str">
        <f>+'Base de datos  1'!F1731</f>
        <v>Llanquihue 82 Mara Molina</v>
      </c>
      <c r="F396">
        <f>+'Base de datos  1'!G1731</f>
        <v>0</v>
      </c>
      <c r="G396" s="92">
        <f>+'Base de datos  1'!H1731</f>
        <v>23000</v>
      </c>
    </row>
    <row r="397" spans="1:7" x14ac:dyDescent="0.25">
      <c r="A397" s="33">
        <f>+'Base de datos  1'!A1732</f>
        <v>43709</v>
      </c>
      <c r="B397" s="33" t="str">
        <f>+'Base de datos  1'!C1732</f>
        <v>Pago Cuota</v>
      </c>
      <c r="C397" s="33">
        <f>+'Base de datos  1'!D1732</f>
        <v>43738</v>
      </c>
      <c r="D397" s="33" t="str">
        <f>+'Base de datos  1'!E1732</f>
        <v>TR</v>
      </c>
      <c r="E397" s="33" t="str">
        <f>+'Base de datos  1'!F1732</f>
        <v>Villarrica 123 Omar Sepulveda</v>
      </c>
      <c r="F397">
        <f>+'Base de datos  1'!G1732</f>
        <v>0</v>
      </c>
      <c r="G397" s="92">
        <f>+'Base de datos  1'!H1732</f>
        <v>20000</v>
      </c>
    </row>
    <row r="398" spans="1:7" x14ac:dyDescent="0.25">
      <c r="A398" s="33">
        <f>+'Base de datos  1'!A1733</f>
        <v>43709</v>
      </c>
      <c r="B398" s="33" t="str">
        <f>+'Base de datos  1'!C1733</f>
        <v>Pago Cuota</v>
      </c>
      <c r="C398" s="33">
        <f>+'Base de datos  1'!D1733</f>
        <v>43738</v>
      </c>
      <c r="D398" s="33" t="str">
        <f>+'Base de datos  1'!E1733</f>
        <v>TR</v>
      </c>
      <c r="E398" s="33" t="str">
        <f>+'Base de datos  1'!F1733</f>
        <v>Villarrica 118, Pia Burgos</v>
      </c>
      <c r="F398">
        <f>+'Base de datos  1'!G1733</f>
        <v>0</v>
      </c>
      <c r="G398" s="92">
        <f>+'Base de datos  1'!H1733</f>
        <v>20000</v>
      </c>
    </row>
    <row r="399" spans="1:7" x14ac:dyDescent="0.25">
      <c r="A399" s="33">
        <f>+'Base de datos  1'!A1734</f>
        <v>43709</v>
      </c>
      <c r="B399" s="33" t="str">
        <f>+'Base de datos  1'!C1734</f>
        <v>Pago Cuota</v>
      </c>
      <c r="C399" s="33">
        <f>+'Base de datos  1'!D1734</f>
        <v>43738</v>
      </c>
      <c r="D399" s="33" t="str">
        <f>+'Base de datos  1'!E1734</f>
        <v>TR</v>
      </c>
      <c r="E399" s="33" t="str">
        <f>+'Base de datos  1'!F1734</f>
        <v>Villarrica 129, Ricardo Figueroa</v>
      </c>
      <c r="F399">
        <f>+'Base de datos  1'!G1734</f>
        <v>0</v>
      </c>
      <c r="G399" s="92">
        <f>+'Base de datos  1'!H1734</f>
        <v>23000</v>
      </c>
    </row>
    <row r="400" spans="1:7" x14ac:dyDescent="0.25">
      <c r="A400" s="33">
        <f>+'Base de datos  1'!A1735</f>
        <v>43709</v>
      </c>
      <c r="B400" s="33" t="str">
        <f>+'Base de datos  1'!C1735</f>
        <v>Pago Cuota</v>
      </c>
      <c r="C400" s="33">
        <f>+'Base de datos  1'!D1735</f>
        <v>43738</v>
      </c>
      <c r="D400" s="33" t="str">
        <f>+'Base de datos  1'!E1735</f>
        <v>TR</v>
      </c>
      <c r="E400" s="33" t="str">
        <f>+'Base de datos  1'!F1735</f>
        <v>Villarrica 122, Ema Valdes</v>
      </c>
      <c r="F400">
        <f>+'Base de datos  1'!G1735</f>
        <v>0</v>
      </c>
      <c r="G400" s="92">
        <f>+'Base de datos  1'!H1735</f>
        <v>23000</v>
      </c>
    </row>
    <row r="401" spans="1:8" x14ac:dyDescent="0.25">
      <c r="A401" s="33">
        <f>+'Base de datos  1'!A1736</f>
        <v>43709</v>
      </c>
      <c r="B401" s="33" t="str">
        <f>+'Base de datos  1'!C1736</f>
        <v>Pago Cuota</v>
      </c>
      <c r="C401" s="33">
        <f>+'Base de datos  1'!D1736</f>
        <v>43738</v>
      </c>
      <c r="D401" s="33" t="str">
        <f>+'Base de datos  1'!E1736</f>
        <v>TR</v>
      </c>
      <c r="E401" s="33" t="str">
        <f>+'Base de datos  1'!F1736</f>
        <v>Llanquihue 97, Rene Rivero</v>
      </c>
      <c r="F401">
        <f>+'Base de datos  1'!G1736</f>
        <v>0</v>
      </c>
      <c r="G401" s="92">
        <f>+'Base de datos  1'!H1736</f>
        <v>23000</v>
      </c>
    </row>
    <row r="402" spans="1:8" x14ac:dyDescent="0.25">
      <c r="A402" s="33">
        <f>+'Base de datos  1'!A1737</f>
        <v>43709</v>
      </c>
      <c r="B402" s="33" t="str">
        <f>+'Base de datos  1'!C1737</f>
        <v>Pago Cuota</v>
      </c>
      <c r="C402" s="33">
        <f>+'Base de datos  1'!D1737</f>
        <v>43738</v>
      </c>
      <c r="D402" s="33" t="str">
        <f>+'Base de datos  1'!E1737</f>
        <v>TR</v>
      </c>
      <c r="E402" s="33" t="str">
        <f>+'Base de datos  1'!F1737</f>
        <v>Puyehue 37,Jorge Matamala</v>
      </c>
      <c r="F402">
        <f>+'Base de datos  1'!G1737</f>
        <v>0</v>
      </c>
      <c r="G402" s="92">
        <f>+'Base de datos  1'!H1737</f>
        <v>23037</v>
      </c>
    </row>
    <row r="403" spans="1:8" x14ac:dyDescent="0.25">
      <c r="A403" s="33">
        <f>+'Base de datos  1'!A1738</f>
        <v>43709</v>
      </c>
      <c r="B403" s="33" t="str">
        <f>+'Base de datos  1'!C1738</f>
        <v>Pago Cuota</v>
      </c>
      <c r="C403" s="33">
        <f>+'Base de datos  1'!D1738</f>
        <v>43738</v>
      </c>
      <c r="D403" s="33" t="str">
        <f>+'Base de datos  1'!E1738</f>
        <v>TR</v>
      </c>
      <c r="E403" s="33" t="str">
        <f>+'Base de datos  1'!F1738</f>
        <v>Icalma 72, Jorge Matamala</v>
      </c>
      <c r="F403">
        <f>+'Base de datos  1'!G1738</f>
        <v>0</v>
      </c>
      <c r="G403" s="92">
        <f>+'Base de datos  1'!H1738</f>
        <v>23072</v>
      </c>
    </row>
    <row r="404" spans="1:8" x14ac:dyDescent="0.25">
      <c r="A404" s="33">
        <f>+'Base de datos  1'!A1739</f>
        <v>43709</v>
      </c>
      <c r="B404" s="33" t="str">
        <f>+'Base de datos  1'!C1739</f>
        <v>Pago Cuota</v>
      </c>
      <c r="C404" s="33">
        <f>+'Base de datos  1'!D1739</f>
        <v>43738</v>
      </c>
      <c r="D404" s="33" t="str">
        <f>+'Base de datos  1'!E1739</f>
        <v>TR</v>
      </c>
      <c r="E404" s="33" t="str">
        <f>+'Base de datos  1'!F1739</f>
        <v>Llanquihue 103-105, Tatiana Tejos</v>
      </c>
      <c r="F404">
        <f>+'Base de datos  1'!G1739</f>
        <v>0</v>
      </c>
      <c r="G404" s="92">
        <f>+'Base de datos  1'!H1739</f>
        <v>46000</v>
      </c>
    </row>
    <row r="405" spans="1:8" x14ac:dyDescent="0.25">
      <c r="A405" s="217">
        <f>+'Base de datos  1'!A1740</f>
        <v>43709</v>
      </c>
      <c r="B405" s="217" t="str">
        <f>+'Base de datos  1'!C1740</f>
        <v>Pago Cuota</v>
      </c>
      <c r="C405" s="217">
        <f>+'Base de datos  1'!D1740</f>
        <v>43738</v>
      </c>
      <c r="D405" s="217" t="str">
        <f>+'Base de datos  1'!E1740</f>
        <v>TR</v>
      </c>
      <c r="E405" s="217" t="str">
        <f>+'Base de datos  1'!F1740</f>
        <v>Riñihue 6, Roberto Andrade</v>
      </c>
      <c r="F405" s="218">
        <f>+'Base de datos  1'!G1740</f>
        <v>0</v>
      </c>
      <c r="G405" s="230">
        <f>+'Base de datos  1'!H1740</f>
        <v>46006</v>
      </c>
      <c r="H405" s="231">
        <f>SUM(G359:G405)</f>
        <v>1895535</v>
      </c>
    </row>
    <row r="406" spans="1:8" x14ac:dyDescent="0.25">
      <c r="A406" s="33">
        <f>+'Base de datos  1'!A1741</f>
        <v>43739</v>
      </c>
      <c r="B406" s="33" t="str">
        <f>+'Base de datos  1'!C1741</f>
        <v>Pago Cuota</v>
      </c>
      <c r="C406" s="33">
        <f>+'Base de datos  1'!D1741</f>
        <v>43739</v>
      </c>
      <c r="D406" s="33" t="str">
        <f>+'Base de datos  1'!E1741</f>
        <v>TR</v>
      </c>
      <c r="E406" s="33" t="str">
        <f>+'Base de datos  1'!F1741</f>
        <v>Ranco 48. Carola Arriagada</v>
      </c>
      <c r="F406">
        <f>+'Base de datos  1'!G1741</f>
        <v>0</v>
      </c>
      <c r="G406" s="92">
        <f>+'Base de datos  1'!H1741</f>
        <v>23000</v>
      </c>
    </row>
    <row r="407" spans="1:8" x14ac:dyDescent="0.25">
      <c r="A407" s="33">
        <f>+'Base de datos  1'!A1742</f>
        <v>43739</v>
      </c>
      <c r="B407" s="33" t="str">
        <f>+'Base de datos  1'!C1742</f>
        <v>Pago Cuota</v>
      </c>
      <c r="C407" s="33">
        <f>+'Base de datos  1'!D1742</f>
        <v>43739</v>
      </c>
      <c r="D407" s="33" t="str">
        <f>+'Base de datos  1'!E1742</f>
        <v>TR</v>
      </c>
      <c r="E407" s="33" t="str">
        <f>+'Base de datos  1'!F1742</f>
        <v>Villarrica 128, Claudia Ubilla</v>
      </c>
      <c r="F407">
        <f>+'Base de datos  1'!G1742</f>
        <v>0</v>
      </c>
      <c r="G407" s="92">
        <f>+'Base de datos  1'!H1742</f>
        <v>23000</v>
      </c>
    </row>
    <row r="408" spans="1:8" x14ac:dyDescent="0.25">
      <c r="A408" s="33">
        <f>+'Base de datos  1'!A1743</f>
        <v>43739</v>
      </c>
      <c r="B408" s="33" t="str">
        <f>+'Base de datos  1'!C1743</f>
        <v>Pago Cuota</v>
      </c>
      <c r="C408" s="33">
        <f>+'Base de datos  1'!D1743</f>
        <v>43739</v>
      </c>
      <c r="D408" s="33" t="str">
        <f>+'Base de datos  1'!E1743</f>
        <v>TR</v>
      </c>
      <c r="E408" s="33" t="str">
        <f>+'Base de datos  1'!F1743</f>
        <v>R.Figueroa vuelto caja chica sep</v>
      </c>
      <c r="F408">
        <f>+'Base de datos  1'!G1743</f>
        <v>0</v>
      </c>
      <c r="G408" s="92">
        <f>+'Base de datos  1'!H1743</f>
        <v>73450</v>
      </c>
    </row>
    <row r="409" spans="1:8" x14ac:dyDescent="0.25">
      <c r="A409" s="33">
        <f>+'Base de datos  1'!A1744</f>
        <v>43739</v>
      </c>
      <c r="B409" s="33" t="str">
        <f>+'Base de datos  1'!C1744</f>
        <v>Pago Cuota</v>
      </c>
      <c r="C409" s="33">
        <f>+'Base de datos  1'!D1744</f>
        <v>43741</v>
      </c>
      <c r="D409" s="33" t="str">
        <f>+'Base de datos  1'!E1744</f>
        <v>TR</v>
      </c>
      <c r="E409" s="33" t="str">
        <f>+'Base de datos  1'!F1744</f>
        <v>Llanquihue 88, Pedro Flores</v>
      </c>
      <c r="F409">
        <f>+'Base de datos  1'!G1744</f>
        <v>0</v>
      </c>
      <c r="G409" s="92">
        <f>+'Base de datos  1'!H1744</f>
        <v>20000</v>
      </c>
    </row>
    <row r="410" spans="1:8" x14ac:dyDescent="0.25">
      <c r="A410" s="33">
        <f>+'Base de datos  1'!A1745</f>
        <v>43739</v>
      </c>
      <c r="B410" s="33" t="str">
        <f>+'Base de datos  1'!C1745</f>
        <v>Pago Cuota</v>
      </c>
      <c r="C410" s="33">
        <f>+'Base de datos  1'!D1745</f>
        <v>43741</v>
      </c>
      <c r="D410" s="33" t="str">
        <f>+'Base de datos  1'!E1745</f>
        <v>TR</v>
      </c>
      <c r="E410" s="33" t="str">
        <f>+'Base de datos  1'!F1745</f>
        <v>Puyehue , Cristina Olivares</v>
      </c>
      <c r="F410">
        <f>+'Base de datos  1'!G1745</f>
        <v>0</v>
      </c>
      <c r="G410" s="92">
        <f>+'Base de datos  1'!H1745</f>
        <v>23000</v>
      </c>
    </row>
    <row r="411" spans="1:8" x14ac:dyDescent="0.25">
      <c r="A411" s="33">
        <f>+'Base de datos  1'!A1746</f>
        <v>43739</v>
      </c>
      <c r="B411" s="33" t="str">
        <f>+'Base de datos  1'!C1746</f>
        <v>Pago Cuota</v>
      </c>
      <c r="C411" s="33">
        <f>+'Base de datos  1'!D1746</f>
        <v>43742</v>
      </c>
      <c r="D411" s="33" t="str">
        <f>+'Base de datos  1'!E1746</f>
        <v>TR</v>
      </c>
      <c r="E411" s="33" t="str">
        <f>+'Base de datos  1'!F1746</f>
        <v>Llanquihue 109, Teresa Gatica</v>
      </c>
      <c r="F411">
        <f>+'Base de datos  1'!G1746</f>
        <v>0</v>
      </c>
      <c r="G411" s="92">
        <f>+'Base de datos  1'!H1746</f>
        <v>23109</v>
      </c>
    </row>
    <row r="412" spans="1:8" x14ac:dyDescent="0.25">
      <c r="A412" s="33">
        <f>+'Base de datos  1'!A1747</f>
        <v>43739</v>
      </c>
      <c r="B412" s="33" t="str">
        <f>+'Base de datos  1'!C1747</f>
        <v>Pago Cuota</v>
      </c>
      <c r="C412" s="33">
        <f>+'Base de datos  1'!D1747</f>
        <v>43745</v>
      </c>
      <c r="D412" s="33" t="str">
        <f>+'Base de datos  1'!E1747</f>
        <v>D/E</v>
      </c>
      <c r="E412" s="33" t="str">
        <f>+'Base de datos  1'!F1747</f>
        <v>Puyehue 30, Jorge Carcasson</v>
      </c>
      <c r="F412">
        <f>+'Base de datos  1'!G1747</f>
        <v>0</v>
      </c>
      <c r="G412" s="92">
        <f>+'Base de datos  1'!H1747</f>
        <v>23000</v>
      </c>
    </row>
    <row r="413" spans="1:8" x14ac:dyDescent="0.25">
      <c r="A413" s="33">
        <f>+'Base de datos  1'!A1748</f>
        <v>43739</v>
      </c>
      <c r="B413" s="33" t="str">
        <f>+'Base de datos  1'!C1748</f>
        <v>Pago Cuota</v>
      </c>
      <c r="C413" s="33">
        <f>+'Base de datos  1'!D1748</f>
        <v>43745</v>
      </c>
      <c r="D413" s="33" t="str">
        <f>+'Base de datos  1'!E1748</f>
        <v>D/E</v>
      </c>
      <c r="E413" s="33" t="str">
        <f>+'Base de datos  1'!F1748</f>
        <v>Ranco 77, Melinda Gonzalez</v>
      </c>
      <c r="F413">
        <f>+'Base de datos  1'!G1748</f>
        <v>0</v>
      </c>
      <c r="G413" s="92">
        <f>+'Base de datos  1'!H1748</f>
        <v>23000</v>
      </c>
    </row>
    <row r="414" spans="1:8" x14ac:dyDescent="0.25">
      <c r="A414" s="33">
        <f>+'Base de datos  1'!A1749</f>
        <v>43739</v>
      </c>
      <c r="B414" s="33" t="str">
        <f>+'Base de datos  1'!C1749</f>
        <v>Pago Cuota</v>
      </c>
      <c r="C414" s="33">
        <f>+'Base de datos  1'!D1749</f>
        <v>43745</v>
      </c>
      <c r="D414" s="33" t="str">
        <f>+'Base de datos  1'!E1749</f>
        <v>D/E</v>
      </c>
      <c r="E414" s="33" t="str">
        <f>+'Base de datos  1'!F1749</f>
        <v>Llanquihue 74, Eliana Haro</v>
      </c>
      <c r="F414">
        <f>+'Base de datos  1'!G1749</f>
        <v>0</v>
      </c>
      <c r="G414" s="92">
        <f>+'Base de datos  1'!H1749</f>
        <v>44000</v>
      </c>
    </row>
    <row r="415" spans="1:8" x14ac:dyDescent="0.25">
      <c r="A415" s="33">
        <f>+'Base de datos  1'!A1750</f>
        <v>43739</v>
      </c>
      <c r="B415" s="33" t="str">
        <f>+'Base de datos  1'!C1750</f>
        <v>Pago Cuota</v>
      </c>
      <c r="C415" s="33">
        <f>+'Base de datos  1'!D1750</f>
        <v>43747</v>
      </c>
      <c r="D415" s="33" t="str">
        <f>+'Base de datos  1'!E1750</f>
        <v>TR</v>
      </c>
      <c r="E415" s="33" t="str">
        <f>+'Base de datos  1'!F1750</f>
        <v>Llanquihue 96, Carlos Alvarez</v>
      </c>
      <c r="F415">
        <f>+'Base de datos  1'!G1750</f>
        <v>0</v>
      </c>
      <c r="G415" s="92">
        <f>+'Base de datos  1'!H1750</f>
        <v>23096</v>
      </c>
    </row>
    <row r="416" spans="1:8" x14ac:dyDescent="0.25">
      <c r="A416" s="33">
        <f>+'Base de datos  1'!A1751</f>
        <v>43739</v>
      </c>
      <c r="B416" s="33" t="str">
        <f>+'Base de datos  1'!C1751</f>
        <v>Pago Cuota</v>
      </c>
      <c r="C416" s="33">
        <f>+'Base de datos  1'!D1751</f>
        <v>43747</v>
      </c>
      <c r="D416" s="33" t="str">
        <f>+'Base de datos  1'!E1751</f>
        <v>D/CH</v>
      </c>
      <c r="E416" s="33" t="str">
        <f>+'Base de datos  1'!F1751</f>
        <v>Puyehue 39, Regina Wenner</v>
      </c>
      <c r="F416">
        <f>+'Base de datos  1'!G1751</f>
        <v>0</v>
      </c>
      <c r="G416" s="92">
        <f>+'Base de datos  1'!H1751</f>
        <v>40039</v>
      </c>
    </row>
    <row r="417" spans="1:7" x14ac:dyDescent="0.25">
      <c r="A417" s="33">
        <f>+'Base de datos  1'!A1752</f>
        <v>43739</v>
      </c>
      <c r="B417" s="33" t="str">
        <f>+'Base de datos  1'!C1752</f>
        <v>Pago Cuota</v>
      </c>
      <c r="C417" s="33">
        <f>+'Base de datos  1'!D1752</f>
        <v>43747</v>
      </c>
      <c r="D417" s="33" t="str">
        <f>+'Base de datos  1'!E1752</f>
        <v>TR</v>
      </c>
      <c r="E417" s="33" t="str">
        <f>+'Base de datos  1'!F1752</f>
        <v>Llanquihue 82 - Error de deposito</v>
      </c>
      <c r="F417">
        <f>+'Base de datos  1'!G1752</f>
        <v>0</v>
      </c>
      <c r="G417" s="92">
        <f>+'Base de datos  1'!H1752</f>
        <v>500000</v>
      </c>
    </row>
    <row r="418" spans="1:7" x14ac:dyDescent="0.25">
      <c r="A418" s="33">
        <f>+'Base de datos  1'!A1753</f>
        <v>43739</v>
      </c>
      <c r="B418" s="33" t="str">
        <f>+'Base de datos  1'!C1753</f>
        <v>Pago Cuota</v>
      </c>
      <c r="C418" s="33">
        <f>+'Base de datos  1'!D1753</f>
        <v>43749</v>
      </c>
      <c r="D418" s="33" t="str">
        <f>+'Base de datos  1'!E1753</f>
        <v>TR</v>
      </c>
      <c r="E418" s="33" t="str">
        <f>+'Base de datos  1'!F1753</f>
        <v>Ranco 75, Olga Hernandez</v>
      </c>
      <c r="F418">
        <f>+'Base de datos  1'!G1753</f>
        <v>0</v>
      </c>
      <c r="G418" s="92">
        <f>+'Base de datos  1'!H1753</f>
        <v>20000</v>
      </c>
    </row>
    <row r="419" spans="1:7" x14ac:dyDescent="0.25">
      <c r="A419" s="33">
        <f>+'Base de datos  1'!A1754</f>
        <v>43739</v>
      </c>
      <c r="B419" s="33" t="str">
        <f>+'Base de datos  1'!C1754</f>
        <v>Pago Cuota</v>
      </c>
      <c r="C419" s="33">
        <f>+'Base de datos  1'!D1754</f>
        <v>43749</v>
      </c>
      <c r="D419" s="33" t="str">
        <f>+'Base de datos  1'!E1754</f>
        <v>D/E</v>
      </c>
      <c r="E419" s="33" t="str">
        <f>+'Base de datos  1'!F1754</f>
        <v>Puyehue 43, Aurelio Sandoval</v>
      </c>
      <c r="F419">
        <f>+'Base de datos  1'!G1754</f>
        <v>0</v>
      </c>
      <c r="G419" s="92">
        <f>+'Base de datos  1'!H1754</f>
        <v>46000</v>
      </c>
    </row>
    <row r="420" spans="1:7" x14ac:dyDescent="0.25">
      <c r="A420" s="33">
        <f>+'Base de datos  1'!A1755</f>
        <v>43739</v>
      </c>
      <c r="B420" s="33" t="str">
        <f>+'Base de datos  1'!C1755</f>
        <v>Pago Cuota</v>
      </c>
      <c r="C420" s="33">
        <f>+'Base de datos  1'!D1755</f>
        <v>43752</v>
      </c>
      <c r="D420" s="33" t="str">
        <f>+'Base de datos  1'!E1755</f>
        <v>D/E</v>
      </c>
      <c r="E420" s="33" t="str">
        <f>+'Base de datos  1'!F1755</f>
        <v>Ranco 83, Silvia Gonzalez</v>
      </c>
      <c r="F420">
        <f>+'Base de datos  1'!G1755</f>
        <v>0</v>
      </c>
      <c r="G420" s="92">
        <f>+'Base de datos  1'!H1755</f>
        <v>23000</v>
      </c>
    </row>
    <row r="421" spans="1:7" x14ac:dyDescent="0.25">
      <c r="A421" s="33">
        <f>+'Base de datos  1'!A1756</f>
        <v>43739</v>
      </c>
      <c r="B421" s="33" t="str">
        <f>+'Base de datos  1'!C1756</f>
        <v>Pago Cuota</v>
      </c>
      <c r="C421" s="33">
        <f>+'Base de datos  1'!D1756</f>
        <v>43752</v>
      </c>
      <c r="D421" s="33" t="str">
        <f>+'Base de datos  1'!E1756</f>
        <v>D/E</v>
      </c>
      <c r="E421" s="33" t="str">
        <f>+'Base de datos  1'!F1756</f>
        <v>Ranco77, Melinda Gonzalez</v>
      </c>
      <c r="F421">
        <f>+'Base de datos  1'!G1756</f>
        <v>0</v>
      </c>
      <c r="G421" s="92">
        <f>+'Base de datos  1'!H1756</f>
        <v>23000</v>
      </c>
    </row>
    <row r="422" spans="1:7" x14ac:dyDescent="0.25">
      <c r="A422" s="33">
        <f>+'Base de datos  1'!A1757</f>
        <v>43739</v>
      </c>
      <c r="B422" s="33" t="str">
        <f>+'Base de datos  1'!C1757</f>
        <v>Pago Cuota</v>
      </c>
      <c r="C422" s="33">
        <f>+'Base de datos  1'!D1757</f>
        <v>43752</v>
      </c>
      <c r="D422" s="33" t="str">
        <f>+'Base de datos  1'!E1757</f>
        <v>D/E</v>
      </c>
      <c r="E422" s="33" t="str">
        <f>+'Base de datos  1'!F1757</f>
        <v>Ranco 56, Delia Quiroga</v>
      </c>
      <c r="F422">
        <f>+'Base de datos  1'!G1757</f>
        <v>0</v>
      </c>
      <c r="G422" s="92">
        <f>+'Base de datos  1'!H1757</f>
        <v>23000</v>
      </c>
    </row>
    <row r="423" spans="1:7" x14ac:dyDescent="0.25">
      <c r="A423" s="33">
        <f>+'Base de datos  1'!A1758</f>
        <v>43739</v>
      </c>
      <c r="B423" s="33" t="str">
        <f>+'Base de datos  1'!C1758</f>
        <v>Pago Cuota</v>
      </c>
      <c r="C423" s="33">
        <f>+'Base de datos  1'!D1758</f>
        <v>43752</v>
      </c>
      <c r="D423" s="33" t="str">
        <f>+'Base de datos  1'!E1758</f>
        <v>D/E</v>
      </c>
      <c r="E423" s="33" t="str">
        <f>+'Base de datos  1'!F1758</f>
        <v>Ranco 40, Eduardo Casademont</v>
      </c>
      <c r="F423">
        <f>+'Base de datos  1'!G1758</f>
        <v>0</v>
      </c>
      <c r="G423" s="92">
        <f>+'Base de datos  1'!H1758</f>
        <v>207000</v>
      </c>
    </row>
    <row r="424" spans="1:7" x14ac:dyDescent="0.25">
      <c r="A424" s="33">
        <f>+'Base de datos  1'!A1759</f>
        <v>43739</v>
      </c>
      <c r="B424" s="33" t="str">
        <f>+'Base de datos  1'!C1759</f>
        <v>Pago Cuota</v>
      </c>
      <c r="C424" s="33">
        <f>+'Base de datos  1'!D1759</f>
        <v>43753</v>
      </c>
      <c r="D424" s="33" t="str">
        <f>+'Base de datos  1'!E1759</f>
        <v>D/E</v>
      </c>
      <c r="E424" s="33" t="str">
        <f>+'Base de datos  1'!F1759</f>
        <v>Villarrica 100, Julia Zuñiga</v>
      </c>
      <c r="F424">
        <f>+'Base de datos  1'!G1759</f>
        <v>0</v>
      </c>
      <c r="G424" s="92">
        <f>+'Base de datos  1'!H1759</f>
        <v>23100</v>
      </c>
    </row>
    <row r="425" spans="1:7" x14ac:dyDescent="0.25">
      <c r="A425" s="33">
        <f>+'Base de datos  1'!A1760</f>
        <v>43739</v>
      </c>
      <c r="B425" s="33" t="str">
        <f>+'Base de datos  1'!C1760</f>
        <v>Pago Cuota</v>
      </c>
      <c r="C425" s="33">
        <f>+'Base de datos  1'!D1760</f>
        <v>43754</v>
      </c>
      <c r="D425" s="33" t="str">
        <f>+'Base de datos  1'!E1760</f>
        <v>TR</v>
      </c>
      <c r="E425" s="33" t="str">
        <f>+'Base de datos  1'!F1760</f>
        <v>Llanquihue 119, Maria Madariaga</v>
      </c>
      <c r="F425">
        <f>+'Base de datos  1'!G1760</f>
        <v>0</v>
      </c>
      <c r="G425" s="92">
        <f>+'Base de datos  1'!H1760</f>
        <v>23000</v>
      </c>
    </row>
    <row r="426" spans="1:7" x14ac:dyDescent="0.25">
      <c r="A426" s="33">
        <f>+'Base de datos  1'!A1761</f>
        <v>43739</v>
      </c>
      <c r="B426" s="33" t="str">
        <f>+'Base de datos  1'!C1761</f>
        <v>Pago Cuota</v>
      </c>
      <c r="C426" s="33">
        <f>+'Base de datos  1'!D1761</f>
        <v>43756</v>
      </c>
      <c r="D426" s="33" t="str">
        <f>+'Base de datos  1'!E1761</f>
        <v>TR</v>
      </c>
      <c r="E426" s="33" t="str">
        <f>+'Base de datos  1'!F1761</f>
        <v>Ranco 52, Nancy Paez</v>
      </c>
      <c r="F426">
        <f>+'Base de datos  1'!G1761</f>
        <v>0</v>
      </c>
      <c r="G426" s="92">
        <f>+'Base de datos  1'!H1761</f>
        <v>23000</v>
      </c>
    </row>
    <row r="427" spans="1:7" x14ac:dyDescent="0.25">
      <c r="A427" s="33">
        <f>+'Base de datos  1'!A1762</f>
        <v>43739</v>
      </c>
      <c r="B427" s="33" t="str">
        <f>+'Base de datos  1'!C1762</f>
        <v>Pago Cuota</v>
      </c>
      <c r="C427" s="33">
        <f>+'Base de datos  1'!D1762</f>
        <v>43760</v>
      </c>
      <c r="D427" s="33" t="str">
        <f>+'Base de datos  1'!E1762</f>
        <v>TR</v>
      </c>
      <c r="E427" s="33" t="str">
        <f>+'Base de datos  1'!F1762</f>
        <v>Lalnquihue 80, Sergio Ibaceta</v>
      </c>
      <c r="F427">
        <f>+'Base de datos  1'!G1762</f>
        <v>0</v>
      </c>
      <c r="G427" s="92">
        <f>+'Base de datos  1'!H1762</f>
        <v>23080</v>
      </c>
    </row>
    <row r="428" spans="1:7" x14ac:dyDescent="0.25">
      <c r="A428" s="33">
        <f>+'Base de datos  1'!A1763</f>
        <v>43739</v>
      </c>
      <c r="B428" s="33" t="str">
        <f>+'Base de datos  1'!C1763</f>
        <v>Pago Cuota</v>
      </c>
      <c r="C428" s="33">
        <f>+'Base de datos  1'!D1763</f>
        <v>43761</v>
      </c>
      <c r="D428" s="33" t="str">
        <f>+'Base de datos  1'!E1763</f>
        <v>TR</v>
      </c>
      <c r="E428" s="33" t="str">
        <f>+'Base de datos  1'!F1763</f>
        <v>Puyehue 32, Ivonne Jorquera</v>
      </c>
      <c r="F428">
        <f>+'Base de datos  1'!G1763</f>
        <v>0</v>
      </c>
      <c r="G428" s="92">
        <f>+'Base de datos  1'!H1763</f>
        <v>23000</v>
      </c>
    </row>
    <row r="429" spans="1:7" x14ac:dyDescent="0.25">
      <c r="A429" s="33">
        <f>+'Base de datos  1'!A1764</f>
        <v>43739</v>
      </c>
      <c r="B429" s="33" t="str">
        <f>+'Base de datos  1'!C1764</f>
        <v>Pago Cuota</v>
      </c>
      <c r="C429" s="33">
        <f>+'Base de datos  1'!D1764</f>
        <v>43761</v>
      </c>
      <c r="D429" s="33" t="str">
        <f>+'Base de datos  1'!E1764</f>
        <v>TR</v>
      </c>
      <c r="E429" s="33" t="str">
        <f>+'Base de datos  1'!F1764</f>
        <v>Llanquihue 113, Pedro Ruz</v>
      </c>
      <c r="F429">
        <f>+'Base de datos  1'!G1764</f>
        <v>0</v>
      </c>
      <c r="G429" s="92">
        <f>+'Base de datos  1'!H1764</f>
        <v>23000</v>
      </c>
    </row>
    <row r="430" spans="1:7" x14ac:dyDescent="0.25">
      <c r="A430" s="33">
        <f>+'Base de datos  1'!A1765</f>
        <v>43739</v>
      </c>
      <c r="B430" s="33" t="str">
        <f>+'Base de datos  1'!C1765</f>
        <v>Pago Cuota</v>
      </c>
      <c r="C430" s="33">
        <f>+'Base de datos  1'!D1765</f>
        <v>43761</v>
      </c>
      <c r="D430" s="33" t="str">
        <f>+'Base de datos  1'!E1765</f>
        <v>D/E</v>
      </c>
      <c r="E430" s="33" t="str">
        <f>+'Base de datos  1'!F1765</f>
        <v>Ranco 89. Teresa Rojas</v>
      </c>
      <c r="F430">
        <f>+'Base de datos  1'!G1765</f>
        <v>0</v>
      </c>
      <c r="G430" s="92">
        <f>+'Base de datos  1'!H1765</f>
        <v>69000</v>
      </c>
    </row>
    <row r="431" spans="1:7" x14ac:dyDescent="0.25">
      <c r="A431" s="33">
        <f>+'Base de datos  1'!A1766</f>
        <v>43739</v>
      </c>
      <c r="B431" s="33" t="str">
        <f>+'Base de datos  1'!C1766</f>
        <v>Pago Cuota</v>
      </c>
      <c r="C431" s="33">
        <f>+'Base de datos  1'!D1766</f>
        <v>43766</v>
      </c>
      <c r="D431" s="33" t="str">
        <f>+'Base de datos  1'!E1766</f>
        <v>D/E</v>
      </c>
      <c r="E431" s="33" t="str">
        <f>+'Base de datos  1'!F1766</f>
        <v>Ranco 89, Teresa Rojas</v>
      </c>
      <c r="F431">
        <f>+'Base de datos  1'!G1766</f>
        <v>0</v>
      </c>
      <c r="G431" s="92">
        <f>+'Base de datos  1'!H1766</f>
        <v>23000</v>
      </c>
    </row>
    <row r="432" spans="1:7" x14ac:dyDescent="0.25">
      <c r="A432" s="33">
        <f>+'Base de datos  1'!A1767</f>
        <v>43739</v>
      </c>
      <c r="B432" s="33" t="str">
        <f>+'Base de datos  1'!C1767</f>
        <v>Pago Cuota</v>
      </c>
      <c r="C432" s="33">
        <f>+'Base de datos  1'!D1767</f>
        <v>43766</v>
      </c>
      <c r="D432" s="33" t="str">
        <f>+'Base de datos  1'!E1767</f>
        <v>TR</v>
      </c>
      <c r="E432" s="33" t="str">
        <f>+'Base de datos  1'!F1767</f>
        <v>Riñihue 25, Juan Gonzalez</v>
      </c>
      <c r="F432">
        <f>+'Base de datos  1'!G1767</f>
        <v>0</v>
      </c>
      <c r="G432" s="92">
        <f>+'Base de datos  1'!H1767</f>
        <v>23025</v>
      </c>
    </row>
    <row r="433" spans="1:8" x14ac:dyDescent="0.25">
      <c r="A433" s="33">
        <f>+'Base de datos  1'!A1768</f>
        <v>43739</v>
      </c>
      <c r="B433" s="33" t="str">
        <f>+'Base de datos  1'!C1768</f>
        <v>Pago Cuota</v>
      </c>
      <c r="C433" s="33">
        <f>+'Base de datos  1'!D1768</f>
        <v>43767</v>
      </c>
      <c r="D433" s="33" t="str">
        <f>+'Base de datos  1'!E1768</f>
        <v>TR</v>
      </c>
      <c r="E433" s="33" t="str">
        <f>+'Base de datos  1'!F1768</f>
        <v>Llanquihue 97, Patricia Castillo</v>
      </c>
      <c r="F433">
        <f>+'Base de datos  1'!G1768</f>
        <v>0</v>
      </c>
      <c r="G433" s="92">
        <f>+'Base de datos  1'!H1768</f>
        <v>23000</v>
      </c>
    </row>
    <row r="434" spans="1:8" x14ac:dyDescent="0.25">
      <c r="A434" s="33">
        <f>+'Base de datos  1'!A1769</f>
        <v>43739</v>
      </c>
      <c r="B434" s="33" t="str">
        <f>+'Base de datos  1'!C1769</f>
        <v>Pago Cuota</v>
      </c>
      <c r="C434" s="33">
        <f>+'Base de datos  1'!D1769</f>
        <v>43767</v>
      </c>
      <c r="D434" s="33" t="str">
        <f>+'Base de datos  1'!E1769</f>
        <v>TR</v>
      </c>
      <c r="E434" s="33" t="str">
        <f>+'Base de datos  1'!F1769</f>
        <v>Llanquihue 82, Maria Molina</v>
      </c>
      <c r="F434">
        <f>+'Base de datos  1'!G1769</f>
        <v>0</v>
      </c>
      <c r="G434" s="92">
        <f>+'Base de datos  1'!H1769</f>
        <v>23000</v>
      </c>
    </row>
    <row r="435" spans="1:8" x14ac:dyDescent="0.25">
      <c r="A435" s="33">
        <f>+'Base de datos  1'!A1770</f>
        <v>43739</v>
      </c>
      <c r="B435" s="33" t="str">
        <f>+'Base de datos  1'!C1770</f>
        <v>Pago Cuota</v>
      </c>
      <c r="C435" s="33">
        <f>+'Base de datos  1'!D1770</f>
        <v>43768</v>
      </c>
      <c r="D435" s="33" t="str">
        <f>+'Base de datos  1'!E1770</f>
        <v>TR</v>
      </c>
      <c r="E435" s="33" t="str">
        <f>+'Base de datos  1'!F1770</f>
        <v>Villarrica 118 , Pia Burgos</v>
      </c>
      <c r="F435">
        <f>+'Base de datos  1'!G1770</f>
        <v>0</v>
      </c>
      <c r="G435" s="92">
        <f>+'Base de datos  1'!H1770</f>
        <v>20000</v>
      </c>
    </row>
    <row r="436" spans="1:8" x14ac:dyDescent="0.25">
      <c r="A436" s="217">
        <f>+'Base de datos  1'!A1771</f>
        <v>43739</v>
      </c>
      <c r="B436" s="217" t="str">
        <f>+'Base de datos  1'!C1771</f>
        <v>Pago Cuota</v>
      </c>
      <c r="C436" s="217">
        <f>+'Base de datos  1'!D1771</f>
        <v>43768</v>
      </c>
      <c r="D436" s="217" t="str">
        <f>+'Base de datos  1'!E1771</f>
        <v>TR</v>
      </c>
      <c r="E436" s="217" t="str">
        <f>+'Base de datos  1'!F1771</f>
        <v>Villarrica 123, Omar Sepulveda</v>
      </c>
      <c r="F436" s="218">
        <f>+'Base de datos  1'!G1771</f>
        <v>0</v>
      </c>
      <c r="G436" s="230">
        <f>+'Base de datos  1'!H1771</f>
        <v>20000</v>
      </c>
      <c r="H436" s="231">
        <f>SUM(G406:G436)</f>
        <v>1519899</v>
      </c>
    </row>
    <row r="437" spans="1:8" x14ac:dyDescent="0.25">
      <c r="A437" s="33">
        <f>+'Base de datos  1'!A1772</f>
        <v>43770</v>
      </c>
      <c r="B437" s="33" t="str">
        <f>+'Base de datos  1'!C1772</f>
        <v>Pago Cuota</v>
      </c>
      <c r="C437" s="33">
        <f>+'Base de datos  1'!D1772</f>
        <v>43773</v>
      </c>
      <c r="D437" s="33" t="str">
        <f>+'Base de datos  1'!E1772</f>
        <v>TR</v>
      </c>
      <c r="E437" s="33" t="str">
        <f>+'Base de datos  1'!F1772</f>
        <v>Ranco 79, Ismelda Meza</v>
      </c>
      <c r="F437">
        <f>+'Base de datos  1'!G1772</f>
        <v>0</v>
      </c>
      <c r="G437" s="92">
        <f>+'Base de datos  1'!H1772</f>
        <v>20000</v>
      </c>
      <c r="H437" s="4"/>
    </row>
    <row r="438" spans="1:8" x14ac:dyDescent="0.25">
      <c r="A438" s="33">
        <f>+'Base de datos  1'!A1773</f>
        <v>43770</v>
      </c>
      <c r="B438" s="33" t="str">
        <f>+'Base de datos  1'!C1773</f>
        <v>Pago Cuota</v>
      </c>
      <c r="C438" s="33">
        <f>+'Base de datos  1'!D1773</f>
        <v>43773</v>
      </c>
      <c r="D438" s="33" t="str">
        <f>+'Base de datos  1'!E1773</f>
        <v>TR</v>
      </c>
      <c r="E438" s="33" t="str">
        <f>+'Base de datos  1'!F1773</f>
        <v>Ranco 50, Julia Parra</v>
      </c>
      <c r="F438">
        <f>+'Base de datos  1'!G1773</f>
        <v>0</v>
      </c>
      <c r="G438" s="92">
        <f>+'Base de datos  1'!H1773</f>
        <v>20000</v>
      </c>
      <c r="H438" s="4"/>
    </row>
    <row r="439" spans="1:8" x14ac:dyDescent="0.25">
      <c r="A439" s="33">
        <f>+'Base de datos  1'!A1774</f>
        <v>43770</v>
      </c>
      <c r="B439" s="33" t="str">
        <f>+'Base de datos  1'!C1774</f>
        <v>Pago Cuota</v>
      </c>
      <c r="C439" s="33">
        <f>+'Base de datos  1'!D1774</f>
        <v>43773</v>
      </c>
      <c r="D439" s="33" t="str">
        <f>+'Base de datos  1'!E1774</f>
        <v>TR</v>
      </c>
      <c r="E439" s="33" t="str">
        <f>+'Base de datos  1'!F1774</f>
        <v>Llanquihue 88, Pedro Flores</v>
      </c>
      <c r="F439">
        <f>+'Base de datos  1'!G1774</f>
        <v>0</v>
      </c>
      <c r="G439" s="92">
        <f>+'Base de datos  1'!H1774</f>
        <v>20000</v>
      </c>
      <c r="H439" s="4"/>
    </row>
    <row r="440" spans="1:8" x14ac:dyDescent="0.25">
      <c r="A440" s="33">
        <f>+'Base de datos  1'!A1775</f>
        <v>43770</v>
      </c>
      <c r="B440" s="33" t="str">
        <f>+'Base de datos  1'!C1775</f>
        <v>Pago Cuota</v>
      </c>
      <c r="C440" s="33">
        <f>+'Base de datos  1'!D1775</f>
        <v>43773</v>
      </c>
      <c r="D440" s="33" t="str">
        <f>+'Base de datos  1'!E1775</f>
        <v>TR</v>
      </c>
      <c r="E440" s="33" t="str">
        <f>+'Base de datos  1'!F1775</f>
        <v>Ranco 54, Juan Montero</v>
      </c>
      <c r="F440">
        <f>+'Base de datos  1'!G1775</f>
        <v>0</v>
      </c>
      <c r="G440" s="92">
        <f>+'Base de datos  1'!H1775</f>
        <v>20054</v>
      </c>
      <c r="H440" s="4"/>
    </row>
    <row r="441" spans="1:8" x14ac:dyDescent="0.25">
      <c r="A441" s="33">
        <f>+'Base de datos  1'!A1776</f>
        <v>43770</v>
      </c>
      <c r="B441" s="33" t="str">
        <f>+'Base de datos  1'!C1776</f>
        <v>Pago Cuota</v>
      </c>
      <c r="C441" s="33">
        <f>+'Base de datos  1'!D1776</f>
        <v>43773</v>
      </c>
      <c r="D441" s="33" t="str">
        <f>+'Base de datos  1'!E1776</f>
        <v>TR</v>
      </c>
      <c r="E441" s="33" t="str">
        <f>+'Base de datos  1'!F1776</f>
        <v>Villarrica 129, Ricardo Figueroa</v>
      </c>
      <c r="F441">
        <f>+'Base de datos  1'!G1776</f>
        <v>0</v>
      </c>
      <c r="G441" s="92">
        <f>+'Base de datos  1'!H1776</f>
        <v>23000</v>
      </c>
      <c r="H441" s="4"/>
    </row>
    <row r="442" spans="1:8" x14ac:dyDescent="0.25">
      <c r="A442" s="33">
        <f>+'Base de datos  1'!A1777</f>
        <v>43770</v>
      </c>
      <c r="B442" s="33" t="str">
        <f>+'Base de datos  1'!C1777</f>
        <v>Pago Cuota</v>
      </c>
      <c r="C442" s="33">
        <f>+'Base de datos  1'!D1777</f>
        <v>43773</v>
      </c>
      <c r="D442" s="33" t="str">
        <f>+'Base de datos  1'!E1777</f>
        <v>TR</v>
      </c>
      <c r="E442" s="33" t="str">
        <f>+'Base de datos  1'!F1777</f>
        <v>Villarrica 122, Ema Valdes</v>
      </c>
      <c r="F442">
        <f>+'Base de datos  1'!G1777</f>
        <v>0</v>
      </c>
      <c r="G442" s="92">
        <f>+'Base de datos  1'!H1777</f>
        <v>23000</v>
      </c>
      <c r="H442" s="4"/>
    </row>
    <row r="443" spans="1:8" x14ac:dyDescent="0.25">
      <c r="A443" s="33">
        <f>+'Base de datos  1'!A1778</f>
        <v>43770</v>
      </c>
      <c r="B443" s="33" t="str">
        <f>+'Base de datos  1'!C1778</f>
        <v>Pago Cuota</v>
      </c>
      <c r="C443" s="33">
        <f>+'Base de datos  1'!D1778</f>
        <v>43773</v>
      </c>
      <c r="D443" s="33" t="str">
        <f>+'Base de datos  1'!E1778</f>
        <v>TR</v>
      </c>
      <c r="E443" s="33" t="str">
        <f>+'Base de datos  1'!F1778</f>
        <v>Lalnquihue 97, Rene Rivero</v>
      </c>
      <c r="F443">
        <f>+'Base de datos  1'!G1778</f>
        <v>0</v>
      </c>
      <c r="G443" s="92">
        <f>+'Base de datos  1'!H1778</f>
        <v>23000</v>
      </c>
      <c r="H443" s="4"/>
    </row>
    <row r="444" spans="1:8" x14ac:dyDescent="0.25">
      <c r="A444" s="33">
        <f>+'Base de datos  1'!A1779</f>
        <v>43770</v>
      </c>
      <c r="B444" s="33" t="str">
        <f>+'Base de datos  1'!C1779</f>
        <v>Pago Cuota</v>
      </c>
      <c r="C444" s="33">
        <f>+'Base de datos  1'!D1779</f>
        <v>43773</v>
      </c>
      <c r="D444" s="33" t="str">
        <f>+'Base de datos  1'!E1779</f>
        <v>TR</v>
      </c>
      <c r="E444" s="33" t="str">
        <f>+'Base de datos  1'!F1779</f>
        <v>Villarrica 128, Claudia Ubilla</v>
      </c>
      <c r="F444">
        <f>+'Base de datos  1'!G1779</f>
        <v>0</v>
      </c>
      <c r="G444" s="92">
        <f>+'Base de datos  1'!H1779</f>
        <v>23000</v>
      </c>
      <c r="H444" s="4"/>
    </row>
    <row r="445" spans="1:8" x14ac:dyDescent="0.25">
      <c r="A445" s="33">
        <f>+'Base de datos  1'!A1780</f>
        <v>43770</v>
      </c>
      <c r="B445" s="33" t="str">
        <f>+'Base de datos  1'!C1780</f>
        <v>Pago Cuota</v>
      </c>
      <c r="C445" s="33">
        <f>+'Base de datos  1'!D1780</f>
        <v>43773</v>
      </c>
      <c r="D445" s="33" t="str">
        <f>+'Base de datos  1'!E1780</f>
        <v>TR</v>
      </c>
      <c r="E445" s="33" t="str">
        <f>+'Base de datos  1'!F1780</f>
        <v>Puyehue 22, Cristina Olivares</v>
      </c>
      <c r="F445">
        <f>+'Base de datos  1'!G1780</f>
        <v>0</v>
      </c>
      <c r="G445" s="92">
        <f>+'Base de datos  1'!H1780</f>
        <v>23000</v>
      </c>
      <c r="H445" s="4"/>
    </row>
    <row r="446" spans="1:8" x14ac:dyDescent="0.25">
      <c r="A446" s="33">
        <f>+'Base de datos  1'!A1781</f>
        <v>43770</v>
      </c>
      <c r="B446" s="33" t="str">
        <f>+'Base de datos  1'!C1781</f>
        <v>Pago Cuota</v>
      </c>
      <c r="C446" s="33">
        <f>+'Base de datos  1'!D1781</f>
        <v>43773</v>
      </c>
      <c r="D446" s="33" t="str">
        <f>+'Base de datos  1'!E1781</f>
        <v>d/e</v>
      </c>
      <c r="E446" s="33" t="str">
        <f>+'Base de datos  1'!F1781</f>
        <v>Ranco 83, Silvia Gonzalez</v>
      </c>
      <c r="F446">
        <f>+'Base de datos  1'!G1781</f>
        <v>0</v>
      </c>
      <c r="G446" s="92">
        <f>+'Base de datos  1'!H1781</f>
        <v>23000</v>
      </c>
      <c r="H446" s="4"/>
    </row>
    <row r="447" spans="1:8" x14ac:dyDescent="0.25">
      <c r="A447" s="33">
        <f>+'Base de datos  1'!A1782</f>
        <v>43770</v>
      </c>
      <c r="B447" s="33" t="str">
        <f>+'Base de datos  1'!C1782</f>
        <v>Pago Cuota</v>
      </c>
      <c r="C447" s="33">
        <f>+'Base de datos  1'!D1782</f>
        <v>43773</v>
      </c>
      <c r="D447" s="33" t="str">
        <f>+'Base de datos  1'!E1782</f>
        <v>TR</v>
      </c>
      <c r="E447" s="33" t="str">
        <f>+'Base de datos  1'!F1782</f>
        <v>Puyehue 37,Jorge Matamala</v>
      </c>
      <c r="F447">
        <f>+'Base de datos  1'!G1782</f>
        <v>0</v>
      </c>
      <c r="G447" s="92">
        <f>+'Base de datos  1'!H1782</f>
        <v>23037</v>
      </c>
      <c r="H447" s="4"/>
    </row>
    <row r="448" spans="1:8" x14ac:dyDescent="0.25">
      <c r="A448" s="33">
        <f>+'Base de datos  1'!A1783</f>
        <v>43770</v>
      </c>
      <c r="B448" s="33" t="str">
        <f>+'Base de datos  1'!C1783</f>
        <v>Pago Cuota</v>
      </c>
      <c r="C448" s="33">
        <f>+'Base de datos  1'!D1783</f>
        <v>43773</v>
      </c>
      <c r="D448" s="33" t="str">
        <f>+'Base de datos  1'!E1783</f>
        <v>TR</v>
      </c>
      <c r="E448" s="33" t="str">
        <f>+'Base de datos  1'!F1783</f>
        <v>Icalma 72, Jorge Matamala</v>
      </c>
      <c r="F448">
        <f>+'Base de datos  1'!G1783</f>
        <v>0</v>
      </c>
      <c r="G448" s="92">
        <f>+'Base de datos  1'!H1783</f>
        <v>23072</v>
      </c>
      <c r="H448" s="4"/>
    </row>
    <row r="449" spans="1:8" x14ac:dyDescent="0.25">
      <c r="A449" s="33">
        <f>+'Base de datos  1'!A1784</f>
        <v>43770</v>
      </c>
      <c r="B449" s="33" t="str">
        <f>+'Base de datos  1'!C1784</f>
        <v>Pago Cuota</v>
      </c>
      <c r="C449" s="33">
        <f>+'Base de datos  1'!D1784</f>
        <v>43773</v>
      </c>
      <c r="D449" s="33" t="str">
        <f>+'Base de datos  1'!E1784</f>
        <v>TR</v>
      </c>
      <c r="E449" s="33" t="str">
        <f>+'Base de datos  1'!F1784</f>
        <v>ERROR DE TRANSFERENCIA QUIROZ</v>
      </c>
      <c r="F449">
        <f>+'Base de datos  1'!G1784</f>
        <v>0</v>
      </c>
      <c r="G449" s="92">
        <f>+'Base de datos  1'!H1784</f>
        <v>59300</v>
      </c>
      <c r="H449" s="4"/>
    </row>
    <row r="450" spans="1:8" x14ac:dyDescent="0.25">
      <c r="A450" s="33">
        <f>+'Base de datos  1'!A1785</f>
        <v>43770</v>
      </c>
      <c r="B450" s="33" t="str">
        <f>+'Base de datos  1'!C1785</f>
        <v>Pago Cuota</v>
      </c>
      <c r="C450" s="33">
        <f>+'Base de datos  1'!D1785</f>
        <v>43773</v>
      </c>
      <c r="D450" s="33" t="str">
        <f>+'Base de datos  1'!E1785</f>
        <v>TR</v>
      </c>
      <c r="E450" s="33" t="str">
        <f>+'Base de datos  1'!F1785</f>
        <v>Ricardo Figueroa dev caja chica oct.</v>
      </c>
      <c r="F450">
        <f>+'Base de datos  1'!G1785</f>
        <v>0</v>
      </c>
      <c r="G450" s="92">
        <f>+'Base de datos  1'!H1785</f>
        <v>100000</v>
      </c>
      <c r="H450" s="4"/>
    </row>
    <row r="451" spans="1:8" x14ac:dyDescent="0.25">
      <c r="A451" s="33">
        <f>+'Base de datos  1'!A1786</f>
        <v>43770</v>
      </c>
      <c r="B451" s="33" t="str">
        <f>+'Base de datos  1'!C1786</f>
        <v>Pago Cuota</v>
      </c>
      <c r="C451" s="33">
        <f>+'Base de datos  1'!D1786</f>
        <v>43774</v>
      </c>
      <c r="D451" s="33" t="str">
        <f>+'Base de datos  1'!E1786</f>
        <v>TR</v>
      </c>
      <c r="E451" s="33" t="str">
        <f>+'Base de datos  1'!F1786</f>
        <v>Puyehue 51, Soange Aspee</v>
      </c>
      <c r="F451">
        <f>+'Base de datos  1'!G1786</f>
        <v>0</v>
      </c>
      <c r="G451" s="92">
        <f>+'Base de datos  1'!H1786</f>
        <v>92051</v>
      </c>
      <c r="H451" s="4"/>
    </row>
    <row r="452" spans="1:8" x14ac:dyDescent="0.25">
      <c r="A452" s="33">
        <f>+'Base de datos  1'!A1787</f>
        <v>43770</v>
      </c>
      <c r="B452" s="33" t="str">
        <f>+'Base de datos  1'!C1787</f>
        <v>Pago Cuota</v>
      </c>
      <c r="C452" s="33">
        <f>+'Base de datos  1'!D1787</f>
        <v>43776</v>
      </c>
      <c r="D452" s="33" t="str">
        <f>+'Base de datos  1'!E1787</f>
        <v>TR</v>
      </c>
      <c r="E452" s="33" t="str">
        <f>+'Base de datos  1'!F1787</f>
        <v>Llanquihue 109, Teresa Gatica</v>
      </c>
      <c r="F452">
        <f>+'Base de datos  1'!G1787</f>
        <v>0</v>
      </c>
      <c r="G452" s="92">
        <f>+'Base de datos  1'!H1787</f>
        <v>23109</v>
      </c>
      <c r="H452" s="4"/>
    </row>
    <row r="453" spans="1:8" x14ac:dyDescent="0.25">
      <c r="A453" s="33">
        <f>+'Base de datos  1'!A1788</f>
        <v>43770</v>
      </c>
      <c r="B453" s="33" t="str">
        <f>+'Base de datos  1'!C1788</f>
        <v>Pago Cuota</v>
      </c>
      <c r="C453" s="33">
        <f>+'Base de datos  1'!D1788</f>
        <v>43776</v>
      </c>
      <c r="D453" s="33" t="str">
        <f>+'Base de datos  1'!E1788</f>
        <v>TR</v>
      </c>
      <c r="E453" s="33" t="str">
        <f>+'Base de datos  1'!F1788</f>
        <v>Puyehue 24 Manuel Latapiat</v>
      </c>
      <c r="F453">
        <f>+'Base de datos  1'!G1788</f>
        <v>0</v>
      </c>
      <c r="G453" s="92">
        <f>+'Base de datos  1'!H1788</f>
        <v>92000</v>
      </c>
      <c r="H453" s="4"/>
    </row>
    <row r="454" spans="1:8" x14ac:dyDescent="0.25">
      <c r="A454" s="33">
        <f>+'Base de datos  1'!A1789</f>
        <v>43770</v>
      </c>
      <c r="B454" s="33" t="str">
        <f>+'Base de datos  1'!C1789</f>
        <v>Pago Cuota</v>
      </c>
      <c r="C454" s="33">
        <f>+'Base de datos  1'!D1789</f>
        <v>43777</v>
      </c>
      <c r="D454" s="33" t="str">
        <f>+'Base de datos  1'!E1789</f>
        <v>TR</v>
      </c>
      <c r="E454" s="33" t="str">
        <f>+'Base de datos  1'!F1789</f>
        <v>Riñihue 19, Teresa Peña</v>
      </c>
      <c r="F454">
        <f>+'Base de datos  1'!G1789</f>
        <v>0</v>
      </c>
      <c r="G454" s="92">
        <f>+'Base de datos  1'!H1789</f>
        <v>23000</v>
      </c>
      <c r="H454" s="4"/>
    </row>
    <row r="455" spans="1:8" x14ac:dyDescent="0.25">
      <c r="A455" s="33">
        <f>+'Base de datos  1'!A1790</f>
        <v>43770</v>
      </c>
      <c r="B455" s="33" t="str">
        <f>+'Base de datos  1'!C1790</f>
        <v>Pago Cuota</v>
      </c>
      <c r="C455" s="33">
        <f>+'Base de datos  1'!D1790</f>
        <v>43777</v>
      </c>
      <c r="D455" s="33" t="str">
        <f>+'Base de datos  1'!E1790</f>
        <v>d/e</v>
      </c>
      <c r="E455" s="33" t="str">
        <f>+'Base de datos  1'!F1790</f>
        <v>Villarrica 100, Julia Zuñiga</v>
      </c>
      <c r="F455">
        <f>+'Base de datos  1'!G1790</f>
        <v>0</v>
      </c>
      <c r="G455" s="92">
        <f>+'Base de datos  1'!H1790</f>
        <v>23100</v>
      </c>
      <c r="H455" s="4"/>
    </row>
    <row r="456" spans="1:8" x14ac:dyDescent="0.25">
      <c r="A456" s="33">
        <f>+'Base de datos  1'!A1791</f>
        <v>43770</v>
      </c>
      <c r="B456" s="33" t="str">
        <f>+'Base de datos  1'!C1791</f>
        <v>Pago Cuota</v>
      </c>
      <c r="C456" s="33">
        <f>+'Base de datos  1'!D1791</f>
        <v>43780</v>
      </c>
      <c r="D456" s="33" t="str">
        <f>+'Base de datos  1'!E1791</f>
        <v>TR</v>
      </c>
      <c r="E456" s="33" t="str">
        <f>+'Base de datos  1'!F1791</f>
        <v>Ranco 77, Melinda Gonzalez</v>
      </c>
      <c r="F456">
        <f>+'Base de datos  1'!G1791</f>
        <v>0</v>
      </c>
      <c r="G456" s="92">
        <f>+'Base de datos  1'!H1791</f>
        <v>23000</v>
      </c>
      <c r="H456" s="4"/>
    </row>
    <row r="457" spans="1:8" x14ac:dyDescent="0.25">
      <c r="A457" s="33">
        <f>+'Base de datos  1'!A1792</f>
        <v>43770</v>
      </c>
      <c r="B457" s="33" t="str">
        <f>+'Base de datos  1'!C1792</f>
        <v>Pago Cuota</v>
      </c>
      <c r="C457" s="33">
        <f>+'Base de datos  1'!D1792</f>
        <v>43781</v>
      </c>
      <c r="D457" s="33" t="str">
        <f>+'Base de datos  1'!E1792</f>
        <v>TR</v>
      </c>
      <c r="E457" s="33" t="str">
        <f>+'Base de datos  1'!F1792</f>
        <v>Ranco 48, Carola Arriagada</v>
      </c>
      <c r="F457">
        <f>+'Base de datos  1'!G1792</f>
        <v>0</v>
      </c>
      <c r="G457" s="92">
        <f>+'Base de datos  1'!H1792</f>
        <v>23000</v>
      </c>
      <c r="H457" s="4"/>
    </row>
    <row r="458" spans="1:8" x14ac:dyDescent="0.25">
      <c r="A458" s="33">
        <f>+'Base de datos  1'!A1793</f>
        <v>43770</v>
      </c>
      <c r="B458" s="33" t="str">
        <f>+'Base de datos  1'!C1793</f>
        <v>Pago Cuota</v>
      </c>
      <c r="C458" s="33">
        <f>+'Base de datos  1'!D1793</f>
        <v>43783</v>
      </c>
      <c r="D458" s="33" t="str">
        <f>+'Base de datos  1'!E1793</f>
        <v>TR</v>
      </c>
      <c r="E458" s="33" t="str">
        <f>+'Base de datos  1'!F1793</f>
        <v>Llanquihue 119, Maria Madariaga</v>
      </c>
      <c r="F458">
        <f>+'Base de datos  1'!G1793</f>
        <v>0</v>
      </c>
      <c r="G458" s="92">
        <f>+'Base de datos  1'!H1793</f>
        <v>46000</v>
      </c>
      <c r="H458" s="4"/>
    </row>
    <row r="459" spans="1:8" x14ac:dyDescent="0.25">
      <c r="A459" s="33">
        <f>+'Base de datos  1'!A1794</f>
        <v>43770</v>
      </c>
      <c r="B459" s="33" t="str">
        <f>+'Base de datos  1'!C1794</f>
        <v>Pago Cuota</v>
      </c>
      <c r="C459" s="33">
        <f>+'Base de datos  1'!D1794</f>
        <v>43787</v>
      </c>
      <c r="D459" s="33" t="str">
        <f>+'Base de datos  1'!E1794</f>
        <v>TR</v>
      </c>
      <c r="E459" s="33" t="str">
        <f>+'Base de datos  1'!F1794</f>
        <v>Llanquihue 113, Pedro Ruz</v>
      </c>
      <c r="F459">
        <f>+'Base de datos  1'!G1794</f>
        <v>0</v>
      </c>
      <c r="G459" s="92">
        <f>+'Base de datos  1'!H1794</f>
        <v>23000</v>
      </c>
      <c r="H459" s="4"/>
    </row>
    <row r="460" spans="1:8" x14ac:dyDescent="0.25">
      <c r="A460" s="33">
        <f>+'Base de datos  1'!A1795</f>
        <v>43770</v>
      </c>
      <c r="B460" s="33" t="str">
        <f>+'Base de datos  1'!C1795</f>
        <v>Pago Cuota</v>
      </c>
      <c r="C460" s="33">
        <f>+'Base de datos  1'!D1795</f>
        <v>43787</v>
      </c>
      <c r="D460" s="33" t="str">
        <f>+'Base de datos  1'!E1795</f>
        <v>TR</v>
      </c>
      <c r="E460" s="33" t="str">
        <f>+'Base de datos  1'!F1795</f>
        <v>Llanquihue 97 A, Patricia Castillo</v>
      </c>
      <c r="F460">
        <f>+'Base de datos  1'!G1795</f>
        <v>0</v>
      </c>
      <c r="G460" s="92">
        <f>+'Base de datos  1'!H1795</f>
        <v>23000</v>
      </c>
      <c r="H460" s="4"/>
    </row>
    <row r="461" spans="1:8" x14ac:dyDescent="0.25">
      <c r="A461" s="33">
        <f>+'Base de datos  1'!A1796</f>
        <v>43770</v>
      </c>
      <c r="B461" s="33" t="str">
        <f>+'Base de datos  1'!C1796</f>
        <v>Pago Cuota</v>
      </c>
      <c r="C461" s="33">
        <f>+'Base de datos  1'!D1796</f>
        <v>43787</v>
      </c>
      <c r="D461" s="33" t="str">
        <f>+'Base de datos  1'!E1796</f>
        <v>TR</v>
      </c>
      <c r="E461" s="33" t="str">
        <f>+'Base de datos  1'!F1796</f>
        <v>Riñihue 25, Juan Gonzalez</v>
      </c>
      <c r="F461">
        <f>+'Base de datos  1'!G1796</f>
        <v>0</v>
      </c>
      <c r="G461" s="92">
        <f>+'Base de datos  1'!H1796</f>
        <v>46025</v>
      </c>
      <c r="H461" s="4"/>
    </row>
    <row r="462" spans="1:8" x14ac:dyDescent="0.25">
      <c r="A462" s="33">
        <f>+'Base de datos  1'!A1797</f>
        <v>43770</v>
      </c>
      <c r="B462" s="33" t="str">
        <f>+'Base de datos  1'!C1797</f>
        <v>Pago Cuota</v>
      </c>
      <c r="C462" s="33">
        <f>+'Base de datos  1'!D1797</f>
        <v>43790</v>
      </c>
      <c r="D462" s="33" t="str">
        <f>+'Base de datos  1'!E1797</f>
        <v>TR</v>
      </c>
      <c r="E462" s="33" t="str">
        <f>+'Base de datos  1'!F1797</f>
        <v>Llanquihue 96, Carlos Alvarez</v>
      </c>
      <c r="F462">
        <f>+'Base de datos  1'!G1797</f>
        <v>0</v>
      </c>
      <c r="G462" s="92">
        <f>+'Base de datos  1'!H1797</f>
        <v>23096</v>
      </c>
      <c r="H462" s="4"/>
    </row>
    <row r="463" spans="1:8" x14ac:dyDescent="0.25">
      <c r="A463" s="33">
        <f>+'Base de datos  1'!A1798</f>
        <v>43770</v>
      </c>
      <c r="B463" s="33" t="str">
        <f>+'Base de datos  1'!C1798</f>
        <v>Pago Cuota</v>
      </c>
      <c r="C463" s="33">
        <f>+'Base de datos  1'!D1798</f>
        <v>43794</v>
      </c>
      <c r="D463" s="33" t="str">
        <f>+'Base de datos  1'!E1798</f>
        <v>TR</v>
      </c>
      <c r="E463" s="33" t="str">
        <f>+'Base de datos  1'!F1798</f>
        <v>Ranco 50 Julia Parra</v>
      </c>
      <c r="F463">
        <f>+'Base de datos  1'!G1798</f>
        <v>0</v>
      </c>
      <c r="G463" s="92">
        <f>+'Base de datos  1'!H1798</f>
        <v>20000</v>
      </c>
      <c r="H463" s="4"/>
    </row>
    <row r="464" spans="1:8" x14ac:dyDescent="0.25">
      <c r="A464" s="33">
        <f>+'Base de datos  1'!A1799</f>
        <v>43770</v>
      </c>
      <c r="B464" s="33" t="str">
        <f>+'Base de datos  1'!C1799</f>
        <v>Pago Cuota</v>
      </c>
      <c r="C464" s="33">
        <f>+'Base de datos  1'!D1799</f>
        <v>43794</v>
      </c>
      <c r="D464" s="33" t="str">
        <f>+'Base de datos  1'!E1799</f>
        <v>TR</v>
      </c>
      <c r="E464" s="33" t="str">
        <f>+'Base de datos  1'!F1799</f>
        <v>Ranco79 Ismelda Meza</v>
      </c>
      <c r="F464">
        <f>+'Base de datos  1'!G1799</f>
        <v>0</v>
      </c>
      <c r="G464" s="92">
        <f>+'Base de datos  1'!H1799</f>
        <v>20000</v>
      </c>
      <c r="H464" s="4"/>
    </row>
    <row r="465" spans="1:8" x14ac:dyDescent="0.25">
      <c r="A465" s="33">
        <f>+'Base de datos  1'!A1800</f>
        <v>43770</v>
      </c>
      <c r="B465" s="33" t="str">
        <f>+'Base de datos  1'!C1800</f>
        <v>Pago Cuota</v>
      </c>
      <c r="C465" s="33">
        <f>+'Base de datos  1'!D1800</f>
        <v>43794</v>
      </c>
      <c r="D465" s="33" t="str">
        <f>+'Base de datos  1'!E1800</f>
        <v>TR</v>
      </c>
      <c r="E465" s="33" t="str">
        <f>+'Base de datos  1'!F1800</f>
        <v>Puyehue 32, Ivonne Jorquera</v>
      </c>
      <c r="F465">
        <f>+'Base de datos  1'!G1800</f>
        <v>0</v>
      </c>
      <c r="G465" s="92">
        <f>+'Base de datos  1'!H1800</f>
        <v>23000</v>
      </c>
      <c r="H465" s="4"/>
    </row>
    <row r="466" spans="1:8" x14ac:dyDescent="0.25">
      <c r="A466" s="33">
        <f>+'Base de datos  1'!A1801</f>
        <v>43770</v>
      </c>
      <c r="B466" s="33" t="str">
        <f>+'Base de datos  1'!C1801</f>
        <v>Pago Cuota</v>
      </c>
      <c r="C466" s="33">
        <f>+'Base de datos  1'!D1801</f>
        <v>43794</v>
      </c>
      <c r="D466" s="33" t="str">
        <f>+'Base de datos  1'!E1801</f>
        <v>TR</v>
      </c>
      <c r="E466" s="33" t="str">
        <f>+'Base de datos  1'!F1801</f>
        <v>Llanquihue 80, Sergio Ibaceta</v>
      </c>
      <c r="F466">
        <f>+'Base de datos  1'!G1801</f>
        <v>0</v>
      </c>
      <c r="G466" s="92">
        <f>+'Base de datos  1'!H1801</f>
        <v>23080</v>
      </c>
      <c r="H466" s="4"/>
    </row>
    <row r="467" spans="1:8" x14ac:dyDescent="0.25">
      <c r="A467" s="33">
        <f>+'Base de datos  1'!A1802</f>
        <v>43770</v>
      </c>
      <c r="B467" s="33" t="str">
        <f>+'Base de datos  1'!C1802</f>
        <v>Pago Cuota</v>
      </c>
      <c r="C467" s="33">
        <f>+'Base de datos  1'!D1802</f>
        <v>43794</v>
      </c>
      <c r="D467" s="33" t="str">
        <f>+'Base de datos  1'!E1802</f>
        <v>D/E</v>
      </c>
      <c r="E467" s="33" t="str">
        <f>+'Base de datos  1'!F1802</f>
        <v>Ranco 89, Teresa Rojas</v>
      </c>
      <c r="F467">
        <f>+'Base de datos  1'!G1802</f>
        <v>0</v>
      </c>
      <c r="G467" s="92">
        <f>+'Base de datos  1'!H1802</f>
        <v>50000</v>
      </c>
      <c r="H467" s="4"/>
    </row>
    <row r="468" spans="1:8" x14ac:dyDescent="0.25">
      <c r="A468" s="33">
        <f>+'Base de datos  1'!A1803</f>
        <v>43770</v>
      </c>
      <c r="B468" s="33" t="str">
        <f>+'Base de datos  1'!C1803</f>
        <v>Pago Cuota</v>
      </c>
      <c r="C468" s="33">
        <f>+'Base de datos  1'!D1803</f>
        <v>43794</v>
      </c>
      <c r="D468" s="33" t="str">
        <f>+'Base de datos  1'!E1803</f>
        <v>TR</v>
      </c>
      <c r="E468" s="33" t="str">
        <f>+'Base de datos  1'!F1803</f>
        <v>Puyehue 36, Militza Cortes</v>
      </c>
      <c r="F468">
        <f>+'Base de datos  1'!G1803</f>
        <v>0</v>
      </c>
      <c r="G468" s="92">
        <f>+'Base de datos  1'!H1803</f>
        <v>69000</v>
      </c>
      <c r="H468" s="4"/>
    </row>
    <row r="469" spans="1:8" x14ac:dyDescent="0.25">
      <c r="A469" s="33">
        <f>+'Base de datos  1'!A1804</f>
        <v>43770</v>
      </c>
      <c r="B469" s="33" t="str">
        <f>+'Base de datos  1'!C1804</f>
        <v>Pago Cuota</v>
      </c>
      <c r="C469" s="33">
        <f>+'Base de datos  1'!D1804</f>
        <v>43797</v>
      </c>
      <c r="D469" s="33" t="str">
        <f>+'Base de datos  1'!E1804</f>
        <v>TR</v>
      </c>
      <c r="E469" s="33" t="str">
        <f>+'Base de datos  1'!F1804</f>
        <v>Villarrica 123, Omar Sepulveda</v>
      </c>
      <c r="F469">
        <f>+'Base de datos  1'!G1804</f>
        <v>0</v>
      </c>
      <c r="G469" s="92">
        <f>+'Base de datos  1'!H1804</f>
        <v>20000</v>
      </c>
      <c r="H469" s="4"/>
    </row>
    <row r="470" spans="1:8" x14ac:dyDescent="0.25">
      <c r="A470" s="33">
        <f>+'Base de datos  1'!A1805</f>
        <v>43770</v>
      </c>
      <c r="B470" s="33" t="str">
        <f>+'Base de datos  1'!C1805</f>
        <v>Pago Cuota</v>
      </c>
      <c r="C470" s="33">
        <f>+'Base de datos  1'!D1805</f>
        <v>43797</v>
      </c>
      <c r="D470" s="33" t="str">
        <f>+'Base de datos  1'!E1805</f>
        <v>TR</v>
      </c>
      <c r="E470" s="33" t="str">
        <f>+'Base de datos  1'!F1805</f>
        <v>Villarrica 129, Ricardo Figueroa</v>
      </c>
      <c r="F470">
        <f>+'Base de datos  1'!G1805</f>
        <v>0</v>
      </c>
      <c r="G470" s="92">
        <f>+'Base de datos  1'!H1805</f>
        <v>23000</v>
      </c>
      <c r="H470" s="4"/>
    </row>
    <row r="471" spans="1:8" x14ac:dyDescent="0.25">
      <c r="A471" s="33">
        <f>+'Base de datos  1'!A1806</f>
        <v>43770</v>
      </c>
      <c r="B471" s="33" t="str">
        <f>+'Base de datos  1'!C1806</f>
        <v>Pago Cuota</v>
      </c>
      <c r="C471" s="33">
        <f>+'Base de datos  1'!D1806</f>
        <v>43797</v>
      </c>
      <c r="D471" s="33" t="str">
        <f>+'Base de datos  1'!E1806</f>
        <v>TR</v>
      </c>
      <c r="E471" s="33" t="str">
        <f>+'Base de datos  1'!F1806</f>
        <v>Villarrica 122, Ema Valdes</v>
      </c>
      <c r="F471">
        <f>+'Base de datos  1'!G1806</f>
        <v>0</v>
      </c>
      <c r="G471" s="92">
        <f>+'Base de datos  1'!H1806</f>
        <v>23000</v>
      </c>
      <c r="H471" s="4"/>
    </row>
    <row r="472" spans="1:8" x14ac:dyDescent="0.25">
      <c r="A472" s="33">
        <f>+'Base de datos  1'!A1807</f>
        <v>43770</v>
      </c>
      <c r="B472" s="33" t="str">
        <f>+'Base de datos  1'!C1807</f>
        <v>Pago Cuota</v>
      </c>
      <c r="C472" s="33">
        <f>+'Base de datos  1'!D1807</f>
        <v>43797</v>
      </c>
      <c r="D472" s="33" t="str">
        <f>+'Base de datos  1'!E1807</f>
        <v>TR</v>
      </c>
      <c r="E472" s="33" t="str">
        <f>+'Base de datos  1'!F1807</f>
        <v>Llanquihue 82, Maria Molina</v>
      </c>
      <c r="F472">
        <f>+'Base de datos  1'!G1807</f>
        <v>0</v>
      </c>
      <c r="G472" s="92">
        <f>+'Base de datos  1'!H1807</f>
        <v>23000</v>
      </c>
      <c r="H472" s="4"/>
    </row>
    <row r="473" spans="1:8" x14ac:dyDescent="0.25">
      <c r="A473" s="217">
        <f>+'Base de datos  1'!A1808</f>
        <v>43770</v>
      </c>
      <c r="B473" s="217" t="str">
        <f>+'Base de datos  1'!C1808</f>
        <v>Pago Cuota</v>
      </c>
      <c r="C473" s="217">
        <f>+'Base de datos  1'!D1808</f>
        <v>43797</v>
      </c>
      <c r="D473" s="217" t="str">
        <f>+'Base de datos  1'!E1808</f>
        <v>TR</v>
      </c>
      <c r="E473" s="217" t="str">
        <f>+'Base de datos  1'!F1808</f>
        <v>Llanquihue 109, Teresa Gatica</v>
      </c>
      <c r="F473" s="218">
        <f>+'Base de datos  1'!G1808</f>
        <v>0</v>
      </c>
      <c r="G473" s="230">
        <f>+'Base de datos  1'!H1808</f>
        <v>23109</v>
      </c>
      <c r="H473" s="231">
        <f>SUM(G437:G473)</f>
        <v>1201033</v>
      </c>
    </row>
    <row r="474" spans="1:8" x14ac:dyDescent="0.25">
      <c r="A474" s="33">
        <f>+'Base de datos  1'!A1809</f>
        <v>43800</v>
      </c>
      <c r="B474" s="33" t="str">
        <f>+'Base de datos  1'!C1809</f>
        <v>Pago Cuota</v>
      </c>
      <c r="C474" s="33">
        <f>+'Base de datos  1'!D1809</f>
        <v>43801</v>
      </c>
      <c r="D474" s="33" t="str">
        <f>+'Base de datos  1'!E1809</f>
        <v>TR</v>
      </c>
      <c r="E474" s="33" t="str">
        <f>+'Base de datos  1'!F1809</f>
        <v>Villarrica 118, Pia Burgos</v>
      </c>
      <c r="F474">
        <f>+'Base de datos  1'!G1809</f>
        <v>0</v>
      </c>
      <c r="G474" s="92">
        <f>+'Base de datos  1'!H1809</f>
        <v>20000</v>
      </c>
      <c r="H474" s="4"/>
    </row>
    <row r="475" spans="1:8" x14ac:dyDescent="0.25">
      <c r="A475" s="33">
        <f>+'Base de datos  1'!A1810</f>
        <v>43800</v>
      </c>
      <c r="B475" s="33" t="str">
        <f>+'Base de datos  1'!C1810</f>
        <v>Pago Cuota</v>
      </c>
      <c r="C475" s="33">
        <f>+'Base de datos  1'!D1810</f>
        <v>43801</v>
      </c>
      <c r="D475" s="33" t="str">
        <f>+'Base de datos  1'!E1810</f>
        <v>TR</v>
      </c>
      <c r="E475" s="33" t="str">
        <f>+'Base de datos  1'!F1810</f>
        <v>Llanquihue 88, Pedro Flores</v>
      </c>
      <c r="F475">
        <f>+'Base de datos  1'!G1810</f>
        <v>0</v>
      </c>
      <c r="G475" s="92">
        <f>+'Base de datos  1'!H1810</f>
        <v>20000</v>
      </c>
      <c r="H475" s="4"/>
    </row>
    <row r="476" spans="1:8" x14ac:dyDescent="0.25">
      <c r="A476" s="33">
        <f>+'Base de datos  1'!A1811</f>
        <v>43800</v>
      </c>
      <c r="B476" s="33" t="str">
        <f>+'Base de datos  1'!C1811</f>
        <v>Pago Cuota</v>
      </c>
      <c r="C476" s="33">
        <f>+'Base de datos  1'!D1811</f>
        <v>43801</v>
      </c>
      <c r="D476" s="33" t="str">
        <f>+'Base de datos  1'!E1811</f>
        <v>TR</v>
      </c>
      <c r="E476" s="33" t="str">
        <f>+'Base de datos  1'!F1811</f>
        <v>Llanquihue 97, Rene Rivero</v>
      </c>
      <c r="F476">
        <f>+'Base de datos  1'!G1811</f>
        <v>0</v>
      </c>
      <c r="G476" s="92">
        <f>+'Base de datos  1'!H1811</f>
        <v>23000</v>
      </c>
      <c r="H476" s="4"/>
    </row>
    <row r="477" spans="1:8" x14ac:dyDescent="0.25">
      <c r="A477" s="33">
        <f>+'Base de datos  1'!A1812</f>
        <v>43800</v>
      </c>
      <c r="B477" s="33" t="str">
        <f>+'Base de datos  1'!C1812</f>
        <v>Pago Cuota</v>
      </c>
      <c r="C477" s="33">
        <f>+'Base de datos  1'!D1812</f>
        <v>43801</v>
      </c>
      <c r="D477" s="33" t="str">
        <f>+'Base de datos  1'!E1812</f>
        <v>TR</v>
      </c>
      <c r="E477" s="33" t="str">
        <f>+'Base de datos  1'!F1812</f>
        <v>Villarrica 128, Claudia Ubilla</v>
      </c>
      <c r="F477">
        <f>+'Base de datos  1'!G1812</f>
        <v>0</v>
      </c>
      <c r="G477" s="92">
        <f>+'Base de datos  1'!H1812</f>
        <v>23000</v>
      </c>
      <c r="H477" s="4"/>
    </row>
    <row r="478" spans="1:8" x14ac:dyDescent="0.25">
      <c r="A478" s="33">
        <f>+'Base de datos  1'!A1813</f>
        <v>43800</v>
      </c>
      <c r="B478" s="33" t="str">
        <f>+'Base de datos  1'!C1813</f>
        <v>Pago Cuota</v>
      </c>
      <c r="C478" s="33">
        <f>+'Base de datos  1'!D1813</f>
        <v>43801</v>
      </c>
      <c r="D478" s="33" t="str">
        <f>+'Base de datos  1'!E1813</f>
        <v>TR</v>
      </c>
      <c r="E478" s="33" t="str">
        <f>+'Base de datos  1'!F1813</f>
        <v>Puyehue 22, Cristina Olivares</v>
      </c>
      <c r="F478">
        <f>+'Base de datos  1'!G1813</f>
        <v>0</v>
      </c>
      <c r="G478" s="92">
        <f>+'Base de datos  1'!H1813</f>
        <v>23000</v>
      </c>
      <c r="H478" s="4"/>
    </row>
    <row r="479" spans="1:8" x14ac:dyDescent="0.25">
      <c r="A479" s="33">
        <f>+'Base de datos  1'!A1814</f>
        <v>43800</v>
      </c>
      <c r="B479" s="33" t="str">
        <f>+'Base de datos  1'!C1814</f>
        <v>Pago Cuota</v>
      </c>
      <c r="C479" s="33">
        <f>+'Base de datos  1'!D1814</f>
        <v>43801</v>
      </c>
      <c r="D479" s="33" t="str">
        <f>+'Base de datos  1'!E1814</f>
        <v>d/e</v>
      </c>
      <c r="E479" s="33" t="str">
        <f>+'Base de datos  1'!F1814</f>
        <v>Riñihue 19, Teresa Peña</v>
      </c>
      <c r="F479">
        <f>+'Base de datos  1'!G1814</f>
        <v>0</v>
      </c>
      <c r="G479" s="92">
        <f>+'Base de datos  1'!H1814</f>
        <v>23000</v>
      </c>
      <c r="H479" s="4"/>
    </row>
    <row r="480" spans="1:8" x14ac:dyDescent="0.25">
      <c r="A480" s="33">
        <f>+'Base de datos  1'!A1815</f>
        <v>43800</v>
      </c>
      <c r="B480" s="33" t="str">
        <f>+'Base de datos  1'!C1815</f>
        <v>Pago Cuota</v>
      </c>
      <c r="C480" s="33">
        <f>+'Base de datos  1'!D1815</f>
        <v>43801</v>
      </c>
      <c r="D480" s="33" t="str">
        <f>+'Base de datos  1'!E1815</f>
        <v>TR</v>
      </c>
      <c r="E480" s="33" t="str">
        <f>+'Base de datos  1'!F1815</f>
        <v>Puyehue 37,Jorge Matamala</v>
      </c>
      <c r="F480">
        <f>+'Base de datos  1'!G1815</f>
        <v>0</v>
      </c>
      <c r="G480" s="92">
        <f>+'Base de datos  1'!H1815</f>
        <v>23037</v>
      </c>
      <c r="H480" s="4"/>
    </row>
    <row r="481" spans="1:8" x14ac:dyDescent="0.25">
      <c r="A481" s="33">
        <f>+'Base de datos  1'!A1816</f>
        <v>43800</v>
      </c>
      <c r="B481" s="33" t="str">
        <f>+'Base de datos  1'!C1816</f>
        <v>Pago Cuota</v>
      </c>
      <c r="C481" s="33">
        <f>+'Base de datos  1'!D1816</f>
        <v>43801</v>
      </c>
      <c r="D481" s="33" t="str">
        <f>+'Base de datos  1'!E1816</f>
        <v>TR</v>
      </c>
      <c r="E481" s="33" t="str">
        <f>+'Base de datos  1'!F1816</f>
        <v>Icalma 72, Jorge Matamala</v>
      </c>
      <c r="F481">
        <f>+'Base de datos  1'!G1816</f>
        <v>0</v>
      </c>
      <c r="G481" s="92">
        <f>+'Base de datos  1'!H1816</f>
        <v>23072</v>
      </c>
      <c r="H481" s="4"/>
    </row>
    <row r="482" spans="1:8" x14ac:dyDescent="0.25">
      <c r="A482" s="33">
        <f>+'Base de datos  1'!A1817</f>
        <v>43800</v>
      </c>
      <c r="B482" s="33" t="str">
        <f>+'Base de datos  1'!C1817</f>
        <v>Pago Cuota</v>
      </c>
      <c r="C482" s="33">
        <f>+'Base de datos  1'!D1817</f>
        <v>43801</v>
      </c>
      <c r="D482" s="33" t="str">
        <f>+'Base de datos  1'!E1817</f>
        <v>TR</v>
      </c>
      <c r="E482" s="33" t="str">
        <f>+'Base de datos  1'!F1817</f>
        <v>Villarrica 100, Julia Zuñiga</v>
      </c>
      <c r="F482">
        <f>+'Base de datos  1'!G1817</f>
        <v>0</v>
      </c>
      <c r="G482" s="92">
        <f>+'Base de datos  1'!H1817</f>
        <v>23100</v>
      </c>
      <c r="H482" s="4"/>
    </row>
    <row r="483" spans="1:8" x14ac:dyDescent="0.25">
      <c r="A483" s="33">
        <f>+'Base de datos  1'!A1818</f>
        <v>43800</v>
      </c>
      <c r="B483" s="33" t="str">
        <f>+'Base de datos  1'!C1818</f>
        <v>Pago Cuota</v>
      </c>
      <c r="C483" s="33">
        <f>+'Base de datos  1'!D1818</f>
        <v>43801</v>
      </c>
      <c r="D483" s="33" t="str">
        <f>+'Base de datos  1'!E1818</f>
        <v>TR</v>
      </c>
      <c r="E483" s="33" t="str">
        <f>+'Base de datos  1'!F1818</f>
        <v>R.Figueroa vuelto caja chica</v>
      </c>
      <c r="F483">
        <f>+'Base de datos  1'!G1818</f>
        <v>0</v>
      </c>
      <c r="G483" s="92">
        <f>+'Base de datos  1'!H1818</f>
        <v>30380</v>
      </c>
      <c r="H483" s="4"/>
    </row>
    <row r="484" spans="1:8" x14ac:dyDescent="0.25">
      <c r="A484" s="33">
        <f>+'Base de datos  1'!A1819</f>
        <v>43800</v>
      </c>
      <c r="B484" s="33" t="str">
        <f>+'Base de datos  1'!C1819</f>
        <v>Pago Cuota</v>
      </c>
      <c r="C484" s="33">
        <f>+'Base de datos  1'!D1819</f>
        <v>43804</v>
      </c>
      <c r="D484" s="33" t="str">
        <f>+'Base de datos  1'!E1819</f>
        <v>TR</v>
      </c>
      <c r="E484" s="33" t="str">
        <f>+'Base de datos  1'!F1819</f>
        <v>Riñihue 27-29, Marta Manriquez</v>
      </c>
      <c r="F484">
        <f>+'Base de datos  1'!G1819</f>
        <v>0</v>
      </c>
      <c r="G484" s="92">
        <f>+'Base de datos  1'!H1819</f>
        <v>46000</v>
      </c>
      <c r="H484" s="4"/>
    </row>
    <row r="485" spans="1:8" x14ac:dyDescent="0.25">
      <c r="A485" s="33">
        <f>+'Base de datos  1'!A1820</f>
        <v>43800</v>
      </c>
      <c r="B485" s="33" t="str">
        <f>+'Base de datos  1'!C1820</f>
        <v>Pago Cuota</v>
      </c>
      <c r="C485" s="33">
        <f>+'Base de datos  1'!D1820</f>
        <v>43805</v>
      </c>
      <c r="D485" s="33" t="str">
        <f>+'Base de datos  1'!E1820</f>
        <v>TR</v>
      </c>
      <c r="E485" s="33" t="str">
        <f>+'Base de datos  1'!F1820</f>
        <v>Puyehue 49, Hector Otarola</v>
      </c>
      <c r="F485">
        <f>+'Base de datos  1'!G1820</f>
        <v>0</v>
      </c>
      <c r="G485" s="92">
        <f>+'Base de datos  1'!H1820</f>
        <v>138049</v>
      </c>
      <c r="H485" s="4"/>
    </row>
    <row r="486" spans="1:8" x14ac:dyDescent="0.25">
      <c r="A486" s="33">
        <f>+'Base de datos  1'!A1821</f>
        <v>43800</v>
      </c>
      <c r="B486" s="33" t="str">
        <f>+'Base de datos  1'!C1821</f>
        <v>Pago Cuota</v>
      </c>
      <c r="C486" s="33">
        <f>+'Base de datos  1'!D1821</f>
        <v>43808</v>
      </c>
      <c r="D486" s="33" t="str">
        <f>+'Base de datos  1'!E1821</f>
        <v>d/e</v>
      </c>
      <c r="E486" s="33" t="str">
        <f>+'Base de datos  1'!F1821</f>
        <v>Ranco 83, Silvia Gonzalez   13156</v>
      </c>
      <c r="F486">
        <f>+'Base de datos  1'!G1821</f>
        <v>0</v>
      </c>
      <c r="G486" s="92">
        <f>+'Base de datos  1'!H1821</f>
        <v>23000</v>
      </c>
      <c r="H486" s="4"/>
    </row>
    <row r="487" spans="1:8" x14ac:dyDescent="0.25">
      <c r="A487" s="33">
        <f>+'Base de datos  1'!A1822</f>
        <v>43800</v>
      </c>
      <c r="B487" s="33" t="str">
        <f>+'Base de datos  1'!C1822</f>
        <v>Pago Cuota</v>
      </c>
      <c r="C487" s="33">
        <f>+'Base de datos  1'!D1822</f>
        <v>43808</v>
      </c>
      <c r="D487" s="33" t="str">
        <f>+'Base de datos  1'!E1822</f>
        <v>D/e</v>
      </c>
      <c r="E487" s="33" t="str">
        <f>+'Base de datos  1'!F1822</f>
        <v>Puyehue 41, Teresa Sepulveda  13157</v>
      </c>
      <c r="F487">
        <f>+'Base de datos  1'!G1822</f>
        <v>0</v>
      </c>
      <c r="G487" s="92">
        <f>+'Base de datos  1'!H1822</f>
        <v>40000</v>
      </c>
      <c r="H487" s="4"/>
    </row>
    <row r="488" spans="1:8" x14ac:dyDescent="0.25">
      <c r="A488" s="33">
        <f>+'Base de datos  1'!A1823</f>
        <v>43800</v>
      </c>
      <c r="B488" s="33" t="str">
        <f>+'Base de datos  1'!C1823</f>
        <v>Pago Cuota</v>
      </c>
      <c r="C488" s="33">
        <f>+'Base de datos  1'!D1823</f>
        <v>43808</v>
      </c>
      <c r="D488" s="33" t="str">
        <f>+'Base de datos  1'!E1823</f>
        <v>D/CH</v>
      </c>
      <c r="E488" s="33" t="str">
        <f>+'Base de datos  1'!F1823</f>
        <v>Ranco 85, hugo Flores   13155</v>
      </c>
      <c r="F488">
        <f>+'Base de datos  1'!G1823</f>
        <v>0</v>
      </c>
      <c r="G488" s="92">
        <f>+'Base de datos  1'!H1823</f>
        <v>230000</v>
      </c>
      <c r="H488" s="4"/>
    </row>
    <row r="489" spans="1:8" x14ac:dyDescent="0.25">
      <c r="A489" s="33">
        <f>+'Base de datos  1'!A1824</f>
        <v>43800</v>
      </c>
      <c r="B489" s="33" t="str">
        <f>+'Base de datos  1'!C1824</f>
        <v>Pago Cuota</v>
      </c>
      <c r="C489" s="33">
        <f>+'Base de datos  1'!D1824</f>
        <v>43809</v>
      </c>
      <c r="D489" s="33" t="str">
        <f>+'Base de datos  1'!E1824</f>
        <v>D/E</v>
      </c>
      <c r="E489" s="33" t="str">
        <f>+'Base de datos  1'!F1824</f>
        <v>Puyehue 43, Aurelio Sandoval</v>
      </c>
      <c r="F489">
        <f>+'Base de datos  1'!G1824</f>
        <v>0</v>
      </c>
      <c r="G489" s="92">
        <f>+'Base de datos  1'!H1824</f>
        <v>46000</v>
      </c>
      <c r="H489" s="4"/>
    </row>
    <row r="490" spans="1:8" x14ac:dyDescent="0.25">
      <c r="A490" s="33">
        <f>+'Base de datos  1'!A1825</f>
        <v>43800</v>
      </c>
      <c r="B490" s="33" t="str">
        <f>+'Base de datos  1'!C1825</f>
        <v>Pago Cuota</v>
      </c>
      <c r="C490" s="33">
        <f>+'Base de datos  1'!D1825</f>
        <v>43809</v>
      </c>
      <c r="D490" s="33" t="str">
        <f>+'Base de datos  1'!E1825</f>
        <v>D/E</v>
      </c>
      <c r="E490" s="33" t="str">
        <f>+'Base de datos  1'!F1825</f>
        <v>NN</v>
      </c>
      <c r="F490">
        <f>+'Base de datos  1'!G1825</f>
        <v>0</v>
      </c>
      <c r="G490" s="92">
        <f>+'Base de datos  1'!H1825</f>
        <v>270120</v>
      </c>
      <c r="H490" s="4"/>
    </row>
    <row r="491" spans="1:8" x14ac:dyDescent="0.25">
      <c r="A491" s="33">
        <f>+'Base de datos  1'!A1826</f>
        <v>43800</v>
      </c>
      <c r="B491" s="33" t="str">
        <f>+'Base de datos  1'!C1826</f>
        <v>Pago Cuota</v>
      </c>
      <c r="C491" s="33">
        <f>+'Base de datos  1'!D1826</f>
        <v>43812</v>
      </c>
      <c r="D491" s="33" t="str">
        <f>+'Base de datos  1'!E1826</f>
        <v>TR</v>
      </c>
      <c r="E491" s="33" t="str">
        <f>+'Base de datos  1'!F1826</f>
        <v>Llanquihue 119, Maria Madariaga</v>
      </c>
      <c r="F491">
        <f>+'Base de datos  1'!G1826</f>
        <v>0</v>
      </c>
      <c r="G491" s="92">
        <f>+'Base de datos  1'!H1826</f>
        <v>40000</v>
      </c>
      <c r="H491" s="4"/>
    </row>
    <row r="492" spans="1:8" x14ac:dyDescent="0.25">
      <c r="A492" s="33">
        <f>+'Base de datos  1'!A1827</f>
        <v>43800</v>
      </c>
      <c r="B492" s="33" t="str">
        <f>+'Base de datos  1'!C1827</f>
        <v>Pago Cuota</v>
      </c>
      <c r="C492" s="33">
        <f>+'Base de datos  1'!D1827</f>
        <v>43812</v>
      </c>
      <c r="D492" s="33" t="str">
        <f>+'Base de datos  1'!E1827</f>
        <v>TR</v>
      </c>
      <c r="E492" s="33" t="str">
        <f>+'Base de datos  1'!F1827</f>
        <v>NN</v>
      </c>
      <c r="F492">
        <f>+'Base de datos  1'!G1827</f>
        <v>0</v>
      </c>
      <c r="G492" s="92">
        <f>+'Base de datos  1'!H1827</f>
        <v>92000</v>
      </c>
      <c r="H492" s="4"/>
    </row>
    <row r="493" spans="1:8" x14ac:dyDescent="0.25">
      <c r="A493" s="33">
        <f>+'Base de datos  1'!A1828</f>
        <v>43800</v>
      </c>
      <c r="B493" s="33" t="str">
        <f>+'Base de datos  1'!C1828</f>
        <v>Pago Cuota</v>
      </c>
      <c r="C493" s="33">
        <f>+'Base de datos  1'!D1828</f>
        <v>43815</v>
      </c>
      <c r="D493" s="33" t="str">
        <f>+'Base de datos  1'!E1828</f>
        <v>TR</v>
      </c>
      <c r="E493" s="33" t="str">
        <f>+'Base de datos  1'!F1828</f>
        <v>Ranco 48, Carola Arriagada</v>
      </c>
      <c r="F493">
        <f>+'Base de datos  1'!G1828</f>
        <v>0</v>
      </c>
      <c r="G493" s="92">
        <f>+'Base de datos  1'!H1828</f>
        <v>23000</v>
      </c>
      <c r="H493" s="4"/>
    </row>
    <row r="494" spans="1:8" x14ac:dyDescent="0.25">
      <c r="A494" s="33">
        <f>+'Base de datos  1'!A1829</f>
        <v>43800</v>
      </c>
      <c r="B494" s="33" t="str">
        <f>+'Base de datos  1'!C1829</f>
        <v>Pago Cuota</v>
      </c>
      <c r="C494" s="33">
        <f>+'Base de datos  1'!D1829</f>
        <v>43815</v>
      </c>
      <c r="D494" s="33" t="str">
        <f>+'Base de datos  1'!E1829</f>
        <v>D/E</v>
      </c>
      <c r="E494" s="33" t="str">
        <f>+'Base de datos  1'!F1829</f>
        <v>Pyehue 30, Jorge Carcasson</v>
      </c>
      <c r="F494">
        <f>+'Base de datos  1'!G1829</f>
        <v>0</v>
      </c>
      <c r="G494" s="92">
        <f>+'Base de datos  1'!H1829</f>
        <v>23000</v>
      </c>
      <c r="H494" s="4"/>
    </row>
    <row r="495" spans="1:8" x14ac:dyDescent="0.25">
      <c r="A495" s="33">
        <f>+'Base de datos  1'!A1830</f>
        <v>43800</v>
      </c>
      <c r="B495" s="33" t="str">
        <f>+'Base de datos  1'!C1830</f>
        <v>Pago Cuota</v>
      </c>
      <c r="C495" s="33">
        <f>+'Base de datos  1'!D1830</f>
        <v>43815</v>
      </c>
      <c r="D495" s="33" t="str">
        <f>+'Base de datos  1'!E1830</f>
        <v>TR</v>
      </c>
      <c r="E495" s="33" t="str">
        <f>+'Base de datos  1'!F1830</f>
        <v>Puyehue 51, Solange Aspee</v>
      </c>
      <c r="F495">
        <f>+'Base de datos  1'!G1830</f>
        <v>0</v>
      </c>
      <c r="G495" s="92">
        <f>+'Base de datos  1'!H1830</f>
        <v>46051</v>
      </c>
      <c r="H495" s="4"/>
    </row>
    <row r="496" spans="1:8" x14ac:dyDescent="0.25">
      <c r="A496" s="33">
        <f>+'Base de datos  1'!A1831</f>
        <v>43800</v>
      </c>
      <c r="B496" s="33" t="str">
        <f>+'Base de datos  1'!C1831</f>
        <v>Pago Cuota</v>
      </c>
      <c r="C496" s="33">
        <f>+'Base de datos  1'!D1831</f>
        <v>43816</v>
      </c>
      <c r="D496" s="33" t="str">
        <f>+'Base de datos  1'!E1831</f>
        <v>TR</v>
      </c>
      <c r="E496" s="33" t="str">
        <f>+'Base de datos  1'!F1831</f>
        <v>Ranco 52, Nancy Paez</v>
      </c>
      <c r="F496">
        <f>+'Base de datos  1'!G1831</f>
        <v>0</v>
      </c>
      <c r="G496" s="92">
        <f>+'Base de datos  1'!H1831</f>
        <v>46000</v>
      </c>
      <c r="H496" s="4"/>
    </row>
    <row r="497" spans="1:8" x14ac:dyDescent="0.25">
      <c r="A497" s="33">
        <f>+'Base de datos  1'!A1832</f>
        <v>43800</v>
      </c>
      <c r="B497" s="33" t="str">
        <f>+'Base de datos  1'!C1832</f>
        <v>Pago Cuota</v>
      </c>
      <c r="C497" s="33">
        <f>+'Base de datos  1'!D1832</f>
        <v>43816</v>
      </c>
      <c r="D497" s="33" t="str">
        <f>+'Base de datos  1'!E1832</f>
        <v>D/CH</v>
      </c>
      <c r="E497" s="33" t="str">
        <f>+'Base de datos  1'!F1832</f>
        <v>Puyehue 45-47, Gladys Segovia</v>
      </c>
      <c r="F497">
        <f>+'Base de datos  1'!G1832</f>
        <v>0</v>
      </c>
      <c r="G497" s="92">
        <f>+'Base de datos  1'!H1832</f>
        <v>454000</v>
      </c>
      <c r="H497" s="4"/>
    </row>
    <row r="498" spans="1:8" x14ac:dyDescent="0.25">
      <c r="A498" s="33">
        <f>+'Base de datos  1'!A1833</f>
        <v>43800</v>
      </c>
      <c r="B498" s="33" t="str">
        <f>+'Base de datos  1'!C1833</f>
        <v>Pago Cuota</v>
      </c>
      <c r="C498" s="33">
        <f>+'Base de datos  1'!D1833</f>
        <v>43818</v>
      </c>
      <c r="D498" s="33" t="str">
        <f>+'Base de datos  1'!E1833</f>
        <v>TR</v>
      </c>
      <c r="E498" s="33" t="str">
        <f>+'Base de datos  1'!F1833</f>
        <v>Llanquihue 113, Pedro Ruz</v>
      </c>
      <c r="F498">
        <f>+'Base de datos  1'!G1833</f>
        <v>0</v>
      </c>
      <c r="G498" s="92">
        <f>+'Base de datos  1'!H1833</f>
        <v>23000</v>
      </c>
      <c r="H498" s="4"/>
    </row>
    <row r="499" spans="1:8" x14ac:dyDescent="0.25">
      <c r="A499" s="33">
        <f>+'Base de datos  1'!A1834</f>
        <v>43800</v>
      </c>
      <c r="B499" s="33" t="str">
        <f>+'Base de datos  1'!C1834</f>
        <v>Pago Cuota</v>
      </c>
      <c r="C499" s="33">
        <f>+'Base de datos  1'!D1834</f>
        <v>43818</v>
      </c>
      <c r="D499" s="33" t="str">
        <f>+'Base de datos  1'!E1834</f>
        <v>TR</v>
      </c>
      <c r="E499" s="33" t="str">
        <f>+'Base de datos  1'!F1834</f>
        <v>Lalnquihue 97 A, Patricio Castillo</v>
      </c>
      <c r="F499">
        <f>+'Base de datos  1'!G1834</f>
        <v>0</v>
      </c>
      <c r="G499" s="92">
        <f>+'Base de datos  1'!H1834</f>
        <v>23000</v>
      </c>
      <c r="H499" s="4"/>
    </row>
    <row r="500" spans="1:8" x14ac:dyDescent="0.25">
      <c r="A500" s="33">
        <f>+'Base de datos  1'!A1835</f>
        <v>43800</v>
      </c>
      <c r="B500" s="33" t="str">
        <f>+'Base de datos  1'!C1835</f>
        <v>Pago Cuota</v>
      </c>
      <c r="C500" s="33">
        <f>+'Base de datos  1'!D1835</f>
        <v>43818</v>
      </c>
      <c r="D500" s="33" t="str">
        <f>+'Base de datos  1'!E1835</f>
        <v>TR</v>
      </c>
      <c r="E500" s="33" t="str">
        <f>+'Base de datos  1'!F1835</f>
        <v>Calafquen 5, Marcos Briones</v>
      </c>
      <c r="F500">
        <f>+'Base de datos  1'!G1835</f>
        <v>0</v>
      </c>
      <c r="G500" s="92">
        <f>+'Base de datos  1'!H1835</f>
        <v>100000</v>
      </c>
      <c r="H500" s="4"/>
    </row>
    <row r="501" spans="1:8" x14ac:dyDescent="0.25">
      <c r="A501" s="33">
        <f>+'Base de datos  1'!A1836</f>
        <v>43800</v>
      </c>
      <c r="B501" s="33" t="str">
        <f>+'Base de datos  1'!C1836</f>
        <v>Pago Cuota</v>
      </c>
      <c r="C501" s="33">
        <f>+'Base de datos  1'!D1836</f>
        <v>43818</v>
      </c>
      <c r="D501" s="33" t="str">
        <f>+'Base de datos  1'!E1836</f>
        <v>D/E</v>
      </c>
      <c r="E501" s="33" t="str">
        <f>+'Base de datos  1'!F1836</f>
        <v>Villarrica 106, Veronica Gettar</v>
      </c>
      <c r="F501">
        <f>+'Base de datos  1'!G1836</f>
        <v>0</v>
      </c>
      <c r="G501" s="92">
        <f>+'Base de datos  1'!H1836</f>
        <v>904000</v>
      </c>
      <c r="H501" s="4"/>
    </row>
    <row r="502" spans="1:8" x14ac:dyDescent="0.25">
      <c r="A502" s="33">
        <f>+'Base de datos  1'!A1837</f>
        <v>43800</v>
      </c>
      <c r="B502" s="33" t="str">
        <f>+'Base de datos  1'!C1837</f>
        <v>Pago Cuota</v>
      </c>
      <c r="C502" s="33">
        <f>+'Base de datos  1'!D1837</f>
        <v>43819</v>
      </c>
      <c r="D502" s="33" t="str">
        <f>+'Base de datos  1'!E1837</f>
        <v>TR</v>
      </c>
      <c r="E502" s="33" t="str">
        <f>+'Base de datos  1'!F1837</f>
        <v>Riñihue 19, Teresa Peña</v>
      </c>
      <c r="F502">
        <f>+'Base de datos  1'!G1837</f>
        <v>0</v>
      </c>
      <c r="G502" s="92">
        <f>+'Base de datos  1'!H1837</f>
        <v>23000</v>
      </c>
      <c r="H502" s="4"/>
    </row>
    <row r="503" spans="1:8" x14ac:dyDescent="0.25">
      <c r="A503" s="33">
        <f>+'Base de datos  1'!A1838</f>
        <v>43800</v>
      </c>
      <c r="B503" s="33" t="str">
        <f>+'Base de datos  1'!C1838</f>
        <v>Pago Cuota</v>
      </c>
      <c r="C503" s="33">
        <f>+'Base de datos  1'!D1838</f>
        <v>43822</v>
      </c>
      <c r="D503" s="33" t="str">
        <f>+'Base de datos  1'!E1838</f>
        <v>D/E</v>
      </c>
      <c r="E503" s="33" t="str">
        <f>+'Base de datos  1'!F1838</f>
        <v>Llanquihue 74, Eliana Haro</v>
      </c>
      <c r="F503">
        <f>+'Base de datos  1'!G1838</f>
        <v>0</v>
      </c>
      <c r="G503" s="92">
        <f>+'Base de datos  1'!H1838</f>
        <v>23000</v>
      </c>
      <c r="H503" s="4"/>
    </row>
    <row r="504" spans="1:8" x14ac:dyDescent="0.25">
      <c r="A504" s="33">
        <f>+'Base de datos  1'!A1839</f>
        <v>43800</v>
      </c>
      <c r="B504" s="33" t="str">
        <f>+'Base de datos  1'!C1839</f>
        <v>Pago Cuota</v>
      </c>
      <c r="C504" s="33">
        <f>+'Base de datos  1'!D1839</f>
        <v>43822</v>
      </c>
      <c r="D504" s="33" t="str">
        <f>+'Base de datos  1'!E1839</f>
        <v>TR</v>
      </c>
      <c r="E504" s="33" t="str">
        <f>+'Base de datos  1'!F1839</f>
        <v>Puyehue 32, Ivonne Jorquera</v>
      </c>
      <c r="F504">
        <f>+'Base de datos  1'!G1839</f>
        <v>0</v>
      </c>
      <c r="G504" s="92">
        <f>+'Base de datos  1'!H1839</f>
        <v>23000</v>
      </c>
      <c r="H504" s="4"/>
    </row>
    <row r="505" spans="1:8" x14ac:dyDescent="0.25">
      <c r="A505" s="33">
        <f>+'Base de datos  1'!A1840</f>
        <v>43800</v>
      </c>
      <c r="B505" s="33" t="str">
        <f>+'Base de datos  1'!C1840</f>
        <v>Pago Cuota</v>
      </c>
      <c r="C505" s="33">
        <f>+'Base de datos  1'!D1840</f>
        <v>43822</v>
      </c>
      <c r="D505" s="33" t="str">
        <f>+'Base de datos  1'!E1840</f>
        <v>TR</v>
      </c>
      <c r="E505" s="33" t="str">
        <f>+'Base de datos  1'!F1840</f>
        <v>Llanquihhue 80, Sergio Ibaceta</v>
      </c>
      <c r="F505">
        <f>+'Base de datos  1'!G1840</f>
        <v>0</v>
      </c>
      <c r="G505" s="92">
        <f>+'Base de datos  1'!H1840</f>
        <v>23080</v>
      </c>
      <c r="H505" s="4"/>
    </row>
    <row r="506" spans="1:8" x14ac:dyDescent="0.25">
      <c r="A506" s="33">
        <f>+'Base de datos  1'!A1841</f>
        <v>43800</v>
      </c>
      <c r="B506" s="33" t="str">
        <f>+'Base de datos  1'!C1841</f>
        <v>Pago Cuota</v>
      </c>
      <c r="C506" s="33">
        <f>+'Base de datos  1'!D1841</f>
        <v>43822</v>
      </c>
      <c r="D506" s="33" t="str">
        <f>+'Base de datos  1'!E1841</f>
        <v>D/E</v>
      </c>
      <c r="E506" s="33" t="str">
        <f>+'Base de datos  1'!F1841</f>
        <v>Ranco 89, Teresa Rojas</v>
      </c>
      <c r="F506">
        <f>+'Base de datos  1'!G1841</f>
        <v>0</v>
      </c>
      <c r="G506" s="92">
        <f>+'Base de datos  1'!H1841</f>
        <v>50000</v>
      </c>
      <c r="H506" s="4"/>
    </row>
    <row r="507" spans="1:8" x14ac:dyDescent="0.25">
      <c r="A507" s="33">
        <f>+'Base de datos  1'!A1842</f>
        <v>43800</v>
      </c>
      <c r="B507" s="33" t="str">
        <f>+'Base de datos  1'!C1842</f>
        <v>Pago Cuota</v>
      </c>
      <c r="C507" s="33">
        <f>+'Base de datos  1'!D1842</f>
        <v>43823</v>
      </c>
      <c r="D507" s="33" t="str">
        <f>+'Base de datos  1'!E1842</f>
        <v>TR</v>
      </c>
      <c r="E507" s="33" t="str">
        <f>+'Base de datos  1'!F1842</f>
        <v>Puyehue 36, Militza Cortes</v>
      </c>
      <c r="F507">
        <f>+'Base de datos  1'!G1842</f>
        <v>0</v>
      </c>
      <c r="G507" s="92">
        <f>+'Base de datos  1'!H1842</f>
        <v>23000</v>
      </c>
      <c r="H507" s="4"/>
    </row>
    <row r="508" spans="1:8" x14ac:dyDescent="0.25">
      <c r="A508" s="33">
        <f>+'Base de datos  1'!A1843</f>
        <v>43800</v>
      </c>
      <c r="B508" s="33" t="str">
        <f>+'Base de datos  1'!C1843</f>
        <v>Pago Cuota</v>
      </c>
      <c r="C508" s="33">
        <f>+'Base de datos  1'!D1843</f>
        <v>43823</v>
      </c>
      <c r="D508" s="33" t="str">
        <f>+'Base de datos  1'!E1843</f>
        <v>TR</v>
      </c>
      <c r="E508" s="33" t="str">
        <f>+'Base de datos  1'!F1843</f>
        <v>Riñihue 27-29, Marta Manriquez</v>
      </c>
      <c r="F508">
        <f>+'Base de datos  1'!G1843</f>
        <v>0</v>
      </c>
      <c r="G508" s="92">
        <f>+'Base de datos  1'!H1843</f>
        <v>46000</v>
      </c>
      <c r="H508" s="4"/>
    </row>
    <row r="509" spans="1:8" x14ac:dyDescent="0.25">
      <c r="A509" s="33">
        <f>+'Base de datos  1'!A1844</f>
        <v>43800</v>
      </c>
      <c r="B509" s="33" t="str">
        <f>+'Base de datos  1'!C1844</f>
        <v>Pago Cuota</v>
      </c>
      <c r="C509" s="33">
        <f>+'Base de datos  1'!D1844</f>
        <v>43829</v>
      </c>
      <c r="D509" s="33" t="str">
        <f>+'Base de datos  1'!E1844</f>
        <v>TR</v>
      </c>
      <c r="E509" s="33" t="str">
        <f>+'Base de datos  1'!F1844</f>
        <v>Villarrica 123, Omar Sepulveda</v>
      </c>
      <c r="F509">
        <f>+'Base de datos  1'!G1844</f>
        <v>0</v>
      </c>
      <c r="G509" s="92">
        <f>+'Base de datos  1'!H1844</f>
        <v>20000</v>
      </c>
      <c r="H509" s="4"/>
    </row>
    <row r="510" spans="1:8" x14ac:dyDescent="0.25">
      <c r="A510" s="33">
        <f>+'Base de datos  1'!A1845</f>
        <v>43800</v>
      </c>
      <c r="B510" s="33" t="str">
        <f>+'Base de datos  1'!C1845</f>
        <v>Pago Cuota</v>
      </c>
      <c r="C510" s="33">
        <f>+'Base de datos  1'!D1845</f>
        <v>43829</v>
      </c>
      <c r="D510" s="33" t="str">
        <f>+'Base de datos  1'!E1845</f>
        <v>TR</v>
      </c>
      <c r="E510" s="33" t="str">
        <f>+'Base de datos  1'!F1845</f>
        <v>CASTAÑEDA</v>
      </c>
      <c r="F510">
        <f>+'Base de datos  1'!G1845</f>
        <v>0</v>
      </c>
      <c r="G510" s="92">
        <f>+'Base de datos  1'!H1845</f>
        <v>20000</v>
      </c>
      <c r="H510" s="4"/>
    </row>
    <row r="511" spans="1:8" x14ac:dyDescent="0.25">
      <c r="A511" s="33">
        <f>+'Base de datos  1'!A1846</f>
        <v>43800</v>
      </c>
      <c r="B511" s="33" t="str">
        <f>+'Base de datos  1'!C1846</f>
        <v>Pago Cuota</v>
      </c>
      <c r="C511" s="33">
        <f>+'Base de datos  1'!D1846</f>
        <v>43829</v>
      </c>
      <c r="D511" s="33" t="str">
        <f>+'Base de datos  1'!E1846</f>
        <v>TR</v>
      </c>
      <c r="E511" s="33" t="str">
        <f>+'Base de datos  1'!F1846</f>
        <v>Ranco 79, Ismelda Meza</v>
      </c>
      <c r="F511">
        <f>+'Base de datos  1'!G1846</f>
        <v>0</v>
      </c>
      <c r="G511" s="92">
        <f>+'Base de datos  1'!H1846</f>
        <v>20000</v>
      </c>
      <c r="H511" s="4"/>
    </row>
    <row r="512" spans="1:8" x14ac:dyDescent="0.25">
      <c r="A512" s="33">
        <f>+'Base de datos  1'!A1847</f>
        <v>43800</v>
      </c>
      <c r="B512" s="33" t="str">
        <f>+'Base de datos  1'!C1847</f>
        <v>Pago Cuota</v>
      </c>
      <c r="C512" s="33">
        <f>+'Base de datos  1'!D1847</f>
        <v>43829</v>
      </c>
      <c r="D512" s="33" t="str">
        <f>+'Base de datos  1'!E1847</f>
        <v>TR</v>
      </c>
      <c r="E512" s="33" t="str">
        <f>+'Base de datos  1'!F1847</f>
        <v>Ranco 50, Julia Parra</v>
      </c>
      <c r="F512">
        <f>+'Base de datos  1'!G1847</f>
        <v>0</v>
      </c>
      <c r="G512" s="92">
        <f>+'Base de datos  1'!H1847</f>
        <v>20000</v>
      </c>
      <c r="H512" s="4"/>
    </row>
    <row r="513" spans="1:10" x14ac:dyDescent="0.25">
      <c r="A513" s="33">
        <f>+'Base de datos  1'!A1848</f>
        <v>43800</v>
      </c>
      <c r="B513" s="33" t="str">
        <f>+'Base de datos  1'!C1848</f>
        <v>Pago Cuota</v>
      </c>
      <c r="C513" s="33">
        <f>+'Base de datos  1'!D1848</f>
        <v>43829</v>
      </c>
      <c r="D513" s="33" t="str">
        <f>+'Base de datos  1'!E1848</f>
        <v>TR</v>
      </c>
      <c r="E513" s="33" t="str">
        <f>+'Base de datos  1'!F1848</f>
        <v>Llanquihue 82, Maria Molina</v>
      </c>
      <c r="F513">
        <f>+'Base de datos  1'!G1848</f>
        <v>0</v>
      </c>
      <c r="G513" s="92">
        <f>+'Base de datos  1'!H1848</f>
        <v>23000</v>
      </c>
      <c r="H513" s="4"/>
    </row>
    <row r="514" spans="1:10" x14ac:dyDescent="0.25">
      <c r="A514" s="33">
        <f>+'Base de datos  1'!A1849</f>
        <v>43800</v>
      </c>
      <c r="B514" s="33" t="str">
        <f>+'Base de datos  1'!C1849</f>
        <v>Pago Cuota</v>
      </c>
      <c r="C514" s="33">
        <f>+'Base de datos  1'!D1849</f>
        <v>43829</v>
      </c>
      <c r="D514" s="33" t="str">
        <f>+'Base de datos  1'!E1849</f>
        <v>d/e</v>
      </c>
      <c r="E514" s="33" t="str">
        <f>+'Base de datos  1'!F1849</f>
        <v>Ranco 83, Silvia Gonzalez</v>
      </c>
      <c r="F514">
        <f>+'Base de datos  1'!G1849</f>
        <v>0</v>
      </c>
      <c r="G514" s="92">
        <f>+'Base de datos  1'!H1849</f>
        <v>23000</v>
      </c>
      <c r="H514" s="4"/>
    </row>
    <row r="515" spans="1:10" x14ac:dyDescent="0.25">
      <c r="A515" s="33">
        <f>+'Base de datos  1'!A1850</f>
        <v>43800</v>
      </c>
      <c r="B515" s="33" t="str">
        <f>+'Base de datos  1'!C1850</f>
        <v>Pago Cuota</v>
      </c>
      <c r="C515" s="33">
        <f>+'Base de datos  1'!D1850</f>
        <v>43829</v>
      </c>
      <c r="D515" s="33" t="str">
        <f>+'Base de datos  1'!E1850</f>
        <v>TR</v>
      </c>
      <c r="E515" s="33" t="str">
        <f>+'Base de datos  1'!F1850</f>
        <v>Puyehue 37,Jorge Matamala</v>
      </c>
      <c r="F515">
        <f>+'Base de datos  1'!G1850</f>
        <v>0</v>
      </c>
      <c r="G515" s="92">
        <f>+'Base de datos  1'!H1850</f>
        <v>23037</v>
      </c>
      <c r="H515" s="4"/>
    </row>
    <row r="516" spans="1:10" x14ac:dyDescent="0.25">
      <c r="A516" s="33">
        <f>+'Base de datos  1'!A1851</f>
        <v>43800</v>
      </c>
      <c r="B516" s="33" t="str">
        <f>+'Base de datos  1'!C1851</f>
        <v>Pago Cuota</v>
      </c>
      <c r="C516" s="33">
        <f>+'Base de datos  1'!D1851</f>
        <v>43829</v>
      </c>
      <c r="D516" s="33" t="str">
        <f>+'Base de datos  1'!E1851</f>
        <v>TR</v>
      </c>
      <c r="E516" s="33" t="str">
        <f>+'Base de datos  1'!F1851</f>
        <v>Icalma 72, Jorge Matamala</v>
      </c>
      <c r="F516">
        <f>+'Base de datos  1'!G1851</f>
        <v>0</v>
      </c>
      <c r="G516" s="92">
        <f>+'Base de datos  1'!H1851</f>
        <v>23072</v>
      </c>
      <c r="H516" s="4"/>
    </row>
    <row r="517" spans="1:10" x14ac:dyDescent="0.25">
      <c r="A517" s="33">
        <f>+'Base de datos  1'!A1852</f>
        <v>43800</v>
      </c>
      <c r="B517" s="33" t="str">
        <f>+'Base de datos  1'!C1852</f>
        <v>Pago Cuota</v>
      </c>
      <c r="C517" s="33">
        <f>+'Base de datos  1'!D1852</f>
        <v>43829</v>
      </c>
      <c r="D517" s="33" t="str">
        <f>+'Base de datos  1'!E1852</f>
        <v>TR</v>
      </c>
      <c r="E517" s="33" t="str">
        <f>+'Base de datos  1'!F1852</f>
        <v>Llanquihue 96, Carlos Alvarez</v>
      </c>
      <c r="F517">
        <f>+'Base de datos  1'!G1852</f>
        <v>0</v>
      </c>
      <c r="G517" s="92">
        <f>+'Base de datos  1'!H1852</f>
        <v>23096</v>
      </c>
      <c r="H517" s="4"/>
    </row>
    <row r="518" spans="1:10" x14ac:dyDescent="0.25">
      <c r="A518" s="33">
        <f>+'Base de datos  1'!A1853</f>
        <v>43800</v>
      </c>
      <c r="B518" s="33" t="str">
        <f>+'Base de datos  1'!C1853</f>
        <v>Pago Cuota</v>
      </c>
      <c r="C518" s="33">
        <f>+'Base de datos  1'!D1853</f>
        <v>43829</v>
      </c>
      <c r="D518" s="33" t="str">
        <f>+'Base de datos  1'!E1853</f>
        <v>TR</v>
      </c>
      <c r="E518" s="33" t="str">
        <f>+'Base de datos  1'!F1853</f>
        <v>Manantiales Fact.311 Recupero lote i06</v>
      </c>
      <c r="F518">
        <f>+'Base de datos  1'!G1853</f>
        <v>0</v>
      </c>
      <c r="G518" s="92">
        <f>+'Base de datos  1'!H1853</f>
        <v>28008</v>
      </c>
      <c r="H518" s="4"/>
    </row>
    <row r="519" spans="1:10" x14ac:dyDescent="0.25">
      <c r="A519" s="33">
        <f>+'Base de datos  1'!A1854</f>
        <v>43800</v>
      </c>
      <c r="B519" s="33" t="str">
        <f>+'Base de datos  1'!C1854</f>
        <v>Pago Cuota</v>
      </c>
      <c r="C519" s="33">
        <f>+'Base de datos  1'!D1854</f>
        <v>43829</v>
      </c>
      <c r="D519" s="33" t="str">
        <f>+'Base de datos  1'!E1854</f>
        <v>d/e</v>
      </c>
      <c r="E519" s="33" t="str">
        <f>+'Base de datos  1'!F1854</f>
        <v>Ranco 77, Melinda Gonzalez</v>
      </c>
      <c r="F519">
        <f>+'Base de datos  1'!G1854</f>
        <v>0</v>
      </c>
      <c r="G519" s="92">
        <f>+'Base de datos  1'!H1854</f>
        <v>46000</v>
      </c>
      <c r="H519" s="4"/>
    </row>
    <row r="520" spans="1:10" x14ac:dyDescent="0.25">
      <c r="A520" s="33">
        <f>+'Base de datos  1'!A1855</f>
        <v>43800</v>
      </c>
      <c r="B520" s="33" t="str">
        <f>+'Base de datos  1'!C1855</f>
        <v>Pago Cuota</v>
      </c>
      <c r="C520" s="33">
        <f>+'Base de datos  1'!D1855</f>
        <v>43829</v>
      </c>
      <c r="D520" s="33" t="str">
        <f>+'Base de datos  1'!E1855</f>
        <v>TR</v>
      </c>
      <c r="E520" s="33" t="str">
        <f>+'Base de datos  1'!F1855</f>
        <v>Riñihue 25, Juan Gonzalez</v>
      </c>
      <c r="F520">
        <f>+'Base de datos  1'!G1855</f>
        <v>0</v>
      </c>
      <c r="G520" s="92">
        <f>+'Base de datos  1'!H1855</f>
        <v>69025</v>
      </c>
      <c r="H520" s="4"/>
    </row>
    <row r="521" spans="1:10" x14ac:dyDescent="0.25">
      <c r="A521" s="217">
        <f>+'Base de datos  1'!A1856</f>
        <v>43800</v>
      </c>
      <c r="B521" s="217" t="str">
        <f>+'Base de datos  1'!C1856</f>
        <v>Pago Cuota</v>
      </c>
      <c r="C521" s="217">
        <f>+'Base de datos  1'!D1856</f>
        <v>43829</v>
      </c>
      <c r="D521" s="217" t="str">
        <f>+'Base de datos  1'!E1856</f>
        <v>TR</v>
      </c>
      <c r="E521" s="217" t="str">
        <f>+'Base de datos  1'!F1856</f>
        <v>Puyehue 53, Maria Vicencio</v>
      </c>
      <c r="F521" s="218">
        <f>+'Base de datos  1'!G1856</f>
        <v>0</v>
      </c>
      <c r="G521" s="230">
        <f>+'Base de datos  1'!H1856</f>
        <v>207000</v>
      </c>
      <c r="H521" s="231">
        <f>SUM(G474:G521)</f>
        <v>3555127</v>
      </c>
    </row>
    <row r="522" spans="1:10" ht="15.75" thickBot="1" x14ac:dyDescent="0.3">
      <c r="A522" s="33"/>
      <c r="B522" s="33"/>
      <c r="C522" s="9"/>
      <c r="G522" s="92"/>
    </row>
    <row r="523" spans="1:10" ht="20.25" thickTop="1" thickBot="1" x14ac:dyDescent="0.35">
      <c r="A523" s="45"/>
      <c r="B523" s="45" t="s">
        <v>1369</v>
      </c>
      <c r="C523" s="45"/>
      <c r="D523" s="45"/>
      <c r="E523" s="45"/>
      <c r="F523" s="45"/>
      <c r="G523" s="95">
        <f>SUM(G9:G521)</f>
        <v>25884848</v>
      </c>
      <c r="H523" s="95"/>
    </row>
    <row r="524" spans="1:10" ht="16.5" thickTop="1" thickBot="1" x14ac:dyDescent="0.3"/>
    <row r="525" spans="1:10" ht="24.6" customHeight="1" thickTop="1" thickBot="1" x14ac:dyDescent="0.45">
      <c r="A525" s="322" t="s">
        <v>164</v>
      </c>
      <c r="B525" s="322"/>
      <c r="C525" s="322"/>
      <c r="D525" s="322"/>
      <c r="E525" s="322"/>
      <c r="F525" s="322"/>
      <c r="G525" s="322"/>
    </row>
    <row r="526" spans="1:10" ht="15.75" thickTop="1" x14ac:dyDescent="0.25"/>
    <row r="527" spans="1:10" ht="26.25" x14ac:dyDescent="0.25">
      <c r="A527" s="8" t="s">
        <v>166</v>
      </c>
      <c r="B527" s="8" t="s">
        <v>171</v>
      </c>
      <c r="C527" s="8" t="s">
        <v>43</v>
      </c>
      <c r="D527" s="8" t="s">
        <v>40</v>
      </c>
      <c r="E527" s="8" t="s">
        <v>1</v>
      </c>
      <c r="F527" s="8" t="s">
        <v>41</v>
      </c>
      <c r="G527" s="96" t="s">
        <v>42</v>
      </c>
      <c r="J527" s="8"/>
    </row>
    <row r="528" spans="1:10" x14ac:dyDescent="0.25">
      <c r="A528" s="33">
        <f>+'Base de datos  1'!A4738</f>
        <v>43466</v>
      </c>
      <c r="B528" t="str">
        <f>+'Base de datos  1'!C4738</f>
        <v>Mantencion</v>
      </c>
      <c r="C528" s="9">
        <f>+'Base de datos  1'!D4738</f>
        <v>43467</v>
      </c>
      <c r="D528" t="str">
        <f>+'Base de datos  1'!E4738</f>
        <v>TR</v>
      </c>
      <c r="E528" t="str">
        <f>+'Base de datos  1'!F4738</f>
        <v>Melinda Gonzalez Desmalez. Ranco 95</v>
      </c>
      <c r="G528" s="201">
        <f>+'Base de datos  1'!H4738</f>
        <v>35000</v>
      </c>
    </row>
    <row r="529" spans="1:7" x14ac:dyDescent="0.25">
      <c r="A529" s="33">
        <f>+'Base de datos  1'!A4739</f>
        <v>43466</v>
      </c>
      <c r="B529" t="str">
        <f>+'Base de datos  1'!C4739</f>
        <v>Mantencion</v>
      </c>
      <c r="C529" s="9">
        <f>+'Base de datos  1'!D4739</f>
        <v>43467</v>
      </c>
      <c r="D529" t="str">
        <f>+'Base de datos  1'!E4739</f>
        <v>TR</v>
      </c>
      <c r="E529" t="str">
        <f>+'Base de datos  1'!F4739</f>
        <v>Cueto (hijos) x Calle Llanquihue</v>
      </c>
      <c r="G529" s="201">
        <f>+'Base de datos  1'!H4739</f>
        <v>120000</v>
      </c>
    </row>
    <row r="530" spans="1:7" x14ac:dyDescent="0.25">
      <c r="A530" s="33">
        <f>+'Base de datos  1'!A4740</f>
        <v>43466</v>
      </c>
      <c r="B530" t="str">
        <f>+'Base de datos  1'!C4740</f>
        <v>Sueldos</v>
      </c>
      <c r="C530" s="9">
        <f>+'Base de datos  1'!D4740</f>
        <v>43467</v>
      </c>
      <c r="D530" t="str">
        <f>+'Base de datos  1'!E4740</f>
        <v>TR</v>
      </c>
      <c r="E530" t="str">
        <f>+'Base de datos  1'!F4740</f>
        <v>C. Henriquez Liq sueldo Dic. 2018</v>
      </c>
      <c r="G530" s="201">
        <f>+'Base de datos  1'!H4740</f>
        <v>196541</v>
      </c>
    </row>
    <row r="531" spans="1:7" x14ac:dyDescent="0.25">
      <c r="A531" s="33">
        <f>+'Base de datos  1'!A4741</f>
        <v>43466</v>
      </c>
      <c r="B531" t="str">
        <f>+'Base de datos  1'!C4741</f>
        <v>Basura</v>
      </c>
      <c r="C531" s="9">
        <f>+'Base de datos  1'!D4741</f>
        <v>43467</v>
      </c>
      <c r="D531" t="str">
        <f>+'Base de datos  1'!E4741</f>
        <v>TR</v>
      </c>
      <c r="E531" t="str">
        <f>+'Base de datos  1'!F4741</f>
        <v>Edwards Cabrera x retiro basura dic.</v>
      </c>
      <c r="G531" s="201">
        <f>+'Base de datos  1'!H4741</f>
        <v>75000</v>
      </c>
    </row>
    <row r="532" spans="1:7" x14ac:dyDescent="0.25">
      <c r="A532" s="33">
        <f>+'Base de datos  1'!A4742</f>
        <v>43466</v>
      </c>
      <c r="B532" t="str">
        <f>+'Base de datos  1'!C4742</f>
        <v>Mantencion</v>
      </c>
      <c r="C532" s="9">
        <f>+'Base de datos  1'!D4742</f>
        <v>43467</v>
      </c>
      <c r="D532" t="str">
        <f>+'Base de datos  1'!E4742</f>
        <v>TR</v>
      </c>
      <c r="E532" t="str">
        <f>+'Base de datos  1'!F4742</f>
        <v>Luis Pacheco x aridos calle Llaqnuihue</v>
      </c>
      <c r="G532" s="201">
        <f>+'Base de datos  1'!H4742</f>
        <v>32000</v>
      </c>
    </row>
    <row r="533" spans="1:7" x14ac:dyDescent="0.25">
      <c r="A533" s="33">
        <f>+'Base de datos  1'!A4743</f>
        <v>43466</v>
      </c>
      <c r="B533" t="str">
        <f>+'Base de datos  1'!C4743</f>
        <v>Basura</v>
      </c>
      <c r="C533" s="9">
        <f>+'Base de datos  1'!D4743</f>
        <v>43467</v>
      </c>
      <c r="D533" t="str">
        <f>+'Base de datos  1'!E4743</f>
        <v>TR</v>
      </c>
      <c r="E533" t="str">
        <f>+'Base de datos  1'!F4743</f>
        <v>Eco Junior retiro 2 ene. 2019</v>
      </c>
      <c r="G533" s="201">
        <f>+'Base de datos  1'!H4743</f>
        <v>295000</v>
      </c>
    </row>
    <row r="534" spans="1:7" x14ac:dyDescent="0.25">
      <c r="A534" s="33">
        <f>+'Base de datos  1'!A4744</f>
        <v>43466</v>
      </c>
      <c r="B534" t="str">
        <f>+'Base de datos  1'!C4744</f>
        <v>Mantencion</v>
      </c>
      <c r="C534" s="9">
        <f>+'Base de datos  1'!D4744</f>
        <v>43468</v>
      </c>
      <c r="D534" t="str">
        <f>+'Base de datos  1'!E4744</f>
        <v>TR</v>
      </c>
      <c r="E534" t="str">
        <f>+'Base de datos  1'!F4744</f>
        <v>Melinda Gonzalez Desmalez. 125</v>
      </c>
      <c r="G534" s="201">
        <f>+'Base de datos  1'!H4744</f>
        <v>35000</v>
      </c>
    </row>
    <row r="535" spans="1:7" x14ac:dyDescent="0.25">
      <c r="A535" s="33">
        <f>+'Base de datos  1'!A4745</f>
        <v>43466</v>
      </c>
      <c r="B535" t="str">
        <f>+'Base de datos  1'!C4745</f>
        <v>Agua</v>
      </c>
      <c r="C535" s="9">
        <f>+'Base de datos  1'!D4745</f>
        <v>43468</v>
      </c>
      <c r="D535" t="str">
        <f>+'Base de datos  1'!E4745</f>
        <v>TR</v>
      </c>
      <c r="E535" t="str">
        <f>+'Base de datos  1'!F4745</f>
        <v>2 Camiones de Agua Cist. Dist.</v>
      </c>
      <c r="G535" s="201">
        <f>+'Base de datos  1'!H4745</f>
        <v>70000</v>
      </c>
    </row>
    <row r="536" spans="1:7" x14ac:dyDescent="0.25">
      <c r="A536" s="33">
        <f>+'Base de datos  1'!A4746</f>
        <v>43466</v>
      </c>
      <c r="B536" t="str">
        <f>+'Base de datos  1'!C4746</f>
        <v>Administracion</v>
      </c>
      <c r="C536" s="9">
        <f>+'Base de datos  1'!D4746</f>
        <v>43472</v>
      </c>
      <c r="D536" t="str">
        <f>+'Base de datos  1'!E4746</f>
        <v>com</v>
      </c>
      <c r="E536" t="str">
        <f>+'Base de datos  1'!F4746</f>
        <v>Seguro Fraude</v>
      </c>
      <c r="G536" s="201">
        <f>+'Base de datos  1'!H4746</f>
        <v>10199</v>
      </c>
    </row>
    <row r="537" spans="1:7" x14ac:dyDescent="0.25">
      <c r="A537" s="33">
        <f>+'Base de datos  1'!A4747</f>
        <v>43466</v>
      </c>
      <c r="B537" t="str">
        <f>+'Base de datos  1'!C4747</f>
        <v>luz</v>
      </c>
      <c r="C537" s="9">
        <f>+'Base de datos  1'!D4747</f>
        <v>43472</v>
      </c>
      <c r="D537" t="str">
        <f>+'Base de datos  1'!E4747</f>
        <v>TR</v>
      </c>
      <c r="E537" t="str">
        <f>+'Base de datos  1'!F4747</f>
        <v>Litoral2</v>
      </c>
      <c r="G537" s="201">
        <f>+'Base de datos  1'!H4747</f>
        <v>21811</v>
      </c>
    </row>
    <row r="538" spans="1:7" x14ac:dyDescent="0.25">
      <c r="A538" s="33">
        <f>+'Base de datos  1'!A4748</f>
        <v>43466</v>
      </c>
      <c r="B538" t="str">
        <f>+'Base de datos  1'!C4748</f>
        <v>luz</v>
      </c>
      <c r="C538" s="9">
        <f>+'Base de datos  1'!D4748</f>
        <v>43472</v>
      </c>
      <c r="D538" t="str">
        <f>+'Base de datos  1'!E4748</f>
        <v>TR</v>
      </c>
      <c r="E538" t="str">
        <f>+'Base de datos  1'!F4748</f>
        <v>Litoral 1</v>
      </c>
      <c r="G538" s="201">
        <f>+'Base de datos  1'!H4748</f>
        <v>54295</v>
      </c>
    </row>
    <row r="539" spans="1:7" x14ac:dyDescent="0.25">
      <c r="A539" s="33">
        <f>+'Base de datos  1'!A4749</f>
        <v>43466</v>
      </c>
      <c r="B539" t="str">
        <f>+'Base de datos  1'!C4749</f>
        <v>luz</v>
      </c>
      <c r="C539" s="9">
        <f>+'Base de datos  1'!D4749</f>
        <v>43472</v>
      </c>
      <c r="D539" t="str">
        <f>+'Base de datos  1'!E4749</f>
        <v>TR</v>
      </c>
      <c r="E539" t="str">
        <f>+'Base de datos  1'!F4749</f>
        <v>Litoral 3</v>
      </c>
      <c r="G539" s="201">
        <f>+'Base de datos  1'!H4749</f>
        <v>2166</v>
      </c>
    </row>
    <row r="540" spans="1:7" x14ac:dyDescent="0.25">
      <c r="A540" s="33">
        <f>+'Base de datos  1'!A4750</f>
        <v>43466</v>
      </c>
      <c r="B540" t="str">
        <f>+'Base de datos  1'!C4750</f>
        <v>Celular</v>
      </c>
      <c r="C540" s="9">
        <f>+'Base de datos  1'!D4750</f>
        <v>43472</v>
      </c>
      <c r="D540" t="str">
        <f>+'Base de datos  1'!E4750</f>
        <v>TR</v>
      </c>
      <c r="E540" t="str">
        <f>+'Base de datos  1'!F4750</f>
        <v>Celular CH</v>
      </c>
      <c r="G540" s="201">
        <f>+'Base de datos  1'!H4750</f>
        <v>6990</v>
      </c>
    </row>
    <row r="541" spans="1:7" x14ac:dyDescent="0.25">
      <c r="A541" s="33">
        <f>+'Base de datos  1'!A4751</f>
        <v>43466</v>
      </c>
      <c r="B541" t="str">
        <f>+'Base de datos  1'!C4751</f>
        <v>caja chica</v>
      </c>
      <c r="C541" s="9">
        <f>+'Base de datos  1'!D4751</f>
        <v>43472</v>
      </c>
      <c r="D541" t="str">
        <f>+'Base de datos  1'!E4751</f>
        <v>TR</v>
      </c>
      <c r="E541" t="str">
        <f>+'Base de datos  1'!F4751</f>
        <v>R.Figueroa C. Chica Enero 2019</v>
      </c>
      <c r="G541" s="201">
        <f>+'Base de datos  1'!H4751</f>
        <v>100000</v>
      </c>
    </row>
    <row r="542" spans="1:7" x14ac:dyDescent="0.25">
      <c r="A542" s="33">
        <f>+'Base de datos  1'!A4752</f>
        <v>43466</v>
      </c>
      <c r="B542" t="str">
        <f>+'Base de datos  1'!C4752</f>
        <v>Sueldos</v>
      </c>
      <c r="C542" s="9">
        <f>+'Base de datos  1'!D4752</f>
        <v>43472</v>
      </c>
      <c r="D542" t="str">
        <f>+'Base de datos  1'!E4752</f>
        <v>TR</v>
      </c>
      <c r="E542" t="str">
        <f>+'Base de datos  1'!F4752</f>
        <v>Previred CH</v>
      </c>
      <c r="G542" s="201">
        <f>+'Base de datos  1'!H4752</f>
        <v>124176</v>
      </c>
    </row>
    <row r="543" spans="1:7" x14ac:dyDescent="0.25">
      <c r="A543" s="33">
        <f>+'Base de datos  1'!A4753</f>
        <v>43466</v>
      </c>
      <c r="B543" t="str">
        <f>+'Base de datos  1'!C4753</f>
        <v>Basura</v>
      </c>
      <c r="C543" s="9">
        <f>+'Base de datos  1'!D4753</f>
        <v>43473</v>
      </c>
      <c r="D543" t="str">
        <f>+'Base de datos  1'!E4753</f>
        <v>TR</v>
      </c>
      <c r="E543" t="str">
        <f>+'Base de datos  1'!F4753</f>
        <v>Eco Junior retiro 8 ene. 2019</v>
      </c>
      <c r="G543" s="201">
        <f>+'Base de datos  1'!H4753</f>
        <v>295000</v>
      </c>
    </row>
    <row r="544" spans="1:7" x14ac:dyDescent="0.25">
      <c r="A544" s="33">
        <f>+'Base de datos  1'!A4754</f>
        <v>43466</v>
      </c>
      <c r="B544" t="str">
        <f>+'Base de datos  1'!C4754</f>
        <v>Administracion</v>
      </c>
      <c r="C544" s="9">
        <f>+'Base de datos  1'!D4754</f>
        <v>43472</v>
      </c>
      <c r="D544" t="str">
        <f>+'Base de datos  1'!E4754</f>
        <v>TR</v>
      </c>
      <c r="E544" t="str">
        <f>+'Base de datos  1'!F4754</f>
        <v>REP. Y ACTUALIZ. PAG. WEB</v>
      </c>
      <c r="G544" s="201">
        <f>+'Base de datos  1'!H4754</f>
        <v>75000</v>
      </c>
    </row>
    <row r="545" spans="1:8" x14ac:dyDescent="0.25">
      <c r="A545" s="33">
        <f>+'Base de datos  1'!A4755</f>
        <v>43466</v>
      </c>
      <c r="B545" t="str">
        <f>+'Base de datos  1'!C4755</f>
        <v>Agua</v>
      </c>
      <c r="C545" s="9">
        <f>+'Base de datos  1'!D4755</f>
        <v>43476</v>
      </c>
      <c r="D545" t="str">
        <f>+'Base de datos  1'!E4755</f>
        <v>TR</v>
      </c>
      <c r="E545" t="str">
        <f>+'Base de datos  1'!F4755</f>
        <v>2 Camiones de Agua Cist. Dist.</v>
      </c>
      <c r="G545" s="201">
        <f>+'Base de datos  1'!H4755</f>
        <v>70000</v>
      </c>
    </row>
    <row r="546" spans="1:8" x14ac:dyDescent="0.25">
      <c r="A546" s="33">
        <f>+'Base de datos  1'!A4756</f>
        <v>43466</v>
      </c>
      <c r="B546" t="str">
        <f>+'Base de datos  1'!C4756</f>
        <v>Basura</v>
      </c>
      <c r="C546" s="9">
        <f>+'Base de datos  1'!D4756</f>
        <v>43480</v>
      </c>
      <c r="D546" t="str">
        <f>+'Base de datos  1'!E4756</f>
        <v>TR</v>
      </c>
      <c r="E546" t="str">
        <f>+'Base de datos  1'!F4756</f>
        <v>Eco Junior retiro 14 ene. 2019</v>
      </c>
      <c r="G546" s="201">
        <f>+'Base de datos  1'!H4756</f>
        <v>295000</v>
      </c>
    </row>
    <row r="547" spans="1:8" x14ac:dyDescent="0.25">
      <c r="A547" s="33">
        <f>+'Base de datos  1'!A4757</f>
        <v>43466</v>
      </c>
      <c r="B547" t="str">
        <f>+'Base de datos  1'!C4757</f>
        <v>Sueldos</v>
      </c>
      <c r="C547" s="9">
        <f>+'Base de datos  1'!D4757</f>
        <v>43480</v>
      </c>
      <c r="D547" t="str">
        <f>+'Base de datos  1'!E4757</f>
        <v>TR</v>
      </c>
      <c r="E547" t="str">
        <f>+'Base de datos  1'!F4757</f>
        <v>CH adelanto sueldo</v>
      </c>
      <c r="G547" s="201">
        <f>+'Base de datos  1'!H4757</f>
        <v>120000</v>
      </c>
    </row>
    <row r="548" spans="1:8" x14ac:dyDescent="0.25">
      <c r="A548" s="33">
        <f>+'Base de datos  1'!A4758</f>
        <v>43466</v>
      </c>
      <c r="B548" t="str">
        <f>+'Base de datos  1'!C4758</f>
        <v>Proy. TiT Dominio</v>
      </c>
      <c r="C548" s="9">
        <f>+'Base de datos  1'!D4758</f>
        <v>43480</v>
      </c>
      <c r="D548">
        <f>+'Base de datos  1'!E4758</f>
        <v>6829</v>
      </c>
      <c r="E548" t="str">
        <f>+'Base de datos  1'!F4758</f>
        <v>CBR Insc. Escrituras</v>
      </c>
      <c r="G548" s="201">
        <f>+'Base de datos  1'!H4758</f>
        <v>240000</v>
      </c>
    </row>
    <row r="549" spans="1:8" x14ac:dyDescent="0.25">
      <c r="A549" s="33">
        <f>+'Base de datos  1'!A4759</f>
        <v>43466</v>
      </c>
      <c r="B549" t="str">
        <f>+'Base de datos  1'!C4759</f>
        <v>Agua</v>
      </c>
      <c r="C549" s="9">
        <f>+'Base de datos  1'!D4759</f>
        <v>43486</v>
      </c>
      <c r="D549" t="str">
        <f>+'Base de datos  1'!E4759</f>
        <v>TR</v>
      </c>
      <c r="E549" t="str">
        <f>+'Base de datos  1'!F4759</f>
        <v>1 Camion de agua cis. Dist.</v>
      </c>
      <c r="G549" s="201">
        <f>+'Base de datos  1'!H4759</f>
        <v>35000</v>
      </c>
    </row>
    <row r="550" spans="1:8" x14ac:dyDescent="0.25">
      <c r="A550" s="33">
        <f>+'Base de datos  1'!A4760</f>
        <v>43466</v>
      </c>
      <c r="B550" t="str">
        <f>+'Base de datos  1'!C4760</f>
        <v>Administracion</v>
      </c>
      <c r="C550" s="9">
        <f>+'Base de datos  1'!D4760</f>
        <v>43486</v>
      </c>
      <c r="D550" t="str">
        <f>+'Base de datos  1'!E4760</f>
        <v>TR</v>
      </c>
      <c r="E550" t="str">
        <f>+'Base de datos  1'!F4760</f>
        <v>Arriendo Sede Paraiso</v>
      </c>
      <c r="G550" s="201">
        <f>+'Base de datos  1'!H4760</f>
        <v>40000</v>
      </c>
    </row>
    <row r="551" spans="1:8" x14ac:dyDescent="0.25">
      <c r="A551" s="33">
        <f>+'Base de datos  1'!A4761</f>
        <v>43466</v>
      </c>
      <c r="B551" t="str">
        <f>+'Base de datos  1'!C4761</f>
        <v>Basura</v>
      </c>
      <c r="C551" s="9">
        <f>+'Base de datos  1'!D4761</f>
        <v>43487</v>
      </c>
      <c r="D551" t="str">
        <f>+'Base de datos  1'!E4761</f>
        <v>TR</v>
      </c>
      <c r="E551" t="str">
        <f>+'Base de datos  1'!F4761</f>
        <v>Eco Junior retiro 21 ene. 2019</v>
      </c>
      <c r="G551" s="201">
        <f>+'Base de datos  1'!H4761</f>
        <v>295000</v>
      </c>
    </row>
    <row r="552" spans="1:8" x14ac:dyDescent="0.25">
      <c r="A552" s="33">
        <f>+'Base de datos  1'!A4762</f>
        <v>43466</v>
      </c>
      <c r="B552" t="str">
        <f>+'Base de datos  1'!C4762</f>
        <v>Agua</v>
      </c>
      <c r="C552" s="9">
        <f>+'Base de datos  1'!D4762</f>
        <v>43490</v>
      </c>
      <c r="D552" t="str">
        <f>+'Base de datos  1'!E4762</f>
        <v>TR</v>
      </c>
      <c r="E552" t="str">
        <f>+'Base de datos  1'!F4762</f>
        <v>2 Camiones de Agua Cist. Dist.</v>
      </c>
      <c r="G552" s="201">
        <f>+'Base de datos  1'!H4762</f>
        <v>70000</v>
      </c>
    </row>
    <row r="553" spans="1:8" x14ac:dyDescent="0.25">
      <c r="A553" s="33">
        <f>+'Base de datos  1'!A4763</f>
        <v>43466</v>
      </c>
      <c r="B553" t="str">
        <f>+'Base de datos  1'!C4763</f>
        <v>Agua</v>
      </c>
      <c r="C553" s="9">
        <f>+'Base de datos  1'!D4763</f>
        <v>43495</v>
      </c>
      <c r="D553" t="str">
        <f>+'Base de datos  1'!E4763</f>
        <v>TR</v>
      </c>
      <c r="E553" t="str">
        <f>+'Base de datos  1'!F4763</f>
        <v>2 Camiones de Agua Cist. Dist.</v>
      </c>
      <c r="G553" s="201">
        <f>+'Base de datos  1'!H4763</f>
        <v>70000</v>
      </c>
    </row>
    <row r="554" spans="1:8" x14ac:dyDescent="0.25">
      <c r="A554" s="217">
        <f>+'Base de datos  1'!A4764</f>
        <v>43466</v>
      </c>
      <c r="B554" s="218" t="str">
        <f>+'Base de datos  1'!C4764</f>
        <v>Basura</v>
      </c>
      <c r="C554" s="219">
        <f>+'Base de datos  1'!D4764</f>
        <v>43493</v>
      </c>
      <c r="D554" s="218" t="str">
        <f>+'Base de datos  1'!E4764</f>
        <v>TR</v>
      </c>
      <c r="E554" s="218" t="str">
        <f>+'Base de datos  1'!F4764</f>
        <v>Eco Junior retiro 28 ene. 2019</v>
      </c>
      <c r="F554" s="218"/>
      <c r="G554" s="225">
        <f>+'Base de datos  1'!H4764</f>
        <v>295000</v>
      </c>
      <c r="H554" s="233">
        <f>SUM(G528:G554)</f>
        <v>3078178</v>
      </c>
    </row>
    <row r="555" spans="1:8" x14ac:dyDescent="0.25">
      <c r="A555" s="33">
        <f>+'Base de datos  1'!A4765</f>
        <v>43497</v>
      </c>
      <c r="B555" t="str">
        <f>+'Base de datos  1'!C4765</f>
        <v>Sueldos</v>
      </c>
      <c r="C555" s="9">
        <f>+'Base de datos  1'!D4765</f>
        <v>43497</v>
      </c>
      <c r="D555" t="str">
        <f>+'Base de datos  1'!E4765</f>
        <v>TR</v>
      </c>
      <c r="E555" t="str">
        <f>+'Base de datos  1'!F4765</f>
        <v>LIQ.Sueldo Carlos Henriquez</v>
      </c>
      <c r="G555" s="201">
        <f>+'Base de datos  1'!H4765</f>
        <v>366780</v>
      </c>
    </row>
    <row r="556" spans="1:8" x14ac:dyDescent="0.25">
      <c r="A556" s="33">
        <f>+'Base de datos  1'!A4766</f>
        <v>43497</v>
      </c>
      <c r="B556" t="str">
        <f>+'Base de datos  1'!C4766</f>
        <v>Mantencion</v>
      </c>
      <c r="C556" s="9">
        <f>+'Base de datos  1'!D4766</f>
        <v>43500</v>
      </c>
      <c r="D556" t="str">
        <f>+'Base de datos  1'!E4766</f>
        <v>TR</v>
      </c>
      <c r="E556" t="str">
        <f>+'Base de datos  1'!F4766</f>
        <v>Maximiliano Marchant Desmalez. Sitio</v>
      </c>
      <c r="G556" s="201">
        <f>+'Base de datos  1'!H4766</f>
        <v>120000</v>
      </c>
    </row>
    <row r="557" spans="1:8" x14ac:dyDescent="0.25">
      <c r="A557" s="33">
        <f>+'Base de datos  1'!A4767</f>
        <v>43497</v>
      </c>
      <c r="B557" t="str">
        <f>+'Base de datos  1'!C4767</f>
        <v>Basura</v>
      </c>
      <c r="C557" s="9">
        <f>+'Base de datos  1'!D4767</f>
        <v>43501</v>
      </c>
      <c r="D557" t="str">
        <f>+'Base de datos  1'!E4767</f>
        <v>TR</v>
      </c>
      <c r="E557" t="str">
        <f>+'Base de datos  1'!F4767</f>
        <v>Eco Junior retiro 5 Feb. 2019</v>
      </c>
      <c r="G557" s="201">
        <f>+'Base de datos  1'!H4767</f>
        <v>295000</v>
      </c>
    </row>
    <row r="558" spans="1:8" x14ac:dyDescent="0.25">
      <c r="A558" s="33">
        <f>+'Base de datos  1'!A4768</f>
        <v>43497</v>
      </c>
      <c r="B558" t="str">
        <f>+'Base de datos  1'!C4768</f>
        <v>Sueldos</v>
      </c>
      <c r="C558" s="9">
        <f>+'Base de datos  1'!D4768</f>
        <v>43501</v>
      </c>
      <c r="D558" t="str">
        <f>+'Base de datos  1'!E4768</f>
        <v>TR</v>
      </c>
      <c r="E558" t="str">
        <f>+'Base de datos  1'!F4768</f>
        <v>Previred CH</v>
      </c>
      <c r="G558" s="201">
        <f>+'Base de datos  1'!H4768</f>
        <v>142380</v>
      </c>
    </row>
    <row r="559" spans="1:8" x14ac:dyDescent="0.25">
      <c r="A559" s="33">
        <f>+'Base de datos  1'!A4769</f>
        <v>43497</v>
      </c>
      <c r="B559" t="str">
        <f>+'Base de datos  1'!C4769</f>
        <v>caja chica</v>
      </c>
      <c r="C559" s="9">
        <f>+'Base de datos  1'!D4769</f>
        <v>43501</v>
      </c>
      <c r="D559" t="str">
        <f>+'Base de datos  1'!E4769</f>
        <v>TR</v>
      </c>
      <c r="E559" t="str">
        <f>+'Base de datos  1'!F4769</f>
        <v>Ricardo Figueroa Caja Chica Feb.19</v>
      </c>
      <c r="G559" s="201">
        <f>+'Base de datos  1'!H4769</f>
        <v>100000</v>
      </c>
    </row>
    <row r="560" spans="1:8" x14ac:dyDescent="0.25">
      <c r="A560" s="33">
        <f>+'Base de datos  1'!A4770</f>
        <v>43497</v>
      </c>
      <c r="B560" t="str">
        <f>+'Base de datos  1'!C4770</f>
        <v>luz</v>
      </c>
      <c r="C560" s="9">
        <f>+'Base de datos  1'!D4770</f>
        <v>43501</v>
      </c>
      <c r="D560" t="str">
        <f>+'Base de datos  1'!E4770</f>
        <v>TR</v>
      </c>
      <c r="E560" t="str">
        <f>+'Base de datos  1'!F4770</f>
        <v>Litoral 2</v>
      </c>
      <c r="G560" s="201">
        <f>+'Base de datos  1'!H4770</f>
        <v>20971</v>
      </c>
    </row>
    <row r="561" spans="1:8" x14ac:dyDescent="0.25">
      <c r="A561" s="33">
        <f>+'Base de datos  1'!A4771</f>
        <v>43497</v>
      </c>
      <c r="B561" t="str">
        <f>+'Base de datos  1'!C4771</f>
        <v>luz</v>
      </c>
      <c r="C561" s="9">
        <f>+'Base de datos  1'!D4771</f>
        <v>43501</v>
      </c>
      <c r="D561" t="str">
        <f>+'Base de datos  1'!E4771</f>
        <v>TR</v>
      </c>
      <c r="E561" t="str">
        <f>+'Base de datos  1'!F4771</f>
        <v>Litoral 1</v>
      </c>
      <c r="G561" s="201">
        <f>+'Base de datos  1'!H4771</f>
        <v>63639</v>
      </c>
    </row>
    <row r="562" spans="1:8" x14ac:dyDescent="0.25">
      <c r="A562" s="33">
        <f>+'Base de datos  1'!A4772</f>
        <v>43497</v>
      </c>
      <c r="B562" t="str">
        <f>+'Base de datos  1'!C4772</f>
        <v>luz</v>
      </c>
      <c r="C562" s="9">
        <f>+'Base de datos  1'!D4772</f>
        <v>43501</v>
      </c>
      <c r="D562" t="str">
        <f>+'Base de datos  1'!E4772</f>
        <v>TR</v>
      </c>
      <c r="E562" t="str">
        <f>+'Base de datos  1'!F4772</f>
        <v>Litoral 3</v>
      </c>
      <c r="G562" s="201">
        <f>+'Base de datos  1'!H4772</f>
        <v>2036</v>
      </c>
    </row>
    <row r="563" spans="1:8" x14ac:dyDescent="0.25">
      <c r="A563" s="33">
        <f>+'Base de datos  1'!A4773</f>
        <v>43497</v>
      </c>
      <c r="B563" t="str">
        <f>+'Base de datos  1'!C4773</f>
        <v>Celular</v>
      </c>
      <c r="C563" s="9">
        <f>+'Base de datos  1'!D4773</f>
        <v>43501</v>
      </c>
      <c r="D563" t="str">
        <f>+'Base de datos  1'!E4773</f>
        <v>TR</v>
      </c>
      <c r="E563" t="str">
        <f>+'Base de datos  1'!F4773</f>
        <v>Celular CH</v>
      </c>
      <c r="G563" s="201">
        <f>+'Base de datos  1'!H4773</f>
        <v>6990</v>
      </c>
    </row>
    <row r="564" spans="1:8" x14ac:dyDescent="0.25">
      <c r="A564" s="33">
        <f>+'Base de datos  1'!A4774</f>
        <v>43497</v>
      </c>
      <c r="B564" t="str">
        <f>+'Base de datos  1'!C4774</f>
        <v>Administracion</v>
      </c>
      <c r="C564" s="9">
        <f>+'Base de datos  1'!D4774</f>
        <v>43502</v>
      </c>
      <c r="D564" t="str">
        <f>+'Base de datos  1'!E4774</f>
        <v>COM</v>
      </c>
      <c r="E564" t="str">
        <f>+'Base de datos  1'!F4774</f>
        <v>Seguro Fraude</v>
      </c>
      <c r="G564" s="201">
        <f>+'Base de datos  1'!H4774</f>
        <v>10190</v>
      </c>
    </row>
    <row r="565" spans="1:8" x14ac:dyDescent="0.25">
      <c r="A565" s="33">
        <f>+'Base de datos  1'!A4775</f>
        <v>43497</v>
      </c>
      <c r="B565" t="str">
        <f>+'Base de datos  1'!C4775</f>
        <v>Agua</v>
      </c>
      <c r="C565" s="9">
        <f>+'Base de datos  1'!D4775</f>
        <v>43503</v>
      </c>
      <c r="D565" t="str">
        <f>+'Base de datos  1'!E4775</f>
        <v>TR</v>
      </c>
      <c r="E565" t="str">
        <f>+'Base de datos  1'!F4775</f>
        <v>2 Camiones de Agua Cist. Dist</v>
      </c>
      <c r="G565" s="201">
        <f>+'Base de datos  1'!H4775</f>
        <v>70000</v>
      </c>
    </row>
    <row r="566" spans="1:8" x14ac:dyDescent="0.25">
      <c r="A566" s="33">
        <f>+'Base de datos  1'!A4776</f>
        <v>43497</v>
      </c>
      <c r="B566" t="str">
        <f>+'Base de datos  1'!C4776</f>
        <v>Sueldos</v>
      </c>
      <c r="C566" s="9">
        <f>+'Base de datos  1'!D4776</f>
        <v>43507</v>
      </c>
      <c r="D566" t="str">
        <f>+'Base de datos  1'!E4776</f>
        <v>TR</v>
      </c>
      <c r="E566" t="str">
        <f>+'Base de datos  1'!F4776</f>
        <v>Gastos Tejos x Custodia Condominio</v>
      </c>
      <c r="G566" s="201">
        <f>+'Base de datos  1'!H4776</f>
        <v>100000</v>
      </c>
    </row>
    <row r="567" spans="1:8" x14ac:dyDescent="0.25">
      <c r="A567" s="33">
        <f>+'Base de datos  1'!A4777</f>
        <v>43497</v>
      </c>
      <c r="B567" t="str">
        <f>+'Base de datos  1'!C4777</f>
        <v>Basura</v>
      </c>
      <c r="C567" s="9">
        <f>+'Base de datos  1'!D4777</f>
        <v>43507</v>
      </c>
      <c r="D567" t="str">
        <f>+'Base de datos  1'!E4777</f>
        <v>TR</v>
      </c>
      <c r="E567" t="str">
        <f>+'Base de datos  1'!F4777</f>
        <v>Eco Junior retiro 11 de Febrero. 2019</v>
      </c>
      <c r="G567" s="201">
        <f>+'Base de datos  1'!H4777</f>
        <v>295000</v>
      </c>
    </row>
    <row r="568" spans="1:8" x14ac:dyDescent="0.25">
      <c r="A568" s="33">
        <f>+'Base de datos  1'!A4778</f>
        <v>43497</v>
      </c>
      <c r="B568" t="str">
        <f>+'Base de datos  1'!C4778</f>
        <v>Agua</v>
      </c>
      <c r="C568" s="9">
        <f>+'Base de datos  1'!D4778</f>
        <v>43507</v>
      </c>
      <c r="D568" t="str">
        <f>+'Base de datos  1'!E4778</f>
        <v>TR</v>
      </c>
      <c r="E568" t="str">
        <f>+'Base de datos  1'!F4778</f>
        <v>2 Camiones de Agua Cist. Dist.</v>
      </c>
      <c r="G568" s="201">
        <f>+'Base de datos  1'!H4778</f>
        <v>70000</v>
      </c>
    </row>
    <row r="569" spans="1:8" x14ac:dyDescent="0.25">
      <c r="A569" s="33">
        <f>+'Base de datos  1'!A4779</f>
        <v>43497</v>
      </c>
      <c r="B569" t="str">
        <f>+'Base de datos  1'!C4779</f>
        <v>Sueldos</v>
      </c>
      <c r="C569" s="9">
        <f>+'Base de datos  1'!D4779</f>
        <v>43507</v>
      </c>
      <c r="D569" t="str">
        <f>+'Base de datos  1'!E4779</f>
        <v>TR</v>
      </c>
      <c r="E569" t="str">
        <f>+'Base de datos  1'!F4779</f>
        <v>CH Adelanto sueldo</v>
      </c>
      <c r="G569" s="201">
        <f>+'Base de datos  1'!H4779</f>
        <v>120000</v>
      </c>
    </row>
    <row r="570" spans="1:8" x14ac:dyDescent="0.25">
      <c r="A570" s="33">
        <f>+'Base de datos  1'!A4780</f>
        <v>43497</v>
      </c>
      <c r="B570" t="str">
        <f>+'Base de datos  1'!C4780</f>
        <v>Basura</v>
      </c>
      <c r="C570" s="9">
        <f>+'Base de datos  1'!D4780</f>
        <v>43515</v>
      </c>
      <c r="D570" t="str">
        <f>+'Base de datos  1'!E4780</f>
        <v>TR</v>
      </c>
      <c r="E570" t="str">
        <f>+'Base de datos  1'!F4780</f>
        <v>Eco Junior retiro 18 de Febrero. 2019</v>
      </c>
      <c r="G570" s="201">
        <f>+'Base de datos  1'!H4780</f>
        <v>295000</v>
      </c>
    </row>
    <row r="571" spans="1:8" x14ac:dyDescent="0.25">
      <c r="A571" s="33">
        <f>+'Base de datos  1'!A4781</f>
        <v>43497</v>
      </c>
      <c r="B571" t="str">
        <f>+'Base de datos  1'!C4781</f>
        <v>Administracion</v>
      </c>
      <c r="C571" s="9">
        <f>+'Base de datos  1'!D4781</f>
        <v>43517</v>
      </c>
      <c r="D571" t="str">
        <f>+'Base de datos  1'!E4781</f>
        <v>TR</v>
      </c>
      <c r="E571" t="str">
        <f>+'Base de datos  1'!F4781</f>
        <v>Scanner HP x digitalizacion Doc.</v>
      </c>
      <c r="G571" s="201">
        <f>+'Base de datos  1'!H4781</f>
        <v>174510</v>
      </c>
    </row>
    <row r="572" spans="1:8" x14ac:dyDescent="0.25">
      <c r="A572" s="33">
        <f>+'Base de datos  1'!A4782</f>
        <v>43497</v>
      </c>
      <c r="B572" t="str">
        <f>+'Base de datos  1'!C4782</f>
        <v>Agua</v>
      </c>
      <c r="C572" s="9">
        <f>+'Base de datos  1'!D4782</f>
        <v>43518</v>
      </c>
      <c r="D572" t="str">
        <f>+'Base de datos  1'!E4782</f>
        <v>TR</v>
      </c>
      <c r="E572" t="str">
        <f>+'Base de datos  1'!F4782</f>
        <v>2 Camiones de agua Cist. Dist</v>
      </c>
      <c r="G572" s="201">
        <f>+'Base de datos  1'!H4782</f>
        <v>70000</v>
      </c>
    </row>
    <row r="573" spans="1:8" x14ac:dyDescent="0.25">
      <c r="A573" s="33">
        <f>+'Base de datos  1'!A4783</f>
        <v>43497</v>
      </c>
      <c r="B573" t="str">
        <f>+'Base de datos  1'!C4783</f>
        <v>Mantencion</v>
      </c>
      <c r="C573" s="9">
        <f>+'Base de datos  1'!D4783</f>
        <v>43518</v>
      </c>
      <c r="D573" t="str">
        <f>+'Base de datos  1'!E4783</f>
        <v>TR</v>
      </c>
      <c r="E573" t="str">
        <f>+'Base de datos  1'!F4783</f>
        <v>Miguel Uribe rep. Cañerias d.110</v>
      </c>
      <c r="G573" s="201">
        <f>+'Base de datos  1'!H4783</f>
        <v>15000</v>
      </c>
    </row>
    <row r="574" spans="1:8" x14ac:dyDescent="0.25">
      <c r="A574" s="33">
        <f>+'Base de datos  1'!A4784</f>
        <v>43497</v>
      </c>
      <c r="B574" t="str">
        <f>+'Base de datos  1'!C4784</f>
        <v>Mantencion</v>
      </c>
      <c r="C574" s="9">
        <f>+'Base de datos  1'!D4784</f>
        <v>43518</v>
      </c>
      <c r="D574" t="str">
        <f>+'Base de datos  1'!E4784</f>
        <v>TR</v>
      </c>
      <c r="E574" t="str">
        <f>+'Base de datos  1'!F4784</f>
        <v>C.Henriquez x desmalezac. Lado sede</v>
      </c>
      <c r="G574" s="201">
        <f>+'Base de datos  1'!H4784</f>
        <v>35000</v>
      </c>
    </row>
    <row r="575" spans="1:8" x14ac:dyDescent="0.25">
      <c r="A575" s="217">
        <f>+'Base de datos  1'!A4785</f>
        <v>43497</v>
      </c>
      <c r="B575" s="218" t="str">
        <f>+'Base de datos  1'!C4785</f>
        <v>Basura</v>
      </c>
      <c r="C575" s="219">
        <f>+'Base de datos  1'!D4785</f>
        <v>43521</v>
      </c>
      <c r="D575" s="218" t="str">
        <f>+'Base de datos  1'!E4785</f>
        <v>TR</v>
      </c>
      <c r="E575" s="218" t="str">
        <f>+'Base de datos  1'!F4785</f>
        <v>Eco Junior retiro 25 de Febrero. 2019</v>
      </c>
      <c r="F575" s="218"/>
      <c r="G575" s="225">
        <f>+'Base de datos  1'!H4785</f>
        <v>295000</v>
      </c>
      <c r="H575" s="234">
        <f>SUM(G555:G575)</f>
        <v>2667496</v>
      </c>
    </row>
    <row r="576" spans="1:8" x14ac:dyDescent="0.25">
      <c r="A576" s="33">
        <f>+'Base de datos  1'!A4786</f>
        <v>43525</v>
      </c>
      <c r="B576" t="str">
        <f>+'Base de datos  1'!C4786</f>
        <v>Sueldos</v>
      </c>
      <c r="C576" s="9">
        <f>+'Base de datos  1'!D4786</f>
        <v>43525</v>
      </c>
      <c r="D576" t="str">
        <f>+'Base de datos  1'!E4786</f>
        <v>TR</v>
      </c>
      <c r="E576" t="str">
        <f>+'Base de datos  1'!F4786</f>
        <v>LIQ.Sueldo Carlos Henriquez</v>
      </c>
      <c r="G576" s="201">
        <f>+'Base de datos  1'!H4786</f>
        <v>366780</v>
      </c>
    </row>
    <row r="577" spans="1:7" x14ac:dyDescent="0.25">
      <c r="A577" s="33">
        <f>+'Base de datos  1'!A4787</f>
        <v>43525</v>
      </c>
      <c r="B577" t="str">
        <f>+'Base de datos  1'!C4787</f>
        <v>Agua</v>
      </c>
      <c r="C577" s="9">
        <f>+'Base de datos  1'!D4787</f>
        <v>43525</v>
      </c>
      <c r="D577" t="str">
        <f>+'Base de datos  1'!E4787</f>
        <v>TR</v>
      </c>
      <c r="E577" t="str">
        <f>+'Base de datos  1'!F4787</f>
        <v>2 Camiones de Agua Cist. Dist.</v>
      </c>
      <c r="G577" s="201">
        <f>+'Base de datos  1'!H4787</f>
        <v>70000</v>
      </c>
    </row>
    <row r="578" spans="1:7" x14ac:dyDescent="0.25">
      <c r="A578" s="33">
        <f>+'Base de datos  1'!A4788</f>
        <v>43525</v>
      </c>
      <c r="B578" t="str">
        <f>+'Base de datos  1'!C4788</f>
        <v>luz</v>
      </c>
      <c r="C578" s="9">
        <f>+'Base de datos  1'!D4788</f>
        <v>43528</v>
      </c>
      <c r="D578" t="str">
        <f>+'Base de datos  1'!E4788</f>
        <v>TR</v>
      </c>
      <c r="E578" t="str">
        <f>+'Base de datos  1'!F4788</f>
        <v>Litoral 2</v>
      </c>
      <c r="G578" s="201">
        <f>+'Base de datos  1'!H4788</f>
        <v>19943</v>
      </c>
    </row>
    <row r="579" spans="1:7" x14ac:dyDescent="0.25">
      <c r="A579" s="33">
        <f>+'Base de datos  1'!A4789</f>
        <v>43525</v>
      </c>
      <c r="B579" t="str">
        <f>+'Base de datos  1'!C4789</f>
        <v>luz</v>
      </c>
      <c r="C579" s="9">
        <f>+'Base de datos  1'!D4789</f>
        <v>43528</v>
      </c>
      <c r="D579" t="str">
        <f>+'Base de datos  1'!E4789</f>
        <v>TR</v>
      </c>
      <c r="E579" t="str">
        <f>+'Base de datos  1'!F4789</f>
        <v>Litoral 1</v>
      </c>
      <c r="G579" s="201">
        <f>+'Base de datos  1'!H4789</f>
        <v>56960</v>
      </c>
    </row>
    <row r="580" spans="1:7" x14ac:dyDescent="0.25">
      <c r="A580" s="33">
        <f>+'Base de datos  1'!A4790</f>
        <v>43525</v>
      </c>
      <c r="B580" t="str">
        <f>+'Base de datos  1'!C4790</f>
        <v>luz</v>
      </c>
      <c r="C580" s="9">
        <f>+'Base de datos  1'!D4790</f>
        <v>43528</v>
      </c>
      <c r="D580" t="str">
        <f>+'Base de datos  1'!E4790</f>
        <v>TR</v>
      </c>
      <c r="E580" t="str">
        <f>+'Base de datos  1'!F4790</f>
        <v>Litoral 3</v>
      </c>
      <c r="G580" s="201">
        <f>+'Base de datos  1'!H4790</f>
        <v>1747</v>
      </c>
    </row>
    <row r="581" spans="1:7" x14ac:dyDescent="0.25">
      <c r="A581" s="33">
        <f>+'Base de datos  1'!A4791</f>
        <v>43525</v>
      </c>
      <c r="B581" t="str">
        <f>+'Base de datos  1'!C4791</f>
        <v>Celular</v>
      </c>
      <c r="C581" s="9">
        <f>+'Base de datos  1'!D4791</f>
        <v>43528</v>
      </c>
      <c r="D581" t="str">
        <f>+'Base de datos  1'!E4791</f>
        <v>TR</v>
      </c>
      <c r="E581" t="str">
        <f>+'Base de datos  1'!F4791</f>
        <v>Celular CH</v>
      </c>
      <c r="G581" s="201">
        <f>+'Base de datos  1'!H4791</f>
        <v>6990</v>
      </c>
    </row>
    <row r="582" spans="1:7" x14ac:dyDescent="0.25">
      <c r="A582" s="33">
        <f>+'Base de datos  1'!A4792</f>
        <v>43525</v>
      </c>
      <c r="B582" t="str">
        <f>+'Base de datos  1'!C4792</f>
        <v>caja chica</v>
      </c>
      <c r="C582" s="9">
        <f>+'Base de datos  1'!D4792</f>
        <v>43528</v>
      </c>
      <c r="D582" t="str">
        <f>+'Base de datos  1'!E4792</f>
        <v>TR</v>
      </c>
      <c r="E582" t="str">
        <f>+'Base de datos  1'!F4792</f>
        <v>R.Figueroa Caja chica Marzo</v>
      </c>
      <c r="G582" s="201">
        <f>+'Base de datos  1'!H4792</f>
        <v>100000</v>
      </c>
    </row>
    <row r="583" spans="1:7" x14ac:dyDescent="0.25">
      <c r="A583" s="33">
        <f>+'Base de datos  1'!A4793</f>
        <v>43525</v>
      </c>
      <c r="B583" t="str">
        <f>+'Base de datos  1'!C4793</f>
        <v>Sueldos</v>
      </c>
      <c r="C583" s="9">
        <f>+'Base de datos  1'!D4793</f>
        <v>43528</v>
      </c>
      <c r="D583" t="str">
        <f>+'Base de datos  1'!E4793</f>
        <v>TR</v>
      </c>
      <c r="E583" t="str">
        <f>+'Base de datos  1'!F4793</f>
        <v>Previred CH</v>
      </c>
      <c r="G583" s="201">
        <f>+'Base de datos  1'!H4793</f>
        <v>142380</v>
      </c>
    </row>
    <row r="584" spans="1:7" x14ac:dyDescent="0.25">
      <c r="A584" s="33">
        <f>+'Base de datos  1'!A4794</f>
        <v>43525</v>
      </c>
      <c r="B584" t="str">
        <f>+'Base de datos  1'!C4794</f>
        <v>Administracion</v>
      </c>
      <c r="C584" s="9">
        <f>+'Base de datos  1'!D4794</f>
        <v>43530</v>
      </c>
      <c r="D584" t="str">
        <f>+'Base de datos  1'!E4794</f>
        <v>com</v>
      </c>
      <c r="E584" t="str">
        <f>+'Base de datos  1'!F4794</f>
        <v>Seguro fraude</v>
      </c>
      <c r="G584" s="201">
        <f>+'Base de datos  1'!H4794</f>
        <v>10198</v>
      </c>
    </row>
    <row r="585" spans="1:7" x14ac:dyDescent="0.25">
      <c r="A585" s="33">
        <f>+'Base de datos  1'!A4795</f>
        <v>43525</v>
      </c>
      <c r="B585" t="str">
        <f>+'Base de datos  1'!C4795</f>
        <v>Mantencion</v>
      </c>
      <c r="C585" s="9">
        <f>+'Base de datos  1'!D4795</f>
        <v>43535</v>
      </c>
      <c r="D585" t="str">
        <f>+'Base de datos  1'!E4795</f>
        <v>TR</v>
      </c>
      <c r="E585" t="str">
        <f>+'Base de datos  1'!F4795</f>
        <v xml:space="preserve">Ferreteria El Yeco, materiales </v>
      </c>
      <c r="G585" s="201">
        <f>+'Base de datos  1'!H4795</f>
        <v>24508</v>
      </c>
    </row>
    <row r="586" spans="1:7" x14ac:dyDescent="0.25">
      <c r="A586" s="33">
        <f>+'Base de datos  1'!A4796</f>
        <v>43525</v>
      </c>
      <c r="B586" t="str">
        <f>+'Base de datos  1'!C4796</f>
        <v>Mantencion</v>
      </c>
      <c r="C586" s="9">
        <f>+'Base de datos  1'!D4796</f>
        <v>43535</v>
      </c>
      <c r="D586" t="str">
        <f>+'Base de datos  1'!E4796</f>
        <v>TR</v>
      </c>
      <c r="E586" t="str">
        <f>+'Base de datos  1'!F4796</f>
        <v xml:space="preserve">Ferreteria El Yeco, materiales </v>
      </c>
      <c r="G586" s="201">
        <f>+'Base de datos  1'!H4796</f>
        <v>3990</v>
      </c>
    </row>
    <row r="587" spans="1:7" x14ac:dyDescent="0.25">
      <c r="A587" s="33">
        <f>+'Base de datos  1'!A4797</f>
        <v>43525</v>
      </c>
      <c r="B587" t="str">
        <f>+'Base de datos  1'!C4797</f>
        <v>Sueldos</v>
      </c>
      <c r="C587" s="9">
        <f>+'Base de datos  1'!D4797</f>
        <v>43539</v>
      </c>
      <c r="D587" t="str">
        <f>+'Base de datos  1'!E4797</f>
        <v>TR</v>
      </c>
      <c r="E587" t="str">
        <f>+'Base de datos  1'!F4797</f>
        <v>C.Henriquez adelanto sueldo</v>
      </c>
      <c r="G587" s="201">
        <f>+'Base de datos  1'!H4797</f>
        <v>120000</v>
      </c>
    </row>
    <row r="588" spans="1:7" x14ac:dyDescent="0.25">
      <c r="A588" s="33">
        <f>+'Base de datos  1'!A4798</f>
        <v>43525</v>
      </c>
      <c r="B588" t="str">
        <f>+'Base de datos  1'!C4798</f>
        <v>Proy. TiT Dominio</v>
      </c>
      <c r="C588" s="9">
        <f>+'Base de datos  1'!D4798</f>
        <v>43539</v>
      </c>
      <c r="D588" t="str">
        <f>+'Base de datos  1'!E4798</f>
        <v>TR</v>
      </c>
      <c r="E588" t="str">
        <f>+'Base de datos  1'!F4798</f>
        <v>CBR Casablanca ingreso escrit.</v>
      </c>
      <c r="G588" s="201">
        <f>+'Base de datos  1'!H4798</f>
        <v>120000</v>
      </c>
    </row>
    <row r="589" spans="1:7" x14ac:dyDescent="0.25">
      <c r="A589" s="33">
        <f>+'Base de datos  1'!A4799</f>
        <v>43525</v>
      </c>
      <c r="B589" t="str">
        <f>+'Base de datos  1'!C4799</f>
        <v>Proy. TiT Dominio</v>
      </c>
      <c r="C589" s="9">
        <f>+'Base de datos  1'!D4799</f>
        <v>43544</v>
      </c>
      <c r="D589" t="str">
        <f>+'Base de datos  1'!E4799</f>
        <v>TR</v>
      </c>
      <c r="E589" t="str">
        <f>+'Base de datos  1'!F4799</f>
        <v>S.Espinoza x Cancelacion Notaria Esc.</v>
      </c>
      <c r="G589" s="201">
        <f>+'Base de datos  1'!H4799</f>
        <v>1040000</v>
      </c>
    </row>
    <row r="590" spans="1:7" x14ac:dyDescent="0.25">
      <c r="A590" s="33">
        <f>+'Base de datos  1'!A4800</f>
        <v>43525</v>
      </c>
      <c r="B590" t="str">
        <f>+'Base de datos  1'!C4800</f>
        <v>Administracion</v>
      </c>
      <c r="C590" s="9">
        <f>+'Base de datos  1'!D4800</f>
        <v>43552</v>
      </c>
      <c r="D590" t="str">
        <f>+'Base de datos  1'!E4800</f>
        <v>TR</v>
      </c>
      <c r="E590" t="str">
        <f>+'Base de datos  1'!F4800</f>
        <v>Notaria Rancagua, Acta Escritura</v>
      </c>
      <c r="G590" s="201">
        <f>+'Base de datos  1'!H4800</f>
        <v>25000</v>
      </c>
    </row>
    <row r="591" spans="1:7" x14ac:dyDescent="0.25">
      <c r="A591" s="33">
        <f>+'Base de datos  1'!A4801</f>
        <v>43525</v>
      </c>
      <c r="B591" t="str">
        <f>+'Base de datos  1'!C4801</f>
        <v>Mantencion</v>
      </c>
      <c r="C591" s="9">
        <f>+'Base de datos  1'!D4801</f>
        <v>43552</v>
      </c>
      <c r="D591" t="str">
        <f>+'Base de datos  1'!E4801</f>
        <v>TR</v>
      </c>
      <c r="E591" t="str">
        <f>+'Base de datos  1'!F4801</f>
        <v>Rep. Cadena Villarrica</v>
      </c>
      <c r="G591" s="201">
        <f>+'Base de datos  1'!H4801</f>
        <v>10000</v>
      </c>
    </row>
    <row r="592" spans="1:7" x14ac:dyDescent="0.25">
      <c r="A592" s="33">
        <f>+'Base de datos  1'!A4802</f>
        <v>43525</v>
      </c>
      <c r="B592" t="str">
        <f>+'Base de datos  1'!C4802</f>
        <v>Basura</v>
      </c>
      <c r="C592" s="9">
        <f>+'Base de datos  1'!D4802</f>
        <v>43552</v>
      </c>
      <c r="D592" t="str">
        <f>+'Base de datos  1'!E4802</f>
        <v>TR</v>
      </c>
      <c r="E592" t="str">
        <f>+'Base de datos  1'!F4802</f>
        <v xml:space="preserve">Retiro Basura Marzo </v>
      </c>
      <c r="G592" s="201">
        <f>+'Base de datos  1'!H4802</f>
        <v>250000</v>
      </c>
    </row>
    <row r="593" spans="1:8" x14ac:dyDescent="0.25">
      <c r="A593" s="33">
        <f>+'Base de datos  1'!A4803</f>
        <v>43525</v>
      </c>
      <c r="B593" t="str">
        <f>+'Base de datos  1'!C4803</f>
        <v>Agua</v>
      </c>
      <c r="C593" s="9">
        <f>+'Base de datos  1'!D4803</f>
        <v>43553</v>
      </c>
      <c r="D593" t="str">
        <f>+'Base de datos  1'!E4803</f>
        <v>TR</v>
      </c>
      <c r="E593" t="str">
        <f>+'Base de datos  1'!F4803</f>
        <v>parte  Camiones agua Cist. Dist.</v>
      </c>
      <c r="G593" s="201">
        <f>+'Base de datos  1'!H4803</f>
        <v>10000</v>
      </c>
    </row>
    <row r="594" spans="1:8" x14ac:dyDescent="0.25">
      <c r="A594" s="217">
        <f>+'Base de datos  1'!A4804</f>
        <v>43525</v>
      </c>
      <c r="B594" s="218" t="str">
        <f>+'Base de datos  1'!C4804</f>
        <v>Agua</v>
      </c>
      <c r="C594" s="219">
        <f>+'Base de datos  1'!D4804</f>
        <v>43553</v>
      </c>
      <c r="D594" s="218" t="str">
        <f>+'Base de datos  1'!E4804</f>
        <v>TR</v>
      </c>
      <c r="E594" s="218" t="str">
        <f>+'Base de datos  1'!F4804</f>
        <v>parte  Camiones agua Cist. Dist.</v>
      </c>
      <c r="F594" s="218"/>
      <c r="G594" s="225">
        <f>+'Base de datos  1'!H4804</f>
        <v>60000</v>
      </c>
      <c r="H594" s="234">
        <f>SUM(G576:G594)</f>
        <v>2438496</v>
      </c>
    </row>
    <row r="595" spans="1:8" x14ac:dyDescent="0.25">
      <c r="A595" s="33">
        <f>+'Base de datos  1'!A4805</f>
        <v>43556</v>
      </c>
      <c r="B595" t="str">
        <f>+'Base de datos  1'!C4805</f>
        <v>Sueldos</v>
      </c>
      <c r="C595" s="9">
        <f>+'Base de datos  1'!D4805</f>
        <v>43556</v>
      </c>
      <c r="D595" t="str">
        <f>+'Base de datos  1'!E4805</f>
        <v>TR</v>
      </c>
      <c r="E595" t="str">
        <f>+'Base de datos  1'!F4805</f>
        <v>Liq. Sueldo C.Henriquez</v>
      </c>
      <c r="G595" s="201">
        <f>+'Base de datos  1'!H4805</f>
        <v>285650</v>
      </c>
    </row>
    <row r="596" spans="1:8" x14ac:dyDescent="0.25">
      <c r="A596" s="33">
        <f>+'Base de datos  1'!A4806</f>
        <v>43556</v>
      </c>
      <c r="B596" t="str">
        <f>+'Base de datos  1'!C4806</f>
        <v>Agua</v>
      </c>
      <c r="C596" s="9">
        <f>+'Base de datos  1'!D4806</f>
        <v>43560</v>
      </c>
      <c r="D596" t="str">
        <f>+'Base de datos  1'!E4806</f>
        <v>TR</v>
      </c>
      <c r="E596" t="str">
        <f>+'Base de datos  1'!F4806</f>
        <v>2 Camiones de Agua Cist. Dist.</v>
      </c>
      <c r="G596" s="201">
        <f>+'Base de datos  1'!H4806</f>
        <v>70000</v>
      </c>
    </row>
    <row r="597" spans="1:8" x14ac:dyDescent="0.25">
      <c r="A597" s="33">
        <f>+'Base de datos  1'!A4807</f>
        <v>43556</v>
      </c>
      <c r="B597" t="str">
        <f>+'Base de datos  1'!C4807</f>
        <v>Administracion</v>
      </c>
      <c r="C597" s="9">
        <f>+'Base de datos  1'!D4807</f>
        <v>43563</v>
      </c>
      <c r="D597" t="str">
        <f>+'Base de datos  1'!E4807</f>
        <v>Com</v>
      </c>
      <c r="E597" t="str">
        <f>+'Base de datos  1'!F4807</f>
        <v>Seguro Fraude</v>
      </c>
      <c r="G597" s="201">
        <f>+'Base de datos  1'!H4807</f>
        <v>10199</v>
      </c>
    </row>
    <row r="598" spans="1:8" x14ac:dyDescent="0.25">
      <c r="A598" s="33">
        <f>+'Base de datos  1'!A4808</f>
        <v>43556</v>
      </c>
      <c r="B598" t="str">
        <f>+'Base de datos  1'!C4808</f>
        <v>luz</v>
      </c>
      <c r="C598" s="9">
        <f>+'Base de datos  1'!D4808</f>
        <v>43563</v>
      </c>
      <c r="D598" t="str">
        <f>+'Base de datos  1'!E4808</f>
        <v>TR</v>
      </c>
      <c r="E598" t="str">
        <f>+'Base de datos  1'!F4808</f>
        <v xml:space="preserve">Litorial </v>
      </c>
      <c r="G598" s="201">
        <f>+'Base de datos  1'!H4808</f>
        <v>20871</v>
      </c>
    </row>
    <row r="599" spans="1:8" x14ac:dyDescent="0.25">
      <c r="A599" s="33">
        <f>+'Base de datos  1'!A4809</f>
        <v>43556</v>
      </c>
      <c r="B599" t="str">
        <f>+'Base de datos  1'!C4809</f>
        <v>luz</v>
      </c>
      <c r="C599" s="9">
        <f>+'Base de datos  1'!D4809</f>
        <v>43563</v>
      </c>
      <c r="D599" t="str">
        <f>+'Base de datos  1'!E4809</f>
        <v>TR</v>
      </c>
      <c r="E599" t="str">
        <f>+'Base de datos  1'!F4809</f>
        <v xml:space="preserve">Litoral </v>
      </c>
      <c r="G599" s="201">
        <f>+'Base de datos  1'!H4809</f>
        <v>58477</v>
      </c>
    </row>
    <row r="600" spans="1:8" x14ac:dyDescent="0.25">
      <c r="A600" s="33">
        <f>+'Base de datos  1'!A4810</f>
        <v>43556</v>
      </c>
      <c r="B600" t="str">
        <f>+'Base de datos  1'!C4810</f>
        <v>luz</v>
      </c>
      <c r="C600" s="9">
        <f>+'Base de datos  1'!D4810</f>
        <v>43563</v>
      </c>
      <c r="D600" t="str">
        <f>+'Base de datos  1'!E4810</f>
        <v>TR</v>
      </c>
      <c r="E600" t="str">
        <f>+'Base de datos  1'!F4810</f>
        <v xml:space="preserve">Litoral </v>
      </c>
      <c r="G600" s="201">
        <f>+'Base de datos  1'!H4810</f>
        <v>1602</v>
      </c>
    </row>
    <row r="601" spans="1:8" x14ac:dyDescent="0.25">
      <c r="A601" s="33">
        <f>+'Base de datos  1'!A4811</f>
        <v>43556</v>
      </c>
      <c r="B601" t="str">
        <f>+'Base de datos  1'!C4811</f>
        <v>Celular</v>
      </c>
      <c r="C601" s="9">
        <f>+'Base de datos  1'!D4811</f>
        <v>43563</v>
      </c>
      <c r="D601" t="str">
        <f>+'Base de datos  1'!E4811</f>
        <v>TR</v>
      </c>
      <c r="E601" t="str">
        <f>+'Base de datos  1'!F4811</f>
        <v>Cecular Entel CH</v>
      </c>
      <c r="G601" s="201">
        <f>+'Base de datos  1'!H4811</f>
        <v>6990</v>
      </c>
    </row>
    <row r="602" spans="1:8" x14ac:dyDescent="0.25">
      <c r="A602" s="33">
        <f>+'Base de datos  1'!A4812</f>
        <v>43556</v>
      </c>
      <c r="B602" t="str">
        <f>+'Base de datos  1'!C4812</f>
        <v>caja chica</v>
      </c>
      <c r="C602" s="9">
        <f>+'Base de datos  1'!D4812</f>
        <v>43563</v>
      </c>
      <c r="D602" t="str">
        <f>+'Base de datos  1'!E4812</f>
        <v>TR</v>
      </c>
      <c r="E602" t="str">
        <f>+'Base de datos  1'!F4812</f>
        <v>R.Figueroa Caja chica Abril</v>
      </c>
      <c r="G602" s="201">
        <f>+'Base de datos  1'!H4812</f>
        <v>100000</v>
      </c>
    </row>
    <row r="603" spans="1:8" x14ac:dyDescent="0.25">
      <c r="A603" s="33">
        <f>+'Base de datos  1'!A4813</f>
        <v>43556</v>
      </c>
      <c r="B603" t="str">
        <f>+'Base de datos  1'!C4813</f>
        <v>Sueldos</v>
      </c>
      <c r="C603" s="9">
        <f>+'Base de datos  1'!D4813</f>
        <v>43563</v>
      </c>
      <c r="D603" t="str">
        <f>+'Base de datos  1'!E4813</f>
        <v>TR</v>
      </c>
      <c r="E603" t="str">
        <f>+'Base de datos  1'!F4813</f>
        <v>Previred CH</v>
      </c>
      <c r="G603" s="201">
        <f>+'Base de datos  1'!H4813</f>
        <v>118650</v>
      </c>
    </row>
    <row r="604" spans="1:8" x14ac:dyDescent="0.25">
      <c r="A604" s="33">
        <f>+'Base de datos  1'!A4814</f>
        <v>43556</v>
      </c>
      <c r="B604" t="str">
        <f>+'Base de datos  1'!C4814</f>
        <v>Sueldos</v>
      </c>
      <c r="C604" s="9">
        <f>+'Base de datos  1'!D4814</f>
        <v>43573</v>
      </c>
      <c r="D604" t="str">
        <f>+'Base de datos  1'!E4814</f>
        <v>TR</v>
      </c>
      <c r="E604" t="str">
        <f>+'Base de datos  1'!F4814</f>
        <v>C.Henriquez adelanto sueldo</v>
      </c>
      <c r="G604" s="201">
        <f>+'Base de datos  1'!H4814</f>
        <v>120000</v>
      </c>
    </row>
    <row r="605" spans="1:8" x14ac:dyDescent="0.25">
      <c r="A605" s="33">
        <f>+'Base de datos  1'!A4815</f>
        <v>43556</v>
      </c>
      <c r="B605" t="str">
        <f>+'Base de datos  1'!C4815</f>
        <v>Agua</v>
      </c>
      <c r="C605" s="9">
        <f>+'Base de datos  1'!D4815</f>
        <v>43573</v>
      </c>
      <c r="D605" t="str">
        <f>+'Base de datos  1'!E4815</f>
        <v>TR</v>
      </c>
      <c r="E605" t="str">
        <f>+'Base de datos  1'!F4815</f>
        <v>3 Camiones de Agua Cist. Dist.</v>
      </c>
      <c r="G605" s="201">
        <f>+'Base de datos  1'!H4815</f>
        <v>105000</v>
      </c>
    </row>
    <row r="606" spans="1:8" x14ac:dyDescent="0.25">
      <c r="A606" s="33">
        <f>+'Base de datos  1'!A4816</f>
        <v>43556</v>
      </c>
      <c r="B606" t="str">
        <f>+'Base de datos  1'!C4816</f>
        <v>Administracion</v>
      </c>
      <c r="C606" s="9">
        <f>+'Base de datos  1'!D4816</f>
        <v>43580</v>
      </c>
      <c r="D606" t="str">
        <f>+'Base de datos  1'!E4816</f>
        <v>TR</v>
      </c>
      <c r="E606" t="str">
        <f>+'Base de datos  1'!F4816</f>
        <v>Digitalizacion Archivos El Ensueño</v>
      </c>
      <c r="G606" s="201">
        <f>+'Base de datos  1'!H4816</f>
        <v>250000</v>
      </c>
    </row>
    <row r="607" spans="1:8" x14ac:dyDescent="0.25">
      <c r="A607" s="33">
        <f>+'Base de datos  1'!A4817</f>
        <v>43556</v>
      </c>
      <c r="B607" t="str">
        <f>+'Base de datos  1'!C4817</f>
        <v>Agua</v>
      </c>
      <c r="C607" s="9">
        <f>+'Base de datos  1'!D4817</f>
        <v>43580</v>
      </c>
      <c r="D607" t="str">
        <f>+'Base de datos  1'!E4817</f>
        <v>TR</v>
      </c>
      <c r="E607" t="str">
        <f>+'Base de datos  1'!F4817</f>
        <v>2 Camiones de Agua Cist. Dist.</v>
      </c>
      <c r="G607" s="201">
        <f>+'Base de datos  1'!H4817</f>
        <v>70000</v>
      </c>
    </row>
    <row r="608" spans="1:8" x14ac:dyDescent="0.25">
      <c r="A608" s="33">
        <f>+'Base de datos  1'!A4818</f>
        <v>43556</v>
      </c>
      <c r="B608" t="str">
        <f>+'Base de datos  1'!C4818</f>
        <v>Mantencion</v>
      </c>
      <c r="C608" s="9">
        <f>+'Base de datos  1'!D4818</f>
        <v>43580</v>
      </c>
      <c r="D608" t="str">
        <f>+'Base de datos  1'!E4818</f>
        <v>TR</v>
      </c>
      <c r="E608" t="str">
        <f>+'Base de datos  1'!F4818</f>
        <v>Ferreteria El Yeco varios</v>
      </c>
      <c r="G608" s="201">
        <f>+'Base de datos  1'!H4818</f>
        <v>17530</v>
      </c>
    </row>
    <row r="609" spans="1:8" x14ac:dyDescent="0.25">
      <c r="A609" s="217">
        <f>+'Base de datos  1'!A4819</f>
        <v>43556</v>
      </c>
      <c r="B609" s="218" t="str">
        <f>+'Base de datos  1'!C4819</f>
        <v>Basura</v>
      </c>
      <c r="C609" s="219">
        <f>+'Base de datos  1'!D4819</f>
        <v>43581</v>
      </c>
      <c r="D609" s="218" t="str">
        <f>+'Base de datos  1'!E4819</f>
        <v>TR</v>
      </c>
      <c r="E609" s="218" t="str">
        <f>+'Base de datos  1'!F4819</f>
        <v>Retiro Basura Abril mas dia Semana Sta.</v>
      </c>
      <c r="F609" s="218"/>
      <c r="G609" s="225">
        <f>+'Base de datos  1'!H4819</f>
        <v>310000</v>
      </c>
      <c r="H609" s="234">
        <f>SUM(G595:G609)</f>
        <v>1544969</v>
      </c>
    </row>
    <row r="610" spans="1:8" x14ac:dyDescent="0.25">
      <c r="A610" s="33">
        <f>+'Base de datos  1'!A4820</f>
        <v>43586</v>
      </c>
      <c r="B610" t="str">
        <f>+'Base de datos  1'!C4820</f>
        <v>Sueldos</v>
      </c>
      <c r="C610" s="9">
        <f>+'Base de datos  1'!D4820</f>
        <v>43587</v>
      </c>
      <c r="D610" t="str">
        <f>+'Base de datos  1'!E4820</f>
        <v>TR</v>
      </c>
      <c r="E610" t="str">
        <f>+'Base de datos  1'!F4820</f>
        <v>C.Henriquez Liq. Sueldo abril</v>
      </c>
      <c r="G610" s="201">
        <f>+'Base de datos  1'!H4820</f>
        <v>205650</v>
      </c>
    </row>
    <row r="611" spans="1:8" x14ac:dyDescent="0.25">
      <c r="A611" s="33">
        <f>+'Base de datos  1'!A4821</f>
        <v>43586</v>
      </c>
      <c r="B611" t="str">
        <f>+'Base de datos  1'!C4821</f>
        <v>caja chica</v>
      </c>
      <c r="C611" s="9">
        <f>+'Base de datos  1'!D4821</f>
        <v>43587</v>
      </c>
      <c r="D611" t="str">
        <f>+'Base de datos  1'!E4821</f>
        <v>TR</v>
      </c>
      <c r="E611" t="str">
        <f>+'Base de datos  1'!F4821</f>
        <v>R.Figueroa Caja Chica Mayo</v>
      </c>
      <c r="G611" s="201">
        <f>+'Base de datos  1'!H4821</f>
        <v>100000</v>
      </c>
    </row>
    <row r="612" spans="1:8" x14ac:dyDescent="0.25">
      <c r="A612" s="33">
        <f>+'Base de datos  1'!A4822</f>
        <v>43586</v>
      </c>
      <c r="B612" t="str">
        <f>+'Base de datos  1'!C4822</f>
        <v>luz</v>
      </c>
      <c r="C612" s="9">
        <f>+'Base de datos  1'!D4822</f>
        <v>43587</v>
      </c>
      <c r="D612" t="str">
        <f>+'Base de datos  1'!E4822</f>
        <v>D/E</v>
      </c>
      <c r="E612" t="str">
        <f>+'Base de datos  1'!F4822</f>
        <v xml:space="preserve">Litoral </v>
      </c>
      <c r="G612" s="201">
        <f>+'Base de datos  1'!H4822</f>
        <v>19580</v>
      </c>
    </row>
    <row r="613" spans="1:8" x14ac:dyDescent="0.25">
      <c r="A613" s="33">
        <f>+'Base de datos  1'!A4823</f>
        <v>43586</v>
      </c>
      <c r="B613" t="str">
        <f>+'Base de datos  1'!C4823</f>
        <v>luz</v>
      </c>
      <c r="C613" s="9">
        <f>+'Base de datos  1'!D4823</f>
        <v>43587</v>
      </c>
      <c r="D613" t="str">
        <f>+'Base de datos  1'!E4823</f>
        <v>TR</v>
      </c>
      <c r="E613" t="str">
        <f>+'Base de datos  1'!F4823</f>
        <v>Litoral 1</v>
      </c>
      <c r="G613" s="201">
        <f>+'Base de datos  1'!H4823</f>
        <v>81132</v>
      </c>
    </row>
    <row r="614" spans="1:8" x14ac:dyDescent="0.25">
      <c r="A614" s="33">
        <f>+'Base de datos  1'!A4824</f>
        <v>43586</v>
      </c>
      <c r="B614" t="str">
        <f>+'Base de datos  1'!C4824</f>
        <v>luz</v>
      </c>
      <c r="C614" s="9">
        <f>+'Base de datos  1'!D4824</f>
        <v>43587</v>
      </c>
      <c r="D614" t="str">
        <f>+'Base de datos  1'!E4824</f>
        <v>TR</v>
      </c>
      <c r="E614" t="str">
        <f>+'Base de datos  1'!F4824</f>
        <v>Litoral 3</v>
      </c>
      <c r="G614" s="201">
        <f>+'Base de datos  1'!H4824</f>
        <v>1885</v>
      </c>
    </row>
    <row r="615" spans="1:8" x14ac:dyDescent="0.25">
      <c r="A615" s="33">
        <f>+'Base de datos  1'!A4825</f>
        <v>43586</v>
      </c>
      <c r="B615" t="str">
        <f>+'Base de datos  1'!C4825</f>
        <v>Celular</v>
      </c>
      <c r="C615" s="9">
        <f>+'Base de datos  1'!D4825</f>
        <v>43587</v>
      </c>
      <c r="D615" t="str">
        <f>+'Base de datos  1'!E4825</f>
        <v>TR</v>
      </c>
      <c r="E615" t="str">
        <f>+'Base de datos  1'!F4825</f>
        <v>Celular Entel encargado</v>
      </c>
      <c r="G615" s="201">
        <f>+'Base de datos  1'!H4825</f>
        <v>6990</v>
      </c>
    </row>
    <row r="616" spans="1:8" x14ac:dyDescent="0.25">
      <c r="A616" s="33">
        <f>+'Base de datos  1'!A4826</f>
        <v>43586</v>
      </c>
      <c r="B616" t="str">
        <f>+'Base de datos  1'!C4826</f>
        <v>Sueldos</v>
      </c>
      <c r="C616" s="9">
        <f>+'Base de datos  1'!D4826</f>
        <v>43588</v>
      </c>
      <c r="D616" t="str">
        <f>+'Base de datos  1'!E4826</f>
        <v>TR</v>
      </c>
      <c r="E616" t="str">
        <f>+'Base de datos  1'!F4826</f>
        <v>Saldo Liq, sueldo C.Henriquez</v>
      </c>
      <c r="G616" s="201">
        <f>+'Base de datos  1'!H4826</f>
        <v>80000</v>
      </c>
    </row>
    <row r="617" spans="1:8" x14ac:dyDescent="0.25">
      <c r="A617" s="33">
        <f>+'Base de datos  1'!A4827</f>
        <v>43586</v>
      </c>
      <c r="B617" t="str">
        <f>+'Base de datos  1'!C4827</f>
        <v>Administracion</v>
      </c>
      <c r="C617" s="9">
        <f>+'Base de datos  1'!D4827</f>
        <v>43591</v>
      </c>
      <c r="D617" t="str">
        <f>+'Base de datos  1'!E4827</f>
        <v>TR</v>
      </c>
      <c r="E617" t="str">
        <f>+'Base de datos  1'!F4827</f>
        <v>Seguro Fraude</v>
      </c>
      <c r="G617" s="201">
        <f>+'Base de datos  1'!H4827</f>
        <v>10245</v>
      </c>
    </row>
    <row r="618" spans="1:8" x14ac:dyDescent="0.25">
      <c r="A618" s="33">
        <f>+'Base de datos  1'!A4828</f>
        <v>43586</v>
      </c>
      <c r="B618" t="str">
        <f>+'Base de datos  1'!C4828</f>
        <v>Sueldos</v>
      </c>
      <c r="C618" s="9">
        <f>+'Base de datos  1'!D4828</f>
        <v>43592</v>
      </c>
      <c r="D618" t="str">
        <f>+'Base de datos  1'!E4828</f>
        <v>TR</v>
      </c>
      <c r="E618" t="str">
        <f>+'Base de datos  1'!F4828</f>
        <v>Previred encargado</v>
      </c>
      <c r="G618" s="201">
        <f>+'Base de datos  1'!H4828</f>
        <v>118650</v>
      </c>
    </row>
    <row r="619" spans="1:8" x14ac:dyDescent="0.25">
      <c r="A619" s="33">
        <f>+'Base de datos  1'!A4829</f>
        <v>43586</v>
      </c>
      <c r="B619" t="str">
        <f>+'Base de datos  1'!C4829</f>
        <v>Agua</v>
      </c>
      <c r="C619" s="9">
        <f>+'Base de datos  1'!D4829</f>
        <v>43595</v>
      </c>
      <c r="D619" t="str">
        <f>+'Base de datos  1'!E4829</f>
        <v>TR</v>
      </c>
      <c r="E619" t="str">
        <f>+'Base de datos  1'!F4829</f>
        <v>2 Camiones agua Cist. Dist.</v>
      </c>
      <c r="G619" s="201">
        <f>+'Base de datos  1'!H4829</f>
        <v>70000</v>
      </c>
    </row>
    <row r="620" spans="1:8" x14ac:dyDescent="0.25">
      <c r="A620" s="33">
        <f>+'Base de datos  1'!A4830</f>
        <v>43586</v>
      </c>
      <c r="B620" t="str">
        <f>+'Base de datos  1'!C4830</f>
        <v>Mantencion</v>
      </c>
      <c r="C620" s="9">
        <f>+'Base de datos  1'!D4830</f>
        <v>43601</v>
      </c>
      <c r="D620" t="str">
        <f>+'Base de datos  1'!E4830</f>
        <v>TR</v>
      </c>
      <c r="E620" t="str">
        <f>+'Base de datos  1'!F4830</f>
        <v>Ferreteria El Yeco, Pomelos y otros</v>
      </c>
      <c r="G620" s="201">
        <f>+'Base de datos  1'!H4830</f>
        <v>14310</v>
      </c>
    </row>
    <row r="621" spans="1:8" x14ac:dyDescent="0.25">
      <c r="A621" s="33">
        <f>+'Base de datos  1'!A4831</f>
        <v>43586</v>
      </c>
      <c r="B621" t="str">
        <f>+'Base de datos  1'!C4831</f>
        <v>Agua</v>
      </c>
      <c r="C621" s="9">
        <f>+'Base de datos  1'!D4831</f>
        <v>43601</v>
      </c>
      <c r="D621" t="str">
        <f>+'Base de datos  1'!E4831</f>
        <v>TR</v>
      </c>
      <c r="E621" t="str">
        <f>+'Base de datos  1'!F4831</f>
        <v>2 Camiones agua Cist. Dist.</v>
      </c>
      <c r="G621" s="201">
        <f>+'Base de datos  1'!H4831</f>
        <v>70000</v>
      </c>
    </row>
    <row r="622" spans="1:8" x14ac:dyDescent="0.25">
      <c r="A622" s="33">
        <f>+'Base de datos  1'!A4832</f>
        <v>43586</v>
      </c>
      <c r="B622" t="str">
        <f>+'Base de datos  1'!C4832</f>
        <v>Sueldos</v>
      </c>
      <c r="C622" s="9">
        <f>+'Base de datos  1'!D4832</f>
        <v>43601</v>
      </c>
      <c r="D622" t="str">
        <f>+'Base de datos  1'!E4832</f>
        <v>TR</v>
      </c>
      <c r="E622" t="str">
        <f>+'Base de datos  1'!F4832</f>
        <v xml:space="preserve">C.Henriquez adelanto Sueldo </v>
      </c>
      <c r="G622" s="201">
        <f>+'Base de datos  1'!H4832</f>
        <v>120000</v>
      </c>
    </row>
    <row r="623" spans="1:8" x14ac:dyDescent="0.25">
      <c r="A623" s="33">
        <f>+'Base de datos  1'!A4833</f>
        <v>43586</v>
      </c>
      <c r="B623" t="str">
        <f>+'Base de datos  1'!C4833</f>
        <v>Agua</v>
      </c>
      <c r="C623" s="9">
        <f>+'Base de datos  1'!D4833</f>
        <v>43609</v>
      </c>
      <c r="D623" t="str">
        <f>+'Base de datos  1'!E4833</f>
        <v>TR</v>
      </c>
      <c r="E623" t="str">
        <f>+'Base de datos  1'!F4833</f>
        <v>1 Camion de agua Cist. Dist.</v>
      </c>
      <c r="G623" s="201">
        <f>+'Base de datos  1'!H4833</f>
        <v>35000</v>
      </c>
    </row>
    <row r="624" spans="1:8" x14ac:dyDescent="0.25">
      <c r="A624" s="33">
        <f>+'Base de datos  1'!A4834</f>
        <v>43586</v>
      </c>
      <c r="B624" t="str">
        <f>+'Base de datos  1'!C4834</f>
        <v>Basura</v>
      </c>
      <c r="C624" s="9">
        <f>+'Base de datos  1'!D4834</f>
        <v>43612</v>
      </c>
      <c r="D624" t="str">
        <f>+'Base de datos  1'!E4834</f>
        <v>TR</v>
      </c>
      <c r="E624" t="str">
        <f>+'Base de datos  1'!F4834</f>
        <v>Retiro Basura Mayo 2019, Oyarce</v>
      </c>
      <c r="G624" s="201">
        <f>+'Base de datos  1'!H4834</f>
        <v>250000</v>
      </c>
    </row>
    <row r="625" spans="1:8" x14ac:dyDescent="0.25">
      <c r="A625" s="33">
        <f>+'Base de datos  1'!A4835</f>
        <v>43586</v>
      </c>
      <c r="B625" t="str">
        <f>+'Base de datos  1'!C4835</f>
        <v>Agua</v>
      </c>
      <c r="C625" s="9">
        <f>+'Base de datos  1'!D4835</f>
        <v>43615</v>
      </c>
      <c r="D625" t="str">
        <f>+'Base de datos  1'!E4835</f>
        <v>TR</v>
      </c>
      <c r="E625" t="str">
        <f>+'Base de datos  1'!F4835</f>
        <v>2 Camiones agua Cist. Dist.</v>
      </c>
      <c r="G625" s="201">
        <f>+'Base de datos  1'!H4835</f>
        <v>70000</v>
      </c>
    </row>
    <row r="626" spans="1:8" x14ac:dyDescent="0.25">
      <c r="A626" s="33">
        <f>+'Base de datos  1'!A4836</f>
        <v>43586</v>
      </c>
      <c r="B626" t="str">
        <f>+'Base de datos  1'!C4836</f>
        <v>Sueldos</v>
      </c>
      <c r="C626" s="9">
        <f>+'Base de datos  1'!D4836</f>
        <v>43616</v>
      </c>
      <c r="D626" t="str">
        <f>+'Base de datos  1'!E4836</f>
        <v>TR</v>
      </c>
      <c r="E626" t="str">
        <f>+'Base de datos  1'!F4836</f>
        <v>C.Henriquez Liq. Sueldo Mayo</v>
      </c>
      <c r="G626" s="201">
        <f>+'Base de datos  1'!H4836</f>
        <v>285650</v>
      </c>
    </row>
    <row r="627" spans="1:8" x14ac:dyDescent="0.25">
      <c r="A627" s="33">
        <f>+'Base de datos  1'!A4837</f>
        <v>43586</v>
      </c>
      <c r="B627" t="str">
        <f>+'Base de datos  1'!C4837</f>
        <v>luz</v>
      </c>
      <c r="C627" s="9">
        <f>+'Base de datos  1'!D4837</f>
        <v>43616</v>
      </c>
      <c r="D627" t="str">
        <f>+'Base de datos  1'!E4837</f>
        <v>TR</v>
      </c>
      <c r="E627" t="str">
        <f>+'Base de datos  1'!F4837</f>
        <v>Litoral 2</v>
      </c>
      <c r="G627" s="201">
        <f>+'Base de datos  1'!H4837</f>
        <v>19143</v>
      </c>
    </row>
    <row r="628" spans="1:8" x14ac:dyDescent="0.25">
      <c r="A628" s="33">
        <f>+'Base de datos  1'!A4838</f>
        <v>43586</v>
      </c>
      <c r="B628" t="str">
        <f>+'Base de datos  1'!C4838</f>
        <v>luz</v>
      </c>
      <c r="C628" s="9">
        <f>+'Base de datos  1'!D4838</f>
        <v>43616</v>
      </c>
      <c r="D628" t="str">
        <f>+'Base de datos  1'!E4838</f>
        <v>TR</v>
      </c>
      <c r="E628" t="str">
        <f>+'Base de datos  1'!F4838</f>
        <v>Litoral 1</v>
      </c>
      <c r="G628" s="201">
        <f>+'Base de datos  1'!H4838</f>
        <v>98963</v>
      </c>
    </row>
    <row r="629" spans="1:8" x14ac:dyDescent="0.25">
      <c r="A629" s="33">
        <f>+'Base de datos  1'!A4839</f>
        <v>43586</v>
      </c>
      <c r="B629" t="str">
        <f>+'Base de datos  1'!C4839</f>
        <v>luz</v>
      </c>
      <c r="C629" s="9">
        <f>+'Base de datos  1'!D4839</f>
        <v>43616</v>
      </c>
      <c r="D629" t="str">
        <f>+'Base de datos  1'!E4839</f>
        <v>TR</v>
      </c>
      <c r="E629" t="str">
        <f>+'Base de datos  1'!F4839</f>
        <v>Litoral 3</v>
      </c>
      <c r="G629" s="201">
        <f>+'Base de datos  1'!H4839</f>
        <v>1628</v>
      </c>
    </row>
    <row r="630" spans="1:8" x14ac:dyDescent="0.25">
      <c r="A630" s="33">
        <f>+'Base de datos  1'!A4840</f>
        <v>43586</v>
      </c>
      <c r="B630" t="str">
        <f>+'Base de datos  1'!C4840</f>
        <v>Celular</v>
      </c>
      <c r="C630" s="9">
        <f>+'Base de datos  1'!D4840</f>
        <v>43616</v>
      </c>
      <c r="D630" t="str">
        <f>+'Base de datos  1'!E4840</f>
        <v>TR</v>
      </c>
      <c r="E630" t="str">
        <f>+'Base de datos  1'!F4840</f>
        <v>Telefono CH</v>
      </c>
      <c r="G630" s="201">
        <f>+'Base de datos  1'!H4840</f>
        <v>6990</v>
      </c>
    </row>
    <row r="631" spans="1:8" x14ac:dyDescent="0.25">
      <c r="A631" s="33">
        <f>+'Base de datos  1'!A4841</f>
        <v>43586</v>
      </c>
      <c r="B631" t="str">
        <f>+'Base de datos  1'!C4841</f>
        <v>caja chica</v>
      </c>
      <c r="C631" s="9">
        <f>+'Base de datos  1'!D4841</f>
        <v>43616</v>
      </c>
      <c r="D631" t="str">
        <f>+'Base de datos  1'!E4841</f>
        <v>TR</v>
      </c>
      <c r="E631" t="str">
        <f>+'Base de datos  1'!F4841</f>
        <v>R.Figueroa Caja Chica Junio</v>
      </c>
      <c r="G631" s="201">
        <f>+'Base de datos  1'!H4841</f>
        <v>100000</v>
      </c>
    </row>
    <row r="632" spans="1:8" x14ac:dyDescent="0.25">
      <c r="A632" s="217">
        <f>+'Base de datos  1'!A4842</f>
        <v>43586</v>
      </c>
      <c r="B632" s="218" t="str">
        <f>+'Base de datos  1'!C4842</f>
        <v>Sueldos</v>
      </c>
      <c r="C632" s="219">
        <f>+'Base de datos  1'!D4842</f>
        <v>43616</v>
      </c>
      <c r="D632" s="218" t="str">
        <f>+'Base de datos  1'!E4842</f>
        <v>TR</v>
      </c>
      <c r="E632" s="218" t="str">
        <f>+'Base de datos  1'!F4842</f>
        <v>Previred encargado</v>
      </c>
      <c r="F632" s="218"/>
      <c r="G632" s="225">
        <f>+'Base de datos  1'!H4842</f>
        <v>118650</v>
      </c>
      <c r="H632" s="234">
        <f>SUM(G610:G632)</f>
        <v>1884466</v>
      </c>
    </row>
    <row r="633" spans="1:8" x14ac:dyDescent="0.25">
      <c r="A633" s="33">
        <f>+'Base de datos  1'!A4843</f>
        <v>43617</v>
      </c>
      <c r="B633" t="str">
        <f>+'Base de datos  1'!C4843</f>
        <v>Mantencion</v>
      </c>
      <c r="C633" s="9">
        <f>+'Base de datos  1'!D4843</f>
        <v>43619</v>
      </c>
      <c r="D633" t="str">
        <f>+'Base de datos  1'!E4843</f>
        <v>TR</v>
      </c>
      <c r="E633" t="str">
        <f>+'Base de datos  1'!F4843</f>
        <v>Ferreteria El Yeco</v>
      </c>
      <c r="G633" s="201">
        <f>+'Base de datos  1'!H4843</f>
        <v>6000</v>
      </c>
    </row>
    <row r="634" spans="1:8" x14ac:dyDescent="0.25">
      <c r="A634" s="33">
        <f>+'Base de datos  1'!A4844</f>
        <v>43617</v>
      </c>
      <c r="B634" t="str">
        <f>+'Base de datos  1'!C4844</f>
        <v>Mantencion</v>
      </c>
      <c r="C634" s="9">
        <f>+'Base de datos  1'!D4844</f>
        <v>43619</v>
      </c>
      <c r="D634" t="str">
        <f>+'Base de datos  1'!E4844</f>
        <v>TR</v>
      </c>
      <c r="E634" t="str">
        <f>+'Base de datos  1'!F4844</f>
        <v>Ferreteria El Yeco</v>
      </c>
      <c r="G634" s="201">
        <f>+'Base de datos  1'!H4844</f>
        <v>11275</v>
      </c>
    </row>
    <row r="635" spans="1:8" x14ac:dyDescent="0.25">
      <c r="A635" s="33">
        <f>+'Base de datos  1'!A4845</f>
        <v>43617</v>
      </c>
      <c r="B635" t="str">
        <f>+'Base de datos  1'!C4845</f>
        <v>Mantencion</v>
      </c>
      <c r="C635" s="9">
        <f>+'Base de datos  1'!D4845</f>
        <v>43622</v>
      </c>
      <c r="D635" t="str">
        <f>+'Base de datos  1'!E4845</f>
        <v>com</v>
      </c>
      <c r="E635" t="str">
        <f>+'Base de datos  1'!F4845</f>
        <v>Seguro Fraude</v>
      </c>
      <c r="G635" s="201">
        <f>+'Base de datos  1'!H4845</f>
        <v>10278</v>
      </c>
    </row>
    <row r="636" spans="1:8" x14ac:dyDescent="0.25">
      <c r="A636" s="33">
        <f>+'Base de datos  1'!A4846</f>
        <v>43617</v>
      </c>
      <c r="B636" t="str">
        <f>+'Base de datos  1'!C4846</f>
        <v>Agua</v>
      </c>
      <c r="C636" s="9">
        <f>+'Base de datos  1'!D4846</f>
        <v>43622</v>
      </c>
      <c r="D636" t="str">
        <f>+'Base de datos  1'!E4846</f>
        <v>TR</v>
      </c>
      <c r="E636" t="str">
        <f>+'Base de datos  1'!F4846</f>
        <v>2 Camiones de Agua Cist.Dist.</v>
      </c>
      <c r="G636" s="201">
        <f>+'Base de datos  1'!H4846</f>
        <v>70000</v>
      </c>
    </row>
    <row r="637" spans="1:8" x14ac:dyDescent="0.25">
      <c r="A637" s="33">
        <f>+'Base de datos  1'!A4847</f>
        <v>43617</v>
      </c>
      <c r="B637" t="str">
        <f>+'Base de datos  1'!C4847</f>
        <v>Agua</v>
      </c>
      <c r="C637" s="9">
        <f>+'Base de datos  1'!D4847</f>
        <v>43629</v>
      </c>
      <c r="D637" t="str">
        <f>+'Base de datos  1'!E4847</f>
        <v>TR</v>
      </c>
      <c r="E637" t="str">
        <f>+'Base de datos  1'!F4847</f>
        <v>2 Camiones de Agua Cist.Dist.</v>
      </c>
      <c r="G637" s="201">
        <f>+'Base de datos  1'!H4847</f>
        <v>70000</v>
      </c>
    </row>
    <row r="638" spans="1:8" x14ac:dyDescent="0.25">
      <c r="A638" s="33">
        <f>+'Base de datos  1'!A4848</f>
        <v>43617</v>
      </c>
      <c r="B638" t="str">
        <f>+'Base de datos  1'!C4848</f>
        <v>caja chica</v>
      </c>
      <c r="C638" s="9">
        <f>+'Base de datos  1'!D4848</f>
        <v>43629</v>
      </c>
      <c r="D638" t="str">
        <f>+'Base de datos  1'!E4848</f>
        <v>TR</v>
      </c>
      <c r="E638" t="str">
        <f>+'Base de datos  1'!F4848</f>
        <v>R.Figueroa refuerzo Caja chica</v>
      </c>
      <c r="G638" s="201">
        <f>+'Base de datos  1'!H4848</f>
        <v>50000</v>
      </c>
    </row>
    <row r="639" spans="1:8" x14ac:dyDescent="0.25">
      <c r="A639" s="33">
        <f>+'Base de datos  1'!A4849</f>
        <v>43617</v>
      </c>
      <c r="B639" t="str">
        <f>+'Base de datos  1'!C4849</f>
        <v>Sueldos</v>
      </c>
      <c r="C639" s="9">
        <f>+'Base de datos  1'!D4849</f>
        <v>43633</v>
      </c>
      <c r="D639" t="str">
        <f>+'Base de datos  1'!E4849</f>
        <v>TR</v>
      </c>
      <c r="E639" t="str">
        <f>+'Base de datos  1'!F4849</f>
        <v>C.Henriquez adelanto sueldo</v>
      </c>
      <c r="G639" s="201">
        <f>+'Base de datos  1'!H4849</f>
        <v>120000</v>
      </c>
    </row>
    <row r="640" spans="1:8" x14ac:dyDescent="0.25">
      <c r="A640" s="33">
        <f>+'Base de datos  1'!A4850</f>
        <v>43617</v>
      </c>
      <c r="B640" t="str">
        <f>+'Base de datos  1'!C4850</f>
        <v>Agua</v>
      </c>
      <c r="C640" s="9">
        <f>+'Base de datos  1'!D4850</f>
        <v>43637</v>
      </c>
      <c r="D640" t="str">
        <f>+'Base de datos  1'!E4850</f>
        <v>TR</v>
      </c>
      <c r="E640" t="str">
        <f>+'Base de datos  1'!F4850</f>
        <v>1 Camion de agua Cist. Distribucion</v>
      </c>
      <c r="G640" s="201">
        <f>+'Base de datos  1'!H4850</f>
        <v>35000</v>
      </c>
    </row>
    <row r="641" spans="1:8" x14ac:dyDescent="0.25">
      <c r="A641" s="217">
        <f>+'Base de datos  1'!A4851</f>
        <v>43617</v>
      </c>
      <c r="B641" s="218" t="str">
        <f>+'Base de datos  1'!C4851</f>
        <v>Agua</v>
      </c>
      <c r="C641" s="219">
        <f>+'Base de datos  1'!D4851</f>
        <v>43644</v>
      </c>
      <c r="D641" s="218" t="str">
        <f>+'Base de datos  1'!E4851</f>
        <v>TR</v>
      </c>
      <c r="E641" s="218" t="str">
        <f>+'Base de datos  1'!F4851</f>
        <v>1 Camion de agua Cist. Distribucion</v>
      </c>
      <c r="F641" s="218"/>
      <c r="G641" s="225">
        <f>+'Base de datos  1'!H4851</f>
        <v>35000</v>
      </c>
      <c r="H641" s="234">
        <f>SUM(G633:G641)</f>
        <v>407553</v>
      </c>
    </row>
    <row r="642" spans="1:8" x14ac:dyDescent="0.25">
      <c r="A642" s="33">
        <f>+'Base de datos  1'!A4852</f>
        <v>43647</v>
      </c>
      <c r="B642" t="str">
        <f>+'Base de datos  1'!C4852</f>
        <v>Sueldos</v>
      </c>
      <c r="C642" s="9">
        <f>+'Base de datos  1'!D4852</f>
        <v>43647</v>
      </c>
      <c r="D642" t="str">
        <f>+'Base de datos  1'!E4852</f>
        <v>TR</v>
      </c>
      <c r="E642" t="str">
        <f>+'Base de datos  1'!F4852</f>
        <v>C.Henriquez  Liq.sueldo</v>
      </c>
      <c r="G642" s="201">
        <f>+'Base de datos  1'!H4852</f>
        <v>285650</v>
      </c>
    </row>
    <row r="643" spans="1:8" x14ac:dyDescent="0.25">
      <c r="A643" s="33">
        <f>+'Base de datos  1'!A4853</f>
        <v>43647</v>
      </c>
      <c r="B643" t="str">
        <f>+'Base de datos  1'!C4853</f>
        <v>Mantencion</v>
      </c>
      <c r="C643" s="9">
        <f>+'Base de datos  1'!D4853</f>
        <v>43647</v>
      </c>
      <c r="D643" t="str">
        <f>+'Base de datos  1'!E4853</f>
        <v>TR</v>
      </c>
      <c r="E643" t="str">
        <f>+'Base de datos  1'!F4853</f>
        <v>Ferretaria El Yeco materiales</v>
      </c>
      <c r="G643" s="201">
        <f>+'Base de datos  1'!H4853</f>
        <v>3800</v>
      </c>
    </row>
    <row r="644" spans="1:8" x14ac:dyDescent="0.25">
      <c r="A644" s="33">
        <f>+'Base de datos  1'!A4854</f>
        <v>43647</v>
      </c>
      <c r="B644" t="str">
        <f>+'Base de datos  1'!C4854</f>
        <v>Basura</v>
      </c>
      <c r="C644" s="9">
        <f>+'Base de datos  1'!D4854</f>
        <v>43647</v>
      </c>
      <c r="D644" t="str">
        <f>+'Base de datos  1'!E4854</f>
        <v>TR</v>
      </c>
      <c r="E644" t="str">
        <f>+'Base de datos  1'!F4854</f>
        <v>Retiro Basura Junio 2019, Oyarce</v>
      </c>
      <c r="G644" s="201">
        <f>+'Base de datos  1'!H4854</f>
        <v>250000</v>
      </c>
    </row>
    <row r="645" spans="1:8" x14ac:dyDescent="0.25">
      <c r="A645" s="33">
        <f>+'Base de datos  1'!A4855</f>
        <v>43647</v>
      </c>
      <c r="B645" t="str">
        <f>+'Base de datos  1'!C4855</f>
        <v>luz</v>
      </c>
      <c r="C645" s="9">
        <f>+'Base de datos  1'!D4855</f>
        <v>43647</v>
      </c>
      <c r="D645" t="str">
        <f>+'Base de datos  1'!E4855</f>
        <v>TR</v>
      </c>
      <c r="E645" t="str">
        <f>+'Base de datos  1'!F4855</f>
        <v>Litoral 2</v>
      </c>
      <c r="G645" s="201">
        <f>+'Base de datos  1'!H4855</f>
        <v>20777</v>
      </c>
    </row>
    <row r="646" spans="1:8" x14ac:dyDescent="0.25">
      <c r="A646" s="33">
        <f>+'Base de datos  1'!A4856</f>
        <v>43647</v>
      </c>
      <c r="B646" t="str">
        <f>+'Base de datos  1'!C4856</f>
        <v>luz</v>
      </c>
      <c r="C646" s="9">
        <f>+'Base de datos  1'!D4856</f>
        <v>43647</v>
      </c>
      <c r="D646" t="str">
        <f>+'Base de datos  1'!E4856</f>
        <v>TR</v>
      </c>
      <c r="E646" t="str">
        <f>+'Base de datos  1'!F4856</f>
        <v>Litoral 1</v>
      </c>
      <c r="G646" s="201">
        <f>+'Base de datos  1'!H4856</f>
        <v>121139</v>
      </c>
    </row>
    <row r="647" spans="1:8" x14ac:dyDescent="0.25">
      <c r="A647" s="33">
        <f>+'Base de datos  1'!A4857</f>
        <v>43647</v>
      </c>
      <c r="B647" t="str">
        <f>+'Base de datos  1'!C4857</f>
        <v>luz</v>
      </c>
      <c r="C647" s="9">
        <f>+'Base de datos  1'!D4857</f>
        <v>43647</v>
      </c>
      <c r="D647" t="str">
        <f>+'Base de datos  1'!E4857</f>
        <v>TR</v>
      </c>
      <c r="E647" t="str">
        <f>+'Base de datos  1'!F4857</f>
        <v>Litoral 3</v>
      </c>
      <c r="G647" s="201">
        <f>+'Base de datos  1'!H4857</f>
        <v>1793</v>
      </c>
    </row>
    <row r="648" spans="1:8" x14ac:dyDescent="0.25">
      <c r="A648" s="33">
        <f>+'Base de datos  1'!A4858</f>
        <v>43647</v>
      </c>
      <c r="B648" t="str">
        <f>+'Base de datos  1'!C4858</f>
        <v>Celular</v>
      </c>
      <c r="C648" s="9">
        <f>+'Base de datos  1'!D4858</f>
        <v>43647</v>
      </c>
      <c r="D648" t="str">
        <f>+'Base de datos  1'!E4858</f>
        <v>TR</v>
      </c>
      <c r="E648" t="str">
        <f>+'Base de datos  1'!F4858</f>
        <v>Celular CH</v>
      </c>
      <c r="G648" s="201">
        <f>+'Base de datos  1'!H4858</f>
        <v>6990</v>
      </c>
    </row>
    <row r="649" spans="1:8" x14ac:dyDescent="0.25">
      <c r="A649" s="33">
        <f>+'Base de datos  1'!A4859</f>
        <v>43647</v>
      </c>
      <c r="B649" t="str">
        <f>+'Base de datos  1'!C4859</f>
        <v>caja chica</v>
      </c>
      <c r="C649" s="9">
        <f>+'Base de datos  1'!D4859</f>
        <v>43647</v>
      </c>
      <c r="D649" t="str">
        <f>+'Base de datos  1'!E4859</f>
        <v>TR</v>
      </c>
      <c r="E649" t="str">
        <f>+'Base de datos  1'!F4859</f>
        <v>R.Figueroa  Caja chica</v>
      </c>
      <c r="G649" s="201">
        <f>+'Base de datos  1'!H4859</f>
        <v>100000</v>
      </c>
    </row>
    <row r="650" spans="1:8" x14ac:dyDescent="0.25">
      <c r="A650" s="33">
        <f>+'Base de datos  1'!A4860</f>
        <v>43647</v>
      </c>
      <c r="B650" t="str">
        <f>+'Base de datos  1'!C4860</f>
        <v>Sueldos</v>
      </c>
      <c r="C650" s="9">
        <f>+'Base de datos  1'!D4860</f>
        <v>43647</v>
      </c>
      <c r="D650" t="str">
        <f>+'Base de datos  1'!E4860</f>
        <v>TR</v>
      </c>
      <c r="E650" t="str">
        <f>+'Base de datos  1'!F4860</f>
        <v>Previred CH</v>
      </c>
      <c r="G650" s="201">
        <f>+'Base de datos  1'!H4860</f>
        <v>118650</v>
      </c>
    </row>
    <row r="651" spans="1:8" x14ac:dyDescent="0.25">
      <c r="A651" s="33">
        <f>+'Base de datos  1'!A4861</f>
        <v>43647</v>
      </c>
      <c r="B651" t="str">
        <f>+'Base de datos  1'!C4861</f>
        <v>Agua</v>
      </c>
      <c r="C651" s="9">
        <f>+'Base de datos  1'!D4861</f>
        <v>43651</v>
      </c>
      <c r="D651" t="str">
        <f>+'Base de datos  1'!E4861</f>
        <v>TR</v>
      </c>
      <c r="E651" t="str">
        <f>+'Base de datos  1'!F4861</f>
        <v>1 Camion Agua Cist. Dist.</v>
      </c>
      <c r="G651" s="201">
        <f>+'Base de datos  1'!H4861</f>
        <v>35000</v>
      </c>
    </row>
    <row r="652" spans="1:8" x14ac:dyDescent="0.25">
      <c r="A652" s="33">
        <f>+'Base de datos  1'!A4862</f>
        <v>43647</v>
      </c>
      <c r="B652" t="str">
        <f>+'Base de datos  1'!C4862</f>
        <v>Administracion</v>
      </c>
      <c r="C652" s="9">
        <f>+'Base de datos  1'!D4862</f>
        <v>43654</v>
      </c>
      <c r="D652" t="str">
        <f>+'Base de datos  1'!E4862</f>
        <v>COM</v>
      </c>
      <c r="E652" t="str">
        <f>+'Base de datos  1'!F4862</f>
        <v>Seguro fraude</v>
      </c>
      <c r="G652" s="201">
        <f>+'Base de datos  1'!H4862</f>
        <v>10337</v>
      </c>
    </row>
    <row r="653" spans="1:8" x14ac:dyDescent="0.25">
      <c r="A653" s="33">
        <f>+'Base de datos  1'!A4863</f>
        <v>43647</v>
      </c>
      <c r="B653" t="str">
        <f>+'Base de datos  1'!C4863</f>
        <v>Agua</v>
      </c>
      <c r="C653" s="9">
        <f>+'Base de datos  1'!D4863</f>
        <v>43657</v>
      </c>
      <c r="D653" t="str">
        <f>+'Base de datos  1'!E4863</f>
        <v>TR</v>
      </c>
      <c r="E653" t="str">
        <f>+'Base de datos  1'!F4863</f>
        <v>2 Camiones de Agua Cist. Dist.</v>
      </c>
      <c r="G653" s="201">
        <f>+'Base de datos  1'!H4863</f>
        <v>70000</v>
      </c>
    </row>
    <row r="654" spans="1:8" x14ac:dyDescent="0.25">
      <c r="A654" s="33">
        <f>+'Base de datos  1'!A4864</f>
        <v>43647</v>
      </c>
      <c r="B654" t="str">
        <f>+'Base de datos  1'!C4864</f>
        <v>Sueldos</v>
      </c>
      <c r="C654" s="9">
        <f>+'Base de datos  1'!D4864</f>
        <v>43661</v>
      </c>
      <c r="D654" t="str">
        <f>+'Base de datos  1'!E4864</f>
        <v>TR</v>
      </c>
      <c r="E654" t="str">
        <f>+'Base de datos  1'!F4864</f>
        <v>CH adelanto sueldo</v>
      </c>
      <c r="G654" s="201">
        <f>+'Base de datos  1'!H4864</f>
        <v>120000</v>
      </c>
    </row>
    <row r="655" spans="1:8" x14ac:dyDescent="0.25">
      <c r="A655" s="33">
        <f>+'Base de datos  1'!A4865</f>
        <v>43647</v>
      </c>
      <c r="B655" t="str">
        <f>+'Base de datos  1'!C4865</f>
        <v>Agua</v>
      </c>
      <c r="C655" s="9">
        <f>+'Base de datos  1'!D4865</f>
        <v>43664</v>
      </c>
      <c r="D655" t="str">
        <f>+'Base de datos  1'!E4865</f>
        <v>TR</v>
      </c>
      <c r="E655" t="str">
        <f>+'Base de datos  1'!F4865</f>
        <v>2 Camiones de Agua Cist. Dist.</v>
      </c>
      <c r="G655" s="201">
        <f>+'Base de datos  1'!H4865</f>
        <v>70000</v>
      </c>
    </row>
    <row r="656" spans="1:8" x14ac:dyDescent="0.25">
      <c r="A656" s="33">
        <f>+'Base de datos  1'!A4866</f>
        <v>43647</v>
      </c>
      <c r="B656" t="str">
        <f>+'Base de datos  1'!C4866</f>
        <v>Agua</v>
      </c>
      <c r="C656" s="9">
        <f>+'Base de datos  1'!D4866</f>
        <v>43672</v>
      </c>
      <c r="D656" t="str">
        <f>+'Base de datos  1'!E4866</f>
        <v>TR</v>
      </c>
      <c r="E656" t="str">
        <f>+'Base de datos  1'!F4866</f>
        <v>2 Camiones de Agua Cist. Dist.</v>
      </c>
      <c r="G656" s="201">
        <f>+'Base de datos  1'!H4866</f>
        <v>70000</v>
      </c>
    </row>
    <row r="657" spans="1:8" x14ac:dyDescent="0.25">
      <c r="A657" s="33">
        <f>+'Base de datos  1'!A4867</f>
        <v>43647</v>
      </c>
      <c r="B657" t="str">
        <f>+'Base de datos  1'!C4867</f>
        <v>Agua</v>
      </c>
      <c r="C657" s="9">
        <f>+'Base de datos  1'!D4867</f>
        <v>43677</v>
      </c>
      <c r="D657" t="str">
        <f>+'Base de datos  1'!E4867</f>
        <v>TR</v>
      </c>
      <c r="E657" t="str">
        <f>+'Base de datos  1'!F4867</f>
        <v>2 Camiones de Agua Cist. Dist.</v>
      </c>
      <c r="G657" s="201">
        <f>+'Base de datos  1'!H4867</f>
        <v>70000</v>
      </c>
    </row>
    <row r="658" spans="1:8" x14ac:dyDescent="0.25">
      <c r="A658" s="235">
        <f>+'Base de datos  1'!A4868</f>
        <v>43647</v>
      </c>
      <c r="B658" s="236" t="str">
        <f>+'Base de datos  1'!C4868</f>
        <v>Basura</v>
      </c>
      <c r="C658" s="237">
        <f>+'Base de datos  1'!D4868</f>
        <v>43677</v>
      </c>
      <c r="D658" s="236" t="str">
        <f>+'Base de datos  1'!E4868</f>
        <v>TR</v>
      </c>
      <c r="E658" s="236" t="str">
        <f>+'Base de datos  1'!F4868</f>
        <v>Retiro Basura Julio + dia adic. Vacacion</v>
      </c>
      <c r="F658" s="236"/>
      <c r="G658" s="232">
        <f>+'Base de datos  1'!H4868</f>
        <v>330000</v>
      </c>
      <c r="H658" s="233">
        <f>SUM(G642:G658)</f>
        <v>1684136</v>
      </c>
    </row>
    <row r="659" spans="1:8" x14ac:dyDescent="0.25">
      <c r="A659" s="33">
        <f>+'Base de datos  1'!A4869</f>
        <v>43678</v>
      </c>
      <c r="B659" t="str">
        <f>+'Base de datos  1'!C4869</f>
        <v>Sueldos</v>
      </c>
      <c r="C659" s="9">
        <f>+'Base de datos  1'!D4869</f>
        <v>43679</v>
      </c>
      <c r="D659" t="str">
        <f>+'Base de datos  1'!E4869</f>
        <v>TR</v>
      </c>
      <c r="E659" t="str">
        <f>+'Base de datos  1'!F4869</f>
        <v>Liq. Sueldo Carlos Henriquez</v>
      </c>
      <c r="G659" s="201">
        <f>+'Base de datos  1'!H4869</f>
        <v>285650</v>
      </c>
    </row>
    <row r="660" spans="1:8" x14ac:dyDescent="0.25">
      <c r="A660" s="33">
        <f>+'Base de datos  1'!A4870</f>
        <v>43678</v>
      </c>
      <c r="B660" t="str">
        <f>+'Base de datos  1'!C4870</f>
        <v>Administracion</v>
      </c>
      <c r="C660" s="9">
        <f>+'Base de datos  1'!D4870</f>
        <v>43679</v>
      </c>
      <c r="D660" t="str">
        <f>+'Base de datos  1'!E4870</f>
        <v>TR</v>
      </c>
      <c r="E660" t="str">
        <f>+'Base de datos  1'!F4870</f>
        <v>Hosting Pag. Web</v>
      </c>
      <c r="G660" s="201">
        <f>+'Base de datos  1'!H4870</f>
        <v>36405</v>
      </c>
    </row>
    <row r="661" spans="1:8" x14ac:dyDescent="0.25">
      <c r="A661" s="33">
        <f>+'Base de datos  1'!A4871</f>
        <v>43678</v>
      </c>
      <c r="B661" t="str">
        <f>+'Base de datos  1'!C4871</f>
        <v>Sueldos</v>
      </c>
      <c r="C661" s="9">
        <f>+'Base de datos  1'!D4871</f>
        <v>43682</v>
      </c>
      <c r="D661" t="str">
        <f>+'Base de datos  1'!E4871</f>
        <v>TR</v>
      </c>
      <c r="E661" t="str">
        <f>+'Base de datos  1'!F4871</f>
        <v>Previred CH</v>
      </c>
      <c r="G661" s="201">
        <f>+'Base de datos  1'!H4871</f>
        <v>118650</v>
      </c>
    </row>
    <row r="662" spans="1:8" x14ac:dyDescent="0.25">
      <c r="A662" s="33">
        <f>+'Base de datos  1'!A4872</f>
        <v>43678</v>
      </c>
      <c r="B662" t="str">
        <f>+'Base de datos  1'!C4872</f>
        <v>luz</v>
      </c>
      <c r="C662" s="9">
        <f>+'Base de datos  1'!D4872</f>
        <v>43682</v>
      </c>
      <c r="D662" t="str">
        <f>+'Base de datos  1'!E4872</f>
        <v>TR</v>
      </c>
      <c r="E662" t="str">
        <f>+'Base de datos  1'!F4872</f>
        <v>Litoral 2</v>
      </c>
      <c r="G662" s="201">
        <f>+'Base de datos  1'!H4872</f>
        <v>17953</v>
      </c>
    </row>
    <row r="663" spans="1:8" x14ac:dyDescent="0.25">
      <c r="A663" s="33">
        <f>+'Base de datos  1'!A4873</f>
        <v>43678</v>
      </c>
      <c r="B663" t="str">
        <f>+'Base de datos  1'!C4873</f>
        <v>luz</v>
      </c>
      <c r="C663" s="9">
        <f>+'Base de datos  1'!D4873</f>
        <v>43682</v>
      </c>
      <c r="D663" t="str">
        <f>+'Base de datos  1'!E4873</f>
        <v>TR</v>
      </c>
      <c r="E663" t="str">
        <f>+'Base de datos  1'!F4873</f>
        <v>Litoral 1</v>
      </c>
      <c r="G663" s="201">
        <f>+'Base de datos  1'!H4873</f>
        <v>82475</v>
      </c>
    </row>
    <row r="664" spans="1:8" x14ac:dyDescent="0.25">
      <c r="A664" s="33">
        <f>+'Base de datos  1'!A4874</f>
        <v>43678</v>
      </c>
      <c r="B664" t="str">
        <f>+'Base de datos  1'!C4874</f>
        <v>luz</v>
      </c>
      <c r="C664" s="9">
        <f>+'Base de datos  1'!D4874</f>
        <v>43682</v>
      </c>
      <c r="D664" t="str">
        <f>+'Base de datos  1'!E4874</f>
        <v>TR</v>
      </c>
      <c r="E664" t="str">
        <f>+'Base de datos  1'!F4874</f>
        <v>Litoral 3</v>
      </c>
      <c r="G664" s="201">
        <f>+'Base de datos  1'!H4874</f>
        <v>1968</v>
      </c>
    </row>
    <row r="665" spans="1:8" x14ac:dyDescent="0.25">
      <c r="A665" s="33">
        <f>+'Base de datos  1'!A4875</f>
        <v>43678</v>
      </c>
      <c r="B665" t="str">
        <f>+'Base de datos  1'!C4875</f>
        <v>caja chica</v>
      </c>
      <c r="C665" s="9">
        <f>+'Base de datos  1'!D4875</f>
        <v>43682</v>
      </c>
      <c r="D665" t="str">
        <f>+'Base de datos  1'!E4875</f>
        <v>TR</v>
      </c>
      <c r="E665" t="str">
        <f>+'Base de datos  1'!F4875</f>
        <v>Caja Chica Agosto</v>
      </c>
      <c r="G665" s="201">
        <f>+'Base de datos  1'!H4875</f>
        <v>100000</v>
      </c>
    </row>
    <row r="666" spans="1:8" x14ac:dyDescent="0.25">
      <c r="A666" s="33">
        <f>+'Base de datos  1'!A4876</f>
        <v>43678</v>
      </c>
      <c r="B666" t="str">
        <f>+'Base de datos  1'!C4876</f>
        <v>Celular</v>
      </c>
      <c r="C666" s="9">
        <f>+'Base de datos  1'!D4876</f>
        <v>43682</v>
      </c>
      <c r="D666" t="str">
        <f>+'Base de datos  1'!E4876</f>
        <v>TR</v>
      </c>
      <c r="E666" t="str">
        <f>+'Base de datos  1'!F4876</f>
        <v>Entel telefono CH</v>
      </c>
      <c r="G666" s="201">
        <f>+'Base de datos  1'!H4876</f>
        <v>6990</v>
      </c>
    </row>
    <row r="667" spans="1:8" x14ac:dyDescent="0.25">
      <c r="A667" s="33">
        <f>+'Base de datos  1'!A4877</f>
        <v>43678</v>
      </c>
      <c r="B667" t="str">
        <f>+'Base de datos  1'!C4877</f>
        <v>Administracion</v>
      </c>
      <c r="C667" s="9">
        <f>+'Base de datos  1'!D4877</f>
        <v>43683</v>
      </c>
      <c r="D667" t="str">
        <f>+'Base de datos  1'!E4877</f>
        <v>COM</v>
      </c>
      <c r="E667" t="str">
        <f>+'Base de datos  1'!F4877</f>
        <v>Seguro fraude</v>
      </c>
      <c r="G667" s="201">
        <f>+'Base de datos  1'!H4877</f>
        <v>10343</v>
      </c>
    </row>
    <row r="668" spans="1:8" x14ac:dyDescent="0.25">
      <c r="A668" s="33">
        <f>+'Base de datos  1'!A4878</f>
        <v>43678</v>
      </c>
      <c r="B668" t="str">
        <f>+'Base de datos  1'!C4878</f>
        <v>Sueldos</v>
      </c>
      <c r="C668" s="9">
        <f>+'Base de datos  1'!D4878</f>
        <v>43689</v>
      </c>
      <c r="D668" t="str">
        <f>+'Base de datos  1'!E4878</f>
        <v>TR</v>
      </c>
      <c r="E668" t="str">
        <f>+'Base de datos  1'!F4878</f>
        <v>CH X pago vacaciones 10 dias</v>
      </c>
      <c r="G668" s="201">
        <f>+'Base de datos  1'!H4878</f>
        <v>202825</v>
      </c>
    </row>
    <row r="669" spans="1:8" x14ac:dyDescent="0.25">
      <c r="A669" s="33">
        <f>+'Base de datos  1'!A4879</f>
        <v>43678</v>
      </c>
      <c r="B669" t="str">
        <f>+'Base de datos  1'!C4879</f>
        <v>Agua</v>
      </c>
      <c r="C669" s="9">
        <f>+'Base de datos  1'!D4879</f>
        <v>43690</v>
      </c>
      <c r="D669" t="str">
        <f>+'Base de datos  1'!E4879</f>
        <v>TR</v>
      </c>
      <c r="E669" t="str">
        <f>+'Base de datos  1'!F4879</f>
        <v>2 Camiones de Agua Cist. Dist.</v>
      </c>
      <c r="G669" s="201">
        <f>+'Base de datos  1'!H4879</f>
        <v>70000</v>
      </c>
    </row>
    <row r="670" spans="1:8" x14ac:dyDescent="0.25">
      <c r="A670" s="33">
        <f>+'Base de datos  1'!A4880</f>
        <v>43678</v>
      </c>
      <c r="B670" t="str">
        <f>+'Base de datos  1'!C4880</f>
        <v>Sueldos</v>
      </c>
      <c r="C670" s="9">
        <f>+'Base de datos  1'!D4880</f>
        <v>43691</v>
      </c>
      <c r="D670" t="str">
        <f>+'Base de datos  1'!E4880</f>
        <v>TR</v>
      </c>
      <c r="E670" t="str">
        <f>+'Base de datos  1'!F4880</f>
        <v>C. Henriquez Adelanto sueldo</v>
      </c>
      <c r="G670" s="201">
        <f>+'Base de datos  1'!H4880</f>
        <v>120000</v>
      </c>
    </row>
    <row r="671" spans="1:8" x14ac:dyDescent="0.25">
      <c r="A671" s="33">
        <f>+'Base de datos  1'!A4881</f>
        <v>43678</v>
      </c>
      <c r="B671" t="str">
        <f>+'Base de datos  1'!C4881</f>
        <v>contribuciones</v>
      </c>
      <c r="C671" s="9">
        <f>+'Base de datos  1'!D4881</f>
        <v>43696</v>
      </c>
      <c r="D671" t="str">
        <f>+'Base de datos  1'!E4881</f>
        <v>PAGO</v>
      </c>
      <c r="E671" t="str">
        <f>+'Base de datos  1'!F4881</f>
        <v>Contrib. Sitio Estanque de Agua</v>
      </c>
      <c r="G671" s="201">
        <f>+'Base de datos  1'!H4881</f>
        <v>352911</v>
      </c>
    </row>
    <row r="672" spans="1:8" x14ac:dyDescent="0.25">
      <c r="A672" s="33">
        <f>+'Base de datos  1'!A4882</f>
        <v>43678</v>
      </c>
      <c r="B672" t="str">
        <f>+'Base de datos  1'!C4882</f>
        <v>contribuciones</v>
      </c>
      <c r="C672" s="9">
        <f>+'Base de datos  1'!D4882</f>
        <v>43696</v>
      </c>
      <c r="D672" t="str">
        <f>+'Base de datos  1'!E4882</f>
        <v>PAGO</v>
      </c>
      <c r="E672" t="str">
        <f>+'Base de datos  1'!F4882</f>
        <v>Contribuciones Sitio Mirador</v>
      </c>
      <c r="G672" s="201">
        <f>+'Base de datos  1'!H4882</f>
        <v>202695</v>
      </c>
    </row>
    <row r="673" spans="1:8" x14ac:dyDescent="0.25">
      <c r="A673" s="33">
        <f>+'Base de datos  1'!A4883</f>
        <v>43678</v>
      </c>
      <c r="B673" t="str">
        <f>+'Base de datos  1'!C4883</f>
        <v>contribuciones</v>
      </c>
      <c r="C673" s="9">
        <f>+'Base de datos  1'!D4883</f>
        <v>43696</v>
      </c>
      <c r="D673" t="str">
        <f>+'Base de datos  1'!E4883</f>
        <v>PAGO</v>
      </c>
      <c r="E673" t="str">
        <f>+'Base de datos  1'!F4883</f>
        <v>Contribuciones Sitio Calafquen</v>
      </c>
      <c r="G673" s="201">
        <f>+'Base de datos  1'!H4883</f>
        <v>457221</v>
      </c>
    </row>
    <row r="674" spans="1:8" x14ac:dyDescent="0.25">
      <c r="A674" s="33">
        <f>+'Base de datos  1'!A4884</f>
        <v>43678</v>
      </c>
      <c r="B674" t="str">
        <f>+'Base de datos  1'!C4884</f>
        <v>contribuciones</v>
      </c>
      <c r="C674" s="9">
        <f>+'Base de datos  1'!D4884</f>
        <v>43696</v>
      </c>
      <c r="D674" t="str">
        <f>+'Base de datos  1'!E4884</f>
        <v>PAGO</v>
      </c>
      <c r="E674" t="str">
        <f>+'Base de datos  1'!F4884</f>
        <v>Contrib. Sitio Estacionamiento Sitio 1</v>
      </c>
      <c r="G674" s="201">
        <f>+'Base de datos  1'!H4884</f>
        <v>66051</v>
      </c>
    </row>
    <row r="675" spans="1:8" x14ac:dyDescent="0.25">
      <c r="A675" s="33">
        <f>+'Base de datos  1'!A4885</f>
        <v>43678</v>
      </c>
      <c r="B675" t="str">
        <f>+'Base de datos  1'!C4885</f>
        <v>contribuciones</v>
      </c>
      <c r="C675" s="9">
        <f>+'Base de datos  1'!D4885</f>
        <v>43696</v>
      </c>
      <c r="D675" t="str">
        <f>+'Base de datos  1'!E4885</f>
        <v>PAGO</v>
      </c>
      <c r="E675" t="str">
        <f>+'Base de datos  1'!F4885</f>
        <v>Contrib. Sitio  Quebrada Calafquen</v>
      </c>
      <c r="G675" s="201">
        <f>+'Base de datos  1'!H4885</f>
        <v>188714</v>
      </c>
    </row>
    <row r="676" spans="1:8" x14ac:dyDescent="0.25">
      <c r="A676" s="33">
        <f>+'Base de datos  1'!A4886</f>
        <v>43678</v>
      </c>
      <c r="B676" t="str">
        <f>+'Base de datos  1'!C4886</f>
        <v>contribuciones</v>
      </c>
      <c r="C676" s="9">
        <f>+'Base de datos  1'!D4886</f>
        <v>43696</v>
      </c>
      <c r="D676" t="str">
        <f>+'Base de datos  1'!E4886</f>
        <v>PAGO</v>
      </c>
      <c r="E676" t="str">
        <f>+'Base de datos  1'!F4886</f>
        <v>Contrib. Sitio  Quebrada Icalma 309</v>
      </c>
      <c r="G676" s="201">
        <f>+'Base de datos  1'!H4886</f>
        <v>188714</v>
      </c>
    </row>
    <row r="677" spans="1:8" x14ac:dyDescent="0.25">
      <c r="A677" s="33">
        <f>+'Base de datos  1'!A4887</f>
        <v>43678</v>
      </c>
      <c r="B677" t="str">
        <f>+'Base de datos  1'!C4887</f>
        <v>contribuciones</v>
      </c>
      <c r="C677" s="9">
        <f>+'Base de datos  1'!D4887</f>
        <v>43696</v>
      </c>
      <c r="D677" t="str">
        <f>+'Base de datos  1'!E4887</f>
        <v>PAGO</v>
      </c>
      <c r="E677" t="str">
        <f>+'Base de datos  1'!F4887</f>
        <v>Contrib. Sitio Quebrada Icalma 305</v>
      </c>
      <c r="G677" s="201">
        <f>+'Base de datos  1'!H4887</f>
        <v>188714</v>
      </c>
    </row>
    <row r="678" spans="1:8" x14ac:dyDescent="0.25">
      <c r="A678" s="33">
        <f>+'Base de datos  1'!A4888</f>
        <v>43678</v>
      </c>
      <c r="B678" t="str">
        <f>+'Base de datos  1'!C4888</f>
        <v>contribuciones</v>
      </c>
      <c r="C678" s="9">
        <f>+'Base de datos  1'!D4888</f>
        <v>43696</v>
      </c>
      <c r="D678" t="str">
        <f>+'Base de datos  1'!E4888</f>
        <v>PAGO</v>
      </c>
      <c r="E678" t="str">
        <f>+'Base de datos  1'!F4888</f>
        <v>Contrib. Sitio Quebrada Llanquihue</v>
      </c>
      <c r="G678" s="201">
        <f>+'Base de datos  1'!H4888</f>
        <v>284681</v>
      </c>
    </row>
    <row r="679" spans="1:8" x14ac:dyDescent="0.25">
      <c r="A679" s="33">
        <f>+'Base de datos  1'!A4889</f>
        <v>43678</v>
      </c>
      <c r="B679" t="str">
        <f>+'Base de datos  1'!C4889</f>
        <v>Administracion</v>
      </c>
      <c r="C679" s="9">
        <f>+'Base de datos  1'!D4889</f>
        <v>43698</v>
      </c>
      <c r="D679" t="str">
        <f>+'Base de datos  1'!E4889</f>
        <v>TR</v>
      </c>
      <c r="E679" t="str">
        <f>+'Base de datos  1'!F4889</f>
        <v>Hosting Pag. Web</v>
      </c>
      <c r="G679" s="201">
        <f>+'Base de datos  1'!H4889</f>
        <v>35343</v>
      </c>
    </row>
    <row r="680" spans="1:8" x14ac:dyDescent="0.25">
      <c r="A680" s="33">
        <f>+'Base de datos  1'!A4890</f>
        <v>43678</v>
      </c>
      <c r="B680" t="str">
        <f>+'Base de datos  1'!C4890</f>
        <v>Agua</v>
      </c>
      <c r="C680" s="9">
        <f>+'Base de datos  1'!D4890</f>
        <v>43700</v>
      </c>
      <c r="D680" t="str">
        <f>+'Base de datos  1'!E4890</f>
        <v>TR</v>
      </c>
      <c r="E680" t="str">
        <f>+'Base de datos  1'!F4890</f>
        <v>2 Camiones de Agua Cist. Dist.</v>
      </c>
      <c r="G680" s="201">
        <f>+'Base de datos  1'!H4890</f>
        <v>70000</v>
      </c>
    </row>
    <row r="681" spans="1:8" x14ac:dyDescent="0.25">
      <c r="A681" s="33">
        <f>+'Base de datos  1'!A4891</f>
        <v>43678</v>
      </c>
      <c r="B681" t="str">
        <f>+'Base de datos  1'!C4891</f>
        <v>Proy. TiT Dominio</v>
      </c>
      <c r="C681" s="9">
        <f>+'Base de datos  1'!D4891</f>
        <v>43704</v>
      </c>
      <c r="D681" t="str">
        <f>+'Base de datos  1'!E4891</f>
        <v>TR</v>
      </c>
      <c r="E681" t="str">
        <f>+'Base de datos  1'!F4891</f>
        <v>Salvador Espinoza x Notaria Escrituras</v>
      </c>
      <c r="G681" s="201">
        <f>+'Base de datos  1'!H4891</f>
        <v>400000</v>
      </c>
    </row>
    <row r="682" spans="1:8" x14ac:dyDescent="0.25">
      <c r="A682" s="33">
        <f>+'Base de datos  1'!A4892</f>
        <v>43678</v>
      </c>
      <c r="B682" t="str">
        <f>+'Base de datos  1'!C4892</f>
        <v>Agua</v>
      </c>
      <c r="C682" s="9">
        <f>+'Base de datos  1'!D4892</f>
        <v>43706</v>
      </c>
      <c r="D682" t="str">
        <f>+'Base de datos  1'!E4892</f>
        <v>TR</v>
      </c>
      <c r="E682" t="str">
        <f>+'Base de datos  1'!F4892</f>
        <v>2 Camiones de Agua Cist. Dist.</v>
      </c>
      <c r="G682" s="201">
        <f>+'Base de datos  1'!H4892</f>
        <v>70000</v>
      </c>
    </row>
    <row r="683" spans="1:8" x14ac:dyDescent="0.25">
      <c r="A683" s="33">
        <f>+'Base de datos  1'!A4893</f>
        <v>43678</v>
      </c>
      <c r="B683" t="str">
        <f>+'Base de datos  1'!C4893</f>
        <v>Mantencion</v>
      </c>
      <c r="C683" s="9">
        <f>+'Base de datos  1'!D4893</f>
        <v>43706</v>
      </c>
      <c r="D683" t="str">
        <f>+'Base de datos  1'!E4893</f>
        <v>TR</v>
      </c>
      <c r="E683" t="str">
        <f>+'Base de datos  1'!F4893</f>
        <v>Aporte x Reparacion puente playa</v>
      </c>
      <c r="G683" s="201">
        <f>+'Base de datos  1'!H4893</f>
        <v>40000</v>
      </c>
    </row>
    <row r="684" spans="1:8" x14ac:dyDescent="0.25">
      <c r="A684" s="33">
        <f>+'Base de datos  1'!A4894</f>
        <v>43678</v>
      </c>
      <c r="B684" t="str">
        <f>+'Base de datos  1'!C4894</f>
        <v>contribuciones</v>
      </c>
      <c r="C684" s="9">
        <f>+'Base de datos  1'!D4894</f>
        <v>43706</v>
      </c>
      <c r="D684" t="str">
        <f>+'Base de datos  1'!E4894</f>
        <v>TR</v>
      </c>
      <c r="E684" t="str">
        <f>+'Base de datos  1'!F4894</f>
        <v>Contribuciones Cuotas 2018</v>
      </c>
      <c r="G684" s="201">
        <f>+'Base de datos  1'!H4894</f>
        <v>562622</v>
      </c>
    </row>
    <row r="685" spans="1:8" x14ac:dyDescent="0.25">
      <c r="A685" s="33">
        <f>+'Base de datos  1'!A4895</f>
        <v>43678</v>
      </c>
      <c r="B685" t="str">
        <f>+'Base de datos  1'!C4895</f>
        <v>contribuciones</v>
      </c>
      <c r="C685" s="9">
        <f>+'Base de datos  1'!D4895</f>
        <v>43706</v>
      </c>
      <c r="D685" t="str">
        <f>+'Base de datos  1'!E4895</f>
        <v>TR</v>
      </c>
      <c r="E685" t="str">
        <f>+'Base de datos  1'!F4895</f>
        <v>Contribuciones Cuotas 2018</v>
      </c>
      <c r="G685" s="201">
        <f>+'Base de datos  1'!H4895</f>
        <v>1151484</v>
      </c>
    </row>
    <row r="686" spans="1:8" x14ac:dyDescent="0.25">
      <c r="A686" s="33">
        <f>+'Base de datos  1'!A4896</f>
        <v>43678</v>
      </c>
      <c r="B686" t="str">
        <f>+'Base de datos  1'!C4896</f>
        <v>Sueldos</v>
      </c>
      <c r="C686" s="9">
        <f>+'Base de datos  1'!D4896</f>
        <v>43707</v>
      </c>
      <c r="D686" t="str">
        <f>+'Base de datos  1'!E4896</f>
        <v>TR</v>
      </c>
      <c r="E686" t="str">
        <f>+'Base de datos  1'!F4896</f>
        <v>C.Henriquez Liq. Sueldo</v>
      </c>
      <c r="G686" s="201">
        <f>+'Base de datos  1'!H4896</f>
        <v>285650</v>
      </c>
    </row>
    <row r="687" spans="1:8" x14ac:dyDescent="0.25">
      <c r="A687" s="217">
        <f>+'Base de datos  1'!A4897</f>
        <v>43678</v>
      </c>
      <c r="B687" s="218" t="str">
        <f>+'Base de datos  1'!C4897</f>
        <v>Mantencion</v>
      </c>
      <c r="C687" s="219">
        <f>+'Base de datos  1'!D4897</f>
        <v>43707</v>
      </c>
      <c r="D687" s="218" t="str">
        <f>+'Base de datos  1'!E4897</f>
        <v>TR</v>
      </c>
      <c r="E687" s="218" t="str">
        <f>+'Base de datos  1'!F4897</f>
        <v>Ferreteria El Yeco, Pinturas</v>
      </c>
      <c r="F687" s="218"/>
      <c r="G687" s="225">
        <f>+'Base de datos  1'!H4897</f>
        <v>77220</v>
      </c>
      <c r="H687" s="234">
        <f>SUM(G659:G687)</f>
        <v>5675279</v>
      </c>
    </row>
    <row r="688" spans="1:8" x14ac:dyDescent="0.25">
      <c r="A688" s="33">
        <f>+'Base de datos  1'!A4898</f>
        <v>43709</v>
      </c>
      <c r="B688" t="str">
        <f>+'Base de datos  1'!C4898</f>
        <v>Basura</v>
      </c>
      <c r="C688" s="9">
        <f>+'Base de datos  1'!D4898</f>
        <v>43712</v>
      </c>
      <c r="D688" t="str">
        <f>+'Base de datos  1'!E4898</f>
        <v>TR</v>
      </c>
      <c r="E688" t="str">
        <f>+'Base de datos  1'!F4898</f>
        <v>Retiro Basura Agosto</v>
      </c>
      <c r="G688" s="201">
        <f>+'Base de datos  1'!H4898</f>
        <v>250000</v>
      </c>
    </row>
    <row r="689" spans="1:7" x14ac:dyDescent="0.25">
      <c r="A689" s="33">
        <f>+'Base de datos  1'!A4899</f>
        <v>43709</v>
      </c>
      <c r="B689" t="str">
        <f>+'Base de datos  1'!C4899</f>
        <v>caja chica</v>
      </c>
      <c r="C689" s="9">
        <f>+'Base de datos  1'!D4899</f>
        <v>43712</v>
      </c>
      <c r="D689" t="str">
        <f>+'Base de datos  1'!E4899</f>
        <v>TR</v>
      </c>
      <c r="E689" t="str">
        <f>+'Base de datos  1'!F4899</f>
        <v>R. Figueroa Caja Chica Sep.19</v>
      </c>
      <c r="G689" s="201">
        <f>+'Base de datos  1'!H4899</f>
        <v>100000</v>
      </c>
    </row>
    <row r="690" spans="1:7" x14ac:dyDescent="0.25">
      <c r="A690" s="33">
        <f>+'Base de datos  1'!A4900</f>
        <v>43709</v>
      </c>
      <c r="B690" t="str">
        <f>+'Base de datos  1'!C4900</f>
        <v>luz</v>
      </c>
      <c r="C690" s="9">
        <f>+'Base de datos  1'!D4900</f>
        <v>43712</v>
      </c>
      <c r="D690" t="str">
        <f>+'Base de datos  1'!E4900</f>
        <v>TR</v>
      </c>
      <c r="E690" t="str">
        <f>+'Base de datos  1'!F4900</f>
        <v>Litoral 2</v>
      </c>
      <c r="G690" s="201">
        <f>+'Base de datos  1'!H4900</f>
        <v>17839</v>
      </c>
    </row>
    <row r="691" spans="1:7" x14ac:dyDescent="0.25">
      <c r="A691" s="33">
        <f>+'Base de datos  1'!A4901</f>
        <v>43709</v>
      </c>
      <c r="B691" t="str">
        <f>+'Base de datos  1'!C4901</f>
        <v>luz</v>
      </c>
      <c r="C691" s="9">
        <f>+'Base de datos  1'!D4901</f>
        <v>43712</v>
      </c>
      <c r="D691" t="str">
        <f>+'Base de datos  1'!E4901</f>
        <v>TR</v>
      </c>
      <c r="E691" t="str">
        <f>+'Base de datos  1'!F4901</f>
        <v>Litoral 1</v>
      </c>
      <c r="G691" s="201">
        <f>+'Base de datos  1'!H4901</f>
        <v>80125</v>
      </c>
    </row>
    <row r="692" spans="1:7" x14ac:dyDescent="0.25">
      <c r="A692" s="33">
        <f>+'Base de datos  1'!A4902</f>
        <v>43709</v>
      </c>
      <c r="B692" t="str">
        <f>+'Base de datos  1'!C4902</f>
        <v>luz</v>
      </c>
      <c r="C692" s="9">
        <f>+'Base de datos  1'!D4902</f>
        <v>43712</v>
      </c>
      <c r="D692" t="str">
        <f>+'Base de datos  1'!E4902</f>
        <v>TR</v>
      </c>
      <c r="E692" t="str">
        <f>+'Base de datos  1'!F4902</f>
        <v>Litoral 3</v>
      </c>
      <c r="G692" s="201">
        <f>+'Base de datos  1'!H4902</f>
        <v>1643</v>
      </c>
    </row>
    <row r="693" spans="1:7" x14ac:dyDescent="0.25">
      <c r="A693" s="33">
        <f>+'Base de datos  1'!A4903</f>
        <v>43709</v>
      </c>
      <c r="B693" t="str">
        <f>+'Base de datos  1'!C4903</f>
        <v>Celular</v>
      </c>
      <c r="C693" s="9">
        <f>+'Base de datos  1'!D4903</f>
        <v>43712</v>
      </c>
      <c r="D693" t="str">
        <f>+'Base de datos  1'!E4903</f>
        <v>TR</v>
      </c>
      <c r="E693" t="str">
        <f>+'Base de datos  1'!F4903</f>
        <v>Celular CH</v>
      </c>
      <c r="G693" s="201">
        <f>+'Base de datos  1'!H4903</f>
        <v>6990</v>
      </c>
    </row>
    <row r="694" spans="1:7" x14ac:dyDescent="0.25">
      <c r="A694" s="33">
        <f>+'Base de datos  1'!A4904</f>
        <v>43709</v>
      </c>
      <c r="B694" t="str">
        <f>+'Base de datos  1'!C4904</f>
        <v>Sueldos</v>
      </c>
      <c r="C694" s="9">
        <f>+'Base de datos  1'!D4904</f>
        <v>43712</v>
      </c>
      <c r="D694" t="str">
        <f>+'Base de datos  1'!E4904</f>
        <v>TR</v>
      </c>
      <c r="E694" t="str">
        <f>+'Base de datos  1'!F4904</f>
        <v>Previred CH</v>
      </c>
      <c r="G694" s="201">
        <f>+'Base de datos  1'!H4904</f>
        <v>148314</v>
      </c>
    </row>
    <row r="695" spans="1:7" x14ac:dyDescent="0.25">
      <c r="A695" s="33">
        <f>+'Base de datos  1'!A4905</f>
        <v>43709</v>
      </c>
      <c r="B695" t="str">
        <f>+'Base de datos  1'!C4905</f>
        <v>Agua</v>
      </c>
      <c r="C695" s="9">
        <f>+'Base de datos  1'!D4905</f>
        <v>43712</v>
      </c>
      <c r="D695" t="str">
        <f>+'Base de datos  1'!E4905</f>
        <v>TR</v>
      </c>
      <c r="E695" t="str">
        <f>+'Base de datos  1'!F4905</f>
        <v>2 Camiones de Agua Cist. Dist.</v>
      </c>
      <c r="G695" s="201">
        <f>+'Base de datos  1'!H4905</f>
        <v>70000</v>
      </c>
    </row>
    <row r="696" spans="1:7" x14ac:dyDescent="0.25">
      <c r="A696" s="33">
        <f>+'Base de datos  1'!A4906</f>
        <v>43709</v>
      </c>
      <c r="B696" t="str">
        <f>+'Base de datos  1'!C4906</f>
        <v>Administracion</v>
      </c>
      <c r="C696" s="9">
        <f>+'Base de datos  1'!D4906</f>
        <v>43714</v>
      </c>
      <c r="D696" t="str">
        <f>+'Base de datos  1'!E4906</f>
        <v>COM</v>
      </c>
      <c r="E696" t="str">
        <f>+'Base de datos  1'!F4906</f>
        <v>Seguro fraude</v>
      </c>
      <c r="G696" s="201">
        <f>+'Base de datos  1'!H4906</f>
        <v>10361</v>
      </c>
    </row>
    <row r="697" spans="1:7" x14ac:dyDescent="0.25">
      <c r="A697" s="33">
        <f>+'Base de datos  1'!A4907</f>
        <v>43709</v>
      </c>
      <c r="B697" t="str">
        <f>+'Base de datos  1'!C4907</f>
        <v>Mantencion</v>
      </c>
      <c r="C697" s="9">
        <f>+'Base de datos  1'!D4907</f>
        <v>43714</v>
      </c>
      <c r="D697" t="str">
        <f>+'Base de datos  1'!E4907</f>
        <v>TR</v>
      </c>
      <c r="E697" t="str">
        <f>+'Base de datos  1'!F4907</f>
        <v>C.Henriquez pago retiro maleza</v>
      </c>
      <c r="G697" s="201">
        <f>+'Base de datos  1'!H4907</f>
        <v>15000</v>
      </c>
    </row>
    <row r="698" spans="1:7" x14ac:dyDescent="0.25">
      <c r="A698" s="33">
        <f>+'Base de datos  1'!A4908</f>
        <v>43709</v>
      </c>
      <c r="B698" t="str">
        <f>+'Base de datos  1'!C4908</f>
        <v>Agua</v>
      </c>
      <c r="C698" s="9">
        <f>+'Base de datos  1'!D4908</f>
        <v>43718</v>
      </c>
      <c r="D698" t="str">
        <f>+'Base de datos  1'!E4908</f>
        <v>TR</v>
      </c>
      <c r="E698" t="str">
        <f>+'Base de datos  1'!F4908</f>
        <v>2 Camiones de Agua Cist. Dist.</v>
      </c>
      <c r="G698" s="201">
        <f>+'Base de datos  1'!H4908</f>
        <v>70000</v>
      </c>
    </row>
    <row r="699" spans="1:7" x14ac:dyDescent="0.25">
      <c r="A699" s="33">
        <f>+'Base de datos  1'!A4909</f>
        <v>43709</v>
      </c>
      <c r="B699" t="str">
        <f>+'Base de datos  1'!C4909</f>
        <v>Mantencion</v>
      </c>
      <c r="C699" s="9">
        <f>+'Base de datos  1'!D4909</f>
        <v>43719</v>
      </c>
      <c r="D699" t="str">
        <f>+'Base de datos  1'!E4909</f>
        <v>TR</v>
      </c>
      <c r="E699" t="str">
        <f>+'Base de datos  1'!F4909</f>
        <v>Paulo Hernandez. Electrico Mirador</v>
      </c>
      <c r="G699" s="201">
        <f>+'Base de datos  1'!H4909</f>
        <v>90000</v>
      </c>
    </row>
    <row r="700" spans="1:7" x14ac:dyDescent="0.25">
      <c r="A700" s="33">
        <f>+'Base de datos  1'!A4910</f>
        <v>43709</v>
      </c>
      <c r="B700" t="str">
        <f>+'Base de datos  1'!C4910</f>
        <v>Sueldos</v>
      </c>
      <c r="C700" s="9">
        <f>+'Base de datos  1'!D4910</f>
        <v>43724</v>
      </c>
      <c r="D700" t="str">
        <f>+'Base de datos  1'!E4910</f>
        <v>TR</v>
      </c>
      <c r="E700" t="str">
        <f>+'Base de datos  1'!F4910</f>
        <v>C.H. Adelanto sueldo</v>
      </c>
      <c r="G700" s="201">
        <f>+'Base de datos  1'!H4910</f>
        <v>120000</v>
      </c>
    </row>
    <row r="701" spans="1:7" x14ac:dyDescent="0.25">
      <c r="A701" s="33">
        <f>+'Base de datos  1'!A4911</f>
        <v>43709</v>
      </c>
      <c r="B701" t="str">
        <f>+'Base de datos  1'!C4911</f>
        <v>Sueldos</v>
      </c>
      <c r="C701" s="9">
        <f>+'Base de datos  1'!D4911</f>
        <v>43724</v>
      </c>
      <c r="D701" t="str">
        <f>+'Base de datos  1'!E4911</f>
        <v>TR</v>
      </c>
      <c r="E701" t="str">
        <f>+'Base de datos  1'!F4911</f>
        <v>C:H:Aguinaldo</v>
      </c>
      <c r="G701" s="201">
        <f>+'Base de datos  1'!H4911</f>
        <v>70000</v>
      </c>
    </row>
    <row r="702" spans="1:7" x14ac:dyDescent="0.25">
      <c r="A702" s="33">
        <f>+'Base de datos  1'!A4912</f>
        <v>43709</v>
      </c>
      <c r="B702" t="str">
        <f>+'Base de datos  1'!C4912</f>
        <v>Mantencion</v>
      </c>
      <c r="C702" s="9">
        <f>+'Base de datos  1'!D4912</f>
        <v>43724</v>
      </c>
      <c r="D702" t="str">
        <f>+'Base de datos  1'!E4912</f>
        <v>TR</v>
      </c>
      <c r="E702" t="str">
        <f>+'Base de datos  1'!F4912</f>
        <v>Jorge Valenzuela. Letreros Portones</v>
      </c>
      <c r="G702" s="201">
        <f>+'Base de datos  1'!H4912</f>
        <v>40000</v>
      </c>
    </row>
    <row r="703" spans="1:7" x14ac:dyDescent="0.25">
      <c r="A703" s="33">
        <f>+'Base de datos  1'!A4913</f>
        <v>43709</v>
      </c>
      <c r="B703" t="str">
        <f>+'Base de datos  1'!C4913</f>
        <v>Agua</v>
      </c>
      <c r="C703" s="9">
        <f>+'Base de datos  1'!D4913</f>
        <v>43731</v>
      </c>
      <c r="D703" t="str">
        <f>+'Base de datos  1'!E4913</f>
        <v>TR</v>
      </c>
      <c r="E703" t="str">
        <f>+'Base de datos  1'!F4913</f>
        <v xml:space="preserve"> Camiones de Agua Cist. Dist.</v>
      </c>
      <c r="G703" s="201">
        <f>+'Base de datos  1'!H4913</f>
        <v>140000</v>
      </c>
    </row>
    <row r="704" spans="1:7" x14ac:dyDescent="0.25">
      <c r="A704" s="33">
        <f>+'Base de datos  1'!A4914</f>
        <v>43709</v>
      </c>
      <c r="B704" t="str">
        <f>+'Base de datos  1'!C4914</f>
        <v>Basura</v>
      </c>
      <c r="C704" s="9">
        <f>+'Base de datos  1'!D4914</f>
        <v>43735</v>
      </c>
      <c r="D704" t="str">
        <f>+'Base de datos  1'!E4914</f>
        <v>TR</v>
      </c>
      <c r="E704" t="str">
        <f>+'Base de datos  1'!F4914</f>
        <v>Retiro Basura Sep. Mas un dia adicional</v>
      </c>
      <c r="G704" s="201">
        <f>+'Base de datos  1'!H4914</f>
        <v>310000</v>
      </c>
    </row>
    <row r="705" spans="1:8" x14ac:dyDescent="0.25">
      <c r="A705" s="33">
        <f>+'Base de datos  1'!A4915</f>
        <v>43709</v>
      </c>
      <c r="B705" t="str">
        <f>+'Base de datos  1'!C4915</f>
        <v>Mantencion</v>
      </c>
      <c r="C705" s="9">
        <f>+'Base de datos  1'!D4915</f>
        <v>43738</v>
      </c>
      <c r="D705" t="str">
        <f>+'Base de datos  1'!E4915</f>
        <v>TR</v>
      </c>
      <c r="E705" t="str">
        <f>+'Base de datos  1'!F4915</f>
        <v>Ferreteria El, Yeco varios insumos CH</v>
      </c>
      <c r="G705" s="201">
        <f>+'Base de datos  1'!H4915</f>
        <v>9150</v>
      </c>
    </row>
    <row r="706" spans="1:8" x14ac:dyDescent="0.25">
      <c r="A706" s="33">
        <f>+'Base de datos  1'!A4916</f>
        <v>43709</v>
      </c>
      <c r="B706" t="str">
        <f>+'Base de datos  1'!C4916</f>
        <v>Mantencion</v>
      </c>
      <c r="C706" s="9">
        <f>+'Base de datos  1'!D4916</f>
        <v>43738</v>
      </c>
      <c r="D706" t="str">
        <f>+'Base de datos  1'!E4916</f>
        <v>TR</v>
      </c>
      <c r="E706" t="str">
        <f>+'Base de datos  1'!F4916</f>
        <v>Pablo HenriquezFoco Ranco 89</v>
      </c>
      <c r="G706" s="201">
        <f>+'Base de datos  1'!H4916</f>
        <v>67000</v>
      </c>
    </row>
    <row r="707" spans="1:8" x14ac:dyDescent="0.25">
      <c r="A707" s="33">
        <f>+'Base de datos  1'!A4917</f>
        <v>43709</v>
      </c>
      <c r="B707" t="str">
        <f>+'Base de datos  1'!C4917</f>
        <v>Mantencion</v>
      </c>
      <c r="C707" s="9">
        <f>+'Base de datos  1'!D4917</f>
        <v>43738</v>
      </c>
      <c r="D707" t="str">
        <f>+'Base de datos  1'!E4917</f>
        <v>TR</v>
      </c>
      <c r="E707" t="str">
        <f>+'Base de datos  1'!F4917</f>
        <v>C.Henriquez x pago ferretaria En credito</v>
      </c>
      <c r="G707" s="201">
        <f>+'Base de datos  1'!H4917</f>
        <v>9150</v>
      </c>
    </row>
    <row r="708" spans="1:8" x14ac:dyDescent="0.25">
      <c r="A708" s="217">
        <f>+'Base de datos  1'!A4918</f>
        <v>43709</v>
      </c>
      <c r="B708" s="218" t="str">
        <f>+'Base de datos  1'!C4918</f>
        <v>Sueldos</v>
      </c>
      <c r="C708" s="219">
        <f>+'Base de datos  1'!D4918</f>
        <v>43738</v>
      </c>
      <c r="D708" s="218" t="str">
        <f>+'Base de datos  1'!E4918</f>
        <v>TR</v>
      </c>
      <c r="E708" s="218" t="str">
        <f>+'Base de datos  1'!F4918</f>
        <v>C.Henriquez Sueldo Sep.9</v>
      </c>
      <c r="F708" s="218"/>
      <c r="G708" s="225">
        <f>+'Base de datos  1'!H4918</f>
        <v>285650</v>
      </c>
      <c r="H708" s="234">
        <f>SUM(G688:G708)</f>
        <v>1911222</v>
      </c>
    </row>
    <row r="709" spans="1:8" x14ac:dyDescent="0.25">
      <c r="A709" s="33">
        <f>+'Base de datos  1'!A4919</f>
        <v>43739</v>
      </c>
      <c r="B709" t="str">
        <f>+'Base de datos  1'!C4919</f>
        <v>Celular</v>
      </c>
      <c r="C709" s="9">
        <f>+'Base de datos  1'!D4919</f>
        <v>43739</v>
      </c>
      <c r="D709" t="str">
        <f>+'Base de datos  1'!E4919</f>
        <v>TR</v>
      </c>
      <c r="E709" t="str">
        <f>+'Base de datos  1'!F4919</f>
        <v>Celular CH Entel</v>
      </c>
      <c r="G709" s="201">
        <f>+'Base de datos  1'!H4919</f>
        <v>6990</v>
      </c>
    </row>
    <row r="710" spans="1:8" x14ac:dyDescent="0.25">
      <c r="A710" s="33">
        <f>+'Base de datos  1'!A4920</f>
        <v>43739</v>
      </c>
      <c r="B710" t="str">
        <f>+'Base de datos  1'!C4920</f>
        <v>caja chica</v>
      </c>
      <c r="C710" s="9">
        <f>+'Base de datos  1'!D4920</f>
        <v>43739</v>
      </c>
      <c r="D710" t="str">
        <f>+'Base de datos  1'!E4920</f>
        <v>TR</v>
      </c>
      <c r="E710" t="str">
        <f>+'Base de datos  1'!F4920</f>
        <v>R.Figueroa Caja Chica</v>
      </c>
      <c r="G710" s="201">
        <f>+'Base de datos  1'!H4920</f>
        <v>100000</v>
      </c>
    </row>
    <row r="711" spans="1:8" x14ac:dyDescent="0.25">
      <c r="A711" s="33">
        <f>+'Base de datos  1'!A4921</f>
        <v>43739</v>
      </c>
      <c r="B711" t="str">
        <f>+'Base de datos  1'!C4921</f>
        <v>luz</v>
      </c>
      <c r="C711" s="9">
        <f>+'Base de datos  1'!D4921</f>
        <v>43739</v>
      </c>
      <c r="D711" t="str">
        <f>+'Base de datos  1'!E4921</f>
        <v>TR</v>
      </c>
      <c r="E711" t="str">
        <f>+'Base de datos  1'!F4921</f>
        <v>Litoral 3</v>
      </c>
      <c r="G711" s="201">
        <f>+'Base de datos  1'!H4921</f>
        <v>1601</v>
      </c>
    </row>
    <row r="712" spans="1:8" x14ac:dyDescent="0.25">
      <c r="A712" s="33">
        <f>+'Base de datos  1'!A4922</f>
        <v>43739</v>
      </c>
      <c r="B712" t="str">
        <f>+'Base de datos  1'!C4922</f>
        <v>luz</v>
      </c>
      <c r="C712" s="9">
        <f>+'Base de datos  1'!D4922</f>
        <v>43739</v>
      </c>
      <c r="D712" t="str">
        <f>+'Base de datos  1'!E4922</f>
        <v>TR</v>
      </c>
      <c r="E712" t="str">
        <f>+'Base de datos  1'!F4922</f>
        <v>Litoral 1</v>
      </c>
      <c r="G712" s="201">
        <f>+'Base de datos  1'!H4922</f>
        <v>68644</v>
      </c>
    </row>
    <row r="713" spans="1:8" x14ac:dyDescent="0.25">
      <c r="A713" s="33">
        <f>+'Base de datos  1'!A4923</f>
        <v>43739</v>
      </c>
      <c r="B713" t="str">
        <f>+'Base de datos  1'!C4923</f>
        <v>luz</v>
      </c>
      <c r="C713" s="9">
        <f>+'Base de datos  1'!D4923</f>
        <v>43739</v>
      </c>
      <c r="D713" t="str">
        <f>+'Base de datos  1'!E4923</f>
        <v>TR</v>
      </c>
      <c r="E713" t="str">
        <f>+'Base de datos  1'!F4923</f>
        <v>Litoral 2</v>
      </c>
      <c r="G713" s="201">
        <f>+'Base de datos  1'!H4923</f>
        <v>15048</v>
      </c>
    </row>
    <row r="714" spans="1:8" x14ac:dyDescent="0.25">
      <c r="A714" s="33">
        <f>+'Base de datos  1'!A4924</f>
        <v>43739</v>
      </c>
      <c r="B714" t="str">
        <f>+'Base de datos  1'!C4924</f>
        <v>Sueldos</v>
      </c>
      <c r="C714" s="9">
        <f>+'Base de datos  1'!D4924</f>
        <v>43739</v>
      </c>
      <c r="D714" t="str">
        <f>+'Base de datos  1'!E4924</f>
        <v>TR</v>
      </c>
      <c r="E714" t="str">
        <f>+'Base de datos  1'!F4924</f>
        <v>Previred CH</v>
      </c>
      <c r="G714" s="201">
        <f>+'Base de datos  1'!H4924</f>
        <v>157093</v>
      </c>
    </row>
    <row r="715" spans="1:8" x14ac:dyDescent="0.25">
      <c r="A715" s="33">
        <f>+'Base de datos  1'!A4925</f>
        <v>43739</v>
      </c>
      <c r="B715" t="str">
        <f>+'Base de datos  1'!C4925</f>
        <v>Agua</v>
      </c>
      <c r="C715" s="9">
        <f>+'Base de datos  1'!D4925</f>
        <v>43741</v>
      </c>
      <c r="D715" t="str">
        <f>+'Base de datos  1'!E4925</f>
        <v>TR</v>
      </c>
      <c r="E715" t="str">
        <f>+'Base de datos  1'!F4925</f>
        <v>2 Camiones Agua Cist. Dist.</v>
      </c>
      <c r="G715" s="201">
        <f>+'Base de datos  1'!H4925</f>
        <v>70000</v>
      </c>
    </row>
    <row r="716" spans="1:8" x14ac:dyDescent="0.25">
      <c r="A716" s="33">
        <f>+'Base de datos  1'!A4926</f>
        <v>43739</v>
      </c>
      <c r="B716" t="str">
        <f>+'Base de datos  1'!C4926</f>
        <v>Administracion</v>
      </c>
      <c r="C716" s="9">
        <f>+'Base de datos  1'!D4926</f>
        <v>43745</v>
      </c>
      <c r="D716" t="str">
        <f>+'Base de datos  1'!E4926</f>
        <v>COM</v>
      </c>
      <c r="E716" t="str">
        <f>+'Base de datos  1'!F4926</f>
        <v>Seguro Fraude</v>
      </c>
      <c r="G716" s="201">
        <f>+'Base de datos  1'!H4926</f>
        <v>10382</v>
      </c>
    </row>
    <row r="717" spans="1:8" x14ac:dyDescent="0.25">
      <c r="A717" s="33">
        <f>+'Base de datos  1'!A4927</f>
        <v>43739</v>
      </c>
      <c r="B717" t="str">
        <f>+'Base de datos  1'!C4927</f>
        <v>Administracion</v>
      </c>
      <c r="C717" s="9">
        <f>+'Base de datos  1'!D4927</f>
        <v>43747</v>
      </c>
      <c r="D717" t="str">
        <f>+'Base de datos  1'!E4927</f>
        <v>TR</v>
      </c>
      <c r="E717" t="str">
        <f>+'Base de datos  1'!F4927</f>
        <v>Parte devolución error Dep. 82</v>
      </c>
      <c r="G717" s="201">
        <f>+'Base de datos  1'!H4927</f>
        <v>250000</v>
      </c>
    </row>
    <row r="718" spans="1:8" x14ac:dyDescent="0.25">
      <c r="A718" s="33">
        <f>+'Base de datos  1'!A4928</f>
        <v>43739</v>
      </c>
      <c r="B718" t="str">
        <f>+'Base de datos  1'!C4928</f>
        <v>Mantencion</v>
      </c>
      <c r="C718" s="9">
        <f>+'Base de datos  1'!D4928</f>
        <v>43747</v>
      </c>
      <c r="D718" t="str">
        <f>+'Base de datos  1'!E4928</f>
        <v>TR</v>
      </c>
      <c r="E718" t="str">
        <f>+'Base de datos  1'!F4928</f>
        <v>Pablo Henriquez Inst. 8 Focos led</v>
      </c>
      <c r="G718" s="201">
        <f>+'Base de datos  1'!H4928</f>
        <v>80000</v>
      </c>
    </row>
    <row r="719" spans="1:8" x14ac:dyDescent="0.25">
      <c r="A719" s="33">
        <f>+'Base de datos  1'!A4929</f>
        <v>43739</v>
      </c>
      <c r="B719" t="str">
        <f>+'Base de datos  1'!C4929</f>
        <v>Administracion</v>
      </c>
      <c r="C719" s="9">
        <f>+'Base de datos  1'!D4929</f>
        <v>43748</v>
      </c>
      <c r="D719" t="str">
        <f>+'Base de datos  1'!E4929</f>
        <v>TR</v>
      </c>
      <c r="E719" t="str">
        <f>+'Base de datos  1'!F4929</f>
        <v>Saldo devolución error Dep. 82</v>
      </c>
      <c r="G719" s="201">
        <f>+'Base de datos  1'!H4929</f>
        <v>250000</v>
      </c>
    </row>
    <row r="720" spans="1:8" x14ac:dyDescent="0.25">
      <c r="A720" s="33">
        <f>+'Base de datos  1'!A4930</f>
        <v>43739</v>
      </c>
      <c r="B720" t="str">
        <f>+'Base de datos  1'!C4930</f>
        <v>Agua</v>
      </c>
      <c r="C720" s="9">
        <f>+'Base de datos  1'!D4930</f>
        <v>43748</v>
      </c>
      <c r="D720" t="str">
        <f>+'Base de datos  1'!E4930</f>
        <v>TR</v>
      </c>
      <c r="E720" t="str">
        <f>+'Base de datos  1'!F4930</f>
        <v>2 Camiones Agua Cist. Dist.</v>
      </c>
      <c r="G720" s="201">
        <f>+'Base de datos  1'!H4930</f>
        <v>80000</v>
      </c>
    </row>
    <row r="721" spans="1:8" x14ac:dyDescent="0.25">
      <c r="A721" s="33">
        <f>+'Base de datos  1'!A4931</f>
        <v>43739</v>
      </c>
      <c r="B721" t="str">
        <f>+'Base de datos  1'!C4931</f>
        <v>Sueldos</v>
      </c>
      <c r="C721" s="9">
        <f>+'Base de datos  1'!D4931</f>
        <v>43753</v>
      </c>
      <c r="D721" t="str">
        <f>+'Base de datos  1'!E4931</f>
        <v>TR</v>
      </c>
      <c r="E721" t="str">
        <f>+'Base de datos  1'!F4931</f>
        <v>C.Henriquez adelanto sueldo</v>
      </c>
      <c r="G721" s="201">
        <f>+'Base de datos  1'!H4931</f>
        <v>120000</v>
      </c>
    </row>
    <row r="722" spans="1:8" x14ac:dyDescent="0.25">
      <c r="A722" s="33">
        <f>+'Base de datos  1'!A4932</f>
        <v>43739</v>
      </c>
      <c r="B722" t="str">
        <f>+'Base de datos  1'!C4932</f>
        <v>Agua</v>
      </c>
      <c r="C722" s="9">
        <f>+'Base de datos  1'!D4932</f>
        <v>43755</v>
      </c>
      <c r="D722" t="str">
        <f>+'Base de datos  1'!E4932</f>
        <v>TR</v>
      </c>
      <c r="E722" t="str">
        <f>+'Base de datos  1'!F4932</f>
        <v>2 Camiones Agua Cist. Dist.</v>
      </c>
      <c r="G722" s="201">
        <f>+'Base de datos  1'!H4932</f>
        <v>80000</v>
      </c>
    </row>
    <row r="723" spans="1:8" x14ac:dyDescent="0.25">
      <c r="A723" s="33">
        <f>+'Base de datos  1'!A4933</f>
        <v>43739</v>
      </c>
      <c r="B723" t="str">
        <f>+'Base de datos  1'!C4933</f>
        <v>Agua</v>
      </c>
      <c r="C723" s="9">
        <f>+'Base de datos  1'!D4933</f>
        <v>43762</v>
      </c>
      <c r="D723" t="str">
        <f>+'Base de datos  1'!E4933</f>
        <v>TR</v>
      </c>
      <c r="E723" t="str">
        <f>+'Base de datos  1'!F4933</f>
        <v>2 Camiones Agua Cist. Dist.</v>
      </c>
      <c r="G723" s="201">
        <f>+'Base de datos  1'!H4933</f>
        <v>80000</v>
      </c>
    </row>
    <row r="724" spans="1:8" x14ac:dyDescent="0.25">
      <c r="A724" s="33">
        <f>+'Base de datos  1'!A4934</f>
        <v>43739</v>
      </c>
      <c r="B724" t="str">
        <f>+'Base de datos  1'!C4934</f>
        <v>Basura</v>
      </c>
      <c r="C724" s="9">
        <f>+'Base de datos  1'!D4934</f>
        <v>43766</v>
      </c>
      <c r="D724" t="str">
        <f>+'Base de datos  1'!E4934</f>
        <v>TR</v>
      </c>
      <c r="E724" t="str">
        <f>+'Base de datos  1'!F4934</f>
        <v>Retiro de Basura Octubre</v>
      </c>
      <c r="G724" s="201">
        <f>+'Base de datos  1'!H4934</f>
        <v>250000</v>
      </c>
    </row>
    <row r="725" spans="1:8" x14ac:dyDescent="0.25">
      <c r="A725" s="33">
        <f>+'Base de datos  1'!A4935</f>
        <v>43739</v>
      </c>
      <c r="B725" t="str">
        <f>+'Base de datos  1'!C4935</f>
        <v>Agua</v>
      </c>
      <c r="C725" s="9">
        <f>+'Base de datos  1'!D4935</f>
        <v>43767</v>
      </c>
      <c r="D725" t="str">
        <f>+'Base de datos  1'!E4935</f>
        <v>TR</v>
      </c>
      <c r="E725" t="str">
        <f>+'Base de datos  1'!F4935</f>
        <v xml:space="preserve"> Camiones de Agua Cist. Dist.</v>
      </c>
      <c r="G725" s="201">
        <f>+'Base de datos  1'!H4935</f>
        <v>80000</v>
      </c>
    </row>
    <row r="726" spans="1:8" x14ac:dyDescent="0.25">
      <c r="A726" s="217">
        <f>+'Base de datos  1'!A4936</f>
        <v>43739</v>
      </c>
      <c r="B726" s="218" t="str">
        <f>+'Base de datos  1'!C4936</f>
        <v>Sueldos</v>
      </c>
      <c r="C726" s="219">
        <f>+'Base de datos  1'!D4936</f>
        <v>43768</v>
      </c>
      <c r="D726" s="218" t="str">
        <f>+'Base de datos  1'!E4936</f>
        <v>TR</v>
      </c>
      <c r="E726" s="218" t="str">
        <f>+'Base de datos  1'!F4936</f>
        <v>C.Henriquez Liq. sueldo</v>
      </c>
      <c r="F726" s="218"/>
      <c r="G726" s="225">
        <f>+'Base de datos  1'!H4936</f>
        <v>285650</v>
      </c>
      <c r="H726" s="234">
        <f>SUM(G709:G726)</f>
        <v>1985408</v>
      </c>
    </row>
    <row r="727" spans="1:8" x14ac:dyDescent="0.25">
      <c r="A727" s="33">
        <f>+'Base de datos  1'!A4937</f>
        <v>43770</v>
      </c>
      <c r="B727" t="str">
        <f>+'Base de datos  1'!C4937</f>
        <v>Administracion</v>
      </c>
      <c r="C727" s="9">
        <f>+'Base de datos  1'!D4937</f>
        <v>43775</v>
      </c>
      <c r="D727" t="str">
        <f>+'Base de datos  1'!E4937</f>
        <v>com</v>
      </c>
      <c r="E727" t="str">
        <f>+'Base de datos  1'!F4937</f>
        <v>Seguro Fraude</v>
      </c>
      <c r="G727" s="201">
        <f>+'Base de datos  1'!H4937</f>
        <v>10384</v>
      </c>
      <c r="H727" s="238"/>
    </row>
    <row r="728" spans="1:8" x14ac:dyDescent="0.25">
      <c r="A728" s="33">
        <f>+'Base de datos  1'!A4938</f>
        <v>43770</v>
      </c>
      <c r="B728" t="str">
        <f>+'Base de datos  1'!C4938</f>
        <v>caja chica</v>
      </c>
      <c r="C728" s="9">
        <f>+'Base de datos  1'!D4938</f>
        <v>43775</v>
      </c>
      <c r="D728" t="str">
        <f>+'Base de datos  1'!E4938</f>
        <v>TR</v>
      </c>
      <c r="E728" t="str">
        <f>+'Base de datos  1'!F4938</f>
        <v>R. Figueroa Caja chica Nov.19</v>
      </c>
      <c r="G728" s="201">
        <f>+'Base de datos  1'!H4938</f>
        <v>100000</v>
      </c>
      <c r="H728" s="238"/>
    </row>
    <row r="729" spans="1:8" x14ac:dyDescent="0.25">
      <c r="A729" s="33">
        <f>+'Base de datos  1'!A4939</f>
        <v>43770</v>
      </c>
      <c r="B729" t="str">
        <f>+'Base de datos  1'!C4939</f>
        <v>luz</v>
      </c>
      <c r="C729" s="9">
        <f>+'Base de datos  1'!D4939</f>
        <v>43775</v>
      </c>
      <c r="D729" t="str">
        <f>+'Base de datos  1'!E4939</f>
        <v>TR</v>
      </c>
      <c r="E729" t="str">
        <f>+'Base de datos  1'!F4939</f>
        <v>Litoral 2</v>
      </c>
      <c r="G729" s="201">
        <f>+'Base de datos  1'!H4939</f>
        <v>15902</v>
      </c>
      <c r="H729" s="238"/>
    </row>
    <row r="730" spans="1:8" x14ac:dyDescent="0.25">
      <c r="A730" s="33">
        <f>+'Base de datos  1'!A4940</f>
        <v>43770</v>
      </c>
      <c r="B730" t="str">
        <f>+'Base de datos  1'!C4940</f>
        <v>luz</v>
      </c>
      <c r="C730" s="9">
        <f>+'Base de datos  1'!D4940</f>
        <v>43775</v>
      </c>
      <c r="D730" t="str">
        <f>+'Base de datos  1'!E4940</f>
        <v>TR</v>
      </c>
      <c r="E730" t="str">
        <f>+'Base de datos  1'!F4940</f>
        <v>Litoral 1</v>
      </c>
      <c r="G730" s="201">
        <f>+'Base de datos  1'!H4940</f>
        <v>79641</v>
      </c>
      <c r="H730" s="238"/>
    </row>
    <row r="731" spans="1:8" x14ac:dyDescent="0.25">
      <c r="A731" s="33">
        <f>+'Base de datos  1'!A4941</f>
        <v>43770</v>
      </c>
      <c r="B731" t="str">
        <f>+'Base de datos  1'!C4941</f>
        <v>luz</v>
      </c>
      <c r="C731" s="9">
        <f>+'Base de datos  1'!D4941</f>
        <v>43775</v>
      </c>
      <c r="D731" t="str">
        <f>+'Base de datos  1'!E4941</f>
        <v>TR</v>
      </c>
      <c r="E731" t="str">
        <f>+'Base de datos  1'!F4941</f>
        <v>Litoral 3</v>
      </c>
      <c r="G731" s="201">
        <f>+'Base de datos  1'!H4941</f>
        <v>1486</v>
      </c>
      <c r="H731" s="238"/>
    </row>
    <row r="732" spans="1:8" x14ac:dyDescent="0.25">
      <c r="A732" s="33">
        <f>+'Base de datos  1'!A4942</f>
        <v>43770</v>
      </c>
      <c r="B732" t="str">
        <f>+'Base de datos  1'!C4942</f>
        <v>Sueldos</v>
      </c>
      <c r="C732" s="9">
        <f>+'Base de datos  1'!D4942</f>
        <v>43775</v>
      </c>
      <c r="D732" t="str">
        <f>+'Base de datos  1'!E4942</f>
        <v>TR</v>
      </c>
      <c r="E732" t="str">
        <f>+'Base de datos  1'!F4942</f>
        <v>Previred CH</v>
      </c>
      <c r="G732" s="201">
        <f>+'Base de datos  1'!H4942</f>
        <v>127430</v>
      </c>
      <c r="H732" s="238"/>
    </row>
    <row r="733" spans="1:8" x14ac:dyDescent="0.25">
      <c r="A733" s="33">
        <f>+'Base de datos  1'!A4943</f>
        <v>43770</v>
      </c>
      <c r="B733" t="str">
        <f>+'Base de datos  1'!C4943</f>
        <v>Celular</v>
      </c>
      <c r="C733" s="9">
        <f>+'Base de datos  1'!D4943</f>
        <v>43776</v>
      </c>
      <c r="D733" t="str">
        <f>+'Base de datos  1'!E4943</f>
        <v>TR</v>
      </c>
      <c r="E733" t="str">
        <f>+'Base de datos  1'!F4943</f>
        <v>Entel celular CH</v>
      </c>
      <c r="G733" s="201">
        <f>+'Base de datos  1'!H4943</f>
        <v>6990</v>
      </c>
      <c r="H733" s="238"/>
    </row>
    <row r="734" spans="1:8" x14ac:dyDescent="0.25">
      <c r="A734" s="33">
        <f>+'Base de datos  1'!A4944</f>
        <v>43770</v>
      </c>
      <c r="B734" t="str">
        <f>+'Base de datos  1'!C4944</f>
        <v>Agua</v>
      </c>
      <c r="C734" s="9">
        <f>+'Base de datos  1'!D4944</f>
        <v>43776</v>
      </c>
      <c r="D734" t="str">
        <f>+'Base de datos  1'!E4944</f>
        <v>TR</v>
      </c>
      <c r="E734" t="str">
        <f>+'Base de datos  1'!F4944</f>
        <v>2 Camiones de agua cist. Dist.</v>
      </c>
      <c r="G734" s="201">
        <f>+'Base de datos  1'!H4944</f>
        <v>80000</v>
      </c>
      <c r="H734" s="238"/>
    </row>
    <row r="735" spans="1:8" x14ac:dyDescent="0.25">
      <c r="A735" s="33">
        <f>+'Base de datos  1'!A4945</f>
        <v>43770</v>
      </c>
      <c r="B735" t="str">
        <f>+'Base de datos  1'!C4945</f>
        <v>Administracion</v>
      </c>
      <c r="C735" s="9">
        <f>+'Base de datos  1'!D4945</f>
        <v>43777</v>
      </c>
      <c r="D735" t="str">
        <f>+'Base de datos  1'!E4945</f>
        <v>TR</v>
      </c>
      <c r="E735" t="str">
        <f>+'Base de datos  1'!F4945</f>
        <v>Devolucion error</v>
      </c>
      <c r="G735" s="201">
        <f>+'Base de datos  1'!H4945</f>
        <v>59300</v>
      </c>
      <c r="H735" s="238"/>
    </row>
    <row r="736" spans="1:8" x14ac:dyDescent="0.25">
      <c r="A736" s="33">
        <f>+'Base de datos  1'!A4946</f>
        <v>43770</v>
      </c>
      <c r="B736" t="str">
        <f>+'Base de datos  1'!C4946</f>
        <v>Agua</v>
      </c>
      <c r="C736" s="9">
        <f>+'Base de datos  1'!D4946</f>
        <v>43782</v>
      </c>
      <c r="D736" t="str">
        <f>+'Base de datos  1'!E4946</f>
        <v>TR</v>
      </c>
      <c r="E736" t="str">
        <f>+'Base de datos  1'!F4946</f>
        <v>2 Camiones de agua cist. Dist.</v>
      </c>
      <c r="G736" s="201">
        <f>+'Base de datos  1'!H4946</f>
        <v>80000</v>
      </c>
      <c r="H736" s="238"/>
    </row>
    <row r="737" spans="1:8" x14ac:dyDescent="0.25">
      <c r="A737" s="33">
        <f>+'Base de datos  1'!A4947</f>
        <v>43770</v>
      </c>
      <c r="B737" t="str">
        <f>+'Base de datos  1'!C4947</f>
        <v>Sueldos</v>
      </c>
      <c r="C737" s="9">
        <f>+'Base de datos  1'!D4947</f>
        <v>43784</v>
      </c>
      <c r="D737" t="str">
        <f>+'Base de datos  1'!E4947</f>
        <v>TR</v>
      </c>
      <c r="E737" t="str">
        <f>+'Base de datos  1'!F4947</f>
        <v>CH Adelanto sueldo</v>
      </c>
      <c r="G737" s="201">
        <f>+'Base de datos  1'!H4947</f>
        <v>120000</v>
      </c>
      <c r="H737" s="238"/>
    </row>
    <row r="738" spans="1:8" x14ac:dyDescent="0.25">
      <c r="A738" s="33">
        <f>+'Base de datos  1'!A4948</f>
        <v>43770</v>
      </c>
      <c r="B738" t="str">
        <f>+'Base de datos  1'!C4948</f>
        <v>Mantencion</v>
      </c>
      <c r="C738" s="9">
        <f>+'Base de datos  1'!D4948</f>
        <v>43787</v>
      </c>
      <c r="D738" t="str">
        <f>+'Base de datos  1'!E4948</f>
        <v>TR</v>
      </c>
      <c r="E738" t="str">
        <f>+'Base de datos  1'!F4948</f>
        <v>Edwards Cabrera rep.porton Villarrica</v>
      </c>
      <c r="G738" s="201">
        <f>+'Base de datos  1'!H4948</f>
        <v>5000</v>
      </c>
      <c r="H738" s="238"/>
    </row>
    <row r="739" spans="1:8" x14ac:dyDescent="0.25">
      <c r="A739" s="33">
        <f>+'Base de datos  1'!A4949</f>
        <v>43770</v>
      </c>
      <c r="B739" t="str">
        <f>+'Base de datos  1'!C4949</f>
        <v>Mantencion</v>
      </c>
      <c r="C739" s="9">
        <f>+'Base de datos  1'!D4949</f>
        <v>43787</v>
      </c>
      <c r="D739" t="str">
        <f>+'Base de datos  1'!E4949</f>
        <v>TR</v>
      </c>
      <c r="E739" t="str">
        <f>+'Base de datos  1'!F4949</f>
        <v>Hector Gonzalez p/Focos led calles</v>
      </c>
      <c r="G739" s="201">
        <f>+'Base de datos  1'!H4949</f>
        <v>250000</v>
      </c>
      <c r="H739" s="238"/>
    </row>
    <row r="740" spans="1:8" x14ac:dyDescent="0.25">
      <c r="A740" s="33">
        <f>+'Base de datos  1'!A4950</f>
        <v>43770</v>
      </c>
      <c r="B740" t="str">
        <f>+'Base de datos  1'!C4950</f>
        <v>Mantencion</v>
      </c>
      <c r="C740" s="9">
        <f>+'Base de datos  1'!D4950</f>
        <v>43787</v>
      </c>
      <c r="D740" t="str">
        <f>+'Base de datos  1'!E4950</f>
        <v>TR</v>
      </c>
      <c r="E740" t="str">
        <f>+'Base de datos  1'!F4950</f>
        <v>Saldo Instalación focos Pablo Hernandez</v>
      </c>
      <c r="G740" s="201">
        <f>+'Base de datos  1'!H4950</f>
        <v>33000</v>
      </c>
      <c r="H740" s="238"/>
    </row>
    <row r="741" spans="1:8" x14ac:dyDescent="0.25">
      <c r="A741" s="33">
        <f>+'Base de datos  1'!A4951</f>
        <v>43770</v>
      </c>
      <c r="B741" t="str">
        <f>+'Base de datos  1'!C4951</f>
        <v>Mantencion</v>
      </c>
      <c r="C741" s="9">
        <f>+'Base de datos  1'!D4951</f>
        <v>43787</v>
      </c>
      <c r="D741" t="str">
        <f>+'Base de datos  1'!E4951</f>
        <v>TR</v>
      </c>
      <c r="E741" t="str">
        <f>+'Base de datos  1'!F4951</f>
        <v>Hector Gonzalez Saldo /Focos led calles</v>
      </c>
      <c r="G741" s="201">
        <f>+'Base de datos  1'!H4951</f>
        <v>549000</v>
      </c>
      <c r="H741" s="238"/>
    </row>
    <row r="742" spans="1:8" x14ac:dyDescent="0.25">
      <c r="A742" s="33">
        <f>+'Base de datos  1'!A4952</f>
        <v>43770</v>
      </c>
      <c r="B742" t="str">
        <f>+'Base de datos  1'!C4952</f>
        <v>Agua</v>
      </c>
      <c r="C742" s="9">
        <f>+'Base de datos  1'!D4952</f>
        <v>43787</v>
      </c>
      <c r="D742" t="str">
        <f>+'Base de datos  1'!E4952</f>
        <v>TR</v>
      </c>
      <c r="E742" t="str">
        <f>+'Base de datos  1'!F4952</f>
        <v>2 Camiones de agua cist. Dist.</v>
      </c>
      <c r="G742" s="201">
        <f>+'Base de datos  1'!H4952</f>
        <v>80000</v>
      </c>
      <c r="H742" s="238"/>
    </row>
    <row r="743" spans="1:8" x14ac:dyDescent="0.25">
      <c r="A743" s="33">
        <f>+'Base de datos  1'!A4953</f>
        <v>43770</v>
      </c>
      <c r="B743" t="str">
        <f>+'Base de datos  1'!C4953</f>
        <v>contribuciones</v>
      </c>
      <c r="C743" s="9">
        <f>+'Base de datos  1'!D4953</f>
        <v>43790</v>
      </c>
      <c r="D743" t="str">
        <f>+'Base de datos  1'!E4953</f>
        <v>TR</v>
      </c>
      <c r="E743" t="str">
        <f>+'Base de datos  1'!F4953</f>
        <v>Contribuciones sitios de Soc. 3-4/19</v>
      </c>
      <c r="G743" s="201">
        <f>+'Base de datos  1'!H4953</f>
        <v>525078</v>
      </c>
      <c r="H743" s="238"/>
    </row>
    <row r="744" spans="1:8" x14ac:dyDescent="0.25">
      <c r="A744" s="33">
        <f>+'Base de datos  1'!A4954</f>
        <v>43770</v>
      </c>
      <c r="B744" t="str">
        <f>+'Base de datos  1'!C4954</f>
        <v>Mantencion</v>
      </c>
      <c r="C744" s="9">
        <f>+'Base de datos  1'!D4954</f>
        <v>43790</v>
      </c>
      <c r="D744" t="str">
        <f>+'Base de datos  1'!E4954</f>
        <v>TR</v>
      </c>
      <c r="E744" t="str">
        <f>+'Base de datos  1'!F4954</f>
        <v>José Catalan Noria 2</v>
      </c>
      <c r="G744" s="201">
        <f>+'Base de datos  1'!H4954</f>
        <v>41650</v>
      </c>
      <c r="H744" s="238"/>
    </row>
    <row r="745" spans="1:8" x14ac:dyDescent="0.25">
      <c r="A745" s="33">
        <f>+'Base de datos  1'!A4955</f>
        <v>43770</v>
      </c>
      <c r="B745" t="str">
        <f>+'Base de datos  1'!C4955</f>
        <v>Mantencion</v>
      </c>
      <c r="C745" s="9">
        <f>+'Base de datos  1'!D4955</f>
        <v>43790</v>
      </c>
      <c r="D745" t="str">
        <f>+'Base de datos  1'!E4955</f>
        <v>TR</v>
      </c>
      <c r="E745" t="str">
        <f>+'Base de datos  1'!F4955</f>
        <v>Ferreteria articulos de pinturas</v>
      </c>
      <c r="G745" s="201">
        <f>+'Base de datos  1'!H4955</f>
        <v>95090</v>
      </c>
      <c r="H745" s="238"/>
    </row>
    <row r="746" spans="1:8" x14ac:dyDescent="0.25">
      <c r="A746" s="33">
        <f>+'Base de datos  1'!A4956</f>
        <v>43770</v>
      </c>
      <c r="B746" t="str">
        <f>+'Base de datos  1'!C4956</f>
        <v>basura</v>
      </c>
      <c r="C746" s="9">
        <f>+'Base de datos  1'!D4956</f>
        <v>43795</v>
      </c>
      <c r="D746" t="str">
        <f>+'Base de datos  1'!E4956</f>
        <v>TR</v>
      </c>
      <c r="E746" t="str">
        <f>+'Base de datos  1'!F4956</f>
        <v>Retiro de Basura Noviembre</v>
      </c>
      <c r="G746" s="201">
        <f>+'Base de datos  1'!H4956</f>
        <v>250000</v>
      </c>
      <c r="H746" s="238"/>
    </row>
    <row r="747" spans="1:8" x14ac:dyDescent="0.25">
      <c r="A747" s="217">
        <f>+'Base de datos  1'!A4957</f>
        <v>43770</v>
      </c>
      <c r="B747" s="218" t="str">
        <f>+'Base de datos  1'!C4957</f>
        <v>Agua</v>
      </c>
      <c r="C747" s="219">
        <f>+'Base de datos  1'!D4957</f>
        <v>43797</v>
      </c>
      <c r="D747" s="218" t="str">
        <f>+'Base de datos  1'!E4957</f>
        <v>TR</v>
      </c>
      <c r="E747" s="218" t="str">
        <f>+'Base de datos  1'!F4957</f>
        <v>2 Camiones de agua cist. Dist.</v>
      </c>
      <c r="F747" s="218"/>
      <c r="G747" s="225">
        <f>+'Base de datos  1'!H4957</f>
        <v>80000</v>
      </c>
      <c r="H747" s="234">
        <f>SUM(G727:G747)</f>
        <v>2589951</v>
      </c>
    </row>
    <row r="748" spans="1:8" x14ac:dyDescent="0.25">
      <c r="A748" s="33">
        <f>+'Base de datos  1'!A4958</f>
        <v>43800</v>
      </c>
      <c r="B748" t="str">
        <f>+'Base de datos  1'!C4958</f>
        <v>Sueldos</v>
      </c>
      <c r="C748" s="9">
        <f>+'Base de datos  1'!D4958</f>
        <v>43801</v>
      </c>
      <c r="D748" t="str">
        <f>+'Base de datos  1'!E4958</f>
        <v>TR</v>
      </c>
      <c r="E748" t="str">
        <f>+'Base de datos  1'!F4958</f>
        <v>CH Liq. Sueldo nov.</v>
      </c>
      <c r="G748" s="201">
        <f>+'Base de datos  1'!H4958</f>
        <v>285650</v>
      </c>
      <c r="H748" s="238"/>
    </row>
    <row r="749" spans="1:8" x14ac:dyDescent="0.25">
      <c r="A749" s="33">
        <f>+'Base de datos  1'!A4959</f>
        <v>43800</v>
      </c>
      <c r="B749" t="str">
        <f>+'Base de datos  1'!C4959</f>
        <v>Administracion</v>
      </c>
      <c r="C749" s="9">
        <f>+'Base de datos  1'!D4959</f>
        <v>43804</v>
      </c>
      <c r="D749" t="str">
        <f>+'Base de datos  1'!E4959</f>
        <v>TR</v>
      </c>
      <c r="E749" t="str">
        <f>+'Base de datos  1'!F4959</f>
        <v>C.Henriquez. Zapatos seguridad</v>
      </c>
      <c r="G749" s="201">
        <f>+'Base de datos  1'!H4959</f>
        <v>29980</v>
      </c>
      <c r="H749" s="238"/>
    </row>
    <row r="750" spans="1:8" x14ac:dyDescent="0.25">
      <c r="A750" s="33">
        <f>+'Base de datos  1'!A4960</f>
        <v>43800</v>
      </c>
      <c r="B750" t="str">
        <f>+'Base de datos  1'!C4960</f>
        <v>Agua</v>
      </c>
      <c r="C750" s="9">
        <f>+'Base de datos  1'!D4960</f>
        <v>43804</v>
      </c>
      <c r="D750" t="str">
        <f>+'Base de datos  1'!E4960</f>
        <v>TR</v>
      </c>
      <c r="E750" t="str">
        <f>+'Base de datos  1'!F4960</f>
        <v>2 camiones de agua Cist. Dist.</v>
      </c>
      <c r="G750" s="201">
        <f>+'Base de datos  1'!H4960</f>
        <v>80000</v>
      </c>
      <c r="H750" s="238"/>
    </row>
    <row r="751" spans="1:8" x14ac:dyDescent="0.25">
      <c r="A751" s="33">
        <f>+'Base de datos  1'!A4961</f>
        <v>43800</v>
      </c>
      <c r="B751" t="str">
        <f>+'Base de datos  1'!C4961</f>
        <v>Mantencion</v>
      </c>
      <c r="C751" s="9">
        <f>+'Base de datos  1'!D4961</f>
        <v>43804</v>
      </c>
      <c r="D751" t="str">
        <f>+'Base de datos  1'!E4961</f>
        <v>TR</v>
      </c>
      <c r="E751" t="str">
        <f>+'Base de datos  1'!F4961</f>
        <v>Ferreteria El Yeco insumos</v>
      </c>
      <c r="G751" s="201">
        <f>+'Base de datos  1'!H4961</f>
        <v>5900</v>
      </c>
      <c r="H751" s="238"/>
    </row>
    <row r="752" spans="1:8" x14ac:dyDescent="0.25">
      <c r="A752" s="33">
        <f>+'Base de datos  1'!A4962</f>
        <v>43800</v>
      </c>
      <c r="B752" t="str">
        <f>+'Base de datos  1'!C4962</f>
        <v>Mantencion</v>
      </c>
      <c r="C752" s="9">
        <f>+'Base de datos  1'!D4962</f>
        <v>43804</v>
      </c>
      <c r="D752" t="str">
        <f>+'Base de datos  1'!E4962</f>
        <v>TR</v>
      </c>
      <c r="E752" t="str">
        <f>+'Base de datos  1'!F4962</f>
        <v>Ferreteria El Yeco insumos</v>
      </c>
      <c r="G752" s="201">
        <f>+'Base de datos  1'!H4962</f>
        <v>35800</v>
      </c>
      <c r="H752" s="238"/>
    </row>
    <row r="753" spans="1:8" x14ac:dyDescent="0.25">
      <c r="A753" s="33">
        <f>+'Base de datos  1'!A4963</f>
        <v>43800</v>
      </c>
      <c r="B753" t="str">
        <f>+'Base de datos  1'!C4963</f>
        <v>luz</v>
      </c>
      <c r="C753" s="9">
        <f>+'Base de datos  1'!D4963</f>
        <v>43804</v>
      </c>
      <c r="D753" t="str">
        <f>+'Base de datos  1'!E4963</f>
        <v>TR</v>
      </c>
      <c r="E753" t="str">
        <f>+'Base de datos  1'!F4963</f>
        <v>Litoral 2</v>
      </c>
      <c r="G753" s="201">
        <f>+'Base de datos  1'!H4963</f>
        <v>14669</v>
      </c>
      <c r="H753" s="238"/>
    </row>
    <row r="754" spans="1:8" x14ac:dyDescent="0.25">
      <c r="A754" s="33">
        <f>+'Base de datos  1'!A4964</f>
        <v>43800</v>
      </c>
      <c r="B754" t="str">
        <f>+'Base de datos  1'!C4964</f>
        <v>luz</v>
      </c>
      <c r="C754" s="9">
        <f>+'Base de datos  1'!D4964</f>
        <v>43804</v>
      </c>
      <c r="D754" t="str">
        <f>+'Base de datos  1'!E4964</f>
        <v>TR</v>
      </c>
      <c r="E754" t="str">
        <f>+'Base de datos  1'!F4964</f>
        <v>Litoral 1</v>
      </c>
      <c r="G754" s="201">
        <f>+'Base de datos  1'!H4964</f>
        <v>71611</v>
      </c>
      <c r="H754" s="238"/>
    </row>
    <row r="755" spans="1:8" x14ac:dyDescent="0.25">
      <c r="A755" s="33">
        <f>+'Base de datos  1'!A4965</f>
        <v>43800</v>
      </c>
      <c r="B755" t="str">
        <f>+'Base de datos  1'!C4965</f>
        <v>luz</v>
      </c>
      <c r="C755" s="9">
        <f>+'Base de datos  1'!D4965</f>
        <v>43804</v>
      </c>
      <c r="D755" t="str">
        <f>+'Base de datos  1'!E4965</f>
        <v>TR</v>
      </c>
      <c r="E755" t="str">
        <f>+'Base de datos  1'!F4965</f>
        <v>Litoral 3</v>
      </c>
      <c r="G755" s="201">
        <f>+'Base de datos  1'!H4965</f>
        <v>2135</v>
      </c>
      <c r="H755" s="238"/>
    </row>
    <row r="756" spans="1:8" x14ac:dyDescent="0.25">
      <c r="A756" s="33">
        <f>+'Base de datos  1'!A4966</f>
        <v>43800</v>
      </c>
      <c r="B756" t="str">
        <f>+'Base de datos  1'!C4966</f>
        <v>Celular</v>
      </c>
      <c r="C756" s="9">
        <f>+'Base de datos  1'!D4966</f>
        <v>43804</v>
      </c>
      <c r="D756" t="str">
        <f>+'Base de datos  1'!E4966</f>
        <v>TR</v>
      </c>
      <c r="E756" t="str">
        <f>+'Base de datos  1'!F4966</f>
        <v>Celular CH</v>
      </c>
      <c r="G756" s="201">
        <f>+'Base de datos  1'!H4966</f>
        <v>6990</v>
      </c>
      <c r="H756" s="238"/>
    </row>
    <row r="757" spans="1:8" x14ac:dyDescent="0.25">
      <c r="A757" s="33">
        <f>+'Base de datos  1'!A4967</f>
        <v>43800</v>
      </c>
      <c r="B757" t="str">
        <f>+'Base de datos  1'!C4967</f>
        <v>caja chica</v>
      </c>
      <c r="C757" s="9">
        <f>+'Base de datos  1'!D4967</f>
        <v>43804</v>
      </c>
      <c r="D757" t="str">
        <f>+'Base de datos  1'!E4967</f>
        <v>TR</v>
      </c>
      <c r="E757" t="str">
        <f>+'Base de datos  1'!F4967</f>
        <v>R. Figueroa Caja chica Dic.19</v>
      </c>
      <c r="G757" s="201">
        <f>+'Base de datos  1'!H4967</f>
        <v>100000</v>
      </c>
      <c r="H757" s="238"/>
    </row>
    <row r="758" spans="1:8" x14ac:dyDescent="0.25">
      <c r="A758" s="33">
        <f>+'Base de datos  1'!A4968</f>
        <v>43800</v>
      </c>
      <c r="B758" t="str">
        <f>+'Base de datos  1'!C4968</f>
        <v>Sueldos</v>
      </c>
      <c r="C758" s="9">
        <f>+'Base de datos  1'!D4968</f>
        <v>43804</v>
      </c>
      <c r="D758" t="str">
        <f>+'Base de datos  1'!E4968</f>
        <v>TR</v>
      </c>
      <c r="E758" t="str">
        <f>+'Base de datos  1'!F4968</f>
        <v>Previred CH</v>
      </c>
      <c r="G758" s="201">
        <f>+'Base de datos  1'!H4968</f>
        <v>127430</v>
      </c>
      <c r="H758" s="238"/>
    </row>
    <row r="759" spans="1:8" x14ac:dyDescent="0.25">
      <c r="A759" s="33">
        <f>+'Base de datos  1'!A4969</f>
        <v>43800</v>
      </c>
      <c r="B759" t="str">
        <f>+'Base de datos  1'!C4969</f>
        <v>Administracion</v>
      </c>
      <c r="C759" s="9">
        <f>+'Base de datos  1'!D4969</f>
        <v>43805</v>
      </c>
      <c r="D759" t="str">
        <f>+'Base de datos  1'!E4969</f>
        <v>com</v>
      </c>
      <c r="E759" t="str">
        <f>+'Base de datos  1'!F4969</f>
        <v>Seguro Fraude</v>
      </c>
      <c r="G759" s="201">
        <f>+'Base de datos  1'!H4969</f>
        <v>10459</v>
      </c>
      <c r="H759" s="238"/>
    </row>
    <row r="760" spans="1:8" x14ac:dyDescent="0.25">
      <c r="A760" s="33">
        <f>+'Base de datos  1'!A4970</f>
        <v>43800</v>
      </c>
      <c r="B760" t="str">
        <f>+'Base de datos  1'!C4970</f>
        <v>Agua</v>
      </c>
      <c r="C760" s="9">
        <f>+'Base de datos  1'!D4970</f>
        <v>43811</v>
      </c>
      <c r="D760" t="str">
        <f>+'Base de datos  1'!E4970</f>
        <v>TR</v>
      </c>
      <c r="E760" t="str">
        <f>+'Base de datos  1'!F4970</f>
        <v>2 camiones de agua Cist. Dist.</v>
      </c>
      <c r="G760" s="201">
        <f>+'Base de datos  1'!H4970</f>
        <v>80000</v>
      </c>
      <c r="H760" s="238"/>
    </row>
    <row r="761" spans="1:8" x14ac:dyDescent="0.25">
      <c r="A761" s="33">
        <f>+'Base de datos  1'!A4971</f>
        <v>43800</v>
      </c>
      <c r="B761" t="str">
        <f>+'Base de datos  1'!C4971</f>
        <v>Mantencion</v>
      </c>
      <c r="C761" s="9">
        <f>+'Base de datos  1'!D4971</f>
        <v>43812</v>
      </c>
      <c r="D761" t="str">
        <f>+'Base de datos  1'!E4971</f>
        <v>TR</v>
      </c>
      <c r="E761" t="str">
        <f>+'Base de datos  1'!F4971</f>
        <v>Ferreteria El Yeco Cerestain</v>
      </c>
      <c r="G761" s="201">
        <f>+'Base de datos  1'!H4971</f>
        <v>25990</v>
      </c>
      <c r="H761" s="238"/>
    </row>
    <row r="762" spans="1:8" x14ac:dyDescent="0.25">
      <c r="A762" s="33">
        <f>+'Base de datos  1'!A4972</f>
        <v>43800</v>
      </c>
      <c r="B762" t="str">
        <f>+'Base de datos  1'!C4972</f>
        <v>Mantencion</v>
      </c>
      <c r="C762" s="9">
        <f>+'Base de datos  1'!D4972</f>
        <v>43812</v>
      </c>
      <c r="D762" t="str">
        <f>+'Base de datos  1'!E4972</f>
        <v>TR</v>
      </c>
      <c r="E762" t="str">
        <f>+'Base de datos  1'!F4972</f>
        <v>Ferreteria El Yeco pinturas</v>
      </c>
      <c r="G762" s="201">
        <f>+'Base de datos  1'!H4972</f>
        <v>19550</v>
      </c>
      <c r="H762" s="238"/>
    </row>
    <row r="763" spans="1:8" x14ac:dyDescent="0.25">
      <c r="A763" s="33">
        <f>+'Base de datos  1'!A4973</f>
        <v>43800</v>
      </c>
      <c r="B763" t="str">
        <f>+'Base de datos  1'!C4973</f>
        <v>Mantencion</v>
      </c>
      <c r="C763" s="9">
        <f>+'Base de datos  1'!D4973</f>
        <v>43812</v>
      </c>
      <c r="D763" t="str">
        <f>+'Base de datos  1'!E4973</f>
        <v>TR</v>
      </c>
      <c r="E763" t="str">
        <f>+'Base de datos  1'!F4973</f>
        <v>C.Henriquez, Desmalezacion 115</v>
      </c>
      <c r="G763" s="201">
        <f>+'Base de datos  1'!H4973</f>
        <v>35000</v>
      </c>
      <c r="H763" s="238"/>
    </row>
    <row r="764" spans="1:8" x14ac:dyDescent="0.25">
      <c r="A764" s="33">
        <f>+'Base de datos  1'!A4974</f>
        <v>43800</v>
      </c>
      <c r="B764" t="str">
        <f>+'Base de datos  1'!C4974</f>
        <v>Sueldos</v>
      </c>
      <c r="C764" s="9">
        <f>+'Base de datos  1'!D4974</f>
        <v>43812</v>
      </c>
      <c r="D764" t="str">
        <f>+'Base de datos  1'!E4974</f>
        <v>TR</v>
      </c>
      <c r="E764" t="str">
        <f>+'Base de datos  1'!F4974</f>
        <v>C.Henriquez, adelanto sueldo</v>
      </c>
      <c r="G764" s="201">
        <f>+'Base de datos  1'!H4974</f>
        <v>120000</v>
      </c>
      <c r="H764" s="238"/>
    </row>
    <row r="765" spans="1:8" x14ac:dyDescent="0.25">
      <c r="A765" s="33">
        <f>+'Base de datos  1'!A4975</f>
        <v>43800</v>
      </c>
      <c r="B765" t="str">
        <f>+'Base de datos  1'!C4975</f>
        <v>Sueldos</v>
      </c>
      <c r="C765" s="9">
        <f>+'Base de datos  1'!D4975</f>
        <v>43812</v>
      </c>
      <c r="D765" t="str">
        <f>+'Base de datos  1'!E4975</f>
        <v>TR</v>
      </c>
      <c r="E765" t="str">
        <f>+'Base de datos  1'!F4975</f>
        <v>Carlos Henriquez, Aguinaldo Navidad</v>
      </c>
      <c r="G765" s="201">
        <f>+'Base de datos  1'!H4975</f>
        <v>70000</v>
      </c>
      <c r="H765" s="238"/>
    </row>
    <row r="766" spans="1:8" x14ac:dyDescent="0.25">
      <c r="A766" s="33">
        <f>+'Base de datos  1'!A4976</f>
        <v>43800</v>
      </c>
      <c r="B766" t="str">
        <f>+'Base de datos  1'!C4976</f>
        <v>Proy. TiT Dominio</v>
      </c>
      <c r="C766" s="9">
        <f>+'Base de datos  1'!D4976</f>
        <v>43815</v>
      </c>
      <c r="D766" t="str">
        <f>+'Base de datos  1'!E4976</f>
        <v>TR</v>
      </c>
      <c r="E766" t="str">
        <f>+'Base de datos  1'!F4976</f>
        <v>S. Espinoza Finiquito Gestion Juridica</v>
      </c>
      <c r="G766" s="201">
        <f>+'Base de datos  1'!H4976</f>
        <v>3500000</v>
      </c>
      <c r="H766" s="238"/>
    </row>
    <row r="767" spans="1:8" x14ac:dyDescent="0.25">
      <c r="A767" s="33">
        <f>+'Base de datos  1'!A4977</f>
        <v>43800</v>
      </c>
      <c r="B767" t="str">
        <f>+'Base de datos  1'!C4977</f>
        <v>Agua</v>
      </c>
      <c r="C767" s="9">
        <f>+'Base de datos  1'!D4977</f>
        <v>43819</v>
      </c>
      <c r="D767" t="str">
        <f>+'Base de datos  1'!E4977</f>
        <v>TR</v>
      </c>
      <c r="E767" t="str">
        <f>+'Base de datos  1'!F4977</f>
        <v>2 Camiones de Agua Cist. Dist</v>
      </c>
      <c r="G767" s="201">
        <f>+'Base de datos  1'!H4977</f>
        <v>80000</v>
      </c>
      <c r="H767" s="238"/>
    </row>
    <row r="768" spans="1:8" x14ac:dyDescent="0.25">
      <c r="A768" s="33">
        <f>+'Base de datos  1'!A4978</f>
        <v>43800</v>
      </c>
      <c r="B768" t="str">
        <f>+'Base de datos  1'!C4978</f>
        <v>Mantencion</v>
      </c>
      <c r="C768" s="9">
        <f>+'Base de datos  1'!D4978</f>
        <v>43822</v>
      </c>
      <c r="D768" t="str">
        <f>+'Base de datos  1'!E4978</f>
        <v>TR</v>
      </c>
      <c r="E768" t="str">
        <f>+'Base de datos  1'!F4978</f>
        <v>Luis Marchant Desmaelz. Quebrada N,</v>
      </c>
      <c r="G768" s="201">
        <f>+'Base de datos  1'!H4978</f>
        <v>200000</v>
      </c>
      <c r="H768" s="238"/>
    </row>
    <row r="769" spans="1:11" x14ac:dyDescent="0.25">
      <c r="A769" s="33">
        <f>+'Base de datos  1'!A4979</f>
        <v>43800</v>
      </c>
      <c r="B769" t="str">
        <f>+'Base de datos  1'!C4979</f>
        <v>Agua</v>
      </c>
      <c r="C769" s="9">
        <f>+'Base de datos  1'!D4979</f>
        <v>43829</v>
      </c>
      <c r="D769" t="str">
        <f>+'Base de datos  1'!E4979</f>
        <v>TR</v>
      </c>
      <c r="E769" t="str">
        <f>+'Base de datos  1'!F4979</f>
        <v>2 Camiones de Agua Cist. Dist.</v>
      </c>
      <c r="G769" s="201">
        <f>+'Base de datos  1'!H4979</f>
        <v>80000</v>
      </c>
      <c r="H769" s="238"/>
    </row>
    <row r="770" spans="1:11" x14ac:dyDescent="0.25">
      <c r="A770" s="33">
        <f>+'Base de datos  1'!A4980</f>
        <v>43800</v>
      </c>
      <c r="B770" t="str">
        <f>+'Base de datos  1'!C4980</f>
        <v>Sueldos</v>
      </c>
      <c r="C770" s="9">
        <f>+'Base de datos  1'!D4980</f>
        <v>43829</v>
      </c>
      <c r="D770" t="str">
        <f>+'Base de datos  1'!E4980</f>
        <v>TR</v>
      </c>
      <c r="E770" t="str">
        <f>+'Base de datos  1'!F4980</f>
        <v>C.H. Liq. Sueldo</v>
      </c>
      <c r="G770" s="201">
        <f>+'Base de datos  1'!H4980</f>
        <v>285650</v>
      </c>
      <c r="H770" s="238"/>
    </row>
    <row r="771" spans="1:11" x14ac:dyDescent="0.25">
      <c r="A771" s="217">
        <f>+'Base de datos  1'!A4981</f>
        <v>43800</v>
      </c>
      <c r="B771" s="218" t="str">
        <f>+'Base de datos  1'!C4981</f>
        <v>Basura</v>
      </c>
      <c r="C771" s="219">
        <f>+'Base de datos  1'!D4981</f>
        <v>43829</v>
      </c>
      <c r="D771" s="218" t="str">
        <f>+'Base de datos  1'!E4981</f>
        <v>TR</v>
      </c>
      <c r="E771" s="218" t="str">
        <f>+'Base de datos  1'!F4981</f>
        <v>Retiro basura dic.19</v>
      </c>
      <c r="F771" s="218"/>
      <c r="G771" s="225">
        <f>+'Base de datos  1'!H4981</f>
        <v>250000</v>
      </c>
      <c r="H771" s="234">
        <f>SUM(G748:G771)</f>
        <v>5516814</v>
      </c>
    </row>
    <row r="772" spans="1:11" ht="15.75" thickBot="1" x14ac:dyDescent="0.3">
      <c r="C772" s="9"/>
      <c r="F772" s="10"/>
      <c r="G772" s="92"/>
      <c r="I772" s="1"/>
    </row>
    <row r="773" spans="1:11" ht="20.25" thickTop="1" thickBot="1" x14ac:dyDescent="0.35">
      <c r="E773" s="25" t="s">
        <v>712</v>
      </c>
      <c r="F773" s="22"/>
      <c r="G773" s="97">
        <f>SUM(G528:G771)</f>
        <v>31383968</v>
      </c>
      <c r="J773" s="1"/>
    </row>
    <row r="774" spans="1:11" ht="15.75" thickTop="1" x14ac:dyDescent="0.25"/>
    <row r="775" spans="1:11" ht="21.75" thickBot="1" x14ac:dyDescent="0.4">
      <c r="D775" s="26"/>
      <c r="E775" s="26"/>
      <c r="F775" s="26"/>
    </row>
    <row r="776" spans="1:11" ht="22.5" thickTop="1" thickBot="1" x14ac:dyDescent="0.4">
      <c r="D776" s="27" t="s">
        <v>165</v>
      </c>
      <c r="E776" s="27"/>
      <c r="F776" s="28">
        <f>+E5+G523-G773</f>
        <v>9632141</v>
      </c>
      <c r="K776" s="1"/>
    </row>
    <row r="777" spans="1:11" ht="15.75" thickTop="1" x14ac:dyDescent="0.25"/>
    <row r="780" spans="1:11" ht="15.75" thickBot="1" x14ac:dyDescent="0.3"/>
    <row r="781" spans="1:11" ht="27.75" thickTop="1" thickBot="1" x14ac:dyDescent="0.45">
      <c r="D781" s="323" t="s">
        <v>1338</v>
      </c>
      <c r="E781" s="323"/>
      <c r="F781" s="323"/>
      <c r="G781" s="324"/>
    </row>
    <row r="782" spans="1:11" ht="19.5" thickTop="1" x14ac:dyDescent="0.3">
      <c r="D782" s="3" t="s">
        <v>469</v>
      </c>
      <c r="E782" s="20"/>
      <c r="F782" s="3"/>
      <c r="G782" s="98">
        <f>+'julio 2016'!D3</f>
        <v>9641551</v>
      </c>
    </row>
    <row r="783" spans="1:11" ht="18.75" x14ac:dyDescent="0.3">
      <c r="D783" s="3" t="s">
        <v>470</v>
      </c>
      <c r="E783" s="20"/>
      <c r="F783" s="20">
        <v>42705</v>
      </c>
      <c r="G783" s="98">
        <v>11798398</v>
      </c>
      <c r="H783" s="1">
        <f>G783/12</f>
        <v>983199.83333333337</v>
      </c>
    </row>
    <row r="784" spans="1:11" ht="18.75" x14ac:dyDescent="0.3">
      <c r="D784" s="3" t="s">
        <v>624</v>
      </c>
      <c r="F784" s="20">
        <v>43070</v>
      </c>
      <c r="G784" s="98">
        <v>34859875</v>
      </c>
      <c r="H784" s="1">
        <f t="shared" ref="H784:H785" si="0">G784/12</f>
        <v>2904989.5833333335</v>
      </c>
    </row>
    <row r="785" spans="4:11" ht="18.75" x14ac:dyDescent="0.3">
      <c r="D785" s="3" t="s">
        <v>714</v>
      </c>
      <c r="F785" s="20">
        <v>43435</v>
      </c>
      <c r="G785" s="98">
        <v>28231214</v>
      </c>
      <c r="H785" s="1">
        <f t="shared" si="0"/>
        <v>2352601.1666666665</v>
      </c>
    </row>
    <row r="786" spans="4:11" ht="18.75" x14ac:dyDescent="0.3">
      <c r="D786" s="3" t="s">
        <v>1390</v>
      </c>
      <c r="F786" s="20">
        <v>43800</v>
      </c>
      <c r="G786" s="98">
        <f>+G523</f>
        <v>25884848</v>
      </c>
      <c r="H786" s="1">
        <f>G786/10</f>
        <v>2588484.7999999998</v>
      </c>
      <c r="J786" s="1">
        <f>SUM(G783:G786)</f>
        <v>100774335</v>
      </c>
      <c r="K786" t="s">
        <v>1394</v>
      </c>
    </row>
    <row r="787" spans="4:11" ht="18.75" x14ac:dyDescent="0.3">
      <c r="D787" s="3"/>
      <c r="F787" s="20"/>
      <c r="G787" s="98"/>
      <c r="H787" s="1"/>
    </row>
    <row r="788" spans="4:11" ht="18.75" x14ac:dyDescent="0.3">
      <c r="D788" s="3"/>
      <c r="F788" s="20"/>
      <c r="G788" s="98"/>
      <c r="H788" s="1"/>
    </row>
    <row r="789" spans="4:11" ht="18.75" x14ac:dyDescent="0.3">
      <c r="D789" s="3"/>
      <c r="F789" s="20"/>
      <c r="G789" s="98"/>
      <c r="H789" s="1"/>
    </row>
    <row r="790" spans="4:11" ht="18.75" x14ac:dyDescent="0.3">
      <c r="D790" s="3" t="s">
        <v>74</v>
      </c>
      <c r="E790" s="3"/>
      <c r="F790" s="3"/>
      <c r="G790" s="99"/>
    </row>
    <row r="791" spans="4:11" ht="18.75" x14ac:dyDescent="0.3">
      <c r="D791" s="3" t="s">
        <v>471</v>
      </c>
      <c r="E791" s="3"/>
      <c r="F791" s="20">
        <v>42705</v>
      </c>
      <c r="G791" s="100">
        <v>-8019350</v>
      </c>
      <c r="H791" s="159"/>
      <c r="J791" s="159">
        <f>G786+G794</f>
        <v>-5499120</v>
      </c>
      <c r="K791" t="s">
        <v>1392</v>
      </c>
    </row>
    <row r="792" spans="4:11" ht="18.75" x14ac:dyDescent="0.3">
      <c r="D792" s="3" t="s">
        <v>625</v>
      </c>
      <c r="F792" s="20">
        <v>43070</v>
      </c>
      <c r="G792" s="100">
        <v>-36245167</v>
      </c>
      <c r="H792" s="1">
        <f t="shared" ref="H792:H793" si="1">G792/12</f>
        <v>-3020430.5833333335</v>
      </c>
      <c r="J792" s="159"/>
      <c r="K792" s="159"/>
    </row>
    <row r="793" spans="4:11" ht="18.75" x14ac:dyDescent="0.3">
      <c r="D793" s="3" t="s">
        <v>715</v>
      </c>
      <c r="F793" s="20">
        <v>43435</v>
      </c>
      <c r="G793" s="100">
        <v>-25135260</v>
      </c>
      <c r="H793" s="1">
        <f t="shared" si="1"/>
        <v>-2094605</v>
      </c>
      <c r="J793" s="159"/>
      <c r="K793" s="159"/>
    </row>
    <row r="794" spans="4:11" ht="18.75" x14ac:dyDescent="0.3">
      <c r="D794" s="3" t="s">
        <v>1337</v>
      </c>
      <c r="F794" s="20">
        <v>43800</v>
      </c>
      <c r="G794" s="100">
        <f>-G773</f>
        <v>-31383968</v>
      </c>
      <c r="H794" s="1">
        <f>G794/10</f>
        <v>-3138396.8</v>
      </c>
      <c r="J794" s="159">
        <f>SUM(G791:G794)</f>
        <v>-100783745</v>
      </c>
      <c r="K794" s="159" t="s">
        <v>1393</v>
      </c>
    </row>
    <row r="795" spans="4:11" ht="15.75" thickBot="1" x14ac:dyDescent="0.3">
      <c r="G795" s="101"/>
    </row>
    <row r="796" spans="4:11" ht="22.5" thickTop="1" thickBot="1" x14ac:dyDescent="0.4">
      <c r="D796" s="42" t="s">
        <v>1027</v>
      </c>
      <c r="E796" s="43"/>
      <c r="F796" s="43"/>
      <c r="G796" s="102">
        <f>+G782+G784+G792+G783+G791+G785+G793+G786+G794</f>
        <v>9632141</v>
      </c>
      <c r="I796" s="1"/>
    </row>
    <row r="797" spans="4:11" ht="16.5" thickTop="1" thickBot="1" x14ac:dyDescent="0.3">
      <c r="G797" s="101"/>
    </row>
    <row r="798" spans="4:11" ht="22.5" thickTop="1" thickBot="1" x14ac:dyDescent="0.4">
      <c r="D798" s="42" t="s">
        <v>1339</v>
      </c>
      <c r="E798" s="43"/>
      <c r="F798" s="43"/>
      <c r="G798" s="102">
        <f>+'dep a plazo y saldos  bco'!A88</f>
        <v>46096304</v>
      </c>
    </row>
    <row r="799" spans="4:11" ht="15.75" thickTop="1" x14ac:dyDescent="0.25"/>
    <row r="800" spans="4:11" ht="15.75" thickBot="1" x14ac:dyDescent="0.3"/>
    <row r="801" spans="4:7" ht="24.75" thickTop="1" thickBot="1" x14ac:dyDescent="0.4">
      <c r="D801" s="181" t="s">
        <v>975</v>
      </c>
      <c r="E801" s="181"/>
      <c r="F801" s="181"/>
      <c r="G801" s="102">
        <f>+G796+G798</f>
        <v>55728445</v>
      </c>
    </row>
    <row r="802" spans="4:7" ht="15.75" thickTop="1" x14ac:dyDescent="0.25"/>
  </sheetData>
  <mergeCells count="4">
    <mergeCell ref="A1:G1"/>
    <mergeCell ref="A7:G7"/>
    <mergeCell ref="A525:G525"/>
    <mergeCell ref="D781:G781"/>
  </mergeCells>
  <pageMargins left="0.70866141732283472" right="0.70866141732283472" top="0.74803149606299213" bottom="0.74803149606299213" header="0.31496062992125984" footer="0.31496062992125984"/>
  <pageSetup scale="7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D31CC-6069-4936-92FD-E778F3BDA82D}">
  <dimension ref="A1:K87"/>
  <sheetViews>
    <sheetView topLeftCell="A43" zoomScale="80" zoomScaleNormal="80" workbookViewId="0">
      <selection activeCell="J86" sqref="I86:J90"/>
    </sheetView>
  </sheetViews>
  <sheetFormatPr baseColWidth="10" defaultRowHeight="15" x14ac:dyDescent="0.25"/>
  <cols>
    <col min="1" max="1" width="11.2851562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977</v>
      </c>
      <c r="B1" s="107"/>
      <c r="C1" s="107"/>
      <c r="D1" s="108">
        <f>+'Sep 2018 '!F82</f>
        <v>13757376</v>
      </c>
      <c r="E1" s="104"/>
      <c r="F1" s="109"/>
      <c r="H1" s="3"/>
    </row>
    <row r="2" spans="1:8" x14ac:dyDescent="0.25">
      <c r="F2" s="12"/>
    </row>
    <row r="3" spans="1:8" ht="18.75" x14ac:dyDescent="0.3">
      <c r="A3" s="133" t="s">
        <v>978</v>
      </c>
      <c r="B3" s="133"/>
      <c r="C3" s="133"/>
      <c r="D3" s="133"/>
      <c r="E3" s="133"/>
      <c r="F3" s="134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43374</v>
      </c>
      <c r="B5" t="s">
        <v>76</v>
      </c>
      <c r="C5" t="s">
        <v>430</v>
      </c>
      <c r="F5" s="14">
        <v>20000</v>
      </c>
    </row>
    <row r="6" spans="1:8" x14ac:dyDescent="0.25">
      <c r="A6" s="9">
        <v>43374</v>
      </c>
      <c r="B6" t="s">
        <v>76</v>
      </c>
      <c r="C6" t="s">
        <v>912</v>
      </c>
      <c r="D6" t="s">
        <v>57</v>
      </c>
      <c r="F6" s="14">
        <v>20000</v>
      </c>
    </row>
    <row r="7" spans="1:8" x14ac:dyDescent="0.25">
      <c r="A7" s="9">
        <v>43374</v>
      </c>
      <c r="B7" t="s">
        <v>76</v>
      </c>
      <c r="C7" t="s">
        <v>913</v>
      </c>
      <c r="D7" t="s">
        <v>57</v>
      </c>
      <c r="F7" s="14">
        <v>20000</v>
      </c>
    </row>
    <row r="8" spans="1:8" x14ac:dyDescent="0.25">
      <c r="A8" s="9">
        <v>43374</v>
      </c>
      <c r="B8" t="s">
        <v>76</v>
      </c>
      <c r="C8" t="s">
        <v>94</v>
      </c>
      <c r="D8" t="s">
        <v>57</v>
      </c>
      <c r="F8" s="14">
        <v>20054</v>
      </c>
    </row>
    <row r="9" spans="1:8" x14ac:dyDescent="0.25">
      <c r="A9" s="9">
        <v>43374</v>
      </c>
      <c r="B9" t="s">
        <v>239</v>
      </c>
      <c r="C9" t="s">
        <v>21</v>
      </c>
      <c r="D9" t="s">
        <v>57</v>
      </c>
      <c r="F9" s="14">
        <v>20109</v>
      </c>
    </row>
    <row r="10" spans="1:8" x14ac:dyDescent="0.25">
      <c r="A10" s="9">
        <v>43376</v>
      </c>
      <c r="B10" t="s">
        <v>76</v>
      </c>
      <c r="C10" t="s">
        <v>2</v>
      </c>
      <c r="D10" t="s">
        <v>57</v>
      </c>
      <c r="F10" s="14">
        <v>20000</v>
      </c>
    </row>
    <row r="11" spans="1:8" x14ac:dyDescent="0.25">
      <c r="A11" s="9">
        <v>43376</v>
      </c>
      <c r="B11" t="s">
        <v>76</v>
      </c>
      <c r="C11" t="s">
        <v>80</v>
      </c>
      <c r="D11" t="s">
        <v>57</v>
      </c>
      <c r="F11" s="14">
        <v>20000</v>
      </c>
    </row>
    <row r="12" spans="1:8" x14ac:dyDescent="0.25">
      <c r="A12" s="9">
        <v>43376</v>
      </c>
      <c r="B12" t="s">
        <v>76</v>
      </c>
      <c r="C12" t="s">
        <v>822</v>
      </c>
      <c r="D12" t="s">
        <v>57</v>
      </c>
      <c r="F12" s="14">
        <v>20000</v>
      </c>
    </row>
    <row r="13" spans="1:8" x14ac:dyDescent="0.25">
      <c r="A13" s="9">
        <v>43376</v>
      </c>
      <c r="B13" t="s">
        <v>76</v>
      </c>
      <c r="C13" t="s">
        <v>206</v>
      </c>
      <c r="D13" t="s">
        <v>57</v>
      </c>
      <c r="F13" s="14">
        <v>20000</v>
      </c>
    </row>
    <row r="14" spans="1:8" x14ac:dyDescent="0.25">
      <c r="A14" s="9">
        <v>43377</v>
      </c>
      <c r="B14" t="s">
        <v>76</v>
      </c>
      <c r="C14" t="s">
        <v>407</v>
      </c>
      <c r="D14" t="s">
        <v>57</v>
      </c>
      <c r="F14" s="14">
        <v>140000</v>
      </c>
    </row>
    <row r="15" spans="1:8" x14ac:dyDescent="0.25">
      <c r="A15" s="9">
        <v>43381</v>
      </c>
      <c r="B15" t="s">
        <v>76</v>
      </c>
      <c r="C15" t="s">
        <v>87</v>
      </c>
      <c r="F15" s="14">
        <v>20000</v>
      </c>
    </row>
    <row r="16" spans="1:8" x14ac:dyDescent="0.25">
      <c r="A16" s="9">
        <v>43381</v>
      </c>
      <c r="B16" t="s">
        <v>239</v>
      </c>
      <c r="C16" t="s">
        <v>132</v>
      </c>
      <c r="F16" s="14">
        <v>20100</v>
      </c>
    </row>
    <row r="17" spans="1:6" x14ac:dyDescent="0.25">
      <c r="A17" s="9">
        <v>43381</v>
      </c>
      <c r="B17" t="s">
        <v>239</v>
      </c>
      <c r="C17" t="s">
        <v>82</v>
      </c>
      <c r="F17" s="14">
        <v>40000</v>
      </c>
    </row>
    <row r="18" spans="1:6" x14ac:dyDescent="0.25">
      <c r="A18" s="9">
        <v>43381</v>
      </c>
      <c r="B18" t="s">
        <v>76</v>
      </c>
      <c r="C18" t="s">
        <v>140</v>
      </c>
      <c r="F18" s="14">
        <v>40096</v>
      </c>
    </row>
    <row r="19" spans="1:6" x14ac:dyDescent="0.25">
      <c r="A19" s="9">
        <v>43381</v>
      </c>
      <c r="B19" t="s">
        <v>129</v>
      </c>
      <c r="C19" t="s">
        <v>805</v>
      </c>
      <c r="F19" s="14">
        <v>160000</v>
      </c>
    </row>
    <row r="20" spans="1:6" x14ac:dyDescent="0.25">
      <c r="A20" s="9">
        <v>43385</v>
      </c>
      <c r="B20" t="s">
        <v>76</v>
      </c>
      <c r="C20" t="s">
        <v>384</v>
      </c>
      <c r="F20" s="14">
        <v>42076</v>
      </c>
    </row>
    <row r="21" spans="1:6" x14ac:dyDescent="0.25">
      <c r="A21" s="9">
        <v>43385</v>
      </c>
      <c r="B21" t="s">
        <v>239</v>
      </c>
      <c r="C21" t="s">
        <v>637</v>
      </c>
      <c r="F21" s="14">
        <v>60110</v>
      </c>
    </row>
    <row r="22" spans="1:6" x14ac:dyDescent="0.25">
      <c r="A22" s="9">
        <v>43389</v>
      </c>
      <c r="B22" t="s">
        <v>239</v>
      </c>
      <c r="C22" t="s">
        <v>201</v>
      </c>
      <c r="F22" s="14">
        <v>20000</v>
      </c>
    </row>
    <row r="23" spans="1:6" x14ac:dyDescent="0.25">
      <c r="A23" s="9">
        <v>43389</v>
      </c>
      <c r="B23" t="s">
        <v>239</v>
      </c>
      <c r="C23" t="s">
        <v>466</v>
      </c>
      <c r="F23" s="14">
        <v>20000</v>
      </c>
    </row>
    <row r="24" spans="1:6" x14ac:dyDescent="0.25">
      <c r="A24" s="9">
        <v>43389</v>
      </c>
      <c r="B24" t="s">
        <v>76</v>
      </c>
      <c r="C24" t="s">
        <v>254</v>
      </c>
      <c r="F24" s="14">
        <v>60000</v>
      </c>
    </row>
    <row r="25" spans="1:6" x14ac:dyDescent="0.25">
      <c r="A25" s="9">
        <v>43390</v>
      </c>
      <c r="B25" t="s">
        <v>239</v>
      </c>
      <c r="C25" t="s">
        <v>800</v>
      </c>
      <c r="D25" t="s">
        <v>57</v>
      </c>
      <c r="F25" s="14">
        <v>167660</v>
      </c>
    </row>
    <row r="26" spans="1:6" x14ac:dyDescent="0.25">
      <c r="A26" s="9">
        <v>43395</v>
      </c>
      <c r="B26" t="s">
        <v>239</v>
      </c>
      <c r="C26" t="s">
        <v>466</v>
      </c>
      <c r="F26" s="14">
        <v>20000</v>
      </c>
    </row>
    <row r="27" spans="1:6" x14ac:dyDescent="0.25">
      <c r="A27" s="9">
        <v>43395</v>
      </c>
      <c r="B27" t="s">
        <v>76</v>
      </c>
      <c r="C27" t="s">
        <v>18</v>
      </c>
      <c r="F27" s="14">
        <v>20080</v>
      </c>
    </row>
    <row r="28" spans="1:6" x14ac:dyDescent="0.25">
      <c r="A28" s="9">
        <v>43397</v>
      </c>
      <c r="B28" t="s">
        <v>76</v>
      </c>
      <c r="C28" t="s">
        <v>93</v>
      </c>
      <c r="F28" s="14">
        <v>20000</v>
      </c>
    </row>
    <row r="29" spans="1:6" x14ac:dyDescent="0.25">
      <c r="A29" s="9">
        <v>43398</v>
      </c>
      <c r="B29" t="s">
        <v>76</v>
      </c>
      <c r="C29" t="s">
        <v>11</v>
      </c>
      <c r="F29" s="14">
        <v>140000</v>
      </c>
    </row>
    <row r="30" spans="1:6" x14ac:dyDescent="0.25">
      <c r="A30" s="9">
        <v>43399</v>
      </c>
      <c r="B30" t="s">
        <v>76</v>
      </c>
      <c r="C30" t="s">
        <v>377</v>
      </c>
      <c r="F30" s="14">
        <v>40000</v>
      </c>
    </row>
    <row r="31" spans="1:6" x14ac:dyDescent="0.25">
      <c r="A31" s="9">
        <v>43402</v>
      </c>
      <c r="B31" t="s">
        <v>76</v>
      </c>
      <c r="C31" t="s">
        <v>127</v>
      </c>
      <c r="F31" s="14">
        <v>20000</v>
      </c>
    </row>
    <row r="32" spans="1:6" x14ac:dyDescent="0.25">
      <c r="A32" s="9">
        <v>43402</v>
      </c>
      <c r="B32" t="s">
        <v>985</v>
      </c>
      <c r="C32" t="s">
        <v>384</v>
      </c>
      <c r="F32" s="14">
        <v>60000</v>
      </c>
    </row>
    <row r="33" spans="1:6" x14ac:dyDescent="0.25">
      <c r="A33" s="9">
        <v>43402</v>
      </c>
      <c r="B33" t="s">
        <v>76</v>
      </c>
      <c r="C33" t="s">
        <v>421</v>
      </c>
      <c r="F33" s="14">
        <v>120000</v>
      </c>
    </row>
    <row r="34" spans="1:6" x14ac:dyDescent="0.25">
      <c r="A34" s="9">
        <v>43402</v>
      </c>
      <c r="B34" t="s">
        <v>76</v>
      </c>
      <c r="C34" t="s">
        <v>89</v>
      </c>
      <c r="F34" s="14">
        <v>160000</v>
      </c>
    </row>
    <row r="35" spans="1:6" x14ac:dyDescent="0.25">
      <c r="A35" s="9">
        <v>43402</v>
      </c>
      <c r="B35" t="s">
        <v>76</v>
      </c>
      <c r="C35" t="s">
        <v>464</v>
      </c>
      <c r="F35" s="14">
        <v>240000</v>
      </c>
    </row>
    <row r="36" spans="1:6" x14ac:dyDescent="0.25">
      <c r="A36" s="9">
        <v>43403</v>
      </c>
      <c r="B36" t="s">
        <v>76</v>
      </c>
      <c r="C36" t="s">
        <v>430</v>
      </c>
      <c r="F36" s="14">
        <v>20000</v>
      </c>
    </row>
    <row r="37" spans="1:6" x14ac:dyDescent="0.25">
      <c r="A37" s="9">
        <v>43403</v>
      </c>
      <c r="B37" t="s">
        <v>76</v>
      </c>
      <c r="C37" t="s">
        <v>984</v>
      </c>
      <c r="F37" s="14">
        <v>50000</v>
      </c>
    </row>
    <row r="38" spans="1:6" x14ac:dyDescent="0.25">
      <c r="A38" s="9">
        <v>43404</v>
      </c>
      <c r="B38" t="s">
        <v>239</v>
      </c>
      <c r="C38" t="s">
        <v>983</v>
      </c>
      <c r="F38" s="14">
        <v>180</v>
      </c>
    </row>
    <row r="39" spans="1:6" x14ac:dyDescent="0.25">
      <c r="A39" s="9">
        <v>43404</v>
      </c>
      <c r="B39" t="s">
        <v>76</v>
      </c>
      <c r="C39" t="s">
        <v>912</v>
      </c>
      <c r="F39" s="14">
        <v>20000</v>
      </c>
    </row>
    <row r="40" spans="1:6" x14ac:dyDescent="0.25">
      <c r="A40" s="9">
        <v>43404</v>
      </c>
      <c r="B40" t="s">
        <v>76</v>
      </c>
      <c r="C40" t="s">
        <v>913</v>
      </c>
      <c r="F40" s="14">
        <v>20000</v>
      </c>
    </row>
    <row r="41" spans="1:6" x14ac:dyDescent="0.25">
      <c r="A41" s="9">
        <v>43404</v>
      </c>
      <c r="B41" t="s">
        <v>76</v>
      </c>
      <c r="C41" t="s">
        <v>14</v>
      </c>
      <c r="F41" s="14">
        <v>20000</v>
      </c>
    </row>
    <row r="42" spans="1:6" x14ac:dyDescent="0.25">
      <c r="A42" s="9">
        <v>43404</v>
      </c>
      <c r="B42" t="s">
        <v>76</v>
      </c>
      <c r="C42" t="s">
        <v>9</v>
      </c>
      <c r="F42" s="14">
        <v>20000</v>
      </c>
    </row>
    <row r="43" spans="1:6" x14ac:dyDescent="0.25">
      <c r="A43" s="9">
        <v>43404</v>
      </c>
      <c r="B43" t="s">
        <v>76</v>
      </c>
      <c r="C43" t="s">
        <v>131</v>
      </c>
      <c r="F43" s="14">
        <v>20000</v>
      </c>
    </row>
    <row r="44" spans="1:6" x14ac:dyDescent="0.25">
      <c r="A44" s="9">
        <v>43404</v>
      </c>
      <c r="B44" t="s">
        <v>76</v>
      </c>
      <c r="C44" t="s">
        <v>764</v>
      </c>
      <c r="F44" s="14">
        <v>20037</v>
      </c>
    </row>
    <row r="45" spans="1:6" x14ac:dyDescent="0.25">
      <c r="A45" s="9">
        <v>43404</v>
      </c>
      <c r="B45" t="s">
        <v>76</v>
      </c>
      <c r="C45" t="s">
        <v>17</v>
      </c>
      <c r="F45" s="14">
        <v>20072</v>
      </c>
    </row>
    <row r="46" spans="1:6" x14ac:dyDescent="0.25">
      <c r="A46" s="9">
        <v>43404</v>
      </c>
      <c r="B46" t="s">
        <v>239</v>
      </c>
      <c r="C46" t="s">
        <v>132</v>
      </c>
      <c r="F46" s="14">
        <v>20100</v>
      </c>
    </row>
    <row r="47" spans="1:6" x14ac:dyDescent="0.25">
      <c r="A47" s="9">
        <v>43404</v>
      </c>
      <c r="B47" t="s">
        <v>76</v>
      </c>
      <c r="C47" t="s">
        <v>986</v>
      </c>
      <c r="F47" s="14">
        <v>180000</v>
      </c>
    </row>
    <row r="48" spans="1:6" x14ac:dyDescent="0.25">
      <c r="A48" s="9"/>
      <c r="F48" s="14"/>
    </row>
    <row r="49" spans="1:6" ht="19.5" thickBot="1" x14ac:dyDescent="0.35">
      <c r="A49" s="18"/>
      <c r="B49" s="18"/>
      <c r="C49" s="39" t="s">
        <v>979</v>
      </c>
      <c r="D49" s="40"/>
      <c r="E49" s="40"/>
      <c r="F49" s="41">
        <f>SUM(F5:F48)</f>
        <v>2220674</v>
      </c>
    </row>
    <row r="50" spans="1:6" ht="15.75" thickTop="1" x14ac:dyDescent="0.25">
      <c r="A50" s="104"/>
      <c r="B50" s="104"/>
      <c r="C50" s="104"/>
      <c r="D50" s="104"/>
      <c r="E50" s="104"/>
      <c r="F50" s="110"/>
    </row>
    <row r="51" spans="1:6" ht="15.75" thickBot="1" x14ac:dyDescent="0.3">
      <c r="F51" s="30"/>
    </row>
    <row r="52" spans="1:6" ht="19.5" thickTop="1" x14ac:dyDescent="0.3">
      <c r="A52" s="137" t="s">
        <v>980</v>
      </c>
      <c r="B52" s="137"/>
      <c r="C52" s="137"/>
      <c r="D52" s="137"/>
      <c r="E52" s="137"/>
      <c r="F52" s="138"/>
    </row>
    <row r="53" spans="1:6" x14ac:dyDescent="0.25">
      <c r="F53" s="12"/>
    </row>
    <row r="54" spans="1:6" ht="34.15" customHeight="1" x14ac:dyDescent="0.25">
      <c r="A54" s="8" t="s">
        <v>43</v>
      </c>
      <c r="B54" s="8" t="s">
        <v>40</v>
      </c>
      <c r="C54" s="8" t="s">
        <v>1</v>
      </c>
      <c r="D54" s="8" t="s">
        <v>41</v>
      </c>
      <c r="E54" s="8" t="s">
        <v>68</v>
      </c>
      <c r="F54" s="16" t="s">
        <v>42</v>
      </c>
    </row>
    <row r="55" spans="1:6" x14ac:dyDescent="0.25">
      <c r="A55" s="9">
        <v>43374</v>
      </c>
      <c r="B55" t="s">
        <v>76</v>
      </c>
      <c r="C55" t="s">
        <v>987</v>
      </c>
      <c r="D55" s="10"/>
      <c r="E55" s="7"/>
      <c r="F55" s="14">
        <v>75000</v>
      </c>
    </row>
    <row r="56" spans="1:6" x14ac:dyDescent="0.25">
      <c r="A56" s="9">
        <v>43376</v>
      </c>
      <c r="B56" t="s">
        <v>76</v>
      </c>
      <c r="C56" t="s">
        <v>476</v>
      </c>
      <c r="D56" s="10" t="s">
        <v>57</v>
      </c>
      <c r="E56" s="7"/>
      <c r="F56" s="14">
        <v>23792</v>
      </c>
    </row>
    <row r="57" spans="1:6" x14ac:dyDescent="0.25">
      <c r="A57" s="9">
        <v>43376</v>
      </c>
      <c r="B57" t="s">
        <v>76</v>
      </c>
      <c r="C57" t="s">
        <v>436</v>
      </c>
      <c r="D57" s="10" t="s">
        <v>57</v>
      </c>
      <c r="E57" s="7"/>
      <c r="F57" s="14">
        <v>85549</v>
      </c>
    </row>
    <row r="58" spans="1:6" x14ac:dyDescent="0.25">
      <c r="A58" s="9">
        <v>43376</v>
      </c>
      <c r="B58" t="s">
        <v>76</v>
      </c>
      <c r="C58" t="s">
        <v>529</v>
      </c>
      <c r="D58" s="10" t="s">
        <v>57</v>
      </c>
      <c r="E58" s="7"/>
      <c r="F58" s="14">
        <v>2085</v>
      </c>
    </row>
    <row r="59" spans="1:6" x14ac:dyDescent="0.25">
      <c r="A59" s="9">
        <v>43376</v>
      </c>
      <c r="B59" t="s">
        <v>76</v>
      </c>
      <c r="C59" t="s">
        <v>988</v>
      </c>
      <c r="D59" s="10" t="s">
        <v>57</v>
      </c>
      <c r="E59" s="7"/>
      <c r="F59" s="14">
        <v>6990</v>
      </c>
    </row>
    <row r="60" spans="1:6" x14ac:dyDescent="0.25">
      <c r="A60" s="9">
        <v>43376</v>
      </c>
      <c r="B60" t="s">
        <v>76</v>
      </c>
      <c r="C60" t="s">
        <v>989</v>
      </c>
      <c r="D60" s="10" t="s">
        <v>57</v>
      </c>
      <c r="E60" s="7"/>
      <c r="F60" s="14">
        <v>100000</v>
      </c>
    </row>
    <row r="61" spans="1:6" x14ac:dyDescent="0.25">
      <c r="A61" s="9">
        <v>43376</v>
      </c>
      <c r="B61" t="s">
        <v>76</v>
      </c>
      <c r="C61" t="s">
        <v>367</v>
      </c>
      <c r="D61" s="10" t="s">
        <v>57</v>
      </c>
      <c r="E61" s="7"/>
      <c r="F61" s="14">
        <v>118321</v>
      </c>
    </row>
    <row r="62" spans="1:6" x14ac:dyDescent="0.25">
      <c r="A62" s="9">
        <v>43381</v>
      </c>
      <c r="B62" t="s">
        <v>76</v>
      </c>
      <c r="C62" t="s">
        <v>437</v>
      </c>
      <c r="D62" s="10"/>
      <c r="E62" s="7"/>
      <c r="F62" s="14">
        <v>35000</v>
      </c>
    </row>
    <row r="63" spans="1:6" x14ac:dyDescent="0.25">
      <c r="A63" s="9">
        <v>43381</v>
      </c>
      <c r="B63" t="s">
        <v>531</v>
      </c>
      <c r="C63" t="s">
        <v>665</v>
      </c>
      <c r="D63" s="10"/>
      <c r="E63" s="7"/>
      <c r="F63" s="14">
        <v>10126</v>
      </c>
    </row>
    <row r="64" spans="1:6" x14ac:dyDescent="0.25">
      <c r="A64" s="9">
        <v>43385</v>
      </c>
      <c r="B64" t="s">
        <v>76</v>
      </c>
      <c r="C64" t="s">
        <v>682</v>
      </c>
      <c r="D64" s="10"/>
      <c r="E64" s="7"/>
      <c r="F64" s="14">
        <v>120000</v>
      </c>
    </row>
    <row r="65" spans="1:11" x14ac:dyDescent="0.25">
      <c r="A65" s="9">
        <v>43385</v>
      </c>
      <c r="B65" t="s">
        <v>76</v>
      </c>
      <c r="C65" t="s">
        <v>990</v>
      </c>
      <c r="D65" s="10"/>
      <c r="E65" s="7"/>
      <c r="F65" s="14">
        <v>85000</v>
      </c>
    </row>
    <row r="66" spans="1:11" x14ac:dyDescent="0.25">
      <c r="A66" s="9">
        <v>43392</v>
      </c>
      <c r="B66" t="s">
        <v>76</v>
      </c>
      <c r="C66" t="s">
        <v>441</v>
      </c>
      <c r="D66" s="10"/>
      <c r="E66" s="7"/>
      <c r="F66" s="14">
        <v>70000</v>
      </c>
    </row>
    <row r="67" spans="1:11" x14ac:dyDescent="0.25">
      <c r="A67" s="9">
        <v>43396</v>
      </c>
      <c r="B67" t="s">
        <v>76</v>
      </c>
      <c r="C67" t="s">
        <v>991</v>
      </c>
      <c r="D67" s="10"/>
      <c r="E67" s="7"/>
      <c r="F67" s="14">
        <v>30000</v>
      </c>
    </row>
    <row r="68" spans="1:11" x14ac:dyDescent="0.25">
      <c r="A68" s="9">
        <v>43399</v>
      </c>
      <c r="B68">
        <v>56826</v>
      </c>
      <c r="C68" t="s">
        <v>992</v>
      </c>
      <c r="D68" s="10"/>
      <c r="E68" s="7"/>
      <c r="F68" s="14">
        <v>120000</v>
      </c>
    </row>
    <row r="69" spans="1:11" x14ac:dyDescent="0.25">
      <c r="A69" s="9">
        <v>43403</v>
      </c>
      <c r="B69" t="s">
        <v>76</v>
      </c>
      <c r="C69" t="s">
        <v>993</v>
      </c>
      <c r="D69" s="10"/>
      <c r="E69" s="7"/>
      <c r="F69" s="14">
        <v>45000</v>
      </c>
    </row>
    <row r="70" spans="1:11" x14ac:dyDescent="0.25">
      <c r="A70" s="9">
        <v>43404</v>
      </c>
      <c r="B70" t="s">
        <v>76</v>
      </c>
      <c r="C70" t="s">
        <v>994</v>
      </c>
      <c r="D70" s="10"/>
      <c r="E70" s="7"/>
      <c r="F70" s="14">
        <v>164520</v>
      </c>
    </row>
    <row r="71" spans="1:11" x14ac:dyDescent="0.25">
      <c r="A71" s="9">
        <v>43404</v>
      </c>
      <c r="B71" t="s">
        <v>76</v>
      </c>
      <c r="C71" t="s">
        <v>995</v>
      </c>
      <c r="D71" s="10"/>
      <c r="E71" s="7"/>
      <c r="F71" s="14">
        <v>133333</v>
      </c>
    </row>
    <row r="72" spans="1:11" x14ac:dyDescent="0.25">
      <c r="A72" s="9"/>
      <c r="B72" s="30"/>
      <c r="D72" s="10"/>
      <c r="E72" s="7"/>
      <c r="F72" s="14"/>
    </row>
    <row r="73" spans="1:11" ht="18.75" x14ac:dyDescent="0.3">
      <c r="C73" s="36" t="s">
        <v>981</v>
      </c>
      <c r="D73" s="37"/>
      <c r="E73" s="37"/>
      <c r="F73" s="38">
        <f>SUM(F55:F71)</f>
        <v>1224716</v>
      </c>
      <c r="H73" s="1">
        <f>+F49-F73</f>
        <v>995958</v>
      </c>
    </row>
    <row r="74" spans="1:11" x14ac:dyDescent="0.25">
      <c r="F74" s="12"/>
    </row>
    <row r="75" spans="1:11" ht="15.75" thickBot="1" x14ac:dyDescent="0.3">
      <c r="F75" s="12"/>
      <c r="H75" s="67"/>
    </row>
    <row r="76" spans="1:11" ht="22.5" thickTop="1" thickBot="1" x14ac:dyDescent="0.4">
      <c r="C76" s="135" t="s">
        <v>162</v>
      </c>
      <c r="D76" s="135"/>
      <c r="E76" s="135"/>
      <c r="F76" s="136"/>
      <c r="H76" s="67"/>
    </row>
    <row r="77" spans="1:11" ht="15.75" thickTop="1" x14ac:dyDescent="0.25">
      <c r="C77" s="3" t="s">
        <v>72</v>
      </c>
      <c r="D77" s="20">
        <v>43344</v>
      </c>
      <c r="E77" s="3"/>
      <c r="F77" s="11">
        <f>+'Sep 2018 '!F82</f>
        <v>13757376</v>
      </c>
      <c r="H77" s="67"/>
      <c r="I77" s="68">
        <v>11750116</v>
      </c>
      <c r="J77" s="67"/>
      <c r="K77" s="67"/>
    </row>
    <row r="78" spans="1:11" x14ac:dyDescent="0.25">
      <c r="C78" s="3" t="s">
        <v>73</v>
      </c>
      <c r="D78" s="20">
        <v>43374</v>
      </c>
      <c r="E78" s="3"/>
      <c r="F78" s="11">
        <f>+F49</f>
        <v>2220674</v>
      </c>
      <c r="H78" s="67"/>
      <c r="I78" s="68">
        <v>3324310</v>
      </c>
      <c r="J78" s="67"/>
      <c r="K78" s="67"/>
    </row>
    <row r="79" spans="1:11" x14ac:dyDescent="0.25">
      <c r="C79" s="3" t="s">
        <v>74</v>
      </c>
      <c r="D79" s="3"/>
      <c r="E79" s="3"/>
      <c r="F79" s="13"/>
      <c r="H79" s="67"/>
      <c r="I79" s="68">
        <v>2998971</v>
      </c>
      <c r="J79" s="67"/>
      <c r="K79" s="67"/>
    </row>
    <row r="80" spans="1:11" x14ac:dyDescent="0.25">
      <c r="C80" s="3" t="s">
        <v>75</v>
      </c>
      <c r="D80" s="20">
        <v>43374</v>
      </c>
      <c r="E80" s="3"/>
      <c r="F80" s="17">
        <f>-F73</f>
        <v>-1224716</v>
      </c>
      <c r="H80" s="67"/>
      <c r="I80" s="68">
        <v>2996667</v>
      </c>
      <c r="J80" s="67"/>
      <c r="K80" s="67"/>
    </row>
    <row r="81" spans="3:11" ht="15.75" thickBot="1" x14ac:dyDescent="0.3">
      <c r="F81" s="12"/>
      <c r="H81" s="67"/>
      <c r="I81" s="68">
        <v>166515</v>
      </c>
      <c r="J81" s="67"/>
      <c r="K81" s="67"/>
    </row>
    <row r="82" spans="3:11" ht="20.25" thickTop="1" thickBot="1" x14ac:dyDescent="0.35">
      <c r="C82" s="21" t="s">
        <v>982</v>
      </c>
      <c r="D82" s="22"/>
      <c r="E82" s="22"/>
      <c r="F82" s="24">
        <f>+F77+F78+F80</f>
        <v>14753334</v>
      </c>
      <c r="H82" s="67"/>
      <c r="I82" s="68">
        <v>1443968</v>
      </c>
      <c r="J82" s="67"/>
      <c r="K82" s="67"/>
    </row>
    <row r="83" spans="3:11" ht="16.5" thickTop="1" thickBot="1" x14ac:dyDescent="0.3">
      <c r="F83" s="12"/>
      <c r="H83" s="67"/>
      <c r="I83" s="68">
        <v>731774</v>
      </c>
      <c r="J83" s="67"/>
      <c r="K83" s="67"/>
    </row>
    <row r="84" spans="3:11" ht="20.25" thickTop="1" thickBot="1" x14ac:dyDescent="0.35">
      <c r="C84" s="21" t="s">
        <v>931</v>
      </c>
      <c r="D84" s="22"/>
      <c r="E84" s="22"/>
      <c r="F84" s="24">
        <f>+'dep a plazo y saldos  bco'!A51</f>
        <v>44709367</v>
      </c>
      <c r="H84" s="67"/>
      <c r="I84" s="68">
        <v>10482372</v>
      </c>
      <c r="J84" s="67"/>
      <c r="K84" s="67"/>
    </row>
    <row r="85" spans="3:11" ht="15.75" thickTop="1" x14ac:dyDescent="0.25"/>
    <row r="87" spans="3:11" ht="23.25" x14ac:dyDescent="0.35">
      <c r="C87" s="172" t="s">
        <v>975</v>
      </c>
      <c r="D87" s="172"/>
      <c r="E87" s="172"/>
      <c r="F87" s="173">
        <f>+F82+F84</f>
        <v>59462701</v>
      </c>
    </row>
  </sheetData>
  <sortState xmlns:xlrd2="http://schemas.microsoft.com/office/spreadsheetml/2017/richdata2" ref="A5:F47">
    <sortCondition ref="A5:A47"/>
  </sortState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4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92"/>
  <sheetViews>
    <sheetView topLeftCell="A52" workbookViewId="0">
      <selection activeCell="K72" sqref="K72"/>
    </sheetView>
  </sheetViews>
  <sheetFormatPr baseColWidth="10" defaultRowHeight="15" x14ac:dyDescent="0.25"/>
  <cols>
    <col min="1" max="1" width="10.7109375" customWidth="1"/>
    <col min="2" max="2" width="8" customWidth="1"/>
    <col min="3" max="3" width="33" bestFit="1" customWidth="1"/>
    <col min="4" max="4" width="14.7109375" bestFit="1" customWidth="1"/>
    <col min="5" max="5" width="6.7109375" customWidth="1"/>
    <col min="6" max="6" width="27" style="12" customWidth="1"/>
  </cols>
  <sheetData>
    <row r="1" spans="1:8" x14ac:dyDescent="0.25">
      <c r="A1" s="2"/>
      <c r="F1" s="11"/>
    </row>
    <row r="2" spans="1:8" x14ac:dyDescent="0.25">
      <c r="A2" s="2"/>
      <c r="E2" s="4"/>
    </row>
    <row r="3" spans="1:8" ht="18.75" x14ac:dyDescent="0.3">
      <c r="A3" s="53" t="s">
        <v>227</v>
      </c>
      <c r="B3" s="37"/>
      <c r="C3" s="37"/>
      <c r="D3" s="54">
        <f>+'Septiembre 2016'!F82</f>
        <v>12127426</v>
      </c>
      <c r="F3" s="13"/>
      <c r="G3" s="3"/>
      <c r="H3" s="3"/>
    </row>
    <row r="5" spans="1:8" ht="18.75" x14ac:dyDescent="0.3">
      <c r="A5" s="307" t="s">
        <v>226</v>
      </c>
      <c r="B5" s="307"/>
      <c r="C5" s="307"/>
      <c r="D5" s="307"/>
      <c r="E5" s="307"/>
      <c r="F5" s="308"/>
    </row>
    <row r="6" spans="1:8" ht="32.65" customHeight="1" x14ac:dyDescent="0.25">
      <c r="A6" s="62" t="s">
        <v>43</v>
      </c>
      <c r="B6" s="62" t="s">
        <v>40</v>
      </c>
      <c r="C6" s="62" t="s">
        <v>1</v>
      </c>
      <c r="D6" s="62"/>
      <c r="E6" s="62"/>
      <c r="F6" s="63" t="s">
        <v>42</v>
      </c>
    </row>
    <row r="7" spans="1:8" x14ac:dyDescent="0.25">
      <c r="A7" s="9">
        <v>42646</v>
      </c>
      <c r="B7" t="s">
        <v>76</v>
      </c>
      <c r="C7" t="s">
        <v>192</v>
      </c>
      <c r="D7" t="s">
        <v>57</v>
      </c>
      <c r="F7" s="14">
        <v>20000</v>
      </c>
    </row>
    <row r="8" spans="1:8" x14ac:dyDescent="0.25">
      <c r="A8" s="9">
        <v>42646</v>
      </c>
      <c r="B8" t="s">
        <v>70</v>
      </c>
      <c r="C8" s="1" t="s">
        <v>193</v>
      </c>
      <c r="D8" t="s">
        <v>57</v>
      </c>
      <c r="F8" s="14">
        <v>50000</v>
      </c>
    </row>
    <row r="9" spans="1:8" x14ac:dyDescent="0.25">
      <c r="A9" s="9">
        <v>42646</v>
      </c>
      <c r="B9" t="s">
        <v>76</v>
      </c>
      <c r="C9" s="1" t="s">
        <v>2</v>
      </c>
      <c r="D9" t="s">
        <v>57</v>
      </c>
      <c r="F9" s="14">
        <v>20000</v>
      </c>
    </row>
    <row r="10" spans="1:8" x14ac:dyDescent="0.25">
      <c r="A10" s="9">
        <v>42646</v>
      </c>
      <c r="B10" t="s">
        <v>76</v>
      </c>
      <c r="C10" s="1" t="s">
        <v>194</v>
      </c>
      <c r="D10" t="s">
        <v>57</v>
      </c>
      <c r="F10" s="14">
        <v>100000</v>
      </c>
    </row>
    <row r="11" spans="1:8" x14ac:dyDescent="0.25">
      <c r="A11" s="9">
        <v>42646</v>
      </c>
      <c r="B11" t="s">
        <v>70</v>
      </c>
      <c r="C11" s="1" t="s">
        <v>99</v>
      </c>
      <c r="D11" t="s">
        <v>57</v>
      </c>
      <c r="F11" s="14">
        <v>20094</v>
      </c>
    </row>
    <row r="12" spans="1:8" x14ac:dyDescent="0.25">
      <c r="A12" s="9">
        <v>42646</v>
      </c>
      <c r="B12" t="s">
        <v>195</v>
      </c>
      <c r="C12" s="1" t="s">
        <v>196</v>
      </c>
      <c r="D12" t="s">
        <v>57</v>
      </c>
      <c r="F12" s="14">
        <v>60000</v>
      </c>
    </row>
    <row r="13" spans="1:8" x14ac:dyDescent="0.25">
      <c r="A13" s="9">
        <v>42647</v>
      </c>
      <c r="B13" t="s">
        <v>70</v>
      </c>
      <c r="C13" s="1" t="s">
        <v>197</v>
      </c>
      <c r="D13" t="s">
        <v>57</v>
      </c>
      <c r="F13" s="14">
        <v>20100</v>
      </c>
    </row>
    <row r="14" spans="1:8" x14ac:dyDescent="0.25">
      <c r="A14" s="9">
        <v>42648</v>
      </c>
      <c r="B14" t="s">
        <v>76</v>
      </c>
      <c r="C14" s="1" t="s">
        <v>198</v>
      </c>
      <c r="D14" t="s">
        <v>57</v>
      </c>
      <c r="F14" s="14">
        <v>40000</v>
      </c>
    </row>
    <row r="15" spans="1:8" x14ac:dyDescent="0.25">
      <c r="A15" s="9">
        <v>42648</v>
      </c>
      <c r="B15" t="s">
        <v>76</v>
      </c>
      <c r="C15" s="1" t="s">
        <v>194</v>
      </c>
      <c r="D15" t="s">
        <v>57</v>
      </c>
      <c r="F15" s="14">
        <v>100000</v>
      </c>
    </row>
    <row r="16" spans="1:8" x14ac:dyDescent="0.25">
      <c r="A16" s="9">
        <v>42649</v>
      </c>
      <c r="B16" t="s">
        <v>76</v>
      </c>
      <c r="C16" s="1" t="s">
        <v>24</v>
      </c>
      <c r="D16" t="s">
        <v>57</v>
      </c>
      <c r="F16" s="14">
        <v>40000</v>
      </c>
    </row>
    <row r="17" spans="1:6" x14ac:dyDescent="0.25">
      <c r="A17" s="9">
        <v>42650</v>
      </c>
      <c r="B17" t="s">
        <v>76</v>
      </c>
      <c r="C17" s="1" t="s">
        <v>9</v>
      </c>
      <c r="D17" t="s">
        <v>57</v>
      </c>
      <c r="F17" s="14">
        <v>20000</v>
      </c>
    </row>
    <row r="18" spans="1:6" x14ac:dyDescent="0.25">
      <c r="A18" s="9">
        <v>42650</v>
      </c>
      <c r="B18" t="s">
        <v>76</v>
      </c>
      <c r="C18" s="1" t="s">
        <v>131</v>
      </c>
      <c r="D18" t="s">
        <v>57</v>
      </c>
      <c r="F18" s="14">
        <v>20000</v>
      </c>
    </row>
    <row r="19" spans="1:6" x14ac:dyDescent="0.25">
      <c r="A19" s="9">
        <v>42650</v>
      </c>
      <c r="B19" t="s">
        <v>76</v>
      </c>
      <c r="C19" s="1" t="s">
        <v>87</v>
      </c>
      <c r="F19" s="14">
        <v>20000</v>
      </c>
    </row>
    <row r="20" spans="1:6" x14ac:dyDescent="0.25">
      <c r="A20" s="9">
        <v>42654</v>
      </c>
      <c r="B20" t="s">
        <v>76</v>
      </c>
      <c r="C20" s="1" t="s">
        <v>11</v>
      </c>
      <c r="D20" t="s">
        <v>57</v>
      </c>
      <c r="F20" s="14">
        <v>20000</v>
      </c>
    </row>
    <row r="21" spans="1:6" x14ac:dyDescent="0.25">
      <c r="A21" s="9">
        <v>42654</v>
      </c>
      <c r="B21" t="s">
        <v>76</v>
      </c>
      <c r="C21" s="1" t="s">
        <v>128</v>
      </c>
      <c r="D21" t="s">
        <v>57</v>
      </c>
      <c r="F21" s="14">
        <v>40000</v>
      </c>
    </row>
    <row r="22" spans="1:6" x14ac:dyDescent="0.25">
      <c r="A22" s="9">
        <v>42654</v>
      </c>
      <c r="B22" t="s">
        <v>76</v>
      </c>
      <c r="C22" s="1" t="s">
        <v>80</v>
      </c>
      <c r="D22" t="s">
        <v>57</v>
      </c>
      <c r="F22" s="14">
        <v>20000</v>
      </c>
    </row>
    <row r="23" spans="1:6" x14ac:dyDescent="0.25">
      <c r="A23" s="9">
        <v>42655</v>
      </c>
      <c r="B23" t="s">
        <v>70</v>
      </c>
      <c r="C23" s="34" t="s">
        <v>209</v>
      </c>
      <c r="D23" t="s">
        <v>57</v>
      </c>
      <c r="F23" s="14">
        <v>20000</v>
      </c>
    </row>
    <row r="24" spans="1:6" x14ac:dyDescent="0.25">
      <c r="A24" s="9">
        <v>42655</v>
      </c>
      <c r="B24" t="s">
        <v>195</v>
      </c>
      <c r="C24" s="1" t="s">
        <v>199</v>
      </c>
      <c r="D24" t="s">
        <v>57</v>
      </c>
      <c r="F24" s="14">
        <v>120000</v>
      </c>
    </row>
    <row r="25" spans="1:6" x14ac:dyDescent="0.25">
      <c r="A25" s="9">
        <v>42656</v>
      </c>
      <c r="B25" t="s">
        <v>195</v>
      </c>
      <c r="C25" s="1" t="s">
        <v>200</v>
      </c>
      <c r="D25" t="s">
        <v>57</v>
      </c>
      <c r="F25" s="14">
        <v>60098</v>
      </c>
    </row>
    <row r="26" spans="1:6" x14ac:dyDescent="0.25">
      <c r="A26" s="9">
        <v>42658</v>
      </c>
      <c r="B26" t="s">
        <v>76</v>
      </c>
      <c r="C26" s="1" t="s">
        <v>201</v>
      </c>
      <c r="D26" t="s">
        <v>57</v>
      </c>
      <c r="F26" s="14">
        <v>20000</v>
      </c>
    </row>
    <row r="27" spans="1:6" x14ac:dyDescent="0.25">
      <c r="A27" s="9">
        <v>42661</v>
      </c>
      <c r="B27" t="s">
        <v>76</v>
      </c>
      <c r="C27" s="1" t="s">
        <v>202</v>
      </c>
      <c r="D27" t="s">
        <v>57</v>
      </c>
      <c r="F27" s="14">
        <v>120049</v>
      </c>
    </row>
    <row r="28" spans="1:6" x14ac:dyDescent="0.25">
      <c r="A28" s="9">
        <v>42661</v>
      </c>
      <c r="B28" t="s">
        <v>76</v>
      </c>
      <c r="C28" s="1" t="s">
        <v>3</v>
      </c>
      <c r="D28" t="s">
        <v>57</v>
      </c>
      <c r="F28" s="14">
        <v>20000</v>
      </c>
    </row>
    <row r="29" spans="1:6" x14ac:dyDescent="0.25">
      <c r="A29" s="9">
        <v>42661</v>
      </c>
      <c r="B29" t="s">
        <v>76</v>
      </c>
      <c r="C29" s="1" t="s">
        <v>203</v>
      </c>
      <c r="D29" t="s">
        <v>57</v>
      </c>
      <c r="F29" s="14">
        <v>20000</v>
      </c>
    </row>
    <row r="30" spans="1:6" x14ac:dyDescent="0.25">
      <c r="A30" s="9">
        <v>42661</v>
      </c>
      <c r="B30" t="s">
        <v>195</v>
      </c>
      <c r="C30" s="1" t="s">
        <v>204</v>
      </c>
      <c r="D30" t="s">
        <v>57</v>
      </c>
      <c r="F30" s="14">
        <v>70000</v>
      </c>
    </row>
    <row r="31" spans="1:6" x14ac:dyDescent="0.25">
      <c r="A31" s="9">
        <v>42664</v>
      </c>
      <c r="B31" t="s">
        <v>70</v>
      </c>
      <c r="C31" s="1" t="s">
        <v>205</v>
      </c>
      <c r="D31" t="s">
        <v>57</v>
      </c>
      <c r="F31" s="14">
        <v>70102</v>
      </c>
    </row>
    <row r="32" spans="1:6" x14ac:dyDescent="0.25">
      <c r="A32" s="9">
        <v>42667</v>
      </c>
      <c r="B32" t="s">
        <v>76</v>
      </c>
      <c r="C32" s="1" t="s">
        <v>27</v>
      </c>
      <c r="F32" s="14">
        <v>80000</v>
      </c>
    </row>
    <row r="33" spans="1:6" x14ac:dyDescent="0.25">
      <c r="A33" s="9">
        <v>42667</v>
      </c>
      <c r="B33" t="s">
        <v>70</v>
      </c>
      <c r="C33" s="1" t="s">
        <v>144</v>
      </c>
      <c r="D33" t="s">
        <v>57</v>
      </c>
      <c r="F33" s="14">
        <v>40000</v>
      </c>
    </row>
    <row r="34" spans="1:6" x14ac:dyDescent="0.25">
      <c r="A34" s="9">
        <v>42667</v>
      </c>
      <c r="B34" t="s">
        <v>76</v>
      </c>
      <c r="C34" s="1" t="s">
        <v>206</v>
      </c>
      <c r="D34" t="s">
        <v>57</v>
      </c>
      <c r="F34" s="14">
        <v>80088</v>
      </c>
    </row>
    <row r="35" spans="1:6" x14ac:dyDescent="0.25">
      <c r="A35" s="9">
        <v>42667</v>
      </c>
      <c r="B35" t="s">
        <v>76</v>
      </c>
      <c r="C35" s="1" t="s">
        <v>206</v>
      </c>
      <c r="D35" t="s">
        <v>57</v>
      </c>
      <c r="F35" s="14">
        <v>60088</v>
      </c>
    </row>
    <row r="36" spans="1:6" x14ac:dyDescent="0.25">
      <c r="A36" s="9">
        <v>42667</v>
      </c>
      <c r="B36" t="s">
        <v>70</v>
      </c>
      <c r="C36" s="1" t="s">
        <v>194</v>
      </c>
      <c r="D36" t="s">
        <v>57</v>
      </c>
      <c r="F36" s="14">
        <v>20000</v>
      </c>
    </row>
    <row r="37" spans="1:6" x14ac:dyDescent="0.25">
      <c r="A37" s="9">
        <v>42667</v>
      </c>
      <c r="B37" t="s">
        <v>70</v>
      </c>
      <c r="C37" s="1" t="s">
        <v>194</v>
      </c>
      <c r="D37" t="s">
        <v>57</v>
      </c>
      <c r="F37" s="14">
        <v>20000</v>
      </c>
    </row>
    <row r="38" spans="1:6" x14ac:dyDescent="0.25">
      <c r="A38" s="9">
        <v>42667</v>
      </c>
      <c r="B38" t="s">
        <v>76</v>
      </c>
      <c r="C38" s="1" t="s">
        <v>93</v>
      </c>
      <c r="D38" t="s">
        <v>57</v>
      </c>
      <c r="F38" s="14">
        <v>20000</v>
      </c>
    </row>
    <row r="39" spans="1:6" x14ac:dyDescent="0.25">
      <c r="A39" s="9">
        <v>42668</v>
      </c>
      <c r="B39" t="s">
        <v>70</v>
      </c>
      <c r="C39" s="1" t="s">
        <v>91</v>
      </c>
      <c r="D39" t="s">
        <v>57</v>
      </c>
      <c r="F39" s="14">
        <v>20028</v>
      </c>
    </row>
    <row r="40" spans="1:6" x14ac:dyDescent="0.25">
      <c r="A40" s="9">
        <v>42669</v>
      </c>
      <c r="B40" t="s">
        <v>76</v>
      </c>
      <c r="C40" s="1" t="s">
        <v>207</v>
      </c>
      <c r="D40" t="s">
        <v>57</v>
      </c>
      <c r="F40" s="14">
        <v>60025</v>
      </c>
    </row>
    <row r="41" spans="1:6" x14ac:dyDescent="0.25">
      <c r="A41" s="9">
        <v>42669</v>
      </c>
      <c r="B41" t="s">
        <v>76</v>
      </c>
      <c r="C41" s="1" t="s">
        <v>140</v>
      </c>
      <c r="D41" t="s">
        <v>57</v>
      </c>
      <c r="F41" s="14">
        <v>20096</v>
      </c>
    </row>
    <row r="42" spans="1:6" x14ac:dyDescent="0.25">
      <c r="A42" s="9">
        <v>42669</v>
      </c>
      <c r="B42" t="s">
        <v>76</v>
      </c>
      <c r="C42" s="1" t="s">
        <v>127</v>
      </c>
      <c r="D42" t="s">
        <v>57</v>
      </c>
      <c r="F42" s="14">
        <v>20000</v>
      </c>
    </row>
    <row r="43" spans="1:6" x14ac:dyDescent="0.25">
      <c r="A43" s="9">
        <v>42671</v>
      </c>
      <c r="B43" t="s">
        <v>70</v>
      </c>
      <c r="C43" s="1" t="s">
        <v>21</v>
      </c>
      <c r="D43" t="s">
        <v>57</v>
      </c>
      <c r="F43" s="14">
        <v>20109</v>
      </c>
    </row>
    <row r="44" spans="1:6" x14ac:dyDescent="0.25">
      <c r="A44" s="9">
        <v>42671</v>
      </c>
      <c r="B44" t="s">
        <v>76</v>
      </c>
      <c r="C44" s="1" t="s">
        <v>14</v>
      </c>
      <c r="F44" s="14">
        <v>20000</v>
      </c>
    </row>
    <row r="45" spans="1:6" x14ac:dyDescent="0.25">
      <c r="A45" s="9">
        <v>42671</v>
      </c>
      <c r="B45" t="s">
        <v>76</v>
      </c>
      <c r="C45" t="s">
        <v>208</v>
      </c>
      <c r="F45" s="14">
        <v>20037</v>
      </c>
    </row>
    <row r="46" spans="1:6" x14ac:dyDescent="0.25">
      <c r="A46" s="9">
        <v>42671</v>
      </c>
      <c r="B46" t="s">
        <v>76</v>
      </c>
      <c r="C46" t="s">
        <v>17</v>
      </c>
      <c r="F46" s="14">
        <v>20072</v>
      </c>
    </row>
    <row r="49" spans="1:9" ht="19.5" thickBot="1" x14ac:dyDescent="0.35">
      <c r="A49" s="18"/>
      <c r="B49" s="18"/>
      <c r="C49" s="39" t="s">
        <v>228</v>
      </c>
      <c r="D49" s="40"/>
      <c r="E49" s="40"/>
      <c r="F49" s="41">
        <f>SUM(F7:F47)</f>
        <v>1650986</v>
      </c>
      <c r="I49" s="1"/>
    </row>
    <row r="50" spans="1:9" ht="15.75" thickTop="1" x14ac:dyDescent="0.25"/>
    <row r="53" spans="1:9" ht="18.75" x14ac:dyDescent="0.3">
      <c r="A53" s="314" t="s">
        <v>191</v>
      </c>
      <c r="B53" s="314"/>
      <c r="C53" s="314"/>
      <c r="D53" s="314"/>
      <c r="E53" s="314"/>
      <c r="F53" s="315"/>
    </row>
    <row r="55" spans="1:9" ht="34.15" customHeight="1" x14ac:dyDescent="0.25">
      <c r="A55" s="8" t="s">
        <v>43</v>
      </c>
      <c r="B55" s="8" t="s">
        <v>40</v>
      </c>
      <c r="C55" s="8" t="s">
        <v>1</v>
      </c>
      <c r="D55" s="8" t="s">
        <v>41</v>
      </c>
      <c r="E55" s="8" t="s">
        <v>68</v>
      </c>
      <c r="F55" s="16" t="s">
        <v>42</v>
      </c>
    </row>
    <row r="56" spans="1:9" x14ac:dyDescent="0.25">
      <c r="A56" s="9">
        <v>42646</v>
      </c>
      <c r="B56" t="s">
        <v>76</v>
      </c>
      <c r="C56" t="s">
        <v>210</v>
      </c>
      <c r="D56" s="10" t="s">
        <v>57</v>
      </c>
      <c r="E56" s="7"/>
      <c r="F56" s="14">
        <v>178189</v>
      </c>
    </row>
    <row r="57" spans="1:9" x14ac:dyDescent="0.25">
      <c r="A57" s="9">
        <v>42646</v>
      </c>
      <c r="B57" t="s">
        <v>76</v>
      </c>
      <c r="C57" t="s">
        <v>118</v>
      </c>
      <c r="D57" s="10" t="s">
        <v>57</v>
      </c>
      <c r="E57" s="7"/>
      <c r="F57" s="14">
        <v>104326</v>
      </c>
    </row>
    <row r="58" spans="1:9" x14ac:dyDescent="0.25">
      <c r="A58" s="9">
        <v>42646</v>
      </c>
      <c r="B58" t="s">
        <v>76</v>
      </c>
      <c r="C58" t="s">
        <v>211</v>
      </c>
      <c r="D58" s="10" t="s">
        <v>57</v>
      </c>
      <c r="E58" s="7"/>
      <c r="F58" s="14">
        <v>78113</v>
      </c>
    </row>
    <row r="59" spans="1:9" x14ac:dyDescent="0.25">
      <c r="A59" s="9">
        <v>42646</v>
      </c>
      <c r="B59" t="s">
        <v>76</v>
      </c>
      <c r="C59" t="s">
        <v>211</v>
      </c>
      <c r="D59" s="10" t="s">
        <v>57</v>
      </c>
      <c r="E59" s="7"/>
      <c r="F59" s="14">
        <v>21485</v>
      </c>
    </row>
    <row r="60" spans="1:9" x14ac:dyDescent="0.25">
      <c r="A60" s="9">
        <v>42646</v>
      </c>
      <c r="B60" t="s">
        <v>76</v>
      </c>
      <c r="C60" t="s">
        <v>212</v>
      </c>
      <c r="D60" s="10" t="s">
        <v>57</v>
      </c>
      <c r="E60" s="7"/>
      <c r="F60" s="14">
        <v>6990</v>
      </c>
    </row>
    <row r="61" spans="1:9" x14ac:dyDescent="0.25">
      <c r="A61" s="9">
        <v>42646</v>
      </c>
      <c r="B61" t="s">
        <v>76</v>
      </c>
      <c r="C61" t="s">
        <v>213</v>
      </c>
      <c r="D61" s="10" t="s">
        <v>57</v>
      </c>
      <c r="E61" s="7"/>
      <c r="F61" s="14">
        <v>100000</v>
      </c>
    </row>
    <row r="62" spans="1:9" x14ac:dyDescent="0.25">
      <c r="A62" s="9">
        <v>42646</v>
      </c>
      <c r="B62" t="s">
        <v>76</v>
      </c>
      <c r="C62" t="s">
        <v>214</v>
      </c>
      <c r="D62" s="10" t="s">
        <v>57</v>
      </c>
      <c r="E62" s="7"/>
      <c r="F62" s="14">
        <v>250000</v>
      </c>
    </row>
    <row r="63" spans="1:9" x14ac:dyDescent="0.25">
      <c r="A63" s="9">
        <v>42649</v>
      </c>
      <c r="B63" t="s">
        <v>76</v>
      </c>
      <c r="C63" t="s">
        <v>215</v>
      </c>
      <c r="D63" s="10"/>
      <c r="E63" s="7"/>
      <c r="F63" s="14">
        <v>274140</v>
      </c>
    </row>
    <row r="64" spans="1:9" x14ac:dyDescent="0.25">
      <c r="A64" s="9">
        <v>42657</v>
      </c>
      <c r="B64" t="s">
        <v>76</v>
      </c>
      <c r="C64" t="s">
        <v>216</v>
      </c>
      <c r="D64" s="10" t="s">
        <v>57</v>
      </c>
      <c r="E64" s="7"/>
      <c r="F64" s="14">
        <v>149504</v>
      </c>
    </row>
    <row r="65" spans="1:6" x14ac:dyDescent="0.25">
      <c r="A65" s="9">
        <v>42658</v>
      </c>
      <c r="B65" t="s">
        <v>76</v>
      </c>
      <c r="C65" t="s">
        <v>217</v>
      </c>
      <c r="D65" s="10">
        <v>159523</v>
      </c>
      <c r="E65" s="7"/>
      <c r="F65" s="14">
        <v>23650</v>
      </c>
    </row>
    <row r="66" spans="1:6" x14ac:dyDescent="0.25">
      <c r="A66" s="9">
        <v>42658</v>
      </c>
      <c r="B66" t="s">
        <v>76</v>
      </c>
      <c r="C66" t="s">
        <v>218</v>
      </c>
      <c r="D66" s="10" t="s">
        <v>57</v>
      </c>
      <c r="E66" s="7"/>
      <c r="F66" s="14">
        <v>120000</v>
      </c>
    </row>
    <row r="67" spans="1:6" x14ac:dyDescent="0.25">
      <c r="A67" s="9"/>
      <c r="D67" s="10"/>
      <c r="E67" s="7"/>
      <c r="F67" s="14"/>
    </row>
    <row r="68" spans="1:6" x14ac:dyDescent="0.25">
      <c r="A68" s="9"/>
      <c r="D68" s="10"/>
      <c r="E68" s="7"/>
      <c r="F68" s="14"/>
    </row>
    <row r="69" spans="1:6" x14ac:dyDescent="0.25">
      <c r="A69" s="9"/>
      <c r="D69" s="10"/>
      <c r="E69" s="7"/>
      <c r="F69" s="14"/>
    </row>
    <row r="70" spans="1:6" x14ac:dyDescent="0.25">
      <c r="A70" s="9"/>
      <c r="D70" s="10"/>
      <c r="E70" s="7"/>
      <c r="F70" s="14"/>
    </row>
    <row r="71" spans="1:6" x14ac:dyDescent="0.25">
      <c r="A71" s="9"/>
      <c r="D71" s="10"/>
      <c r="E71" s="7"/>
      <c r="F71" s="14"/>
    </row>
    <row r="73" spans="1:6" ht="18.75" x14ac:dyDescent="0.3">
      <c r="C73" s="36" t="s">
        <v>186</v>
      </c>
      <c r="D73" s="37"/>
      <c r="E73" s="37"/>
      <c r="F73" s="38">
        <f>SUM(F56:F72)</f>
        <v>1306397</v>
      </c>
    </row>
    <row r="75" spans="1:6" ht="15.75" thickBot="1" x14ac:dyDescent="0.3"/>
    <row r="76" spans="1:6" ht="16.5" thickTop="1" thickBot="1" x14ac:dyDescent="0.3">
      <c r="C76" s="310" t="s">
        <v>162</v>
      </c>
      <c r="D76" s="310"/>
      <c r="E76" s="310"/>
      <c r="F76" s="313"/>
    </row>
    <row r="77" spans="1:6" ht="15.75" thickTop="1" x14ac:dyDescent="0.25">
      <c r="C77" s="3" t="s">
        <v>72</v>
      </c>
      <c r="D77" s="20">
        <v>42614</v>
      </c>
      <c r="E77" s="3"/>
      <c r="F77" s="11">
        <f>+'Septiembre 2016'!F82</f>
        <v>12127426</v>
      </c>
    </row>
    <row r="78" spans="1:6" x14ac:dyDescent="0.25">
      <c r="C78" s="3" t="s">
        <v>73</v>
      </c>
      <c r="D78" s="20">
        <v>42644</v>
      </c>
      <c r="E78" s="3"/>
      <c r="F78" s="11">
        <f>+F49</f>
        <v>1650986</v>
      </c>
    </row>
    <row r="79" spans="1:6" x14ac:dyDescent="0.25">
      <c r="C79" s="3" t="s">
        <v>74</v>
      </c>
      <c r="D79" s="3"/>
      <c r="E79" s="3"/>
      <c r="F79" s="13"/>
    </row>
    <row r="80" spans="1:6" x14ac:dyDescent="0.25">
      <c r="C80" s="3" t="s">
        <v>75</v>
      </c>
      <c r="D80" s="20">
        <v>42644</v>
      </c>
      <c r="E80" s="3"/>
      <c r="F80" s="17">
        <f>-F73</f>
        <v>-1306397</v>
      </c>
    </row>
    <row r="81" spans="1:6" ht="15.75" thickBot="1" x14ac:dyDescent="0.3"/>
    <row r="82" spans="1:6" ht="20.25" thickTop="1" thickBot="1" x14ac:dyDescent="0.35">
      <c r="C82" s="21" t="s">
        <v>220</v>
      </c>
      <c r="D82" s="22"/>
      <c r="E82" s="22"/>
      <c r="F82" s="24">
        <f>+F77+F78+F80</f>
        <v>12472015</v>
      </c>
    </row>
    <row r="83" spans="1:6" ht="16.5" thickTop="1" thickBot="1" x14ac:dyDescent="0.3"/>
    <row r="84" spans="1:6" ht="20.25" thickTop="1" thickBot="1" x14ac:dyDescent="0.35">
      <c r="C84" s="21" t="s">
        <v>219</v>
      </c>
      <c r="D84" s="22"/>
      <c r="E84" s="22"/>
      <c r="F84" s="24">
        <v>34353712</v>
      </c>
    </row>
    <row r="85" spans="1:6" ht="15.75" thickTop="1" x14ac:dyDescent="0.25"/>
    <row r="91" spans="1:6" ht="15.75" thickBot="1" x14ac:dyDescent="0.3">
      <c r="A91" s="18"/>
      <c r="B91" s="18"/>
      <c r="C91" s="18"/>
      <c r="D91" s="18"/>
      <c r="E91" s="18"/>
      <c r="F91" s="19"/>
    </row>
    <row r="92" spans="1:6" ht="15.75" thickTop="1" x14ac:dyDescent="0.25"/>
  </sheetData>
  <mergeCells count="3">
    <mergeCell ref="A5:F5"/>
    <mergeCell ref="A53:F53"/>
    <mergeCell ref="C76:F76"/>
  </mergeCells>
  <pageMargins left="0.70866141732283472" right="0.70866141732283472" top="0.74803149606299213" bottom="0.74803149606299213" header="0.31496062992125984" footer="0.31496062992125984"/>
  <pageSetup scale="87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C1F24-8106-46A7-8EB7-7BD101F3C748}">
  <dimension ref="A1:K117"/>
  <sheetViews>
    <sheetView topLeftCell="A88" zoomScale="80" zoomScaleNormal="80" workbookViewId="0">
      <selection activeCell="K88" sqref="K88"/>
    </sheetView>
  </sheetViews>
  <sheetFormatPr baseColWidth="10" defaultRowHeight="15" x14ac:dyDescent="0.25"/>
  <cols>
    <col min="1" max="1" width="14.2851562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1006</v>
      </c>
      <c r="B1" s="107"/>
      <c r="C1" s="107"/>
      <c r="D1" s="108">
        <f>+'oct 2018'!F82</f>
        <v>14753334</v>
      </c>
      <c r="E1" s="104"/>
      <c r="F1" s="109"/>
      <c r="H1" s="3"/>
    </row>
    <row r="2" spans="1:8" x14ac:dyDescent="0.25">
      <c r="F2" s="12"/>
    </row>
    <row r="3" spans="1:8" ht="18.75" x14ac:dyDescent="0.3">
      <c r="A3" s="133" t="s">
        <v>1007</v>
      </c>
      <c r="B3" s="133"/>
      <c r="C3" s="133"/>
      <c r="D3" s="133"/>
      <c r="E3" s="133"/>
      <c r="F3" s="134"/>
    </row>
    <row r="4" spans="1:8" ht="43.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43409</v>
      </c>
      <c r="B5" t="s">
        <v>76</v>
      </c>
      <c r="C5" t="s">
        <v>384</v>
      </c>
      <c r="F5" s="14">
        <v>3576</v>
      </c>
    </row>
    <row r="6" spans="1:8" x14ac:dyDescent="0.25">
      <c r="A6" s="9">
        <v>43426</v>
      </c>
      <c r="B6" t="s">
        <v>76</v>
      </c>
      <c r="C6" t="s">
        <v>384</v>
      </c>
      <c r="F6" s="14">
        <v>9076</v>
      </c>
    </row>
    <row r="7" spans="1:8" x14ac:dyDescent="0.25">
      <c r="A7" s="9">
        <v>43409</v>
      </c>
      <c r="B7" t="s">
        <v>76</v>
      </c>
      <c r="C7" t="s">
        <v>206</v>
      </c>
      <c r="F7" s="14">
        <v>20000</v>
      </c>
    </row>
    <row r="8" spans="1:8" x14ac:dyDescent="0.25">
      <c r="A8" s="9">
        <v>43409</v>
      </c>
      <c r="B8" t="s">
        <v>76</v>
      </c>
      <c r="C8" t="s">
        <v>654</v>
      </c>
      <c r="F8" s="14">
        <v>20000</v>
      </c>
    </row>
    <row r="9" spans="1:8" x14ac:dyDescent="0.25">
      <c r="A9" s="9">
        <v>43411</v>
      </c>
      <c r="B9" t="s">
        <v>76</v>
      </c>
      <c r="C9" t="s">
        <v>407</v>
      </c>
      <c r="F9" s="14">
        <v>20000</v>
      </c>
    </row>
    <row r="10" spans="1:8" x14ac:dyDescent="0.25">
      <c r="A10" s="9">
        <v>43413</v>
      </c>
      <c r="B10" t="s">
        <v>76</v>
      </c>
      <c r="C10" t="s">
        <v>87</v>
      </c>
      <c r="F10" s="14">
        <v>20000</v>
      </c>
    </row>
    <row r="11" spans="1:8" x14ac:dyDescent="0.25">
      <c r="A11" s="9">
        <v>43416</v>
      </c>
      <c r="B11" t="s">
        <v>76</v>
      </c>
      <c r="C11" t="s">
        <v>1071</v>
      </c>
      <c r="F11" s="14">
        <v>20000</v>
      </c>
    </row>
    <row r="12" spans="1:8" x14ac:dyDescent="0.25">
      <c r="A12" s="9">
        <v>43416</v>
      </c>
      <c r="B12" t="s">
        <v>76</v>
      </c>
      <c r="C12" t="s">
        <v>1071</v>
      </c>
      <c r="F12" s="14">
        <v>20000</v>
      </c>
    </row>
    <row r="13" spans="1:8" x14ac:dyDescent="0.25">
      <c r="A13" s="9">
        <v>43418</v>
      </c>
      <c r="B13" t="s">
        <v>76</v>
      </c>
      <c r="C13" t="s">
        <v>4</v>
      </c>
      <c r="F13" s="14">
        <v>20000</v>
      </c>
    </row>
    <row r="14" spans="1:8" x14ac:dyDescent="0.25">
      <c r="A14" s="9">
        <v>43420</v>
      </c>
      <c r="B14" t="s">
        <v>76</v>
      </c>
      <c r="C14" t="s">
        <v>313</v>
      </c>
      <c r="F14" s="14">
        <v>20000</v>
      </c>
    </row>
    <row r="15" spans="1:8" x14ac:dyDescent="0.25">
      <c r="A15" s="9">
        <v>43423</v>
      </c>
      <c r="B15" t="s">
        <v>239</v>
      </c>
      <c r="C15" t="s">
        <v>13</v>
      </c>
      <c r="F15" s="14">
        <v>20000</v>
      </c>
    </row>
    <row r="16" spans="1:8" x14ac:dyDescent="0.25">
      <c r="A16" s="9">
        <v>43425</v>
      </c>
      <c r="B16" t="s">
        <v>76</v>
      </c>
      <c r="C16" t="s">
        <v>9</v>
      </c>
      <c r="F16" s="14">
        <v>20000</v>
      </c>
    </row>
    <row r="17" spans="1:6" x14ac:dyDescent="0.25">
      <c r="A17" s="9">
        <v>43425</v>
      </c>
      <c r="B17" t="s">
        <v>76</v>
      </c>
      <c r="C17" t="s">
        <v>131</v>
      </c>
      <c r="F17" s="14">
        <v>20000</v>
      </c>
    </row>
    <row r="18" spans="1:6" x14ac:dyDescent="0.25">
      <c r="A18" s="9">
        <v>43427</v>
      </c>
      <c r="B18" t="s">
        <v>76</v>
      </c>
      <c r="C18" t="s">
        <v>822</v>
      </c>
      <c r="F18" s="14">
        <v>20000</v>
      </c>
    </row>
    <row r="19" spans="1:6" x14ac:dyDescent="0.25">
      <c r="A19" s="9">
        <v>43427</v>
      </c>
      <c r="B19" t="s">
        <v>76</v>
      </c>
      <c r="C19" t="s">
        <v>912</v>
      </c>
      <c r="F19" s="14">
        <v>20000</v>
      </c>
    </row>
    <row r="20" spans="1:6" x14ac:dyDescent="0.25">
      <c r="A20" s="9">
        <v>43427</v>
      </c>
      <c r="B20" t="s">
        <v>76</v>
      </c>
      <c r="C20" t="s">
        <v>913</v>
      </c>
      <c r="F20" s="14">
        <v>20000</v>
      </c>
    </row>
    <row r="21" spans="1:6" x14ac:dyDescent="0.25">
      <c r="A21" s="9">
        <v>43430</v>
      </c>
      <c r="B21" t="s">
        <v>239</v>
      </c>
      <c r="C21" t="s">
        <v>505</v>
      </c>
      <c r="F21" s="14">
        <v>20000</v>
      </c>
    </row>
    <row r="22" spans="1:6" x14ac:dyDescent="0.25">
      <c r="A22" s="9">
        <v>43430</v>
      </c>
      <c r="B22" t="s">
        <v>239</v>
      </c>
      <c r="C22" t="s">
        <v>93</v>
      </c>
      <c r="F22" s="14">
        <v>20000</v>
      </c>
    </row>
    <row r="23" spans="1:6" x14ac:dyDescent="0.25">
      <c r="A23" s="9">
        <v>43430</v>
      </c>
      <c r="B23" t="s">
        <v>239</v>
      </c>
      <c r="C23" t="s">
        <v>82</v>
      </c>
      <c r="F23" s="14">
        <v>20000</v>
      </c>
    </row>
    <row r="24" spans="1:6" x14ac:dyDescent="0.25">
      <c r="A24" s="9">
        <v>43430</v>
      </c>
      <c r="B24" t="s">
        <v>1072</v>
      </c>
      <c r="C24" t="s">
        <v>127</v>
      </c>
      <c r="F24" s="14">
        <v>20000</v>
      </c>
    </row>
    <row r="25" spans="1:6" x14ac:dyDescent="0.25">
      <c r="A25" s="9">
        <v>43430</v>
      </c>
      <c r="B25" t="s">
        <v>129</v>
      </c>
      <c r="C25" t="s">
        <v>14</v>
      </c>
      <c r="F25" s="14">
        <v>20000</v>
      </c>
    </row>
    <row r="26" spans="1:6" x14ac:dyDescent="0.25">
      <c r="A26" s="9">
        <v>43434</v>
      </c>
      <c r="B26" t="s">
        <v>1073</v>
      </c>
      <c r="C26" t="s">
        <v>430</v>
      </c>
      <c r="F26" s="14">
        <v>20000</v>
      </c>
    </row>
    <row r="27" spans="1:6" x14ac:dyDescent="0.25">
      <c r="A27" s="9">
        <v>43409</v>
      </c>
      <c r="B27" t="s">
        <v>76</v>
      </c>
      <c r="C27" t="s">
        <v>94</v>
      </c>
      <c r="F27" s="14">
        <v>20054</v>
      </c>
    </row>
    <row r="28" spans="1:6" x14ac:dyDescent="0.25">
      <c r="A28" s="9">
        <v>43427</v>
      </c>
      <c r="B28" t="s">
        <v>76</v>
      </c>
      <c r="C28" t="s">
        <v>1074</v>
      </c>
      <c r="F28" s="14">
        <v>20054</v>
      </c>
    </row>
    <row r="29" spans="1:6" x14ac:dyDescent="0.25">
      <c r="A29" s="9">
        <v>43426</v>
      </c>
      <c r="B29" t="s">
        <v>76</v>
      </c>
      <c r="C29" t="s">
        <v>18</v>
      </c>
      <c r="F29" s="14">
        <v>20080</v>
      </c>
    </row>
    <row r="30" spans="1:6" x14ac:dyDescent="0.25">
      <c r="A30" s="9">
        <v>43409</v>
      </c>
      <c r="B30" t="s">
        <v>239</v>
      </c>
      <c r="C30" t="s">
        <v>21</v>
      </c>
      <c r="F30" s="14">
        <v>20109</v>
      </c>
    </row>
    <row r="31" spans="1:6" x14ac:dyDescent="0.25">
      <c r="A31" s="9">
        <v>43432</v>
      </c>
      <c r="B31" t="s">
        <v>239</v>
      </c>
      <c r="C31" t="s">
        <v>1075</v>
      </c>
      <c r="F31" s="14">
        <v>20109</v>
      </c>
    </row>
    <row r="32" spans="1:6" x14ac:dyDescent="0.25">
      <c r="A32" s="9">
        <v>43430</v>
      </c>
      <c r="B32" t="s">
        <v>239</v>
      </c>
      <c r="C32" t="s">
        <v>261</v>
      </c>
      <c r="F32" s="14">
        <v>22500</v>
      </c>
    </row>
    <row r="33" spans="1:6" x14ac:dyDescent="0.25">
      <c r="A33" s="9">
        <v>43430</v>
      </c>
      <c r="B33" t="s">
        <v>239</v>
      </c>
      <c r="C33" t="s">
        <v>418</v>
      </c>
      <c r="F33" s="14">
        <v>30000</v>
      </c>
    </row>
    <row r="34" spans="1:6" x14ac:dyDescent="0.25">
      <c r="A34" s="9">
        <v>43410</v>
      </c>
      <c r="B34" t="s">
        <v>239</v>
      </c>
      <c r="C34" t="s">
        <v>77</v>
      </c>
      <c r="F34" s="14">
        <v>40000</v>
      </c>
    </row>
    <row r="35" spans="1:6" x14ac:dyDescent="0.25">
      <c r="A35" s="9">
        <v>43411</v>
      </c>
      <c r="B35" t="s">
        <v>76</v>
      </c>
      <c r="C35" t="s">
        <v>80</v>
      </c>
      <c r="F35" s="14">
        <v>40000</v>
      </c>
    </row>
    <row r="36" spans="1:6" x14ac:dyDescent="0.25">
      <c r="A36" s="9">
        <v>43424</v>
      </c>
      <c r="B36" t="s">
        <v>76</v>
      </c>
      <c r="C36" t="s">
        <v>874</v>
      </c>
      <c r="F36" s="14">
        <v>40000</v>
      </c>
    </row>
    <row r="37" spans="1:6" x14ac:dyDescent="0.25">
      <c r="A37" s="9">
        <v>43427</v>
      </c>
      <c r="B37" t="s">
        <v>76</v>
      </c>
      <c r="C37" t="s">
        <v>654</v>
      </c>
      <c r="F37" s="14">
        <v>40000</v>
      </c>
    </row>
    <row r="38" spans="1:6" x14ac:dyDescent="0.25">
      <c r="A38" s="9">
        <v>43430</v>
      </c>
      <c r="B38" t="s">
        <v>239</v>
      </c>
      <c r="C38" t="s">
        <v>417</v>
      </c>
      <c r="F38" s="14">
        <v>40000</v>
      </c>
    </row>
    <row r="39" spans="1:6" x14ac:dyDescent="0.25">
      <c r="A39" s="9">
        <v>43430</v>
      </c>
      <c r="B39" t="s">
        <v>239</v>
      </c>
      <c r="C39" t="s">
        <v>201</v>
      </c>
      <c r="F39" s="14">
        <v>40000</v>
      </c>
    </row>
    <row r="40" spans="1:6" x14ac:dyDescent="0.25">
      <c r="A40" s="9">
        <v>43430</v>
      </c>
      <c r="B40" t="s">
        <v>239</v>
      </c>
      <c r="C40" t="s">
        <v>206</v>
      </c>
      <c r="F40" s="14">
        <v>40000</v>
      </c>
    </row>
    <row r="41" spans="1:6" x14ac:dyDescent="0.25">
      <c r="A41" s="9">
        <v>43430</v>
      </c>
      <c r="B41" t="s">
        <v>76</v>
      </c>
      <c r="C41" t="s">
        <v>261</v>
      </c>
      <c r="F41" s="14">
        <v>40000</v>
      </c>
    </row>
    <row r="42" spans="1:6" x14ac:dyDescent="0.25">
      <c r="A42" s="9">
        <v>43416</v>
      </c>
      <c r="B42" t="s">
        <v>76</v>
      </c>
      <c r="C42" t="s">
        <v>6</v>
      </c>
      <c r="F42" s="14">
        <v>40030</v>
      </c>
    </row>
    <row r="43" spans="1:6" x14ac:dyDescent="0.25">
      <c r="A43" s="9">
        <v>43409</v>
      </c>
      <c r="B43" t="s">
        <v>76</v>
      </c>
      <c r="C43" t="s">
        <v>140</v>
      </c>
      <c r="F43" s="14">
        <v>40096</v>
      </c>
    </row>
    <row r="44" spans="1:6" x14ac:dyDescent="0.25">
      <c r="A44" s="9">
        <v>43417</v>
      </c>
      <c r="B44" t="s">
        <v>129</v>
      </c>
      <c r="C44" t="s">
        <v>86</v>
      </c>
      <c r="F44" s="14">
        <v>50000</v>
      </c>
    </row>
    <row r="45" spans="1:6" x14ac:dyDescent="0.25">
      <c r="A45" s="9">
        <v>43427</v>
      </c>
      <c r="B45" t="s">
        <v>76</v>
      </c>
      <c r="C45" t="s">
        <v>1076</v>
      </c>
      <c r="F45" s="14">
        <v>50000</v>
      </c>
    </row>
    <row r="46" spans="1:6" x14ac:dyDescent="0.25">
      <c r="A46" s="9">
        <v>43430</v>
      </c>
      <c r="B46" t="s">
        <v>239</v>
      </c>
      <c r="C46" t="s">
        <v>1077</v>
      </c>
      <c r="F46" s="14">
        <v>50000</v>
      </c>
    </row>
    <row r="47" spans="1:6" x14ac:dyDescent="0.25">
      <c r="A47" s="9">
        <v>43430</v>
      </c>
      <c r="B47" t="s">
        <v>239</v>
      </c>
      <c r="C47" t="s">
        <v>1078</v>
      </c>
      <c r="F47" s="14">
        <v>50000</v>
      </c>
    </row>
    <row r="48" spans="1:6" x14ac:dyDescent="0.25">
      <c r="A48" s="9">
        <v>43426</v>
      </c>
      <c r="B48" t="s">
        <v>76</v>
      </c>
      <c r="C48" t="s">
        <v>254</v>
      </c>
      <c r="F48" s="14">
        <v>60000</v>
      </c>
    </row>
    <row r="49" spans="1:6" x14ac:dyDescent="0.25">
      <c r="A49" s="9">
        <v>43430</v>
      </c>
      <c r="B49" t="s">
        <v>239</v>
      </c>
      <c r="C49" t="s">
        <v>32</v>
      </c>
      <c r="F49" s="14">
        <v>60000</v>
      </c>
    </row>
    <row r="50" spans="1:6" x14ac:dyDescent="0.25">
      <c r="A50" s="9">
        <v>43434</v>
      </c>
      <c r="B50" t="s">
        <v>129</v>
      </c>
      <c r="C50" t="s">
        <v>384</v>
      </c>
      <c r="F50" s="14">
        <v>60000</v>
      </c>
    </row>
    <row r="51" spans="1:6" x14ac:dyDescent="0.25">
      <c r="A51" s="9">
        <v>43430</v>
      </c>
      <c r="B51" t="s">
        <v>129</v>
      </c>
      <c r="C51" t="s">
        <v>314</v>
      </c>
      <c r="F51" s="14">
        <v>80039</v>
      </c>
    </row>
    <row r="52" spans="1:6" x14ac:dyDescent="0.25">
      <c r="A52" s="9">
        <v>43423</v>
      </c>
      <c r="B52" t="s">
        <v>76</v>
      </c>
      <c r="C52" t="s">
        <v>255</v>
      </c>
      <c r="F52" s="14">
        <v>80099</v>
      </c>
    </row>
    <row r="53" spans="1:6" x14ac:dyDescent="0.25">
      <c r="A53" s="9">
        <v>43430</v>
      </c>
      <c r="B53" t="s">
        <v>239</v>
      </c>
      <c r="C53" t="s">
        <v>1079</v>
      </c>
      <c r="F53" s="14">
        <v>100000</v>
      </c>
    </row>
    <row r="54" spans="1:6" x14ac:dyDescent="0.25">
      <c r="A54" s="9">
        <v>43430</v>
      </c>
      <c r="B54" t="s">
        <v>239</v>
      </c>
      <c r="C54" t="s">
        <v>410</v>
      </c>
      <c r="F54" s="14">
        <v>100000</v>
      </c>
    </row>
    <row r="55" spans="1:6" x14ac:dyDescent="0.25">
      <c r="A55" s="9">
        <v>43409</v>
      </c>
      <c r="B55" t="s">
        <v>76</v>
      </c>
      <c r="C55" t="s">
        <v>146</v>
      </c>
      <c r="F55" s="14">
        <v>120000</v>
      </c>
    </row>
    <row r="56" spans="1:6" x14ac:dyDescent="0.25">
      <c r="A56" s="9">
        <v>43430</v>
      </c>
      <c r="B56" t="s">
        <v>239</v>
      </c>
      <c r="C56" t="s">
        <v>426</v>
      </c>
      <c r="F56" s="14">
        <v>140000</v>
      </c>
    </row>
    <row r="57" spans="1:6" x14ac:dyDescent="0.25">
      <c r="A57" s="9">
        <v>43427</v>
      </c>
      <c r="B57" t="s">
        <v>76</v>
      </c>
      <c r="C57" t="s">
        <v>24</v>
      </c>
      <c r="F57" s="14">
        <v>160000</v>
      </c>
    </row>
    <row r="58" spans="1:6" x14ac:dyDescent="0.25">
      <c r="A58" s="9">
        <v>43430</v>
      </c>
      <c r="B58" t="s">
        <v>239</v>
      </c>
      <c r="C58" t="s">
        <v>204</v>
      </c>
      <c r="F58" s="14">
        <v>200000</v>
      </c>
    </row>
    <row r="59" spans="1:6" x14ac:dyDescent="0.25">
      <c r="A59" s="9">
        <v>43409</v>
      </c>
      <c r="B59" t="s">
        <v>239</v>
      </c>
      <c r="C59" t="s">
        <v>1080</v>
      </c>
      <c r="F59" s="14">
        <v>240000</v>
      </c>
    </row>
    <row r="60" spans="1:6" x14ac:dyDescent="0.25">
      <c r="A60" s="9">
        <v>43430</v>
      </c>
      <c r="B60" t="s">
        <v>239</v>
      </c>
      <c r="C60" t="s">
        <v>205</v>
      </c>
      <c r="F60" s="14">
        <v>240000</v>
      </c>
    </row>
    <row r="61" spans="1:6" x14ac:dyDescent="0.25">
      <c r="A61" s="9">
        <v>43409</v>
      </c>
      <c r="B61" t="s">
        <v>76</v>
      </c>
      <c r="C61" t="s">
        <v>1081</v>
      </c>
      <c r="F61" s="14">
        <v>240102</v>
      </c>
    </row>
    <row r="62" spans="1:6" x14ac:dyDescent="0.25">
      <c r="A62" s="9">
        <v>43430</v>
      </c>
      <c r="B62" t="s">
        <v>239</v>
      </c>
      <c r="C62" t="s">
        <v>245</v>
      </c>
      <c r="F62" s="14">
        <v>250000</v>
      </c>
    </row>
    <row r="63" spans="1:6" x14ac:dyDescent="0.25">
      <c r="A63" s="9">
        <v>43424</v>
      </c>
      <c r="B63" t="s">
        <v>129</v>
      </c>
      <c r="C63" t="s">
        <v>144</v>
      </c>
      <c r="F63" s="14">
        <v>260000</v>
      </c>
    </row>
    <row r="64" spans="1:6" x14ac:dyDescent="0.25">
      <c r="A64" s="9">
        <v>43430</v>
      </c>
      <c r="B64" t="s">
        <v>129</v>
      </c>
      <c r="C64" t="s">
        <v>376</v>
      </c>
      <c r="F64" s="14">
        <v>260000</v>
      </c>
    </row>
    <row r="65" spans="1:6" x14ac:dyDescent="0.25">
      <c r="A65" s="9"/>
      <c r="F65" s="14"/>
    </row>
    <row r="66" spans="1:6" ht="19.5" thickBot="1" x14ac:dyDescent="0.35">
      <c r="A66" s="18"/>
      <c r="B66" s="18"/>
      <c r="C66" s="39" t="s">
        <v>1121</v>
      </c>
      <c r="D66" s="40"/>
      <c r="E66" s="40"/>
      <c r="F66" s="41">
        <f>SUM(F5:F65)</f>
        <v>3815924</v>
      </c>
    </row>
    <row r="67" spans="1:6" ht="15.75" thickTop="1" x14ac:dyDescent="0.25">
      <c r="A67" s="104"/>
      <c r="B67" s="104"/>
      <c r="C67" s="104"/>
      <c r="D67" s="104"/>
      <c r="E67" s="104"/>
      <c r="F67" s="110"/>
    </row>
    <row r="68" spans="1:6" ht="15.75" thickBot="1" x14ac:dyDescent="0.3">
      <c r="F68" s="30"/>
    </row>
    <row r="69" spans="1:6" ht="19.5" thickTop="1" x14ac:dyDescent="0.3">
      <c r="A69" s="137" t="s">
        <v>1005</v>
      </c>
      <c r="B69" s="137"/>
      <c r="C69" s="137"/>
      <c r="D69" s="137"/>
      <c r="E69" s="137"/>
      <c r="F69" s="138"/>
    </row>
    <row r="70" spans="1:6" x14ac:dyDescent="0.25">
      <c r="F70" s="12"/>
    </row>
    <row r="71" spans="1:6" ht="48.75" customHeight="1" x14ac:dyDescent="0.25">
      <c r="A71" s="8" t="s">
        <v>43</v>
      </c>
      <c r="B71" s="8" t="s">
        <v>40</v>
      </c>
      <c r="C71" s="8" t="s">
        <v>1</v>
      </c>
      <c r="D71" s="8" t="s">
        <v>41</v>
      </c>
      <c r="E71" s="8" t="s">
        <v>68</v>
      </c>
      <c r="F71" s="16" t="s">
        <v>42</v>
      </c>
    </row>
    <row r="72" spans="1:6" x14ac:dyDescent="0.25">
      <c r="A72" s="9">
        <v>43409</v>
      </c>
      <c r="B72" t="s">
        <v>76</v>
      </c>
      <c r="C72" t="s">
        <v>1087</v>
      </c>
      <c r="D72" s="10"/>
      <c r="E72" s="7"/>
      <c r="F72" s="14">
        <v>35000</v>
      </c>
    </row>
    <row r="73" spans="1:6" x14ac:dyDescent="0.25">
      <c r="A73" s="9">
        <v>43409</v>
      </c>
      <c r="B73" t="s">
        <v>76</v>
      </c>
      <c r="C73" t="s">
        <v>1088</v>
      </c>
      <c r="D73" s="10"/>
      <c r="E73" s="7"/>
      <c r="F73" s="14">
        <v>150000</v>
      </c>
    </row>
    <row r="74" spans="1:6" x14ac:dyDescent="0.25">
      <c r="A74" s="9">
        <v>43409</v>
      </c>
      <c r="B74" t="s">
        <v>76</v>
      </c>
      <c r="C74" t="s">
        <v>1089</v>
      </c>
      <c r="D74" s="10"/>
      <c r="E74" s="7"/>
      <c r="F74" s="14">
        <v>94130</v>
      </c>
    </row>
    <row r="75" spans="1:6" x14ac:dyDescent="0.25">
      <c r="A75" s="9">
        <v>43410</v>
      </c>
      <c r="B75" t="s">
        <v>76</v>
      </c>
      <c r="C75" t="s">
        <v>1090</v>
      </c>
      <c r="D75" s="10"/>
      <c r="E75" s="7"/>
      <c r="F75" s="14">
        <v>30000</v>
      </c>
    </row>
    <row r="76" spans="1:6" x14ac:dyDescent="0.25">
      <c r="A76" s="9">
        <v>43410</v>
      </c>
      <c r="B76" t="s">
        <v>76</v>
      </c>
      <c r="C76" t="s">
        <v>1091</v>
      </c>
      <c r="D76" s="10"/>
      <c r="E76" s="7"/>
      <c r="F76" s="14">
        <v>6990</v>
      </c>
    </row>
    <row r="77" spans="1:6" x14ac:dyDescent="0.25">
      <c r="A77" s="9">
        <v>43410</v>
      </c>
      <c r="B77" t="s">
        <v>76</v>
      </c>
      <c r="C77" t="s">
        <v>476</v>
      </c>
      <c r="D77" s="10"/>
      <c r="E77" s="7"/>
      <c r="F77" s="14">
        <v>9469</v>
      </c>
    </row>
    <row r="78" spans="1:6" x14ac:dyDescent="0.25">
      <c r="A78" s="9">
        <v>43410</v>
      </c>
      <c r="B78" t="s">
        <v>76</v>
      </c>
      <c r="C78" t="s">
        <v>436</v>
      </c>
      <c r="D78" s="10"/>
      <c r="E78" s="7"/>
      <c r="F78" s="14">
        <v>37484</v>
      </c>
    </row>
    <row r="79" spans="1:6" x14ac:dyDescent="0.25">
      <c r="A79" s="9">
        <v>43410</v>
      </c>
      <c r="B79" t="s">
        <v>76</v>
      </c>
      <c r="C79" t="s">
        <v>529</v>
      </c>
      <c r="D79" s="10"/>
      <c r="E79" s="7"/>
      <c r="F79" s="14">
        <v>404</v>
      </c>
    </row>
    <row r="80" spans="1:6" x14ac:dyDescent="0.25">
      <c r="A80" s="9">
        <v>43410</v>
      </c>
      <c r="B80" t="s">
        <v>76</v>
      </c>
      <c r="C80" t="s">
        <v>118</v>
      </c>
      <c r="D80" s="10"/>
      <c r="E80" s="7"/>
      <c r="F80" s="14">
        <v>96485</v>
      </c>
    </row>
    <row r="81" spans="1:6" x14ac:dyDescent="0.25">
      <c r="A81" s="9">
        <v>43410</v>
      </c>
      <c r="B81" t="s">
        <v>76</v>
      </c>
      <c r="C81" t="s">
        <v>665</v>
      </c>
      <c r="D81" s="10"/>
      <c r="E81" s="7"/>
      <c r="F81" s="14">
        <v>10156</v>
      </c>
    </row>
    <row r="82" spans="1:6" x14ac:dyDescent="0.25">
      <c r="A82" s="9">
        <v>43412</v>
      </c>
      <c r="B82" t="s">
        <v>76</v>
      </c>
      <c r="C82" t="s">
        <v>1092</v>
      </c>
      <c r="D82" s="10"/>
      <c r="E82" s="7"/>
      <c r="F82" s="14">
        <v>35000</v>
      </c>
    </row>
    <row r="83" spans="1:6" x14ac:dyDescent="0.25">
      <c r="A83" s="9">
        <v>43413</v>
      </c>
      <c r="B83" t="s">
        <v>76</v>
      </c>
      <c r="C83" t="s">
        <v>1093</v>
      </c>
      <c r="D83" s="10"/>
      <c r="E83" s="7"/>
      <c r="F83" s="14">
        <v>50000</v>
      </c>
    </row>
    <row r="84" spans="1:6" x14ac:dyDescent="0.25">
      <c r="A84" s="9">
        <v>43416</v>
      </c>
      <c r="B84" t="s">
        <v>76</v>
      </c>
      <c r="C84" t="s">
        <v>1093</v>
      </c>
      <c r="D84" s="10"/>
      <c r="E84" s="7"/>
      <c r="F84" s="14">
        <v>30000</v>
      </c>
    </row>
    <row r="85" spans="1:6" x14ac:dyDescent="0.25">
      <c r="A85" s="9">
        <v>43417</v>
      </c>
      <c r="B85" t="s">
        <v>76</v>
      </c>
      <c r="C85" t="s">
        <v>1094</v>
      </c>
      <c r="D85" s="10"/>
      <c r="E85" s="7"/>
      <c r="F85" s="14">
        <v>40000</v>
      </c>
    </row>
    <row r="86" spans="1:6" x14ac:dyDescent="0.25">
      <c r="A86" s="9">
        <v>43417</v>
      </c>
      <c r="B86" t="s">
        <v>76</v>
      </c>
      <c r="C86" t="s">
        <v>1095</v>
      </c>
      <c r="D86" s="10"/>
      <c r="E86" s="7"/>
      <c r="F86" s="14">
        <v>100000</v>
      </c>
    </row>
    <row r="87" spans="1:6" x14ac:dyDescent="0.25">
      <c r="A87" s="9">
        <v>43419</v>
      </c>
      <c r="B87" t="s">
        <v>76</v>
      </c>
      <c r="C87" t="s">
        <v>1096</v>
      </c>
      <c r="D87" s="10"/>
      <c r="E87" s="7"/>
      <c r="F87" s="14">
        <v>165000</v>
      </c>
    </row>
    <row r="88" spans="1:6" x14ac:dyDescent="0.25">
      <c r="A88" s="9">
        <v>43419</v>
      </c>
      <c r="B88" t="s">
        <v>76</v>
      </c>
      <c r="C88" t="s">
        <v>682</v>
      </c>
      <c r="D88" s="10"/>
      <c r="E88" s="7"/>
      <c r="F88" s="14">
        <v>120000</v>
      </c>
    </row>
    <row r="89" spans="1:6" x14ac:dyDescent="0.25">
      <c r="A89" s="9">
        <v>43420</v>
      </c>
      <c r="B89" t="s">
        <v>76</v>
      </c>
      <c r="C89" t="s">
        <v>364</v>
      </c>
      <c r="D89" s="10"/>
      <c r="E89" s="7"/>
      <c r="F89" s="14">
        <v>70000</v>
      </c>
    </row>
    <row r="90" spans="1:6" x14ac:dyDescent="0.25">
      <c r="A90" s="9">
        <v>43423</v>
      </c>
      <c r="B90" t="s">
        <v>76</v>
      </c>
      <c r="C90" t="s">
        <v>1097</v>
      </c>
      <c r="D90" s="10"/>
      <c r="E90" s="7"/>
      <c r="F90" s="14">
        <v>35000</v>
      </c>
    </row>
    <row r="91" spans="1:6" x14ac:dyDescent="0.25">
      <c r="A91" s="9">
        <v>43423</v>
      </c>
      <c r="B91" t="s">
        <v>76</v>
      </c>
      <c r="C91" t="s">
        <v>1098</v>
      </c>
      <c r="D91" s="10"/>
      <c r="E91" s="7"/>
      <c r="F91" s="14">
        <v>33250</v>
      </c>
    </row>
    <row r="92" spans="1:6" x14ac:dyDescent="0.25">
      <c r="A92" s="9">
        <v>43425</v>
      </c>
      <c r="B92">
        <v>6827</v>
      </c>
      <c r="C92" t="s">
        <v>1099</v>
      </c>
      <c r="D92" s="10"/>
      <c r="E92" s="7"/>
      <c r="F92" s="14">
        <v>40000</v>
      </c>
    </row>
    <row r="93" spans="1:6" x14ac:dyDescent="0.25">
      <c r="A93" s="9">
        <v>43426</v>
      </c>
      <c r="B93" t="s">
        <v>76</v>
      </c>
      <c r="C93" t="s">
        <v>1100</v>
      </c>
      <c r="D93" s="10"/>
      <c r="E93" s="7"/>
      <c r="F93" s="14">
        <v>100000</v>
      </c>
    </row>
    <row r="94" spans="1:6" x14ac:dyDescent="0.25">
      <c r="A94" s="9">
        <v>43427</v>
      </c>
      <c r="B94" t="s">
        <v>76</v>
      </c>
      <c r="C94" t="s">
        <v>1092</v>
      </c>
      <c r="D94" s="10"/>
      <c r="E94" s="7"/>
      <c r="F94" s="14">
        <v>35000</v>
      </c>
    </row>
    <row r="95" spans="1:6" x14ac:dyDescent="0.25">
      <c r="A95" s="9">
        <v>43418</v>
      </c>
      <c r="B95" t="s">
        <v>76</v>
      </c>
      <c r="C95" t="s">
        <v>934</v>
      </c>
      <c r="D95" s="10"/>
      <c r="E95" s="7"/>
      <c r="F95" s="14">
        <v>75000</v>
      </c>
    </row>
    <row r="96" spans="1:6" x14ac:dyDescent="0.25">
      <c r="A96" s="9">
        <v>43430</v>
      </c>
      <c r="B96" t="s">
        <v>76</v>
      </c>
      <c r="C96" t="s">
        <v>1101</v>
      </c>
      <c r="D96" s="10"/>
      <c r="E96" s="7"/>
      <c r="F96" s="14">
        <v>30000</v>
      </c>
    </row>
    <row r="97" spans="1:11" x14ac:dyDescent="0.25">
      <c r="A97" s="9">
        <v>43431</v>
      </c>
      <c r="B97" t="s">
        <v>76</v>
      </c>
      <c r="C97" t="s">
        <v>1102</v>
      </c>
      <c r="D97" s="10"/>
      <c r="E97" s="7"/>
      <c r="F97" s="14">
        <v>15000</v>
      </c>
    </row>
    <row r="98" spans="1:11" x14ac:dyDescent="0.25">
      <c r="A98" s="9">
        <v>43434</v>
      </c>
      <c r="B98" t="s">
        <v>1073</v>
      </c>
      <c r="C98" t="s">
        <v>992</v>
      </c>
      <c r="D98" s="10"/>
      <c r="E98" s="7"/>
      <c r="F98" s="14">
        <v>80000</v>
      </c>
    </row>
    <row r="99" spans="1:11" x14ac:dyDescent="0.25">
      <c r="A99" s="9">
        <v>43434</v>
      </c>
      <c r="B99" t="s">
        <v>1073</v>
      </c>
      <c r="C99" t="s">
        <v>847</v>
      </c>
      <c r="D99" s="10"/>
      <c r="E99" s="7"/>
      <c r="F99" s="14">
        <v>35000</v>
      </c>
    </row>
    <row r="100" spans="1:11" x14ac:dyDescent="0.25">
      <c r="A100" s="9">
        <v>43434</v>
      </c>
      <c r="B100" t="s">
        <v>1073</v>
      </c>
      <c r="C100" t="s">
        <v>987</v>
      </c>
      <c r="D100" s="10"/>
      <c r="E100" s="7"/>
      <c r="F100" s="14">
        <v>75000</v>
      </c>
    </row>
    <row r="101" spans="1:11" x14ac:dyDescent="0.25">
      <c r="A101" s="9"/>
      <c r="D101" s="10"/>
      <c r="E101" s="7"/>
      <c r="F101" s="14"/>
    </row>
    <row r="102" spans="1:11" x14ac:dyDescent="0.25">
      <c r="A102" s="9"/>
      <c r="B102" s="30"/>
      <c r="D102" s="10"/>
      <c r="E102" s="7"/>
      <c r="F102" s="14"/>
    </row>
    <row r="103" spans="1:11" ht="18.75" x14ac:dyDescent="0.3">
      <c r="C103" s="36" t="s">
        <v>1008</v>
      </c>
      <c r="D103" s="37"/>
      <c r="E103" s="37"/>
      <c r="F103" s="38">
        <f>SUM(F72:F101)</f>
        <v>1633368</v>
      </c>
      <c r="H103" s="1">
        <f>+F66-F103</f>
        <v>2182556</v>
      </c>
    </row>
    <row r="104" spans="1:11" x14ac:dyDescent="0.25">
      <c r="F104" s="12"/>
    </row>
    <row r="105" spans="1:11" ht="15.75" thickBot="1" x14ac:dyDescent="0.3">
      <c r="F105" s="12"/>
      <c r="H105" s="67"/>
    </row>
    <row r="106" spans="1:11" ht="22.5" thickTop="1" thickBot="1" x14ac:dyDescent="0.4">
      <c r="C106" s="135" t="s">
        <v>162</v>
      </c>
      <c r="D106" s="135"/>
      <c r="E106" s="135"/>
      <c r="F106" s="136"/>
      <c r="H106" s="67"/>
    </row>
    <row r="107" spans="1:11" ht="15.75" thickTop="1" x14ac:dyDescent="0.25">
      <c r="C107" s="3" t="s">
        <v>72</v>
      </c>
      <c r="D107" s="20">
        <v>43374</v>
      </c>
      <c r="E107" s="3"/>
      <c r="F107" s="11">
        <f>+D1</f>
        <v>14753334</v>
      </c>
      <c r="H107" s="67"/>
      <c r="I107" s="68">
        <v>11750116</v>
      </c>
      <c r="J107" s="67"/>
      <c r="K107" s="67"/>
    </row>
    <row r="108" spans="1:11" x14ac:dyDescent="0.25">
      <c r="C108" s="3" t="s">
        <v>73</v>
      </c>
      <c r="D108" s="20">
        <v>43405</v>
      </c>
      <c r="E108" s="3"/>
      <c r="F108" s="11">
        <f>+F66</f>
        <v>3815924</v>
      </c>
      <c r="H108" s="67"/>
      <c r="I108" s="68">
        <v>3324310</v>
      </c>
      <c r="J108" s="67"/>
      <c r="K108" s="67"/>
    </row>
    <row r="109" spans="1:11" x14ac:dyDescent="0.25">
      <c r="C109" s="3" t="s">
        <v>74</v>
      </c>
      <c r="D109" s="3"/>
      <c r="E109" s="3"/>
      <c r="F109" s="13"/>
      <c r="H109" s="67"/>
      <c r="I109" s="68">
        <v>2998971</v>
      </c>
      <c r="J109" s="67"/>
      <c r="K109" s="67"/>
    </row>
    <row r="110" spans="1:11" x14ac:dyDescent="0.25">
      <c r="C110" s="3" t="s">
        <v>75</v>
      </c>
      <c r="D110" s="20">
        <v>43405</v>
      </c>
      <c r="E110" s="3"/>
      <c r="F110" s="17">
        <f>-F103</f>
        <v>-1633368</v>
      </c>
      <c r="H110" s="67"/>
      <c r="I110" s="68">
        <v>2996667</v>
      </c>
      <c r="J110" s="67"/>
      <c r="K110" s="67"/>
    </row>
    <row r="111" spans="1:11" ht="15.75" thickBot="1" x14ac:dyDescent="0.3">
      <c r="F111" s="12"/>
      <c r="H111" s="67"/>
      <c r="I111" s="68">
        <v>166515</v>
      </c>
      <c r="J111" s="67"/>
      <c r="K111" s="67"/>
    </row>
    <row r="112" spans="1:11" ht="20.25" thickTop="1" thickBot="1" x14ac:dyDescent="0.35">
      <c r="C112" s="21" t="s">
        <v>1009</v>
      </c>
      <c r="D112" s="22"/>
      <c r="E112" s="22"/>
      <c r="F112" s="24">
        <f>+F107+F108+F110</f>
        <v>16935890</v>
      </c>
      <c r="H112" s="67"/>
      <c r="I112" s="68">
        <v>1443968</v>
      </c>
      <c r="J112" s="67"/>
      <c r="K112" s="67"/>
    </row>
    <row r="113" spans="3:11" ht="16.5" thickTop="1" thickBot="1" x14ac:dyDescent="0.3">
      <c r="F113" s="12"/>
      <c r="H113" s="67"/>
      <c r="I113" s="68">
        <v>731774</v>
      </c>
      <c r="J113" s="67"/>
      <c r="K113" s="67"/>
    </row>
    <row r="114" spans="3:11" ht="20.25" thickTop="1" thickBot="1" x14ac:dyDescent="0.35">
      <c r="C114" s="21" t="s">
        <v>931</v>
      </c>
      <c r="D114" s="22"/>
      <c r="E114" s="22"/>
      <c r="F114" s="24">
        <f>+'dep a plazo y saldos  bco'!A51</f>
        <v>44709367</v>
      </c>
      <c r="H114" s="67"/>
      <c r="I114" s="68">
        <v>10482372</v>
      </c>
      <c r="J114" s="67"/>
      <c r="K114" s="67"/>
    </row>
    <row r="115" spans="3:11" ht="15.75" thickTop="1" x14ac:dyDescent="0.25"/>
    <row r="117" spans="3:11" ht="23.25" x14ac:dyDescent="0.35">
      <c r="C117" s="172" t="s">
        <v>975</v>
      </c>
      <c r="D117" s="172"/>
      <c r="E117" s="172"/>
      <c r="F117" s="173">
        <f>+F112+F114</f>
        <v>61645257</v>
      </c>
    </row>
  </sheetData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66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C648-6F8E-4129-8263-C76C5A30224F}">
  <dimension ref="A1:K86"/>
  <sheetViews>
    <sheetView topLeftCell="A43" zoomScale="80" zoomScaleNormal="80" workbookViewId="0">
      <selection activeCell="G87" sqref="G87"/>
    </sheetView>
  </sheetViews>
  <sheetFormatPr baseColWidth="10" defaultRowHeight="15" x14ac:dyDescent="0.25"/>
  <cols>
    <col min="1" max="1" width="14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  <col min="8" max="8" width="12.28515625" bestFit="1" customWidth="1"/>
  </cols>
  <sheetData>
    <row r="1" spans="1:8" ht="19.5" thickTop="1" x14ac:dyDescent="0.3">
      <c r="A1" s="106" t="s">
        <v>1010</v>
      </c>
      <c r="B1" s="107"/>
      <c r="C1" s="107"/>
      <c r="D1" s="108">
        <f>+'nov 2018'!F112</f>
        <v>16935890</v>
      </c>
      <c r="E1" s="104"/>
      <c r="F1" s="109"/>
      <c r="H1" s="3"/>
    </row>
    <row r="2" spans="1:8" x14ac:dyDescent="0.25">
      <c r="F2" s="12"/>
    </row>
    <row r="3" spans="1:8" ht="18.75" x14ac:dyDescent="0.3">
      <c r="A3" s="133" t="s">
        <v>1011</v>
      </c>
      <c r="B3" s="133"/>
      <c r="C3" s="133"/>
      <c r="D3" s="133"/>
      <c r="E3" s="133"/>
      <c r="F3" s="134"/>
    </row>
    <row r="4" spans="1:8" ht="42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43437</v>
      </c>
      <c r="B5" t="s">
        <v>76</v>
      </c>
      <c r="C5" t="s">
        <v>14</v>
      </c>
      <c r="F5" s="14">
        <v>20000</v>
      </c>
    </row>
    <row r="6" spans="1:8" x14ac:dyDescent="0.25">
      <c r="A6" s="9">
        <v>43437</v>
      </c>
      <c r="B6" t="s">
        <v>76</v>
      </c>
      <c r="C6" t="s">
        <v>206</v>
      </c>
      <c r="F6" s="14">
        <v>20000</v>
      </c>
    </row>
    <row r="7" spans="1:8" x14ac:dyDescent="0.25">
      <c r="A7" s="9">
        <v>43437</v>
      </c>
      <c r="B7" t="s">
        <v>239</v>
      </c>
      <c r="C7" t="s">
        <v>13</v>
      </c>
      <c r="F7" s="14">
        <v>20000</v>
      </c>
    </row>
    <row r="8" spans="1:8" x14ac:dyDescent="0.25">
      <c r="A8" s="9">
        <v>43437</v>
      </c>
      <c r="B8" t="s">
        <v>76</v>
      </c>
      <c r="C8" t="s">
        <v>94</v>
      </c>
      <c r="F8" s="14">
        <v>20054</v>
      </c>
    </row>
    <row r="9" spans="1:8" x14ac:dyDescent="0.25">
      <c r="A9" s="9">
        <v>43437</v>
      </c>
      <c r="B9" t="s">
        <v>76</v>
      </c>
      <c r="C9" t="s">
        <v>198</v>
      </c>
      <c r="F9" s="14">
        <v>80000</v>
      </c>
    </row>
    <row r="10" spans="1:8" x14ac:dyDescent="0.25">
      <c r="A10" s="9">
        <v>43438</v>
      </c>
      <c r="B10" t="s">
        <v>76</v>
      </c>
      <c r="C10" t="s">
        <v>764</v>
      </c>
      <c r="F10" s="14">
        <v>20037</v>
      </c>
    </row>
    <row r="11" spans="1:8" x14ac:dyDescent="0.25">
      <c r="A11" s="9">
        <v>43438</v>
      </c>
      <c r="B11" t="s">
        <v>76</v>
      </c>
      <c r="C11" t="s">
        <v>17</v>
      </c>
      <c r="F11" s="14">
        <v>20072</v>
      </c>
    </row>
    <row r="12" spans="1:8" x14ac:dyDescent="0.25">
      <c r="A12" s="9">
        <v>43438</v>
      </c>
      <c r="B12" t="s">
        <v>76</v>
      </c>
      <c r="C12" t="s">
        <v>1082</v>
      </c>
      <c r="F12" s="14">
        <v>50000</v>
      </c>
    </row>
    <row r="13" spans="1:8" x14ac:dyDescent="0.25">
      <c r="A13" s="9">
        <v>43439</v>
      </c>
      <c r="B13" t="s">
        <v>76</v>
      </c>
      <c r="C13" t="s">
        <v>1083</v>
      </c>
      <c r="F13" s="14">
        <v>1430</v>
      </c>
    </row>
    <row r="14" spans="1:8" x14ac:dyDescent="0.25">
      <c r="A14" s="9">
        <v>43439</v>
      </c>
      <c r="B14" t="s">
        <v>76</v>
      </c>
      <c r="C14" t="s">
        <v>133</v>
      </c>
      <c r="F14" s="14">
        <v>20000</v>
      </c>
    </row>
    <row r="15" spans="1:8" x14ac:dyDescent="0.25">
      <c r="A15" s="9">
        <v>43439</v>
      </c>
      <c r="B15" t="s">
        <v>129</v>
      </c>
      <c r="C15" t="s">
        <v>86</v>
      </c>
      <c r="F15" s="14">
        <v>50000</v>
      </c>
    </row>
    <row r="16" spans="1:8" x14ac:dyDescent="0.25">
      <c r="A16" s="9">
        <v>43440</v>
      </c>
      <c r="B16" t="s">
        <v>129</v>
      </c>
      <c r="C16" t="s">
        <v>1084</v>
      </c>
      <c r="F16" s="14">
        <v>77500</v>
      </c>
    </row>
    <row r="17" spans="1:6" x14ac:dyDescent="0.25">
      <c r="A17" s="9">
        <v>43444</v>
      </c>
      <c r="B17" t="s">
        <v>76</v>
      </c>
      <c r="C17" t="s">
        <v>80</v>
      </c>
      <c r="F17" s="14">
        <v>20000</v>
      </c>
    </row>
    <row r="18" spans="1:6" x14ac:dyDescent="0.25">
      <c r="A18" s="9">
        <v>43444</v>
      </c>
      <c r="B18" t="s">
        <v>239</v>
      </c>
      <c r="C18" t="s">
        <v>132</v>
      </c>
      <c r="F18" s="14">
        <v>20100</v>
      </c>
    </row>
    <row r="19" spans="1:6" x14ac:dyDescent="0.25">
      <c r="A19" s="9">
        <v>43445</v>
      </c>
      <c r="B19" t="s">
        <v>76</v>
      </c>
      <c r="C19" t="s">
        <v>407</v>
      </c>
      <c r="F19" s="14">
        <v>20000</v>
      </c>
    </row>
    <row r="20" spans="1:6" x14ac:dyDescent="0.25">
      <c r="A20" s="9">
        <v>43445</v>
      </c>
      <c r="B20" t="s">
        <v>129</v>
      </c>
      <c r="C20" t="s">
        <v>1085</v>
      </c>
      <c r="F20" s="14">
        <v>20000</v>
      </c>
    </row>
    <row r="21" spans="1:6" x14ac:dyDescent="0.25">
      <c r="A21" s="9">
        <v>43448</v>
      </c>
      <c r="B21" t="s">
        <v>76</v>
      </c>
      <c r="C21" t="s">
        <v>313</v>
      </c>
      <c r="F21" s="14">
        <v>20000</v>
      </c>
    </row>
    <row r="22" spans="1:6" x14ac:dyDescent="0.25">
      <c r="A22" s="9">
        <v>43451</v>
      </c>
      <c r="B22" t="s">
        <v>76</v>
      </c>
      <c r="C22" t="s">
        <v>383</v>
      </c>
      <c r="F22" s="14">
        <v>200006</v>
      </c>
    </row>
    <row r="23" spans="1:6" x14ac:dyDescent="0.25">
      <c r="A23" s="9">
        <v>43453</v>
      </c>
      <c r="B23" t="s">
        <v>76</v>
      </c>
      <c r="C23" t="s">
        <v>24</v>
      </c>
      <c r="F23" s="14">
        <v>40000</v>
      </c>
    </row>
    <row r="24" spans="1:6" x14ac:dyDescent="0.25">
      <c r="A24" s="9">
        <v>43454</v>
      </c>
      <c r="B24" t="s">
        <v>76</v>
      </c>
      <c r="C24" t="s">
        <v>874</v>
      </c>
      <c r="F24" s="14">
        <v>20000</v>
      </c>
    </row>
    <row r="25" spans="1:6" x14ac:dyDescent="0.25">
      <c r="A25" s="9">
        <v>43454</v>
      </c>
      <c r="B25" t="s">
        <v>239</v>
      </c>
      <c r="C25" t="s">
        <v>466</v>
      </c>
      <c r="F25" s="14">
        <v>100020</v>
      </c>
    </row>
    <row r="26" spans="1:6" x14ac:dyDescent="0.25">
      <c r="A26" s="9">
        <v>43455</v>
      </c>
      <c r="B26" t="s">
        <v>76</v>
      </c>
      <c r="C26" t="s">
        <v>127</v>
      </c>
      <c r="F26" s="14">
        <v>20000</v>
      </c>
    </row>
    <row r="27" spans="1:6" x14ac:dyDescent="0.25">
      <c r="A27" s="9">
        <v>43455</v>
      </c>
      <c r="B27" t="s">
        <v>239</v>
      </c>
      <c r="C27" t="s">
        <v>21</v>
      </c>
      <c r="F27" s="14">
        <v>20109</v>
      </c>
    </row>
    <row r="28" spans="1:6" x14ac:dyDescent="0.25">
      <c r="A28" s="9">
        <v>43458</v>
      </c>
      <c r="B28" t="s">
        <v>76</v>
      </c>
      <c r="C28" t="s">
        <v>18</v>
      </c>
      <c r="F28" s="14">
        <v>20</v>
      </c>
    </row>
    <row r="29" spans="1:6" x14ac:dyDescent="0.25">
      <c r="A29" s="9">
        <v>43458</v>
      </c>
      <c r="B29" t="s">
        <v>76</v>
      </c>
      <c r="C29" t="s">
        <v>18</v>
      </c>
      <c r="F29" s="14">
        <v>20080</v>
      </c>
    </row>
    <row r="30" spans="1:6" x14ac:dyDescent="0.25">
      <c r="A30" s="9">
        <v>43460</v>
      </c>
      <c r="B30" t="s">
        <v>76</v>
      </c>
      <c r="C30" t="s">
        <v>2</v>
      </c>
      <c r="F30" s="14">
        <v>20000</v>
      </c>
    </row>
    <row r="31" spans="1:6" x14ac:dyDescent="0.25">
      <c r="A31" s="9">
        <v>43460</v>
      </c>
      <c r="B31" t="s">
        <v>76</v>
      </c>
      <c r="C31" t="s">
        <v>207</v>
      </c>
      <c r="F31" s="14">
        <v>60025</v>
      </c>
    </row>
    <row r="32" spans="1:6" x14ac:dyDescent="0.25">
      <c r="A32" s="9">
        <v>43461</v>
      </c>
      <c r="B32" t="s">
        <v>76</v>
      </c>
      <c r="C32" t="s">
        <v>93</v>
      </c>
      <c r="F32" s="14">
        <v>20000</v>
      </c>
    </row>
    <row r="33" spans="1:6" x14ac:dyDescent="0.25">
      <c r="A33" s="9">
        <v>43462</v>
      </c>
      <c r="B33" t="s">
        <v>76</v>
      </c>
      <c r="C33" t="s">
        <v>14</v>
      </c>
      <c r="F33" s="14">
        <v>20000</v>
      </c>
    </row>
    <row r="34" spans="1:6" x14ac:dyDescent="0.25">
      <c r="A34" s="9">
        <v>43462</v>
      </c>
      <c r="B34" t="s">
        <v>76</v>
      </c>
      <c r="C34" t="s">
        <v>313</v>
      </c>
      <c r="F34" s="14">
        <v>20000</v>
      </c>
    </row>
    <row r="35" spans="1:6" x14ac:dyDescent="0.25">
      <c r="A35" s="9">
        <v>43462</v>
      </c>
      <c r="B35" t="s">
        <v>76</v>
      </c>
      <c r="C35" t="s">
        <v>764</v>
      </c>
      <c r="F35" s="14">
        <v>20037</v>
      </c>
    </row>
    <row r="36" spans="1:6" x14ac:dyDescent="0.25">
      <c r="A36" s="9">
        <v>43462</v>
      </c>
      <c r="B36" t="s">
        <v>76</v>
      </c>
      <c r="C36" t="s">
        <v>17</v>
      </c>
      <c r="F36" s="14">
        <v>20072</v>
      </c>
    </row>
    <row r="37" spans="1:6" x14ac:dyDescent="0.25">
      <c r="A37" s="9">
        <v>43462</v>
      </c>
      <c r="B37" t="s">
        <v>239</v>
      </c>
      <c r="C37" t="s">
        <v>1086</v>
      </c>
      <c r="F37" s="14">
        <v>23000</v>
      </c>
    </row>
    <row r="38" spans="1:6" x14ac:dyDescent="0.25">
      <c r="A38" s="9"/>
      <c r="F38" s="14"/>
    </row>
    <row r="39" spans="1:6" ht="19.5" thickBot="1" x14ac:dyDescent="0.35">
      <c r="A39" s="18"/>
      <c r="B39" s="18"/>
      <c r="C39" s="39" t="s">
        <v>1012</v>
      </c>
      <c r="D39" s="40"/>
      <c r="E39" s="40"/>
      <c r="F39" s="41">
        <f>SUM(F5:F38)</f>
        <v>1122562</v>
      </c>
    </row>
    <row r="40" spans="1:6" ht="15.75" thickTop="1" x14ac:dyDescent="0.25">
      <c r="A40" s="104"/>
      <c r="B40" s="104"/>
      <c r="C40" s="104"/>
      <c r="D40" s="104"/>
      <c r="E40" s="104"/>
      <c r="F40" s="110"/>
    </row>
    <row r="41" spans="1:6" ht="15.75" thickBot="1" x14ac:dyDescent="0.3">
      <c r="F41" s="30"/>
    </row>
    <row r="42" spans="1:6" ht="19.5" thickTop="1" x14ac:dyDescent="0.3">
      <c r="A42" s="187" t="s">
        <v>1013</v>
      </c>
      <c r="B42" s="137"/>
      <c r="C42" s="137"/>
      <c r="D42" s="137"/>
      <c r="E42" s="137"/>
      <c r="F42" s="138"/>
    </row>
    <row r="43" spans="1:6" x14ac:dyDescent="0.25">
      <c r="F43" s="12"/>
    </row>
    <row r="44" spans="1:6" ht="34.15" customHeight="1" x14ac:dyDescent="0.25">
      <c r="A44" s="8" t="s">
        <v>43</v>
      </c>
      <c r="B44" s="8" t="s">
        <v>40</v>
      </c>
      <c r="C44" s="8" t="s">
        <v>1</v>
      </c>
      <c r="D44" s="8" t="s">
        <v>41</v>
      </c>
      <c r="E44" s="8" t="s">
        <v>68</v>
      </c>
      <c r="F44" s="16" t="s">
        <v>42</v>
      </c>
    </row>
    <row r="45" spans="1:6" x14ac:dyDescent="0.25">
      <c r="A45" s="9">
        <v>43437</v>
      </c>
      <c r="B45" t="s">
        <v>76</v>
      </c>
      <c r="C45" t="s">
        <v>1103</v>
      </c>
      <c r="D45" s="10"/>
      <c r="E45" s="7"/>
      <c r="F45" s="14">
        <v>194538</v>
      </c>
    </row>
    <row r="46" spans="1:6" x14ac:dyDescent="0.25">
      <c r="A46" s="9">
        <v>43437</v>
      </c>
      <c r="B46" t="s">
        <v>76</v>
      </c>
      <c r="C46" t="s">
        <v>1104</v>
      </c>
      <c r="D46" s="10"/>
      <c r="E46" s="7"/>
      <c r="F46" s="14">
        <v>103700</v>
      </c>
    </row>
    <row r="47" spans="1:6" x14ac:dyDescent="0.25">
      <c r="A47" s="9">
        <v>43437</v>
      </c>
      <c r="B47" t="s">
        <v>76</v>
      </c>
      <c r="C47" t="s">
        <v>476</v>
      </c>
      <c r="D47" s="10"/>
      <c r="E47" s="7"/>
      <c r="F47" s="14">
        <v>27404</v>
      </c>
    </row>
    <row r="48" spans="1:6" x14ac:dyDescent="0.25">
      <c r="A48" s="9">
        <v>43437</v>
      </c>
      <c r="B48" t="s">
        <v>76</v>
      </c>
      <c r="C48" t="s">
        <v>436</v>
      </c>
      <c r="D48" s="10"/>
      <c r="E48" s="7"/>
      <c r="F48" s="14">
        <v>61294</v>
      </c>
    </row>
    <row r="49" spans="1:6" ht="15.75" customHeight="1" x14ac:dyDescent="0.25">
      <c r="A49" s="9">
        <v>43437</v>
      </c>
      <c r="B49" t="s">
        <v>76</v>
      </c>
      <c r="C49" t="s">
        <v>529</v>
      </c>
      <c r="D49" s="10"/>
      <c r="E49" s="7"/>
      <c r="F49" s="14">
        <v>2310</v>
      </c>
    </row>
    <row r="50" spans="1:6" ht="15.75" customHeight="1" x14ac:dyDescent="0.25">
      <c r="A50" s="9">
        <v>43437</v>
      </c>
      <c r="B50" t="s">
        <v>76</v>
      </c>
      <c r="C50" t="s">
        <v>1105</v>
      </c>
      <c r="D50" s="10"/>
      <c r="E50" s="7"/>
      <c r="F50" s="14">
        <v>6990</v>
      </c>
    </row>
    <row r="51" spans="1:6" ht="15.75" customHeight="1" x14ac:dyDescent="0.25">
      <c r="A51" s="9">
        <v>43437</v>
      </c>
      <c r="B51" t="s">
        <v>76</v>
      </c>
      <c r="C51" t="s">
        <v>1106</v>
      </c>
      <c r="D51" s="10"/>
      <c r="E51" s="7"/>
      <c r="F51" s="14">
        <v>100000</v>
      </c>
    </row>
    <row r="52" spans="1:6" ht="15.75" customHeight="1" x14ac:dyDescent="0.25">
      <c r="A52" s="9">
        <v>43437</v>
      </c>
      <c r="B52" t="s">
        <v>76</v>
      </c>
      <c r="C52" t="s">
        <v>1107</v>
      </c>
      <c r="D52" s="10"/>
      <c r="E52" s="7"/>
      <c r="F52" s="14">
        <v>386000</v>
      </c>
    </row>
    <row r="53" spans="1:6" ht="15.75" customHeight="1" x14ac:dyDescent="0.25">
      <c r="A53" s="9">
        <v>43439</v>
      </c>
      <c r="B53" t="s">
        <v>76</v>
      </c>
      <c r="C53" t="s">
        <v>1108</v>
      </c>
      <c r="D53" s="10"/>
      <c r="E53" s="7"/>
      <c r="F53" s="14">
        <v>1020000</v>
      </c>
    </row>
    <row r="54" spans="1:6" ht="15.75" customHeight="1" x14ac:dyDescent="0.25">
      <c r="A54" s="9">
        <v>43440</v>
      </c>
      <c r="B54" t="s">
        <v>389</v>
      </c>
      <c r="C54" t="s">
        <v>517</v>
      </c>
      <c r="D54" s="10"/>
      <c r="E54" s="7"/>
      <c r="F54" s="14">
        <v>10195</v>
      </c>
    </row>
    <row r="55" spans="1:6" ht="15.75" customHeight="1" x14ac:dyDescent="0.25">
      <c r="A55" s="9">
        <v>43440</v>
      </c>
      <c r="B55" t="s">
        <v>76</v>
      </c>
      <c r="C55" t="s">
        <v>1109</v>
      </c>
      <c r="D55" s="10"/>
      <c r="E55" s="7"/>
      <c r="F55" s="14">
        <v>35000</v>
      </c>
    </row>
    <row r="56" spans="1:6" ht="15.75" customHeight="1" x14ac:dyDescent="0.25">
      <c r="A56" s="9">
        <v>43444</v>
      </c>
      <c r="B56" t="s">
        <v>76</v>
      </c>
      <c r="C56" t="s">
        <v>1101</v>
      </c>
      <c r="D56" s="10"/>
      <c r="E56" s="7"/>
      <c r="F56" s="14">
        <v>20000</v>
      </c>
    </row>
    <row r="57" spans="1:6" ht="15.75" customHeight="1" x14ac:dyDescent="0.25">
      <c r="A57" s="9">
        <v>43445</v>
      </c>
      <c r="B57">
        <v>6828</v>
      </c>
      <c r="C57" t="s">
        <v>1110</v>
      </c>
      <c r="D57" s="10"/>
      <c r="E57" s="7"/>
      <c r="F57" s="14">
        <v>160000</v>
      </c>
    </row>
    <row r="58" spans="1:6" ht="15.75" customHeight="1" x14ac:dyDescent="0.25">
      <c r="A58" s="9">
        <v>43447</v>
      </c>
      <c r="B58" t="s">
        <v>76</v>
      </c>
      <c r="C58" t="s">
        <v>1109</v>
      </c>
      <c r="D58" s="10"/>
      <c r="E58" s="7"/>
      <c r="F58" s="14">
        <v>35000</v>
      </c>
    </row>
    <row r="59" spans="1:6" x14ac:dyDescent="0.25">
      <c r="A59" s="9">
        <v>43448</v>
      </c>
      <c r="B59" t="s">
        <v>76</v>
      </c>
      <c r="C59" t="s">
        <v>682</v>
      </c>
      <c r="D59" s="10"/>
      <c r="E59" s="7"/>
      <c r="F59" s="14">
        <v>120000</v>
      </c>
    </row>
    <row r="60" spans="1:6" x14ac:dyDescent="0.25">
      <c r="A60" s="9">
        <v>43448</v>
      </c>
      <c r="B60" t="s">
        <v>76</v>
      </c>
      <c r="C60" t="s">
        <v>1111</v>
      </c>
      <c r="D60" s="10"/>
      <c r="E60" s="7"/>
      <c r="F60" s="14">
        <v>20520</v>
      </c>
    </row>
    <row r="61" spans="1:6" x14ac:dyDescent="0.25">
      <c r="A61" s="9">
        <v>43448</v>
      </c>
      <c r="B61" t="s">
        <v>76</v>
      </c>
      <c r="C61" t="s">
        <v>1112</v>
      </c>
      <c r="D61" s="10"/>
      <c r="E61" s="7"/>
      <c r="F61" s="14">
        <v>17050</v>
      </c>
    </row>
    <row r="62" spans="1:6" x14ac:dyDescent="0.25">
      <c r="A62" s="9">
        <v>43451</v>
      </c>
      <c r="B62" t="s">
        <v>76</v>
      </c>
      <c r="C62" t="s">
        <v>964</v>
      </c>
      <c r="D62" s="10"/>
      <c r="E62" s="7"/>
      <c r="F62" s="14">
        <v>75000</v>
      </c>
    </row>
    <row r="63" spans="1:6" x14ac:dyDescent="0.25">
      <c r="A63" s="9">
        <v>43453</v>
      </c>
      <c r="B63" t="s">
        <v>76</v>
      </c>
      <c r="C63" t="s">
        <v>1113</v>
      </c>
      <c r="D63" s="10"/>
      <c r="E63" s="7"/>
      <c r="F63" s="14">
        <v>68000</v>
      </c>
    </row>
    <row r="64" spans="1:6" x14ac:dyDescent="0.25">
      <c r="A64" s="9">
        <v>43455</v>
      </c>
      <c r="B64" t="s">
        <v>76</v>
      </c>
      <c r="C64" t="s">
        <v>1114</v>
      </c>
      <c r="D64" s="10"/>
      <c r="E64" s="7"/>
      <c r="F64" s="14">
        <v>70000</v>
      </c>
    </row>
    <row r="65" spans="1:11" x14ac:dyDescent="0.25">
      <c r="A65" s="9">
        <v>43458</v>
      </c>
      <c r="B65" t="s">
        <v>76</v>
      </c>
      <c r="C65" t="s">
        <v>1115</v>
      </c>
      <c r="D65" s="10"/>
      <c r="E65" s="7"/>
      <c r="F65" s="14">
        <v>50000</v>
      </c>
    </row>
    <row r="66" spans="1:11" x14ac:dyDescent="0.25">
      <c r="A66" s="9">
        <v>43458</v>
      </c>
      <c r="B66" t="s">
        <v>76</v>
      </c>
      <c r="C66" t="s">
        <v>1116</v>
      </c>
      <c r="D66" s="10"/>
      <c r="E66" s="7"/>
      <c r="F66" s="14">
        <v>66800</v>
      </c>
    </row>
    <row r="67" spans="1:11" x14ac:dyDescent="0.25">
      <c r="A67" s="9">
        <v>43458</v>
      </c>
      <c r="B67" t="s">
        <v>76</v>
      </c>
      <c r="C67" t="s">
        <v>1117</v>
      </c>
      <c r="D67" s="10"/>
      <c r="E67" s="7"/>
      <c r="F67" s="14">
        <v>100000</v>
      </c>
    </row>
    <row r="68" spans="1:11" x14ac:dyDescent="0.25">
      <c r="A68" s="9">
        <v>43460</v>
      </c>
      <c r="B68" t="s">
        <v>76</v>
      </c>
      <c r="C68" t="s">
        <v>1118</v>
      </c>
      <c r="D68" s="10"/>
      <c r="E68" s="7"/>
      <c r="F68" s="14">
        <v>87390</v>
      </c>
    </row>
    <row r="69" spans="1:11" x14ac:dyDescent="0.25">
      <c r="A69" s="9">
        <v>43462</v>
      </c>
      <c r="B69" t="s">
        <v>76</v>
      </c>
      <c r="C69" t="s">
        <v>1119</v>
      </c>
      <c r="D69" s="10"/>
      <c r="E69" s="7"/>
      <c r="F69" s="14">
        <v>70000</v>
      </c>
    </row>
    <row r="70" spans="1:11" x14ac:dyDescent="0.25">
      <c r="A70" s="9">
        <v>43462</v>
      </c>
      <c r="B70" t="s">
        <v>76</v>
      </c>
      <c r="C70" t="s">
        <v>1120</v>
      </c>
      <c r="D70" s="10"/>
      <c r="E70" s="7"/>
      <c r="F70" s="14">
        <v>20000</v>
      </c>
    </row>
    <row r="71" spans="1:11" x14ac:dyDescent="0.25">
      <c r="A71" s="9"/>
      <c r="B71" s="30"/>
      <c r="D71" s="10"/>
      <c r="E71" s="7"/>
      <c r="F71" s="14"/>
    </row>
    <row r="72" spans="1:11" ht="18.75" x14ac:dyDescent="0.3">
      <c r="C72" s="36" t="s">
        <v>1014</v>
      </c>
      <c r="D72" s="37"/>
      <c r="E72" s="37"/>
      <c r="F72" s="38">
        <f>SUM(F45:F70)</f>
        <v>2927191</v>
      </c>
      <c r="H72" s="1">
        <f>+F39-F72</f>
        <v>-1804629</v>
      </c>
    </row>
    <row r="73" spans="1:11" x14ac:dyDescent="0.25">
      <c r="F73" s="12"/>
    </row>
    <row r="74" spans="1:11" ht="15.75" thickBot="1" x14ac:dyDescent="0.3">
      <c r="F74" s="12"/>
      <c r="H74" s="67"/>
    </row>
    <row r="75" spans="1:11" ht="22.5" thickTop="1" thickBot="1" x14ac:dyDescent="0.4">
      <c r="C75" s="135" t="s">
        <v>162</v>
      </c>
      <c r="D75" s="135"/>
      <c r="E75" s="135"/>
      <c r="F75" s="136"/>
      <c r="H75" s="67"/>
    </row>
    <row r="76" spans="1:11" ht="15.75" thickTop="1" x14ac:dyDescent="0.25">
      <c r="C76" s="3" t="s">
        <v>72</v>
      </c>
      <c r="D76" s="20">
        <v>43405</v>
      </c>
      <c r="E76" s="3"/>
      <c r="F76" s="11">
        <f>+D1</f>
        <v>16935890</v>
      </c>
      <c r="H76" s="67"/>
      <c r="I76" s="68">
        <v>11750116</v>
      </c>
      <c r="J76" s="67"/>
      <c r="K76" s="67"/>
    </row>
    <row r="77" spans="1:11" x14ac:dyDescent="0.25">
      <c r="C77" s="3" t="s">
        <v>73</v>
      </c>
      <c r="D77" s="20">
        <v>43435</v>
      </c>
      <c r="E77" s="3"/>
      <c r="F77" s="11">
        <f>+F39</f>
        <v>1122562</v>
      </c>
      <c r="H77" s="67"/>
      <c r="I77" s="68">
        <v>3324310</v>
      </c>
      <c r="J77" s="67"/>
      <c r="K77" s="67"/>
    </row>
    <row r="78" spans="1:11" x14ac:dyDescent="0.25">
      <c r="C78" s="3" t="s">
        <v>74</v>
      </c>
      <c r="D78" s="3"/>
      <c r="E78" s="3"/>
      <c r="F78" s="13"/>
      <c r="H78" s="67"/>
      <c r="I78" s="68">
        <v>2998971</v>
      </c>
      <c r="J78" s="67"/>
      <c r="K78" s="67"/>
    </row>
    <row r="79" spans="1:11" x14ac:dyDescent="0.25">
      <c r="C79" s="3" t="s">
        <v>75</v>
      </c>
      <c r="D79" s="20">
        <v>43435</v>
      </c>
      <c r="E79" s="3"/>
      <c r="F79" s="17">
        <f>-F72</f>
        <v>-2927191</v>
      </c>
      <c r="H79" s="67"/>
      <c r="I79" s="68">
        <v>2996667</v>
      </c>
      <c r="J79" s="67"/>
      <c r="K79" s="67"/>
    </row>
    <row r="80" spans="1:11" ht="15.75" thickBot="1" x14ac:dyDescent="0.3">
      <c r="F80" s="12"/>
      <c r="H80" s="67"/>
      <c r="I80" s="68">
        <v>166515</v>
      </c>
      <c r="J80" s="67"/>
      <c r="K80" s="67"/>
    </row>
    <row r="81" spans="3:11" ht="20.25" thickTop="1" thickBot="1" x14ac:dyDescent="0.35">
      <c r="C81" s="21" t="s">
        <v>1015</v>
      </c>
      <c r="D81" s="22"/>
      <c r="E81" s="22"/>
      <c r="F81" s="24">
        <f>+F76+F77+F79</f>
        <v>15131261</v>
      </c>
      <c r="H81" s="67"/>
      <c r="I81" s="68">
        <v>1443968</v>
      </c>
      <c r="J81" s="67"/>
      <c r="K81" s="67"/>
    </row>
    <row r="82" spans="3:11" ht="16.5" thickTop="1" thickBot="1" x14ac:dyDescent="0.3">
      <c r="F82" s="12"/>
      <c r="H82" s="67"/>
      <c r="I82" s="68">
        <v>731774</v>
      </c>
      <c r="J82" s="67"/>
      <c r="K82" s="67"/>
    </row>
    <row r="83" spans="3:11" ht="20.25" thickTop="1" thickBot="1" x14ac:dyDescent="0.35">
      <c r="C83" s="21" t="s">
        <v>931</v>
      </c>
      <c r="D83" s="22"/>
      <c r="E83" s="22"/>
      <c r="F83" s="24">
        <f>+'dep a plazo y saldos  bco'!A63</f>
        <v>45043373</v>
      </c>
      <c r="H83" s="67"/>
      <c r="I83" s="68">
        <v>10482372</v>
      </c>
      <c r="J83" s="67"/>
      <c r="K83" s="67"/>
    </row>
    <row r="84" spans="3:11" ht="15.75" thickTop="1" x14ac:dyDescent="0.25"/>
    <row r="86" spans="3:11" ht="23.25" x14ac:dyDescent="0.35">
      <c r="C86" s="172" t="s">
        <v>975</v>
      </c>
      <c r="D86" s="172"/>
      <c r="E86" s="172"/>
      <c r="F86" s="173">
        <f>+F81+F83</f>
        <v>60174634</v>
      </c>
    </row>
  </sheetData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39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EB667-BBDB-499A-B673-432EF4B3E82C}">
  <dimension ref="A1:K106"/>
  <sheetViews>
    <sheetView topLeftCell="A64" zoomScale="80" zoomScaleNormal="80" workbookViewId="0">
      <selection activeCell="G87" sqref="F87:G88"/>
    </sheetView>
  </sheetViews>
  <sheetFormatPr baseColWidth="10" defaultRowHeight="15" x14ac:dyDescent="0.25"/>
  <cols>
    <col min="1" max="1" width="21.7109375" customWidth="1"/>
    <col min="2" max="2" width="8" customWidth="1"/>
    <col min="3" max="3" width="52.7109375" bestFit="1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999</v>
      </c>
      <c r="B1" s="107"/>
      <c r="C1" s="107"/>
      <c r="D1" s="108">
        <f>+'dic 2018 '!F81</f>
        <v>15131261</v>
      </c>
      <c r="E1" s="104"/>
      <c r="F1" s="109"/>
      <c r="H1" s="3"/>
    </row>
    <row r="2" spans="1:8" x14ac:dyDescent="0.25">
      <c r="F2" s="12"/>
    </row>
    <row r="3" spans="1:8" ht="19.5" customHeight="1" x14ac:dyDescent="0.3">
      <c r="A3" s="133" t="s">
        <v>1000</v>
      </c>
      <c r="B3" s="133"/>
      <c r="C3" s="133"/>
      <c r="D3" s="133"/>
      <c r="E3" s="133"/>
      <c r="F3" s="134"/>
    </row>
    <row r="4" spans="1:8" ht="47.2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43467</v>
      </c>
      <c r="B5" t="s">
        <v>76</v>
      </c>
      <c r="C5" t="s">
        <v>1127</v>
      </c>
      <c r="F5" s="14">
        <v>60</v>
      </c>
    </row>
    <row r="6" spans="1:8" x14ac:dyDescent="0.25">
      <c r="A6" s="9">
        <v>43467</v>
      </c>
      <c r="B6" t="s">
        <v>76</v>
      </c>
      <c r="C6" t="s">
        <v>430</v>
      </c>
      <c r="F6" s="14">
        <v>20000</v>
      </c>
    </row>
    <row r="7" spans="1:8" x14ac:dyDescent="0.25">
      <c r="A7" s="9">
        <v>43467</v>
      </c>
      <c r="B7" t="s">
        <v>76</v>
      </c>
      <c r="C7" t="s">
        <v>3</v>
      </c>
      <c r="F7" s="14">
        <v>20000</v>
      </c>
    </row>
    <row r="8" spans="1:8" x14ac:dyDescent="0.25">
      <c r="A8" s="9">
        <v>43467</v>
      </c>
      <c r="B8" t="s">
        <v>76</v>
      </c>
      <c r="C8" t="s">
        <v>135</v>
      </c>
      <c r="F8" s="14">
        <v>20000</v>
      </c>
    </row>
    <row r="9" spans="1:8" x14ac:dyDescent="0.25">
      <c r="A9" s="9">
        <v>43467</v>
      </c>
      <c r="B9" t="s">
        <v>76</v>
      </c>
      <c r="C9" t="s">
        <v>1128</v>
      </c>
      <c r="F9" s="14">
        <v>20000</v>
      </c>
    </row>
    <row r="10" spans="1:8" x14ac:dyDescent="0.25">
      <c r="A10" s="9">
        <v>43467</v>
      </c>
      <c r="B10" t="s">
        <v>239</v>
      </c>
      <c r="C10" t="s">
        <v>1129</v>
      </c>
      <c r="F10" s="14">
        <v>20000</v>
      </c>
    </row>
    <row r="11" spans="1:8" x14ac:dyDescent="0.25">
      <c r="A11" s="9">
        <v>43467</v>
      </c>
      <c r="B11" t="s">
        <v>239</v>
      </c>
      <c r="C11" t="s">
        <v>144</v>
      </c>
      <c r="F11" s="14">
        <v>20000</v>
      </c>
    </row>
    <row r="12" spans="1:8" x14ac:dyDescent="0.25">
      <c r="A12" s="9">
        <v>43467</v>
      </c>
      <c r="B12" t="s">
        <v>239</v>
      </c>
      <c r="C12" t="s">
        <v>378</v>
      </c>
      <c r="F12" s="14">
        <v>137200</v>
      </c>
    </row>
    <row r="13" spans="1:8" x14ac:dyDescent="0.25">
      <c r="A13" s="9">
        <v>43468</v>
      </c>
      <c r="B13" t="s">
        <v>76</v>
      </c>
      <c r="C13" t="s">
        <v>9</v>
      </c>
      <c r="F13" s="14">
        <v>20000</v>
      </c>
    </row>
    <row r="14" spans="1:8" x14ac:dyDescent="0.25">
      <c r="A14" s="9">
        <v>43468</v>
      </c>
      <c r="B14" t="s">
        <v>76</v>
      </c>
      <c r="C14" t="s">
        <v>131</v>
      </c>
      <c r="F14" s="14">
        <v>20000</v>
      </c>
    </row>
    <row r="15" spans="1:8" x14ac:dyDescent="0.25">
      <c r="A15" s="9">
        <v>43468</v>
      </c>
      <c r="B15" t="s">
        <v>76</v>
      </c>
      <c r="C15" t="s">
        <v>822</v>
      </c>
      <c r="F15" s="14">
        <v>40000</v>
      </c>
    </row>
    <row r="16" spans="1:8" x14ac:dyDescent="0.25">
      <c r="A16" s="9">
        <v>43468</v>
      </c>
      <c r="B16" t="s">
        <v>76</v>
      </c>
      <c r="C16" t="s">
        <v>11</v>
      </c>
      <c r="F16" s="14">
        <v>60000</v>
      </c>
    </row>
    <row r="17" spans="1:6" x14ac:dyDescent="0.25">
      <c r="A17" s="9">
        <v>43468</v>
      </c>
      <c r="B17" t="s">
        <v>76</v>
      </c>
      <c r="C17" t="s">
        <v>1139</v>
      </c>
      <c r="F17" s="14">
        <v>240000</v>
      </c>
    </row>
    <row r="18" spans="1:6" x14ac:dyDescent="0.25">
      <c r="A18" s="9">
        <v>43469</v>
      </c>
      <c r="B18" t="s">
        <v>239</v>
      </c>
      <c r="C18" t="s">
        <v>77</v>
      </c>
      <c r="F18" s="14">
        <v>40000</v>
      </c>
    </row>
    <row r="19" spans="1:6" x14ac:dyDescent="0.25">
      <c r="A19" s="9">
        <v>43472</v>
      </c>
      <c r="B19" t="s">
        <v>239</v>
      </c>
      <c r="C19" t="s">
        <v>1129</v>
      </c>
      <c r="F19" s="14">
        <v>20000</v>
      </c>
    </row>
    <row r="20" spans="1:6" x14ac:dyDescent="0.25">
      <c r="A20" s="9">
        <v>43472</v>
      </c>
      <c r="B20" t="s">
        <v>76</v>
      </c>
      <c r="C20" t="s">
        <v>1130</v>
      </c>
      <c r="F20" s="14">
        <v>20000</v>
      </c>
    </row>
    <row r="21" spans="1:6" x14ac:dyDescent="0.25">
      <c r="A21" s="9">
        <v>43472</v>
      </c>
      <c r="B21" t="s">
        <v>1134</v>
      </c>
      <c r="C21" t="s">
        <v>314</v>
      </c>
      <c r="F21" s="14">
        <v>60039</v>
      </c>
    </row>
    <row r="22" spans="1:6" x14ac:dyDescent="0.25">
      <c r="A22" s="9">
        <v>43472</v>
      </c>
      <c r="B22" t="s">
        <v>1134</v>
      </c>
      <c r="C22" t="s">
        <v>1136</v>
      </c>
      <c r="F22" s="14">
        <v>77500</v>
      </c>
    </row>
    <row r="23" spans="1:6" x14ac:dyDescent="0.25">
      <c r="A23" s="9">
        <v>43475</v>
      </c>
      <c r="B23" t="s">
        <v>76</v>
      </c>
      <c r="C23" t="s">
        <v>140</v>
      </c>
      <c r="F23" s="14">
        <v>40096</v>
      </c>
    </row>
    <row r="24" spans="1:6" x14ac:dyDescent="0.25">
      <c r="A24" s="9">
        <v>43479</v>
      </c>
      <c r="B24" t="s">
        <v>239</v>
      </c>
      <c r="C24" t="s">
        <v>378</v>
      </c>
      <c r="F24" s="14">
        <v>40000</v>
      </c>
    </row>
    <row r="25" spans="1:6" x14ac:dyDescent="0.25">
      <c r="A25" s="9">
        <v>43479</v>
      </c>
      <c r="B25" t="s">
        <v>76</v>
      </c>
      <c r="C25" t="s">
        <v>852</v>
      </c>
      <c r="F25" s="14">
        <v>60000</v>
      </c>
    </row>
    <row r="26" spans="1:6" x14ac:dyDescent="0.25">
      <c r="A26" s="9">
        <v>43479</v>
      </c>
      <c r="B26" t="s">
        <v>239</v>
      </c>
      <c r="C26" t="s">
        <v>1135</v>
      </c>
      <c r="F26" s="14">
        <v>64000</v>
      </c>
    </row>
    <row r="27" spans="1:6" x14ac:dyDescent="0.25">
      <c r="A27" s="9">
        <v>43479</v>
      </c>
      <c r="B27" t="s">
        <v>239</v>
      </c>
      <c r="C27" t="s">
        <v>1138</v>
      </c>
      <c r="F27" s="14">
        <v>190000</v>
      </c>
    </row>
    <row r="28" spans="1:6" x14ac:dyDescent="0.25">
      <c r="A28" s="9">
        <v>43479</v>
      </c>
      <c r="B28" t="s">
        <v>239</v>
      </c>
      <c r="C28" t="s">
        <v>385</v>
      </c>
      <c r="F28" s="14">
        <v>200000</v>
      </c>
    </row>
    <row r="29" spans="1:6" x14ac:dyDescent="0.25">
      <c r="A29" s="9">
        <v>43479</v>
      </c>
      <c r="B29" t="s">
        <v>239</v>
      </c>
      <c r="C29" t="s">
        <v>1140</v>
      </c>
      <c r="F29" s="14">
        <v>290000</v>
      </c>
    </row>
    <row r="30" spans="1:6" x14ac:dyDescent="0.25">
      <c r="A30" s="9">
        <v>43480</v>
      </c>
      <c r="B30" t="s">
        <v>239</v>
      </c>
      <c r="C30" t="s">
        <v>1132</v>
      </c>
      <c r="F30" s="14">
        <v>20100</v>
      </c>
    </row>
    <row r="31" spans="1:6" x14ac:dyDescent="0.25">
      <c r="A31" s="9">
        <v>43486</v>
      </c>
      <c r="B31" t="s">
        <v>76</v>
      </c>
      <c r="C31" t="s">
        <v>6</v>
      </c>
      <c r="F31" s="14">
        <v>40030</v>
      </c>
    </row>
    <row r="32" spans="1:6" x14ac:dyDescent="0.25">
      <c r="A32" s="9">
        <v>43486</v>
      </c>
      <c r="B32" t="s">
        <v>239</v>
      </c>
      <c r="C32" t="s">
        <v>418</v>
      </c>
      <c r="F32" s="14">
        <v>60000</v>
      </c>
    </row>
    <row r="33" spans="1:6" x14ac:dyDescent="0.25">
      <c r="A33" s="9">
        <v>43486</v>
      </c>
      <c r="B33" t="s">
        <v>76</v>
      </c>
      <c r="C33" t="s">
        <v>89</v>
      </c>
      <c r="F33" s="14">
        <v>60051</v>
      </c>
    </row>
    <row r="34" spans="1:6" x14ac:dyDescent="0.25">
      <c r="A34" s="9">
        <v>43486</v>
      </c>
      <c r="B34" t="s">
        <v>239</v>
      </c>
      <c r="C34" t="s">
        <v>417</v>
      </c>
      <c r="F34" s="14">
        <v>100000</v>
      </c>
    </row>
    <row r="35" spans="1:6" x14ac:dyDescent="0.25">
      <c r="A35" s="9">
        <v>43487</v>
      </c>
      <c r="B35" t="s">
        <v>76</v>
      </c>
      <c r="C35" t="s">
        <v>80</v>
      </c>
      <c r="F35" s="14">
        <v>20000</v>
      </c>
    </row>
    <row r="36" spans="1:6" x14ac:dyDescent="0.25">
      <c r="A36" s="9">
        <v>43487</v>
      </c>
      <c r="B36" t="s">
        <v>76</v>
      </c>
      <c r="C36" t="s">
        <v>18</v>
      </c>
      <c r="F36" s="14">
        <v>20080</v>
      </c>
    </row>
    <row r="37" spans="1:6" x14ac:dyDescent="0.25">
      <c r="A37" s="9">
        <v>43487</v>
      </c>
      <c r="B37" t="s">
        <v>239</v>
      </c>
      <c r="C37" t="s">
        <v>378</v>
      </c>
      <c r="F37" s="14">
        <v>40000</v>
      </c>
    </row>
    <row r="38" spans="1:6" x14ac:dyDescent="0.25">
      <c r="A38" s="9">
        <v>43487</v>
      </c>
      <c r="B38" t="s">
        <v>129</v>
      </c>
      <c r="C38" t="s">
        <v>1137</v>
      </c>
      <c r="F38" s="14">
        <v>170000</v>
      </c>
    </row>
    <row r="39" spans="1:6" x14ac:dyDescent="0.25">
      <c r="A39" s="9">
        <v>43488</v>
      </c>
      <c r="B39" t="s">
        <v>76</v>
      </c>
      <c r="C39" t="s">
        <v>198</v>
      </c>
      <c r="F39" s="14">
        <v>50000</v>
      </c>
    </row>
    <row r="40" spans="1:6" x14ac:dyDescent="0.25">
      <c r="A40" s="9">
        <v>43490</v>
      </c>
      <c r="B40" t="s">
        <v>76</v>
      </c>
      <c r="C40" t="s">
        <v>127</v>
      </c>
      <c r="F40" s="14">
        <v>20000</v>
      </c>
    </row>
    <row r="41" spans="1:6" x14ac:dyDescent="0.25">
      <c r="A41" s="9">
        <v>43490</v>
      </c>
      <c r="B41" t="s">
        <v>76</v>
      </c>
      <c r="C41" t="s">
        <v>93</v>
      </c>
      <c r="F41" s="14">
        <v>20000</v>
      </c>
    </row>
    <row r="42" spans="1:6" x14ac:dyDescent="0.25">
      <c r="A42" s="9">
        <v>43490</v>
      </c>
      <c r="B42" t="s">
        <v>239</v>
      </c>
      <c r="C42" t="s">
        <v>21</v>
      </c>
      <c r="F42" s="14">
        <v>20109</v>
      </c>
    </row>
    <row r="43" spans="1:6" x14ac:dyDescent="0.25">
      <c r="A43" s="9">
        <v>43493</v>
      </c>
      <c r="B43" t="s">
        <v>1131</v>
      </c>
      <c r="C43" t="s">
        <v>1129</v>
      </c>
      <c r="F43" s="14">
        <v>20000</v>
      </c>
    </row>
    <row r="44" spans="1:6" x14ac:dyDescent="0.25">
      <c r="A44" s="9">
        <v>43493</v>
      </c>
      <c r="B44" t="s">
        <v>1131</v>
      </c>
      <c r="C44" t="s">
        <v>1133</v>
      </c>
      <c r="F44" s="14">
        <v>35000</v>
      </c>
    </row>
    <row r="45" spans="1:6" x14ac:dyDescent="0.25">
      <c r="A45" s="9">
        <v>43493</v>
      </c>
      <c r="B45" t="s">
        <v>1131</v>
      </c>
      <c r="C45" t="s">
        <v>768</v>
      </c>
      <c r="F45" s="14">
        <v>240000</v>
      </c>
    </row>
    <row r="46" spans="1:6" x14ac:dyDescent="0.25">
      <c r="A46" s="9">
        <v>43494</v>
      </c>
      <c r="B46" t="s">
        <v>76</v>
      </c>
      <c r="C46" t="s">
        <v>206</v>
      </c>
      <c r="F46" s="14">
        <v>20000</v>
      </c>
    </row>
    <row r="47" spans="1:6" x14ac:dyDescent="0.25">
      <c r="A47" s="9">
        <v>43495</v>
      </c>
      <c r="B47" t="s">
        <v>76</v>
      </c>
      <c r="C47" t="s">
        <v>764</v>
      </c>
      <c r="F47" s="14">
        <v>20037</v>
      </c>
    </row>
    <row r="48" spans="1:6" x14ac:dyDescent="0.25">
      <c r="A48" s="9">
        <v>43495</v>
      </c>
      <c r="B48" t="s">
        <v>76</v>
      </c>
      <c r="C48" t="s">
        <v>17</v>
      </c>
      <c r="F48" s="14">
        <v>20072</v>
      </c>
    </row>
    <row r="49" spans="1:6" x14ac:dyDescent="0.25">
      <c r="A49" s="9">
        <v>43495</v>
      </c>
      <c r="B49" t="s">
        <v>239</v>
      </c>
      <c r="C49" t="s">
        <v>132</v>
      </c>
      <c r="F49" s="14">
        <v>20100</v>
      </c>
    </row>
    <row r="50" spans="1:6" x14ac:dyDescent="0.25">
      <c r="A50" s="9">
        <v>43495</v>
      </c>
      <c r="B50" t="s">
        <v>76</v>
      </c>
      <c r="C50" t="s">
        <v>986</v>
      </c>
      <c r="F50" s="14">
        <v>240000</v>
      </c>
    </row>
    <row r="51" spans="1:6" x14ac:dyDescent="0.25">
      <c r="A51" s="9">
        <v>43496</v>
      </c>
      <c r="B51" t="s">
        <v>76</v>
      </c>
      <c r="C51" t="s">
        <v>11</v>
      </c>
      <c r="F51" s="14">
        <v>20000</v>
      </c>
    </row>
    <row r="52" spans="1:6" x14ac:dyDescent="0.25">
      <c r="A52" s="9">
        <v>43496</v>
      </c>
      <c r="B52" t="s">
        <v>76</v>
      </c>
      <c r="C52" t="s">
        <v>14</v>
      </c>
      <c r="F52" s="14">
        <v>20000</v>
      </c>
    </row>
    <row r="53" spans="1:6" x14ac:dyDescent="0.25">
      <c r="A53" s="9">
        <v>43496</v>
      </c>
      <c r="B53" t="s">
        <v>76</v>
      </c>
      <c r="C53" t="s">
        <v>874</v>
      </c>
      <c r="F53" s="14">
        <v>20000</v>
      </c>
    </row>
    <row r="54" spans="1:6" x14ac:dyDescent="0.25">
      <c r="A54" s="9">
        <v>43496</v>
      </c>
      <c r="B54" t="s">
        <v>76</v>
      </c>
      <c r="C54" t="s">
        <v>313</v>
      </c>
      <c r="F54" s="14">
        <v>20000</v>
      </c>
    </row>
    <row r="55" spans="1:6" x14ac:dyDescent="0.25">
      <c r="A55" s="9">
        <v>43496</v>
      </c>
      <c r="B55" t="s">
        <v>76</v>
      </c>
      <c r="C55" t="s">
        <v>4</v>
      </c>
      <c r="F55" s="14">
        <v>20000</v>
      </c>
    </row>
    <row r="56" spans="1:6" x14ac:dyDescent="0.25">
      <c r="A56" s="9"/>
      <c r="F56" s="14"/>
    </row>
    <row r="57" spans="1:6" x14ac:dyDescent="0.25">
      <c r="A57" s="9"/>
      <c r="F57" s="14"/>
    </row>
    <row r="58" spans="1:6" ht="19.5" thickBot="1" x14ac:dyDescent="0.35">
      <c r="A58" s="18"/>
      <c r="B58" s="18"/>
      <c r="C58" s="39" t="s">
        <v>1001</v>
      </c>
      <c r="D58" s="40"/>
      <c r="E58" s="40"/>
      <c r="F58" s="41">
        <f>SUM(F5:F57)</f>
        <v>3094474</v>
      </c>
    </row>
    <row r="59" spans="1:6" ht="15.75" thickTop="1" x14ac:dyDescent="0.25">
      <c r="A59" s="104"/>
      <c r="B59" s="104"/>
      <c r="C59" s="104"/>
      <c r="D59" s="104"/>
      <c r="E59" s="104"/>
      <c r="F59" s="110"/>
    </row>
    <row r="60" spans="1:6" ht="15.75" thickBot="1" x14ac:dyDescent="0.3">
      <c r="F60" s="30"/>
    </row>
    <row r="61" spans="1:6" ht="19.5" thickTop="1" x14ac:dyDescent="0.3">
      <c r="A61" s="137" t="s">
        <v>1002</v>
      </c>
      <c r="B61" s="137"/>
      <c r="C61" s="137"/>
      <c r="D61" s="137"/>
      <c r="E61" s="137"/>
      <c r="F61" s="138"/>
    </row>
    <row r="62" spans="1:6" x14ac:dyDescent="0.25">
      <c r="F62" s="12"/>
    </row>
    <row r="63" spans="1:6" ht="42" customHeight="1" x14ac:dyDescent="0.25">
      <c r="A63" s="8" t="s">
        <v>43</v>
      </c>
      <c r="B63" s="8" t="s">
        <v>40</v>
      </c>
      <c r="C63" s="8" t="s">
        <v>1</v>
      </c>
      <c r="D63" s="8" t="s">
        <v>41</v>
      </c>
      <c r="E63" s="8" t="s">
        <v>68</v>
      </c>
      <c r="F63" s="16" t="s">
        <v>42</v>
      </c>
    </row>
    <row r="64" spans="1:6" x14ac:dyDescent="0.25">
      <c r="A64" s="9">
        <v>43467</v>
      </c>
      <c r="B64" t="s">
        <v>76</v>
      </c>
      <c r="C64" t="s">
        <v>1141</v>
      </c>
      <c r="D64" s="10"/>
      <c r="E64" s="7"/>
      <c r="F64" s="14">
        <v>35000</v>
      </c>
    </row>
    <row r="65" spans="1:6" x14ac:dyDescent="0.25">
      <c r="A65" s="9">
        <v>43467</v>
      </c>
      <c r="B65" t="s">
        <v>76</v>
      </c>
      <c r="C65" t="s">
        <v>1142</v>
      </c>
      <c r="D65" s="10" t="s">
        <v>57</v>
      </c>
      <c r="E65" s="7"/>
      <c r="F65" s="14">
        <v>120000</v>
      </c>
    </row>
    <row r="66" spans="1:6" x14ac:dyDescent="0.25">
      <c r="A66" s="9">
        <v>43467</v>
      </c>
      <c r="B66" t="s">
        <v>76</v>
      </c>
      <c r="C66" t="s">
        <v>1143</v>
      </c>
      <c r="D66" s="10" t="s">
        <v>57</v>
      </c>
      <c r="E66" s="7"/>
      <c r="F66" s="14">
        <v>196541</v>
      </c>
    </row>
    <row r="67" spans="1:6" x14ac:dyDescent="0.25">
      <c r="A67" s="9">
        <v>43467</v>
      </c>
      <c r="B67" t="s">
        <v>76</v>
      </c>
      <c r="C67" t="s">
        <v>1144</v>
      </c>
      <c r="D67" s="10" t="s">
        <v>57</v>
      </c>
      <c r="E67" s="7"/>
      <c r="F67" s="14">
        <v>75000</v>
      </c>
    </row>
    <row r="68" spans="1:6" x14ac:dyDescent="0.25">
      <c r="A68" s="9">
        <v>43467</v>
      </c>
      <c r="B68" t="s">
        <v>76</v>
      </c>
      <c r="C68" t="s">
        <v>1145</v>
      </c>
      <c r="D68" s="10" t="s">
        <v>57</v>
      </c>
      <c r="E68" s="7"/>
      <c r="F68" s="14">
        <v>32000</v>
      </c>
    </row>
    <row r="69" spans="1:6" x14ac:dyDescent="0.25">
      <c r="A69" s="9">
        <v>43467</v>
      </c>
      <c r="B69" t="s">
        <v>76</v>
      </c>
      <c r="C69" t="s">
        <v>1146</v>
      </c>
      <c r="D69" s="10" t="s">
        <v>57</v>
      </c>
      <c r="E69" s="7"/>
      <c r="F69" s="14">
        <v>295000</v>
      </c>
    </row>
    <row r="70" spans="1:6" x14ac:dyDescent="0.25">
      <c r="A70" s="9">
        <v>43468</v>
      </c>
      <c r="B70" t="s">
        <v>76</v>
      </c>
      <c r="C70" t="s">
        <v>1147</v>
      </c>
      <c r="D70" s="10"/>
      <c r="E70" s="7"/>
      <c r="F70" s="14">
        <v>35000</v>
      </c>
    </row>
    <row r="71" spans="1:6" x14ac:dyDescent="0.25">
      <c r="A71" s="9">
        <v>43468</v>
      </c>
      <c r="B71" t="s">
        <v>76</v>
      </c>
      <c r="C71" t="s">
        <v>364</v>
      </c>
      <c r="D71" s="10"/>
      <c r="E71" s="7"/>
      <c r="F71" s="14">
        <v>70000</v>
      </c>
    </row>
    <row r="72" spans="1:6" x14ac:dyDescent="0.25">
      <c r="A72" s="9">
        <v>43472</v>
      </c>
      <c r="B72" t="s">
        <v>389</v>
      </c>
      <c r="C72" t="s">
        <v>517</v>
      </c>
      <c r="D72" s="10"/>
      <c r="E72" s="7"/>
      <c r="F72" s="14">
        <v>10199</v>
      </c>
    </row>
    <row r="73" spans="1:6" x14ac:dyDescent="0.25">
      <c r="A73" s="9">
        <v>43472</v>
      </c>
      <c r="B73" t="s">
        <v>76</v>
      </c>
      <c r="C73" t="s">
        <v>1148</v>
      </c>
      <c r="D73" s="10"/>
      <c r="E73" s="7"/>
      <c r="F73" s="14">
        <v>21811</v>
      </c>
    </row>
    <row r="74" spans="1:6" x14ac:dyDescent="0.25">
      <c r="A74" s="9">
        <v>43472</v>
      </c>
      <c r="B74" t="s">
        <v>76</v>
      </c>
      <c r="C74" t="s">
        <v>436</v>
      </c>
      <c r="D74" s="10"/>
      <c r="E74" s="7"/>
      <c r="F74" s="14">
        <v>54295</v>
      </c>
    </row>
    <row r="75" spans="1:6" x14ac:dyDescent="0.25">
      <c r="A75" s="9">
        <v>43472</v>
      </c>
      <c r="B75" t="s">
        <v>76</v>
      </c>
      <c r="C75" t="s">
        <v>529</v>
      </c>
      <c r="D75" s="10"/>
      <c r="E75" s="7"/>
      <c r="F75" s="14">
        <v>2166</v>
      </c>
    </row>
    <row r="76" spans="1:6" x14ac:dyDescent="0.25">
      <c r="A76" s="9">
        <v>43472</v>
      </c>
      <c r="B76" t="s">
        <v>76</v>
      </c>
      <c r="C76" t="s">
        <v>1149</v>
      </c>
      <c r="D76" s="10"/>
      <c r="E76" s="7"/>
      <c r="F76" s="14">
        <v>6990</v>
      </c>
    </row>
    <row r="77" spans="1:6" x14ac:dyDescent="0.25">
      <c r="A77" s="9">
        <v>43472</v>
      </c>
      <c r="B77" t="s">
        <v>76</v>
      </c>
      <c r="C77" t="s">
        <v>1150</v>
      </c>
      <c r="D77" s="10"/>
      <c r="E77" s="7"/>
      <c r="F77" s="14">
        <v>100000</v>
      </c>
    </row>
    <row r="78" spans="1:6" x14ac:dyDescent="0.25">
      <c r="A78" s="9">
        <v>43472</v>
      </c>
      <c r="B78" t="s">
        <v>76</v>
      </c>
      <c r="C78" t="s">
        <v>1151</v>
      </c>
      <c r="D78" s="10"/>
      <c r="E78" s="7"/>
      <c r="F78" s="14">
        <v>124176</v>
      </c>
    </row>
    <row r="79" spans="1:6" x14ac:dyDescent="0.25">
      <c r="A79" s="9">
        <v>43473</v>
      </c>
      <c r="B79" t="s">
        <v>76</v>
      </c>
      <c r="C79" t="s">
        <v>1152</v>
      </c>
      <c r="D79" s="10"/>
      <c r="E79" s="7"/>
      <c r="F79" s="14">
        <v>295000</v>
      </c>
    </row>
    <row r="80" spans="1:6" x14ac:dyDescent="0.25">
      <c r="A80" s="9">
        <v>43472</v>
      </c>
      <c r="B80" t="s">
        <v>76</v>
      </c>
      <c r="C80" t="s">
        <v>1153</v>
      </c>
      <c r="D80" s="10"/>
      <c r="E80" s="7"/>
      <c r="F80" s="14">
        <v>75000</v>
      </c>
    </row>
    <row r="81" spans="1:11" x14ac:dyDescent="0.25">
      <c r="A81" s="9">
        <v>43476</v>
      </c>
      <c r="B81" t="s">
        <v>76</v>
      </c>
      <c r="C81" t="s">
        <v>364</v>
      </c>
      <c r="D81" s="10"/>
      <c r="E81" s="7"/>
      <c r="F81" s="14">
        <v>70000</v>
      </c>
    </row>
    <row r="82" spans="1:11" x14ac:dyDescent="0.25">
      <c r="A82" s="9">
        <v>43480</v>
      </c>
      <c r="B82" t="s">
        <v>76</v>
      </c>
      <c r="C82" t="s">
        <v>1154</v>
      </c>
      <c r="D82" s="10"/>
      <c r="E82" s="7"/>
      <c r="F82" s="14">
        <v>295000</v>
      </c>
    </row>
    <row r="83" spans="1:11" x14ac:dyDescent="0.25">
      <c r="A83" s="9">
        <v>43480</v>
      </c>
      <c r="B83" t="s">
        <v>76</v>
      </c>
      <c r="C83" t="s">
        <v>1155</v>
      </c>
      <c r="D83" s="10"/>
      <c r="E83" s="7"/>
      <c r="F83" s="14">
        <v>120000</v>
      </c>
    </row>
    <row r="84" spans="1:11" x14ac:dyDescent="0.25">
      <c r="A84" s="9">
        <v>43480</v>
      </c>
      <c r="B84">
        <v>6829</v>
      </c>
      <c r="C84" t="s">
        <v>1110</v>
      </c>
      <c r="D84" s="10"/>
      <c r="E84" s="7"/>
      <c r="F84" s="14">
        <v>240000</v>
      </c>
    </row>
    <row r="85" spans="1:11" x14ac:dyDescent="0.25">
      <c r="A85" s="9">
        <v>43486</v>
      </c>
      <c r="B85" t="s">
        <v>76</v>
      </c>
      <c r="C85" t="s">
        <v>1156</v>
      </c>
      <c r="D85" s="10"/>
      <c r="E85" s="7"/>
      <c r="F85" s="14">
        <v>35000</v>
      </c>
    </row>
    <row r="86" spans="1:11" x14ac:dyDescent="0.25">
      <c r="A86" s="9">
        <v>43486</v>
      </c>
      <c r="B86" t="s">
        <v>76</v>
      </c>
      <c r="C86" t="s">
        <v>360</v>
      </c>
      <c r="D86" s="10"/>
      <c r="E86" s="7"/>
      <c r="F86" s="14">
        <v>40000</v>
      </c>
    </row>
    <row r="87" spans="1:11" x14ac:dyDescent="0.25">
      <c r="A87" s="9">
        <v>43487</v>
      </c>
      <c r="B87" t="s">
        <v>76</v>
      </c>
      <c r="C87" t="s">
        <v>1157</v>
      </c>
      <c r="D87" s="10"/>
      <c r="E87" s="7"/>
      <c r="F87" s="14">
        <v>295000</v>
      </c>
    </row>
    <row r="88" spans="1:11" x14ac:dyDescent="0.25">
      <c r="A88" s="9">
        <v>43490</v>
      </c>
      <c r="B88" t="s">
        <v>76</v>
      </c>
      <c r="C88" t="s">
        <v>364</v>
      </c>
      <c r="D88" s="10"/>
      <c r="E88" s="7"/>
      <c r="F88" s="14">
        <v>70000</v>
      </c>
    </row>
    <row r="89" spans="1:11" x14ac:dyDescent="0.25">
      <c r="A89" s="9">
        <v>43495</v>
      </c>
      <c r="B89" t="s">
        <v>76</v>
      </c>
      <c r="C89" t="s">
        <v>364</v>
      </c>
      <c r="D89" s="10"/>
      <c r="E89" s="7"/>
      <c r="F89" s="14">
        <v>70000</v>
      </c>
    </row>
    <row r="90" spans="1:11" x14ac:dyDescent="0.25">
      <c r="A90" s="9">
        <v>43493</v>
      </c>
      <c r="B90" t="s">
        <v>76</v>
      </c>
      <c r="C90" t="s">
        <v>1158</v>
      </c>
      <c r="D90" s="10"/>
      <c r="E90" s="7"/>
      <c r="F90" s="14">
        <v>295000</v>
      </c>
    </row>
    <row r="91" spans="1:11" x14ac:dyDescent="0.25">
      <c r="A91" s="9"/>
      <c r="B91" s="30"/>
      <c r="D91" s="10"/>
      <c r="E91" s="7"/>
      <c r="F91" s="14"/>
    </row>
    <row r="92" spans="1:11" ht="18.75" x14ac:dyDescent="0.3">
      <c r="C92" s="36" t="s">
        <v>1003</v>
      </c>
      <c r="D92" s="37"/>
      <c r="E92" s="37"/>
      <c r="F92" s="38">
        <f>SUM(F64:F90)</f>
        <v>3078178</v>
      </c>
      <c r="H92" s="1">
        <f>+F58-F92</f>
        <v>16296</v>
      </c>
    </row>
    <row r="93" spans="1:11" x14ac:dyDescent="0.25">
      <c r="F93" s="12"/>
    </row>
    <row r="94" spans="1:11" ht="15.75" thickBot="1" x14ac:dyDescent="0.3">
      <c r="F94" s="12"/>
      <c r="H94" s="67"/>
    </row>
    <row r="95" spans="1:11" ht="22.5" thickTop="1" thickBot="1" x14ac:dyDescent="0.4">
      <c r="C95" s="135" t="s">
        <v>162</v>
      </c>
      <c r="D95" s="135"/>
      <c r="E95" s="135"/>
      <c r="F95" s="136"/>
      <c r="H95" s="67"/>
    </row>
    <row r="96" spans="1:11" ht="15.75" thickTop="1" x14ac:dyDescent="0.25">
      <c r="C96" s="3" t="s">
        <v>72</v>
      </c>
      <c r="D96" s="20">
        <v>43435</v>
      </c>
      <c r="E96" s="3"/>
      <c r="F96" s="11">
        <f>+D1</f>
        <v>15131261</v>
      </c>
      <c r="H96" s="67"/>
      <c r="I96" s="68">
        <v>11750116</v>
      </c>
      <c r="J96" s="67"/>
      <c r="K96" s="67"/>
    </row>
    <row r="97" spans="3:11" x14ac:dyDescent="0.25">
      <c r="C97" s="3" t="s">
        <v>73</v>
      </c>
      <c r="D97" s="20">
        <v>43466</v>
      </c>
      <c r="E97" s="3"/>
      <c r="F97" s="11">
        <f>+F58</f>
        <v>3094474</v>
      </c>
      <c r="H97" s="67"/>
      <c r="I97" s="68">
        <v>3324310</v>
      </c>
      <c r="J97" s="67"/>
      <c r="K97" s="67"/>
    </row>
    <row r="98" spans="3:11" x14ac:dyDescent="0.25">
      <c r="C98" s="3" t="s">
        <v>74</v>
      </c>
      <c r="D98" s="3"/>
      <c r="E98" s="3"/>
      <c r="F98" s="13"/>
      <c r="H98" s="67"/>
      <c r="I98" s="68">
        <v>2998971</v>
      </c>
      <c r="J98" s="67"/>
      <c r="K98" s="67"/>
    </row>
    <row r="99" spans="3:11" x14ac:dyDescent="0.25">
      <c r="C99" s="3" t="s">
        <v>75</v>
      </c>
      <c r="D99" s="20">
        <v>43466</v>
      </c>
      <c r="E99" s="3"/>
      <c r="F99" s="17">
        <f>-F92</f>
        <v>-3078178</v>
      </c>
      <c r="H99" s="67"/>
      <c r="I99" s="68">
        <v>2996667</v>
      </c>
      <c r="J99" s="67"/>
      <c r="K99" s="67"/>
    </row>
    <row r="100" spans="3:11" ht="15.75" thickBot="1" x14ac:dyDescent="0.3">
      <c r="F100" s="12"/>
      <c r="H100" s="67"/>
      <c r="I100" s="68">
        <v>166515</v>
      </c>
      <c r="J100" s="67"/>
      <c r="K100" s="67"/>
    </row>
    <row r="101" spans="3:11" ht="20.25" thickTop="1" thickBot="1" x14ac:dyDescent="0.35">
      <c r="C101" s="21" t="s">
        <v>1004</v>
      </c>
      <c r="D101" s="22"/>
      <c r="E101" s="22"/>
      <c r="F101" s="24">
        <f>+F96+F97+F99</f>
        <v>15147557</v>
      </c>
      <c r="I101" s="68">
        <v>1443968</v>
      </c>
      <c r="J101" s="67"/>
      <c r="K101" s="67"/>
    </row>
    <row r="102" spans="3:11" ht="16.5" thickTop="1" thickBot="1" x14ac:dyDescent="0.3">
      <c r="F102" s="12"/>
      <c r="H102" s="67"/>
      <c r="I102" s="68">
        <v>731774</v>
      </c>
      <c r="J102" s="67"/>
      <c r="K102" s="67"/>
    </row>
    <row r="103" spans="3:11" ht="20.25" thickTop="1" thickBot="1" x14ac:dyDescent="0.35">
      <c r="C103" s="21" t="s">
        <v>1028</v>
      </c>
      <c r="D103" s="22"/>
      <c r="E103" s="22"/>
      <c r="F103" s="24">
        <f>+'dep a plazo y saldos  bco'!A63</f>
        <v>45043373</v>
      </c>
      <c r="H103" s="67"/>
      <c r="I103" s="68">
        <v>10482372</v>
      </c>
      <c r="J103" s="67"/>
      <c r="K103" s="67"/>
    </row>
    <row r="104" spans="3:11" ht="15.75" thickTop="1" x14ac:dyDescent="0.25"/>
    <row r="106" spans="3:11" ht="23.25" x14ac:dyDescent="0.35">
      <c r="C106" s="172" t="s">
        <v>975</v>
      </c>
      <c r="D106" s="172"/>
      <c r="E106" s="172"/>
      <c r="F106" s="173">
        <f>+F101+F103</f>
        <v>60190930</v>
      </c>
    </row>
  </sheetData>
  <sortState xmlns:xlrd2="http://schemas.microsoft.com/office/spreadsheetml/2017/richdata2" ref="A5:F55">
    <sortCondition ref="A5:A55"/>
  </sortState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6C19D-5019-4948-9BDD-FA131308FB7A}">
  <dimension ref="A1:K104"/>
  <sheetViews>
    <sheetView topLeftCell="A72" zoomScale="80" zoomScaleNormal="80" workbookViewId="0">
      <selection activeCell="G87" sqref="F87:G88"/>
    </sheetView>
  </sheetViews>
  <sheetFormatPr baseColWidth="10" defaultRowHeight="15" x14ac:dyDescent="0.25"/>
  <cols>
    <col min="1" max="1" width="13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1016</v>
      </c>
      <c r="B1" s="107"/>
      <c r="C1" s="107"/>
      <c r="D1" s="108">
        <f>+'ene  2019'!F101</f>
        <v>15147557</v>
      </c>
      <c r="E1" s="104"/>
      <c r="F1" s="109"/>
      <c r="H1" s="3"/>
    </row>
    <row r="2" spans="1:8" x14ac:dyDescent="0.25">
      <c r="F2" s="12"/>
    </row>
    <row r="3" spans="1:8" ht="18.75" x14ac:dyDescent="0.3">
      <c r="A3" s="133" t="s">
        <v>1017</v>
      </c>
      <c r="B3" s="133"/>
      <c r="C3" s="133"/>
      <c r="D3" s="133"/>
      <c r="E3" s="133"/>
      <c r="F3" s="134"/>
    </row>
    <row r="4" spans="1:8" ht="4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43497</v>
      </c>
      <c r="B5" t="s">
        <v>76</v>
      </c>
      <c r="C5" t="s">
        <v>430</v>
      </c>
      <c r="F5" s="14">
        <v>20000</v>
      </c>
    </row>
    <row r="6" spans="1:8" x14ac:dyDescent="0.25">
      <c r="A6" s="9">
        <v>43497</v>
      </c>
      <c r="B6" t="s">
        <v>76</v>
      </c>
      <c r="C6" t="s">
        <v>1169</v>
      </c>
      <c r="F6" s="14">
        <v>240000</v>
      </c>
    </row>
    <row r="7" spans="1:8" x14ac:dyDescent="0.25">
      <c r="A7" s="9">
        <v>43500</v>
      </c>
      <c r="B7" t="s">
        <v>239</v>
      </c>
      <c r="C7" t="s">
        <v>1160</v>
      </c>
      <c r="F7" s="14">
        <v>3000</v>
      </c>
    </row>
    <row r="8" spans="1:8" x14ac:dyDescent="0.25">
      <c r="A8" s="9">
        <v>43500</v>
      </c>
      <c r="B8" t="s">
        <v>239</v>
      </c>
      <c r="C8" t="s">
        <v>3</v>
      </c>
      <c r="F8" s="14">
        <v>20000</v>
      </c>
    </row>
    <row r="9" spans="1:8" x14ac:dyDescent="0.25">
      <c r="A9" s="9">
        <v>43500</v>
      </c>
      <c r="B9" t="s">
        <v>239</v>
      </c>
      <c r="C9" t="s">
        <v>135</v>
      </c>
      <c r="F9" s="14">
        <v>20000</v>
      </c>
    </row>
    <row r="10" spans="1:8" x14ac:dyDescent="0.25">
      <c r="A10" s="9">
        <v>43500</v>
      </c>
      <c r="B10" t="s">
        <v>239</v>
      </c>
      <c r="C10" t="s">
        <v>204</v>
      </c>
      <c r="F10" s="14">
        <v>20000</v>
      </c>
    </row>
    <row r="11" spans="1:8" x14ac:dyDescent="0.25">
      <c r="A11" s="9">
        <v>43500</v>
      </c>
      <c r="B11" t="s">
        <v>239</v>
      </c>
      <c r="C11" t="s">
        <v>822</v>
      </c>
      <c r="F11" s="14">
        <v>20000</v>
      </c>
    </row>
    <row r="12" spans="1:8" x14ac:dyDescent="0.25">
      <c r="A12" s="9">
        <v>43500</v>
      </c>
      <c r="B12" t="s">
        <v>239</v>
      </c>
      <c r="C12" t="s">
        <v>511</v>
      </c>
      <c r="F12" s="14">
        <v>20000</v>
      </c>
    </row>
    <row r="13" spans="1:8" x14ac:dyDescent="0.25">
      <c r="A13" s="9">
        <v>43500</v>
      </c>
      <c r="B13" t="s">
        <v>239</v>
      </c>
      <c r="C13" t="s">
        <v>77</v>
      </c>
      <c r="F13" s="14">
        <v>40000</v>
      </c>
    </row>
    <row r="14" spans="1:8" x14ac:dyDescent="0.25">
      <c r="A14" s="9">
        <v>43500</v>
      </c>
      <c r="B14" t="s">
        <v>239</v>
      </c>
      <c r="C14" t="s">
        <v>415</v>
      </c>
      <c r="F14" s="14">
        <v>40000</v>
      </c>
    </row>
    <row r="15" spans="1:8" x14ac:dyDescent="0.25">
      <c r="A15" s="9">
        <v>43500</v>
      </c>
      <c r="B15" t="s">
        <v>239</v>
      </c>
      <c r="C15" t="s">
        <v>384</v>
      </c>
      <c r="F15" s="14">
        <v>48000</v>
      </c>
    </row>
    <row r="16" spans="1:8" x14ac:dyDescent="0.25">
      <c r="A16" s="9">
        <v>43500</v>
      </c>
      <c r="B16" t="s">
        <v>239</v>
      </c>
      <c r="C16" t="s">
        <v>1160</v>
      </c>
      <c r="F16" s="14">
        <v>50000</v>
      </c>
    </row>
    <row r="17" spans="1:6" x14ac:dyDescent="0.25">
      <c r="A17" s="9">
        <v>43500</v>
      </c>
      <c r="B17" t="s">
        <v>239</v>
      </c>
      <c r="C17" t="s">
        <v>130</v>
      </c>
      <c r="F17" s="14">
        <v>60000</v>
      </c>
    </row>
    <row r="18" spans="1:6" x14ac:dyDescent="0.25">
      <c r="A18" s="9">
        <v>43500</v>
      </c>
      <c r="B18" t="s">
        <v>239</v>
      </c>
      <c r="C18" t="s">
        <v>1166</v>
      </c>
      <c r="F18" s="14">
        <v>60000</v>
      </c>
    </row>
    <row r="19" spans="1:6" x14ac:dyDescent="0.25">
      <c r="A19" s="9">
        <v>43500</v>
      </c>
      <c r="B19" t="s">
        <v>239</v>
      </c>
      <c r="C19" t="s">
        <v>32</v>
      </c>
      <c r="F19" s="14">
        <v>80000</v>
      </c>
    </row>
    <row r="20" spans="1:6" x14ac:dyDescent="0.25">
      <c r="A20" s="9">
        <v>43500</v>
      </c>
      <c r="B20" t="s">
        <v>239</v>
      </c>
      <c r="C20" t="s">
        <v>1167</v>
      </c>
      <c r="F20" s="14">
        <v>100000</v>
      </c>
    </row>
    <row r="21" spans="1:6" x14ac:dyDescent="0.25">
      <c r="A21" s="9">
        <v>43500</v>
      </c>
      <c r="B21" t="s">
        <v>239</v>
      </c>
      <c r="C21" t="s">
        <v>380</v>
      </c>
      <c r="F21" s="14">
        <v>100000</v>
      </c>
    </row>
    <row r="22" spans="1:6" x14ac:dyDescent="0.25">
      <c r="A22" s="9">
        <v>43500</v>
      </c>
      <c r="B22" t="s">
        <v>239</v>
      </c>
      <c r="C22" t="s">
        <v>637</v>
      </c>
      <c r="F22" s="14">
        <v>100000</v>
      </c>
    </row>
    <row r="23" spans="1:6" x14ac:dyDescent="0.25">
      <c r="A23" s="9">
        <v>43500</v>
      </c>
      <c r="B23" t="s">
        <v>239</v>
      </c>
      <c r="C23" t="s">
        <v>416</v>
      </c>
      <c r="F23" s="14">
        <v>120000</v>
      </c>
    </row>
    <row r="24" spans="1:6" x14ac:dyDescent="0.25">
      <c r="A24" s="9">
        <v>43500</v>
      </c>
      <c r="B24" t="s">
        <v>76</v>
      </c>
      <c r="C24" t="s">
        <v>146</v>
      </c>
      <c r="F24" s="14">
        <v>126000</v>
      </c>
    </row>
    <row r="25" spans="1:6" x14ac:dyDescent="0.25">
      <c r="A25" s="9">
        <v>43500</v>
      </c>
      <c r="B25" t="s">
        <v>76</v>
      </c>
      <c r="C25" t="s">
        <v>1168</v>
      </c>
      <c r="F25" s="14">
        <v>180000</v>
      </c>
    </row>
    <row r="26" spans="1:6" x14ac:dyDescent="0.25">
      <c r="A26" s="9">
        <v>43500</v>
      </c>
      <c r="B26" t="s">
        <v>239</v>
      </c>
      <c r="C26" t="s">
        <v>257</v>
      </c>
      <c r="F26" s="14">
        <v>240000</v>
      </c>
    </row>
    <row r="27" spans="1:6" x14ac:dyDescent="0.25">
      <c r="A27" s="9">
        <v>43501</v>
      </c>
      <c r="B27" t="s">
        <v>76</v>
      </c>
      <c r="C27" t="s">
        <v>261</v>
      </c>
      <c r="F27" s="14">
        <v>40000</v>
      </c>
    </row>
    <row r="28" spans="1:6" x14ac:dyDescent="0.25">
      <c r="A28" s="9">
        <v>43501</v>
      </c>
      <c r="B28" t="s">
        <v>129</v>
      </c>
      <c r="C28" t="s">
        <v>142</v>
      </c>
      <c r="F28" s="14">
        <v>60000</v>
      </c>
    </row>
    <row r="29" spans="1:6" x14ac:dyDescent="0.25">
      <c r="A29" s="9">
        <v>43501</v>
      </c>
      <c r="B29" t="s">
        <v>129</v>
      </c>
      <c r="C29" t="s">
        <v>260</v>
      </c>
      <c r="F29" s="14">
        <v>200000</v>
      </c>
    </row>
    <row r="30" spans="1:6" x14ac:dyDescent="0.25">
      <c r="A30" s="9">
        <v>43501</v>
      </c>
      <c r="B30" t="s">
        <v>129</v>
      </c>
      <c r="C30" t="s">
        <v>374</v>
      </c>
      <c r="F30" s="14">
        <v>200000</v>
      </c>
    </row>
    <row r="31" spans="1:6" x14ac:dyDescent="0.25">
      <c r="A31" s="9">
        <v>43501</v>
      </c>
      <c r="B31" t="s">
        <v>129</v>
      </c>
      <c r="C31" t="s">
        <v>262</v>
      </c>
      <c r="F31" s="14">
        <v>420000</v>
      </c>
    </row>
    <row r="32" spans="1:6" x14ac:dyDescent="0.25">
      <c r="A32" s="9">
        <v>43502</v>
      </c>
      <c r="B32" t="s">
        <v>76</v>
      </c>
      <c r="C32" t="s">
        <v>2</v>
      </c>
      <c r="F32" s="14">
        <v>20000</v>
      </c>
    </row>
    <row r="33" spans="1:6" x14ac:dyDescent="0.25">
      <c r="A33" s="9">
        <v>43502</v>
      </c>
      <c r="B33" t="s">
        <v>76</v>
      </c>
      <c r="C33" t="s">
        <v>1162</v>
      </c>
      <c r="F33" s="14">
        <v>20000</v>
      </c>
    </row>
    <row r="34" spans="1:6" x14ac:dyDescent="0.25">
      <c r="A34" s="9">
        <v>43502</v>
      </c>
      <c r="B34" t="s">
        <v>76</v>
      </c>
      <c r="C34" t="s">
        <v>9</v>
      </c>
      <c r="F34" s="14">
        <v>20000</v>
      </c>
    </row>
    <row r="35" spans="1:6" x14ac:dyDescent="0.25">
      <c r="A35" s="9">
        <v>43502</v>
      </c>
      <c r="B35" t="s">
        <v>76</v>
      </c>
      <c r="C35" t="s">
        <v>131</v>
      </c>
      <c r="F35" s="14">
        <v>20000</v>
      </c>
    </row>
    <row r="36" spans="1:6" x14ac:dyDescent="0.25">
      <c r="A36" s="9">
        <v>43502</v>
      </c>
      <c r="B36" t="s">
        <v>129</v>
      </c>
      <c r="C36" t="s">
        <v>1162</v>
      </c>
      <c r="F36" s="14">
        <v>77500</v>
      </c>
    </row>
    <row r="37" spans="1:6" x14ac:dyDescent="0.25">
      <c r="A37" s="9">
        <v>43503</v>
      </c>
      <c r="B37" t="s">
        <v>76</v>
      </c>
      <c r="C37" t="s">
        <v>261</v>
      </c>
      <c r="F37" s="14">
        <v>40000</v>
      </c>
    </row>
    <row r="38" spans="1:6" x14ac:dyDescent="0.25">
      <c r="A38" s="9">
        <v>43504</v>
      </c>
      <c r="B38" t="s">
        <v>76</v>
      </c>
      <c r="C38" t="s">
        <v>413</v>
      </c>
      <c r="F38" s="14">
        <v>20000</v>
      </c>
    </row>
    <row r="39" spans="1:6" x14ac:dyDescent="0.25">
      <c r="A39" s="9">
        <v>43507</v>
      </c>
      <c r="B39" t="s">
        <v>239</v>
      </c>
      <c r="C39" t="s">
        <v>1161</v>
      </c>
      <c r="F39" s="14">
        <v>9100</v>
      </c>
    </row>
    <row r="40" spans="1:6" x14ac:dyDescent="0.25">
      <c r="A40" s="9">
        <v>43507</v>
      </c>
      <c r="B40" t="s">
        <v>239</v>
      </c>
      <c r="C40" t="s">
        <v>201</v>
      </c>
      <c r="F40" s="14">
        <v>20000</v>
      </c>
    </row>
    <row r="41" spans="1:6" x14ac:dyDescent="0.25">
      <c r="A41" s="9">
        <v>43507</v>
      </c>
      <c r="B41" t="s">
        <v>239</v>
      </c>
      <c r="C41" t="s">
        <v>201</v>
      </c>
      <c r="F41" s="14">
        <v>20000</v>
      </c>
    </row>
    <row r="42" spans="1:6" x14ac:dyDescent="0.25">
      <c r="A42" s="9">
        <v>43507</v>
      </c>
      <c r="B42" t="s">
        <v>76</v>
      </c>
      <c r="C42" t="s">
        <v>87</v>
      </c>
      <c r="F42" s="14">
        <v>20000</v>
      </c>
    </row>
    <row r="43" spans="1:6" x14ac:dyDescent="0.25">
      <c r="A43" s="9">
        <v>43507</v>
      </c>
      <c r="B43" t="s">
        <v>239</v>
      </c>
      <c r="C43" t="s">
        <v>373</v>
      </c>
      <c r="F43" s="14">
        <v>80000</v>
      </c>
    </row>
    <row r="44" spans="1:6" x14ac:dyDescent="0.25">
      <c r="A44" s="9">
        <v>43507</v>
      </c>
      <c r="B44" t="s">
        <v>239</v>
      </c>
      <c r="C44" t="s">
        <v>379</v>
      </c>
      <c r="F44" s="14">
        <v>160000</v>
      </c>
    </row>
    <row r="45" spans="1:6" x14ac:dyDescent="0.25">
      <c r="A45" s="9">
        <v>43511</v>
      </c>
      <c r="B45" t="s">
        <v>129</v>
      </c>
      <c r="C45" t="s">
        <v>1164</v>
      </c>
      <c r="F45" s="14">
        <v>40039</v>
      </c>
    </row>
    <row r="46" spans="1:6" x14ac:dyDescent="0.25">
      <c r="A46" s="9">
        <v>43514</v>
      </c>
      <c r="B46" t="s">
        <v>239</v>
      </c>
      <c r="C46" t="s">
        <v>1170</v>
      </c>
      <c r="F46" s="14">
        <v>270000</v>
      </c>
    </row>
    <row r="47" spans="1:6" x14ac:dyDescent="0.25">
      <c r="A47" s="9">
        <v>43518</v>
      </c>
      <c r="B47" t="s">
        <v>76</v>
      </c>
      <c r="C47" t="s">
        <v>895</v>
      </c>
      <c r="F47" s="14">
        <v>20080</v>
      </c>
    </row>
    <row r="48" spans="1:6" x14ac:dyDescent="0.25">
      <c r="A48" s="9">
        <v>43518</v>
      </c>
      <c r="B48" t="s">
        <v>129</v>
      </c>
      <c r="C48" t="s">
        <v>758</v>
      </c>
      <c r="F48" s="14">
        <v>831605</v>
      </c>
    </row>
    <row r="49" spans="1:6" x14ac:dyDescent="0.25">
      <c r="A49" s="9">
        <v>43521</v>
      </c>
      <c r="B49" t="s">
        <v>76</v>
      </c>
      <c r="C49" t="s">
        <v>874</v>
      </c>
      <c r="F49" s="14">
        <v>20000</v>
      </c>
    </row>
    <row r="50" spans="1:6" x14ac:dyDescent="0.25">
      <c r="A50" s="9">
        <v>43521</v>
      </c>
      <c r="B50" t="s">
        <v>76</v>
      </c>
      <c r="C50" t="s">
        <v>21</v>
      </c>
      <c r="F50" s="14">
        <v>20109</v>
      </c>
    </row>
    <row r="51" spans="1:6" x14ac:dyDescent="0.25">
      <c r="A51" s="9">
        <v>43521</v>
      </c>
      <c r="B51" t="s">
        <v>239</v>
      </c>
      <c r="C51" t="s">
        <v>1165</v>
      </c>
      <c r="F51" s="14">
        <v>50000</v>
      </c>
    </row>
    <row r="52" spans="1:6" x14ac:dyDescent="0.25">
      <c r="A52" s="9">
        <v>43521</v>
      </c>
      <c r="B52" t="s">
        <v>239</v>
      </c>
      <c r="C52" t="s">
        <v>417</v>
      </c>
      <c r="F52" s="14">
        <v>140000</v>
      </c>
    </row>
    <row r="53" spans="1:6" x14ac:dyDescent="0.25">
      <c r="A53" s="9">
        <v>43522</v>
      </c>
      <c r="B53" t="s">
        <v>76</v>
      </c>
      <c r="C53" t="s">
        <v>127</v>
      </c>
      <c r="F53" s="14">
        <v>20000</v>
      </c>
    </row>
    <row r="54" spans="1:6" x14ac:dyDescent="0.25">
      <c r="A54" s="9">
        <v>43522</v>
      </c>
      <c r="B54" t="s">
        <v>76</v>
      </c>
      <c r="C54" t="s">
        <v>9</v>
      </c>
      <c r="F54" s="14">
        <v>20000</v>
      </c>
    </row>
    <row r="55" spans="1:6" x14ac:dyDescent="0.25">
      <c r="A55" s="9">
        <v>43522</v>
      </c>
      <c r="B55" t="s">
        <v>76</v>
      </c>
      <c r="C55" t="s">
        <v>131</v>
      </c>
      <c r="F55" s="14">
        <v>20000</v>
      </c>
    </row>
    <row r="56" spans="1:6" x14ac:dyDescent="0.25">
      <c r="A56" s="9">
        <v>43522</v>
      </c>
      <c r="B56" t="s">
        <v>76</v>
      </c>
      <c r="C56" t="s">
        <v>986</v>
      </c>
      <c r="F56" s="14">
        <v>30000</v>
      </c>
    </row>
    <row r="57" spans="1:6" x14ac:dyDescent="0.25">
      <c r="A57" s="9">
        <v>43524</v>
      </c>
      <c r="B57" t="s">
        <v>239</v>
      </c>
      <c r="C57" t="s">
        <v>1159</v>
      </c>
      <c r="F57" s="14">
        <v>2780</v>
      </c>
    </row>
    <row r="58" spans="1:6" x14ac:dyDescent="0.25">
      <c r="A58" s="9">
        <v>43524</v>
      </c>
      <c r="B58" t="s">
        <v>76</v>
      </c>
      <c r="C58" t="s">
        <v>14</v>
      </c>
      <c r="F58" s="14">
        <v>20000</v>
      </c>
    </row>
    <row r="59" spans="1:6" x14ac:dyDescent="0.25">
      <c r="A59" s="9">
        <v>43524</v>
      </c>
      <c r="B59" t="s">
        <v>239</v>
      </c>
      <c r="C59" t="s">
        <v>1163</v>
      </c>
      <c r="F59" s="14">
        <v>20000</v>
      </c>
    </row>
    <row r="60" spans="1:6" x14ac:dyDescent="0.25">
      <c r="A60" s="9">
        <v>43524</v>
      </c>
      <c r="B60" t="s">
        <v>239</v>
      </c>
      <c r="C60" t="s">
        <v>135</v>
      </c>
      <c r="F60" s="14">
        <v>20000</v>
      </c>
    </row>
    <row r="61" spans="1:6" x14ac:dyDescent="0.25">
      <c r="A61" s="9"/>
      <c r="F61" s="14"/>
    </row>
    <row r="62" spans="1:6" ht="19.5" thickBot="1" x14ac:dyDescent="0.35">
      <c r="A62" s="18"/>
      <c r="B62" s="18"/>
      <c r="C62" s="39" t="s">
        <v>1018</v>
      </c>
      <c r="D62" s="40"/>
      <c r="E62" s="40"/>
      <c r="F62" s="41">
        <f>SUM(F5:F61)</f>
        <v>4698213</v>
      </c>
    </row>
    <row r="63" spans="1:6" ht="15.75" thickTop="1" x14ac:dyDescent="0.25">
      <c r="A63" s="104"/>
      <c r="B63" s="104"/>
      <c r="C63" s="104"/>
      <c r="D63" s="104"/>
      <c r="E63" s="104"/>
      <c r="F63" s="110"/>
    </row>
    <row r="64" spans="1:6" ht="15.75" thickBot="1" x14ac:dyDescent="0.3">
      <c r="F64" s="30"/>
    </row>
    <row r="65" spans="1:6" ht="19.5" thickTop="1" x14ac:dyDescent="0.3">
      <c r="A65" s="137" t="s">
        <v>1019</v>
      </c>
      <c r="B65" s="137"/>
      <c r="C65" s="137"/>
      <c r="D65" s="137"/>
      <c r="E65" s="137"/>
      <c r="F65" s="138"/>
    </row>
    <row r="66" spans="1:6" x14ac:dyDescent="0.25">
      <c r="F66" s="12"/>
    </row>
    <row r="67" spans="1:6" ht="34.15" customHeight="1" x14ac:dyDescent="0.25">
      <c r="A67" s="8" t="s">
        <v>43</v>
      </c>
      <c r="B67" s="8" t="s">
        <v>40</v>
      </c>
      <c r="C67" s="8" t="s">
        <v>1</v>
      </c>
      <c r="D67" s="8" t="s">
        <v>41</v>
      </c>
      <c r="E67" s="8" t="s">
        <v>68</v>
      </c>
      <c r="F67" s="16" t="s">
        <v>42</v>
      </c>
    </row>
    <row r="68" spans="1:6" x14ac:dyDescent="0.25">
      <c r="A68" s="9">
        <v>43497</v>
      </c>
      <c r="B68" t="s">
        <v>76</v>
      </c>
      <c r="C68" t="s">
        <v>1171</v>
      </c>
      <c r="D68" s="10"/>
      <c r="E68" s="7"/>
      <c r="F68" s="14">
        <v>366780</v>
      </c>
    </row>
    <row r="69" spans="1:6" x14ac:dyDescent="0.25">
      <c r="A69" s="9">
        <v>43500</v>
      </c>
      <c r="B69" t="s">
        <v>76</v>
      </c>
      <c r="C69" t="s">
        <v>1172</v>
      </c>
      <c r="D69" s="10" t="s">
        <v>57</v>
      </c>
      <c r="E69" s="7"/>
      <c r="F69" s="14">
        <v>120000</v>
      </c>
    </row>
    <row r="70" spans="1:6" x14ac:dyDescent="0.25">
      <c r="A70" s="9">
        <v>43501</v>
      </c>
      <c r="B70" t="s">
        <v>76</v>
      </c>
      <c r="C70" t="s">
        <v>1173</v>
      </c>
      <c r="D70" s="10"/>
      <c r="E70" s="7"/>
      <c r="F70" s="14">
        <v>295000</v>
      </c>
    </row>
    <row r="71" spans="1:6" x14ac:dyDescent="0.25">
      <c r="A71" s="9">
        <v>43501</v>
      </c>
      <c r="B71" t="s">
        <v>76</v>
      </c>
      <c r="C71" t="s">
        <v>1151</v>
      </c>
      <c r="D71" s="10"/>
      <c r="E71" s="7"/>
      <c r="F71" s="14">
        <v>142380</v>
      </c>
    </row>
    <row r="72" spans="1:6" x14ac:dyDescent="0.25">
      <c r="A72" s="9">
        <v>43501</v>
      </c>
      <c r="B72" t="s">
        <v>76</v>
      </c>
      <c r="C72" t="s">
        <v>1174</v>
      </c>
      <c r="D72" s="10"/>
      <c r="E72" s="7"/>
      <c r="F72" s="14">
        <v>100000</v>
      </c>
    </row>
    <row r="73" spans="1:6" x14ac:dyDescent="0.25">
      <c r="A73" s="9">
        <v>43501</v>
      </c>
      <c r="B73" t="s">
        <v>76</v>
      </c>
      <c r="C73" t="s">
        <v>476</v>
      </c>
      <c r="D73" s="10"/>
      <c r="E73" s="7"/>
      <c r="F73" s="14">
        <v>20971</v>
      </c>
    </row>
    <row r="74" spans="1:6" x14ac:dyDescent="0.25">
      <c r="A74" s="9">
        <v>43501</v>
      </c>
      <c r="B74" t="s">
        <v>76</v>
      </c>
      <c r="C74" t="s">
        <v>436</v>
      </c>
      <c r="D74" s="10"/>
      <c r="E74" s="7"/>
      <c r="F74" s="14">
        <v>63639</v>
      </c>
    </row>
    <row r="75" spans="1:6" x14ac:dyDescent="0.25">
      <c r="A75" s="9">
        <v>43501</v>
      </c>
      <c r="B75" t="s">
        <v>76</v>
      </c>
      <c r="C75" t="s">
        <v>529</v>
      </c>
      <c r="D75" s="10"/>
      <c r="E75" s="7"/>
      <c r="F75" s="14">
        <v>2036</v>
      </c>
    </row>
    <row r="76" spans="1:6" x14ac:dyDescent="0.25">
      <c r="A76" s="9">
        <v>43501</v>
      </c>
      <c r="B76" t="s">
        <v>76</v>
      </c>
      <c r="C76" t="s">
        <v>1149</v>
      </c>
      <c r="D76" s="10"/>
      <c r="E76" s="7"/>
      <c r="F76" s="14">
        <v>6990</v>
      </c>
    </row>
    <row r="77" spans="1:6" x14ac:dyDescent="0.25">
      <c r="A77" s="9">
        <v>43502</v>
      </c>
      <c r="B77" t="s">
        <v>264</v>
      </c>
      <c r="C77" t="s">
        <v>517</v>
      </c>
      <c r="D77" s="10"/>
      <c r="E77" s="7"/>
      <c r="F77" s="14">
        <v>10190</v>
      </c>
    </row>
    <row r="78" spans="1:6" x14ac:dyDescent="0.25">
      <c r="A78" s="9">
        <v>43503</v>
      </c>
      <c r="B78" t="s">
        <v>76</v>
      </c>
      <c r="C78" t="s">
        <v>961</v>
      </c>
      <c r="D78" s="10"/>
      <c r="E78" s="7"/>
      <c r="F78" s="14">
        <v>70000</v>
      </c>
    </row>
    <row r="79" spans="1:6" x14ac:dyDescent="0.25">
      <c r="A79" s="9">
        <v>43507</v>
      </c>
      <c r="B79" t="s">
        <v>76</v>
      </c>
      <c r="C79" t="s">
        <v>1175</v>
      </c>
      <c r="D79" s="10"/>
      <c r="E79" s="7"/>
      <c r="F79" s="14">
        <v>100000</v>
      </c>
    </row>
    <row r="80" spans="1:6" x14ac:dyDescent="0.25">
      <c r="A80" s="9">
        <v>43507</v>
      </c>
      <c r="B80" t="s">
        <v>76</v>
      </c>
      <c r="C80" t="s">
        <v>1176</v>
      </c>
      <c r="D80" s="10"/>
      <c r="E80" s="7"/>
      <c r="F80" s="14">
        <v>295000</v>
      </c>
    </row>
    <row r="81" spans="1:11" x14ac:dyDescent="0.25">
      <c r="A81" s="9">
        <v>43507</v>
      </c>
      <c r="B81" t="s">
        <v>76</v>
      </c>
      <c r="C81" t="s">
        <v>364</v>
      </c>
      <c r="D81" s="10"/>
      <c r="E81" s="7"/>
      <c r="F81" s="14">
        <v>70000</v>
      </c>
    </row>
    <row r="82" spans="1:11" x14ac:dyDescent="0.25">
      <c r="A82" s="9">
        <v>43507</v>
      </c>
      <c r="B82" t="s">
        <v>76</v>
      </c>
      <c r="C82" t="s">
        <v>1177</v>
      </c>
      <c r="D82" s="10"/>
      <c r="E82" s="7"/>
      <c r="F82" s="14">
        <v>120000</v>
      </c>
    </row>
    <row r="83" spans="1:11" x14ac:dyDescent="0.25">
      <c r="A83" s="9">
        <v>43515</v>
      </c>
      <c r="B83" t="s">
        <v>76</v>
      </c>
      <c r="C83" t="s">
        <v>1178</v>
      </c>
      <c r="D83" s="10"/>
      <c r="E83" s="7"/>
      <c r="F83" s="14">
        <v>295000</v>
      </c>
    </row>
    <row r="84" spans="1:11" x14ac:dyDescent="0.25">
      <c r="A84" s="9">
        <v>43517</v>
      </c>
      <c r="B84" t="s">
        <v>76</v>
      </c>
      <c r="C84" t="s">
        <v>1179</v>
      </c>
      <c r="D84" s="10"/>
      <c r="E84" s="7"/>
      <c r="F84" s="14">
        <v>174510</v>
      </c>
    </row>
    <row r="85" spans="1:11" x14ac:dyDescent="0.25">
      <c r="A85" s="9">
        <v>43518</v>
      </c>
      <c r="B85" t="s">
        <v>76</v>
      </c>
      <c r="C85" t="s">
        <v>1180</v>
      </c>
      <c r="D85" s="10"/>
      <c r="E85" s="7"/>
      <c r="F85" s="14">
        <v>70000</v>
      </c>
    </row>
    <row r="86" spans="1:11" x14ac:dyDescent="0.25">
      <c r="A86" s="9">
        <v>43518</v>
      </c>
      <c r="B86" t="s">
        <v>76</v>
      </c>
      <c r="C86" t="s">
        <v>1181</v>
      </c>
      <c r="D86" s="10"/>
      <c r="E86" s="7"/>
      <c r="F86" s="14">
        <v>15000</v>
      </c>
    </row>
    <row r="87" spans="1:11" x14ac:dyDescent="0.25">
      <c r="A87" s="9">
        <v>43518</v>
      </c>
      <c r="B87" t="s">
        <v>76</v>
      </c>
      <c r="C87" t="s">
        <v>1182</v>
      </c>
      <c r="D87" s="10"/>
      <c r="E87" s="7"/>
      <c r="F87" s="14">
        <v>35000</v>
      </c>
    </row>
    <row r="88" spans="1:11" x14ac:dyDescent="0.25">
      <c r="A88" s="9">
        <v>43521</v>
      </c>
      <c r="B88" t="s">
        <v>76</v>
      </c>
      <c r="C88" t="s">
        <v>1183</v>
      </c>
      <c r="D88" s="10"/>
      <c r="E88" s="7"/>
      <c r="F88" s="14">
        <v>295000</v>
      </c>
    </row>
    <row r="89" spans="1:11" x14ac:dyDescent="0.25">
      <c r="A89" s="9"/>
      <c r="B89" s="30"/>
      <c r="D89" s="10"/>
      <c r="E89" s="7"/>
      <c r="F89" s="14"/>
    </row>
    <row r="90" spans="1:11" ht="18.75" x14ac:dyDescent="0.3">
      <c r="C90" s="36" t="s">
        <v>1020</v>
      </c>
      <c r="D90" s="37"/>
      <c r="E90" s="37"/>
      <c r="F90" s="38">
        <f>SUM(F68:F88)</f>
        <v>2667496</v>
      </c>
      <c r="H90" s="1">
        <f>+F62-F90</f>
        <v>2030717</v>
      </c>
    </row>
    <row r="91" spans="1:11" x14ac:dyDescent="0.25">
      <c r="F91" s="12"/>
    </row>
    <row r="92" spans="1:11" ht="15.75" thickBot="1" x14ac:dyDescent="0.3">
      <c r="F92" s="12"/>
      <c r="H92" s="67"/>
    </row>
    <row r="93" spans="1:11" ht="22.5" thickTop="1" thickBot="1" x14ac:dyDescent="0.4">
      <c r="C93" s="135" t="s">
        <v>162</v>
      </c>
      <c r="D93" s="135"/>
      <c r="E93" s="135"/>
      <c r="F93" s="136"/>
      <c r="H93" s="67"/>
    </row>
    <row r="94" spans="1:11" ht="15.75" thickTop="1" x14ac:dyDescent="0.25">
      <c r="C94" s="3" t="s">
        <v>72</v>
      </c>
      <c r="D94" s="20">
        <v>43466</v>
      </c>
      <c r="E94" s="3"/>
      <c r="F94" s="11">
        <f>+D1</f>
        <v>15147557</v>
      </c>
      <c r="H94" s="67"/>
      <c r="I94" s="68">
        <v>11750116</v>
      </c>
      <c r="J94" s="67"/>
      <c r="K94" s="67"/>
    </row>
    <row r="95" spans="1:11" x14ac:dyDescent="0.25">
      <c r="C95" s="3" t="s">
        <v>73</v>
      </c>
      <c r="D95" s="20">
        <v>43497</v>
      </c>
      <c r="E95" s="3"/>
      <c r="F95" s="11">
        <f>+F62</f>
        <v>4698213</v>
      </c>
      <c r="H95" s="67"/>
      <c r="I95" s="68">
        <v>3324310</v>
      </c>
      <c r="J95" s="67"/>
      <c r="K95" s="67"/>
    </row>
    <row r="96" spans="1:11" x14ac:dyDescent="0.25">
      <c r="C96" s="3" t="s">
        <v>74</v>
      </c>
      <c r="D96" s="3"/>
      <c r="E96" s="3"/>
      <c r="F96" s="13"/>
      <c r="H96" s="67"/>
      <c r="I96" s="68">
        <v>2998971</v>
      </c>
      <c r="J96" s="67"/>
      <c r="K96" s="67"/>
    </row>
    <row r="97" spans="3:11" x14ac:dyDescent="0.25">
      <c r="C97" s="3" t="s">
        <v>75</v>
      </c>
      <c r="D97" s="20">
        <v>43497</v>
      </c>
      <c r="E97" s="3"/>
      <c r="F97" s="17">
        <f>-F90</f>
        <v>-2667496</v>
      </c>
      <c r="H97" s="67"/>
      <c r="I97" s="68">
        <v>2996667</v>
      </c>
      <c r="J97" s="67"/>
      <c r="K97" s="67"/>
    </row>
    <row r="98" spans="3:11" ht="15.75" thickBot="1" x14ac:dyDescent="0.3">
      <c r="F98" s="12"/>
      <c r="H98" s="67"/>
      <c r="I98" s="68">
        <v>166515</v>
      </c>
      <c r="J98" s="67"/>
      <c r="K98" s="67"/>
    </row>
    <row r="99" spans="3:11" ht="20.25" thickTop="1" thickBot="1" x14ac:dyDescent="0.35">
      <c r="C99" s="21" t="s">
        <v>1021</v>
      </c>
      <c r="D99" s="22"/>
      <c r="E99" s="22"/>
      <c r="F99" s="24">
        <f>+F94+F95+F97</f>
        <v>17178274</v>
      </c>
      <c r="I99" s="68">
        <v>1443968</v>
      </c>
      <c r="J99" s="67"/>
      <c r="K99" s="67"/>
    </row>
    <row r="100" spans="3:11" ht="16.5" thickTop="1" thickBot="1" x14ac:dyDescent="0.3">
      <c r="F100" s="12"/>
      <c r="H100" s="67"/>
      <c r="I100" s="68">
        <v>731774</v>
      </c>
      <c r="J100" s="67"/>
      <c r="K100" s="67"/>
    </row>
    <row r="101" spans="3:11" ht="20.25" thickTop="1" thickBot="1" x14ac:dyDescent="0.35">
      <c r="C101" s="21" t="s">
        <v>1028</v>
      </c>
      <c r="D101" s="22"/>
      <c r="E101" s="22"/>
      <c r="F101" s="24">
        <f>+'dep a plazo y saldos  bco'!A63</f>
        <v>45043373</v>
      </c>
      <c r="H101" s="67"/>
      <c r="I101" s="68">
        <v>10482372</v>
      </c>
      <c r="J101" s="67"/>
      <c r="K101" s="67"/>
    </row>
    <row r="102" spans="3:11" ht="15.75" thickTop="1" x14ac:dyDescent="0.25"/>
    <row r="104" spans="3:11" ht="23.25" x14ac:dyDescent="0.35">
      <c r="C104" s="172" t="s">
        <v>975</v>
      </c>
      <c r="D104" s="172"/>
      <c r="E104" s="172"/>
      <c r="F104" s="173">
        <f>+F99+F101</f>
        <v>62221647</v>
      </c>
    </row>
  </sheetData>
  <sortState xmlns:xlrd2="http://schemas.microsoft.com/office/spreadsheetml/2017/richdata2" ref="A68:F88">
    <sortCondition ref="A68:A88"/>
  </sortState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62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32F89-171E-4E99-8768-385633722449}">
  <dimension ref="A1:K84"/>
  <sheetViews>
    <sheetView topLeftCell="A52" zoomScale="80" zoomScaleNormal="80" workbookViewId="0">
      <selection activeCell="G87" sqref="F87:G88"/>
    </sheetView>
  </sheetViews>
  <sheetFormatPr baseColWidth="10" defaultRowHeight="15" x14ac:dyDescent="0.25"/>
  <cols>
    <col min="1" max="1" width="13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1023</v>
      </c>
      <c r="B1" s="107"/>
      <c r="C1" s="107"/>
      <c r="D1" s="108">
        <f>+'feb  2019'!F99</f>
        <v>17178274</v>
      </c>
      <c r="E1" s="104"/>
      <c r="F1" s="109"/>
      <c r="H1" s="3"/>
    </row>
    <row r="2" spans="1:8" x14ac:dyDescent="0.25">
      <c r="F2" s="12"/>
    </row>
    <row r="3" spans="1:8" ht="18.75" x14ac:dyDescent="0.3">
      <c r="A3" s="188" t="s">
        <v>1022</v>
      </c>
      <c r="B3" s="133"/>
      <c r="C3" s="133"/>
      <c r="D3" s="133"/>
      <c r="E3" s="133"/>
      <c r="F3" s="134"/>
    </row>
    <row r="4" spans="1:8" ht="40.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43525</v>
      </c>
      <c r="B5" t="s">
        <v>76</v>
      </c>
      <c r="C5" t="s">
        <v>4</v>
      </c>
      <c r="F5" s="14">
        <v>20000</v>
      </c>
    </row>
    <row r="6" spans="1:8" x14ac:dyDescent="0.25">
      <c r="A6" s="9">
        <v>43525</v>
      </c>
      <c r="B6" t="s">
        <v>76</v>
      </c>
      <c r="C6" t="s">
        <v>24</v>
      </c>
      <c r="F6" s="14">
        <v>120000</v>
      </c>
    </row>
    <row r="7" spans="1:8" x14ac:dyDescent="0.25">
      <c r="A7" s="9">
        <v>43525</v>
      </c>
      <c r="B7" t="s">
        <v>76</v>
      </c>
      <c r="C7" t="s">
        <v>383</v>
      </c>
      <c r="F7" s="14">
        <v>210006</v>
      </c>
    </row>
    <row r="8" spans="1:8" x14ac:dyDescent="0.25">
      <c r="A8" s="9">
        <v>43528</v>
      </c>
      <c r="B8" t="s">
        <v>239</v>
      </c>
      <c r="C8" t="s">
        <v>412</v>
      </c>
      <c r="F8" s="14">
        <v>3000</v>
      </c>
    </row>
    <row r="9" spans="1:8" x14ac:dyDescent="0.25">
      <c r="A9" s="9">
        <v>43528</v>
      </c>
      <c r="B9" t="s">
        <v>76</v>
      </c>
      <c r="C9" t="s">
        <v>93</v>
      </c>
      <c r="F9" s="14">
        <v>20000</v>
      </c>
    </row>
    <row r="10" spans="1:8" x14ac:dyDescent="0.25">
      <c r="A10" s="9">
        <v>43528</v>
      </c>
      <c r="B10" t="s">
        <v>76</v>
      </c>
      <c r="C10" t="s">
        <v>764</v>
      </c>
      <c r="F10" s="14">
        <v>20037</v>
      </c>
    </row>
    <row r="11" spans="1:8" x14ac:dyDescent="0.25">
      <c r="A11" s="9">
        <v>43528</v>
      </c>
      <c r="B11" t="s">
        <v>76</v>
      </c>
      <c r="C11" t="s">
        <v>94</v>
      </c>
      <c r="F11" s="14">
        <v>20054</v>
      </c>
    </row>
    <row r="12" spans="1:8" x14ac:dyDescent="0.25">
      <c r="A12" s="9">
        <v>43528</v>
      </c>
      <c r="B12" t="s">
        <v>76</v>
      </c>
      <c r="C12" t="s">
        <v>17</v>
      </c>
      <c r="F12" s="14">
        <v>20072</v>
      </c>
    </row>
    <row r="13" spans="1:8" x14ac:dyDescent="0.25">
      <c r="A13" s="9">
        <v>43528</v>
      </c>
      <c r="B13" t="s">
        <v>76</v>
      </c>
      <c r="C13" t="s">
        <v>1186</v>
      </c>
      <c r="F13" s="14">
        <v>23000</v>
      </c>
    </row>
    <row r="14" spans="1:8" x14ac:dyDescent="0.25">
      <c r="A14" s="9">
        <v>43528</v>
      </c>
      <c r="B14" t="s">
        <v>239</v>
      </c>
      <c r="C14" t="s">
        <v>132</v>
      </c>
      <c r="F14" s="14">
        <v>23100</v>
      </c>
    </row>
    <row r="15" spans="1:8" x14ac:dyDescent="0.25">
      <c r="A15" s="9">
        <v>43528</v>
      </c>
      <c r="B15" t="s">
        <v>129</v>
      </c>
      <c r="C15" t="s">
        <v>1188</v>
      </c>
      <c r="F15" s="14">
        <v>30000</v>
      </c>
    </row>
    <row r="16" spans="1:8" x14ac:dyDescent="0.25">
      <c r="A16" s="9">
        <v>43528</v>
      </c>
      <c r="B16" t="s">
        <v>76</v>
      </c>
      <c r="C16" t="s">
        <v>1189</v>
      </c>
      <c r="F16" s="14">
        <v>40000</v>
      </c>
    </row>
    <row r="17" spans="1:6" x14ac:dyDescent="0.25">
      <c r="A17" s="9">
        <v>43528</v>
      </c>
      <c r="B17" t="s">
        <v>129</v>
      </c>
      <c r="C17" t="s">
        <v>142</v>
      </c>
      <c r="F17" s="14">
        <v>60000</v>
      </c>
    </row>
    <row r="18" spans="1:6" x14ac:dyDescent="0.25">
      <c r="A18" s="9">
        <v>43530</v>
      </c>
      <c r="B18" t="s">
        <v>239</v>
      </c>
      <c r="C18" t="s">
        <v>1190</v>
      </c>
      <c r="F18" s="14">
        <v>46000</v>
      </c>
    </row>
    <row r="19" spans="1:6" x14ac:dyDescent="0.25">
      <c r="A19" s="9">
        <v>43530</v>
      </c>
      <c r="B19" t="s">
        <v>76</v>
      </c>
      <c r="C19" t="s">
        <v>421</v>
      </c>
      <c r="F19" s="14">
        <v>138000</v>
      </c>
    </row>
    <row r="20" spans="1:6" x14ac:dyDescent="0.25">
      <c r="A20" s="9">
        <v>43531</v>
      </c>
      <c r="B20" t="s">
        <v>76</v>
      </c>
      <c r="C20" t="s">
        <v>758</v>
      </c>
      <c r="F20" s="14">
        <v>20000</v>
      </c>
    </row>
    <row r="21" spans="1:6" x14ac:dyDescent="0.25">
      <c r="A21" s="9">
        <v>43531</v>
      </c>
      <c r="B21" t="s">
        <v>76</v>
      </c>
      <c r="C21" t="s">
        <v>140</v>
      </c>
      <c r="F21" s="14">
        <v>23096</v>
      </c>
    </row>
    <row r="22" spans="1:6" x14ac:dyDescent="0.25">
      <c r="A22" s="9">
        <v>43531</v>
      </c>
      <c r="B22" t="s">
        <v>76</v>
      </c>
      <c r="C22" t="s">
        <v>1192</v>
      </c>
      <c r="F22" s="14">
        <v>80000</v>
      </c>
    </row>
    <row r="23" spans="1:6" x14ac:dyDescent="0.25">
      <c r="A23" s="9">
        <v>43531</v>
      </c>
      <c r="B23" t="s">
        <v>129</v>
      </c>
      <c r="C23" t="s">
        <v>415</v>
      </c>
      <c r="F23" s="14">
        <v>102000</v>
      </c>
    </row>
    <row r="24" spans="1:6" x14ac:dyDescent="0.25">
      <c r="A24" s="9">
        <v>43535</v>
      </c>
      <c r="B24" t="s">
        <v>76</v>
      </c>
      <c r="C24" t="s">
        <v>1193</v>
      </c>
      <c r="F24" s="14">
        <v>83000</v>
      </c>
    </row>
    <row r="25" spans="1:6" x14ac:dyDescent="0.25">
      <c r="A25" s="9">
        <v>43535</v>
      </c>
      <c r="B25" t="s">
        <v>76</v>
      </c>
      <c r="C25" t="s">
        <v>408</v>
      </c>
      <c r="F25" s="14">
        <v>120000</v>
      </c>
    </row>
    <row r="26" spans="1:6" x14ac:dyDescent="0.25">
      <c r="A26" s="9">
        <v>43537</v>
      </c>
      <c r="B26" t="s">
        <v>76</v>
      </c>
      <c r="C26" t="s">
        <v>80</v>
      </c>
      <c r="F26" s="14">
        <v>40000</v>
      </c>
    </row>
    <row r="27" spans="1:6" x14ac:dyDescent="0.25">
      <c r="A27" s="9">
        <v>43538</v>
      </c>
      <c r="B27" t="s">
        <v>76</v>
      </c>
      <c r="C27" t="s">
        <v>1191</v>
      </c>
      <c r="F27" s="14">
        <v>60025</v>
      </c>
    </row>
    <row r="28" spans="1:6" x14ac:dyDescent="0.25">
      <c r="A28" s="9">
        <v>43539</v>
      </c>
      <c r="B28" t="s">
        <v>76</v>
      </c>
      <c r="C28" t="s">
        <v>1187</v>
      </c>
      <c r="F28" s="14">
        <v>23000</v>
      </c>
    </row>
    <row r="29" spans="1:6" x14ac:dyDescent="0.25">
      <c r="A29" s="9">
        <v>43542</v>
      </c>
      <c r="B29" t="s">
        <v>239</v>
      </c>
      <c r="C29" t="s">
        <v>1129</v>
      </c>
      <c r="F29" s="14">
        <v>20000</v>
      </c>
    </row>
    <row r="30" spans="1:6" x14ac:dyDescent="0.25">
      <c r="A30" s="9">
        <v>43542</v>
      </c>
      <c r="B30" t="s">
        <v>239</v>
      </c>
      <c r="C30" t="s">
        <v>418</v>
      </c>
      <c r="F30" s="14">
        <v>40000</v>
      </c>
    </row>
    <row r="31" spans="1:6" x14ac:dyDescent="0.25">
      <c r="A31" s="9">
        <v>43542</v>
      </c>
      <c r="B31" t="s">
        <v>239</v>
      </c>
      <c r="C31" t="s">
        <v>417</v>
      </c>
      <c r="F31" s="14">
        <v>43000</v>
      </c>
    </row>
    <row r="32" spans="1:6" x14ac:dyDescent="0.25">
      <c r="A32" s="9">
        <v>43543</v>
      </c>
      <c r="B32" t="s">
        <v>76</v>
      </c>
      <c r="C32" t="s">
        <v>413</v>
      </c>
      <c r="F32" s="14">
        <v>40000</v>
      </c>
    </row>
    <row r="33" spans="1:6" x14ac:dyDescent="0.25">
      <c r="A33" s="9">
        <v>43546</v>
      </c>
      <c r="B33" t="s">
        <v>76</v>
      </c>
      <c r="C33" t="s">
        <v>1184</v>
      </c>
      <c r="F33" s="14">
        <v>20000</v>
      </c>
    </row>
    <row r="34" spans="1:6" x14ac:dyDescent="0.25">
      <c r="A34" s="9">
        <v>43549</v>
      </c>
      <c r="B34" t="s">
        <v>76</v>
      </c>
      <c r="C34" t="s">
        <v>1185</v>
      </c>
      <c r="F34" s="14">
        <v>20000</v>
      </c>
    </row>
    <row r="35" spans="1:6" x14ac:dyDescent="0.25">
      <c r="A35" s="9">
        <v>43551</v>
      </c>
      <c r="B35" t="s">
        <v>239</v>
      </c>
      <c r="C35" t="s">
        <v>21</v>
      </c>
      <c r="F35" s="14">
        <v>20109</v>
      </c>
    </row>
    <row r="36" spans="1:6" x14ac:dyDescent="0.25">
      <c r="A36" s="9">
        <v>43552</v>
      </c>
      <c r="B36" t="s">
        <v>76</v>
      </c>
      <c r="C36" t="s">
        <v>9</v>
      </c>
      <c r="F36" s="14">
        <v>20000</v>
      </c>
    </row>
    <row r="37" spans="1:6" x14ac:dyDescent="0.25">
      <c r="A37" s="9">
        <v>43552</v>
      </c>
      <c r="B37" t="s">
        <v>76</v>
      </c>
      <c r="C37" t="s">
        <v>131</v>
      </c>
      <c r="F37" s="14">
        <v>20000</v>
      </c>
    </row>
    <row r="38" spans="1:6" x14ac:dyDescent="0.25">
      <c r="A38" s="9">
        <v>43553</v>
      </c>
      <c r="B38" t="s">
        <v>76</v>
      </c>
      <c r="C38" t="s">
        <v>764</v>
      </c>
      <c r="F38" s="14">
        <v>20037</v>
      </c>
    </row>
    <row r="39" spans="1:6" x14ac:dyDescent="0.25">
      <c r="A39" s="9">
        <v>43553</v>
      </c>
      <c r="B39" t="s">
        <v>76</v>
      </c>
      <c r="C39" t="s">
        <v>17</v>
      </c>
      <c r="F39" s="14">
        <v>20072</v>
      </c>
    </row>
    <row r="40" spans="1:6" x14ac:dyDescent="0.25">
      <c r="A40" s="9">
        <v>43553</v>
      </c>
      <c r="B40" t="s">
        <v>76</v>
      </c>
      <c r="C40" t="s">
        <v>1187</v>
      </c>
      <c r="F40" s="14">
        <v>23000</v>
      </c>
    </row>
    <row r="41" spans="1:6" x14ac:dyDescent="0.25">
      <c r="A41" s="9">
        <v>43553</v>
      </c>
      <c r="B41" t="s">
        <v>76</v>
      </c>
      <c r="C41" t="s">
        <v>18</v>
      </c>
      <c r="F41" s="14">
        <v>23080</v>
      </c>
    </row>
    <row r="42" spans="1:6" x14ac:dyDescent="0.25">
      <c r="A42" s="9">
        <v>43553</v>
      </c>
      <c r="B42" t="s">
        <v>239</v>
      </c>
      <c r="C42" t="s">
        <v>132</v>
      </c>
      <c r="F42" s="14">
        <v>23100</v>
      </c>
    </row>
    <row r="43" spans="1:6" x14ac:dyDescent="0.25">
      <c r="A43" s="9"/>
      <c r="F43" s="14"/>
    </row>
    <row r="44" spans="1:6" ht="19.5" thickBot="1" x14ac:dyDescent="0.35">
      <c r="A44" s="18"/>
      <c r="B44" s="18"/>
      <c r="C44" s="39" t="s">
        <v>1024</v>
      </c>
      <c r="D44" s="40"/>
      <c r="E44" s="40"/>
      <c r="F44" s="41">
        <f>SUM(F5:F43)</f>
        <v>1696788</v>
      </c>
    </row>
    <row r="45" spans="1:6" ht="15.75" thickTop="1" x14ac:dyDescent="0.25">
      <c r="A45" s="104"/>
      <c r="B45" s="104"/>
      <c r="C45" s="104"/>
      <c r="D45" s="104"/>
      <c r="E45" s="104"/>
      <c r="F45" s="110"/>
    </row>
    <row r="46" spans="1:6" ht="15.75" thickBot="1" x14ac:dyDescent="0.3">
      <c r="F46" s="30"/>
    </row>
    <row r="47" spans="1:6" ht="19.5" thickTop="1" x14ac:dyDescent="0.3">
      <c r="A47" s="187" t="s">
        <v>1025</v>
      </c>
      <c r="B47" s="137"/>
      <c r="C47" s="137"/>
      <c r="D47" s="137"/>
      <c r="E47" s="137"/>
      <c r="F47" s="138"/>
    </row>
    <row r="48" spans="1:6" x14ac:dyDescent="0.25">
      <c r="F48" s="12"/>
    </row>
    <row r="49" spans="1:6" ht="48.75" customHeight="1" x14ac:dyDescent="0.25">
      <c r="A49" s="8" t="s">
        <v>43</v>
      </c>
      <c r="B49" s="8" t="s">
        <v>40</v>
      </c>
      <c r="C49" s="8" t="s">
        <v>1</v>
      </c>
      <c r="D49" s="8" t="s">
        <v>41</v>
      </c>
      <c r="E49" s="8" t="s">
        <v>68</v>
      </c>
      <c r="F49" s="16" t="s">
        <v>42</v>
      </c>
    </row>
    <row r="50" spans="1:6" x14ac:dyDescent="0.25">
      <c r="A50" s="9">
        <v>43525</v>
      </c>
      <c r="B50" t="s">
        <v>76</v>
      </c>
      <c r="C50" t="s">
        <v>1171</v>
      </c>
      <c r="D50" s="10"/>
      <c r="E50" s="7"/>
      <c r="F50" s="14">
        <v>366780</v>
      </c>
    </row>
    <row r="51" spans="1:6" x14ac:dyDescent="0.25">
      <c r="A51" s="9">
        <v>43525</v>
      </c>
      <c r="B51" t="s">
        <v>76</v>
      </c>
      <c r="C51" t="s">
        <v>364</v>
      </c>
      <c r="D51" s="10" t="s">
        <v>57</v>
      </c>
      <c r="E51" s="7"/>
      <c r="F51" s="14">
        <v>70000</v>
      </c>
    </row>
    <row r="52" spans="1:6" x14ac:dyDescent="0.25">
      <c r="A52" s="9">
        <v>43528</v>
      </c>
      <c r="B52" t="s">
        <v>76</v>
      </c>
      <c r="C52" t="s">
        <v>476</v>
      </c>
      <c r="D52" s="10" t="s">
        <v>57</v>
      </c>
      <c r="E52" s="7"/>
      <c r="F52" s="14">
        <v>19943</v>
      </c>
    </row>
    <row r="53" spans="1:6" x14ac:dyDescent="0.25">
      <c r="A53" s="9">
        <v>43528</v>
      </c>
      <c r="B53" t="s">
        <v>76</v>
      </c>
      <c r="C53" t="s">
        <v>436</v>
      </c>
      <c r="D53" s="10" t="s">
        <v>57</v>
      </c>
      <c r="E53" s="7"/>
      <c r="F53" s="14">
        <v>56960</v>
      </c>
    </row>
    <row r="54" spans="1:6" x14ac:dyDescent="0.25">
      <c r="A54" s="9">
        <v>43528</v>
      </c>
      <c r="B54" t="s">
        <v>76</v>
      </c>
      <c r="C54" t="s">
        <v>529</v>
      </c>
      <c r="D54" s="10" t="s">
        <v>57</v>
      </c>
      <c r="E54" s="7"/>
      <c r="F54" s="14">
        <v>1747</v>
      </c>
    </row>
    <row r="55" spans="1:6" x14ac:dyDescent="0.25">
      <c r="A55" s="9">
        <v>43528</v>
      </c>
      <c r="B55" t="s">
        <v>76</v>
      </c>
      <c r="C55" t="s">
        <v>1149</v>
      </c>
      <c r="D55" s="10"/>
      <c r="E55" s="7"/>
      <c r="F55" s="14">
        <v>6990</v>
      </c>
    </row>
    <row r="56" spans="1:6" x14ac:dyDescent="0.25">
      <c r="A56" s="9">
        <v>43528</v>
      </c>
      <c r="B56" t="s">
        <v>76</v>
      </c>
      <c r="C56" t="s">
        <v>1194</v>
      </c>
      <c r="D56" s="10" t="s">
        <v>57</v>
      </c>
      <c r="E56" s="7">
        <v>0</v>
      </c>
      <c r="F56" s="14">
        <v>100000</v>
      </c>
    </row>
    <row r="57" spans="1:6" x14ac:dyDescent="0.25">
      <c r="A57" s="9">
        <v>43528</v>
      </c>
      <c r="B57" t="s">
        <v>76</v>
      </c>
      <c r="C57" t="s">
        <v>1151</v>
      </c>
      <c r="D57" s="10"/>
      <c r="E57" s="7"/>
      <c r="F57" s="14">
        <v>142380</v>
      </c>
    </row>
    <row r="58" spans="1:6" x14ac:dyDescent="0.25">
      <c r="A58" s="9">
        <v>43530</v>
      </c>
      <c r="B58" t="s">
        <v>389</v>
      </c>
      <c r="C58" t="s">
        <v>665</v>
      </c>
      <c r="D58" s="10"/>
      <c r="E58" s="7"/>
      <c r="F58" s="14">
        <v>10198</v>
      </c>
    </row>
    <row r="59" spans="1:6" x14ac:dyDescent="0.25">
      <c r="A59" s="9">
        <v>43535</v>
      </c>
      <c r="B59" t="s">
        <v>76</v>
      </c>
      <c r="C59" t="s">
        <v>1195</v>
      </c>
      <c r="D59" s="10"/>
      <c r="E59" s="7"/>
      <c r="F59" s="14">
        <v>24508</v>
      </c>
    </row>
    <row r="60" spans="1:6" x14ac:dyDescent="0.25">
      <c r="A60" s="9">
        <v>43535</v>
      </c>
      <c r="B60" t="s">
        <v>76</v>
      </c>
      <c r="C60" t="s">
        <v>1195</v>
      </c>
      <c r="D60" s="10"/>
      <c r="E60" s="7"/>
      <c r="F60" s="14">
        <v>3990</v>
      </c>
    </row>
    <row r="61" spans="1:6" x14ac:dyDescent="0.25">
      <c r="A61" s="9">
        <v>43539</v>
      </c>
      <c r="B61" t="s">
        <v>76</v>
      </c>
      <c r="C61" t="s">
        <v>682</v>
      </c>
      <c r="D61" s="10"/>
      <c r="E61" s="7"/>
      <c r="F61" s="14">
        <v>120000</v>
      </c>
    </row>
    <row r="62" spans="1:6" x14ac:dyDescent="0.25">
      <c r="A62" s="9">
        <v>43539</v>
      </c>
      <c r="B62" t="s">
        <v>76</v>
      </c>
      <c r="C62" t="s">
        <v>1196</v>
      </c>
      <c r="D62" s="10"/>
      <c r="E62" s="7"/>
      <c r="F62" s="14">
        <v>120000</v>
      </c>
    </row>
    <row r="63" spans="1:6" x14ac:dyDescent="0.25">
      <c r="A63" s="9">
        <v>43544</v>
      </c>
      <c r="B63" t="s">
        <v>76</v>
      </c>
      <c r="C63" t="s">
        <v>1197</v>
      </c>
      <c r="D63" s="10"/>
      <c r="E63" s="7"/>
      <c r="F63" s="14">
        <v>1040000</v>
      </c>
    </row>
    <row r="64" spans="1:6" x14ac:dyDescent="0.25">
      <c r="A64" s="9">
        <v>43552</v>
      </c>
      <c r="B64" t="s">
        <v>76</v>
      </c>
      <c r="C64" t="s">
        <v>1198</v>
      </c>
      <c r="D64" s="10"/>
      <c r="E64" s="7"/>
      <c r="F64" s="14">
        <v>25000</v>
      </c>
    </row>
    <row r="65" spans="1:11" x14ac:dyDescent="0.25">
      <c r="A65" s="9">
        <v>43552</v>
      </c>
      <c r="B65" t="s">
        <v>76</v>
      </c>
      <c r="C65" t="s">
        <v>1199</v>
      </c>
      <c r="D65" s="10"/>
      <c r="E65" s="7"/>
      <c r="F65" s="14">
        <v>10000</v>
      </c>
    </row>
    <row r="66" spans="1:11" x14ac:dyDescent="0.25">
      <c r="A66" s="9">
        <v>43552</v>
      </c>
      <c r="B66" t="s">
        <v>76</v>
      </c>
      <c r="C66" t="s">
        <v>1200</v>
      </c>
      <c r="D66" s="10"/>
      <c r="E66" s="7"/>
      <c r="F66" s="14">
        <v>250000</v>
      </c>
    </row>
    <row r="67" spans="1:11" x14ac:dyDescent="0.25">
      <c r="A67" s="9">
        <v>43553</v>
      </c>
      <c r="B67" t="s">
        <v>76</v>
      </c>
      <c r="C67" t="s">
        <v>1201</v>
      </c>
      <c r="D67" s="10"/>
      <c r="E67" s="7"/>
      <c r="F67" s="14">
        <v>10000</v>
      </c>
    </row>
    <row r="68" spans="1:11" x14ac:dyDescent="0.25">
      <c r="A68" s="9">
        <v>43553</v>
      </c>
      <c r="B68" t="s">
        <v>76</v>
      </c>
      <c r="C68" t="s">
        <v>1201</v>
      </c>
      <c r="D68" s="10"/>
      <c r="E68" s="7"/>
      <c r="F68" s="14">
        <v>60000</v>
      </c>
    </row>
    <row r="69" spans="1:11" x14ac:dyDescent="0.25">
      <c r="A69" s="9"/>
      <c r="B69" s="30"/>
      <c r="D69" s="10"/>
      <c r="E69" s="7"/>
      <c r="F69" s="14"/>
    </row>
    <row r="70" spans="1:11" ht="18.75" x14ac:dyDescent="0.3">
      <c r="C70" s="36" t="s">
        <v>1026</v>
      </c>
      <c r="D70" s="37"/>
      <c r="E70" s="37"/>
      <c r="F70" s="38">
        <f>SUM(F50:F68)</f>
        <v>2438496</v>
      </c>
      <c r="H70" s="1">
        <f>+F44-F70</f>
        <v>-741708</v>
      </c>
    </row>
    <row r="71" spans="1:11" x14ac:dyDescent="0.25">
      <c r="F71" s="12"/>
    </row>
    <row r="72" spans="1:11" ht="15.75" thickBot="1" x14ac:dyDescent="0.3">
      <c r="F72" s="12"/>
      <c r="H72" s="67"/>
    </row>
    <row r="73" spans="1:11" ht="22.5" thickTop="1" thickBot="1" x14ac:dyDescent="0.4">
      <c r="C73" s="135" t="s">
        <v>162</v>
      </c>
      <c r="D73" s="135"/>
      <c r="E73" s="135"/>
      <c r="F73" s="136"/>
      <c r="H73" s="67"/>
    </row>
    <row r="74" spans="1:11" ht="15.75" thickTop="1" x14ac:dyDescent="0.25">
      <c r="C74" s="3" t="s">
        <v>72</v>
      </c>
      <c r="D74" s="20">
        <v>43497</v>
      </c>
      <c r="E74" s="3"/>
      <c r="F74" s="11">
        <f>+D1</f>
        <v>17178274</v>
      </c>
      <c r="H74" s="67"/>
      <c r="I74" s="68">
        <v>11750116</v>
      </c>
      <c r="J74" s="67"/>
      <c r="K74" s="67"/>
    </row>
    <row r="75" spans="1:11" x14ac:dyDescent="0.25">
      <c r="C75" s="3" t="s">
        <v>73</v>
      </c>
      <c r="D75" s="20">
        <v>43525</v>
      </c>
      <c r="E75" s="3"/>
      <c r="F75" s="11">
        <f>+F44</f>
        <v>1696788</v>
      </c>
      <c r="H75" s="67"/>
      <c r="I75" s="68">
        <v>3324310</v>
      </c>
      <c r="J75" s="67"/>
      <c r="K75" s="67"/>
    </row>
    <row r="76" spans="1:11" x14ac:dyDescent="0.25">
      <c r="C76" s="3" t="s">
        <v>74</v>
      </c>
      <c r="D76" s="3"/>
      <c r="E76" s="3"/>
      <c r="F76" s="13"/>
      <c r="H76" s="67"/>
      <c r="I76" s="68">
        <v>2998971</v>
      </c>
      <c r="J76" s="67"/>
      <c r="K76" s="67"/>
    </row>
    <row r="77" spans="1:11" x14ac:dyDescent="0.25">
      <c r="C77" s="3" t="s">
        <v>75</v>
      </c>
      <c r="D77" s="20">
        <v>43525</v>
      </c>
      <c r="E77" s="3"/>
      <c r="F77" s="17">
        <f>-F70</f>
        <v>-2438496</v>
      </c>
      <c r="H77" s="67"/>
      <c r="I77" s="68">
        <v>2996667</v>
      </c>
      <c r="J77" s="67"/>
      <c r="K77" s="67"/>
    </row>
    <row r="78" spans="1:11" ht="15.75" thickBot="1" x14ac:dyDescent="0.3">
      <c r="F78" s="12"/>
      <c r="H78" s="67"/>
      <c r="I78" s="68">
        <v>166515</v>
      </c>
      <c r="J78" s="67"/>
      <c r="K78" s="67"/>
    </row>
    <row r="79" spans="1:11" ht="20.25" thickTop="1" thickBot="1" x14ac:dyDescent="0.35">
      <c r="C79" s="21" t="s">
        <v>1029</v>
      </c>
      <c r="D79" s="22"/>
      <c r="E79" s="22"/>
      <c r="F79" s="24">
        <f>+F74+F75+F77</f>
        <v>16436566</v>
      </c>
      <c r="I79" s="68">
        <v>1443968</v>
      </c>
      <c r="J79" s="67"/>
      <c r="K79" s="67"/>
    </row>
    <row r="80" spans="1:11" ht="16.5" thickTop="1" thickBot="1" x14ac:dyDescent="0.3">
      <c r="F80" s="12"/>
      <c r="H80" s="67"/>
      <c r="I80" s="68">
        <v>731774</v>
      </c>
      <c r="J80" s="67"/>
      <c r="K80" s="67"/>
    </row>
    <row r="81" spans="3:11" ht="20.25" thickTop="1" thickBot="1" x14ac:dyDescent="0.35">
      <c r="C81" s="21" t="s">
        <v>1028</v>
      </c>
      <c r="D81" s="22"/>
      <c r="E81" s="22"/>
      <c r="F81" s="24">
        <f>+'dep a plazo y saldos  bco'!A63</f>
        <v>45043373</v>
      </c>
      <c r="H81" s="67"/>
      <c r="I81" s="68">
        <v>10482372</v>
      </c>
      <c r="J81" s="67"/>
      <c r="K81" s="67"/>
    </row>
    <row r="82" spans="3:11" ht="15.75" thickTop="1" x14ac:dyDescent="0.25"/>
    <row r="84" spans="3:11" ht="23.25" x14ac:dyDescent="0.35">
      <c r="C84" s="172" t="s">
        <v>975</v>
      </c>
      <c r="D84" s="172"/>
      <c r="E84" s="172"/>
      <c r="F84" s="173">
        <f>+F79+F81</f>
        <v>61479939</v>
      </c>
    </row>
  </sheetData>
  <sortState xmlns:xlrd2="http://schemas.microsoft.com/office/spreadsheetml/2017/richdata2" ref="A50:F68">
    <sortCondition ref="A50:A68"/>
  </sortState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44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04A41-8269-48D6-9943-B748808BC4A8}">
  <dimension ref="A1:K90"/>
  <sheetViews>
    <sheetView topLeftCell="A49" zoomScale="80" zoomScaleNormal="80" workbookViewId="0">
      <selection activeCell="G87" sqref="F87:G88"/>
    </sheetView>
  </sheetViews>
  <sheetFormatPr baseColWidth="10" defaultRowHeight="15" x14ac:dyDescent="0.25"/>
  <cols>
    <col min="1" max="1" width="15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1030</v>
      </c>
      <c r="B1" s="107"/>
      <c r="C1" s="107"/>
      <c r="D1" s="108">
        <f>+'mar 2019'!F79</f>
        <v>16436566</v>
      </c>
      <c r="E1" s="104"/>
      <c r="F1" s="109"/>
      <c r="H1" s="3"/>
    </row>
    <row r="2" spans="1:8" x14ac:dyDescent="0.25">
      <c r="F2" s="12"/>
    </row>
    <row r="3" spans="1:8" ht="18.75" x14ac:dyDescent="0.3">
      <c r="A3" s="188" t="s">
        <v>1031</v>
      </c>
      <c r="B3" s="133"/>
      <c r="C3" s="133"/>
      <c r="D3" s="133"/>
      <c r="E3" s="133"/>
      <c r="F3" s="134"/>
    </row>
    <row r="4" spans="1:8" ht="42.7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43556</v>
      </c>
      <c r="B5" t="s">
        <v>76</v>
      </c>
      <c r="C5" t="s">
        <v>14</v>
      </c>
      <c r="F5" s="14">
        <v>20000</v>
      </c>
    </row>
    <row r="6" spans="1:8" x14ac:dyDescent="0.25">
      <c r="A6" s="9">
        <v>43556</v>
      </c>
      <c r="B6" t="s">
        <v>76</v>
      </c>
      <c r="C6" t="s">
        <v>3</v>
      </c>
      <c r="F6" s="14">
        <v>23000</v>
      </c>
    </row>
    <row r="7" spans="1:8" x14ac:dyDescent="0.25">
      <c r="A7" s="9">
        <v>43556</v>
      </c>
      <c r="B7" t="s">
        <v>76</v>
      </c>
      <c r="C7" t="s">
        <v>135</v>
      </c>
      <c r="F7" s="14">
        <v>23000</v>
      </c>
    </row>
    <row r="8" spans="1:8" x14ac:dyDescent="0.25">
      <c r="A8" s="9">
        <v>43556</v>
      </c>
      <c r="B8" t="s">
        <v>76</v>
      </c>
      <c r="C8" t="s">
        <v>4</v>
      </c>
      <c r="F8" s="14">
        <v>23000</v>
      </c>
    </row>
    <row r="9" spans="1:8" x14ac:dyDescent="0.25">
      <c r="A9" s="9">
        <v>43556</v>
      </c>
      <c r="B9" t="s">
        <v>76</v>
      </c>
      <c r="C9" t="s">
        <v>1205</v>
      </c>
      <c r="F9" s="14">
        <v>23095</v>
      </c>
    </row>
    <row r="10" spans="1:8" x14ac:dyDescent="0.25">
      <c r="A10" s="9">
        <v>43556</v>
      </c>
      <c r="B10" t="s">
        <v>239</v>
      </c>
      <c r="C10" t="s">
        <v>6</v>
      </c>
      <c r="F10" s="14">
        <v>40000</v>
      </c>
    </row>
    <row r="11" spans="1:8" x14ac:dyDescent="0.25">
      <c r="A11" s="9">
        <v>43557</v>
      </c>
      <c r="B11" t="s">
        <v>76</v>
      </c>
      <c r="C11" t="s">
        <v>2</v>
      </c>
      <c r="F11" s="14">
        <v>23000</v>
      </c>
    </row>
    <row r="12" spans="1:8" x14ac:dyDescent="0.25">
      <c r="A12" s="9">
        <v>43557</v>
      </c>
      <c r="B12" t="s">
        <v>76</v>
      </c>
      <c r="C12" t="s">
        <v>87</v>
      </c>
      <c r="F12" s="14">
        <v>40000</v>
      </c>
    </row>
    <row r="13" spans="1:8" x14ac:dyDescent="0.25">
      <c r="A13" s="9">
        <v>43558</v>
      </c>
      <c r="B13" t="s">
        <v>76</v>
      </c>
      <c r="C13" t="s">
        <v>206</v>
      </c>
      <c r="F13" s="14">
        <v>20000</v>
      </c>
    </row>
    <row r="14" spans="1:8" x14ac:dyDescent="0.25">
      <c r="A14" s="9">
        <v>43558</v>
      </c>
      <c r="B14" t="s">
        <v>76</v>
      </c>
      <c r="C14" t="s">
        <v>874</v>
      </c>
      <c r="F14" s="14">
        <v>20000</v>
      </c>
    </row>
    <row r="15" spans="1:8" x14ac:dyDescent="0.25">
      <c r="A15" s="9">
        <v>43558</v>
      </c>
      <c r="B15" t="s">
        <v>76</v>
      </c>
      <c r="C15" t="s">
        <v>133</v>
      </c>
      <c r="F15" s="14">
        <v>20073</v>
      </c>
    </row>
    <row r="16" spans="1:8" x14ac:dyDescent="0.25">
      <c r="A16" s="9">
        <v>43558</v>
      </c>
      <c r="B16" t="s">
        <v>76</v>
      </c>
      <c r="C16" t="s">
        <v>408</v>
      </c>
      <c r="F16" s="14">
        <v>120000</v>
      </c>
    </row>
    <row r="17" spans="1:6" x14ac:dyDescent="0.25">
      <c r="A17" s="9">
        <v>43559</v>
      </c>
      <c r="B17" t="s">
        <v>76</v>
      </c>
      <c r="C17" t="s">
        <v>256</v>
      </c>
      <c r="F17" s="14">
        <v>32000</v>
      </c>
    </row>
    <row r="18" spans="1:6" x14ac:dyDescent="0.25">
      <c r="A18" s="9">
        <v>43559</v>
      </c>
      <c r="B18" t="s">
        <v>129</v>
      </c>
      <c r="C18" t="s">
        <v>1209</v>
      </c>
      <c r="F18" s="14">
        <v>60000</v>
      </c>
    </row>
    <row r="19" spans="1:6" x14ac:dyDescent="0.25">
      <c r="A19" s="9">
        <v>43560</v>
      </c>
      <c r="B19" t="s">
        <v>1207</v>
      </c>
      <c r="C19" t="s">
        <v>1208</v>
      </c>
      <c r="F19" s="14">
        <v>30000</v>
      </c>
    </row>
    <row r="20" spans="1:6" x14ac:dyDescent="0.25">
      <c r="A20" s="9">
        <v>43563</v>
      </c>
      <c r="B20" t="s">
        <v>239</v>
      </c>
      <c r="C20" t="s">
        <v>1202</v>
      </c>
      <c r="F20" s="14">
        <v>12260</v>
      </c>
    </row>
    <row r="21" spans="1:6" x14ac:dyDescent="0.25">
      <c r="A21" s="9">
        <v>43563</v>
      </c>
      <c r="B21" t="s">
        <v>239</v>
      </c>
      <c r="C21" t="s">
        <v>1203</v>
      </c>
      <c r="F21" s="14">
        <v>20000</v>
      </c>
    </row>
    <row r="22" spans="1:6" x14ac:dyDescent="0.25">
      <c r="A22" s="9">
        <v>43563</v>
      </c>
      <c r="B22" t="s">
        <v>239</v>
      </c>
      <c r="C22" t="s">
        <v>13</v>
      </c>
      <c r="F22" s="14">
        <v>23000</v>
      </c>
    </row>
    <row r="23" spans="1:6" x14ac:dyDescent="0.25">
      <c r="A23" s="9">
        <v>43563</v>
      </c>
      <c r="B23" t="s">
        <v>76</v>
      </c>
      <c r="C23" t="s">
        <v>11</v>
      </c>
      <c r="F23" s="14">
        <v>60000</v>
      </c>
    </row>
    <row r="24" spans="1:6" x14ac:dyDescent="0.25">
      <c r="A24" s="9">
        <v>43563</v>
      </c>
      <c r="B24" t="s">
        <v>129</v>
      </c>
      <c r="C24" t="s">
        <v>1212</v>
      </c>
      <c r="F24" s="14">
        <v>102000</v>
      </c>
    </row>
    <row r="25" spans="1:6" x14ac:dyDescent="0.25">
      <c r="A25" s="9">
        <v>43566</v>
      </c>
      <c r="B25" t="s">
        <v>76</v>
      </c>
      <c r="C25" t="s">
        <v>1206</v>
      </c>
      <c r="F25" s="14">
        <v>23096</v>
      </c>
    </row>
    <row r="26" spans="1:6" x14ac:dyDescent="0.25">
      <c r="A26" s="9">
        <v>43567</v>
      </c>
      <c r="B26" t="s">
        <v>76</v>
      </c>
      <c r="C26" t="s">
        <v>1204</v>
      </c>
      <c r="F26" s="14">
        <v>20000</v>
      </c>
    </row>
    <row r="27" spans="1:6" x14ac:dyDescent="0.25">
      <c r="A27" s="9">
        <v>43567</v>
      </c>
      <c r="B27" t="s">
        <v>76</v>
      </c>
      <c r="C27" t="s">
        <v>1204</v>
      </c>
      <c r="F27" s="14">
        <v>23000</v>
      </c>
    </row>
    <row r="28" spans="1:6" x14ac:dyDescent="0.25">
      <c r="A28" s="9">
        <v>43567</v>
      </c>
      <c r="B28" t="s">
        <v>76</v>
      </c>
      <c r="C28" t="s">
        <v>1204</v>
      </c>
      <c r="F28" s="14">
        <v>23000</v>
      </c>
    </row>
    <row r="29" spans="1:6" x14ac:dyDescent="0.25">
      <c r="A29" s="9">
        <v>43570</v>
      </c>
      <c r="B29" t="s">
        <v>76</v>
      </c>
      <c r="C29" t="s">
        <v>261</v>
      </c>
      <c r="F29" s="14">
        <v>46000</v>
      </c>
    </row>
    <row r="30" spans="1:6" x14ac:dyDescent="0.25">
      <c r="A30" s="9">
        <v>43570</v>
      </c>
      <c r="B30" t="s">
        <v>129</v>
      </c>
      <c r="C30" t="s">
        <v>86</v>
      </c>
      <c r="F30" s="14">
        <v>100000</v>
      </c>
    </row>
    <row r="31" spans="1:6" x14ac:dyDescent="0.25">
      <c r="A31" s="9">
        <v>43570</v>
      </c>
      <c r="B31" t="s">
        <v>76</v>
      </c>
      <c r="C31" t="s">
        <v>558</v>
      </c>
      <c r="F31" s="14">
        <v>143000</v>
      </c>
    </row>
    <row r="32" spans="1:6" x14ac:dyDescent="0.25">
      <c r="A32" s="9">
        <v>43571</v>
      </c>
      <c r="B32" t="s">
        <v>76</v>
      </c>
      <c r="C32" t="s">
        <v>1211</v>
      </c>
      <c r="F32" s="14">
        <v>72000</v>
      </c>
    </row>
    <row r="33" spans="1:6" x14ac:dyDescent="0.25">
      <c r="A33" s="9">
        <v>43577</v>
      </c>
      <c r="B33" t="s">
        <v>76</v>
      </c>
      <c r="C33" t="s">
        <v>80</v>
      </c>
      <c r="F33" s="14">
        <v>20000</v>
      </c>
    </row>
    <row r="34" spans="1:6" x14ac:dyDescent="0.25">
      <c r="A34" s="9">
        <v>43577</v>
      </c>
      <c r="B34" t="s">
        <v>76</v>
      </c>
      <c r="C34" t="s">
        <v>18</v>
      </c>
      <c r="F34" s="14">
        <v>23000</v>
      </c>
    </row>
    <row r="35" spans="1:6" x14ac:dyDescent="0.25">
      <c r="A35" s="9">
        <v>43577</v>
      </c>
      <c r="B35" t="s">
        <v>239</v>
      </c>
      <c r="C35" t="s">
        <v>417</v>
      </c>
      <c r="F35" s="14">
        <v>23000</v>
      </c>
    </row>
    <row r="36" spans="1:6" x14ac:dyDescent="0.25">
      <c r="A36" s="9">
        <v>43577</v>
      </c>
      <c r="B36" t="s">
        <v>1134</v>
      </c>
      <c r="C36" t="s">
        <v>314</v>
      </c>
      <c r="F36" s="14">
        <v>40039</v>
      </c>
    </row>
    <row r="37" spans="1:6" x14ac:dyDescent="0.25">
      <c r="A37" s="9">
        <v>43577</v>
      </c>
      <c r="B37" t="s">
        <v>239</v>
      </c>
      <c r="C37" t="s">
        <v>417</v>
      </c>
      <c r="F37" s="14">
        <v>50000</v>
      </c>
    </row>
    <row r="38" spans="1:6" x14ac:dyDescent="0.25">
      <c r="A38" s="9">
        <v>43577</v>
      </c>
      <c r="B38" t="s">
        <v>76</v>
      </c>
      <c r="C38" t="s">
        <v>198</v>
      </c>
      <c r="F38" s="14">
        <v>66000</v>
      </c>
    </row>
    <row r="39" spans="1:6" x14ac:dyDescent="0.25">
      <c r="A39" s="9">
        <v>43577</v>
      </c>
      <c r="B39" t="s">
        <v>129</v>
      </c>
      <c r="C39" t="s">
        <v>381</v>
      </c>
      <c r="F39" s="14">
        <v>136000</v>
      </c>
    </row>
    <row r="40" spans="1:6" x14ac:dyDescent="0.25">
      <c r="A40" s="9">
        <v>43578</v>
      </c>
      <c r="B40" t="s">
        <v>76</v>
      </c>
      <c r="C40" t="s">
        <v>93</v>
      </c>
      <c r="F40" s="14">
        <v>20000</v>
      </c>
    </row>
    <row r="41" spans="1:6" x14ac:dyDescent="0.25">
      <c r="A41" s="9">
        <v>43578</v>
      </c>
      <c r="B41" t="s">
        <v>76</v>
      </c>
      <c r="C41" t="s">
        <v>80</v>
      </c>
      <c r="F41" s="14">
        <v>26000</v>
      </c>
    </row>
    <row r="42" spans="1:6" x14ac:dyDescent="0.25">
      <c r="A42" s="9">
        <v>43579</v>
      </c>
      <c r="B42" t="s">
        <v>76</v>
      </c>
      <c r="C42" t="s">
        <v>509</v>
      </c>
      <c r="F42" s="14">
        <v>120049</v>
      </c>
    </row>
    <row r="43" spans="1:6" x14ac:dyDescent="0.25">
      <c r="A43" s="9">
        <v>43580</v>
      </c>
      <c r="B43" t="s">
        <v>76</v>
      </c>
      <c r="C43" t="s">
        <v>9</v>
      </c>
      <c r="F43" s="14">
        <v>20000</v>
      </c>
    </row>
    <row r="44" spans="1:6" x14ac:dyDescent="0.25">
      <c r="A44" s="9">
        <v>43580</v>
      </c>
      <c r="B44" t="s">
        <v>76</v>
      </c>
      <c r="C44" t="s">
        <v>131</v>
      </c>
      <c r="F44" s="14">
        <v>20000</v>
      </c>
    </row>
    <row r="45" spans="1:6" x14ac:dyDescent="0.25">
      <c r="A45" s="9">
        <v>43580</v>
      </c>
      <c r="B45" t="s">
        <v>76</v>
      </c>
      <c r="C45" t="s">
        <v>127</v>
      </c>
      <c r="F45" s="14">
        <v>20000</v>
      </c>
    </row>
    <row r="46" spans="1:6" x14ac:dyDescent="0.25">
      <c r="A46" s="9">
        <v>43580</v>
      </c>
      <c r="B46" t="s">
        <v>76</v>
      </c>
      <c r="C46" t="s">
        <v>802</v>
      </c>
      <c r="F46" s="14">
        <v>90000</v>
      </c>
    </row>
    <row r="47" spans="1:6" x14ac:dyDescent="0.25">
      <c r="A47" s="9">
        <v>43581</v>
      </c>
      <c r="B47" t="s">
        <v>76</v>
      </c>
      <c r="C47" t="s">
        <v>21</v>
      </c>
      <c r="F47" s="14">
        <v>20109</v>
      </c>
    </row>
    <row r="48" spans="1:6" x14ac:dyDescent="0.25">
      <c r="A48" s="9">
        <v>43585</v>
      </c>
      <c r="B48" t="s">
        <v>76</v>
      </c>
      <c r="C48" t="s">
        <v>14</v>
      </c>
      <c r="F48" s="14">
        <v>20000</v>
      </c>
    </row>
    <row r="49" spans="1:6" x14ac:dyDescent="0.25">
      <c r="A49" s="9">
        <v>43585</v>
      </c>
      <c r="B49" t="s">
        <v>76</v>
      </c>
      <c r="C49" t="s">
        <v>764</v>
      </c>
      <c r="F49" s="14">
        <v>20037</v>
      </c>
    </row>
    <row r="50" spans="1:6" x14ac:dyDescent="0.25">
      <c r="A50" s="9">
        <v>43585</v>
      </c>
      <c r="B50" t="s">
        <v>76</v>
      </c>
      <c r="C50" t="s">
        <v>17</v>
      </c>
      <c r="F50" s="14">
        <v>20072</v>
      </c>
    </row>
    <row r="51" spans="1:6" x14ac:dyDescent="0.25">
      <c r="A51" s="9">
        <v>43585</v>
      </c>
      <c r="B51" t="s">
        <v>76</v>
      </c>
      <c r="C51" t="s">
        <v>313</v>
      </c>
      <c r="F51" s="14">
        <v>23000</v>
      </c>
    </row>
    <row r="52" spans="1:6" x14ac:dyDescent="0.25">
      <c r="A52" s="9">
        <v>43585</v>
      </c>
      <c r="B52" t="s">
        <v>76</v>
      </c>
      <c r="C52" t="s">
        <v>1210</v>
      </c>
      <c r="F52" s="14">
        <v>60000</v>
      </c>
    </row>
    <row r="53" spans="1:6" x14ac:dyDescent="0.25">
      <c r="A53" s="9"/>
      <c r="F53" s="14"/>
    </row>
    <row r="54" spans="1:6" ht="19.5" thickBot="1" x14ac:dyDescent="0.35">
      <c r="A54" s="18"/>
      <c r="B54" s="18"/>
      <c r="C54" s="39" t="s">
        <v>1033</v>
      </c>
      <c r="D54" s="40"/>
      <c r="E54" s="40"/>
      <c r="F54" s="41">
        <f>SUM(F5:F53)</f>
        <v>2021830</v>
      </c>
    </row>
    <row r="55" spans="1:6" ht="15.75" thickTop="1" x14ac:dyDescent="0.25">
      <c r="A55" s="104"/>
      <c r="B55" s="104"/>
      <c r="C55" s="104"/>
      <c r="D55" s="104"/>
      <c r="E55" s="104"/>
      <c r="F55" s="110"/>
    </row>
    <row r="56" spans="1:6" ht="15.75" thickBot="1" x14ac:dyDescent="0.3">
      <c r="F56" s="30"/>
    </row>
    <row r="57" spans="1:6" ht="19.5" thickTop="1" x14ac:dyDescent="0.3">
      <c r="A57" s="187" t="s">
        <v>1032</v>
      </c>
      <c r="B57" s="137"/>
      <c r="C57" s="137"/>
      <c r="D57" s="137"/>
      <c r="E57" s="137"/>
      <c r="F57" s="138"/>
    </row>
    <row r="58" spans="1:6" x14ac:dyDescent="0.25">
      <c r="F58" s="12"/>
    </row>
    <row r="59" spans="1:6" ht="48.75" customHeight="1" x14ac:dyDescent="0.25">
      <c r="A59" s="8" t="s">
        <v>43</v>
      </c>
      <c r="B59" s="8" t="s">
        <v>40</v>
      </c>
      <c r="C59" s="8" t="s">
        <v>1</v>
      </c>
      <c r="D59" s="8" t="s">
        <v>41</v>
      </c>
      <c r="E59" s="8" t="s">
        <v>68</v>
      </c>
      <c r="F59" s="16" t="s">
        <v>42</v>
      </c>
    </row>
    <row r="60" spans="1:6" x14ac:dyDescent="0.25">
      <c r="A60" s="9">
        <v>43556</v>
      </c>
      <c r="B60" t="s">
        <v>76</v>
      </c>
      <c r="C60" t="s">
        <v>1213</v>
      </c>
      <c r="D60" s="10"/>
      <c r="E60" s="7"/>
      <c r="F60" s="14">
        <v>285650</v>
      </c>
    </row>
    <row r="61" spans="1:6" x14ac:dyDescent="0.25">
      <c r="A61" s="9">
        <v>43560</v>
      </c>
      <c r="B61" t="s">
        <v>76</v>
      </c>
      <c r="C61" t="s">
        <v>364</v>
      </c>
      <c r="D61" s="10"/>
      <c r="E61" s="7"/>
      <c r="F61" s="14">
        <v>70000</v>
      </c>
    </row>
    <row r="62" spans="1:6" x14ac:dyDescent="0.25">
      <c r="A62" s="9">
        <v>43563</v>
      </c>
      <c r="B62" t="s">
        <v>531</v>
      </c>
      <c r="C62" t="s">
        <v>517</v>
      </c>
      <c r="D62" s="10"/>
      <c r="E62" s="7"/>
      <c r="F62" s="14">
        <v>10199</v>
      </c>
    </row>
    <row r="63" spans="1:6" x14ac:dyDescent="0.25">
      <c r="A63" s="9">
        <v>43563</v>
      </c>
      <c r="B63" t="s">
        <v>76</v>
      </c>
      <c r="C63" t="s">
        <v>1214</v>
      </c>
      <c r="D63" s="10"/>
      <c r="E63" s="7"/>
      <c r="F63" s="14">
        <v>20871</v>
      </c>
    </row>
    <row r="64" spans="1:6" x14ac:dyDescent="0.25">
      <c r="A64" s="9">
        <v>43563</v>
      </c>
      <c r="B64" t="s">
        <v>76</v>
      </c>
      <c r="C64" t="s">
        <v>1215</v>
      </c>
      <c r="D64" s="10"/>
      <c r="E64" s="7"/>
      <c r="F64" s="14">
        <v>58477</v>
      </c>
    </row>
    <row r="65" spans="1:11" x14ac:dyDescent="0.25">
      <c r="A65" s="9">
        <v>43563</v>
      </c>
      <c r="B65" t="s">
        <v>76</v>
      </c>
      <c r="C65" t="s">
        <v>1215</v>
      </c>
      <c r="D65" s="10"/>
      <c r="E65" s="7"/>
      <c r="F65" s="14">
        <v>1602</v>
      </c>
    </row>
    <row r="66" spans="1:11" x14ac:dyDescent="0.25">
      <c r="A66" s="9">
        <v>43563</v>
      </c>
      <c r="B66" t="s">
        <v>76</v>
      </c>
      <c r="C66" t="s">
        <v>1216</v>
      </c>
      <c r="D66" s="10"/>
      <c r="E66" s="7"/>
      <c r="F66" s="14">
        <v>6990</v>
      </c>
    </row>
    <row r="67" spans="1:11" x14ac:dyDescent="0.25">
      <c r="A67" s="9">
        <v>43563</v>
      </c>
      <c r="B67" t="s">
        <v>76</v>
      </c>
      <c r="C67" t="s">
        <v>1217</v>
      </c>
      <c r="D67" s="10"/>
      <c r="E67" s="7"/>
      <c r="F67" s="14">
        <v>100000</v>
      </c>
    </row>
    <row r="68" spans="1:11" x14ac:dyDescent="0.25">
      <c r="A68" s="9">
        <v>43563</v>
      </c>
      <c r="B68" t="s">
        <v>76</v>
      </c>
      <c r="C68" t="s">
        <v>1151</v>
      </c>
      <c r="D68" s="10"/>
      <c r="E68" s="7"/>
      <c r="F68" s="14">
        <v>118650</v>
      </c>
    </row>
    <row r="69" spans="1:11" x14ac:dyDescent="0.25">
      <c r="A69" s="9">
        <v>43573</v>
      </c>
      <c r="B69" t="s">
        <v>76</v>
      </c>
      <c r="C69" t="s">
        <v>682</v>
      </c>
      <c r="D69" s="10"/>
      <c r="E69" s="7"/>
      <c r="F69" s="14">
        <v>120000</v>
      </c>
    </row>
    <row r="70" spans="1:11" x14ac:dyDescent="0.25">
      <c r="A70" s="9">
        <v>43573</v>
      </c>
      <c r="B70" t="s">
        <v>76</v>
      </c>
      <c r="C70" t="s">
        <v>1218</v>
      </c>
      <c r="D70" s="10"/>
      <c r="E70" s="7"/>
      <c r="F70" s="14">
        <v>105000</v>
      </c>
    </row>
    <row r="71" spans="1:11" x14ac:dyDescent="0.25">
      <c r="A71" s="9">
        <v>43580</v>
      </c>
      <c r="B71" t="s">
        <v>76</v>
      </c>
      <c r="C71" t="s">
        <v>1219</v>
      </c>
      <c r="D71" s="10"/>
      <c r="E71" s="7"/>
      <c r="F71" s="14">
        <v>250000</v>
      </c>
    </row>
    <row r="72" spans="1:11" x14ac:dyDescent="0.25">
      <c r="A72" s="9">
        <v>43580</v>
      </c>
      <c r="B72" t="s">
        <v>76</v>
      </c>
      <c r="C72" t="s">
        <v>364</v>
      </c>
      <c r="D72" s="10"/>
      <c r="E72" s="7"/>
      <c r="F72" s="14">
        <v>70000</v>
      </c>
    </row>
    <row r="73" spans="1:11" x14ac:dyDescent="0.25">
      <c r="A73" s="9">
        <v>43580</v>
      </c>
      <c r="B73" t="s">
        <v>76</v>
      </c>
      <c r="C73" t="s">
        <v>1220</v>
      </c>
      <c r="D73" s="10"/>
      <c r="E73" s="7"/>
      <c r="F73" s="14">
        <v>17530</v>
      </c>
    </row>
    <row r="74" spans="1:11" x14ac:dyDescent="0.25">
      <c r="A74" s="9">
        <v>43581</v>
      </c>
      <c r="B74" t="s">
        <v>76</v>
      </c>
      <c r="C74" t="s">
        <v>1221</v>
      </c>
      <c r="D74" s="10"/>
      <c r="E74" s="7"/>
      <c r="F74" s="14">
        <v>310000</v>
      </c>
    </row>
    <row r="75" spans="1:11" x14ac:dyDescent="0.25">
      <c r="A75" s="9"/>
      <c r="B75" s="30"/>
      <c r="D75" s="10"/>
      <c r="E75" s="7"/>
      <c r="F75" s="14"/>
    </row>
    <row r="76" spans="1:11" ht="18.75" x14ac:dyDescent="0.3">
      <c r="C76" s="36" t="s">
        <v>981</v>
      </c>
      <c r="D76" s="37"/>
      <c r="E76" s="37"/>
      <c r="F76" s="38">
        <f>SUM(F60:F74)</f>
        <v>1544969</v>
      </c>
      <c r="H76" s="1">
        <f>+F54-F76</f>
        <v>476861</v>
      </c>
    </row>
    <row r="77" spans="1:11" x14ac:dyDescent="0.25">
      <c r="F77" s="12"/>
    </row>
    <row r="78" spans="1:11" ht="15.75" thickBot="1" x14ac:dyDescent="0.3">
      <c r="F78" s="12"/>
      <c r="H78" s="67"/>
    </row>
    <row r="79" spans="1:11" ht="22.5" thickTop="1" thickBot="1" x14ac:dyDescent="0.4">
      <c r="C79" s="135" t="s">
        <v>162</v>
      </c>
      <c r="D79" s="135"/>
      <c r="E79" s="135"/>
      <c r="F79" s="136"/>
      <c r="H79" s="67"/>
    </row>
    <row r="80" spans="1:11" ht="15.75" thickTop="1" x14ac:dyDescent="0.25">
      <c r="C80" s="3" t="s">
        <v>72</v>
      </c>
      <c r="D80" s="20">
        <v>43525</v>
      </c>
      <c r="E80" s="3"/>
      <c r="F80" s="11">
        <f>+D1</f>
        <v>16436566</v>
      </c>
      <c r="H80" s="67"/>
      <c r="I80" s="68">
        <v>11750116</v>
      </c>
      <c r="J80" s="67"/>
      <c r="K80" s="67"/>
    </row>
    <row r="81" spans="3:11" x14ac:dyDescent="0.25">
      <c r="C81" s="3" t="s">
        <v>73</v>
      </c>
      <c r="D81" s="20">
        <v>43556</v>
      </c>
      <c r="E81" s="3"/>
      <c r="F81" s="11">
        <f>+F54</f>
        <v>2021830</v>
      </c>
      <c r="H81" s="67"/>
      <c r="I81" s="68">
        <v>3324310</v>
      </c>
      <c r="J81" s="67"/>
      <c r="K81" s="67"/>
    </row>
    <row r="82" spans="3:11" x14ac:dyDescent="0.25">
      <c r="C82" s="3" t="s">
        <v>74</v>
      </c>
      <c r="D82" s="3"/>
      <c r="E82" s="3"/>
      <c r="F82" s="13"/>
      <c r="H82" s="67"/>
      <c r="I82" s="68">
        <v>2998971</v>
      </c>
      <c r="J82" s="67"/>
      <c r="K82" s="67"/>
    </row>
    <row r="83" spans="3:11" x14ac:dyDescent="0.25">
      <c r="C83" s="3" t="s">
        <v>75</v>
      </c>
      <c r="D83" s="20">
        <v>43556</v>
      </c>
      <c r="E83" s="3"/>
      <c r="F83" s="17">
        <f>-F76</f>
        <v>-1544969</v>
      </c>
      <c r="H83" s="67"/>
      <c r="I83" s="68">
        <v>2996667</v>
      </c>
      <c r="J83" s="67"/>
      <c r="K83" s="67"/>
    </row>
    <row r="84" spans="3:11" ht="15.75" thickBot="1" x14ac:dyDescent="0.3">
      <c r="F84" s="12"/>
      <c r="H84" s="67"/>
      <c r="I84" s="68">
        <v>166515</v>
      </c>
      <c r="J84" s="67"/>
      <c r="K84" s="67"/>
    </row>
    <row r="85" spans="3:11" ht="20.25" thickTop="1" thickBot="1" x14ac:dyDescent="0.35">
      <c r="C85" s="21" t="s">
        <v>1034</v>
      </c>
      <c r="D85" s="22"/>
      <c r="E85" s="22"/>
      <c r="F85" s="24">
        <f>+F80+F81+F83</f>
        <v>16913427</v>
      </c>
      <c r="I85" s="68">
        <v>1443968</v>
      </c>
      <c r="J85" s="67"/>
      <c r="K85" s="67"/>
    </row>
    <row r="86" spans="3:11" ht="16.5" thickTop="1" thickBot="1" x14ac:dyDescent="0.3">
      <c r="F86" s="12"/>
      <c r="H86" s="67"/>
      <c r="I86" s="68">
        <v>731774</v>
      </c>
      <c r="J86" s="67"/>
      <c r="K86" s="67"/>
    </row>
    <row r="87" spans="3:11" ht="20.25" thickTop="1" thickBot="1" x14ac:dyDescent="0.35">
      <c r="C87" s="21" t="s">
        <v>1028</v>
      </c>
      <c r="D87" s="22"/>
      <c r="E87" s="22"/>
      <c r="F87" s="24">
        <f>+'dep a plazo y saldos  bco'!A63</f>
        <v>45043373</v>
      </c>
      <c r="H87" s="67"/>
      <c r="I87" s="68">
        <v>10482372</v>
      </c>
      <c r="J87" s="67"/>
      <c r="K87" s="67"/>
    </row>
    <row r="88" spans="3:11" ht="15.75" thickTop="1" x14ac:dyDescent="0.25"/>
    <row r="90" spans="3:11" ht="23.25" x14ac:dyDescent="0.35">
      <c r="C90" s="172" t="s">
        <v>975</v>
      </c>
      <c r="D90" s="172"/>
      <c r="E90" s="172"/>
      <c r="F90" s="173">
        <f>+F85+F87</f>
        <v>61956800</v>
      </c>
    </row>
  </sheetData>
  <sortState xmlns:xlrd2="http://schemas.microsoft.com/office/spreadsheetml/2017/richdata2" ref="A60:F74">
    <sortCondition ref="A60:A74"/>
  </sortState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54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9B10-8E10-4B19-8D1A-14820322C954}">
  <dimension ref="A1:K93"/>
  <sheetViews>
    <sheetView topLeftCell="A44" zoomScale="80" zoomScaleNormal="80" workbookViewId="0">
      <selection activeCell="G87" sqref="F87:G88"/>
    </sheetView>
  </sheetViews>
  <sheetFormatPr baseColWidth="10" defaultRowHeight="15" x14ac:dyDescent="0.25"/>
  <cols>
    <col min="1" max="1" width="12.570312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1035</v>
      </c>
      <c r="B1" s="107"/>
      <c r="C1" s="107"/>
      <c r="D1" s="108">
        <f>+'abr 2019'!F85</f>
        <v>16913427</v>
      </c>
      <c r="E1" s="104"/>
      <c r="F1" s="109"/>
      <c r="H1" s="3"/>
    </row>
    <row r="2" spans="1:8" x14ac:dyDescent="0.25">
      <c r="F2" s="12"/>
    </row>
    <row r="3" spans="1:8" ht="18.75" x14ac:dyDescent="0.3">
      <c r="A3" s="188" t="s">
        <v>1036</v>
      </c>
      <c r="B3" s="133"/>
      <c r="C3" s="133"/>
      <c r="D3" s="133"/>
      <c r="E3" s="133"/>
      <c r="F3" s="134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43587</v>
      </c>
      <c r="B5" t="s">
        <v>76</v>
      </c>
      <c r="C5" t="s">
        <v>1231</v>
      </c>
      <c r="F5" s="14">
        <v>1100</v>
      </c>
    </row>
    <row r="6" spans="1:8" x14ac:dyDescent="0.25">
      <c r="A6" s="9">
        <v>43587</v>
      </c>
      <c r="B6" t="s">
        <v>76</v>
      </c>
      <c r="C6" t="s">
        <v>206</v>
      </c>
      <c r="F6" s="14">
        <v>20000</v>
      </c>
    </row>
    <row r="7" spans="1:8" x14ac:dyDescent="0.25">
      <c r="A7" s="9">
        <v>43587</v>
      </c>
      <c r="B7" t="s">
        <v>76</v>
      </c>
      <c r="C7" t="s">
        <v>4</v>
      </c>
      <c r="F7" s="14">
        <v>23000</v>
      </c>
    </row>
    <row r="8" spans="1:8" x14ac:dyDescent="0.25">
      <c r="A8" s="9">
        <v>43587</v>
      </c>
      <c r="B8" t="s">
        <v>76</v>
      </c>
      <c r="C8" t="s">
        <v>464</v>
      </c>
      <c r="F8" s="14">
        <v>23000</v>
      </c>
    </row>
    <row r="9" spans="1:8" x14ac:dyDescent="0.25">
      <c r="A9" s="9">
        <v>43588</v>
      </c>
      <c r="B9" t="s">
        <v>76</v>
      </c>
      <c r="C9" t="s">
        <v>133</v>
      </c>
      <c r="F9" s="14">
        <v>20073</v>
      </c>
    </row>
    <row r="10" spans="1:8" x14ac:dyDescent="0.25">
      <c r="A10" s="9">
        <v>43591</v>
      </c>
      <c r="B10" t="s">
        <v>239</v>
      </c>
      <c r="C10" t="s">
        <v>132</v>
      </c>
      <c r="F10" s="14">
        <v>23100</v>
      </c>
    </row>
    <row r="11" spans="1:8" x14ac:dyDescent="0.25">
      <c r="A11" s="9">
        <v>43591</v>
      </c>
      <c r="B11" t="s">
        <v>1207</v>
      </c>
      <c r="C11" t="s">
        <v>1235</v>
      </c>
      <c r="F11" s="14">
        <v>30000</v>
      </c>
    </row>
    <row r="12" spans="1:8" x14ac:dyDescent="0.25">
      <c r="A12" s="9">
        <v>43591</v>
      </c>
      <c r="B12" t="s">
        <v>1207</v>
      </c>
      <c r="C12" t="s">
        <v>1240</v>
      </c>
      <c r="F12" s="14">
        <v>60000</v>
      </c>
    </row>
    <row r="13" spans="1:8" x14ac:dyDescent="0.25">
      <c r="A13" s="9">
        <v>43591</v>
      </c>
      <c r="B13" t="s">
        <v>129</v>
      </c>
      <c r="C13" t="s">
        <v>1244</v>
      </c>
      <c r="F13" s="14">
        <v>166000</v>
      </c>
    </row>
    <row r="14" spans="1:8" x14ac:dyDescent="0.25">
      <c r="A14" s="9">
        <v>43591</v>
      </c>
      <c r="B14" t="s">
        <v>129</v>
      </c>
      <c r="C14" t="s">
        <v>1244</v>
      </c>
      <c r="F14" s="14">
        <v>184000</v>
      </c>
    </row>
    <row r="15" spans="1:8" x14ac:dyDescent="0.25">
      <c r="A15" s="9">
        <v>43592</v>
      </c>
      <c r="B15" t="s">
        <v>76</v>
      </c>
      <c r="C15" t="s">
        <v>2</v>
      </c>
      <c r="F15" s="14">
        <v>23000</v>
      </c>
    </row>
    <row r="16" spans="1:8" x14ac:dyDescent="0.25">
      <c r="A16" s="9">
        <v>43592</v>
      </c>
      <c r="B16" t="s">
        <v>129</v>
      </c>
      <c r="C16" t="s">
        <v>1243</v>
      </c>
      <c r="F16" s="14">
        <v>102000</v>
      </c>
    </row>
    <row r="17" spans="1:6" x14ac:dyDescent="0.25">
      <c r="A17" s="9">
        <v>43593</v>
      </c>
      <c r="B17" t="s">
        <v>1236</v>
      </c>
      <c r="C17" t="s">
        <v>1237</v>
      </c>
      <c r="F17" s="14">
        <v>46000</v>
      </c>
    </row>
    <row r="18" spans="1:6" x14ac:dyDescent="0.25">
      <c r="A18" s="9">
        <v>43594</v>
      </c>
      <c r="B18" t="s">
        <v>129</v>
      </c>
      <c r="C18" t="s">
        <v>86</v>
      </c>
      <c r="F18" s="14">
        <v>50000</v>
      </c>
    </row>
    <row r="19" spans="1:6" x14ac:dyDescent="0.25">
      <c r="A19" s="9">
        <v>43598</v>
      </c>
      <c r="B19" t="s">
        <v>239</v>
      </c>
      <c r="C19" t="s">
        <v>418</v>
      </c>
      <c r="F19" s="14">
        <v>23000</v>
      </c>
    </row>
    <row r="20" spans="1:6" x14ac:dyDescent="0.25">
      <c r="A20" s="9">
        <v>43598</v>
      </c>
      <c r="B20" t="s">
        <v>239</v>
      </c>
      <c r="C20" t="s">
        <v>201</v>
      </c>
      <c r="F20" s="14">
        <v>46000</v>
      </c>
    </row>
    <row r="21" spans="1:6" x14ac:dyDescent="0.25">
      <c r="A21" s="9">
        <v>43598</v>
      </c>
      <c r="B21" t="s">
        <v>76</v>
      </c>
      <c r="C21" t="s">
        <v>24</v>
      </c>
      <c r="F21" s="14">
        <v>52000</v>
      </c>
    </row>
    <row r="22" spans="1:6" x14ac:dyDescent="0.25">
      <c r="A22" s="9">
        <v>43601</v>
      </c>
      <c r="B22" t="s">
        <v>76</v>
      </c>
      <c r="C22" t="s">
        <v>140</v>
      </c>
      <c r="F22" s="14">
        <v>23096</v>
      </c>
    </row>
    <row r="23" spans="1:6" x14ac:dyDescent="0.25">
      <c r="A23" s="9">
        <v>43602</v>
      </c>
      <c r="B23" t="s">
        <v>76</v>
      </c>
      <c r="C23" t="s">
        <v>83</v>
      </c>
      <c r="F23" s="14">
        <v>270099</v>
      </c>
    </row>
    <row r="24" spans="1:6" x14ac:dyDescent="0.25">
      <c r="A24" s="9">
        <v>43607</v>
      </c>
      <c r="B24" t="s">
        <v>76</v>
      </c>
      <c r="C24" t="s">
        <v>87</v>
      </c>
      <c r="F24" s="14">
        <v>20000</v>
      </c>
    </row>
    <row r="25" spans="1:6" x14ac:dyDescent="0.25">
      <c r="A25" s="9">
        <v>43607</v>
      </c>
      <c r="B25" t="s">
        <v>239</v>
      </c>
      <c r="C25" t="s">
        <v>13</v>
      </c>
      <c r="F25" s="14">
        <v>23000</v>
      </c>
    </row>
    <row r="26" spans="1:6" x14ac:dyDescent="0.25">
      <c r="A26" s="9">
        <v>43607</v>
      </c>
      <c r="B26" t="s">
        <v>76</v>
      </c>
      <c r="C26" t="s">
        <v>429</v>
      </c>
      <c r="F26" s="14">
        <v>36370</v>
      </c>
    </row>
    <row r="27" spans="1:6" x14ac:dyDescent="0.25">
      <c r="A27" s="9">
        <v>43607</v>
      </c>
      <c r="B27" t="s">
        <v>239</v>
      </c>
      <c r="C27" t="s">
        <v>1238</v>
      </c>
      <c r="F27" s="14">
        <v>50000</v>
      </c>
    </row>
    <row r="28" spans="1:6" x14ac:dyDescent="0.25">
      <c r="A28" s="9">
        <v>43608</v>
      </c>
      <c r="B28" t="s">
        <v>76</v>
      </c>
      <c r="C28" t="s">
        <v>1234</v>
      </c>
      <c r="F28" s="14">
        <v>23080</v>
      </c>
    </row>
    <row r="29" spans="1:6" x14ac:dyDescent="0.25">
      <c r="A29" s="9">
        <v>43612</v>
      </c>
      <c r="B29" t="s">
        <v>76</v>
      </c>
      <c r="C29" t="s">
        <v>127</v>
      </c>
      <c r="F29" s="14">
        <v>20000</v>
      </c>
    </row>
    <row r="30" spans="1:6" x14ac:dyDescent="0.25">
      <c r="A30" s="9">
        <v>43612</v>
      </c>
      <c r="B30" t="s">
        <v>76</v>
      </c>
      <c r="C30" t="s">
        <v>1233</v>
      </c>
      <c r="F30" s="14">
        <v>23000</v>
      </c>
    </row>
    <row r="31" spans="1:6" x14ac:dyDescent="0.25">
      <c r="A31" s="9">
        <v>43612</v>
      </c>
      <c r="B31" t="s">
        <v>76</v>
      </c>
      <c r="C31" t="s">
        <v>822</v>
      </c>
      <c r="F31" s="14">
        <v>46000</v>
      </c>
    </row>
    <row r="32" spans="1:6" x14ac:dyDescent="0.25">
      <c r="A32" s="9">
        <v>43612</v>
      </c>
      <c r="B32" t="s">
        <v>129</v>
      </c>
      <c r="C32" t="s">
        <v>1242</v>
      </c>
      <c r="F32" s="14">
        <v>86000</v>
      </c>
    </row>
    <row r="33" spans="1:6" x14ac:dyDescent="0.25">
      <c r="A33" s="9">
        <v>43613</v>
      </c>
      <c r="B33" t="s">
        <v>76</v>
      </c>
      <c r="C33" t="s">
        <v>198</v>
      </c>
      <c r="F33" s="14">
        <v>23000</v>
      </c>
    </row>
    <row r="34" spans="1:6" x14ac:dyDescent="0.25">
      <c r="A34" s="9">
        <v>43615</v>
      </c>
      <c r="B34" t="s">
        <v>76</v>
      </c>
      <c r="C34" t="s">
        <v>206</v>
      </c>
      <c r="F34" s="14">
        <v>20000</v>
      </c>
    </row>
    <row r="35" spans="1:6" x14ac:dyDescent="0.25">
      <c r="A35" s="9">
        <v>43615</v>
      </c>
      <c r="B35" t="s">
        <v>76</v>
      </c>
      <c r="C35" t="s">
        <v>32</v>
      </c>
      <c r="F35" s="14">
        <v>76000</v>
      </c>
    </row>
    <row r="36" spans="1:6" x14ac:dyDescent="0.25">
      <c r="A36" s="9">
        <v>43616</v>
      </c>
      <c r="B36" t="s">
        <v>76</v>
      </c>
      <c r="C36" t="s">
        <v>1232</v>
      </c>
      <c r="F36" s="14">
        <v>4380</v>
      </c>
    </row>
    <row r="37" spans="1:6" x14ac:dyDescent="0.25">
      <c r="A37" s="9">
        <v>43616</v>
      </c>
      <c r="B37" t="s">
        <v>76</v>
      </c>
      <c r="C37" t="s">
        <v>764</v>
      </c>
      <c r="F37" s="14">
        <v>6000</v>
      </c>
    </row>
    <row r="38" spans="1:6" x14ac:dyDescent="0.25">
      <c r="A38" s="9">
        <v>43616</v>
      </c>
      <c r="B38" t="s">
        <v>76</v>
      </c>
      <c r="C38" t="s">
        <v>313</v>
      </c>
      <c r="F38" s="14">
        <v>23000</v>
      </c>
    </row>
    <row r="39" spans="1:6" x14ac:dyDescent="0.25">
      <c r="A39" s="9">
        <v>43616</v>
      </c>
      <c r="B39" t="s">
        <v>76</v>
      </c>
      <c r="C39" t="s">
        <v>3</v>
      </c>
      <c r="F39" s="14">
        <v>23000</v>
      </c>
    </row>
    <row r="40" spans="1:6" x14ac:dyDescent="0.25">
      <c r="A40" s="9">
        <v>43616</v>
      </c>
      <c r="B40" t="s">
        <v>76</v>
      </c>
      <c r="C40" t="s">
        <v>135</v>
      </c>
      <c r="F40" s="14">
        <v>23000</v>
      </c>
    </row>
    <row r="41" spans="1:6" x14ac:dyDescent="0.25">
      <c r="A41" s="9">
        <v>43616</v>
      </c>
      <c r="B41" t="s">
        <v>76</v>
      </c>
      <c r="C41" t="s">
        <v>93</v>
      </c>
      <c r="F41" s="14">
        <v>23000</v>
      </c>
    </row>
    <row r="42" spans="1:6" x14ac:dyDescent="0.25">
      <c r="A42" s="9">
        <v>43616</v>
      </c>
      <c r="B42" t="s">
        <v>76</v>
      </c>
      <c r="C42" t="s">
        <v>764</v>
      </c>
      <c r="F42" s="14">
        <v>23037</v>
      </c>
    </row>
    <row r="43" spans="1:6" x14ac:dyDescent="0.25">
      <c r="A43" s="9">
        <v>43616</v>
      </c>
      <c r="B43" t="s">
        <v>76</v>
      </c>
      <c r="C43" t="s">
        <v>17</v>
      </c>
      <c r="F43" s="14">
        <v>23072</v>
      </c>
    </row>
    <row r="44" spans="1:6" x14ac:dyDescent="0.25">
      <c r="A44" s="9">
        <v>43616</v>
      </c>
      <c r="B44" t="s">
        <v>76</v>
      </c>
      <c r="C44" t="s">
        <v>1205</v>
      </c>
      <c r="F44" s="14">
        <v>23095</v>
      </c>
    </row>
    <row r="45" spans="1:6" x14ac:dyDescent="0.25">
      <c r="A45" s="9">
        <v>43616</v>
      </c>
      <c r="B45" t="s">
        <v>76</v>
      </c>
      <c r="C45" t="s">
        <v>1239</v>
      </c>
      <c r="F45" s="14">
        <v>50000</v>
      </c>
    </row>
    <row r="46" spans="1:6" x14ac:dyDescent="0.25">
      <c r="A46" s="9">
        <v>43616</v>
      </c>
      <c r="B46" t="s">
        <v>76</v>
      </c>
      <c r="C46" t="s">
        <v>93</v>
      </c>
      <c r="F46" s="14">
        <v>56000</v>
      </c>
    </row>
    <row r="47" spans="1:6" x14ac:dyDescent="0.25">
      <c r="A47" s="9">
        <v>43616</v>
      </c>
      <c r="B47" t="s">
        <v>129</v>
      </c>
      <c r="C47" t="s">
        <v>1241</v>
      </c>
      <c r="F47" s="14">
        <v>70000</v>
      </c>
    </row>
    <row r="48" spans="1:6" x14ac:dyDescent="0.25">
      <c r="A48" s="9"/>
      <c r="F48" s="14"/>
    </row>
    <row r="49" spans="1:6" ht="19.5" thickBot="1" x14ac:dyDescent="0.35">
      <c r="A49" s="18"/>
      <c r="B49" s="18"/>
      <c r="C49" s="39" t="s">
        <v>1037</v>
      </c>
      <c r="D49" s="40"/>
      <c r="E49" s="40"/>
      <c r="F49" s="41">
        <f>SUM(F5:F48)</f>
        <v>1979502</v>
      </c>
    </row>
    <row r="50" spans="1:6" ht="15.75" thickTop="1" x14ac:dyDescent="0.25">
      <c r="A50" s="104"/>
      <c r="B50" s="104"/>
      <c r="C50" s="104"/>
      <c r="D50" s="104"/>
      <c r="E50" s="104"/>
      <c r="F50" s="110"/>
    </row>
    <row r="51" spans="1:6" ht="15.75" thickBot="1" x14ac:dyDescent="0.3">
      <c r="F51" s="30"/>
    </row>
    <row r="52" spans="1:6" ht="19.5" thickTop="1" x14ac:dyDescent="0.3">
      <c r="A52" s="187" t="s">
        <v>1038</v>
      </c>
      <c r="B52" s="137"/>
      <c r="C52" s="137"/>
      <c r="D52" s="137"/>
      <c r="E52" s="137"/>
      <c r="F52" s="138"/>
    </row>
    <row r="53" spans="1:6" x14ac:dyDescent="0.25">
      <c r="F53" s="12"/>
    </row>
    <row r="54" spans="1:6" ht="48.75" customHeight="1" x14ac:dyDescent="0.25">
      <c r="A54" s="8" t="s">
        <v>43</v>
      </c>
      <c r="B54" s="8" t="s">
        <v>40</v>
      </c>
      <c r="C54" s="8" t="s">
        <v>1</v>
      </c>
      <c r="D54" s="8" t="s">
        <v>41</v>
      </c>
      <c r="E54" s="8" t="s">
        <v>68</v>
      </c>
      <c r="F54" s="16" t="s">
        <v>42</v>
      </c>
    </row>
    <row r="55" spans="1:6" x14ac:dyDescent="0.25">
      <c r="A55" s="9">
        <v>43587</v>
      </c>
      <c r="B55" t="s">
        <v>76</v>
      </c>
      <c r="C55" t="s">
        <v>1222</v>
      </c>
      <c r="D55" s="10" t="s">
        <v>57</v>
      </c>
      <c r="E55" s="7"/>
      <c r="F55" s="14">
        <v>205650</v>
      </c>
    </row>
    <row r="56" spans="1:6" x14ac:dyDescent="0.25">
      <c r="A56" s="9">
        <v>43587</v>
      </c>
      <c r="B56" t="s">
        <v>76</v>
      </c>
      <c r="C56" t="s">
        <v>1223</v>
      </c>
      <c r="D56" s="10" t="s">
        <v>57</v>
      </c>
      <c r="E56" s="7"/>
      <c r="F56" s="14">
        <v>100000</v>
      </c>
    </row>
    <row r="57" spans="1:6" x14ac:dyDescent="0.25">
      <c r="A57" s="9">
        <v>43587</v>
      </c>
      <c r="B57" t="s">
        <v>239</v>
      </c>
      <c r="C57" t="s">
        <v>1215</v>
      </c>
      <c r="D57" s="10" t="s">
        <v>57</v>
      </c>
      <c r="E57" s="7"/>
      <c r="F57" s="14">
        <v>19580</v>
      </c>
    </row>
    <row r="58" spans="1:6" x14ac:dyDescent="0.25">
      <c r="A58" s="9">
        <v>43587</v>
      </c>
      <c r="B58" t="s">
        <v>76</v>
      </c>
      <c r="C58" t="s">
        <v>436</v>
      </c>
      <c r="D58" s="10" t="s">
        <v>57</v>
      </c>
      <c r="E58" s="7"/>
      <c r="F58" s="14">
        <v>81132</v>
      </c>
    </row>
    <row r="59" spans="1:6" x14ac:dyDescent="0.25">
      <c r="A59" s="9">
        <v>43587</v>
      </c>
      <c r="B59" t="s">
        <v>76</v>
      </c>
      <c r="C59" t="s">
        <v>529</v>
      </c>
      <c r="D59" s="10" t="s">
        <v>57</v>
      </c>
      <c r="E59" s="7"/>
      <c r="F59" s="14">
        <v>1885</v>
      </c>
    </row>
    <row r="60" spans="1:6" x14ac:dyDescent="0.25">
      <c r="A60" s="9">
        <v>43587</v>
      </c>
      <c r="B60" t="s">
        <v>76</v>
      </c>
      <c r="C60" t="s">
        <v>937</v>
      </c>
      <c r="D60" s="10" t="s">
        <v>57</v>
      </c>
      <c r="E60" s="7"/>
      <c r="F60" s="14">
        <v>6990</v>
      </c>
    </row>
    <row r="61" spans="1:6" x14ac:dyDescent="0.25">
      <c r="A61" s="9">
        <v>43588</v>
      </c>
      <c r="B61" t="s">
        <v>76</v>
      </c>
      <c r="C61" t="s">
        <v>1224</v>
      </c>
      <c r="D61" s="10" t="s">
        <v>57</v>
      </c>
      <c r="E61" s="7"/>
      <c r="F61" s="14">
        <v>80000</v>
      </c>
    </row>
    <row r="62" spans="1:6" x14ac:dyDescent="0.25">
      <c r="A62" s="9">
        <v>43591</v>
      </c>
      <c r="B62" t="s">
        <v>76</v>
      </c>
      <c r="C62" t="s">
        <v>517</v>
      </c>
      <c r="D62" s="10" t="s">
        <v>57</v>
      </c>
      <c r="E62" s="7"/>
      <c r="F62" s="14">
        <v>10245</v>
      </c>
    </row>
    <row r="63" spans="1:6" x14ac:dyDescent="0.25">
      <c r="A63" s="9">
        <v>43592</v>
      </c>
      <c r="B63" t="s">
        <v>76</v>
      </c>
      <c r="C63" t="s">
        <v>367</v>
      </c>
      <c r="D63" s="10"/>
      <c r="E63" s="7"/>
      <c r="F63" s="14">
        <v>118650</v>
      </c>
    </row>
    <row r="64" spans="1:6" x14ac:dyDescent="0.25">
      <c r="A64" s="9">
        <v>43595</v>
      </c>
      <c r="B64" t="s">
        <v>76</v>
      </c>
      <c r="C64" t="s">
        <v>1114</v>
      </c>
      <c r="D64" s="10"/>
      <c r="E64" s="7"/>
      <c r="F64" s="14">
        <v>70000</v>
      </c>
    </row>
    <row r="65" spans="1:8" x14ac:dyDescent="0.25">
      <c r="A65" s="9">
        <v>43601</v>
      </c>
      <c r="B65" t="s">
        <v>76</v>
      </c>
      <c r="C65" t="s">
        <v>1225</v>
      </c>
      <c r="D65" s="10"/>
      <c r="E65" s="7"/>
      <c r="F65" s="14">
        <v>14310</v>
      </c>
    </row>
    <row r="66" spans="1:8" x14ac:dyDescent="0.25">
      <c r="A66" s="9">
        <v>43601</v>
      </c>
      <c r="B66" t="s">
        <v>76</v>
      </c>
      <c r="C66" t="s">
        <v>1114</v>
      </c>
      <c r="D66" s="10"/>
      <c r="E66" s="7"/>
      <c r="F66" s="14">
        <v>70000</v>
      </c>
    </row>
    <row r="67" spans="1:8" x14ac:dyDescent="0.25">
      <c r="A67" s="9">
        <v>43601</v>
      </c>
      <c r="B67" t="s">
        <v>76</v>
      </c>
      <c r="C67" t="s">
        <v>1226</v>
      </c>
      <c r="D67" s="10"/>
      <c r="E67" s="7"/>
      <c r="F67" s="14">
        <v>120000</v>
      </c>
    </row>
    <row r="68" spans="1:8" x14ac:dyDescent="0.25">
      <c r="A68" s="9">
        <v>43609</v>
      </c>
      <c r="B68" t="s">
        <v>76</v>
      </c>
      <c r="C68" t="s">
        <v>1227</v>
      </c>
      <c r="D68" s="10"/>
      <c r="E68" s="7"/>
      <c r="F68" s="14">
        <v>35000</v>
      </c>
    </row>
    <row r="69" spans="1:8" x14ac:dyDescent="0.25">
      <c r="A69" s="9">
        <v>43612</v>
      </c>
      <c r="B69" t="s">
        <v>76</v>
      </c>
      <c r="C69" t="s">
        <v>1228</v>
      </c>
      <c r="D69" s="10"/>
      <c r="E69" s="7"/>
      <c r="F69" s="14">
        <v>250000</v>
      </c>
    </row>
    <row r="70" spans="1:8" x14ac:dyDescent="0.25">
      <c r="A70" s="9">
        <v>43615</v>
      </c>
      <c r="B70" t="s">
        <v>76</v>
      </c>
      <c r="C70" t="s">
        <v>1114</v>
      </c>
      <c r="D70" s="10"/>
      <c r="E70" s="7"/>
      <c r="F70" s="14">
        <v>70000</v>
      </c>
    </row>
    <row r="71" spans="1:8" x14ac:dyDescent="0.25">
      <c r="A71" s="9">
        <v>43616</v>
      </c>
      <c r="B71" t="s">
        <v>76</v>
      </c>
      <c r="C71" t="s">
        <v>1229</v>
      </c>
      <c r="D71" s="10"/>
      <c r="E71" s="7"/>
      <c r="F71" s="14">
        <v>285650</v>
      </c>
    </row>
    <row r="72" spans="1:8" x14ac:dyDescent="0.25">
      <c r="A72" s="9">
        <v>43616</v>
      </c>
      <c r="B72" t="s">
        <v>76</v>
      </c>
      <c r="C72" t="s">
        <v>476</v>
      </c>
      <c r="D72" s="10"/>
      <c r="E72" s="7"/>
      <c r="F72" s="14">
        <v>19143</v>
      </c>
    </row>
    <row r="73" spans="1:8" x14ac:dyDescent="0.25">
      <c r="A73" s="9">
        <v>43616</v>
      </c>
      <c r="B73" t="s">
        <v>76</v>
      </c>
      <c r="C73" t="s">
        <v>436</v>
      </c>
      <c r="D73" s="10"/>
      <c r="E73" s="7"/>
      <c r="F73" s="14">
        <v>98963</v>
      </c>
    </row>
    <row r="74" spans="1:8" x14ac:dyDescent="0.25">
      <c r="A74" s="9">
        <v>43616</v>
      </c>
      <c r="B74" t="s">
        <v>76</v>
      </c>
      <c r="C74" t="s">
        <v>529</v>
      </c>
      <c r="D74" s="10"/>
      <c r="E74" s="7"/>
      <c r="F74" s="14">
        <v>1628</v>
      </c>
    </row>
    <row r="75" spans="1:8" x14ac:dyDescent="0.25">
      <c r="A75" s="9">
        <v>43616</v>
      </c>
      <c r="B75" t="s">
        <v>76</v>
      </c>
      <c r="C75" t="s">
        <v>1230</v>
      </c>
      <c r="D75" s="10"/>
      <c r="E75" s="7"/>
      <c r="F75" s="14">
        <v>6990</v>
      </c>
    </row>
    <row r="76" spans="1:8" x14ac:dyDescent="0.25">
      <c r="A76" s="9">
        <v>43616</v>
      </c>
      <c r="B76" t="s">
        <v>76</v>
      </c>
      <c r="C76" t="s">
        <v>900</v>
      </c>
      <c r="D76" s="10"/>
      <c r="E76" s="7"/>
      <c r="F76" s="14">
        <v>100000</v>
      </c>
    </row>
    <row r="77" spans="1:8" x14ac:dyDescent="0.25">
      <c r="A77" s="9">
        <v>43616</v>
      </c>
      <c r="B77" t="s">
        <v>76</v>
      </c>
      <c r="C77" t="s">
        <v>367</v>
      </c>
      <c r="D77" s="10"/>
      <c r="E77" s="7"/>
      <c r="F77" s="14">
        <v>118650</v>
      </c>
    </row>
    <row r="78" spans="1:8" x14ac:dyDescent="0.25">
      <c r="A78" s="9"/>
      <c r="B78" s="30"/>
      <c r="D78" s="10"/>
      <c r="E78" s="7"/>
      <c r="F78" s="14"/>
    </row>
    <row r="79" spans="1:8" ht="18.75" x14ac:dyDescent="0.3">
      <c r="C79" s="36" t="s">
        <v>1039</v>
      </c>
      <c r="D79" s="37"/>
      <c r="E79" s="37"/>
      <c r="F79" s="38">
        <f>SUM(F55:F77)</f>
        <v>1884466</v>
      </c>
      <c r="H79" s="1">
        <f>+F49-F79</f>
        <v>95036</v>
      </c>
    </row>
    <row r="80" spans="1:8" x14ac:dyDescent="0.25">
      <c r="F80" s="12"/>
    </row>
    <row r="81" spans="3:11" ht="15.75" thickBot="1" x14ac:dyDescent="0.3">
      <c r="F81" s="12"/>
      <c r="H81" s="67"/>
    </row>
    <row r="82" spans="3:11" ht="22.5" thickTop="1" thickBot="1" x14ac:dyDescent="0.4">
      <c r="C82" s="135" t="s">
        <v>162</v>
      </c>
      <c r="D82" s="135"/>
      <c r="E82" s="135"/>
      <c r="F82" s="136"/>
      <c r="H82" s="67"/>
    </row>
    <row r="83" spans="3:11" ht="15.75" thickTop="1" x14ac:dyDescent="0.25">
      <c r="C83" s="3" t="s">
        <v>72</v>
      </c>
      <c r="D83" s="20">
        <v>43556</v>
      </c>
      <c r="E83" s="3"/>
      <c r="F83" s="11">
        <f>+D1</f>
        <v>16913427</v>
      </c>
      <c r="H83" s="67"/>
      <c r="I83" s="68">
        <v>11750116</v>
      </c>
      <c r="J83" s="67"/>
      <c r="K83" s="67"/>
    </row>
    <row r="84" spans="3:11" x14ac:dyDescent="0.25">
      <c r="C84" s="3" t="s">
        <v>73</v>
      </c>
      <c r="D84" s="20">
        <v>43586</v>
      </c>
      <c r="E84" s="3"/>
      <c r="F84" s="11">
        <f>+F49</f>
        <v>1979502</v>
      </c>
      <c r="H84" s="67"/>
      <c r="I84" s="68">
        <v>3324310</v>
      </c>
      <c r="J84" s="67"/>
      <c r="K84" s="67"/>
    </row>
    <row r="85" spans="3:11" x14ac:dyDescent="0.25">
      <c r="C85" s="3" t="s">
        <v>74</v>
      </c>
      <c r="D85" s="3"/>
      <c r="E85" s="3"/>
      <c r="F85" s="13"/>
      <c r="H85" s="67"/>
      <c r="I85" s="68">
        <v>2998971</v>
      </c>
      <c r="J85" s="67"/>
      <c r="K85" s="67"/>
    </row>
    <row r="86" spans="3:11" x14ac:dyDescent="0.25">
      <c r="C86" s="3" t="s">
        <v>75</v>
      </c>
      <c r="D86" s="20">
        <v>43586</v>
      </c>
      <c r="E86" s="3"/>
      <c r="F86" s="17">
        <f>-F79</f>
        <v>-1884466</v>
      </c>
      <c r="H86" s="67"/>
      <c r="I86" s="68">
        <v>2996667</v>
      </c>
      <c r="J86" s="67"/>
      <c r="K86" s="67"/>
    </row>
    <row r="87" spans="3:11" ht="15.75" thickBot="1" x14ac:dyDescent="0.3">
      <c r="F87" s="12"/>
      <c r="H87" s="67"/>
      <c r="I87" s="68">
        <v>166515</v>
      </c>
      <c r="J87" s="67"/>
      <c r="K87" s="67"/>
    </row>
    <row r="88" spans="3:11" ht="20.25" thickTop="1" thickBot="1" x14ac:dyDescent="0.35">
      <c r="C88" s="21" t="s">
        <v>1040</v>
      </c>
      <c r="D88" s="22"/>
      <c r="E88" s="22"/>
      <c r="F88" s="24">
        <f>+F83+F84+F86</f>
        <v>17008463</v>
      </c>
      <c r="I88" s="68">
        <v>1443968</v>
      </c>
      <c r="J88" s="67"/>
      <c r="K88" s="67"/>
    </row>
    <row r="89" spans="3:11" ht="16.5" thickTop="1" thickBot="1" x14ac:dyDescent="0.3">
      <c r="F89" s="12"/>
      <c r="H89" s="67"/>
      <c r="I89" s="68">
        <v>731774</v>
      </c>
      <c r="J89" s="67"/>
      <c r="K89" s="67"/>
    </row>
    <row r="90" spans="3:11" ht="20.25" thickTop="1" thickBot="1" x14ac:dyDescent="0.35">
      <c r="C90" s="21" t="s">
        <v>1028</v>
      </c>
      <c r="D90" s="22"/>
      <c r="E90" s="22"/>
      <c r="F90" s="24">
        <f>+'dep a plazo y saldos  bco'!A63</f>
        <v>45043373</v>
      </c>
      <c r="H90" s="67"/>
      <c r="I90" s="68">
        <v>10482372</v>
      </c>
      <c r="J90" s="67"/>
      <c r="K90" s="67"/>
    </row>
    <row r="91" spans="3:11" ht="15.75" thickTop="1" x14ac:dyDescent="0.25"/>
    <row r="93" spans="3:11" ht="23.25" x14ac:dyDescent="0.35">
      <c r="C93" s="172" t="s">
        <v>975</v>
      </c>
      <c r="D93" s="172"/>
      <c r="E93" s="172"/>
      <c r="F93" s="173">
        <f>+F88+F90</f>
        <v>62051836</v>
      </c>
    </row>
  </sheetData>
  <sortState xmlns:xlrd2="http://schemas.microsoft.com/office/spreadsheetml/2017/richdata2" ref="A55:F77">
    <sortCondition ref="A55:A77"/>
  </sortState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4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351AA-5031-459F-83E2-E9A4B0F08D20}">
  <dimension ref="A1:K63"/>
  <sheetViews>
    <sheetView topLeftCell="A28" zoomScale="80" zoomScaleNormal="80" workbookViewId="0">
      <selection activeCell="G87" sqref="F87:G88"/>
    </sheetView>
  </sheetViews>
  <sheetFormatPr baseColWidth="10" defaultRowHeight="15" x14ac:dyDescent="0.25"/>
  <cols>
    <col min="1" max="1" width="15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1041</v>
      </c>
      <c r="B1" s="107"/>
      <c r="C1" s="107"/>
      <c r="D1" s="108">
        <f>+'may 2019'!F88</f>
        <v>17008463</v>
      </c>
      <c r="E1" s="104"/>
      <c r="F1" s="109"/>
      <c r="H1" s="3"/>
    </row>
    <row r="2" spans="1:8" x14ac:dyDescent="0.25">
      <c r="F2" s="12"/>
    </row>
    <row r="3" spans="1:8" ht="18.75" x14ac:dyDescent="0.3">
      <c r="A3" s="188" t="s">
        <v>1042</v>
      </c>
      <c r="B3" s="133"/>
      <c r="C3" s="133"/>
      <c r="D3" s="133"/>
      <c r="E3" s="133"/>
      <c r="F3" s="134"/>
    </row>
    <row r="4" spans="1:8" ht="45.7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43619</v>
      </c>
      <c r="B5" t="s">
        <v>76</v>
      </c>
      <c r="C5" t="s">
        <v>14</v>
      </c>
      <c r="F5" s="14">
        <v>20000</v>
      </c>
    </row>
    <row r="6" spans="1:8" x14ac:dyDescent="0.25">
      <c r="A6" s="9">
        <v>43619</v>
      </c>
      <c r="B6" t="s">
        <v>76</v>
      </c>
      <c r="C6" t="s">
        <v>1245</v>
      </c>
      <c r="F6" s="14">
        <v>23000</v>
      </c>
    </row>
    <row r="7" spans="1:8" x14ac:dyDescent="0.25">
      <c r="A7" s="9">
        <v>43619</v>
      </c>
      <c r="B7" t="s">
        <v>76</v>
      </c>
      <c r="C7" t="s">
        <v>464</v>
      </c>
      <c r="F7" s="14">
        <v>23000</v>
      </c>
    </row>
    <row r="8" spans="1:8" x14ac:dyDescent="0.25">
      <c r="A8" s="9">
        <v>43619</v>
      </c>
      <c r="B8" t="s">
        <v>76</v>
      </c>
      <c r="C8" t="s">
        <v>874</v>
      </c>
      <c r="F8" s="14">
        <v>40000</v>
      </c>
    </row>
    <row r="9" spans="1:8" x14ac:dyDescent="0.25">
      <c r="A9" s="9">
        <v>43620</v>
      </c>
      <c r="B9" t="s">
        <v>76</v>
      </c>
      <c r="C9" t="s">
        <v>140</v>
      </c>
      <c r="F9" s="14">
        <v>23096</v>
      </c>
    </row>
    <row r="10" spans="1:8" x14ac:dyDescent="0.25">
      <c r="A10" s="9">
        <v>43621</v>
      </c>
      <c r="B10" t="s">
        <v>76</v>
      </c>
      <c r="C10" t="s">
        <v>1246</v>
      </c>
      <c r="F10" s="14">
        <v>23000</v>
      </c>
    </row>
    <row r="11" spans="1:8" x14ac:dyDescent="0.25">
      <c r="A11" s="9">
        <v>43621</v>
      </c>
      <c r="B11" t="s">
        <v>76</v>
      </c>
      <c r="C11" t="s">
        <v>1247</v>
      </c>
      <c r="F11" s="14">
        <v>23109</v>
      </c>
    </row>
    <row r="12" spans="1:8" x14ac:dyDescent="0.25">
      <c r="A12" s="9">
        <v>43621</v>
      </c>
      <c r="B12" t="s">
        <v>129</v>
      </c>
      <c r="C12" t="s">
        <v>1248</v>
      </c>
      <c r="F12" s="14">
        <v>30000</v>
      </c>
    </row>
    <row r="13" spans="1:8" x14ac:dyDescent="0.25">
      <c r="A13" s="9">
        <v>43621</v>
      </c>
      <c r="B13" t="s">
        <v>76</v>
      </c>
      <c r="C13" t="s">
        <v>89</v>
      </c>
      <c r="F13" s="14">
        <v>129051</v>
      </c>
    </row>
    <row r="14" spans="1:8" x14ac:dyDescent="0.25">
      <c r="A14" s="9">
        <v>43622</v>
      </c>
      <c r="B14" t="s">
        <v>129</v>
      </c>
      <c r="C14" t="s">
        <v>1250</v>
      </c>
      <c r="F14" s="14">
        <v>102000</v>
      </c>
    </row>
    <row r="15" spans="1:8" x14ac:dyDescent="0.25">
      <c r="A15" s="9">
        <v>43622</v>
      </c>
      <c r="B15" t="s">
        <v>76</v>
      </c>
      <c r="C15" t="s">
        <v>1251</v>
      </c>
      <c r="F15" s="14">
        <v>123000</v>
      </c>
    </row>
    <row r="16" spans="1:8" x14ac:dyDescent="0.25">
      <c r="A16" s="9">
        <v>43626</v>
      </c>
      <c r="B16" t="s">
        <v>76</v>
      </c>
      <c r="C16" t="s">
        <v>9</v>
      </c>
      <c r="F16" s="14">
        <v>20000</v>
      </c>
    </row>
    <row r="17" spans="1:6" x14ac:dyDescent="0.25">
      <c r="A17" s="9">
        <v>43626</v>
      </c>
      <c r="B17" t="s">
        <v>76</v>
      </c>
      <c r="C17" t="s">
        <v>131</v>
      </c>
      <c r="F17" s="14">
        <v>20000</v>
      </c>
    </row>
    <row r="18" spans="1:6" x14ac:dyDescent="0.25">
      <c r="A18" s="9">
        <v>43626</v>
      </c>
      <c r="B18" t="s">
        <v>76</v>
      </c>
      <c r="C18" t="s">
        <v>207</v>
      </c>
      <c r="F18" s="14">
        <v>69025</v>
      </c>
    </row>
    <row r="19" spans="1:6" x14ac:dyDescent="0.25">
      <c r="A19" s="9">
        <v>43633</v>
      </c>
      <c r="B19" t="s">
        <v>239</v>
      </c>
      <c r="C19" t="s">
        <v>132</v>
      </c>
      <c r="F19" s="14">
        <v>23100</v>
      </c>
    </row>
    <row r="20" spans="1:6" x14ac:dyDescent="0.25">
      <c r="A20" s="9">
        <v>43635</v>
      </c>
      <c r="B20" t="s">
        <v>76</v>
      </c>
      <c r="C20" t="s">
        <v>1249</v>
      </c>
      <c r="F20" s="14">
        <v>46000</v>
      </c>
    </row>
    <row r="21" spans="1:6" x14ac:dyDescent="0.25">
      <c r="A21" s="9">
        <v>43637</v>
      </c>
      <c r="B21" t="s">
        <v>76</v>
      </c>
      <c r="C21" t="s">
        <v>413</v>
      </c>
      <c r="F21" s="14">
        <v>46000</v>
      </c>
    </row>
    <row r="22" spans="1:6" x14ac:dyDescent="0.25">
      <c r="A22" s="9">
        <v>43640</v>
      </c>
      <c r="B22" t="s">
        <v>239</v>
      </c>
      <c r="C22" t="s">
        <v>13</v>
      </c>
      <c r="F22" s="14">
        <v>23000</v>
      </c>
    </row>
    <row r="23" spans="1:6" x14ac:dyDescent="0.25">
      <c r="A23" s="9">
        <v>43640</v>
      </c>
      <c r="B23" t="s">
        <v>76</v>
      </c>
      <c r="C23" t="s">
        <v>18</v>
      </c>
      <c r="F23" s="14">
        <v>23080</v>
      </c>
    </row>
    <row r="24" spans="1:6" x14ac:dyDescent="0.25">
      <c r="A24" s="9">
        <v>43641</v>
      </c>
      <c r="B24" t="s">
        <v>76</v>
      </c>
      <c r="C24" t="s">
        <v>143</v>
      </c>
      <c r="F24" s="14">
        <v>23000</v>
      </c>
    </row>
    <row r="25" spans="1:6" x14ac:dyDescent="0.25">
      <c r="A25" s="9">
        <v>43641</v>
      </c>
      <c r="B25" t="s">
        <v>76</v>
      </c>
      <c r="C25" t="s">
        <v>764</v>
      </c>
      <c r="F25" s="14">
        <v>23037</v>
      </c>
    </row>
    <row r="26" spans="1:6" x14ac:dyDescent="0.25">
      <c r="A26" s="9">
        <v>43641</v>
      </c>
      <c r="B26" t="s">
        <v>76</v>
      </c>
      <c r="C26" t="s">
        <v>17</v>
      </c>
      <c r="F26" s="14">
        <v>23072</v>
      </c>
    </row>
    <row r="27" spans="1:6" x14ac:dyDescent="0.25">
      <c r="A27" s="9">
        <v>43641</v>
      </c>
      <c r="B27" t="s">
        <v>76</v>
      </c>
      <c r="C27" t="s">
        <v>127</v>
      </c>
      <c r="F27" s="14">
        <v>35000</v>
      </c>
    </row>
    <row r="28" spans="1:6" x14ac:dyDescent="0.25">
      <c r="A28" s="9">
        <v>43644</v>
      </c>
      <c r="B28" t="s">
        <v>76</v>
      </c>
      <c r="C28" t="s">
        <v>14</v>
      </c>
      <c r="F28" s="14">
        <v>20000</v>
      </c>
    </row>
    <row r="29" spans="1:6" x14ac:dyDescent="0.25">
      <c r="A29" s="9">
        <v>43644</v>
      </c>
      <c r="B29" t="s">
        <v>76</v>
      </c>
      <c r="C29" t="s">
        <v>198</v>
      </c>
      <c r="F29" s="14">
        <v>23000</v>
      </c>
    </row>
    <row r="30" spans="1:6" x14ac:dyDescent="0.25">
      <c r="A30" s="9">
        <v>43644</v>
      </c>
      <c r="B30" t="s">
        <v>76</v>
      </c>
      <c r="C30" t="s">
        <v>6</v>
      </c>
      <c r="F30" s="14">
        <v>46000</v>
      </c>
    </row>
    <row r="31" spans="1:6" x14ac:dyDescent="0.25">
      <c r="A31" s="9">
        <v>43644</v>
      </c>
      <c r="B31" t="s">
        <v>239</v>
      </c>
      <c r="C31" t="s">
        <v>586</v>
      </c>
      <c r="F31" s="14">
        <v>200000</v>
      </c>
    </row>
    <row r="32" spans="1:6" x14ac:dyDescent="0.25">
      <c r="A32" s="9"/>
      <c r="F32" s="14"/>
    </row>
    <row r="33" spans="1:6" ht="19.5" thickBot="1" x14ac:dyDescent="0.35">
      <c r="A33" s="18"/>
      <c r="B33" s="18"/>
      <c r="C33" s="39" t="s">
        <v>1043</v>
      </c>
      <c r="D33" s="40"/>
      <c r="E33" s="40"/>
      <c r="F33" s="41">
        <f>SUM(F5:F32)</f>
        <v>1222570</v>
      </c>
    </row>
    <row r="34" spans="1:6" ht="15.75" thickTop="1" x14ac:dyDescent="0.25">
      <c r="A34" s="104"/>
      <c r="B34" s="104"/>
      <c r="C34" s="104"/>
      <c r="D34" s="104"/>
      <c r="E34" s="104"/>
      <c r="F34" s="110"/>
    </row>
    <row r="35" spans="1:6" ht="15.75" thickBot="1" x14ac:dyDescent="0.3">
      <c r="F35" s="30"/>
    </row>
    <row r="36" spans="1:6" ht="19.5" thickTop="1" x14ac:dyDescent="0.3">
      <c r="A36" s="187" t="s">
        <v>1044</v>
      </c>
      <c r="B36" s="137"/>
      <c r="C36" s="137"/>
      <c r="D36" s="137"/>
      <c r="E36" s="137"/>
      <c r="F36" s="138"/>
    </row>
    <row r="37" spans="1:6" ht="9.75" customHeight="1" x14ac:dyDescent="0.25">
      <c r="F37" s="12"/>
    </row>
    <row r="38" spans="1:6" ht="47.25" customHeight="1" x14ac:dyDescent="0.25">
      <c r="A38" s="8" t="s">
        <v>43</v>
      </c>
      <c r="B38" s="8" t="s">
        <v>40</v>
      </c>
      <c r="C38" s="8" t="s">
        <v>1</v>
      </c>
      <c r="D38" s="8" t="s">
        <v>41</v>
      </c>
      <c r="E38" s="8" t="s">
        <v>68</v>
      </c>
      <c r="F38" s="16" t="s">
        <v>42</v>
      </c>
    </row>
    <row r="39" spans="1:6" x14ac:dyDescent="0.25">
      <c r="A39" s="9">
        <v>43619</v>
      </c>
      <c r="B39" t="s">
        <v>76</v>
      </c>
      <c r="C39" t="s">
        <v>1252</v>
      </c>
      <c r="D39" s="10" t="s">
        <v>57</v>
      </c>
      <c r="E39" s="7"/>
      <c r="F39" s="14">
        <v>6000</v>
      </c>
    </row>
    <row r="40" spans="1:6" x14ac:dyDescent="0.25">
      <c r="A40" s="9">
        <v>43619</v>
      </c>
      <c r="B40" t="s">
        <v>76</v>
      </c>
      <c r="C40" t="s">
        <v>1252</v>
      </c>
      <c r="D40" s="10" t="s">
        <v>57</v>
      </c>
      <c r="E40" s="7"/>
      <c r="F40" s="14">
        <v>11275</v>
      </c>
    </row>
    <row r="41" spans="1:6" x14ac:dyDescent="0.25">
      <c r="A41" s="9">
        <v>43622</v>
      </c>
      <c r="B41" t="s">
        <v>389</v>
      </c>
      <c r="C41" t="s">
        <v>517</v>
      </c>
      <c r="D41" s="10"/>
      <c r="E41" s="7"/>
      <c r="F41" s="14">
        <v>10278</v>
      </c>
    </row>
    <row r="42" spans="1:6" x14ac:dyDescent="0.25">
      <c r="A42" s="9">
        <v>43622</v>
      </c>
      <c r="B42" t="s">
        <v>76</v>
      </c>
      <c r="C42" t="s">
        <v>1253</v>
      </c>
      <c r="D42" s="10"/>
      <c r="E42" s="7"/>
      <c r="F42" s="14">
        <v>70000</v>
      </c>
    </row>
    <row r="43" spans="1:6" x14ac:dyDescent="0.25">
      <c r="A43" s="9">
        <v>43629</v>
      </c>
      <c r="B43" t="s">
        <v>76</v>
      </c>
      <c r="C43" t="s">
        <v>1253</v>
      </c>
      <c r="D43" s="10"/>
      <c r="E43" s="7"/>
      <c r="F43" s="14">
        <v>70000</v>
      </c>
    </row>
    <row r="44" spans="1:6" x14ac:dyDescent="0.25">
      <c r="A44" s="9">
        <v>43629</v>
      </c>
      <c r="B44" t="s">
        <v>76</v>
      </c>
      <c r="C44" t="s">
        <v>1254</v>
      </c>
      <c r="D44" s="10"/>
      <c r="E44" s="7"/>
      <c r="F44" s="14">
        <v>50000</v>
      </c>
    </row>
    <row r="45" spans="1:6" x14ac:dyDescent="0.25">
      <c r="A45" s="9">
        <v>43633</v>
      </c>
      <c r="B45" t="s">
        <v>76</v>
      </c>
      <c r="C45" t="s">
        <v>682</v>
      </c>
      <c r="D45" s="10"/>
      <c r="E45" s="7"/>
      <c r="F45" s="14">
        <v>120000</v>
      </c>
    </row>
    <row r="46" spans="1:6" x14ac:dyDescent="0.25">
      <c r="A46" s="9">
        <v>43637</v>
      </c>
      <c r="B46" t="s">
        <v>76</v>
      </c>
      <c r="C46" t="s">
        <v>847</v>
      </c>
      <c r="D46" s="10"/>
      <c r="E46" s="7"/>
      <c r="F46" s="14">
        <v>35000</v>
      </c>
    </row>
    <row r="47" spans="1:6" x14ac:dyDescent="0.25">
      <c r="A47" s="9">
        <v>43644</v>
      </c>
      <c r="B47" t="s">
        <v>76</v>
      </c>
      <c r="C47" t="s">
        <v>847</v>
      </c>
      <c r="D47" s="10"/>
      <c r="E47" s="7"/>
      <c r="F47" s="14">
        <v>35000</v>
      </c>
    </row>
    <row r="48" spans="1:6" x14ac:dyDescent="0.25">
      <c r="A48" s="9"/>
      <c r="B48" s="30"/>
      <c r="D48" s="10"/>
      <c r="E48" s="7"/>
      <c r="F48" s="14"/>
    </row>
    <row r="49" spans="3:11" ht="18.75" x14ac:dyDescent="0.3">
      <c r="C49" s="36" t="s">
        <v>1039</v>
      </c>
      <c r="D49" s="37"/>
      <c r="E49" s="37"/>
      <c r="F49" s="38">
        <f>SUM(F39:F47)</f>
        <v>407553</v>
      </c>
      <c r="H49" s="1">
        <f>+F33-F49</f>
        <v>815017</v>
      </c>
    </row>
    <row r="50" spans="3:11" x14ac:dyDescent="0.25">
      <c r="F50" s="12"/>
    </row>
    <row r="51" spans="3:11" ht="15.75" thickBot="1" x14ac:dyDescent="0.3">
      <c r="F51" s="12"/>
      <c r="H51" s="67"/>
    </row>
    <row r="52" spans="3:11" ht="22.5" thickTop="1" thickBot="1" x14ac:dyDescent="0.4">
      <c r="C52" s="135" t="s">
        <v>162</v>
      </c>
      <c r="D52" s="135"/>
      <c r="E52" s="135"/>
      <c r="F52" s="136"/>
      <c r="H52" s="67"/>
    </row>
    <row r="53" spans="3:11" ht="15.75" thickTop="1" x14ac:dyDescent="0.25">
      <c r="C53" s="3" t="s">
        <v>72</v>
      </c>
      <c r="D53" s="20">
        <v>43586</v>
      </c>
      <c r="E53" s="3"/>
      <c r="F53" s="11">
        <f>+D1</f>
        <v>17008463</v>
      </c>
      <c r="H53" s="67"/>
      <c r="I53" s="68">
        <v>11750116</v>
      </c>
      <c r="J53" s="67"/>
      <c r="K53" s="67"/>
    </row>
    <row r="54" spans="3:11" x14ac:dyDescent="0.25">
      <c r="C54" s="3" t="s">
        <v>73</v>
      </c>
      <c r="D54" s="20">
        <v>43617</v>
      </c>
      <c r="E54" s="3"/>
      <c r="F54" s="11">
        <f>+F33</f>
        <v>1222570</v>
      </c>
      <c r="H54" s="67"/>
      <c r="I54" s="68">
        <v>3324310</v>
      </c>
      <c r="J54" s="67"/>
      <c r="K54" s="67"/>
    </row>
    <row r="55" spans="3:11" x14ac:dyDescent="0.25">
      <c r="C55" s="3" t="s">
        <v>74</v>
      </c>
      <c r="D55" s="3"/>
      <c r="E55" s="3"/>
      <c r="F55" s="13"/>
      <c r="H55" s="67"/>
      <c r="I55" s="68">
        <v>2998971</v>
      </c>
      <c r="J55" s="67"/>
      <c r="K55" s="67"/>
    </row>
    <row r="56" spans="3:11" x14ac:dyDescent="0.25">
      <c r="C56" s="3" t="s">
        <v>75</v>
      </c>
      <c r="D56" s="20">
        <v>43617</v>
      </c>
      <c r="E56" s="3"/>
      <c r="F56" s="17">
        <f>-F49</f>
        <v>-407553</v>
      </c>
      <c r="H56" s="67"/>
      <c r="I56" s="68">
        <v>2996667</v>
      </c>
      <c r="J56" s="67"/>
      <c r="K56" s="67"/>
    </row>
    <row r="57" spans="3:11" ht="15.75" thickBot="1" x14ac:dyDescent="0.3">
      <c r="F57" s="12"/>
      <c r="H57" s="67"/>
      <c r="I57" s="68">
        <v>166515</v>
      </c>
      <c r="J57" s="67"/>
      <c r="K57" s="67"/>
    </row>
    <row r="58" spans="3:11" ht="20.25" thickTop="1" thickBot="1" x14ac:dyDescent="0.35">
      <c r="C58" s="21" t="s">
        <v>1045</v>
      </c>
      <c r="D58" s="22"/>
      <c r="E58" s="22"/>
      <c r="F58" s="24">
        <f>+F53+F54+F56</f>
        <v>17823480</v>
      </c>
      <c r="I58" s="68">
        <v>1443968</v>
      </c>
      <c r="J58" s="67"/>
      <c r="K58" s="67"/>
    </row>
    <row r="59" spans="3:11" ht="16.5" thickTop="1" thickBot="1" x14ac:dyDescent="0.3">
      <c r="F59" s="12"/>
      <c r="H59" s="67"/>
      <c r="I59" s="68">
        <v>731774</v>
      </c>
      <c r="J59" s="67"/>
      <c r="K59" s="67"/>
    </row>
    <row r="60" spans="3:11" ht="20.25" thickTop="1" thickBot="1" x14ac:dyDescent="0.35">
      <c r="C60" s="21" t="s">
        <v>1028</v>
      </c>
      <c r="D60" s="22"/>
      <c r="E60" s="22"/>
      <c r="F60" s="24">
        <f>+'dep a plazo y saldos  bco'!A63</f>
        <v>45043373</v>
      </c>
      <c r="H60" s="67"/>
      <c r="I60" s="68">
        <v>10482372</v>
      </c>
      <c r="J60" s="67"/>
      <c r="K60" s="67"/>
    </row>
    <row r="61" spans="3:11" ht="15.75" thickTop="1" x14ac:dyDescent="0.25"/>
    <row r="63" spans="3:11" ht="23.25" x14ac:dyDescent="0.35">
      <c r="C63" s="172" t="s">
        <v>975</v>
      </c>
      <c r="D63" s="172"/>
      <c r="E63" s="172"/>
      <c r="F63" s="173">
        <f>+F58+F60</f>
        <v>62866853</v>
      </c>
    </row>
  </sheetData>
  <sortState xmlns:xlrd2="http://schemas.microsoft.com/office/spreadsheetml/2017/richdata2" ref="A39:F47">
    <sortCondition ref="A39:A47"/>
  </sortState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33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98AB1-8F1D-407A-93A8-670B998013AC}">
  <dimension ref="A1:K96"/>
  <sheetViews>
    <sheetView topLeftCell="A63" zoomScale="80" zoomScaleNormal="80" workbookViewId="0">
      <selection activeCell="G87" sqref="F87:G88"/>
    </sheetView>
  </sheetViews>
  <sheetFormatPr baseColWidth="10" defaultRowHeight="15" x14ac:dyDescent="0.25"/>
  <cols>
    <col min="1" max="1" width="13.4257812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1046</v>
      </c>
      <c r="B1" s="107"/>
      <c r="C1" s="107"/>
      <c r="D1" s="108">
        <f>+'jun 2019'!F58</f>
        <v>17823480</v>
      </c>
      <c r="E1" s="104"/>
      <c r="F1" s="109"/>
      <c r="H1" s="3"/>
    </row>
    <row r="2" spans="1:8" x14ac:dyDescent="0.25">
      <c r="F2" s="12"/>
    </row>
    <row r="3" spans="1:8" ht="18.75" x14ac:dyDescent="0.3">
      <c r="A3" s="188" t="s">
        <v>1047</v>
      </c>
      <c r="B3" s="133"/>
      <c r="C3" s="133"/>
      <c r="D3" s="133"/>
      <c r="E3" s="133"/>
      <c r="F3" s="134"/>
    </row>
    <row r="4" spans="1:8" ht="38.2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43647</v>
      </c>
      <c r="B5" t="s">
        <v>76</v>
      </c>
      <c r="C5" t="s">
        <v>430</v>
      </c>
      <c r="F5" s="14">
        <v>20000</v>
      </c>
    </row>
    <row r="6" spans="1:8" x14ac:dyDescent="0.25">
      <c r="A6" s="9">
        <v>43647</v>
      </c>
      <c r="B6" t="s">
        <v>76</v>
      </c>
      <c r="C6" t="s">
        <v>206</v>
      </c>
      <c r="F6" s="14">
        <v>20000</v>
      </c>
    </row>
    <row r="7" spans="1:8" x14ac:dyDescent="0.25">
      <c r="A7" s="9">
        <v>43647</v>
      </c>
      <c r="B7" t="s">
        <v>76</v>
      </c>
      <c r="C7" t="s">
        <v>1257</v>
      </c>
      <c r="F7" s="14">
        <v>23000</v>
      </c>
    </row>
    <row r="8" spans="1:8" x14ac:dyDescent="0.25">
      <c r="A8" s="9">
        <v>43647</v>
      </c>
      <c r="B8" t="s">
        <v>76</v>
      </c>
      <c r="C8" t="s">
        <v>135</v>
      </c>
      <c r="F8" s="14">
        <v>23000</v>
      </c>
    </row>
    <row r="9" spans="1:8" x14ac:dyDescent="0.25">
      <c r="A9" s="9">
        <v>43647</v>
      </c>
      <c r="B9" t="s">
        <v>76</v>
      </c>
      <c r="C9" t="s">
        <v>1245</v>
      </c>
      <c r="F9" s="14">
        <v>23000</v>
      </c>
    </row>
    <row r="10" spans="1:8" x14ac:dyDescent="0.25">
      <c r="A10" s="9">
        <v>43647</v>
      </c>
      <c r="B10" t="s">
        <v>76</v>
      </c>
      <c r="C10" t="s">
        <v>2</v>
      </c>
      <c r="F10" s="14">
        <v>23000</v>
      </c>
    </row>
    <row r="11" spans="1:8" x14ac:dyDescent="0.25">
      <c r="A11" s="9">
        <v>43647</v>
      </c>
      <c r="B11" t="s">
        <v>76</v>
      </c>
      <c r="C11" t="s">
        <v>464</v>
      </c>
      <c r="F11" s="14">
        <v>23000</v>
      </c>
    </row>
    <row r="12" spans="1:8" x14ac:dyDescent="0.25">
      <c r="A12" s="9">
        <v>43647</v>
      </c>
      <c r="B12" t="s">
        <v>76</v>
      </c>
      <c r="C12" t="s">
        <v>1260</v>
      </c>
      <c r="F12" s="14">
        <v>39030</v>
      </c>
    </row>
    <row r="13" spans="1:8" x14ac:dyDescent="0.25">
      <c r="A13" s="9">
        <v>43647</v>
      </c>
      <c r="B13" t="s">
        <v>129</v>
      </c>
      <c r="C13" t="s">
        <v>314</v>
      </c>
      <c r="F13" s="14">
        <v>40039</v>
      </c>
    </row>
    <row r="14" spans="1:8" x14ac:dyDescent="0.25">
      <c r="A14" s="9">
        <v>43647</v>
      </c>
      <c r="B14" t="s">
        <v>76</v>
      </c>
      <c r="C14" t="s">
        <v>1251</v>
      </c>
      <c r="F14" s="14">
        <v>123000</v>
      </c>
    </row>
    <row r="15" spans="1:8" x14ac:dyDescent="0.25">
      <c r="A15" s="9">
        <v>43648</v>
      </c>
      <c r="B15" t="s">
        <v>239</v>
      </c>
      <c r="C15" t="s">
        <v>132</v>
      </c>
      <c r="F15" s="14">
        <v>23100</v>
      </c>
    </row>
    <row r="16" spans="1:8" x14ac:dyDescent="0.25">
      <c r="A16" s="9">
        <v>43648</v>
      </c>
      <c r="B16" t="s">
        <v>239</v>
      </c>
      <c r="C16" t="s">
        <v>21</v>
      </c>
      <c r="F16" s="14">
        <v>23109</v>
      </c>
    </row>
    <row r="17" spans="1:6" x14ac:dyDescent="0.25">
      <c r="A17" s="9">
        <v>43648</v>
      </c>
      <c r="B17" t="s">
        <v>76</v>
      </c>
      <c r="C17" t="s">
        <v>1263</v>
      </c>
      <c r="F17" s="14">
        <v>69006</v>
      </c>
    </row>
    <row r="18" spans="1:6" x14ac:dyDescent="0.25">
      <c r="A18" s="9">
        <v>43649</v>
      </c>
      <c r="B18" t="s">
        <v>76</v>
      </c>
      <c r="C18" t="s">
        <v>9</v>
      </c>
      <c r="F18" s="14">
        <v>20000</v>
      </c>
    </row>
    <row r="19" spans="1:6" x14ac:dyDescent="0.25">
      <c r="A19" s="9">
        <v>43649</v>
      </c>
      <c r="B19" t="s">
        <v>76</v>
      </c>
      <c r="C19" t="s">
        <v>131</v>
      </c>
      <c r="F19" s="14">
        <v>20000</v>
      </c>
    </row>
    <row r="20" spans="1:6" x14ac:dyDescent="0.25">
      <c r="A20" s="9">
        <v>43649</v>
      </c>
      <c r="B20" t="s">
        <v>76</v>
      </c>
      <c r="C20" t="s">
        <v>140</v>
      </c>
      <c r="F20" s="14">
        <v>23096</v>
      </c>
    </row>
    <row r="21" spans="1:6" x14ac:dyDescent="0.25">
      <c r="A21" s="9">
        <v>43649</v>
      </c>
      <c r="B21" t="s">
        <v>76</v>
      </c>
      <c r="C21" t="s">
        <v>1192</v>
      </c>
      <c r="F21" s="14">
        <v>72000</v>
      </c>
    </row>
    <row r="22" spans="1:6" x14ac:dyDescent="0.25">
      <c r="A22" s="9">
        <v>43651</v>
      </c>
      <c r="B22" t="s">
        <v>76</v>
      </c>
      <c r="C22" t="s">
        <v>1184</v>
      </c>
      <c r="F22" s="14">
        <v>23000</v>
      </c>
    </row>
    <row r="23" spans="1:6" x14ac:dyDescent="0.25">
      <c r="A23" s="9">
        <v>43654</v>
      </c>
      <c r="B23" t="s">
        <v>239</v>
      </c>
      <c r="C23" t="s">
        <v>13</v>
      </c>
      <c r="F23" s="14">
        <v>23000</v>
      </c>
    </row>
    <row r="24" spans="1:6" x14ac:dyDescent="0.25">
      <c r="A24" s="9">
        <v>43654</v>
      </c>
      <c r="B24" t="s">
        <v>239</v>
      </c>
      <c r="C24" t="s">
        <v>201</v>
      </c>
      <c r="F24" s="14">
        <v>23000</v>
      </c>
    </row>
    <row r="25" spans="1:6" x14ac:dyDescent="0.25">
      <c r="A25" s="9">
        <v>43654</v>
      </c>
      <c r="B25" t="s">
        <v>76</v>
      </c>
      <c r="C25" t="s">
        <v>313</v>
      </c>
      <c r="F25" s="14">
        <v>23000</v>
      </c>
    </row>
    <row r="26" spans="1:6" x14ac:dyDescent="0.25">
      <c r="A26" s="9">
        <v>43654</v>
      </c>
      <c r="B26" t="s">
        <v>129</v>
      </c>
      <c r="C26" t="s">
        <v>1259</v>
      </c>
      <c r="F26" s="14">
        <v>30000</v>
      </c>
    </row>
    <row r="27" spans="1:6" x14ac:dyDescent="0.25">
      <c r="A27" s="9">
        <v>43654</v>
      </c>
      <c r="B27" t="s">
        <v>76</v>
      </c>
      <c r="C27" t="s">
        <v>1261</v>
      </c>
      <c r="F27" s="14">
        <v>46000</v>
      </c>
    </row>
    <row r="28" spans="1:6" x14ac:dyDescent="0.25">
      <c r="A28" s="9">
        <v>43654</v>
      </c>
      <c r="B28" t="s">
        <v>239</v>
      </c>
      <c r="C28" t="s">
        <v>418</v>
      </c>
      <c r="F28" s="14">
        <v>46000</v>
      </c>
    </row>
    <row r="29" spans="1:6" x14ac:dyDescent="0.25">
      <c r="A29" s="9">
        <v>43654</v>
      </c>
      <c r="B29" t="s">
        <v>239</v>
      </c>
      <c r="C29" t="s">
        <v>417</v>
      </c>
      <c r="F29" s="14">
        <v>46000</v>
      </c>
    </row>
    <row r="30" spans="1:6" x14ac:dyDescent="0.25">
      <c r="A30" s="9">
        <v>43654</v>
      </c>
      <c r="B30" t="s">
        <v>129</v>
      </c>
      <c r="C30" t="s">
        <v>86</v>
      </c>
      <c r="F30" s="14">
        <v>50000</v>
      </c>
    </row>
    <row r="31" spans="1:6" x14ac:dyDescent="0.25">
      <c r="A31" s="9">
        <v>43654</v>
      </c>
      <c r="B31" t="s">
        <v>129</v>
      </c>
      <c r="C31" t="s">
        <v>1264</v>
      </c>
      <c r="F31" s="14">
        <v>102000</v>
      </c>
    </row>
    <row r="32" spans="1:6" x14ac:dyDescent="0.25">
      <c r="A32" s="9">
        <v>43656</v>
      </c>
      <c r="B32" t="s">
        <v>76</v>
      </c>
      <c r="C32" t="s">
        <v>874</v>
      </c>
      <c r="F32" s="14">
        <v>40000</v>
      </c>
    </row>
    <row r="33" spans="1:6" x14ac:dyDescent="0.25">
      <c r="A33" s="9">
        <v>43656</v>
      </c>
      <c r="B33" t="s">
        <v>76</v>
      </c>
      <c r="C33" t="s">
        <v>80</v>
      </c>
      <c r="F33" s="14">
        <v>46000</v>
      </c>
    </row>
    <row r="34" spans="1:6" x14ac:dyDescent="0.25">
      <c r="A34" s="9">
        <v>43663</v>
      </c>
      <c r="B34" t="s">
        <v>239</v>
      </c>
      <c r="C34" t="s">
        <v>6</v>
      </c>
      <c r="F34" s="14">
        <v>23000</v>
      </c>
    </row>
    <row r="35" spans="1:6" x14ac:dyDescent="0.25">
      <c r="A35" s="9">
        <v>43668</v>
      </c>
      <c r="B35" t="s">
        <v>76</v>
      </c>
      <c r="C35" t="s">
        <v>87</v>
      </c>
      <c r="F35" s="14">
        <v>20000</v>
      </c>
    </row>
    <row r="36" spans="1:6" x14ac:dyDescent="0.25">
      <c r="A36" s="9">
        <v>43668</v>
      </c>
      <c r="B36" t="s">
        <v>76</v>
      </c>
      <c r="C36" t="s">
        <v>1258</v>
      </c>
      <c r="F36" s="14">
        <v>23000</v>
      </c>
    </row>
    <row r="37" spans="1:6" x14ac:dyDescent="0.25">
      <c r="A37" s="9">
        <v>43670</v>
      </c>
      <c r="B37" t="s">
        <v>76</v>
      </c>
      <c r="C37" t="s">
        <v>18</v>
      </c>
      <c r="F37" s="14">
        <v>23080</v>
      </c>
    </row>
    <row r="38" spans="1:6" x14ac:dyDescent="0.25">
      <c r="A38" s="9">
        <v>43670</v>
      </c>
      <c r="B38" t="s">
        <v>76</v>
      </c>
      <c r="C38" t="s">
        <v>384</v>
      </c>
      <c r="F38" s="14">
        <v>28076</v>
      </c>
    </row>
    <row r="39" spans="1:6" x14ac:dyDescent="0.25">
      <c r="A39" s="9">
        <v>43670</v>
      </c>
      <c r="B39" t="s">
        <v>239</v>
      </c>
      <c r="C39" t="s">
        <v>1262</v>
      </c>
      <c r="F39" s="14">
        <v>46000</v>
      </c>
    </row>
    <row r="40" spans="1:6" x14ac:dyDescent="0.25">
      <c r="A40" s="9">
        <v>43671</v>
      </c>
      <c r="B40" t="s">
        <v>76</v>
      </c>
      <c r="C40" t="s">
        <v>94</v>
      </c>
      <c r="F40" s="14">
        <v>20054</v>
      </c>
    </row>
    <row r="41" spans="1:6" x14ac:dyDescent="0.25">
      <c r="A41" s="9">
        <v>43671</v>
      </c>
      <c r="B41" t="s">
        <v>76</v>
      </c>
      <c r="C41" t="s">
        <v>127</v>
      </c>
      <c r="F41" s="14">
        <v>23000</v>
      </c>
    </row>
    <row r="42" spans="1:6" x14ac:dyDescent="0.25">
      <c r="A42" s="9">
        <v>43671</v>
      </c>
      <c r="B42" t="s">
        <v>76</v>
      </c>
      <c r="C42" t="s">
        <v>93</v>
      </c>
      <c r="F42" s="14">
        <v>23000</v>
      </c>
    </row>
    <row r="43" spans="1:6" x14ac:dyDescent="0.25">
      <c r="A43" s="9">
        <v>43675</v>
      </c>
      <c r="B43" t="s">
        <v>239</v>
      </c>
      <c r="C43" t="s">
        <v>1255</v>
      </c>
      <c r="F43" s="14">
        <v>2120</v>
      </c>
    </row>
    <row r="44" spans="1:6" x14ac:dyDescent="0.25">
      <c r="A44" s="9">
        <v>43675</v>
      </c>
      <c r="B44" t="s">
        <v>239</v>
      </c>
      <c r="C44" t="s">
        <v>1256</v>
      </c>
      <c r="F44" s="14">
        <v>7600</v>
      </c>
    </row>
    <row r="45" spans="1:6" x14ac:dyDescent="0.25">
      <c r="A45" s="9">
        <v>43675</v>
      </c>
      <c r="B45" t="s">
        <v>76</v>
      </c>
      <c r="C45" t="s">
        <v>430</v>
      </c>
      <c r="F45" s="14">
        <v>20000</v>
      </c>
    </row>
    <row r="46" spans="1:6" x14ac:dyDescent="0.25">
      <c r="A46" s="9">
        <v>43675</v>
      </c>
      <c r="B46" t="s">
        <v>76</v>
      </c>
      <c r="C46" t="s">
        <v>9</v>
      </c>
      <c r="F46" s="14">
        <v>20000</v>
      </c>
    </row>
    <row r="47" spans="1:6" x14ac:dyDescent="0.25">
      <c r="A47" s="9">
        <v>43675</v>
      </c>
      <c r="B47" t="s">
        <v>76</v>
      </c>
      <c r="C47" t="s">
        <v>131</v>
      </c>
      <c r="F47" s="14">
        <v>20000</v>
      </c>
    </row>
    <row r="48" spans="1:6" x14ac:dyDescent="0.25">
      <c r="A48" s="9">
        <v>43676</v>
      </c>
      <c r="B48" t="s">
        <v>76</v>
      </c>
      <c r="C48" t="s">
        <v>430</v>
      </c>
      <c r="F48" s="14">
        <v>20000</v>
      </c>
    </row>
    <row r="49" spans="1:6" x14ac:dyDescent="0.25">
      <c r="A49" s="9">
        <v>43676</v>
      </c>
      <c r="B49" t="s">
        <v>76</v>
      </c>
      <c r="C49" t="s">
        <v>3</v>
      </c>
      <c r="F49" s="14">
        <v>23000</v>
      </c>
    </row>
    <row r="50" spans="1:6" x14ac:dyDescent="0.25">
      <c r="A50" s="9">
        <v>43676</v>
      </c>
      <c r="B50" t="s">
        <v>76</v>
      </c>
      <c r="C50" t="s">
        <v>135</v>
      </c>
      <c r="F50" s="14">
        <v>23000</v>
      </c>
    </row>
    <row r="51" spans="1:6" x14ac:dyDescent="0.25">
      <c r="A51" s="9">
        <v>43677</v>
      </c>
      <c r="B51" t="s">
        <v>76</v>
      </c>
      <c r="C51" t="s">
        <v>14</v>
      </c>
      <c r="F51" s="14">
        <v>20000</v>
      </c>
    </row>
    <row r="52" spans="1:6" x14ac:dyDescent="0.25">
      <c r="A52" s="9">
        <v>43677</v>
      </c>
      <c r="B52" t="s">
        <v>76</v>
      </c>
      <c r="C52" t="s">
        <v>764</v>
      </c>
      <c r="F52" s="14">
        <v>23037</v>
      </c>
    </row>
    <row r="53" spans="1:6" x14ac:dyDescent="0.25">
      <c r="A53" s="9">
        <v>43677</v>
      </c>
      <c r="B53" t="s">
        <v>76</v>
      </c>
      <c r="C53" t="s">
        <v>17</v>
      </c>
      <c r="F53" s="14">
        <v>23072</v>
      </c>
    </row>
    <row r="54" spans="1:6" x14ac:dyDescent="0.25">
      <c r="A54" s="9">
        <v>43677</v>
      </c>
      <c r="B54" t="s">
        <v>76</v>
      </c>
      <c r="C54" t="s">
        <v>822</v>
      </c>
      <c r="F54" s="14">
        <v>69000</v>
      </c>
    </row>
    <row r="55" spans="1:6" x14ac:dyDescent="0.25">
      <c r="A55" s="9">
        <v>43677</v>
      </c>
      <c r="B55" t="s">
        <v>76</v>
      </c>
      <c r="C55" t="s">
        <v>24</v>
      </c>
      <c r="F55" s="14">
        <v>92000</v>
      </c>
    </row>
    <row r="56" spans="1:6" x14ac:dyDescent="0.25">
      <c r="A56" s="9">
        <v>43677</v>
      </c>
      <c r="B56" t="s">
        <v>76</v>
      </c>
      <c r="C56" t="s">
        <v>421</v>
      </c>
      <c r="F56" s="14">
        <v>138000</v>
      </c>
    </row>
    <row r="57" spans="1:6" x14ac:dyDescent="0.25">
      <c r="A57" s="9"/>
      <c r="F57" s="14"/>
    </row>
    <row r="58" spans="1:6" ht="19.5" thickBot="1" x14ac:dyDescent="0.35">
      <c r="A58" s="18"/>
      <c r="B58" s="18"/>
      <c r="C58" s="39" t="s">
        <v>1048</v>
      </c>
      <c r="D58" s="40"/>
      <c r="E58" s="40"/>
      <c r="F58" s="41">
        <f>SUM(F5:F57)</f>
        <v>1835419</v>
      </c>
    </row>
    <row r="59" spans="1:6" ht="15.75" thickTop="1" x14ac:dyDescent="0.25">
      <c r="A59" s="104"/>
      <c r="B59" s="104"/>
      <c r="C59" s="104"/>
      <c r="D59" s="104"/>
      <c r="E59" s="104"/>
      <c r="F59" s="110"/>
    </row>
    <row r="60" spans="1:6" ht="15.75" thickBot="1" x14ac:dyDescent="0.3">
      <c r="F60" s="30"/>
    </row>
    <row r="61" spans="1:6" ht="19.5" thickTop="1" x14ac:dyDescent="0.3">
      <c r="A61" s="187" t="s">
        <v>1049</v>
      </c>
      <c r="B61" s="137"/>
      <c r="C61" s="137"/>
      <c r="D61" s="137"/>
      <c r="E61" s="137"/>
      <c r="F61" s="138"/>
    </row>
    <row r="62" spans="1:6" x14ac:dyDescent="0.25">
      <c r="F62" s="12"/>
    </row>
    <row r="63" spans="1:6" ht="34.15" customHeight="1" x14ac:dyDescent="0.25">
      <c r="A63" s="8" t="s">
        <v>43</v>
      </c>
      <c r="B63" s="8" t="s">
        <v>40</v>
      </c>
      <c r="C63" s="8" t="s">
        <v>1</v>
      </c>
      <c r="D63" s="8" t="s">
        <v>41</v>
      </c>
      <c r="E63" s="8" t="s">
        <v>68</v>
      </c>
      <c r="F63" s="16" t="s">
        <v>42</v>
      </c>
    </row>
    <row r="64" spans="1:6" x14ac:dyDescent="0.25">
      <c r="A64" s="9">
        <v>43647</v>
      </c>
      <c r="B64" t="s">
        <v>76</v>
      </c>
      <c r="C64" t="s">
        <v>1265</v>
      </c>
      <c r="D64" s="10"/>
      <c r="E64" s="7">
        <v>0</v>
      </c>
      <c r="F64" s="14">
        <v>285650</v>
      </c>
    </row>
    <row r="65" spans="1:6" x14ac:dyDescent="0.25">
      <c r="A65" s="9">
        <v>43647</v>
      </c>
      <c r="B65" t="s">
        <v>76</v>
      </c>
      <c r="C65" t="s">
        <v>1266</v>
      </c>
      <c r="D65" s="10"/>
      <c r="E65" s="7">
        <v>0</v>
      </c>
      <c r="F65" s="14">
        <v>3800</v>
      </c>
    </row>
    <row r="66" spans="1:6" x14ac:dyDescent="0.25">
      <c r="A66" s="9">
        <v>43647</v>
      </c>
      <c r="B66" t="s">
        <v>76</v>
      </c>
      <c r="C66" t="s">
        <v>1267</v>
      </c>
      <c r="D66" s="10"/>
      <c r="E66" s="7"/>
      <c r="F66" s="14">
        <v>250000</v>
      </c>
    </row>
    <row r="67" spans="1:6" x14ac:dyDescent="0.25">
      <c r="A67" s="9">
        <v>43647</v>
      </c>
      <c r="B67" t="s">
        <v>76</v>
      </c>
      <c r="C67" t="s">
        <v>476</v>
      </c>
      <c r="D67" s="10"/>
      <c r="E67" s="7"/>
      <c r="F67" s="14">
        <v>20777</v>
      </c>
    </row>
    <row r="68" spans="1:6" x14ac:dyDescent="0.25">
      <c r="A68" s="9">
        <v>43647</v>
      </c>
      <c r="B68" t="s">
        <v>76</v>
      </c>
      <c r="C68" t="s">
        <v>436</v>
      </c>
      <c r="D68" s="10"/>
      <c r="E68" s="7"/>
      <c r="F68" s="14">
        <v>121139</v>
      </c>
    </row>
    <row r="69" spans="1:6" x14ac:dyDescent="0.25">
      <c r="A69" s="9">
        <v>43647</v>
      </c>
      <c r="B69" t="s">
        <v>76</v>
      </c>
      <c r="C69" t="s">
        <v>529</v>
      </c>
      <c r="D69" s="10"/>
      <c r="E69" s="7"/>
      <c r="F69" s="14">
        <v>1793</v>
      </c>
    </row>
    <row r="70" spans="1:6" x14ac:dyDescent="0.25">
      <c r="A70" s="9">
        <v>43647</v>
      </c>
      <c r="B70" t="s">
        <v>76</v>
      </c>
      <c r="C70" t="s">
        <v>1149</v>
      </c>
      <c r="D70" s="10"/>
      <c r="E70" s="7"/>
      <c r="F70" s="14">
        <v>6990</v>
      </c>
    </row>
    <row r="71" spans="1:6" x14ac:dyDescent="0.25">
      <c r="A71" s="9">
        <v>43647</v>
      </c>
      <c r="B71" t="s">
        <v>76</v>
      </c>
      <c r="C71" t="s">
        <v>1268</v>
      </c>
      <c r="D71" s="10"/>
      <c r="E71" s="7"/>
      <c r="F71" s="14">
        <v>100000</v>
      </c>
    </row>
    <row r="72" spans="1:6" x14ac:dyDescent="0.25">
      <c r="A72" s="9">
        <v>43647</v>
      </c>
      <c r="B72" t="s">
        <v>76</v>
      </c>
      <c r="C72" t="s">
        <v>1151</v>
      </c>
      <c r="D72" s="10"/>
      <c r="E72" s="7"/>
      <c r="F72" s="14">
        <v>118650</v>
      </c>
    </row>
    <row r="73" spans="1:6" x14ac:dyDescent="0.25">
      <c r="A73" s="9">
        <v>43651</v>
      </c>
      <c r="B73" t="s">
        <v>76</v>
      </c>
      <c r="C73" t="s">
        <v>1269</v>
      </c>
      <c r="D73" s="10"/>
      <c r="E73" s="7"/>
      <c r="F73" s="14">
        <v>35000</v>
      </c>
    </row>
    <row r="74" spans="1:6" x14ac:dyDescent="0.25">
      <c r="A74" s="9">
        <v>43654</v>
      </c>
      <c r="B74" t="s">
        <v>264</v>
      </c>
      <c r="C74" t="s">
        <v>665</v>
      </c>
      <c r="D74" s="10"/>
      <c r="E74" s="7"/>
      <c r="F74" s="14">
        <v>10337</v>
      </c>
    </row>
    <row r="75" spans="1:6" x14ac:dyDescent="0.25">
      <c r="A75" s="9">
        <v>43657</v>
      </c>
      <c r="B75" t="s">
        <v>76</v>
      </c>
      <c r="C75" t="s">
        <v>364</v>
      </c>
      <c r="D75" s="10"/>
      <c r="E75" s="7"/>
      <c r="F75" s="14">
        <v>70000</v>
      </c>
    </row>
    <row r="76" spans="1:6" x14ac:dyDescent="0.25">
      <c r="A76" s="9">
        <v>43661</v>
      </c>
      <c r="B76" t="s">
        <v>76</v>
      </c>
      <c r="C76" t="s">
        <v>1155</v>
      </c>
      <c r="D76" s="10"/>
      <c r="E76" s="7"/>
      <c r="F76" s="14">
        <v>120000</v>
      </c>
    </row>
    <row r="77" spans="1:6" x14ac:dyDescent="0.25">
      <c r="A77" s="9">
        <v>43664</v>
      </c>
      <c r="B77" t="s">
        <v>76</v>
      </c>
      <c r="C77" t="s">
        <v>364</v>
      </c>
      <c r="D77" s="10"/>
      <c r="E77" s="7"/>
      <c r="F77" s="14">
        <v>70000</v>
      </c>
    </row>
    <row r="78" spans="1:6" x14ac:dyDescent="0.25">
      <c r="A78" s="9">
        <v>43672</v>
      </c>
      <c r="B78" t="s">
        <v>76</v>
      </c>
      <c r="C78" t="s">
        <v>364</v>
      </c>
      <c r="D78" s="10"/>
      <c r="E78" s="7"/>
      <c r="F78" s="14">
        <v>70000</v>
      </c>
    </row>
    <row r="79" spans="1:6" x14ac:dyDescent="0.25">
      <c r="A79" s="9">
        <v>43677</v>
      </c>
      <c r="B79" t="s">
        <v>76</v>
      </c>
      <c r="C79" t="s">
        <v>364</v>
      </c>
      <c r="D79" s="10"/>
      <c r="E79" s="7"/>
      <c r="F79" s="14">
        <v>70000</v>
      </c>
    </row>
    <row r="80" spans="1:6" x14ac:dyDescent="0.25">
      <c r="A80" s="9">
        <v>43677</v>
      </c>
      <c r="B80" t="s">
        <v>76</v>
      </c>
      <c r="C80" t="s">
        <v>1270</v>
      </c>
      <c r="D80" s="10"/>
      <c r="E80" s="7"/>
      <c r="F80" s="14">
        <v>330000</v>
      </c>
    </row>
    <row r="81" spans="1:11" x14ac:dyDescent="0.25">
      <c r="A81" s="9"/>
      <c r="B81" s="30"/>
      <c r="D81" s="10"/>
      <c r="E81" s="7"/>
      <c r="F81" s="14"/>
    </row>
    <row r="82" spans="1:11" ht="18.75" x14ac:dyDescent="0.3">
      <c r="C82" s="36" t="s">
        <v>1050</v>
      </c>
      <c r="D82" s="37"/>
      <c r="E82" s="37"/>
      <c r="F82" s="38">
        <f>SUM(F64:F80)</f>
        <v>1684136</v>
      </c>
      <c r="H82" s="1">
        <f>+F58-F82</f>
        <v>151283</v>
      </c>
    </row>
    <row r="83" spans="1:11" x14ac:dyDescent="0.25">
      <c r="F83" s="12"/>
    </row>
    <row r="84" spans="1:11" ht="15.75" thickBot="1" x14ac:dyDescent="0.3">
      <c r="F84" s="12"/>
      <c r="H84" s="67"/>
    </row>
    <row r="85" spans="1:11" ht="22.5" thickTop="1" thickBot="1" x14ac:dyDescent="0.4">
      <c r="C85" s="135" t="s">
        <v>162</v>
      </c>
      <c r="D85" s="135"/>
      <c r="E85" s="135"/>
      <c r="F85" s="136"/>
      <c r="H85" s="67"/>
    </row>
    <row r="86" spans="1:11" ht="15.75" thickTop="1" x14ac:dyDescent="0.25">
      <c r="C86" s="3" t="s">
        <v>72</v>
      </c>
      <c r="D86" s="20">
        <v>43617</v>
      </c>
      <c r="E86" s="3"/>
      <c r="F86" s="11">
        <f>+D1</f>
        <v>17823480</v>
      </c>
      <c r="H86" s="67"/>
      <c r="I86" s="68">
        <v>11750116</v>
      </c>
      <c r="J86" s="67"/>
      <c r="K86" s="67"/>
    </row>
    <row r="87" spans="1:11" x14ac:dyDescent="0.25">
      <c r="C87" s="3" t="s">
        <v>73</v>
      </c>
      <c r="D87" s="20">
        <f>+D86+30</f>
        <v>43647</v>
      </c>
      <c r="E87" s="3"/>
      <c r="F87" s="11">
        <f>+F58</f>
        <v>1835419</v>
      </c>
      <c r="H87" s="67"/>
      <c r="I87" s="68">
        <v>3324310</v>
      </c>
      <c r="J87" s="67"/>
      <c r="K87" s="67"/>
    </row>
    <row r="88" spans="1:11" x14ac:dyDescent="0.25">
      <c r="C88" s="3" t="s">
        <v>74</v>
      </c>
      <c r="D88" s="3"/>
      <c r="E88" s="3"/>
      <c r="F88" s="13"/>
      <c r="H88" s="67"/>
      <c r="I88" s="68">
        <v>2998971</v>
      </c>
      <c r="J88" s="67"/>
      <c r="K88" s="67"/>
    </row>
    <row r="89" spans="1:11" x14ac:dyDescent="0.25">
      <c r="C89" s="3" t="s">
        <v>75</v>
      </c>
      <c r="D89" s="20">
        <f>+D87</f>
        <v>43647</v>
      </c>
      <c r="E89" s="3"/>
      <c r="F89" s="17">
        <f>-F82</f>
        <v>-1684136</v>
      </c>
      <c r="H89" s="67"/>
      <c r="I89" s="68">
        <v>2996667</v>
      </c>
      <c r="J89" s="67"/>
      <c r="K89" s="67"/>
    </row>
    <row r="90" spans="1:11" ht="15.75" thickBot="1" x14ac:dyDescent="0.3">
      <c r="F90" s="12"/>
      <c r="H90" s="67"/>
      <c r="I90" s="68">
        <v>166515</v>
      </c>
      <c r="J90" s="67"/>
      <c r="K90" s="67"/>
    </row>
    <row r="91" spans="1:11" ht="20.25" thickTop="1" thickBot="1" x14ac:dyDescent="0.35">
      <c r="C91" s="21" t="s">
        <v>1051</v>
      </c>
      <c r="D91" s="22"/>
      <c r="E91" s="22"/>
      <c r="F91" s="24">
        <f>+F86+F87+F89</f>
        <v>17974763</v>
      </c>
      <c r="I91" s="68">
        <v>1443968</v>
      </c>
      <c r="J91" s="67"/>
      <c r="K91" s="67"/>
    </row>
    <row r="92" spans="1:11" ht="16.5" thickTop="1" thickBot="1" x14ac:dyDescent="0.3">
      <c r="F92" s="12"/>
      <c r="H92" s="67"/>
      <c r="I92" s="68">
        <v>731774</v>
      </c>
      <c r="J92" s="67"/>
      <c r="K92" s="67"/>
    </row>
    <row r="93" spans="1:11" ht="20.25" thickTop="1" thickBot="1" x14ac:dyDescent="0.35">
      <c r="C93" s="21" t="s">
        <v>1028</v>
      </c>
      <c r="D93" s="22"/>
      <c r="E93" s="22"/>
      <c r="F93" s="24">
        <f>+'dep a plazo y saldos  bco'!A63</f>
        <v>45043373</v>
      </c>
      <c r="H93" s="67"/>
      <c r="I93" s="68">
        <v>10482372</v>
      </c>
      <c r="J93" s="67"/>
      <c r="K93" s="67"/>
    </row>
    <row r="94" spans="1:11" ht="15.75" thickTop="1" x14ac:dyDescent="0.25"/>
    <row r="96" spans="1:11" ht="23.25" x14ac:dyDescent="0.35">
      <c r="C96" s="172" t="s">
        <v>975</v>
      </c>
      <c r="D96" s="172"/>
      <c r="E96" s="172"/>
      <c r="F96" s="173">
        <f>+F91+F93</f>
        <v>63018136</v>
      </c>
    </row>
  </sheetData>
  <sortState xmlns:xlrd2="http://schemas.microsoft.com/office/spreadsheetml/2017/richdata2" ref="A64:F80">
    <sortCondition ref="A64:A80"/>
  </sortState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5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00885-2A10-4D05-9CC1-BD8C4FFEC27B}">
  <dimension ref="A1:K91"/>
  <sheetViews>
    <sheetView zoomScale="80" zoomScaleNormal="80" workbookViewId="0">
      <selection activeCell="G87" sqref="F87:G88"/>
    </sheetView>
  </sheetViews>
  <sheetFormatPr baseColWidth="10" defaultRowHeight="15" x14ac:dyDescent="0.25"/>
  <cols>
    <col min="1" max="1" width="14.28515625" customWidth="1"/>
    <col min="2" max="2" width="8" customWidth="1"/>
    <col min="3" max="3" width="39.28515625" customWidth="1"/>
    <col min="4" max="4" width="15.7109375" customWidth="1"/>
    <col min="5" max="5" width="13.5703125" customWidth="1"/>
    <col min="6" max="6" width="27" customWidth="1"/>
    <col min="8" max="8" width="12.28515625" bestFit="1" customWidth="1"/>
  </cols>
  <sheetData>
    <row r="1" spans="1:8" ht="19.5" thickTop="1" x14ac:dyDescent="0.3">
      <c r="A1" s="106" t="s">
        <v>1058</v>
      </c>
      <c r="B1" s="107"/>
      <c r="C1" s="107"/>
      <c r="D1" s="108">
        <f>+'jul 2019'!F91</f>
        <v>17974763</v>
      </c>
      <c r="E1" s="104"/>
      <c r="F1" s="109"/>
      <c r="H1" s="3"/>
    </row>
    <row r="2" spans="1:8" x14ac:dyDescent="0.25">
      <c r="F2" s="12"/>
    </row>
    <row r="3" spans="1:8" ht="18.75" x14ac:dyDescent="0.3">
      <c r="A3" s="188" t="s">
        <v>1056</v>
      </c>
      <c r="B3" s="133"/>
      <c r="C3" s="133"/>
      <c r="D3" s="133"/>
      <c r="E3" s="133"/>
      <c r="F3" s="134"/>
    </row>
    <row r="4" spans="1:8" ht="39.7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43679</v>
      </c>
      <c r="B5" t="s">
        <v>76</v>
      </c>
      <c r="C5" t="s">
        <v>206</v>
      </c>
      <c r="F5" s="14">
        <v>20000</v>
      </c>
    </row>
    <row r="6" spans="1:8" x14ac:dyDescent="0.25">
      <c r="A6" s="9">
        <v>43679</v>
      </c>
      <c r="B6" t="s">
        <v>76</v>
      </c>
      <c r="C6" t="s">
        <v>4</v>
      </c>
      <c r="F6" s="14">
        <v>23000</v>
      </c>
    </row>
    <row r="7" spans="1:8" x14ac:dyDescent="0.25">
      <c r="A7" s="9">
        <v>43679</v>
      </c>
      <c r="B7" t="s">
        <v>76</v>
      </c>
      <c r="C7" t="s">
        <v>464</v>
      </c>
      <c r="F7" s="14">
        <v>23000</v>
      </c>
    </row>
    <row r="8" spans="1:8" x14ac:dyDescent="0.25">
      <c r="A8" s="9">
        <v>43682</v>
      </c>
      <c r="B8" t="s">
        <v>76</v>
      </c>
      <c r="C8" t="s">
        <v>2</v>
      </c>
      <c r="F8" s="14">
        <v>23000</v>
      </c>
    </row>
    <row r="9" spans="1:8" x14ac:dyDescent="0.25">
      <c r="A9" s="9">
        <v>43682</v>
      </c>
      <c r="B9" t="s">
        <v>76</v>
      </c>
      <c r="C9" t="s">
        <v>201</v>
      </c>
      <c r="F9" s="14">
        <v>25000</v>
      </c>
    </row>
    <row r="10" spans="1:8" x14ac:dyDescent="0.25">
      <c r="A10" s="9">
        <v>43682</v>
      </c>
      <c r="B10" t="s">
        <v>1275</v>
      </c>
      <c r="C10" t="s">
        <v>4</v>
      </c>
      <c r="F10" s="14">
        <v>30000</v>
      </c>
    </row>
    <row r="11" spans="1:8" x14ac:dyDescent="0.25">
      <c r="A11" s="9">
        <v>43682</v>
      </c>
      <c r="B11" t="s">
        <v>76</v>
      </c>
      <c r="C11" t="s">
        <v>383</v>
      </c>
      <c r="F11" s="14">
        <v>46006</v>
      </c>
    </row>
    <row r="12" spans="1:8" x14ac:dyDescent="0.25">
      <c r="A12" s="9">
        <v>43684</v>
      </c>
      <c r="B12" t="s">
        <v>76</v>
      </c>
      <c r="C12" t="s">
        <v>198</v>
      </c>
      <c r="F12" s="14">
        <v>23000</v>
      </c>
    </row>
    <row r="13" spans="1:8" x14ac:dyDescent="0.25">
      <c r="A13" s="9">
        <v>43689</v>
      </c>
      <c r="B13" t="s">
        <v>239</v>
      </c>
      <c r="C13" t="s">
        <v>13</v>
      </c>
      <c r="F13" s="14">
        <v>23000</v>
      </c>
    </row>
    <row r="14" spans="1:8" x14ac:dyDescent="0.25">
      <c r="A14" s="9">
        <v>43689</v>
      </c>
      <c r="B14" t="s">
        <v>76</v>
      </c>
      <c r="C14" t="s">
        <v>261</v>
      </c>
      <c r="F14" s="14">
        <v>46000</v>
      </c>
    </row>
    <row r="15" spans="1:8" x14ac:dyDescent="0.25">
      <c r="A15" s="9">
        <v>43689</v>
      </c>
      <c r="B15" t="s">
        <v>76</v>
      </c>
      <c r="C15" t="s">
        <v>466</v>
      </c>
      <c r="F15" s="14">
        <v>80000</v>
      </c>
    </row>
    <row r="16" spans="1:8" x14ac:dyDescent="0.25">
      <c r="A16" s="9">
        <v>43691</v>
      </c>
      <c r="B16" t="s">
        <v>76</v>
      </c>
      <c r="C16" t="s">
        <v>313</v>
      </c>
      <c r="F16" s="14">
        <v>23000</v>
      </c>
    </row>
    <row r="17" spans="1:6" x14ac:dyDescent="0.25">
      <c r="A17" s="9">
        <v>43691</v>
      </c>
      <c r="B17" t="s">
        <v>239</v>
      </c>
      <c r="C17" t="s">
        <v>1274</v>
      </c>
      <c r="F17" s="14">
        <v>23100</v>
      </c>
    </row>
    <row r="18" spans="1:6" x14ac:dyDescent="0.25">
      <c r="A18" s="9">
        <v>43693</v>
      </c>
      <c r="B18" t="s">
        <v>76</v>
      </c>
      <c r="C18" t="s">
        <v>1271</v>
      </c>
      <c r="F18" s="14">
        <v>20000</v>
      </c>
    </row>
    <row r="19" spans="1:6" x14ac:dyDescent="0.25">
      <c r="A19" s="9">
        <v>43693</v>
      </c>
      <c r="B19" t="s">
        <v>76</v>
      </c>
      <c r="C19" t="s">
        <v>80</v>
      </c>
      <c r="F19" s="14">
        <v>23000</v>
      </c>
    </row>
    <row r="20" spans="1:6" x14ac:dyDescent="0.25">
      <c r="A20" s="9">
        <v>43693</v>
      </c>
      <c r="B20" t="s">
        <v>76</v>
      </c>
      <c r="C20" t="s">
        <v>413</v>
      </c>
      <c r="F20" s="14">
        <v>26000</v>
      </c>
    </row>
    <row r="21" spans="1:6" x14ac:dyDescent="0.25">
      <c r="A21" s="9">
        <v>43693</v>
      </c>
      <c r="B21" t="s">
        <v>76</v>
      </c>
      <c r="C21" t="s">
        <v>1272</v>
      </c>
      <c r="F21" s="14">
        <v>112000</v>
      </c>
    </row>
    <row r="22" spans="1:6" x14ac:dyDescent="0.25">
      <c r="A22" s="9">
        <v>43696</v>
      </c>
      <c r="B22" t="s">
        <v>239</v>
      </c>
      <c r="C22" t="s">
        <v>417</v>
      </c>
      <c r="F22" s="14">
        <v>23000</v>
      </c>
    </row>
    <row r="23" spans="1:6" x14ac:dyDescent="0.25">
      <c r="A23" s="9">
        <v>43696</v>
      </c>
      <c r="B23" t="s">
        <v>239</v>
      </c>
      <c r="C23" t="s">
        <v>418</v>
      </c>
      <c r="F23" s="14">
        <v>46000</v>
      </c>
    </row>
    <row r="24" spans="1:6" x14ac:dyDescent="0.25">
      <c r="A24" s="9">
        <v>43699</v>
      </c>
      <c r="B24" t="s">
        <v>76</v>
      </c>
      <c r="C24" t="s">
        <v>1273</v>
      </c>
      <c r="F24" s="14">
        <v>20080</v>
      </c>
    </row>
    <row r="25" spans="1:6" x14ac:dyDescent="0.25">
      <c r="A25" s="9">
        <v>43700</v>
      </c>
      <c r="B25" t="s">
        <v>76</v>
      </c>
      <c r="C25" t="s">
        <v>127</v>
      </c>
      <c r="F25" s="14">
        <v>23000</v>
      </c>
    </row>
    <row r="26" spans="1:6" x14ac:dyDescent="0.25">
      <c r="A26" s="9">
        <v>43700</v>
      </c>
      <c r="B26" t="s">
        <v>76</v>
      </c>
      <c r="C26" t="s">
        <v>93</v>
      </c>
      <c r="F26" s="14">
        <v>23000</v>
      </c>
    </row>
    <row r="27" spans="1:6" x14ac:dyDescent="0.25">
      <c r="A27" s="9">
        <v>43703</v>
      </c>
      <c r="B27" t="s">
        <v>76</v>
      </c>
      <c r="C27" t="s">
        <v>143</v>
      </c>
      <c r="F27" s="14">
        <v>23000</v>
      </c>
    </row>
    <row r="28" spans="1:6" x14ac:dyDescent="0.25">
      <c r="A28" s="9">
        <v>43703</v>
      </c>
      <c r="B28" t="s">
        <v>76</v>
      </c>
      <c r="C28" t="s">
        <v>21</v>
      </c>
      <c r="F28" s="14">
        <v>23109</v>
      </c>
    </row>
    <row r="29" spans="1:6" x14ac:dyDescent="0.25">
      <c r="A29" s="9">
        <v>43703</v>
      </c>
      <c r="B29" t="s">
        <v>76</v>
      </c>
      <c r="C29" t="s">
        <v>27</v>
      </c>
      <c r="F29" s="14">
        <v>138000</v>
      </c>
    </row>
    <row r="30" spans="1:6" x14ac:dyDescent="0.25">
      <c r="A30" s="9">
        <v>43705</v>
      </c>
      <c r="B30" t="s">
        <v>76</v>
      </c>
      <c r="C30" t="s">
        <v>1272</v>
      </c>
      <c r="F30" s="14">
        <v>20054</v>
      </c>
    </row>
    <row r="31" spans="1:6" x14ac:dyDescent="0.25">
      <c r="A31" s="9">
        <v>43706</v>
      </c>
      <c r="B31" t="s">
        <v>76</v>
      </c>
      <c r="C31" t="s">
        <v>198</v>
      </c>
      <c r="F31" s="14">
        <v>23000</v>
      </c>
    </row>
    <row r="32" spans="1:6" x14ac:dyDescent="0.25">
      <c r="A32" s="9">
        <v>43706</v>
      </c>
      <c r="B32" t="s">
        <v>76</v>
      </c>
      <c r="C32" t="s">
        <v>3</v>
      </c>
      <c r="F32" s="14">
        <v>23000</v>
      </c>
    </row>
    <row r="33" spans="1:6" x14ac:dyDescent="0.25">
      <c r="A33" s="9">
        <v>43706</v>
      </c>
      <c r="B33" t="s">
        <v>76</v>
      </c>
      <c r="C33" t="s">
        <v>135</v>
      </c>
      <c r="F33" s="14">
        <v>23000</v>
      </c>
    </row>
    <row r="34" spans="1:6" x14ac:dyDescent="0.25">
      <c r="A34" s="9">
        <v>43707</v>
      </c>
      <c r="B34" t="s">
        <v>76</v>
      </c>
      <c r="C34" t="s">
        <v>430</v>
      </c>
      <c r="F34" s="14">
        <v>20000</v>
      </c>
    </row>
    <row r="35" spans="1:6" x14ac:dyDescent="0.25">
      <c r="A35" s="9">
        <v>43707</v>
      </c>
      <c r="B35" t="s">
        <v>76</v>
      </c>
      <c r="C35" t="s">
        <v>14</v>
      </c>
      <c r="F35" s="14">
        <v>20000</v>
      </c>
    </row>
    <row r="36" spans="1:6" x14ac:dyDescent="0.25">
      <c r="A36" s="9">
        <v>43707</v>
      </c>
      <c r="B36" t="s">
        <v>76</v>
      </c>
      <c r="C36" t="s">
        <v>764</v>
      </c>
      <c r="F36" s="14">
        <v>23037</v>
      </c>
    </row>
    <row r="37" spans="1:6" x14ac:dyDescent="0.25">
      <c r="A37" s="9">
        <v>43707</v>
      </c>
      <c r="B37" t="s">
        <v>76</v>
      </c>
      <c r="C37" t="s">
        <v>17</v>
      </c>
      <c r="F37" s="14">
        <v>23072</v>
      </c>
    </row>
    <row r="38" spans="1:6" x14ac:dyDescent="0.25">
      <c r="A38" s="9">
        <v>43707</v>
      </c>
      <c r="B38" t="s">
        <v>76</v>
      </c>
      <c r="C38" t="s">
        <v>1276</v>
      </c>
      <c r="F38" s="14">
        <v>35000</v>
      </c>
    </row>
    <row r="39" spans="1:6" x14ac:dyDescent="0.25">
      <c r="A39" s="9">
        <v>43707</v>
      </c>
      <c r="B39" t="s">
        <v>76</v>
      </c>
      <c r="C39" t="s">
        <v>24</v>
      </c>
      <c r="F39" s="14">
        <v>46000</v>
      </c>
    </row>
    <row r="40" spans="1:6" x14ac:dyDescent="0.25">
      <c r="A40" s="9"/>
      <c r="F40" s="14"/>
    </row>
    <row r="41" spans="1:6" ht="19.5" thickBot="1" x14ac:dyDescent="0.35">
      <c r="A41" s="18"/>
      <c r="B41" s="18"/>
      <c r="C41" s="39" t="s">
        <v>1055</v>
      </c>
      <c r="D41" s="40"/>
      <c r="E41" s="40"/>
      <c r="F41" s="41">
        <f>SUM(F5:F40)</f>
        <v>1164458</v>
      </c>
    </row>
    <row r="42" spans="1:6" ht="15.75" thickTop="1" x14ac:dyDescent="0.25">
      <c r="A42" s="104"/>
      <c r="B42" s="104"/>
      <c r="C42" s="104"/>
      <c r="D42" s="104"/>
      <c r="E42" s="104"/>
      <c r="F42" s="110"/>
    </row>
    <row r="43" spans="1:6" ht="15.75" thickBot="1" x14ac:dyDescent="0.3">
      <c r="F43" s="30"/>
    </row>
    <row r="44" spans="1:6" ht="19.5" thickTop="1" x14ac:dyDescent="0.3">
      <c r="A44" s="187" t="s">
        <v>1054</v>
      </c>
      <c r="B44" s="137"/>
      <c r="C44" s="137"/>
      <c r="D44" s="137"/>
      <c r="E44" s="137"/>
      <c r="F44" s="138"/>
    </row>
    <row r="45" spans="1:6" x14ac:dyDescent="0.25">
      <c r="F45" s="12"/>
    </row>
    <row r="46" spans="1:6" ht="59.25" customHeight="1" x14ac:dyDescent="0.25">
      <c r="A46" s="8" t="s">
        <v>43</v>
      </c>
      <c r="B46" s="8" t="s">
        <v>40</v>
      </c>
      <c r="C46" s="8" t="s">
        <v>1</v>
      </c>
      <c r="D46" s="8" t="s">
        <v>41</v>
      </c>
      <c r="E46" s="8" t="s">
        <v>68</v>
      </c>
      <c r="F46" s="16" t="s">
        <v>42</v>
      </c>
    </row>
    <row r="47" spans="1:6" x14ac:dyDescent="0.25">
      <c r="A47" s="9">
        <v>43679</v>
      </c>
      <c r="B47" t="s">
        <v>76</v>
      </c>
      <c r="C47" t="s">
        <v>1277</v>
      </c>
      <c r="D47" s="10"/>
      <c r="E47" s="7">
        <v>0</v>
      </c>
      <c r="F47" s="14">
        <v>285650</v>
      </c>
    </row>
    <row r="48" spans="1:6" x14ac:dyDescent="0.25">
      <c r="A48" s="9">
        <v>43679</v>
      </c>
      <c r="B48" t="s">
        <v>76</v>
      </c>
      <c r="C48" t="s">
        <v>1278</v>
      </c>
      <c r="D48" s="10" t="s">
        <v>57</v>
      </c>
      <c r="E48" s="7"/>
      <c r="F48" s="14">
        <v>36405</v>
      </c>
    </row>
    <row r="49" spans="1:6" x14ac:dyDescent="0.25">
      <c r="A49" s="9">
        <v>43682</v>
      </c>
      <c r="B49" t="s">
        <v>76</v>
      </c>
      <c r="C49" t="s">
        <v>1151</v>
      </c>
      <c r="D49" s="10"/>
      <c r="E49" s="7"/>
      <c r="F49" s="14">
        <v>118650</v>
      </c>
    </row>
    <row r="50" spans="1:6" x14ac:dyDescent="0.25">
      <c r="A50" s="9">
        <v>43682</v>
      </c>
      <c r="B50" t="s">
        <v>76</v>
      </c>
      <c r="C50" t="s">
        <v>476</v>
      </c>
      <c r="D50" s="10"/>
      <c r="E50" s="7"/>
      <c r="F50" s="14">
        <v>17953</v>
      </c>
    </row>
    <row r="51" spans="1:6" x14ac:dyDescent="0.25">
      <c r="A51" s="9">
        <v>43682</v>
      </c>
      <c r="B51" t="s">
        <v>76</v>
      </c>
      <c r="C51" t="s">
        <v>436</v>
      </c>
      <c r="D51" s="10"/>
      <c r="E51" s="7"/>
      <c r="F51" s="14">
        <v>82475</v>
      </c>
    </row>
    <row r="52" spans="1:6" x14ac:dyDescent="0.25">
      <c r="A52" s="9">
        <v>43682</v>
      </c>
      <c r="B52" t="s">
        <v>76</v>
      </c>
      <c r="C52" t="s">
        <v>529</v>
      </c>
      <c r="D52" s="10"/>
      <c r="E52" s="7"/>
      <c r="F52" s="14">
        <v>1968</v>
      </c>
    </row>
    <row r="53" spans="1:6" x14ac:dyDescent="0.25">
      <c r="A53" s="9">
        <v>43682</v>
      </c>
      <c r="B53" t="s">
        <v>76</v>
      </c>
      <c r="C53" t="s">
        <v>1279</v>
      </c>
      <c r="D53" s="10"/>
      <c r="E53" s="7"/>
      <c r="F53" s="14">
        <v>100000</v>
      </c>
    </row>
    <row r="54" spans="1:6" x14ac:dyDescent="0.25">
      <c r="A54" s="9">
        <v>43682</v>
      </c>
      <c r="B54" t="s">
        <v>76</v>
      </c>
      <c r="C54" t="s">
        <v>1280</v>
      </c>
      <c r="D54" s="10"/>
      <c r="E54" s="7"/>
      <c r="F54" s="14">
        <v>6990</v>
      </c>
    </row>
    <row r="55" spans="1:6" x14ac:dyDescent="0.25">
      <c r="A55" s="9">
        <v>43683</v>
      </c>
      <c r="B55" t="s">
        <v>264</v>
      </c>
      <c r="C55" t="s">
        <v>665</v>
      </c>
      <c r="D55" s="10"/>
      <c r="E55" s="7"/>
      <c r="F55" s="14">
        <v>10343</v>
      </c>
    </row>
    <row r="56" spans="1:6" x14ac:dyDescent="0.25">
      <c r="A56" s="9">
        <v>43689</v>
      </c>
      <c r="B56" t="s">
        <v>76</v>
      </c>
      <c r="C56" t="s">
        <v>1281</v>
      </c>
      <c r="D56" s="10"/>
      <c r="E56" s="7"/>
      <c r="F56" s="14">
        <v>202825</v>
      </c>
    </row>
    <row r="57" spans="1:6" x14ac:dyDescent="0.25">
      <c r="A57" s="9">
        <v>43690</v>
      </c>
      <c r="B57" t="s">
        <v>76</v>
      </c>
      <c r="C57" t="s">
        <v>364</v>
      </c>
      <c r="D57" s="10"/>
      <c r="E57" s="7"/>
      <c r="F57" s="14">
        <v>70000</v>
      </c>
    </row>
    <row r="58" spans="1:6" x14ac:dyDescent="0.25">
      <c r="A58" s="9">
        <v>43691</v>
      </c>
      <c r="B58" t="s">
        <v>76</v>
      </c>
      <c r="C58" t="s">
        <v>1282</v>
      </c>
      <c r="D58" s="10"/>
      <c r="E58" s="7"/>
      <c r="F58" s="14">
        <v>120000</v>
      </c>
    </row>
    <row r="59" spans="1:6" x14ac:dyDescent="0.25">
      <c r="A59" s="9">
        <v>43696</v>
      </c>
      <c r="B59" t="s">
        <v>319</v>
      </c>
      <c r="C59" t="s">
        <v>1283</v>
      </c>
      <c r="D59" s="10"/>
      <c r="E59" s="7"/>
      <c r="F59" s="14">
        <v>352911</v>
      </c>
    </row>
    <row r="60" spans="1:6" x14ac:dyDescent="0.25">
      <c r="A60" s="9">
        <v>43696</v>
      </c>
      <c r="B60" t="s">
        <v>319</v>
      </c>
      <c r="C60" t="s">
        <v>1284</v>
      </c>
      <c r="D60" s="10"/>
      <c r="E60" s="7"/>
      <c r="F60" s="14">
        <v>202695</v>
      </c>
    </row>
    <row r="61" spans="1:6" x14ac:dyDescent="0.25">
      <c r="A61" s="9">
        <v>43696</v>
      </c>
      <c r="B61" t="s">
        <v>319</v>
      </c>
      <c r="C61" t="s">
        <v>1285</v>
      </c>
      <c r="D61" s="10"/>
      <c r="E61" s="7"/>
      <c r="F61" s="14">
        <v>457221</v>
      </c>
    </row>
    <row r="62" spans="1:6" x14ac:dyDescent="0.25">
      <c r="A62" s="9">
        <v>43696</v>
      </c>
      <c r="B62" t="s">
        <v>319</v>
      </c>
      <c r="C62" t="s">
        <v>1286</v>
      </c>
      <c r="D62" s="10"/>
      <c r="E62" s="7"/>
      <c r="F62" s="14">
        <v>66051</v>
      </c>
    </row>
    <row r="63" spans="1:6" x14ac:dyDescent="0.25">
      <c r="A63" s="9">
        <v>43696</v>
      </c>
      <c r="B63" t="s">
        <v>319</v>
      </c>
      <c r="C63" t="s">
        <v>1287</v>
      </c>
      <c r="D63" s="10"/>
      <c r="E63" s="7"/>
      <c r="F63" s="14">
        <v>188714</v>
      </c>
    </row>
    <row r="64" spans="1:6" x14ac:dyDescent="0.25">
      <c r="A64" s="9">
        <v>43696</v>
      </c>
      <c r="B64" t="s">
        <v>319</v>
      </c>
      <c r="C64" t="s">
        <v>1288</v>
      </c>
      <c r="D64" s="10"/>
      <c r="E64" s="7"/>
      <c r="F64" s="14">
        <v>188714</v>
      </c>
    </row>
    <row r="65" spans="1:8" x14ac:dyDescent="0.25">
      <c r="A65" s="9">
        <v>43696</v>
      </c>
      <c r="B65" t="s">
        <v>319</v>
      </c>
      <c r="C65" t="s">
        <v>1289</v>
      </c>
      <c r="D65" s="10"/>
      <c r="E65" s="7"/>
      <c r="F65" s="14">
        <v>188714</v>
      </c>
    </row>
    <row r="66" spans="1:8" x14ac:dyDescent="0.25">
      <c r="A66" s="9">
        <v>43696</v>
      </c>
      <c r="B66" t="s">
        <v>319</v>
      </c>
      <c r="C66" t="s">
        <v>1290</v>
      </c>
      <c r="D66" s="10"/>
      <c r="E66" s="7"/>
      <c r="F66" s="14">
        <v>284681</v>
      </c>
    </row>
    <row r="67" spans="1:8" x14ac:dyDescent="0.25">
      <c r="A67" s="9">
        <v>43698</v>
      </c>
      <c r="B67" t="s">
        <v>76</v>
      </c>
      <c r="C67" t="s">
        <v>1278</v>
      </c>
      <c r="D67" s="10"/>
      <c r="E67" s="7"/>
      <c r="F67" s="14">
        <v>35343</v>
      </c>
    </row>
    <row r="68" spans="1:8" x14ac:dyDescent="0.25">
      <c r="A68" s="9">
        <v>43700</v>
      </c>
      <c r="B68" t="s">
        <v>76</v>
      </c>
      <c r="C68" t="s">
        <v>364</v>
      </c>
      <c r="D68" s="10"/>
      <c r="E68" s="7"/>
      <c r="F68" s="14">
        <v>70000</v>
      </c>
    </row>
    <row r="69" spans="1:8" x14ac:dyDescent="0.25">
      <c r="A69" s="9">
        <v>43704</v>
      </c>
      <c r="B69" t="s">
        <v>76</v>
      </c>
      <c r="C69" t="s">
        <v>1291</v>
      </c>
      <c r="D69" s="10"/>
      <c r="E69" s="7"/>
      <c r="F69" s="14">
        <v>400000</v>
      </c>
    </row>
    <row r="70" spans="1:8" x14ac:dyDescent="0.25">
      <c r="A70" s="9">
        <v>43706</v>
      </c>
      <c r="B70" t="s">
        <v>76</v>
      </c>
      <c r="C70" t="s">
        <v>364</v>
      </c>
      <c r="D70" s="10"/>
      <c r="E70" s="7"/>
      <c r="F70" s="14">
        <v>70000</v>
      </c>
    </row>
    <row r="71" spans="1:8" x14ac:dyDescent="0.25">
      <c r="A71" s="9">
        <v>43706</v>
      </c>
      <c r="B71" t="s">
        <v>76</v>
      </c>
      <c r="C71" t="s">
        <v>1292</v>
      </c>
      <c r="D71" s="10"/>
      <c r="E71" s="7"/>
      <c r="F71" s="14">
        <v>40000</v>
      </c>
    </row>
    <row r="72" spans="1:8" x14ac:dyDescent="0.25">
      <c r="A72" s="9">
        <v>43706</v>
      </c>
      <c r="B72" t="s">
        <v>76</v>
      </c>
      <c r="C72" t="s">
        <v>1293</v>
      </c>
      <c r="D72" s="10"/>
      <c r="E72" s="7"/>
      <c r="F72" s="14">
        <v>562622</v>
      </c>
    </row>
    <row r="73" spans="1:8" x14ac:dyDescent="0.25">
      <c r="A73" s="9">
        <v>43706</v>
      </c>
      <c r="B73" t="s">
        <v>76</v>
      </c>
      <c r="C73" t="s">
        <v>1293</v>
      </c>
      <c r="D73" s="10"/>
      <c r="E73" s="7"/>
      <c r="F73" s="14">
        <v>1151484</v>
      </c>
    </row>
    <row r="74" spans="1:8" x14ac:dyDescent="0.25">
      <c r="A74" s="9">
        <v>43707</v>
      </c>
      <c r="B74" t="s">
        <v>76</v>
      </c>
      <c r="C74" t="s">
        <v>1294</v>
      </c>
      <c r="D74" s="10"/>
      <c r="E74" s="7"/>
      <c r="F74" s="14">
        <v>285650</v>
      </c>
    </row>
    <row r="75" spans="1:8" x14ac:dyDescent="0.25">
      <c r="A75" s="9">
        <v>43707</v>
      </c>
      <c r="B75" s="30" t="s">
        <v>76</v>
      </c>
      <c r="C75" t="s">
        <v>1295</v>
      </c>
      <c r="D75" s="10"/>
      <c r="E75" s="7"/>
      <c r="F75" s="14">
        <v>77220</v>
      </c>
    </row>
    <row r="76" spans="1:8" x14ac:dyDescent="0.25">
      <c r="A76" s="9"/>
      <c r="B76" s="30"/>
      <c r="D76" s="10"/>
      <c r="E76" s="7"/>
      <c r="F76" s="14"/>
    </row>
    <row r="77" spans="1:8" ht="18.75" x14ac:dyDescent="0.3">
      <c r="C77" s="36" t="s">
        <v>1053</v>
      </c>
      <c r="D77" s="37"/>
      <c r="E77" s="37"/>
      <c r="F77" s="38">
        <f>SUM(F47:F75)</f>
        <v>5675279</v>
      </c>
      <c r="H77" s="1">
        <f>+F41-F77</f>
        <v>-4510821</v>
      </c>
    </row>
    <row r="78" spans="1:8" x14ac:dyDescent="0.25">
      <c r="F78" s="12"/>
    </row>
    <row r="79" spans="1:8" ht="15.75" thickBot="1" x14ac:dyDescent="0.3">
      <c r="F79" s="12"/>
      <c r="H79" s="67"/>
    </row>
    <row r="80" spans="1:8" ht="22.5" thickTop="1" thickBot="1" x14ac:dyDescent="0.4">
      <c r="C80" s="135" t="s">
        <v>162</v>
      </c>
      <c r="D80" s="135"/>
      <c r="E80" s="135"/>
      <c r="F80" s="136"/>
      <c r="H80" s="67"/>
    </row>
    <row r="81" spans="3:11" ht="15.75" thickTop="1" x14ac:dyDescent="0.25">
      <c r="C81" s="3" t="s">
        <v>72</v>
      </c>
      <c r="D81" s="20">
        <v>43647</v>
      </c>
      <c r="E81" s="3"/>
      <c r="F81" s="11">
        <f>+D1</f>
        <v>17974763</v>
      </c>
      <c r="H81" s="67"/>
      <c r="I81" s="68">
        <v>11750116</v>
      </c>
      <c r="J81" s="67"/>
      <c r="K81" s="67"/>
    </row>
    <row r="82" spans="3:11" x14ac:dyDescent="0.25">
      <c r="C82" s="3" t="s">
        <v>73</v>
      </c>
      <c r="D82" s="20">
        <f>+D81+31</f>
        <v>43678</v>
      </c>
      <c r="E82" s="3"/>
      <c r="F82" s="11">
        <f>+F41</f>
        <v>1164458</v>
      </c>
      <c r="H82" s="67"/>
      <c r="I82" s="68">
        <v>3324310</v>
      </c>
      <c r="J82" s="67"/>
      <c r="K82" s="67"/>
    </row>
    <row r="83" spans="3:11" x14ac:dyDescent="0.25">
      <c r="C83" s="3" t="s">
        <v>74</v>
      </c>
      <c r="D83" s="3"/>
      <c r="E83" s="3"/>
      <c r="F83" s="13"/>
      <c r="H83" s="67"/>
      <c r="I83" s="68">
        <v>2998971</v>
      </c>
      <c r="J83" s="67"/>
      <c r="K83" s="67"/>
    </row>
    <row r="84" spans="3:11" x14ac:dyDescent="0.25">
      <c r="C84" s="3" t="s">
        <v>75</v>
      </c>
      <c r="D84" s="20">
        <f>+D82</f>
        <v>43678</v>
      </c>
      <c r="E84" s="3"/>
      <c r="F84" s="17">
        <f>-F77</f>
        <v>-5675279</v>
      </c>
      <c r="H84" s="67"/>
      <c r="I84" s="68">
        <v>2996667</v>
      </c>
      <c r="J84" s="67"/>
      <c r="K84" s="67"/>
    </row>
    <row r="85" spans="3:11" ht="15.75" thickBot="1" x14ac:dyDescent="0.3">
      <c r="F85" s="12"/>
      <c r="H85" s="67"/>
      <c r="I85" s="68">
        <v>166515</v>
      </c>
      <c r="J85" s="67"/>
      <c r="K85" s="67"/>
    </row>
    <row r="86" spans="3:11" ht="20.25" thickTop="1" thickBot="1" x14ac:dyDescent="0.35">
      <c r="C86" s="21" t="s">
        <v>1052</v>
      </c>
      <c r="D86" s="22"/>
      <c r="E86" s="22"/>
      <c r="F86" s="24">
        <f>+F81+F82+F84</f>
        <v>13463942</v>
      </c>
      <c r="I86" s="68">
        <v>1443968</v>
      </c>
      <c r="J86" s="67"/>
      <c r="K86" s="67"/>
    </row>
    <row r="87" spans="3:11" ht="16.5" thickTop="1" thickBot="1" x14ac:dyDescent="0.3">
      <c r="F87" s="12"/>
      <c r="H87" s="67"/>
      <c r="I87" s="68">
        <v>731774</v>
      </c>
      <c r="J87" s="67"/>
      <c r="K87" s="67"/>
    </row>
    <row r="88" spans="3:11" ht="20.25" thickTop="1" thickBot="1" x14ac:dyDescent="0.35">
      <c r="C88" s="21" t="s">
        <v>1028</v>
      </c>
      <c r="D88" s="22"/>
      <c r="E88" s="22"/>
      <c r="F88" s="24">
        <f>+'dep a plazo y saldos  bco'!A63</f>
        <v>45043373</v>
      </c>
      <c r="H88" s="67"/>
      <c r="I88" s="68">
        <v>10482372</v>
      </c>
      <c r="J88" s="67"/>
      <c r="K88" s="67"/>
    </row>
    <row r="89" spans="3:11" ht="15.75" thickTop="1" x14ac:dyDescent="0.25"/>
    <row r="91" spans="3:11" ht="23.25" x14ac:dyDescent="0.35">
      <c r="C91" s="172" t="s">
        <v>975</v>
      </c>
      <c r="D91" s="172"/>
      <c r="E91" s="172"/>
      <c r="F91" s="173">
        <f>+F86+F88</f>
        <v>58507315</v>
      </c>
    </row>
  </sheetData>
  <sortState xmlns:xlrd2="http://schemas.microsoft.com/office/spreadsheetml/2017/richdata2" ref="A47:F75">
    <sortCondition ref="A47:A75"/>
  </sortState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98"/>
  <sheetViews>
    <sheetView topLeftCell="A70" zoomScale="80" zoomScaleNormal="80" workbookViewId="0">
      <selection activeCell="K72" sqref="K72"/>
    </sheetView>
  </sheetViews>
  <sheetFormatPr baseColWidth="10" defaultRowHeight="15" x14ac:dyDescent="0.25"/>
  <cols>
    <col min="1" max="1" width="10.7109375" customWidth="1"/>
    <col min="2" max="2" width="8" customWidth="1"/>
    <col min="3" max="3" width="33" bestFit="1" customWidth="1"/>
    <col min="4" max="4" width="15.7109375" bestFit="1" customWidth="1"/>
    <col min="5" max="5" width="6.7109375" customWidth="1"/>
    <col min="6" max="6" width="27" style="12" customWidth="1"/>
  </cols>
  <sheetData>
    <row r="1" spans="1:8" x14ac:dyDescent="0.25">
      <c r="A1" s="2"/>
      <c r="F1" s="11"/>
    </row>
    <row r="2" spans="1:8" x14ac:dyDescent="0.25">
      <c r="A2" s="2"/>
      <c r="E2" s="4"/>
    </row>
    <row r="3" spans="1:8" ht="18.75" x14ac:dyDescent="0.3">
      <c r="A3" s="53" t="s">
        <v>237</v>
      </c>
      <c r="B3" s="37"/>
      <c r="C3" s="37"/>
      <c r="D3" s="54">
        <f>+'Octubre 2016 '!F82</f>
        <v>12472015</v>
      </c>
      <c r="F3" s="13"/>
      <c r="G3" s="3"/>
      <c r="H3" s="3"/>
    </row>
    <row r="5" spans="1:8" ht="18.75" x14ac:dyDescent="0.3">
      <c r="A5" s="307" t="s">
        <v>238</v>
      </c>
      <c r="B5" s="307"/>
      <c r="C5" s="307"/>
      <c r="D5" s="307"/>
      <c r="E5" s="307"/>
      <c r="F5" s="308"/>
    </row>
    <row r="6" spans="1:8" ht="32.65" customHeight="1" x14ac:dyDescent="0.25">
      <c r="A6" s="62" t="s">
        <v>43</v>
      </c>
      <c r="B6" s="62" t="s">
        <v>40</v>
      </c>
      <c r="C6" s="62" t="s">
        <v>1</v>
      </c>
      <c r="D6" s="62"/>
      <c r="E6" s="62"/>
      <c r="F6" s="63" t="s">
        <v>42</v>
      </c>
    </row>
    <row r="7" spans="1:8" x14ac:dyDescent="0.25">
      <c r="A7" s="9">
        <v>42676</v>
      </c>
      <c r="B7" t="s">
        <v>239</v>
      </c>
      <c r="C7" t="s">
        <v>240</v>
      </c>
      <c r="D7" t="s">
        <v>57</v>
      </c>
      <c r="F7" s="14">
        <v>20000</v>
      </c>
    </row>
    <row r="8" spans="1:8" x14ac:dyDescent="0.25">
      <c r="A8" s="9">
        <v>42676</v>
      </c>
      <c r="B8" t="s">
        <v>76</v>
      </c>
      <c r="C8" t="s">
        <v>2</v>
      </c>
      <c r="D8" t="s">
        <v>57</v>
      </c>
      <c r="F8" s="14">
        <v>20000</v>
      </c>
    </row>
    <row r="9" spans="1:8" x14ac:dyDescent="0.25">
      <c r="A9" s="9">
        <v>42677</v>
      </c>
      <c r="B9" t="s">
        <v>76</v>
      </c>
      <c r="C9" t="s">
        <v>3</v>
      </c>
      <c r="D9" t="s">
        <v>57</v>
      </c>
      <c r="F9" s="14">
        <v>20000</v>
      </c>
    </row>
    <row r="10" spans="1:8" x14ac:dyDescent="0.25">
      <c r="A10" s="9">
        <v>42677</v>
      </c>
      <c r="B10" t="s">
        <v>76</v>
      </c>
      <c r="C10" t="s">
        <v>241</v>
      </c>
      <c r="D10" t="s">
        <v>57</v>
      </c>
      <c r="F10" s="14">
        <v>20000</v>
      </c>
    </row>
    <row r="11" spans="1:8" x14ac:dyDescent="0.25">
      <c r="A11" s="9">
        <v>42681</v>
      </c>
      <c r="B11" t="s">
        <v>239</v>
      </c>
      <c r="C11" t="s">
        <v>13</v>
      </c>
      <c r="D11" t="s">
        <v>57</v>
      </c>
      <c r="F11" s="14">
        <v>20000</v>
      </c>
    </row>
    <row r="12" spans="1:8" x14ac:dyDescent="0.25">
      <c r="A12" s="9">
        <v>42681</v>
      </c>
      <c r="B12" t="s">
        <v>239</v>
      </c>
      <c r="C12" t="s">
        <v>87</v>
      </c>
      <c r="D12" t="s">
        <v>57</v>
      </c>
      <c r="F12" s="14">
        <v>20000</v>
      </c>
    </row>
    <row r="13" spans="1:8" x14ac:dyDescent="0.25">
      <c r="A13" s="9">
        <v>42681</v>
      </c>
      <c r="B13" t="s">
        <v>76</v>
      </c>
      <c r="C13" t="s">
        <v>198</v>
      </c>
      <c r="D13" t="s">
        <v>57</v>
      </c>
      <c r="F13" s="14">
        <v>20000</v>
      </c>
    </row>
    <row r="14" spans="1:8" x14ac:dyDescent="0.25">
      <c r="A14" s="9">
        <v>42683</v>
      </c>
      <c r="B14" t="s">
        <v>76</v>
      </c>
      <c r="C14" t="s">
        <v>6</v>
      </c>
      <c r="D14" t="s">
        <v>57</v>
      </c>
      <c r="F14" s="14">
        <v>20000</v>
      </c>
    </row>
    <row r="15" spans="1:8" x14ac:dyDescent="0.25">
      <c r="A15" s="9">
        <v>42676</v>
      </c>
      <c r="B15" t="s">
        <v>239</v>
      </c>
      <c r="C15" t="s">
        <v>18</v>
      </c>
      <c r="D15" t="s">
        <v>57</v>
      </c>
      <c r="F15" s="14">
        <v>20080</v>
      </c>
    </row>
    <row r="16" spans="1:8" x14ac:dyDescent="0.25">
      <c r="A16" s="9">
        <v>42676</v>
      </c>
      <c r="B16" t="s">
        <v>239</v>
      </c>
      <c r="C16" t="s">
        <v>4</v>
      </c>
      <c r="D16" t="s">
        <v>57</v>
      </c>
      <c r="F16" s="14">
        <v>20097</v>
      </c>
    </row>
    <row r="17" spans="1:6" x14ac:dyDescent="0.25">
      <c r="A17" s="9">
        <v>42684</v>
      </c>
      <c r="B17" t="s">
        <v>239</v>
      </c>
      <c r="C17" t="s">
        <v>132</v>
      </c>
      <c r="D17" t="s">
        <v>57</v>
      </c>
      <c r="F17" s="14">
        <v>20100</v>
      </c>
    </row>
    <row r="18" spans="1:6" x14ac:dyDescent="0.25">
      <c r="A18" s="9">
        <v>42676</v>
      </c>
      <c r="B18" t="s">
        <v>76</v>
      </c>
      <c r="C18" t="s">
        <v>242</v>
      </c>
      <c r="D18" t="s">
        <v>57</v>
      </c>
      <c r="F18" s="14">
        <v>35740</v>
      </c>
    </row>
    <row r="19" spans="1:6" x14ac:dyDescent="0.25">
      <c r="A19" s="9">
        <v>42677</v>
      </c>
      <c r="B19" t="s">
        <v>76</v>
      </c>
      <c r="C19" t="s">
        <v>243</v>
      </c>
      <c r="D19" t="s">
        <v>57</v>
      </c>
      <c r="F19" s="14">
        <v>40000</v>
      </c>
    </row>
    <row r="20" spans="1:6" x14ac:dyDescent="0.25">
      <c r="A20" s="9">
        <v>42684</v>
      </c>
      <c r="B20" t="s">
        <v>76</v>
      </c>
      <c r="C20" t="s">
        <v>24</v>
      </c>
      <c r="D20" t="s">
        <v>57</v>
      </c>
      <c r="F20" s="14">
        <v>40000</v>
      </c>
    </row>
    <row r="21" spans="1:6" x14ac:dyDescent="0.25">
      <c r="A21" s="9">
        <v>42676</v>
      </c>
      <c r="B21" t="s">
        <v>239</v>
      </c>
      <c r="C21" t="s">
        <v>244</v>
      </c>
      <c r="D21" t="s">
        <v>57</v>
      </c>
      <c r="F21" s="14">
        <v>50000</v>
      </c>
    </row>
    <row r="22" spans="1:6" x14ac:dyDescent="0.25">
      <c r="A22" s="9">
        <v>42677</v>
      </c>
      <c r="B22" t="s">
        <v>129</v>
      </c>
      <c r="C22" t="s">
        <v>245</v>
      </c>
      <c r="D22" t="s">
        <v>57</v>
      </c>
      <c r="F22" s="14">
        <v>60000</v>
      </c>
    </row>
    <row r="23" spans="1:6" x14ac:dyDescent="0.25">
      <c r="A23" s="9">
        <v>42676</v>
      </c>
      <c r="B23" t="s">
        <v>239</v>
      </c>
      <c r="C23" t="s">
        <v>246</v>
      </c>
      <c r="D23" t="s">
        <v>57</v>
      </c>
      <c r="F23" s="14">
        <v>80000</v>
      </c>
    </row>
    <row r="24" spans="1:6" x14ac:dyDescent="0.25">
      <c r="A24" s="9">
        <v>42683</v>
      </c>
      <c r="B24" t="s">
        <v>76</v>
      </c>
      <c r="C24" t="s">
        <v>247</v>
      </c>
      <c r="D24" t="s">
        <v>57</v>
      </c>
      <c r="F24" s="14">
        <v>100000</v>
      </c>
    </row>
    <row r="25" spans="1:6" x14ac:dyDescent="0.25">
      <c r="A25" s="9">
        <v>42683</v>
      </c>
      <c r="B25" t="s">
        <v>76</v>
      </c>
      <c r="C25" t="s">
        <v>248</v>
      </c>
      <c r="D25" t="s">
        <v>57</v>
      </c>
      <c r="F25" s="14">
        <v>120000</v>
      </c>
    </row>
    <row r="26" spans="1:6" x14ac:dyDescent="0.25">
      <c r="A26" s="9">
        <v>42676</v>
      </c>
      <c r="B26" t="s">
        <v>129</v>
      </c>
      <c r="C26" t="s">
        <v>249</v>
      </c>
      <c r="D26" t="s">
        <v>57</v>
      </c>
      <c r="F26" s="14">
        <v>140000</v>
      </c>
    </row>
    <row r="27" spans="1:6" x14ac:dyDescent="0.25">
      <c r="A27" s="9">
        <v>42692</v>
      </c>
      <c r="B27" t="s">
        <v>76</v>
      </c>
      <c r="C27" t="s">
        <v>250</v>
      </c>
      <c r="F27" s="14">
        <v>8170</v>
      </c>
    </row>
    <row r="28" spans="1:6" x14ac:dyDescent="0.25">
      <c r="A28" s="9">
        <v>42695</v>
      </c>
      <c r="B28" t="s">
        <v>76</v>
      </c>
      <c r="C28" t="s">
        <v>80</v>
      </c>
      <c r="F28" s="14">
        <v>20000</v>
      </c>
    </row>
    <row r="29" spans="1:6" x14ac:dyDescent="0.25">
      <c r="A29" s="9">
        <v>42697</v>
      </c>
      <c r="B29" t="s">
        <v>76</v>
      </c>
      <c r="C29" t="s">
        <v>93</v>
      </c>
      <c r="F29" s="14">
        <v>20000</v>
      </c>
    </row>
    <row r="30" spans="1:6" x14ac:dyDescent="0.25">
      <c r="A30" s="9">
        <v>42699</v>
      </c>
      <c r="B30" t="s">
        <v>76</v>
      </c>
      <c r="C30" t="s">
        <v>251</v>
      </c>
      <c r="F30" s="14">
        <v>20000</v>
      </c>
    </row>
    <row r="31" spans="1:6" x14ac:dyDescent="0.25">
      <c r="A31" s="9">
        <v>42699</v>
      </c>
      <c r="B31" t="s">
        <v>76</v>
      </c>
      <c r="C31" t="s">
        <v>9</v>
      </c>
      <c r="F31" s="14">
        <v>20000</v>
      </c>
    </row>
    <row r="32" spans="1:6" x14ac:dyDescent="0.25">
      <c r="A32" s="9">
        <v>42699</v>
      </c>
      <c r="B32" t="s">
        <v>76</v>
      </c>
      <c r="C32" t="s">
        <v>131</v>
      </c>
      <c r="F32" s="14">
        <v>20000</v>
      </c>
    </row>
    <row r="33" spans="1:6" x14ac:dyDescent="0.25">
      <c r="A33" s="9">
        <v>42702</v>
      </c>
      <c r="B33" t="s">
        <v>252</v>
      </c>
      <c r="C33" t="s">
        <v>144</v>
      </c>
      <c r="F33" s="14">
        <v>20000</v>
      </c>
    </row>
    <row r="34" spans="1:6" x14ac:dyDescent="0.25">
      <c r="A34" s="9">
        <v>42704</v>
      </c>
      <c r="B34" t="s">
        <v>76</v>
      </c>
      <c r="C34" t="s">
        <v>14</v>
      </c>
      <c r="F34" s="14">
        <v>20000</v>
      </c>
    </row>
    <row r="35" spans="1:6" x14ac:dyDescent="0.25">
      <c r="A35" s="9">
        <v>42702</v>
      </c>
      <c r="B35" t="s">
        <v>76</v>
      </c>
      <c r="C35" t="s">
        <v>16</v>
      </c>
      <c r="F35" s="14">
        <v>20037</v>
      </c>
    </row>
    <row r="36" spans="1:6" x14ac:dyDescent="0.25">
      <c r="A36" s="9">
        <v>42702</v>
      </c>
      <c r="B36" t="s">
        <v>76</v>
      </c>
      <c r="C36" t="s">
        <v>17</v>
      </c>
      <c r="F36" s="14">
        <v>20072</v>
      </c>
    </row>
    <row r="37" spans="1:6" x14ac:dyDescent="0.25">
      <c r="A37" s="9">
        <v>42696</v>
      </c>
      <c r="B37" t="s">
        <v>76</v>
      </c>
      <c r="C37" t="s">
        <v>201</v>
      </c>
      <c r="F37" s="14">
        <v>40000</v>
      </c>
    </row>
    <row r="38" spans="1:6" x14ac:dyDescent="0.25">
      <c r="A38" s="9">
        <v>42695</v>
      </c>
      <c r="B38" t="s">
        <v>239</v>
      </c>
      <c r="C38" t="s">
        <v>77</v>
      </c>
      <c r="F38" s="14">
        <v>40043</v>
      </c>
    </row>
    <row r="39" spans="1:6" x14ac:dyDescent="0.25">
      <c r="A39" s="9">
        <v>42699</v>
      </c>
      <c r="B39" t="s">
        <v>76</v>
      </c>
      <c r="C39" t="s">
        <v>253</v>
      </c>
      <c r="F39" s="14">
        <v>42076</v>
      </c>
    </row>
    <row r="40" spans="1:6" x14ac:dyDescent="0.25">
      <c r="A40" s="9">
        <v>42685</v>
      </c>
      <c r="B40" t="s">
        <v>76</v>
      </c>
      <c r="C40" t="s">
        <v>254</v>
      </c>
      <c r="F40" s="14">
        <v>60000</v>
      </c>
    </row>
    <row r="41" spans="1:6" x14ac:dyDescent="0.25">
      <c r="A41" s="9">
        <v>42685</v>
      </c>
      <c r="B41" t="s">
        <v>76</v>
      </c>
      <c r="C41" t="s">
        <v>254</v>
      </c>
      <c r="F41" s="14">
        <v>60000</v>
      </c>
    </row>
    <row r="42" spans="1:6" x14ac:dyDescent="0.25">
      <c r="A42" s="9">
        <v>42688</v>
      </c>
      <c r="B42" t="s">
        <v>239</v>
      </c>
      <c r="C42" t="s">
        <v>255</v>
      </c>
      <c r="F42" s="14">
        <v>60000</v>
      </c>
    </row>
    <row r="43" spans="1:6" x14ac:dyDescent="0.25">
      <c r="A43" s="9">
        <v>42695</v>
      </c>
      <c r="B43" t="s">
        <v>76</v>
      </c>
      <c r="C43" t="s">
        <v>32</v>
      </c>
      <c r="F43" s="14">
        <v>80000</v>
      </c>
    </row>
    <row r="44" spans="1:6" x14ac:dyDescent="0.25">
      <c r="A44" s="9">
        <v>42688</v>
      </c>
      <c r="B44" t="s">
        <v>76</v>
      </c>
      <c r="C44" t="s">
        <v>256</v>
      </c>
      <c r="F44" s="14">
        <v>100000</v>
      </c>
    </row>
    <row r="45" spans="1:6" x14ac:dyDescent="0.25">
      <c r="A45" s="9">
        <v>42688</v>
      </c>
      <c r="B45" t="s">
        <v>239</v>
      </c>
      <c r="C45" t="s">
        <v>257</v>
      </c>
      <c r="F45" s="14">
        <v>100000</v>
      </c>
    </row>
    <row r="46" spans="1:6" x14ac:dyDescent="0.25">
      <c r="A46" s="9">
        <v>42688</v>
      </c>
      <c r="B46" t="s">
        <v>129</v>
      </c>
      <c r="C46" t="s">
        <v>258</v>
      </c>
      <c r="F46" s="14">
        <v>100000</v>
      </c>
    </row>
    <row r="47" spans="1:6" x14ac:dyDescent="0.25">
      <c r="A47" s="9">
        <v>42695</v>
      </c>
      <c r="B47" t="s">
        <v>239</v>
      </c>
      <c r="C47" t="s">
        <v>82</v>
      </c>
      <c r="F47" s="14">
        <v>100000</v>
      </c>
    </row>
    <row r="48" spans="1:6" x14ac:dyDescent="0.25">
      <c r="A48" s="9">
        <v>42695</v>
      </c>
      <c r="B48" t="s">
        <v>239</v>
      </c>
      <c r="C48" t="s">
        <v>259</v>
      </c>
      <c r="F48" s="14">
        <v>140000</v>
      </c>
    </row>
    <row r="49" spans="1:9" x14ac:dyDescent="0.25">
      <c r="A49" s="9">
        <v>42688</v>
      </c>
      <c r="B49" t="s">
        <v>239</v>
      </c>
      <c r="C49" t="s">
        <v>260</v>
      </c>
      <c r="F49" s="14">
        <v>180000</v>
      </c>
    </row>
    <row r="50" spans="1:9" x14ac:dyDescent="0.25">
      <c r="A50" s="9">
        <v>42688</v>
      </c>
      <c r="B50" t="s">
        <v>76</v>
      </c>
      <c r="C50" t="s">
        <v>261</v>
      </c>
      <c r="F50" s="14">
        <v>300000</v>
      </c>
    </row>
    <row r="51" spans="1:9" x14ac:dyDescent="0.25">
      <c r="A51" s="9">
        <v>42688</v>
      </c>
      <c r="B51" t="s">
        <v>129</v>
      </c>
      <c r="C51" t="s">
        <v>262</v>
      </c>
      <c r="F51" s="14">
        <v>300000</v>
      </c>
    </row>
    <row r="52" spans="1:9" x14ac:dyDescent="0.25">
      <c r="A52" s="9"/>
      <c r="F52" s="14"/>
    </row>
    <row r="54" spans="1:9" ht="19.5" thickBot="1" x14ac:dyDescent="0.35">
      <c r="A54" s="18"/>
      <c r="B54" s="18"/>
      <c r="C54" s="39" t="s">
        <v>287</v>
      </c>
      <c r="D54" s="40"/>
      <c r="E54" s="40"/>
      <c r="F54" s="41">
        <f>SUM(F7:F52)</f>
        <v>2776415</v>
      </c>
      <c r="I54" s="1"/>
    </row>
    <row r="55" spans="1:9" ht="15.75" thickTop="1" x14ac:dyDescent="0.25"/>
    <row r="58" spans="1:9" ht="18.75" x14ac:dyDescent="0.3">
      <c r="A58" s="314" t="s">
        <v>263</v>
      </c>
      <c r="B58" s="314"/>
      <c r="C58" s="314"/>
      <c r="D58" s="314"/>
      <c r="E58" s="314"/>
      <c r="F58" s="315"/>
    </row>
    <row r="60" spans="1:9" ht="34.15" customHeight="1" x14ac:dyDescent="0.25">
      <c r="A60" s="8" t="s">
        <v>43</v>
      </c>
      <c r="B60" s="8" t="s">
        <v>40</v>
      </c>
      <c r="C60" s="8" t="s">
        <v>1</v>
      </c>
      <c r="D60" s="8" t="s">
        <v>41</v>
      </c>
      <c r="E60" s="8" t="s">
        <v>68</v>
      </c>
      <c r="F60" s="16" t="s">
        <v>42</v>
      </c>
    </row>
    <row r="61" spans="1:9" x14ac:dyDescent="0.25">
      <c r="A61" s="9">
        <v>42703</v>
      </c>
      <c r="B61" t="s">
        <v>264</v>
      </c>
      <c r="C61" t="s">
        <v>265</v>
      </c>
      <c r="D61" s="10"/>
      <c r="E61" s="7"/>
      <c r="F61" s="14">
        <v>4543</v>
      </c>
    </row>
    <row r="62" spans="1:9" x14ac:dyDescent="0.25">
      <c r="A62" s="9">
        <v>42681</v>
      </c>
      <c r="B62" t="s">
        <v>76</v>
      </c>
      <c r="C62" t="s">
        <v>266</v>
      </c>
      <c r="D62" s="10" t="s">
        <v>57</v>
      </c>
      <c r="E62" s="7"/>
      <c r="F62" s="14">
        <v>6990</v>
      </c>
    </row>
    <row r="63" spans="1:9" x14ac:dyDescent="0.25">
      <c r="A63" s="9">
        <v>42682</v>
      </c>
      <c r="B63" t="s">
        <v>76</v>
      </c>
      <c r="C63" t="s">
        <v>267</v>
      </c>
      <c r="D63" s="10" t="s">
        <v>57</v>
      </c>
      <c r="E63" s="7"/>
      <c r="F63" s="14">
        <v>23068</v>
      </c>
    </row>
    <row r="64" spans="1:9" x14ac:dyDescent="0.25">
      <c r="A64" s="9">
        <v>42688</v>
      </c>
      <c r="B64" s="30">
        <v>819</v>
      </c>
      <c r="C64" t="s">
        <v>268</v>
      </c>
      <c r="D64" s="10"/>
      <c r="E64" s="7"/>
      <c r="F64" s="14">
        <v>50000</v>
      </c>
    </row>
    <row r="65" spans="1:6" x14ac:dyDescent="0.25">
      <c r="A65" s="9">
        <v>42682</v>
      </c>
      <c r="B65" t="s">
        <v>76</v>
      </c>
      <c r="C65" t="s">
        <v>269</v>
      </c>
      <c r="D65" s="10"/>
      <c r="E65" s="7"/>
      <c r="F65" s="14">
        <v>60859</v>
      </c>
    </row>
    <row r="66" spans="1:6" x14ac:dyDescent="0.25">
      <c r="A66" s="9">
        <v>42691</v>
      </c>
      <c r="B66" t="s">
        <v>76</v>
      </c>
      <c r="C66" t="s">
        <v>270</v>
      </c>
      <c r="D66" s="10"/>
      <c r="E66" s="7"/>
      <c r="F66" s="14">
        <v>70000</v>
      </c>
    </row>
    <row r="67" spans="1:6" x14ac:dyDescent="0.25">
      <c r="A67" s="9">
        <v>42682</v>
      </c>
      <c r="B67" t="s">
        <v>76</v>
      </c>
      <c r="C67" t="s">
        <v>118</v>
      </c>
      <c r="D67" s="10" t="s">
        <v>57</v>
      </c>
      <c r="E67" s="7"/>
      <c r="F67" s="14">
        <v>86840</v>
      </c>
    </row>
    <row r="68" spans="1:6" x14ac:dyDescent="0.25">
      <c r="A68" s="9">
        <v>42681</v>
      </c>
      <c r="B68" t="s">
        <v>76</v>
      </c>
      <c r="C68" t="s">
        <v>271</v>
      </c>
      <c r="D68" s="10"/>
      <c r="E68" s="7"/>
      <c r="F68" s="14">
        <v>100000</v>
      </c>
    </row>
    <row r="69" spans="1:6" x14ac:dyDescent="0.25">
      <c r="A69" s="9">
        <v>42698</v>
      </c>
      <c r="B69" t="s">
        <v>76</v>
      </c>
      <c r="C69" t="s">
        <v>272</v>
      </c>
      <c r="D69" s="10"/>
      <c r="E69" s="7"/>
      <c r="F69" s="14">
        <v>105000</v>
      </c>
    </row>
    <row r="70" spans="1:6" x14ac:dyDescent="0.25">
      <c r="A70" s="9">
        <v>42689</v>
      </c>
      <c r="B70" t="s">
        <v>76</v>
      </c>
      <c r="C70" t="s">
        <v>273</v>
      </c>
      <c r="D70" s="10"/>
      <c r="E70" s="7"/>
      <c r="F70" s="14">
        <v>120000</v>
      </c>
    </row>
    <row r="71" spans="1:6" x14ac:dyDescent="0.25">
      <c r="A71" s="9">
        <v>42704</v>
      </c>
      <c r="B71" t="s">
        <v>76</v>
      </c>
      <c r="C71" t="s">
        <v>274</v>
      </c>
      <c r="D71" s="10"/>
      <c r="E71" s="7"/>
      <c r="F71" s="14">
        <v>150000</v>
      </c>
    </row>
    <row r="72" spans="1:6" x14ac:dyDescent="0.25">
      <c r="A72" s="9">
        <v>42685</v>
      </c>
      <c r="B72" t="s">
        <v>76</v>
      </c>
      <c r="C72" t="s">
        <v>275</v>
      </c>
      <c r="D72" s="10">
        <v>978758</v>
      </c>
      <c r="E72" s="7"/>
      <c r="F72" s="14">
        <v>169980</v>
      </c>
    </row>
    <row r="73" spans="1:6" x14ac:dyDescent="0.25">
      <c r="A73" s="9">
        <v>42676</v>
      </c>
      <c r="B73" t="s">
        <v>76</v>
      </c>
      <c r="C73" t="s">
        <v>276</v>
      </c>
      <c r="D73" s="10" t="s">
        <v>57</v>
      </c>
      <c r="E73" s="7"/>
      <c r="F73" s="14">
        <v>178153</v>
      </c>
    </row>
    <row r="74" spans="1:6" x14ac:dyDescent="0.25">
      <c r="A74" s="9">
        <v>42682</v>
      </c>
      <c r="B74" t="s">
        <v>76</v>
      </c>
      <c r="C74" t="s">
        <v>277</v>
      </c>
      <c r="D74" s="10" t="s">
        <v>57</v>
      </c>
      <c r="E74" s="7"/>
      <c r="F74" s="14">
        <v>250000</v>
      </c>
    </row>
    <row r="75" spans="1:6" x14ac:dyDescent="0.25">
      <c r="A75" s="9">
        <v>42690</v>
      </c>
      <c r="B75" t="s">
        <v>76</v>
      </c>
      <c r="C75" t="s">
        <v>278</v>
      </c>
      <c r="D75" s="10">
        <v>51492</v>
      </c>
      <c r="E75" s="7"/>
      <c r="F75" s="14">
        <v>358085</v>
      </c>
    </row>
    <row r="76" spans="1:6" x14ac:dyDescent="0.25">
      <c r="A76" s="9"/>
      <c r="D76" s="10"/>
      <c r="E76" s="7"/>
      <c r="F76" s="14"/>
    </row>
    <row r="77" spans="1:6" x14ac:dyDescent="0.25">
      <c r="A77" s="9"/>
      <c r="D77" s="10"/>
      <c r="E77" s="7"/>
      <c r="F77" s="14"/>
    </row>
    <row r="79" spans="1:6" ht="18.75" x14ac:dyDescent="0.3">
      <c r="C79" s="36" t="s">
        <v>279</v>
      </c>
      <c r="D79" s="37"/>
      <c r="E79" s="37"/>
      <c r="F79" s="38">
        <f>SUM(F61:F78)</f>
        <v>1733518</v>
      </c>
    </row>
    <row r="81" spans="3:6" ht="15.75" thickBot="1" x14ac:dyDescent="0.3"/>
    <row r="82" spans="3:6" ht="16.5" thickTop="1" thickBot="1" x14ac:dyDescent="0.3">
      <c r="C82" s="310" t="s">
        <v>162</v>
      </c>
      <c r="D82" s="310"/>
      <c r="E82" s="310"/>
      <c r="F82" s="313"/>
    </row>
    <row r="83" spans="3:6" ht="15.75" thickTop="1" x14ac:dyDescent="0.25">
      <c r="C83" s="3" t="s">
        <v>72</v>
      </c>
      <c r="D83" s="20">
        <v>42674</v>
      </c>
      <c r="E83" s="3"/>
      <c r="F83" s="11">
        <f>+'Octubre 2016 '!F82</f>
        <v>12472015</v>
      </c>
    </row>
    <row r="84" spans="3:6" x14ac:dyDescent="0.25">
      <c r="C84" s="3" t="s">
        <v>73</v>
      </c>
      <c r="D84" s="20">
        <v>42675</v>
      </c>
      <c r="E84" s="3"/>
      <c r="F84" s="11">
        <f>+F54</f>
        <v>2776415</v>
      </c>
    </row>
    <row r="85" spans="3:6" x14ac:dyDescent="0.25">
      <c r="C85" s="3" t="s">
        <v>74</v>
      </c>
      <c r="D85" s="3"/>
      <c r="E85" s="3"/>
      <c r="F85" s="13"/>
    </row>
    <row r="86" spans="3:6" x14ac:dyDescent="0.25">
      <c r="C86" s="3" t="s">
        <v>75</v>
      </c>
      <c r="D86" s="20">
        <v>42675</v>
      </c>
      <c r="E86" s="3"/>
      <c r="F86" s="17">
        <f>-F79</f>
        <v>-1733518</v>
      </c>
    </row>
    <row r="87" spans="3:6" ht="15.75" thickBot="1" x14ac:dyDescent="0.3"/>
    <row r="88" spans="3:6" ht="20.25" thickTop="1" thickBot="1" x14ac:dyDescent="0.35">
      <c r="C88" s="21" t="s">
        <v>280</v>
      </c>
      <c r="D88" s="22"/>
      <c r="E88" s="22"/>
      <c r="F88" s="24">
        <f>+F83+F84+F86</f>
        <v>13514912</v>
      </c>
    </row>
    <row r="89" spans="3:6" ht="16.5" thickTop="1" thickBot="1" x14ac:dyDescent="0.3"/>
    <row r="90" spans="3:6" ht="20.25" thickTop="1" thickBot="1" x14ac:dyDescent="0.35">
      <c r="C90" s="21" t="s">
        <v>219</v>
      </c>
      <c r="D90" s="22"/>
      <c r="E90" s="22"/>
      <c r="F90" s="24">
        <v>34353712</v>
      </c>
    </row>
    <row r="91" spans="3:6" ht="15.75" thickTop="1" x14ac:dyDescent="0.25"/>
    <row r="97" spans="1:6" ht="15.75" thickBot="1" x14ac:dyDescent="0.3">
      <c r="A97" s="18"/>
      <c r="B97" s="18"/>
      <c r="C97" s="18"/>
      <c r="D97" s="18"/>
      <c r="E97" s="18"/>
      <c r="F97" s="19"/>
    </row>
    <row r="98" spans="1:6" ht="15.75" thickTop="1" x14ac:dyDescent="0.25"/>
  </sheetData>
  <mergeCells count="3">
    <mergeCell ref="A5:F5"/>
    <mergeCell ref="A58:F58"/>
    <mergeCell ref="C82:F82"/>
  </mergeCells>
  <pageMargins left="0.70866141732283472" right="0.70866141732283472" top="0.74803149606299213" bottom="0.74803149606299213" header="0.31496062992125984" footer="0.31496062992125984"/>
  <pageSetup scale="87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F30E8-47BA-4F71-B2DB-40B96077E927}">
  <dimension ref="A1:K95"/>
  <sheetViews>
    <sheetView topLeftCell="A58" zoomScale="80" zoomScaleNormal="80" workbookViewId="0">
      <selection activeCell="G87" sqref="F87:G88"/>
    </sheetView>
  </sheetViews>
  <sheetFormatPr baseColWidth="10" defaultRowHeight="15" x14ac:dyDescent="0.25"/>
  <cols>
    <col min="1" max="1" width="13.570312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89" t="s">
        <v>1057</v>
      </c>
      <c r="B1" s="107"/>
      <c r="C1" s="107"/>
      <c r="D1" s="108">
        <f>+'agosto 2019'!F86</f>
        <v>13463942</v>
      </c>
      <c r="E1" s="104"/>
      <c r="F1" s="109"/>
      <c r="H1" s="3"/>
    </row>
    <row r="2" spans="1:8" x14ac:dyDescent="0.25">
      <c r="F2" s="12"/>
    </row>
    <row r="3" spans="1:8" ht="18.75" x14ac:dyDescent="0.3">
      <c r="A3" s="188" t="s">
        <v>1059</v>
      </c>
      <c r="B3" s="133"/>
      <c r="C3" s="133"/>
      <c r="D3" s="133"/>
      <c r="E3" s="133"/>
      <c r="F3" s="134"/>
    </row>
    <row r="4" spans="1:8" ht="39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43710</v>
      </c>
      <c r="B5" t="s">
        <v>76</v>
      </c>
      <c r="C5" t="s">
        <v>9</v>
      </c>
      <c r="F5" s="14">
        <v>20000</v>
      </c>
    </row>
    <row r="6" spans="1:8" x14ac:dyDescent="0.25">
      <c r="A6" s="9">
        <v>43710</v>
      </c>
      <c r="B6" t="s">
        <v>76</v>
      </c>
      <c r="C6" t="s">
        <v>131</v>
      </c>
      <c r="F6" s="14">
        <v>20000</v>
      </c>
    </row>
    <row r="7" spans="1:8" ht="14.25" customHeight="1" x14ac:dyDescent="0.25">
      <c r="A7" s="9">
        <v>43710</v>
      </c>
      <c r="B7" t="s">
        <v>239</v>
      </c>
      <c r="C7" t="s">
        <v>1299</v>
      </c>
      <c r="F7" s="14">
        <v>22600</v>
      </c>
    </row>
    <row r="8" spans="1:8" ht="14.25" customHeight="1" x14ac:dyDescent="0.25">
      <c r="A8" s="9">
        <v>43710</v>
      </c>
      <c r="B8" t="s">
        <v>76</v>
      </c>
      <c r="C8" t="s">
        <v>4</v>
      </c>
      <c r="F8" s="14">
        <v>23000</v>
      </c>
    </row>
    <row r="9" spans="1:8" ht="14.25" customHeight="1" x14ac:dyDescent="0.25">
      <c r="A9" s="9">
        <v>43710</v>
      </c>
      <c r="B9" t="s">
        <v>76</v>
      </c>
      <c r="C9" t="s">
        <v>464</v>
      </c>
      <c r="F9" s="14">
        <v>23000</v>
      </c>
    </row>
    <row r="10" spans="1:8" ht="14.25" customHeight="1" x14ac:dyDescent="0.25">
      <c r="A10" s="9">
        <v>43710</v>
      </c>
      <c r="B10" t="s">
        <v>239</v>
      </c>
      <c r="C10" t="s">
        <v>6</v>
      </c>
      <c r="F10" s="14">
        <v>23000</v>
      </c>
    </row>
    <row r="11" spans="1:8" ht="14.25" customHeight="1" x14ac:dyDescent="0.25">
      <c r="A11" s="9">
        <v>43710</v>
      </c>
      <c r="B11" t="s">
        <v>76</v>
      </c>
      <c r="C11" t="s">
        <v>313</v>
      </c>
      <c r="F11" s="14">
        <v>23000</v>
      </c>
    </row>
    <row r="12" spans="1:8" ht="14.25" customHeight="1" x14ac:dyDescent="0.25">
      <c r="A12" s="9">
        <v>43710</v>
      </c>
      <c r="B12" t="s">
        <v>76</v>
      </c>
      <c r="C12" t="s">
        <v>2</v>
      </c>
      <c r="F12" s="14">
        <v>23000</v>
      </c>
    </row>
    <row r="13" spans="1:8" ht="14.25" customHeight="1" x14ac:dyDescent="0.25">
      <c r="A13" s="9">
        <v>43711</v>
      </c>
      <c r="B13" t="s">
        <v>76</v>
      </c>
      <c r="C13" t="s">
        <v>1205</v>
      </c>
      <c r="F13" s="14">
        <v>23095</v>
      </c>
    </row>
    <row r="14" spans="1:8" ht="14.25" customHeight="1" x14ac:dyDescent="0.25">
      <c r="A14" s="9">
        <v>43711</v>
      </c>
      <c r="B14" t="s">
        <v>76</v>
      </c>
      <c r="C14" t="s">
        <v>1205</v>
      </c>
      <c r="F14" s="14">
        <v>23095</v>
      </c>
    </row>
    <row r="15" spans="1:8" ht="14.25" customHeight="1" x14ac:dyDescent="0.25">
      <c r="A15" s="9">
        <v>43711</v>
      </c>
      <c r="B15" t="s">
        <v>76</v>
      </c>
      <c r="C15" t="s">
        <v>1205</v>
      </c>
      <c r="F15" s="14">
        <v>23095</v>
      </c>
    </row>
    <row r="16" spans="1:8" ht="14.25" customHeight="1" x14ac:dyDescent="0.25">
      <c r="A16" s="9">
        <v>43711</v>
      </c>
      <c r="B16" t="s">
        <v>76</v>
      </c>
      <c r="C16" t="s">
        <v>1205</v>
      </c>
      <c r="F16" s="14">
        <v>23095</v>
      </c>
    </row>
    <row r="17" spans="1:6" ht="14.25" customHeight="1" x14ac:dyDescent="0.25">
      <c r="A17" s="9">
        <v>43711</v>
      </c>
      <c r="B17" t="s">
        <v>129</v>
      </c>
      <c r="C17" t="s">
        <v>384</v>
      </c>
      <c r="F17" s="14">
        <v>98000</v>
      </c>
    </row>
    <row r="18" spans="1:6" ht="14.25" customHeight="1" x14ac:dyDescent="0.25">
      <c r="A18" s="9">
        <v>43712</v>
      </c>
      <c r="B18" t="s">
        <v>76</v>
      </c>
      <c r="C18" t="s">
        <v>1304</v>
      </c>
      <c r="F18" s="14">
        <v>46000</v>
      </c>
    </row>
    <row r="19" spans="1:6" ht="14.25" customHeight="1" x14ac:dyDescent="0.25">
      <c r="A19" s="9">
        <v>43712</v>
      </c>
      <c r="B19" t="s">
        <v>239</v>
      </c>
      <c r="C19" t="s">
        <v>637</v>
      </c>
      <c r="F19" s="14">
        <v>220110</v>
      </c>
    </row>
    <row r="20" spans="1:6" ht="14.25" customHeight="1" x14ac:dyDescent="0.25">
      <c r="A20" s="9">
        <v>43717</v>
      </c>
      <c r="B20" t="s">
        <v>76</v>
      </c>
      <c r="C20" t="s">
        <v>87</v>
      </c>
      <c r="F20" s="14">
        <v>20000</v>
      </c>
    </row>
    <row r="21" spans="1:6" x14ac:dyDescent="0.25">
      <c r="A21" s="9">
        <v>43717</v>
      </c>
      <c r="B21" t="s">
        <v>76</v>
      </c>
      <c r="C21" t="s">
        <v>6</v>
      </c>
      <c r="F21" s="14">
        <v>46000</v>
      </c>
    </row>
    <row r="22" spans="1:6" x14ac:dyDescent="0.25">
      <c r="A22" s="9">
        <v>43717</v>
      </c>
      <c r="B22" t="s">
        <v>76</v>
      </c>
      <c r="C22" t="s">
        <v>24</v>
      </c>
      <c r="F22" s="14">
        <v>46000</v>
      </c>
    </row>
    <row r="23" spans="1:6" x14ac:dyDescent="0.25">
      <c r="A23" s="9">
        <v>43718</v>
      </c>
      <c r="B23" t="s">
        <v>76</v>
      </c>
      <c r="C23" t="s">
        <v>206</v>
      </c>
      <c r="F23" s="14">
        <v>20000</v>
      </c>
    </row>
    <row r="24" spans="1:6" x14ac:dyDescent="0.25">
      <c r="A24" s="9">
        <v>43718</v>
      </c>
      <c r="B24" t="s">
        <v>76</v>
      </c>
      <c r="C24" t="s">
        <v>261</v>
      </c>
      <c r="F24" s="14">
        <v>46000</v>
      </c>
    </row>
    <row r="25" spans="1:6" x14ac:dyDescent="0.25">
      <c r="A25" s="9">
        <v>43718</v>
      </c>
      <c r="B25" t="s">
        <v>76</v>
      </c>
      <c r="C25" t="s">
        <v>140</v>
      </c>
      <c r="F25" s="14">
        <v>46096</v>
      </c>
    </row>
    <row r="26" spans="1:6" x14ac:dyDescent="0.25">
      <c r="A26" s="9">
        <v>43719</v>
      </c>
      <c r="B26" t="s">
        <v>76</v>
      </c>
      <c r="C26" t="s">
        <v>407</v>
      </c>
      <c r="F26" s="14">
        <v>23000</v>
      </c>
    </row>
    <row r="27" spans="1:6" x14ac:dyDescent="0.25">
      <c r="A27" s="9">
        <v>43719</v>
      </c>
      <c r="B27" t="s">
        <v>76</v>
      </c>
      <c r="C27" t="s">
        <v>407</v>
      </c>
      <c r="F27" s="14">
        <v>92000</v>
      </c>
    </row>
    <row r="28" spans="1:6" x14ac:dyDescent="0.25">
      <c r="A28" s="9">
        <v>43720</v>
      </c>
      <c r="B28" t="s">
        <v>76</v>
      </c>
      <c r="C28" t="s">
        <v>1306</v>
      </c>
      <c r="F28" s="14">
        <v>112000</v>
      </c>
    </row>
    <row r="29" spans="1:6" x14ac:dyDescent="0.25">
      <c r="A29" s="9">
        <v>43721</v>
      </c>
      <c r="B29" t="s">
        <v>1236</v>
      </c>
      <c r="C29" t="s">
        <v>132</v>
      </c>
      <c r="F29" s="14">
        <v>23100</v>
      </c>
    </row>
    <row r="30" spans="1:6" x14ac:dyDescent="0.25">
      <c r="A30" s="9">
        <v>43724</v>
      </c>
      <c r="B30" t="s">
        <v>76</v>
      </c>
      <c r="C30" t="s">
        <v>413</v>
      </c>
      <c r="F30" s="14">
        <v>23000</v>
      </c>
    </row>
    <row r="31" spans="1:6" x14ac:dyDescent="0.25">
      <c r="A31" s="9">
        <v>43725</v>
      </c>
      <c r="B31" t="s">
        <v>76</v>
      </c>
      <c r="C31" t="s">
        <v>1296</v>
      </c>
      <c r="F31" s="14">
        <v>20000</v>
      </c>
    </row>
    <row r="32" spans="1:6" x14ac:dyDescent="0.25">
      <c r="A32" s="9">
        <v>43725</v>
      </c>
      <c r="B32" t="s">
        <v>76</v>
      </c>
      <c r="C32" t="s">
        <v>1297</v>
      </c>
      <c r="F32" s="14">
        <v>20000</v>
      </c>
    </row>
    <row r="33" spans="1:6" x14ac:dyDescent="0.25">
      <c r="A33" s="9">
        <v>43731</v>
      </c>
      <c r="B33" t="s">
        <v>239</v>
      </c>
      <c r="C33" t="s">
        <v>13</v>
      </c>
      <c r="F33" s="14">
        <v>23000</v>
      </c>
    </row>
    <row r="34" spans="1:6" x14ac:dyDescent="0.25">
      <c r="A34" s="9">
        <v>43731</v>
      </c>
      <c r="B34" t="s">
        <v>76</v>
      </c>
      <c r="C34" t="s">
        <v>1300</v>
      </c>
      <c r="F34" s="14">
        <v>23000</v>
      </c>
    </row>
    <row r="35" spans="1:6" x14ac:dyDescent="0.25">
      <c r="A35" s="9">
        <v>43731</v>
      </c>
      <c r="B35" t="s">
        <v>76</v>
      </c>
      <c r="C35" t="s">
        <v>1234</v>
      </c>
      <c r="F35" s="14">
        <v>23080</v>
      </c>
    </row>
    <row r="36" spans="1:6" x14ac:dyDescent="0.25">
      <c r="A36" s="9">
        <v>43731</v>
      </c>
      <c r="B36" t="s">
        <v>239</v>
      </c>
      <c r="C36" t="s">
        <v>257</v>
      </c>
      <c r="F36" s="14">
        <v>181000</v>
      </c>
    </row>
    <row r="37" spans="1:6" x14ac:dyDescent="0.25">
      <c r="A37" s="9">
        <v>43732</v>
      </c>
      <c r="B37" t="s">
        <v>76</v>
      </c>
      <c r="C37" t="s">
        <v>1301</v>
      </c>
      <c r="F37" s="14">
        <v>23000</v>
      </c>
    </row>
    <row r="38" spans="1:6" x14ac:dyDescent="0.25">
      <c r="A38" s="9">
        <v>43733</v>
      </c>
      <c r="B38" t="s">
        <v>76</v>
      </c>
      <c r="C38" t="s">
        <v>1305</v>
      </c>
      <c r="F38" s="14">
        <v>69000</v>
      </c>
    </row>
    <row r="39" spans="1:6" x14ac:dyDescent="0.25">
      <c r="A39" s="9">
        <v>43733</v>
      </c>
      <c r="B39" t="s">
        <v>76</v>
      </c>
      <c r="C39" t="s">
        <v>1305</v>
      </c>
      <c r="F39" s="14">
        <v>69000</v>
      </c>
    </row>
    <row r="40" spans="1:6" x14ac:dyDescent="0.25">
      <c r="A40" s="9">
        <v>43734</v>
      </c>
      <c r="B40" t="s">
        <v>76</v>
      </c>
      <c r="C40" t="s">
        <v>1302</v>
      </c>
      <c r="F40" s="14">
        <v>23000</v>
      </c>
    </row>
    <row r="41" spans="1:6" x14ac:dyDescent="0.25">
      <c r="A41" s="9">
        <v>43735</v>
      </c>
      <c r="B41" t="s">
        <v>76</v>
      </c>
      <c r="C41" t="s">
        <v>1298</v>
      </c>
      <c r="F41" s="14">
        <v>20054</v>
      </c>
    </row>
    <row r="42" spans="1:6" x14ac:dyDescent="0.25">
      <c r="A42" s="9">
        <v>43735</v>
      </c>
      <c r="B42" t="s">
        <v>76</v>
      </c>
      <c r="C42" t="s">
        <v>1303</v>
      </c>
      <c r="F42" s="14">
        <v>23000</v>
      </c>
    </row>
    <row r="43" spans="1:6" x14ac:dyDescent="0.25">
      <c r="A43" s="9">
        <v>43738</v>
      </c>
      <c r="B43" t="s">
        <v>76</v>
      </c>
      <c r="C43" t="s">
        <v>451</v>
      </c>
      <c r="F43" s="14">
        <v>20000</v>
      </c>
    </row>
    <row r="44" spans="1:6" x14ac:dyDescent="0.25">
      <c r="A44" s="9">
        <v>43738</v>
      </c>
      <c r="B44" t="s">
        <v>76</v>
      </c>
      <c r="C44" t="s">
        <v>430</v>
      </c>
      <c r="F44" s="14">
        <v>20000</v>
      </c>
    </row>
    <row r="45" spans="1:6" x14ac:dyDescent="0.25">
      <c r="A45" s="9">
        <v>43738</v>
      </c>
      <c r="B45" t="s">
        <v>76</v>
      </c>
      <c r="C45" t="s">
        <v>3</v>
      </c>
      <c r="F45" s="14">
        <v>23000</v>
      </c>
    </row>
    <row r="46" spans="1:6" x14ac:dyDescent="0.25">
      <c r="A46" s="9">
        <v>43738</v>
      </c>
      <c r="B46" t="s">
        <v>76</v>
      </c>
      <c r="C46" t="s">
        <v>135</v>
      </c>
      <c r="F46" s="14">
        <v>23000</v>
      </c>
    </row>
    <row r="47" spans="1:6" x14ac:dyDescent="0.25">
      <c r="A47" s="9">
        <v>43738</v>
      </c>
      <c r="B47" t="s">
        <v>76</v>
      </c>
      <c r="C47" t="s">
        <v>4</v>
      </c>
      <c r="F47" s="14">
        <v>23000</v>
      </c>
    </row>
    <row r="48" spans="1:6" x14ac:dyDescent="0.25">
      <c r="A48" s="9">
        <v>43738</v>
      </c>
      <c r="B48" t="s">
        <v>76</v>
      </c>
      <c r="C48" t="s">
        <v>764</v>
      </c>
      <c r="F48" s="14">
        <v>23037</v>
      </c>
    </row>
    <row r="49" spans="1:6" x14ac:dyDescent="0.25">
      <c r="A49" s="9">
        <v>43738</v>
      </c>
      <c r="B49" t="s">
        <v>76</v>
      </c>
      <c r="C49" t="s">
        <v>17</v>
      </c>
      <c r="F49" s="14">
        <v>23072</v>
      </c>
    </row>
    <row r="50" spans="1:6" x14ac:dyDescent="0.25">
      <c r="A50" s="9">
        <v>43738</v>
      </c>
      <c r="B50" t="s">
        <v>76</v>
      </c>
      <c r="C50" t="s">
        <v>24</v>
      </c>
      <c r="F50" s="14">
        <v>46000</v>
      </c>
    </row>
    <row r="51" spans="1:6" x14ac:dyDescent="0.25">
      <c r="A51" s="9">
        <v>43738</v>
      </c>
      <c r="B51" t="s">
        <v>76</v>
      </c>
      <c r="C51" t="s">
        <v>102</v>
      </c>
      <c r="F51" s="14">
        <v>46006</v>
      </c>
    </row>
    <row r="52" spans="1:6" x14ac:dyDescent="0.25">
      <c r="A52" s="9"/>
      <c r="F52" s="14"/>
    </row>
    <row r="53" spans="1:6" ht="19.5" thickBot="1" x14ac:dyDescent="0.35">
      <c r="A53" s="18"/>
      <c r="B53" s="18"/>
      <c r="C53" s="39" t="s">
        <v>1060</v>
      </c>
      <c r="D53" s="40"/>
      <c r="E53" s="40"/>
      <c r="F53" s="41">
        <f>SUM(F5:F52)</f>
        <v>1895535</v>
      </c>
    </row>
    <row r="54" spans="1:6" ht="15.75" thickTop="1" x14ac:dyDescent="0.25">
      <c r="A54" s="104"/>
      <c r="B54" s="104"/>
      <c r="C54" s="104"/>
      <c r="D54" s="104"/>
      <c r="E54" s="104"/>
      <c r="F54" s="110"/>
    </row>
    <row r="55" spans="1:6" ht="15.75" thickBot="1" x14ac:dyDescent="0.3">
      <c r="F55" s="30"/>
    </row>
    <row r="56" spans="1:6" ht="19.5" thickTop="1" x14ac:dyDescent="0.3">
      <c r="A56" s="187" t="s">
        <v>1061</v>
      </c>
      <c r="B56" s="137"/>
      <c r="C56" s="137"/>
      <c r="D56" s="137"/>
      <c r="E56" s="137"/>
      <c r="F56" s="138"/>
    </row>
    <row r="57" spans="1:6" x14ac:dyDescent="0.25">
      <c r="F57" s="12"/>
    </row>
    <row r="58" spans="1:6" ht="45.75" customHeight="1" x14ac:dyDescent="0.25">
      <c r="A58" s="8" t="s">
        <v>43</v>
      </c>
      <c r="B58" s="8" t="s">
        <v>40</v>
      </c>
      <c r="C58" s="8" t="s">
        <v>1</v>
      </c>
      <c r="D58" s="8" t="s">
        <v>41</v>
      </c>
      <c r="E58" s="8" t="s">
        <v>68</v>
      </c>
      <c r="F58" s="16" t="s">
        <v>42</v>
      </c>
    </row>
    <row r="59" spans="1:6" x14ac:dyDescent="0.25">
      <c r="A59" s="9">
        <v>43712</v>
      </c>
      <c r="B59" t="s">
        <v>76</v>
      </c>
      <c r="C59" t="s">
        <v>1307</v>
      </c>
      <c r="D59" s="10"/>
      <c r="E59" s="7"/>
      <c r="F59" s="14">
        <v>250000</v>
      </c>
    </row>
    <row r="60" spans="1:6" x14ac:dyDescent="0.25">
      <c r="A60" s="9">
        <v>43712</v>
      </c>
      <c r="B60" t="s">
        <v>76</v>
      </c>
      <c r="C60" t="s">
        <v>1308</v>
      </c>
      <c r="D60" s="10"/>
      <c r="E60" s="7"/>
      <c r="F60" s="14">
        <v>100000</v>
      </c>
    </row>
    <row r="61" spans="1:6" x14ac:dyDescent="0.25">
      <c r="A61" s="9">
        <v>43712</v>
      </c>
      <c r="B61" t="s">
        <v>76</v>
      </c>
      <c r="C61" t="s">
        <v>476</v>
      </c>
      <c r="D61" s="10"/>
      <c r="E61" s="7"/>
      <c r="F61" s="14">
        <v>17839</v>
      </c>
    </row>
    <row r="62" spans="1:6" x14ac:dyDescent="0.25">
      <c r="A62" s="9">
        <v>43712</v>
      </c>
      <c r="B62" t="s">
        <v>76</v>
      </c>
      <c r="C62" t="s">
        <v>436</v>
      </c>
      <c r="D62" s="10"/>
      <c r="E62" s="7"/>
      <c r="F62" s="14">
        <v>80125</v>
      </c>
    </row>
    <row r="63" spans="1:6" x14ac:dyDescent="0.25">
      <c r="A63" s="9">
        <v>43712</v>
      </c>
      <c r="B63" t="s">
        <v>76</v>
      </c>
      <c r="C63" t="s">
        <v>529</v>
      </c>
      <c r="D63" s="10"/>
      <c r="E63" s="7"/>
      <c r="F63" s="14">
        <v>1643</v>
      </c>
    </row>
    <row r="64" spans="1:6" x14ac:dyDescent="0.25">
      <c r="A64" s="9">
        <v>43712</v>
      </c>
      <c r="B64" t="s">
        <v>76</v>
      </c>
      <c r="C64" t="s">
        <v>1149</v>
      </c>
      <c r="D64" s="10"/>
      <c r="E64" s="7"/>
      <c r="F64" s="14">
        <v>6990</v>
      </c>
    </row>
    <row r="65" spans="1:6" x14ac:dyDescent="0.25">
      <c r="A65" s="9">
        <v>43712</v>
      </c>
      <c r="B65" t="s">
        <v>76</v>
      </c>
      <c r="C65" t="s">
        <v>1151</v>
      </c>
      <c r="D65" s="10"/>
      <c r="E65" s="7"/>
      <c r="F65" s="14">
        <v>148314</v>
      </c>
    </row>
    <row r="66" spans="1:6" x14ac:dyDescent="0.25">
      <c r="A66" s="9">
        <v>43712</v>
      </c>
      <c r="B66" t="s">
        <v>76</v>
      </c>
      <c r="C66" t="s">
        <v>364</v>
      </c>
      <c r="D66" s="10"/>
      <c r="E66" s="7"/>
      <c r="F66" s="14">
        <v>70000</v>
      </c>
    </row>
    <row r="67" spans="1:6" x14ac:dyDescent="0.25">
      <c r="A67" s="9">
        <v>43714</v>
      </c>
      <c r="B67" t="s">
        <v>264</v>
      </c>
      <c r="C67" t="s">
        <v>665</v>
      </c>
      <c r="D67" s="10"/>
      <c r="E67" s="7"/>
      <c r="F67" s="14">
        <v>10361</v>
      </c>
    </row>
    <row r="68" spans="1:6" x14ac:dyDescent="0.25">
      <c r="A68" s="9">
        <v>43714</v>
      </c>
      <c r="B68" t="s">
        <v>76</v>
      </c>
      <c r="C68" t="s">
        <v>1309</v>
      </c>
      <c r="D68" s="10"/>
      <c r="E68" s="7"/>
      <c r="F68" s="14">
        <v>15000</v>
      </c>
    </row>
    <row r="69" spans="1:6" x14ac:dyDescent="0.25">
      <c r="A69" s="9">
        <v>43718</v>
      </c>
      <c r="B69" t="s">
        <v>76</v>
      </c>
      <c r="C69" t="s">
        <v>364</v>
      </c>
      <c r="D69" s="10"/>
      <c r="E69" s="7"/>
      <c r="F69" s="14">
        <v>70000</v>
      </c>
    </row>
    <row r="70" spans="1:6" x14ac:dyDescent="0.25">
      <c r="A70" s="9">
        <v>43719</v>
      </c>
      <c r="B70" t="s">
        <v>76</v>
      </c>
      <c r="C70" t="s">
        <v>1310</v>
      </c>
      <c r="D70" s="10"/>
      <c r="E70" s="7"/>
      <c r="F70" s="14">
        <v>90000</v>
      </c>
    </row>
    <row r="71" spans="1:6" x14ac:dyDescent="0.25">
      <c r="A71" s="9">
        <v>43724</v>
      </c>
      <c r="B71" t="s">
        <v>76</v>
      </c>
      <c r="C71" t="s">
        <v>1311</v>
      </c>
      <c r="D71" s="10"/>
      <c r="E71" s="7"/>
      <c r="F71" s="14">
        <v>120000</v>
      </c>
    </row>
    <row r="72" spans="1:6" x14ac:dyDescent="0.25">
      <c r="A72" s="9">
        <v>43724</v>
      </c>
      <c r="B72" t="s">
        <v>76</v>
      </c>
      <c r="C72" t="s">
        <v>1312</v>
      </c>
      <c r="D72" s="10"/>
      <c r="E72" s="7"/>
      <c r="F72" s="14">
        <v>70000</v>
      </c>
    </row>
    <row r="73" spans="1:6" x14ac:dyDescent="0.25">
      <c r="A73" s="9">
        <v>43724</v>
      </c>
      <c r="B73" t="s">
        <v>76</v>
      </c>
      <c r="C73" t="s">
        <v>1313</v>
      </c>
      <c r="D73" s="10"/>
      <c r="E73" s="7"/>
      <c r="F73" s="14">
        <v>40000</v>
      </c>
    </row>
    <row r="74" spans="1:6" x14ac:dyDescent="0.25">
      <c r="A74" s="9">
        <v>43731</v>
      </c>
      <c r="B74" t="s">
        <v>76</v>
      </c>
      <c r="C74" t="s">
        <v>1314</v>
      </c>
      <c r="D74" s="10"/>
      <c r="E74" s="7"/>
      <c r="F74" s="14">
        <v>140000</v>
      </c>
    </row>
    <row r="75" spans="1:6" x14ac:dyDescent="0.25">
      <c r="A75" s="9">
        <v>43735</v>
      </c>
      <c r="B75" t="s">
        <v>76</v>
      </c>
      <c r="C75" t="s">
        <v>1315</v>
      </c>
      <c r="D75" s="10"/>
      <c r="E75" s="7"/>
      <c r="F75" s="14">
        <v>310000</v>
      </c>
    </row>
    <row r="76" spans="1:6" x14ac:dyDescent="0.25">
      <c r="A76" s="9">
        <v>43738</v>
      </c>
      <c r="B76" t="s">
        <v>76</v>
      </c>
      <c r="C76" t="s">
        <v>1316</v>
      </c>
      <c r="D76" s="10"/>
      <c r="E76" s="7"/>
      <c r="F76" s="14">
        <v>9150</v>
      </c>
    </row>
    <row r="77" spans="1:6" x14ac:dyDescent="0.25">
      <c r="A77" s="9">
        <v>43738</v>
      </c>
      <c r="B77" t="s">
        <v>76</v>
      </c>
      <c r="C77" t="s">
        <v>1317</v>
      </c>
      <c r="D77" s="10"/>
      <c r="E77" s="7"/>
      <c r="F77" s="14">
        <v>67000</v>
      </c>
    </row>
    <row r="78" spans="1:6" x14ac:dyDescent="0.25">
      <c r="A78" s="9">
        <v>43738</v>
      </c>
      <c r="B78" t="s">
        <v>76</v>
      </c>
      <c r="C78" t="s">
        <v>1318</v>
      </c>
      <c r="D78" s="10"/>
      <c r="E78" s="7"/>
      <c r="F78" s="14">
        <v>9150</v>
      </c>
    </row>
    <row r="79" spans="1:6" x14ac:dyDescent="0.25">
      <c r="A79" s="9">
        <v>43738</v>
      </c>
      <c r="B79" t="s">
        <v>76</v>
      </c>
      <c r="C79" t="s">
        <v>1319</v>
      </c>
      <c r="D79" s="10"/>
      <c r="E79" s="7"/>
      <c r="F79" s="14">
        <v>285650</v>
      </c>
    </row>
    <row r="80" spans="1:6" x14ac:dyDescent="0.25">
      <c r="A80" s="9"/>
      <c r="B80" s="30"/>
      <c r="D80" s="10"/>
      <c r="E80" s="7"/>
      <c r="F80" s="14"/>
    </row>
    <row r="81" spans="3:11" ht="18.75" x14ac:dyDescent="0.3">
      <c r="C81" s="36" t="s">
        <v>1062</v>
      </c>
      <c r="D81" s="37"/>
      <c r="E81" s="37"/>
      <c r="F81" s="38">
        <f>SUM(F59:F79)</f>
        <v>1911222</v>
      </c>
      <c r="H81" s="1">
        <f>+F53-F81</f>
        <v>-15687</v>
      </c>
    </row>
    <row r="82" spans="3:11" x14ac:dyDescent="0.25">
      <c r="F82" s="12"/>
    </row>
    <row r="83" spans="3:11" ht="15.75" thickBot="1" x14ac:dyDescent="0.3">
      <c r="F83" s="12"/>
      <c r="H83" s="67"/>
    </row>
    <row r="84" spans="3:11" ht="22.5" thickTop="1" thickBot="1" x14ac:dyDescent="0.4">
      <c r="C84" s="135" t="s">
        <v>162</v>
      </c>
      <c r="D84" s="135"/>
      <c r="E84" s="135"/>
      <c r="F84" s="136"/>
      <c r="H84" s="67"/>
    </row>
    <row r="85" spans="3:11" ht="15.75" thickTop="1" x14ac:dyDescent="0.25">
      <c r="C85" s="3" t="s">
        <v>72</v>
      </c>
      <c r="D85" s="20">
        <v>43678</v>
      </c>
      <c r="E85" s="3"/>
      <c r="F85" s="11">
        <f>+D1</f>
        <v>13463942</v>
      </c>
      <c r="H85" s="67"/>
      <c r="I85" s="68">
        <v>11750116</v>
      </c>
      <c r="J85" s="67"/>
      <c r="K85" s="67"/>
    </row>
    <row r="86" spans="3:11" x14ac:dyDescent="0.25">
      <c r="C86" s="3" t="s">
        <v>73</v>
      </c>
      <c r="D86" s="20">
        <f>+D85+31</f>
        <v>43709</v>
      </c>
      <c r="E86" s="3"/>
      <c r="F86" s="11">
        <f>+F53</f>
        <v>1895535</v>
      </c>
      <c r="H86" s="67"/>
      <c r="I86" s="68">
        <v>3324310</v>
      </c>
      <c r="J86" s="67"/>
      <c r="K86" s="67"/>
    </row>
    <row r="87" spans="3:11" x14ac:dyDescent="0.25">
      <c r="C87" s="3" t="s">
        <v>74</v>
      </c>
      <c r="D87" s="3"/>
      <c r="E87" s="3"/>
      <c r="F87" s="13"/>
      <c r="H87" s="67"/>
      <c r="I87" s="68">
        <v>2998971</v>
      </c>
      <c r="J87" s="67"/>
      <c r="K87" s="67"/>
    </row>
    <row r="88" spans="3:11" x14ac:dyDescent="0.25">
      <c r="C88" s="3" t="s">
        <v>75</v>
      </c>
      <c r="D88" s="20">
        <f>+D86</f>
        <v>43709</v>
      </c>
      <c r="E88" s="3"/>
      <c r="F88" s="17">
        <f>-F81</f>
        <v>-1911222</v>
      </c>
      <c r="H88" s="67"/>
      <c r="I88" s="68">
        <v>2996667</v>
      </c>
      <c r="J88" s="67"/>
      <c r="K88" s="67"/>
    </row>
    <row r="89" spans="3:11" ht="15.75" thickBot="1" x14ac:dyDescent="0.3">
      <c r="F89" s="12"/>
      <c r="H89" s="67"/>
      <c r="I89" s="68">
        <v>166515</v>
      </c>
      <c r="J89" s="67"/>
      <c r="K89" s="67"/>
    </row>
    <row r="90" spans="3:11" ht="20.25" thickTop="1" thickBot="1" x14ac:dyDescent="0.35">
      <c r="C90" s="21" t="s">
        <v>1063</v>
      </c>
      <c r="D90" s="22"/>
      <c r="E90" s="22"/>
      <c r="F90" s="24">
        <f>+F85+F86+F88</f>
        <v>13448255</v>
      </c>
      <c r="I90" s="68">
        <v>1443968</v>
      </c>
      <c r="J90" s="67"/>
      <c r="K90" s="67"/>
    </row>
    <row r="91" spans="3:11" ht="16.5" thickTop="1" thickBot="1" x14ac:dyDescent="0.3">
      <c r="F91" s="12"/>
      <c r="H91" s="67"/>
      <c r="I91" s="68">
        <v>731774</v>
      </c>
      <c r="J91" s="67"/>
      <c r="K91" s="67"/>
    </row>
    <row r="92" spans="3:11" ht="20.25" thickTop="1" thickBot="1" x14ac:dyDescent="0.35">
      <c r="C92" s="21" t="s">
        <v>1028</v>
      </c>
      <c r="D92" s="22"/>
      <c r="E92" s="22"/>
      <c r="F92" s="24">
        <f>+'dep a plazo y saldos  bco'!A63</f>
        <v>45043373</v>
      </c>
      <c r="H92" s="67"/>
      <c r="I92" s="68">
        <v>10482372</v>
      </c>
      <c r="J92" s="67"/>
      <c r="K92" s="67"/>
    </row>
    <row r="93" spans="3:11" ht="15.75" thickTop="1" x14ac:dyDescent="0.25"/>
    <row r="95" spans="3:11" ht="23.25" x14ac:dyDescent="0.35">
      <c r="C95" s="172" t="s">
        <v>975</v>
      </c>
      <c r="D95" s="172"/>
      <c r="E95" s="172"/>
      <c r="F95" s="173">
        <f>+F90+F92</f>
        <v>58491628</v>
      </c>
    </row>
  </sheetData>
  <sortState xmlns:xlrd2="http://schemas.microsoft.com/office/spreadsheetml/2017/richdata2" ref="A59:F79">
    <sortCondition ref="A59:A79"/>
  </sortState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53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B15F4-2385-4EF4-977B-DBBAABEC6D31}">
  <dimension ref="A1:K76"/>
  <sheetViews>
    <sheetView topLeftCell="A43" zoomScale="80" zoomScaleNormal="80" workbookViewId="0">
      <selection activeCell="G87" sqref="F87:G88"/>
    </sheetView>
  </sheetViews>
  <sheetFormatPr baseColWidth="10" defaultRowHeight="15" x14ac:dyDescent="0.25"/>
  <cols>
    <col min="1" max="1" width="14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1064</v>
      </c>
      <c r="B1" s="107"/>
      <c r="C1" s="107"/>
      <c r="D1" s="108">
        <f>+'sep 2019'!F90</f>
        <v>13448255</v>
      </c>
      <c r="E1" s="104"/>
      <c r="F1" s="109"/>
      <c r="H1" s="3"/>
    </row>
    <row r="2" spans="1:8" x14ac:dyDescent="0.25">
      <c r="F2" s="12"/>
    </row>
    <row r="3" spans="1:8" ht="18.75" x14ac:dyDescent="0.3">
      <c r="A3" s="188" t="s">
        <v>1065</v>
      </c>
      <c r="B3" s="133"/>
      <c r="C3" s="133"/>
      <c r="D3" s="133"/>
      <c r="E3" s="133"/>
      <c r="F3" s="134"/>
    </row>
    <row r="4" spans="1:8" ht="42.7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43739</v>
      </c>
      <c r="B5" t="s">
        <v>76</v>
      </c>
      <c r="C5" t="s">
        <v>1321</v>
      </c>
      <c r="F5" s="14">
        <v>23000</v>
      </c>
    </row>
    <row r="6" spans="1:8" x14ac:dyDescent="0.25">
      <c r="A6" s="9">
        <v>43739</v>
      </c>
      <c r="B6" t="s">
        <v>76</v>
      </c>
      <c r="C6" t="s">
        <v>464</v>
      </c>
      <c r="F6" s="14">
        <v>23000</v>
      </c>
    </row>
    <row r="7" spans="1:8" x14ac:dyDescent="0.25">
      <c r="A7" s="9">
        <v>43739</v>
      </c>
      <c r="B7" t="s">
        <v>76</v>
      </c>
      <c r="C7" t="s">
        <v>1327</v>
      </c>
      <c r="F7" s="14">
        <v>73450</v>
      </c>
    </row>
    <row r="8" spans="1:8" x14ac:dyDescent="0.25">
      <c r="A8" s="9">
        <v>43741</v>
      </c>
      <c r="B8" t="s">
        <v>76</v>
      </c>
      <c r="C8" t="s">
        <v>206</v>
      </c>
      <c r="F8" s="14">
        <v>20000</v>
      </c>
    </row>
    <row r="9" spans="1:8" x14ac:dyDescent="0.25">
      <c r="A9" s="9">
        <v>43741</v>
      </c>
      <c r="B9" t="s">
        <v>76</v>
      </c>
      <c r="C9" t="s">
        <v>1322</v>
      </c>
      <c r="F9" s="14">
        <v>23000</v>
      </c>
    </row>
    <row r="10" spans="1:8" x14ac:dyDescent="0.25">
      <c r="A10" s="9">
        <v>43742</v>
      </c>
      <c r="B10" t="s">
        <v>76</v>
      </c>
      <c r="C10" t="s">
        <v>21</v>
      </c>
      <c r="F10" s="14">
        <v>23109</v>
      </c>
    </row>
    <row r="11" spans="1:8" x14ac:dyDescent="0.25">
      <c r="A11" s="9">
        <v>43745</v>
      </c>
      <c r="B11" t="s">
        <v>239</v>
      </c>
      <c r="C11" t="s">
        <v>6</v>
      </c>
      <c r="F11" s="14">
        <v>23000</v>
      </c>
    </row>
    <row r="12" spans="1:8" x14ac:dyDescent="0.25">
      <c r="A12" s="9">
        <v>43745</v>
      </c>
      <c r="B12" t="s">
        <v>239</v>
      </c>
      <c r="C12" t="s">
        <v>417</v>
      </c>
      <c r="F12" s="14">
        <v>23000</v>
      </c>
    </row>
    <row r="13" spans="1:8" x14ac:dyDescent="0.25">
      <c r="A13" s="9">
        <v>43745</v>
      </c>
      <c r="B13" t="s">
        <v>239</v>
      </c>
      <c r="C13" t="s">
        <v>201</v>
      </c>
      <c r="F13" s="14">
        <v>44000</v>
      </c>
    </row>
    <row r="14" spans="1:8" x14ac:dyDescent="0.25">
      <c r="A14" s="9">
        <v>43747</v>
      </c>
      <c r="B14" t="s">
        <v>76</v>
      </c>
      <c r="C14" t="s">
        <v>140</v>
      </c>
      <c r="F14" s="14">
        <v>23096</v>
      </c>
    </row>
    <row r="15" spans="1:8" x14ac:dyDescent="0.25">
      <c r="A15" s="9">
        <v>43747</v>
      </c>
      <c r="B15" t="s">
        <v>129</v>
      </c>
      <c r="C15" t="s">
        <v>314</v>
      </c>
      <c r="F15" s="14">
        <v>40039</v>
      </c>
    </row>
    <row r="16" spans="1:8" x14ac:dyDescent="0.25">
      <c r="A16" s="9">
        <v>43747</v>
      </c>
      <c r="B16" t="s">
        <v>76</v>
      </c>
      <c r="C16" t="s">
        <v>1328</v>
      </c>
      <c r="F16" s="14">
        <v>500000</v>
      </c>
    </row>
    <row r="17" spans="1:6" x14ac:dyDescent="0.25">
      <c r="A17" s="9">
        <v>43749</v>
      </c>
      <c r="B17" t="s">
        <v>76</v>
      </c>
      <c r="C17" t="s">
        <v>87</v>
      </c>
      <c r="F17" s="14">
        <v>20000</v>
      </c>
    </row>
    <row r="18" spans="1:6" x14ac:dyDescent="0.25">
      <c r="A18" s="9">
        <v>43749</v>
      </c>
      <c r="B18" t="s">
        <v>239</v>
      </c>
      <c r="C18" t="s">
        <v>77</v>
      </c>
      <c r="F18" s="14">
        <v>46000</v>
      </c>
    </row>
    <row r="19" spans="1:6" x14ac:dyDescent="0.25">
      <c r="A19" s="9">
        <v>43752</v>
      </c>
      <c r="B19" t="s">
        <v>239</v>
      </c>
      <c r="C19" t="s">
        <v>13</v>
      </c>
      <c r="F19" s="14">
        <v>23000</v>
      </c>
    </row>
    <row r="20" spans="1:6" x14ac:dyDescent="0.25">
      <c r="A20" s="9">
        <v>43752</v>
      </c>
      <c r="B20" t="s">
        <v>239</v>
      </c>
      <c r="C20" t="s">
        <v>1323</v>
      </c>
      <c r="F20" s="14">
        <v>23000</v>
      </c>
    </row>
    <row r="21" spans="1:6" x14ac:dyDescent="0.25">
      <c r="A21" s="9">
        <v>43752</v>
      </c>
      <c r="B21" t="s">
        <v>239</v>
      </c>
      <c r="C21" t="s">
        <v>418</v>
      </c>
      <c r="F21" s="14">
        <v>23000</v>
      </c>
    </row>
    <row r="22" spans="1:6" x14ac:dyDescent="0.25">
      <c r="A22" s="9">
        <v>43752</v>
      </c>
      <c r="B22" t="s">
        <v>239</v>
      </c>
      <c r="C22" t="s">
        <v>412</v>
      </c>
      <c r="F22" s="14">
        <v>207000</v>
      </c>
    </row>
    <row r="23" spans="1:6" x14ac:dyDescent="0.25">
      <c r="A23" s="9">
        <v>43753</v>
      </c>
      <c r="B23" t="s">
        <v>239</v>
      </c>
      <c r="C23" t="s">
        <v>132</v>
      </c>
      <c r="F23" s="14">
        <v>23100</v>
      </c>
    </row>
    <row r="24" spans="1:6" x14ac:dyDescent="0.25">
      <c r="A24" s="9">
        <v>43754</v>
      </c>
      <c r="B24" t="s">
        <v>76</v>
      </c>
      <c r="C24" t="s">
        <v>413</v>
      </c>
      <c r="F24" s="14">
        <v>23000</v>
      </c>
    </row>
    <row r="25" spans="1:6" x14ac:dyDescent="0.25">
      <c r="A25" s="9">
        <v>43756</v>
      </c>
      <c r="B25" t="s">
        <v>76</v>
      </c>
      <c r="C25" t="s">
        <v>407</v>
      </c>
      <c r="F25" s="14">
        <v>23000</v>
      </c>
    </row>
    <row r="26" spans="1:6" x14ac:dyDescent="0.25">
      <c r="A26" s="9">
        <v>43760</v>
      </c>
      <c r="B26" t="s">
        <v>76</v>
      </c>
      <c r="C26" t="s">
        <v>1325</v>
      </c>
      <c r="F26" s="14">
        <v>23080</v>
      </c>
    </row>
    <row r="27" spans="1:6" x14ac:dyDescent="0.25">
      <c r="A27" s="9">
        <v>43761</v>
      </c>
      <c r="B27" t="s">
        <v>76</v>
      </c>
      <c r="C27" t="s">
        <v>93</v>
      </c>
      <c r="F27" s="14">
        <v>23000</v>
      </c>
    </row>
    <row r="28" spans="1:6" x14ac:dyDescent="0.25">
      <c r="A28" s="9">
        <v>43761</v>
      </c>
      <c r="B28" t="s">
        <v>76</v>
      </c>
      <c r="C28" t="s">
        <v>127</v>
      </c>
      <c r="F28" s="14">
        <v>23000</v>
      </c>
    </row>
    <row r="29" spans="1:6" x14ac:dyDescent="0.25">
      <c r="A29" s="9">
        <v>43761</v>
      </c>
      <c r="B29" t="s">
        <v>239</v>
      </c>
      <c r="C29" t="s">
        <v>1326</v>
      </c>
      <c r="F29" s="14">
        <v>69000</v>
      </c>
    </row>
    <row r="30" spans="1:6" x14ac:dyDescent="0.25">
      <c r="A30" s="9">
        <v>43766</v>
      </c>
      <c r="B30" t="s">
        <v>239</v>
      </c>
      <c r="C30" t="s">
        <v>505</v>
      </c>
      <c r="F30" s="14">
        <v>23000</v>
      </c>
    </row>
    <row r="31" spans="1:6" x14ac:dyDescent="0.25">
      <c r="A31" s="9">
        <v>43766</v>
      </c>
      <c r="B31" t="s">
        <v>76</v>
      </c>
      <c r="C31" t="s">
        <v>207</v>
      </c>
      <c r="F31" s="14">
        <v>23025</v>
      </c>
    </row>
    <row r="32" spans="1:6" x14ac:dyDescent="0.25">
      <c r="A32" s="9">
        <v>43767</v>
      </c>
      <c r="B32" t="s">
        <v>76</v>
      </c>
      <c r="C32" t="s">
        <v>1324</v>
      </c>
      <c r="F32" s="14">
        <v>23000</v>
      </c>
    </row>
    <row r="33" spans="1:6" x14ac:dyDescent="0.25">
      <c r="A33" s="9">
        <v>43767</v>
      </c>
      <c r="B33" t="s">
        <v>76</v>
      </c>
      <c r="C33" t="s">
        <v>198</v>
      </c>
      <c r="F33" s="14">
        <v>23000</v>
      </c>
    </row>
    <row r="34" spans="1:6" x14ac:dyDescent="0.25">
      <c r="A34" s="9">
        <v>43768</v>
      </c>
      <c r="B34" t="s">
        <v>76</v>
      </c>
      <c r="C34" t="s">
        <v>1320</v>
      </c>
      <c r="F34" s="14">
        <v>20000</v>
      </c>
    </row>
    <row r="35" spans="1:6" x14ac:dyDescent="0.25">
      <c r="A35" s="9">
        <v>43768</v>
      </c>
      <c r="C35" t="s">
        <v>14</v>
      </c>
      <c r="F35" s="14">
        <v>20000</v>
      </c>
    </row>
    <row r="36" spans="1:6" x14ac:dyDescent="0.25">
      <c r="A36" s="9"/>
      <c r="F36" s="14"/>
    </row>
    <row r="37" spans="1:6" ht="19.5" thickBot="1" x14ac:dyDescent="0.35">
      <c r="A37" s="18"/>
      <c r="B37" s="18"/>
      <c r="C37" s="39" t="s">
        <v>1066</v>
      </c>
      <c r="D37" s="40"/>
      <c r="E37" s="40"/>
      <c r="F37" s="41">
        <f>SUM(F5:F36)</f>
        <v>1519899</v>
      </c>
    </row>
    <row r="38" spans="1:6" ht="15.75" thickTop="1" x14ac:dyDescent="0.25">
      <c r="A38" s="104"/>
      <c r="B38" s="104"/>
      <c r="C38" s="104"/>
      <c r="D38" s="104"/>
      <c r="E38" s="104"/>
      <c r="F38" s="110"/>
    </row>
    <row r="39" spans="1:6" ht="15.75" thickBot="1" x14ac:dyDescent="0.3">
      <c r="F39" s="30"/>
    </row>
    <row r="40" spans="1:6" ht="19.5" thickTop="1" x14ac:dyDescent="0.3">
      <c r="A40" s="187" t="s">
        <v>1067</v>
      </c>
      <c r="B40" s="137"/>
      <c r="C40" s="137"/>
      <c r="D40" s="137"/>
      <c r="E40" s="137"/>
      <c r="F40" s="138"/>
    </row>
    <row r="41" spans="1:6" x14ac:dyDescent="0.25">
      <c r="F41" s="12"/>
    </row>
    <row r="42" spans="1:6" ht="48.75" customHeight="1" x14ac:dyDescent="0.25">
      <c r="A42" s="8" t="s">
        <v>43</v>
      </c>
      <c r="B42" s="8" t="s">
        <v>40</v>
      </c>
      <c r="C42" s="8" t="s">
        <v>1</v>
      </c>
      <c r="D42" s="8" t="s">
        <v>41</v>
      </c>
      <c r="E42" s="8" t="s">
        <v>68</v>
      </c>
      <c r="F42" s="16" t="s">
        <v>42</v>
      </c>
    </row>
    <row r="43" spans="1:6" x14ac:dyDescent="0.25">
      <c r="A43" s="9">
        <v>43739</v>
      </c>
      <c r="B43" t="s">
        <v>76</v>
      </c>
      <c r="C43" t="s">
        <v>1329</v>
      </c>
      <c r="D43" s="10" t="s">
        <v>57</v>
      </c>
      <c r="E43" s="7"/>
      <c r="F43" s="14">
        <v>6990</v>
      </c>
    </row>
    <row r="44" spans="1:6" x14ac:dyDescent="0.25">
      <c r="A44" s="9">
        <v>43739</v>
      </c>
      <c r="B44" t="s">
        <v>76</v>
      </c>
      <c r="C44" t="s">
        <v>1330</v>
      </c>
      <c r="D44" s="10" t="s">
        <v>57</v>
      </c>
      <c r="E44" s="7"/>
      <c r="F44" s="14">
        <v>100000</v>
      </c>
    </row>
    <row r="45" spans="1:6" x14ac:dyDescent="0.25">
      <c r="A45" s="9">
        <v>43739</v>
      </c>
      <c r="B45" t="s">
        <v>76</v>
      </c>
      <c r="C45" t="s">
        <v>529</v>
      </c>
      <c r="D45" s="10" t="s">
        <v>57</v>
      </c>
      <c r="E45" s="7"/>
      <c r="F45" s="14">
        <v>1601</v>
      </c>
    </row>
    <row r="46" spans="1:6" x14ac:dyDescent="0.25">
      <c r="A46" s="9">
        <v>43739</v>
      </c>
      <c r="B46" t="s">
        <v>76</v>
      </c>
      <c r="C46" t="s">
        <v>436</v>
      </c>
      <c r="D46" s="10"/>
      <c r="E46" s="7"/>
      <c r="F46" s="14">
        <v>68644</v>
      </c>
    </row>
    <row r="47" spans="1:6" x14ac:dyDescent="0.25">
      <c r="A47" s="9">
        <v>43739</v>
      </c>
      <c r="B47" t="s">
        <v>76</v>
      </c>
      <c r="C47" t="s">
        <v>476</v>
      </c>
      <c r="D47" s="10"/>
      <c r="E47" s="7"/>
      <c r="F47" s="14">
        <v>15048</v>
      </c>
    </row>
    <row r="48" spans="1:6" x14ac:dyDescent="0.25">
      <c r="A48" s="9">
        <v>43739</v>
      </c>
      <c r="B48" t="s">
        <v>76</v>
      </c>
      <c r="C48" t="s">
        <v>1151</v>
      </c>
      <c r="D48" s="10"/>
      <c r="E48" s="7"/>
      <c r="F48" s="14">
        <v>157093</v>
      </c>
    </row>
    <row r="49" spans="1:8" x14ac:dyDescent="0.25">
      <c r="A49" s="9">
        <v>43741</v>
      </c>
      <c r="B49" t="s">
        <v>76</v>
      </c>
      <c r="C49" t="s">
        <v>1331</v>
      </c>
      <c r="D49" s="10"/>
      <c r="E49" s="7"/>
      <c r="F49" s="14">
        <v>70000</v>
      </c>
    </row>
    <row r="50" spans="1:8" x14ac:dyDescent="0.25">
      <c r="A50" s="9">
        <v>43745</v>
      </c>
      <c r="B50" t="s">
        <v>264</v>
      </c>
      <c r="C50" t="s">
        <v>517</v>
      </c>
      <c r="D50" s="10"/>
      <c r="E50" s="7"/>
      <c r="F50" s="14">
        <v>10382</v>
      </c>
    </row>
    <row r="51" spans="1:8" x14ac:dyDescent="0.25">
      <c r="A51" s="9">
        <v>43747</v>
      </c>
      <c r="B51" t="s">
        <v>76</v>
      </c>
      <c r="C51" t="s">
        <v>1332</v>
      </c>
      <c r="D51" s="10"/>
      <c r="E51" s="7"/>
      <c r="F51" s="14">
        <v>250000</v>
      </c>
    </row>
    <row r="52" spans="1:8" x14ac:dyDescent="0.25">
      <c r="A52" s="9">
        <v>43747</v>
      </c>
      <c r="B52" t="s">
        <v>76</v>
      </c>
      <c r="C52" t="s">
        <v>1333</v>
      </c>
      <c r="D52" s="10"/>
      <c r="E52" s="7"/>
      <c r="F52" s="14">
        <v>80000</v>
      </c>
    </row>
    <row r="53" spans="1:8" x14ac:dyDescent="0.25">
      <c r="A53" s="9">
        <v>43748</v>
      </c>
      <c r="B53" t="s">
        <v>76</v>
      </c>
      <c r="C53" t="s">
        <v>1334</v>
      </c>
      <c r="D53" s="10"/>
      <c r="E53" s="7"/>
      <c r="F53" s="14">
        <v>250000</v>
      </c>
    </row>
    <row r="54" spans="1:8" x14ac:dyDescent="0.25">
      <c r="A54" s="9">
        <v>43748</v>
      </c>
      <c r="B54" t="s">
        <v>76</v>
      </c>
      <c r="C54" t="s">
        <v>1331</v>
      </c>
      <c r="D54" s="10"/>
      <c r="E54" s="7"/>
      <c r="F54" s="14">
        <v>80000</v>
      </c>
    </row>
    <row r="55" spans="1:8" x14ac:dyDescent="0.25">
      <c r="A55" s="9">
        <v>43753</v>
      </c>
      <c r="B55" t="s">
        <v>76</v>
      </c>
      <c r="C55" t="s">
        <v>682</v>
      </c>
      <c r="D55" s="10"/>
      <c r="E55" s="7"/>
      <c r="F55" s="14">
        <v>120000</v>
      </c>
    </row>
    <row r="56" spans="1:8" x14ac:dyDescent="0.25">
      <c r="A56" s="9">
        <v>43755</v>
      </c>
      <c r="B56" t="s">
        <v>76</v>
      </c>
      <c r="C56" t="s">
        <v>1331</v>
      </c>
      <c r="D56" s="10"/>
      <c r="E56" s="7"/>
      <c r="F56" s="14">
        <v>80000</v>
      </c>
    </row>
    <row r="57" spans="1:8" x14ac:dyDescent="0.25">
      <c r="A57" s="9">
        <v>43762</v>
      </c>
      <c r="B57" t="s">
        <v>76</v>
      </c>
      <c r="C57" t="s">
        <v>1331</v>
      </c>
      <c r="D57" s="10"/>
      <c r="E57" s="7"/>
      <c r="F57" s="14">
        <v>80000</v>
      </c>
    </row>
    <row r="58" spans="1:8" x14ac:dyDescent="0.25">
      <c r="A58" s="9">
        <v>43766</v>
      </c>
      <c r="B58" t="s">
        <v>76</v>
      </c>
      <c r="C58" t="s">
        <v>1335</v>
      </c>
      <c r="D58" s="10"/>
      <c r="E58" s="7"/>
      <c r="F58" s="14">
        <v>250000</v>
      </c>
    </row>
    <row r="59" spans="1:8" x14ac:dyDescent="0.25">
      <c r="A59" s="9">
        <v>43767</v>
      </c>
      <c r="B59" t="s">
        <v>76</v>
      </c>
      <c r="C59" t="s">
        <v>1314</v>
      </c>
      <c r="D59" s="10"/>
      <c r="E59" s="7"/>
      <c r="F59" s="14">
        <v>80000</v>
      </c>
    </row>
    <row r="60" spans="1:8" x14ac:dyDescent="0.25">
      <c r="A60" s="9">
        <v>43768</v>
      </c>
      <c r="B60" t="s">
        <v>76</v>
      </c>
      <c r="C60" t="s">
        <v>1103</v>
      </c>
      <c r="D60" s="10"/>
      <c r="E60" s="7"/>
      <c r="F60" s="14">
        <v>285650</v>
      </c>
    </row>
    <row r="61" spans="1:8" x14ac:dyDescent="0.25">
      <c r="A61" s="9"/>
      <c r="B61" s="30"/>
      <c r="D61" s="10"/>
      <c r="E61" s="7"/>
      <c r="F61" s="14"/>
    </row>
    <row r="62" spans="1:8" ht="18.75" x14ac:dyDescent="0.3">
      <c r="C62" s="36" t="s">
        <v>1068</v>
      </c>
      <c r="D62" s="37"/>
      <c r="E62" s="37"/>
      <c r="F62" s="38">
        <f>SUM(F43:F60)</f>
        <v>1985408</v>
      </c>
      <c r="H62" s="1">
        <f>+F37-F62</f>
        <v>-465509</v>
      </c>
    </row>
    <row r="63" spans="1:8" x14ac:dyDescent="0.25">
      <c r="F63" s="12"/>
    </row>
    <row r="64" spans="1:8" ht="15.75" thickBot="1" x14ac:dyDescent="0.3">
      <c r="F64" s="12"/>
      <c r="H64" s="67"/>
    </row>
    <row r="65" spans="3:11" ht="22.5" thickTop="1" thickBot="1" x14ac:dyDescent="0.4">
      <c r="C65" s="135" t="s">
        <v>162</v>
      </c>
      <c r="D65" s="135"/>
      <c r="E65" s="135"/>
      <c r="F65" s="136"/>
      <c r="H65" s="67"/>
    </row>
    <row r="66" spans="3:11" ht="15.75" thickTop="1" x14ac:dyDescent="0.25">
      <c r="C66" s="3" t="s">
        <v>72</v>
      </c>
      <c r="D66" s="20">
        <v>43709</v>
      </c>
      <c r="E66" s="3"/>
      <c r="F66" s="11">
        <f>+D1</f>
        <v>13448255</v>
      </c>
      <c r="H66" s="67"/>
      <c r="I66" s="68">
        <v>11750116</v>
      </c>
      <c r="J66" s="67"/>
      <c r="K66" s="67"/>
    </row>
    <row r="67" spans="3:11" x14ac:dyDescent="0.25">
      <c r="C67" s="3" t="s">
        <v>73</v>
      </c>
      <c r="D67" s="20">
        <f>+D66+30</f>
        <v>43739</v>
      </c>
      <c r="E67" s="3"/>
      <c r="F67" s="11">
        <f>+F37</f>
        <v>1519899</v>
      </c>
      <c r="H67" s="67"/>
      <c r="I67" s="68">
        <v>3324310</v>
      </c>
      <c r="J67" s="67"/>
      <c r="K67" s="67"/>
    </row>
    <row r="68" spans="3:11" x14ac:dyDescent="0.25">
      <c r="C68" s="3" t="s">
        <v>74</v>
      </c>
      <c r="D68" s="3"/>
      <c r="E68" s="3"/>
      <c r="F68" s="13"/>
      <c r="H68" s="67"/>
      <c r="I68" s="68">
        <v>2998971</v>
      </c>
      <c r="J68" s="67"/>
      <c r="K68" s="67"/>
    </row>
    <row r="69" spans="3:11" x14ac:dyDescent="0.25">
      <c r="C69" s="3" t="s">
        <v>75</v>
      </c>
      <c r="D69" s="20">
        <f>+D67</f>
        <v>43739</v>
      </c>
      <c r="E69" s="3"/>
      <c r="F69" s="17">
        <f>-F62</f>
        <v>-1985408</v>
      </c>
      <c r="H69" s="67"/>
      <c r="I69" s="68">
        <v>2996667</v>
      </c>
      <c r="J69" s="67"/>
      <c r="K69" s="67"/>
    </row>
    <row r="70" spans="3:11" ht="15.75" thickBot="1" x14ac:dyDescent="0.3">
      <c r="F70" s="12"/>
      <c r="H70" s="67"/>
      <c r="I70" s="68">
        <v>166515</v>
      </c>
      <c r="J70" s="67"/>
      <c r="K70" s="67"/>
    </row>
    <row r="71" spans="3:11" ht="20.25" thickTop="1" thickBot="1" x14ac:dyDescent="0.35">
      <c r="C71" s="21" t="s">
        <v>1027</v>
      </c>
      <c r="D71" s="22"/>
      <c r="E71" s="22"/>
      <c r="F71" s="24">
        <f>+F66+F67+F69</f>
        <v>12982746</v>
      </c>
      <c r="I71" s="68">
        <v>1443968</v>
      </c>
      <c r="J71" s="67"/>
      <c r="K71" s="67"/>
    </row>
    <row r="72" spans="3:11" ht="16.5" thickTop="1" thickBot="1" x14ac:dyDescent="0.3">
      <c r="F72" s="12"/>
      <c r="H72" s="67"/>
      <c r="I72" s="68">
        <v>731774</v>
      </c>
      <c r="J72" s="67"/>
      <c r="K72" s="67"/>
    </row>
    <row r="73" spans="3:11" ht="20.25" thickTop="1" thickBot="1" x14ac:dyDescent="0.35">
      <c r="C73" s="21" t="s">
        <v>1028</v>
      </c>
      <c r="D73" s="22"/>
      <c r="E73" s="22"/>
      <c r="F73" s="24">
        <f>+'dep a plazo y saldos  bco'!A75</f>
        <v>46021755</v>
      </c>
      <c r="H73" s="67"/>
      <c r="I73" s="68">
        <v>10482372</v>
      </c>
      <c r="J73" s="67"/>
      <c r="K73" s="67"/>
    </row>
    <row r="74" spans="3:11" ht="15.75" thickTop="1" x14ac:dyDescent="0.25"/>
    <row r="76" spans="3:11" ht="23.25" x14ac:dyDescent="0.35">
      <c r="C76" s="172" t="s">
        <v>975</v>
      </c>
      <c r="D76" s="172"/>
      <c r="E76" s="172"/>
      <c r="F76" s="173">
        <f>+F71+F73</f>
        <v>59004501</v>
      </c>
    </row>
  </sheetData>
  <sortState xmlns:xlrd2="http://schemas.microsoft.com/office/spreadsheetml/2017/richdata2" ref="A5:F35">
    <sortCondition ref="A5:A35"/>
  </sortState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37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6514F-2484-4149-B4F2-1CB1F1B285F1}">
  <dimension ref="A1:K87"/>
  <sheetViews>
    <sheetView topLeftCell="A55" zoomScale="80" zoomScaleNormal="80" workbookViewId="0">
      <selection activeCell="G87" sqref="F87:G88"/>
    </sheetView>
  </sheetViews>
  <sheetFormatPr baseColWidth="10" defaultColWidth="11.42578125" defaultRowHeight="15" x14ac:dyDescent="0.25"/>
  <cols>
    <col min="1" max="1" width="14.7109375" customWidth="1"/>
    <col min="2" max="2" width="8" customWidth="1"/>
    <col min="3" max="3" width="52.7109375" bestFit="1" customWidth="1"/>
    <col min="4" max="4" width="15.7109375" customWidth="1"/>
    <col min="5" max="5" width="13.5703125" customWidth="1"/>
    <col min="6" max="6" width="27" customWidth="1"/>
    <col min="8" max="8" width="12.28515625" bestFit="1" customWidth="1"/>
  </cols>
  <sheetData>
    <row r="1" spans="1:8" ht="19.5" thickTop="1" x14ac:dyDescent="0.3">
      <c r="A1" s="106" t="s">
        <v>1349</v>
      </c>
      <c r="B1" s="107"/>
      <c r="C1" s="107"/>
      <c r="D1" s="108">
        <f>+'oct 2019'!F71</f>
        <v>12982746</v>
      </c>
      <c r="E1" s="104"/>
      <c r="F1" s="109"/>
      <c r="H1" s="3"/>
    </row>
    <row r="2" spans="1:8" x14ac:dyDescent="0.25">
      <c r="F2" s="12"/>
    </row>
    <row r="3" spans="1:8" ht="18.75" x14ac:dyDescent="0.3">
      <c r="A3" s="188" t="s">
        <v>1348</v>
      </c>
      <c r="B3" s="133"/>
      <c r="C3" s="133"/>
      <c r="D3" s="133"/>
      <c r="E3" s="133"/>
      <c r="F3" s="134"/>
    </row>
    <row r="4" spans="1:8" ht="42.7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43773</v>
      </c>
      <c r="B5" t="s">
        <v>76</v>
      </c>
      <c r="C5" t="s">
        <v>131</v>
      </c>
      <c r="F5" s="14">
        <v>20000</v>
      </c>
    </row>
    <row r="6" spans="1:8" x14ac:dyDescent="0.25">
      <c r="A6" s="9">
        <v>43773</v>
      </c>
      <c r="B6" t="s">
        <v>76</v>
      </c>
      <c r="C6" t="s">
        <v>9</v>
      </c>
      <c r="F6" s="14">
        <v>20000</v>
      </c>
    </row>
    <row r="7" spans="1:8" x14ac:dyDescent="0.25">
      <c r="A7" s="9">
        <v>43773</v>
      </c>
      <c r="B7" t="s">
        <v>76</v>
      </c>
      <c r="C7" t="s">
        <v>206</v>
      </c>
      <c r="F7" s="14">
        <v>20000</v>
      </c>
    </row>
    <row r="8" spans="1:8" x14ac:dyDescent="0.25">
      <c r="A8" s="9">
        <v>43773</v>
      </c>
      <c r="B8" t="s">
        <v>76</v>
      </c>
      <c r="C8" t="s">
        <v>94</v>
      </c>
      <c r="F8" s="14">
        <v>20054</v>
      </c>
    </row>
    <row r="9" spans="1:8" x14ac:dyDescent="0.25">
      <c r="A9" s="9">
        <v>43773</v>
      </c>
      <c r="B9" t="s">
        <v>76</v>
      </c>
      <c r="C9" t="s">
        <v>3</v>
      </c>
      <c r="F9" s="14">
        <v>23000</v>
      </c>
    </row>
    <row r="10" spans="1:8" x14ac:dyDescent="0.25">
      <c r="A10" s="9">
        <v>43773</v>
      </c>
      <c r="B10" t="s">
        <v>76</v>
      </c>
      <c r="C10" t="s">
        <v>135</v>
      </c>
      <c r="F10" s="14">
        <v>23000</v>
      </c>
    </row>
    <row r="11" spans="1:8" x14ac:dyDescent="0.25">
      <c r="A11" s="9">
        <v>43773</v>
      </c>
      <c r="B11" t="s">
        <v>76</v>
      </c>
      <c r="C11" t="s">
        <v>1341</v>
      </c>
      <c r="F11" s="14">
        <v>23000</v>
      </c>
    </row>
    <row r="12" spans="1:8" x14ac:dyDescent="0.25">
      <c r="A12" s="9">
        <v>43773</v>
      </c>
      <c r="B12" t="s">
        <v>76</v>
      </c>
      <c r="C12" t="s">
        <v>464</v>
      </c>
      <c r="F12" s="14">
        <v>23000</v>
      </c>
    </row>
    <row r="13" spans="1:8" x14ac:dyDescent="0.25">
      <c r="A13" s="9">
        <v>43773</v>
      </c>
      <c r="B13" t="s">
        <v>76</v>
      </c>
      <c r="C13" t="s">
        <v>2</v>
      </c>
      <c r="F13" s="14">
        <v>23000</v>
      </c>
    </row>
    <row r="14" spans="1:8" x14ac:dyDescent="0.25">
      <c r="A14" s="9">
        <v>43773</v>
      </c>
      <c r="B14" t="s">
        <v>1342</v>
      </c>
      <c r="C14" t="s">
        <v>13</v>
      </c>
      <c r="F14" s="14">
        <v>23000</v>
      </c>
    </row>
    <row r="15" spans="1:8" x14ac:dyDescent="0.25">
      <c r="A15" s="9">
        <v>43773</v>
      </c>
      <c r="B15" t="s">
        <v>76</v>
      </c>
      <c r="C15" t="s">
        <v>764</v>
      </c>
      <c r="F15" s="14">
        <v>23037</v>
      </c>
    </row>
    <row r="16" spans="1:8" x14ac:dyDescent="0.25">
      <c r="A16" s="9">
        <v>43773</v>
      </c>
      <c r="B16" t="s">
        <v>76</v>
      </c>
      <c r="C16" t="s">
        <v>17</v>
      </c>
      <c r="F16" s="14">
        <v>23072</v>
      </c>
    </row>
    <row r="17" spans="1:6" x14ac:dyDescent="0.25">
      <c r="A17" s="9">
        <v>43773</v>
      </c>
      <c r="B17" t="s">
        <v>76</v>
      </c>
      <c r="C17" t="s">
        <v>1343</v>
      </c>
      <c r="F17" s="14">
        <v>59300</v>
      </c>
    </row>
    <row r="18" spans="1:6" x14ac:dyDescent="0.25">
      <c r="A18" s="9">
        <v>43773</v>
      </c>
      <c r="B18" t="s">
        <v>76</v>
      </c>
      <c r="C18" t="s">
        <v>1346</v>
      </c>
      <c r="F18" s="14">
        <v>100000</v>
      </c>
    </row>
    <row r="19" spans="1:6" x14ac:dyDescent="0.25">
      <c r="A19" s="9">
        <v>43774</v>
      </c>
      <c r="B19" t="s">
        <v>76</v>
      </c>
      <c r="C19" t="s">
        <v>1345</v>
      </c>
      <c r="F19" s="14">
        <v>92051</v>
      </c>
    </row>
    <row r="20" spans="1:6" x14ac:dyDescent="0.25">
      <c r="A20" s="9">
        <v>43776</v>
      </c>
      <c r="B20" t="s">
        <v>76</v>
      </c>
      <c r="C20" t="s">
        <v>21</v>
      </c>
      <c r="F20" s="14">
        <v>23109</v>
      </c>
    </row>
    <row r="21" spans="1:6" x14ac:dyDescent="0.25">
      <c r="A21" s="9">
        <v>43776</v>
      </c>
      <c r="B21" t="s">
        <v>76</v>
      </c>
      <c r="C21" t="s">
        <v>1344</v>
      </c>
      <c r="F21" s="14">
        <v>92000</v>
      </c>
    </row>
    <row r="22" spans="1:6" x14ac:dyDescent="0.25">
      <c r="A22" s="9">
        <v>43777</v>
      </c>
      <c r="B22" t="s">
        <v>76</v>
      </c>
      <c r="C22" t="s">
        <v>313</v>
      </c>
      <c r="F22" s="14">
        <v>23000</v>
      </c>
    </row>
    <row r="23" spans="1:6" x14ac:dyDescent="0.25">
      <c r="A23" s="9">
        <v>43777</v>
      </c>
      <c r="B23" t="s">
        <v>1342</v>
      </c>
      <c r="C23" t="s">
        <v>132</v>
      </c>
      <c r="F23" s="14">
        <v>23100</v>
      </c>
    </row>
    <row r="24" spans="1:6" x14ac:dyDescent="0.25">
      <c r="A24" s="9">
        <v>43780</v>
      </c>
      <c r="B24" t="s">
        <v>76</v>
      </c>
      <c r="C24" t="s">
        <v>417</v>
      </c>
      <c r="F24" s="14">
        <v>23000</v>
      </c>
    </row>
    <row r="25" spans="1:6" x14ac:dyDescent="0.25">
      <c r="A25" s="9">
        <v>43781</v>
      </c>
      <c r="B25" t="s">
        <v>76</v>
      </c>
      <c r="C25" t="s">
        <v>874</v>
      </c>
      <c r="F25" s="14">
        <v>23000</v>
      </c>
    </row>
    <row r="26" spans="1:6" x14ac:dyDescent="0.25">
      <c r="A26" s="9">
        <v>43783</v>
      </c>
      <c r="B26" t="s">
        <v>76</v>
      </c>
      <c r="C26" t="s">
        <v>413</v>
      </c>
      <c r="F26" s="14">
        <v>46000</v>
      </c>
    </row>
    <row r="27" spans="1:6" x14ac:dyDescent="0.25">
      <c r="A27" s="9">
        <v>43787</v>
      </c>
      <c r="B27" t="s">
        <v>76</v>
      </c>
      <c r="C27" t="s">
        <v>127</v>
      </c>
      <c r="F27" s="14">
        <v>23000</v>
      </c>
    </row>
    <row r="28" spans="1:6" x14ac:dyDescent="0.25">
      <c r="A28" s="9">
        <v>43787</v>
      </c>
      <c r="B28" t="s">
        <v>76</v>
      </c>
      <c r="C28" t="s">
        <v>143</v>
      </c>
      <c r="F28" s="14">
        <v>23000</v>
      </c>
    </row>
    <row r="29" spans="1:6" x14ac:dyDescent="0.25">
      <c r="A29" s="9">
        <v>43787</v>
      </c>
      <c r="B29" t="s">
        <v>76</v>
      </c>
      <c r="C29" t="s">
        <v>207</v>
      </c>
      <c r="F29" s="14">
        <v>46025</v>
      </c>
    </row>
    <row r="30" spans="1:6" x14ac:dyDescent="0.25">
      <c r="A30" s="9">
        <v>43790</v>
      </c>
      <c r="B30" t="s">
        <v>76</v>
      </c>
      <c r="C30" t="s">
        <v>140</v>
      </c>
      <c r="F30" s="14">
        <v>23096</v>
      </c>
    </row>
    <row r="31" spans="1:6" x14ac:dyDescent="0.25">
      <c r="A31" s="9">
        <v>43794</v>
      </c>
      <c r="B31" t="s">
        <v>76</v>
      </c>
      <c r="C31" t="s">
        <v>1296</v>
      </c>
      <c r="F31" s="14">
        <v>20000</v>
      </c>
    </row>
    <row r="32" spans="1:6" x14ac:dyDescent="0.25">
      <c r="A32" s="9">
        <v>43794</v>
      </c>
      <c r="B32" t="s">
        <v>76</v>
      </c>
      <c r="C32" t="s">
        <v>1297</v>
      </c>
      <c r="F32" s="14">
        <v>20000</v>
      </c>
    </row>
    <row r="33" spans="1:6" x14ac:dyDescent="0.25">
      <c r="A33" s="9">
        <v>43794</v>
      </c>
      <c r="B33" t="s">
        <v>76</v>
      </c>
      <c r="C33" t="s">
        <v>93</v>
      </c>
      <c r="F33" s="14">
        <v>23000</v>
      </c>
    </row>
    <row r="34" spans="1:6" x14ac:dyDescent="0.25">
      <c r="A34" s="9">
        <v>43794</v>
      </c>
      <c r="B34" t="s">
        <v>76</v>
      </c>
      <c r="C34" t="s">
        <v>18</v>
      </c>
      <c r="F34" s="14">
        <v>23080</v>
      </c>
    </row>
    <row r="35" spans="1:6" x14ac:dyDescent="0.25">
      <c r="A35" s="9">
        <v>43794</v>
      </c>
      <c r="B35" t="s">
        <v>239</v>
      </c>
      <c r="C35" t="s">
        <v>505</v>
      </c>
      <c r="F35" s="14">
        <v>50000</v>
      </c>
    </row>
    <row r="36" spans="1:6" x14ac:dyDescent="0.25">
      <c r="A36" s="9">
        <v>43794</v>
      </c>
      <c r="B36" t="s">
        <v>76</v>
      </c>
      <c r="C36" t="s">
        <v>80</v>
      </c>
      <c r="F36" s="14">
        <v>69000</v>
      </c>
    </row>
    <row r="37" spans="1:6" x14ac:dyDescent="0.25">
      <c r="A37" s="9">
        <v>43797</v>
      </c>
      <c r="B37" t="s">
        <v>76</v>
      </c>
      <c r="C37" t="s">
        <v>14</v>
      </c>
      <c r="F37" s="14">
        <v>20000</v>
      </c>
    </row>
    <row r="38" spans="1:6" x14ac:dyDescent="0.25">
      <c r="A38" s="9">
        <v>43797</v>
      </c>
      <c r="B38" t="s">
        <v>76</v>
      </c>
      <c r="C38" t="s">
        <v>3</v>
      </c>
      <c r="F38" s="14">
        <v>23000</v>
      </c>
    </row>
    <row r="39" spans="1:6" x14ac:dyDescent="0.25">
      <c r="A39" s="9">
        <v>43797</v>
      </c>
      <c r="B39" t="s">
        <v>76</v>
      </c>
      <c r="C39" t="s">
        <v>135</v>
      </c>
      <c r="F39" s="14">
        <v>23000</v>
      </c>
    </row>
    <row r="40" spans="1:6" x14ac:dyDescent="0.25">
      <c r="A40" s="9">
        <v>43797</v>
      </c>
      <c r="B40" t="s">
        <v>76</v>
      </c>
      <c r="C40" t="s">
        <v>198</v>
      </c>
      <c r="F40" s="14">
        <v>23000</v>
      </c>
    </row>
    <row r="41" spans="1:6" x14ac:dyDescent="0.25">
      <c r="A41" s="9">
        <v>43797</v>
      </c>
      <c r="B41" t="s">
        <v>76</v>
      </c>
      <c r="C41" t="s">
        <v>21</v>
      </c>
      <c r="F41" s="14">
        <v>23109</v>
      </c>
    </row>
    <row r="42" spans="1:6" x14ac:dyDescent="0.25">
      <c r="A42" s="9"/>
      <c r="F42" s="14"/>
    </row>
    <row r="43" spans="1:6" x14ac:dyDescent="0.25">
      <c r="A43" s="9"/>
      <c r="F43" s="14"/>
    </row>
    <row r="44" spans="1:6" x14ac:dyDescent="0.25">
      <c r="A44" s="9"/>
      <c r="F44" s="14"/>
    </row>
    <row r="45" spans="1:6" ht="19.5" thickBot="1" x14ac:dyDescent="0.35">
      <c r="A45" s="18"/>
      <c r="B45" s="18"/>
      <c r="C45" s="39" t="s">
        <v>1354</v>
      </c>
      <c r="D45" s="40"/>
      <c r="E45" s="40"/>
      <c r="F45" s="41">
        <f>SUM(F5:F44)</f>
        <v>1201033</v>
      </c>
    </row>
    <row r="46" spans="1:6" ht="15.75" thickTop="1" x14ac:dyDescent="0.25">
      <c r="A46" s="104"/>
      <c r="B46" s="104"/>
      <c r="C46" s="104"/>
      <c r="D46" s="104"/>
      <c r="E46" s="104"/>
      <c r="F46" s="110"/>
    </row>
    <row r="47" spans="1:6" ht="15.75" thickBot="1" x14ac:dyDescent="0.3">
      <c r="F47" s="30"/>
    </row>
    <row r="48" spans="1:6" ht="19.5" thickTop="1" x14ac:dyDescent="0.3">
      <c r="A48" s="187" t="s">
        <v>1347</v>
      </c>
      <c r="B48" s="137"/>
      <c r="C48" s="137"/>
      <c r="D48" s="137"/>
      <c r="E48" s="137"/>
      <c r="F48" s="138"/>
    </row>
    <row r="49" spans="1:6" x14ac:dyDescent="0.25">
      <c r="F49" s="12"/>
    </row>
    <row r="50" spans="1:6" ht="48.75" customHeight="1" x14ac:dyDescent="0.25">
      <c r="A50" s="8" t="s">
        <v>43</v>
      </c>
      <c r="B50" s="8" t="s">
        <v>40</v>
      </c>
      <c r="C50" s="8" t="s">
        <v>1</v>
      </c>
      <c r="D50" s="8" t="s">
        <v>41</v>
      </c>
      <c r="E50" s="8" t="s">
        <v>68</v>
      </c>
      <c r="F50" s="16" t="s">
        <v>42</v>
      </c>
    </row>
    <row r="51" spans="1:6" x14ac:dyDescent="0.25">
      <c r="A51" s="9">
        <v>43775</v>
      </c>
      <c r="B51" t="s">
        <v>389</v>
      </c>
      <c r="C51" t="s">
        <v>517</v>
      </c>
      <c r="D51" s="10" t="s">
        <v>57</v>
      </c>
      <c r="E51" s="7"/>
      <c r="F51" s="14">
        <v>10384</v>
      </c>
    </row>
    <row r="52" spans="1:6" x14ac:dyDescent="0.25">
      <c r="A52" s="9">
        <v>43775</v>
      </c>
      <c r="B52" t="s">
        <v>76</v>
      </c>
      <c r="C52" t="s">
        <v>1357</v>
      </c>
      <c r="D52" s="10" t="s">
        <v>57</v>
      </c>
      <c r="E52" s="7"/>
      <c r="F52" s="14">
        <v>100000</v>
      </c>
    </row>
    <row r="53" spans="1:6" x14ac:dyDescent="0.25">
      <c r="A53" s="9">
        <v>43775</v>
      </c>
      <c r="B53" t="s">
        <v>76</v>
      </c>
      <c r="C53" t="s">
        <v>476</v>
      </c>
      <c r="D53" s="10" t="s">
        <v>57</v>
      </c>
      <c r="E53" s="7"/>
      <c r="F53" s="14">
        <v>15902</v>
      </c>
    </row>
    <row r="54" spans="1:6" x14ac:dyDescent="0.25">
      <c r="A54" s="9">
        <v>43775</v>
      </c>
      <c r="B54" t="s">
        <v>76</v>
      </c>
      <c r="C54" t="s">
        <v>436</v>
      </c>
      <c r="D54" s="10"/>
      <c r="E54" s="7"/>
      <c r="F54" s="14">
        <v>79641</v>
      </c>
    </row>
    <row r="55" spans="1:6" x14ac:dyDescent="0.25">
      <c r="A55" s="9">
        <v>43775</v>
      </c>
      <c r="B55" t="s">
        <v>76</v>
      </c>
      <c r="C55" t="s">
        <v>529</v>
      </c>
      <c r="D55" s="10"/>
      <c r="E55" s="7"/>
      <c r="F55" s="14">
        <v>1486</v>
      </c>
    </row>
    <row r="56" spans="1:6" x14ac:dyDescent="0.25">
      <c r="A56" s="9">
        <v>43775</v>
      </c>
      <c r="B56" t="s">
        <v>76</v>
      </c>
      <c r="C56" t="s">
        <v>1151</v>
      </c>
      <c r="D56" s="10"/>
      <c r="E56" s="7"/>
      <c r="F56" s="14">
        <v>127430</v>
      </c>
    </row>
    <row r="57" spans="1:6" x14ac:dyDescent="0.25">
      <c r="A57" s="9">
        <v>43776</v>
      </c>
      <c r="B57" t="s">
        <v>76</v>
      </c>
      <c r="C57" t="s">
        <v>1358</v>
      </c>
      <c r="D57" s="10"/>
      <c r="E57" s="7"/>
      <c r="F57" s="14">
        <v>6990</v>
      </c>
    </row>
    <row r="58" spans="1:6" x14ac:dyDescent="0.25">
      <c r="A58" s="9">
        <v>43776</v>
      </c>
      <c r="B58" t="s">
        <v>76</v>
      </c>
      <c r="C58" t="s">
        <v>1359</v>
      </c>
      <c r="D58" s="10"/>
      <c r="E58" s="7"/>
      <c r="F58" s="14">
        <v>80000</v>
      </c>
    </row>
    <row r="59" spans="1:6" x14ac:dyDescent="0.25">
      <c r="A59" s="9">
        <v>43777</v>
      </c>
      <c r="B59" t="s">
        <v>76</v>
      </c>
      <c r="C59" t="s">
        <v>1360</v>
      </c>
      <c r="D59" s="10"/>
      <c r="E59" s="7"/>
      <c r="F59" s="14">
        <v>59300</v>
      </c>
    </row>
    <row r="60" spans="1:6" x14ac:dyDescent="0.25">
      <c r="A60" s="9">
        <v>43782</v>
      </c>
      <c r="B60" t="s">
        <v>76</v>
      </c>
      <c r="C60" t="s">
        <v>1359</v>
      </c>
      <c r="D60" s="10"/>
      <c r="E60" s="7"/>
      <c r="F60" s="14">
        <v>80000</v>
      </c>
    </row>
    <row r="61" spans="1:6" x14ac:dyDescent="0.25">
      <c r="A61" s="9">
        <v>43784</v>
      </c>
      <c r="B61" t="s">
        <v>76</v>
      </c>
      <c r="C61" t="s">
        <v>1177</v>
      </c>
      <c r="D61" s="10"/>
      <c r="E61" s="7"/>
      <c r="F61" s="14">
        <v>120000</v>
      </c>
    </row>
    <row r="62" spans="1:6" x14ac:dyDescent="0.25">
      <c r="A62" s="9">
        <v>43787</v>
      </c>
      <c r="B62" t="s">
        <v>76</v>
      </c>
      <c r="C62" t="s">
        <v>1361</v>
      </c>
      <c r="D62" s="10"/>
      <c r="E62" s="7"/>
      <c r="F62" s="14">
        <v>5000</v>
      </c>
    </row>
    <row r="63" spans="1:6" x14ac:dyDescent="0.25">
      <c r="A63" s="9">
        <v>43787</v>
      </c>
      <c r="B63" t="s">
        <v>76</v>
      </c>
      <c r="C63" t="s">
        <v>1362</v>
      </c>
      <c r="D63" s="10"/>
      <c r="E63" s="7"/>
      <c r="F63" s="14">
        <v>250000</v>
      </c>
    </row>
    <row r="64" spans="1:6" x14ac:dyDescent="0.25">
      <c r="A64" s="9">
        <v>43787</v>
      </c>
      <c r="B64" t="s">
        <v>76</v>
      </c>
      <c r="C64" t="s">
        <v>1363</v>
      </c>
      <c r="D64" s="10"/>
      <c r="E64" s="7"/>
      <c r="F64" s="14">
        <v>33000</v>
      </c>
    </row>
    <row r="65" spans="1:11" x14ac:dyDescent="0.25">
      <c r="A65" s="9">
        <v>43787</v>
      </c>
      <c r="B65" t="s">
        <v>76</v>
      </c>
      <c r="C65" t="s">
        <v>1364</v>
      </c>
      <c r="D65" s="10"/>
      <c r="E65" s="7"/>
      <c r="F65" s="14">
        <v>549000</v>
      </c>
    </row>
    <row r="66" spans="1:11" x14ac:dyDescent="0.25">
      <c r="A66" s="9">
        <v>43787</v>
      </c>
      <c r="B66" t="s">
        <v>76</v>
      </c>
      <c r="C66" t="s">
        <v>1359</v>
      </c>
      <c r="D66" s="10"/>
      <c r="E66" s="7"/>
      <c r="F66" s="14">
        <v>80000</v>
      </c>
    </row>
    <row r="67" spans="1:11" x14ac:dyDescent="0.25">
      <c r="A67" s="9">
        <v>43790</v>
      </c>
      <c r="B67" t="s">
        <v>76</v>
      </c>
      <c r="C67" t="s">
        <v>1365</v>
      </c>
      <c r="D67" s="10"/>
      <c r="E67" s="7"/>
      <c r="F67" s="14">
        <v>525078</v>
      </c>
    </row>
    <row r="68" spans="1:11" x14ac:dyDescent="0.25">
      <c r="A68" s="9">
        <v>43790</v>
      </c>
      <c r="B68" t="s">
        <v>76</v>
      </c>
      <c r="C68" t="s">
        <v>1366</v>
      </c>
      <c r="D68" s="10"/>
      <c r="E68" s="7"/>
      <c r="F68" s="14">
        <v>41650</v>
      </c>
    </row>
    <row r="69" spans="1:11" x14ac:dyDescent="0.25">
      <c r="A69" s="9">
        <v>43790</v>
      </c>
      <c r="B69" t="s">
        <v>76</v>
      </c>
      <c r="C69" t="s">
        <v>1367</v>
      </c>
      <c r="D69" s="10"/>
      <c r="E69" s="7"/>
      <c r="F69" s="14">
        <v>95090</v>
      </c>
    </row>
    <row r="70" spans="1:11" x14ac:dyDescent="0.25">
      <c r="A70" s="9">
        <v>43795</v>
      </c>
      <c r="B70" t="s">
        <v>76</v>
      </c>
      <c r="C70" t="s">
        <v>1368</v>
      </c>
      <c r="D70" s="10"/>
      <c r="E70" s="7"/>
      <c r="F70" s="14">
        <v>250000</v>
      </c>
    </row>
    <row r="71" spans="1:11" x14ac:dyDescent="0.25">
      <c r="A71" s="9">
        <v>43797</v>
      </c>
      <c r="B71" t="s">
        <v>76</v>
      </c>
      <c r="C71" t="s">
        <v>1359</v>
      </c>
      <c r="D71" s="10"/>
      <c r="E71" s="7"/>
      <c r="F71" s="14">
        <v>80000</v>
      </c>
    </row>
    <row r="72" spans="1:11" x14ac:dyDescent="0.25">
      <c r="A72" s="9"/>
      <c r="B72" s="30"/>
      <c r="D72" s="10"/>
      <c r="E72" s="7"/>
      <c r="F72" s="14"/>
    </row>
    <row r="73" spans="1:11" ht="18.75" x14ac:dyDescent="0.3">
      <c r="C73" s="36" t="s">
        <v>1355</v>
      </c>
      <c r="D73" s="37"/>
      <c r="E73" s="37"/>
      <c r="F73" s="38">
        <f>SUM(F51:F71)</f>
        <v>2589951</v>
      </c>
      <c r="H73" s="1">
        <f>+F45-F73</f>
        <v>-1388918</v>
      </c>
    </row>
    <row r="74" spans="1:11" x14ac:dyDescent="0.25">
      <c r="F74" s="12"/>
    </row>
    <row r="75" spans="1:11" ht="15.75" thickBot="1" x14ac:dyDescent="0.3">
      <c r="F75" s="12"/>
      <c r="H75" s="67"/>
    </row>
    <row r="76" spans="1:11" ht="22.5" thickTop="1" thickBot="1" x14ac:dyDescent="0.4">
      <c r="C76" s="135" t="s">
        <v>162</v>
      </c>
      <c r="D76" s="135"/>
      <c r="E76" s="135"/>
      <c r="F76" s="136"/>
      <c r="H76" s="67"/>
    </row>
    <row r="77" spans="1:11" ht="15.75" thickTop="1" x14ac:dyDescent="0.25">
      <c r="C77" s="3" t="s">
        <v>72</v>
      </c>
      <c r="D77" s="20">
        <v>43739</v>
      </c>
      <c r="E77" s="3"/>
      <c r="F77" s="11">
        <f>+D1</f>
        <v>12982746</v>
      </c>
      <c r="H77" s="67"/>
      <c r="I77" s="68">
        <v>11750116</v>
      </c>
      <c r="J77" s="67"/>
      <c r="K77" s="67"/>
    </row>
    <row r="78" spans="1:11" x14ac:dyDescent="0.25">
      <c r="C78" s="3" t="s">
        <v>73</v>
      </c>
      <c r="D78" s="20">
        <f>+D77+31</f>
        <v>43770</v>
      </c>
      <c r="E78" s="3"/>
      <c r="F78" s="11">
        <f>+F45</f>
        <v>1201033</v>
      </c>
      <c r="H78" s="67"/>
      <c r="I78" s="68">
        <v>3324310</v>
      </c>
      <c r="J78" s="67"/>
      <c r="K78" s="67"/>
    </row>
    <row r="79" spans="1:11" x14ac:dyDescent="0.25">
      <c r="C79" s="3" t="s">
        <v>74</v>
      </c>
      <c r="D79" s="3"/>
      <c r="E79" s="3"/>
      <c r="F79" s="13"/>
      <c r="H79" s="67"/>
      <c r="I79" s="68">
        <v>2998971</v>
      </c>
      <c r="J79" s="67"/>
      <c r="K79" s="67"/>
    </row>
    <row r="80" spans="1:11" x14ac:dyDescent="0.25">
      <c r="C80" s="3" t="s">
        <v>75</v>
      </c>
      <c r="D80" s="20">
        <f>+D78</f>
        <v>43770</v>
      </c>
      <c r="E80" s="3"/>
      <c r="F80" s="17">
        <f>-F73</f>
        <v>-2589951</v>
      </c>
      <c r="H80" s="67"/>
      <c r="I80" s="68">
        <v>2996667</v>
      </c>
      <c r="J80" s="67"/>
      <c r="K80" s="67"/>
    </row>
    <row r="81" spans="3:11" ht="15.75" thickBot="1" x14ac:dyDescent="0.3">
      <c r="F81" s="12"/>
      <c r="H81" s="67"/>
      <c r="I81" s="68">
        <v>166515</v>
      </c>
      <c r="J81" s="67"/>
      <c r="K81" s="67"/>
    </row>
    <row r="82" spans="3:11" ht="20.25" thickTop="1" thickBot="1" x14ac:dyDescent="0.35">
      <c r="C82" s="21" t="s">
        <v>1356</v>
      </c>
      <c r="D82" s="22"/>
      <c r="E82" s="22"/>
      <c r="F82" s="24">
        <f>+F77+F78+F80</f>
        <v>11593828</v>
      </c>
      <c r="I82" s="68">
        <v>1443968</v>
      </c>
      <c r="J82" s="67"/>
      <c r="K82" s="67"/>
    </row>
    <row r="83" spans="3:11" ht="16.5" thickTop="1" thickBot="1" x14ac:dyDescent="0.3">
      <c r="F83" s="12"/>
      <c r="H83" s="67"/>
      <c r="I83" s="68">
        <v>731774</v>
      </c>
      <c r="J83" s="67"/>
      <c r="K83" s="67"/>
    </row>
    <row r="84" spans="3:11" ht="20.25" thickTop="1" thickBot="1" x14ac:dyDescent="0.35">
      <c r="C84" s="21" t="s">
        <v>1028</v>
      </c>
      <c r="D84" s="22"/>
      <c r="E84" s="22"/>
      <c r="F84" s="24">
        <f>+'dep a plazo y saldos  bco'!A75</f>
        <v>46021755</v>
      </c>
      <c r="H84" s="67"/>
      <c r="I84" s="68">
        <v>10482372</v>
      </c>
      <c r="J84" s="67"/>
      <c r="K84" s="67"/>
    </row>
    <row r="85" spans="3:11" ht="15.75" thickTop="1" x14ac:dyDescent="0.25"/>
    <row r="87" spans="3:11" ht="23.25" x14ac:dyDescent="0.35">
      <c r="C87" s="172" t="s">
        <v>975</v>
      </c>
      <c r="D87" s="172"/>
      <c r="E87" s="172"/>
      <c r="F87" s="173">
        <f>+F82+F84</f>
        <v>57615583</v>
      </c>
    </row>
  </sheetData>
  <sortState xmlns:xlrd2="http://schemas.microsoft.com/office/spreadsheetml/2017/richdata2" ref="A5:F41">
    <sortCondition ref="A5:A41"/>
  </sortState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4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B21C5-0061-434B-B508-2BFD488879AA}">
  <dimension ref="A1:K99"/>
  <sheetViews>
    <sheetView zoomScale="80" zoomScaleNormal="80" workbookViewId="0">
      <selection activeCell="L33" sqref="L33"/>
    </sheetView>
  </sheetViews>
  <sheetFormatPr baseColWidth="10" defaultColWidth="11.42578125" defaultRowHeight="15" x14ac:dyDescent="0.25"/>
  <cols>
    <col min="1" max="1" width="14.7109375" customWidth="1"/>
    <col min="2" max="2" width="8" customWidth="1"/>
    <col min="3" max="3" width="33.28515625" customWidth="1"/>
    <col min="4" max="4" width="15.7109375" customWidth="1"/>
    <col min="5" max="5" width="13.5703125" customWidth="1"/>
    <col min="6" max="6" width="27" customWidth="1"/>
  </cols>
  <sheetData>
    <row r="1" spans="1:8" ht="19.5" thickTop="1" x14ac:dyDescent="0.3">
      <c r="A1" s="106" t="s">
        <v>1064</v>
      </c>
      <c r="B1" s="107"/>
      <c r="C1" s="107"/>
      <c r="D1" s="108">
        <f>+'Nov 2019'!F82</f>
        <v>11593828</v>
      </c>
      <c r="E1" s="104"/>
      <c r="F1" s="109"/>
      <c r="H1" s="3"/>
    </row>
    <row r="2" spans="1:8" x14ac:dyDescent="0.25">
      <c r="F2" s="12"/>
    </row>
    <row r="3" spans="1:8" ht="18.75" x14ac:dyDescent="0.3">
      <c r="A3" s="188" t="s">
        <v>1065</v>
      </c>
      <c r="B3" s="133"/>
      <c r="C3" s="133"/>
      <c r="D3" s="133"/>
      <c r="E3" s="133"/>
      <c r="F3" s="134"/>
    </row>
    <row r="4" spans="1:8" ht="42.7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43801</v>
      </c>
      <c r="B5" t="s">
        <v>76</v>
      </c>
      <c r="C5" t="s">
        <v>430</v>
      </c>
      <c r="F5" s="14">
        <v>20000</v>
      </c>
    </row>
    <row r="6" spans="1:8" x14ac:dyDescent="0.25">
      <c r="A6" s="9">
        <v>43801</v>
      </c>
      <c r="B6" t="s">
        <v>76</v>
      </c>
      <c r="C6" t="s">
        <v>206</v>
      </c>
      <c r="F6" s="14">
        <v>20000</v>
      </c>
    </row>
    <row r="7" spans="1:8" x14ac:dyDescent="0.25">
      <c r="A7" s="9">
        <v>43801</v>
      </c>
      <c r="B7" t="s">
        <v>76</v>
      </c>
      <c r="C7" t="s">
        <v>4</v>
      </c>
      <c r="F7" s="14">
        <v>23000</v>
      </c>
    </row>
    <row r="8" spans="1:8" x14ac:dyDescent="0.25">
      <c r="A8" s="9">
        <v>43801</v>
      </c>
      <c r="B8" t="s">
        <v>76</v>
      </c>
      <c r="C8" t="s">
        <v>464</v>
      </c>
      <c r="F8" s="14">
        <v>23000</v>
      </c>
    </row>
    <row r="9" spans="1:8" x14ac:dyDescent="0.25">
      <c r="A9" s="9">
        <v>43801</v>
      </c>
      <c r="B9" t="s">
        <v>76</v>
      </c>
      <c r="C9" t="s">
        <v>2</v>
      </c>
      <c r="F9" s="14">
        <v>23000</v>
      </c>
    </row>
    <row r="10" spans="1:8" x14ac:dyDescent="0.25">
      <c r="A10" s="9">
        <v>43801</v>
      </c>
      <c r="B10" t="s">
        <v>1342</v>
      </c>
      <c r="C10" t="s">
        <v>313</v>
      </c>
      <c r="F10" s="14">
        <v>23000</v>
      </c>
    </row>
    <row r="11" spans="1:8" x14ac:dyDescent="0.25">
      <c r="A11" s="9">
        <v>43801</v>
      </c>
      <c r="B11" t="s">
        <v>76</v>
      </c>
      <c r="C11" t="s">
        <v>764</v>
      </c>
      <c r="F11" s="14">
        <v>23037</v>
      </c>
    </row>
    <row r="12" spans="1:8" x14ac:dyDescent="0.25">
      <c r="A12" s="9">
        <v>43801</v>
      </c>
      <c r="B12" t="s">
        <v>76</v>
      </c>
      <c r="C12" t="s">
        <v>17</v>
      </c>
      <c r="F12" s="14">
        <v>23072</v>
      </c>
    </row>
    <row r="13" spans="1:8" x14ac:dyDescent="0.25">
      <c r="A13" s="9">
        <v>43801</v>
      </c>
      <c r="B13" t="s">
        <v>76</v>
      </c>
      <c r="C13" t="s">
        <v>132</v>
      </c>
      <c r="F13" s="14">
        <v>23100</v>
      </c>
    </row>
    <row r="14" spans="1:8" x14ac:dyDescent="0.25">
      <c r="A14" s="9">
        <v>43801</v>
      </c>
      <c r="B14" t="s">
        <v>76</v>
      </c>
      <c r="C14" t="s">
        <v>983</v>
      </c>
      <c r="F14" s="14">
        <v>30380</v>
      </c>
    </row>
    <row r="15" spans="1:8" x14ac:dyDescent="0.25">
      <c r="A15" s="9">
        <v>43804</v>
      </c>
      <c r="B15" t="s">
        <v>76</v>
      </c>
      <c r="C15" t="s">
        <v>261</v>
      </c>
      <c r="F15" s="14">
        <v>46000</v>
      </c>
    </row>
    <row r="16" spans="1:8" x14ac:dyDescent="0.25">
      <c r="A16" s="9">
        <v>43805</v>
      </c>
      <c r="B16" t="s">
        <v>76</v>
      </c>
      <c r="C16" t="s">
        <v>509</v>
      </c>
      <c r="F16" s="14">
        <v>138049</v>
      </c>
    </row>
    <row r="17" spans="1:6" x14ac:dyDescent="0.25">
      <c r="A17" s="9">
        <v>43808</v>
      </c>
      <c r="B17" t="s">
        <v>1342</v>
      </c>
      <c r="C17" t="s">
        <v>1371</v>
      </c>
      <c r="F17" s="14">
        <v>23000</v>
      </c>
    </row>
    <row r="18" spans="1:6" x14ac:dyDescent="0.25">
      <c r="A18" s="9">
        <v>43808</v>
      </c>
      <c r="B18" t="s">
        <v>1131</v>
      </c>
      <c r="C18" t="s">
        <v>1376</v>
      </c>
      <c r="F18" s="14">
        <v>40000</v>
      </c>
    </row>
    <row r="19" spans="1:6" x14ac:dyDescent="0.25">
      <c r="A19" s="9">
        <v>43808</v>
      </c>
      <c r="B19" t="s">
        <v>129</v>
      </c>
      <c r="C19" t="s">
        <v>1377</v>
      </c>
      <c r="F19" s="14">
        <v>230000</v>
      </c>
    </row>
    <row r="20" spans="1:6" x14ac:dyDescent="0.25">
      <c r="A20" s="9">
        <v>43809</v>
      </c>
      <c r="B20" t="s">
        <v>239</v>
      </c>
      <c r="C20" t="s">
        <v>77</v>
      </c>
      <c r="F20" s="14">
        <v>46000</v>
      </c>
    </row>
    <row r="21" spans="1:6" x14ac:dyDescent="0.25">
      <c r="A21" s="239">
        <v>43809</v>
      </c>
      <c r="B21" s="118" t="s">
        <v>239</v>
      </c>
      <c r="C21" s="118" t="s">
        <v>466</v>
      </c>
      <c r="D21" s="118"/>
      <c r="E21" s="118"/>
      <c r="F21" s="240">
        <v>270120</v>
      </c>
    </row>
    <row r="22" spans="1:6" x14ac:dyDescent="0.25">
      <c r="A22" s="9">
        <v>43812</v>
      </c>
      <c r="B22" t="s">
        <v>76</v>
      </c>
      <c r="C22" t="s">
        <v>413</v>
      </c>
      <c r="F22" s="14">
        <v>40000</v>
      </c>
    </row>
    <row r="23" spans="1:6" x14ac:dyDescent="0.25">
      <c r="A23" s="239">
        <v>43812</v>
      </c>
      <c r="B23" s="118" t="s">
        <v>76</v>
      </c>
      <c r="C23" s="118" t="s">
        <v>466</v>
      </c>
      <c r="D23" s="118"/>
      <c r="E23" s="118"/>
      <c r="F23" s="240">
        <v>92000</v>
      </c>
    </row>
    <row r="24" spans="1:6" x14ac:dyDescent="0.25">
      <c r="A24" s="9">
        <v>43815</v>
      </c>
      <c r="B24" t="s">
        <v>76</v>
      </c>
      <c r="C24" t="s">
        <v>874</v>
      </c>
      <c r="F24" s="14">
        <v>23000</v>
      </c>
    </row>
    <row r="25" spans="1:6" x14ac:dyDescent="0.25">
      <c r="A25" s="9">
        <v>43815</v>
      </c>
      <c r="B25" t="s">
        <v>239</v>
      </c>
      <c r="C25" t="s">
        <v>1372</v>
      </c>
      <c r="F25" s="14">
        <v>23000</v>
      </c>
    </row>
    <row r="26" spans="1:6" x14ac:dyDescent="0.25">
      <c r="A26" s="9">
        <v>43815</v>
      </c>
      <c r="B26" t="s">
        <v>76</v>
      </c>
      <c r="C26" t="s">
        <v>89</v>
      </c>
      <c r="F26" s="14">
        <v>46051</v>
      </c>
    </row>
    <row r="27" spans="1:6" x14ac:dyDescent="0.25">
      <c r="A27" s="9">
        <v>43816</v>
      </c>
      <c r="B27" t="s">
        <v>76</v>
      </c>
      <c r="C27" t="s">
        <v>407</v>
      </c>
      <c r="F27" s="14">
        <v>46000</v>
      </c>
    </row>
    <row r="28" spans="1:6" x14ac:dyDescent="0.25">
      <c r="A28" s="9">
        <v>43816</v>
      </c>
      <c r="B28" t="s">
        <v>129</v>
      </c>
      <c r="C28" t="s">
        <v>262</v>
      </c>
      <c r="F28" s="14">
        <v>454000</v>
      </c>
    </row>
    <row r="29" spans="1:6" x14ac:dyDescent="0.25">
      <c r="A29" s="9">
        <v>43818</v>
      </c>
      <c r="B29" t="s">
        <v>76</v>
      </c>
      <c r="C29" t="s">
        <v>127</v>
      </c>
      <c r="F29" s="14">
        <v>23000</v>
      </c>
    </row>
    <row r="30" spans="1:6" x14ac:dyDescent="0.25">
      <c r="A30" s="9">
        <v>43818</v>
      </c>
      <c r="B30" t="s">
        <v>76</v>
      </c>
      <c r="C30" t="s">
        <v>1373</v>
      </c>
      <c r="F30" s="14">
        <v>23000</v>
      </c>
    </row>
    <row r="31" spans="1:6" x14ac:dyDescent="0.25">
      <c r="A31" s="9">
        <v>43818</v>
      </c>
      <c r="B31" t="s">
        <v>76</v>
      </c>
      <c r="C31" t="s">
        <v>11</v>
      </c>
      <c r="F31" s="14">
        <v>100000</v>
      </c>
    </row>
    <row r="32" spans="1:6" x14ac:dyDescent="0.25">
      <c r="A32" s="9">
        <v>43818</v>
      </c>
      <c r="B32" t="s">
        <v>239</v>
      </c>
      <c r="C32" t="s">
        <v>638</v>
      </c>
      <c r="F32" s="14">
        <v>904000</v>
      </c>
    </row>
    <row r="33" spans="1:6" x14ac:dyDescent="0.25">
      <c r="A33" s="9">
        <v>43819</v>
      </c>
      <c r="B33" t="s">
        <v>76</v>
      </c>
      <c r="C33" t="s">
        <v>313</v>
      </c>
      <c r="F33" s="14">
        <v>23000</v>
      </c>
    </row>
    <row r="34" spans="1:6" x14ac:dyDescent="0.25">
      <c r="A34" s="9">
        <v>43822</v>
      </c>
      <c r="B34" t="s">
        <v>239</v>
      </c>
      <c r="C34" t="s">
        <v>201</v>
      </c>
      <c r="F34" s="14">
        <v>23000</v>
      </c>
    </row>
    <row r="35" spans="1:6" x14ac:dyDescent="0.25">
      <c r="A35" s="9">
        <v>43822</v>
      </c>
      <c r="B35" t="s">
        <v>76</v>
      </c>
      <c r="C35" t="s">
        <v>93</v>
      </c>
      <c r="F35" s="14">
        <v>23000</v>
      </c>
    </row>
    <row r="36" spans="1:6" x14ac:dyDescent="0.25">
      <c r="A36" s="9">
        <v>43822</v>
      </c>
      <c r="B36" t="s">
        <v>76</v>
      </c>
      <c r="C36" t="s">
        <v>1374</v>
      </c>
      <c r="F36" s="14">
        <v>23080</v>
      </c>
    </row>
    <row r="37" spans="1:6" x14ac:dyDescent="0.25">
      <c r="A37" s="9">
        <v>43822</v>
      </c>
      <c r="B37" t="s">
        <v>239</v>
      </c>
      <c r="C37" t="s">
        <v>505</v>
      </c>
      <c r="F37" s="14">
        <v>50000</v>
      </c>
    </row>
    <row r="38" spans="1:6" x14ac:dyDescent="0.25">
      <c r="A38" s="9">
        <v>43823</v>
      </c>
      <c r="B38" t="s">
        <v>76</v>
      </c>
      <c r="C38" t="s">
        <v>80</v>
      </c>
      <c r="F38" s="14">
        <v>23000</v>
      </c>
    </row>
    <row r="39" spans="1:6" x14ac:dyDescent="0.25">
      <c r="A39" s="9">
        <v>43823</v>
      </c>
      <c r="B39" t="s">
        <v>76</v>
      </c>
      <c r="C39" t="s">
        <v>261</v>
      </c>
      <c r="F39" s="14">
        <v>46000</v>
      </c>
    </row>
    <row r="40" spans="1:6" x14ac:dyDescent="0.25">
      <c r="A40" s="9">
        <v>43829</v>
      </c>
      <c r="B40" t="s">
        <v>76</v>
      </c>
      <c r="C40" t="s">
        <v>14</v>
      </c>
      <c r="F40" s="14">
        <v>20000</v>
      </c>
    </row>
    <row r="41" spans="1:6" x14ac:dyDescent="0.25">
      <c r="A41" s="9">
        <v>43829</v>
      </c>
      <c r="B41" t="s">
        <v>76</v>
      </c>
      <c r="C41" t="s">
        <v>1370</v>
      </c>
      <c r="F41" s="14">
        <v>20000</v>
      </c>
    </row>
    <row r="42" spans="1:6" x14ac:dyDescent="0.25">
      <c r="A42" s="9">
        <v>43829</v>
      </c>
      <c r="B42" t="s">
        <v>76</v>
      </c>
      <c r="C42" t="s">
        <v>131</v>
      </c>
      <c r="F42" s="14">
        <v>20000</v>
      </c>
    </row>
    <row r="43" spans="1:6" x14ac:dyDescent="0.25">
      <c r="A43" s="9">
        <v>43829</v>
      </c>
      <c r="B43" t="s">
        <v>76</v>
      </c>
      <c r="C43" t="s">
        <v>9</v>
      </c>
      <c r="F43" s="14">
        <v>20000</v>
      </c>
    </row>
    <row r="44" spans="1:6" x14ac:dyDescent="0.25">
      <c r="A44" s="9">
        <v>43829</v>
      </c>
      <c r="B44" t="s">
        <v>76</v>
      </c>
      <c r="C44" t="s">
        <v>198</v>
      </c>
      <c r="F44" s="14">
        <v>23000</v>
      </c>
    </row>
    <row r="45" spans="1:6" x14ac:dyDescent="0.25">
      <c r="A45" s="9">
        <v>43829</v>
      </c>
      <c r="B45" t="s">
        <v>1342</v>
      </c>
      <c r="C45" t="s">
        <v>13</v>
      </c>
      <c r="F45" s="14">
        <v>23000</v>
      </c>
    </row>
    <row r="46" spans="1:6" x14ac:dyDescent="0.25">
      <c r="A46" s="9">
        <v>43829</v>
      </c>
      <c r="B46" t="s">
        <v>76</v>
      </c>
      <c r="C46" t="s">
        <v>764</v>
      </c>
      <c r="F46" s="14">
        <v>23037</v>
      </c>
    </row>
    <row r="47" spans="1:6" x14ac:dyDescent="0.25">
      <c r="A47" s="9">
        <v>43829</v>
      </c>
      <c r="B47" t="s">
        <v>76</v>
      </c>
      <c r="C47" t="s">
        <v>17</v>
      </c>
      <c r="F47" s="14">
        <v>23072</v>
      </c>
    </row>
    <row r="48" spans="1:6" x14ac:dyDescent="0.25">
      <c r="A48" s="9">
        <v>43829</v>
      </c>
      <c r="B48" t="s">
        <v>76</v>
      </c>
      <c r="C48" t="s">
        <v>140</v>
      </c>
      <c r="F48" s="14">
        <v>23096</v>
      </c>
    </row>
    <row r="49" spans="1:6" x14ac:dyDescent="0.25">
      <c r="A49" s="9">
        <v>43829</v>
      </c>
      <c r="B49" t="s">
        <v>76</v>
      </c>
      <c r="C49" t="s">
        <v>1375</v>
      </c>
      <c r="F49" s="14">
        <v>28008</v>
      </c>
    </row>
    <row r="50" spans="1:6" x14ac:dyDescent="0.25">
      <c r="A50" s="9">
        <v>43829</v>
      </c>
      <c r="B50" t="s">
        <v>1342</v>
      </c>
      <c r="C50" t="s">
        <v>417</v>
      </c>
      <c r="F50" s="14">
        <v>46000</v>
      </c>
    </row>
    <row r="51" spans="1:6" x14ac:dyDescent="0.25">
      <c r="A51" s="9">
        <v>43829</v>
      </c>
      <c r="B51" t="s">
        <v>76</v>
      </c>
      <c r="C51" t="s">
        <v>207</v>
      </c>
      <c r="F51" s="14">
        <v>69025</v>
      </c>
    </row>
    <row r="52" spans="1:6" x14ac:dyDescent="0.25">
      <c r="A52" s="9">
        <v>43829</v>
      </c>
      <c r="B52" t="s">
        <v>76</v>
      </c>
      <c r="C52" t="s">
        <v>315</v>
      </c>
      <c r="F52" s="14">
        <v>207000</v>
      </c>
    </row>
    <row r="53" spans="1:6" x14ac:dyDescent="0.25">
      <c r="A53" s="9"/>
      <c r="F53" s="14"/>
    </row>
    <row r="54" spans="1:6" ht="19.5" thickBot="1" x14ac:dyDescent="0.35">
      <c r="A54" s="18"/>
      <c r="B54" s="18"/>
      <c r="C54" s="39" t="s">
        <v>1352</v>
      </c>
      <c r="D54" s="40"/>
      <c r="E54" s="40"/>
      <c r="F54" s="41">
        <f>SUM(F5:F53)</f>
        <v>3555127</v>
      </c>
    </row>
    <row r="55" spans="1:6" ht="15.75" thickTop="1" x14ac:dyDescent="0.25">
      <c r="A55" s="104"/>
      <c r="B55" s="104"/>
      <c r="C55" s="104"/>
      <c r="D55" s="104"/>
      <c r="E55" s="104"/>
      <c r="F55" s="110"/>
    </row>
    <row r="56" spans="1:6" ht="15.75" thickBot="1" x14ac:dyDescent="0.3">
      <c r="F56" s="30"/>
    </row>
    <row r="57" spans="1:6" ht="19.5" thickTop="1" x14ac:dyDescent="0.3">
      <c r="A57" s="187" t="s">
        <v>1351</v>
      </c>
      <c r="B57" s="137"/>
      <c r="C57" s="137"/>
      <c r="D57" s="137"/>
      <c r="E57" s="137"/>
      <c r="F57" s="138"/>
    </row>
    <row r="58" spans="1:6" x14ac:dyDescent="0.25">
      <c r="F58" s="12"/>
    </row>
    <row r="59" spans="1:6" ht="48.75" customHeight="1" x14ac:dyDescent="0.25">
      <c r="A59" s="8" t="s">
        <v>43</v>
      </c>
      <c r="B59" s="8" t="s">
        <v>40</v>
      </c>
      <c r="C59" s="8" t="s">
        <v>1</v>
      </c>
      <c r="D59" s="8" t="s">
        <v>41</v>
      </c>
      <c r="E59" s="8" t="s">
        <v>68</v>
      </c>
      <c r="F59" s="16" t="s">
        <v>42</v>
      </c>
    </row>
    <row r="60" spans="1:6" x14ac:dyDescent="0.25">
      <c r="A60" s="9">
        <v>43801</v>
      </c>
      <c r="B60" t="s">
        <v>76</v>
      </c>
      <c r="C60" t="s">
        <v>1378</v>
      </c>
      <c r="D60" s="10" t="s">
        <v>57</v>
      </c>
      <c r="E60" s="7"/>
      <c r="F60" s="14">
        <v>285650</v>
      </c>
    </row>
    <row r="61" spans="1:6" x14ac:dyDescent="0.25">
      <c r="A61" s="9">
        <v>43804</v>
      </c>
      <c r="B61" t="s">
        <v>76</v>
      </c>
      <c r="C61" t="s">
        <v>1379</v>
      </c>
      <c r="D61" s="10" t="s">
        <v>57</v>
      </c>
      <c r="E61" s="7"/>
      <c r="F61" s="14">
        <v>29980</v>
      </c>
    </row>
    <row r="62" spans="1:6" x14ac:dyDescent="0.25">
      <c r="A62" s="9">
        <v>43804</v>
      </c>
      <c r="B62" t="s">
        <v>76</v>
      </c>
      <c r="C62" t="s">
        <v>1380</v>
      </c>
      <c r="D62" s="10" t="s">
        <v>57</v>
      </c>
      <c r="E62" s="7"/>
      <c r="F62" s="14">
        <v>80000</v>
      </c>
    </row>
    <row r="63" spans="1:6" x14ac:dyDescent="0.25">
      <c r="A63" s="9">
        <v>43804</v>
      </c>
      <c r="B63" t="s">
        <v>76</v>
      </c>
      <c r="C63" t="s">
        <v>1381</v>
      </c>
      <c r="D63" s="10"/>
      <c r="E63" s="7"/>
      <c r="F63" s="14">
        <v>5900</v>
      </c>
    </row>
    <row r="64" spans="1:6" x14ac:dyDescent="0.25">
      <c r="A64" s="9">
        <v>43804</v>
      </c>
      <c r="B64" t="s">
        <v>76</v>
      </c>
      <c r="C64" t="s">
        <v>1381</v>
      </c>
      <c r="D64" s="10"/>
      <c r="E64" s="7"/>
      <c r="F64" s="14">
        <v>35800</v>
      </c>
    </row>
    <row r="65" spans="1:6" x14ac:dyDescent="0.25">
      <c r="A65" s="9">
        <v>43804</v>
      </c>
      <c r="B65" t="s">
        <v>76</v>
      </c>
      <c r="C65" t="s">
        <v>476</v>
      </c>
      <c r="D65" s="10"/>
      <c r="E65" s="7"/>
      <c r="F65" s="14">
        <v>14669</v>
      </c>
    </row>
    <row r="66" spans="1:6" x14ac:dyDescent="0.25">
      <c r="A66" s="9">
        <v>43804</v>
      </c>
      <c r="B66" t="s">
        <v>76</v>
      </c>
      <c r="C66" t="s">
        <v>436</v>
      </c>
      <c r="D66" s="10"/>
      <c r="E66" s="7"/>
      <c r="F66" s="14">
        <v>71611</v>
      </c>
    </row>
    <row r="67" spans="1:6" x14ac:dyDescent="0.25">
      <c r="A67" s="9">
        <v>43804</v>
      </c>
      <c r="B67" t="s">
        <v>76</v>
      </c>
      <c r="C67" t="s">
        <v>529</v>
      </c>
      <c r="D67" s="10"/>
      <c r="E67" s="7"/>
      <c r="F67" s="14">
        <v>2135</v>
      </c>
    </row>
    <row r="68" spans="1:6" x14ac:dyDescent="0.25">
      <c r="A68" s="9">
        <v>43804</v>
      </c>
      <c r="B68" t="s">
        <v>76</v>
      </c>
      <c r="C68" t="s">
        <v>1149</v>
      </c>
      <c r="D68" s="10"/>
      <c r="E68" s="7"/>
      <c r="F68" s="14">
        <v>6990</v>
      </c>
    </row>
    <row r="69" spans="1:6" x14ac:dyDescent="0.25">
      <c r="A69" s="9">
        <v>43804</v>
      </c>
      <c r="B69" t="s">
        <v>76</v>
      </c>
      <c r="C69" t="s">
        <v>1382</v>
      </c>
      <c r="D69" s="10"/>
      <c r="E69" s="7"/>
      <c r="F69" s="14">
        <v>100000</v>
      </c>
    </row>
    <row r="70" spans="1:6" x14ac:dyDescent="0.25">
      <c r="A70" s="9">
        <v>43804</v>
      </c>
      <c r="B70" t="s">
        <v>76</v>
      </c>
      <c r="C70" t="s">
        <v>1151</v>
      </c>
      <c r="D70" s="10"/>
      <c r="E70" s="7"/>
      <c r="F70" s="14">
        <v>127430</v>
      </c>
    </row>
    <row r="71" spans="1:6" x14ac:dyDescent="0.25">
      <c r="A71" s="9">
        <v>43805</v>
      </c>
      <c r="B71" t="s">
        <v>389</v>
      </c>
      <c r="C71" t="s">
        <v>517</v>
      </c>
      <c r="D71" s="10"/>
      <c r="E71" s="7"/>
      <c r="F71" s="14">
        <v>10459</v>
      </c>
    </row>
    <row r="72" spans="1:6" x14ac:dyDescent="0.25">
      <c r="A72" s="9">
        <v>43811</v>
      </c>
      <c r="B72" t="s">
        <v>76</v>
      </c>
      <c r="C72" t="s">
        <v>1380</v>
      </c>
      <c r="D72" s="10"/>
      <c r="E72" s="7"/>
      <c r="F72" s="14">
        <v>80000</v>
      </c>
    </row>
    <row r="73" spans="1:6" x14ac:dyDescent="0.25">
      <c r="A73" s="9">
        <v>43812</v>
      </c>
      <c r="B73" t="s">
        <v>76</v>
      </c>
      <c r="C73" t="s">
        <v>1383</v>
      </c>
      <c r="D73" s="10"/>
      <c r="E73" s="7"/>
      <c r="F73" s="14">
        <v>25990</v>
      </c>
    </row>
    <row r="74" spans="1:6" x14ac:dyDescent="0.25">
      <c r="A74" s="9">
        <v>43812</v>
      </c>
      <c r="B74" t="s">
        <v>76</v>
      </c>
      <c r="C74" t="s">
        <v>1111</v>
      </c>
      <c r="D74" s="10"/>
      <c r="E74" s="7"/>
      <c r="F74" s="14">
        <v>19550</v>
      </c>
    </row>
    <row r="75" spans="1:6" x14ac:dyDescent="0.25">
      <c r="A75" s="9">
        <v>43812</v>
      </c>
      <c r="B75" t="s">
        <v>76</v>
      </c>
      <c r="C75" t="s">
        <v>1384</v>
      </c>
      <c r="D75" s="10"/>
      <c r="E75" s="7"/>
      <c r="F75" s="14">
        <v>35000</v>
      </c>
    </row>
    <row r="76" spans="1:6" x14ac:dyDescent="0.25">
      <c r="A76" s="9">
        <v>43812</v>
      </c>
      <c r="B76" t="s">
        <v>76</v>
      </c>
      <c r="C76" t="s">
        <v>1385</v>
      </c>
      <c r="D76" s="10"/>
      <c r="E76" s="7"/>
      <c r="F76" s="14">
        <v>120000</v>
      </c>
    </row>
    <row r="77" spans="1:6" ht="16.5" customHeight="1" x14ac:dyDescent="0.25">
      <c r="A77" s="9">
        <v>43812</v>
      </c>
      <c r="B77" t="s">
        <v>76</v>
      </c>
      <c r="C77" t="s">
        <v>306</v>
      </c>
      <c r="D77" s="10"/>
      <c r="E77" s="7"/>
      <c r="F77" s="14">
        <v>70000</v>
      </c>
    </row>
    <row r="78" spans="1:6" ht="16.5" customHeight="1" x14ac:dyDescent="0.25">
      <c r="A78" s="9">
        <v>43815</v>
      </c>
      <c r="B78" t="s">
        <v>76</v>
      </c>
      <c r="C78" t="s">
        <v>1386</v>
      </c>
      <c r="D78" s="10"/>
      <c r="E78" s="7"/>
      <c r="F78" s="14">
        <v>3500000</v>
      </c>
    </row>
    <row r="79" spans="1:6" ht="16.5" customHeight="1" x14ac:dyDescent="0.25">
      <c r="A79" s="9">
        <v>43819</v>
      </c>
      <c r="B79" t="s">
        <v>76</v>
      </c>
      <c r="C79" t="s">
        <v>961</v>
      </c>
      <c r="D79" s="10"/>
      <c r="E79" s="7"/>
      <c r="F79" s="14">
        <v>80000</v>
      </c>
    </row>
    <row r="80" spans="1:6" ht="16.5" customHeight="1" x14ac:dyDescent="0.25">
      <c r="A80" s="9">
        <v>43822</v>
      </c>
      <c r="B80" t="s">
        <v>76</v>
      </c>
      <c r="C80" t="s">
        <v>1387</v>
      </c>
      <c r="D80" s="10"/>
      <c r="E80" s="7"/>
      <c r="F80" s="14">
        <v>200000</v>
      </c>
    </row>
    <row r="81" spans="1:11" x14ac:dyDescent="0.25">
      <c r="A81" s="9">
        <v>43829</v>
      </c>
      <c r="B81" t="s">
        <v>76</v>
      </c>
      <c r="C81" t="s">
        <v>364</v>
      </c>
      <c r="D81" s="10"/>
      <c r="E81" s="7"/>
      <c r="F81" s="14">
        <v>80000</v>
      </c>
    </row>
    <row r="82" spans="1:11" x14ac:dyDescent="0.25">
      <c r="A82" s="9">
        <v>43829</v>
      </c>
      <c r="B82" t="s">
        <v>76</v>
      </c>
      <c r="C82" t="s">
        <v>1388</v>
      </c>
      <c r="D82" s="10"/>
      <c r="E82" s="7"/>
      <c r="F82" s="14">
        <v>285650</v>
      </c>
    </row>
    <row r="83" spans="1:11" x14ac:dyDescent="0.25">
      <c r="A83" s="9">
        <v>43829</v>
      </c>
      <c r="B83" t="s">
        <v>76</v>
      </c>
      <c r="C83" t="s">
        <v>1389</v>
      </c>
      <c r="D83" s="10"/>
      <c r="E83" s="7"/>
      <c r="F83" s="14">
        <v>250000</v>
      </c>
    </row>
    <row r="84" spans="1:11" x14ac:dyDescent="0.25">
      <c r="A84" s="9"/>
      <c r="B84" s="30"/>
      <c r="D84" s="10"/>
      <c r="E84" s="7"/>
      <c r="F84" s="14"/>
    </row>
    <row r="85" spans="1:11" ht="18.75" x14ac:dyDescent="0.3">
      <c r="C85" s="36" t="s">
        <v>1353</v>
      </c>
      <c r="D85" s="37"/>
      <c r="E85" s="37"/>
      <c r="F85" s="38">
        <f>SUM(F60:F83)</f>
        <v>5516814</v>
      </c>
      <c r="H85" s="1"/>
    </row>
    <row r="86" spans="1:11" x14ac:dyDescent="0.25">
      <c r="F86" s="12"/>
    </row>
    <row r="87" spans="1:11" ht="15.75" thickBot="1" x14ac:dyDescent="0.3">
      <c r="F87" s="12"/>
      <c r="H87" s="67"/>
    </row>
    <row r="88" spans="1:11" ht="22.5" thickTop="1" thickBot="1" x14ac:dyDescent="0.4">
      <c r="C88" s="135" t="s">
        <v>162</v>
      </c>
      <c r="D88" s="135"/>
      <c r="E88" s="135"/>
      <c r="F88" s="136"/>
      <c r="H88" s="67"/>
    </row>
    <row r="89" spans="1:11" ht="15.75" thickTop="1" x14ac:dyDescent="0.25">
      <c r="C89" s="3" t="s">
        <v>72</v>
      </c>
      <c r="D89" s="20">
        <v>43770</v>
      </c>
      <c r="E89" s="3"/>
      <c r="F89" s="11">
        <f>+D1</f>
        <v>11593828</v>
      </c>
      <c r="H89" s="67"/>
      <c r="I89" s="68">
        <v>11750116</v>
      </c>
      <c r="J89" s="67"/>
      <c r="K89" s="67"/>
    </row>
    <row r="90" spans="1:11" x14ac:dyDescent="0.25">
      <c r="C90" s="3" t="s">
        <v>73</v>
      </c>
      <c r="D90" s="20">
        <f>+D89+30</f>
        <v>43800</v>
      </c>
      <c r="E90" s="3"/>
      <c r="F90" s="11">
        <f>+F54</f>
        <v>3555127</v>
      </c>
      <c r="H90" s="67"/>
      <c r="I90" s="68">
        <v>3324310</v>
      </c>
      <c r="J90" s="67"/>
      <c r="K90" s="67"/>
    </row>
    <row r="91" spans="1:11" x14ac:dyDescent="0.25">
      <c r="C91" s="3" t="s">
        <v>74</v>
      </c>
      <c r="D91" s="3"/>
      <c r="E91" s="3"/>
      <c r="F91" s="13"/>
      <c r="H91" s="67"/>
      <c r="I91" s="68">
        <v>2998971</v>
      </c>
      <c r="J91" s="67"/>
      <c r="K91" s="67"/>
    </row>
    <row r="92" spans="1:11" x14ac:dyDescent="0.25">
      <c r="C92" s="3" t="s">
        <v>75</v>
      </c>
      <c r="D92" s="20">
        <f>+D90</f>
        <v>43800</v>
      </c>
      <c r="E92" s="3"/>
      <c r="F92" s="17">
        <f>-F85</f>
        <v>-5516814</v>
      </c>
      <c r="H92" s="67"/>
      <c r="I92" s="68">
        <v>2996667</v>
      </c>
      <c r="J92" s="67"/>
      <c r="K92" s="67"/>
    </row>
    <row r="93" spans="1:11" ht="15.75" thickBot="1" x14ac:dyDescent="0.3">
      <c r="F93" s="12"/>
      <c r="H93" s="67"/>
      <c r="I93" s="68">
        <v>166515</v>
      </c>
      <c r="J93" s="67"/>
      <c r="K93" s="67"/>
    </row>
    <row r="94" spans="1:11" ht="20.25" thickTop="1" thickBot="1" x14ac:dyDescent="0.35">
      <c r="C94" s="21" t="s">
        <v>1350</v>
      </c>
      <c r="D94" s="22"/>
      <c r="E94" s="22"/>
      <c r="F94" s="24">
        <f>+F89+F90+F92</f>
        <v>9632141</v>
      </c>
      <c r="I94" s="68">
        <v>1443968</v>
      </c>
      <c r="J94" s="67"/>
      <c r="K94" s="67"/>
    </row>
    <row r="95" spans="1:11" ht="16.5" thickTop="1" thickBot="1" x14ac:dyDescent="0.3">
      <c r="F95" s="12"/>
      <c r="H95" s="67"/>
      <c r="I95" s="68">
        <v>731774</v>
      </c>
      <c r="J95" s="67"/>
      <c r="K95" s="67"/>
    </row>
    <row r="96" spans="1:11" ht="20.25" thickTop="1" thickBot="1" x14ac:dyDescent="0.35">
      <c r="C96" s="21" t="s">
        <v>1028</v>
      </c>
      <c r="D96" s="22"/>
      <c r="E96" s="22"/>
      <c r="F96" s="24">
        <f>+'dep a plazo y saldos  bco'!A88</f>
        <v>46096304</v>
      </c>
      <c r="H96" s="67"/>
      <c r="I96" s="68">
        <v>10482372</v>
      </c>
      <c r="J96" s="67"/>
      <c r="K96" s="67"/>
    </row>
    <row r="97" spans="3:6" ht="15.75" thickTop="1" x14ac:dyDescent="0.25"/>
    <row r="99" spans="3:6" ht="23.25" x14ac:dyDescent="0.35">
      <c r="C99" s="172" t="s">
        <v>975</v>
      </c>
      <c r="D99" s="172"/>
      <c r="E99" s="172"/>
      <c r="F99" s="173">
        <f>+F94+F96</f>
        <v>55728445</v>
      </c>
    </row>
  </sheetData>
  <sortState xmlns:xlrd2="http://schemas.microsoft.com/office/spreadsheetml/2017/richdata2" ref="A60:F83">
    <sortCondition ref="A60:A83"/>
  </sortState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Cursiva"&amp;20Diciembre 2017</oddHeader>
  </headerFooter>
  <rowBreaks count="1" manualBreakCount="1">
    <brk id="54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13"/>
  <sheetViews>
    <sheetView zoomScale="70" zoomScaleNormal="70" workbookViewId="0">
      <selection activeCell="T21" sqref="T21"/>
    </sheetView>
  </sheetViews>
  <sheetFormatPr baseColWidth="10" defaultRowHeight="15" x14ac:dyDescent="0.25"/>
  <cols>
    <col min="1" max="1" width="23.42578125" bestFit="1" customWidth="1"/>
    <col min="2" max="2" width="29.7109375" bestFit="1" customWidth="1"/>
    <col min="3" max="3" width="16.28515625" bestFit="1" customWidth="1"/>
    <col min="4" max="4" width="16.7109375" bestFit="1" customWidth="1"/>
    <col min="5" max="5" width="17.85546875" bestFit="1" customWidth="1"/>
    <col min="6" max="6" width="19.7109375" bestFit="1" customWidth="1"/>
    <col min="7" max="7" width="22.7109375" bestFit="1" customWidth="1"/>
  </cols>
  <sheetData>
    <row r="1" spans="1:9" ht="21" x14ac:dyDescent="0.35">
      <c r="A1" s="328" t="s">
        <v>2638</v>
      </c>
      <c r="B1" s="328"/>
      <c r="C1" s="328"/>
      <c r="D1" s="328"/>
      <c r="E1" s="328"/>
      <c r="F1" s="328"/>
      <c r="G1" s="328"/>
      <c r="H1" s="328"/>
      <c r="I1" s="328"/>
    </row>
    <row r="3" spans="1:9" x14ac:dyDescent="0.25">
      <c r="A3" s="29" t="s">
        <v>1647</v>
      </c>
      <c r="B3" s="29" t="s">
        <v>170</v>
      </c>
      <c r="D3" s="244"/>
    </row>
    <row r="4" spans="1:9" x14ac:dyDescent="0.25">
      <c r="A4" s="29" t="s">
        <v>167</v>
      </c>
      <c r="B4" t="s">
        <v>236</v>
      </c>
      <c r="C4" t="s">
        <v>235</v>
      </c>
      <c r="D4" s="244" t="s">
        <v>168</v>
      </c>
    </row>
    <row r="5" spans="1:9" x14ac:dyDescent="0.25">
      <c r="A5" s="82">
        <v>42705</v>
      </c>
      <c r="B5" s="31">
        <v>8019350</v>
      </c>
      <c r="C5" s="31">
        <v>11798398</v>
      </c>
      <c r="D5" s="284">
        <v>19817748</v>
      </c>
    </row>
    <row r="6" spans="1:9" x14ac:dyDescent="0.25">
      <c r="A6" s="82">
        <v>43070</v>
      </c>
      <c r="B6" s="31">
        <v>36245167</v>
      </c>
      <c r="C6" s="31">
        <v>34859875</v>
      </c>
      <c r="D6" s="284">
        <v>71105042</v>
      </c>
    </row>
    <row r="7" spans="1:9" x14ac:dyDescent="0.25">
      <c r="A7" s="82">
        <v>43435</v>
      </c>
      <c r="B7" s="31">
        <v>25135260</v>
      </c>
      <c r="C7" s="31">
        <v>28231214</v>
      </c>
      <c r="D7" s="284">
        <v>53366474</v>
      </c>
    </row>
    <row r="8" spans="1:9" x14ac:dyDescent="0.25">
      <c r="A8" s="82">
        <v>43800</v>
      </c>
      <c r="B8" s="31">
        <v>31383968</v>
      </c>
      <c r="C8" s="31">
        <v>25884848</v>
      </c>
      <c r="D8" s="284">
        <v>57268816</v>
      </c>
    </row>
    <row r="9" spans="1:9" x14ac:dyDescent="0.25">
      <c r="A9" s="82">
        <v>44166</v>
      </c>
      <c r="B9" s="31">
        <v>58284156</v>
      </c>
      <c r="C9" s="31">
        <v>57956387</v>
      </c>
      <c r="D9" s="284">
        <v>116240543</v>
      </c>
    </row>
    <row r="10" spans="1:9" x14ac:dyDescent="0.25">
      <c r="A10" s="82">
        <v>44531</v>
      </c>
      <c r="B10" s="31">
        <v>34667740</v>
      </c>
      <c r="C10" s="31">
        <v>33979673</v>
      </c>
      <c r="D10" s="284">
        <v>68647413</v>
      </c>
    </row>
    <row r="11" spans="1:9" x14ac:dyDescent="0.25">
      <c r="A11" s="82">
        <v>44896</v>
      </c>
      <c r="B11" s="31">
        <v>42315846</v>
      </c>
      <c r="C11" s="31">
        <v>37344315</v>
      </c>
      <c r="D11" s="284">
        <v>79660161</v>
      </c>
    </row>
    <row r="12" spans="1:9" x14ac:dyDescent="0.25">
      <c r="A12" s="82">
        <v>45261</v>
      </c>
      <c r="B12" s="31">
        <v>44760554</v>
      </c>
      <c r="C12" s="31">
        <v>43714375</v>
      </c>
      <c r="D12" s="284">
        <v>88474929</v>
      </c>
    </row>
    <row r="13" spans="1:9" x14ac:dyDescent="0.25">
      <c r="A13" s="30" t="s">
        <v>168</v>
      </c>
      <c r="B13" s="31">
        <v>280812041</v>
      </c>
      <c r="C13" s="31">
        <v>273769085</v>
      </c>
      <c r="D13" s="284">
        <v>554581126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scale="80" orientation="landscape" r:id="rId2"/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I14"/>
  <sheetViews>
    <sheetView workbookViewId="0">
      <selection activeCell="Q22" sqref="Q21:Q22"/>
    </sheetView>
  </sheetViews>
  <sheetFormatPr baseColWidth="10" defaultRowHeight="15" x14ac:dyDescent="0.25"/>
  <cols>
    <col min="1" max="1" width="17.5703125" bestFit="1" customWidth="1"/>
    <col min="2" max="2" width="18" bestFit="1" customWidth="1"/>
    <col min="3" max="5" width="7.5703125" customWidth="1"/>
    <col min="6" max="6" width="9.28515625" customWidth="1"/>
    <col min="7" max="7" width="7.28515625" customWidth="1"/>
    <col min="8" max="8" width="11.7109375" bestFit="1" customWidth="1"/>
  </cols>
  <sheetData>
    <row r="2" spans="1:9" ht="21" x14ac:dyDescent="0.35">
      <c r="A2" s="328" t="s">
        <v>2639</v>
      </c>
      <c r="B2" s="328"/>
      <c r="C2" s="328"/>
      <c r="D2" s="328"/>
      <c r="E2" s="328"/>
      <c r="F2" s="328"/>
      <c r="G2" s="328"/>
      <c r="H2" s="328"/>
      <c r="I2" s="328"/>
    </row>
    <row r="3" spans="1:9" x14ac:dyDescent="0.25">
      <c r="A3" s="29" t="s">
        <v>1</v>
      </c>
      <c r="B3" t="s">
        <v>331</v>
      </c>
    </row>
    <row r="5" spans="1:9" x14ac:dyDescent="0.25">
      <c r="A5" s="29" t="s">
        <v>167</v>
      </c>
      <c r="B5" t="s">
        <v>1647</v>
      </c>
    </row>
    <row r="6" spans="1:9" x14ac:dyDescent="0.25">
      <c r="A6" s="76">
        <v>42705</v>
      </c>
      <c r="B6" s="31">
        <v>11798398</v>
      </c>
    </row>
    <row r="7" spans="1:9" x14ac:dyDescent="0.25">
      <c r="A7" s="76">
        <v>43070</v>
      </c>
      <c r="B7" s="31">
        <v>34859875</v>
      </c>
    </row>
    <row r="8" spans="1:9" x14ac:dyDescent="0.25">
      <c r="A8" s="76">
        <v>43435</v>
      </c>
      <c r="B8" s="31">
        <v>28231214</v>
      </c>
    </row>
    <row r="9" spans="1:9" x14ac:dyDescent="0.25">
      <c r="A9" s="76">
        <v>43800</v>
      </c>
      <c r="B9" s="31">
        <v>25884848</v>
      </c>
    </row>
    <row r="10" spans="1:9" x14ac:dyDescent="0.25">
      <c r="A10" s="76">
        <v>44166</v>
      </c>
      <c r="B10" s="31">
        <v>57956387</v>
      </c>
    </row>
    <row r="11" spans="1:9" x14ac:dyDescent="0.25">
      <c r="A11" s="76">
        <v>44531</v>
      </c>
      <c r="B11" s="31">
        <v>33979673</v>
      </c>
    </row>
    <row r="12" spans="1:9" x14ac:dyDescent="0.25">
      <c r="A12" s="76">
        <v>44896</v>
      </c>
      <c r="B12" s="31">
        <v>37344315</v>
      </c>
    </row>
    <row r="13" spans="1:9" x14ac:dyDescent="0.25">
      <c r="A13" s="76">
        <v>45261</v>
      </c>
      <c r="B13" s="31">
        <v>43714375</v>
      </c>
    </row>
    <row r="14" spans="1:9" x14ac:dyDescent="0.25">
      <c r="A14" s="30" t="s">
        <v>168</v>
      </c>
      <c r="B14" s="31">
        <v>273769085</v>
      </c>
    </row>
  </sheetData>
  <mergeCells count="1">
    <mergeCell ref="A2:I2"/>
  </mergeCells>
  <pageMargins left="0.70866141732283472" right="0.70866141732283472" top="0.74803149606299213" bottom="0.74803149606299213" header="0.31496062992125984" footer="0.31496062992125984"/>
  <pageSetup orientation="landscape" r:id="rId2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9"/>
  <sheetViews>
    <sheetView zoomScale="80" zoomScaleNormal="80" workbookViewId="0">
      <selection activeCell="O39" sqref="O39"/>
    </sheetView>
  </sheetViews>
  <sheetFormatPr baseColWidth="10" defaultRowHeight="15" x14ac:dyDescent="0.25"/>
  <cols>
    <col min="1" max="1" width="18.42578125" bestFit="1" customWidth="1"/>
    <col min="2" max="2" width="15.140625" bestFit="1" customWidth="1"/>
    <col min="3" max="3" width="17.42578125" bestFit="1" customWidth="1"/>
    <col min="4" max="7" width="10.42578125" customWidth="1"/>
    <col min="8" max="8" width="10.7109375" customWidth="1"/>
    <col min="9" max="11" width="10.42578125" customWidth="1"/>
    <col min="12" max="12" width="4.7109375" customWidth="1"/>
    <col min="13" max="13" width="12.28515625" customWidth="1"/>
    <col min="14" max="14" width="12" customWidth="1"/>
  </cols>
  <sheetData>
    <row r="1" spans="1:15" ht="21" x14ac:dyDescent="0.35">
      <c r="A1" s="328" t="s">
        <v>2640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</row>
    <row r="3" spans="1:15" x14ac:dyDescent="0.25">
      <c r="A3" s="29" t="s">
        <v>167</v>
      </c>
      <c r="B3" t="s">
        <v>169</v>
      </c>
    </row>
    <row r="4" spans="1:15" x14ac:dyDescent="0.25">
      <c r="A4" s="30" t="s">
        <v>224</v>
      </c>
      <c r="B4" s="66">
        <v>236781104</v>
      </c>
    </row>
    <row r="5" spans="1:15" x14ac:dyDescent="0.25">
      <c r="A5" s="30" t="s">
        <v>232</v>
      </c>
      <c r="B5" s="66">
        <v>6459530</v>
      </c>
    </row>
    <row r="6" spans="1:15" x14ac:dyDescent="0.25">
      <c r="A6" s="30" t="s">
        <v>231</v>
      </c>
      <c r="B6" s="66">
        <v>43480</v>
      </c>
    </row>
    <row r="7" spans="1:15" x14ac:dyDescent="0.25">
      <c r="A7" s="30" t="s">
        <v>432</v>
      </c>
      <c r="B7" s="66">
        <v>46487</v>
      </c>
    </row>
    <row r="8" spans="1:15" x14ac:dyDescent="0.25">
      <c r="A8" s="30" t="s">
        <v>1635</v>
      </c>
      <c r="B8" s="66">
        <v>30438484</v>
      </c>
    </row>
    <row r="9" spans="1:15" x14ac:dyDescent="0.25">
      <c r="A9" s="30" t="s">
        <v>168</v>
      </c>
      <c r="B9" s="66">
        <v>273769085</v>
      </c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scale="80" orientation="landscape" r:id="rId2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I15"/>
  <sheetViews>
    <sheetView zoomScale="80" zoomScaleNormal="80" workbookViewId="0">
      <selection activeCell="A3" sqref="A3"/>
    </sheetView>
  </sheetViews>
  <sheetFormatPr baseColWidth="10" defaultRowHeight="15" x14ac:dyDescent="0.25"/>
  <cols>
    <col min="1" max="2" width="18.42578125" bestFit="1" customWidth="1"/>
    <col min="3" max="3" width="17.42578125" bestFit="1" customWidth="1"/>
    <col min="4" max="4" width="10.7109375" customWidth="1"/>
    <col min="5" max="5" width="12.28515625" customWidth="1"/>
    <col min="6" max="6" width="34.7109375" customWidth="1"/>
  </cols>
  <sheetData>
    <row r="2" spans="1:9" ht="21" x14ac:dyDescent="0.35">
      <c r="A2" s="328" t="s">
        <v>2641</v>
      </c>
      <c r="B2" s="328"/>
      <c r="C2" s="328"/>
      <c r="D2" s="328"/>
      <c r="E2" s="328"/>
      <c r="F2" s="328"/>
      <c r="G2" s="328"/>
      <c r="H2" s="328"/>
      <c r="I2" s="328"/>
    </row>
    <row r="6" spans="1:9" x14ac:dyDescent="0.25">
      <c r="A6" s="29" t="s">
        <v>167</v>
      </c>
      <c r="B6" t="s">
        <v>1647</v>
      </c>
    </row>
    <row r="7" spans="1:9" x14ac:dyDescent="0.25">
      <c r="A7" s="76">
        <v>42705</v>
      </c>
      <c r="B7" s="1">
        <v>8019350</v>
      </c>
    </row>
    <row r="8" spans="1:9" x14ac:dyDescent="0.25">
      <c r="A8" s="76">
        <v>43070</v>
      </c>
      <c r="B8" s="1">
        <v>36245167</v>
      </c>
    </row>
    <row r="9" spans="1:9" x14ac:dyDescent="0.25">
      <c r="A9" s="76">
        <v>43435</v>
      </c>
      <c r="B9" s="1">
        <v>25135260</v>
      </c>
    </row>
    <row r="10" spans="1:9" x14ac:dyDescent="0.25">
      <c r="A10" s="76">
        <v>43800</v>
      </c>
      <c r="B10" s="1">
        <v>31383968</v>
      </c>
    </row>
    <row r="11" spans="1:9" x14ac:dyDescent="0.25">
      <c r="A11" s="76">
        <v>44166</v>
      </c>
      <c r="B11" s="1">
        <v>58284156</v>
      </c>
    </row>
    <row r="12" spans="1:9" x14ac:dyDescent="0.25">
      <c r="A12" s="76">
        <v>44531</v>
      </c>
      <c r="B12" s="1">
        <v>34667740</v>
      </c>
    </row>
    <row r="13" spans="1:9" x14ac:dyDescent="0.25">
      <c r="A13" s="76">
        <v>44896</v>
      </c>
      <c r="B13" s="1">
        <v>42315846</v>
      </c>
    </row>
    <row r="14" spans="1:9" x14ac:dyDescent="0.25">
      <c r="A14" s="76">
        <v>45261</v>
      </c>
      <c r="B14" s="1">
        <v>44760554</v>
      </c>
    </row>
    <row r="15" spans="1:9" x14ac:dyDescent="0.25">
      <c r="A15" s="30" t="s">
        <v>168</v>
      </c>
      <c r="B15" s="1">
        <v>280812041</v>
      </c>
    </row>
  </sheetData>
  <mergeCells count="1">
    <mergeCell ref="A2:I2"/>
  </mergeCells>
  <pageMargins left="0.70866141732283472" right="0.70866141732283472" top="0.74803149606299213" bottom="0.74803149606299213" header="0.31496062992125984" footer="0.31496062992125984"/>
  <pageSetup orientation="landscape" r:id="rId2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30"/>
  <sheetViews>
    <sheetView zoomScale="80" zoomScaleNormal="80" workbookViewId="0">
      <selection activeCell="W31" sqref="W31"/>
    </sheetView>
  </sheetViews>
  <sheetFormatPr baseColWidth="10" defaultRowHeight="15" x14ac:dyDescent="0.25"/>
  <cols>
    <col min="1" max="1" width="22.7109375" bestFit="1" customWidth="1"/>
    <col min="2" max="2" width="15.140625" bestFit="1" customWidth="1"/>
    <col min="3" max="3" width="7.5703125" customWidth="1"/>
    <col min="4" max="4" width="11.28515625" customWidth="1"/>
    <col min="5" max="5" width="9.28515625" customWidth="1"/>
    <col min="6" max="6" width="10.7109375" customWidth="1"/>
    <col min="7" max="7" width="9.7109375" customWidth="1"/>
    <col min="8" max="8" width="12.28515625" customWidth="1"/>
    <col min="9" max="9" width="21.7109375" bestFit="1" customWidth="1"/>
    <col min="10" max="10" width="10.42578125" customWidth="1"/>
    <col min="11" max="11" width="9.7109375" bestFit="1" customWidth="1"/>
    <col min="12" max="12" width="12.7109375" customWidth="1"/>
    <col min="13" max="13" width="10.28515625" customWidth="1"/>
    <col min="14" max="14" width="12.42578125" customWidth="1"/>
    <col min="15" max="15" width="12.28515625" customWidth="1"/>
    <col min="16" max="16" width="12.28515625" bestFit="1" customWidth="1"/>
  </cols>
  <sheetData>
    <row r="1" spans="1:16" ht="28.5" x14ac:dyDescent="0.45">
      <c r="A1" s="329" t="s">
        <v>2642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</row>
    <row r="3" spans="1:16" x14ac:dyDescent="0.25">
      <c r="A3" s="29" t="s">
        <v>167</v>
      </c>
      <c r="B3" t="s">
        <v>169</v>
      </c>
    </row>
    <row r="4" spans="1:16" x14ac:dyDescent="0.25">
      <c r="A4" s="30" t="s">
        <v>173</v>
      </c>
      <c r="B4" s="368">
        <v>47782500</v>
      </c>
    </row>
    <row r="5" spans="1:16" x14ac:dyDescent="0.25">
      <c r="A5" s="30" t="s">
        <v>1635</v>
      </c>
      <c r="B5" s="368">
        <v>46000000</v>
      </c>
    </row>
    <row r="6" spans="1:16" x14ac:dyDescent="0.25">
      <c r="A6" s="30" t="s">
        <v>175</v>
      </c>
      <c r="B6" s="368">
        <v>43812147</v>
      </c>
    </row>
    <row r="7" spans="1:16" x14ac:dyDescent="0.25">
      <c r="A7" s="30" t="s">
        <v>388</v>
      </c>
      <c r="B7" s="368">
        <v>29442000</v>
      </c>
    </row>
    <row r="8" spans="1:16" x14ac:dyDescent="0.25">
      <c r="A8" s="30" t="s">
        <v>172</v>
      </c>
      <c r="B8" s="368">
        <v>22520548</v>
      </c>
    </row>
    <row r="9" spans="1:16" x14ac:dyDescent="0.25">
      <c r="A9" s="30" t="s">
        <v>998</v>
      </c>
      <c r="B9" s="368">
        <v>20563425</v>
      </c>
      <c r="D9" s="31"/>
    </row>
    <row r="10" spans="1:16" x14ac:dyDescent="0.25">
      <c r="A10" s="30" t="s">
        <v>1336</v>
      </c>
      <c r="B10" s="368">
        <v>14151432</v>
      </c>
      <c r="D10" s="31"/>
    </row>
    <row r="11" spans="1:16" x14ac:dyDescent="0.25">
      <c r="A11" s="30" t="s">
        <v>177</v>
      </c>
      <c r="B11" s="368">
        <v>11953456</v>
      </c>
      <c r="D11" s="31"/>
    </row>
    <row r="12" spans="1:16" x14ac:dyDescent="0.25">
      <c r="A12" s="30" t="s">
        <v>2217</v>
      </c>
      <c r="B12" s="31">
        <v>10915163</v>
      </c>
      <c r="D12" s="31"/>
    </row>
    <row r="13" spans="1:16" x14ac:dyDescent="0.25">
      <c r="A13" s="30" t="s">
        <v>432</v>
      </c>
      <c r="B13" s="368">
        <v>10008019</v>
      </c>
    </row>
    <row r="14" spans="1:16" x14ac:dyDescent="0.25">
      <c r="A14" s="30" t="s">
        <v>174</v>
      </c>
      <c r="B14" s="368">
        <v>6565421</v>
      </c>
    </row>
    <row r="15" spans="1:16" x14ac:dyDescent="0.25">
      <c r="A15" s="30" t="s">
        <v>179</v>
      </c>
      <c r="B15" s="31">
        <v>6147279</v>
      </c>
    </row>
    <row r="16" spans="1:16" x14ac:dyDescent="0.25">
      <c r="A16" s="30" t="s">
        <v>2218</v>
      </c>
      <c r="B16" s="31">
        <v>3236680</v>
      </c>
    </row>
    <row r="17" spans="1:2" x14ac:dyDescent="0.25">
      <c r="A17" s="30" t="s">
        <v>2216</v>
      </c>
      <c r="B17" s="31">
        <v>2821144</v>
      </c>
    </row>
    <row r="18" spans="1:2" x14ac:dyDescent="0.25">
      <c r="A18" s="30" t="s">
        <v>2631</v>
      </c>
      <c r="B18" s="31">
        <v>1743390</v>
      </c>
    </row>
    <row r="19" spans="1:2" x14ac:dyDescent="0.25">
      <c r="A19" s="30" t="s">
        <v>176</v>
      </c>
      <c r="B19" s="368">
        <v>902105</v>
      </c>
    </row>
    <row r="20" spans="1:2" x14ac:dyDescent="0.25">
      <c r="A20" s="30" t="s">
        <v>178</v>
      </c>
      <c r="B20" s="368">
        <v>514420</v>
      </c>
    </row>
    <row r="21" spans="1:2" x14ac:dyDescent="0.25">
      <c r="A21" s="30" t="s">
        <v>1946</v>
      </c>
      <c r="B21" s="31">
        <v>508000</v>
      </c>
    </row>
    <row r="22" spans="1:2" x14ac:dyDescent="0.25">
      <c r="A22" s="30" t="s">
        <v>1942</v>
      </c>
      <c r="B22" s="31">
        <v>218030</v>
      </c>
    </row>
    <row r="23" spans="1:2" x14ac:dyDescent="0.25">
      <c r="A23" s="30" t="s">
        <v>1634</v>
      </c>
      <c r="B23" s="368">
        <v>209102</v>
      </c>
    </row>
    <row r="24" spans="1:2" x14ac:dyDescent="0.25">
      <c r="A24" s="30" t="s">
        <v>1633</v>
      </c>
      <c r="B24" s="368">
        <v>200000</v>
      </c>
    </row>
    <row r="25" spans="1:2" x14ac:dyDescent="0.25">
      <c r="A25" s="30" t="s">
        <v>2632</v>
      </c>
      <c r="B25" s="31">
        <v>170000</v>
      </c>
    </row>
    <row r="26" spans="1:2" x14ac:dyDescent="0.25">
      <c r="A26" s="30" t="s">
        <v>2636</v>
      </c>
      <c r="B26" s="31">
        <v>148860</v>
      </c>
    </row>
    <row r="27" spans="1:2" x14ac:dyDescent="0.25">
      <c r="A27" s="30" t="s">
        <v>180</v>
      </c>
      <c r="B27" s="368">
        <v>118920</v>
      </c>
    </row>
    <row r="28" spans="1:2" x14ac:dyDescent="0.25">
      <c r="A28" s="30" t="s">
        <v>231</v>
      </c>
      <c r="B28" s="368">
        <v>100000</v>
      </c>
    </row>
    <row r="29" spans="1:2" x14ac:dyDescent="0.25">
      <c r="A29" s="30" t="s">
        <v>2633</v>
      </c>
      <c r="B29" s="31">
        <v>60000</v>
      </c>
    </row>
    <row r="30" spans="1:2" x14ac:dyDescent="0.25">
      <c r="A30" s="30" t="s">
        <v>168</v>
      </c>
      <c r="B30" s="31">
        <v>280812041</v>
      </c>
    </row>
  </sheetData>
  <mergeCells count="1">
    <mergeCell ref="A1:P1"/>
  </mergeCells>
  <pageMargins left="0.70866141732283472" right="0.70866141732283472" top="0.74803149606299213" bottom="0.74803149606299213" header="0.31496062992125984" footer="0.31496062992125984"/>
  <pageSetup scale="8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9"/>
  <sheetViews>
    <sheetView topLeftCell="A82" zoomScale="80" zoomScaleNormal="80" workbookViewId="0">
      <selection activeCell="F84" sqref="F84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bestFit="1" customWidth="1"/>
    <col min="5" max="5" width="13.5703125" customWidth="1"/>
    <col min="6" max="6" width="27" style="12" customWidth="1"/>
  </cols>
  <sheetData>
    <row r="1" spans="1:8" x14ac:dyDescent="0.25">
      <c r="A1" s="2"/>
      <c r="F1" s="11"/>
    </row>
    <row r="2" spans="1:8" x14ac:dyDescent="0.25">
      <c r="A2" s="2"/>
      <c r="E2" s="4"/>
    </row>
    <row r="3" spans="1:8" ht="18.75" x14ac:dyDescent="0.3">
      <c r="A3" s="53" t="s">
        <v>285</v>
      </c>
      <c r="B3" s="37"/>
      <c r="C3" s="37"/>
      <c r="D3" s="54">
        <f>+'Noviembre 2016'!F88</f>
        <v>13514912</v>
      </c>
      <c r="F3" s="13"/>
      <c r="G3" s="3"/>
      <c r="H3" s="3"/>
    </row>
    <row r="5" spans="1:8" ht="18.75" x14ac:dyDescent="0.3">
      <c r="A5" s="307" t="s">
        <v>286</v>
      </c>
      <c r="B5" s="307"/>
      <c r="C5" s="307"/>
      <c r="D5" s="307"/>
      <c r="E5" s="307"/>
      <c r="F5" s="308"/>
    </row>
    <row r="6" spans="1:8" ht="32.65" customHeight="1" x14ac:dyDescent="0.25">
      <c r="A6" s="62" t="s">
        <v>43</v>
      </c>
      <c r="B6" s="62" t="s">
        <v>40</v>
      </c>
      <c r="C6" s="62" t="s">
        <v>1</v>
      </c>
      <c r="D6" s="62"/>
      <c r="E6" s="62"/>
      <c r="F6" s="63" t="s">
        <v>42</v>
      </c>
    </row>
    <row r="7" spans="1:8" x14ac:dyDescent="0.25">
      <c r="A7" s="9">
        <v>42706</v>
      </c>
      <c r="B7" t="s">
        <v>76</v>
      </c>
      <c r="C7" t="s">
        <v>2</v>
      </c>
      <c r="D7" t="s">
        <v>57</v>
      </c>
      <c r="F7" s="14">
        <v>20000</v>
      </c>
    </row>
    <row r="8" spans="1:8" x14ac:dyDescent="0.25">
      <c r="A8" s="9">
        <v>42706</v>
      </c>
      <c r="B8" t="s">
        <v>76</v>
      </c>
      <c r="C8" t="s">
        <v>91</v>
      </c>
      <c r="D8" t="s">
        <v>57</v>
      </c>
      <c r="F8" s="14">
        <v>20028</v>
      </c>
    </row>
    <row r="9" spans="1:8" x14ac:dyDescent="0.25">
      <c r="A9" s="9">
        <v>42706</v>
      </c>
      <c r="B9" t="s">
        <v>76</v>
      </c>
      <c r="C9" t="s">
        <v>99</v>
      </c>
      <c r="D9" t="s">
        <v>57</v>
      </c>
      <c r="F9" s="14">
        <v>20094</v>
      </c>
    </row>
    <row r="10" spans="1:8" x14ac:dyDescent="0.25">
      <c r="A10" s="9">
        <v>42706</v>
      </c>
      <c r="B10" t="s">
        <v>76</v>
      </c>
      <c r="C10" t="s">
        <v>4</v>
      </c>
      <c r="D10" t="s">
        <v>57</v>
      </c>
      <c r="F10" s="14">
        <v>20097</v>
      </c>
    </row>
    <row r="11" spans="1:8" x14ac:dyDescent="0.25">
      <c r="A11" s="9">
        <v>42706</v>
      </c>
      <c r="B11" t="s">
        <v>76</v>
      </c>
      <c r="C11" t="s">
        <v>311</v>
      </c>
      <c r="D11" t="s">
        <v>57</v>
      </c>
      <c r="F11" s="14">
        <v>20109</v>
      </c>
    </row>
    <row r="12" spans="1:8" x14ac:dyDescent="0.25">
      <c r="A12" s="9">
        <v>42706</v>
      </c>
      <c r="B12" t="s">
        <v>298</v>
      </c>
      <c r="C12" t="s">
        <v>245</v>
      </c>
      <c r="D12" t="s">
        <v>57</v>
      </c>
      <c r="F12" s="14">
        <v>60000</v>
      </c>
    </row>
    <row r="13" spans="1:8" x14ac:dyDescent="0.25">
      <c r="A13" s="9">
        <v>42709</v>
      </c>
      <c r="B13" t="s">
        <v>76</v>
      </c>
      <c r="C13" t="s">
        <v>307</v>
      </c>
      <c r="D13" t="s">
        <v>57</v>
      </c>
      <c r="F13" s="14">
        <v>10000</v>
      </c>
    </row>
    <row r="14" spans="1:8" x14ac:dyDescent="0.25">
      <c r="A14" s="9">
        <v>42710</v>
      </c>
      <c r="B14" t="s">
        <v>76</v>
      </c>
      <c r="C14" t="s">
        <v>12</v>
      </c>
      <c r="D14" t="s">
        <v>57</v>
      </c>
      <c r="F14" s="14">
        <v>20000</v>
      </c>
    </row>
    <row r="15" spans="1:8" x14ac:dyDescent="0.25">
      <c r="A15" s="9">
        <v>42710</v>
      </c>
      <c r="B15" t="s">
        <v>76</v>
      </c>
      <c r="C15" t="s">
        <v>18</v>
      </c>
      <c r="D15" t="s">
        <v>57</v>
      </c>
      <c r="F15" s="14">
        <v>20080</v>
      </c>
    </row>
    <row r="16" spans="1:8" x14ac:dyDescent="0.25">
      <c r="A16" s="9">
        <v>42710</v>
      </c>
      <c r="B16" t="s">
        <v>76</v>
      </c>
      <c r="C16" t="s">
        <v>313</v>
      </c>
      <c r="D16" t="s">
        <v>57</v>
      </c>
      <c r="F16" s="14">
        <v>45000</v>
      </c>
    </row>
    <row r="17" spans="1:6" x14ac:dyDescent="0.25">
      <c r="A17" s="9">
        <v>42711</v>
      </c>
      <c r="B17" t="s">
        <v>76</v>
      </c>
      <c r="C17" t="s">
        <v>134</v>
      </c>
      <c r="F17" s="14">
        <v>20000</v>
      </c>
    </row>
    <row r="18" spans="1:6" x14ac:dyDescent="0.25">
      <c r="A18" s="9">
        <v>42711</v>
      </c>
      <c r="B18" t="s">
        <v>76</v>
      </c>
      <c r="C18" t="s">
        <v>94</v>
      </c>
      <c r="D18" t="s">
        <v>57</v>
      </c>
      <c r="F18" s="14">
        <v>20054</v>
      </c>
    </row>
    <row r="19" spans="1:6" x14ac:dyDescent="0.25">
      <c r="A19" s="9">
        <v>42711</v>
      </c>
      <c r="B19" t="s">
        <v>76</v>
      </c>
      <c r="C19" t="s">
        <v>24</v>
      </c>
      <c r="D19" t="s">
        <v>57</v>
      </c>
      <c r="F19" s="14">
        <v>40000</v>
      </c>
    </row>
    <row r="20" spans="1:6" x14ac:dyDescent="0.25">
      <c r="A20" s="9">
        <v>42719</v>
      </c>
      <c r="B20" t="s">
        <v>239</v>
      </c>
      <c r="C20" t="s">
        <v>80</v>
      </c>
      <c r="D20" t="s">
        <v>57</v>
      </c>
      <c r="F20" s="14">
        <v>20000</v>
      </c>
    </row>
    <row r="21" spans="1:6" x14ac:dyDescent="0.25">
      <c r="A21" s="9">
        <v>42719</v>
      </c>
      <c r="B21" t="s">
        <v>76</v>
      </c>
      <c r="C21" t="s">
        <v>132</v>
      </c>
      <c r="D21" t="s">
        <v>57</v>
      </c>
      <c r="F21" s="14">
        <v>20100</v>
      </c>
    </row>
    <row r="22" spans="1:6" x14ac:dyDescent="0.25">
      <c r="A22" s="9">
        <v>42723</v>
      </c>
      <c r="B22" t="s">
        <v>239</v>
      </c>
      <c r="C22" t="s">
        <v>13</v>
      </c>
      <c r="D22" t="s">
        <v>57</v>
      </c>
      <c r="F22" s="14">
        <v>20000</v>
      </c>
    </row>
    <row r="23" spans="1:6" x14ac:dyDescent="0.25">
      <c r="A23" s="9">
        <v>42723</v>
      </c>
      <c r="B23" t="s">
        <v>76</v>
      </c>
      <c r="C23" t="s">
        <v>312</v>
      </c>
      <c r="F23" s="14">
        <v>20109</v>
      </c>
    </row>
    <row r="24" spans="1:6" x14ac:dyDescent="0.25">
      <c r="A24" s="9">
        <v>42723</v>
      </c>
      <c r="B24" t="s">
        <v>76</v>
      </c>
      <c r="C24" t="s">
        <v>201</v>
      </c>
      <c r="D24" t="s">
        <v>57</v>
      </c>
      <c r="F24" s="14">
        <v>40000</v>
      </c>
    </row>
    <row r="25" spans="1:6" x14ac:dyDescent="0.25">
      <c r="A25" s="9">
        <v>42724</v>
      </c>
      <c r="B25" t="s">
        <v>239</v>
      </c>
      <c r="C25" t="s">
        <v>309</v>
      </c>
      <c r="F25" s="14">
        <v>20000</v>
      </c>
    </row>
    <row r="26" spans="1:6" x14ac:dyDescent="0.25">
      <c r="A26" s="9">
        <v>42725</v>
      </c>
      <c r="B26" t="s">
        <v>76</v>
      </c>
      <c r="C26" t="s">
        <v>93</v>
      </c>
      <c r="F26" s="14">
        <v>20000</v>
      </c>
    </row>
    <row r="27" spans="1:6" x14ac:dyDescent="0.25">
      <c r="A27" s="9">
        <v>42725</v>
      </c>
      <c r="B27" t="s">
        <v>76</v>
      </c>
      <c r="C27" t="s">
        <v>127</v>
      </c>
      <c r="F27" s="14">
        <v>20000</v>
      </c>
    </row>
    <row r="28" spans="1:6" x14ac:dyDescent="0.25">
      <c r="A28" s="9">
        <v>42725</v>
      </c>
      <c r="B28" t="s">
        <v>76</v>
      </c>
      <c r="C28" t="s">
        <v>206</v>
      </c>
      <c r="F28" s="14">
        <v>40000</v>
      </c>
    </row>
    <row r="29" spans="1:6" x14ac:dyDescent="0.25">
      <c r="A29" s="9">
        <v>42725</v>
      </c>
      <c r="B29" t="s">
        <v>76</v>
      </c>
      <c r="C29" t="s">
        <v>90</v>
      </c>
      <c r="F29" s="14">
        <v>40000</v>
      </c>
    </row>
    <row r="30" spans="1:6" x14ac:dyDescent="0.25">
      <c r="A30" s="9">
        <v>42730</v>
      </c>
      <c r="B30" t="s">
        <v>76</v>
      </c>
      <c r="C30" t="s">
        <v>82</v>
      </c>
      <c r="F30" s="14">
        <v>100000</v>
      </c>
    </row>
    <row r="31" spans="1:6" x14ac:dyDescent="0.25">
      <c r="A31" s="9">
        <v>42731</v>
      </c>
      <c r="B31" t="s">
        <v>76</v>
      </c>
      <c r="C31" t="s">
        <v>16</v>
      </c>
      <c r="F31" s="14">
        <v>20037</v>
      </c>
    </row>
    <row r="32" spans="1:6" x14ac:dyDescent="0.25">
      <c r="A32" s="9">
        <v>42731</v>
      </c>
      <c r="B32" t="s">
        <v>76</v>
      </c>
      <c r="C32" t="s">
        <v>96</v>
      </c>
      <c r="F32" s="14">
        <v>20072</v>
      </c>
    </row>
    <row r="33" spans="1:9" x14ac:dyDescent="0.25">
      <c r="A33" s="9">
        <v>42731</v>
      </c>
      <c r="B33" t="s">
        <v>239</v>
      </c>
      <c r="C33" t="s">
        <v>82</v>
      </c>
      <c r="F33" s="14">
        <v>60000</v>
      </c>
    </row>
    <row r="34" spans="1:9" x14ac:dyDescent="0.25">
      <c r="A34" s="9">
        <v>42732</v>
      </c>
      <c r="B34" t="s">
        <v>76</v>
      </c>
      <c r="C34" t="s">
        <v>9</v>
      </c>
      <c r="F34" s="14">
        <v>20000</v>
      </c>
    </row>
    <row r="35" spans="1:9" x14ac:dyDescent="0.25">
      <c r="A35" s="9">
        <v>42732</v>
      </c>
      <c r="B35" t="s">
        <v>76</v>
      </c>
      <c r="C35" t="s">
        <v>131</v>
      </c>
      <c r="F35" s="14">
        <v>20000</v>
      </c>
    </row>
    <row r="36" spans="1:9" x14ac:dyDescent="0.25">
      <c r="A36" s="9">
        <v>42732</v>
      </c>
      <c r="B36" t="s">
        <v>76</v>
      </c>
      <c r="C36" t="s">
        <v>310</v>
      </c>
      <c r="F36" s="14">
        <v>20000</v>
      </c>
    </row>
    <row r="37" spans="1:9" x14ac:dyDescent="0.25">
      <c r="A37" s="9">
        <v>42732</v>
      </c>
      <c r="B37" t="s">
        <v>239</v>
      </c>
      <c r="C37" t="s">
        <v>18</v>
      </c>
      <c r="F37" s="14">
        <v>20080</v>
      </c>
    </row>
    <row r="38" spans="1:9" x14ac:dyDescent="0.25">
      <c r="A38" s="9">
        <v>42732</v>
      </c>
      <c r="B38" t="s">
        <v>239</v>
      </c>
      <c r="C38" t="s">
        <v>4</v>
      </c>
      <c r="F38" s="14">
        <v>20097</v>
      </c>
    </row>
    <row r="39" spans="1:9" x14ac:dyDescent="0.25">
      <c r="A39" s="9">
        <v>42732</v>
      </c>
      <c r="B39" t="s">
        <v>298</v>
      </c>
      <c r="C39" t="s">
        <v>314</v>
      </c>
      <c r="F39" s="14">
        <v>60039</v>
      </c>
    </row>
    <row r="40" spans="1:9" x14ac:dyDescent="0.25">
      <c r="A40" s="9">
        <v>42732</v>
      </c>
      <c r="B40" t="s">
        <v>76</v>
      </c>
      <c r="C40" t="s">
        <v>140</v>
      </c>
      <c r="F40" s="14">
        <v>60096</v>
      </c>
    </row>
    <row r="41" spans="1:9" x14ac:dyDescent="0.25">
      <c r="A41" s="9">
        <v>42733</v>
      </c>
      <c r="B41" t="s">
        <v>76</v>
      </c>
      <c r="C41" t="s">
        <v>94</v>
      </c>
      <c r="F41" s="14">
        <v>20054</v>
      </c>
    </row>
    <row r="42" spans="1:9" x14ac:dyDescent="0.25">
      <c r="A42" s="9">
        <v>42734</v>
      </c>
      <c r="B42" t="s">
        <v>319</v>
      </c>
      <c r="C42" t="s">
        <v>308</v>
      </c>
      <c r="F42" s="14">
        <v>10747</v>
      </c>
    </row>
    <row r="43" spans="1:9" x14ac:dyDescent="0.25">
      <c r="A43" s="9">
        <v>42734</v>
      </c>
      <c r="B43" t="s">
        <v>76</v>
      </c>
      <c r="C43" t="s">
        <v>315</v>
      </c>
      <c r="F43" s="14">
        <v>217000</v>
      </c>
    </row>
    <row r="44" spans="1:9" ht="19.5" thickBot="1" x14ac:dyDescent="0.35">
      <c r="A44" s="18"/>
      <c r="B44" s="18"/>
      <c r="C44" s="39" t="s">
        <v>288</v>
      </c>
      <c r="D44" s="40"/>
      <c r="E44" s="40"/>
      <c r="F44" s="41">
        <f>SUM(F7:F43)</f>
        <v>1263893</v>
      </c>
      <c r="I44" s="1"/>
    </row>
    <row r="45" spans="1:9" ht="15.75" thickTop="1" x14ac:dyDescent="0.25"/>
    <row r="59" spans="1:6" ht="18.75" x14ac:dyDescent="0.3">
      <c r="A59" s="307" t="s">
        <v>289</v>
      </c>
      <c r="B59" s="307"/>
      <c r="C59" s="307"/>
      <c r="D59" s="307"/>
      <c r="E59" s="307"/>
      <c r="F59" s="308"/>
    </row>
    <row r="61" spans="1:6" ht="34.15" customHeight="1" x14ac:dyDescent="0.25">
      <c r="A61" s="8" t="s">
        <v>43</v>
      </c>
      <c r="B61" s="8" t="s">
        <v>40</v>
      </c>
      <c r="C61" s="8" t="s">
        <v>1</v>
      </c>
      <c r="D61" s="8" t="s">
        <v>41</v>
      </c>
      <c r="E61" s="8" t="s">
        <v>68</v>
      </c>
      <c r="F61" s="16" t="s">
        <v>42</v>
      </c>
    </row>
    <row r="62" spans="1:6" x14ac:dyDescent="0.25">
      <c r="A62" s="9">
        <v>42709</v>
      </c>
      <c r="B62" t="s">
        <v>76</v>
      </c>
      <c r="C62" t="s">
        <v>299</v>
      </c>
      <c r="D62" s="10" t="s">
        <v>57</v>
      </c>
      <c r="E62" s="7"/>
      <c r="F62" s="14">
        <v>6990</v>
      </c>
    </row>
    <row r="63" spans="1:6" x14ac:dyDescent="0.25">
      <c r="A63" s="9">
        <v>42711</v>
      </c>
      <c r="B63" t="s">
        <v>76</v>
      </c>
      <c r="C63" t="s">
        <v>302</v>
      </c>
      <c r="D63" s="10" t="s">
        <v>57</v>
      </c>
      <c r="E63" s="7"/>
      <c r="F63" s="14">
        <v>9740</v>
      </c>
    </row>
    <row r="64" spans="1:6" x14ac:dyDescent="0.25">
      <c r="A64" s="9">
        <v>42709</v>
      </c>
      <c r="B64" t="s">
        <v>76</v>
      </c>
      <c r="C64" t="s">
        <v>296</v>
      </c>
      <c r="D64" s="10" t="s">
        <v>57</v>
      </c>
      <c r="E64" s="7"/>
      <c r="F64" s="14">
        <v>14357</v>
      </c>
    </row>
    <row r="65" spans="1:6" x14ac:dyDescent="0.25">
      <c r="A65" s="9">
        <v>42731</v>
      </c>
      <c r="B65" t="s">
        <v>76</v>
      </c>
      <c r="C65" t="s">
        <v>317</v>
      </c>
      <c r="D65" s="10"/>
      <c r="E65" s="7"/>
      <c r="F65" s="14">
        <v>15150</v>
      </c>
    </row>
    <row r="66" spans="1:6" x14ac:dyDescent="0.25">
      <c r="A66" s="9">
        <v>42734</v>
      </c>
      <c r="B66" t="s">
        <v>76</v>
      </c>
      <c r="C66" t="s">
        <v>320</v>
      </c>
      <c r="D66" s="10"/>
      <c r="E66" s="7"/>
      <c r="F66" s="14">
        <v>15150</v>
      </c>
    </row>
    <row r="67" spans="1:6" x14ac:dyDescent="0.25">
      <c r="A67" s="9">
        <v>42719</v>
      </c>
      <c r="B67" t="s">
        <v>76</v>
      </c>
      <c r="C67" t="s">
        <v>305</v>
      </c>
      <c r="D67" s="10" t="s">
        <v>57</v>
      </c>
      <c r="E67" s="7"/>
      <c r="F67" s="14">
        <v>35000</v>
      </c>
    </row>
    <row r="68" spans="1:6" x14ac:dyDescent="0.25">
      <c r="A68" s="9">
        <v>42726</v>
      </c>
      <c r="B68" t="s">
        <v>76</v>
      </c>
      <c r="C68" t="s">
        <v>316</v>
      </c>
      <c r="D68" s="10"/>
      <c r="E68" s="7"/>
      <c r="F68" s="14">
        <v>35000</v>
      </c>
    </row>
    <row r="69" spans="1:6" x14ac:dyDescent="0.25">
      <c r="A69" s="9">
        <v>42733</v>
      </c>
      <c r="B69" t="s">
        <v>76</v>
      </c>
      <c r="C69" t="s">
        <v>318</v>
      </c>
      <c r="D69" s="10"/>
      <c r="E69" s="7"/>
      <c r="F69" s="14">
        <v>35000</v>
      </c>
    </row>
    <row r="70" spans="1:6" x14ac:dyDescent="0.25">
      <c r="A70" s="9">
        <v>42706</v>
      </c>
      <c r="B70" t="s">
        <v>76</v>
      </c>
      <c r="C70" t="s">
        <v>295</v>
      </c>
      <c r="D70" s="10" t="s">
        <v>57</v>
      </c>
      <c r="E70" s="7"/>
      <c r="F70" s="14">
        <v>50000</v>
      </c>
    </row>
    <row r="71" spans="1:6" x14ac:dyDescent="0.25">
      <c r="A71" s="9">
        <v>42709</v>
      </c>
      <c r="B71" t="s">
        <v>76</v>
      </c>
      <c r="C71" t="s">
        <v>297</v>
      </c>
      <c r="D71" s="10" t="s">
        <v>57</v>
      </c>
      <c r="E71" s="7"/>
      <c r="F71" s="14">
        <v>66814</v>
      </c>
    </row>
    <row r="72" spans="1:6" x14ac:dyDescent="0.25">
      <c r="A72" s="9">
        <v>42719</v>
      </c>
      <c r="B72" t="s">
        <v>76</v>
      </c>
      <c r="C72" t="s">
        <v>303</v>
      </c>
      <c r="D72" s="10"/>
      <c r="E72" s="7"/>
      <c r="F72" s="14">
        <v>70000</v>
      </c>
    </row>
    <row r="73" spans="1:6" x14ac:dyDescent="0.25">
      <c r="A73" s="9">
        <v>42723</v>
      </c>
      <c r="B73" t="s">
        <v>76</v>
      </c>
      <c r="C73" t="s">
        <v>306</v>
      </c>
      <c r="D73" s="10"/>
      <c r="E73" s="7"/>
      <c r="F73" s="14">
        <v>70000</v>
      </c>
    </row>
    <row r="74" spans="1:6" x14ac:dyDescent="0.25">
      <c r="A74" s="9">
        <v>42719</v>
      </c>
      <c r="B74" t="s">
        <v>76</v>
      </c>
      <c r="C74" t="s">
        <v>304</v>
      </c>
      <c r="D74" s="10" t="s">
        <v>57</v>
      </c>
      <c r="E74" s="7"/>
      <c r="F74" s="14">
        <v>120000</v>
      </c>
    </row>
    <row r="75" spans="1:6" x14ac:dyDescent="0.25">
      <c r="A75" s="9">
        <v>42709</v>
      </c>
      <c r="B75" t="s">
        <v>76</v>
      </c>
      <c r="C75" t="s">
        <v>300</v>
      </c>
      <c r="D75" s="10" t="s">
        <v>57</v>
      </c>
      <c r="E75" s="7"/>
      <c r="F75" s="14">
        <v>148661</v>
      </c>
    </row>
    <row r="76" spans="1:6" x14ac:dyDescent="0.25">
      <c r="A76" s="9">
        <v>42734</v>
      </c>
      <c r="B76" t="s">
        <v>76</v>
      </c>
      <c r="C76" t="s">
        <v>321</v>
      </c>
      <c r="D76" s="10"/>
      <c r="E76" s="7"/>
      <c r="F76" s="14">
        <v>178155</v>
      </c>
    </row>
    <row r="77" spans="1:6" x14ac:dyDescent="0.25">
      <c r="A77" s="9">
        <v>42705</v>
      </c>
      <c r="B77" t="s">
        <v>76</v>
      </c>
      <c r="C77" t="s">
        <v>294</v>
      </c>
      <c r="D77" s="10" t="s">
        <v>57</v>
      </c>
      <c r="E77" s="7"/>
      <c r="F77" s="14">
        <v>238189</v>
      </c>
    </row>
    <row r="78" spans="1:6" x14ac:dyDescent="0.25">
      <c r="A78" s="9">
        <v>42709</v>
      </c>
      <c r="B78" t="s">
        <v>76</v>
      </c>
      <c r="C78" t="s">
        <v>301</v>
      </c>
      <c r="D78" s="10" t="s">
        <v>57</v>
      </c>
      <c r="E78" s="7"/>
      <c r="F78" s="14">
        <v>250000</v>
      </c>
    </row>
    <row r="80" spans="1:6" ht="18.75" x14ac:dyDescent="0.3">
      <c r="C80" s="36" t="s">
        <v>290</v>
      </c>
      <c r="D80" s="37"/>
      <c r="E80" s="37"/>
      <c r="F80" s="38">
        <f>SUM(F62:F79)</f>
        <v>1358206</v>
      </c>
    </row>
    <row r="82" spans="3:11" ht="15.75" thickBot="1" x14ac:dyDescent="0.3">
      <c r="H82" s="67"/>
      <c r="I82" s="67"/>
      <c r="J82" s="67"/>
      <c r="K82" s="67"/>
    </row>
    <row r="83" spans="3:11" ht="16.5" thickTop="1" thickBot="1" x14ac:dyDescent="0.3">
      <c r="C83" s="310" t="s">
        <v>162</v>
      </c>
      <c r="D83" s="310"/>
      <c r="E83" s="310"/>
      <c r="F83" s="313"/>
      <c r="H83" s="67"/>
      <c r="I83" s="67"/>
      <c r="J83" s="67"/>
      <c r="K83" s="67"/>
    </row>
    <row r="84" spans="3:11" ht="15.75" thickTop="1" x14ac:dyDescent="0.25">
      <c r="C84" s="3" t="s">
        <v>72</v>
      </c>
      <c r="D84" s="20">
        <v>42704</v>
      </c>
      <c r="E84" s="3"/>
      <c r="F84" s="11">
        <f>+'Noviembre 2016'!F88</f>
        <v>13514912</v>
      </c>
      <c r="H84" s="67"/>
      <c r="I84" s="68">
        <v>11750116</v>
      </c>
      <c r="J84" s="67"/>
      <c r="K84" s="67"/>
    </row>
    <row r="85" spans="3:11" x14ac:dyDescent="0.25">
      <c r="C85" s="3" t="s">
        <v>73</v>
      </c>
      <c r="D85" s="20">
        <v>42705</v>
      </c>
      <c r="E85" s="3"/>
      <c r="F85" s="11">
        <f>+F44</f>
        <v>1263893</v>
      </c>
      <c r="H85" s="67"/>
      <c r="I85" s="68">
        <v>3324310</v>
      </c>
      <c r="J85" s="67"/>
      <c r="K85" s="67"/>
    </row>
    <row r="86" spans="3:11" x14ac:dyDescent="0.25">
      <c r="C86" s="3" t="s">
        <v>74</v>
      </c>
      <c r="D86" s="3"/>
      <c r="E86" s="3"/>
      <c r="F86" s="13"/>
      <c r="H86" s="67"/>
      <c r="I86" s="68">
        <v>2998971</v>
      </c>
      <c r="J86" s="67"/>
      <c r="K86" s="67"/>
    </row>
    <row r="87" spans="3:11" x14ac:dyDescent="0.25">
      <c r="C87" s="3" t="s">
        <v>75</v>
      </c>
      <c r="D87" s="20">
        <v>42705</v>
      </c>
      <c r="E87" s="3"/>
      <c r="F87" s="17">
        <f>-F80</f>
        <v>-1358206</v>
      </c>
      <c r="H87" s="67"/>
      <c r="I87" s="68">
        <v>2996667</v>
      </c>
      <c r="J87" s="67"/>
      <c r="K87" s="67"/>
    </row>
    <row r="88" spans="3:11" ht="15.75" thickBot="1" x14ac:dyDescent="0.3">
      <c r="H88" s="67"/>
      <c r="I88" s="68">
        <v>166515</v>
      </c>
      <c r="J88" s="67"/>
      <c r="K88" s="67"/>
    </row>
    <row r="89" spans="3:11" ht="20.25" thickTop="1" thickBot="1" x14ac:dyDescent="0.35">
      <c r="C89" s="21" t="s">
        <v>291</v>
      </c>
      <c r="D89" s="22"/>
      <c r="E89" s="22"/>
      <c r="F89" s="24">
        <f>+F84+F85+F87</f>
        <v>13420599</v>
      </c>
      <c r="H89" s="67"/>
      <c r="I89" s="68">
        <v>1443968</v>
      </c>
      <c r="J89" s="67"/>
      <c r="K89" s="67"/>
    </row>
    <row r="90" spans="3:11" ht="16.5" thickTop="1" thickBot="1" x14ac:dyDescent="0.3">
      <c r="H90" s="67"/>
      <c r="I90" s="68">
        <v>731774</v>
      </c>
      <c r="J90" s="67"/>
      <c r="K90" s="67"/>
    </row>
    <row r="91" spans="3:11" ht="20.25" thickTop="1" thickBot="1" x14ac:dyDescent="0.35">
      <c r="C91" s="21" t="s">
        <v>327</v>
      </c>
      <c r="D91" s="22"/>
      <c r="E91" s="22"/>
      <c r="F91" s="24">
        <v>34645345</v>
      </c>
      <c r="H91" s="67"/>
      <c r="I91" s="68">
        <v>10482372</v>
      </c>
      <c r="J91" s="67"/>
      <c r="K91" s="67"/>
    </row>
    <row r="92" spans="3:11" ht="15.75" thickTop="1" x14ac:dyDescent="0.25">
      <c r="H92" s="67"/>
      <c r="I92" s="68">
        <v>750652</v>
      </c>
      <c r="J92" s="67"/>
      <c r="K92" s="67"/>
    </row>
    <row r="93" spans="3:11" x14ac:dyDescent="0.25">
      <c r="H93" s="67"/>
      <c r="I93" s="68">
        <f>SUM(I84:I92)</f>
        <v>34645345</v>
      </c>
      <c r="J93" s="67"/>
      <c r="K93" s="67"/>
    </row>
    <row r="94" spans="3:11" x14ac:dyDescent="0.25">
      <c r="H94" s="67"/>
      <c r="I94" s="67"/>
      <c r="J94" s="67"/>
      <c r="K94" s="67"/>
    </row>
    <row r="98" spans="1:6" ht="15.75" thickBot="1" x14ac:dyDescent="0.3">
      <c r="A98" s="18"/>
      <c r="B98" s="18"/>
      <c r="C98" s="18"/>
      <c r="D98" s="18"/>
      <c r="E98" s="18"/>
      <c r="F98" s="19"/>
    </row>
    <row r="99" spans="1:6" ht="15.75" thickTop="1" x14ac:dyDescent="0.25"/>
  </sheetData>
  <sortState xmlns:xlrd2="http://schemas.microsoft.com/office/spreadsheetml/2017/richdata2" ref="A7:F43">
    <sortCondition ref="A7:A43"/>
  </sortState>
  <mergeCells count="3">
    <mergeCell ref="A5:F5"/>
    <mergeCell ref="A59:F59"/>
    <mergeCell ref="C83:F83"/>
  </mergeCells>
  <pageMargins left="0.70866141732283472" right="0.70866141732283472" top="0.74803149606299213" bottom="0.74803149606299213" header="0.31496062992125984" footer="0.31496062992125984"/>
  <pageSetup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0"/>
  <sheetViews>
    <sheetView topLeftCell="A60" zoomScale="80" zoomScaleNormal="80" workbookViewId="0">
      <selection activeCell="L91" sqref="L91"/>
    </sheetView>
  </sheetViews>
  <sheetFormatPr baseColWidth="10" defaultRowHeight="15" x14ac:dyDescent="0.25"/>
  <cols>
    <col min="1" max="1" width="10.7109375" customWidth="1"/>
    <col min="2" max="2" width="8" customWidth="1"/>
    <col min="3" max="3" width="38.7109375" customWidth="1"/>
    <col min="4" max="4" width="15.7109375" bestFit="1" customWidth="1"/>
    <col min="5" max="5" width="8.5703125" customWidth="1"/>
    <col min="6" max="6" width="27" customWidth="1"/>
  </cols>
  <sheetData>
    <row r="1" spans="1:8" ht="15.75" thickTop="1" x14ac:dyDescent="0.25">
      <c r="A1" s="103"/>
      <c r="B1" s="104"/>
      <c r="C1" s="104"/>
      <c r="D1" s="104"/>
      <c r="E1" s="104"/>
      <c r="F1" s="105"/>
    </row>
    <row r="2" spans="1:8" x14ac:dyDescent="0.25">
      <c r="A2" s="2"/>
      <c r="E2" s="4"/>
      <c r="F2" s="12"/>
    </row>
    <row r="3" spans="1:8" ht="18.75" x14ac:dyDescent="0.3">
      <c r="A3" s="53" t="s">
        <v>343</v>
      </c>
      <c r="B3" s="37"/>
      <c r="C3" s="37"/>
      <c r="D3" s="54">
        <f>+'Diciembre 2016 '!F89</f>
        <v>13420599</v>
      </c>
      <c r="F3" s="13"/>
      <c r="G3" s="3"/>
      <c r="H3" s="3"/>
    </row>
    <row r="4" spans="1:8" x14ac:dyDescent="0.25">
      <c r="F4" s="12"/>
    </row>
    <row r="5" spans="1:8" ht="18.75" x14ac:dyDescent="0.3">
      <c r="A5" s="307" t="s">
        <v>342</v>
      </c>
      <c r="B5" s="307"/>
      <c r="C5" s="307"/>
      <c r="D5" s="307"/>
      <c r="E5" s="307"/>
      <c r="F5" s="308"/>
    </row>
    <row r="6" spans="1:8" ht="32.65" customHeight="1" x14ac:dyDescent="0.25">
      <c r="A6" s="62" t="s">
        <v>43</v>
      </c>
      <c r="B6" s="62" t="s">
        <v>40</v>
      </c>
      <c r="C6" s="62" t="s">
        <v>1</v>
      </c>
      <c r="D6" s="62"/>
      <c r="E6" s="62"/>
      <c r="F6" s="63" t="s">
        <v>42</v>
      </c>
    </row>
    <row r="7" spans="1:8" x14ac:dyDescent="0.25">
      <c r="A7" s="9">
        <v>42738</v>
      </c>
      <c r="B7" t="s">
        <v>76</v>
      </c>
      <c r="C7" t="s">
        <v>14</v>
      </c>
      <c r="D7" t="s">
        <v>57</v>
      </c>
      <c r="F7" s="14">
        <v>20000</v>
      </c>
    </row>
    <row r="8" spans="1:8" x14ac:dyDescent="0.25">
      <c r="A8" s="9">
        <v>42738</v>
      </c>
      <c r="B8" t="s">
        <v>239</v>
      </c>
      <c r="C8" t="s">
        <v>370</v>
      </c>
      <c r="D8" t="s">
        <v>57</v>
      </c>
      <c r="F8" s="14">
        <v>240000</v>
      </c>
    </row>
    <row r="9" spans="1:8" x14ac:dyDescent="0.25">
      <c r="A9" s="9">
        <v>42738</v>
      </c>
      <c r="B9" t="s">
        <v>76</v>
      </c>
      <c r="C9" t="s">
        <v>371</v>
      </c>
      <c r="D9" t="s">
        <v>57</v>
      </c>
      <c r="F9" s="14">
        <v>8710</v>
      </c>
    </row>
    <row r="10" spans="1:8" x14ac:dyDescent="0.25">
      <c r="A10" s="9">
        <v>42738</v>
      </c>
      <c r="B10" t="s">
        <v>76</v>
      </c>
      <c r="C10" t="s">
        <v>2</v>
      </c>
      <c r="D10" t="s">
        <v>57</v>
      </c>
      <c r="F10" s="14">
        <v>20000</v>
      </c>
    </row>
    <row r="11" spans="1:8" x14ac:dyDescent="0.25">
      <c r="A11" s="9">
        <v>42738</v>
      </c>
      <c r="B11" t="s">
        <v>239</v>
      </c>
      <c r="C11" t="s">
        <v>91</v>
      </c>
      <c r="D11" t="s">
        <v>57</v>
      </c>
      <c r="F11" s="14">
        <v>20028</v>
      </c>
    </row>
    <row r="12" spans="1:8" x14ac:dyDescent="0.25">
      <c r="A12" s="9">
        <v>42739</v>
      </c>
      <c r="B12" t="s">
        <v>239</v>
      </c>
      <c r="C12" t="s">
        <v>372</v>
      </c>
      <c r="D12" t="s">
        <v>57</v>
      </c>
      <c r="F12" s="14">
        <v>20094</v>
      </c>
    </row>
    <row r="13" spans="1:8" x14ac:dyDescent="0.25">
      <c r="A13" s="9">
        <v>42741</v>
      </c>
      <c r="B13" t="s">
        <v>76</v>
      </c>
      <c r="C13" t="s">
        <v>24</v>
      </c>
      <c r="D13" t="s">
        <v>57</v>
      </c>
      <c r="F13" s="14">
        <v>40000</v>
      </c>
    </row>
    <row r="14" spans="1:8" x14ac:dyDescent="0.25">
      <c r="A14" s="9">
        <v>42744</v>
      </c>
      <c r="B14" t="s">
        <v>76</v>
      </c>
      <c r="C14" t="s">
        <v>6</v>
      </c>
      <c r="D14" t="s">
        <v>57</v>
      </c>
      <c r="F14" s="14">
        <v>40030</v>
      </c>
    </row>
    <row r="15" spans="1:8" x14ac:dyDescent="0.25">
      <c r="A15" s="9">
        <v>42744</v>
      </c>
      <c r="B15" t="s">
        <v>76</v>
      </c>
      <c r="C15" t="s">
        <v>3</v>
      </c>
      <c r="F15" s="14">
        <v>20000</v>
      </c>
    </row>
    <row r="16" spans="1:8" x14ac:dyDescent="0.25">
      <c r="A16" s="9">
        <v>42744</v>
      </c>
      <c r="B16" t="s">
        <v>76</v>
      </c>
      <c r="C16" t="s">
        <v>12</v>
      </c>
      <c r="D16" t="s">
        <v>57</v>
      </c>
      <c r="F16" s="14">
        <v>20000</v>
      </c>
    </row>
    <row r="17" spans="1:6" x14ac:dyDescent="0.25">
      <c r="A17" s="9">
        <v>42744</v>
      </c>
      <c r="B17" t="s">
        <v>76</v>
      </c>
      <c r="C17" t="s">
        <v>373</v>
      </c>
      <c r="D17" t="s">
        <v>57</v>
      </c>
      <c r="F17" s="14">
        <v>80000</v>
      </c>
    </row>
    <row r="18" spans="1:6" x14ac:dyDescent="0.25">
      <c r="A18" s="9">
        <v>42744</v>
      </c>
      <c r="B18" t="s">
        <v>129</v>
      </c>
      <c r="C18" t="s">
        <v>374</v>
      </c>
      <c r="F18" s="14">
        <v>200000</v>
      </c>
    </row>
    <row r="19" spans="1:6" x14ac:dyDescent="0.25">
      <c r="A19" s="9">
        <v>42745</v>
      </c>
      <c r="B19" t="s">
        <v>129</v>
      </c>
      <c r="C19" t="s">
        <v>245</v>
      </c>
      <c r="F19" s="14">
        <v>60000</v>
      </c>
    </row>
    <row r="20" spans="1:6" x14ac:dyDescent="0.25">
      <c r="A20" s="9">
        <v>42746</v>
      </c>
      <c r="B20" t="s">
        <v>239</v>
      </c>
      <c r="C20" t="s">
        <v>132</v>
      </c>
      <c r="F20" s="14">
        <v>20100</v>
      </c>
    </row>
    <row r="21" spans="1:6" x14ac:dyDescent="0.25">
      <c r="A21" s="9">
        <v>42746</v>
      </c>
      <c r="B21" t="s">
        <v>129</v>
      </c>
      <c r="C21" t="s">
        <v>375</v>
      </c>
      <c r="F21" s="14">
        <v>480000</v>
      </c>
    </row>
    <row r="22" spans="1:6" x14ac:dyDescent="0.25">
      <c r="A22" s="9">
        <v>42746</v>
      </c>
      <c r="B22" t="s">
        <v>129</v>
      </c>
      <c r="C22" t="s">
        <v>376</v>
      </c>
      <c r="F22" s="14">
        <v>20000</v>
      </c>
    </row>
    <row r="23" spans="1:6" x14ac:dyDescent="0.25">
      <c r="A23" s="9">
        <v>42748</v>
      </c>
      <c r="B23" t="s">
        <v>76</v>
      </c>
      <c r="C23" t="s">
        <v>313</v>
      </c>
      <c r="F23" s="14">
        <v>30000</v>
      </c>
    </row>
    <row r="24" spans="1:6" x14ac:dyDescent="0.25">
      <c r="A24" s="9">
        <v>42751</v>
      </c>
      <c r="B24" t="s">
        <v>239</v>
      </c>
      <c r="C24" t="s">
        <v>377</v>
      </c>
      <c r="F24" s="14">
        <v>200000</v>
      </c>
    </row>
    <row r="25" spans="1:6" x14ac:dyDescent="0.25">
      <c r="A25" s="9">
        <v>42751</v>
      </c>
      <c r="B25" t="s">
        <v>239</v>
      </c>
      <c r="C25" t="s">
        <v>378</v>
      </c>
      <c r="F25" s="14">
        <v>130890</v>
      </c>
    </row>
    <row r="26" spans="1:6" x14ac:dyDescent="0.25">
      <c r="A26" s="9">
        <v>42751</v>
      </c>
      <c r="B26" t="s">
        <v>239</v>
      </c>
      <c r="C26" t="s">
        <v>379</v>
      </c>
      <c r="F26" s="14">
        <v>245000</v>
      </c>
    </row>
    <row r="27" spans="1:6" x14ac:dyDescent="0.25">
      <c r="A27" s="9">
        <v>42751</v>
      </c>
      <c r="B27" t="s">
        <v>239</v>
      </c>
      <c r="C27" t="s">
        <v>380</v>
      </c>
      <c r="F27" s="14">
        <v>115000</v>
      </c>
    </row>
    <row r="28" spans="1:6" x14ac:dyDescent="0.25">
      <c r="A28" s="9">
        <v>42751</v>
      </c>
      <c r="B28" t="s">
        <v>129</v>
      </c>
      <c r="C28" t="s">
        <v>381</v>
      </c>
      <c r="F28" s="14">
        <v>180000</v>
      </c>
    </row>
    <row r="29" spans="1:6" x14ac:dyDescent="0.25">
      <c r="A29" s="9">
        <v>42751</v>
      </c>
      <c r="B29" t="s">
        <v>76</v>
      </c>
      <c r="C29" t="s">
        <v>207</v>
      </c>
      <c r="F29" s="14">
        <v>60025</v>
      </c>
    </row>
    <row r="30" spans="1:6" x14ac:dyDescent="0.25">
      <c r="A30" s="9">
        <v>42755</v>
      </c>
      <c r="B30" t="s">
        <v>76</v>
      </c>
      <c r="C30" t="s">
        <v>382</v>
      </c>
      <c r="F30" s="14">
        <v>40000</v>
      </c>
    </row>
    <row r="31" spans="1:6" x14ac:dyDescent="0.25">
      <c r="A31" s="9">
        <v>42758</v>
      </c>
      <c r="B31" t="s">
        <v>239</v>
      </c>
      <c r="C31" t="s">
        <v>13</v>
      </c>
      <c r="F31" s="14">
        <v>20000</v>
      </c>
    </row>
    <row r="32" spans="1:6" x14ac:dyDescent="0.25">
      <c r="A32" s="9">
        <v>42758</v>
      </c>
      <c r="B32" t="s">
        <v>239</v>
      </c>
      <c r="C32" t="s">
        <v>257</v>
      </c>
      <c r="F32" s="14">
        <v>80000</v>
      </c>
    </row>
    <row r="33" spans="1:6" x14ac:dyDescent="0.25">
      <c r="A33" s="9">
        <v>42758</v>
      </c>
      <c r="B33" t="s">
        <v>76</v>
      </c>
      <c r="C33" t="s">
        <v>383</v>
      </c>
      <c r="F33" s="14">
        <v>200006</v>
      </c>
    </row>
    <row r="34" spans="1:6" x14ac:dyDescent="0.25">
      <c r="A34" s="9">
        <v>42758</v>
      </c>
      <c r="B34" t="s">
        <v>129</v>
      </c>
      <c r="C34" t="s">
        <v>384</v>
      </c>
      <c r="F34" s="14">
        <v>93076</v>
      </c>
    </row>
    <row r="35" spans="1:6" x14ac:dyDescent="0.25">
      <c r="A35" s="9">
        <v>42760</v>
      </c>
      <c r="B35" t="s">
        <v>239</v>
      </c>
      <c r="C35" t="s">
        <v>18</v>
      </c>
      <c r="F35" s="14">
        <v>20080</v>
      </c>
    </row>
    <row r="36" spans="1:6" x14ac:dyDescent="0.25">
      <c r="A36" s="9">
        <v>42761</v>
      </c>
      <c r="B36" t="s">
        <v>76</v>
      </c>
      <c r="C36" t="s">
        <v>313</v>
      </c>
      <c r="F36" s="14">
        <v>310000</v>
      </c>
    </row>
    <row r="37" spans="1:6" x14ac:dyDescent="0.25">
      <c r="A37" s="9">
        <v>42761</v>
      </c>
      <c r="B37" t="s">
        <v>76</v>
      </c>
      <c r="C37" t="s">
        <v>251</v>
      </c>
      <c r="F37" s="14">
        <v>20000</v>
      </c>
    </row>
    <row r="38" spans="1:6" x14ac:dyDescent="0.25">
      <c r="A38" s="9">
        <v>42762</v>
      </c>
      <c r="B38" t="s">
        <v>76</v>
      </c>
      <c r="C38" t="s">
        <v>93</v>
      </c>
      <c r="F38" s="14">
        <v>20000</v>
      </c>
    </row>
    <row r="39" spans="1:6" x14ac:dyDescent="0.25">
      <c r="A39" s="9">
        <v>42765</v>
      </c>
      <c r="B39" t="s">
        <v>239</v>
      </c>
      <c r="C39" t="s">
        <v>385</v>
      </c>
      <c r="F39" s="14">
        <v>200000</v>
      </c>
    </row>
    <row r="40" spans="1:6" x14ac:dyDescent="0.25">
      <c r="A40" s="9">
        <v>42765</v>
      </c>
      <c r="B40" t="s">
        <v>239</v>
      </c>
      <c r="C40" t="s">
        <v>4</v>
      </c>
      <c r="F40" s="14">
        <v>20097</v>
      </c>
    </row>
    <row r="41" spans="1:6" x14ac:dyDescent="0.25">
      <c r="A41" s="9">
        <v>42765</v>
      </c>
      <c r="B41" t="s">
        <v>129</v>
      </c>
      <c r="C41" t="s">
        <v>130</v>
      </c>
      <c r="F41" s="14">
        <v>60000</v>
      </c>
    </row>
    <row r="42" spans="1:6" x14ac:dyDescent="0.25">
      <c r="A42" s="9">
        <v>42766</v>
      </c>
      <c r="B42" t="s">
        <v>76</v>
      </c>
      <c r="C42" t="s">
        <v>206</v>
      </c>
      <c r="F42" s="14">
        <v>40000</v>
      </c>
    </row>
    <row r="43" spans="1:6" x14ac:dyDescent="0.25">
      <c r="A43" s="9">
        <v>42766</v>
      </c>
      <c r="B43" t="s">
        <v>76</v>
      </c>
      <c r="C43" t="s">
        <v>386</v>
      </c>
      <c r="F43" s="14">
        <v>100000</v>
      </c>
    </row>
    <row r="44" spans="1:6" x14ac:dyDescent="0.25">
      <c r="A44" s="9">
        <v>42766</v>
      </c>
      <c r="B44" t="s">
        <v>76</v>
      </c>
      <c r="C44" t="s">
        <v>17</v>
      </c>
      <c r="F44" s="14">
        <v>20072</v>
      </c>
    </row>
    <row r="45" spans="1:6" x14ac:dyDescent="0.25">
      <c r="A45" s="9">
        <v>42766</v>
      </c>
      <c r="B45" t="s">
        <v>76</v>
      </c>
      <c r="C45" t="s">
        <v>16</v>
      </c>
      <c r="F45" s="14">
        <v>20037</v>
      </c>
    </row>
    <row r="46" spans="1:6" x14ac:dyDescent="0.25">
      <c r="A46" s="9">
        <v>42766</v>
      </c>
      <c r="B46" t="s">
        <v>76</v>
      </c>
      <c r="C46" t="s">
        <v>9</v>
      </c>
      <c r="F46" s="14">
        <v>40000</v>
      </c>
    </row>
    <row r="47" spans="1:6" x14ac:dyDescent="0.25">
      <c r="A47" s="9">
        <v>42766</v>
      </c>
      <c r="B47" t="s">
        <v>76</v>
      </c>
      <c r="C47" t="s">
        <v>131</v>
      </c>
      <c r="F47" s="14">
        <v>40000</v>
      </c>
    </row>
    <row r="48" spans="1:6" x14ac:dyDescent="0.25">
      <c r="A48" s="9">
        <v>42766</v>
      </c>
      <c r="B48" t="s">
        <v>76</v>
      </c>
      <c r="C48" t="s">
        <v>94</v>
      </c>
      <c r="F48" s="14">
        <v>20054</v>
      </c>
    </row>
    <row r="49" spans="1:9" x14ac:dyDescent="0.25">
      <c r="A49" s="9">
        <v>42766</v>
      </c>
      <c r="B49" t="s">
        <v>76</v>
      </c>
      <c r="C49" t="s">
        <v>14</v>
      </c>
      <c r="F49" s="14">
        <v>20000</v>
      </c>
    </row>
    <row r="50" spans="1:9" x14ac:dyDescent="0.25">
      <c r="A50" s="9"/>
      <c r="F50" s="14"/>
    </row>
    <row r="51" spans="1:9" x14ac:dyDescent="0.25">
      <c r="A51" s="9"/>
      <c r="F51" s="14"/>
    </row>
    <row r="52" spans="1:9" x14ac:dyDescent="0.25">
      <c r="A52" s="9"/>
      <c r="F52" s="14"/>
    </row>
    <row r="53" spans="1:9" x14ac:dyDescent="0.25">
      <c r="A53" s="9"/>
      <c r="F53" s="14"/>
    </row>
    <row r="54" spans="1:9" x14ac:dyDescent="0.25">
      <c r="A54" s="9"/>
      <c r="F54" s="14"/>
    </row>
    <row r="55" spans="1:9" x14ac:dyDescent="0.25">
      <c r="A55" s="9"/>
      <c r="F55" s="14"/>
    </row>
    <row r="56" spans="1:9" ht="19.5" thickBot="1" x14ac:dyDescent="0.35">
      <c r="A56" s="18"/>
      <c r="B56" s="18"/>
      <c r="C56" s="39" t="s">
        <v>341</v>
      </c>
      <c r="D56" s="40"/>
      <c r="E56" s="40"/>
      <c r="F56" s="41">
        <f>SUM(F7:F49)</f>
        <v>3653299</v>
      </c>
      <c r="I56" s="1"/>
    </row>
    <row r="57" spans="1:9" ht="15.75" thickTop="1" x14ac:dyDescent="0.25">
      <c r="F57" s="12"/>
    </row>
    <row r="58" spans="1:9" x14ac:dyDescent="0.25">
      <c r="F58" s="12"/>
    </row>
    <row r="59" spans="1:9" ht="18.75" x14ac:dyDescent="0.3">
      <c r="A59" s="307" t="s">
        <v>340</v>
      </c>
      <c r="B59" s="307"/>
      <c r="C59" s="307"/>
      <c r="D59" s="307"/>
      <c r="E59" s="307"/>
      <c r="F59" s="308"/>
    </row>
    <row r="60" spans="1:9" x14ac:dyDescent="0.25">
      <c r="F60" s="12"/>
    </row>
    <row r="61" spans="1:9" ht="34.15" customHeight="1" x14ac:dyDescent="0.25">
      <c r="A61" s="8" t="s">
        <v>43</v>
      </c>
      <c r="B61" s="8" t="s">
        <v>40</v>
      </c>
      <c r="C61" s="8" t="s">
        <v>1</v>
      </c>
      <c r="D61" s="8" t="s">
        <v>41</v>
      </c>
      <c r="E61" s="8" t="s">
        <v>68</v>
      </c>
      <c r="F61" s="16" t="s">
        <v>42</v>
      </c>
    </row>
    <row r="62" spans="1:9" x14ac:dyDescent="0.25">
      <c r="A62" s="9">
        <v>42738</v>
      </c>
      <c r="B62" t="s">
        <v>76</v>
      </c>
      <c r="C62" t="s">
        <v>357</v>
      </c>
      <c r="D62" s="10" t="s">
        <v>57</v>
      </c>
      <c r="E62" s="7"/>
      <c r="F62" s="14">
        <v>6990</v>
      </c>
    </row>
    <row r="63" spans="1:9" x14ac:dyDescent="0.25">
      <c r="A63" s="9">
        <v>42741</v>
      </c>
      <c r="B63" t="s">
        <v>76</v>
      </c>
      <c r="C63" t="s">
        <v>358</v>
      </c>
      <c r="D63" s="10" t="s">
        <v>57</v>
      </c>
      <c r="E63" s="7"/>
      <c r="F63" s="14">
        <v>9751</v>
      </c>
    </row>
    <row r="64" spans="1:9" x14ac:dyDescent="0.25">
      <c r="A64" s="9">
        <v>42738</v>
      </c>
      <c r="B64" t="s">
        <v>76</v>
      </c>
      <c r="C64" t="s">
        <v>267</v>
      </c>
      <c r="D64" s="10" t="s">
        <v>57</v>
      </c>
      <c r="E64" s="7"/>
      <c r="F64" s="14">
        <v>19145</v>
      </c>
    </row>
    <row r="65" spans="1:11" x14ac:dyDescent="0.25">
      <c r="A65" s="9">
        <v>42744</v>
      </c>
      <c r="B65" t="s">
        <v>76</v>
      </c>
      <c r="C65" t="s">
        <v>359</v>
      </c>
      <c r="D65" s="10"/>
      <c r="E65" s="7"/>
      <c r="F65" s="14">
        <v>25000</v>
      </c>
    </row>
    <row r="66" spans="1:11" x14ac:dyDescent="0.25">
      <c r="A66" s="9">
        <v>42748</v>
      </c>
      <c r="B66" t="s">
        <v>76</v>
      </c>
      <c r="C66" t="s">
        <v>360</v>
      </c>
      <c r="D66" s="10"/>
      <c r="E66" s="7"/>
      <c r="F66" s="14">
        <v>30000</v>
      </c>
    </row>
    <row r="67" spans="1:11" x14ac:dyDescent="0.25">
      <c r="A67" s="9">
        <v>42748</v>
      </c>
      <c r="B67" t="s">
        <v>76</v>
      </c>
      <c r="C67" t="s">
        <v>361</v>
      </c>
      <c r="D67" s="10"/>
      <c r="E67" s="7"/>
      <c r="F67" s="14">
        <v>35000</v>
      </c>
    </row>
    <row r="68" spans="1:11" x14ac:dyDescent="0.25">
      <c r="A68" s="9">
        <v>42738</v>
      </c>
      <c r="B68" t="s">
        <v>76</v>
      </c>
      <c r="C68" t="s">
        <v>362</v>
      </c>
      <c r="D68" s="10" t="s">
        <v>57</v>
      </c>
      <c r="E68" s="7"/>
      <c r="F68" s="14">
        <v>50000</v>
      </c>
    </row>
    <row r="69" spans="1:11" x14ac:dyDescent="0.25">
      <c r="A69" s="9">
        <v>42751</v>
      </c>
      <c r="B69" t="s">
        <v>76</v>
      </c>
      <c r="C69" t="s">
        <v>363</v>
      </c>
      <c r="D69" s="10"/>
      <c r="E69" s="7"/>
      <c r="F69" s="14">
        <v>50000</v>
      </c>
    </row>
    <row r="70" spans="1:11" x14ac:dyDescent="0.25">
      <c r="A70" s="9">
        <v>42738</v>
      </c>
      <c r="B70" t="s">
        <v>76</v>
      </c>
      <c r="C70" t="s">
        <v>269</v>
      </c>
      <c r="D70" s="10" t="s">
        <v>57</v>
      </c>
      <c r="E70" s="7"/>
      <c r="F70" s="14">
        <v>58532</v>
      </c>
    </row>
    <row r="71" spans="1:11" x14ac:dyDescent="0.25">
      <c r="A71" s="9">
        <v>42744</v>
      </c>
      <c r="B71" t="s">
        <v>76</v>
      </c>
      <c r="C71" t="s">
        <v>364</v>
      </c>
      <c r="D71" s="10" t="s">
        <v>57</v>
      </c>
      <c r="E71" s="7"/>
      <c r="F71" s="14">
        <v>70000</v>
      </c>
    </row>
    <row r="72" spans="1:11" x14ac:dyDescent="0.25">
      <c r="A72" s="9">
        <v>42755</v>
      </c>
      <c r="B72" t="s">
        <v>76</v>
      </c>
      <c r="C72" t="s">
        <v>364</v>
      </c>
      <c r="D72" s="10"/>
      <c r="E72" s="7"/>
      <c r="F72" s="14">
        <v>70000</v>
      </c>
    </row>
    <row r="73" spans="1:11" x14ac:dyDescent="0.25">
      <c r="A73" s="9">
        <v>42762</v>
      </c>
      <c r="B73" t="s">
        <v>76</v>
      </c>
      <c r="C73" t="s">
        <v>365</v>
      </c>
      <c r="D73" s="10"/>
      <c r="E73" s="7"/>
      <c r="F73" s="14">
        <v>70000</v>
      </c>
    </row>
    <row r="74" spans="1:11" x14ac:dyDescent="0.25">
      <c r="A74" s="9">
        <v>42738</v>
      </c>
      <c r="B74" t="s">
        <v>76</v>
      </c>
      <c r="C74" t="s">
        <v>366</v>
      </c>
      <c r="D74" s="10" t="s">
        <v>57</v>
      </c>
      <c r="E74" s="7"/>
      <c r="F74" s="14">
        <v>100000</v>
      </c>
    </row>
    <row r="75" spans="1:11" x14ac:dyDescent="0.25">
      <c r="A75" s="9">
        <v>42738</v>
      </c>
      <c r="B75" t="s">
        <v>76</v>
      </c>
      <c r="C75" t="s">
        <v>367</v>
      </c>
      <c r="D75" s="10" t="s">
        <v>57</v>
      </c>
      <c r="E75" s="7"/>
      <c r="F75" s="14">
        <v>107230</v>
      </c>
    </row>
    <row r="76" spans="1:11" x14ac:dyDescent="0.25">
      <c r="A76" s="9">
        <v>42751</v>
      </c>
      <c r="B76" t="s">
        <v>76</v>
      </c>
      <c r="C76" t="s">
        <v>368</v>
      </c>
      <c r="D76" s="10"/>
      <c r="E76" s="7"/>
      <c r="F76" s="14">
        <v>120000</v>
      </c>
    </row>
    <row r="77" spans="1:11" x14ac:dyDescent="0.25">
      <c r="A77" s="9">
        <v>42738</v>
      </c>
      <c r="B77" t="s">
        <v>76</v>
      </c>
      <c r="C77" t="s">
        <v>369</v>
      </c>
      <c r="D77" s="10" t="s">
        <v>57</v>
      </c>
      <c r="E77" s="7"/>
      <c r="F77" s="14">
        <v>225000</v>
      </c>
    </row>
    <row r="78" spans="1:11" ht="18.75" x14ac:dyDescent="0.3">
      <c r="C78" s="36" t="s">
        <v>339</v>
      </c>
      <c r="D78" s="37"/>
      <c r="E78" s="37"/>
      <c r="F78" s="38">
        <f>SUM(F62:F77)</f>
        <v>1046648</v>
      </c>
    </row>
    <row r="79" spans="1:11" x14ac:dyDescent="0.25">
      <c r="F79" s="12"/>
    </row>
    <row r="80" spans="1:11" ht="15.75" thickBot="1" x14ac:dyDescent="0.3">
      <c r="F80" s="12"/>
      <c r="H80" s="67"/>
      <c r="I80" s="67"/>
      <c r="J80" s="67"/>
      <c r="K80" s="67"/>
    </row>
    <row r="81" spans="3:11" ht="22.5" thickTop="1" thickBot="1" x14ac:dyDescent="0.4">
      <c r="C81" s="316" t="s">
        <v>162</v>
      </c>
      <c r="D81" s="316"/>
      <c r="E81" s="316"/>
      <c r="F81" s="317"/>
      <c r="H81" s="67"/>
      <c r="I81" s="67"/>
      <c r="J81" s="67"/>
      <c r="K81" s="67"/>
    </row>
    <row r="82" spans="3:11" ht="15.75" thickTop="1" x14ac:dyDescent="0.25">
      <c r="C82" s="3" t="s">
        <v>72</v>
      </c>
      <c r="D82" s="20">
        <v>42734</v>
      </c>
      <c r="E82" s="3"/>
      <c r="F82" s="11">
        <f>+'Diciembre 2016 '!F89</f>
        <v>13420599</v>
      </c>
      <c r="H82" s="67"/>
      <c r="I82" s="68">
        <v>11750116</v>
      </c>
      <c r="J82" s="67"/>
      <c r="K82" s="67"/>
    </row>
    <row r="83" spans="3:11" x14ac:dyDescent="0.25">
      <c r="C83" s="3" t="s">
        <v>73</v>
      </c>
      <c r="D83" s="20">
        <v>42736</v>
      </c>
      <c r="E83" s="3"/>
      <c r="F83" s="11">
        <f>+F56</f>
        <v>3653299</v>
      </c>
      <c r="H83" s="67"/>
      <c r="I83" s="68">
        <v>3324310</v>
      </c>
      <c r="J83" s="67"/>
      <c r="K83" s="67"/>
    </row>
    <row r="84" spans="3:11" x14ac:dyDescent="0.25">
      <c r="C84" s="3" t="s">
        <v>74</v>
      </c>
      <c r="D84" s="3"/>
      <c r="E84" s="3"/>
      <c r="F84" s="13"/>
      <c r="H84" s="67"/>
      <c r="I84" s="68">
        <v>2998971</v>
      </c>
      <c r="J84" s="67"/>
      <c r="K84" s="67"/>
    </row>
    <row r="85" spans="3:11" x14ac:dyDescent="0.25">
      <c r="C85" s="3" t="s">
        <v>75</v>
      </c>
      <c r="D85" s="20">
        <v>42736</v>
      </c>
      <c r="E85" s="3"/>
      <c r="F85" s="17">
        <f>-F78</f>
        <v>-1046648</v>
      </c>
      <c r="H85" s="67"/>
      <c r="I85" s="68">
        <v>2996667</v>
      </c>
      <c r="J85" s="67"/>
      <c r="K85" s="67"/>
    </row>
    <row r="86" spans="3:11" ht="15.75" thickBot="1" x14ac:dyDescent="0.3">
      <c r="F86" s="12"/>
      <c r="H86" s="67"/>
      <c r="I86" s="68">
        <v>166515</v>
      </c>
      <c r="J86" s="67"/>
      <c r="K86" s="67"/>
    </row>
    <row r="87" spans="3:11" ht="20.25" thickTop="1" thickBot="1" x14ac:dyDescent="0.35">
      <c r="C87" s="21" t="s">
        <v>332</v>
      </c>
      <c r="D87" s="22"/>
      <c r="E87" s="22"/>
      <c r="F87" s="24">
        <f>+F82+F83+F85</f>
        <v>16027250</v>
      </c>
      <c r="H87" s="67"/>
      <c r="I87" s="68">
        <v>1443968</v>
      </c>
      <c r="J87" s="67"/>
      <c r="K87" s="67"/>
    </row>
    <row r="88" spans="3:11" ht="16.5" thickTop="1" thickBot="1" x14ac:dyDescent="0.3">
      <c r="F88" s="12"/>
      <c r="H88" s="67"/>
      <c r="I88" s="68">
        <v>731774</v>
      </c>
      <c r="J88" s="67"/>
      <c r="K88" s="67"/>
    </row>
    <row r="89" spans="3:11" ht="20.25" thickTop="1" thickBot="1" x14ac:dyDescent="0.35">
      <c r="C89" s="21" t="s">
        <v>327</v>
      </c>
      <c r="D89" s="22"/>
      <c r="E89" s="22"/>
      <c r="F89" s="24">
        <f>+'Diciembre 2016 '!F91</f>
        <v>34645345</v>
      </c>
      <c r="H89" s="67"/>
      <c r="I89" s="68">
        <v>10482372</v>
      </c>
      <c r="J89" s="67"/>
      <c r="K89" s="67"/>
    </row>
    <row r="90" spans="3:11" ht="15.75" thickTop="1" x14ac:dyDescent="0.25">
      <c r="F90" s="83"/>
      <c r="H90" s="67"/>
      <c r="I90" s="68">
        <v>750652</v>
      </c>
      <c r="J90" s="67"/>
      <c r="K90" s="67"/>
    </row>
  </sheetData>
  <mergeCells count="3">
    <mergeCell ref="A5:F5"/>
    <mergeCell ref="A59:F59"/>
    <mergeCell ref="C81:F81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Cursiva"&amp;20Enero 2017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10"/>
  <sheetViews>
    <sheetView topLeftCell="A82" zoomScale="80" zoomScaleNormal="80" workbookViewId="0">
      <selection activeCell="L91" sqref="L91"/>
    </sheetView>
  </sheetViews>
  <sheetFormatPr baseColWidth="10" defaultRowHeight="15" x14ac:dyDescent="0.25"/>
  <cols>
    <col min="1" max="1" width="10.7109375" customWidth="1"/>
    <col min="2" max="2" width="8" customWidth="1"/>
    <col min="3" max="3" width="33.28515625" customWidth="1"/>
    <col min="4" max="4" width="15.7109375" bestFit="1" customWidth="1"/>
    <col min="5" max="5" width="13.5703125" customWidth="1"/>
    <col min="6" max="6" width="27" customWidth="1"/>
  </cols>
  <sheetData>
    <row r="1" spans="1:8" ht="19.5" thickTop="1" x14ac:dyDescent="0.3">
      <c r="A1" s="106" t="s">
        <v>404</v>
      </c>
      <c r="B1" s="107"/>
      <c r="C1" s="107"/>
      <c r="D1" s="108">
        <f>+'Enero  2017'!F87</f>
        <v>16027250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307" t="s">
        <v>337</v>
      </c>
      <c r="B3" s="307"/>
      <c r="C3" s="307"/>
      <c r="D3" s="307"/>
      <c r="E3" s="307"/>
      <c r="F3" s="308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80">
        <v>42767</v>
      </c>
      <c r="B5" s="80" t="s">
        <v>76</v>
      </c>
      <c r="C5" s="80" t="s">
        <v>405</v>
      </c>
      <c r="D5" s="80" t="s">
        <v>57</v>
      </c>
      <c r="E5" s="80"/>
      <c r="F5" s="81">
        <v>240000</v>
      </c>
    </row>
    <row r="6" spans="1:8" x14ac:dyDescent="0.25">
      <c r="A6" s="80">
        <v>42767</v>
      </c>
      <c r="B6" s="80" t="s">
        <v>76</v>
      </c>
      <c r="C6" s="80" t="s">
        <v>254</v>
      </c>
      <c r="D6" s="80" t="s">
        <v>57</v>
      </c>
      <c r="E6" s="80"/>
      <c r="F6" s="81">
        <v>60000</v>
      </c>
    </row>
    <row r="7" spans="1:8" x14ac:dyDescent="0.25">
      <c r="A7" s="80">
        <v>42767</v>
      </c>
      <c r="B7" s="80" t="s">
        <v>76</v>
      </c>
      <c r="C7" s="80" t="s">
        <v>2</v>
      </c>
      <c r="D7" s="80" t="s">
        <v>57</v>
      </c>
      <c r="E7" s="80"/>
      <c r="F7" s="81">
        <v>20000</v>
      </c>
    </row>
    <row r="8" spans="1:8" x14ac:dyDescent="0.25">
      <c r="A8" s="80">
        <v>42767</v>
      </c>
      <c r="B8" s="80" t="s">
        <v>76</v>
      </c>
      <c r="C8" s="80" t="s">
        <v>406</v>
      </c>
      <c r="D8" s="80" t="s">
        <v>57</v>
      </c>
      <c r="E8" s="80"/>
      <c r="F8" s="81">
        <v>40000</v>
      </c>
    </row>
    <row r="9" spans="1:8" x14ac:dyDescent="0.25">
      <c r="A9" s="80">
        <v>42767</v>
      </c>
      <c r="B9" s="80" t="s">
        <v>239</v>
      </c>
      <c r="C9" s="80" t="s">
        <v>99</v>
      </c>
      <c r="D9" s="80" t="s">
        <v>57</v>
      </c>
      <c r="E9" s="80"/>
      <c r="F9" s="81">
        <v>20094</v>
      </c>
    </row>
    <row r="10" spans="1:8" x14ac:dyDescent="0.25">
      <c r="A10" s="80">
        <v>42767</v>
      </c>
      <c r="B10" s="80" t="s">
        <v>76</v>
      </c>
      <c r="C10" s="80" t="s">
        <v>407</v>
      </c>
      <c r="D10" s="80" t="s">
        <v>57</v>
      </c>
      <c r="E10" s="80"/>
      <c r="F10" s="81">
        <v>60000</v>
      </c>
    </row>
    <row r="11" spans="1:8" x14ac:dyDescent="0.25">
      <c r="A11" s="80">
        <v>42772</v>
      </c>
      <c r="B11" s="80" t="s">
        <v>76</v>
      </c>
      <c r="C11" s="80" t="s">
        <v>408</v>
      </c>
      <c r="D11" s="80" t="s">
        <v>57</v>
      </c>
      <c r="E11" s="80"/>
      <c r="F11" s="81">
        <v>80000</v>
      </c>
    </row>
    <row r="12" spans="1:8" x14ac:dyDescent="0.25">
      <c r="A12" s="80">
        <v>42772</v>
      </c>
      <c r="B12" s="80" t="s">
        <v>76</v>
      </c>
      <c r="C12" s="80" t="s">
        <v>133</v>
      </c>
      <c r="D12" s="80" t="s">
        <v>57</v>
      </c>
      <c r="E12" s="80"/>
      <c r="F12" s="81">
        <v>100000</v>
      </c>
    </row>
    <row r="13" spans="1:8" x14ac:dyDescent="0.25">
      <c r="A13" s="80">
        <v>42772</v>
      </c>
      <c r="B13" s="80" t="s">
        <v>76</v>
      </c>
      <c r="C13" s="80" t="s">
        <v>409</v>
      </c>
      <c r="D13" s="80" t="s">
        <v>57</v>
      </c>
      <c r="E13" s="80"/>
      <c r="F13" s="81">
        <v>100000</v>
      </c>
    </row>
    <row r="14" spans="1:8" x14ac:dyDescent="0.25">
      <c r="A14" s="80">
        <v>42772</v>
      </c>
      <c r="B14" s="80" t="s">
        <v>239</v>
      </c>
      <c r="C14" s="80" t="s">
        <v>410</v>
      </c>
      <c r="D14" s="80" t="s">
        <v>57</v>
      </c>
      <c r="E14" s="80"/>
      <c r="F14" s="81">
        <v>110000</v>
      </c>
    </row>
    <row r="15" spans="1:8" x14ac:dyDescent="0.25">
      <c r="A15" s="80">
        <v>42772</v>
      </c>
      <c r="B15" s="80" t="s">
        <v>239</v>
      </c>
      <c r="C15" s="80" t="s">
        <v>90</v>
      </c>
      <c r="D15" s="80" t="s">
        <v>57</v>
      </c>
      <c r="E15" s="80"/>
      <c r="F15" s="81">
        <v>40000</v>
      </c>
    </row>
    <row r="16" spans="1:8" x14ac:dyDescent="0.25">
      <c r="A16" s="80">
        <v>42772</v>
      </c>
      <c r="B16" s="80" t="s">
        <v>239</v>
      </c>
      <c r="C16" s="80" t="s">
        <v>77</v>
      </c>
      <c r="D16" s="80"/>
      <c r="E16" s="80"/>
      <c r="F16" s="81">
        <v>40000</v>
      </c>
    </row>
    <row r="17" spans="1:6" x14ac:dyDescent="0.25">
      <c r="A17" s="80">
        <v>42772</v>
      </c>
      <c r="B17" s="80" t="s">
        <v>239</v>
      </c>
      <c r="C17" s="80" t="s">
        <v>411</v>
      </c>
      <c r="D17" s="80" t="s">
        <v>57</v>
      </c>
      <c r="E17" s="80"/>
      <c r="F17" s="81">
        <v>10000</v>
      </c>
    </row>
    <row r="18" spans="1:6" x14ac:dyDescent="0.25">
      <c r="A18" s="80">
        <v>42772</v>
      </c>
      <c r="B18" s="80" t="s">
        <v>239</v>
      </c>
      <c r="C18" s="80" t="s">
        <v>412</v>
      </c>
      <c r="D18" s="80" t="s">
        <v>57</v>
      </c>
      <c r="E18" s="80"/>
      <c r="F18" s="81">
        <v>60000</v>
      </c>
    </row>
    <row r="19" spans="1:6" x14ac:dyDescent="0.25">
      <c r="A19" s="80">
        <v>42772</v>
      </c>
      <c r="B19" s="80" t="s">
        <v>239</v>
      </c>
      <c r="C19" s="80" t="s">
        <v>413</v>
      </c>
      <c r="D19" s="80"/>
      <c r="E19" s="80"/>
      <c r="F19" s="81">
        <v>20000</v>
      </c>
    </row>
    <row r="20" spans="1:6" x14ac:dyDescent="0.25">
      <c r="A20" s="80">
        <v>42772</v>
      </c>
      <c r="B20" s="80" t="s">
        <v>239</v>
      </c>
      <c r="C20" s="80" t="s">
        <v>414</v>
      </c>
      <c r="D20" s="80"/>
      <c r="E20" s="80"/>
      <c r="F20" s="81">
        <v>240000</v>
      </c>
    </row>
    <row r="21" spans="1:6" x14ac:dyDescent="0.25">
      <c r="A21" s="80">
        <v>42772</v>
      </c>
      <c r="B21" s="80" t="s">
        <v>239</v>
      </c>
      <c r="C21" s="80" t="s">
        <v>205</v>
      </c>
      <c r="D21" s="80"/>
      <c r="E21" s="80"/>
      <c r="F21" s="81">
        <v>50000</v>
      </c>
    </row>
    <row r="22" spans="1:6" x14ac:dyDescent="0.25">
      <c r="A22" s="80">
        <v>42772</v>
      </c>
      <c r="B22" s="80" t="s">
        <v>239</v>
      </c>
      <c r="C22" s="80" t="s">
        <v>415</v>
      </c>
      <c r="D22" s="80"/>
      <c r="E22" s="80"/>
      <c r="F22" s="81">
        <v>40000</v>
      </c>
    </row>
    <row r="23" spans="1:6" x14ac:dyDescent="0.25">
      <c r="A23" s="80">
        <v>42772</v>
      </c>
      <c r="B23" s="80" t="s">
        <v>239</v>
      </c>
      <c r="C23" s="80" t="s">
        <v>416</v>
      </c>
      <c r="D23" s="80"/>
      <c r="E23" s="80"/>
      <c r="F23" s="81">
        <v>120000</v>
      </c>
    </row>
    <row r="24" spans="1:6" x14ac:dyDescent="0.25">
      <c r="A24" s="80">
        <v>42772</v>
      </c>
      <c r="B24" s="80" t="s">
        <v>239</v>
      </c>
      <c r="C24" s="80" t="s">
        <v>32</v>
      </c>
      <c r="D24" s="80"/>
      <c r="E24" s="80"/>
      <c r="F24" s="81">
        <v>20000</v>
      </c>
    </row>
    <row r="25" spans="1:6" x14ac:dyDescent="0.25">
      <c r="A25" s="80">
        <v>42772</v>
      </c>
      <c r="B25" s="80" t="s">
        <v>239</v>
      </c>
      <c r="C25" s="80" t="s">
        <v>260</v>
      </c>
      <c r="D25" s="80"/>
      <c r="E25" s="80"/>
      <c r="F25" s="81">
        <v>60000</v>
      </c>
    </row>
    <row r="26" spans="1:6" x14ac:dyDescent="0.25">
      <c r="A26" s="80">
        <v>42772</v>
      </c>
      <c r="B26" s="80" t="s">
        <v>239</v>
      </c>
      <c r="C26" s="80" t="s">
        <v>21</v>
      </c>
      <c r="D26" s="80"/>
      <c r="E26" s="80"/>
      <c r="F26" s="81">
        <v>20000</v>
      </c>
    </row>
    <row r="27" spans="1:6" x14ac:dyDescent="0.25">
      <c r="A27" s="80">
        <v>42772</v>
      </c>
      <c r="B27" s="80" t="s">
        <v>239</v>
      </c>
      <c r="C27" s="80" t="s">
        <v>417</v>
      </c>
      <c r="D27" s="80"/>
      <c r="E27" s="80"/>
      <c r="F27" s="81">
        <v>60000</v>
      </c>
    </row>
    <row r="28" spans="1:6" x14ac:dyDescent="0.25">
      <c r="A28" s="80">
        <v>42772</v>
      </c>
      <c r="B28" s="80" t="s">
        <v>239</v>
      </c>
      <c r="C28" s="80" t="s">
        <v>418</v>
      </c>
      <c r="D28" s="80"/>
      <c r="E28" s="80"/>
      <c r="F28" s="81">
        <v>140000</v>
      </c>
    </row>
    <row r="29" spans="1:6" x14ac:dyDescent="0.25">
      <c r="A29" s="80">
        <v>42772</v>
      </c>
      <c r="B29" s="80" t="s">
        <v>239</v>
      </c>
      <c r="C29" s="80" t="s">
        <v>13</v>
      </c>
      <c r="D29" s="80"/>
      <c r="E29" s="80"/>
      <c r="F29" s="81">
        <v>20000</v>
      </c>
    </row>
    <row r="30" spans="1:6" x14ac:dyDescent="0.25">
      <c r="A30" s="80">
        <v>42772</v>
      </c>
      <c r="B30" s="80" t="s">
        <v>239</v>
      </c>
      <c r="C30" s="80" t="s">
        <v>6</v>
      </c>
      <c r="D30" s="80"/>
      <c r="E30" s="80"/>
      <c r="F30" s="81">
        <v>20000</v>
      </c>
    </row>
    <row r="31" spans="1:6" x14ac:dyDescent="0.25">
      <c r="A31" s="80">
        <v>42772</v>
      </c>
      <c r="B31" s="80" t="s">
        <v>239</v>
      </c>
      <c r="C31" s="80" t="s">
        <v>240</v>
      </c>
      <c r="D31" s="80"/>
      <c r="E31" s="80"/>
      <c r="F31" s="81">
        <v>130000</v>
      </c>
    </row>
    <row r="32" spans="1:6" x14ac:dyDescent="0.25">
      <c r="A32" s="80">
        <v>42772</v>
      </c>
      <c r="B32" s="80" t="s">
        <v>239</v>
      </c>
      <c r="C32" s="80" t="s">
        <v>91</v>
      </c>
      <c r="D32" s="80"/>
      <c r="E32" s="80"/>
      <c r="F32" s="81">
        <v>20028</v>
      </c>
    </row>
    <row r="33" spans="1:6" x14ac:dyDescent="0.25">
      <c r="A33" s="80">
        <v>42772</v>
      </c>
      <c r="B33" s="80" t="s">
        <v>129</v>
      </c>
      <c r="C33" s="80" t="s">
        <v>80</v>
      </c>
      <c r="D33" s="80"/>
      <c r="E33" s="80"/>
      <c r="F33" s="81">
        <v>40000</v>
      </c>
    </row>
    <row r="34" spans="1:6" x14ac:dyDescent="0.25">
      <c r="A34" s="80">
        <v>42772</v>
      </c>
      <c r="B34" s="80" t="s">
        <v>129</v>
      </c>
      <c r="C34" s="80" t="s">
        <v>314</v>
      </c>
      <c r="D34" s="80"/>
      <c r="E34" s="80"/>
      <c r="F34" s="81">
        <v>20000</v>
      </c>
    </row>
    <row r="35" spans="1:6" x14ac:dyDescent="0.25">
      <c r="A35" s="80">
        <v>42772</v>
      </c>
      <c r="B35" s="80" t="s">
        <v>129</v>
      </c>
      <c r="C35" s="80" t="s">
        <v>261</v>
      </c>
      <c r="D35" s="80"/>
      <c r="E35" s="80"/>
      <c r="F35" s="81">
        <v>100000</v>
      </c>
    </row>
    <row r="36" spans="1:6" x14ac:dyDescent="0.25">
      <c r="A36" s="80">
        <v>42772</v>
      </c>
      <c r="B36" s="80" t="s">
        <v>129</v>
      </c>
      <c r="C36" s="80" t="s">
        <v>255</v>
      </c>
      <c r="D36" s="80"/>
      <c r="E36" s="80"/>
      <c r="F36" s="81">
        <v>60000</v>
      </c>
    </row>
    <row r="37" spans="1:6" x14ac:dyDescent="0.25">
      <c r="A37" s="80">
        <v>42772</v>
      </c>
      <c r="B37" s="80" t="s">
        <v>129</v>
      </c>
      <c r="C37" s="80" t="s">
        <v>201</v>
      </c>
      <c r="D37" s="80"/>
      <c r="E37" s="80"/>
      <c r="F37" s="81">
        <v>40000</v>
      </c>
    </row>
    <row r="38" spans="1:6" x14ac:dyDescent="0.25">
      <c r="A38" s="80">
        <v>42772</v>
      </c>
      <c r="B38" s="80" t="s">
        <v>129</v>
      </c>
      <c r="C38" s="80" t="s">
        <v>262</v>
      </c>
      <c r="D38" s="80"/>
      <c r="E38" s="80"/>
      <c r="F38" s="81">
        <v>307195</v>
      </c>
    </row>
    <row r="39" spans="1:6" x14ac:dyDescent="0.25">
      <c r="A39" s="80">
        <v>42772</v>
      </c>
      <c r="B39" s="80" t="s">
        <v>129</v>
      </c>
      <c r="C39" s="80" t="s">
        <v>249</v>
      </c>
      <c r="D39" s="80"/>
      <c r="E39" s="80"/>
      <c r="F39" s="81">
        <v>80000</v>
      </c>
    </row>
    <row r="40" spans="1:6" x14ac:dyDescent="0.25">
      <c r="A40" s="80">
        <v>42772</v>
      </c>
      <c r="B40" s="80" t="s">
        <v>129</v>
      </c>
      <c r="C40" s="80" t="s">
        <v>419</v>
      </c>
      <c r="D40" s="80"/>
      <c r="E40" s="80"/>
      <c r="F40" s="81">
        <v>160000</v>
      </c>
    </row>
    <row r="41" spans="1:6" x14ac:dyDescent="0.25">
      <c r="A41" s="80">
        <v>42773</v>
      </c>
      <c r="B41" s="80" t="s">
        <v>76</v>
      </c>
      <c r="C41" s="80" t="s">
        <v>420</v>
      </c>
      <c r="D41" s="80"/>
      <c r="E41" s="80"/>
      <c r="F41" s="81">
        <v>35000</v>
      </c>
    </row>
    <row r="42" spans="1:6" x14ac:dyDescent="0.25">
      <c r="A42" s="80">
        <v>42775</v>
      </c>
      <c r="B42" s="80" t="s">
        <v>76</v>
      </c>
      <c r="C42" s="80" t="s">
        <v>421</v>
      </c>
      <c r="D42" s="80"/>
      <c r="E42" s="80"/>
      <c r="F42" s="81">
        <v>289100</v>
      </c>
    </row>
    <row r="43" spans="1:6" x14ac:dyDescent="0.25">
      <c r="A43" s="80">
        <v>42775</v>
      </c>
      <c r="B43" s="80" t="s">
        <v>76</v>
      </c>
      <c r="C43" s="80" t="s">
        <v>422</v>
      </c>
      <c r="D43" s="80"/>
      <c r="E43" s="80"/>
      <c r="F43" s="81">
        <v>20000</v>
      </c>
    </row>
    <row r="44" spans="1:6" x14ac:dyDescent="0.25">
      <c r="A44" s="80">
        <v>42775</v>
      </c>
      <c r="B44" s="80" t="s">
        <v>239</v>
      </c>
      <c r="C44" s="80" t="s">
        <v>132</v>
      </c>
      <c r="D44" s="80"/>
      <c r="E44" s="80"/>
      <c r="F44" s="81">
        <v>20100</v>
      </c>
    </row>
    <row r="45" spans="1:6" x14ac:dyDescent="0.25">
      <c r="A45" s="80">
        <v>42776</v>
      </c>
      <c r="B45" s="80" t="s">
        <v>76</v>
      </c>
      <c r="C45" s="80" t="s">
        <v>27</v>
      </c>
      <c r="D45" s="80"/>
      <c r="E45" s="80"/>
      <c r="F45" s="81">
        <v>60000</v>
      </c>
    </row>
    <row r="46" spans="1:6" x14ac:dyDescent="0.25">
      <c r="A46" s="80">
        <v>42776</v>
      </c>
      <c r="B46" s="80" t="s">
        <v>76</v>
      </c>
      <c r="C46" s="80" t="s">
        <v>87</v>
      </c>
      <c r="D46" s="80"/>
      <c r="E46" s="80"/>
      <c r="F46" s="81">
        <v>20000</v>
      </c>
    </row>
    <row r="47" spans="1:6" x14ac:dyDescent="0.25">
      <c r="A47" s="80">
        <v>42779</v>
      </c>
      <c r="B47" s="80" t="s">
        <v>239</v>
      </c>
      <c r="C47" s="80" t="s">
        <v>423</v>
      </c>
      <c r="D47" s="80"/>
      <c r="E47" s="80"/>
      <c r="F47" s="81">
        <v>800000</v>
      </c>
    </row>
    <row r="48" spans="1:6" x14ac:dyDescent="0.25">
      <c r="A48" s="80">
        <v>42779</v>
      </c>
      <c r="B48" s="80" t="s">
        <v>239</v>
      </c>
      <c r="C48" s="80" t="s">
        <v>412</v>
      </c>
      <c r="D48" s="80"/>
      <c r="E48" s="80"/>
      <c r="F48" s="81">
        <v>40000</v>
      </c>
    </row>
    <row r="49" spans="1:6" x14ac:dyDescent="0.25">
      <c r="A49" s="80">
        <v>42779</v>
      </c>
      <c r="B49" s="80" t="s">
        <v>239</v>
      </c>
      <c r="C49" s="80" t="s">
        <v>424</v>
      </c>
      <c r="D49" s="80"/>
      <c r="E49" s="80"/>
      <c r="F49" s="81">
        <v>80000</v>
      </c>
    </row>
    <row r="50" spans="1:6" x14ac:dyDescent="0.25">
      <c r="A50" s="80">
        <v>42779</v>
      </c>
      <c r="B50" s="80" t="s">
        <v>239</v>
      </c>
      <c r="C50" s="80" t="s">
        <v>246</v>
      </c>
      <c r="D50" s="80"/>
      <c r="E50" s="80"/>
      <c r="F50" s="81">
        <v>40000</v>
      </c>
    </row>
    <row r="51" spans="1:6" x14ac:dyDescent="0.25">
      <c r="A51" s="80">
        <v>42779</v>
      </c>
      <c r="B51" s="80" t="s">
        <v>239</v>
      </c>
      <c r="C51" s="80" t="s">
        <v>424</v>
      </c>
      <c r="D51" s="80"/>
      <c r="E51" s="80"/>
      <c r="F51" s="81">
        <v>60000</v>
      </c>
    </row>
    <row r="52" spans="1:6" x14ac:dyDescent="0.25">
      <c r="A52" s="80">
        <v>42779</v>
      </c>
      <c r="B52" s="80" t="s">
        <v>76</v>
      </c>
      <c r="C52" s="80" t="s">
        <v>135</v>
      </c>
      <c r="D52" s="80"/>
      <c r="E52" s="80"/>
      <c r="F52" s="81">
        <v>20000</v>
      </c>
    </row>
    <row r="53" spans="1:6" x14ac:dyDescent="0.25">
      <c r="A53" s="80">
        <v>42779</v>
      </c>
      <c r="B53" s="80" t="s">
        <v>76</v>
      </c>
      <c r="C53" s="80" t="s">
        <v>425</v>
      </c>
      <c r="D53" s="80"/>
      <c r="E53" s="80"/>
      <c r="F53" s="81">
        <v>20000</v>
      </c>
    </row>
    <row r="54" spans="1:6" x14ac:dyDescent="0.25">
      <c r="A54" s="80">
        <v>42779</v>
      </c>
      <c r="B54" s="80" t="s">
        <v>129</v>
      </c>
      <c r="C54" s="80" t="s">
        <v>199</v>
      </c>
      <c r="D54" s="80"/>
      <c r="E54" s="80"/>
      <c r="F54" s="81">
        <v>120000</v>
      </c>
    </row>
    <row r="55" spans="1:6" x14ac:dyDescent="0.25">
      <c r="A55" s="80">
        <v>42781</v>
      </c>
      <c r="B55" s="80" t="s">
        <v>129</v>
      </c>
      <c r="C55" s="80" t="s">
        <v>85</v>
      </c>
      <c r="D55" s="80"/>
      <c r="E55" s="80"/>
      <c r="F55" s="81">
        <v>60098</v>
      </c>
    </row>
    <row r="56" spans="1:6" x14ac:dyDescent="0.25">
      <c r="A56" s="80">
        <v>42786</v>
      </c>
      <c r="B56" s="80" t="s">
        <v>239</v>
      </c>
      <c r="C56" s="80" t="s">
        <v>426</v>
      </c>
      <c r="D56" s="80"/>
      <c r="E56" s="80"/>
      <c r="F56" s="81">
        <v>60117</v>
      </c>
    </row>
    <row r="57" spans="1:6" x14ac:dyDescent="0.25">
      <c r="A57" s="80">
        <v>42786</v>
      </c>
      <c r="B57" s="80" t="s">
        <v>239</v>
      </c>
      <c r="C57" s="80" t="s">
        <v>427</v>
      </c>
      <c r="D57" s="80"/>
      <c r="E57" s="80"/>
      <c r="F57" s="81">
        <v>20000</v>
      </c>
    </row>
    <row r="58" spans="1:6" x14ac:dyDescent="0.25">
      <c r="A58" s="80">
        <v>42786</v>
      </c>
      <c r="B58" s="80" t="s">
        <v>239</v>
      </c>
      <c r="C58" s="80" t="s">
        <v>428</v>
      </c>
      <c r="D58" s="80"/>
      <c r="E58" s="80"/>
      <c r="F58" s="81">
        <v>110000</v>
      </c>
    </row>
    <row r="59" spans="1:6" x14ac:dyDescent="0.25">
      <c r="A59" s="80">
        <v>42786</v>
      </c>
      <c r="B59" s="80" t="s">
        <v>239</v>
      </c>
      <c r="C59" s="80" t="s">
        <v>379</v>
      </c>
      <c r="D59" s="80"/>
      <c r="E59" s="80"/>
      <c r="F59" s="81">
        <v>190710</v>
      </c>
    </row>
    <row r="60" spans="1:6" x14ac:dyDescent="0.25">
      <c r="A60" s="80">
        <v>42788</v>
      </c>
      <c r="B60" s="80" t="s">
        <v>239</v>
      </c>
      <c r="C60" s="80" t="s">
        <v>91</v>
      </c>
      <c r="D60" s="80"/>
      <c r="E60" s="80"/>
      <c r="F60" s="81">
        <v>20028</v>
      </c>
    </row>
    <row r="61" spans="1:6" x14ac:dyDescent="0.25">
      <c r="A61" s="80">
        <v>42790</v>
      </c>
      <c r="B61" s="80" t="s">
        <v>76</v>
      </c>
      <c r="C61" s="80" t="s">
        <v>429</v>
      </c>
      <c r="D61" s="80"/>
      <c r="E61" s="80"/>
      <c r="F61" s="81">
        <v>60000</v>
      </c>
    </row>
    <row r="62" spans="1:6" x14ac:dyDescent="0.25">
      <c r="A62" s="80">
        <v>42793</v>
      </c>
      <c r="B62" s="80" t="s">
        <v>76</v>
      </c>
      <c r="C62" s="80" t="s">
        <v>127</v>
      </c>
      <c r="D62" s="80"/>
      <c r="E62" s="80"/>
      <c r="F62" s="81">
        <v>20000</v>
      </c>
    </row>
    <row r="63" spans="1:6" x14ac:dyDescent="0.25">
      <c r="A63" s="80">
        <v>42793</v>
      </c>
      <c r="B63" s="80" t="s">
        <v>76</v>
      </c>
      <c r="C63" s="80" t="s">
        <v>413</v>
      </c>
      <c r="D63" s="80"/>
      <c r="E63" s="80"/>
      <c r="F63" s="81">
        <v>40000</v>
      </c>
    </row>
    <row r="64" spans="1:6" x14ac:dyDescent="0.25">
      <c r="A64" s="80">
        <v>42793</v>
      </c>
      <c r="B64" s="80" t="s">
        <v>129</v>
      </c>
      <c r="C64" s="80" t="s">
        <v>374</v>
      </c>
      <c r="D64" s="80"/>
      <c r="E64" s="80"/>
      <c r="F64" s="81">
        <v>100000</v>
      </c>
    </row>
    <row r="65" spans="1:9" x14ac:dyDescent="0.25">
      <c r="A65" s="80">
        <v>42794</v>
      </c>
      <c r="B65" s="80" t="s">
        <v>76</v>
      </c>
      <c r="C65" s="80" t="s">
        <v>94</v>
      </c>
      <c r="D65" s="80"/>
      <c r="E65" s="80"/>
      <c r="F65" s="81">
        <v>20054</v>
      </c>
    </row>
    <row r="66" spans="1:9" x14ac:dyDescent="0.25">
      <c r="A66" s="80">
        <v>42794</v>
      </c>
      <c r="B66" s="80" t="s">
        <v>76</v>
      </c>
      <c r="C66" s="80" t="s">
        <v>430</v>
      </c>
      <c r="D66" s="80"/>
      <c r="E66" s="80"/>
      <c r="F66" s="81">
        <v>20000</v>
      </c>
    </row>
    <row r="67" spans="1:9" x14ac:dyDescent="0.25">
      <c r="A67" s="80">
        <v>42794</v>
      </c>
      <c r="B67" s="80" t="s">
        <v>76</v>
      </c>
      <c r="C67" s="80" t="s">
        <v>93</v>
      </c>
      <c r="D67" s="80"/>
      <c r="E67" s="80"/>
      <c r="F67" s="81">
        <v>20000</v>
      </c>
    </row>
    <row r="68" spans="1:9" x14ac:dyDescent="0.25">
      <c r="A68" s="80">
        <v>42794</v>
      </c>
      <c r="B68" s="80" t="s">
        <v>239</v>
      </c>
      <c r="C68" s="80" t="s">
        <v>132</v>
      </c>
      <c r="D68" s="80"/>
      <c r="E68" s="80"/>
      <c r="F68" s="81">
        <v>20100</v>
      </c>
    </row>
    <row r="69" spans="1:9" x14ac:dyDescent="0.25">
      <c r="A69" s="80">
        <v>42794</v>
      </c>
      <c r="B69" s="80" t="s">
        <v>239</v>
      </c>
      <c r="C69" s="80" t="s">
        <v>18</v>
      </c>
      <c r="D69" s="80"/>
      <c r="E69" s="80"/>
      <c r="F69" s="81">
        <v>20080</v>
      </c>
    </row>
    <row r="70" spans="1:9" x14ac:dyDescent="0.25">
      <c r="A70" s="80">
        <v>42794</v>
      </c>
      <c r="B70" s="80" t="s">
        <v>239</v>
      </c>
      <c r="C70" s="80" t="s">
        <v>431</v>
      </c>
      <c r="D70" s="80"/>
      <c r="E70" s="80"/>
      <c r="F70" s="81">
        <v>12552</v>
      </c>
    </row>
    <row r="71" spans="1:9" ht="19.5" thickBot="1" x14ac:dyDescent="0.35">
      <c r="A71" s="18"/>
      <c r="B71" s="18"/>
      <c r="C71" s="39" t="s">
        <v>336</v>
      </c>
      <c r="D71" s="40"/>
      <c r="E71" s="40"/>
      <c r="F71" s="41">
        <f>SUM(F5:F70)</f>
        <v>5165256</v>
      </c>
      <c r="I71" s="1"/>
    </row>
    <row r="72" spans="1:9" ht="15.75" thickTop="1" x14ac:dyDescent="0.25">
      <c r="F72" s="12"/>
    </row>
    <row r="73" spans="1:9" x14ac:dyDescent="0.25">
      <c r="F73" s="12"/>
    </row>
    <row r="74" spans="1:9" x14ac:dyDescent="0.25">
      <c r="F74" s="12"/>
    </row>
    <row r="75" spans="1:9" ht="18.75" x14ac:dyDescent="0.3">
      <c r="A75" s="307" t="s">
        <v>335</v>
      </c>
      <c r="B75" s="307"/>
      <c r="C75" s="307"/>
      <c r="D75" s="307"/>
      <c r="E75" s="307"/>
      <c r="F75" s="308"/>
    </row>
    <row r="76" spans="1:9" x14ac:dyDescent="0.25">
      <c r="F76" s="12"/>
    </row>
    <row r="77" spans="1:9" ht="34.15" customHeight="1" x14ac:dyDescent="0.25">
      <c r="A77" s="8" t="s">
        <v>43</v>
      </c>
      <c r="B77" s="8" t="s">
        <v>40</v>
      </c>
      <c r="C77" s="8" t="s">
        <v>1</v>
      </c>
      <c r="D77" s="8" t="s">
        <v>41</v>
      </c>
      <c r="E77" s="8" t="s">
        <v>68</v>
      </c>
      <c r="F77" s="16" t="s">
        <v>42</v>
      </c>
    </row>
    <row r="78" spans="1:9" x14ac:dyDescent="0.25">
      <c r="A78" s="9">
        <v>42772</v>
      </c>
      <c r="B78" t="s">
        <v>76</v>
      </c>
      <c r="C78" t="s">
        <v>212</v>
      </c>
      <c r="D78" s="10"/>
      <c r="E78" s="7"/>
      <c r="F78" s="14">
        <v>6990</v>
      </c>
    </row>
    <row r="79" spans="1:9" x14ac:dyDescent="0.25">
      <c r="A79" s="9">
        <v>42767</v>
      </c>
      <c r="B79" t="s">
        <v>389</v>
      </c>
      <c r="C79" t="s">
        <v>390</v>
      </c>
      <c r="D79" s="10" t="s">
        <v>57</v>
      </c>
      <c r="E79" s="7"/>
      <c r="F79" s="14">
        <v>9734</v>
      </c>
    </row>
    <row r="80" spans="1:9" x14ac:dyDescent="0.25">
      <c r="A80" s="9">
        <v>42780</v>
      </c>
      <c r="B80" t="s">
        <v>76</v>
      </c>
      <c r="C80" t="s">
        <v>391</v>
      </c>
      <c r="D80" s="10"/>
      <c r="E80" s="7"/>
      <c r="F80" s="14">
        <v>10000</v>
      </c>
    </row>
    <row r="81" spans="1:6" x14ac:dyDescent="0.25">
      <c r="A81" s="9">
        <v>42780</v>
      </c>
      <c r="B81" t="s">
        <v>76</v>
      </c>
      <c r="C81" t="s">
        <v>392</v>
      </c>
      <c r="D81" s="10"/>
      <c r="E81" s="7"/>
      <c r="F81" s="14">
        <v>17000</v>
      </c>
    </row>
    <row r="82" spans="1:6" x14ac:dyDescent="0.25">
      <c r="A82" s="9">
        <v>42779</v>
      </c>
      <c r="B82" t="s">
        <v>76</v>
      </c>
      <c r="C82" t="s">
        <v>391</v>
      </c>
      <c r="D82" s="10"/>
      <c r="E82" s="7"/>
      <c r="F82" s="14">
        <v>20000</v>
      </c>
    </row>
    <row r="83" spans="1:6" x14ac:dyDescent="0.25">
      <c r="A83" s="9">
        <v>42772</v>
      </c>
      <c r="B83" t="s">
        <v>76</v>
      </c>
      <c r="C83" t="s">
        <v>269</v>
      </c>
      <c r="D83" s="10"/>
      <c r="E83" s="7"/>
      <c r="F83" s="14">
        <v>20167</v>
      </c>
    </row>
    <row r="84" spans="1:6" x14ac:dyDescent="0.25">
      <c r="A84" s="9">
        <v>42786</v>
      </c>
      <c r="B84" t="s">
        <v>76</v>
      </c>
      <c r="C84" t="s">
        <v>393</v>
      </c>
      <c r="D84" s="10"/>
      <c r="E84" s="7"/>
      <c r="F84" s="14">
        <v>38500</v>
      </c>
    </row>
    <row r="85" spans="1:6" x14ac:dyDescent="0.25">
      <c r="A85" s="9">
        <v>42786</v>
      </c>
      <c r="B85" t="s">
        <v>76</v>
      </c>
      <c r="C85" t="s">
        <v>394</v>
      </c>
      <c r="D85" s="10"/>
      <c r="E85" s="7"/>
      <c r="F85" s="14">
        <v>50000</v>
      </c>
    </row>
    <row r="86" spans="1:6" x14ac:dyDescent="0.25">
      <c r="A86" s="9">
        <v>42772</v>
      </c>
      <c r="B86" t="s">
        <v>76</v>
      </c>
      <c r="C86" t="s">
        <v>267</v>
      </c>
      <c r="D86" s="10"/>
      <c r="E86" s="7"/>
      <c r="F86" s="14">
        <v>61170</v>
      </c>
    </row>
    <row r="87" spans="1:6" x14ac:dyDescent="0.25">
      <c r="A87" s="9">
        <v>42767</v>
      </c>
      <c r="B87" t="s">
        <v>76</v>
      </c>
      <c r="C87" t="s">
        <v>395</v>
      </c>
      <c r="D87" s="10" t="s">
        <v>57</v>
      </c>
      <c r="E87" s="7"/>
      <c r="F87" s="14">
        <v>70000</v>
      </c>
    </row>
    <row r="88" spans="1:6" x14ac:dyDescent="0.25">
      <c r="A88" s="9">
        <v>42776</v>
      </c>
      <c r="B88" t="s">
        <v>76</v>
      </c>
      <c r="C88" t="s">
        <v>395</v>
      </c>
      <c r="D88" s="10"/>
      <c r="E88" s="7"/>
      <c r="F88" s="14">
        <v>70000</v>
      </c>
    </row>
    <row r="89" spans="1:6" x14ac:dyDescent="0.25">
      <c r="A89" s="9">
        <v>42790</v>
      </c>
      <c r="B89" t="s">
        <v>76</v>
      </c>
      <c r="C89" t="s">
        <v>395</v>
      </c>
      <c r="D89" s="10"/>
      <c r="E89" s="7"/>
      <c r="F89" s="14">
        <v>70000</v>
      </c>
    </row>
    <row r="90" spans="1:6" x14ac:dyDescent="0.25">
      <c r="A90" s="9">
        <v>42767</v>
      </c>
      <c r="B90" t="s">
        <v>76</v>
      </c>
      <c r="C90" t="s">
        <v>396</v>
      </c>
      <c r="D90" s="10" t="s">
        <v>57</v>
      </c>
      <c r="E90" s="7"/>
      <c r="F90" s="14">
        <v>100000</v>
      </c>
    </row>
    <row r="91" spans="1:6" x14ac:dyDescent="0.25">
      <c r="A91" s="9">
        <v>42783</v>
      </c>
      <c r="B91" t="s">
        <v>76</v>
      </c>
      <c r="C91" t="s">
        <v>397</v>
      </c>
      <c r="D91" s="10"/>
      <c r="E91" s="7"/>
      <c r="F91" s="14">
        <v>105000</v>
      </c>
    </row>
    <row r="92" spans="1:6" x14ac:dyDescent="0.25">
      <c r="A92" s="9">
        <v>42772</v>
      </c>
      <c r="B92" t="s">
        <v>76</v>
      </c>
      <c r="C92" t="s">
        <v>398</v>
      </c>
      <c r="D92" s="10"/>
      <c r="E92" s="7"/>
      <c r="F92" s="14">
        <v>109839</v>
      </c>
    </row>
    <row r="93" spans="1:6" x14ac:dyDescent="0.25">
      <c r="A93" s="9">
        <v>42781</v>
      </c>
      <c r="B93" t="s">
        <v>76</v>
      </c>
      <c r="C93" t="s">
        <v>399</v>
      </c>
      <c r="D93" s="10"/>
      <c r="E93" s="7"/>
      <c r="F93" s="14">
        <v>120000</v>
      </c>
    </row>
    <row r="94" spans="1:6" x14ac:dyDescent="0.25">
      <c r="A94" s="9">
        <v>42767</v>
      </c>
      <c r="B94" t="s">
        <v>76</v>
      </c>
      <c r="C94" t="s">
        <v>400</v>
      </c>
      <c r="D94" s="10" t="s">
        <v>57</v>
      </c>
      <c r="E94" s="7"/>
      <c r="F94" s="14">
        <v>130932</v>
      </c>
    </row>
    <row r="95" spans="1:6" x14ac:dyDescent="0.25">
      <c r="A95" s="9">
        <v>42776</v>
      </c>
      <c r="B95" t="s">
        <v>76</v>
      </c>
      <c r="C95" t="s">
        <v>401</v>
      </c>
      <c r="D95" s="10"/>
      <c r="E95" s="7"/>
      <c r="F95" s="14">
        <v>250000</v>
      </c>
    </row>
    <row r="96" spans="1:6" x14ac:dyDescent="0.25">
      <c r="A96" s="9">
        <v>42767</v>
      </c>
      <c r="B96" t="s">
        <v>76</v>
      </c>
      <c r="C96" t="s">
        <v>402</v>
      </c>
      <c r="D96" s="10" t="s">
        <v>57</v>
      </c>
      <c r="E96" s="7"/>
      <c r="F96" s="14">
        <v>257112</v>
      </c>
    </row>
    <row r="97" spans="1:11" x14ac:dyDescent="0.25">
      <c r="A97" s="9">
        <v>42767</v>
      </c>
      <c r="B97" t="s">
        <v>76</v>
      </c>
      <c r="C97" t="s">
        <v>403</v>
      </c>
      <c r="D97" s="10" t="s">
        <v>57</v>
      </c>
      <c r="E97" s="7"/>
      <c r="F97" s="14">
        <v>700000</v>
      </c>
    </row>
    <row r="98" spans="1:11" ht="18.75" x14ac:dyDescent="0.3">
      <c r="C98" s="36" t="s">
        <v>334</v>
      </c>
      <c r="D98" s="37"/>
      <c r="E98" s="37"/>
      <c r="F98" s="38">
        <f>SUM(F78:F97)</f>
        <v>2216444</v>
      </c>
    </row>
    <row r="99" spans="1:11" x14ac:dyDescent="0.25">
      <c r="F99" s="12"/>
    </row>
    <row r="100" spans="1:11" ht="15.75" thickBot="1" x14ac:dyDescent="0.3">
      <c r="F100" s="12"/>
      <c r="H100" s="67"/>
      <c r="I100" s="67"/>
      <c r="J100" s="67"/>
      <c r="K100" s="67"/>
    </row>
    <row r="101" spans="1:11" ht="22.5" thickTop="1" thickBot="1" x14ac:dyDescent="0.4">
      <c r="C101" s="316" t="s">
        <v>162</v>
      </c>
      <c r="D101" s="316"/>
      <c r="E101" s="316"/>
      <c r="F101" s="317"/>
      <c r="H101" s="67"/>
      <c r="I101" s="67"/>
      <c r="J101" s="67"/>
      <c r="K101" s="67"/>
    </row>
    <row r="102" spans="1:11" ht="15.75" thickTop="1" x14ac:dyDescent="0.25">
      <c r="C102" s="3" t="s">
        <v>72</v>
      </c>
      <c r="D102" s="20">
        <v>42766</v>
      </c>
      <c r="E102" s="3"/>
      <c r="F102" s="11">
        <f>+'Enero  2017'!F87</f>
        <v>16027250</v>
      </c>
      <c r="H102" s="67"/>
      <c r="I102" s="68">
        <v>11750116</v>
      </c>
      <c r="J102" s="67"/>
      <c r="K102" s="67"/>
    </row>
    <row r="103" spans="1:11" x14ac:dyDescent="0.25">
      <c r="C103" s="3" t="s">
        <v>73</v>
      </c>
      <c r="D103" s="20">
        <v>42767</v>
      </c>
      <c r="E103" s="3"/>
      <c r="F103" s="11">
        <f>+F71</f>
        <v>5165256</v>
      </c>
      <c r="H103" s="67"/>
      <c r="I103" s="68">
        <v>3324310</v>
      </c>
      <c r="J103" s="67"/>
      <c r="K103" s="67"/>
    </row>
    <row r="104" spans="1:11" x14ac:dyDescent="0.25">
      <c r="C104" s="3" t="s">
        <v>74</v>
      </c>
      <c r="D104" s="3"/>
      <c r="E104" s="3"/>
      <c r="F104" s="13"/>
      <c r="H104" s="67"/>
      <c r="I104" s="68">
        <v>2998971</v>
      </c>
      <c r="J104" s="67"/>
      <c r="K104" s="67"/>
    </row>
    <row r="105" spans="1:11" x14ac:dyDescent="0.25">
      <c r="C105" s="3" t="s">
        <v>75</v>
      </c>
      <c r="D105" s="20">
        <v>42767</v>
      </c>
      <c r="E105" s="3"/>
      <c r="F105" s="17">
        <f>-F98</f>
        <v>-2216444</v>
      </c>
      <c r="H105" s="67"/>
      <c r="I105" s="68">
        <v>2996667</v>
      </c>
      <c r="J105" s="67"/>
      <c r="K105" s="67"/>
    </row>
    <row r="106" spans="1:11" ht="15.75" thickBot="1" x14ac:dyDescent="0.3">
      <c r="F106" s="12"/>
      <c r="H106" s="67"/>
      <c r="I106" s="68">
        <v>166515</v>
      </c>
      <c r="J106" s="67"/>
      <c r="K106" s="67"/>
    </row>
    <row r="107" spans="1:11" ht="20.25" thickTop="1" thickBot="1" x14ac:dyDescent="0.35">
      <c r="C107" s="21" t="s">
        <v>333</v>
      </c>
      <c r="D107" s="22"/>
      <c r="E107" s="22"/>
      <c r="F107" s="24">
        <f>+F102+F103+F105</f>
        <v>18976062</v>
      </c>
      <c r="H107" s="67"/>
      <c r="I107" s="68">
        <v>1443968</v>
      </c>
      <c r="J107" s="67"/>
      <c r="K107" s="67"/>
    </row>
    <row r="108" spans="1:11" ht="16.5" thickTop="1" thickBot="1" x14ac:dyDescent="0.3">
      <c r="F108" s="12"/>
      <c r="H108" s="67"/>
      <c r="I108" s="68">
        <v>731774</v>
      </c>
      <c r="J108" s="67"/>
      <c r="K108" s="67"/>
    </row>
    <row r="109" spans="1:11" ht="20.25" thickTop="1" thickBot="1" x14ac:dyDescent="0.35">
      <c r="C109" s="21" t="s">
        <v>327</v>
      </c>
      <c r="D109" s="22"/>
      <c r="E109" s="22"/>
      <c r="F109" s="24">
        <f>+'Enero  2017'!F89</f>
        <v>34645345</v>
      </c>
      <c r="H109" s="67"/>
      <c r="I109" s="68">
        <v>10482372</v>
      </c>
      <c r="J109" s="67"/>
      <c r="K109" s="67"/>
    </row>
    <row r="110" spans="1:11" ht="15.75" thickTop="1" x14ac:dyDescent="0.25">
      <c r="F110" s="83"/>
      <c r="H110" s="67"/>
      <c r="I110" s="68">
        <v>750652</v>
      </c>
      <c r="J110" s="67"/>
      <c r="K110" s="67"/>
    </row>
  </sheetData>
  <mergeCells count="3">
    <mergeCell ref="A3:F3"/>
    <mergeCell ref="A75:F75"/>
    <mergeCell ref="C101:F101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Cursiva"&amp;20Febrero 2017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95"/>
  <sheetViews>
    <sheetView topLeftCell="A67" zoomScale="80" zoomScaleNormal="80" workbookViewId="0">
      <selection activeCell="L91" sqref="L91"/>
    </sheetView>
  </sheetViews>
  <sheetFormatPr baseColWidth="10" defaultRowHeight="15" x14ac:dyDescent="0.25"/>
  <cols>
    <col min="1" max="1" width="10.7109375" customWidth="1"/>
    <col min="2" max="2" width="8" customWidth="1"/>
    <col min="3" max="3" width="40.7109375" customWidth="1"/>
    <col min="4" max="4" width="15.7109375" bestFit="1" customWidth="1"/>
    <col min="5" max="5" width="13.5703125" customWidth="1"/>
    <col min="6" max="6" width="16.7109375" bestFit="1" customWidth="1"/>
  </cols>
  <sheetData>
    <row r="1" spans="1:8" ht="19.5" thickTop="1" x14ac:dyDescent="0.3">
      <c r="A1" s="106" t="s">
        <v>338</v>
      </c>
      <c r="B1" s="107"/>
      <c r="C1" s="107"/>
      <c r="D1" s="108">
        <f>+'Febrero  2017'!F107</f>
        <v>18976062</v>
      </c>
      <c r="E1" s="104"/>
      <c r="F1" s="109"/>
      <c r="G1" s="3"/>
      <c r="H1" s="3"/>
    </row>
    <row r="2" spans="1:8" x14ac:dyDescent="0.25">
      <c r="F2" s="12"/>
    </row>
    <row r="3" spans="1:8" ht="18.75" x14ac:dyDescent="0.3">
      <c r="A3" s="307" t="s">
        <v>344</v>
      </c>
      <c r="B3" s="307"/>
      <c r="C3" s="307"/>
      <c r="D3" s="307"/>
      <c r="E3" s="307"/>
      <c r="F3" s="308"/>
    </row>
    <row r="4" spans="1:8" ht="32.65" customHeight="1" x14ac:dyDescent="0.25">
      <c r="A4" s="62" t="s">
        <v>43</v>
      </c>
      <c r="B4" s="62" t="s">
        <v>40</v>
      </c>
      <c r="C4" s="62" t="s">
        <v>1</v>
      </c>
      <c r="D4" s="62"/>
      <c r="E4" s="62"/>
      <c r="F4" s="63" t="s">
        <v>42</v>
      </c>
    </row>
    <row r="5" spans="1:8" x14ac:dyDescent="0.25">
      <c r="A5" s="9">
        <v>42795</v>
      </c>
      <c r="B5" t="s">
        <v>76</v>
      </c>
      <c r="C5" t="s">
        <v>451</v>
      </c>
      <c r="D5" t="s">
        <v>57</v>
      </c>
      <c r="F5" s="14">
        <v>20000</v>
      </c>
    </row>
    <row r="6" spans="1:8" x14ac:dyDescent="0.25">
      <c r="A6" s="9">
        <v>42795</v>
      </c>
      <c r="B6" t="s">
        <v>239</v>
      </c>
      <c r="C6" t="s">
        <v>99</v>
      </c>
      <c r="D6" t="s">
        <v>57</v>
      </c>
      <c r="F6" s="14">
        <v>20094</v>
      </c>
    </row>
    <row r="7" spans="1:8" x14ac:dyDescent="0.25">
      <c r="A7" s="9">
        <v>42795</v>
      </c>
      <c r="B7" t="s">
        <v>76</v>
      </c>
      <c r="C7" t="s">
        <v>2</v>
      </c>
      <c r="D7" t="s">
        <v>57</v>
      </c>
      <c r="F7" s="14">
        <v>20000</v>
      </c>
    </row>
    <row r="8" spans="1:8" x14ac:dyDescent="0.25">
      <c r="A8" s="9">
        <v>42795</v>
      </c>
      <c r="B8" t="s">
        <v>76</v>
      </c>
      <c r="C8" t="s">
        <v>16</v>
      </c>
      <c r="D8" t="s">
        <v>57</v>
      </c>
      <c r="F8" s="14">
        <v>20037</v>
      </c>
    </row>
    <row r="9" spans="1:8" x14ac:dyDescent="0.25">
      <c r="A9" s="9">
        <v>42795</v>
      </c>
      <c r="B9" t="s">
        <v>76</v>
      </c>
      <c r="C9" t="s">
        <v>452</v>
      </c>
      <c r="D9" t="s">
        <v>57</v>
      </c>
      <c r="F9" s="14">
        <v>200000</v>
      </c>
    </row>
    <row r="10" spans="1:8" x14ac:dyDescent="0.25">
      <c r="A10" s="9">
        <v>42795</v>
      </c>
      <c r="B10" t="s">
        <v>76</v>
      </c>
      <c r="C10" t="s">
        <v>17</v>
      </c>
      <c r="D10" t="s">
        <v>57</v>
      </c>
      <c r="F10" s="14">
        <v>20072</v>
      </c>
    </row>
    <row r="11" spans="1:8" x14ac:dyDescent="0.25">
      <c r="A11" s="9">
        <v>42800</v>
      </c>
      <c r="B11" t="s">
        <v>76</v>
      </c>
      <c r="C11" t="s">
        <v>453</v>
      </c>
      <c r="D11" t="s">
        <v>57</v>
      </c>
      <c r="F11" s="14">
        <v>40000</v>
      </c>
    </row>
    <row r="12" spans="1:8" x14ac:dyDescent="0.25">
      <c r="A12" s="9">
        <v>42800</v>
      </c>
      <c r="B12" t="s">
        <v>76</v>
      </c>
      <c r="C12" t="s">
        <v>454</v>
      </c>
      <c r="D12" t="s">
        <v>57</v>
      </c>
      <c r="F12" s="14">
        <v>40000</v>
      </c>
    </row>
    <row r="13" spans="1:8" x14ac:dyDescent="0.25">
      <c r="A13" s="9">
        <v>42800</v>
      </c>
      <c r="B13" t="s">
        <v>239</v>
      </c>
      <c r="C13" t="s">
        <v>455</v>
      </c>
      <c r="D13" t="s">
        <v>57</v>
      </c>
      <c r="F13" s="14">
        <v>240000</v>
      </c>
    </row>
    <row r="14" spans="1:8" x14ac:dyDescent="0.25">
      <c r="A14" s="9">
        <v>42800</v>
      </c>
      <c r="B14" t="s">
        <v>239</v>
      </c>
      <c r="C14" t="s">
        <v>456</v>
      </c>
      <c r="D14" t="s">
        <v>57</v>
      </c>
      <c r="F14" s="14">
        <v>22500</v>
      </c>
    </row>
    <row r="15" spans="1:8" x14ac:dyDescent="0.25">
      <c r="A15" s="9">
        <v>42800</v>
      </c>
      <c r="B15" t="s">
        <v>239</v>
      </c>
      <c r="C15" t="s">
        <v>457</v>
      </c>
      <c r="D15" t="s">
        <v>57</v>
      </c>
      <c r="F15" s="14">
        <v>70000</v>
      </c>
    </row>
    <row r="16" spans="1:8" x14ac:dyDescent="0.25">
      <c r="A16" s="9">
        <v>42800</v>
      </c>
      <c r="B16" t="s">
        <v>239</v>
      </c>
      <c r="C16" t="s">
        <v>458</v>
      </c>
      <c r="D16" t="s">
        <v>57</v>
      </c>
      <c r="F16" s="14">
        <v>35000</v>
      </c>
    </row>
    <row r="17" spans="1:6" x14ac:dyDescent="0.25">
      <c r="A17" s="9">
        <v>42800</v>
      </c>
      <c r="B17" t="s">
        <v>129</v>
      </c>
      <c r="C17" t="s">
        <v>204</v>
      </c>
      <c r="D17" t="s">
        <v>57</v>
      </c>
      <c r="F17" s="14">
        <v>40000</v>
      </c>
    </row>
    <row r="18" spans="1:6" x14ac:dyDescent="0.25">
      <c r="A18" s="9">
        <v>42800</v>
      </c>
      <c r="B18" t="s">
        <v>76</v>
      </c>
      <c r="C18" t="s">
        <v>459</v>
      </c>
      <c r="D18" t="s">
        <v>57</v>
      </c>
      <c r="F18" s="14">
        <v>20000</v>
      </c>
    </row>
    <row r="19" spans="1:6" x14ac:dyDescent="0.25">
      <c r="A19" s="9">
        <v>42800</v>
      </c>
      <c r="B19" t="s">
        <v>76</v>
      </c>
      <c r="C19" t="s">
        <v>3</v>
      </c>
      <c r="F19" s="14">
        <v>20000</v>
      </c>
    </row>
    <row r="20" spans="1:6" x14ac:dyDescent="0.25">
      <c r="A20" s="9">
        <v>42800</v>
      </c>
      <c r="B20" t="s">
        <v>76</v>
      </c>
      <c r="C20" t="s">
        <v>135</v>
      </c>
      <c r="D20" t="s">
        <v>57</v>
      </c>
      <c r="F20" s="14">
        <v>20000</v>
      </c>
    </row>
    <row r="21" spans="1:6" x14ac:dyDescent="0.25">
      <c r="A21" s="9">
        <v>42800</v>
      </c>
      <c r="B21" t="s">
        <v>239</v>
      </c>
      <c r="C21" t="s">
        <v>21</v>
      </c>
      <c r="F21" s="14">
        <v>20109</v>
      </c>
    </row>
    <row r="22" spans="1:6" x14ac:dyDescent="0.25">
      <c r="A22" s="9">
        <v>42803</v>
      </c>
      <c r="B22" t="s">
        <v>129</v>
      </c>
      <c r="C22" t="s">
        <v>245</v>
      </c>
      <c r="F22" s="14">
        <v>60000</v>
      </c>
    </row>
    <row r="23" spans="1:6" x14ac:dyDescent="0.25">
      <c r="A23" s="9">
        <v>42803</v>
      </c>
      <c r="B23" t="s">
        <v>76</v>
      </c>
      <c r="C23" t="s">
        <v>6</v>
      </c>
      <c r="F23" s="14">
        <v>40000</v>
      </c>
    </row>
    <row r="24" spans="1:6" x14ac:dyDescent="0.25">
      <c r="A24" s="9">
        <v>42804</v>
      </c>
      <c r="B24" t="s">
        <v>76</v>
      </c>
      <c r="C24" t="s">
        <v>87</v>
      </c>
      <c r="F24" s="14">
        <v>20000</v>
      </c>
    </row>
    <row r="25" spans="1:6" x14ac:dyDescent="0.25">
      <c r="A25" s="9">
        <v>42807</v>
      </c>
      <c r="B25" t="s">
        <v>76</v>
      </c>
      <c r="C25" t="s">
        <v>4</v>
      </c>
      <c r="F25" s="14">
        <v>20097</v>
      </c>
    </row>
    <row r="26" spans="1:6" x14ac:dyDescent="0.25">
      <c r="A26" s="9">
        <v>42807</v>
      </c>
      <c r="B26" t="s">
        <v>76</v>
      </c>
      <c r="C26" t="s">
        <v>206</v>
      </c>
      <c r="F26" s="14">
        <v>20000</v>
      </c>
    </row>
    <row r="27" spans="1:6" x14ac:dyDescent="0.25">
      <c r="A27" s="9">
        <v>42809</v>
      </c>
      <c r="B27" t="s">
        <v>76</v>
      </c>
      <c r="C27" t="s">
        <v>11</v>
      </c>
      <c r="F27" s="14">
        <v>20000</v>
      </c>
    </row>
    <row r="28" spans="1:6" x14ac:dyDescent="0.25">
      <c r="A28" s="9">
        <v>42810</v>
      </c>
      <c r="B28" t="s">
        <v>76</v>
      </c>
      <c r="C28" t="s">
        <v>460</v>
      </c>
      <c r="F28" s="14">
        <v>2996667</v>
      </c>
    </row>
    <row r="29" spans="1:6" x14ac:dyDescent="0.25">
      <c r="A29" s="9">
        <v>42811</v>
      </c>
      <c r="B29" t="s">
        <v>76</v>
      </c>
      <c r="C29" t="s">
        <v>461</v>
      </c>
      <c r="F29" s="14">
        <v>40000</v>
      </c>
    </row>
    <row r="30" spans="1:6" x14ac:dyDescent="0.25">
      <c r="A30" s="9">
        <v>42811</v>
      </c>
      <c r="B30" t="s">
        <v>239</v>
      </c>
      <c r="C30" t="s">
        <v>4</v>
      </c>
      <c r="F30" s="14">
        <v>20097</v>
      </c>
    </row>
    <row r="31" spans="1:6" x14ac:dyDescent="0.25">
      <c r="A31" s="9">
        <v>42811</v>
      </c>
      <c r="B31" t="s">
        <v>76</v>
      </c>
      <c r="C31" t="s">
        <v>462</v>
      </c>
      <c r="F31" s="14">
        <v>40000</v>
      </c>
    </row>
    <row r="32" spans="1:6" x14ac:dyDescent="0.25">
      <c r="A32" s="9">
        <v>42814</v>
      </c>
      <c r="B32" t="s">
        <v>76</v>
      </c>
      <c r="C32" t="s">
        <v>201</v>
      </c>
      <c r="F32" s="14">
        <v>40000</v>
      </c>
    </row>
    <row r="33" spans="1:6" x14ac:dyDescent="0.25">
      <c r="A33" s="9">
        <v>42814</v>
      </c>
      <c r="B33" t="s">
        <v>76</v>
      </c>
      <c r="C33" t="s">
        <v>463</v>
      </c>
      <c r="F33" s="14">
        <v>20000</v>
      </c>
    </row>
    <row r="34" spans="1:6" x14ac:dyDescent="0.25">
      <c r="A34" s="9">
        <v>42814</v>
      </c>
      <c r="B34" t="s">
        <v>76</v>
      </c>
      <c r="C34" t="s">
        <v>464</v>
      </c>
      <c r="F34" s="14">
        <v>60000</v>
      </c>
    </row>
    <row r="35" spans="1:6" x14ac:dyDescent="0.25">
      <c r="A35" s="9">
        <v>42814</v>
      </c>
      <c r="B35" t="s">
        <v>239</v>
      </c>
      <c r="C35" t="s">
        <v>13</v>
      </c>
      <c r="F35" s="14">
        <v>20000</v>
      </c>
    </row>
    <row r="36" spans="1:6" x14ac:dyDescent="0.25">
      <c r="A36" s="9">
        <v>42815</v>
      </c>
      <c r="B36" t="s">
        <v>129</v>
      </c>
      <c r="C36" t="s">
        <v>314</v>
      </c>
      <c r="F36" s="14">
        <v>40039</v>
      </c>
    </row>
    <row r="37" spans="1:6" x14ac:dyDescent="0.25">
      <c r="A37" s="9">
        <v>42816</v>
      </c>
      <c r="B37" t="s">
        <v>76</v>
      </c>
      <c r="C37" t="s">
        <v>131</v>
      </c>
      <c r="F37" s="14">
        <v>20000</v>
      </c>
    </row>
    <row r="38" spans="1:6" x14ac:dyDescent="0.25">
      <c r="A38" s="9">
        <v>42816</v>
      </c>
      <c r="B38" t="s">
        <v>76</v>
      </c>
      <c r="C38" t="s">
        <v>9</v>
      </c>
      <c r="F38" s="14">
        <v>20000</v>
      </c>
    </row>
    <row r="39" spans="1:6" x14ac:dyDescent="0.25">
      <c r="A39" s="9">
        <v>42817</v>
      </c>
      <c r="B39" t="s">
        <v>76</v>
      </c>
      <c r="C39" t="s">
        <v>90</v>
      </c>
      <c r="F39" s="14">
        <v>20000</v>
      </c>
    </row>
    <row r="40" spans="1:6" x14ac:dyDescent="0.25">
      <c r="A40" s="9">
        <v>42821</v>
      </c>
      <c r="B40" t="s">
        <v>76</v>
      </c>
      <c r="C40" t="s">
        <v>465</v>
      </c>
      <c r="F40" s="14">
        <v>20000</v>
      </c>
    </row>
    <row r="41" spans="1:6" x14ac:dyDescent="0.25">
      <c r="A41" s="9">
        <v>42821</v>
      </c>
      <c r="B41" t="s">
        <v>239</v>
      </c>
      <c r="C41" t="s">
        <v>127</v>
      </c>
      <c r="F41" s="14">
        <v>20000</v>
      </c>
    </row>
    <row r="42" spans="1:6" x14ac:dyDescent="0.25">
      <c r="A42" s="9">
        <v>42821</v>
      </c>
      <c r="B42" t="s">
        <v>239</v>
      </c>
      <c r="C42" t="s">
        <v>77</v>
      </c>
      <c r="F42" s="14">
        <v>40043</v>
      </c>
    </row>
    <row r="43" spans="1:6" x14ac:dyDescent="0.25">
      <c r="A43" s="9">
        <v>42821</v>
      </c>
      <c r="B43" t="s">
        <v>239</v>
      </c>
      <c r="C43" t="s">
        <v>91</v>
      </c>
      <c r="F43" s="14">
        <v>20028</v>
      </c>
    </row>
    <row r="44" spans="1:6" x14ac:dyDescent="0.25">
      <c r="A44" s="9">
        <v>42821</v>
      </c>
      <c r="B44" t="s">
        <v>76</v>
      </c>
      <c r="C44" t="s">
        <v>93</v>
      </c>
      <c r="F44" s="14">
        <v>20000</v>
      </c>
    </row>
    <row r="45" spans="1:6" x14ac:dyDescent="0.25">
      <c r="A45" s="9">
        <v>42821</v>
      </c>
      <c r="B45" t="s">
        <v>239</v>
      </c>
      <c r="C45" t="s">
        <v>466</v>
      </c>
      <c r="F45" s="14">
        <v>20000</v>
      </c>
    </row>
    <row r="46" spans="1:6" x14ac:dyDescent="0.25">
      <c r="A46" s="9">
        <v>42823</v>
      </c>
      <c r="B46" t="s">
        <v>239</v>
      </c>
      <c r="C46" t="s">
        <v>18</v>
      </c>
      <c r="F46" s="14">
        <v>20080</v>
      </c>
    </row>
    <row r="47" spans="1:6" x14ac:dyDescent="0.25">
      <c r="A47" s="9">
        <v>42823</v>
      </c>
      <c r="B47" t="s">
        <v>239</v>
      </c>
      <c r="C47" t="s">
        <v>21</v>
      </c>
      <c r="F47" s="14">
        <v>20109</v>
      </c>
    </row>
    <row r="48" spans="1:6" x14ac:dyDescent="0.25">
      <c r="A48" s="9">
        <v>42822</v>
      </c>
      <c r="B48" t="s">
        <v>76</v>
      </c>
      <c r="C48" t="s">
        <v>94</v>
      </c>
      <c r="F48" s="14">
        <v>20054</v>
      </c>
    </row>
    <row r="49" spans="1:9" x14ac:dyDescent="0.25">
      <c r="A49" s="9">
        <v>42825</v>
      </c>
      <c r="B49" t="s">
        <v>76</v>
      </c>
      <c r="C49" t="s">
        <v>14</v>
      </c>
      <c r="F49" s="14">
        <v>20000</v>
      </c>
    </row>
    <row r="50" spans="1:9" x14ac:dyDescent="0.25">
      <c r="A50" s="9">
        <v>42825</v>
      </c>
      <c r="B50" t="s">
        <v>76</v>
      </c>
      <c r="C50" t="s">
        <v>16</v>
      </c>
      <c r="F50" s="14">
        <v>20037</v>
      </c>
    </row>
    <row r="51" spans="1:9" x14ac:dyDescent="0.25">
      <c r="A51" s="9">
        <v>42825</v>
      </c>
      <c r="B51" t="s">
        <v>76</v>
      </c>
      <c r="C51" t="s">
        <v>17</v>
      </c>
      <c r="F51" s="14">
        <v>20072</v>
      </c>
    </row>
    <row r="52" spans="1:9" x14ac:dyDescent="0.25">
      <c r="A52" s="9">
        <v>42825</v>
      </c>
      <c r="B52" t="s">
        <v>239</v>
      </c>
      <c r="C52" t="s">
        <v>99</v>
      </c>
      <c r="F52" s="14">
        <v>20094</v>
      </c>
    </row>
    <row r="53" spans="1:9" x14ac:dyDescent="0.25">
      <c r="A53" s="9">
        <v>42825</v>
      </c>
      <c r="B53" t="s">
        <v>239</v>
      </c>
      <c r="C53" t="s">
        <v>467</v>
      </c>
      <c r="F53" s="14">
        <v>5662</v>
      </c>
    </row>
    <row r="54" spans="1:9" x14ac:dyDescent="0.25">
      <c r="A54" s="9"/>
      <c r="F54" s="14"/>
    </row>
    <row r="55" spans="1:9" ht="19.5" thickBot="1" x14ac:dyDescent="0.35">
      <c r="A55" s="18"/>
      <c r="B55" s="18"/>
      <c r="C55" s="39" t="s">
        <v>345</v>
      </c>
      <c r="D55" s="40"/>
      <c r="E55" s="40"/>
      <c r="F55" s="41">
        <f>SUM(F5:F54)</f>
        <v>4670891</v>
      </c>
      <c r="I55" s="1"/>
    </row>
    <row r="56" spans="1:9" ht="15.75" thickTop="1" x14ac:dyDescent="0.25">
      <c r="F56" s="110"/>
    </row>
    <row r="57" spans="1:9" x14ac:dyDescent="0.25">
      <c r="F57" s="12"/>
    </row>
    <row r="58" spans="1:9" ht="18.75" x14ac:dyDescent="0.3">
      <c r="A58" s="307" t="s">
        <v>346</v>
      </c>
      <c r="B58" s="307"/>
      <c r="C58" s="307"/>
      <c r="D58" s="307"/>
      <c r="E58" s="307"/>
      <c r="F58" s="308"/>
    </row>
    <row r="59" spans="1:9" x14ac:dyDescent="0.25">
      <c r="F59" s="12"/>
    </row>
    <row r="60" spans="1:9" ht="34.15" customHeight="1" x14ac:dyDescent="0.25">
      <c r="A60" s="8" t="s">
        <v>43</v>
      </c>
      <c r="B60" s="8" t="s">
        <v>40</v>
      </c>
      <c r="C60" s="8" t="s">
        <v>1</v>
      </c>
      <c r="D60" s="8" t="s">
        <v>41</v>
      </c>
      <c r="E60" s="8" t="s">
        <v>68</v>
      </c>
      <c r="F60" s="16" t="s">
        <v>42</v>
      </c>
    </row>
    <row r="61" spans="1:9" x14ac:dyDescent="0.25">
      <c r="A61" s="80">
        <v>42821</v>
      </c>
      <c r="B61" s="80" t="s">
        <v>76</v>
      </c>
      <c r="C61" s="82" t="s">
        <v>433</v>
      </c>
      <c r="D61" s="80"/>
      <c r="E61" s="80"/>
      <c r="F61" s="14">
        <v>5600</v>
      </c>
    </row>
    <row r="62" spans="1:9" x14ac:dyDescent="0.25">
      <c r="A62" s="80">
        <v>42800</v>
      </c>
      <c r="B62" s="80" t="s">
        <v>76</v>
      </c>
      <c r="C62" s="82" t="s">
        <v>266</v>
      </c>
      <c r="D62" s="80"/>
      <c r="E62" s="80"/>
      <c r="F62" s="14">
        <v>6990</v>
      </c>
    </row>
    <row r="63" spans="1:9" x14ac:dyDescent="0.25">
      <c r="A63" s="80">
        <v>42797</v>
      </c>
      <c r="B63" s="80" t="s">
        <v>389</v>
      </c>
      <c r="C63" s="82" t="s">
        <v>434</v>
      </c>
      <c r="D63" s="80" t="s">
        <v>57</v>
      </c>
      <c r="E63" s="80"/>
      <c r="F63" s="14">
        <v>9776</v>
      </c>
    </row>
    <row r="64" spans="1:9" x14ac:dyDescent="0.25">
      <c r="A64" s="80">
        <v>42825</v>
      </c>
      <c r="B64" s="80" t="s">
        <v>76</v>
      </c>
      <c r="C64" s="82" t="s">
        <v>435</v>
      </c>
      <c r="D64" s="80"/>
      <c r="E64" s="80"/>
      <c r="F64" s="14">
        <v>12000</v>
      </c>
    </row>
    <row r="65" spans="1:6" x14ac:dyDescent="0.25">
      <c r="A65" s="80">
        <v>42800</v>
      </c>
      <c r="B65" s="80" t="s">
        <v>76</v>
      </c>
      <c r="C65" s="82" t="s">
        <v>436</v>
      </c>
      <c r="D65" s="80"/>
      <c r="E65" s="80"/>
      <c r="F65" s="14">
        <v>18218</v>
      </c>
    </row>
    <row r="66" spans="1:6" x14ac:dyDescent="0.25">
      <c r="A66" s="80">
        <v>42811</v>
      </c>
      <c r="B66" s="80" t="s">
        <v>76</v>
      </c>
      <c r="C66" s="82" t="s">
        <v>437</v>
      </c>
      <c r="D66" s="80"/>
      <c r="E66" s="80"/>
      <c r="F66" s="14">
        <v>35000</v>
      </c>
    </row>
    <row r="67" spans="1:6" x14ac:dyDescent="0.25">
      <c r="A67" s="80">
        <v>42817</v>
      </c>
      <c r="B67" s="80" t="s">
        <v>76</v>
      </c>
      <c r="C67" s="82" t="s">
        <v>438</v>
      </c>
      <c r="D67" s="80"/>
      <c r="E67" s="80"/>
      <c r="F67" s="14">
        <v>50000</v>
      </c>
    </row>
    <row r="68" spans="1:6" x14ac:dyDescent="0.25">
      <c r="A68" s="80">
        <v>42825</v>
      </c>
      <c r="B68" s="80" t="s">
        <v>76</v>
      </c>
      <c r="C68" s="82" t="s">
        <v>439</v>
      </c>
      <c r="D68" s="80"/>
      <c r="E68" s="80"/>
      <c r="F68" s="14">
        <v>60000</v>
      </c>
    </row>
    <row r="69" spans="1:6" x14ac:dyDescent="0.25">
      <c r="A69" s="80">
        <v>42797</v>
      </c>
      <c r="B69" s="80" t="s">
        <v>76</v>
      </c>
      <c r="C69" s="82" t="s">
        <v>440</v>
      </c>
      <c r="D69" s="80" t="s">
        <v>57</v>
      </c>
      <c r="E69" s="80"/>
      <c r="F69" s="14">
        <v>70000</v>
      </c>
    </row>
    <row r="70" spans="1:6" x14ac:dyDescent="0.25">
      <c r="A70" s="80">
        <v>42818</v>
      </c>
      <c r="B70" s="80" t="s">
        <v>76</v>
      </c>
      <c r="C70" s="82" t="s">
        <v>441</v>
      </c>
      <c r="D70" s="80"/>
      <c r="E70" s="80"/>
      <c r="F70" s="14">
        <v>70000</v>
      </c>
    </row>
    <row r="71" spans="1:6" x14ac:dyDescent="0.25">
      <c r="A71" s="80">
        <v>42825</v>
      </c>
      <c r="B71" s="80" t="s">
        <v>76</v>
      </c>
      <c r="C71" s="82" t="s">
        <v>440</v>
      </c>
      <c r="D71" s="80"/>
      <c r="E71" s="80"/>
      <c r="F71" s="14">
        <v>70000</v>
      </c>
    </row>
    <row r="72" spans="1:6" x14ac:dyDescent="0.25">
      <c r="A72" s="80">
        <v>42800</v>
      </c>
      <c r="B72" s="80" t="s">
        <v>76</v>
      </c>
      <c r="C72" s="82" t="s">
        <v>442</v>
      </c>
      <c r="D72" s="80"/>
      <c r="E72" s="80"/>
      <c r="F72" s="14">
        <v>83999</v>
      </c>
    </row>
    <row r="73" spans="1:6" x14ac:dyDescent="0.25">
      <c r="A73" s="80">
        <v>42800</v>
      </c>
      <c r="B73" s="80" t="s">
        <v>76</v>
      </c>
      <c r="C73" s="82" t="s">
        <v>443</v>
      </c>
      <c r="D73" s="80"/>
      <c r="E73" s="80"/>
      <c r="F73" s="14">
        <v>100000</v>
      </c>
    </row>
    <row r="74" spans="1:6" x14ac:dyDescent="0.25">
      <c r="A74" s="80">
        <v>42800</v>
      </c>
      <c r="B74" s="80" t="s">
        <v>76</v>
      </c>
      <c r="C74" s="82" t="s">
        <v>367</v>
      </c>
      <c r="D74" s="80"/>
      <c r="E74" s="80"/>
      <c r="F74" s="14">
        <v>112747</v>
      </c>
    </row>
    <row r="75" spans="1:6" x14ac:dyDescent="0.25">
      <c r="A75" s="80">
        <v>42809</v>
      </c>
      <c r="B75" s="80" t="s">
        <v>76</v>
      </c>
      <c r="C75" s="82" t="s">
        <v>444</v>
      </c>
      <c r="D75" s="80"/>
      <c r="E75" s="80"/>
      <c r="F75" s="14">
        <v>120000</v>
      </c>
    </row>
    <row r="76" spans="1:6" x14ac:dyDescent="0.25">
      <c r="A76" s="80">
        <v>42811</v>
      </c>
      <c r="B76" s="80" t="s">
        <v>76</v>
      </c>
      <c r="C76" s="82" t="s">
        <v>445</v>
      </c>
      <c r="D76" s="80"/>
      <c r="E76" s="80"/>
      <c r="F76" s="14">
        <v>140000</v>
      </c>
    </row>
    <row r="77" spans="1:6" x14ac:dyDescent="0.25">
      <c r="A77" s="80">
        <v>42800</v>
      </c>
      <c r="B77" s="80" t="s">
        <v>76</v>
      </c>
      <c r="C77" s="82" t="s">
        <v>446</v>
      </c>
      <c r="D77" s="80" t="s">
        <v>57</v>
      </c>
      <c r="E77" s="80"/>
      <c r="F77" s="14">
        <v>250000</v>
      </c>
    </row>
    <row r="78" spans="1:6" x14ac:dyDescent="0.25">
      <c r="A78" s="80">
        <v>42795</v>
      </c>
      <c r="B78" s="80" t="s">
        <v>76</v>
      </c>
      <c r="C78" s="82" t="s">
        <v>447</v>
      </c>
      <c r="D78" s="80" t="s">
        <v>57</v>
      </c>
      <c r="E78" s="80"/>
      <c r="F78" s="14">
        <v>267097</v>
      </c>
    </row>
    <row r="79" spans="1:6" x14ac:dyDescent="0.25">
      <c r="A79" s="80">
        <v>42817</v>
      </c>
      <c r="B79" s="80" t="s">
        <v>76</v>
      </c>
      <c r="C79" s="82" t="s">
        <v>448</v>
      </c>
      <c r="D79" s="80"/>
      <c r="E79" s="80"/>
      <c r="F79" s="14">
        <v>320000</v>
      </c>
    </row>
    <row r="80" spans="1:6" x14ac:dyDescent="0.25">
      <c r="A80" s="80">
        <v>42817</v>
      </c>
      <c r="B80" s="80" t="s">
        <v>76</v>
      </c>
      <c r="C80" s="82" t="s">
        <v>445</v>
      </c>
      <c r="D80" s="80"/>
      <c r="E80" s="80"/>
      <c r="F80" s="14">
        <v>380000</v>
      </c>
    </row>
    <row r="81" spans="1:11" x14ac:dyDescent="0.25">
      <c r="A81" s="80">
        <v>42800</v>
      </c>
      <c r="B81" s="80" t="s">
        <v>76</v>
      </c>
      <c r="C81" s="82" t="s">
        <v>449</v>
      </c>
      <c r="D81" s="80"/>
      <c r="E81" s="80"/>
      <c r="F81" s="14">
        <v>450000</v>
      </c>
    </row>
    <row r="82" spans="1:11" x14ac:dyDescent="0.25">
      <c r="A82" s="80">
        <v>42811</v>
      </c>
      <c r="B82" s="80" t="s">
        <v>76</v>
      </c>
      <c r="C82" s="82" t="s">
        <v>450</v>
      </c>
      <c r="D82" s="80"/>
      <c r="E82" s="80"/>
      <c r="F82" s="14">
        <v>11000000</v>
      </c>
    </row>
    <row r="83" spans="1:11" ht="18.75" x14ac:dyDescent="0.3">
      <c r="C83" s="36" t="s">
        <v>347</v>
      </c>
      <c r="D83" s="37"/>
      <c r="E83" s="37"/>
      <c r="F83" s="38">
        <f>SUM(F61:F82)</f>
        <v>13631427</v>
      </c>
    </row>
    <row r="84" spans="1:11" x14ac:dyDescent="0.25">
      <c r="F84" s="12"/>
    </row>
    <row r="85" spans="1:11" ht="15.75" thickBot="1" x14ac:dyDescent="0.3">
      <c r="F85" s="12"/>
      <c r="H85" s="67"/>
      <c r="I85" s="67"/>
      <c r="J85" s="67"/>
      <c r="K85" s="67"/>
    </row>
    <row r="86" spans="1:11" ht="22.5" thickTop="1" thickBot="1" x14ac:dyDescent="0.4">
      <c r="C86" s="316" t="s">
        <v>162</v>
      </c>
      <c r="D86" s="316"/>
      <c r="E86" s="316"/>
      <c r="F86" s="317"/>
      <c r="H86" s="67"/>
      <c r="I86" s="67"/>
      <c r="J86" s="67"/>
      <c r="K86" s="67"/>
    </row>
    <row r="87" spans="1:11" ht="15.75" thickTop="1" x14ac:dyDescent="0.25">
      <c r="C87" s="3" t="s">
        <v>72</v>
      </c>
      <c r="D87" s="20">
        <v>42794</v>
      </c>
      <c r="E87" s="3"/>
      <c r="F87" s="11">
        <f>+'Febrero  2017'!F107</f>
        <v>18976062</v>
      </c>
      <c r="H87" s="67"/>
      <c r="I87" s="68">
        <v>11750116</v>
      </c>
      <c r="J87" s="67"/>
      <c r="K87" s="67"/>
    </row>
    <row r="88" spans="1:11" x14ac:dyDescent="0.25">
      <c r="C88" s="3" t="s">
        <v>73</v>
      </c>
      <c r="D88" s="20">
        <v>42795</v>
      </c>
      <c r="E88" s="3"/>
      <c r="F88" s="11">
        <f>+F55</f>
        <v>4670891</v>
      </c>
      <c r="H88" s="67"/>
      <c r="I88" s="68">
        <v>3324310</v>
      </c>
      <c r="J88" s="67"/>
      <c r="K88" s="67"/>
    </row>
    <row r="89" spans="1:11" x14ac:dyDescent="0.25">
      <c r="C89" s="3" t="s">
        <v>74</v>
      </c>
      <c r="D89" s="3"/>
      <c r="E89" s="3"/>
      <c r="F89" s="13"/>
      <c r="H89" s="67"/>
      <c r="I89" s="68">
        <v>2998971</v>
      </c>
      <c r="J89" s="67"/>
      <c r="K89" s="67"/>
    </row>
    <row r="90" spans="1:11" x14ac:dyDescent="0.25">
      <c r="C90" s="3" t="s">
        <v>75</v>
      </c>
      <c r="D90" s="20">
        <v>42795</v>
      </c>
      <c r="E90" s="3"/>
      <c r="F90" s="17">
        <f>-F83</f>
        <v>-13631427</v>
      </c>
      <c r="H90" s="67"/>
      <c r="I90" s="68">
        <v>2996667</v>
      </c>
      <c r="J90" s="67"/>
      <c r="K90" s="67"/>
    </row>
    <row r="91" spans="1:11" ht="15.75" thickBot="1" x14ac:dyDescent="0.3">
      <c r="F91" s="12"/>
      <c r="H91" s="67"/>
      <c r="I91" s="68">
        <v>166515</v>
      </c>
      <c r="J91" s="67"/>
      <c r="K91" s="67"/>
    </row>
    <row r="92" spans="1:11" ht="20.25" thickTop="1" thickBot="1" x14ac:dyDescent="0.35">
      <c r="C92" s="21" t="s">
        <v>348</v>
      </c>
      <c r="D92" s="22"/>
      <c r="E92" s="22"/>
      <c r="F92" s="24">
        <f>+F87+F88+F90</f>
        <v>10015526</v>
      </c>
      <c r="H92" s="67"/>
      <c r="I92" s="68">
        <v>1443968</v>
      </c>
      <c r="J92" s="67"/>
      <c r="K92" s="67"/>
    </row>
    <row r="93" spans="1:11" ht="16.5" thickTop="1" thickBot="1" x14ac:dyDescent="0.3">
      <c r="F93" s="84"/>
      <c r="H93" s="67"/>
      <c r="I93" s="68">
        <v>731774</v>
      </c>
      <c r="J93" s="67"/>
      <c r="K93" s="67"/>
    </row>
    <row r="94" spans="1:11" ht="20.25" thickTop="1" thickBot="1" x14ac:dyDescent="0.35">
      <c r="C94" s="21" t="s">
        <v>349</v>
      </c>
      <c r="D94" s="22"/>
      <c r="E94" s="22"/>
      <c r="F94" s="24">
        <f>+'Febrero  2017'!F109</f>
        <v>34645345</v>
      </c>
      <c r="H94" s="67"/>
      <c r="I94" s="68">
        <v>10482372</v>
      </c>
      <c r="J94" s="67"/>
      <c r="K94" s="67"/>
    </row>
    <row r="95" spans="1:11" ht="15.75" thickTop="1" x14ac:dyDescent="0.25">
      <c r="F95" s="83"/>
      <c r="H95" s="67"/>
      <c r="I95" s="68">
        <v>750652</v>
      </c>
      <c r="J95" s="67"/>
      <c r="K95" s="67"/>
    </row>
  </sheetData>
  <mergeCells count="3">
    <mergeCell ref="A3:F3"/>
    <mergeCell ref="C86:F86"/>
    <mergeCell ref="A58:F58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Header>&amp;C&amp;"-,Negrita Cursiva"&amp;20Marzo 2017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7</vt:i4>
      </vt:variant>
    </vt:vector>
  </HeadingPairs>
  <TitlesOfParts>
    <vt:vector size="65" baseType="lpstr">
      <vt:lpstr>julio 2016</vt:lpstr>
      <vt:lpstr>Agosto 2016</vt:lpstr>
      <vt:lpstr>Septiembre 2016</vt:lpstr>
      <vt:lpstr>Octubre 2016 </vt:lpstr>
      <vt:lpstr>Noviembre 2016</vt:lpstr>
      <vt:lpstr>Diciembre 2016 </vt:lpstr>
      <vt:lpstr>Enero  2017</vt:lpstr>
      <vt:lpstr>Febrero  2017</vt:lpstr>
      <vt:lpstr>Marzo 2017</vt:lpstr>
      <vt:lpstr>Abril 2017 </vt:lpstr>
      <vt:lpstr>Mayo 2017 </vt:lpstr>
      <vt:lpstr>Junio 2017 </vt:lpstr>
      <vt:lpstr>Julio 2017  </vt:lpstr>
      <vt:lpstr>Agosto 2017</vt:lpstr>
      <vt:lpstr>Resumen Final  CAJA  2023 </vt:lpstr>
      <vt:lpstr>Resumen Final  CAJA  2022</vt:lpstr>
      <vt:lpstr>Resumen Final  CAJA  2021</vt:lpstr>
      <vt:lpstr>Resumen Final  CAJA  2020</vt:lpstr>
      <vt:lpstr>Base de datos  1</vt:lpstr>
      <vt:lpstr>Base de datos  2</vt:lpstr>
      <vt:lpstr>Sept 2017 </vt:lpstr>
      <vt:lpstr>oct 2017 </vt:lpstr>
      <vt:lpstr>Nov  2017</vt:lpstr>
      <vt:lpstr>Dic 2017 </vt:lpstr>
      <vt:lpstr>Enero 2018</vt:lpstr>
      <vt:lpstr>Feb 2018</vt:lpstr>
      <vt:lpstr>Mar 2018</vt:lpstr>
      <vt:lpstr>Abril 2018</vt:lpstr>
      <vt:lpstr>May 2018</vt:lpstr>
      <vt:lpstr>Jun 2018</vt:lpstr>
      <vt:lpstr>Jul 2018 </vt:lpstr>
      <vt:lpstr>Agos 2018 </vt:lpstr>
      <vt:lpstr>Sep 2018 </vt:lpstr>
      <vt:lpstr>Resumen Final  CAJA  2016</vt:lpstr>
      <vt:lpstr>Resumen Final  CAJA  2017</vt:lpstr>
      <vt:lpstr>dep a plazo y saldos  bco</vt:lpstr>
      <vt:lpstr>Resumen Final  CAJA  2018</vt:lpstr>
      <vt:lpstr>Resumen Final  CAJA  2019</vt:lpstr>
      <vt:lpstr>oct 2018</vt:lpstr>
      <vt:lpstr>nov 2018</vt:lpstr>
      <vt:lpstr>dic 2018 </vt:lpstr>
      <vt:lpstr>ene  2019</vt:lpstr>
      <vt:lpstr>feb  2019</vt:lpstr>
      <vt:lpstr>mar 2019</vt:lpstr>
      <vt:lpstr>abr 2019</vt:lpstr>
      <vt:lpstr>may 2019</vt:lpstr>
      <vt:lpstr>jun 2019</vt:lpstr>
      <vt:lpstr>jul 2019</vt:lpstr>
      <vt:lpstr>agosto 2019</vt:lpstr>
      <vt:lpstr>sep 2019</vt:lpstr>
      <vt:lpstr>oct 2019</vt:lpstr>
      <vt:lpstr>Nov 2019</vt:lpstr>
      <vt:lpstr>Dic 2019 </vt:lpstr>
      <vt:lpstr>Ingresos vs Egresos</vt:lpstr>
      <vt:lpstr>Ingresos - Graficos</vt:lpstr>
      <vt:lpstr>Concepto del Ingreso</vt:lpstr>
      <vt:lpstr>Egresos -Graficos</vt:lpstr>
      <vt:lpstr>Concepto del Gasto </vt:lpstr>
      <vt:lpstr>'Resumen Final  CAJA  2016'!Títulos_a_imprimir</vt:lpstr>
      <vt:lpstr>'Resumen Final  CAJA  2017'!Títulos_a_imprimir</vt:lpstr>
      <vt:lpstr>'Resumen Final  CAJA  2018'!Títulos_a_imprimir</vt:lpstr>
      <vt:lpstr>'Resumen Final  CAJA  2019'!Títulos_a_imprimir</vt:lpstr>
      <vt:lpstr>'Resumen Final  CAJA  2021'!Títulos_a_imprimir</vt:lpstr>
      <vt:lpstr>'Resumen Final  CAJA  2022'!Títulos_a_imprimir</vt:lpstr>
      <vt:lpstr>'Resumen Final  CAJA  2023 '!Títulos_a_imprimir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Videla Paez, Hernan</dc:creator>
  <cp:lastModifiedBy>Hernan Wilson</cp:lastModifiedBy>
  <cp:lastPrinted>2018-01-18T21:45:06Z</cp:lastPrinted>
  <dcterms:created xsi:type="dcterms:W3CDTF">2016-10-17T21:44:33Z</dcterms:created>
  <dcterms:modified xsi:type="dcterms:W3CDTF">2024-01-25T21:44:53Z</dcterms:modified>
</cp:coreProperties>
</file>